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mga8\Documents\Portfolio\Estudos\DataAnalysis\Data Analystic da Preditiva\Exercicios\"/>
    </mc:Choice>
  </mc:AlternateContent>
  <xr:revisionPtr revIDLastSave="0" documentId="13_ncr:1_{3C41784C-21F6-4A32-B035-144BA956AB11}" xr6:coauthVersionLast="44" xr6:coauthVersionMax="44" xr10:uidLastSave="{00000000-0000-0000-0000-000000000000}"/>
  <bookViews>
    <workbookView xWindow="20370" yWindow="-1260" windowWidth="25440" windowHeight="15390" tabRatio="860" xr2:uid="{00000000-000D-0000-FFFF-FFFF00000000}"/>
  </bookViews>
  <sheets>
    <sheet name="Contextualização" sheetId="4" r:id="rId1"/>
    <sheet name="Base" sheetId="1" r:id="rId2"/>
    <sheet name="De-Para_Estado_Regiao" sheetId="2" r:id="rId3"/>
    <sheet name="brazil_cities" sheetId="5" r:id="rId4"/>
    <sheet name="brazil_cities - exclusão" sheetId="6" r:id="rId5"/>
    <sheet name="Analises" sheetId="7" r:id="rId6"/>
  </sheets>
  <definedNames>
    <definedName name="_xlchart.v1.0" hidden="1">brazil_cities!$G$4</definedName>
    <definedName name="_xlchart.v1.1" hidden="1">brazil_cities!$G$5:$G$5569</definedName>
  </definedNames>
  <calcPr calcId="181029"/>
  <pivotCaches>
    <pivotCache cacheId="6" r:id="rId7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5606" i="7" l="1"/>
  <c r="F5604" i="7"/>
  <c r="F5605" i="7" s="1"/>
  <c r="F5600" i="7"/>
  <c r="F5601" i="7"/>
  <c r="F5602" i="7"/>
  <c r="F5603" i="7"/>
  <c r="F5599" i="7"/>
  <c r="N30" i="7" l="1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M4269" i="7"/>
  <c r="M4270" i="7"/>
  <c r="M4271" i="7"/>
  <c r="M4272" i="7"/>
  <c r="M4273" i="7"/>
  <c r="M4274" i="7"/>
  <c r="M4275" i="7"/>
  <c r="M4276" i="7"/>
  <c r="M4277" i="7"/>
  <c r="M4278" i="7"/>
  <c r="M4279" i="7"/>
  <c r="M4280" i="7"/>
  <c r="M4281" i="7"/>
  <c r="M4282" i="7"/>
  <c r="M4283" i="7"/>
  <c r="M4284" i="7"/>
  <c r="M4285" i="7"/>
  <c r="M4286" i="7"/>
  <c r="M4287" i="7"/>
  <c r="M4288" i="7"/>
  <c r="M4289" i="7"/>
  <c r="M4290" i="7"/>
  <c r="M4291" i="7"/>
  <c r="M4292" i="7"/>
  <c r="M4293" i="7"/>
  <c r="M4294" i="7"/>
  <c r="M4295" i="7"/>
  <c r="M4296" i="7"/>
  <c r="M4297" i="7"/>
  <c r="M4298" i="7"/>
  <c r="M4299" i="7"/>
  <c r="M4300" i="7"/>
  <c r="M4301" i="7"/>
  <c r="M4302" i="7"/>
  <c r="M4303" i="7"/>
  <c r="M4304" i="7"/>
  <c r="M4305" i="7"/>
  <c r="M4306" i="7"/>
  <c r="M4307" i="7"/>
  <c r="M4308" i="7"/>
  <c r="M4309" i="7"/>
  <c r="M4310" i="7"/>
  <c r="M4311" i="7"/>
  <c r="M4312" i="7"/>
  <c r="M4313" i="7"/>
  <c r="M4314" i="7"/>
  <c r="M4315" i="7"/>
  <c r="M4316" i="7"/>
  <c r="M4317" i="7"/>
  <c r="M4318" i="7"/>
  <c r="M4319" i="7"/>
  <c r="M4320" i="7"/>
  <c r="M4321" i="7"/>
  <c r="M4322" i="7"/>
  <c r="M4323" i="7"/>
  <c r="M4324" i="7"/>
  <c r="M4325" i="7"/>
  <c r="M4326" i="7"/>
  <c r="M4327" i="7"/>
  <c r="M4328" i="7"/>
  <c r="M4329" i="7"/>
  <c r="M4330" i="7"/>
  <c r="M4331" i="7"/>
  <c r="M4332" i="7"/>
  <c r="M4333" i="7"/>
  <c r="M4334" i="7"/>
  <c r="M4335" i="7"/>
  <c r="M4336" i="7"/>
  <c r="M4337" i="7"/>
  <c r="M4338" i="7"/>
  <c r="M4339" i="7"/>
  <c r="M4340" i="7"/>
  <c r="M4341" i="7"/>
  <c r="M4342" i="7"/>
  <c r="M4343" i="7"/>
  <c r="M4344" i="7"/>
  <c r="M4345" i="7"/>
  <c r="M4346" i="7"/>
  <c r="M4347" i="7"/>
  <c r="M4348" i="7"/>
  <c r="M4349" i="7"/>
  <c r="M4350" i="7"/>
  <c r="M4351" i="7"/>
  <c r="M4352" i="7"/>
  <c r="M4353" i="7"/>
  <c r="M4354" i="7"/>
  <c r="M4355" i="7"/>
  <c r="M4356" i="7"/>
  <c r="M4357" i="7"/>
  <c r="M4358" i="7"/>
  <c r="M4359" i="7"/>
  <c r="M4360" i="7"/>
  <c r="M4361" i="7"/>
  <c r="M4362" i="7"/>
  <c r="M4363" i="7"/>
  <c r="M4364" i="7"/>
  <c r="M4365" i="7"/>
  <c r="M4366" i="7"/>
  <c r="M4367" i="7"/>
  <c r="M4368" i="7"/>
  <c r="M4369" i="7"/>
  <c r="M4370" i="7"/>
  <c r="M4371" i="7"/>
  <c r="M4372" i="7"/>
  <c r="M4373" i="7"/>
  <c r="M4374" i="7"/>
  <c r="M4375" i="7"/>
  <c r="M4376" i="7"/>
  <c r="M4377" i="7"/>
  <c r="M4378" i="7"/>
  <c r="M4379" i="7"/>
  <c r="M4380" i="7"/>
  <c r="M4381" i="7"/>
  <c r="M4382" i="7"/>
  <c r="M4383" i="7"/>
  <c r="M4384" i="7"/>
  <c r="M4385" i="7"/>
  <c r="M4386" i="7"/>
  <c r="M4387" i="7"/>
  <c r="M4388" i="7"/>
  <c r="M4389" i="7"/>
  <c r="M4390" i="7"/>
  <c r="M4391" i="7"/>
  <c r="M4392" i="7"/>
  <c r="M4393" i="7"/>
  <c r="M4394" i="7"/>
  <c r="M4395" i="7"/>
  <c r="M4396" i="7"/>
  <c r="M4397" i="7"/>
  <c r="M4398" i="7"/>
  <c r="M4399" i="7"/>
  <c r="M4400" i="7"/>
  <c r="M4401" i="7"/>
  <c r="M4402" i="7"/>
  <c r="M4403" i="7"/>
  <c r="M4404" i="7"/>
  <c r="M4405" i="7"/>
  <c r="M4406" i="7"/>
  <c r="M4407" i="7"/>
  <c r="M4408" i="7"/>
  <c r="M4409" i="7"/>
  <c r="M4410" i="7"/>
  <c r="M4411" i="7"/>
  <c r="M4412" i="7"/>
  <c r="M4413" i="7"/>
  <c r="M4414" i="7"/>
  <c r="M4415" i="7"/>
  <c r="M4416" i="7"/>
  <c r="M4417" i="7"/>
  <c r="M4418" i="7"/>
  <c r="M4419" i="7"/>
  <c r="M4420" i="7"/>
  <c r="M4421" i="7"/>
  <c r="M4422" i="7"/>
  <c r="M4423" i="7"/>
  <c r="M4424" i="7"/>
  <c r="M4425" i="7"/>
  <c r="M4426" i="7"/>
  <c r="M4427" i="7"/>
  <c r="M4428" i="7"/>
  <c r="M4429" i="7"/>
  <c r="M4430" i="7"/>
  <c r="M4431" i="7"/>
  <c r="M4432" i="7"/>
  <c r="M4433" i="7"/>
  <c r="M4434" i="7"/>
  <c r="M4435" i="7"/>
  <c r="M4436" i="7"/>
  <c r="M4437" i="7"/>
  <c r="M4438" i="7"/>
  <c r="M4439" i="7"/>
  <c r="M4440" i="7"/>
  <c r="M4441" i="7"/>
  <c r="M4442" i="7"/>
  <c r="M4443" i="7"/>
  <c r="M4444" i="7"/>
  <c r="M4445" i="7"/>
  <c r="M4446" i="7"/>
  <c r="M4447" i="7"/>
  <c r="M4448" i="7"/>
  <c r="M4449" i="7"/>
  <c r="M4450" i="7"/>
  <c r="M4451" i="7"/>
  <c r="M4452" i="7"/>
  <c r="M4453" i="7"/>
  <c r="M4454" i="7"/>
  <c r="M4455" i="7"/>
  <c r="M4456" i="7"/>
  <c r="M4457" i="7"/>
  <c r="M4458" i="7"/>
  <c r="M4459" i="7"/>
  <c r="M4460" i="7"/>
  <c r="M4461" i="7"/>
  <c r="M4462" i="7"/>
  <c r="M4463" i="7"/>
  <c r="M4464" i="7"/>
  <c r="M4465" i="7"/>
  <c r="M4466" i="7"/>
  <c r="M4467" i="7"/>
  <c r="M4468" i="7"/>
  <c r="M4469" i="7"/>
  <c r="M4470" i="7"/>
  <c r="M4471" i="7"/>
  <c r="M4472" i="7"/>
  <c r="M4473" i="7"/>
  <c r="M4474" i="7"/>
  <c r="M4475" i="7"/>
  <c r="M4476" i="7"/>
  <c r="M4477" i="7"/>
  <c r="M4478" i="7"/>
  <c r="M4479" i="7"/>
  <c r="M4480" i="7"/>
  <c r="M4481" i="7"/>
  <c r="M4482" i="7"/>
  <c r="M4483" i="7"/>
  <c r="M4484" i="7"/>
  <c r="M4485" i="7"/>
  <c r="M4486" i="7"/>
  <c r="M4487" i="7"/>
  <c r="M4488" i="7"/>
  <c r="M4489" i="7"/>
  <c r="M4490" i="7"/>
  <c r="M4491" i="7"/>
  <c r="M4492" i="7"/>
  <c r="M4493" i="7"/>
  <c r="M4494" i="7"/>
  <c r="M4495" i="7"/>
  <c r="M4496" i="7"/>
  <c r="M4497" i="7"/>
  <c r="M4498" i="7"/>
  <c r="M4499" i="7"/>
  <c r="M4500" i="7"/>
  <c r="M4501" i="7"/>
  <c r="M4502" i="7"/>
  <c r="M4503" i="7"/>
  <c r="M4504" i="7"/>
  <c r="M4505" i="7"/>
  <c r="M4506" i="7"/>
  <c r="M4507" i="7"/>
  <c r="M4508" i="7"/>
  <c r="M4509" i="7"/>
  <c r="M4510" i="7"/>
  <c r="M4511" i="7"/>
  <c r="M4512" i="7"/>
  <c r="M4513" i="7"/>
  <c r="M4514" i="7"/>
  <c r="M4515" i="7"/>
  <c r="M4516" i="7"/>
  <c r="M4517" i="7"/>
  <c r="M4518" i="7"/>
  <c r="M4519" i="7"/>
  <c r="M4520" i="7"/>
  <c r="M4521" i="7"/>
  <c r="M4522" i="7"/>
  <c r="M4523" i="7"/>
  <c r="M4524" i="7"/>
  <c r="M4525" i="7"/>
  <c r="M4526" i="7"/>
  <c r="M4527" i="7"/>
  <c r="M4528" i="7"/>
  <c r="M4529" i="7"/>
  <c r="M4530" i="7"/>
  <c r="M4531" i="7"/>
  <c r="M4532" i="7"/>
  <c r="M4533" i="7"/>
  <c r="M4534" i="7"/>
  <c r="M4535" i="7"/>
  <c r="M4536" i="7"/>
  <c r="M4537" i="7"/>
  <c r="M4538" i="7"/>
  <c r="M4539" i="7"/>
  <c r="M4540" i="7"/>
  <c r="M4541" i="7"/>
  <c r="M4542" i="7"/>
  <c r="M4543" i="7"/>
  <c r="M4544" i="7"/>
  <c r="M4545" i="7"/>
  <c r="M4546" i="7"/>
  <c r="M4547" i="7"/>
  <c r="M4548" i="7"/>
  <c r="M4549" i="7"/>
  <c r="M4550" i="7"/>
  <c r="M4551" i="7"/>
  <c r="M4552" i="7"/>
  <c r="M4553" i="7"/>
  <c r="M4554" i="7"/>
  <c r="M4555" i="7"/>
  <c r="M4556" i="7"/>
  <c r="M4557" i="7"/>
  <c r="M4558" i="7"/>
  <c r="M4559" i="7"/>
  <c r="M4560" i="7"/>
  <c r="M4561" i="7"/>
  <c r="M4562" i="7"/>
  <c r="M4563" i="7"/>
  <c r="M4564" i="7"/>
  <c r="M4565" i="7"/>
  <c r="M4566" i="7"/>
  <c r="M4567" i="7"/>
  <c r="M4568" i="7"/>
  <c r="M4569" i="7"/>
  <c r="M4570" i="7"/>
  <c r="M4571" i="7"/>
  <c r="M4572" i="7"/>
  <c r="M4573" i="7"/>
  <c r="M4574" i="7"/>
  <c r="M4575" i="7"/>
  <c r="M4576" i="7"/>
  <c r="M4577" i="7"/>
  <c r="M4578" i="7"/>
  <c r="M4579" i="7"/>
  <c r="M4580" i="7"/>
  <c r="M4581" i="7"/>
  <c r="M4582" i="7"/>
  <c r="M4583" i="7"/>
  <c r="M4584" i="7"/>
  <c r="M4585" i="7"/>
  <c r="M4586" i="7"/>
  <c r="M4587" i="7"/>
  <c r="M4588" i="7"/>
  <c r="M4589" i="7"/>
  <c r="M4590" i="7"/>
  <c r="M4591" i="7"/>
  <c r="M4592" i="7"/>
  <c r="M4593" i="7"/>
  <c r="M4594" i="7"/>
  <c r="M4595" i="7"/>
  <c r="M4596" i="7"/>
  <c r="M4597" i="7"/>
  <c r="M4598" i="7"/>
  <c r="M4599" i="7"/>
  <c r="M4600" i="7"/>
  <c r="M4601" i="7"/>
  <c r="M4602" i="7"/>
  <c r="M4603" i="7"/>
  <c r="M4604" i="7"/>
  <c r="M4605" i="7"/>
  <c r="M4606" i="7"/>
  <c r="M4607" i="7"/>
  <c r="M4608" i="7"/>
  <c r="M4609" i="7"/>
  <c r="M4610" i="7"/>
  <c r="M4611" i="7"/>
  <c r="M4612" i="7"/>
  <c r="M4613" i="7"/>
  <c r="M4614" i="7"/>
  <c r="M4615" i="7"/>
  <c r="M4616" i="7"/>
  <c r="M4617" i="7"/>
  <c r="M4618" i="7"/>
  <c r="M4619" i="7"/>
  <c r="M4620" i="7"/>
  <c r="M4621" i="7"/>
  <c r="M4622" i="7"/>
  <c r="M4623" i="7"/>
  <c r="M4624" i="7"/>
  <c r="M4625" i="7"/>
  <c r="M4626" i="7"/>
  <c r="M4627" i="7"/>
  <c r="M4628" i="7"/>
  <c r="M4629" i="7"/>
  <c r="M4630" i="7"/>
  <c r="M4631" i="7"/>
  <c r="M4632" i="7"/>
  <c r="M4633" i="7"/>
  <c r="M4634" i="7"/>
  <c r="M4635" i="7"/>
  <c r="M4636" i="7"/>
  <c r="M4637" i="7"/>
  <c r="M4638" i="7"/>
  <c r="M4639" i="7"/>
  <c r="M4640" i="7"/>
  <c r="M4641" i="7"/>
  <c r="M4642" i="7"/>
  <c r="M4643" i="7"/>
  <c r="M4644" i="7"/>
  <c r="M4645" i="7"/>
  <c r="M4646" i="7"/>
  <c r="M4647" i="7"/>
  <c r="M4648" i="7"/>
  <c r="M4649" i="7"/>
  <c r="M4650" i="7"/>
  <c r="M4651" i="7"/>
  <c r="M4652" i="7"/>
  <c r="M4653" i="7"/>
  <c r="M4654" i="7"/>
  <c r="M4655" i="7"/>
  <c r="M4656" i="7"/>
  <c r="M4657" i="7"/>
  <c r="M4658" i="7"/>
  <c r="M4659" i="7"/>
  <c r="M4660" i="7"/>
  <c r="M4661" i="7"/>
  <c r="M4662" i="7"/>
  <c r="M4663" i="7"/>
  <c r="M4664" i="7"/>
  <c r="M4665" i="7"/>
  <c r="M4666" i="7"/>
  <c r="M4667" i="7"/>
  <c r="M4668" i="7"/>
  <c r="M4669" i="7"/>
  <c r="M4670" i="7"/>
  <c r="M4671" i="7"/>
  <c r="M4672" i="7"/>
  <c r="M4673" i="7"/>
  <c r="M4674" i="7"/>
  <c r="M4675" i="7"/>
  <c r="M4676" i="7"/>
  <c r="M4677" i="7"/>
  <c r="M4678" i="7"/>
  <c r="M4679" i="7"/>
  <c r="M4680" i="7"/>
  <c r="M4681" i="7"/>
  <c r="M4682" i="7"/>
  <c r="M4683" i="7"/>
  <c r="M4684" i="7"/>
  <c r="M4685" i="7"/>
  <c r="M4686" i="7"/>
  <c r="M4687" i="7"/>
  <c r="M4688" i="7"/>
  <c r="M4689" i="7"/>
  <c r="M4690" i="7"/>
  <c r="M4691" i="7"/>
  <c r="M4692" i="7"/>
  <c r="M4693" i="7"/>
  <c r="M4694" i="7"/>
  <c r="M4695" i="7"/>
  <c r="M4696" i="7"/>
  <c r="M4697" i="7"/>
  <c r="M4698" i="7"/>
  <c r="M4699" i="7"/>
  <c r="M4700" i="7"/>
  <c r="M4701" i="7"/>
  <c r="M4702" i="7"/>
  <c r="M4703" i="7"/>
  <c r="M4704" i="7"/>
  <c r="M4705" i="7"/>
  <c r="M4706" i="7"/>
  <c r="M4707" i="7"/>
  <c r="M4708" i="7"/>
  <c r="M4709" i="7"/>
  <c r="M4710" i="7"/>
  <c r="M4711" i="7"/>
  <c r="M4712" i="7"/>
  <c r="M4713" i="7"/>
  <c r="M4714" i="7"/>
  <c r="M4715" i="7"/>
  <c r="M4716" i="7"/>
  <c r="M4717" i="7"/>
  <c r="M4718" i="7"/>
  <c r="M4719" i="7"/>
  <c r="M4720" i="7"/>
  <c r="M4721" i="7"/>
  <c r="M4722" i="7"/>
  <c r="M4723" i="7"/>
  <c r="M4724" i="7"/>
  <c r="M4725" i="7"/>
  <c r="M4726" i="7"/>
  <c r="M4727" i="7"/>
  <c r="M4728" i="7"/>
  <c r="M4729" i="7"/>
  <c r="M4730" i="7"/>
  <c r="M4731" i="7"/>
  <c r="M4732" i="7"/>
  <c r="M4733" i="7"/>
  <c r="M4734" i="7"/>
  <c r="M4735" i="7"/>
  <c r="M4736" i="7"/>
  <c r="M4737" i="7"/>
  <c r="M4738" i="7"/>
  <c r="M4739" i="7"/>
  <c r="M4740" i="7"/>
  <c r="M4741" i="7"/>
  <c r="M4742" i="7"/>
  <c r="M4743" i="7"/>
  <c r="M4744" i="7"/>
  <c r="M4745" i="7"/>
  <c r="M4746" i="7"/>
  <c r="M4747" i="7"/>
  <c r="M4748" i="7"/>
  <c r="M4749" i="7"/>
  <c r="M4750" i="7"/>
  <c r="M4751" i="7"/>
  <c r="M4752" i="7"/>
  <c r="M4753" i="7"/>
  <c r="M4754" i="7"/>
  <c r="M4755" i="7"/>
  <c r="M4756" i="7"/>
  <c r="M4757" i="7"/>
  <c r="M4758" i="7"/>
  <c r="M4759" i="7"/>
  <c r="M4760" i="7"/>
  <c r="M4761" i="7"/>
  <c r="M4762" i="7"/>
  <c r="M4763" i="7"/>
  <c r="M4764" i="7"/>
  <c r="M4765" i="7"/>
  <c r="M4766" i="7"/>
  <c r="M4767" i="7"/>
  <c r="M4768" i="7"/>
  <c r="M4769" i="7"/>
  <c r="M4770" i="7"/>
  <c r="M4771" i="7"/>
  <c r="M4772" i="7"/>
  <c r="M4773" i="7"/>
  <c r="M4774" i="7"/>
  <c r="M4775" i="7"/>
  <c r="M4776" i="7"/>
  <c r="M4777" i="7"/>
  <c r="M4778" i="7"/>
  <c r="M4779" i="7"/>
  <c r="M4780" i="7"/>
  <c r="M4781" i="7"/>
  <c r="M4782" i="7"/>
  <c r="M4783" i="7"/>
  <c r="M4784" i="7"/>
  <c r="M4785" i="7"/>
  <c r="M4786" i="7"/>
  <c r="M4787" i="7"/>
  <c r="M4788" i="7"/>
  <c r="M4789" i="7"/>
  <c r="M4790" i="7"/>
  <c r="M4791" i="7"/>
  <c r="M4792" i="7"/>
  <c r="M4793" i="7"/>
  <c r="M4794" i="7"/>
  <c r="M4795" i="7"/>
  <c r="M4796" i="7"/>
  <c r="M4797" i="7"/>
  <c r="M4798" i="7"/>
  <c r="M4799" i="7"/>
  <c r="M4800" i="7"/>
  <c r="M4801" i="7"/>
  <c r="M4802" i="7"/>
  <c r="M4803" i="7"/>
  <c r="M4804" i="7"/>
  <c r="M4805" i="7"/>
  <c r="M4806" i="7"/>
  <c r="M4807" i="7"/>
  <c r="M4808" i="7"/>
  <c r="M4809" i="7"/>
  <c r="M4810" i="7"/>
  <c r="M4811" i="7"/>
  <c r="M4812" i="7"/>
  <c r="M4813" i="7"/>
  <c r="M4814" i="7"/>
  <c r="M4815" i="7"/>
  <c r="M4816" i="7"/>
  <c r="M4817" i="7"/>
  <c r="M4818" i="7"/>
  <c r="M4819" i="7"/>
  <c r="M4820" i="7"/>
  <c r="M4821" i="7"/>
  <c r="M4822" i="7"/>
  <c r="M4823" i="7"/>
  <c r="M4824" i="7"/>
  <c r="M4825" i="7"/>
  <c r="M4826" i="7"/>
  <c r="M4827" i="7"/>
  <c r="M4828" i="7"/>
  <c r="M4829" i="7"/>
  <c r="M4830" i="7"/>
  <c r="M4831" i="7"/>
  <c r="M4832" i="7"/>
  <c r="M4833" i="7"/>
  <c r="M4834" i="7"/>
  <c r="M4835" i="7"/>
  <c r="M4836" i="7"/>
  <c r="M4837" i="7"/>
  <c r="M4838" i="7"/>
  <c r="M4839" i="7"/>
  <c r="M4840" i="7"/>
  <c r="M4841" i="7"/>
  <c r="M4842" i="7"/>
  <c r="M4843" i="7"/>
  <c r="M4844" i="7"/>
  <c r="M4845" i="7"/>
  <c r="M4846" i="7"/>
  <c r="M4847" i="7"/>
  <c r="M4848" i="7"/>
  <c r="M4849" i="7"/>
  <c r="M4850" i="7"/>
  <c r="M4851" i="7"/>
  <c r="M4852" i="7"/>
  <c r="M4853" i="7"/>
  <c r="M4854" i="7"/>
  <c r="M4855" i="7"/>
  <c r="M4856" i="7"/>
  <c r="M4857" i="7"/>
  <c r="M4858" i="7"/>
  <c r="M4859" i="7"/>
  <c r="M4860" i="7"/>
  <c r="M4861" i="7"/>
  <c r="M4862" i="7"/>
  <c r="M4863" i="7"/>
  <c r="M4864" i="7"/>
  <c r="M4865" i="7"/>
  <c r="M4866" i="7"/>
  <c r="M4867" i="7"/>
  <c r="M4868" i="7"/>
  <c r="M4869" i="7"/>
  <c r="M4870" i="7"/>
  <c r="M4871" i="7"/>
  <c r="M4872" i="7"/>
  <c r="M4873" i="7"/>
  <c r="M4874" i="7"/>
  <c r="M4875" i="7"/>
  <c r="M4876" i="7"/>
  <c r="M4877" i="7"/>
  <c r="M4878" i="7"/>
  <c r="M4879" i="7"/>
  <c r="M4880" i="7"/>
  <c r="M4881" i="7"/>
  <c r="M4882" i="7"/>
  <c r="M4883" i="7"/>
  <c r="M4884" i="7"/>
  <c r="M4885" i="7"/>
  <c r="M4886" i="7"/>
  <c r="M4887" i="7"/>
  <c r="M4888" i="7"/>
  <c r="M4889" i="7"/>
  <c r="M4890" i="7"/>
  <c r="M4891" i="7"/>
  <c r="M4892" i="7"/>
  <c r="M4893" i="7"/>
  <c r="M4894" i="7"/>
  <c r="M4895" i="7"/>
  <c r="M4896" i="7"/>
  <c r="M4897" i="7"/>
  <c r="M4898" i="7"/>
  <c r="M4899" i="7"/>
  <c r="M4900" i="7"/>
  <c r="M4901" i="7"/>
  <c r="M4902" i="7"/>
  <c r="M4903" i="7"/>
  <c r="M4904" i="7"/>
  <c r="M4905" i="7"/>
  <c r="M4906" i="7"/>
  <c r="M4907" i="7"/>
  <c r="M4908" i="7"/>
  <c r="M4909" i="7"/>
  <c r="M4910" i="7"/>
  <c r="M4911" i="7"/>
  <c r="M4912" i="7"/>
  <c r="M4913" i="7"/>
  <c r="M4914" i="7"/>
  <c r="M4915" i="7"/>
  <c r="M4916" i="7"/>
  <c r="M4917" i="7"/>
  <c r="M4918" i="7"/>
  <c r="M4919" i="7"/>
  <c r="M4920" i="7"/>
  <c r="M4921" i="7"/>
  <c r="M4922" i="7"/>
  <c r="M4923" i="7"/>
  <c r="M4924" i="7"/>
  <c r="M4925" i="7"/>
  <c r="M4926" i="7"/>
  <c r="M4927" i="7"/>
  <c r="M4928" i="7"/>
  <c r="M4929" i="7"/>
  <c r="M4930" i="7"/>
  <c r="M4931" i="7"/>
  <c r="M4932" i="7"/>
  <c r="M4933" i="7"/>
  <c r="M4934" i="7"/>
  <c r="M4935" i="7"/>
  <c r="M4936" i="7"/>
  <c r="M4937" i="7"/>
  <c r="M4938" i="7"/>
  <c r="M4939" i="7"/>
  <c r="M4940" i="7"/>
  <c r="M4941" i="7"/>
  <c r="M4942" i="7"/>
  <c r="M4943" i="7"/>
  <c r="M4944" i="7"/>
  <c r="M4945" i="7"/>
  <c r="M4946" i="7"/>
  <c r="M4947" i="7"/>
  <c r="M4948" i="7"/>
  <c r="M4949" i="7"/>
  <c r="M4950" i="7"/>
  <c r="M4951" i="7"/>
  <c r="M4952" i="7"/>
  <c r="M4953" i="7"/>
  <c r="M4954" i="7"/>
  <c r="M4955" i="7"/>
  <c r="M4956" i="7"/>
  <c r="M4957" i="7"/>
  <c r="M4958" i="7"/>
  <c r="M4959" i="7"/>
  <c r="M4960" i="7"/>
  <c r="M4961" i="7"/>
  <c r="M4962" i="7"/>
  <c r="M4963" i="7"/>
  <c r="M4964" i="7"/>
  <c r="M4965" i="7"/>
  <c r="M4966" i="7"/>
  <c r="M4967" i="7"/>
  <c r="M4968" i="7"/>
  <c r="M4969" i="7"/>
  <c r="M4970" i="7"/>
  <c r="M4971" i="7"/>
  <c r="M4972" i="7"/>
  <c r="M4973" i="7"/>
  <c r="M4974" i="7"/>
  <c r="M4975" i="7"/>
  <c r="M4976" i="7"/>
  <c r="M4977" i="7"/>
  <c r="M4978" i="7"/>
  <c r="M4979" i="7"/>
  <c r="M4980" i="7"/>
  <c r="M4981" i="7"/>
  <c r="M4982" i="7"/>
  <c r="M4983" i="7"/>
  <c r="M4984" i="7"/>
  <c r="M4985" i="7"/>
  <c r="M4986" i="7"/>
  <c r="M4987" i="7"/>
  <c r="M4988" i="7"/>
  <c r="M4989" i="7"/>
  <c r="M4990" i="7"/>
  <c r="M4991" i="7"/>
  <c r="M4992" i="7"/>
  <c r="M4993" i="7"/>
  <c r="M4994" i="7"/>
  <c r="M4995" i="7"/>
  <c r="M4996" i="7"/>
  <c r="M4997" i="7"/>
  <c r="M4998" i="7"/>
  <c r="M4999" i="7"/>
  <c r="M5000" i="7"/>
  <c r="M5001" i="7"/>
  <c r="M5002" i="7"/>
  <c r="M5003" i="7"/>
  <c r="M5004" i="7"/>
  <c r="M5005" i="7"/>
  <c r="M5006" i="7"/>
  <c r="M5007" i="7"/>
  <c r="M5008" i="7"/>
  <c r="M5009" i="7"/>
  <c r="M5010" i="7"/>
  <c r="M5011" i="7"/>
  <c r="M5012" i="7"/>
  <c r="M5013" i="7"/>
  <c r="M5014" i="7"/>
  <c r="M5015" i="7"/>
  <c r="M5016" i="7"/>
  <c r="M5017" i="7"/>
  <c r="M5018" i="7"/>
  <c r="M5019" i="7"/>
  <c r="M5020" i="7"/>
  <c r="M5021" i="7"/>
  <c r="M5022" i="7"/>
  <c r="M5023" i="7"/>
  <c r="M5024" i="7"/>
  <c r="M5025" i="7"/>
  <c r="M5026" i="7"/>
  <c r="M5027" i="7"/>
  <c r="M5028" i="7"/>
  <c r="M5029" i="7"/>
  <c r="M5030" i="7"/>
  <c r="M5031" i="7"/>
  <c r="M5032" i="7"/>
  <c r="M5033" i="7"/>
  <c r="M5034" i="7"/>
  <c r="M5035" i="7"/>
  <c r="M5036" i="7"/>
  <c r="M5037" i="7"/>
  <c r="M5038" i="7"/>
  <c r="M5039" i="7"/>
  <c r="M5040" i="7"/>
  <c r="M5041" i="7"/>
  <c r="M5042" i="7"/>
  <c r="M5043" i="7"/>
  <c r="M5044" i="7"/>
  <c r="M5045" i="7"/>
  <c r="M5046" i="7"/>
  <c r="M5047" i="7"/>
  <c r="M5048" i="7"/>
  <c r="M5049" i="7"/>
  <c r="M5050" i="7"/>
  <c r="M5051" i="7"/>
  <c r="M5052" i="7"/>
  <c r="M5053" i="7"/>
  <c r="M5054" i="7"/>
  <c r="M5055" i="7"/>
  <c r="M5056" i="7"/>
  <c r="M5057" i="7"/>
  <c r="M5058" i="7"/>
  <c r="M5059" i="7"/>
  <c r="M5060" i="7"/>
  <c r="M5061" i="7"/>
  <c r="M5062" i="7"/>
  <c r="M5063" i="7"/>
  <c r="M5064" i="7"/>
  <c r="M5065" i="7"/>
  <c r="M5066" i="7"/>
  <c r="M5067" i="7"/>
  <c r="M5068" i="7"/>
  <c r="M5069" i="7"/>
  <c r="M5070" i="7"/>
  <c r="M5071" i="7"/>
  <c r="M5072" i="7"/>
  <c r="M5073" i="7"/>
  <c r="M5074" i="7"/>
  <c r="M5075" i="7"/>
  <c r="M5076" i="7"/>
  <c r="M5077" i="7"/>
  <c r="M5078" i="7"/>
  <c r="M5079" i="7"/>
  <c r="M5080" i="7"/>
  <c r="M5081" i="7"/>
  <c r="M5082" i="7"/>
  <c r="M5083" i="7"/>
  <c r="M5084" i="7"/>
  <c r="M5085" i="7"/>
  <c r="M5086" i="7"/>
  <c r="M5087" i="7"/>
  <c r="M5088" i="7"/>
  <c r="M5089" i="7"/>
  <c r="M5090" i="7"/>
  <c r="M5091" i="7"/>
  <c r="M5092" i="7"/>
  <c r="M5093" i="7"/>
  <c r="M5094" i="7"/>
  <c r="M5095" i="7"/>
  <c r="M5096" i="7"/>
  <c r="M5097" i="7"/>
  <c r="M5098" i="7"/>
  <c r="M5099" i="7"/>
  <c r="M5100" i="7"/>
  <c r="M5101" i="7"/>
  <c r="M5102" i="7"/>
  <c r="M5103" i="7"/>
  <c r="M5104" i="7"/>
  <c r="M5105" i="7"/>
  <c r="M5106" i="7"/>
  <c r="M5107" i="7"/>
  <c r="M5108" i="7"/>
  <c r="M5109" i="7"/>
  <c r="M5110" i="7"/>
  <c r="M5111" i="7"/>
  <c r="M5112" i="7"/>
  <c r="M5113" i="7"/>
  <c r="M5114" i="7"/>
  <c r="M5115" i="7"/>
  <c r="M5116" i="7"/>
  <c r="M5117" i="7"/>
  <c r="M5118" i="7"/>
  <c r="M5119" i="7"/>
  <c r="M5120" i="7"/>
  <c r="M5121" i="7"/>
  <c r="M5122" i="7"/>
  <c r="M5123" i="7"/>
  <c r="M5124" i="7"/>
  <c r="M5125" i="7"/>
  <c r="M5126" i="7"/>
  <c r="M5127" i="7"/>
  <c r="M5128" i="7"/>
  <c r="M5129" i="7"/>
  <c r="M5130" i="7"/>
  <c r="M5131" i="7"/>
  <c r="M5132" i="7"/>
  <c r="M5133" i="7"/>
  <c r="M5134" i="7"/>
  <c r="M5135" i="7"/>
  <c r="M5136" i="7"/>
  <c r="M5137" i="7"/>
  <c r="M5138" i="7"/>
  <c r="M5139" i="7"/>
  <c r="M5140" i="7"/>
  <c r="M5141" i="7"/>
  <c r="M5142" i="7"/>
  <c r="M5143" i="7"/>
  <c r="M5144" i="7"/>
  <c r="M5145" i="7"/>
  <c r="M5146" i="7"/>
  <c r="M5147" i="7"/>
  <c r="M5148" i="7"/>
  <c r="M5149" i="7"/>
  <c r="M5150" i="7"/>
  <c r="M5151" i="7"/>
  <c r="M5152" i="7"/>
  <c r="M5153" i="7"/>
  <c r="M5154" i="7"/>
  <c r="M5155" i="7"/>
  <c r="M5156" i="7"/>
  <c r="M5157" i="7"/>
  <c r="M5158" i="7"/>
  <c r="M5159" i="7"/>
  <c r="M5160" i="7"/>
  <c r="M5161" i="7"/>
  <c r="M5162" i="7"/>
  <c r="M5163" i="7"/>
  <c r="M5164" i="7"/>
  <c r="M5165" i="7"/>
  <c r="M5166" i="7"/>
  <c r="M5167" i="7"/>
  <c r="M5168" i="7"/>
  <c r="M5169" i="7"/>
  <c r="M5170" i="7"/>
  <c r="M5171" i="7"/>
  <c r="M5172" i="7"/>
  <c r="M5173" i="7"/>
  <c r="M5174" i="7"/>
  <c r="M5175" i="7"/>
  <c r="M5176" i="7"/>
  <c r="M5177" i="7"/>
  <c r="M5178" i="7"/>
  <c r="M5179" i="7"/>
  <c r="M5180" i="7"/>
  <c r="M5181" i="7"/>
  <c r="M5182" i="7"/>
  <c r="M5183" i="7"/>
  <c r="M5184" i="7"/>
  <c r="M5185" i="7"/>
  <c r="M5186" i="7"/>
  <c r="M5187" i="7"/>
  <c r="M5188" i="7"/>
  <c r="M5189" i="7"/>
  <c r="M5190" i="7"/>
  <c r="M5191" i="7"/>
  <c r="M5192" i="7"/>
  <c r="M5193" i="7"/>
  <c r="M5194" i="7"/>
  <c r="M5195" i="7"/>
  <c r="M5196" i="7"/>
  <c r="M5197" i="7"/>
  <c r="M5198" i="7"/>
  <c r="M5199" i="7"/>
  <c r="M5200" i="7"/>
  <c r="M5201" i="7"/>
  <c r="M5202" i="7"/>
  <c r="M5203" i="7"/>
  <c r="M5204" i="7"/>
  <c r="M5205" i="7"/>
  <c r="M5206" i="7"/>
  <c r="M5207" i="7"/>
  <c r="M5208" i="7"/>
  <c r="M5209" i="7"/>
  <c r="M5210" i="7"/>
  <c r="M5211" i="7"/>
  <c r="M5212" i="7"/>
  <c r="M5213" i="7"/>
  <c r="M5214" i="7"/>
  <c r="M5215" i="7"/>
  <c r="M5216" i="7"/>
  <c r="M5217" i="7"/>
  <c r="M5218" i="7"/>
  <c r="M5219" i="7"/>
  <c r="M5220" i="7"/>
  <c r="M5221" i="7"/>
  <c r="M5222" i="7"/>
  <c r="M5223" i="7"/>
  <c r="M5224" i="7"/>
  <c r="M5225" i="7"/>
  <c r="M5226" i="7"/>
  <c r="M5227" i="7"/>
  <c r="M5228" i="7"/>
  <c r="M5229" i="7"/>
  <c r="M5230" i="7"/>
  <c r="M5231" i="7"/>
  <c r="M5232" i="7"/>
  <c r="M5233" i="7"/>
  <c r="M5234" i="7"/>
  <c r="M5235" i="7"/>
  <c r="M5236" i="7"/>
  <c r="M5237" i="7"/>
  <c r="M5238" i="7"/>
  <c r="M5239" i="7"/>
  <c r="M5240" i="7"/>
  <c r="M5241" i="7"/>
  <c r="M5242" i="7"/>
  <c r="M5243" i="7"/>
  <c r="M5244" i="7"/>
  <c r="M5245" i="7"/>
  <c r="M5246" i="7"/>
  <c r="M5247" i="7"/>
  <c r="M5248" i="7"/>
  <c r="M5249" i="7"/>
  <c r="M5250" i="7"/>
  <c r="M5251" i="7"/>
  <c r="M5252" i="7"/>
  <c r="M5253" i="7"/>
  <c r="M5254" i="7"/>
  <c r="M5255" i="7"/>
  <c r="M5256" i="7"/>
  <c r="M5257" i="7"/>
  <c r="M5258" i="7"/>
  <c r="M5259" i="7"/>
  <c r="M5260" i="7"/>
  <c r="M5261" i="7"/>
  <c r="M5262" i="7"/>
  <c r="M5263" i="7"/>
  <c r="M5264" i="7"/>
  <c r="M5265" i="7"/>
  <c r="M5266" i="7"/>
  <c r="M5267" i="7"/>
  <c r="M5268" i="7"/>
  <c r="M5269" i="7"/>
  <c r="M5270" i="7"/>
  <c r="M5271" i="7"/>
  <c r="M5272" i="7"/>
  <c r="M5273" i="7"/>
  <c r="M5274" i="7"/>
  <c r="M5275" i="7"/>
  <c r="M5276" i="7"/>
  <c r="M5277" i="7"/>
  <c r="M5278" i="7"/>
  <c r="M5279" i="7"/>
  <c r="M5280" i="7"/>
  <c r="M5281" i="7"/>
  <c r="M5282" i="7"/>
  <c r="M5283" i="7"/>
  <c r="M5284" i="7"/>
  <c r="M5285" i="7"/>
  <c r="M5286" i="7"/>
  <c r="M5287" i="7"/>
  <c r="M5288" i="7"/>
  <c r="M5289" i="7"/>
  <c r="M5290" i="7"/>
  <c r="M5291" i="7"/>
  <c r="M5292" i="7"/>
  <c r="M5293" i="7"/>
  <c r="M5294" i="7"/>
  <c r="M5295" i="7"/>
  <c r="M5296" i="7"/>
  <c r="M5297" i="7"/>
  <c r="M5298" i="7"/>
  <c r="M5299" i="7"/>
  <c r="M5300" i="7"/>
  <c r="M5301" i="7"/>
  <c r="M5302" i="7"/>
  <c r="M5303" i="7"/>
  <c r="M5304" i="7"/>
  <c r="M5305" i="7"/>
  <c r="M5306" i="7"/>
  <c r="M5307" i="7"/>
  <c r="M5308" i="7"/>
  <c r="M5309" i="7"/>
  <c r="M5310" i="7"/>
  <c r="M5311" i="7"/>
  <c r="M5312" i="7"/>
  <c r="M5313" i="7"/>
  <c r="M5314" i="7"/>
  <c r="M5315" i="7"/>
  <c r="M5316" i="7"/>
  <c r="M5317" i="7"/>
  <c r="M5318" i="7"/>
  <c r="M5319" i="7"/>
  <c r="M5320" i="7"/>
  <c r="M5321" i="7"/>
  <c r="M5322" i="7"/>
  <c r="M5323" i="7"/>
  <c r="M5324" i="7"/>
  <c r="M5325" i="7"/>
  <c r="M5326" i="7"/>
  <c r="M5327" i="7"/>
  <c r="M5328" i="7"/>
  <c r="M5329" i="7"/>
  <c r="M5330" i="7"/>
  <c r="M5331" i="7"/>
  <c r="M5332" i="7"/>
  <c r="M5333" i="7"/>
  <c r="M5334" i="7"/>
  <c r="M5335" i="7"/>
  <c r="M5336" i="7"/>
  <c r="M5337" i="7"/>
  <c r="M5338" i="7"/>
  <c r="M5339" i="7"/>
  <c r="M5340" i="7"/>
  <c r="M5341" i="7"/>
  <c r="M5342" i="7"/>
  <c r="M5343" i="7"/>
  <c r="M5344" i="7"/>
  <c r="M5345" i="7"/>
  <c r="M5346" i="7"/>
  <c r="M5347" i="7"/>
  <c r="M5348" i="7"/>
  <c r="M5349" i="7"/>
  <c r="M5350" i="7"/>
  <c r="M5351" i="7"/>
  <c r="M5352" i="7"/>
  <c r="M5353" i="7"/>
  <c r="M5354" i="7"/>
  <c r="M5355" i="7"/>
  <c r="M5356" i="7"/>
  <c r="M5357" i="7"/>
  <c r="M5358" i="7"/>
  <c r="M5359" i="7"/>
  <c r="M5360" i="7"/>
  <c r="M5361" i="7"/>
  <c r="M5362" i="7"/>
  <c r="M5363" i="7"/>
  <c r="M5364" i="7"/>
  <c r="M5365" i="7"/>
  <c r="M5366" i="7"/>
  <c r="M5367" i="7"/>
  <c r="M5368" i="7"/>
  <c r="M5369" i="7"/>
  <c r="M5370" i="7"/>
  <c r="M5371" i="7"/>
  <c r="M5372" i="7"/>
  <c r="M5373" i="7"/>
  <c r="M5374" i="7"/>
  <c r="M5375" i="7"/>
  <c r="M5376" i="7"/>
  <c r="M5377" i="7"/>
  <c r="M5378" i="7"/>
  <c r="M5379" i="7"/>
  <c r="M5380" i="7"/>
  <c r="M5381" i="7"/>
  <c r="M5382" i="7"/>
  <c r="M5383" i="7"/>
  <c r="M5384" i="7"/>
  <c r="M5385" i="7"/>
  <c r="M5386" i="7"/>
  <c r="M5387" i="7"/>
  <c r="M5388" i="7"/>
  <c r="M5389" i="7"/>
  <c r="M5390" i="7"/>
  <c r="M5391" i="7"/>
  <c r="M5392" i="7"/>
  <c r="M5393" i="7"/>
  <c r="M5394" i="7"/>
  <c r="M5395" i="7"/>
  <c r="M5396" i="7"/>
  <c r="M5397" i="7"/>
  <c r="M5398" i="7"/>
  <c r="M5399" i="7"/>
  <c r="M5400" i="7"/>
  <c r="M5401" i="7"/>
  <c r="M5402" i="7"/>
  <c r="M5403" i="7"/>
  <c r="M5404" i="7"/>
  <c r="M5405" i="7"/>
  <c r="M5406" i="7"/>
  <c r="M5407" i="7"/>
  <c r="M5408" i="7"/>
  <c r="M5409" i="7"/>
  <c r="M5410" i="7"/>
  <c r="M5411" i="7"/>
  <c r="M5412" i="7"/>
  <c r="M5413" i="7"/>
  <c r="M5414" i="7"/>
  <c r="M5415" i="7"/>
  <c r="M5416" i="7"/>
  <c r="M5417" i="7"/>
  <c r="M5418" i="7"/>
  <c r="M5419" i="7"/>
  <c r="M5420" i="7"/>
  <c r="M5421" i="7"/>
  <c r="M5422" i="7"/>
  <c r="M5423" i="7"/>
  <c r="M5424" i="7"/>
  <c r="M5425" i="7"/>
  <c r="M5426" i="7"/>
  <c r="M5427" i="7"/>
  <c r="M5428" i="7"/>
  <c r="M5429" i="7"/>
  <c r="M5430" i="7"/>
  <c r="M5431" i="7"/>
  <c r="M5432" i="7"/>
  <c r="M5433" i="7"/>
  <c r="M5434" i="7"/>
  <c r="M5435" i="7"/>
  <c r="M5436" i="7"/>
  <c r="M5437" i="7"/>
  <c r="M5438" i="7"/>
  <c r="M5439" i="7"/>
  <c r="M5440" i="7"/>
  <c r="M5441" i="7"/>
  <c r="M5442" i="7"/>
  <c r="M5443" i="7"/>
  <c r="M5444" i="7"/>
  <c r="M5445" i="7"/>
  <c r="M5446" i="7"/>
  <c r="M5447" i="7"/>
  <c r="M5448" i="7"/>
  <c r="M5449" i="7"/>
  <c r="M5450" i="7"/>
  <c r="M5451" i="7"/>
  <c r="M5452" i="7"/>
  <c r="M5453" i="7"/>
  <c r="M5454" i="7"/>
  <c r="M5455" i="7"/>
  <c r="M5456" i="7"/>
  <c r="M5457" i="7"/>
  <c r="M5458" i="7"/>
  <c r="M5459" i="7"/>
  <c r="M5460" i="7"/>
  <c r="M5461" i="7"/>
  <c r="M5462" i="7"/>
  <c r="M5463" i="7"/>
  <c r="M5464" i="7"/>
  <c r="M5465" i="7"/>
  <c r="M5466" i="7"/>
  <c r="M5467" i="7"/>
  <c r="M5468" i="7"/>
  <c r="M5469" i="7"/>
  <c r="M5470" i="7"/>
  <c r="M5471" i="7"/>
  <c r="M5472" i="7"/>
  <c r="M5473" i="7"/>
  <c r="M5474" i="7"/>
  <c r="M5475" i="7"/>
  <c r="M5476" i="7"/>
  <c r="M5477" i="7"/>
  <c r="M5478" i="7"/>
  <c r="M5479" i="7"/>
  <c r="M5480" i="7"/>
  <c r="M5481" i="7"/>
  <c r="M5482" i="7"/>
  <c r="M5483" i="7"/>
  <c r="M5484" i="7"/>
  <c r="M5485" i="7"/>
  <c r="M5486" i="7"/>
  <c r="M5487" i="7"/>
  <c r="M5488" i="7"/>
  <c r="M5489" i="7"/>
  <c r="M5490" i="7"/>
  <c r="M5491" i="7"/>
  <c r="M5492" i="7"/>
  <c r="M5493" i="7"/>
  <c r="M5494" i="7"/>
  <c r="M5495" i="7"/>
  <c r="M5496" i="7"/>
  <c r="M5497" i="7"/>
  <c r="M5498" i="7"/>
  <c r="M5499" i="7"/>
  <c r="M5500" i="7"/>
  <c r="M5501" i="7"/>
  <c r="M5502" i="7"/>
  <c r="M5503" i="7"/>
  <c r="M5504" i="7"/>
  <c r="M5505" i="7"/>
  <c r="M5506" i="7"/>
  <c r="M5507" i="7"/>
  <c r="M5508" i="7"/>
  <c r="M5509" i="7"/>
  <c r="M5510" i="7"/>
  <c r="M5511" i="7"/>
  <c r="M5512" i="7"/>
  <c r="M5513" i="7"/>
  <c r="M5514" i="7"/>
  <c r="M5515" i="7"/>
  <c r="M5516" i="7"/>
  <c r="M5517" i="7"/>
  <c r="M5518" i="7"/>
  <c r="M5519" i="7"/>
  <c r="M5520" i="7"/>
  <c r="M5521" i="7"/>
  <c r="M5522" i="7"/>
  <c r="M5523" i="7"/>
  <c r="M5524" i="7"/>
  <c r="M5525" i="7"/>
  <c r="M5526" i="7"/>
  <c r="M5527" i="7"/>
  <c r="M5528" i="7"/>
  <c r="M5529" i="7"/>
  <c r="M5530" i="7"/>
  <c r="M5531" i="7"/>
  <c r="M5532" i="7"/>
  <c r="M5533" i="7"/>
  <c r="M5534" i="7"/>
  <c r="M5535" i="7"/>
  <c r="M5536" i="7"/>
  <c r="M5537" i="7"/>
  <c r="M5538" i="7"/>
  <c r="M5539" i="7"/>
  <c r="M5540" i="7"/>
  <c r="M5541" i="7"/>
  <c r="M5542" i="7"/>
  <c r="M5543" i="7"/>
  <c r="M5544" i="7"/>
  <c r="M5545" i="7"/>
  <c r="M5546" i="7"/>
  <c r="M5547" i="7"/>
  <c r="M5548" i="7"/>
  <c r="M5549" i="7"/>
  <c r="M5550" i="7"/>
  <c r="M5551" i="7"/>
  <c r="M5552" i="7"/>
  <c r="M5553" i="7"/>
  <c r="M5554" i="7"/>
  <c r="M5555" i="7"/>
  <c r="M5556" i="7"/>
  <c r="M5557" i="7"/>
  <c r="M5558" i="7"/>
  <c r="M5559" i="7"/>
  <c r="M5560" i="7"/>
  <c r="M5561" i="7"/>
  <c r="M5562" i="7"/>
  <c r="M5563" i="7"/>
  <c r="M5564" i="7"/>
  <c r="M5565" i="7"/>
  <c r="M5566" i="7"/>
  <c r="M5567" i="7"/>
  <c r="M5568" i="7"/>
  <c r="M5569" i="7"/>
  <c r="M5570" i="7"/>
  <c r="M5571" i="7"/>
  <c r="M5572" i="7"/>
  <c r="M5573" i="7"/>
  <c r="M5574" i="7"/>
  <c r="M5575" i="7"/>
  <c r="M5576" i="7"/>
  <c r="M5577" i="7"/>
  <c r="M5578" i="7"/>
  <c r="M5579" i="7"/>
  <c r="M5580" i="7"/>
  <c r="M5581" i="7"/>
  <c r="M5582" i="7"/>
  <c r="M5583" i="7"/>
  <c r="M5584" i="7"/>
  <c r="M5585" i="7"/>
  <c r="M5586" i="7"/>
  <c r="M5587" i="7"/>
  <c r="M5588" i="7"/>
  <c r="M5589" i="7"/>
  <c r="M5590" i="7"/>
  <c r="M5591" i="7"/>
  <c r="M5592" i="7"/>
  <c r="M5593" i="7"/>
  <c r="M5594" i="7"/>
  <c r="M5595" i="7"/>
  <c r="M31" i="7"/>
  <c r="F30" i="7" l="1"/>
  <c r="E4" i="7"/>
  <c r="E3" i="7"/>
  <c r="N4201" i="5" l="1"/>
  <c r="M4201" i="5"/>
  <c r="L4201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N5001" i="5"/>
  <c r="N5002" i="5"/>
  <c r="N5003" i="5"/>
  <c r="N5004" i="5"/>
  <c r="N5005" i="5"/>
  <c r="N5006" i="5"/>
  <c r="N5007" i="5"/>
  <c r="N5008" i="5"/>
  <c r="N5009" i="5"/>
  <c r="N5010" i="5"/>
  <c r="N5011" i="5"/>
  <c r="N5012" i="5"/>
  <c r="N5013" i="5"/>
  <c r="N5014" i="5"/>
  <c r="N5015" i="5"/>
  <c r="N5016" i="5"/>
  <c r="N5017" i="5"/>
  <c r="N5018" i="5"/>
  <c r="N5019" i="5"/>
  <c r="N5020" i="5"/>
  <c r="N5021" i="5"/>
  <c r="N5022" i="5"/>
  <c r="N5023" i="5"/>
  <c r="N5024" i="5"/>
  <c r="N5025" i="5"/>
  <c r="N5026" i="5"/>
  <c r="N5027" i="5"/>
  <c r="N5028" i="5"/>
  <c r="N5029" i="5"/>
  <c r="N5030" i="5"/>
  <c r="N5031" i="5"/>
  <c r="N5032" i="5"/>
  <c r="N5033" i="5"/>
  <c r="N5034" i="5"/>
  <c r="N5035" i="5"/>
  <c r="N5036" i="5"/>
  <c r="N5037" i="5"/>
  <c r="N5038" i="5"/>
  <c r="N5039" i="5"/>
  <c r="N5040" i="5"/>
  <c r="N5041" i="5"/>
  <c r="N5042" i="5"/>
  <c r="N5043" i="5"/>
  <c r="N5044" i="5"/>
  <c r="N5045" i="5"/>
  <c r="N5046" i="5"/>
  <c r="N5047" i="5"/>
  <c r="N5048" i="5"/>
  <c r="N5049" i="5"/>
  <c r="N5050" i="5"/>
  <c r="N5051" i="5"/>
  <c r="N5052" i="5"/>
  <c r="N5053" i="5"/>
  <c r="N5054" i="5"/>
  <c r="N5055" i="5"/>
  <c r="N5056" i="5"/>
  <c r="N5057" i="5"/>
  <c r="N5058" i="5"/>
  <c r="N5059" i="5"/>
  <c r="N5060" i="5"/>
  <c r="N5061" i="5"/>
  <c r="N5062" i="5"/>
  <c r="N5063" i="5"/>
  <c r="N5064" i="5"/>
  <c r="N5065" i="5"/>
  <c r="N5066" i="5"/>
  <c r="N5067" i="5"/>
  <c r="N5068" i="5"/>
  <c r="N5069" i="5"/>
  <c r="N5070" i="5"/>
  <c r="N5071" i="5"/>
  <c r="N5072" i="5"/>
  <c r="N5073" i="5"/>
  <c r="N5074" i="5"/>
  <c r="N5075" i="5"/>
  <c r="N5076" i="5"/>
  <c r="N5077" i="5"/>
  <c r="N5078" i="5"/>
  <c r="N5079" i="5"/>
  <c r="N5080" i="5"/>
  <c r="N5081" i="5"/>
  <c r="N5082" i="5"/>
  <c r="N5083" i="5"/>
  <c r="N5084" i="5"/>
  <c r="N5085" i="5"/>
  <c r="N5086" i="5"/>
  <c r="N5087" i="5"/>
  <c r="N5088" i="5"/>
  <c r="N5089" i="5"/>
  <c r="N5090" i="5"/>
  <c r="N5091" i="5"/>
  <c r="N5092" i="5"/>
  <c r="N5093" i="5"/>
  <c r="N5094" i="5"/>
  <c r="N5095" i="5"/>
  <c r="N5096" i="5"/>
  <c r="N5097" i="5"/>
  <c r="N5098" i="5"/>
  <c r="N5099" i="5"/>
  <c r="N5100" i="5"/>
  <c r="N5101" i="5"/>
  <c r="N5102" i="5"/>
  <c r="N5103" i="5"/>
  <c r="N5104" i="5"/>
  <c r="N5105" i="5"/>
  <c r="N5106" i="5"/>
  <c r="N5107" i="5"/>
  <c r="N5108" i="5"/>
  <c r="N5109" i="5"/>
  <c r="N5110" i="5"/>
  <c r="N5111" i="5"/>
  <c r="N5112" i="5"/>
  <c r="N5113" i="5"/>
  <c r="N5114" i="5"/>
  <c r="N5115" i="5"/>
  <c r="N5116" i="5"/>
  <c r="N5117" i="5"/>
  <c r="N5118" i="5"/>
  <c r="N5119" i="5"/>
  <c r="N5120" i="5"/>
  <c r="N5121" i="5"/>
  <c r="N5122" i="5"/>
  <c r="N5123" i="5"/>
  <c r="N5124" i="5"/>
  <c r="N5125" i="5"/>
  <c r="N5126" i="5"/>
  <c r="N5127" i="5"/>
  <c r="N5128" i="5"/>
  <c r="N5129" i="5"/>
  <c r="N5130" i="5"/>
  <c r="N5131" i="5"/>
  <c r="N5132" i="5"/>
  <c r="N5133" i="5"/>
  <c r="N5134" i="5"/>
  <c r="N5135" i="5"/>
  <c r="N5136" i="5"/>
  <c r="N5137" i="5"/>
  <c r="N5138" i="5"/>
  <c r="N5139" i="5"/>
  <c r="N5140" i="5"/>
  <c r="N5141" i="5"/>
  <c r="N5142" i="5"/>
  <c r="N5143" i="5"/>
  <c r="N5144" i="5"/>
  <c r="N5145" i="5"/>
  <c r="N5146" i="5"/>
  <c r="N5147" i="5"/>
  <c r="N5148" i="5"/>
  <c r="N5149" i="5"/>
  <c r="N5150" i="5"/>
  <c r="N5151" i="5"/>
  <c r="N5152" i="5"/>
  <c r="N5153" i="5"/>
  <c r="N5154" i="5"/>
  <c r="N5155" i="5"/>
  <c r="N5156" i="5"/>
  <c r="N5157" i="5"/>
  <c r="N5158" i="5"/>
  <c r="N5159" i="5"/>
  <c r="N5160" i="5"/>
  <c r="N5161" i="5"/>
  <c r="N5162" i="5"/>
  <c r="N5163" i="5"/>
  <c r="N5164" i="5"/>
  <c r="N5165" i="5"/>
  <c r="N5166" i="5"/>
  <c r="N5167" i="5"/>
  <c r="N5168" i="5"/>
  <c r="N5169" i="5"/>
  <c r="N5170" i="5"/>
  <c r="N5171" i="5"/>
  <c r="N5172" i="5"/>
  <c r="N5173" i="5"/>
  <c r="N5174" i="5"/>
  <c r="N5175" i="5"/>
  <c r="N5176" i="5"/>
  <c r="N5177" i="5"/>
  <c r="N5178" i="5"/>
  <c r="N5179" i="5"/>
  <c r="N5180" i="5"/>
  <c r="N5181" i="5"/>
  <c r="N5182" i="5"/>
  <c r="N5183" i="5"/>
  <c r="N5184" i="5"/>
  <c r="N5185" i="5"/>
  <c r="N5186" i="5"/>
  <c r="N5187" i="5"/>
  <c r="N5188" i="5"/>
  <c r="N5189" i="5"/>
  <c r="N5190" i="5"/>
  <c r="N5191" i="5"/>
  <c r="N5192" i="5"/>
  <c r="N5193" i="5"/>
  <c r="N5194" i="5"/>
  <c r="N5195" i="5"/>
  <c r="N5196" i="5"/>
  <c r="N5197" i="5"/>
  <c r="N5198" i="5"/>
  <c r="N5199" i="5"/>
  <c r="N5200" i="5"/>
  <c r="N5201" i="5"/>
  <c r="N5202" i="5"/>
  <c r="N5203" i="5"/>
  <c r="N5204" i="5"/>
  <c r="N5205" i="5"/>
  <c r="N5206" i="5"/>
  <c r="N5207" i="5"/>
  <c r="N5208" i="5"/>
  <c r="N5209" i="5"/>
  <c r="N5210" i="5"/>
  <c r="N5211" i="5"/>
  <c r="N5212" i="5"/>
  <c r="N5213" i="5"/>
  <c r="N5214" i="5"/>
  <c r="N5215" i="5"/>
  <c r="N5216" i="5"/>
  <c r="N5217" i="5"/>
  <c r="N5218" i="5"/>
  <c r="N5219" i="5"/>
  <c r="N5220" i="5"/>
  <c r="N5221" i="5"/>
  <c r="N5222" i="5"/>
  <c r="N5223" i="5"/>
  <c r="N5224" i="5"/>
  <c r="N5225" i="5"/>
  <c r="N5226" i="5"/>
  <c r="N5227" i="5"/>
  <c r="N5228" i="5"/>
  <c r="N5229" i="5"/>
  <c r="N5230" i="5"/>
  <c r="N5231" i="5"/>
  <c r="N5232" i="5"/>
  <c r="N5233" i="5"/>
  <c r="N5234" i="5"/>
  <c r="N5235" i="5"/>
  <c r="N5236" i="5"/>
  <c r="N5237" i="5"/>
  <c r="N5238" i="5"/>
  <c r="N5239" i="5"/>
  <c r="N5240" i="5"/>
  <c r="N5241" i="5"/>
  <c r="N5242" i="5"/>
  <c r="N5243" i="5"/>
  <c r="N5244" i="5"/>
  <c r="N5245" i="5"/>
  <c r="N5246" i="5"/>
  <c r="N5247" i="5"/>
  <c r="N5248" i="5"/>
  <c r="N5249" i="5"/>
  <c r="N5250" i="5"/>
  <c r="N5251" i="5"/>
  <c r="N5252" i="5"/>
  <c r="N5253" i="5"/>
  <c r="N5254" i="5"/>
  <c r="N5255" i="5"/>
  <c r="N5256" i="5"/>
  <c r="N5257" i="5"/>
  <c r="N5258" i="5"/>
  <c r="N5259" i="5"/>
  <c r="N5260" i="5"/>
  <c r="N5261" i="5"/>
  <c r="N5262" i="5"/>
  <c r="N5263" i="5"/>
  <c r="N5264" i="5"/>
  <c r="N5265" i="5"/>
  <c r="N5266" i="5"/>
  <c r="N5267" i="5"/>
  <c r="N5268" i="5"/>
  <c r="N5269" i="5"/>
  <c r="N5270" i="5"/>
  <c r="N5271" i="5"/>
  <c r="N5272" i="5"/>
  <c r="N5273" i="5"/>
  <c r="N5274" i="5"/>
  <c r="N5275" i="5"/>
  <c r="N5276" i="5"/>
  <c r="N5277" i="5"/>
  <c r="N5278" i="5"/>
  <c r="N5279" i="5"/>
  <c r="N5280" i="5"/>
  <c r="N5281" i="5"/>
  <c r="N5282" i="5"/>
  <c r="N5283" i="5"/>
  <c r="N5284" i="5"/>
  <c r="N5285" i="5"/>
  <c r="N5286" i="5"/>
  <c r="N5287" i="5"/>
  <c r="N5288" i="5"/>
  <c r="N5289" i="5"/>
  <c r="N5290" i="5"/>
  <c r="N5291" i="5"/>
  <c r="N5292" i="5"/>
  <c r="N5293" i="5"/>
  <c r="N5294" i="5"/>
  <c r="N5295" i="5"/>
  <c r="N5296" i="5"/>
  <c r="N5297" i="5"/>
  <c r="N5298" i="5"/>
  <c r="N5299" i="5"/>
  <c r="N5300" i="5"/>
  <c r="N5301" i="5"/>
  <c r="N5302" i="5"/>
  <c r="N5303" i="5"/>
  <c r="N5304" i="5"/>
  <c r="N5305" i="5"/>
  <c r="N5306" i="5"/>
  <c r="N5307" i="5"/>
  <c r="N5308" i="5"/>
  <c r="N5309" i="5"/>
  <c r="N5310" i="5"/>
  <c r="N5311" i="5"/>
  <c r="N5312" i="5"/>
  <c r="N5313" i="5"/>
  <c r="N5314" i="5"/>
  <c r="N5315" i="5"/>
  <c r="N5316" i="5"/>
  <c r="N5317" i="5"/>
  <c r="N5318" i="5"/>
  <c r="N5319" i="5"/>
  <c r="N5320" i="5"/>
  <c r="N5321" i="5"/>
  <c r="N5322" i="5"/>
  <c r="N5323" i="5"/>
  <c r="N5324" i="5"/>
  <c r="N5325" i="5"/>
  <c r="N5326" i="5"/>
  <c r="N5327" i="5"/>
  <c r="N5328" i="5"/>
  <c r="N5329" i="5"/>
  <c r="N5330" i="5"/>
  <c r="N5331" i="5"/>
  <c r="N5332" i="5"/>
  <c r="N5333" i="5"/>
  <c r="N5334" i="5"/>
  <c r="N5335" i="5"/>
  <c r="N5336" i="5"/>
  <c r="N5337" i="5"/>
  <c r="N5338" i="5"/>
  <c r="N5339" i="5"/>
  <c r="N5340" i="5"/>
  <c r="N5341" i="5"/>
  <c r="N5342" i="5"/>
  <c r="N5343" i="5"/>
  <c r="N5344" i="5"/>
  <c r="N5345" i="5"/>
  <c r="N5346" i="5"/>
  <c r="N5347" i="5"/>
  <c r="N5348" i="5"/>
  <c r="N5349" i="5"/>
  <c r="N5350" i="5"/>
  <c r="N5351" i="5"/>
  <c r="N5352" i="5"/>
  <c r="N5353" i="5"/>
  <c r="N5354" i="5"/>
  <c r="N5355" i="5"/>
  <c r="N5356" i="5"/>
  <c r="N5357" i="5"/>
  <c r="N5358" i="5"/>
  <c r="N5359" i="5"/>
  <c r="N5360" i="5"/>
  <c r="N5361" i="5"/>
  <c r="N5362" i="5"/>
  <c r="N5363" i="5"/>
  <c r="N5364" i="5"/>
  <c r="N5365" i="5"/>
  <c r="N5366" i="5"/>
  <c r="N5367" i="5"/>
  <c r="N5368" i="5"/>
  <c r="N5369" i="5"/>
  <c r="N5370" i="5"/>
  <c r="N5371" i="5"/>
  <c r="N5372" i="5"/>
  <c r="N5373" i="5"/>
  <c r="N5374" i="5"/>
  <c r="N5375" i="5"/>
  <c r="N5376" i="5"/>
  <c r="N5377" i="5"/>
  <c r="N5378" i="5"/>
  <c r="N5379" i="5"/>
  <c r="N5380" i="5"/>
  <c r="N5381" i="5"/>
  <c r="N5382" i="5"/>
  <c r="N5383" i="5"/>
  <c r="N5384" i="5"/>
  <c r="N5385" i="5"/>
  <c r="N5386" i="5"/>
  <c r="N5387" i="5"/>
  <c r="N5388" i="5"/>
  <c r="N5389" i="5"/>
  <c r="N5390" i="5"/>
  <c r="N5391" i="5"/>
  <c r="N5392" i="5"/>
  <c r="N5393" i="5"/>
  <c r="N5394" i="5"/>
  <c r="N5395" i="5"/>
  <c r="N5396" i="5"/>
  <c r="N5397" i="5"/>
  <c r="N5398" i="5"/>
  <c r="N5399" i="5"/>
  <c r="N5400" i="5"/>
  <c r="N5401" i="5"/>
  <c r="N5402" i="5"/>
  <c r="N5403" i="5"/>
  <c r="N5404" i="5"/>
  <c r="N5405" i="5"/>
  <c r="N5406" i="5"/>
  <c r="N5407" i="5"/>
  <c r="N5408" i="5"/>
  <c r="N5409" i="5"/>
  <c r="N5410" i="5"/>
  <c r="N5411" i="5"/>
  <c r="N5412" i="5"/>
  <c r="N5413" i="5"/>
  <c r="N5414" i="5"/>
  <c r="N5415" i="5"/>
  <c r="N5416" i="5"/>
  <c r="N5417" i="5"/>
  <c r="N5418" i="5"/>
  <c r="N5419" i="5"/>
  <c r="N5420" i="5"/>
  <c r="N5421" i="5"/>
  <c r="N5422" i="5"/>
  <c r="N5423" i="5"/>
  <c r="N5424" i="5"/>
  <c r="N5425" i="5"/>
  <c r="N5426" i="5"/>
  <c r="N5427" i="5"/>
  <c r="N5428" i="5"/>
  <c r="N5429" i="5"/>
  <c r="N5430" i="5"/>
  <c r="N5431" i="5"/>
  <c r="N5432" i="5"/>
  <c r="N5433" i="5"/>
  <c r="N5434" i="5"/>
  <c r="N5435" i="5"/>
  <c r="N5436" i="5"/>
  <c r="N5437" i="5"/>
  <c r="N5438" i="5"/>
  <c r="N5439" i="5"/>
  <c r="N5440" i="5"/>
  <c r="N5441" i="5"/>
  <c r="N5442" i="5"/>
  <c r="N5443" i="5"/>
  <c r="N5444" i="5"/>
  <c r="N5445" i="5"/>
  <c r="N5446" i="5"/>
  <c r="N5447" i="5"/>
  <c r="N5448" i="5"/>
  <c r="N5449" i="5"/>
  <c r="N5450" i="5"/>
  <c r="N5451" i="5"/>
  <c r="N5452" i="5"/>
  <c r="N5453" i="5"/>
  <c r="N5454" i="5"/>
  <c r="N5455" i="5"/>
  <c r="N5456" i="5"/>
  <c r="N5457" i="5"/>
  <c r="N5458" i="5"/>
  <c r="N5459" i="5"/>
  <c r="N5460" i="5"/>
  <c r="N5461" i="5"/>
  <c r="N5462" i="5"/>
  <c r="N5463" i="5"/>
  <c r="N5464" i="5"/>
  <c r="N5465" i="5"/>
  <c r="N5466" i="5"/>
  <c r="N5467" i="5"/>
  <c r="N5468" i="5"/>
  <c r="N5469" i="5"/>
  <c r="N5470" i="5"/>
  <c r="N5471" i="5"/>
  <c r="N5472" i="5"/>
  <c r="N5473" i="5"/>
  <c r="N5474" i="5"/>
  <c r="N5475" i="5"/>
  <c r="N5476" i="5"/>
  <c r="N5477" i="5"/>
  <c r="N5478" i="5"/>
  <c r="N5479" i="5"/>
  <c r="N5480" i="5"/>
  <c r="N5481" i="5"/>
  <c r="N5482" i="5"/>
  <c r="N5483" i="5"/>
  <c r="N5484" i="5"/>
  <c r="N5485" i="5"/>
  <c r="N5486" i="5"/>
  <c r="N5487" i="5"/>
  <c r="N5488" i="5"/>
  <c r="N5489" i="5"/>
  <c r="N5490" i="5"/>
  <c r="N5491" i="5"/>
  <c r="N5492" i="5"/>
  <c r="N5493" i="5"/>
  <c r="N5494" i="5"/>
  <c r="N5495" i="5"/>
  <c r="N5496" i="5"/>
  <c r="N5497" i="5"/>
  <c r="N5498" i="5"/>
  <c r="N5499" i="5"/>
  <c r="N5500" i="5"/>
  <c r="N5501" i="5"/>
  <c r="N5502" i="5"/>
  <c r="N5503" i="5"/>
  <c r="N5504" i="5"/>
  <c r="N5505" i="5"/>
  <c r="N5506" i="5"/>
  <c r="N5507" i="5"/>
  <c r="N5508" i="5"/>
  <c r="N5509" i="5"/>
  <c r="N5510" i="5"/>
  <c r="N5511" i="5"/>
  <c r="N5512" i="5"/>
  <c r="N5513" i="5"/>
  <c r="N5514" i="5"/>
  <c r="N5515" i="5"/>
  <c r="N5516" i="5"/>
  <c r="N5517" i="5"/>
  <c r="N5518" i="5"/>
  <c r="N5519" i="5"/>
  <c r="N5520" i="5"/>
  <c r="N5521" i="5"/>
  <c r="N5522" i="5"/>
  <c r="N5523" i="5"/>
  <c r="N5524" i="5"/>
  <c r="N5525" i="5"/>
  <c r="N5526" i="5"/>
  <c r="N5527" i="5"/>
  <c r="N5528" i="5"/>
  <c r="N5529" i="5"/>
  <c r="N5530" i="5"/>
  <c r="N5531" i="5"/>
  <c r="N5532" i="5"/>
  <c r="N5533" i="5"/>
  <c r="N5534" i="5"/>
  <c r="N5535" i="5"/>
  <c r="N5536" i="5"/>
  <c r="N5537" i="5"/>
  <c r="N5538" i="5"/>
  <c r="N5539" i="5"/>
  <c r="N5540" i="5"/>
  <c r="N5541" i="5"/>
  <c r="N5542" i="5"/>
  <c r="N5543" i="5"/>
  <c r="N5544" i="5"/>
  <c r="N5545" i="5"/>
  <c r="N5546" i="5"/>
  <c r="N5547" i="5"/>
  <c r="N5548" i="5"/>
  <c r="N5549" i="5"/>
  <c r="N5550" i="5"/>
  <c r="N5551" i="5"/>
  <c r="N5552" i="5"/>
  <c r="N5553" i="5"/>
  <c r="N5554" i="5"/>
  <c r="N5555" i="5"/>
  <c r="N5556" i="5"/>
  <c r="N5557" i="5"/>
  <c r="N5558" i="5"/>
  <c r="N5559" i="5"/>
  <c r="N5560" i="5"/>
  <c r="N5561" i="5"/>
  <c r="N5562" i="5"/>
  <c r="N5563" i="5"/>
  <c r="N5564" i="5"/>
  <c r="N5565" i="5"/>
  <c r="N5566" i="5"/>
  <c r="N5567" i="5"/>
  <c r="N5568" i="5"/>
  <c r="N5569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</calcChain>
</file>

<file path=xl/sharedStrings.xml><?xml version="1.0" encoding="utf-8"?>
<sst xmlns="http://schemas.openxmlformats.org/spreadsheetml/2006/main" count="22450" uniqueCount="5377">
  <si>
    <t>IBGE_1-4</t>
  </si>
  <si>
    <t>IDHM</t>
  </si>
  <si>
    <t>IDHM_Renda</t>
  </si>
  <si>
    <t>IDHM_Educacao</t>
  </si>
  <si>
    <t>GDP_CAPITA</t>
  </si>
  <si>
    <t>COMP_P</t>
  </si>
  <si>
    <t>São Paulo</t>
  </si>
  <si>
    <t>SP</t>
  </si>
  <si>
    <t>Osasco</t>
  </si>
  <si>
    <t>Rio De Janeiro</t>
  </si>
  <si>
    <t>RJ</t>
  </si>
  <si>
    <t>Brasília</t>
  </si>
  <si>
    <t>DF</t>
  </si>
  <si>
    <t>Porto Alegre</t>
  </si>
  <si>
    <t>RS</t>
  </si>
  <si>
    <t>Belo Horizonte</t>
  </si>
  <si>
    <t>MG</t>
  </si>
  <si>
    <t>Barueri</t>
  </si>
  <si>
    <t>Recife</t>
  </si>
  <si>
    <t>PE</t>
  </si>
  <si>
    <t>Santos</t>
  </si>
  <si>
    <t>Curitiba</t>
  </si>
  <si>
    <t>PR</t>
  </si>
  <si>
    <t>Salvador</t>
  </si>
  <si>
    <t>BA</t>
  </si>
  <si>
    <t>Campinas</t>
  </si>
  <si>
    <t>Ribeirão Preto</t>
  </si>
  <si>
    <t>Uberlândia</t>
  </si>
  <si>
    <t>Rondonópolis</t>
  </si>
  <si>
    <t>MT</t>
  </si>
  <si>
    <t>Fortaleza</t>
  </si>
  <si>
    <t>CE</t>
  </si>
  <si>
    <t>Goiânia</t>
  </si>
  <si>
    <t>GO</t>
  </si>
  <si>
    <t>Lucas Do Rio Verde</t>
  </si>
  <si>
    <t>São Bernardo Do Campo</t>
  </si>
  <si>
    <t>Guarulhos</t>
  </si>
  <si>
    <t>Santo André</t>
  </si>
  <si>
    <t>Manaus</t>
  </si>
  <si>
    <t>AM</t>
  </si>
  <si>
    <t>Cuiabá</t>
  </si>
  <si>
    <t>Niterói</t>
  </si>
  <si>
    <t>Jundiaí</t>
  </si>
  <si>
    <t>Tangará Da Serra</t>
  </si>
  <si>
    <t>Londrina</t>
  </si>
  <si>
    <t>Sorocaba</t>
  </si>
  <si>
    <t>São Caetano Do Sul</t>
  </si>
  <si>
    <t>São José Dos Campos</t>
  </si>
  <si>
    <t>Belém</t>
  </si>
  <si>
    <t>PA</t>
  </si>
  <si>
    <t>São José Do Rio Preto</t>
  </si>
  <si>
    <t>Araçatuba</t>
  </si>
  <si>
    <t>Campo Grande</t>
  </si>
  <si>
    <t>MS</t>
  </si>
  <si>
    <t>Rio Verde</t>
  </si>
  <si>
    <t>Piracicaba</t>
  </si>
  <si>
    <t>Barreiras</t>
  </si>
  <si>
    <t>Varginha</t>
  </si>
  <si>
    <t>Florianópolis</t>
  </si>
  <si>
    <t>SC</t>
  </si>
  <si>
    <t>Maringá</t>
  </si>
  <si>
    <t>Blumenau</t>
  </si>
  <si>
    <t>Joinville</t>
  </si>
  <si>
    <t>Vitória</t>
  </si>
  <si>
    <t>ES</t>
  </si>
  <si>
    <t>Caxias Do Sul</t>
  </si>
  <si>
    <t>Chapadão Do Sul</t>
  </si>
  <si>
    <t>Contagem</t>
  </si>
  <si>
    <t>Juiz De Fora</t>
  </si>
  <si>
    <t>Bauru</t>
  </si>
  <si>
    <t>Mogi Das Cruzes</t>
  </si>
  <si>
    <t>Natal</t>
  </si>
  <si>
    <t>RN</t>
  </si>
  <si>
    <t>Itápolis</t>
  </si>
  <si>
    <t>Americana</t>
  </si>
  <si>
    <t>Presidente Prudente</t>
  </si>
  <si>
    <t>Cascavel</t>
  </si>
  <si>
    <t>Duque De Caxias</t>
  </si>
  <si>
    <t>Diadema</t>
  </si>
  <si>
    <t>Marília</t>
  </si>
  <si>
    <t>Patos De Minas</t>
  </si>
  <si>
    <t>João Pessoa</t>
  </si>
  <si>
    <t>PB</t>
  </si>
  <si>
    <t>Nova Iguaçu</t>
  </si>
  <si>
    <t>Limeira</t>
  </si>
  <si>
    <t>Campos Dos Goytacazes</t>
  </si>
  <si>
    <t>São Luís</t>
  </si>
  <si>
    <t>MA</t>
  </si>
  <si>
    <t>São Gonçalo</t>
  </si>
  <si>
    <t>Franca</t>
  </si>
  <si>
    <t>Indaiatuba</t>
  </si>
  <si>
    <t>Petrópolis</t>
  </si>
  <si>
    <t>Taubaté</t>
  </si>
  <si>
    <t>Maceió</t>
  </si>
  <si>
    <t>AL</t>
  </si>
  <si>
    <t>Ponta Grossa</t>
  </si>
  <si>
    <t>Campos Gerais</t>
  </si>
  <si>
    <t>Balsas</t>
  </si>
  <si>
    <t>São Carlos</t>
  </si>
  <si>
    <t>Chapecó</t>
  </si>
  <si>
    <t>Macaé</t>
  </si>
  <si>
    <t>Araraquara</t>
  </si>
  <si>
    <t>Volta Redonda</t>
  </si>
  <si>
    <t>Criciúma</t>
  </si>
  <si>
    <t>Feira De Santana</t>
  </si>
  <si>
    <t>Uberaba</t>
  </si>
  <si>
    <t>Novo Hamburgo</t>
  </si>
  <si>
    <t>Itajaí</t>
  </si>
  <si>
    <t>Cotia</t>
  </si>
  <si>
    <t>Taboão Da Serra</t>
  </si>
  <si>
    <t>Palmas</t>
  </si>
  <si>
    <t>TO</t>
  </si>
  <si>
    <t>Itu</t>
  </si>
  <si>
    <t>Aracaju</t>
  </si>
  <si>
    <t>SE</t>
  </si>
  <si>
    <t>Mauá</t>
  </si>
  <si>
    <t>São José Dos Pinhais</t>
  </si>
  <si>
    <t>Teresina</t>
  </si>
  <si>
    <t>PI</t>
  </si>
  <si>
    <t>Guarapuava</t>
  </si>
  <si>
    <t>Jataí</t>
  </si>
  <si>
    <t>Imperatriz</t>
  </si>
  <si>
    <t>Ipatinga</t>
  </si>
  <si>
    <t>Valinhos</t>
  </si>
  <si>
    <t>Querência</t>
  </si>
  <si>
    <t>Rio Claro</t>
  </si>
  <si>
    <t>Nova Friburgo</t>
  </si>
  <si>
    <t>Anápolis</t>
  </si>
  <si>
    <t>Praia Grande</t>
  </si>
  <si>
    <t>Betim</t>
  </si>
  <si>
    <t>Guarujá</t>
  </si>
  <si>
    <t>Bragança Paulista</t>
  </si>
  <si>
    <t>São Vicente</t>
  </si>
  <si>
    <t>São Leopoldo</t>
  </si>
  <si>
    <t>Sertãozinho</t>
  </si>
  <si>
    <t>São João De Meriti</t>
  </si>
  <si>
    <t>Jaraguá Do Sul</t>
  </si>
  <si>
    <t>Suzano</t>
  </si>
  <si>
    <t>Sumaré</t>
  </si>
  <si>
    <t>Pelotas</t>
  </si>
  <si>
    <t>Sorriso</t>
  </si>
  <si>
    <t>Canoas</t>
  </si>
  <si>
    <t>Passo Fundo</t>
  </si>
  <si>
    <t>Araras</t>
  </si>
  <si>
    <t>Vila Velha</t>
  </si>
  <si>
    <t>Montes Claros</t>
  </si>
  <si>
    <t>Jacareí</t>
  </si>
  <si>
    <t>Porto Velho</t>
  </si>
  <si>
    <t>RO</t>
  </si>
  <si>
    <t>Teresópolis</t>
  </si>
  <si>
    <t>Foz Do Iguaçu</t>
  </si>
  <si>
    <t>Barretos</t>
  </si>
  <si>
    <t>Atibaia</t>
  </si>
  <si>
    <t>Campina Grande</t>
  </si>
  <si>
    <t>Poços De Caldas</t>
  </si>
  <si>
    <t>Vinhedo</t>
  </si>
  <si>
    <t>Mogi Guaçu</t>
  </si>
  <si>
    <t>Novo Horizonte</t>
  </si>
  <si>
    <t>Dourados</t>
  </si>
  <si>
    <t>Ananindeua</t>
  </si>
  <si>
    <t>Catanduva</t>
  </si>
  <si>
    <t>Santana De Parnaíba</t>
  </si>
  <si>
    <t>Paracatu</t>
  </si>
  <si>
    <t>Pouso Alegre</t>
  </si>
  <si>
    <t>Camaçari</t>
  </si>
  <si>
    <t>Campo Mourão</t>
  </si>
  <si>
    <t>Jaboatão Dos Guararapes</t>
  </si>
  <si>
    <t>Botucatu</t>
  </si>
  <si>
    <t>Lauro De Freitas</t>
  </si>
  <si>
    <t>Jaú</t>
  </si>
  <si>
    <t>Brusque</t>
  </si>
  <si>
    <t>Sinop</t>
  </si>
  <si>
    <t>Governador Valadares</t>
  </si>
  <si>
    <t>Santa Bárbara D'Oeste</t>
  </si>
  <si>
    <t>São José</t>
  </si>
  <si>
    <t>Barra Mansa</t>
  </si>
  <si>
    <t>Divinópolis</t>
  </si>
  <si>
    <t>Caruaru</t>
  </si>
  <si>
    <t>Cabo Frio</t>
  </si>
  <si>
    <t>São João Da Boa Vista</t>
  </si>
  <si>
    <t>Catalão</t>
  </si>
  <si>
    <t>Cubatão</t>
  </si>
  <si>
    <t>Luís Eduardo Magalhães</t>
  </si>
  <si>
    <t>Assis</t>
  </si>
  <si>
    <t>Sete Lagoas</t>
  </si>
  <si>
    <t>Bento Gonçalves</t>
  </si>
  <si>
    <t>Itatiba</t>
  </si>
  <si>
    <t>Orlândia</t>
  </si>
  <si>
    <t>Balneário Camboriú</t>
  </si>
  <si>
    <t>Itapira</t>
  </si>
  <si>
    <t>Jaboticabal</t>
  </si>
  <si>
    <t>Resende</t>
  </si>
  <si>
    <t>Angra Dos Reis</t>
  </si>
  <si>
    <t>Tupã</t>
  </si>
  <si>
    <t>Passos</t>
  </si>
  <si>
    <t>Serra</t>
  </si>
  <si>
    <t>Petrolina</t>
  </si>
  <si>
    <t>Birigui</t>
  </si>
  <si>
    <t>Toledo</t>
  </si>
  <si>
    <t>Paulínia</t>
  </si>
  <si>
    <t>Carapicuíba</t>
  </si>
  <si>
    <t>Lavras</t>
  </si>
  <si>
    <t>Salto</t>
  </si>
  <si>
    <t>Ribeirão Pires</t>
  </si>
  <si>
    <t>Conselheiro Lafaiete</t>
  </si>
  <si>
    <t>Itapetininga</t>
  </si>
  <si>
    <t>Santa Maria</t>
  </si>
  <si>
    <t>Central</t>
  </si>
  <si>
    <t>Gravataí</t>
  </si>
  <si>
    <t>Macapá</t>
  </si>
  <si>
    <t>AP</t>
  </si>
  <si>
    <t>Nova Lima</t>
  </si>
  <si>
    <t>Ouro</t>
  </si>
  <si>
    <t>Votuporanga</t>
  </si>
  <si>
    <t>Guaratinguetá</t>
  </si>
  <si>
    <t>Itajubá</t>
  </si>
  <si>
    <t>Pindamonhangaba</t>
  </si>
  <si>
    <t>Itaquaquecetuba</t>
  </si>
  <si>
    <t>Vitória Da Conquista</t>
  </si>
  <si>
    <t>Matão</t>
  </si>
  <si>
    <t>Hortolândia</t>
  </si>
  <si>
    <t>Uruguaiana</t>
  </si>
  <si>
    <t>Fronteira</t>
  </si>
  <si>
    <t>Arapongas</t>
  </si>
  <si>
    <t>Barbacena</t>
  </si>
  <si>
    <t>Horizontina</t>
  </si>
  <si>
    <t>Amparo</t>
  </si>
  <si>
    <t>Alfenas</t>
  </si>
  <si>
    <t>Valparaíso</t>
  </si>
  <si>
    <t>Batatais</t>
  </si>
  <si>
    <t>Bebedouro</t>
  </si>
  <si>
    <t>Olinda</t>
  </si>
  <si>
    <t>Rio Grande</t>
  </si>
  <si>
    <t>Mogi Mirim</t>
  </si>
  <si>
    <t>São Roque</t>
  </si>
  <si>
    <t>Paranaguá</t>
  </si>
  <si>
    <t>Nilópolis</t>
  </si>
  <si>
    <t>Joaçaba</t>
  </si>
  <si>
    <t>Arujá</t>
  </si>
  <si>
    <t>Santa Cruz Do Sul</t>
  </si>
  <si>
    <t>Lins</t>
  </si>
  <si>
    <t>Lages</t>
  </si>
  <si>
    <t>Magé</t>
  </si>
  <si>
    <t>Várzea Grande</t>
  </si>
  <si>
    <t>Leme</t>
  </si>
  <si>
    <t>Ubá</t>
  </si>
  <si>
    <t>Itapecerica Da Serra</t>
  </si>
  <si>
    <t>Cornélio Procópio</t>
  </si>
  <si>
    <t>Caraguatatuba</t>
  </si>
  <si>
    <t>Itumbiara</t>
  </si>
  <si>
    <t>Farroupilha</t>
  </si>
  <si>
    <t>Avaré</t>
  </si>
  <si>
    <t>Paraguaçu Paulista</t>
  </si>
  <si>
    <t>Tubarão</t>
  </si>
  <si>
    <t>Apucarana</t>
  </si>
  <si>
    <t>Jaguariúna</t>
  </si>
  <si>
    <t>Itaboraí</t>
  </si>
  <si>
    <t>Paranavaí</t>
  </si>
  <si>
    <t>Tatuí</t>
  </si>
  <si>
    <t>Ourinhos</t>
  </si>
  <si>
    <t>Juazeiro</t>
  </si>
  <si>
    <t>Fernandópolis</t>
  </si>
  <si>
    <t>Umuarama</t>
  </si>
  <si>
    <t>Caçapava</t>
  </si>
  <si>
    <t>Itabuna</t>
  </si>
  <si>
    <t>Pirassununga</t>
  </si>
  <si>
    <t>Lençóis Paulista</t>
  </si>
  <si>
    <t>Belford Roxo</t>
  </si>
  <si>
    <t>Araruama</t>
  </si>
  <si>
    <t>Boa Vista</t>
  </si>
  <si>
    <t>RR</t>
  </si>
  <si>
    <t>Poá</t>
  </si>
  <si>
    <t>Itaguaí</t>
  </si>
  <si>
    <t>Patrocínio</t>
  </si>
  <si>
    <t>Rio Branco</t>
  </si>
  <si>
    <t>AC</t>
  </si>
  <si>
    <t>Cariacica</t>
  </si>
  <si>
    <t>Embu Das Artes</t>
  </si>
  <si>
    <t>Erechim</t>
  </si>
  <si>
    <t>São João Del Rei</t>
  </si>
  <si>
    <t>Araguari</t>
  </si>
  <si>
    <t>Camaquã</t>
  </si>
  <si>
    <t>São Gabriel</t>
  </si>
  <si>
    <t>Araucária</t>
  </si>
  <si>
    <t>Araxá</t>
  </si>
  <si>
    <t>Rio Do Sul</t>
  </si>
  <si>
    <t>Aparecida De Goiânia</t>
  </si>
  <si>
    <t>São Sebastião</t>
  </si>
  <si>
    <t>Cachoeirinha</t>
  </si>
  <si>
    <t>Itabira</t>
  </si>
  <si>
    <t>Vacaria</t>
  </si>
  <si>
    <t>Itapeva</t>
  </si>
  <si>
    <t>Rio Das Ostras</t>
  </si>
  <si>
    <t>Três Corações</t>
  </si>
  <si>
    <t>Bagé</t>
  </si>
  <si>
    <t>Cajamar</t>
  </si>
  <si>
    <t>Olímpia</t>
  </si>
  <si>
    <t>Capivari</t>
  </si>
  <si>
    <t>Campo Largo</t>
  </si>
  <si>
    <t>Três Lagoas</t>
  </si>
  <si>
    <t>Cachoeiro De Itapemirim</t>
  </si>
  <si>
    <t>Pinhais</t>
  </si>
  <si>
    <t>Ferraz De Vasconcelos</t>
  </si>
  <si>
    <t>Francisco Beltrão</t>
  </si>
  <si>
    <t>Itanhaém</t>
  </si>
  <si>
    <t>Monte Alto</t>
  </si>
  <si>
    <t>Palhoça</t>
  </si>
  <si>
    <t>Itaperuna</t>
  </si>
  <si>
    <t>Dracena</t>
  </si>
  <si>
    <t>Mossoró</t>
  </si>
  <si>
    <t>Itapevi</t>
  </si>
  <si>
    <t>Ituverava</t>
  </si>
  <si>
    <t>Ijuí</t>
  </si>
  <si>
    <t>João Monlevade</t>
  </si>
  <si>
    <t>Ubatuba</t>
  </si>
  <si>
    <t>Maricá</t>
  </si>
  <si>
    <t>Guaíra</t>
  </si>
  <si>
    <t>Ituiutaba</t>
  </si>
  <si>
    <t>Colombo</t>
  </si>
  <si>
    <t>Caieiras</t>
  </si>
  <si>
    <t>Buritama</t>
  </si>
  <si>
    <t>Cândido Mota</t>
  </si>
  <si>
    <t>São Joaquim Da Barra</t>
  </si>
  <si>
    <t>Itaúna</t>
  </si>
  <si>
    <t>Santarém</t>
  </si>
  <si>
    <t>São Gotardo</t>
  </si>
  <si>
    <t>Barra Do Piraí</t>
  </si>
  <si>
    <t>Mirassol</t>
  </si>
  <si>
    <t>Caçador</t>
  </si>
  <si>
    <t>São Bento Do Sul</t>
  </si>
  <si>
    <t>São José Do Rio Pardo</t>
  </si>
  <si>
    <t>Mococa</t>
  </si>
  <si>
    <t>Ilhéus</t>
  </si>
  <si>
    <t>Peruíbe</t>
  </si>
  <si>
    <t>Nova Odessa</t>
  </si>
  <si>
    <t>Itupeva</t>
  </si>
  <si>
    <t>Santa Luzia</t>
  </si>
  <si>
    <t>Maracanaú</t>
  </si>
  <si>
    <t>Três Rios</t>
  </si>
  <si>
    <t>Votorantim</t>
  </si>
  <si>
    <t>São Manuel</t>
  </si>
  <si>
    <t>Penápolis</t>
  </si>
  <si>
    <t>Alagoinhas</t>
  </si>
  <si>
    <t>Andradina</t>
  </si>
  <si>
    <t>Cambé</t>
  </si>
  <si>
    <t>Paulista</t>
  </si>
  <si>
    <t>Porto Ferreira</t>
  </si>
  <si>
    <t>Jales</t>
  </si>
  <si>
    <t>Entre Rios</t>
  </si>
  <si>
    <t>Taquaritinga</t>
  </si>
  <si>
    <t>Santo Antônio De Posse</t>
  </si>
  <si>
    <t>Santa Cruz Do Rio Pardo</t>
  </si>
  <si>
    <t>Mairiporã</t>
  </si>
  <si>
    <t>São Lourenço</t>
  </si>
  <si>
    <t>Teófilo Otoni</t>
  </si>
  <si>
    <t>Jandira</t>
  </si>
  <si>
    <t>Garanhuns</t>
  </si>
  <si>
    <t>Sapucaia Do Sul</t>
  </si>
  <si>
    <t>Adamantina</t>
  </si>
  <si>
    <t>Lorena</t>
  </si>
  <si>
    <t>Ponte Nova</t>
  </si>
  <si>
    <t>Cerquilho</t>
  </si>
  <si>
    <t>Campo Limpo Paulista</t>
  </si>
  <si>
    <t>Ouro Preto</t>
  </si>
  <si>
    <t>Cruzeiro</t>
  </si>
  <si>
    <t>Mesquita</t>
  </si>
  <si>
    <t>Pará De Minas</t>
  </si>
  <si>
    <t>Linhares</t>
  </si>
  <si>
    <t>Concórdia</t>
  </si>
  <si>
    <t>Vargem Grande Do Sul</t>
  </si>
  <si>
    <t>Esteio</t>
  </si>
  <si>
    <t>Xanxerê</t>
  </si>
  <si>
    <t>Conchas</t>
  </si>
  <si>
    <t>Valença</t>
  </si>
  <si>
    <t>Itabirito</t>
  </si>
  <si>
    <t>Dom Pedrito</t>
  </si>
  <si>
    <t>Lajeado</t>
  </si>
  <si>
    <t>Boituva</t>
  </si>
  <si>
    <t>Formiga</t>
  </si>
  <si>
    <t>Franco Da Rocha</t>
  </si>
  <si>
    <t>Juazeiro Do Norte</t>
  </si>
  <si>
    <t>Timóteo</t>
  </si>
  <si>
    <t>Santa Fé Do Sul</t>
  </si>
  <si>
    <t>Ibitinga</t>
  </si>
  <si>
    <t>Marabá</t>
  </si>
  <si>
    <t>Tietê</t>
  </si>
  <si>
    <t>Paranapanema</t>
  </si>
  <si>
    <t>Cajuru</t>
  </si>
  <si>
    <t>Araguaína</t>
  </si>
  <si>
    <t>Várzea Paulista</t>
  </si>
  <si>
    <t>Rio Bonito</t>
  </si>
  <si>
    <t>Guaíba</t>
  </si>
  <si>
    <t>Embu-Guaçu</t>
  </si>
  <si>
    <t>Barra Bonita</t>
  </si>
  <si>
    <t>Mariana</t>
  </si>
  <si>
    <t>São Sebastião Do Paraíso</t>
  </si>
  <si>
    <t>Sobral</t>
  </si>
  <si>
    <t>Pedreira</t>
  </si>
  <si>
    <t>Louveira</t>
  </si>
  <si>
    <t>Altamira</t>
  </si>
  <si>
    <t>Palotina</t>
  </si>
  <si>
    <t>Coronel Fabriciano</t>
  </si>
  <si>
    <t>Congonhas</t>
  </si>
  <si>
    <t>Queimados</t>
  </si>
  <si>
    <t>Parauapebas</t>
  </si>
  <si>
    <t>Caeté</t>
  </si>
  <si>
    <t>Videira</t>
  </si>
  <si>
    <t>Registro</t>
  </si>
  <si>
    <t>Bastos</t>
  </si>
  <si>
    <t>Santo Antônio De Jesus</t>
  </si>
  <si>
    <t>Mirandópolis</t>
  </si>
  <si>
    <t>Vitória De Santo Antão</t>
  </si>
  <si>
    <t>Itararé</t>
  </si>
  <si>
    <t>Campos Do Jordão</t>
  </si>
  <si>
    <t>Cabo De Santo Agostinho</t>
  </si>
  <si>
    <t>Arapiraca</t>
  </si>
  <si>
    <t>Pompéia</t>
  </si>
  <si>
    <t>Porto Feliz</t>
  </si>
  <si>
    <t>Porto Seguro</t>
  </si>
  <si>
    <t>Paranaíba</t>
  </si>
  <si>
    <t>Capão Bonito</t>
  </si>
  <si>
    <t>Montenegro</t>
  </si>
  <si>
    <t>Espírito Santo Do Pinhal</t>
  </si>
  <si>
    <t>Sabará</t>
  </si>
  <si>
    <t>Frutal</t>
  </si>
  <si>
    <t>Oliveira</t>
  </si>
  <si>
    <t>Rolândia</t>
  </si>
  <si>
    <t>Goiatuba</t>
  </si>
  <si>
    <t>Garça</t>
  </si>
  <si>
    <t>Pato Branco</t>
  </si>
  <si>
    <t>Panambi</t>
  </si>
  <si>
    <t>Caratinga</t>
  </si>
  <si>
    <t>Cosmópolis</t>
  </si>
  <si>
    <t>Cataguases</t>
  </si>
  <si>
    <t>Piedade</t>
  </si>
  <si>
    <t>Campo Bom</t>
  </si>
  <si>
    <t>Santa Cruz Do Capibaribe</t>
  </si>
  <si>
    <t>Serra Negra</t>
  </si>
  <si>
    <t>São Pedro</t>
  </si>
  <si>
    <t>Extrema</t>
  </si>
  <si>
    <t>Vargem Grande Paulista</t>
  </si>
  <si>
    <t>Guarapari</t>
  </si>
  <si>
    <t>Santo Ângelo</t>
  </si>
  <si>
    <t>Socorro</t>
  </si>
  <si>
    <t>Paraty</t>
  </si>
  <si>
    <t>Teixeira De Freitas</t>
  </si>
  <si>
    <t>Lagoa Santa</t>
  </si>
  <si>
    <t>Cachoeira Do Sul</t>
  </si>
  <si>
    <t>Cruz Alta</t>
  </si>
  <si>
    <t>Laranjal Paulista</t>
  </si>
  <si>
    <t>Santa Rita Do Sapucaí</t>
  </si>
  <si>
    <t>Francisco Morato</t>
  </si>
  <si>
    <t>Artur Nogueira</t>
  </si>
  <si>
    <t>Não-Me-Toque</t>
  </si>
  <si>
    <t>Patos</t>
  </si>
  <si>
    <t>Bertioga</t>
  </si>
  <si>
    <t>Alegrete</t>
  </si>
  <si>
    <t>Ouro Branco</t>
  </si>
  <si>
    <t>Camaragibe</t>
  </si>
  <si>
    <t>Cianorte</t>
  </si>
  <si>
    <t>Castanhal</t>
  </si>
  <si>
    <t>Monte Mor</t>
  </si>
  <si>
    <t>Vespasiano</t>
  </si>
  <si>
    <t>Aparecida</t>
  </si>
  <si>
    <t>Saquarema</t>
  </si>
  <si>
    <t>Ibiúna</t>
  </si>
  <si>
    <t>Telêmaco Borba</t>
  </si>
  <si>
    <t>Armação Dos Búzios</t>
  </si>
  <si>
    <t>Piraju</t>
  </si>
  <si>
    <t>Muriaé</t>
  </si>
  <si>
    <t>Serra Talhada</t>
  </si>
  <si>
    <t>Viçosa</t>
  </si>
  <si>
    <t>Carpina</t>
  </si>
  <si>
    <t>Gramado</t>
  </si>
  <si>
    <t>Ilhabela</t>
  </si>
  <si>
    <t>Dois Córregos</t>
  </si>
  <si>
    <t>Curvelo</t>
  </si>
  <si>
    <t>Osório</t>
  </si>
  <si>
    <t>Cabreúva</t>
  </si>
  <si>
    <t>São Pedro Da Aldeia</t>
  </si>
  <si>
    <t>Santa Isabel</t>
  </si>
  <si>
    <t>Guararapes</t>
  </si>
  <si>
    <t>Morrinhos</t>
  </si>
  <si>
    <t>Leopoldina</t>
  </si>
  <si>
    <t>Carazinho</t>
  </si>
  <si>
    <t>Viamão</t>
  </si>
  <si>
    <t>Iturama</t>
  </si>
  <si>
    <t>José Bonifácio</t>
  </si>
  <si>
    <t>Capão Da Canoa</t>
  </si>
  <si>
    <t>Santiago</t>
  </si>
  <si>
    <t>Goiana</t>
  </si>
  <si>
    <t>Simões Filho</t>
  </si>
  <si>
    <t>Caçapava Do Sul</t>
  </si>
  <si>
    <t>Ilha Solteira</t>
  </si>
  <si>
    <t>Morro Agudo</t>
  </si>
  <si>
    <t>Sapiranga</t>
  </si>
  <si>
    <t>Igarapava</t>
  </si>
  <si>
    <t>Campo Belo</t>
  </si>
  <si>
    <t>Candeias</t>
  </si>
  <si>
    <t>Presidente Venceslau</t>
  </si>
  <si>
    <t>Aracruz</t>
  </si>
  <si>
    <t>Jequié</t>
  </si>
  <si>
    <t>Palmital</t>
  </si>
  <si>
    <t>Sousa</t>
  </si>
  <si>
    <t>Mongaguá</t>
  </si>
  <si>
    <t>Alvorada</t>
  </si>
  <si>
    <t>Cruzília</t>
  </si>
  <si>
    <t>Itapema</t>
  </si>
  <si>
    <t>Américo Brasiliense</t>
  </si>
  <si>
    <t>Casa Branca</t>
  </si>
  <si>
    <t>Osvaldo Cruz</t>
  </si>
  <si>
    <t>Estância Velha</t>
  </si>
  <si>
    <t>Bariri</t>
  </si>
  <si>
    <t>Jardinópolis</t>
  </si>
  <si>
    <t>Ji-Paraná</t>
  </si>
  <si>
    <t>Pederneiras</t>
  </si>
  <si>
    <t>Pilar Do Sul</t>
  </si>
  <si>
    <t>Paulo Afonso</t>
  </si>
  <si>
    <t>Alumínio</t>
  </si>
  <si>
    <t>São Borja</t>
  </si>
  <si>
    <t>Belo Jardim</t>
  </si>
  <si>
    <t>Cajazeiras</t>
  </si>
  <si>
    <t>Taquarituba</t>
  </si>
  <si>
    <t>Alta Floresta</t>
  </si>
  <si>
    <t>São Gonçalo Do Amarante</t>
  </si>
  <si>
    <t>Arcoverde</t>
  </si>
  <si>
    <t>Colatina</t>
  </si>
  <si>
    <t>Tanabi</t>
  </si>
  <si>
    <t>Eunápolis</t>
  </si>
  <si>
    <t>Redenção</t>
  </si>
  <si>
    <t>Cordeirópolis</t>
  </si>
  <si>
    <t>Cassilândia</t>
  </si>
  <si>
    <t>Flores Da Cunha</t>
  </si>
  <si>
    <t>Ribeirão Das Neves</t>
  </si>
  <si>
    <t>Pedregulho</t>
  </si>
  <si>
    <t>Taquara</t>
  </si>
  <si>
    <t>Caldas Novas</t>
  </si>
  <si>
    <t>Salesópolis</t>
  </si>
  <si>
    <t>Brumadinho</t>
  </si>
  <si>
    <t>Irati</t>
  </si>
  <si>
    <t>Piracaia</t>
  </si>
  <si>
    <t>Santos Dumont</t>
  </si>
  <si>
    <t>Primavera Do Leste</t>
  </si>
  <si>
    <t>Santa Rita Do Passa Quatro</t>
  </si>
  <si>
    <t>Ipojuca</t>
  </si>
  <si>
    <t>Descalvado</t>
  </si>
  <si>
    <t>Barcarena</t>
  </si>
  <si>
    <t>Corumbá</t>
  </si>
  <si>
    <t>Itaberá</t>
  </si>
  <si>
    <t>Surubim</t>
  </si>
  <si>
    <t>São Lourenço Do Sul</t>
  </si>
  <si>
    <t>Guanambi</t>
  </si>
  <si>
    <t>Triunfo</t>
  </si>
  <si>
    <t>Venâncio Aires</t>
  </si>
  <si>
    <t>Picos</t>
  </si>
  <si>
    <t>Pereira Barreto</t>
  </si>
  <si>
    <t>Nova Serrana</t>
  </si>
  <si>
    <t>Fazenda Rio Grande</t>
  </si>
  <si>
    <t>Sant'Ana Do Livramento</t>
  </si>
  <si>
    <t>Porto Real</t>
  </si>
  <si>
    <t>Garibaldi</t>
  </si>
  <si>
    <t>Cambuí</t>
  </si>
  <si>
    <t>Gurupi</t>
  </si>
  <si>
    <t>Santa Rosa</t>
  </si>
  <si>
    <t>Santo Anastácio</t>
  </si>
  <si>
    <t>Timbó</t>
  </si>
  <si>
    <t>Angatuba</t>
  </si>
  <si>
    <t>Ponta Porã</t>
  </si>
  <si>
    <t>Palmares</t>
  </si>
  <si>
    <t>Formosa</t>
  </si>
  <si>
    <t>Salgueiro</t>
  </si>
  <si>
    <t>Promissão</t>
  </si>
  <si>
    <t>Tramandaí</t>
  </si>
  <si>
    <t>Aguaí</t>
  </si>
  <si>
    <t>Pomerode</t>
  </si>
  <si>
    <t>Igrejinha</t>
  </si>
  <si>
    <t>Guarabira</t>
  </si>
  <si>
    <t>Brejo</t>
  </si>
  <si>
    <t>Pirapozinho</t>
  </si>
  <si>
    <t>União Da Vitória</t>
  </si>
  <si>
    <t>Navegantes</t>
  </si>
  <si>
    <t>Cravinhos</t>
  </si>
  <si>
    <t>Conchal</t>
  </si>
  <si>
    <t>Pedro Leopoldo</t>
  </si>
  <si>
    <t>Auriflama</t>
  </si>
  <si>
    <t>Luziânia</t>
  </si>
  <si>
    <t>Cachoeiras De Macacu</t>
  </si>
  <si>
    <t>Torres</t>
  </si>
  <si>
    <t>Bom Despacho</t>
  </si>
  <si>
    <t>Miguel Pereira</t>
  </si>
  <si>
    <t>Curitibanos</t>
  </si>
  <si>
    <t>Brumado</t>
  </si>
  <si>
    <t>Mafra</t>
  </si>
  <si>
    <t>Paracambi</t>
  </si>
  <si>
    <t>Andradas</t>
  </si>
  <si>
    <t>Veranópolis</t>
  </si>
  <si>
    <t>Crato</t>
  </si>
  <si>
    <t>Rio Das Pedras</t>
  </si>
  <si>
    <t>Mairinque</t>
  </si>
  <si>
    <t>Barroso</t>
  </si>
  <si>
    <t>Iguatu</t>
  </si>
  <si>
    <t>Junqueirópolis</t>
  </si>
  <si>
    <t>Serrana</t>
  </si>
  <si>
    <t>São Gonçalo Do Sapucaí</t>
  </si>
  <si>
    <t>Guanhães</t>
  </si>
  <si>
    <t>Guararema</t>
  </si>
  <si>
    <t>Holambra</t>
  </si>
  <si>
    <t>Guapimirim</t>
  </si>
  <si>
    <t>Santa Vitória Do Palmar</t>
  </si>
  <si>
    <t>Manhuaçu</t>
  </si>
  <si>
    <t>Araripina</t>
  </si>
  <si>
    <t>Irecê</t>
  </si>
  <si>
    <t>Apiaí</t>
  </si>
  <si>
    <t>Monte Aprazível</t>
  </si>
  <si>
    <t>Indaial</t>
  </si>
  <si>
    <t>Vilhena</t>
  </si>
  <si>
    <t>Altinópolis</t>
  </si>
  <si>
    <t>Jacobina</t>
  </si>
  <si>
    <t>Ibirité</t>
  </si>
  <si>
    <t>Igarassu</t>
  </si>
  <si>
    <t>Caxambu</t>
  </si>
  <si>
    <t>Inhumas</t>
  </si>
  <si>
    <t>Ibiporã</t>
  </si>
  <si>
    <t>Serrinha</t>
  </si>
  <si>
    <t>Paulo De Faria</t>
  </si>
  <si>
    <t>Santo Estêvão</t>
  </si>
  <si>
    <t>Cruz Das Almas</t>
  </si>
  <si>
    <t>Brodowski</t>
  </si>
  <si>
    <t>Guaxupé</t>
  </si>
  <si>
    <t>Rio Negro</t>
  </si>
  <si>
    <t>Presidente Bernardes</t>
  </si>
  <si>
    <t>Cachoeira Paulista</t>
  </si>
  <si>
    <t>Águas De Lindóia</t>
  </si>
  <si>
    <t>Santo Amaro Da Imperatriz</t>
  </si>
  <si>
    <t>Agudos</t>
  </si>
  <si>
    <t>Martinópolis</t>
  </si>
  <si>
    <t>Cocal Do Sul</t>
  </si>
  <si>
    <t>Gaspar</t>
  </si>
  <si>
    <t>Rio Branco Do Sul</t>
  </si>
  <si>
    <t>São Bento Do Sapucaí</t>
  </si>
  <si>
    <t>Barão De Cocais</t>
  </si>
  <si>
    <t>Arraial Do Cabo</t>
  </si>
  <si>
    <t>Senhora De Oliveira</t>
  </si>
  <si>
    <t>Parobé</t>
  </si>
  <si>
    <t>Aquidauana</t>
  </si>
  <si>
    <t>Encantado</t>
  </si>
  <si>
    <t>Unaí</t>
  </si>
  <si>
    <t>Presidente Epitácio</t>
  </si>
  <si>
    <t>Rancharia</t>
  </si>
  <si>
    <t>Castro</t>
  </si>
  <si>
    <t>São Mateus</t>
  </si>
  <si>
    <t>Bom Jesus Dos Perdões</t>
  </si>
  <si>
    <t>Brotas</t>
  </si>
  <si>
    <t>Parapuã</t>
  </si>
  <si>
    <t>Seropédica</t>
  </si>
  <si>
    <t>Limoeiro</t>
  </si>
  <si>
    <t>Bezerros</t>
  </si>
  <si>
    <t>Nova Luzitânia</t>
  </si>
  <si>
    <t>Ibaté</t>
  </si>
  <si>
    <t>Pirajuí</t>
  </si>
  <si>
    <t>Trindade</t>
  </si>
  <si>
    <t>Guaraci</t>
  </si>
  <si>
    <t>São Luiz Do Paraitinga</t>
  </si>
  <si>
    <t>São Miguel Arcanjo</t>
  </si>
  <si>
    <t>Duartina</t>
  </si>
  <si>
    <t>São Marcos</t>
  </si>
  <si>
    <t>Condeúba</t>
  </si>
  <si>
    <t>Regente Feijó</t>
  </si>
  <si>
    <t>Nova Prata</t>
  </si>
  <si>
    <t>Xinguara</t>
  </si>
  <si>
    <t>Içara</t>
  </si>
  <si>
    <t>Santo Antônio De Pádua</t>
  </si>
  <si>
    <t>Tucumã</t>
  </si>
  <si>
    <t>Além Paraíba</t>
  </si>
  <si>
    <t>Paraíba Do Sul</t>
  </si>
  <si>
    <t>Ouro Fino</t>
  </si>
  <si>
    <t>Dois Irmãos</t>
  </si>
  <si>
    <t>Lapa</t>
  </si>
  <si>
    <t>Arcos</t>
  </si>
  <si>
    <t>Niquelândia</t>
  </si>
  <si>
    <t>Parambu</t>
  </si>
  <si>
    <t>Cristais Paulista</t>
  </si>
  <si>
    <t>Santa Adélia</t>
  </si>
  <si>
    <t>Caucaia</t>
  </si>
  <si>
    <t>Pesqueira</t>
  </si>
  <si>
    <t>Massaranduba</t>
  </si>
  <si>
    <t>Dois Vizinhos</t>
  </si>
  <si>
    <t>Diamantina</t>
  </si>
  <si>
    <t>Álvares Machado</t>
  </si>
  <si>
    <t>Ipirá</t>
  </si>
  <si>
    <t>Rosana</t>
  </si>
  <si>
    <t>Seabra</t>
  </si>
  <si>
    <t>Nepomuceno</t>
  </si>
  <si>
    <t>Lagoa Vermelha</t>
  </si>
  <si>
    <t>Piumhi</t>
  </si>
  <si>
    <t>Camanducaia</t>
  </si>
  <si>
    <t>Imbituba</t>
  </si>
  <si>
    <t>Bocaina</t>
  </si>
  <si>
    <t>Itaporanga</t>
  </si>
  <si>
    <t>Salto De Pirapora</t>
  </si>
  <si>
    <t>Cajati</t>
  </si>
  <si>
    <t>Colina</t>
  </si>
  <si>
    <t>Tijucas</t>
  </si>
  <si>
    <t>Miguelópolis</t>
  </si>
  <si>
    <t>Quatro Barras</t>
  </si>
  <si>
    <t>Sarandi</t>
  </si>
  <si>
    <t>Parnamirim</t>
  </si>
  <si>
    <t>Santa Cruz Das Palmeiras</t>
  </si>
  <si>
    <t>Cafelândia</t>
  </si>
  <si>
    <t>Nhandeara</t>
  </si>
  <si>
    <t>Barra Do Garças</t>
  </si>
  <si>
    <t>Carmo Do Paranaíba</t>
  </si>
  <si>
    <t>Jaborandi</t>
  </si>
  <si>
    <t>General Salgado</t>
  </si>
  <si>
    <t>Paramirim</t>
  </si>
  <si>
    <t>Ariquemes</t>
  </si>
  <si>
    <t>Cosmorama</t>
  </si>
  <si>
    <t>Vassouras</t>
  </si>
  <si>
    <t>Abreu E Lima</t>
  </si>
  <si>
    <t>Catu</t>
  </si>
  <si>
    <t>Nanuque</t>
  </si>
  <si>
    <t>Pirangi</t>
  </si>
  <si>
    <t>Barrinha</t>
  </si>
  <si>
    <t>Timbaúba</t>
  </si>
  <si>
    <t>Guariba</t>
  </si>
  <si>
    <t>Potirendaba</t>
  </si>
  <si>
    <t>Iguape</t>
  </si>
  <si>
    <t>Lagamar</t>
  </si>
  <si>
    <t>Machado</t>
  </si>
  <si>
    <t>Marechal Cândido Rondon</t>
  </si>
  <si>
    <t>Belo Oriente</t>
  </si>
  <si>
    <t>Canoinhas</t>
  </si>
  <si>
    <t>Tupi Paulista</t>
  </si>
  <si>
    <t>Tambaú</t>
  </si>
  <si>
    <t>Conceição De Macabu</t>
  </si>
  <si>
    <t>Maracaí</t>
  </si>
  <si>
    <t>Tucano</t>
  </si>
  <si>
    <t>Capelinha</t>
  </si>
  <si>
    <t>Boa Esperança Do Sul</t>
  </si>
  <si>
    <t>Itaituba</t>
  </si>
  <si>
    <t>Teodoro Sampaio</t>
  </si>
  <si>
    <t>Araranguá</t>
  </si>
  <si>
    <t>Pirapora</t>
  </si>
  <si>
    <t>Guaraciaba Do Norte</t>
  </si>
  <si>
    <t>Igarapé</t>
  </si>
  <si>
    <t>Cordeiro</t>
  </si>
  <si>
    <t>Espinosa</t>
  </si>
  <si>
    <t>Patrocínio Paulista</t>
  </si>
  <si>
    <t>Boquira</t>
  </si>
  <si>
    <t>Pariquera-Açu</t>
  </si>
  <si>
    <t>Caculé</t>
  </si>
  <si>
    <t>Cacoal</t>
  </si>
  <si>
    <t>Bandeirantes</t>
  </si>
  <si>
    <t>Guaramirim</t>
  </si>
  <si>
    <t>Itaqui</t>
  </si>
  <si>
    <t>Juína</t>
  </si>
  <si>
    <t>Macatuba</t>
  </si>
  <si>
    <t>Palmeira D'Oeste</t>
  </si>
  <si>
    <t>Mangaratiba</t>
  </si>
  <si>
    <t>Iracemápolis</t>
  </si>
  <si>
    <t>Taiobeiras</t>
  </si>
  <si>
    <t>Monte Alegre Do Sul</t>
  </si>
  <si>
    <t>Mineiros</t>
  </si>
  <si>
    <t>Casimiro De Abreu</t>
  </si>
  <si>
    <t>Visconde Do Rio Branco</t>
  </si>
  <si>
    <t>Tauá</t>
  </si>
  <si>
    <t>Santa Inês</t>
  </si>
  <si>
    <t>Santa Gertrudes</t>
  </si>
  <si>
    <t>São Sebastião Do Caí</t>
  </si>
  <si>
    <t>Guabiruba</t>
  </si>
  <si>
    <t>Rio Negrinho</t>
  </si>
  <si>
    <t>Urupês</t>
  </si>
  <si>
    <t>Rio Grande Da Serra</t>
  </si>
  <si>
    <t>Cristalina</t>
  </si>
  <si>
    <t>Matinhos</t>
  </si>
  <si>
    <t>Uruaçu</t>
  </si>
  <si>
    <t>Itaocara</t>
  </si>
  <si>
    <t>Marialva</t>
  </si>
  <si>
    <t>Itamonte</t>
  </si>
  <si>
    <t>Luís Antônio</t>
  </si>
  <si>
    <t>Guapiaçu</t>
  </si>
  <si>
    <t>Capanema</t>
  </si>
  <si>
    <t>Itaguara</t>
  </si>
  <si>
    <t>Américo De Campos</t>
  </si>
  <si>
    <t>Pontal</t>
  </si>
  <si>
    <t>Valparaíso De Goiás</t>
  </si>
  <si>
    <t>Piraí</t>
  </si>
  <si>
    <t>Senhor Do Bonfim</t>
  </si>
  <si>
    <t>Rio Do Pires</t>
  </si>
  <si>
    <t>Juquiá</t>
  </si>
  <si>
    <t>Janaúba</t>
  </si>
  <si>
    <t>Santo Amaro</t>
  </si>
  <si>
    <t>Bom Jesus Do Itabapoana</t>
  </si>
  <si>
    <t>Remanso</t>
  </si>
  <si>
    <t>Jarinu</t>
  </si>
  <si>
    <t>São Francisco Do Sul</t>
  </si>
  <si>
    <t>Uchoa</t>
  </si>
  <si>
    <t>Barreiros</t>
  </si>
  <si>
    <t>Nazaré Paulista</t>
  </si>
  <si>
    <t>Canela</t>
  </si>
  <si>
    <t>Pindorama</t>
  </si>
  <si>
    <t>Ouricuri</t>
  </si>
  <si>
    <t>Perdões</t>
  </si>
  <si>
    <t>Marau</t>
  </si>
  <si>
    <t>Gravatá</t>
  </si>
  <si>
    <t>Urussanga</t>
  </si>
  <si>
    <t>Arroio Grande</t>
  </si>
  <si>
    <t>Aiuruoca</t>
  </si>
  <si>
    <t>Paragominas</t>
  </si>
  <si>
    <t>Matozinhos</t>
  </si>
  <si>
    <t>Paraíso Do Tocantins</t>
  </si>
  <si>
    <t>Mateus Leme</t>
  </si>
  <si>
    <t>Dourado</t>
  </si>
  <si>
    <t>Iperó</t>
  </si>
  <si>
    <t>Itabaiana</t>
  </si>
  <si>
    <t>Pojuca</t>
  </si>
  <si>
    <t>Mandaguari</t>
  </si>
  <si>
    <t>Três Pontas</t>
  </si>
  <si>
    <t>Borborema</t>
  </si>
  <si>
    <t>Lindóia</t>
  </si>
  <si>
    <t>Elói Mendes</t>
  </si>
  <si>
    <t>São Benedito</t>
  </si>
  <si>
    <t>Porto União</t>
  </si>
  <si>
    <t>Porangatu</t>
  </si>
  <si>
    <t>Bocaiúva</t>
  </si>
  <si>
    <t>Posse</t>
  </si>
  <si>
    <t>Açailândia</t>
  </si>
  <si>
    <t>Guaratuba</t>
  </si>
  <si>
    <t>Cantagalo</t>
  </si>
  <si>
    <t>Monte Santo</t>
  </si>
  <si>
    <t>Itajobi</t>
  </si>
  <si>
    <t>Souto Soares</t>
  </si>
  <si>
    <t>Caicó</t>
  </si>
  <si>
    <t>Nova Andradina</t>
  </si>
  <si>
    <t>Euclides Da Cunha</t>
  </si>
  <si>
    <t>Porteirinha</t>
  </si>
  <si>
    <t>Ivaiporã</t>
  </si>
  <si>
    <t>Santa Rosa De Viterbo</t>
  </si>
  <si>
    <t>Caconde</t>
  </si>
  <si>
    <t>Cáceres</t>
  </si>
  <si>
    <t>Colorado</t>
  </si>
  <si>
    <t>Pitangueiras</t>
  </si>
  <si>
    <t>Gabriel Monteiro</t>
  </si>
  <si>
    <t>Ceres</t>
  </si>
  <si>
    <t>Medianeira</t>
  </si>
  <si>
    <t>Juquitiba</t>
  </si>
  <si>
    <t>Bom Jesus Da Lapa</t>
  </si>
  <si>
    <t>Quirinópolis</t>
  </si>
  <si>
    <t>Maranguape</t>
  </si>
  <si>
    <t>Santo Antônio Da Platina</t>
  </si>
  <si>
    <t>Biguaçu</t>
  </si>
  <si>
    <t>Salinas</t>
  </si>
  <si>
    <t>Tabapuã</t>
  </si>
  <si>
    <t>Taguaí</t>
  </si>
  <si>
    <t>Itaberaba</t>
  </si>
  <si>
    <t>Crateús</t>
  </si>
  <si>
    <t>Camboriú</t>
  </si>
  <si>
    <t>Bela Vista Do Paraíso</t>
  </si>
  <si>
    <t>Morungaba</t>
  </si>
  <si>
    <t>Conceição Do Jacuípe</t>
  </si>
  <si>
    <t>Tabatinga</t>
  </si>
  <si>
    <t>Campo Formoso</t>
  </si>
  <si>
    <t>Piatã</t>
  </si>
  <si>
    <t>Itapuí</t>
  </si>
  <si>
    <t>Sertanópolis</t>
  </si>
  <si>
    <t>Araçoiaba Da Serra</t>
  </si>
  <si>
    <t>Várzea Alegre</t>
  </si>
  <si>
    <t>Varjota</t>
  </si>
  <si>
    <t>Muzambinho</t>
  </si>
  <si>
    <t>Andirá</t>
  </si>
  <si>
    <t>Jacarezinho</t>
  </si>
  <si>
    <t>Nova Granada</t>
  </si>
  <si>
    <t>Itirapina</t>
  </si>
  <si>
    <t>Monte Carmelo</t>
  </si>
  <si>
    <t>Piraquara</t>
  </si>
  <si>
    <t>Tucuruí</t>
  </si>
  <si>
    <t>Boa Esperança</t>
  </si>
  <si>
    <t>Quatá</t>
  </si>
  <si>
    <t>Lucélia</t>
  </si>
  <si>
    <t>Nova Esperança</t>
  </si>
  <si>
    <t>Assaí</t>
  </si>
  <si>
    <t>São Francisco De Itabapoana</t>
  </si>
  <si>
    <t>Miracatu</t>
  </si>
  <si>
    <t>São Lourenço Da Mata</t>
  </si>
  <si>
    <t>Venda Nova Do Imigrante</t>
  </si>
  <si>
    <t>Goianésia</t>
  </si>
  <si>
    <t>Itaberaí</t>
  </si>
  <si>
    <t>Tupaciguara</t>
  </si>
  <si>
    <t>Carangola</t>
  </si>
  <si>
    <t>Santa Helena De Goiás</t>
  </si>
  <si>
    <t>Assis Chateaubriand</t>
  </si>
  <si>
    <t>Mandaguaçu</t>
  </si>
  <si>
    <t>Ubiratã</t>
  </si>
  <si>
    <t>São Luís De Montes Belos</t>
  </si>
  <si>
    <t>Bom Jardim</t>
  </si>
  <si>
    <t>Terra Boa</t>
  </si>
  <si>
    <t>Jaru</t>
  </si>
  <si>
    <t>Braço Do Norte</t>
  </si>
  <si>
    <t>Munhoz</t>
  </si>
  <si>
    <t>Silvianópolis</t>
  </si>
  <si>
    <t>Queluz</t>
  </si>
  <si>
    <t>Icém</t>
  </si>
  <si>
    <t>Terra Roxa</t>
  </si>
  <si>
    <t>Cardoso Moreira</t>
  </si>
  <si>
    <t>Vila Rica</t>
  </si>
  <si>
    <t>Minaçu</t>
  </si>
  <si>
    <t>Itapetinga</t>
  </si>
  <si>
    <t>Santa Lúcia</t>
  </si>
  <si>
    <t>Floriano</t>
  </si>
  <si>
    <t>Viana</t>
  </si>
  <si>
    <t>São Félix Do Xingu</t>
  </si>
  <si>
    <t>Jacupiranga</t>
  </si>
  <si>
    <t>Alto Rio Doce</t>
  </si>
  <si>
    <t>Rosário</t>
  </si>
  <si>
    <t>Chavantes</t>
  </si>
  <si>
    <t>Canguçu</t>
  </si>
  <si>
    <t>Ribeira Do Pombal</t>
  </si>
  <si>
    <t>São Bento</t>
  </si>
  <si>
    <t>Pacaembu</t>
  </si>
  <si>
    <t>Conceição Do Coité</t>
  </si>
  <si>
    <t>Laguna</t>
  </si>
  <si>
    <t>Cunha</t>
  </si>
  <si>
    <t>Cerqueira César</t>
  </si>
  <si>
    <t>Almirante Tamandaré</t>
  </si>
  <si>
    <t>São João Da Barra</t>
  </si>
  <si>
    <t>Mucuri</t>
  </si>
  <si>
    <t>Poço Fundo</t>
  </si>
  <si>
    <t>São Simão</t>
  </si>
  <si>
    <t>Dias D'Ávila</t>
  </si>
  <si>
    <t>São Miguel Do Oeste</t>
  </si>
  <si>
    <t>Japeri</t>
  </si>
  <si>
    <t>Jandaia Do Sul</t>
  </si>
  <si>
    <t>Ariranha</t>
  </si>
  <si>
    <t>Pinhalzinho</t>
  </si>
  <si>
    <t>Icaraíma</t>
  </si>
  <si>
    <t>Cansanção</t>
  </si>
  <si>
    <t>Iporá</t>
  </si>
  <si>
    <t>Fraiburgo</t>
  </si>
  <si>
    <t>Pedra Branca</t>
  </si>
  <si>
    <t>Urânia</t>
  </si>
  <si>
    <t>Conceição Dos Ouros</t>
  </si>
  <si>
    <t>Estiva</t>
  </si>
  <si>
    <t>Ouro Preto Do Oeste</t>
  </si>
  <si>
    <t>Paty Do Alferes</t>
  </si>
  <si>
    <t>Altônia</t>
  </si>
  <si>
    <t>Conceição Das Alagoas</t>
  </si>
  <si>
    <t>Valentim Gentil</t>
  </si>
  <si>
    <t>Mirante Do Paranapanema</t>
  </si>
  <si>
    <t>Pinheiro</t>
  </si>
  <si>
    <t>Riachão Do Jacuípe</t>
  </si>
  <si>
    <t>Santa Maria Da Vitória</t>
  </si>
  <si>
    <t>Palmeira</t>
  </si>
  <si>
    <t>Itaí</t>
  </si>
  <si>
    <t>Colinas Do Tocantins</t>
  </si>
  <si>
    <t>Colíder</t>
  </si>
  <si>
    <t>Santa Izabel Do Pará</t>
  </si>
  <si>
    <t>Itapecuru Mirim</t>
  </si>
  <si>
    <t>Rio Pomba</t>
  </si>
  <si>
    <t>Juara</t>
  </si>
  <si>
    <t>Barbalha</t>
  </si>
  <si>
    <t>Santana</t>
  </si>
  <si>
    <t>Guará</t>
  </si>
  <si>
    <t>Santa Maria Da Boa Vista</t>
  </si>
  <si>
    <t>Goioerê</t>
  </si>
  <si>
    <t>Taió</t>
  </si>
  <si>
    <t>Lambari</t>
  </si>
  <si>
    <t>Senador Canedo</t>
  </si>
  <si>
    <t>Irapuru</t>
  </si>
  <si>
    <t>Indiaporã</t>
  </si>
  <si>
    <t>Buritizal</t>
  </si>
  <si>
    <t>Januária</t>
  </si>
  <si>
    <t>Pradópolis</t>
  </si>
  <si>
    <t>Fartura</t>
  </si>
  <si>
    <t>Tefé</t>
  </si>
  <si>
    <t>Coromandel</t>
  </si>
  <si>
    <t>Anicuns</t>
  </si>
  <si>
    <t>Ituporanga</t>
  </si>
  <si>
    <t>Iguaba Grande</t>
  </si>
  <si>
    <t>Afogados Da Ingazeira</t>
  </si>
  <si>
    <t>Monte Azul Paulista</t>
  </si>
  <si>
    <t>Itaú De Minas</t>
  </si>
  <si>
    <t>Campo Novo Do Parecis</t>
  </si>
  <si>
    <t>Guaraçaí</t>
  </si>
  <si>
    <t>São Sebastião Do Passé</t>
  </si>
  <si>
    <t>Monte Santo De Minas</t>
  </si>
  <si>
    <t>Torrinha</t>
  </si>
  <si>
    <t>Taciba</t>
  </si>
  <si>
    <t>Escada</t>
  </si>
  <si>
    <t>Estrela D'Oeste</t>
  </si>
  <si>
    <t>Mamanguape</t>
  </si>
  <si>
    <t>Braúna</t>
  </si>
  <si>
    <t>Palestina</t>
  </si>
  <si>
    <t>Poções</t>
  </si>
  <si>
    <t>Miracema</t>
  </si>
  <si>
    <t>Loanda</t>
  </si>
  <si>
    <t>Carbonita</t>
  </si>
  <si>
    <t>Cruzeiro Do Oeste</t>
  </si>
  <si>
    <t>São Fidélis</t>
  </si>
  <si>
    <t>Jaraguá</t>
  </si>
  <si>
    <t>Alvorada Do Norte</t>
  </si>
  <si>
    <t>Astorga</t>
  </si>
  <si>
    <t>Paraibuna</t>
  </si>
  <si>
    <t>Pontes E Lacerda</t>
  </si>
  <si>
    <t>Pitangui</t>
  </si>
  <si>
    <t>Eldorado</t>
  </si>
  <si>
    <t>Rolim De Moura</t>
  </si>
  <si>
    <t>Paudalho</t>
  </si>
  <si>
    <t>Orleans</t>
  </si>
  <si>
    <t>Ibotirama</t>
  </si>
  <si>
    <t>Itamaraju</t>
  </si>
  <si>
    <t>Hidrolândia</t>
  </si>
  <si>
    <t>Oscar Bressane</t>
  </si>
  <si>
    <t>Ibaiti</t>
  </si>
  <si>
    <t>Castelo</t>
  </si>
  <si>
    <t>Guapiara</t>
  </si>
  <si>
    <t>Nova Europa</t>
  </si>
  <si>
    <t>Itacoatiara</t>
  </si>
  <si>
    <t>Santo Antônio Da Patrulha</t>
  </si>
  <si>
    <t>Cururupu</t>
  </si>
  <si>
    <t>Itambé</t>
  </si>
  <si>
    <t>Bom Jesus De Goiás</t>
  </si>
  <si>
    <t>Aracati</t>
  </si>
  <si>
    <t>Quedas Do Iguaçu</t>
  </si>
  <si>
    <t>Cananéia</t>
  </si>
  <si>
    <t>Parintins</t>
  </si>
  <si>
    <t>Tocantins</t>
  </si>
  <si>
    <t>Viradouro</t>
  </si>
  <si>
    <t>Presidente Dutra</t>
  </si>
  <si>
    <t>Buriticupu</t>
  </si>
  <si>
    <t>Bananal</t>
  </si>
  <si>
    <t>Codó</t>
  </si>
  <si>
    <t>Tabuleiro Do Norte</t>
  </si>
  <si>
    <t>São José Do Vale Do Rio Preto</t>
  </si>
  <si>
    <t>Lauro Müller</t>
  </si>
  <si>
    <t>Almenara</t>
  </si>
  <si>
    <t>Palmares Do Sul</t>
  </si>
  <si>
    <t>Estrela</t>
  </si>
  <si>
    <t>Barra Velha</t>
  </si>
  <si>
    <t>Jussara</t>
  </si>
  <si>
    <t>Bady Bassitt</t>
  </si>
  <si>
    <t>Ourilândia Do Norte</t>
  </si>
  <si>
    <t>Pontal Do Paraná</t>
  </si>
  <si>
    <t>Bom Conselho</t>
  </si>
  <si>
    <t>Imbituva</t>
  </si>
  <si>
    <t>Jaguariaíva</t>
  </si>
  <si>
    <t>Carandaí</t>
  </si>
  <si>
    <t>Camacan</t>
  </si>
  <si>
    <t>São Geraldo</t>
  </si>
  <si>
    <t>Bilac</t>
  </si>
  <si>
    <t>Laranjeiras Do Sul</t>
  </si>
  <si>
    <t>Balneário Piçarras</t>
  </si>
  <si>
    <t>Paraguaçu</t>
  </si>
  <si>
    <t>Jaguaquara</t>
  </si>
  <si>
    <t>Bayeux</t>
  </si>
  <si>
    <t>Mantena</t>
  </si>
  <si>
    <t>Pontalina</t>
  </si>
  <si>
    <t>Palmares Paulista</t>
  </si>
  <si>
    <t>Jacutinga</t>
  </si>
  <si>
    <t>Pouso Alto</t>
  </si>
  <si>
    <t>Cedral</t>
  </si>
  <si>
    <t>Ibiá</t>
  </si>
  <si>
    <t>Engenheiro Coelho</t>
  </si>
  <si>
    <t>Porangaba</t>
  </si>
  <si>
    <t>Mirassol D'Oeste</t>
  </si>
  <si>
    <t>Cláudio</t>
  </si>
  <si>
    <t>Bacabal</t>
  </si>
  <si>
    <t>Nova Londrina</t>
  </si>
  <si>
    <t>Porecatu</t>
  </si>
  <si>
    <t>Jacundá</t>
  </si>
  <si>
    <t>Gandu</t>
  </si>
  <si>
    <t>São Mateus Do Sul</t>
  </si>
  <si>
    <t>Pedreiras</t>
  </si>
  <si>
    <t>Tremembé</t>
  </si>
  <si>
    <t>Tiradentes</t>
  </si>
  <si>
    <t>Acreúna</t>
  </si>
  <si>
    <t>Manacapuru</t>
  </si>
  <si>
    <t>Jardim</t>
  </si>
  <si>
    <t>Arari</t>
  </si>
  <si>
    <t>Itapecerica</t>
  </si>
  <si>
    <t>Jardim Alegre</t>
  </si>
  <si>
    <t>Caxias</t>
  </si>
  <si>
    <t>Carmo</t>
  </si>
  <si>
    <t>São Gonçalo Dos Campos</t>
  </si>
  <si>
    <t>Naviraí</t>
  </si>
  <si>
    <t>Sapé</t>
  </si>
  <si>
    <t>Coxim</t>
  </si>
  <si>
    <t>Bueno Brandão</t>
  </si>
  <si>
    <t>Carlos Barbosa</t>
  </si>
  <si>
    <t>Ivaté</t>
  </si>
  <si>
    <t>Reserva</t>
  </si>
  <si>
    <t>Quixadá</t>
  </si>
  <si>
    <t>Porto Alegre Do Norte</t>
  </si>
  <si>
    <t>Sales Oliveira</t>
  </si>
  <si>
    <t>Rinópolis</t>
  </si>
  <si>
    <t>Sacramento</t>
  </si>
  <si>
    <t>Frecheirinha</t>
  </si>
  <si>
    <t>Itatiaia</t>
  </si>
  <si>
    <t>Pires Do Rio</t>
  </si>
  <si>
    <t>Piraúba</t>
  </si>
  <si>
    <t>Jaguapitã</t>
  </si>
  <si>
    <t>Santópolis Do Aguapeí</t>
  </si>
  <si>
    <t>Piên</t>
  </si>
  <si>
    <t>Clementina</t>
  </si>
  <si>
    <t>Campo Verde</t>
  </si>
  <si>
    <t>Propriá</t>
  </si>
  <si>
    <t>Cambará</t>
  </si>
  <si>
    <t>Palmeira Dos Índios</t>
  </si>
  <si>
    <t>União Paulista</t>
  </si>
  <si>
    <t>Ituaçu</t>
  </si>
  <si>
    <t>Bataguassu</t>
  </si>
  <si>
    <t>Fernando Prestes</t>
  </si>
  <si>
    <t>Muritiba</t>
  </si>
  <si>
    <t>Cabrobó</t>
  </si>
  <si>
    <t>Ribeirão</t>
  </si>
  <si>
    <t>Cachoeira</t>
  </si>
  <si>
    <t>Pérola</t>
  </si>
  <si>
    <t>Colorado Do Oeste</t>
  </si>
  <si>
    <t>Rubiataba</t>
  </si>
  <si>
    <t>Nova Mutum</t>
  </si>
  <si>
    <t>Cruzeiro Do Sul</t>
  </si>
  <si>
    <t>Estância</t>
  </si>
  <si>
    <t>Gália</t>
  </si>
  <si>
    <t>Lago Da Pedra</t>
  </si>
  <si>
    <t>Capela Do Alto</t>
  </si>
  <si>
    <t>Ubaitaba</t>
  </si>
  <si>
    <t>Piracanjuba</t>
  </si>
  <si>
    <t>Prudentópolis</t>
  </si>
  <si>
    <t>Abaetetuba</t>
  </si>
  <si>
    <t>Pirenópolis</t>
  </si>
  <si>
    <t>São Pedro Do Suaçuí</t>
  </si>
  <si>
    <t>Almeirim</t>
  </si>
  <si>
    <t>Douradina</t>
  </si>
  <si>
    <t>Bombinhas</t>
  </si>
  <si>
    <t>Pirapora Do Bom Jesus</t>
  </si>
  <si>
    <t>Parnaíba</t>
  </si>
  <si>
    <t>Maracaçumé</t>
  </si>
  <si>
    <t>Elias Fausto</t>
  </si>
  <si>
    <t>Crixás</t>
  </si>
  <si>
    <t>Rondon Do Pará</t>
  </si>
  <si>
    <t>Barra Do Corda</t>
  </si>
  <si>
    <t>Santana Do Araguaia</t>
  </si>
  <si>
    <t>Ibiapina</t>
  </si>
  <si>
    <t>Lagarto</t>
  </si>
  <si>
    <t>Ibicoara</t>
  </si>
  <si>
    <t>Medeiros Neto</t>
  </si>
  <si>
    <t>Itapuranga</t>
  </si>
  <si>
    <t>Costa Rica</t>
  </si>
  <si>
    <t>Catolé Do Rocha</t>
  </si>
  <si>
    <t>Riolândia</t>
  </si>
  <si>
    <t>Nazaré</t>
  </si>
  <si>
    <t>Rio Real</t>
  </si>
  <si>
    <t>Mar De Espanha</t>
  </si>
  <si>
    <t>Paraisópolis</t>
  </si>
  <si>
    <t>Fernando De Noronha</t>
  </si>
  <si>
    <t>Aparecida D'Oeste</t>
  </si>
  <si>
    <t>Águas Lindas De Goiás</t>
  </si>
  <si>
    <t>Cesário Lange</t>
  </si>
  <si>
    <t>Ipiaú</t>
  </si>
  <si>
    <t>Santa Albertina</t>
  </si>
  <si>
    <t>Guaraniaçu</t>
  </si>
  <si>
    <t>Roca Sales</t>
  </si>
  <si>
    <t>Paiçandu</t>
  </si>
  <si>
    <t>Panorama</t>
  </si>
  <si>
    <t>Boa Viagem</t>
  </si>
  <si>
    <t>Penha</t>
  </si>
  <si>
    <t>Nossa Senhora Do Socorro</t>
  </si>
  <si>
    <t>Pitanga</t>
  </si>
  <si>
    <t>Santa Branca</t>
  </si>
  <si>
    <t>Bofete</t>
  </si>
  <si>
    <t>Esplanada</t>
  </si>
  <si>
    <t>Livramento De Nossa Senhora</t>
  </si>
  <si>
    <t>Jeremoabo</t>
  </si>
  <si>
    <t>Itanhandu</t>
  </si>
  <si>
    <t>Portão</t>
  </si>
  <si>
    <t>Caarapó</t>
  </si>
  <si>
    <t>Sumidouro</t>
  </si>
  <si>
    <t>Orindiúva</t>
  </si>
  <si>
    <t>Campos Novos</t>
  </si>
  <si>
    <t>Neves Paulista</t>
  </si>
  <si>
    <t>Ibipeba</t>
  </si>
  <si>
    <t>Goianira</t>
  </si>
  <si>
    <t>Rio Maria</t>
  </si>
  <si>
    <t>Currais Novos</t>
  </si>
  <si>
    <t>Ruy Barbosa</t>
  </si>
  <si>
    <t>Arapoti</t>
  </si>
  <si>
    <t>Pedra Bela</t>
  </si>
  <si>
    <t>Santa Cruz</t>
  </si>
  <si>
    <t>Areado</t>
  </si>
  <si>
    <t>Joaquim Távora</t>
  </si>
  <si>
    <t>Itapissuma</t>
  </si>
  <si>
    <t>São Francisco Do Conde</t>
  </si>
  <si>
    <t>Santo Antônio Do Jardim</t>
  </si>
  <si>
    <t>Sanclerlândia</t>
  </si>
  <si>
    <t>Magda</t>
  </si>
  <si>
    <t>Pardinho</t>
  </si>
  <si>
    <t>Porto Nacional</t>
  </si>
  <si>
    <t>Apiúna</t>
  </si>
  <si>
    <t>Itariri</t>
  </si>
  <si>
    <t>Rafard</t>
  </si>
  <si>
    <t>Serra Preta</t>
  </si>
  <si>
    <t>Coelho Neto</t>
  </si>
  <si>
    <t>Grajaú</t>
  </si>
  <si>
    <t>Silva Jardim</t>
  </si>
  <si>
    <t>Tarumã</t>
  </si>
  <si>
    <t>Caetité</t>
  </si>
  <si>
    <t>Pau Dos Ferros</t>
  </si>
  <si>
    <t>Itaparica</t>
  </si>
  <si>
    <t>Jaguarari</t>
  </si>
  <si>
    <t>Lagoa Da Prata</t>
  </si>
  <si>
    <t>Açu</t>
  </si>
  <si>
    <t>Sebastianópolis Do Sul</t>
  </si>
  <si>
    <t>Turmalina</t>
  </si>
  <si>
    <t>Goiás</t>
  </si>
  <si>
    <t>Capim Grosso</t>
  </si>
  <si>
    <t>Russas</t>
  </si>
  <si>
    <t>Maracaju</t>
  </si>
  <si>
    <t>Viçosa Do Ceará</t>
  </si>
  <si>
    <t>Santa Fé</t>
  </si>
  <si>
    <t>Marechal Floriano</t>
  </si>
  <si>
    <t>Casa Nova</t>
  </si>
  <si>
    <t>Rio Casca</t>
  </si>
  <si>
    <t>Rio Azul</t>
  </si>
  <si>
    <t>Araçuaí</t>
  </si>
  <si>
    <t>Bernardino De Campos</t>
  </si>
  <si>
    <t>Papagaios</t>
  </si>
  <si>
    <t>Campina Da Lagoa</t>
  </si>
  <si>
    <t>Esmeraldas</t>
  </si>
  <si>
    <t>Capitão Leônidas Marques</t>
  </si>
  <si>
    <t>Congonhal</t>
  </si>
  <si>
    <t>Iporã</t>
  </si>
  <si>
    <t>Ortigueira</t>
  </si>
  <si>
    <t>Carambeí</t>
  </si>
  <si>
    <t>Itobi</t>
  </si>
  <si>
    <t>São Francisco</t>
  </si>
  <si>
    <t>Faxinal</t>
  </si>
  <si>
    <t>Sapezal</t>
  </si>
  <si>
    <t>Quissamã</t>
  </si>
  <si>
    <t>Ivinhema</t>
  </si>
  <si>
    <t>Sidrolândia</t>
  </si>
  <si>
    <t>Presidente Jânio Quadros</t>
  </si>
  <si>
    <t>Canavieiras</t>
  </si>
  <si>
    <t>São José De Ribamar</t>
  </si>
  <si>
    <t>Santa Quitéria</t>
  </si>
  <si>
    <t>Conceição Do Araguaia</t>
  </si>
  <si>
    <t>Dom Eliseu</t>
  </si>
  <si>
    <t>Pindaí</t>
  </si>
  <si>
    <t>Amambai</t>
  </si>
  <si>
    <t>Tianguá</t>
  </si>
  <si>
    <t>Petrolândia</t>
  </si>
  <si>
    <t>Águas Da Prata</t>
  </si>
  <si>
    <t>Ibirama</t>
  </si>
  <si>
    <t>Planaltina</t>
  </si>
  <si>
    <t>Formoso Do Araguaia</t>
  </si>
  <si>
    <t>Igarapé-Açu</t>
  </si>
  <si>
    <t>Assaré</t>
  </si>
  <si>
    <t>Campos Belos</t>
  </si>
  <si>
    <t>Estreito</t>
  </si>
  <si>
    <t>Santa Bárbara</t>
  </si>
  <si>
    <t>Campanha</t>
  </si>
  <si>
    <t>Pacajus</t>
  </si>
  <si>
    <t>Itapagipe</t>
  </si>
  <si>
    <t>Getulina</t>
  </si>
  <si>
    <t>Rincão</t>
  </si>
  <si>
    <t>Guarantã Do Norte</t>
  </si>
  <si>
    <t>Itabela</t>
  </si>
  <si>
    <t>Santo Antônio Do Monte</t>
  </si>
  <si>
    <t>Araputanga</t>
  </si>
  <si>
    <t>Teutônia</t>
  </si>
  <si>
    <t>Palmeirópolis</t>
  </si>
  <si>
    <t>Ladário</t>
  </si>
  <si>
    <t>Manhumirim</t>
  </si>
  <si>
    <t>São Gabriel Do Oeste</t>
  </si>
  <si>
    <t>Juruena</t>
  </si>
  <si>
    <t>Iguaí</t>
  </si>
  <si>
    <t>Itatinga</t>
  </si>
  <si>
    <t>Ribas Do Rio Pardo</t>
  </si>
  <si>
    <t>Nova Petrópolis</t>
  </si>
  <si>
    <t>São João Do Caiuá</t>
  </si>
  <si>
    <t>Santa Rita D'Oeste</t>
  </si>
  <si>
    <t>Mandirituba</t>
  </si>
  <si>
    <t>Italva</t>
  </si>
  <si>
    <t>Mendonça</t>
  </si>
  <si>
    <t>Analândia</t>
  </si>
  <si>
    <t>Itamogi</t>
  </si>
  <si>
    <t>Aparecida Do Taboado</t>
  </si>
  <si>
    <t>Inocência</t>
  </si>
  <si>
    <t>Arandu</t>
  </si>
  <si>
    <t>Uraí</t>
  </si>
  <si>
    <t>Ipueiras</t>
  </si>
  <si>
    <t>Colméia</t>
  </si>
  <si>
    <t>Carneirinho</t>
  </si>
  <si>
    <t>Turvo</t>
  </si>
  <si>
    <t>Primeiro De Maio</t>
  </si>
  <si>
    <t>Cerejeiras</t>
  </si>
  <si>
    <t>Caiuá</t>
  </si>
  <si>
    <t>Acaraú</t>
  </si>
  <si>
    <t>Pedra Azul</t>
  </si>
  <si>
    <t>Buritis</t>
  </si>
  <si>
    <t>Chapada Dos Guimarães</t>
  </si>
  <si>
    <t>Itapipoca</t>
  </si>
  <si>
    <t>Dolcinópolis</t>
  </si>
  <si>
    <t>Guapé</t>
  </si>
  <si>
    <t>Piranhas</t>
  </si>
  <si>
    <t>Sobrália</t>
  </si>
  <si>
    <t>Água Clara</t>
  </si>
  <si>
    <t>Água Boa</t>
  </si>
  <si>
    <t>Macaubal</t>
  </si>
  <si>
    <t>Brejo Santo</t>
  </si>
  <si>
    <t>Corinto</t>
  </si>
  <si>
    <t>Cariré</t>
  </si>
  <si>
    <t>Manduri</t>
  </si>
  <si>
    <t>Nova Xavantina</t>
  </si>
  <si>
    <t>Timon</t>
  </si>
  <si>
    <t>Jaciara</t>
  </si>
  <si>
    <t>Alpinópolis</t>
  </si>
  <si>
    <t>Malacacheta</t>
  </si>
  <si>
    <t>São João Batista</t>
  </si>
  <si>
    <t>Irará</t>
  </si>
  <si>
    <t>Colinas</t>
  </si>
  <si>
    <t>Entre Rios De Minas</t>
  </si>
  <si>
    <t>Aperibé</t>
  </si>
  <si>
    <t>São Miguel Do Iguaçu</t>
  </si>
  <si>
    <t>Herculândia</t>
  </si>
  <si>
    <t>Buerarema</t>
  </si>
  <si>
    <t>Laranjeiras</t>
  </si>
  <si>
    <t>Nerópolis</t>
  </si>
  <si>
    <t>Bela Vista De Goiás</t>
  </si>
  <si>
    <t>Bom Jesus</t>
  </si>
  <si>
    <t>Miranda</t>
  </si>
  <si>
    <t>Presidente Alves</t>
  </si>
  <si>
    <t>Conceição Do Mato Dentro</t>
  </si>
  <si>
    <t>São Bento Do Una</t>
  </si>
  <si>
    <t>Cambuci</t>
  </si>
  <si>
    <t>Peixoto De Azevedo</t>
  </si>
  <si>
    <t>Engenheiro Beltrão</t>
  </si>
  <si>
    <t>Ipeúna</t>
  </si>
  <si>
    <t>Brasilândia De Minas</t>
  </si>
  <si>
    <t>Cruzália</t>
  </si>
  <si>
    <t>Ipupiara</t>
  </si>
  <si>
    <t>Cruz Machado</t>
  </si>
  <si>
    <t>Tarabai</t>
  </si>
  <si>
    <t>Ibirá</t>
  </si>
  <si>
    <t>Carlópolis</t>
  </si>
  <si>
    <t>Iacri</t>
  </si>
  <si>
    <t>Ubatã</t>
  </si>
  <si>
    <t>Moreno</t>
  </si>
  <si>
    <t>Desterro De Entre Rios</t>
  </si>
  <si>
    <t>Prata</t>
  </si>
  <si>
    <t>Santa Rita</t>
  </si>
  <si>
    <t>Sales</t>
  </si>
  <si>
    <t>Monte Sião</t>
  </si>
  <si>
    <t>Rio Verde De Mato Grosso</t>
  </si>
  <si>
    <t>Ampére</t>
  </si>
  <si>
    <t>Tapejara</t>
  </si>
  <si>
    <t>Tangará</t>
  </si>
  <si>
    <t>Sirinhaém</t>
  </si>
  <si>
    <t>Severínia</t>
  </si>
  <si>
    <t>Campestre</t>
  </si>
  <si>
    <t>Ribeirão Bonito</t>
  </si>
  <si>
    <t>São José Dos Quatro Marcos</t>
  </si>
  <si>
    <t>Guaporé</t>
  </si>
  <si>
    <t>Resplendor</t>
  </si>
  <si>
    <t>Mallet</t>
  </si>
  <si>
    <t>Xique-Xique</t>
  </si>
  <si>
    <t>Palmeiras</t>
  </si>
  <si>
    <t>Mundo Novo</t>
  </si>
  <si>
    <t>São Pedro Do Turvo</t>
  </si>
  <si>
    <t>Juatuba</t>
  </si>
  <si>
    <t>Penedo</t>
  </si>
  <si>
    <t>Santa Mariana</t>
  </si>
  <si>
    <t>Ipuã</t>
  </si>
  <si>
    <t>Campina Grande Do Sul</t>
  </si>
  <si>
    <t>São Vicente Ferrer</t>
  </si>
  <si>
    <t>Horizonte</t>
  </si>
  <si>
    <t>Clevelândia</t>
  </si>
  <si>
    <t>Milagres</t>
  </si>
  <si>
    <t>Ibicaraí</t>
  </si>
  <si>
    <t>Jaíba</t>
  </si>
  <si>
    <t>Novo Progresso</t>
  </si>
  <si>
    <t>Malhada De Pedras</t>
  </si>
  <si>
    <t>Guaiçara</t>
  </si>
  <si>
    <t>Missão Velha</t>
  </si>
  <si>
    <t>Conceição Do Almeida</t>
  </si>
  <si>
    <t>Taiaçu</t>
  </si>
  <si>
    <t>Santo Antônio Do Descoberto</t>
  </si>
  <si>
    <t>Tapiramutá</t>
  </si>
  <si>
    <t>Careaçu</t>
  </si>
  <si>
    <t>Itapaci</t>
  </si>
  <si>
    <t>Quijingue</t>
  </si>
  <si>
    <t>Araruna</t>
  </si>
  <si>
    <t>São Gabriel Da Cachoeira</t>
  </si>
  <si>
    <t>Coroatá</t>
  </si>
  <si>
    <t>Alexânia</t>
  </si>
  <si>
    <t>Chopinzinho</t>
  </si>
  <si>
    <t>Ipaumirim</t>
  </si>
  <si>
    <t>Piraí Do Sul</t>
  </si>
  <si>
    <t>Itapajé</t>
  </si>
  <si>
    <t>Paranatinga</t>
  </si>
  <si>
    <t>Silvânia</t>
  </si>
  <si>
    <t>Chapadinha</t>
  </si>
  <si>
    <t>Cardoso</t>
  </si>
  <si>
    <t>Nova Viçosa</t>
  </si>
  <si>
    <t>Paranapuã</t>
  </si>
  <si>
    <t>Igaraçu Do Tietê</t>
  </si>
  <si>
    <t>Schroeder</t>
  </si>
  <si>
    <t>Figueira</t>
  </si>
  <si>
    <t>Brejo Do Cruz</t>
  </si>
  <si>
    <t>Santo Antônio Do Amparo</t>
  </si>
  <si>
    <t>Serra Do Salitre</t>
  </si>
  <si>
    <t>Benevides</t>
  </si>
  <si>
    <t>Crisópolis</t>
  </si>
  <si>
    <t>Porto Franco</t>
  </si>
  <si>
    <t>Mendes</t>
  </si>
  <si>
    <t>São Miguel Do Araguaia</t>
  </si>
  <si>
    <t>Fundão</t>
  </si>
  <si>
    <t>Espigão D'Oeste</t>
  </si>
  <si>
    <t>Cícero Dantas</t>
  </si>
  <si>
    <t>Pinhão</t>
  </si>
  <si>
    <t>Gameleira</t>
  </si>
  <si>
    <t>Ribeirão Do Sul</t>
  </si>
  <si>
    <t>São Domingos Do Prata</t>
  </si>
  <si>
    <t>Santa Terezinha De Itaipu</t>
  </si>
  <si>
    <t>Xaxim</t>
  </si>
  <si>
    <t>Espera Feliz</t>
  </si>
  <si>
    <t>Rosário Do Ivaí</t>
  </si>
  <si>
    <t>Paulicéia</t>
  </si>
  <si>
    <t>Igaratinga</t>
  </si>
  <si>
    <t>Paraíso</t>
  </si>
  <si>
    <t>São Miguel Dos Campos</t>
  </si>
  <si>
    <t>Paraopeba</t>
  </si>
  <si>
    <t>Petrolina De Goiás</t>
  </si>
  <si>
    <t>São João Do Ivaí</t>
  </si>
  <si>
    <t>Coari</t>
  </si>
  <si>
    <t>Iguatemi</t>
  </si>
  <si>
    <t>Mauriti</t>
  </si>
  <si>
    <t>Itororó</t>
  </si>
  <si>
    <t>Frederico Westphalen</t>
  </si>
  <si>
    <t>Alto Garças</t>
  </si>
  <si>
    <t>Corbélia</t>
  </si>
  <si>
    <t>Pedro Canário</t>
  </si>
  <si>
    <t>São João Nepomuceno</t>
  </si>
  <si>
    <t>São Pedro Do Ivaí</t>
  </si>
  <si>
    <t>Paraíso Do Sul</t>
  </si>
  <si>
    <t>Monte Castelo</t>
  </si>
  <si>
    <t>Ouroeste</t>
  </si>
  <si>
    <t>São João Dos Patos</t>
  </si>
  <si>
    <t>Tomé-Açu</t>
  </si>
  <si>
    <t>Mozarlândia</t>
  </si>
  <si>
    <t>Anajatuba</t>
  </si>
  <si>
    <t>Balsa Nova</t>
  </si>
  <si>
    <t>Catiguá</t>
  </si>
  <si>
    <t>Corupá</t>
  </si>
  <si>
    <t>Mutum</t>
  </si>
  <si>
    <t>Populina</t>
  </si>
  <si>
    <t>Boquim</t>
  </si>
  <si>
    <t>Quatiguá</t>
  </si>
  <si>
    <t>Nova Glória</t>
  </si>
  <si>
    <t>Três Marias</t>
  </si>
  <si>
    <t>Paranaíta</t>
  </si>
  <si>
    <t>Sarzedo</t>
  </si>
  <si>
    <t>Itaúna Do Sul</t>
  </si>
  <si>
    <t>Buriti Bravo</t>
  </si>
  <si>
    <t>Mombaça</t>
  </si>
  <si>
    <t>Limoeiro Do Norte</t>
  </si>
  <si>
    <t>Piacatu</t>
  </si>
  <si>
    <t>Pimenta</t>
  </si>
  <si>
    <t>Tanque Novo</t>
  </si>
  <si>
    <t>Glória De Dourados</t>
  </si>
  <si>
    <t>Murutinga Do Sul</t>
  </si>
  <si>
    <t>Coronel Vivida</t>
  </si>
  <si>
    <t>Codajás</t>
  </si>
  <si>
    <t>Nova Santa Rita</t>
  </si>
  <si>
    <t>Fátima Do Sul</t>
  </si>
  <si>
    <t>Cabedelo</t>
  </si>
  <si>
    <t>Abaeté</t>
  </si>
  <si>
    <t>Bambuí</t>
  </si>
  <si>
    <t>Quixeramobim</t>
  </si>
  <si>
    <t>Coribe</t>
  </si>
  <si>
    <t>Coaraci</t>
  </si>
  <si>
    <t>Taiúva</t>
  </si>
  <si>
    <t>Ribeirão Do Pinhal</t>
  </si>
  <si>
    <t>Iconha</t>
  </si>
  <si>
    <t>Siqueira Campos</t>
  </si>
  <si>
    <t>Independência</t>
  </si>
  <si>
    <t>São Joaquim</t>
  </si>
  <si>
    <t>Morro Do Chapéu</t>
  </si>
  <si>
    <t>Curionópolis</t>
  </si>
  <si>
    <t>Contenda</t>
  </si>
  <si>
    <t>Augustinópolis</t>
  </si>
  <si>
    <t>Iporã Do Oeste</t>
  </si>
  <si>
    <t>Laje Do Muriaé</t>
  </si>
  <si>
    <t>Alto Paraná</t>
  </si>
  <si>
    <t>Amargosa</t>
  </si>
  <si>
    <t>Macuco</t>
  </si>
  <si>
    <t>São Mateus Do Maranhão</t>
  </si>
  <si>
    <t>Campo Maior</t>
  </si>
  <si>
    <t>Guaçuí</t>
  </si>
  <si>
    <t>Caparaó</t>
  </si>
  <si>
    <t>Aramina</t>
  </si>
  <si>
    <t>Goianápolis</t>
  </si>
  <si>
    <t>Ipameri</t>
  </si>
  <si>
    <t>Engenheiro Caldas</t>
  </si>
  <si>
    <t>Matelândia</t>
  </si>
  <si>
    <t>Camocim</t>
  </si>
  <si>
    <t>Tanguá</t>
  </si>
  <si>
    <t>Floraí</t>
  </si>
  <si>
    <t>Lavínia</t>
  </si>
  <si>
    <t>Humaitá</t>
  </si>
  <si>
    <t>Wenceslau Braz</t>
  </si>
  <si>
    <t>Brotas De Macaúbas</t>
  </si>
  <si>
    <t>Cidade Ocidental</t>
  </si>
  <si>
    <t>Camapuã</t>
  </si>
  <si>
    <t>Indiana</t>
  </si>
  <si>
    <t>Barra De São Francisco</t>
  </si>
  <si>
    <t>Rifaina</t>
  </si>
  <si>
    <t>Pacajá</t>
  </si>
  <si>
    <t>Urubici</t>
  </si>
  <si>
    <t>Gouveia</t>
  </si>
  <si>
    <t>Gastão Vidigal</t>
  </si>
  <si>
    <t>Otacílio Costa</t>
  </si>
  <si>
    <t>Bonito</t>
  </si>
  <si>
    <t>Três Passos</t>
  </si>
  <si>
    <t>Ataléia</t>
  </si>
  <si>
    <t>Carauari</t>
  </si>
  <si>
    <t>Rosário Do Sul</t>
  </si>
  <si>
    <t>Passa Quatro</t>
  </si>
  <si>
    <t>Serrania</t>
  </si>
  <si>
    <t>Bituruna</t>
  </si>
  <si>
    <t>Canarana</t>
  </si>
  <si>
    <t>Terenos</t>
  </si>
  <si>
    <t>Tamboril</t>
  </si>
  <si>
    <t>Maravilha</t>
  </si>
  <si>
    <t>Agrolândia</t>
  </si>
  <si>
    <t>Lábrea</t>
  </si>
  <si>
    <t>Colômbia</t>
  </si>
  <si>
    <t>Wagner</t>
  </si>
  <si>
    <t>Chorrochó</t>
  </si>
  <si>
    <t>Ipanema</t>
  </si>
  <si>
    <t>Aracoiaba</t>
  </si>
  <si>
    <t>Pacatuba</t>
  </si>
  <si>
    <t>Tapiratiba</t>
  </si>
  <si>
    <t>Itagimirim</t>
  </si>
  <si>
    <t>Padre Bernardo</t>
  </si>
  <si>
    <t>Comodoro</t>
  </si>
  <si>
    <t>Serro</t>
  </si>
  <si>
    <t>Barras</t>
  </si>
  <si>
    <t>Palmas De Monte Alto</t>
  </si>
  <si>
    <t>Ipecaetá</t>
  </si>
  <si>
    <t>Bicas</t>
  </si>
  <si>
    <t>Trajano De Moraes</t>
  </si>
  <si>
    <t>Vianópolis</t>
  </si>
  <si>
    <t>São João Do Paraíso</t>
  </si>
  <si>
    <t>Sapucaia</t>
  </si>
  <si>
    <t>Ipaussu</t>
  </si>
  <si>
    <t>Alegre</t>
  </si>
  <si>
    <t>Alterosa</t>
  </si>
  <si>
    <t>Sobradinho</t>
  </si>
  <si>
    <t>João Neiva</t>
  </si>
  <si>
    <t>Deodápolis</t>
  </si>
  <si>
    <t>Bela Vista</t>
  </si>
  <si>
    <t>Presidente Médici</t>
  </si>
  <si>
    <t>Rondon</t>
  </si>
  <si>
    <t>Barra Do Bugres</t>
  </si>
  <si>
    <t>Getúlio Vargas</t>
  </si>
  <si>
    <t>Barra Do Choça</t>
  </si>
  <si>
    <t>Itauçu</t>
  </si>
  <si>
    <t>Santa Isabel Do Ivaí</t>
  </si>
  <si>
    <t>Presidente Getúlio</t>
  </si>
  <si>
    <t>Cedro</t>
  </si>
  <si>
    <t>São José Do Cedro</t>
  </si>
  <si>
    <t>Vera Cruz</t>
  </si>
  <si>
    <t>Carutapera</t>
  </si>
  <si>
    <t>Urbano Santos</t>
  </si>
  <si>
    <t>São Félix Do Araguaia</t>
  </si>
  <si>
    <t>Marituba</t>
  </si>
  <si>
    <t>Lajinha</t>
  </si>
  <si>
    <t>Candelária</t>
  </si>
  <si>
    <t>Alta Floresta D'Oeste</t>
  </si>
  <si>
    <t>São João Evangelista</t>
  </si>
  <si>
    <t>Arame</t>
  </si>
  <si>
    <t>Ouro Verde</t>
  </si>
  <si>
    <t>Corumbaíba</t>
  </si>
  <si>
    <t>Duas Barras</t>
  </si>
  <si>
    <t>Teolândia</t>
  </si>
  <si>
    <t>Inhapim</t>
  </si>
  <si>
    <t>Luiziânia</t>
  </si>
  <si>
    <t>Paraúna</t>
  </si>
  <si>
    <t>Medina</t>
  </si>
  <si>
    <t>Mãe Do Rio</t>
  </si>
  <si>
    <t>Pinheiral</t>
  </si>
  <si>
    <t>Carmo Do Rio Claro</t>
  </si>
  <si>
    <t>Itiruçu</t>
  </si>
  <si>
    <t>Araguaçu</t>
  </si>
  <si>
    <t>Guajará-Mirim</t>
  </si>
  <si>
    <t>Realeza</t>
  </si>
  <si>
    <t>Barracão</t>
  </si>
  <si>
    <t>Fortaleza De Minas</t>
  </si>
  <si>
    <t>Águas Belas</t>
  </si>
  <si>
    <t>Barro Alto</t>
  </si>
  <si>
    <t>Paraíso Do Norte</t>
  </si>
  <si>
    <t>Águas Formosas</t>
  </si>
  <si>
    <t>Penalva</t>
  </si>
  <si>
    <t>Santa Rita Do Araguaia</t>
  </si>
  <si>
    <t>Mata De São João</t>
  </si>
  <si>
    <t>Paço Do Lumiar</t>
  </si>
  <si>
    <t>Itapemirim</t>
  </si>
  <si>
    <t>Inhaúma</t>
  </si>
  <si>
    <t>Campina Verde</t>
  </si>
  <si>
    <t>Maués</t>
  </si>
  <si>
    <t>João Alfredo</t>
  </si>
  <si>
    <t>Oriximiná</t>
  </si>
  <si>
    <t>Mauá Da Serra</t>
  </si>
  <si>
    <t>Bela Cruz</t>
  </si>
  <si>
    <t>Novo Gama</t>
  </si>
  <si>
    <t>Miracema Do Tocantins</t>
  </si>
  <si>
    <t>Capão Do Leão</t>
  </si>
  <si>
    <t>Recreio</t>
  </si>
  <si>
    <t>Senador La Rocque</t>
  </si>
  <si>
    <t>São Domingos Do Araguaia</t>
  </si>
  <si>
    <t>Boracéia</t>
  </si>
  <si>
    <t>Divinolândia</t>
  </si>
  <si>
    <t>Rodelas</t>
  </si>
  <si>
    <t>Tombos</t>
  </si>
  <si>
    <t>Cândido Mendes</t>
  </si>
  <si>
    <t>Pimenta Bueno</t>
  </si>
  <si>
    <t>Santa Cruz De Monte Castelo</t>
  </si>
  <si>
    <t>Campinorte</t>
  </si>
  <si>
    <t>Tamboara</t>
  </si>
  <si>
    <t>Novo Oriente</t>
  </si>
  <si>
    <t>Buri</t>
  </si>
  <si>
    <t>Encruzilhada</t>
  </si>
  <si>
    <t>Iepê</t>
  </si>
  <si>
    <t>Bonfim</t>
  </si>
  <si>
    <t>Rio Vermelho</t>
  </si>
  <si>
    <t>Cametá</t>
  </si>
  <si>
    <t>Santa Teresa</t>
  </si>
  <si>
    <t>Nilo Peçanha</t>
  </si>
  <si>
    <t>Santa Luzia Do Paruá</t>
  </si>
  <si>
    <t>Tapiraí</t>
  </si>
  <si>
    <t>Cajobi</t>
  </si>
  <si>
    <t>Barra Do Turvo</t>
  </si>
  <si>
    <t>Diamantino</t>
  </si>
  <si>
    <t>Zé Doca</t>
  </si>
  <si>
    <t>Flórida Paulista</t>
  </si>
  <si>
    <t>Monções</t>
  </si>
  <si>
    <t>Luz</t>
  </si>
  <si>
    <t>Perdigão</t>
  </si>
  <si>
    <t>Mirassolândia</t>
  </si>
  <si>
    <t>Itambacuri</t>
  </si>
  <si>
    <t>Monteiro</t>
  </si>
  <si>
    <t>São Sebastião Do Alto</t>
  </si>
  <si>
    <t>Céu Azul</t>
  </si>
  <si>
    <t>Marcelândia</t>
  </si>
  <si>
    <t>Itaporã</t>
  </si>
  <si>
    <t>Saúde</t>
  </si>
  <si>
    <t>Alto Piquiri</t>
  </si>
  <si>
    <t>Sengés</t>
  </si>
  <si>
    <t>Guaraciaba</t>
  </si>
  <si>
    <t>Sombrio</t>
  </si>
  <si>
    <t>Abadiânia</t>
  </si>
  <si>
    <t>Capetinga</t>
  </si>
  <si>
    <t>Iguatama</t>
  </si>
  <si>
    <t>Caiapônia</t>
  </si>
  <si>
    <t>Rio Brilhante</t>
  </si>
  <si>
    <t>Urucânia</t>
  </si>
  <si>
    <t>Guapó</t>
  </si>
  <si>
    <t>Santa Quitéria Do Maranhão</t>
  </si>
  <si>
    <t>Aquiraz</t>
  </si>
  <si>
    <t>Leopoldo De Bulhões</t>
  </si>
  <si>
    <t>Castilho</t>
  </si>
  <si>
    <t>Amarante Do Maranhão</t>
  </si>
  <si>
    <t>Serranópolis</t>
  </si>
  <si>
    <t>Alvinópolis</t>
  </si>
  <si>
    <t>Três Barras</t>
  </si>
  <si>
    <t>Canindé</t>
  </si>
  <si>
    <t>Palmeiras De Goiás</t>
  </si>
  <si>
    <t>Acopiara</t>
  </si>
  <si>
    <t>Natividade</t>
  </si>
  <si>
    <t>Morro Da Fumaça</t>
  </si>
  <si>
    <t>Ibirubá</t>
  </si>
  <si>
    <t>Paula Cândido</t>
  </si>
  <si>
    <t>Santo Antônio</t>
  </si>
  <si>
    <t>Adolfo</t>
  </si>
  <si>
    <t>Oriente</t>
  </si>
  <si>
    <t>Tiros</t>
  </si>
  <si>
    <t>Formosa Do Rio Preto</t>
  </si>
  <si>
    <t>Cândido Rodrigues</t>
  </si>
  <si>
    <t>Araci</t>
  </si>
  <si>
    <t>Bragança</t>
  </si>
  <si>
    <t>Peabiru</t>
  </si>
  <si>
    <t>Uruçuca</t>
  </si>
  <si>
    <t>Agudos Do Sul</t>
  </si>
  <si>
    <t>Vargem Grande</t>
  </si>
  <si>
    <t>Marmeleiro</t>
  </si>
  <si>
    <t>Lavras Da Mangabeira</t>
  </si>
  <si>
    <t>Mato Verde</t>
  </si>
  <si>
    <t>Iretama</t>
  </si>
  <si>
    <t>Eugenópolis</t>
  </si>
  <si>
    <t>São Geraldo Do Araguaia</t>
  </si>
  <si>
    <t>Porciúncula</t>
  </si>
  <si>
    <t>Presidente Figueiredo</t>
  </si>
  <si>
    <t>Itinga Do Maranhão</t>
  </si>
  <si>
    <t>Centralina</t>
  </si>
  <si>
    <t>Santa Terezinha De Goiás</t>
  </si>
  <si>
    <t>Benedito Novo</t>
  </si>
  <si>
    <t>Campinápolis</t>
  </si>
  <si>
    <t>Capinzal</t>
  </si>
  <si>
    <t>Eirunepé</t>
  </si>
  <si>
    <t>Monte Alegre</t>
  </si>
  <si>
    <t>São João Do Rio Do Peixe</t>
  </si>
  <si>
    <t>Santa Maria De Itabira</t>
  </si>
  <si>
    <t>Uruçuí</t>
  </si>
  <si>
    <t>Correntina</t>
  </si>
  <si>
    <t>Califórnia</t>
  </si>
  <si>
    <t>Ribeirão Cascalheira</t>
  </si>
  <si>
    <t>Jequitinhonha</t>
  </si>
  <si>
    <t>Três De Maio</t>
  </si>
  <si>
    <t>Narandiba</t>
  </si>
  <si>
    <t>Vera</t>
  </si>
  <si>
    <t>Arenápolis</t>
  </si>
  <si>
    <t>Andaraí</t>
  </si>
  <si>
    <t>Soledade</t>
  </si>
  <si>
    <t>Nova Veneza</t>
  </si>
  <si>
    <t>Guarda-Mor</t>
  </si>
  <si>
    <t>Itaobim</t>
  </si>
  <si>
    <t>Itajuípe</t>
  </si>
  <si>
    <t>Bom Jesus Do Galho</t>
  </si>
  <si>
    <t>Centenário Do Sul</t>
  </si>
  <si>
    <t>Nova Aurora</t>
  </si>
  <si>
    <t>Maravilhas</t>
  </si>
  <si>
    <t>Pavão</t>
  </si>
  <si>
    <t>Virgem Da Lapa</t>
  </si>
  <si>
    <t>Novo São Joaquim</t>
  </si>
  <si>
    <t>Caçu</t>
  </si>
  <si>
    <t>São Luiz Gonzaga</t>
  </si>
  <si>
    <t>Nobres</t>
  </si>
  <si>
    <t>Bodocó</t>
  </si>
  <si>
    <t>Santa Maria Madalena</t>
  </si>
  <si>
    <t>Jaguaruana</t>
  </si>
  <si>
    <t>Britânia</t>
  </si>
  <si>
    <t>Uruana</t>
  </si>
  <si>
    <t>Brejões</t>
  </si>
  <si>
    <t>Boca Do Acre</t>
  </si>
  <si>
    <t>União Dos Palmares</t>
  </si>
  <si>
    <t>São Miguel Do Guamá</t>
  </si>
  <si>
    <t>Ceará-Mirim</t>
  </si>
  <si>
    <t>São Lourenço Do Oeste</t>
  </si>
  <si>
    <t>Itacarambi</t>
  </si>
  <si>
    <t>Jangada</t>
  </si>
  <si>
    <t>Carlos Chagas</t>
  </si>
  <si>
    <t>Araporã</t>
  </si>
  <si>
    <t>Charqueada</t>
  </si>
  <si>
    <t>Águas De São Pedro</t>
  </si>
  <si>
    <t>Abelardo Luz</t>
  </si>
  <si>
    <t>Castelândia</t>
  </si>
  <si>
    <t>Capinópolis</t>
  </si>
  <si>
    <t>Turiaçu</t>
  </si>
  <si>
    <t>Brejo Da Madre De Deus</t>
  </si>
  <si>
    <t>Jeceaba</t>
  </si>
  <si>
    <t>Floresta</t>
  </si>
  <si>
    <t>Guareí</t>
  </si>
  <si>
    <t>Mata Roma</t>
  </si>
  <si>
    <t>Queiroz</t>
  </si>
  <si>
    <t>Governador Celso Ramos</t>
  </si>
  <si>
    <t>Nova Cruz</t>
  </si>
  <si>
    <t>Serra Dourada</t>
  </si>
  <si>
    <t>Cláudia</t>
  </si>
  <si>
    <t>Fonte Boa</t>
  </si>
  <si>
    <t>Nova Venécia</t>
  </si>
  <si>
    <t>Forquilhinha</t>
  </si>
  <si>
    <t>São José Do Divino</t>
  </si>
  <si>
    <t>Esperança</t>
  </si>
  <si>
    <t>Massapê</t>
  </si>
  <si>
    <t>Planaltino</t>
  </si>
  <si>
    <t>Olindina</t>
  </si>
  <si>
    <t>Edéia</t>
  </si>
  <si>
    <t>Cuité</t>
  </si>
  <si>
    <t>São Gonçalo Do Pará</t>
  </si>
  <si>
    <t>Vila Nova Dos Martírios</t>
  </si>
  <si>
    <t>Nova Prata Do Iguaçu</t>
  </si>
  <si>
    <t>Cássia</t>
  </si>
  <si>
    <t>Solânea</t>
  </si>
  <si>
    <t>Ribeirão Branco</t>
  </si>
  <si>
    <t>Castelo Do Piauí</t>
  </si>
  <si>
    <t>Aimorés</t>
  </si>
  <si>
    <t>São José Do Egito</t>
  </si>
  <si>
    <t>Ipiranga</t>
  </si>
  <si>
    <t>São Sebastião Da Grama</t>
  </si>
  <si>
    <t>João Câmara</t>
  </si>
  <si>
    <t>Amarante</t>
  </si>
  <si>
    <t>Apuí</t>
  </si>
  <si>
    <t>Nova Ponte</t>
  </si>
  <si>
    <t>Guaraí</t>
  </si>
  <si>
    <t>Cambira</t>
  </si>
  <si>
    <t>Guaimbê</t>
  </si>
  <si>
    <t>São José Da Lapa</t>
  </si>
  <si>
    <t>Corrente</t>
  </si>
  <si>
    <t>Paulistana</t>
  </si>
  <si>
    <t>Nazário</t>
  </si>
  <si>
    <t>Bom Sucesso</t>
  </si>
  <si>
    <t>Valente</t>
  </si>
  <si>
    <t>Carmo Da Cachoeira</t>
  </si>
  <si>
    <t>Águas De Santa Bárbara</t>
  </si>
  <si>
    <t>Benjamin Constant</t>
  </si>
  <si>
    <t>Santa Helena</t>
  </si>
  <si>
    <t>Morretes</t>
  </si>
  <si>
    <t>Mamborê</t>
  </si>
  <si>
    <t>São Felipe</t>
  </si>
  <si>
    <t>Manoel Ribas</t>
  </si>
  <si>
    <t>São José Do Rio Claro</t>
  </si>
  <si>
    <t>Guiratinga</t>
  </si>
  <si>
    <t>Montanha</t>
  </si>
  <si>
    <t>Manicoré</t>
  </si>
  <si>
    <t>Estiva Gerbi</t>
  </si>
  <si>
    <t>Itatim</t>
  </si>
  <si>
    <t>Coluna</t>
  </si>
  <si>
    <t>Tailândia</t>
  </si>
  <si>
    <t>São Francisco De Paula</t>
  </si>
  <si>
    <t>Onda Verde</t>
  </si>
  <si>
    <t>Santo Antônio Do Içá</t>
  </si>
  <si>
    <t>Tremedal</t>
  </si>
  <si>
    <t>Careiro</t>
  </si>
  <si>
    <t>Barbosa Ferraz</t>
  </si>
  <si>
    <t>Mangueirinha</t>
  </si>
  <si>
    <t>São João D'Aliança</t>
  </si>
  <si>
    <t>Alto Alegre Do Pindaré</t>
  </si>
  <si>
    <t>São Sepé</t>
  </si>
  <si>
    <t>Alto Paraíso De Goiás</t>
  </si>
  <si>
    <t>Antônio João</t>
  </si>
  <si>
    <t>Santo Expedito</t>
  </si>
  <si>
    <t>Iranduba</t>
  </si>
  <si>
    <t>São Luís Do Quitunde</t>
  </si>
  <si>
    <t>Jandaia</t>
  </si>
  <si>
    <t>Anapu</t>
  </si>
  <si>
    <t>Carmo Do Rio Verde</t>
  </si>
  <si>
    <t>Icó</t>
  </si>
  <si>
    <t>Sete Barras</t>
  </si>
  <si>
    <t>Mombuca</t>
  </si>
  <si>
    <t>Santana Do Ipanema</t>
  </si>
  <si>
    <t>Nova Olinda Do Maranhão</t>
  </si>
  <si>
    <t>Nova Olinda Do Norte</t>
  </si>
  <si>
    <t>Icatu</t>
  </si>
  <si>
    <t>João Pinheiro</t>
  </si>
  <si>
    <t>Apodi</t>
  </si>
  <si>
    <t>Pocrane</t>
  </si>
  <si>
    <t>Rio Formoso</t>
  </si>
  <si>
    <t>São João Do Carú</t>
  </si>
  <si>
    <t>Florestópolis</t>
  </si>
  <si>
    <t>Embaúba</t>
  </si>
  <si>
    <t>Ourolândia</t>
  </si>
  <si>
    <t>Chapada Do Norte</t>
  </si>
  <si>
    <t>Engenheiro Paulo De Frontin</t>
  </si>
  <si>
    <t>Tapes</t>
  </si>
  <si>
    <t>Ipubi</t>
  </si>
  <si>
    <t>Oiapoque</t>
  </si>
  <si>
    <t>Mariluz</t>
  </si>
  <si>
    <t>Potiraguá</t>
  </si>
  <si>
    <t>Solonópole</t>
  </si>
  <si>
    <t>Queimadas</t>
  </si>
  <si>
    <t>Canaã Dos Carajás</t>
  </si>
  <si>
    <t>Aloândia</t>
  </si>
  <si>
    <t>Inácio Martins</t>
  </si>
  <si>
    <t>Camamu</t>
  </si>
  <si>
    <t>Ilha Comprida</t>
  </si>
  <si>
    <t>Vigia</t>
  </si>
  <si>
    <t>Dores Do Indaiá</t>
  </si>
  <si>
    <t>Conquista</t>
  </si>
  <si>
    <t>Francisco Sá</t>
  </si>
  <si>
    <t>Autazes</t>
  </si>
  <si>
    <t>Uruará</t>
  </si>
  <si>
    <t>São Thomé Das Letras</t>
  </si>
  <si>
    <t>Morada Nova</t>
  </si>
  <si>
    <t>Nazareno</t>
  </si>
  <si>
    <t>Lajedo</t>
  </si>
  <si>
    <t>Iaçu</t>
  </si>
  <si>
    <t>Monsenhor Paulo</t>
  </si>
  <si>
    <t>Congonhinhas</t>
  </si>
  <si>
    <t>Jesuítas</t>
  </si>
  <si>
    <t>Doutor Maurício Cardoso</t>
  </si>
  <si>
    <t>Quitandinha</t>
  </si>
  <si>
    <t>Angélica</t>
  </si>
  <si>
    <t>Alto Taquari</t>
  </si>
  <si>
    <t>Três Barras Do Paraná</t>
  </si>
  <si>
    <t>Dom Pedro</t>
  </si>
  <si>
    <t>Sabinópolis</t>
  </si>
  <si>
    <t>Santo Antônio Do Sudoeste</t>
  </si>
  <si>
    <t>Eusébio</t>
  </si>
  <si>
    <t>Goianinha</t>
  </si>
  <si>
    <t>Fortaleza Dos Nogueiras</t>
  </si>
  <si>
    <t>Quatis</t>
  </si>
  <si>
    <t>Santa Maria Da Serra</t>
  </si>
  <si>
    <t>Roncador</t>
  </si>
  <si>
    <t>Nova Russas</t>
  </si>
  <si>
    <t>São Gabriel Da Palha</t>
  </si>
  <si>
    <t>Bom Jardim De Goiás</t>
  </si>
  <si>
    <t>Avanhandava</t>
  </si>
  <si>
    <t>Bequimão</t>
  </si>
  <si>
    <t>Mara Rosa</t>
  </si>
  <si>
    <t>Itabaianinha</t>
  </si>
  <si>
    <t>Terra Rica</t>
  </si>
  <si>
    <t>São Raimundo Nonato</t>
  </si>
  <si>
    <t>Santa Vitória</t>
  </si>
  <si>
    <t>Doutor Camargo</t>
  </si>
  <si>
    <t>Palmeira Das Missões</t>
  </si>
  <si>
    <t>Aragarças</t>
  </si>
  <si>
    <t>Valença Do Piauí</t>
  </si>
  <si>
    <t>Cachoeira Dourada</t>
  </si>
  <si>
    <t>Novo Repartimento</t>
  </si>
  <si>
    <t>Capitão Poço</t>
  </si>
  <si>
    <t>Acará</t>
  </si>
  <si>
    <t>Altos</t>
  </si>
  <si>
    <t>Sabáudia</t>
  </si>
  <si>
    <t>Monção</t>
  </si>
  <si>
    <t>Formosa Da Serra Negra</t>
  </si>
  <si>
    <t>Carolina</t>
  </si>
  <si>
    <t>Araguapaz</t>
  </si>
  <si>
    <t>Macau</t>
  </si>
  <si>
    <t>Canto Do Buriti</t>
  </si>
  <si>
    <t>Conceição</t>
  </si>
  <si>
    <t>São Sebastião Da Amoreira</t>
  </si>
  <si>
    <t>Lago Verde</t>
  </si>
  <si>
    <t>Padre Paraíso</t>
  </si>
  <si>
    <t>Barbosa</t>
  </si>
  <si>
    <t>Águas Vermelhas</t>
  </si>
  <si>
    <t>Vitória Do Mearim</t>
  </si>
  <si>
    <t>Santo Antônio Dos Lopes</t>
  </si>
  <si>
    <t>Perdizes</t>
  </si>
  <si>
    <t>Delmiro Gouveia</t>
  </si>
  <si>
    <t>Araguatins</t>
  </si>
  <si>
    <t>São Paulo Do Potengi</t>
  </si>
  <si>
    <t>Iaciara</t>
  </si>
  <si>
    <t>São Paulo De Olivença</t>
  </si>
  <si>
    <t>Matupá</t>
  </si>
  <si>
    <t>Caibi</t>
  </si>
  <si>
    <t>Abaré</t>
  </si>
  <si>
    <t>Nova União</t>
  </si>
  <si>
    <t>Tijucas Do Sul</t>
  </si>
  <si>
    <t>Caetés</t>
  </si>
  <si>
    <t>Jaguaribe</t>
  </si>
  <si>
    <t>Sud Mennucci</t>
  </si>
  <si>
    <t>Jaguarão</t>
  </si>
  <si>
    <t>Peçanha</t>
  </si>
  <si>
    <t>Maiquinique</t>
  </si>
  <si>
    <t>Licínio De Almeida</t>
  </si>
  <si>
    <t>Salto Do Lontra</t>
  </si>
  <si>
    <t>Ouvidor</t>
  </si>
  <si>
    <t>Araçariguama</t>
  </si>
  <si>
    <t>Canguaretama</t>
  </si>
  <si>
    <t>Cantanhede</t>
  </si>
  <si>
    <t>Sertaneja</t>
  </si>
  <si>
    <t>Restinga</t>
  </si>
  <si>
    <t>Oliveira Dos Brejinhos</t>
  </si>
  <si>
    <t>Carmópolis De Minas</t>
  </si>
  <si>
    <t>Paraibano</t>
  </si>
  <si>
    <t>Nova Esperança Do Piriá</t>
  </si>
  <si>
    <t>Paraipaba</t>
  </si>
  <si>
    <t>Nova Olímpia</t>
  </si>
  <si>
    <t>Divino</t>
  </si>
  <si>
    <t>Ibirarema</t>
  </si>
  <si>
    <t>Palmópolis</t>
  </si>
  <si>
    <t>Fortuna</t>
  </si>
  <si>
    <t>Pilão Arcado</t>
  </si>
  <si>
    <t>Monte Alegre De Minas</t>
  </si>
  <si>
    <t>Dom Cavati</t>
  </si>
  <si>
    <t>Delfim Moreira</t>
  </si>
  <si>
    <t>Sítio Novo</t>
  </si>
  <si>
    <t>São José Do Belmonte</t>
  </si>
  <si>
    <t>Rebouças</t>
  </si>
  <si>
    <t>São Lourenço Da Serra</t>
  </si>
  <si>
    <t>Rio Dos Cedros</t>
  </si>
  <si>
    <t>Vitorino Freire</t>
  </si>
  <si>
    <t>Adrianópolis</t>
  </si>
  <si>
    <t>Barreirinhas</t>
  </si>
  <si>
    <t>Nossa Senhora Da Glória</t>
  </si>
  <si>
    <t>Nova Resende</t>
  </si>
  <si>
    <t>Campo Florido</t>
  </si>
  <si>
    <t>Botelhos</t>
  </si>
  <si>
    <t>Mata Verde</t>
  </si>
  <si>
    <t>Mairi</t>
  </si>
  <si>
    <t>Natércia</t>
  </si>
  <si>
    <t>Beberibe</t>
  </si>
  <si>
    <t>Presidente Tancredo Neves</t>
  </si>
  <si>
    <t>Uauá</t>
  </si>
  <si>
    <t>Santa Juliana</t>
  </si>
  <si>
    <t>Macaúbas</t>
  </si>
  <si>
    <t>Altair</t>
  </si>
  <si>
    <t>Dário Meira</t>
  </si>
  <si>
    <t>Santaluz</t>
  </si>
  <si>
    <t>Cidade Gaúcha</t>
  </si>
  <si>
    <t>Montes Claros De Goiás</t>
  </si>
  <si>
    <t>Ponto Novo</t>
  </si>
  <si>
    <t>Buritirama</t>
  </si>
  <si>
    <t>Vazante</t>
  </si>
  <si>
    <t>Ribeirão Vermelho</t>
  </si>
  <si>
    <t>Paripiranga</t>
  </si>
  <si>
    <t>Borá</t>
  </si>
  <si>
    <t>São João Do Piauí</t>
  </si>
  <si>
    <t>Maracás</t>
  </si>
  <si>
    <t>Tapauá</t>
  </si>
  <si>
    <t>Presidente Olegário</t>
  </si>
  <si>
    <t>Machadinho D'Oeste</t>
  </si>
  <si>
    <t>Pratânia</t>
  </si>
  <si>
    <t>Borba</t>
  </si>
  <si>
    <t>Urucará</t>
  </si>
  <si>
    <t>Novo Airão</t>
  </si>
  <si>
    <t>São Benedito Do Rio Preto</t>
  </si>
  <si>
    <t>Canindé De São Francisco</t>
  </si>
  <si>
    <t>Barcelos</t>
  </si>
  <si>
    <t>Santana Do Paraíso</t>
  </si>
  <si>
    <t>Piripiri</t>
  </si>
  <si>
    <t>Canutama</t>
  </si>
  <si>
    <t>Jutaí</t>
  </si>
  <si>
    <t>Ipixuna Do Pará</t>
  </si>
  <si>
    <t>Breves</t>
  </si>
  <si>
    <t>Pentecoste</t>
  </si>
  <si>
    <t>Enéas Marques</t>
  </si>
  <si>
    <t>Paranacity</t>
  </si>
  <si>
    <t>Ribeirão Claro</t>
  </si>
  <si>
    <t>Grão Mogol</t>
  </si>
  <si>
    <t>Itaguajé</t>
  </si>
  <si>
    <t>Florínea</t>
  </si>
  <si>
    <t>Alcântara</t>
  </si>
  <si>
    <t>São José Da Tapera</t>
  </si>
  <si>
    <t>São Bernardo</t>
  </si>
  <si>
    <t>Antonina</t>
  </si>
  <si>
    <t>Itapoá</t>
  </si>
  <si>
    <t>Mendes Pimentel</t>
  </si>
  <si>
    <t>Cupira</t>
  </si>
  <si>
    <t>Cezarina</t>
  </si>
  <si>
    <t>Nova Crixás</t>
  </si>
  <si>
    <t>Varre-Sai</t>
  </si>
  <si>
    <t>Areal</t>
  </si>
  <si>
    <t>Carmo Da Mata</t>
  </si>
  <si>
    <t>Salto Do Itararé</t>
  </si>
  <si>
    <t>Lapão</t>
  </si>
  <si>
    <t>Campestre Do Maranhão</t>
  </si>
  <si>
    <t>Caraúbas</t>
  </si>
  <si>
    <t>Araquari</t>
  </si>
  <si>
    <t>Curuçá</t>
  </si>
  <si>
    <t>Rio Preto Da Eva</t>
  </si>
  <si>
    <t>Antônio Dias</t>
  </si>
  <si>
    <t>Catende</t>
  </si>
  <si>
    <t>Toritama</t>
  </si>
  <si>
    <t>Limeira Do Oeste</t>
  </si>
  <si>
    <t>Alagoa Grande</t>
  </si>
  <si>
    <t>São José De Mipibu</t>
  </si>
  <si>
    <t>Espírito Santo Do Turvo</t>
  </si>
  <si>
    <t>Mathias Lobato</t>
  </si>
  <si>
    <t>Aurilândia</t>
  </si>
  <si>
    <t>Pouso Redondo</t>
  </si>
  <si>
    <t>Caridade</t>
  </si>
  <si>
    <t>Cabeceiras</t>
  </si>
  <si>
    <t>Pombal</t>
  </si>
  <si>
    <t>Campos Sales</t>
  </si>
  <si>
    <t>Duque Bacelar</t>
  </si>
  <si>
    <t>Tutóia</t>
  </si>
  <si>
    <t>Alto Santo</t>
  </si>
  <si>
    <t>Trairi</t>
  </si>
  <si>
    <t>Campos Verdes</t>
  </si>
  <si>
    <t>Barreirinha</t>
  </si>
  <si>
    <t>Inhambupe</t>
  </si>
  <si>
    <t>Santana Do Cariri</t>
  </si>
  <si>
    <t>Paracuru</t>
  </si>
  <si>
    <t>Conselheiro Pena</t>
  </si>
  <si>
    <t>Pratápolis</t>
  </si>
  <si>
    <t>Novo Aripuanã</t>
  </si>
  <si>
    <t>Santa Maria Do Suaçuí</t>
  </si>
  <si>
    <t>Itaueira</t>
  </si>
  <si>
    <t>Moju</t>
  </si>
  <si>
    <t>Alvorada Do Sul</t>
  </si>
  <si>
    <t>Nhamundá</t>
  </si>
  <si>
    <t>Craíbas</t>
  </si>
  <si>
    <t>Palma</t>
  </si>
  <si>
    <t>Mari</t>
  </si>
  <si>
    <t>Tumiritinga</t>
  </si>
  <si>
    <t>Ituberá</t>
  </si>
  <si>
    <t>Imbaú</t>
  </si>
  <si>
    <t>Elesbão Veloso</t>
  </si>
  <si>
    <t>São José Do Goiabal</t>
  </si>
  <si>
    <t>Aruanã</t>
  </si>
  <si>
    <t>Ulianópolis</t>
  </si>
  <si>
    <t>João Dourado</t>
  </si>
  <si>
    <t>Laranjal</t>
  </si>
  <si>
    <t>Salinópolis</t>
  </si>
  <si>
    <t>Parnarama</t>
  </si>
  <si>
    <t>Envira</t>
  </si>
  <si>
    <t>Tapira</t>
  </si>
  <si>
    <t>Cândido De Abreu</t>
  </si>
  <si>
    <t>Esperantina</t>
  </si>
  <si>
    <t>Naque</t>
  </si>
  <si>
    <t>Chuí</t>
  </si>
  <si>
    <t>Nova Fátima</t>
  </si>
  <si>
    <t>Ipu</t>
  </si>
  <si>
    <t>Anagé</t>
  </si>
  <si>
    <t>São Jorge Do Patrocínio</t>
  </si>
  <si>
    <t>Tanhaçu</t>
  </si>
  <si>
    <t>Cocos</t>
  </si>
  <si>
    <t>São Jerônimo Da Serra</t>
  </si>
  <si>
    <t>Riacho De Santana</t>
  </si>
  <si>
    <t>Macaíba</t>
  </si>
  <si>
    <t>Granja</t>
  </si>
  <si>
    <t>São Francisco De Goiás</t>
  </si>
  <si>
    <t>São Joaquim De Bicas</t>
  </si>
  <si>
    <t>Formoso</t>
  </si>
  <si>
    <t>Porto Amazonas</t>
  </si>
  <si>
    <t>Itiúba</t>
  </si>
  <si>
    <t>Muaná</t>
  </si>
  <si>
    <t>Turvolândia</t>
  </si>
  <si>
    <t>Joaíma</t>
  </si>
  <si>
    <t>São Sebastião Do Maranhão</t>
  </si>
  <si>
    <t>Taguatinga</t>
  </si>
  <si>
    <t>Montividiu</t>
  </si>
  <si>
    <t>Cujubim</t>
  </si>
  <si>
    <t>Maria Da Fé</t>
  </si>
  <si>
    <t>Alto Jequitibá</t>
  </si>
  <si>
    <t>Campos Altos</t>
  </si>
  <si>
    <t>Guadalupe</t>
  </si>
  <si>
    <t>São Ludgero</t>
  </si>
  <si>
    <t>Machacalis</t>
  </si>
  <si>
    <t>Mirabela</t>
  </si>
  <si>
    <t>Itaipé</t>
  </si>
  <si>
    <t>Apicum-Açu</t>
  </si>
  <si>
    <t>Planaltina Do Paraná</t>
  </si>
  <si>
    <t>Júlio De Castilhos</t>
  </si>
  <si>
    <t>Baraúna</t>
  </si>
  <si>
    <t>Silveiras</t>
  </si>
  <si>
    <t>Tibagi</t>
  </si>
  <si>
    <t>Moema</t>
  </si>
  <si>
    <t>Oeiras</t>
  </si>
  <si>
    <t>Iraquara</t>
  </si>
  <si>
    <t>Firminópolis</t>
  </si>
  <si>
    <t>Cocalzinho De Goiás</t>
  </si>
  <si>
    <t>Girau Do Ponciano</t>
  </si>
  <si>
    <t>Formosa Do Oeste</t>
  </si>
  <si>
    <t>Itanhém</t>
  </si>
  <si>
    <t>Matinha</t>
  </si>
  <si>
    <t>Itaju Do Colônia</t>
  </si>
  <si>
    <t>Itaiópolis</t>
  </si>
  <si>
    <t>Senador Alexandre Costa</t>
  </si>
  <si>
    <t>Planalto</t>
  </si>
  <si>
    <t>Sete Quedas</t>
  </si>
  <si>
    <t>Mossâmedes</t>
  </si>
  <si>
    <t>São Carlos Do Ivaí</t>
  </si>
  <si>
    <t>Parelhas</t>
  </si>
  <si>
    <t>Quinta Do Sol</t>
  </si>
  <si>
    <t>Tobias Barreto</t>
  </si>
  <si>
    <t>Nazaré Da Mata</t>
  </si>
  <si>
    <t>Tabira</t>
  </si>
  <si>
    <t>Taquaraçu De Minas</t>
  </si>
  <si>
    <t>Urandi</t>
  </si>
  <si>
    <t>Santa Bárbara De Goiás</t>
  </si>
  <si>
    <t>Ubaporanga</t>
  </si>
  <si>
    <t>Santa Brígida</t>
  </si>
  <si>
    <t>Pauini</t>
  </si>
  <si>
    <t>Prainha</t>
  </si>
  <si>
    <t>Piratininga</t>
  </si>
  <si>
    <t>Pinhalão</t>
  </si>
  <si>
    <t>Cachoeira Da Prata</t>
  </si>
  <si>
    <t>Lagoa Grande</t>
  </si>
  <si>
    <t>Cruzeiro Da Fortaleza</t>
  </si>
  <si>
    <t>Cachoeira De Pajeú</t>
  </si>
  <si>
    <t>Tomazina</t>
  </si>
  <si>
    <t>Brasília De Minas</t>
  </si>
  <si>
    <t>São João Da Ponte</t>
  </si>
  <si>
    <t>Entre Folhas</t>
  </si>
  <si>
    <t>Paranaiguara</t>
  </si>
  <si>
    <t>Nova Timboteua</t>
  </si>
  <si>
    <t>Baixo Guandu</t>
  </si>
  <si>
    <t>Pedro Alexandre</t>
  </si>
  <si>
    <t>Boa Vista Da Aparecida</t>
  </si>
  <si>
    <t>Maragogi</t>
  </si>
  <si>
    <t>Pedro Ii</t>
  </si>
  <si>
    <t>Santa Margarida</t>
  </si>
  <si>
    <t>Joviânia</t>
  </si>
  <si>
    <t>Portel</t>
  </si>
  <si>
    <t>Tocantinópolis</t>
  </si>
  <si>
    <t>Caatiba</t>
  </si>
  <si>
    <t>Atalaia</t>
  </si>
  <si>
    <t>Dom Basílio</t>
  </si>
  <si>
    <t>Bela Vista De Minas</t>
  </si>
  <si>
    <t>Angical</t>
  </si>
  <si>
    <t>Corumbá De Goiás</t>
  </si>
  <si>
    <t>Amontada</t>
  </si>
  <si>
    <t>Santa Carmem</t>
  </si>
  <si>
    <t>Fênix</t>
  </si>
  <si>
    <t>Anastácio</t>
  </si>
  <si>
    <t>Monte Negro</t>
  </si>
  <si>
    <t>Carmo Do Cajuru</t>
  </si>
  <si>
    <t>Orizona</t>
  </si>
  <si>
    <t>Baturité</t>
  </si>
  <si>
    <t>Iuiu</t>
  </si>
  <si>
    <t>Princesa Isabel</t>
  </si>
  <si>
    <t>Itacaré</t>
  </si>
  <si>
    <t>Biritiba Mirim</t>
  </si>
  <si>
    <t>São Desidério</t>
  </si>
  <si>
    <t>Porto Calvo</t>
  </si>
  <si>
    <t>Comendador Levy Gasparian</t>
  </si>
  <si>
    <t>Rio Acima</t>
  </si>
  <si>
    <t>Porto Murtinho</t>
  </si>
  <si>
    <t>São José Do Jacuri</t>
  </si>
  <si>
    <t>Augusto Corrêa</t>
  </si>
  <si>
    <t>Itapejara D'Oeste</t>
  </si>
  <si>
    <t>Simão Dias</t>
  </si>
  <si>
    <t>Soure</t>
  </si>
  <si>
    <t>Divisópolis</t>
  </si>
  <si>
    <t>Coração De Jesus</t>
  </si>
  <si>
    <t>Nova Mamoré</t>
  </si>
  <si>
    <t>São João Do Manteninha</t>
  </si>
  <si>
    <t>Itaperuçu</t>
  </si>
  <si>
    <t>Aurora Do Pará</t>
  </si>
  <si>
    <t>Nova Alvorada Do Sul</t>
  </si>
  <si>
    <t>Caiabu</t>
  </si>
  <si>
    <t>Prado</t>
  </si>
  <si>
    <t>Buritizeiro</t>
  </si>
  <si>
    <t>Alenquer</t>
  </si>
  <si>
    <t>Junqueiro</t>
  </si>
  <si>
    <t>Beruri</t>
  </si>
  <si>
    <t>São Miguel Do Guaporé</t>
  </si>
  <si>
    <t>Conceição Do Pará</t>
  </si>
  <si>
    <t>Jequitaí</t>
  </si>
  <si>
    <t>Joaquim Gomes</t>
  </si>
  <si>
    <t>Arinos</t>
  </si>
  <si>
    <t>Itupiranga</t>
  </si>
  <si>
    <t>Presidente Sarney</t>
  </si>
  <si>
    <t>Brasiléia</t>
  </si>
  <si>
    <t>Ipixuna</t>
  </si>
  <si>
    <t>União</t>
  </si>
  <si>
    <t>Araioses</t>
  </si>
  <si>
    <t>Campo Erê</t>
  </si>
  <si>
    <t>Viseu</t>
  </si>
  <si>
    <t>Piracuruca</t>
  </si>
  <si>
    <t>Sertânia</t>
  </si>
  <si>
    <t>Igarapé-Miri</t>
  </si>
  <si>
    <t>Varzelândia</t>
  </si>
  <si>
    <t>Dona Eusébia</t>
  </si>
  <si>
    <t>Coruripe</t>
  </si>
  <si>
    <t>Custódia</t>
  </si>
  <si>
    <t>Juruti</t>
  </si>
  <si>
    <t>Buíque</t>
  </si>
  <si>
    <t>Diamante Do Norte</t>
  </si>
  <si>
    <t>Charqueadas</t>
  </si>
  <si>
    <t>Batalha</t>
  </si>
  <si>
    <t>Cachoeira Alta</t>
  </si>
  <si>
    <t>Alto Paraíso</t>
  </si>
  <si>
    <t>Gurinhatã</t>
  </si>
  <si>
    <t>Serra Azul</t>
  </si>
  <si>
    <t>Teixeira Soares</t>
  </si>
  <si>
    <t>Manaquiri</t>
  </si>
  <si>
    <t>Santana De Pirapama</t>
  </si>
  <si>
    <t>São Domingos</t>
  </si>
  <si>
    <t>Marechal Deodoro</t>
  </si>
  <si>
    <t>Pirajuba</t>
  </si>
  <si>
    <t>Capela</t>
  </si>
  <si>
    <t>Fama</t>
  </si>
  <si>
    <t>Mazagão</t>
  </si>
  <si>
    <t>Missal</t>
  </si>
  <si>
    <t>Barra Da Estiva</t>
  </si>
  <si>
    <t>Floresta Azul</t>
  </si>
  <si>
    <t>Tupanciretã</t>
  </si>
  <si>
    <t>Bocaiúva Do Sul</t>
  </si>
  <si>
    <t>Datas</t>
  </si>
  <si>
    <t>Santa Cruz Da Vitória</t>
  </si>
  <si>
    <t>Serra Dos Aimorés</t>
  </si>
  <si>
    <t>Santa Cruz Cabrália</t>
  </si>
  <si>
    <t>Rio Largo</t>
  </si>
  <si>
    <t>Ponte Serrada</t>
  </si>
  <si>
    <t>Campanário</t>
  </si>
  <si>
    <t>Rio Do Prado</t>
  </si>
  <si>
    <t>Aquidabã</t>
  </si>
  <si>
    <t>Maurilândia</t>
  </si>
  <si>
    <t>Barra</t>
  </si>
  <si>
    <t>Serra Do Ramalho</t>
  </si>
  <si>
    <t>Vicentinópolis</t>
  </si>
  <si>
    <t>Felisburgo</t>
  </si>
  <si>
    <t>Lagoa Da Canoa</t>
  </si>
  <si>
    <t>Tracuateua</t>
  </si>
  <si>
    <t>Boca Da Mata</t>
  </si>
  <si>
    <t>São Cristóvão</t>
  </si>
  <si>
    <t>Santa Cecília</t>
  </si>
  <si>
    <t>Brasilândia</t>
  </si>
  <si>
    <t>Rio Bonito Do Iguaçu</t>
  </si>
  <si>
    <t>Moreira Sales</t>
  </si>
  <si>
    <t>Poço Redondo</t>
  </si>
  <si>
    <t>Pompéu</t>
  </si>
  <si>
    <t>Ivaí</t>
  </si>
  <si>
    <t>Paulo Ramos</t>
  </si>
  <si>
    <t>Igaci</t>
  </si>
  <si>
    <t>Itagi</t>
  </si>
  <si>
    <t>Claraval</t>
  </si>
  <si>
    <t>São Jerônimo</t>
  </si>
  <si>
    <t>Terra Santa</t>
  </si>
  <si>
    <t>Teotônio Vilela</t>
  </si>
  <si>
    <t>Cacequi</t>
  </si>
  <si>
    <t>Candói</t>
  </si>
  <si>
    <t>Piancó</t>
  </si>
  <si>
    <t>Santana Da Ponte Pensa</t>
  </si>
  <si>
    <t>Igreja Nova</t>
  </si>
  <si>
    <t>Monte Alegre De Goiás</t>
  </si>
  <si>
    <t>Pão De Açúcar</t>
  </si>
  <si>
    <t>Candeias Do Jamari</t>
  </si>
  <si>
    <t>Salitre</t>
  </si>
  <si>
    <t>Miguel Alves</t>
  </si>
  <si>
    <t>Água Fria</t>
  </si>
  <si>
    <t>Paratinga</t>
  </si>
  <si>
    <t>Murici</t>
  </si>
  <si>
    <t>São Francisco Do Guaporé</t>
  </si>
  <si>
    <t>Cândido Sales</t>
  </si>
  <si>
    <t>Wanderley</t>
  </si>
  <si>
    <t>Ferreira Gomes</t>
  </si>
  <si>
    <t>Areia</t>
  </si>
  <si>
    <t>Canapi</t>
  </si>
  <si>
    <t>Campo Alegre</t>
  </si>
  <si>
    <t>Várzea Da Palma</t>
  </si>
  <si>
    <t>Papanduva</t>
  </si>
  <si>
    <t>Baependi</t>
  </si>
  <si>
    <t>Guamaré</t>
  </si>
  <si>
    <t>Eldorado Do Sul</t>
  </si>
  <si>
    <t>Campos De Júlio</t>
  </si>
  <si>
    <t>Nova Ubiratã</t>
  </si>
  <si>
    <t>Itiquira</t>
  </si>
  <si>
    <t>Marataízes</t>
  </si>
  <si>
    <t>Chapadão Do Céu</t>
  </si>
  <si>
    <t>Santa Maria De Jetibá</t>
  </si>
  <si>
    <t>Vitória Do Xingu</t>
  </si>
  <si>
    <t>Arroio Do Meio</t>
  </si>
  <si>
    <t>Três Coroas</t>
  </si>
  <si>
    <t>Aratiba</t>
  </si>
  <si>
    <t>Ivoti</t>
  </si>
  <si>
    <t>Alto Araguaia</t>
  </si>
  <si>
    <t>Porto Belo</t>
  </si>
  <si>
    <t>Rio Pardo</t>
  </si>
  <si>
    <t>Brasnorte</t>
  </si>
  <si>
    <t>Laranjal Do Jari</t>
  </si>
  <si>
    <t>Seara</t>
  </si>
  <si>
    <t>Itaporanga D'Ajuda</t>
  </si>
  <si>
    <t>Pedra Preta</t>
  </si>
  <si>
    <t>Itapiranga</t>
  </si>
  <si>
    <t>Anchieta</t>
  </si>
  <si>
    <t>Confresa</t>
  </si>
  <si>
    <t>Taquari</t>
  </si>
  <si>
    <t>Domingos Martins</t>
  </si>
  <si>
    <t>Nova Bassano</t>
  </si>
  <si>
    <t>Garuva</t>
  </si>
  <si>
    <t>Curralinho</t>
  </si>
  <si>
    <t>São João</t>
  </si>
  <si>
    <t>Capivari De Baixo</t>
  </si>
  <si>
    <t>Santa Bárbara Do Sul</t>
  </si>
  <si>
    <t>Ilhota</t>
  </si>
  <si>
    <t>Iacanga</t>
  </si>
  <si>
    <t>Ipiranga Do Norte</t>
  </si>
  <si>
    <t>Ibiraci</t>
  </si>
  <si>
    <t>Itaquiraí</t>
  </si>
  <si>
    <t>Serafina Corrêa</t>
  </si>
  <si>
    <t>Roque Gonzales</t>
  </si>
  <si>
    <t>Rio Paranaíba</t>
  </si>
  <si>
    <t>Indianópolis</t>
  </si>
  <si>
    <t>Aral Moreira</t>
  </si>
  <si>
    <t>Correia Pinto</t>
  </si>
  <si>
    <t>Matias Barbosa</t>
  </si>
  <si>
    <t>Salto Do Jacuí</t>
  </si>
  <si>
    <t>Medicilândia</t>
  </si>
  <si>
    <t>Itaitinga</t>
  </si>
  <si>
    <t>São José Da Barra</t>
  </si>
  <si>
    <t>Treze Tílias</t>
  </si>
  <si>
    <t>Rolante</t>
  </si>
  <si>
    <t>Palmitos</t>
  </si>
  <si>
    <t>Breu Branco</t>
  </si>
  <si>
    <t>Rosário Do Catete</t>
  </si>
  <si>
    <t>Santo Augusto</t>
  </si>
  <si>
    <t>Mondaí</t>
  </si>
  <si>
    <t>Santo Antônio Do Leverger</t>
  </si>
  <si>
    <t>Antônio Prado</t>
  </si>
  <si>
    <t>Cunha Porã</t>
  </si>
  <si>
    <t>Poconé</t>
  </si>
  <si>
    <t>Nova Trento</t>
  </si>
  <si>
    <t>Peixe</t>
  </si>
  <si>
    <t>Rorainópolis</t>
  </si>
  <si>
    <t>Sananduva</t>
  </si>
  <si>
    <t>Limoeiro De Anadia</t>
  </si>
  <si>
    <t>Areia Branca</t>
  </si>
  <si>
    <t>Bujaru</t>
  </si>
  <si>
    <t>Tasso Fragoso</t>
  </si>
  <si>
    <t>Jaguaré</t>
  </si>
  <si>
    <t>Oeiras Do Pará</t>
  </si>
  <si>
    <t>Sooretama</t>
  </si>
  <si>
    <t>São Miguel Das Missões</t>
  </si>
  <si>
    <t>Santo Cristo</t>
  </si>
  <si>
    <t>Garopaba</t>
  </si>
  <si>
    <t>Xangri-Lá</t>
  </si>
  <si>
    <t>Sena Madureira</t>
  </si>
  <si>
    <t>Afonso Cláudio</t>
  </si>
  <si>
    <t>Riachão Das Neves</t>
  </si>
  <si>
    <t>Nuporanga</t>
  </si>
  <si>
    <t>Pirapetinga</t>
  </si>
  <si>
    <t>Candiota</t>
  </si>
  <si>
    <t>Madre De Deus</t>
  </si>
  <si>
    <t>Jaguaruna</t>
  </si>
  <si>
    <t>Lagoa Da Confusão</t>
  </si>
  <si>
    <t>Pedras De Fogo</t>
  </si>
  <si>
    <t>Tupandi</t>
  </si>
  <si>
    <t>Chapada</t>
  </si>
  <si>
    <t>São Francisco De Assis</t>
  </si>
  <si>
    <t>Itarema</t>
  </si>
  <si>
    <t>Água Azul Do Norte</t>
  </si>
  <si>
    <t>Iúna</t>
  </si>
  <si>
    <t>Tarauacá</t>
  </si>
  <si>
    <t>Vila Bela Da Santíssima Trindade</t>
  </si>
  <si>
    <t>Agudo</t>
  </si>
  <si>
    <t>Planura</t>
  </si>
  <si>
    <t>Denise</t>
  </si>
  <si>
    <t>Pilar</t>
  </si>
  <si>
    <t>Conceição Da Barra</t>
  </si>
  <si>
    <t>Butiá</t>
  </si>
  <si>
    <t>Pinhal Grande</t>
  </si>
  <si>
    <t>Sento Sé</t>
  </si>
  <si>
    <t>Faxinal Dos Guedes</t>
  </si>
  <si>
    <t>Catanduvas</t>
  </si>
  <si>
    <t>Ubajara</t>
  </si>
  <si>
    <t>Siderópolis</t>
  </si>
  <si>
    <t>Tapera</t>
  </si>
  <si>
    <t>Casca</t>
  </si>
  <si>
    <t>São Raimundo Das Mangabeiras</t>
  </si>
  <si>
    <t>Herval D'Oeste</t>
  </si>
  <si>
    <t>Campo Alegre De Goiás</t>
  </si>
  <si>
    <t>Caravelas</t>
  </si>
  <si>
    <t>Mucugê</t>
  </si>
  <si>
    <t>Jaci</t>
  </si>
  <si>
    <t>São José Do Norte</t>
  </si>
  <si>
    <t>Limoeiro Do Ajuru</t>
  </si>
  <si>
    <t>Feliz</t>
  </si>
  <si>
    <t>Uruburetama</t>
  </si>
  <si>
    <t>Vargem Alta</t>
  </si>
  <si>
    <t>Goianésia Do Pará</t>
  </si>
  <si>
    <t>Guaranésia</t>
  </si>
  <si>
    <t>Itapicuru</t>
  </si>
  <si>
    <t>Tabaporã</t>
  </si>
  <si>
    <t>Nova Canaã Do Norte</t>
  </si>
  <si>
    <t>Maripá</t>
  </si>
  <si>
    <t>Rio Piracicaba</t>
  </si>
  <si>
    <t>Castro Alves</t>
  </si>
  <si>
    <t>Itaipulândia</t>
  </si>
  <si>
    <t>Itamarandiba</t>
  </si>
  <si>
    <t>Tenente Portela</t>
  </si>
  <si>
    <t>Glorinha</t>
  </si>
  <si>
    <t>Santa Tereza Do Oeste</t>
  </si>
  <si>
    <t>Gaúcha Do Norte</t>
  </si>
  <si>
    <t>Quilombo</t>
  </si>
  <si>
    <t>Extremoz</t>
  </si>
  <si>
    <t>Alfredo Chaves</t>
  </si>
  <si>
    <t>Piúma</t>
  </si>
  <si>
    <t>Carmópolis</t>
  </si>
  <si>
    <t>Vista Alegre Do Alto</t>
  </si>
  <si>
    <t>Catuípe</t>
  </si>
  <si>
    <t>Senador Guiomard</t>
  </si>
  <si>
    <t>Batayporã</t>
  </si>
  <si>
    <t>Piratini</t>
  </si>
  <si>
    <t>Ecoporanga</t>
  </si>
  <si>
    <t>Rurópolis</t>
  </si>
  <si>
    <t>Feijó</t>
  </si>
  <si>
    <t>Dom Aquino</t>
  </si>
  <si>
    <t>Lagoa Formosa</t>
  </si>
  <si>
    <t>Baião</t>
  </si>
  <si>
    <t>Pombos</t>
  </si>
  <si>
    <t>Juranda</t>
  </si>
  <si>
    <t>Cachoeira De Minas</t>
  </si>
  <si>
    <t>Picada Café</t>
  </si>
  <si>
    <t>Ibatiba</t>
  </si>
  <si>
    <t>Mostardas</t>
  </si>
  <si>
    <t>Canápolis</t>
  </si>
  <si>
    <t>Quixeré</t>
  </si>
  <si>
    <t>Tupãssi</t>
  </si>
  <si>
    <t>Eldorado Do Carajás</t>
  </si>
  <si>
    <t>São Caitano</t>
  </si>
  <si>
    <t>Ervália</t>
  </si>
  <si>
    <t>Wenceslau Guimarães</t>
  </si>
  <si>
    <t>São Domingos Do Capim</t>
  </si>
  <si>
    <t>Água Doce</t>
  </si>
  <si>
    <t>Crissiumal</t>
  </si>
  <si>
    <t>Afuá</t>
  </si>
  <si>
    <t>Porto Grande</t>
  </si>
  <si>
    <t>Barra Do Ribeiro</t>
  </si>
  <si>
    <t>Ronda Alta</t>
  </si>
  <si>
    <t>Orobó</t>
  </si>
  <si>
    <t>Santo Antônio Do Tauá</t>
  </si>
  <si>
    <t>Nova Santa Rosa</t>
  </si>
  <si>
    <t>Arroio Do Tigre</t>
  </si>
  <si>
    <t>Nova Era</t>
  </si>
  <si>
    <t>Trairão</t>
  </si>
  <si>
    <t>Ipumirim</t>
  </si>
  <si>
    <t>Coronel Bicaco</t>
  </si>
  <si>
    <t>Nova Brasilândia D'Oeste</t>
  </si>
  <si>
    <t>Santo Antônio Das Missões</t>
  </si>
  <si>
    <t>Juscimeira</t>
  </si>
  <si>
    <t>Borda Da Mata</t>
  </si>
  <si>
    <t>Aporé</t>
  </si>
  <si>
    <t>Buriti Alegre</t>
  </si>
  <si>
    <t>Martinho Campos</t>
  </si>
  <si>
    <t>Augusto Pestana</t>
  </si>
  <si>
    <t>Pedra Branca Do Amapari</t>
  </si>
  <si>
    <t>Xambioá</t>
  </si>
  <si>
    <t>José De Freitas</t>
  </si>
  <si>
    <t>Nova Araçá</t>
  </si>
  <si>
    <t>Cambuquira</t>
  </si>
  <si>
    <t>Senador Pompeu</t>
  </si>
  <si>
    <t>Maruim</t>
  </si>
  <si>
    <t>Jacinto Machado</t>
  </si>
  <si>
    <t>Bossoroca</t>
  </si>
  <si>
    <t>Lagoa De Itaenga</t>
  </si>
  <si>
    <t>Una</t>
  </si>
  <si>
    <t>Guarani Das Missões</t>
  </si>
  <si>
    <t>Fortaleza Dos Valos</t>
  </si>
  <si>
    <t>Pinheiro Machado</t>
  </si>
  <si>
    <t>Pains</t>
  </si>
  <si>
    <t>Santa Izabel Do Oeste</t>
  </si>
  <si>
    <t>Dianópolis</t>
  </si>
  <si>
    <t>Belmonte</t>
  </si>
  <si>
    <t>Avaí</t>
  </si>
  <si>
    <t>Água Santa</t>
  </si>
  <si>
    <t>Nossa Senhora Das Dores</t>
  </si>
  <si>
    <t>Saudades</t>
  </si>
  <si>
    <t>Amélia Rodrigues</t>
  </si>
  <si>
    <t>Mocajuba</t>
  </si>
  <si>
    <t>Nova Palma</t>
  </si>
  <si>
    <t>Bom Retiro</t>
  </si>
  <si>
    <t>Astolfo Dutra</t>
  </si>
  <si>
    <t>Verê</t>
  </si>
  <si>
    <t>Tuntum</t>
  </si>
  <si>
    <t>Chupinguaia</t>
  </si>
  <si>
    <t>Jambeiro</t>
  </si>
  <si>
    <t>Salvador Do Sul</t>
  </si>
  <si>
    <t>São José Do Cerrito</t>
  </si>
  <si>
    <t>Ribeirópolis</t>
  </si>
  <si>
    <t>Governador Mangabeira</t>
  </si>
  <si>
    <t>Marco</t>
  </si>
  <si>
    <t>Pantano Grande</t>
  </si>
  <si>
    <t>Alfredo Wagner</t>
  </si>
  <si>
    <t>Ibiraiaras</t>
  </si>
  <si>
    <t>Tuparendi</t>
  </si>
  <si>
    <t>Roseira</t>
  </si>
  <si>
    <t>Curaçá</t>
  </si>
  <si>
    <t>São José Do Ouro</t>
  </si>
  <si>
    <t>Lontras</t>
  </si>
  <si>
    <t>Marilândia Do Sul</t>
  </si>
  <si>
    <t>Constantina</t>
  </si>
  <si>
    <t>Araújos</t>
  </si>
  <si>
    <t>Plácido De Castro</t>
  </si>
  <si>
    <t>Ajuricaba</t>
  </si>
  <si>
    <t>Arceburgo</t>
  </si>
  <si>
    <t>Matriz De Camaragibe</t>
  </si>
  <si>
    <t>Paraí</t>
  </si>
  <si>
    <t>São Jorge Do Ivaí</t>
  </si>
  <si>
    <t>Concórdia Do Pará</t>
  </si>
  <si>
    <t>Cerro Azul</t>
  </si>
  <si>
    <t>Sertão</t>
  </si>
  <si>
    <t>Alcobaça</t>
  </si>
  <si>
    <t>Rio Tinto</t>
  </si>
  <si>
    <t>Rodeio</t>
  </si>
  <si>
    <t>Brejetuba</t>
  </si>
  <si>
    <t>Atílio Vivacqua</t>
  </si>
  <si>
    <t>Luís Correia</t>
  </si>
  <si>
    <t>Coronel Freitas</t>
  </si>
  <si>
    <t>Morada Nova De Minas</t>
  </si>
  <si>
    <t>Pejuçara</t>
  </si>
  <si>
    <t>Água Preta</t>
  </si>
  <si>
    <t>Monte Belo</t>
  </si>
  <si>
    <t>Ibimirim</t>
  </si>
  <si>
    <t>Conde</t>
  </si>
  <si>
    <t>Cidreira</t>
  </si>
  <si>
    <t>Rio Pardo De Minas</t>
  </si>
  <si>
    <t>Porto Da Folha</t>
  </si>
  <si>
    <t>São José Da Laje</t>
  </si>
  <si>
    <t>Alagoa Nova</t>
  </si>
  <si>
    <t>Minas Novas</t>
  </si>
  <si>
    <t>Nioaque</t>
  </si>
  <si>
    <t>Aceguá</t>
  </si>
  <si>
    <t>Lima Duarte</t>
  </si>
  <si>
    <t>Cavalcante</t>
  </si>
  <si>
    <t>Bom Retiro Do Sul</t>
  </si>
  <si>
    <t>Lavras Do Sul</t>
  </si>
  <si>
    <t>Erval Seco</t>
  </si>
  <si>
    <t>Santa Rita De Cássia</t>
  </si>
  <si>
    <t>Itaguaçu</t>
  </si>
  <si>
    <t>Icapuí</t>
  </si>
  <si>
    <t>Arvorezinha</t>
  </si>
  <si>
    <t>Lebon Régis</t>
  </si>
  <si>
    <t>Itarantim</t>
  </si>
  <si>
    <t>Alvorada D'Oeste</t>
  </si>
  <si>
    <t>Muçum</t>
  </si>
  <si>
    <t>Cafarnaum</t>
  </si>
  <si>
    <t>Vila Valério</t>
  </si>
  <si>
    <t>Vidal Ramos</t>
  </si>
  <si>
    <t>Pontão</t>
  </si>
  <si>
    <t>Vera Cruz Do Oeste</t>
  </si>
  <si>
    <t>São Vicente Do Sul</t>
  </si>
  <si>
    <t>Terra Nova Do Norte</t>
  </si>
  <si>
    <t>Maçambará</t>
  </si>
  <si>
    <t>Taquarana</t>
  </si>
  <si>
    <t>Dumont</t>
  </si>
  <si>
    <t>Novo Cruzeiro</t>
  </si>
  <si>
    <t>Ibiraçu</t>
  </si>
  <si>
    <t>Santa Clara Do Sul</t>
  </si>
  <si>
    <t>Poço Verde</t>
  </si>
  <si>
    <t>Lagoa Dourada</t>
  </si>
  <si>
    <t>Jaguari</t>
  </si>
  <si>
    <t>Cabo Verde</t>
  </si>
  <si>
    <t>Brasil Novo</t>
  </si>
  <si>
    <t>Bananeiras</t>
  </si>
  <si>
    <t>Laje</t>
  </si>
  <si>
    <t>Itarumã</t>
  </si>
  <si>
    <t>Acrelândia</t>
  </si>
  <si>
    <t>Vale Do Sol</t>
  </si>
  <si>
    <t>São Domingos Do Norte</t>
  </si>
  <si>
    <t>Caldas</t>
  </si>
  <si>
    <t>Cantá</t>
  </si>
  <si>
    <t>Meleiro</t>
  </si>
  <si>
    <t>Dom Feliciano</t>
  </si>
  <si>
    <t>Taquaritinga Do Norte</t>
  </si>
  <si>
    <t>Exu</t>
  </si>
  <si>
    <t>Ilha De Itamaracá</t>
  </si>
  <si>
    <t>Três Cachoeiras</t>
  </si>
  <si>
    <t>Pocinhos</t>
  </si>
  <si>
    <t>Arroio Dos Ratos</t>
  </si>
  <si>
    <t>Manoel Viana</t>
  </si>
  <si>
    <t>Trombudo Central</t>
  </si>
  <si>
    <t>Marilândia</t>
  </si>
  <si>
    <t>Entre Rios Do Oeste</t>
  </si>
  <si>
    <t>Miguel Calmon</t>
  </si>
  <si>
    <t>Descanso</t>
  </si>
  <si>
    <t>Agrestina</t>
  </si>
  <si>
    <t>Guia Lopes Da Laguna</t>
  </si>
  <si>
    <t>Garrafão Do Norte</t>
  </si>
  <si>
    <t>Itá</t>
  </si>
  <si>
    <t>Palma Sola</t>
  </si>
  <si>
    <t>Guaratinga</t>
  </si>
  <si>
    <t>Cândido Godói</t>
  </si>
  <si>
    <t>Miranorte</t>
  </si>
  <si>
    <t>Irituia</t>
  </si>
  <si>
    <t>Ipê</t>
  </si>
  <si>
    <t>Marapanim</t>
  </si>
  <si>
    <t>Salto Grande</t>
  </si>
  <si>
    <t>Capivari Do Sul</t>
  </si>
  <si>
    <t>Santa Maria Do Herval</t>
  </si>
  <si>
    <t>Riachão</t>
  </si>
  <si>
    <t>Xapuri</t>
  </si>
  <si>
    <t>Orocó</t>
  </si>
  <si>
    <t>Iraí De Minas</t>
  </si>
  <si>
    <t>Anaurilândia</t>
  </si>
  <si>
    <t>Pereiro</t>
  </si>
  <si>
    <t>Pancas</t>
  </si>
  <si>
    <t>Inaciolândia</t>
  </si>
  <si>
    <t>Cristais</t>
  </si>
  <si>
    <t>Selbach</t>
  </si>
  <si>
    <t>Carira</t>
  </si>
  <si>
    <t>Mutuípe</t>
  </si>
  <si>
    <t>Maracanã</t>
  </si>
  <si>
    <t>Campo Belo Do Sul</t>
  </si>
  <si>
    <t>Campinas Do Sul</t>
  </si>
  <si>
    <t>Riachão Do Dantas</t>
  </si>
  <si>
    <t>Conceição Do Rio Verde</t>
  </si>
  <si>
    <t>Vicentina</t>
  </si>
  <si>
    <t>Doverlândia</t>
  </si>
  <si>
    <t>Ibirapuã</t>
  </si>
  <si>
    <t>São Miguel</t>
  </si>
  <si>
    <t>Gurupá</t>
  </si>
  <si>
    <t>Ponta De Pedras</t>
  </si>
  <si>
    <t>Costa Marques</t>
  </si>
  <si>
    <t>Manga</t>
  </si>
  <si>
    <t>Conceição Do Castelo</t>
  </si>
  <si>
    <t>Japurá</t>
  </si>
  <si>
    <t>Itarana</t>
  </si>
  <si>
    <t>Pedro Gomes</t>
  </si>
  <si>
    <t>Vila Maria</t>
  </si>
  <si>
    <t>Campo Do Brito</t>
  </si>
  <si>
    <t>Gravatal</t>
  </si>
  <si>
    <t>Ibiaçá</t>
  </si>
  <si>
    <t>Joanópolis</t>
  </si>
  <si>
    <t>São Martinho</t>
  </si>
  <si>
    <t>Santa Leopoldina</t>
  </si>
  <si>
    <t>Seringueiras</t>
  </si>
  <si>
    <t>Tucunduva</t>
  </si>
  <si>
    <t>Mercedes</t>
  </si>
  <si>
    <t>Jaboticatubas</t>
  </si>
  <si>
    <t>Canhotinho</t>
  </si>
  <si>
    <t>Chiapetta</t>
  </si>
  <si>
    <t>Grão Pará</t>
  </si>
  <si>
    <t>Nova Laranjeiras</t>
  </si>
  <si>
    <t>Gaurama</t>
  </si>
  <si>
    <t>Olho D'Água Das Flores</t>
  </si>
  <si>
    <t>Sinimbu</t>
  </si>
  <si>
    <t>Nova Cantu</t>
  </si>
  <si>
    <t>Urupá</t>
  </si>
  <si>
    <t>Bodoquena</t>
  </si>
  <si>
    <t>Terra De Areia</t>
  </si>
  <si>
    <t>Irani</t>
  </si>
  <si>
    <t>Rio Do Oeste</t>
  </si>
  <si>
    <t>Andrelândia</t>
  </si>
  <si>
    <t>São Francisco Do Pará</t>
  </si>
  <si>
    <t>Balneário Pinhal</t>
  </si>
  <si>
    <t>Entre Rios Do Sul</t>
  </si>
  <si>
    <t>Arroio Do Sal</t>
  </si>
  <si>
    <t>Santana Do Acaraú</t>
  </si>
  <si>
    <t>Carinhanha</t>
  </si>
  <si>
    <t>Esmeralda</t>
  </si>
  <si>
    <t>Dois Irmãos Do Buriti</t>
  </si>
  <si>
    <t>Jataizinho</t>
  </si>
  <si>
    <t>Campo Alegre De Lourdes</t>
  </si>
  <si>
    <t>Cocal</t>
  </si>
  <si>
    <t>Santana Da Boa Vista</t>
  </si>
  <si>
    <t>Mirante Da Serra</t>
  </si>
  <si>
    <t>Eugênio De Castro</t>
  </si>
  <si>
    <t>Frei Paulo</t>
  </si>
  <si>
    <t>Rio Novo Do Sul</t>
  </si>
  <si>
    <t>Barão De Cotegipe</t>
  </si>
  <si>
    <t>Rialma</t>
  </si>
  <si>
    <t>Orós</t>
  </si>
  <si>
    <t>Campo Novo</t>
  </si>
  <si>
    <t>Capela De Santana</t>
  </si>
  <si>
    <t>Ministro Andreazza</t>
  </si>
  <si>
    <t>Governador Lindenberg</t>
  </si>
  <si>
    <t>Mâncio Lima</t>
  </si>
  <si>
    <t>Anajás</t>
  </si>
  <si>
    <t>Jari</t>
  </si>
  <si>
    <t>Rio Das Flores</t>
  </si>
  <si>
    <t>Governador Nunes Freire</t>
  </si>
  <si>
    <t>Jucurutu</t>
  </si>
  <si>
    <t>Salgado</t>
  </si>
  <si>
    <t>Belém Do São Francisco</t>
  </si>
  <si>
    <t>Abre Campo</t>
  </si>
  <si>
    <t>Gouvelândia</t>
  </si>
  <si>
    <t>Major Vieira</t>
  </si>
  <si>
    <t>Anta Gorda</t>
  </si>
  <si>
    <t>Itagibá</t>
  </si>
  <si>
    <t>Amaraji</t>
  </si>
  <si>
    <t>Ubaíra</t>
  </si>
  <si>
    <t>Luzilândia</t>
  </si>
  <si>
    <t>Xavantina</t>
  </si>
  <si>
    <t>Rondinha</t>
  </si>
  <si>
    <t>Imigrante</t>
  </si>
  <si>
    <t>Alto Parnaíba</t>
  </si>
  <si>
    <t>Fronteiras</t>
  </si>
  <si>
    <t>Barros Cassal</t>
  </si>
  <si>
    <t>Monte Azul</t>
  </si>
  <si>
    <t>São José De Ubá</t>
  </si>
  <si>
    <t>Tuneiras Do Oeste</t>
  </si>
  <si>
    <t>Barão</t>
  </si>
  <si>
    <t>Sapeaçu</t>
  </si>
  <si>
    <t>Feira Grande</t>
  </si>
  <si>
    <t>Raposos</t>
  </si>
  <si>
    <t>Fontoura Xavier</t>
  </si>
  <si>
    <t>São Roque Do Canaã</t>
  </si>
  <si>
    <t>Coração De Maria</t>
  </si>
  <si>
    <t>Forquilha</t>
  </si>
  <si>
    <t>Palmitinho</t>
  </si>
  <si>
    <t>Chã Grande</t>
  </si>
  <si>
    <t>Nova Soure</t>
  </si>
  <si>
    <t>Salto Veloso</t>
  </si>
  <si>
    <t>Taperoá</t>
  </si>
  <si>
    <t>Bálsamo</t>
  </si>
  <si>
    <t>Caririaçu</t>
  </si>
  <si>
    <t>Lobato</t>
  </si>
  <si>
    <t>Jucás</t>
  </si>
  <si>
    <t>Ourém</t>
  </si>
  <si>
    <t>Boa Vista Do Incra</t>
  </si>
  <si>
    <t>Chapada Gaúcha</t>
  </si>
  <si>
    <t>Aurora</t>
  </si>
  <si>
    <t>São José Do Calçado</t>
  </si>
  <si>
    <t>Coqueiral</t>
  </si>
  <si>
    <t>Melgaço</t>
  </si>
  <si>
    <t>São José De Piranhas</t>
  </si>
  <si>
    <t>Água Branca</t>
  </si>
  <si>
    <t>Simonésia</t>
  </si>
  <si>
    <t>Trizidela Do Vale</t>
  </si>
  <si>
    <t>Borrazópolis</t>
  </si>
  <si>
    <t>Brazópolis</t>
  </si>
  <si>
    <t>Imaruí</t>
  </si>
  <si>
    <t>Indiaroba</t>
  </si>
  <si>
    <t>Tupanatinga</t>
  </si>
  <si>
    <t>Ibirataia</t>
  </si>
  <si>
    <t>São Félix</t>
  </si>
  <si>
    <t>Itaúba</t>
  </si>
  <si>
    <t>Faxinal Do Soturno</t>
  </si>
  <si>
    <t>Minas Do Leão</t>
  </si>
  <si>
    <t>Venturosa</t>
  </si>
  <si>
    <t>Santa Rita De Caldas</t>
  </si>
  <si>
    <t>Muqui</t>
  </si>
  <si>
    <t>Cachoeira Do Arari</t>
  </si>
  <si>
    <t>Cerro Grande Do Sul</t>
  </si>
  <si>
    <t>Ipuiúna</t>
  </si>
  <si>
    <t>Caibaté</t>
  </si>
  <si>
    <t>Feira Nova</t>
  </si>
  <si>
    <t>Corumbataí</t>
  </si>
  <si>
    <t>Armazém</t>
  </si>
  <si>
    <t>Passo Do Sobrado</t>
  </si>
  <si>
    <t>Águia Branca</t>
  </si>
  <si>
    <t>Salete</t>
  </si>
  <si>
    <t>Abatiá</t>
  </si>
  <si>
    <t>Canelinha</t>
  </si>
  <si>
    <t>Paranhos</t>
  </si>
  <si>
    <t>Itapororoca</t>
  </si>
  <si>
    <t>Cristal</t>
  </si>
  <si>
    <t>Panelas</t>
  </si>
  <si>
    <t>Picuí</t>
  </si>
  <si>
    <t>Mineiros Do Tietê</t>
  </si>
  <si>
    <t>São Tiago</t>
  </si>
  <si>
    <t>Paverama</t>
  </si>
  <si>
    <t>Sertão Santana</t>
  </si>
  <si>
    <t>Redentora</t>
  </si>
  <si>
    <t>Ibicuí</t>
  </si>
  <si>
    <t>Nova Erechim</t>
  </si>
  <si>
    <t>Passa Tempo</t>
  </si>
  <si>
    <t>Sumé</t>
  </si>
  <si>
    <t>Quatro Pontes</t>
  </si>
  <si>
    <t>Pio Xii</t>
  </si>
  <si>
    <t>Riachuelo</t>
  </si>
  <si>
    <t>Santana Da Vargem</t>
  </si>
  <si>
    <t>Rodeio Bonito</t>
  </si>
  <si>
    <t>Viadutos</t>
  </si>
  <si>
    <t>Victor Graeff</t>
  </si>
  <si>
    <t>Hulha Negra</t>
  </si>
  <si>
    <t>Machadinho</t>
  </si>
  <si>
    <t>Uiraúna</t>
  </si>
  <si>
    <t>Resende Costa</t>
  </si>
  <si>
    <t>Iraí</t>
  </si>
  <si>
    <t>Barro</t>
  </si>
  <si>
    <t>Trindade Do Sul</t>
  </si>
  <si>
    <t>Salvaterra</t>
  </si>
  <si>
    <t>Ibitirama</t>
  </si>
  <si>
    <t>Porto Xavier</t>
  </si>
  <si>
    <t>Campo Do Meio</t>
  </si>
  <si>
    <t>Bom Jesus Do Tocantins</t>
  </si>
  <si>
    <t>São Joaquim Do Monte</t>
  </si>
  <si>
    <t>Vila Pavão</t>
  </si>
  <si>
    <t>Piranga</t>
  </si>
  <si>
    <t>Buriti Dos Lopes</t>
  </si>
  <si>
    <t>Macarani</t>
  </si>
  <si>
    <t>Pedralva</t>
  </si>
  <si>
    <t>São José Da Bela Vista</t>
  </si>
  <si>
    <t>Guimarânia</t>
  </si>
  <si>
    <t>Camocim De São Félix</t>
  </si>
  <si>
    <t>Utinga</t>
  </si>
  <si>
    <t>Remígio</t>
  </si>
  <si>
    <t>Vila Flores</t>
  </si>
  <si>
    <t>Pereiras</t>
  </si>
  <si>
    <t>Afrânio</t>
  </si>
  <si>
    <t>Novo Horizonte Do Oeste</t>
  </si>
  <si>
    <t>Tacaratu</t>
  </si>
  <si>
    <t>Japoatã</t>
  </si>
  <si>
    <t>São Tomás De Aquino</t>
  </si>
  <si>
    <t>Santa Luzia D'Oeste</t>
  </si>
  <si>
    <t>São João Do Itaperiú</t>
  </si>
  <si>
    <t>Nova Alvorada</t>
  </si>
  <si>
    <t>Piquete</t>
  </si>
  <si>
    <t>Guarantã</t>
  </si>
  <si>
    <t>Quevedos</t>
  </si>
  <si>
    <t>General Câmara</t>
  </si>
  <si>
    <t>Reriutaba</t>
  </si>
  <si>
    <t>Santa Luzia Do Pará</t>
  </si>
  <si>
    <t>Santa Bárbara Do Pará</t>
  </si>
  <si>
    <t>Irapuã</t>
  </si>
  <si>
    <t>Harmonia</t>
  </si>
  <si>
    <t>Campina Das Missões</t>
  </si>
  <si>
    <t>Mantenópolis</t>
  </si>
  <si>
    <t>Flores</t>
  </si>
  <si>
    <t>Juazeirinho</t>
  </si>
  <si>
    <t>Piritiba</t>
  </si>
  <si>
    <t>Água Doce Do Norte</t>
  </si>
  <si>
    <t>Saldanha Marinho</t>
  </si>
  <si>
    <t>Ernestina</t>
  </si>
  <si>
    <t>Jardim Do Seridó</t>
  </si>
  <si>
    <t>Amapá</t>
  </si>
  <si>
    <t>Treze De Maio</t>
  </si>
  <si>
    <t>Cambará Do Sul</t>
  </si>
  <si>
    <t>Itapirapuã</t>
  </si>
  <si>
    <t>Coremas</t>
  </si>
  <si>
    <t>Banabuiú</t>
  </si>
  <si>
    <t>Araçagi</t>
  </si>
  <si>
    <t>Carnaíba</t>
  </si>
  <si>
    <t>Antônio Carlos</t>
  </si>
  <si>
    <t>Campestre Da Serra</t>
  </si>
  <si>
    <t>Altinho</t>
  </si>
  <si>
    <t>Regeneração</t>
  </si>
  <si>
    <t>Poção De Pedras</t>
  </si>
  <si>
    <t>Anita Garibaldi</t>
  </si>
  <si>
    <t>Timbiras</t>
  </si>
  <si>
    <t>Campos Novos Paulista</t>
  </si>
  <si>
    <t>Mojuí Dos Campos</t>
  </si>
  <si>
    <t>Baixa Grande</t>
  </si>
  <si>
    <t>Virginópolis</t>
  </si>
  <si>
    <t>Poté</t>
  </si>
  <si>
    <t>Ipanguaçu</t>
  </si>
  <si>
    <t>São Nicolau</t>
  </si>
  <si>
    <t>Iaras</t>
  </si>
  <si>
    <t>Jerônimo Monteiro</t>
  </si>
  <si>
    <t>Bom Jesus Do Norte</t>
  </si>
  <si>
    <t>Cacaulândia</t>
  </si>
  <si>
    <t>Laranja Da Terra</t>
  </si>
  <si>
    <t>Nova Esperança Do Sul</t>
  </si>
  <si>
    <t>Coronel João Sá</t>
  </si>
  <si>
    <t>Ipaba</t>
  </si>
  <si>
    <t>Miradouro</t>
  </si>
  <si>
    <t>Miraguaí</t>
  </si>
  <si>
    <t>Esperantinópolis</t>
  </si>
  <si>
    <t>Santa Cruz Da Conceição</t>
  </si>
  <si>
    <t>Ciríaco</t>
  </si>
  <si>
    <t>Nossa Senhora Aparecida</t>
  </si>
  <si>
    <t>Imbuia</t>
  </si>
  <si>
    <t>Farias Brito</t>
  </si>
  <si>
    <t>Areiópolis</t>
  </si>
  <si>
    <t>Maribondo</t>
  </si>
  <si>
    <t>Reginópolis</t>
  </si>
  <si>
    <t>Pio Ix</t>
  </si>
  <si>
    <t>São Luís Gonzaga Do Maranhão</t>
  </si>
  <si>
    <t>Echaporã</t>
  </si>
  <si>
    <t>São José Do Hortêncio</t>
  </si>
  <si>
    <t>Simplício Mendes</t>
  </si>
  <si>
    <t>Baianópolis</t>
  </si>
  <si>
    <t>Teixeira</t>
  </si>
  <si>
    <t>Dores Do Rio Preto</t>
  </si>
  <si>
    <t>Novo Lino</t>
  </si>
  <si>
    <t>Guarani</t>
  </si>
  <si>
    <t>Malhador</t>
  </si>
  <si>
    <t>Montalvânia</t>
  </si>
  <si>
    <t>Malhada</t>
  </si>
  <si>
    <t>Pacoti</t>
  </si>
  <si>
    <t>David Canabarro</t>
  </si>
  <si>
    <t>Iracema</t>
  </si>
  <si>
    <t>Pedro Osório</t>
  </si>
  <si>
    <t>Porteiras</t>
  </si>
  <si>
    <t>Teixeiras</t>
  </si>
  <si>
    <t>Manoel Urbano</t>
  </si>
  <si>
    <t>Bom Jesus Da Penha</t>
  </si>
  <si>
    <t>Jaborá</t>
  </si>
  <si>
    <t>Ribeiro Gonçalves</t>
  </si>
  <si>
    <t>Dilermando De Aguiar</t>
  </si>
  <si>
    <t>Passagem Franca</t>
  </si>
  <si>
    <t>Cotiporã</t>
  </si>
  <si>
    <t>Tiradentes Do Sul</t>
  </si>
  <si>
    <t>Pindobaçu</t>
  </si>
  <si>
    <t>Liberato Salzano</t>
  </si>
  <si>
    <t>São João Da Urtiga</t>
  </si>
  <si>
    <t>Poloni</t>
  </si>
  <si>
    <t>Virgínia</t>
  </si>
  <si>
    <t>São Caetano De Odivelas</t>
  </si>
  <si>
    <t>América Dourada</t>
  </si>
  <si>
    <t>Jaguaribara</t>
  </si>
  <si>
    <t>Saloá</t>
  </si>
  <si>
    <t>Primavera</t>
  </si>
  <si>
    <t>Jardim De Piranhas</t>
  </si>
  <si>
    <t>Cipó</t>
  </si>
  <si>
    <t>Angicos</t>
  </si>
  <si>
    <t>Maquiné</t>
  </si>
  <si>
    <t>Senador José Porfírio</t>
  </si>
  <si>
    <t>Alagoinha</t>
  </si>
  <si>
    <t>Alexandria</t>
  </si>
  <si>
    <t>Sabino</t>
  </si>
  <si>
    <t>Grandes Rios</t>
  </si>
  <si>
    <t>Belo Campo</t>
  </si>
  <si>
    <t>Nova Canaã</t>
  </si>
  <si>
    <t>Nova Aliança</t>
  </si>
  <si>
    <t>Segredo</t>
  </si>
  <si>
    <t>Jitaúna</t>
  </si>
  <si>
    <t>Progresso</t>
  </si>
  <si>
    <t>Ilópolis</t>
  </si>
  <si>
    <t>Riozinho</t>
  </si>
  <si>
    <t>Garruchos</t>
  </si>
  <si>
    <t>Boa Vista Do Tupim</t>
  </si>
  <si>
    <t>Herval</t>
  </si>
  <si>
    <t>Vila Nova Do Sul</t>
  </si>
  <si>
    <t>Nortelândia</t>
  </si>
  <si>
    <t>Estrela Velha</t>
  </si>
  <si>
    <t>Loreto</t>
  </si>
  <si>
    <t>Silvanópolis</t>
  </si>
  <si>
    <t>Acajutiba</t>
  </si>
  <si>
    <t>Vargeão</t>
  </si>
  <si>
    <t>Piquet Carneiro</t>
  </si>
  <si>
    <t>Boqueirão Do Leão</t>
  </si>
  <si>
    <t>Umarizal</t>
  </si>
  <si>
    <t>Barra Funda</t>
  </si>
  <si>
    <t>Serra Branca</t>
  </si>
  <si>
    <t>Gilbués</t>
  </si>
  <si>
    <t>Mercês</t>
  </si>
  <si>
    <t>Tunápolis</t>
  </si>
  <si>
    <t>Jacuí</t>
  </si>
  <si>
    <t>Mirangaba</t>
  </si>
  <si>
    <t>Fazenda Vilanova</t>
  </si>
  <si>
    <t>Barão Do Triunfo</t>
  </si>
  <si>
    <t>Buenópolis</t>
  </si>
  <si>
    <t>Modelo</t>
  </si>
  <si>
    <t>Goiandira</t>
  </si>
  <si>
    <t>Euclides Da Cunha Paulista</t>
  </si>
  <si>
    <t>Arauá</t>
  </si>
  <si>
    <t>Ibirapuitã</t>
  </si>
  <si>
    <t>Itanhomi</t>
  </si>
  <si>
    <t>Gonçalves Dias</t>
  </si>
  <si>
    <t>Marcelino Ramos</t>
  </si>
  <si>
    <t>Amaral Ferrador</t>
  </si>
  <si>
    <t>Ladainha</t>
  </si>
  <si>
    <t>Rio De Contas</t>
  </si>
  <si>
    <t>Lajes</t>
  </si>
  <si>
    <t>Ferros</t>
  </si>
  <si>
    <t>Caxambu Do Sul</t>
  </si>
  <si>
    <t>Witmarsum</t>
  </si>
  <si>
    <t>Timbé Do Sul</t>
  </si>
  <si>
    <t>Alto Paraguai</t>
  </si>
  <si>
    <t>São José Dos Ausentes</t>
  </si>
  <si>
    <t>Santo Amaro Das Brotas</t>
  </si>
  <si>
    <t>Curuá</t>
  </si>
  <si>
    <t>Tavares</t>
  </si>
  <si>
    <t>Mata</t>
  </si>
  <si>
    <t>Rancho Queimado</t>
  </si>
  <si>
    <t>Rio Novo</t>
  </si>
  <si>
    <t>Alegria</t>
  </si>
  <si>
    <t>Paim Filho</t>
  </si>
  <si>
    <t>Arapoema</t>
  </si>
  <si>
    <t>Maximiliano De Almeida</t>
  </si>
  <si>
    <t>Áurea</t>
  </si>
  <si>
    <t>Catarina</t>
  </si>
  <si>
    <t>Santo Antônio Do Planalto</t>
  </si>
  <si>
    <t>Pirambu</t>
  </si>
  <si>
    <t>Candiba</t>
  </si>
  <si>
    <t>Alto Alegre</t>
  </si>
  <si>
    <t>Itajá</t>
  </si>
  <si>
    <t>Coimbra</t>
  </si>
  <si>
    <t>Pedrinhas Paulista</t>
  </si>
  <si>
    <t>Aiuaba</t>
  </si>
  <si>
    <t>Jurema</t>
  </si>
  <si>
    <t>Porto Lucena</t>
  </si>
  <si>
    <t>Alecrim</t>
  </si>
  <si>
    <t>Piracema</t>
  </si>
  <si>
    <t>Águas De Chapecó</t>
  </si>
  <si>
    <t>Fazenda Nova</t>
  </si>
  <si>
    <t>Itabirinha</t>
  </si>
  <si>
    <t>Gararu</t>
  </si>
  <si>
    <t>Jacinto</t>
  </si>
  <si>
    <t>Riachinho</t>
  </si>
  <si>
    <t>Torixoréu</t>
  </si>
  <si>
    <t>Iapu</t>
  </si>
  <si>
    <t>Cumaru</t>
  </si>
  <si>
    <t>Vicente Dutra</t>
  </si>
  <si>
    <t>Severiano De Almeida</t>
  </si>
  <si>
    <t>Filadélfia</t>
  </si>
  <si>
    <t>Caiçara</t>
  </si>
  <si>
    <t>Matrinchã</t>
  </si>
  <si>
    <t>Rio Do Antônio</t>
  </si>
  <si>
    <t>Atalanta</t>
  </si>
  <si>
    <t>Maratá</t>
  </si>
  <si>
    <t>Ocauçu</t>
  </si>
  <si>
    <t>Caraá</t>
  </si>
  <si>
    <t>Bacuri</t>
  </si>
  <si>
    <t>Álvares Florence</t>
  </si>
  <si>
    <t>Nova Bréscia</t>
  </si>
  <si>
    <t>Jacaraci</t>
  </si>
  <si>
    <t>Itapé</t>
  </si>
  <si>
    <t>Itacurubi</t>
  </si>
  <si>
    <t>Ibicaré</t>
  </si>
  <si>
    <t>Aliança Do Tocantins</t>
  </si>
  <si>
    <t>São Valentim</t>
  </si>
  <si>
    <t>Boa Nova</t>
  </si>
  <si>
    <t>Itapetim</t>
  </si>
  <si>
    <t>Lagoão</t>
  </si>
  <si>
    <t>Itaju</t>
  </si>
  <si>
    <t>Governador Eugênio Barros</t>
  </si>
  <si>
    <t>Três Fronteiras</t>
  </si>
  <si>
    <t>Apiacá</t>
  </si>
  <si>
    <t>Ametista Do Sul</t>
  </si>
  <si>
    <t>Ubirajara</t>
  </si>
  <si>
    <t>Salto Da Divisa</t>
  </si>
  <si>
    <t>Ipiranga Do Sul</t>
  </si>
  <si>
    <t>Erval Grande</t>
  </si>
  <si>
    <t>Barra Do Mendes</t>
  </si>
  <si>
    <t>Sentinela Do Sul</t>
  </si>
  <si>
    <t>Arroio Trinta</t>
  </si>
  <si>
    <t>Santa Ernestina</t>
  </si>
  <si>
    <t>Cerrito</t>
  </si>
  <si>
    <t>Berilo</t>
  </si>
  <si>
    <t>Ubaí</t>
  </si>
  <si>
    <t>Botuporã</t>
  </si>
  <si>
    <t>Alto Rio Novo</t>
  </si>
  <si>
    <t>Santo Antônio Do Jacinto</t>
  </si>
  <si>
    <t>Mariana Pimentel</t>
  </si>
  <si>
    <t>São Jorge</t>
  </si>
  <si>
    <t>Novo Cabrais</t>
  </si>
  <si>
    <t>Rubim</t>
  </si>
  <si>
    <t>Ibiassucê</t>
  </si>
  <si>
    <t>Brochier</t>
  </si>
  <si>
    <t>Vale Verde</t>
  </si>
  <si>
    <t>Romelândia</t>
  </si>
  <si>
    <t>Abel Figueiredo</t>
  </si>
  <si>
    <t>Dom Silvério</t>
  </si>
  <si>
    <t>Poção</t>
  </si>
  <si>
    <t>São João Do Oriente</t>
  </si>
  <si>
    <t>Derrubadas</t>
  </si>
  <si>
    <t>Augusto Severo</t>
  </si>
  <si>
    <t>Leoberto Leal</t>
  </si>
  <si>
    <t>Pongaí</t>
  </si>
  <si>
    <t>Gramado Xavier</t>
  </si>
  <si>
    <t>Alfredo Marcondes</t>
  </si>
  <si>
    <t>São João Do Polêsine</t>
  </si>
  <si>
    <t>Centenário</t>
  </si>
  <si>
    <t>Galiléia</t>
  </si>
  <si>
    <t>Governador Archer</t>
  </si>
  <si>
    <t>Salmourão</t>
  </si>
  <si>
    <t>Nova Pádua</t>
  </si>
  <si>
    <t>Itaguaru</t>
  </si>
  <si>
    <t>Cerro Branco</t>
  </si>
  <si>
    <t>Abdon Batista</t>
  </si>
  <si>
    <t>São Vendelino</t>
  </si>
  <si>
    <t>Combinado</t>
  </si>
  <si>
    <t>Porto Rico</t>
  </si>
  <si>
    <t>São Domingos Do Sul</t>
  </si>
  <si>
    <t>Monteiro Lobato</t>
  </si>
  <si>
    <t>União Do Oeste</t>
  </si>
  <si>
    <t>Piquerobi</t>
  </si>
  <si>
    <t>Moeda</t>
  </si>
  <si>
    <t>Vanini</t>
  </si>
  <si>
    <t>São Bonifácio</t>
  </si>
  <si>
    <t>Faro</t>
  </si>
  <si>
    <t>Redenção Da Serra</t>
  </si>
  <si>
    <t>Lupércio</t>
  </si>
  <si>
    <t>Itabi</t>
  </si>
  <si>
    <t>Silveira Martins</t>
  </si>
  <si>
    <t>Júlio Mesquita</t>
  </si>
  <si>
    <t>Ivorá</t>
  </si>
  <si>
    <t>Alvinlândia</t>
  </si>
  <si>
    <t>Canhoba</t>
  </si>
  <si>
    <t>Presidente Kennedy</t>
  </si>
  <si>
    <t>São Gonçalo Do Rio Abaixo</t>
  </si>
  <si>
    <t>Alhandra</t>
  </si>
  <si>
    <t>Tapurah</t>
  </si>
  <si>
    <t>Piratuba</t>
  </si>
  <si>
    <t>Itatiaiuçu</t>
  </si>
  <si>
    <t>Giruá</t>
  </si>
  <si>
    <t>Aripuanã</t>
  </si>
  <si>
    <t>Nova Hartz</t>
  </si>
  <si>
    <t>Espumoso</t>
  </si>
  <si>
    <t>Cerro Largo</t>
  </si>
  <si>
    <t>Sonora</t>
  </si>
  <si>
    <t>Óbidos</t>
  </si>
  <si>
    <t>Pedro Afonso</t>
  </si>
  <si>
    <t>Encruzilhada Do Sul</t>
  </si>
  <si>
    <t>Touros</t>
  </si>
  <si>
    <t>Luiz Alves</t>
  </si>
  <si>
    <t>Poxoréu</t>
  </si>
  <si>
    <t>Bom Princípio</t>
  </si>
  <si>
    <t>Miranda Do Norte</t>
  </si>
  <si>
    <t>São João Do Triunfo</t>
  </si>
  <si>
    <t>Alpestre</t>
  </si>
  <si>
    <t>Mimoso Do Sul</t>
  </si>
  <si>
    <t>Imbé</t>
  </si>
  <si>
    <t>Alto Do Rodrigues</t>
  </si>
  <si>
    <t>Quaraí</t>
  </si>
  <si>
    <t>Pinheiros</t>
  </si>
  <si>
    <t>Laguna Carapã</t>
  </si>
  <si>
    <t>Rio Bananal</t>
  </si>
  <si>
    <t>Jóia</t>
  </si>
  <si>
    <t>Restinga Sêca</t>
  </si>
  <si>
    <t>Maragogipe</t>
  </si>
  <si>
    <t>Matipó</t>
  </si>
  <si>
    <t>Dionísio Cerqueira</t>
  </si>
  <si>
    <t>Santo Inácio</t>
  </si>
  <si>
    <t>Feliz Natal</t>
  </si>
  <si>
    <t>Barra Dos Coqueiros</t>
  </si>
  <si>
    <t>Nonoai</t>
  </si>
  <si>
    <t>Campo Magro</t>
  </si>
  <si>
    <t>Porto Dos Gaúchos</t>
  </si>
  <si>
    <t>Estrela Do Sul</t>
  </si>
  <si>
    <t>Entre-Ijuís</t>
  </si>
  <si>
    <t>Condor</t>
  </si>
  <si>
    <t>São Pedro Do Sul</t>
  </si>
  <si>
    <t>Indiara</t>
  </si>
  <si>
    <t>Irineópolis</t>
  </si>
  <si>
    <t>Caracaraí</t>
  </si>
  <si>
    <t>Aliança</t>
  </si>
  <si>
    <t>Seberi</t>
  </si>
  <si>
    <t>Pindaré-Mirim</t>
  </si>
  <si>
    <t>Floresta Do Araguaia</t>
  </si>
  <si>
    <t>Umbaúba</t>
  </si>
  <si>
    <t>Muniz Freire</t>
  </si>
  <si>
    <t>Rosário Oeste</t>
  </si>
  <si>
    <t>Carapebus</t>
  </si>
  <si>
    <t>Raul Soares</t>
  </si>
  <si>
    <t>Epitaciolândia</t>
  </si>
  <si>
    <t>Mucajaí</t>
  </si>
  <si>
    <t>Santa Maria Do Pará</t>
  </si>
  <si>
    <t>Jauru</t>
  </si>
  <si>
    <t>Japaratuba</t>
  </si>
  <si>
    <t>São Domingos Do Maranhão</t>
  </si>
  <si>
    <t>Laurentino</t>
  </si>
  <si>
    <t>Neópolis</t>
  </si>
  <si>
    <t>Irupi</t>
  </si>
  <si>
    <t>Colônia Leopoldina</t>
  </si>
  <si>
    <t>Porto De Moz</t>
  </si>
  <si>
    <t>Estação</t>
  </si>
  <si>
    <t>Pedra</t>
  </si>
  <si>
    <t>Porto Acre</t>
  </si>
  <si>
    <t>Cristinápolis</t>
  </si>
  <si>
    <t>Ibirapitanga</t>
  </si>
  <si>
    <t>Bonfinópolis De Minas</t>
  </si>
  <si>
    <t>João Lisboa</t>
  </si>
  <si>
    <t>Conceição Da Aparecida</t>
  </si>
  <si>
    <t>Itaíba</t>
  </si>
  <si>
    <t>Quipapá</t>
  </si>
  <si>
    <t>Tacuru</t>
  </si>
  <si>
    <t>Potim</t>
  </si>
  <si>
    <t>Boa Vista Do Buricá</t>
  </si>
  <si>
    <t>Sanharó</t>
  </si>
  <si>
    <t>Miraí</t>
  </si>
  <si>
    <t>São Martinho Da Serra</t>
  </si>
  <si>
    <t>Nova Monte Verde</t>
  </si>
  <si>
    <t>Arealva</t>
  </si>
  <si>
    <t>Mata Grande</t>
  </si>
  <si>
    <t>Formigueiro</t>
  </si>
  <si>
    <t>Cristina</t>
  </si>
  <si>
    <t>Major Isidoro</t>
  </si>
  <si>
    <t>Buriti</t>
  </si>
  <si>
    <t>Capoeiras</t>
  </si>
  <si>
    <t>João Ramalho</t>
  </si>
  <si>
    <t>Bujari</t>
  </si>
  <si>
    <t>Ascurra</t>
  </si>
  <si>
    <t>São João De Pirabas</t>
  </si>
  <si>
    <t>Mirador</t>
  </si>
  <si>
    <t>Nova Roma Do Sul</t>
  </si>
  <si>
    <t>Marabá Paulista</t>
  </si>
  <si>
    <t>Rio Do Campo</t>
  </si>
  <si>
    <t>São Paulo Das Missões</t>
  </si>
  <si>
    <t>Arraias</t>
  </si>
  <si>
    <t>Braço Do Trombudo</t>
  </si>
  <si>
    <t>São João Da Baliza</t>
  </si>
  <si>
    <t>Tarumirim</t>
  </si>
  <si>
    <t>Três Palmeiras</t>
  </si>
  <si>
    <t>Coroados</t>
  </si>
  <si>
    <t>Vale Real</t>
  </si>
  <si>
    <t>Itapiúna</t>
  </si>
  <si>
    <t>Ribeirão Corrente</t>
  </si>
  <si>
    <t>Patu</t>
  </si>
  <si>
    <t>Siriri</t>
  </si>
  <si>
    <t>Cacique Doble</t>
  </si>
  <si>
    <t>Erebango</t>
  </si>
  <si>
    <t>Santo Antônio Do Pinhal</t>
  </si>
  <si>
    <t>Riqueza</t>
  </si>
  <si>
    <t>Putinga</t>
  </si>
  <si>
    <t>Dois Lajeados</t>
  </si>
  <si>
    <t>Coroaci</t>
  </si>
  <si>
    <t>Cristino Castro</t>
  </si>
  <si>
    <t>Mortugaba</t>
  </si>
  <si>
    <t>Nipoã</t>
  </si>
  <si>
    <t>Igarapé Grande</t>
  </si>
  <si>
    <t>Pareci Novo</t>
  </si>
  <si>
    <t>Mirinzal</t>
  </si>
  <si>
    <t>Curimatá</t>
  </si>
  <si>
    <t>Passa Sete</t>
  </si>
  <si>
    <t>Assis Brasil</t>
  </si>
  <si>
    <t>Central De Minas</t>
  </si>
  <si>
    <t>Ponto Belo</t>
  </si>
  <si>
    <t>Ibarama</t>
  </si>
  <si>
    <t>Cabrália Paulista</t>
  </si>
  <si>
    <t>Pirpirituba</t>
  </si>
  <si>
    <t>Itirapuã</t>
  </si>
  <si>
    <t>Brejo Grande Do Araguaia</t>
  </si>
  <si>
    <t>Mucurici</t>
  </si>
  <si>
    <t>Três Arroios</t>
  </si>
  <si>
    <t>Pinheirinho Do Vale</t>
  </si>
  <si>
    <t>Santana Do Jacaré</t>
  </si>
  <si>
    <t>Senador Firmino</t>
  </si>
  <si>
    <t>Dona Francisca</t>
  </si>
  <si>
    <t>Divino De São Lourenço</t>
  </si>
  <si>
    <t>Itatiba Do Sul</t>
  </si>
  <si>
    <t>Álvaro De Carvalho</t>
  </si>
  <si>
    <t>Mariano Moro</t>
  </si>
  <si>
    <t>Caldazinha</t>
  </si>
  <si>
    <t>Pouso Novo</t>
  </si>
  <si>
    <t>Selvíria</t>
  </si>
  <si>
    <t>Gavião Peixoto</t>
  </si>
  <si>
    <t>Saudade Do Iguaçu</t>
  </si>
  <si>
    <t>Santana Do Mundaú</t>
  </si>
  <si>
    <t>Brejo Alegre</t>
  </si>
  <si>
    <t>Meridiano</t>
  </si>
  <si>
    <t>Sandovalina</t>
  </si>
  <si>
    <t>Itapebi</t>
  </si>
  <si>
    <t>Santa Rita Do Trivelato</t>
  </si>
  <si>
    <t>Muitos Capões</t>
  </si>
  <si>
    <t>Paraíso Das Águas</t>
  </si>
  <si>
    <t>Cairu</t>
  </si>
  <si>
    <t>Marapoama</t>
  </si>
  <si>
    <t>Perolândia</t>
  </si>
  <si>
    <t>Glória Do Goitá</t>
  </si>
  <si>
    <t>Nova Maringá</t>
  </si>
  <si>
    <t>Turvelândia</t>
  </si>
  <si>
    <t>Branquinha</t>
  </si>
  <si>
    <t>Vicência</t>
  </si>
  <si>
    <t>Alto Horizonte</t>
  </si>
  <si>
    <t>Pinhal Da Serra</t>
  </si>
  <si>
    <t>Rodeiro</t>
  </si>
  <si>
    <t>Parazinho</t>
  </si>
  <si>
    <t>Vitorino</t>
  </si>
  <si>
    <t>São Miguel Do Gostoso</t>
  </si>
  <si>
    <t>Nísia Floresta</t>
  </si>
  <si>
    <t>Vargem Bonita</t>
  </si>
  <si>
    <t>Ijaci</t>
  </si>
  <si>
    <t>Santo Antônio Do Aracanguá</t>
  </si>
  <si>
    <t>Lindolfo Collor</t>
  </si>
  <si>
    <t>Davinópolis</t>
  </si>
  <si>
    <t>Governador Edison Lobão</t>
  </si>
  <si>
    <t>Suzanápolis</t>
  </si>
  <si>
    <t>Caaporã</t>
  </si>
  <si>
    <t>São José Do Xingu</t>
  </si>
  <si>
    <t>General Carneiro</t>
  </si>
  <si>
    <t>Santa Maria Das Barreiras</t>
  </si>
  <si>
    <t>Serra Do Mel</t>
  </si>
  <si>
    <t>Cariri Do Tocantins</t>
  </si>
  <si>
    <t>Careiro Da Várzea</t>
  </si>
  <si>
    <t>Tibau Do Sul</t>
  </si>
  <si>
    <t>Nova Campina</t>
  </si>
  <si>
    <t>São Sebastião Do Oeste</t>
  </si>
  <si>
    <t>Água Fria De Goiás</t>
  </si>
  <si>
    <t>Capão Do Cipó</t>
  </si>
  <si>
    <t>Pitimbu</t>
  </si>
  <si>
    <t>Campos Lindos</t>
  </si>
  <si>
    <t>Rio Quente</t>
  </si>
  <si>
    <t>Juti</t>
  </si>
  <si>
    <t>Piaçabuçu</t>
  </si>
  <si>
    <t>Paulo Frontin</t>
  </si>
  <si>
    <t>Cumaru Do Norte</t>
  </si>
  <si>
    <t>Jaraguari</t>
  </si>
  <si>
    <t>Tamarana</t>
  </si>
  <si>
    <t>Arês</t>
  </si>
  <si>
    <t>Jijoca De Jericoacoara</t>
  </si>
  <si>
    <t>Placas</t>
  </si>
  <si>
    <t>Bom Jesus Do Araguaia</t>
  </si>
  <si>
    <t>Nova Olinda</t>
  </si>
  <si>
    <t>São Sebastião Da Bela Vista</t>
  </si>
  <si>
    <t>Felixlândia</t>
  </si>
  <si>
    <t>Catas Altas</t>
  </si>
  <si>
    <t>Conceição Da Feira</t>
  </si>
  <si>
    <t>Jateí</t>
  </si>
  <si>
    <t>São Jorge D'Oeste</t>
  </si>
  <si>
    <t>Bom Jesus Das Selvas</t>
  </si>
  <si>
    <t>Lagoa Seca</t>
  </si>
  <si>
    <t>Renascença</t>
  </si>
  <si>
    <t>Barrocas</t>
  </si>
  <si>
    <t>Botuverá</t>
  </si>
  <si>
    <t>Sangão</t>
  </si>
  <si>
    <t>Capitão Enéas</t>
  </si>
  <si>
    <t>Macaparana</t>
  </si>
  <si>
    <t>Paula Freitas</t>
  </si>
  <si>
    <t>Guatambú</t>
  </si>
  <si>
    <t>Luiziana</t>
  </si>
  <si>
    <t>Pendências</t>
  </si>
  <si>
    <t>Edealina</t>
  </si>
  <si>
    <t>Baixa Grande Do Ribeiro</t>
  </si>
  <si>
    <t>Jacareacanga</t>
  </si>
  <si>
    <t>Mataraca</t>
  </si>
  <si>
    <t>Lagoa Nova</t>
  </si>
  <si>
    <t>Ventania</t>
  </si>
  <si>
    <t>Ipuaçu</t>
  </si>
  <si>
    <t>Maraú</t>
  </si>
  <si>
    <t>Rio Fortuna</t>
  </si>
  <si>
    <t>Barão De Grajaú</t>
  </si>
  <si>
    <t>Alto Alegre Dos Parecis</t>
  </si>
  <si>
    <t>Porteirão</t>
  </si>
  <si>
    <t>Olhos-D'Água</t>
  </si>
  <si>
    <t>Dores De Campos</t>
  </si>
  <si>
    <t>Fátima</t>
  </si>
  <si>
    <t>Quarto Centenário</t>
  </si>
  <si>
    <t>Campo Novo De Rondônia</t>
  </si>
  <si>
    <t>Caetanópolis</t>
  </si>
  <si>
    <t>Balneário Rincão</t>
  </si>
  <si>
    <t>Alto Alegre Do Maranhão</t>
  </si>
  <si>
    <t>Nossa Senhora Do Livramento</t>
  </si>
  <si>
    <t>Itanhangá</t>
  </si>
  <si>
    <t>Pedra Grande</t>
  </si>
  <si>
    <t>Vila Propício</t>
  </si>
  <si>
    <t>Raposa</t>
  </si>
  <si>
    <t>Rafael Jambeiro</t>
  </si>
  <si>
    <t>São Gonçalo Do Abaeté</t>
  </si>
  <si>
    <t>Passira</t>
  </si>
  <si>
    <t>Coxilha</t>
  </si>
  <si>
    <t>Santa Fé De Goiás</t>
  </si>
  <si>
    <t>Guatapará</t>
  </si>
  <si>
    <t>Portelândia</t>
  </si>
  <si>
    <t>Condado</t>
  </si>
  <si>
    <t>Tabocas Do Brejo Velho</t>
  </si>
  <si>
    <t>Treviso</t>
  </si>
  <si>
    <t>São João Do Oeste</t>
  </si>
  <si>
    <t>Taquarivaí</t>
  </si>
  <si>
    <t>Lagoa Do Carro</t>
  </si>
  <si>
    <t>Capitólio</t>
  </si>
  <si>
    <t>Piçarra</t>
  </si>
  <si>
    <t>Querência Do Norte</t>
  </si>
  <si>
    <t>Jequiá Da Praia</t>
  </si>
  <si>
    <t>Porto Esperidião</t>
  </si>
  <si>
    <t>Varjão De Minas</t>
  </si>
  <si>
    <t>Gentio Do Ouro</t>
  </si>
  <si>
    <t>Saltinho</t>
  </si>
  <si>
    <t>Dormentes</t>
  </si>
  <si>
    <t>Paranatama</t>
  </si>
  <si>
    <t>Carmo De Minas</t>
  </si>
  <si>
    <t>Ilicínea</t>
  </si>
  <si>
    <t>Jandaíra</t>
  </si>
  <si>
    <t>Paranã</t>
  </si>
  <si>
    <t>Camutanga</t>
  </si>
  <si>
    <t>São José Da Coroa Grande</t>
  </si>
  <si>
    <t>Traipu</t>
  </si>
  <si>
    <t>São Roque De Minas</t>
  </si>
  <si>
    <t>Guamiranga</t>
  </si>
  <si>
    <t>Cotriguaçu</t>
  </si>
  <si>
    <t>Serranópolis Do Iguaçu</t>
  </si>
  <si>
    <t>Pranchita</t>
  </si>
  <si>
    <t>Cruz</t>
  </si>
  <si>
    <t>Cordilheira Alta</t>
  </si>
  <si>
    <t>Santa Terezinha</t>
  </si>
  <si>
    <t>Lucena</t>
  </si>
  <si>
    <t>Guairaçá</t>
  </si>
  <si>
    <t>Timbó Grande</t>
  </si>
  <si>
    <t>Cabeceira Grande</t>
  </si>
  <si>
    <t>Rodrigues Alves</t>
  </si>
  <si>
    <t>Vitória Do Jari</t>
  </si>
  <si>
    <t>Terezópolis De Goiás</t>
  </si>
  <si>
    <t>Coronel Sapucaia</t>
  </si>
  <si>
    <t>Francisco Alves</t>
  </si>
  <si>
    <t>Machados</t>
  </si>
  <si>
    <t>Madre De Deus De Minas</t>
  </si>
  <si>
    <t>Santa Margarida Do Sul</t>
  </si>
  <si>
    <t>Ressaquinha</t>
  </si>
  <si>
    <t>Braganey</t>
  </si>
  <si>
    <t>Brasilândia Do Sul</t>
  </si>
  <si>
    <t>Governador Dix-Sept Rosado</t>
  </si>
  <si>
    <t>Santa Maria Do Oeste</t>
  </si>
  <si>
    <t>São Sebastião Da Boa Vista</t>
  </si>
  <si>
    <t>São Pedro Do Iguaçu</t>
  </si>
  <si>
    <t>Honório Serpa</t>
  </si>
  <si>
    <t>Juruaia</t>
  </si>
  <si>
    <t>Chaves</t>
  </si>
  <si>
    <t>Igaratá</t>
  </si>
  <si>
    <t>Igrapiúna</t>
  </si>
  <si>
    <t>Anori</t>
  </si>
  <si>
    <t>Santo Antônio Da Barra</t>
  </si>
  <si>
    <t>Lambari D'Oeste</t>
  </si>
  <si>
    <t>Balneário Barra Do Sul</t>
  </si>
  <si>
    <t>Morro Grande</t>
  </si>
  <si>
    <t>Uarini</t>
  </si>
  <si>
    <t>São Romão</t>
  </si>
  <si>
    <t>Rochedo</t>
  </si>
  <si>
    <t>Marechal Thaumaturgo</t>
  </si>
  <si>
    <t>Barra Do Quaraí</t>
  </si>
  <si>
    <t>Messias</t>
  </si>
  <si>
    <t>Capixaba</t>
  </si>
  <si>
    <t>Camargo</t>
  </si>
  <si>
    <t>Paulo Lopes</t>
  </si>
  <si>
    <t>Santa Luzia Do Itanhy</t>
  </si>
  <si>
    <t>Andorinha</t>
  </si>
  <si>
    <t>Peritoró</t>
  </si>
  <si>
    <t>Cachoeira Do Piriá</t>
  </si>
  <si>
    <t>Novo Mundo</t>
  </si>
  <si>
    <t>Coronel Domingos Soares</t>
  </si>
  <si>
    <t>Boqueirão</t>
  </si>
  <si>
    <t>Barra De Santo Antônio</t>
  </si>
  <si>
    <t>Maracajá</t>
  </si>
  <si>
    <t>Theobroma</t>
  </si>
  <si>
    <t>Aldeias Altas</t>
  </si>
  <si>
    <t>Atalaia Do Norte</t>
  </si>
  <si>
    <t>Ouro Verde Do Oeste</t>
  </si>
  <si>
    <t>Morro Da Garça</t>
  </si>
  <si>
    <t>Guaiúba</t>
  </si>
  <si>
    <t>Delfinópolis</t>
  </si>
  <si>
    <t>Matões</t>
  </si>
  <si>
    <t>Salinas Da Margarida</t>
  </si>
  <si>
    <t>Glória</t>
  </si>
  <si>
    <t>Janiópolis</t>
  </si>
  <si>
    <t>Rio Das Antas</t>
  </si>
  <si>
    <t>Nova Lacerda</t>
  </si>
  <si>
    <t>Igaporã</t>
  </si>
  <si>
    <t>Ribeirão Grande</t>
  </si>
  <si>
    <t>Porto Real Do Colégio</t>
  </si>
  <si>
    <t>São João Do Manhuaçu</t>
  </si>
  <si>
    <t>Antônio Olinto</t>
  </si>
  <si>
    <t>Sátiro Dias</t>
  </si>
  <si>
    <t>Goioxim</t>
  </si>
  <si>
    <t>Nova Marilândia</t>
  </si>
  <si>
    <t>Pacaraima</t>
  </si>
  <si>
    <t>São Tomé</t>
  </si>
  <si>
    <t>Governador Jorge Teixeira</t>
  </si>
  <si>
    <t>Campo Bonito</t>
  </si>
  <si>
    <t>Caseara</t>
  </si>
  <si>
    <t>Morro Reuter</t>
  </si>
  <si>
    <t>Ribeira Do Amparo</t>
  </si>
  <si>
    <t>Novo Horizonte Do Sul</t>
  </si>
  <si>
    <t>Monte Carlo</t>
  </si>
  <si>
    <t>Prados</t>
  </si>
  <si>
    <t>Pérola D'Oeste</t>
  </si>
  <si>
    <t>Carlinda</t>
  </si>
  <si>
    <t>São João Do Sul</t>
  </si>
  <si>
    <t>Barra De São Miguel</t>
  </si>
  <si>
    <t>Pastos Bons</t>
  </si>
  <si>
    <t>Perobal</t>
  </si>
  <si>
    <t>Igarapé Do Meio</t>
  </si>
  <si>
    <t>Alcinópolis</t>
  </si>
  <si>
    <t>Riacho Dos Machados</t>
  </si>
  <si>
    <t>Luzerna</t>
  </si>
  <si>
    <t>Inajá</t>
  </si>
  <si>
    <t>Pilar De Goiás</t>
  </si>
  <si>
    <t>Mário Campos</t>
  </si>
  <si>
    <t>Umburanas</t>
  </si>
  <si>
    <t>Cajueiro</t>
  </si>
  <si>
    <t>Paripueira</t>
  </si>
  <si>
    <t>Itapuã Do Oeste</t>
  </si>
  <si>
    <t>Wanderlândia</t>
  </si>
  <si>
    <t>Riacho Das Almas</t>
  </si>
  <si>
    <t>Jequeri</t>
  </si>
  <si>
    <t>Quintana</t>
  </si>
  <si>
    <t>São José Da Boa Vista</t>
  </si>
  <si>
    <t>Ingá</t>
  </si>
  <si>
    <t>Araricá</t>
  </si>
  <si>
    <t>Córrego Fundo</t>
  </si>
  <si>
    <t>Sairé</t>
  </si>
  <si>
    <t>Caroebe</t>
  </si>
  <si>
    <t>Belterra</t>
  </si>
  <si>
    <t>Pium</t>
  </si>
  <si>
    <t>Pato Bragado</t>
  </si>
  <si>
    <t>Canas</t>
  </si>
  <si>
    <t>Fernandes Pinheiro</t>
  </si>
  <si>
    <t>Teofilândia</t>
  </si>
  <si>
    <t>Caraí</t>
  </si>
  <si>
    <t>Ocara</t>
  </si>
  <si>
    <t>Santo Antônio Da Alegria</t>
  </si>
  <si>
    <t>Pinheiro Preto</t>
  </si>
  <si>
    <t>Goiatins</t>
  </si>
  <si>
    <t>Moita Bonita</t>
  </si>
  <si>
    <t>Guarujá Do Sul</t>
  </si>
  <si>
    <t>Araripe</t>
  </si>
  <si>
    <t>Alvarães</t>
  </si>
  <si>
    <t>Reserva Do Iguaçu</t>
  </si>
  <si>
    <t>Farol</t>
  </si>
  <si>
    <t>Vertentes</t>
  </si>
  <si>
    <t>Calçoene</t>
  </si>
  <si>
    <t>Jaicós</t>
  </si>
  <si>
    <t>Canabrava Do Norte</t>
  </si>
  <si>
    <t>Caapiranga</t>
  </si>
  <si>
    <t>Barreira</t>
  </si>
  <si>
    <t>Medeiros</t>
  </si>
  <si>
    <t>Iati</t>
  </si>
  <si>
    <t>Maraã</t>
  </si>
  <si>
    <t>Olho D'Água Das Cunhãs</t>
  </si>
  <si>
    <t>Centro Novo Do Maranhão</t>
  </si>
  <si>
    <t>Matias Cardoso</t>
  </si>
  <si>
    <t>São Vicente De Minas</t>
  </si>
  <si>
    <t>Balneário Arroio Do Silva</t>
  </si>
  <si>
    <t>Cocalinho</t>
  </si>
  <si>
    <t>São Francisco De Sales</t>
  </si>
  <si>
    <t>Jaguaretama</t>
  </si>
  <si>
    <t>Mirandiba</t>
  </si>
  <si>
    <t>Cássia Dos Coqueiros</t>
  </si>
  <si>
    <t>Fortim</t>
  </si>
  <si>
    <t>Anadia</t>
  </si>
  <si>
    <t>Chã De Alegria</t>
  </si>
  <si>
    <t>Flores De Goiás</t>
  </si>
  <si>
    <t>Pedro Do Rosário</t>
  </si>
  <si>
    <t>Rancho Alegre D'Oeste</t>
  </si>
  <si>
    <t>Amajari</t>
  </si>
  <si>
    <t>Chorozinho</t>
  </si>
  <si>
    <t>Satuba</t>
  </si>
  <si>
    <t>Jupi</t>
  </si>
  <si>
    <t>Agronômica</t>
  </si>
  <si>
    <t>Ibema</t>
  </si>
  <si>
    <t>Almirante Tamandaré Do Sul</t>
  </si>
  <si>
    <t>Passo De Camaragibe</t>
  </si>
  <si>
    <t>Bom Repouso</t>
  </si>
  <si>
    <t>Aroeiras</t>
  </si>
  <si>
    <t>Castanheira</t>
  </si>
  <si>
    <t>Humberto De Campos</t>
  </si>
  <si>
    <t>Quinze De Novembro</t>
  </si>
  <si>
    <t>Pedro De Toledo</t>
  </si>
  <si>
    <t>Capão Bonito Do Sul</t>
  </si>
  <si>
    <t>Mascote</t>
  </si>
  <si>
    <t>Fortaleza Do Tabocão</t>
  </si>
  <si>
    <t>Coreaú</t>
  </si>
  <si>
    <t>Serrita</t>
  </si>
  <si>
    <t>Boa Vista Das Missões</t>
  </si>
  <si>
    <t>Iguaraçu</t>
  </si>
  <si>
    <t>Aguiarnópolis</t>
  </si>
  <si>
    <t>Nova Ipixuna</t>
  </si>
  <si>
    <t>Brejinho</t>
  </si>
  <si>
    <t>Martins Soares</t>
  </si>
  <si>
    <t>Cidelândia</t>
  </si>
  <si>
    <t>Brejão</t>
  </si>
  <si>
    <t>Anapurus</t>
  </si>
  <si>
    <t>Correntes</t>
  </si>
  <si>
    <t>Cabixi</t>
  </si>
  <si>
    <t>Pedras Grandes</t>
  </si>
  <si>
    <t>Sarapuí</t>
  </si>
  <si>
    <t>Vale Do Anari</t>
  </si>
  <si>
    <t>Prudente De Morais</t>
  </si>
  <si>
    <t>Vila Boa</t>
  </si>
  <si>
    <t>Nova Santa Helena</t>
  </si>
  <si>
    <t>União De Minas</t>
  </si>
  <si>
    <t>Gurinhém</t>
  </si>
  <si>
    <t>Cabaceiras Do Paraguaçu</t>
  </si>
  <si>
    <t>Arambaré</t>
  </si>
  <si>
    <t>Canudos</t>
  </si>
  <si>
    <t>Belo Vale</t>
  </si>
  <si>
    <t>Cristópolis</t>
  </si>
  <si>
    <t>Veríssimo</t>
  </si>
  <si>
    <t>Nova Candelária</t>
  </si>
  <si>
    <t>Itaquitinga</t>
  </si>
  <si>
    <t>Vale Do Paraíso</t>
  </si>
  <si>
    <t>Lindóia Do Sul</t>
  </si>
  <si>
    <t>Cariús</t>
  </si>
  <si>
    <t>Normandia</t>
  </si>
  <si>
    <t>Monte Do Carmo</t>
  </si>
  <si>
    <t>Gameleira De Goiás</t>
  </si>
  <si>
    <t>Santa Rosa Do Sul</t>
  </si>
  <si>
    <t>Anhembi</t>
  </si>
  <si>
    <t>Araçoiaba</t>
  </si>
  <si>
    <t>São Miguel Do Passa Quatro</t>
  </si>
  <si>
    <t>Balneário Gaivota</t>
  </si>
  <si>
    <t>Acarape</t>
  </si>
  <si>
    <t>Santa Isabel Do Rio Negro</t>
  </si>
  <si>
    <t>Bento De Abreu</t>
  </si>
  <si>
    <t>Madalena</t>
  </si>
  <si>
    <t>Erval Velho</t>
  </si>
  <si>
    <t>Muquém Do São Francisco</t>
  </si>
  <si>
    <t>Santo Antônio De Goiás</t>
  </si>
  <si>
    <t>Westfália</t>
  </si>
  <si>
    <t>Cortês</t>
  </si>
  <si>
    <t>Dueré</t>
  </si>
  <si>
    <t>Araçás</t>
  </si>
  <si>
    <t>Almas</t>
  </si>
  <si>
    <t>Nova Tebas</t>
  </si>
  <si>
    <t>Cotegipe</t>
  </si>
  <si>
    <t>Itambaracá</t>
  </si>
  <si>
    <t>Monte Alegre De Sergipe</t>
  </si>
  <si>
    <t>Monte Belo Do Sul</t>
  </si>
  <si>
    <t>Inúbia Paulista</t>
  </si>
  <si>
    <t>Passos Maia</t>
  </si>
  <si>
    <t>Jacaraú</t>
  </si>
  <si>
    <t>Nova Independência</t>
  </si>
  <si>
    <t>André Da Rocha</t>
  </si>
  <si>
    <t>Passo De Torres</t>
  </si>
  <si>
    <t>União Do Sul</t>
  </si>
  <si>
    <t>Uruoca</t>
  </si>
  <si>
    <t>Umirim</t>
  </si>
  <si>
    <t>Aveiro</t>
  </si>
  <si>
    <t>Darcinópolis</t>
  </si>
  <si>
    <t>Urucurituba</t>
  </si>
  <si>
    <t>Palmeirândia</t>
  </si>
  <si>
    <t>Ibateguara</t>
  </si>
  <si>
    <t>Santa Rita Do Itueto</t>
  </si>
  <si>
    <t>Saubara</t>
  </si>
  <si>
    <t>Monsenhor Tabosa</t>
  </si>
  <si>
    <t>Cerro Corá</t>
  </si>
  <si>
    <t>São João Batista Do Glória</t>
  </si>
  <si>
    <t>Pedrinópolis</t>
  </si>
  <si>
    <t>Itinga</t>
  </si>
  <si>
    <t>Quixelô</t>
  </si>
  <si>
    <t>Caseiros</t>
  </si>
  <si>
    <t>Leópolis</t>
  </si>
  <si>
    <t>Terra Nova</t>
  </si>
  <si>
    <t>Bom Jardim De Minas</t>
  </si>
  <si>
    <t>Novo Machado</t>
  </si>
  <si>
    <t>Salgado De São Félix</t>
  </si>
  <si>
    <t>Tomar Do Geru</t>
  </si>
  <si>
    <t>São Cristóvão Do Sul</t>
  </si>
  <si>
    <t>Espigão Alto Do Iguaçu</t>
  </si>
  <si>
    <t>Figueirópolis</t>
  </si>
  <si>
    <t>Arapuá</t>
  </si>
  <si>
    <t>Flexeiras</t>
  </si>
  <si>
    <t>Tonantins</t>
  </si>
  <si>
    <t>Nova Porteirinha</t>
  </si>
  <si>
    <t>Croatá</t>
  </si>
  <si>
    <t>Chuvisca</t>
  </si>
  <si>
    <t>São Miguel Do Tapuio</t>
  </si>
  <si>
    <t>São João Do Araguaia</t>
  </si>
  <si>
    <t>Retirolândia</t>
  </si>
  <si>
    <t>Bom Jardim Da Serra</t>
  </si>
  <si>
    <t>Divinópolis Do Tocantins</t>
  </si>
  <si>
    <t>Cacimba De Dentro</t>
  </si>
  <si>
    <t>Jataúba</t>
  </si>
  <si>
    <t>Mogeiro</t>
  </si>
  <si>
    <t>Inhuma</t>
  </si>
  <si>
    <t>Palminópolis</t>
  </si>
  <si>
    <t>Santa Fé Do Araguaia</t>
  </si>
  <si>
    <t>Tacaimbó</t>
  </si>
  <si>
    <t>Xexéu</t>
  </si>
  <si>
    <t>Simões</t>
  </si>
  <si>
    <t>Aurelino Leal</t>
  </si>
  <si>
    <t>Braúnas</t>
  </si>
  <si>
    <t>Barra De Santa Rosa</t>
  </si>
  <si>
    <t>Lençóis</t>
  </si>
  <si>
    <t>Grossos</t>
  </si>
  <si>
    <t>Gentil</t>
  </si>
  <si>
    <t>Capistrano</t>
  </si>
  <si>
    <t>Angelina</t>
  </si>
  <si>
    <t>Cristalândia</t>
  </si>
  <si>
    <t>Tio Hugo</t>
  </si>
  <si>
    <t>Capinzal Do Norte</t>
  </si>
  <si>
    <t>Itatira</t>
  </si>
  <si>
    <t>Antas</t>
  </si>
  <si>
    <t>Marilena</t>
  </si>
  <si>
    <t>Santana Do Matos</t>
  </si>
  <si>
    <t>Manari</t>
  </si>
  <si>
    <t>Santa Luzia Do Norte</t>
  </si>
  <si>
    <t>Guapirama</t>
  </si>
  <si>
    <t>Milhã</t>
  </si>
  <si>
    <t>Inhangapi</t>
  </si>
  <si>
    <t>Morros</t>
  </si>
  <si>
    <t>Dois Irmãos Das Missões</t>
  </si>
  <si>
    <t>Curvelândia</t>
  </si>
  <si>
    <t>Pirapemas</t>
  </si>
  <si>
    <t>São Luiz</t>
  </si>
  <si>
    <t>Cruzeiro Do Iguaçu</t>
  </si>
  <si>
    <t>São Domingos Do Azeitão</t>
  </si>
  <si>
    <t>Angelim</t>
  </si>
  <si>
    <t>São Miguel Das Matas</t>
  </si>
  <si>
    <t>Boa Vista Do Ramos</t>
  </si>
  <si>
    <t>Salvador Das Missões</t>
  </si>
  <si>
    <t>Tuiuti</t>
  </si>
  <si>
    <t>Guajará</t>
  </si>
  <si>
    <t>Campina Do Monte Alegre</t>
  </si>
  <si>
    <t>Magalhães De Almeida</t>
  </si>
  <si>
    <t>Tejuçuoca</t>
  </si>
  <si>
    <t>Presidente Castelo Branco</t>
  </si>
  <si>
    <t>Serra Alta</t>
  </si>
  <si>
    <t>Faina</t>
  </si>
  <si>
    <t>Manoel Vitorino</t>
  </si>
  <si>
    <t>Jiquiriçá</t>
  </si>
  <si>
    <t>Porto Walter</t>
  </si>
  <si>
    <t>Ananás</t>
  </si>
  <si>
    <t>Rio Do Fogo</t>
  </si>
  <si>
    <t>Acari</t>
  </si>
  <si>
    <t>Taquarussu</t>
  </si>
  <si>
    <t>Ivatuba</t>
  </si>
  <si>
    <t>Santa Cecília Do Pavão</t>
  </si>
  <si>
    <t>Carnaubal</t>
  </si>
  <si>
    <t>Nova Itaberaba</t>
  </si>
  <si>
    <t>Dores De Guanhães</t>
  </si>
  <si>
    <t>Corguinho</t>
  </si>
  <si>
    <t>Monte Alegre Do Piauí</t>
  </si>
  <si>
    <t>Jatobá</t>
  </si>
  <si>
    <t>Conceição Do Lago-Açu</t>
  </si>
  <si>
    <t>Axixá Do Tocantins</t>
  </si>
  <si>
    <t>Japaratinga</t>
  </si>
  <si>
    <t>Santa Cruz De Goiás</t>
  </si>
  <si>
    <t>Arabutã</t>
  </si>
  <si>
    <t>Fervedouro</t>
  </si>
  <si>
    <t>Bozano</t>
  </si>
  <si>
    <t>Nova Esperança Do Sudoeste</t>
  </si>
  <si>
    <t>Alto Boa Vista</t>
  </si>
  <si>
    <t>Jacuizinho</t>
  </si>
  <si>
    <t>Feliz Deserto</t>
  </si>
  <si>
    <t>Ibititá</t>
  </si>
  <si>
    <t>Tunas Do Paraná</t>
  </si>
  <si>
    <t>Florestal</t>
  </si>
  <si>
    <t>Várzea Nova</t>
  </si>
  <si>
    <t>Coronel Barros</t>
  </si>
  <si>
    <t>Foz Do Jordão</t>
  </si>
  <si>
    <t>Mato Castelhano</t>
  </si>
  <si>
    <t>Lavrinhas</t>
  </si>
  <si>
    <t>Presidente Lucena</t>
  </si>
  <si>
    <t>Guaraqueçaba</t>
  </si>
  <si>
    <t>Córrego Danta</t>
  </si>
  <si>
    <t>Coqueiros Do Sul</t>
  </si>
  <si>
    <t>Jequitibá</t>
  </si>
  <si>
    <t>Uiramutã</t>
  </si>
  <si>
    <t>Tracunhaém</t>
  </si>
  <si>
    <t>Inhapi</t>
  </si>
  <si>
    <t>Maxaranguape</t>
  </si>
  <si>
    <t>Vargem</t>
  </si>
  <si>
    <t>Japorã</t>
  </si>
  <si>
    <t>São Miguel Dos Milagres</t>
  </si>
  <si>
    <t>Amaporã</t>
  </si>
  <si>
    <t>Vitor Meireles</t>
  </si>
  <si>
    <t>Diamante D'Oeste</t>
  </si>
  <si>
    <t>Caldeirão Grande</t>
  </si>
  <si>
    <t>Ponte Alta</t>
  </si>
  <si>
    <t>Baldim</t>
  </si>
  <si>
    <t>Roteiro</t>
  </si>
  <si>
    <t>Maria Helena</t>
  </si>
  <si>
    <t>Conselheiro Mairinck</t>
  </si>
  <si>
    <t>Salgado Filho</t>
  </si>
  <si>
    <t>Capão Alto</t>
  </si>
  <si>
    <t>Glicério</t>
  </si>
  <si>
    <t>Carnaubais</t>
  </si>
  <si>
    <t>Babaçulândia</t>
  </si>
  <si>
    <t>Santana Do Manhuaçu</t>
  </si>
  <si>
    <t>Adustina</t>
  </si>
  <si>
    <t>Paulino Neves</t>
  </si>
  <si>
    <t>Canitar</t>
  </si>
  <si>
    <t>São Pedro Da União</t>
  </si>
  <si>
    <t>Cachoeira Dos Índios</t>
  </si>
  <si>
    <t>Comendador Gomes</t>
  </si>
  <si>
    <t>Quebrangulo</t>
  </si>
  <si>
    <t>Marianópolis Do Tocantins</t>
  </si>
  <si>
    <t>Cordisburgo</t>
  </si>
  <si>
    <t>Durandé</t>
  </si>
  <si>
    <t>Prado Ferreira</t>
  </si>
  <si>
    <t>Itutinga</t>
  </si>
  <si>
    <t>Palestina De Goiás</t>
  </si>
  <si>
    <t>Itapura</t>
  </si>
  <si>
    <t>Sítio Do Mato</t>
  </si>
  <si>
    <t>Rancho Alegre</t>
  </si>
  <si>
    <t>Estrela De Alagoas</t>
  </si>
  <si>
    <t>Juripiranga</t>
  </si>
  <si>
    <t>Aragoiânia</t>
  </si>
  <si>
    <t>Senador Georgino Avelino</t>
  </si>
  <si>
    <t>Doutor Pedrinho</t>
  </si>
  <si>
    <t>Ponto Dos Volantes</t>
  </si>
  <si>
    <t>José Boiteux</t>
  </si>
  <si>
    <t>Dobrada</t>
  </si>
  <si>
    <t>Santana Do Itararé</t>
  </si>
  <si>
    <t>Jundiaí Do Sul</t>
  </si>
  <si>
    <t>Sapopema</t>
  </si>
  <si>
    <t>Ourizona</t>
  </si>
  <si>
    <t>Japira</t>
  </si>
  <si>
    <t>Silves</t>
  </si>
  <si>
    <t>Taquaruçu Do Sul</t>
  </si>
  <si>
    <t>Heliodora</t>
  </si>
  <si>
    <t>Arataca</t>
  </si>
  <si>
    <t>São Benedito Do Sul</t>
  </si>
  <si>
    <t>Piranguinho</t>
  </si>
  <si>
    <t>Cajari</t>
  </si>
  <si>
    <t>Frei Miguelinho</t>
  </si>
  <si>
    <t>São Miguel Do Tocantins</t>
  </si>
  <si>
    <t>Estrela Do Indaiá</t>
  </si>
  <si>
    <t>Arapuã</t>
  </si>
  <si>
    <t>Iraceminha</t>
  </si>
  <si>
    <t>Iomerê</t>
  </si>
  <si>
    <t>São João Do Jaguaribe</t>
  </si>
  <si>
    <t>Barroquinha</t>
  </si>
  <si>
    <t>Jucuruçu</t>
  </si>
  <si>
    <t>Uibaí</t>
  </si>
  <si>
    <t>Poço Branco</t>
  </si>
  <si>
    <t>Ielmo Marinho</t>
  </si>
  <si>
    <t>Bela Vista Da Caroba</t>
  </si>
  <si>
    <t>Joanésia</t>
  </si>
  <si>
    <t>Inconfidentes</t>
  </si>
  <si>
    <t>Pedras Altas</t>
  </si>
  <si>
    <t>Morro Redondo</t>
  </si>
  <si>
    <t>Itatuba</t>
  </si>
  <si>
    <t>Virmond</t>
  </si>
  <si>
    <t>Guidoval</t>
  </si>
  <si>
    <t>Figueirão</t>
  </si>
  <si>
    <t>Frei Inocêncio</t>
  </si>
  <si>
    <t>São Francisco Do Brejão</t>
  </si>
  <si>
    <t>Pé De Serra</t>
  </si>
  <si>
    <t>Cruzmaltina</t>
  </si>
  <si>
    <t>Ferreiros</t>
  </si>
  <si>
    <t>São Luís Do Curu</t>
  </si>
  <si>
    <t>Nantes</t>
  </si>
  <si>
    <t>Tururu</t>
  </si>
  <si>
    <t>Anamã</t>
  </si>
  <si>
    <t>Santa Cruz Do Xingu</t>
  </si>
  <si>
    <t>Santa Maria Do Cambucá</t>
  </si>
  <si>
    <t>Buenos Aires</t>
  </si>
  <si>
    <t>São Sebastião Do Uatumã</t>
  </si>
  <si>
    <t>São João Do Soter</t>
  </si>
  <si>
    <t>Açucena</t>
  </si>
  <si>
    <t>Lagoa Dos Gatos</t>
  </si>
  <si>
    <t>Porto De Pedras</t>
  </si>
  <si>
    <t>Varzedo</t>
  </si>
  <si>
    <t>Jaboticaba</t>
  </si>
  <si>
    <t>Mucambo</t>
  </si>
  <si>
    <t>Passa E Fica</t>
  </si>
  <si>
    <t>Kaloré</t>
  </si>
  <si>
    <t>Aratuba</t>
  </si>
  <si>
    <t>Serrolândia</t>
  </si>
  <si>
    <t>Alfredo Vasconcelos</t>
  </si>
  <si>
    <t>Barra De Guabiraba</t>
  </si>
  <si>
    <t>São José Do Seridó</t>
  </si>
  <si>
    <t>Apuiarés</t>
  </si>
  <si>
    <t>Senador Salgado Filho</t>
  </si>
  <si>
    <t>Sulina</t>
  </si>
  <si>
    <t>Arenópolis</t>
  </si>
  <si>
    <t>Monsenhor Gil</t>
  </si>
  <si>
    <t>Maranhãozinho</t>
  </si>
  <si>
    <t>Lupionópolis</t>
  </si>
  <si>
    <t>Guiricema</t>
  </si>
  <si>
    <t>Ibipitanga</t>
  </si>
  <si>
    <t>Presidente Juscelino</t>
  </si>
  <si>
    <t>Tenente Laurentino Cruz</t>
  </si>
  <si>
    <t>São Pedro Do Butiá</t>
  </si>
  <si>
    <t>Dois Irmãos Do Tocantins</t>
  </si>
  <si>
    <t>Arvoredo</t>
  </si>
  <si>
    <t>Paulo Bento</t>
  </si>
  <si>
    <t>Parecis</t>
  </si>
  <si>
    <t>Lassance</t>
  </si>
  <si>
    <t>Antônio Cardoso</t>
  </si>
  <si>
    <t>Sede Nova</t>
  </si>
  <si>
    <t>Campos Borges</t>
  </si>
  <si>
    <t>Simolândia</t>
  </si>
  <si>
    <t>Rio Crespo</t>
  </si>
  <si>
    <t>Rianápolis</t>
  </si>
  <si>
    <t>Ângulo</t>
  </si>
  <si>
    <t>Santa Filomena</t>
  </si>
  <si>
    <t>Sapucaí-Mirim</t>
  </si>
  <si>
    <t>Divisa Alegre</t>
  </si>
  <si>
    <t>Brejinho De Nazaré</t>
  </si>
  <si>
    <t>Piedade De Caratinga</t>
  </si>
  <si>
    <t>Aracatu</t>
  </si>
  <si>
    <t>Pau Brasil</t>
  </si>
  <si>
    <t>Pimenteiras Do Oeste</t>
  </si>
  <si>
    <t>Óleo</t>
  </si>
  <si>
    <t>Mansidão</t>
  </si>
  <si>
    <t>Lacerdópolis</t>
  </si>
  <si>
    <t>Cruzeta</t>
  </si>
  <si>
    <t>Boninal</t>
  </si>
  <si>
    <t>Senhora Dos Remédios</t>
  </si>
  <si>
    <t>Sambaíba</t>
  </si>
  <si>
    <t>Turvânia</t>
  </si>
  <si>
    <t>Várzea Da Roça</t>
  </si>
  <si>
    <t>Meruoca</t>
  </si>
  <si>
    <t>Palmeirais</t>
  </si>
  <si>
    <t>Dona Emma</t>
  </si>
  <si>
    <t>Buriti Do Tocantins</t>
  </si>
  <si>
    <t>Ouro Verde De Goiás</t>
  </si>
  <si>
    <t>Nova Guarita</t>
  </si>
  <si>
    <t>Itaeté</t>
  </si>
  <si>
    <t>Alambari</t>
  </si>
  <si>
    <t>Alto Caparaó</t>
  </si>
  <si>
    <t>Santa Rosa Do Tocantins</t>
  </si>
  <si>
    <t>Graça</t>
  </si>
  <si>
    <t>Jenipapo Dos Vieiras</t>
  </si>
  <si>
    <t>Alto Longá</t>
  </si>
  <si>
    <t>Pau D'Arco</t>
  </si>
  <si>
    <t>Poço Das Trincheiras</t>
  </si>
  <si>
    <t>Lagoa Real</t>
  </si>
  <si>
    <t>Divina Pastora</t>
  </si>
  <si>
    <t>Mormaço</t>
  </si>
  <si>
    <t>Brejolândia</t>
  </si>
  <si>
    <t>Tejupá</t>
  </si>
  <si>
    <t>São Domingos Das Dores</t>
  </si>
  <si>
    <t>Itacajá</t>
  </si>
  <si>
    <t>Mulungu</t>
  </si>
  <si>
    <t>Xambrê</t>
  </si>
  <si>
    <t>Afonso Bezerra</t>
  </si>
  <si>
    <t>Caputira</t>
  </si>
  <si>
    <t>Ramilândia</t>
  </si>
  <si>
    <t>Itamarati</t>
  </si>
  <si>
    <t>Palmácia</t>
  </si>
  <si>
    <t>Estrela Do Norte</t>
  </si>
  <si>
    <t>Bandeirantes Do Tocantins</t>
  </si>
  <si>
    <t>Quatipuru</t>
  </si>
  <si>
    <t>Marques De Souza</t>
  </si>
  <si>
    <t>Montanhas</t>
  </si>
  <si>
    <t>Alto Feliz</t>
  </si>
  <si>
    <t>Ipiaçu</t>
  </si>
  <si>
    <t>Pedra Do Indaiá</t>
  </si>
  <si>
    <t>Senador Rui Palmeira</t>
  </si>
  <si>
    <t>Jordânia</t>
  </si>
  <si>
    <t>Teixeirópolis</t>
  </si>
  <si>
    <t>Coité Do Nóia</t>
  </si>
  <si>
    <t>Pescaria Brava</t>
  </si>
  <si>
    <t>Catunda</t>
  </si>
  <si>
    <t>Novo Barreiro</t>
  </si>
  <si>
    <t>Ibaretama</t>
  </si>
  <si>
    <t>Cristiano Otoni</t>
  </si>
  <si>
    <t>Panamá</t>
  </si>
  <si>
    <t>Florânia</t>
  </si>
  <si>
    <t>São José Das Palmeiras</t>
  </si>
  <si>
    <t>Americano Do Brasil</t>
  </si>
  <si>
    <t>Barra Do Chapéu</t>
  </si>
  <si>
    <t>Nova Boa Vista</t>
  </si>
  <si>
    <t>Campo Limpo De Goiás</t>
  </si>
  <si>
    <t>Rio Manso</t>
  </si>
  <si>
    <t>Mulungu Do Morro</t>
  </si>
  <si>
    <t>Capela Do Alto Alegre</t>
  </si>
  <si>
    <t>Coronel Murta</t>
  </si>
  <si>
    <t>São José Do Inhacorá</t>
  </si>
  <si>
    <t>Ibicuitinga</t>
  </si>
  <si>
    <t>Vereda</t>
  </si>
  <si>
    <t>Casinhas</t>
  </si>
  <si>
    <t>Periquito</t>
  </si>
  <si>
    <t>Minduri</t>
  </si>
  <si>
    <t>Ipira</t>
  </si>
  <si>
    <t>Peritiba</t>
  </si>
  <si>
    <t>Muribeca</t>
  </si>
  <si>
    <t>Galvão</t>
  </si>
  <si>
    <t>Cafezal Do Sul</t>
  </si>
  <si>
    <t>Orizânia</t>
  </si>
  <si>
    <t>São Sebastião De Lagoa De Roça</t>
  </si>
  <si>
    <t>Moreilândia</t>
  </si>
  <si>
    <t>Nova Floresta</t>
  </si>
  <si>
    <t>Charrua</t>
  </si>
  <si>
    <t>Angelândia</t>
  </si>
  <si>
    <t>Várzea Do Poço</t>
  </si>
  <si>
    <t>Marquinho</t>
  </si>
  <si>
    <t>Volta Grande</t>
  </si>
  <si>
    <t>Itapitanga</t>
  </si>
  <si>
    <t>Capim Branco</t>
  </si>
  <si>
    <t>Matões Do Norte</t>
  </si>
  <si>
    <t>Braga</t>
  </si>
  <si>
    <t>Jati</t>
  </si>
  <si>
    <t>Itati</t>
  </si>
  <si>
    <t>Ariranha Do Ivaí</t>
  </si>
  <si>
    <t>Ermo</t>
  </si>
  <si>
    <t>Lidianópolis</t>
  </si>
  <si>
    <t>Cacimbinhas</t>
  </si>
  <si>
    <t>Rio Dos Índios</t>
  </si>
  <si>
    <t>Paramoti</t>
  </si>
  <si>
    <t>Couto Magalhães</t>
  </si>
  <si>
    <t>São José Do Jacuípe</t>
  </si>
  <si>
    <t>Albertina</t>
  </si>
  <si>
    <t>Sobrado</t>
  </si>
  <si>
    <t>Fagundes Varela</t>
  </si>
  <si>
    <t>Iramaia</t>
  </si>
  <si>
    <t>Palmeirante</t>
  </si>
  <si>
    <t>Coronel Macedo</t>
  </si>
  <si>
    <t>Dona Inês</t>
  </si>
  <si>
    <t>Baía Da Traição</t>
  </si>
  <si>
    <t>Tenente Ananias</t>
  </si>
  <si>
    <t>Araguanã</t>
  </si>
  <si>
    <t>Calmon</t>
  </si>
  <si>
    <t>Itueta</t>
  </si>
  <si>
    <t>Caetanos</t>
  </si>
  <si>
    <t>Ponte Alta Do Norte</t>
  </si>
  <si>
    <t>Pintadas</t>
  </si>
  <si>
    <t>Itaipava Do Grajaú</t>
  </si>
  <si>
    <t>Sebastião Laranjeiras</t>
  </si>
  <si>
    <t>Natuba</t>
  </si>
  <si>
    <t>Marcionílio Souza</t>
  </si>
  <si>
    <t>Platina</t>
  </si>
  <si>
    <t>Alpercata</t>
  </si>
  <si>
    <t>Santo Amaro Do Maranhão</t>
  </si>
  <si>
    <t>Brunópolis</t>
  </si>
  <si>
    <t>Carnaúba Dos Dantas</t>
  </si>
  <si>
    <t>Brejo Grande</t>
  </si>
  <si>
    <t>Tabaí</t>
  </si>
  <si>
    <t>Potengi</t>
  </si>
  <si>
    <t>Mato Rico</t>
  </si>
  <si>
    <t>Zacarias</t>
  </si>
  <si>
    <t>Parnaguá</t>
  </si>
  <si>
    <t>Chalé</t>
  </si>
  <si>
    <t>Marcação</t>
  </si>
  <si>
    <t>Iracema Do Oeste</t>
  </si>
  <si>
    <t>Liberdade</t>
  </si>
  <si>
    <t>Pedra Lavrada</t>
  </si>
  <si>
    <t>Porto</t>
  </si>
  <si>
    <t>Primeira Cruz</t>
  </si>
  <si>
    <t>Cajueiro Da Praia</t>
  </si>
  <si>
    <t>Calçado</t>
  </si>
  <si>
    <t>Nova Brasilândia</t>
  </si>
  <si>
    <t>Ninheira</t>
  </si>
  <si>
    <t>Matias Olímpio</t>
  </si>
  <si>
    <t>Novo Oriente De Minas</t>
  </si>
  <si>
    <t>Capitão De Campos</t>
  </si>
  <si>
    <t>Cardeal Da Silva</t>
  </si>
  <si>
    <t>Santa Mônica</t>
  </si>
  <si>
    <t>Bonito De Minas</t>
  </si>
  <si>
    <t>Lunardelli</t>
  </si>
  <si>
    <t>Carnaubeira Da Penha</t>
  </si>
  <si>
    <t>Aparecida Do Rio Doce</t>
  </si>
  <si>
    <t>Cruzaltense</t>
  </si>
  <si>
    <t>Ipaporanga</t>
  </si>
  <si>
    <t>Tibau</t>
  </si>
  <si>
    <t>São Pedro De Alcântara</t>
  </si>
  <si>
    <t>Santa Cecília Do Sul</t>
  </si>
  <si>
    <t>Nazária</t>
  </si>
  <si>
    <t>Choró</t>
  </si>
  <si>
    <t>Água Doce Do Maranhão</t>
  </si>
  <si>
    <t>Nova Santa Bárbara</t>
  </si>
  <si>
    <t>Novo Planalto</t>
  </si>
  <si>
    <t>Abaiara</t>
  </si>
  <si>
    <t>Pequizeiro</t>
  </si>
  <si>
    <t>Guabiju</t>
  </si>
  <si>
    <t>Araguaiana</t>
  </si>
  <si>
    <t>Pimenteiras</t>
  </si>
  <si>
    <t>Lajedo Do Tabocal</t>
  </si>
  <si>
    <t>São Miguel Do Anta</t>
  </si>
  <si>
    <t>Luisburgo</t>
  </si>
  <si>
    <t>Imaculada</t>
  </si>
  <si>
    <t>Ibiaí</t>
  </si>
  <si>
    <t>Ribeirãozinho</t>
  </si>
  <si>
    <t>Moraújo</t>
  </si>
  <si>
    <t>Bom Jesus Do Sul</t>
  </si>
  <si>
    <t>Pedra Bonita</t>
  </si>
  <si>
    <t>Tacima</t>
  </si>
  <si>
    <t>Catolândia</t>
  </si>
  <si>
    <t>Colares</t>
  </si>
  <si>
    <t>Santo Expedito Do Sul</t>
  </si>
  <si>
    <t>Baliza</t>
  </si>
  <si>
    <t>Setubinha</t>
  </si>
  <si>
    <t>Engenheiro Navarro</t>
  </si>
  <si>
    <t>Caracol</t>
  </si>
  <si>
    <t>Belém De Maria</t>
  </si>
  <si>
    <t>Poranga</t>
  </si>
  <si>
    <t>Bonfinópolis</t>
  </si>
  <si>
    <t>Jumirim</t>
  </si>
  <si>
    <t>Vista Alegre</t>
  </si>
  <si>
    <t>Betânia</t>
  </si>
  <si>
    <t>Altamira Do Paraná</t>
  </si>
  <si>
    <t>Caturaí</t>
  </si>
  <si>
    <t>Barrolândia</t>
  </si>
  <si>
    <t>Serra Caiada</t>
  </si>
  <si>
    <t>Guimarães</t>
  </si>
  <si>
    <t>Santo Afonso</t>
  </si>
  <si>
    <t>Manaíra</t>
  </si>
  <si>
    <t>Macajuba</t>
  </si>
  <si>
    <t>Pinhal</t>
  </si>
  <si>
    <t>Monte Alegre Dos Campos</t>
  </si>
  <si>
    <t>Avelino Lopes</t>
  </si>
  <si>
    <t>Juru</t>
  </si>
  <si>
    <t>Planalto Da Serra</t>
  </si>
  <si>
    <t>Cordislândia</t>
  </si>
  <si>
    <t>Glória D'Oeste</t>
  </si>
  <si>
    <t>Itaquara</t>
  </si>
  <si>
    <t>Acorizal</t>
  </si>
  <si>
    <t>Patrocínio Do Muriaé</t>
  </si>
  <si>
    <t>Dois Riachos</t>
  </si>
  <si>
    <t>Junco Do Seridó</t>
  </si>
  <si>
    <t>Martinópole</t>
  </si>
  <si>
    <t>Axixá</t>
  </si>
  <si>
    <t>Santa Amélia</t>
  </si>
  <si>
    <t>São Bento Abade</t>
  </si>
  <si>
    <t>Santo Antônio Do Grama</t>
  </si>
  <si>
    <t>São Valério</t>
  </si>
  <si>
    <t>Cutias</t>
  </si>
  <si>
    <t>Terra Alta</t>
  </si>
  <si>
    <t>São João Das Missões</t>
  </si>
  <si>
    <t>Rondolândia</t>
  </si>
  <si>
    <t>Dionísio</t>
  </si>
  <si>
    <t>Tuparetama</t>
  </si>
  <si>
    <t>Tunas</t>
  </si>
  <si>
    <t>Barra Longa</t>
  </si>
  <si>
    <t>Santa Rita Do Novo Destino</t>
  </si>
  <si>
    <t>Dom Expedito Lopes</t>
  </si>
  <si>
    <t>Lago Dos Rodrigues</t>
  </si>
  <si>
    <t>Castanheiras</t>
  </si>
  <si>
    <t>Barão De Antonina</t>
  </si>
  <si>
    <t>Anísio De Abreu</t>
  </si>
  <si>
    <t>Jaquirana</t>
  </si>
  <si>
    <t>Galinhos</t>
  </si>
  <si>
    <t>Anhumas</t>
  </si>
  <si>
    <t>Apuarema</t>
  </si>
  <si>
    <t>Rubinéia</t>
  </si>
  <si>
    <t>Marumbi</t>
  </si>
  <si>
    <t>Cristianópolis</t>
  </si>
  <si>
    <t>Sandolândia</t>
  </si>
  <si>
    <t>Piedade Dos Gerais</t>
  </si>
  <si>
    <t>Felipe Guerra</t>
  </si>
  <si>
    <t>Riacho Dos Cavalos</t>
  </si>
  <si>
    <t>Esperança Do Sul</t>
  </si>
  <si>
    <t>Matina</t>
  </si>
  <si>
    <t>Ilha Grande</t>
  </si>
  <si>
    <t>São Pedro Da Serra</t>
  </si>
  <si>
    <t>Zortéa</t>
  </si>
  <si>
    <t>Lago Do Junco</t>
  </si>
  <si>
    <t>Doutor Ulysses</t>
  </si>
  <si>
    <t>Palmeiras Do Tocantins</t>
  </si>
  <si>
    <t>Lagoa Do Mato</t>
  </si>
  <si>
    <t>Lagoa De Dentro</t>
  </si>
  <si>
    <t>Franciscópolis</t>
  </si>
  <si>
    <t>Piripá</t>
  </si>
  <si>
    <t>Espírito Santo</t>
  </si>
  <si>
    <t>Caraíbas</t>
  </si>
  <si>
    <t>Natividade Da Serra</t>
  </si>
  <si>
    <t>Amaturá</t>
  </si>
  <si>
    <t>Urupema</t>
  </si>
  <si>
    <t>São Pedro Do Paraná</t>
  </si>
  <si>
    <t>Talismã</t>
  </si>
  <si>
    <t>Bandeira Do Sul</t>
  </si>
  <si>
    <t>Belo Monte</t>
  </si>
  <si>
    <t>Olivença</t>
  </si>
  <si>
    <t>Santo Antônio Do Paraíso</t>
  </si>
  <si>
    <t>Ararendá</t>
  </si>
  <si>
    <t>Matutina</t>
  </si>
  <si>
    <t>Boa Vista Do Sul</t>
  </si>
  <si>
    <t>Magalhães Barata</t>
  </si>
  <si>
    <t>Jacuípe</t>
  </si>
  <si>
    <t>Palestina Do Pará</t>
  </si>
  <si>
    <t>Aguanil</t>
  </si>
  <si>
    <t>Vespasiano Corrêa</t>
  </si>
  <si>
    <t>Guzolândia</t>
  </si>
  <si>
    <t>Serra Do Navio</t>
  </si>
  <si>
    <t>Sucupira Do Norte</t>
  </si>
  <si>
    <t>Gongogi</t>
  </si>
  <si>
    <t>Vista Gaúcha</t>
  </si>
  <si>
    <t>Cromínia</t>
  </si>
  <si>
    <t>Abaíra</t>
  </si>
  <si>
    <t>Poço Das Antas</t>
  </si>
  <si>
    <t>São Brás</t>
  </si>
  <si>
    <t>Beneditinos</t>
  </si>
  <si>
    <t>Cajuri</t>
  </si>
  <si>
    <t>Palhano</t>
  </si>
  <si>
    <t>Olho D'Água Do Casado</t>
  </si>
  <si>
    <t>Aragominas</t>
  </si>
  <si>
    <t>Praia Norte</t>
  </si>
  <si>
    <t>Caldas Brandão</t>
  </si>
  <si>
    <t>Antônio Gonçalves</t>
  </si>
  <si>
    <t>Macambira</t>
  </si>
  <si>
    <t>Francisco Santos</t>
  </si>
  <si>
    <t>Francisco Badaró</t>
  </si>
  <si>
    <t>Santa Cruz Do Arari</t>
  </si>
  <si>
    <t>Luís Gomes</t>
  </si>
  <si>
    <t>São Vicente Do Seridó</t>
  </si>
  <si>
    <t>Cafeara</t>
  </si>
  <si>
    <t>Travesseiro</t>
  </si>
  <si>
    <t>Queimada Nova</t>
  </si>
  <si>
    <t>Messias Targino</t>
  </si>
  <si>
    <t>Santana Do São Francisco</t>
  </si>
  <si>
    <t>Claro Dos Poções</t>
  </si>
  <si>
    <t>Bandeirante</t>
  </si>
  <si>
    <t>Altamira Do Maranhão</t>
  </si>
  <si>
    <t>Brejo De Areia</t>
  </si>
  <si>
    <t>Verdejante</t>
  </si>
  <si>
    <t>Januário Cicco</t>
  </si>
  <si>
    <t>Paulo Jacinto</t>
  </si>
  <si>
    <t>Corumbataí Do Sul</t>
  </si>
  <si>
    <t>Barra Do Rocha</t>
  </si>
  <si>
    <t>Governador Newton Bello</t>
  </si>
  <si>
    <t>Capitão</t>
  </si>
  <si>
    <t>Jaguaraçu</t>
  </si>
  <si>
    <t>Anguera</t>
  </si>
  <si>
    <t>Serrano Do Maranhão</t>
  </si>
  <si>
    <t>Pariconha</t>
  </si>
  <si>
    <t>Montadas</t>
  </si>
  <si>
    <t>Montividiu Do Norte</t>
  </si>
  <si>
    <t>Caiçara Do Norte</t>
  </si>
  <si>
    <t>São Francisco Do Maranhão</t>
  </si>
  <si>
    <t>Ritápolis</t>
  </si>
  <si>
    <t>Santa Mercedes</t>
  </si>
  <si>
    <t>São José De Espinharas</t>
  </si>
  <si>
    <t>Nossa Senhora De Lourdes</t>
  </si>
  <si>
    <t>Nina Rodrigues</t>
  </si>
  <si>
    <t>Tocantínia</t>
  </si>
  <si>
    <t>Veredinha</t>
  </si>
  <si>
    <t>Borebi</t>
  </si>
  <si>
    <t>Itanagra</t>
  </si>
  <si>
    <t>Montes Altos</t>
  </si>
  <si>
    <t>Novo Itacolomi</t>
  </si>
  <si>
    <t>Unistalda</t>
  </si>
  <si>
    <t>Coqueiro Seco</t>
  </si>
  <si>
    <t>Curral De Dentro</t>
  </si>
  <si>
    <t>Gracho Cardoso</t>
  </si>
  <si>
    <t>Indiavaí</t>
  </si>
  <si>
    <t>São Francisco Do Glória</t>
  </si>
  <si>
    <t>Frei Rogério</t>
  </si>
  <si>
    <t>Peixe-Boi</t>
  </si>
  <si>
    <t>Marema</t>
  </si>
  <si>
    <t>Desterro</t>
  </si>
  <si>
    <t>Novo Horizonte Do Norte</t>
  </si>
  <si>
    <t>Barro Preto</t>
  </si>
  <si>
    <t>Figueirópolis D'Oeste</t>
  </si>
  <si>
    <t>Cumari</t>
  </si>
  <si>
    <t>Santana Do Riacho</t>
  </si>
  <si>
    <t>Anitápolis</t>
  </si>
  <si>
    <t>Murici Dos Portelas</t>
  </si>
  <si>
    <t>Cascalho Rico</t>
  </si>
  <si>
    <t>Mirante</t>
  </si>
  <si>
    <t>Emilianópolis</t>
  </si>
  <si>
    <t>Alcântaras</t>
  </si>
  <si>
    <t>Rio Sono</t>
  </si>
  <si>
    <t>Piau</t>
  </si>
  <si>
    <t>Descoberto</t>
  </si>
  <si>
    <t>Riversul</t>
  </si>
  <si>
    <t>Quixabeira</t>
  </si>
  <si>
    <t>São Valério Do Sul</t>
  </si>
  <si>
    <t>Itaguari</t>
  </si>
  <si>
    <t>Belém Do Brejo Do Cruz</t>
  </si>
  <si>
    <t>Marcelino Vieira</t>
  </si>
  <si>
    <t>Caiana</t>
  </si>
  <si>
    <t>Mutunópolis</t>
  </si>
  <si>
    <t>Pintópolis</t>
  </si>
  <si>
    <t>Ibertioga</t>
  </si>
  <si>
    <t>São Brás Do Suaçuí</t>
  </si>
  <si>
    <t>Rio Bom</t>
  </si>
  <si>
    <t>Lajedão</t>
  </si>
  <si>
    <t>Vertente Do Lério</t>
  </si>
  <si>
    <t>Elísio Medrado</t>
  </si>
  <si>
    <t>Doutor Ricardo</t>
  </si>
  <si>
    <t>Novo Brasil</t>
  </si>
  <si>
    <t>Redenção Do Gurguéia</t>
  </si>
  <si>
    <t>Japaraíba</t>
  </si>
  <si>
    <t>Lontra</t>
  </si>
  <si>
    <t>Senador Amaral</t>
  </si>
  <si>
    <t>Jericó</t>
  </si>
  <si>
    <t>Divinópolis De Goiás</t>
  </si>
  <si>
    <t>Crucilândia</t>
  </si>
  <si>
    <t>São Bernardino</t>
  </si>
  <si>
    <t>Primavera De Rondônia</t>
  </si>
  <si>
    <t>Nova Belém</t>
  </si>
  <si>
    <t>Lagoa Salgada</t>
  </si>
  <si>
    <t>Salgadinho</t>
  </si>
  <si>
    <t>Sagrada Família</t>
  </si>
  <si>
    <t>Indaiabira</t>
  </si>
  <si>
    <t>Varjão</t>
  </si>
  <si>
    <t>Itacambira</t>
  </si>
  <si>
    <t>Painel</t>
  </si>
  <si>
    <t>São Miguel De Taipu</t>
  </si>
  <si>
    <t>Celso Ramos</t>
  </si>
  <si>
    <t>São José Do Sul</t>
  </si>
  <si>
    <t>Goianá</t>
  </si>
  <si>
    <t>Presidente Vargas</t>
  </si>
  <si>
    <t>Bodó</t>
  </si>
  <si>
    <t>Japonvar</t>
  </si>
  <si>
    <t>Porto Mauá</t>
  </si>
  <si>
    <t>Três Forquilhas</t>
  </si>
  <si>
    <t>Imbé De Minas</t>
  </si>
  <si>
    <t>Sardoá</t>
  </si>
  <si>
    <t>Irajuba</t>
  </si>
  <si>
    <t>Camalaú</t>
  </si>
  <si>
    <t>Juarez Távora</t>
  </si>
  <si>
    <t>Gonçalves</t>
  </si>
  <si>
    <t>São José Das Missões</t>
  </si>
  <si>
    <t>Paineiras</t>
  </si>
  <si>
    <t>Canaã</t>
  </si>
  <si>
    <t>Pequi</t>
  </si>
  <si>
    <t>Rubiácea</t>
  </si>
  <si>
    <t>Jussiape</t>
  </si>
  <si>
    <t>Flórida</t>
  </si>
  <si>
    <t>Taquaral De Goiás</t>
  </si>
  <si>
    <t>Rio Preto</t>
  </si>
  <si>
    <t>Barro Duro</t>
  </si>
  <si>
    <t>Montauri</t>
  </si>
  <si>
    <t>Itaguatins</t>
  </si>
  <si>
    <t>Ibirajuba</t>
  </si>
  <si>
    <t>Santanópolis</t>
  </si>
  <si>
    <t>Uruana De Minas</t>
  </si>
  <si>
    <t>Nossa Senhora Dos Remédios</t>
  </si>
  <si>
    <t>Cachoeira Grande</t>
  </si>
  <si>
    <t>Mariápolis</t>
  </si>
  <si>
    <t>Mairipotaba</t>
  </si>
  <si>
    <t>Caturama</t>
  </si>
  <si>
    <t>Boa Vista Do Gurupi</t>
  </si>
  <si>
    <t>Jaçanã</t>
  </si>
  <si>
    <t>Cristal Do Sul</t>
  </si>
  <si>
    <t>Granito</t>
  </si>
  <si>
    <t>Macieira</t>
  </si>
  <si>
    <t>Pedranópolis</t>
  </si>
  <si>
    <t>Sigefredo Pacheco</t>
  </si>
  <si>
    <t>Porto Estrela</t>
  </si>
  <si>
    <t>Bom Progresso</t>
  </si>
  <si>
    <t>Catuji</t>
  </si>
  <si>
    <t>Tocos Do Moji</t>
  </si>
  <si>
    <t>Landri Sales</t>
  </si>
  <si>
    <t>Vargem Alegre</t>
  </si>
  <si>
    <t>Almadina</t>
  </si>
  <si>
    <t>União Da Serra</t>
  </si>
  <si>
    <t>Barra Do Ouro</t>
  </si>
  <si>
    <t>Guajeru</t>
  </si>
  <si>
    <t>Frei Gaspar</t>
  </si>
  <si>
    <t>Capim</t>
  </si>
  <si>
    <t>Guaramiranga</t>
  </si>
  <si>
    <t>Piranguçu</t>
  </si>
  <si>
    <t>Hidrolina</t>
  </si>
  <si>
    <t>São José Da Lagoa Tapada</t>
  </si>
  <si>
    <t>Planalto Alegre</t>
  </si>
  <si>
    <t>Santa Rita De Jacutinga</t>
  </si>
  <si>
    <t>Casserengue</t>
  </si>
  <si>
    <t>Serraria</t>
  </si>
  <si>
    <t>Amorinópolis</t>
  </si>
  <si>
    <t>Doresópolis</t>
  </si>
  <si>
    <t>Itaverava</t>
  </si>
  <si>
    <t>Lagoa Alegre</t>
  </si>
  <si>
    <t>Guaporema</t>
  </si>
  <si>
    <t>Nazarezinho</t>
  </si>
  <si>
    <t>Lagoa De Pedras</t>
  </si>
  <si>
    <t>Mato Queimado</t>
  </si>
  <si>
    <t>Portalegre</t>
  </si>
  <si>
    <t>Soledade De Minas</t>
  </si>
  <si>
    <t>Pugmil</t>
  </si>
  <si>
    <t>Ipiranga De Goiás</t>
  </si>
  <si>
    <t>Vista Alegre Do Prata</t>
  </si>
  <si>
    <t>Lajedinho</t>
  </si>
  <si>
    <t>Floriano Peixoto</t>
  </si>
  <si>
    <t>Crisólita</t>
  </si>
  <si>
    <t>Arantina</t>
  </si>
  <si>
    <t>Sussuapara</t>
  </si>
  <si>
    <t>Jaú Do Tocantins</t>
  </si>
  <si>
    <t>Herveiras</t>
  </si>
  <si>
    <t>Livramento</t>
  </si>
  <si>
    <t>Lucianópolis</t>
  </si>
  <si>
    <t>Tarrafas</t>
  </si>
  <si>
    <t>Presidente Nereu</t>
  </si>
  <si>
    <t>São Sebastião Do Anta</t>
  </si>
  <si>
    <t>Jupiá</t>
  </si>
  <si>
    <t>Engenho Velho</t>
  </si>
  <si>
    <t>Itacuruba</t>
  </si>
  <si>
    <t>Serra Redonda</t>
  </si>
  <si>
    <t>Dom Inocêncio</t>
  </si>
  <si>
    <t>Itapiratins</t>
  </si>
  <si>
    <t>Cordeiros</t>
  </si>
  <si>
    <t>Novo Tiradentes</t>
  </si>
  <si>
    <t>Ouriçangas</t>
  </si>
  <si>
    <t>Monteirópolis</t>
  </si>
  <si>
    <t>Marizópolis</t>
  </si>
  <si>
    <t>Cuité De Mamanguape</t>
  </si>
  <si>
    <t>Ingaí</t>
  </si>
  <si>
    <t>Bom Jesus Da Serra</t>
  </si>
  <si>
    <t>Alvorada Do Gurguéia</t>
  </si>
  <si>
    <t>Fernando Falcão</t>
  </si>
  <si>
    <t>Cuitegi</t>
  </si>
  <si>
    <t>Belmiro Braga</t>
  </si>
  <si>
    <t>Ponte Preta</t>
  </si>
  <si>
    <t>Padre Marcos</t>
  </si>
  <si>
    <t>São Valentim Do Sul</t>
  </si>
  <si>
    <t>Diamante Do Sul</t>
  </si>
  <si>
    <t>Arco-Íris</t>
  </si>
  <si>
    <t>Araçu</t>
  </si>
  <si>
    <t>Pinto Bandeira</t>
  </si>
  <si>
    <t>Protásio Alves</t>
  </si>
  <si>
    <t>Jampruca</t>
  </si>
  <si>
    <t>Novo Xingu</t>
  </si>
  <si>
    <t>Ibitiúra De Minas</t>
  </si>
  <si>
    <t>Antonina Do Norte</t>
  </si>
  <si>
    <t>Pedro Avelino</t>
  </si>
  <si>
    <t>Santa Clara D'Oeste</t>
  </si>
  <si>
    <t>Colônia Do Gurguéia</t>
  </si>
  <si>
    <t>Caturité</t>
  </si>
  <si>
    <t>Novo Triunfo</t>
  </si>
  <si>
    <t>Jussari</t>
  </si>
  <si>
    <t>Amaralina</t>
  </si>
  <si>
    <t>Santa Rosa Da Serra</t>
  </si>
  <si>
    <t>Malhada Dos Bois</t>
  </si>
  <si>
    <t>São Sebastião Da Vargem Alegre</t>
  </si>
  <si>
    <t>Dom Bosco</t>
  </si>
  <si>
    <t>Bocaina De Minas</t>
  </si>
  <si>
    <t>José Raydan</t>
  </si>
  <si>
    <t>Ribeira</t>
  </si>
  <si>
    <t>Arroio Do Padre</t>
  </si>
  <si>
    <t>Arneiroz</t>
  </si>
  <si>
    <t>Igaracy</t>
  </si>
  <si>
    <t>Santa Cruz Da Esperança</t>
  </si>
  <si>
    <t>Doutor Severiano</t>
  </si>
  <si>
    <t>Campo Grande Do Piauí</t>
  </si>
  <si>
    <t>Professor Jamil</t>
  </si>
  <si>
    <t>Marajá Do Sena</t>
  </si>
  <si>
    <t>Santa Bárbara Do Tugúrio</t>
  </si>
  <si>
    <t>Barra Do Rio Azul</t>
  </si>
  <si>
    <t>Carvalhos</t>
  </si>
  <si>
    <t>São Manoel Do Paraná</t>
  </si>
  <si>
    <t>Palmeira Do Piauí</t>
  </si>
  <si>
    <t>Tabuleiro</t>
  </si>
  <si>
    <t>Itapuca</t>
  </si>
  <si>
    <t>Diorama</t>
  </si>
  <si>
    <t>Luislândia</t>
  </si>
  <si>
    <t>Colônia Do Piauí</t>
  </si>
  <si>
    <t>Rio Rufino</t>
  </si>
  <si>
    <t>Nova Rosalândia</t>
  </si>
  <si>
    <t>Campinaçu</t>
  </si>
  <si>
    <t>Funilândia</t>
  </si>
  <si>
    <t>Juvenília</t>
  </si>
  <si>
    <t>Aiquara</t>
  </si>
  <si>
    <t>Mirim Doce</t>
  </si>
  <si>
    <t>Bernardo Do Mearim</t>
  </si>
  <si>
    <t>São Pedro Da Cipa</t>
  </si>
  <si>
    <t>Monsenhor Hipólito</t>
  </si>
  <si>
    <t>Douradoquara</t>
  </si>
  <si>
    <t>Lajeado Do Bugre</t>
  </si>
  <si>
    <t>Diamante</t>
  </si>
  <si>
    <t>Santa Rita Do Tocantins</t>
  </si>
  <si>
    <t>Angical Do Piauí</t>
  </si>
  <si>
    <t>Dom Pedro De Alcântara</t>
  </si>
  <si>
    <t>Muliterno</t>
  </si>
  <si>
    <t>Piraquê</t>
  </si>
  <si>
    <t>Governador Luiz Rocha</t>
  </si>
  <si>
    <t>Pires Ferreira</t>
  </si>
  <si>
    <t>Onça De Pitangui</t>
  </si>
  <si>
    <t>Lamarão</t>
  </si>
  <si>
    <t>Quixaba</t>
  </si>
  <si>
    <t>Cristalândia Do Piauí</t>
  </si>
  <si>
    <t>Timburi</t>
  </si>
  <si>
    <t>Cônego Marinho</t>
  </si>
  <si>
    <t>São José Do Herval</t>
  </si>
  <si>
    <t>Campestre De Goiás</t>
  </si>
  <si>
    <t>Amapá Do Maranhão</t>
  </si>
  <si>
    <t>Muniz Ferreira</t>
  </si>
  <si>
    <t>Pindorama Do Tocantins</t>
  </si>
  <si>
    <t>Fernão</t>
  </si>
  <si>
    <t>São José Do Barreiro</t>
  </si>
  <si>
    <t>São João Do Pau D'Alho</t>
  </si>
  <si>
    <t>Congo</t>
  </si>
  <si>
    <t>Novais</t>
  </si>
  <si>
    <t>Lagoa D'Anta</t>
  </si>
  <si>
    <t>Santarém Novo</t>
  </si>
  <si>
    <t>Tanquinho</t>
  </si>
  <si>
    <t>Feira Da Mata</t>
  </si>
  <si>
    <t>Conceição Das Pedras</t>
  </si>
  <si>
    <t>Presidente Castello Branco</t>
  </si>
  <si>
    <t>Brasileira</t>
  </si>
  <si>
    <t>Divino Das Laranjeiras</t>
  </si>
  <si>
    <t>Maripá De Minas</t>
  </si>
  <si>
    <t>Brejo Dos Santos</t>
  </si>
  <si>
    <t>Pinhal De São Bento</t>
  </si>
  <si>
    <t>Virgolândia</t>
  </si>
  <si>
    <t>Nova Colinas</t>
  </si>
  <si>
    <t>Natalândia</t>
  </si>
  <si>
    <t>Ibiam</t>
  </si>
  <si>
    <t>Caldeirão Grande Do Piauí</t>
  </si>
  <si>
    <t>Quartel Geral</t>
  </si>
  <si>
    <t>Uru</t>
  </si>
  <si>
    <t>Malta</t>
  </si>
  <si>
    <t>Camacho</t>
  </si>
  <si>
    <t>Geminiano</t>
  </si>
  <si>
    <t>São Fernando</t>
  </si>
  <si>
    <t>Abreulândia</t>
  </si>
  <si>
    <t>Nova Redenção</t>
  </si>
  <si>
    <t>Alvorada De Minas</t>
  </si>
  <si>
    <t>Maturéia</t>
  </si>
  <si>
    <t>Tanque D'Arca</t>
  </si>
  <si>
    <t>Bertolínia</t>
  </si>
  <si>
    <t>Umari</t>
  </si>
  <si>
    <t>São João Da Paraúna</t>
  </si>
  <si>
    <t>Santa Terezinha Do Progresso</t>
  </si>
  <si>
    <t>Amparo Do Serra</t>
  </si>
  <si>
    <t>Itaú</t>
  </si>
  <si>
    <t>Capela Nova</t>
  </si>
  <si>
    <t>Mamonas</t>
  </si>
  <si>
    <t>Cipotânea</t>
  </si>
  <si>
    <t>Conceição Da Barra De Minas</t>
  </si>
  <si>
    <t>Paulistas</t>
  </si>
  <si>
    <t>Madeiro</t>
  </si>
  <si>
    <t>Leme Do Prado</t>
  </si>
  <si>
    <t>Jenipapo De Minas</t>
  </si>
  <si>
    <t>Ouro Verde De Minas</t>
  </si>
  <si>
    <t>Ibiara</t>
  </si>
  <si>
    <t>Maetinga</t>
  </si>
  <si>
    <t>Olho D'Água Grande</t>
  </si>
  <si>
    <t>Tupirama</t>
  </si>
  <si>
    <t>Avelinópolis</t>
  </si>
  <si>
    <t>Ponte Alta Do Bom Jesus</t>
  </si>
  <si>
    <t>Gonzaga</t>
  </si>
  <si>
    <t>Antônio Almeida</t>
  </si>
  <si>
    <t>Botumirim</t>
  </si>
  <si>
    <t>Nova Roma</t>
  </si>
  <si>
    <t>Alagoinha Do Piauí</t>
  </si>
  <si>
    <t>Jaupaci</t>
  </si>
  <si>
    <t>Guarinos</t>
  </si>
  <si>
    <t>Israelândia</t>
  </si>
  <si>
    <t>Santa Rosa De Lima</t>
  </si>
  <si>
    <t>Buriti Dos Montes</t>
  </si>
  <si>
    <t>Tupanci Do Sul</t>
  </si>
  <si>
    <t>Matos Costa</t>
  </si>
  <si>
    <t>São José Do Piauí</t>
  </si>
  <si>
    <t>Santa Cruz Do Escalvado</t>
  </si>
  <si>
    <t>Santo Antônio Do Caiuá</t>
  </si>
  <si>
    <t>Olho D'Água</t>
  </si>
  <si>
    <t>Altaneira</t>
  </si>
  <si>
    <t>Trombas</t>
  </si>
  <si>
    <t>Bandeira</t>
  </si>
  <si>
    <t>Itamarati De Minas</t>
  </si>
  <si>
    <t>São Francisco Do Piauí</t>
  </si>
  <si>
    <t>Milagres Do Maranhão</t>
  </si>
  <si>
    <t>Córrego Do Ouro</t>
  </si>
  <si>
    <t>Berizal</t>
  </si>
  <si>
    <t>Esperança Nova</t>
  </si>
  <si>
    <t>Capitão Andrade</t>
  </si>
  <si>
    <t>Firmino Alves</t>
  </si>
  <si>
    <t>Aguiar</t>
  </si>
  <si>
    <t>Guarani De Goiás</t>
  </si>
  <si>
    <t>São João Do Arraial</t>
  </si>
  <si>
    <t>General Sampaio</t>
  </si>
  <si>
    <t>Santa Maria Do Tocantins</t>
  </si>
  <si>
    <t>Santana De Cataguases</t>
  </si>
  <si>
    <t>Materlândia</t>
  </si>
  <si>
    <t>Couto De Magalhães De Minas</t>
  </si>
  <si>
    <t>Angico</t>
  </si>
  <si>
    <t>Uirapuru</t>
  </si>
  <si>
    <t>Sebastião Leal</t>
  </si>
  <si>
    <t>Iporanga</t>
  </si>
  <si>
    <t>Felício Dos Santos</t>
  </si>
  <si>
    <t>Assunção Do Piauí</t>
  </si>
  <si>
    <t>Piedade De Ponte Nova</t>
  </si>
  <si>
    <t>Três Ranchos</t>
  </si>
  <si>
    <t>Godoy Moreira</t>
  </si>
  <si>
    <t>Guarará</t>
  </si>
  <si>
    <t>Minador Do Negrão</t>
  </si>
  <si>
    <t>Água Limpa</t>
  </si>
  <si>
    <t>São José Do Povo</t>
  </si>
  <si>
    <t>Jaramataia</t>
  </si>
  <si>
    <t>Matinhas</t>
  </si>
  <si>
    <t>Patis</t>
  </si>
  <si>
    <t>Pacujá</t>
  </si>
  <si>
    <t>Serra Grande</t>
  </si>
  <si>
    <t>Central Do Maranhão</t>
  </si>
  <si>
    <t>Trabiju</t>
  </si>
  <si>
    <t>Aroazes</t>
  </si>
  <si>
    <t>Canudos Do Vale</t>
  </si>
  <si>
    <t>Dom Joaquim</t>
  </si>
  <si>
    <t>Pilõezinhos</t>
  </si>
  <si>
    <t>Lagoa Dos Patos</t>
  </si>
  <si>
    <t>São João Da Lagoa</t>
  </si>
  <si>
    <t>Betânia Do Piauí</t>
  </si>
  <si>
    <t>São João Da Serra</t>
  </si>
  <si>
    <t>São José Dos Basílios</t>
  </si>
  <si>
    <t>Balbinos</t>
  </si>
  <si>
    <t>Dores Do Turvo</t>
  </si>
  <si>
    <t>Santa Rosa De Goiás</t>
  </si>
  <si>
    <t>Senador Sá</t>
  </si>
  <si>
    <t>Ribeira Do Piauí</t>
  </si>
  <si>
    <t>Acauã</t>
  </si>
  <si>
    <t>Santo Antônio Do Aventureiro</t>
  </si>
  <si>
    <t>Forquetinha</t>
  </si>
  <si>
    <t>Morro Do Chapéu Do Piauí</t>
  </si>
  <si>
    <t>Novo Acordo</t>
  </si>
  <si>
    <t>Itaporã Do Tocantins</t>
  </si>
  <si>
    <t>São Sebastião Do Tocantins</t>
  </si>
  <si>
    <t>São Julião</t>
  </si>
  <si>
    <t>São José Do Sabugi</t>
  </si>
  <si>
    <t>Juramento</t>
  </si>
  <si>
    <t>Caxingó</t>
  </si>
  <si>
    <t>Recursolândia</t>
  </si>
  <si>
    <t>Patos Do Piauí</t>
  </si>
  <si>
    <t>Belágua</t>
  </si>
  <si>
    <t>Aurora Do Tocantins</t>
  </si>
  <si>
    <t>São Bentinho</t>
  </si>
  <si>
    <t>Santa Helena De Minas</t>
  </si>
  <si>
    <t>Muricilândia</t>
  </si>
  <si>
    <t>Mimoso De Goiás</t>
  </si>
  <si>
    <t>São João Do Cariri</t>
  </si>
  <si>
    <t>Conceição De Ipanema</t>
  </si>
  <si>
    <t>Senador Elói De Souza</t>
  </si>
  <si>
    <t>Pai Pedro</t>
  </si>
  <si>
    <t>Coronel Ezequiel</t>
  </si>
  <si>
    <t>Bom Princípio Do Piauí</t>
  </si>
  <si>
    <t>Cravolândia</t>
  </si>
  <si>
    <t>Novo Oriente Do Piauí</t>
  </si>
  <si>
    <t>Pescador</t>
  </si>
  <si>
    <t>Sagres</t>
  </si>
  <si>
    <t>Conceição Do Canindé</t>
  </si>
  <si>
    <t>Colinas Do Sul</t>
  </si>
  <si>
    <t>Santa Filomena Do Maranhão</t>
  </si>
  <si>
    <t>Eliseu Martins</t>
  </si>
  <si>
    <t>Riachão Do Poço</t>
  </si>
  <si>
    <t>Gameleiras</t>
  </si>
  <si>
    <t>Barra Do Guarita</t>
  </si>
  <si>
    <t>Cunhataí</t>
  </si>
  <si>
    <t>Nova Módica</t>
  </si>
  <si>
    <t>Curral De Cima</t>
  </si>
  <si>
    <t>Olímpio Noronha</t>
  </si>
  <si>
    <t>Cristália</t>
  </si>
  <si>
    <t>Flor Do Sertão</t>
  </si>
  <si>
    <t>Bento Fernandes</t>
  </si>
  <si>
    <t>Macururé</t>
  </si>
  <si>
    <t>Caraúbas Do Piauí</t>
  </si>
  <si>
    <t>São João Da Mata</t>
  </si>
  <si>
    <t>Encanto</t>
  </si>
  <si>
    <t>São João Da Ponta</t>
  </si>
  <si>
    <t>Miraselva</t>
  </si>
  <si>
    <t>Cocal Dos Alves</t>
  </si>
  <si>
    <t>São José De Caiana</t>
  </si>
  <si>
    <t>Catuti</t>
  </si>
  <si>
    <t>Coronel Pacheco</t>
  </si>
  <si>
    <t>Serra De São Bento</t>
  </si>
  <si>
    <t>Leandro Ferreira</t>
  </si>
  <si>
    <t>Ibiracatu</t>
  </si>
  <si>
    <t>Taquaral</t>
  </si>
  <si>
    <t>Rafael Fernandes</t>
  </si>
  <si>
    <t>Tufilândia</t>
  </si>
  <si>
    <t>São Geraldo Do Baixio</t>
  </si>
  <si>
    <t>Marilac</t>
  </si>
  <si>
    <t>Catingueira</t>
  </si>
  <si>
    <t>Milton Brandão</t>
  </si>
  <si>
    <t>Campinas Do Piauí</t>
  </si>
  <si>
    <t>Campo Largo Do Piauí</t>
  </si>
  <si>
    <t>Juazeiro Do Piauí</t>
  </si>
  <si>
    <t>São José Do Alegre</t>
  </si>
  <si>
    <t>Sucupira Do Riachão</t>
  </si>
  <si>
    <t>Rio Espera</t>
  </si>
  <si>
    <t>Crixás Do Tocantins</t>
  </si>
  <si>
    <t>Triunfo Potiguar</t>
  </si>
  <si>
    <t>Junco Do Maranhão</t>
  </si>
  <si>
    <t>Nova Aliança Do Ivaí</t>
  </si>
  <si>
    <t>Turiúba</t>
  </si>
  <si>
    <t>Biquinhas</t>
  </si>
  <si>
    <t>Damião</t>
  </si>
  <si>
    <t>Santa Maria Do Salto</t>
  </si>
  <si>
    <t>Alcantil</t>
  </si>
  <si>
    <t>Monte Santo Do Tocantins</t>
  </si>
  <si>
    <t>Graça Aranha</t>
  </si>
  <si>
    <t>Boa Ventura</t>
  </si>
  <si>
    <t>Solidão</t>
  </si>
  <si>
    <t>Dezesseis De Novembro</t>
  </si>
  <si>
    <t>Guaraciama</t>
  </si>
  <si>
    <t>Santana Do Seridó</t>
  </si>
  <si>
    <t>São Félix De Balsas</t>
  </si>
  <si>
    <t>Congonhas Do Norte</t>
  </si>
  <si>
    <t>São Miguel Do Aleixo</t>
  </si>
  <si>
    <t>São João Da Fronteira</t>
  </si>
  <si>
    <t>Ichu</t>
  </si>
  <si>
    <t>Severiano Melo</t>
  </si>
  <si>
    <t>São José Da Safira</t>
  </si>
  <si>
    <t>São Francisco De Assis Do Piauí</t>
  </si>
  <si>
    <t>Vieirópolis</t>
  </si>
  <si>
    <t>Ewbank Da Câmara</t>
  </si>
  <si>
    <t>Cumbe</t>
  </si>
  <si>
    <t>Ponto Chique</t>
  </si>
  <si>
    <t>Jacobina Do Piauí</t>
  </si>
  <si>
    <t>Reserva Do Cabaçal</t>
  </si>
  <si>
    <t>Manoel Emídio</t>
  </si>
  <si>
    <t>Josenópolis</t>
  </si>
  <si>
    <t>Senador Modestino Gonçalves</t>
  </si>
  <si>
    <t>Lajeado Grande</t>
  </si>
  <si>
    <t>Porto Rico Do Maranhão</t>
  </si>
  <si>
    <t>Lagoa De São Francisco</t>
  </si>
  <si>
    <t>Júlio Borges</t>
  </si>
  <si>
    <t>Aricanduva</t>
  </si>
  <si>
    <t>Lourdes</t>
  </si>
  <si>
    <t>Marzagão</t>
  </si>
  <si>
    <t>Areias</t>
  </si>
  <si>
    <t>Gavião</t>
  </si>
  <si>
    <t>Santa Efigênia De Minas</t>
  </si>
  <si>
    <t>Poço De José De Moura</t>
  </si>
  <si>
    <t>Ibituruna</t>
  </si>
  <si>
    <t>Alvarenga</t>
  </si>
  <si>
    <t>Santa Fé De Minas</t>
  </si>
  <si>
    <t>Pingo D'Água</t>
  </si>
  <si>
    <t>Bertópolis</t>
  </si>
  <si>
    <t>Santana Do Deserto</t>
  </si>
  <si>
    <t>Fruta De Leite</t>
  </si>
  <si>
    <t>Luís Domingues</t>
  </si>
  <si>
    <t>São Francisco Do Oeste</t>
  </si>
  <si>
    <t>Santana De Mangueira</t>
  </si>
  <si>
    <t>Parisi</t>
  </si>
  <si>
    <t>Buriti De Goiás</t>
  </si>
  <si>
    <t>Lafaiete Coutinho</t>
  </si>
  <si>
    <t>Dirceu Arcoverde</t>
  </si>
  <si>
    <t>Japi</t>
  </si>
  <si>
    <t>Sítio D'Abadia</t>
  </si>
  <si>
    <t>Rio Dos Bois</t>
  </si>
  <si>
    <t>Damolândia</t>
  </si>
  <si>
    <t>Carlos Gomes</t>
  </si>
  <si>
    <t>São Raimundo Do Doca Bezerra</t>
  </si>
  <si>
    <t>Santa Tereza</t>
  </si>
  <si>
    <t>Serra Nova Dourada</t>
  </si>
  <si>
    <t>Tigrinhos</t>
  </si>
  <si>
    <t>Acaiaca</t>
  </si>
  <si>
    <t>Lamim</t>
  </si>
  <si>
    <t>Casa Grande</t>
  </si>
  <si>
    <t>Brás Pires</t>
  </si>
  <si>
    <t>Lagoa Do Sítio</t>
  </si>
  <si>
    <t>Santa Cruz De Salinas</t>
  </si>
  <si>
    <t>Jardim Olinda</t>
  </si>
  <si>
    <t>Sampaio</t>
  </si>
  <si>
    <t>Paial</t>
  </si>
  <si>
    <t>Benedito Leite</t>
  </si>
  <si>
    <t>São Félix De Minas</t>
  </si>
  <si>
    <t>Itaoca</t>
  </si>
  <si>
    <t>Nova América</t>
  </si>
  <si>
    <t>Bonfim Do Piauí</t>
  </si>
  <si>
    <t>Massapê Do Piauí</t>
  </si>
  <si>
    <t>São Patrício</t>
  </si>
  <si>
    <t>Santana Dos Montes</t>
  </si>
  <si>
    <t>São João Das Duas Pontes</t>
  </si>
  <si>
    <t>Flora Rica</t>
  </si>
  <si>
    <t>Rodolfo Fernandes</t>
  </si>
  <si>
    <t>Caridade Do Piauí</t>
  </si>
  <si>
    <t>Afonso Cunha</t>
  </si>
  <si>
    <t>São João Do Pacuí</t>
  </si>
  <si>
    <t>Nova Iguaçu De Goiás</t>
  </si>
  <si>
    <t>Luzinópolis</t>
  </si>
  <si>
    <t>Novo Santo Antônio</t>
  </si>
  <si>
    <t>Lucrécia</t>
  </si>
  <si>
    <t>Sucupira</t>
  </si>
  <si>
    <t>José Gonçalves De Minas</t>
  </si>
  <si>
    <t>Coronel Pilar</t>
  </si>
  <si>
    <t>Santa Rosa Do Piauí</t>
  </si>
  <si>
    <t>Fronteira Dos Vales</t>
  </si>
  <si>
    <t>Desterro Do Melo</t>
  </si>
  <si>
    <t>Carmolândia</t>
  </si>
  <si>
    <t>Senhora Do Porto</t>
  </si>
  <si>
    <t>Córrego Novo</t>
  </si>
  <si>
    <t>Serrinha Dos Pintos</t>
  </si>
  <si>
    <t>Lagoa Do Tocantins</t>
  </si>
  <si>
    <t>São Miguel Da Boa Vista</t>
  </si>
  <si>
    <t>Nova Canaã Paulista</t>
  </si>
  <si>
    <t>Contendas Do Sincorá</t>
  </si>
  <si>
    <t>Moiporá</t>
  </si>
  <si>
    <t>Cocal De Telha</t>
  </si>
  <si>
    <t>Córrego Do Bom Jesus</t>
  </si>
  <si>
    <t>Fortuna De Minas</t>
  </si>
  <si>
    <t>Paes Landim</t>
  </si>
  <si>
    <t>Paraú</t>
  </si>
  <si>
    <t>Alegrete Do Piauí</t>
  </si>
  <si>
    <t>Pedra Do Anta</t>
  </si>
  <si>
    <t>Diogo De Vasconcelos</t>
  </si>
  <si>
    <t>Logradouro</t>
  </si>
  <si>
    <t>Taparuba</t>
  </si>
  <si>
    <t>Campo Azul</t>
  </si>
  <si>
    <t>Passagem Franca Do Piauí</t>
  </si>
  <si>
    <t>Itapirapuã Paulista</t>
  </si>
  <si>
    <t>Marcos Parente</t>
  </si>
  <si>
    <t>Lagoa</t>
  </si>
  <si>
    <t>Bacurituba</t>
  </si>
  <si>
    <t>Olho D'Água Do Borges</t>
  </si>
  <si>
    <t>Monte Horebe</t>
  </si>
  <si>
    <t>Lizarda</t>
  </si>
  <si>
    <t>Francinópolis</t>
  </si>
  <si>
    <t>Caiçara Do Rio Do Vento</t>
  </si>
  <si>
    <t>São Bento Do Trairí</t>
  </si>
  <si>
    <t>Ingazeira</t>
  </si>
  <si>
    <t>Bugre</t>
  </si>
  <si>
    <t>Coqueiro Baixo</t>
  </si>
  <si>
    <t>Curral Novo Do Piauí</t>
  </si>
  <si>
    <t>Riacho Frio</t>
  </si>
  <si>
    <t>Fernandes Tourinho</t>
  </si>
  <si>
    <t>Barcelona</t>
  </si>
  <si>
    <t>Goiabeira</t>
  </si>
  <si>
    <t>Juarina</t>
  </si>
  <si>
    <t>Pilões</t>
  </si>
  <si>
    <t>Santo Antônio Do Itambé</t>
  </si>
  <si>
    <t>Monjolos</t>
  </si>
  <si>
    <t>Miravânia</t>
  </si>
  <si>
    <t>Arraial</t>
  </si>
  <si>
    <t>Bias Fortes</t>
  </si>
  <si>
    <t>Pedra Dourada</t>
  </si>
  <si>
    <t>Olivedos</t>
  </si>
  <si>
    <t>Santiago Do Sul</t>
  </si>
  <si>
    <t>Joca Marques</t>
  </si>
  <si>
    <t>Vitória Brasil</t>
  </si>
  <si>
    <t>Adelândia</t>
  </si>
  <si>
    <t>Santa Salete</t>
  </si>
  <si>
    <t>Granjeiro</t>
  </si>
  <si>
    <t>Campo Alegre Do Fidalgo</t>
  </si>
  <si>
    <t>Serra Azul De Minas</t>
  </si>
  <si>
    <t>Maurilândia Do Tocantins</t>
  </si>
  <si>
    <t>Dom Macedo Costa</t>
  </si>
  <si>
    <t>Santa Terezinha Do Tocantins</t>
  </si>
  <si>
    <t>Monte Formoso</t>
  </si>
  <si>
    <t>Telha</t>
  </si>
  <si>
    <t>Benjamin Constant Do Sul</t>
  </si>
  <si>
    <t>General Maynard</t>
  </si>
  <si>
    <t>Sebastião Barros</t>
  </si>
  <si>
    <t>Major Sales</t>
  </si>
  <si>
    <t>Santa Cruz Dos Milagres</t>
  </si>
  <si>
    <t>Venha-Ver</t>
  </si>
  <si>
    <t>São José Do Peixe</t>
  </si>
  <si>
    <t>Aspásia</t>
  </si>
  <si>
    <t>São Gonçalo Do Piauí</t>
  </si>
  <si>
    <t>São João Do Tigre</t>
  </si>
  <si>
    <t>Marinópolis</t>
  </si>
  <si>
    <t>Damianópolis</t>
  </si>
  <si>
    <t>Argirita</t>
  </si>
  <si>
    <t>Pedra Mole</t>
  </si>
  <si>
    <t>Vila Flor</t>
  </si>
  <si>
    <t>Guaribas</t>
  </si>
  <si>
    <t>Domingos Mourão</t>
  </si>
  <si>
    <t>São João De Iracema</t>
  </si>
  <si>
    <t>Guaraíta</t>
  </si>
  <si>
    <t>Estrela Dalva</t>
  </si>
  <si>
    <t>Morro Do Pilar</t>
  </si>
  <si>
    <t>Lagoa Do Barro Do Piauí</t>
  </si>
  <si>
    <t>Coronel José Dias</t>
  </si>
  <si>
    <t>Frutuoso Gomes</t>
  </si>
  <si>
    <t>Oliveira Fortes</t>
  </si>
  <si>
    <t>Francisco Ayres</t>
  </si>
  <si>
    <t>Gurjão</t>
  </si>
  <si>
    <t>Várzea Branca</t>
  </si>
  <si>
    <t>Flores Do Piauí</t>
  </si>
  <si>
    <t>Dom Viçoso</t>
  </si>
  <si>
    <t>Mãe D'Água</t>
  </si>
  <si>
    <t>Rio Doce</t>
  </si>
  <si>
    <t>Porto Alegre Do Tocantins</t>
  </si>
  <si>
    <t>São João Da Canabrava</t>
  </si>
  <si>
    <t>Umburatiba</t>
  </si>
  <si>
    <t>Santana Do Piauí</t>
  </si>
  <si>
    <t>Vista Serrana</t>
  </si>
  <si>
    <t>Serra Da Raiz</t>
  </si>
  <si>
    <t>Ouro Velho</t>
  </si>
  <si>
    <t>Lagoa De Velhos</t>
  </si>
  <si>
    <t>Palmelo</t>
  </si>
  <si>
    <t>Passagem</t>
  </si>
  <si>
    <t>Wall Ferraz</t>
  </si>
  <si>
    <t>Brejo Do Piauí</t>
  </si>
  <si>
    <t>Socorro Do Piauí</t>
  </si>
  <si>
    <t>Agricolândia</t>
  </si>
  <si>
    <t>São Lourenço Do Piauí</t>
  </si>
  <si>
    <t>Nacip Raydan</t>
  </si>
  <si>
    <t>Pindoba</t>
  </si>
  <si>
    <t>Sossêgo</t>
  </si>
  <si>
    <t>Paraná</t>
  </si>
  <si>
    <t>São Gonçalo Do Rio Preto</t>
  </si>
  <si>
    <t>Vila Nova Do Piauí</t>
  </si>
  <si>
    <t>Sem-Peixe</t>
  </si>
  <si>
    <t>Cacimba De Areia</t>
  </si>
  <si>
    <t>Emas</t>
  </si>
  <si>
    <t>Bela Vista Do Piauí</t>
  </si>
  <si>
    <t>Luciara</t>
  </si>
  <si>
    <t>Novo Jardim</t>
  </si>
  <si>
    <t>Santana Do Garambéu</t>
  </si>
  <si>
    <t>Timbaúba Dos Batistas</t>
  </si>
  <si>
    <t>Jundiá</t>
  </si>
  <si>
    <t>São Sebastião Do Umbuzeiro</t>
  </si>
  <si>
    <t>Barra D'Alcântara</t>
  </si>
  <si>
    <t>Chiador</t>
  </si>
  <si>
    <t>Capitão Gervásio Oliveira</t>
  </si>
  <si>
    <t>Tupiratins</t>
  </si>
  <si>
    <t>Riacho Da Cruz</t>
  </si>
  <si>
    <t>Frei Lagonegro</t>
  </si>
  <si>
    <t>Santa Tereza Do Tocantins</t>
  </si>
  <si>
    <t>Queluzito</t>
  </si>
  <si>
    <t>Tenório</t>
  </si>
  <si>
    <t>Cajazeirinhas</t>
  </si>
  <si>
    <t>São José De Princesa</t>
  </si>
  <si>
    <t>São Braz Do Piauí</t>
  </si>
  <si>
    <t>Senador José Bento</t>
  </si>
  <si>
    <t>Várzea</t>
  </si>
  <si>
    <t>Coivaras</t>
  </si>
  <si>
    <t>Catas Altas Da Noruega</t>
  </si>
  <si>
    <t>Pracinha</t>
  </si>
  <si>
    <t>Rafael Godeiro</t>
  </si>
  <si>
    <t>Santo Inácio Do Piauí</t>
  </si>
  <si>
    <t>Fartura Do Piauí</t>
  </si>
  <si>
    <t>São José Dos Cordeiros</t>
  </si>
  <si>
    <t>Novo Alegre</t>
  </si>
  <si>
    <t>Consolação</t>
  </si>
  <si>
    <t>Grupiara</t>
  </si>
  <si>
    <t>Ibiquera</t>
  </si>
  <si>
    <t>Jardim Do Mulato</t>
  </si>
  <si>
    <t>Paquetá</t>
  </si>
  <si>
    <t>Glaucilândia</t>
  </si>
  <si>
    <t>Morro Cabeça No Tempo</t>
  </si>
  <si>
    <t>Jesúpolis</t>
  </si>
  <si>
    <t>Fernando Pedroza</t>
  </si>
  <si>
    <t>Hugo Napoleão</t>
  </si>
  <si>
    <t>Amparo De São Francisco</t>
  </si>
  <si>
    <t>Arapeí</t>
  </si>
  <si>
    <t>Presidente Kubitschek</t>
  </si>
  <si>
    <t>Carmésia</t>
  </si>
  <si>
    <t>Frei Martinho</t>
  </si>
  <si>
    <t>Rochedo De Minas</t>
  </si>
  <si>
    <t>Ponte Branca</t>
  </si>
  <si>
    <t>Cachoeira De Goiás</t>
  </si>
  <si>
    <t>Belém Do Piauí</t>
  </si>
  <si>
    <t>Silveirânia</t>
  </si>
  <si>
    <t>Água Nova</t>
  </si>
  <si>
    <t>Pajeú Do Piauí</t>
  </si>
  <si>
    <t>São José Do Bonfim</t>
  </si>
  <si>
    <t>Joca Claudino</t>
  </si>
  <si>
    <t>Curralinhos</t>
  </si>
  <si>
    <t>Olaria</t>
  </si>
  <si>
    <t>Senador Cortes</t>
  </si>
  <si>
    <t>Itambé Do Mato Dentro</t>
  </si>
  <si>
    <t>Barreiras Do Piauí</t>
  </si>
  <si>
    <t>Lastro</t>
  </si>
  <si>
    <t>Pavussu</t>
  </si>
  <si>
    <t>Carrapateira</t>
  </si>
  <si>
    <t>Taboleiro Grande</t>
  </si>
  <si>
    <t>Taipas Do Tocantins</t>
  </si>
  <si>
    <t>Francisco Dantas</t>
  </si>
  <si>
    <t>Cajazeiras Do Piauí</t>
  </si>
  <si>
    <t>Algodão De Jandaíra</t>
  </si>
  <si>
    <t>Ipueira</t>
  </si>
  <si>
    <t>João Costa</t>
  </si>
  <si>
    <t>São Félix Do Piauí</t>
  </si>
  <si>
    <t>Jardim De Angicos</t>
  </si>
  <si>
    <t>Torre De Pedra</t>
  </si>
  <si>
    <t>Pedro Teixeira</t>
  </si>
  <si>
    <t>Pau D'Arco Do Piauí</t>
  </si>
  <si>
    <t>São Gonçalo Do Gurguéia</t>
  </si>
  <si>
    <t>Mato Grosso</t>
  </si>
  <si>
    <t>Tanque Do Piauí</t>
  </si>
  <si>
    <t>Aracitaba</t>
  </si>
  <si>
    <t>Lavandeira</t>
  </si>
  <si>
    <t>Chapada De Areia</t>
  </si>
  <si>
    <t>Cedro Do Abaeté</t>
  </si>
  <si>
    <t>São Miguel Do Fidalgo</t>
  </si>
  <si>
    <t>Vera Mendes</t>
  </si>
  <si>
    <t>Porto Alegre Do Piauí</t>
  </si>
  <si>
    <t>Curral Velho</t>
  </si>
  <si>
    <t>Antônio Prado De Minas</t>
  </si>
  <si>
    <t>Tamboril Do Piauí</t>
  </si>
  <si>
    <t>Santo Antônio Do Rio Abaixo</t>
  </si>
  <si>
    <t>Prata Do Piauí</t>
  </si>
  <si>
    <t>Riacho De Santo Antônio</t>
  </si>
  <si>
    <t>Paiva</t>
  </si>
  <si>
    <t>Pedro Laurentino</t>
  </si>
  <si>
    <t>Zabelê</t>
  </si>
  <si>
    <t>São José Do Brejo Do Cruz</t>
  </si>
  <si>
    <t>São Miguel Da Baixa Grande</t>
  </si>
  <si>
    <t>Passabém</t>
  </si>
  <si>
    <t>Monte Das Gameleiras</t>
  </si>
  <si>
    <t>Oliveira De Fátima</t>
  </si>
  <si>
    <t>Coxixola</t>
  </si>
  <si>
    <t>São Sebastião Do Rio Preto</t>
  </si>
  <si>
    <t>Rio Da Conceição</t>
  </si>
  <si>
    <t>São Félix Do Tocantins</t>
  </si>
  <si>
    <t>Serra Da Saudade</t>
  </si>
  <si>
    <t>Parari</t>
  </si>
  <si>
    <t>Areia De Baraúnas</t>
  </si>
  <si>
    <t>Olho D'Água Do Piauí</t>
  </si>
  <si>
    <t>São Luis Do Piauí</t>
  </si>
  <si>
    <t>Aroeiras Do Itaim</t>
  </si>
  <si>
    <t>Anhanguera</t>
  </si>
  <si>
    <t>Santo Antônio Dos Milagres</t>
  </si>
  <si>
    <t>Miguel Leão</t>
  </si>
  <si>
    <t>Confins</t>
  </si>
  <si>
    <t>Colniza</t>
  </si>
  <si>
    <t>Ubarana</t>
  </si>
  <si>
    <t>Santa Rita Do Pardo</t>
  </si>
  <si>
    <t>Santo Antônio Do Leste</t>
  </si>
  <si>
    <t>Bacabeira</t>
  </si>
  <si>
    <t>Delta</t>
  </si>
  <si>
    <t>Tamandaré</t>
  </si>
  <si>
    <t>Mariópolis</t>
  </si>
  <si>
    <t>Corumbiara</t>
  </si>
  <si>
    <t>Boa Vista Do Cadeado</t>
  </si>
  <si>
    <t>São Vicente Férrer</t>
  </si>
  <si>
    <t>Curiúva</t>
  </si>
  <si>
    <t>Bom Sucesso Do Sul</t>
  </si>
  <si>
    <t>Pindoretama</t>
  </si>
  <si>
    <t>Boa Ventura De São Roque</t>
  </si>
  <si>
    <t>Nova Bandeirantes</t>
  </si>
  <si>
    <t>Tartarugalzinho</t>
  </si>
  <si>
    <t>Abadia Dos Dourados</t>
  </si>
  <si>
    <t>Lindoeste</t>
  </si>
  <si>
    <t>Bagre</t>
  </si>
  <si>
    <t>Romaria</t>
  </si>
  <si>
    <t>Abadia De Goiás</t>
  </si>
  <si>
    <t>São Bento Do Norte</t>
  </si>
  <si>
    <t>Irauçuba</t>
  </si>
  <si>
    <t>São Félix Do Coribe</t>
  </si>
  <si>
    <t>Campo Do Tenente</t>
  </si>
  <si>
    <t>Jaguaripe</t>
  </si>
  <si>
    <t>Bela Vista Do Toldo</t>
  </si>
  <si>
    <t>Pontes Gestal</t>
  </si>
  <si>
    <t>Turilândia</t>
  </si>
  <si>
    <t>Águas Mornas</t>
  </si>
  <si>
    <t>Quiterianópolis</t>
  </si>
  <si>
    <t>Mato Leitão</t>
  </si>
  <si>
    <t>Demerval Lobão</t>
  </si>
  <si>
    <t>Tesouro</t>
  </si>
  <si>
    <t>Cruz Do Espírito Santo</t>
  </si>
  <si>
    <t>Água Comprida</t>
  </si>
  <si>
    <t>Apiacás</t>
  </si>
  <si>
    <t>Lima Campos</t>
  </si>
  <si>
    <t>Baía Formosa</t>
  </si>
  <si>
    <t>Urucuia</t>
  </si>
  <si>
    <t>Nova Ramada</t>
  </si>
  <si>
    <t>Joaquim Nabuco</t>
  </si>
  <si>
    <t>Flor Da Serra Do Sul</t>
  </si>
  <si>
    <t>Upanema</t>
  </si>
  <si>
    <t>Aporá</t>
  </si>
  <si>
    <t>Quatro Irmãos</t>
  </si>
  <si>
    <t>Pedro Velho</t>
  </si>
  <si>
    <t>Brazabrantes</t>
  </si>
  <si>
    <t>São Pedro Dos Ferros</t>
  </si>
  <si>
    <t>Biritinga</t>
  </si>
  <si>
    <t>Taipu</t>
  </si>
  <si>
    <t>Lagoa Do Ouro</t>
  </si>
  <si>
    <t>Nordestina</t>
  </si>
  <si>
    <t>São Pedro Do Piauí</t>
  </si>
  <si>
    <t>Vila Lângaro</t>
  </si>
  <si>
    <t>Ibitiara</t>
  </si>
  <si>
    <t>Rolador</t>
  </si>
  <si>
    <t>Piedade Do Rio Grande</t>
  </si>
  <si>
    <t>Jeriquara</t>
  </si>
  <si>
    <t>Pratinha</t>
  </si>
  <si>
    <t>Joselândia</t>
  </si>
  <si>
    <t>Saboeiro</t>
  </si>
  <si>
    <t>Araguacema</t>
  </si>
  <si>
    <t>Jucati</t>
  </si>
  <si>
    <t>Buritirana</t>
  </si>
  <si>
    <t>Pontal Do Araguaia</t>
  </si>
  <si>
    <t>Bonópolis</t>
  </si>
  <si>
    <t>São Luiz Do Norte</t>
  </si>
  <si>
    <t>Quadra</t>
  </si>
  <si>
    <t>Olinda Nova Do Maranhão</t>
  </si>
  <si>
    <t>Arara</t>
  </si>
  <si>
    <t>Puxinanã</t>
  </si>
  <si>
    <t>Jaqueira</t>
  </si>
  <si>
    <t>São José Do Campestre</t>
  </si>
  <si>
    <t>Divisa Nova</t>
  </si>
  <si>
    <t>Juruá</t>
  </si>
  <si>
    <t>Penaforte</t>
  </si>
  <si>
    <t>Heliópolis</t>
  </si>
  <si>
    <t>São Pedro Da Água Branca</t>
  </si>
  <si>
    <t>Fagundes</t>
  </si>
  <si>
    <t>Anahy</t>
  </si>
  <si>
    <t>Águas Frias</t>
  </si>
  <si>
    <t>Lutécia</t>
  </si>
  <si>
    <t>Verdelândia</t>
  </si>
  <si>
    <t>Porto Barreiro</t>
  </si>
  <si>
    <t>Caém</t>
  </si>
  <si>
    <t>Joaquim Pires</t>
  </si>
  <si>
    <t>Barão De Melgaço</t>
  </si>
  <si>
    <t>Sítio Novo Do Tocantins</t>
  </si>
  <si>
    <t>Itaara</t>
  </si>
  <si>
    <t>Porto Firme</t>
  </si>
  <si>
    <t>Bom Lugar</t>
  </si>
  <si>
    <t>São José Da Varginha</t>
  </si>
  <si>
    <t>Jaboti</t>
  </si>
  <si>
    <t>Lagoa Dos Três Cantos</t>
  </si>
  <si>
    <t>Turuçu</t>
  </si>
  <si>
    <t>Inimutaba</t>
  </si>
  <si>
    <t>Ipiguá</t>
  </si>
  <si>
    <t>Nova América Da Colina</t>
  </si>
  <si>
    <t>Reduto</t>
  </si>
  <si>
    <t>Nicolau Vergueiro</t>
  </si>
  <si>
    <t>Barra Do Jacaré</t>
  </si>
  <si>
    <t>Vitória Das Missões</t>
  </si>
  <si>
    <t>Pedrinhas</t>
  </si>
  <si>
    <t>Cerro Negro</t>
  </si>
  <si>
    <t>Munhoz De Melo</t>
  </si>
  <si>
    <t>Aramari</t>
  </si>
  <si>
    <t>São Felipe D'Oeste</t>
  </si>
  <si>
    <t>Sericita</t>
  </si>
  <si>
    <t>Bonito De Santa Fé</t>
  </si>
  <si>
    <t>Ribeirão Do Largo</t>
  </si>
  <si>
    <t>Rio Branco Do Ivaí</t>
  </si>
  <si>
    <t>Boa Esperança Do Iguaçu</t>
  </si>
  <si>
    <t>Conquista D'Oeste</t>
  </si>
  <si>
    <t>Espírito Santo Do Dourado</t>
  </si>
  <si>
    <t>Buritinópolis</t>
  </si>
  <si>
    <t>Urutaí</t>
  </si>
  <si>
    <t>Ivolândia</t>
  </si>
  <si>
    <t>Porto Do Mangue</t>
  </si>
  <si>
    <t>Araponga</t>
  </si>
  <si>
    <t>Campina Do Simão</t>
  </si>
  <si>
    <t>Itaguaçu Da Bahia</t>
  </si>
  <si>
    <t>Sul Brasil</t>
  </si>
  <si>
    <t>Motuca</t>
  </si>
  <si>
    <t>Banzaê</t>
  </si>
  <si>
    <t>Santa Rita De Minas</t>
  </si>
  <si>
    <t>Chaval</t>
  </si>
  <si>
    <t>Itamari</t>
  </si>
  <si>
    <t>Pedras De Maria Da Cruz</t>
  </si>
  <si>
    <t>Pureza</t>
  </si>
  <si>
    <t>Bannach</t>
  </si>
  <si>
    <t>Iguaracy</t>
  </si>
  <si>
    <t>Santa Cruz Da Baixa Verde</t>
  </si>
  <si>
    <t>Santa Bárbara Do Leste</t>
  </si>
  <si>
    <t>Maraial</t>
  </si>
  <si>
    <t>Miraíma</t>
  </si>
  <si>
    <t>Itainópolis</t>
  </si>
  <si>
    <t>Piraí Do Norte</t>
  </si>
  <si>
    <t>Mambaí</t>
  </si>
  <si>
    <t>Ponte Alta Do Tocantins</t>
  </si>
  <si>
    <t>Nova Ibiá</t>
  </si>
  <si>
    <t>Bernardo Sayão</t>
  </si>
  <si>
    <t>Serra Negra Do Norte</t>
  </si>
  <si>
    <t>Bela Vista Do Maranhão</t>
  </si>
  <si>
    <t>Icaraí De Minas</t>
  </si>
  <si>
    <t>Santa Cruz De Minas</t>
  </si>
  <si>
    <t>Luminárias</t>
  </si>
  <si>
    <t>Jordão</t>
  </si>
  <si>
    <t>Pontalinda</t>
  </si>
  <si>
    <t>Martins</t>
  </si>
  <si>
    <t>Sítio Do Quinto</t>
  </si>
  <si>
    <t>Carrancas</t>
  </si>
  <si>
    <t>Aparecida Do Rio Negro</t>
  </si>
  <si>
    <t>Palmeirina</t>
  </si>
  <si>
    <t>Bom Jesus Do Amparo</t>
  </si>
  <si>
    <t>Nossa Senhora Das Graças</t>
  </si>
  <si>
    <t>Macedônia</t>
  </si>
  <si>
    <t>Ilha Das Flores</t>
  </si>
  <si>
    <t>Ribamar Fiquene</t>
  </si>
  <si>
    <t>Peri Mirim</t>
  </si>
  <si>
    <t>Campo Redondo</t>
  </si>
  <si>
    <t>Chapadão Do Lageado</t>
  </si>
  <si>
    <t>Bocaina Do Sul</t>
  </si>
  <si>
    <t>Centro Do Guilherme</t>
  </si>
  <si>
    <t>Chã Preta</t>
  </si>
  <si>
    <t>Groaíras</t>
  </si>
  <si>
    <t>Umbuzeiro</t>
  </si>
  <si>
    <t>Santo Antônio Do Palma</t>
  </si>
  <si>
    <t>Godofredo Viana</t>
  </si>
  <si>
    <t>Sete De Setembro</t>
  </si>
  <si>
    <t>Augusto De Lima</t>
  </si>
  <si>
    <t>Lagoa Grande Do Maranhão</t>
  </si>
  <si>
    <t>Ipiranga Do Piauí</t>
  </si>
  <si>
    <t>Cana Verde</t>
  </si>
  <si>
    <t>Aratuípe</t>
  </si>
  <si>
    <t>São Mamede</t>
  </si>
  <si>
    <t>Feira Nova Do Maranhão</t>
  </si>
  <si>
    <t>Lajeado Novo</t>
  </si>
  <si>
    <t>São Rafael</t>
  </si>
  <si>
    <t>Jesuânia</t>
  </si>
  <si>
    <t>Toropi</t>
  </si>
  <si>
    <t>Princesa</t>
  </si>
  <si>
    <t>Goianorte</t>
  </si>
  <si>
    <t>Deputado Irapuan Pinheiro</t>
  </si>
  <si>
    <t>Satubinha</t>
  </si>
  <si>
    <t>Itaubal</t>
  </si>
  <si>
    <t>Faxinalzinho</t>
  </si>
  <si>
    <t>Equador</t>
  </si>
  <si>
    <t>São Pedro Das Missões</t>
  </si>
  <si>
    <t>Sarutaiá</t>
  </si>
  <si>
    <t>Padre Carvalho</t>
  </si>
  <si>
    <t>Salto Do Céu</t>
  </si>
  <si>
    <t>Elisiário</t>
  </si>
  <si>
    <t>Marcolândia</t>
  </si>
  <si>
    <t>Morrinhos Do Sul</t>
  </si>
  <si>
    <t>Pracuúba</t>
  </si>
  <si>
    <t>Chapada Da Natividade</t>
  </si>
  <si>
    <t>Itaiçaba</t>
  </si>
  <si>
    <t>Santa Rosa Do Purus</t>
  </si>
  <si>
    <t>Itumirim</t>
  </si>
  <si>
    <t>Nova Nazaré</t>
  </si>
  <si>
    <t>Morpará</t>
  </si>
  <si>
    <t>Santana Do Maranhão</t>
  </si>
  <si>
    <t>Vale De São Domingos</t>
  </si>
  <si>
    <t>Barra De Santana</t>
  </si>
  <si>
    <t>Ubiretama</t>
  </si>
  <si>
    <t>Currais</t>
  </si>
  <si>
    <t>Mateiros</t>
  </si>
  <si>
    <t>Paranapoema</t>
  </si>
  <si>
    <t>Uniflor</t>
  </si>
  <si>
    <t>Inhacorá</t>
  </si>
  <si>
    <t>Porto Vitória</t>
  </si>
  <si>
    <t>Pirapó</t>
  </si>
  <si>
    <t>Cabeceiras Do Piauí</t>
  </si>
  <si>
    <t>Gado Bravo</t>
  </si>
  <si>
    <t>Simão Pereira</t>
  </si>
  <si>
    <t>Lagoinha</t>
  </si>
  <si>
    <t>Linha Nova</t>
  </si>
  <si>
    <t>Érico Cardoso</t>
  </si>
  <si>
    <t>Cubati</t>
  </si>
  <si>
    <t>Comercinho</t>
  </si>
  <si>
    <t>Santa Tereza De Goiás</t>
  </si>
  <si>
    <t>Carvalhópolis</t>
  </si>
  <si>
    <t>Mira Estrela</t>
  </si>
  <si>
    <t>Santa Rita De Ibitipoca</t>
  </si>
  <si>
    <t>Floreal</t>
  </si>
  <si>
    <t>Janduís</t>
  </si>
  <si>
    <t>Manfrinópolis</t>
  </si>
  <si>
    <t>Vermelho Novo</t>
  </si>
  <si>
    <t>Candeal</t>
  </si>
  <si>
    <t>Rubelita</t>
  </si>
  <si>
    <t>Divinolândia De Minas</t>
  </si>
  <si>
    <t>Mampituba</t>
  </si>
  <si>
    <t>Carneiros</t>
  </si>
  <si>
    <t>Dirce Reis</t>
  </si>
  <si>
    <t>Coronel Xavier Chaves</t>
  </si>
  <si>
    <t>Cedro De São João</t>
  </si>
  <si>
    <t>Lagoa Bonita Do Sul</t>
  </si>
  <si>
    <t>Cerro Grande</t>
  </si>
  <si>
    <t>Terezinha</t>
  </si>
  <si>
    <t>Formosa Do Sul</t>
  </si>
  <si>
    <t>Cajapió</t>
  </si>
  <si>
    <t>São João Do Sabugi</t>
  </si>
  <si>
    <t>Ererê</t>
  </si>
  <si>
    <t>Areial</t>
  </si>
  <si>
    <t>Rosário Da Limeira</t>
  </si>
  <si>
    <t>Montezuma</t>
  </si>
  <si>
    <t>São Pedro Dos Crentes</t>
  </si>
  <si>
    <t>Santo Antônio Do Retiro</t>
  </si>
  <si>
    <t>Santana Dos Garrotes</t>
  </si>
  <si>
    <t>Conceição Do Tocantins</t>
  </si>
  <si>
    <t>Mesópolis</t>
  </si>
  <si>
    <t>Nova Itarana</t>
  </si>
  <si>
    <t>Potiretama</t>
  </si>
  <si>
    <t>Antônio Martins</t>
  </si>
  <si>
    <t>Isaías Coelho</t>
  </si>
  <si>
    <t>Bom Sucesso De Itararé</t>
  </si>
  <si>
    <t>Cacimbas</t>
  </si>
  <si>
    <t>Relvado</t>
  </si>
  <si>
    <t>Coronel Martins</t>
  </si>
  <si>
    <t>Alto Bela Vista</t>
  </si>
  <si>
    <t>Faria Lemos</t>
  </si>
  <si>
    <t>São José Da Vitória</t>
  </si>
  <si>
    <t>São Bento Do Tocantins</t>
  </si>
  <si>
    <t>Jacaré Dos Homens</t>
  </si>
  <si>
    <t>Oratórios</t>
  </si>
  <si>
    <t>Cabaceiras</t>
  </si>
  <si>
    <t>Pedro Régis</t>
  </si>
  <si>
    <t>Santa Cruz Do Piauí</t>
  </si>
  <si>
    <t>Major Gercino</t>
  </si>
  <si>
    <t>Francisco Dumont</t>
  </si>
  <si>
    <t>Santo Antônio De Lisboa</t>
  </si>
  <si>
    <t>Santa Teresinha</t>
  </si>
  <si>
    <t>Nazaré Do Piauí</t>
  </si>
  <si>
    <t>Barão De Monte Alto</t>
  </si>
  <si>
    <t>Heitoraí</t>
  </si>
  <si>
    <t>Araçaí</t>
  </si>
  <si>
    <t>Novorizonte</t>
  </si>
  <si>
    <t>Gramado Dos Loureiros</t>
  </si>
  <si>
    <t>São José Dos Ramos</t>
  </si>
  <si>
    <t>José Da Penha</t>
  </si>
  <si>
    <t>Cuparaque</t>
  </si>
  <si>
    <t>Boa Hora</t>
  </si>
  <si>
    <t>Joaquim Felício</t>
  </si>
  <si>
    <t>Bom Jesus Do Oeste</t>
  </si>
  <si>
    <t>Vieiras</t>
  </si>
  <si>
    <t>Calumbi</t>
  </si>
  <si>
    <t>Baixio</t>
  </si>
  <si>
    <t>Pequeri</t>
  </si>
  <si>
    <t>Divinésia</t>
  </si>
  <si>
    <t>Santa Luz</t>
  </si>
  <si>
    <t>Rio Grande Do Piauí</t>
  </si>
  <si>
    <t>Nova Castilho</t>
  </si>
  <si>
    <t>Jerumenha</t>
  </si>
  <si>
    <t>Vargem Grande Do Rio Pardo</t>
  </si>
  <si>
    <t>Santa Bárbara Do Monte Verde</t>
  </si>
  <si>
    <t>Ribeirão Dos Índios</t>
  </si>
  <si>
    <t>Pedrão</t>
  </si>
  <si>
    <t>Lajes Pintadas</t>
  </si>
  <si>
    <t>Brasilândia Do Tocantins</t>
  </si>
  <si>
    <t>Sério</t>
  </si>
  <si>
    <t>Lagoa Do Piauí</t>
  </si>
  <si>
    <t>Riachão Do Bacamarte</t>
  </si>
  <si>
    <t>Santo Hipólito</t>
  </si>
  <si>
    <t>Marliéria</t>
  </si>
  <si>
    <t>Nova Palmeira</t>
  </si>
  <si>
    <t>São Roberto</t>
  </si>
  <si>
    <t>Boqueirão Do Piauí</t>
  </si>
  <si>
    <t>Chácara</t>
  </si>
  <si>
    <t>São Geraldo Da Piedade</t>
  </si>
  <si>
    <t>Coronel João Pessoa</t>
  </si>
  <si>
    <t>Duas Estradas</t>
  </si>
  <si>
    <t>Morro Agudo De Goiás</t>
  </si>
  <si>
    <t>Assunção</t>
  </si>
  <si>
    <t>Jatobá Do Piauí</t>
  </si>
  <si>
    <t>Carrasco Bonito</t>
  </si>
  <si>
    <t>Almino Afonso</t>
  </si>
  <si>
    <t>Seritinga</t>
  </si>
  <si>
    <t>Nova Iorque</t>
  </si>
  <si>
    <t>São Salvador Do Tocantins</t>
  </si>
  <si>
    <t>Caranaíba</t>
  </si>
  <si>
    <t>Serranópolis De Minas</t>
  </si>
  <si>
    <t>Alagoa</t>
  </si>
  <si>
    <t>Passa Vinte</t>
  </si>
  <si>
    <t>Mar Vermelho</t>
  </si>
  <si>
    <t>Porto Vera Cruz</t>
  </si>
  <si>
    <t>Paulistânia</t>
  </si>
  <si>
    <t>Nossa Senhora De Nazaré</t>
  </si>
  <si>
    <t>Guarani D'Oeste</t>
  </si>
  <si>
    <t>Teresina De Goiás</t>
  </si>
  <si>
    <t>Poço Dantas</t>
  </si>
  <si>
    <t>Nova Guataporanga</t>
  </si>
  <si>
    <t>Bernardino Batista</t>
  </si>
  <si>
    <t>Marmelópolis</t>
  </si>
  <si>
    <t>São José Do Mantimento</t>
  </si>
  <si>
    <t>Serranos</t>
  </si>
  <si>
    <t>São João Da Varjota</t>
  </si>
  <si>
    <t>Canavieira</t>
  </si>
  <si>
    <t>São Sebastião Do Rio Verde</t>
  </si>
  <si>
    <t>Francisco Macedo</t>
  </si>
  <si>
    <t>São Domingos Do Cariri</t>
  </si>
  <si>
    <t>Floresta Do Piauí</t>
  </si>
  <si>
    <t>João Dias</t>
  </si>
  <si>
    <t>Araguainha</t>
  </si>
  <si>
    <t>Lagoinha Do Piauí</t>
  </si>
  <si>
    <t>São Caetano</t>
  </si>
  <si>
    <t>Cidades Brasileiras</t>
  </si>
  <si>
    <t>Fonte: https://www.kaggle.com/crisparada/brazilian-cities/downloads/brazilian-cities.zip/6</t>
  </si>
  <si>
    <t>Município</t>
  </si>
  <si>
    <t>Estado</t>
  </si>
  <si>
    <t>Norte</t>
  </si>
  <si>
    <t>Nordeste</t>
  </si>
  <si>
    <t>Centro-Oeste</t>
  </si>
  <si>
    <t>Sudeste</t>
  </si>
  <si>
    <t>Sul</t>
  </si>
  <si>
    <t>Região</t>
  </si>
  <si>
    <t>Municipio-Estado</t>
  </si>
  <si>
    <t>IDHMI &lt; 0,599</t>
  </si>
  <si>
    <t>Classificação</t>
  </si>
  <si>
    <t>Qtde Criança &gt; 951</t>
  </si>
  <si>
    <t>Qtde Empresa &lt; 2</t>
  </si>
  <si>
    <t>Linha Excluida</t>
  </si>
  <si>
    <t>Não excluido, apenas unificado em apenas uma linha</t>
  </si>
  <si>
    <t>Aplicação 2: IDHM dos municípios brasileiros - Parte II</t>
  </si>
  <si>
    <t>IDHM dos Municípios Brasileiros</t>
  </si>
  <si>
    <t>Renda</t>
  </si>
  <si>
    <t>h) A renda anual per capita (por pessoa) pode ser analisada pela variável GDP_Capita. O atual presidente, concorrente do candidato que  você está auxiliando, disse em entrevista que “a maioria dos brasileiros tem uma renda anual superior a 21 mil”. Como você avalia essa frase?</t>
  </si>
  <si>
    <t>i) O IDHM_Renda é outra variável na qual podemos avaliar a situação da renda dos habitantes de cada município. Ela tem relação com o GDP_Capita?</t>
  </si>
  <si>
    <t>j) Considerando ainda o IDHM_Renda, qual a análise dessa variável por região?</t>
  </si>
  <si>
    <t>k) Conclua traçando o perfil de renda per capita dos municípios do Brasil e quais propostas faria para essa área.</t>
  </si>
  <si>
    <r>
      <t>Um dos candidatos à presidência do Brasil solicitou a uma consultoria um levantamento de diversas informações sobre os municípios brasileiros. Com isso, pretende estudar algumas características e propor políticas adequadas para as áreas da Educação, Saúde e aumento de Renda. Considerando a base de dados </t>
    </r>
    <r>
      <rPr>
        <sz val="11"/>
        <color theme="1"/>
        <rFont val="Segoe UI"/>
        <family val="2"/>
      </rPr>
      <t>brazil_cities.xlsx</t>
    </r>
    <r>
      <rPr>
        <sz val="11"/>
        <color theme="1"/>
        <rFont val="Segoe UI"/>
        <family val="2"/>
      </rPr>
      <t>, extraia dos dados as seguintes informações para auxiliar o candidato:</t>
    </r>
  </si>
  <si>
    <t>Total Geral</t>
  </si>
  <si>
    <t>Média</t>
  </si>
  <si>
    <t>Total da renda anual</t>
  </si>
  <si>
    <t>Média da renda anual</t>
  </si>
  <si>
    <t>Mediana</t>
  </si>
  <si>
    <t>por municipio</t>
  </si>
  <si>
    <t>Não podemos analisar a informação, pois a base fornecida não tem a quantidade de brasileiros por municipio, estado ou região. Além disso, a média e a mediana da variável GDP_Capita possuem valores discrepantes, por tanto existe uma forte indicios de haver outliers, o que se confirmou com a criação do gráfico box plot.</t>
  </si>
  <si>
    <t>Correlação</t>
  </si>
  <si>
    <t>Valor do limite superior</t>
  </si>
  <si>
    <t>Fraca</t>
  </si>
  <si>
    <t>Forte</t>
  </si>
  <si>
    <t>Existe uma relação fraca de 0,53, conforme correlação de Pearson, entre as duas variaveis, considerando os outliers (Valores que estão acima do limite superior de R$ 51.723,72)</t>
  </si>
  <si>
    <t xml:space="preserve">Excluindo os valores acima de R$ 51.723,72, a relação entre as duas variáveis passa a ser de 0,76, considerada forte, conforme correlação de Pearson. </t>
  </si>
  <si>
    <t xml:space="preserve">Além disso, a relação de ambas não é considerada linear, pois os pontos não estão próximos a reta de tendência. </t>
  </si>
  <si>
    <t>Desvio Padrão</t>
  </si>
  <si>
    <t>Variância</t>
  </si>
  <si>
    <t>N</t>
  </si>
  <si>
    <t>R²</t>
  </si>
  <si>
    <t>Variância Ponderada</t>
  </si>
  <si>
    <t>As regiões explica 60,64% da diferença do IDHM Renda do Brasil.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</si>
</sst>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.0000_-;\-* #,##0.0000_-;_-* &quot;-&quot;??_-;_-@_-"/>
    <numFmt numFmtId="165" formatCode="_-* #,##0.0000_-;\-* #,##0.0000_-;_-* &quot;-&quot;????_-;_-@_-"/>
  </numFmts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1"/>
      <name val="Segoe UI"/>
      <family val="2"/>
    </font>
    <font>
      <sz val="14"/>
      <color theme="1"/>
      <name val="Segoe UI"/>
      <family val="2"/>
    </font>
    <font>
      <b/>
      <sz val="1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Segoe U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theme="4" tint="0.39997558519241921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8">
    <xf numFmtId="0" fontId="0" fillId="0" borderId="0" xfId="0"/>
    <xf numFmtId="0" fontId="18" fillId="0" borderId="0" xfId="0" applyFont="1"/>
    <xf numFmtId="0" fontId="16" fillId="0" borderId="12" xfId="0" applyFont="1" applyBorder="1"/>
    <xf numFmtId="0" fontId="0" fillId="0" borderId="12" xfId="0" applyFont="1" applyBorder="1" applyAlignment="1">
      <alignment horizontal="left"/>
    </xf>
    <xf numFmtId="0" fontId="0" fillId="0" borderId="12" xfId="0" applyBorder="1"/>
    <xf numFmtId="0" fontId="13" fillId="33" borderId="14" xfId="0" applyFont="1" applyFill="1" applyBorder="1" applyAlignment="1">
      <alignment horizontal="center"/>
    </xf>
    <xf numFmtId="0" fontId="13" fillId="33" borderId="15" xfId="0" applyFont="1" applyFill="1" applyBorder="1" applyAlignment="1">
      <alignment horizontal="center"/>
    </xf>
    <xf numFmtId="0" fontId="13" fillId="33" borderId="16" xfId="0" applyFont="1" applyFill="1" applyBorder="1" applyAlignment="1">
      <alignment horizontal="center"/>
    </xf>
    <xf numFmtId="0" fontId="0" fillId="34" borderId="14" xfId="0" applyFont="1" applyFill="1" applyBorder="1"/>
    <xf numFmtId="0" fontId="0" fillId="34" borderId="15" xfId="0" applyFont="1" applyFill="1" applyBorder="1"/>
    <xf numFmtId="0" fontId="0" fillId="34" borderId="16" xfId="0" applyFont="1" applyFill="1" applyBorder="1"/>
    <xf numFmtId="0" fontId="0" fillId="35" borderId="14" xfId="0" applyFont="1" applyFill="1" applyBorder="1"/>
    <xf numFmtId="0" fontId="0" fillId="35" borderId="15" xfId="0" applyFont="1" applyFill="1" applyBorder="1"/>
    <xf numFmtId="0" fontId="0" fillId="35" borderId="16" xfId="0" applyFont="1" applyFill="1" applyBorder="1"/>
    <xf numFmtId="0" fontId="0" fillId="35" borderId="11" xfId="0" applyFont="1" applyFill="1" applyBorder="1"/>
    <xf numFmtId="0" fontId="0" fillId="35" borderId="10" xfId="0" applyFont="1" applyFill="1" applyBorder="1"/>
    <xf numFmtId="0" fontId="0" fillId="35" borderId="13" xfId="0" applyFont="1" applyFill="1" applyBorder="1"/>
    <xf numFmtId="0" fontId="13" fillId="33" borderId="0" xfId="0" applyFont="1" applyFill="1" applyBorder="1" applyAlignment="1">
      <alignment horizontal="center"/>
    </xf>
    <xf numFmtId="0" fontId="13" fillId="33" borderId="17" xfId="0" applyFont="1" applyFill="1" applyBorder="1" applyAlignment="1">
      <alignment horizontal="center"/>
    </xf>
    <xf numFmtId="0" fontId="0" fillId="34" borderId="14" xfId="0" applyFill="1" applyBorder="1"/>
    <xf numFmtId="0" fontId="0" fillId="34" borderId="15" xfId="0" applyFill="1" applyBorder="1"/>
    <xf numFmtId="0" fontId="0" fillId="34" borderId="16" xfId="0" applyFill="1" applyBorder="1"/>
    <xf numFmtId="0" fontId="0" fillId="35" borderId="14" xfId="0" applyFill="1" applyBorder="1"/>
    <xf numFmtId="0" fontId="0" fillId="35" borderId="15" xfId="0" applyFill="1" applyBorder="1"/>
    <xf numFmtId="0" fontId="0" fillId="35" borderId="16" xfId="0" applyFill="1" applyBorder="1"/>
    <xf numFmtId="0" fontId="0" fillId="36" borderId="14" xfId="0" applyFill="1" applyBorder="1"/>
    <xf numFmtId="0" fontId="0" fillId="36" borderId="15" xfId="0" applyFill="1" applyBorder="1"/>
    <xf numFmtId="0" fontId="0" fillId="36" borderId="16" xfId="0" applyFill="1" applyBorder="1"/>
    <xf numFmtId="0" fontId="0" fillId="37" borderId="11" xfId="0" applyFill="1" applyBorder="1"/>
    <xf numFmtId="0" fontId="0" fillId="37" borderId="10" xfId="0" applyFill="1" applyBorder="1"/>
    <xf numFmtId="0" fontId="0" fillId="37" borderId="13" xfId="0" applyFill="1" applyBorder="1"/>
    <xf numFmtId="0" fontId="0" fillId="0" borderId="0" xfId="0" applyFont="1"/>
    <xf numFmtId="0" fontId="0" fillId="37" borderId="15" xfId="0" applyFont="1" applyFill="1" applyBorder="1"/>
    <xf numFmtId="0" fontId="0" fillId="36" borderId="15" xfId="0" applyFont="1" applyFill="1" applyBorder="1"/>
    <xf numFmtId="0" fontId="0" fillId="37" borderId="16" xfId="0" applyFont="1" applyFill="1" applyBorder="1"/>
    <xf numFmtId="0" fontId="0" fillId="37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44" fontId="0" fillId="0" borderId="0" xfId="43" applyFont="1"/>
    <xf numFmtId="44" fontId="14" fillId="0" borderId="0" xfId="43" applyFont="1"/>
    <xf numFmtId="0" fontId="16" fillId="0" borderId="0" xfId="0" applyFont="1" applyAlignment="1">
      <alignment horizontal="center"/>
    </xf>
    <xf numFmtId="0" fontId="16" fillId="0" borderId="0" xfId="0" applyFont="1"/>
    <xf numFmtId="0" fontId="0" fillId="34" borderId="15" xfId="0" applyFont="1" applyFill="1" applyBorder="1" applyAlignment="1">
      <alignment horizontal="center"/>
    </xf>
    <xf numFmtId="0" fontId="0" fillId="35" borderId="15" xfId="0" applyFont="1" applyFill="1" applyBorder="1" applyAlignment="1">
      <alignment horizontal="center"/>
    </xf>
    <xf numFmtId="0" fontId="0" fillId="36" borderId="15" xfId="0" applyFont="1" applyFill="1" applyBorder="1" applyAlignment="1">
      <alignment horizontal="center"/>
    </xf>
    <xf numFmtId="0" fontId="0" fillId="37" borderId="15" xfId="0" applyFont="1" applyFill="1" applyBorder="1" applyAlignment="1">
      <alignment horizontal="center"/>
    </xf>
    <xf numFmtId="0" fontId="0" fillId="34" borderId="18" xfId="0" applyFont="1" applyFill="1" applyBorder="1" applyAlignment="1">
      <alignment horizontal="center"/>
    </xf>
    <xf numFmtId="0" fontId="0" fillId="35" borderId="18" xfId="0" applyFont="1" applyFill="1" applyBorder="1" applyAlignment="1">
      <alignment horizontal="center"/>
    </xf>
    <xf numFmtId="43" fontId="0" fillId="0" borderId="0" xfId="42" applyFont="1"/>
    <xf numFmtId="43" fontId="0" fillId="34" borderId="15" xfId="42" applyFont="1" applyFill="1" applyBorder="1" applyAlignment="1">
      <alignment horizontal="center"/>
    </xf>
    <xf numFmtId="43" fontId="0" fillId="35" borderId="15" xfId="42" applyFont="1" applyFill="1" applyBorder="1" applyAlignment="1">
      <alignment horizontal="center"/>
    </xf>
    <xf numFmtId="43" fontId="0" fillId="37" borderId="15" xfId="42" applyFont="1" applyFill="1" applyBorder="1" applyAlignment="1">
      <alignment horizontal="center"/>
    </xf>
    <xf numFmtId="43" fontId="0" fillId="35" borderId="18" xfId="42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16" fillId="38" borderId="19" xfId="0" applyFont="1" applyFill="1" applyBorder="1" applyAlignment="1">
      <alignment horizontal="center"/>
    </xf>
    <xf numFmtId="164" fontId="16" fillId="38" borderId="15" xfId="0" applyNumberFormat="1" applyFont="1" applyFill="1" applyBorder="1" applyAlignment="1">
      <alignment horizontal="center"/>
    </xf>
    <xf numFmtId="164" fontId="0" fillId="39" borderId="0" xfId="0" applyNumberFormat="1" applyFill="1" applyAlignment="1">
      <alignment horizontal="center"/>
    </xf>
    <xf numFmtId="2" fontId="23" fillId="0" borderId="0" xfId="0" pivotButton="1" applyNumberFormat="1" applyFont="1" applyAlignment="1">
      <alignment horizontal="center"/>
    </xf>
    <xf numFmtId="2" fontId="23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pivotButton="1" applyFont="1" applyAlignment="1">
      <alignment horizontal="center"/>
    </xf>
    <xf numFmtId="0" fontId="16" fillId="0" borderId="0" xfId="0" applyFont="1" applyAlignment="1">
      <alignment horizontal="right"/>
    </xf>
    <xf numFmtId="43" fontId="23" fillId="0" borderId="0" xfId="42" applyFont="1"/>
    <xf numFmtId="0" fontId="23" fillId="0" borderId="0" xfId="0" pivotButton="1" applyFont="1"/>
    <xf numFmtId="0" fontId="23" fillId="0" borderId="0" xfId="0" applyFont="1"/>
    <xf numFmtId="0" fontId="22" fillId="0" borderId="0" xfId="0" applyFont="1" applyAlignment="1">
      <alignment horizontal="left"/>
    </xf>
    <xf numFmtId="10" fontId="23" fillId="0" borderId="0" xfId="44" applyNumberFormat="1" applyFont="1" applyAlignment="1">
      <alignment horizontal="left"/>
    </xf>
    <xf numFmtId="0" fontId="16" fillId="0" borderId="0" xfId="0" applyFont="1" applyAlignment="1">
      <alignment horizontal="justify" vertical="justify" wrapText="1"/>
    </xf>
    <xf numFmtId="0" fontId="22" fillId="0" borderId="0" xfId="0" applyFont="1" applyAlignment="1">
      <alignment horizontal="justify" vertical="justify" wrapText="1"/>
    </xf>
    <xf numFmtId="0" fontId="24" fillId="0" borderId="20" xfId="0" applyFont="1" applyFill="1" applyBorder="1" applyAlignment="1">
      <alignment vertical="center"/>
    </xf>
    <xf numFmtId="0" fontId="19" fillId="0" borderId="21" xfId="0" applyFont="1" applyFill="1" applyBorder="1"/>
    <xf numFmtId="0" fontId="0" fillId="0" borderId="21" xfId="0" applyFill="1" applyBorder="1"/>
    <xf numFmtId="0" fontId="0" fillId="0" borderId="22" xfId="0" applyFill="1" applyBorder="1"/>
    <xf numFmtId="0" fontId="20" fillId="0" borderId="23" xfId="0" applyFont="1" applyFill="1" applyBorder="1" applyAlignment="1">
      <alignment vertical="center"/>
    </xf>
    <xf numFmtId="0" fontId="19" fillId="0" borderId="0" xfId="0" applyFont="1" applyFill="1" applyBorder="1"/>
    <xf numFmtId="0" fontId="0" fillId="0" borderId="0" xfId="0" applyFill="1" applyBorder="1"/>
    <xf numFmtId="0" fontId="0" fillId="0" borderId="24" xfId="0" applyFill="1" applyBorder="1"/>
    <xf numFmtId="0" fontId="19" fillId="0" borderId="23" xfId="0" applyFont="1" applyFill="1" applyBorder="1" applyAlignment="1">
      <alignment vertical="center"/>
    </xf>
    <xf numFmtId="0" fontId="19" fillId="0" borderId="23" xfId="0" applyFont="1" applyFill="1" applyBorder="1" applyAlignment="1">
      <alignment horizontal="justify" vertical="justify" wrapText="1"/>
    </xf>
    <xf numFmtId="0" fontId="19" fillId="0" borderId="0" xfId="0" applyFont="1" applyFill="1" applyBorder="1" applyAlignment="1">
      <alignment horizontal="justify" vertical="justify" wrapText="1"/>
    </xf>
    <xf numFmtId="0" fontId="0" fillId="0" borderId="25" xfId="0" applyFill="1" applyBorder="1"/>
    <xf numFmtId="0" fontId="0" fillId="0" borderId="26" xfId="0" applyFill="1" applyBorder="1"/>
    <xf numFmtId="0" fontId="0" fillId="0" borderId="27" xfId="0" applyFill="1" applyBorder="1"/>
  </cellXfs>
  <cellStyles count="45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3" builtinId="4"/>
    <cellStyle name="Neutro" xfId="8" builtinId="28" customBuiltin="1"/>
    <cellStyle name="Normal" xfId="0" builtinId="0"/>
    <cellStyle name="Nota" xfId="15" builtinId="10" customBuiltin="1"/>
    <cellStyle name="Porcentagem" xfId="44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2" builtinId="3"/>
  </cellStyles>
  <dxfs count="26">
    <dxf>
      <numFmt numFmtId="34" formatCode="_-&quot;R$&quot;\ * #,##0.00_-;\-&quot;R$&quot;\ * #,##0.00_-;_-&quot;R$&quot;\ * &quot;-&quot;??_-;_-@_-"/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numFmt numFmtId="164" formatCode="_-* #,##0.0000_-;\-* #,##0.0000_-;_-* &quot;-&quot;??_-;_-@_-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IDHM Renda x GDP_CAPITA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Analises!$D$30</c:f>
              <c:strCache>
                <c:ptCount val="1"/>
                <c:pt idx="0">
                  <c:v>GDP_CAPITA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762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0"/>
          </c:trendline>
          <c:xVal>
            <c:numRef>
              <c:f>Analises!$C$31:$C$5595</c:f>
              <c:numCache>
                <c:formatCode>General</c:formatCode>
                <c:ptCount val="5565"/>
                <c:pt idx="0">
                  <c:v>0.84299999999999997</c:v>
                </c:pt>
                <c:pt idx="1">
                  <c:v>0.77600000000000002</c:v>
                </c:pt>
                <c:pt idx="2">
                  <c:v>0.84</c:v>
                </c:pt>
                <c:pt idx="3">
                  <c:v>0.86299999999999999</c:v>
                </c:pt>
                <c:pt idx="4">
                  <c:v>0.86699999999999999</c:v>
                </c:pt>
                <c:pt idx="5">
                  <c:v>0.84099999999999997</c:v>
                </c:pt>
                <c:pt idx="6">
                  <c:v>0.79100000000000004</c:v>
                </c:pt>
                <c:pt idx="7">
                  <c:v>0.79800000000000004</c:v>
                </c:pt>
                <c:pt idx="8">
                  <c:v>0.86099999999999999</c:v>
                </c:pt>
                <c:pt idx="9">
                  <c:v>0.85</c:v>
                </c:pt>
                <c:pt idx="10">
                  <c:v>0.77200000000000002</c:v>
                </c:pt>
                <c:pt idx="11">
                  <c:v>0.82899999999999996</c:v>
                </c:pt>
                <c:pt idx="12">
                  <c:v>0.82</c:v>
                </c:pt>
                <c:pt idx="13">
                  <c:v>0.77600000000000002</c:v>
                </c:pt>
                <c:pt idx="14">
                  <c:v>0.749</c:v>
                </c:pt>
                <c:pt idx="15">
                  <c:v>0.749</c:v>
                </c:pt>
                <c:pt idx="16">
                  <c:v>0.82399999999999995</c:v>
                </c:pt>
                <c:pt idx="17">
                  <c:v>0.76600000000000001</c:v>
                </c:pt>
                <c:pt idx="18">
                  <c:v>0.80700000000000005</c:v>
                </c:pt>
                <c:pt idx="19">
                  <c:v>0.746</c:v>
                </c:pt>
                <c:pt idx="20">
                  <c:v>0.81899999999999995</c:v>
                </c:pt>
                <c:pt idx="21">
                  <c:v>0.73799999999999999</c:v>
                </c:pt>
                <c:pt idx="22">
                  <c:v>0.8</c:v>
                </c:pt>
                <c:pt idx="23">
                  <c:v>0.88700000000000001</c:v>
                </c:pt>
                <c:pt idx="24">
                  <c:v>0.83399999999999996</c:v>
                </c:pt>
                <c:pt idx="25">
                  <c:v>0.749</c:v>
                </c:pt>
                <c:pt idx="26">
                  <c:v>0.78900000000000003</c:v>
                </c:pt>
                <c:pt idx="27">
                  <c:v>0.79200000000000004</c:v>
                </c:pt>
                <c:pt idx="28">
                  <c:v>0.89100000000000001</c:v>
                </c:pt>
                <c:pt idx="29">
                  <c:v>0.80400000000000005</c:v>
                </c:pt>
                <c:pt idx="30">
                  <c:v>0.751</c:v>
                </c:pt>
                <c:pt idx="31">
                  <c:v>0.80100000000000005</c:v>
                </c:pt>
                <c:pt idx="32">
                  <c:v>0.78200000000000003</c:v>
                </c:pt>
                <c:pt idx="33">
                  <c:v>0.79</c:v>
                </c:pt>
                <c:pt idx="34">
                  <c:v>0.76500000000000001</c:v>
                </c:pt>
                <c:pt idx="35">
                  <c:v>0.79700000000000004</c:v>
                </c:pt>
                <c:pt idx="36">
                  <c:v>0.69499999999999995</c:v>
                </c:pt>
                <c:pt idx="37">
                  <c:v>0.76</c:v>
                </c:pt>
                <c:pt idx="38">
                  <c:v>0.87</c:v>
                </c:pt>
                <c:pt idx="39">
                  <c:v>0.80600000000000005</c:v>
                </c:pt>
                <c:pt idx="40">
                  <c:v>0.81200000000000006</c:v>
                </c:pt>
                <c:pt idx="41">
                  <c:v>0.79500000000000004</c:v>
                </c:pt>
                <c:pt idx="42">
                  <c:v>0.876</c:v>
                </c:pt>
                <c:pt idx="43">
                  <c:v>0.81200000000000006</c:v>
                </c:pt>
                <c:pt idx="44">
                  <c:v>0.75800000000000001</c:v>
                </c:pt>
                <c:pt idx="45">
                  <c:v>0.745</c:v>
                </c:pt>
                <c:pt idx="46">
                  <c:v>0.78400000000000003</c:v>
                </c:pt>
                <c:pt idx="47">
                  <c:v>0.8</c:v>
                </c:pt>
                <c:pt idx="48">
                  <c:v>0.76200000000000001</c:v>
                </c:pt>
                <c:pt idx="49">
                  <c:v>0.76800000000000002</c:v>
                </c:pt>
                <c:pt idx="50">
                  <c:v>0.73799999999999999</c:v>
                </c:pt>
                <c:pt idx="51">
                  <c:v>0.8</c:v>
                </c:pt>
                <c:pt idx="52">
                  <c:v>0.78800000000000003</c:v>
                </c:pt>
                <c:pt idx="53">
                  <c:v>0.77600000000000002</c:v>
                </c:pt>
                <c:pt idx="54">
                  <c:v>0.69199999999999995</c:v>
                </c:pt>
                <c:pt idx="55">
                  <c:v>0.71699999999999997</c:v>
                </c:pt>
                <c:pt idx="56">
                  <c:v>0.76800000000000002</c:v>
                </c:pt>
                <c:pt idx="57">
                  <c:v>0.749</c:v>
                </c:pt>
                <c:pt idx="58">
                  <c:v>0.77</c:v>
                </c:pt>
                <c:pt idx="59">
                  <c:v>0.69099999999999995</c:v>
                </c:pt>
                <c:pt idx="60">
                  <c:v>0.76100000000000001</c:v>
                </c:pt>
                <c:pt idx="61">
                  <c:v>0.71499999999999997</c:v>
                </c:pt>
                <c:pt idx="62">
                  <c:v>0.74099999999999999</c:v>
                </c:pt>
                <c:pt idx="63">
                  <c:v>0.71099999999999997</c:v>
                </c:pt>
                <c:pt idx="64">
                  <c:v>0.749</c:v>
                </c:pt>
                <c:pt idx="65">
                  <c:v>0.79100000000000004</c:v>
                </c:pt>
                <c:pt idx="66">
                  <c:v>0.76300000000000001</c:v>
                </c:pt>
                <c:pt idx="67">
                  <c:v>0.77800000000000002</c:v>
                </c:pt>
                <c:pt idx="68">
                  <c:v>0.73899999999999999</c:v>
                </c:pt>
                <c:pt idx="69">
                  <c:v>0.755</c:v>
                </c:pt>
                <c:pt idx="70">
                  <c:v>0.67400000000000004</c:v>
                </c:pt>
                <c:pt idx="71">
                  <c:v>0.78800000000000003</c:v>
                </c:pt>
                <c:pt idx="72">
                  <c:v>0.77900000000000003</c:v>
                </c:pt>
                <c:pt idx="73">
                  <c:v>0.79200000000000004</c:v>
                </c:pt>
                <c:pt idx="74">
                  <c:v>0.78800000000000003</c:v>
                </c:pt>
                <c:pt idx="75">
                  <c:v>0.76300000000000001</c:v>
                </c:pt>
                <c:pt idx="76">
                  <c:v>0.78600000000000003</c:v>
                </c:pt>
                <c:pt idx="77">
                  <c:v>0.71</c:v>
                </c:pt>
                <c:pt idx="78">
                  <c:v>0.77200000000000002</c:v>
                </c:pt>
                <c:pt idx="79">
                  <c:v>0.77800000000000002</c:v>
                </c:pt>
                <c:pt idx="80">
                  <c:v>0.77800000000000002</c:v>
                </c:pt>
                <c:pt idx="81">
                  <c:v>0.78900000000000003</c:v>
                </c:pt>
                <c:pt idx="82">
                  <c:v>0.74199999999999999</c:v>
                </c:pt>
                <c:pt idx="83">
                  <c:v>0.78900000000000003</c:v>
                </c:pt>
                <c:pt idx="84">
                  <c:v>0.78200000000000003</c:v>
                </c:pt>
                <c:pt idx="85">
                  <c:v>0.78400000000000003</c:v>
                </c:pt>
                <c:pt idx="86">
                  <c:v>0.72099999999999997</c:v>
                </c:pt>
                <c:pt idx="87">
                  <c:v>0.749</c:v>
                </c:pt>
                <c:pt idx="88">
                  <c:v>0.73099999999999998</c:v>
                </c:pt>
                <c:pt idx="89">
                  <c:v>0.73</c:v>
                </c:pt>
                <c:pt idx="90">
                  <c:v>0.77400000000000002</c:v>
                </c:pt>
                <c:pt idx="91">
                  <c:v>0.69699999999999995</c:v>
                </c:pt>
                <c:pt idx="92">
                  <c:v>0.752</c:v>
                </c:pt>
                <c:pt idx="93">
                  <c:v>0.84799999999999998</c:v>
                </c:pt>
                <c:pt idx="94">
                  <c:v>0.70099999999999996</c:v>
                </c:pt>
                <c:pt idx="95">
                  <c:v>0.78400000000000003</c:v>
                </c:pt>
                <c:pt idx="96">
                  <c:v>0.75800000000000001</c:v>
                </c:pt>
                <c:pt idx="97">
                  <c:v>0.73699999999999999</c:v>
                </c:pt>
                <c:pt idx="98">
                  <c:v>0.74399999999999999</c:v>
                </c:pt>
                <c:pt idx="99">
                  <c:v>0.70899999999999996</c:v>
                </c:pt>
                <c:pt idx="100">
                  <c:v>0.72899999999999998</c:v>
                </c:pt>
                <c:pt idx="101">
                  <c:v>0.77200000000000002</c:v>
                </c:pt>
                <c:pt idx="102">
                  <c:v>0.73799999999999999</c:v>
                </c:pt>
                <c:pt idx="103">
                  <c:v>0.76600000000000001</c:v>
                </c:pt>
                <c:pt idx="104">
                  <c:v>0.76800000000000002</c:v>
                </c:pt>
                <c:pt idx="105">
                  <c:v>0.69299999999999995</c:v>
                </c:pt>
                <c:pt idx="106">
                  <c:v>0.79300000000000004</c:v>
                </c:pt>
                <c:pt idx="107">
                  <c:v>0.70799999999999996</c:v>
                </c:pt>
                <c:pt idx="108">
                  <c:v>0.74399999999999999</c:v>
                </c:pt>
                <c:pt idx="109">
                  <c:v>0.75800000000000001</c:v>
                </c:pt>
                <c:pt idx="110">
                  <c:v>0.77400000000000002</c:v>
                </c:pt>
                <c:pt idx="111">
                  <c:v>0.76800000000000002</c:v>
                </c:pt>
                <c:pt idx="112">
                  <c:v>0.78700000000000003</c:v>
                </c:pt>
                <c:pt idx="113">
                  <c:v>0.76300000000000001</c:v>
                </c:pt>
                <c:pt idx="114">
                  <c:v>0.80700000000000005</c:v>
                </c:pt>
                <c:pt idx="115">
                  <c:v>0.70699999999999996</c:v>
                </c:pt>
                <c:pt idx="116">
                  <c:v>0.749</c:v>
                </c:pt>
                <c:pt idx="117">
                  <c:v>0.76400000000000001</c:v>
                </c:pt>
                <c:pt idx="118">
                  <c:v>0.752</c:v>
                </c:pt>
                <c:pt idx="119">
                  <c:v>0.748</c:v>
                </c:pt>
                <c:pt idx="120">
                  <c:v>0.76200000000000001</c:v>
                </c:pt>
                <c:pt idx="121">
                  <c:v>0.78600000000000003</c:v>
                </c:pt>
                <c:pt idx="122">
                  <c:v>0.70199999999999996</c:v>
                </c:pt>
                <c:pt idx="123">
                  <c:v>0.76800000000000002</c:v>
                </c:pt>
                <c:pt idx="124">
                  <c:v>0.84</c:v>
                </c:pt>
                <c:pt idx="125">
                  <c:v>0.74</c:v>
                </c:pt>
                <c:pt idx="126">
                  <c:v>0.74099999999999999</c:v>
                </c:pt>
                <c:pt idx="127">
                  <c:v>0.753</c:v>
                </c:pt>
                <c:pt idx="128">
                  <c:v>0.68400000000000005</c:v>
                </c:pt>
                <c:pt idx="129">
                  <c:v>0.76700000000000002</c:v>
                </c:pt>
                <c:pt idx="130">
                  <c:v>0.876</c:v>
                </c:pt>
                <c:pt idx="131">
                  <c:v>0.70399999999999996</c:v>
                </c:pt>
                <c:pt idx="132">
                  <c:v>0.755</c:v>
                </c:pt>
                <c:pt idx="133">
                  <c:v>0.68100000000000005</c:v>
                </c:pt>
                <c:pt idx="134">
                  <c:v>0.749</c:v>
                </c:pt>
                <c:pt idx="135">
                  <c:v>0.69199999999999995</c:v>
                </c:pt>
                <c:pt idx="136">
                  <c:v>0.79</c:v>
                </c:pt>
                <c:pt idx="137">
                  <c:v>0.78100000000000003</c:v>
                </c:pt>
                <c:pt idx="138">
                  <c:v>0.76800000000000002</c:v>
                </c:pt>
                <c:pt idx="139">
                  <c:v>0.79400000000000004</c:v>
                </c:pt>
                <c:pt idx="140">
                  <c:v>0.755</c:v>
                </c:pt>
                <c:pt idx="141">
                  <c:v>0.71399999999999997</c:v>
                </c:pt>
                <c:pt idx="142">
                  <c:v>0.752</c:v>
                </c:pt>
                <c:pt idx="143">
                  <c:v>0.79900000000000004</c:v>
                </c:pt>
                <c:pt idx="144">
                  <c:v>0.72</c:v>
                </c:pt>
                <c:pt idx="145">
                  <c:v>0.753</c:v>
                </c:pt>
                <c:pt idx="146">
                  <c:v>0.68100000000000005</c:v>
                </c:pt>
                <c:pt idx="147">
                  <c:v>0.74299999999999999</c:v>
                </c:pt>
                <c:pt idx="148">
                  <c:v>0.77600000000000002</c:v>
                </c:pt>
                <c:pt idx="149">
                  <c:v>0.76900000000000002</c:v>
                </c:pt>
                <c:pt idx="150">
                  <c:v>0.71599999999999997</c:v>
                </c:pt>
                <c:pt idx="151">
                  <c:v>0.754</c:v>
                </c:pt>
                <c:pt idx="152">
                  <c:v>0.77100000000000002</c:v>
                </c:pt>
                <c:pt idx="153">
                  <c:v>0.74199999999999999</c:v>
                </c:pt>
                <c:pt idx="154">
                  <c:v>0.80500000000000005</c:v>
                </c:pt>
                <c:pt idx="155">
                  <c:v>0.78800000000000003</c:v>
                </c:pt>
                <c:pt idx="156">
                  <c:v>0.76500000000000001</c:v>
                </c:pt>
                <c:pt idx="157">
                  <c:v>0.85399999999999998</c:v>
                </c:pt>
                <c:pt idx="158">
                  <c:v>0.75</c:v>
                </c:pt>
                <c:pt idx="159">
                  <c:v>0.77800000000000002</c:v>
                </c:pt>
                <c:pt idx="160">
                  <c:v>0.76200000000000001</c:v>
                </c:pt>
                <c:pt idx="161">
                  <c:v>0.74</c:v>
                </c:pt>
                <c:pt idx="162">
                  <c:v>0.76400000000000001</c:v>
                </c:pt>
                <c:pt idx="163">
                  <c:v>0.74099999999999999</c:v>
                </c:pt>
                <c:pt idx="164">
                  <c:v>0.72</c:v>
                </c:pt>
                <c:pt idx="165">
                  <c:v>0.69499999999999995</c:v>
                </c:pt>
                <c:pt idx="166">
                  <c:v>0.74299999999999999</c:v>
                </c:pt>
                <c:pt idx="167">
                  <c:v>0.755</c:v>
                </c:pt>
                <c:pt idx="168">
                  <c:v>0.8</c:v>
                </c:pt>
                <c:pt idx="169">
                  <c:v>0.72099999999999997</c:v>
                </c:pt>
                <c:pt idx="170">
                  <c:v>0.75700000000000001</c:v>
                </c:pt>
                <c:pt idx="171">
                  <c:v>0.755</c:v>
                </c:pt>
                <c:pt idx="172">
                  <c:v>0.749</c:v>
                </c:pt>
                <c:pt idx="173">
                  <c:v>0.73599999999999999</c:v>
                </c:pt>
                <c:pt idx="174">
                  <c:v>0.72799999999999998</c:v>
                </c:pt>
                <c:pt idx="175">
                  <c:v>0.79500000000000004</c:v>
                </c:pt>
                <c:pt idx="176">
                  <c:v>0.72699999999999998</c:v>
                </c:pt>
                <c:pt idx="177">
                  <c:v>0.72299999999999998</c:v>
                </c:pt>
                <c:pt idx="178">
                  <c:v>0.86399999999999999</c:v>
                </c:pt>
                <c:pt idx="179">
                  <c:v>0.77200000000000002</c:v>
                </c:pt>
                <c:pt idx="180">
                  <c:v>0.76400000000000001</c:v>
                </c:pt>
                <c:pt idx="181">
                  <c:v>0.76700000000000002</c:v>
                </c:pt>
                <c:pt idx="182">
                  <c:v>0.745</c:v>
                </c:pt>
                <c:pt idx="183">
                  <c:v>0.66500000000000004</c:v>
                </c:pt>
                <c:pt idx="184">
                  <c:v>0.68100000000000005</c:v>
                </c:pt>
                <c:pt idx="185">
                  <c:v>0.76600000000000001</c:v>
                </c:pt>
                <c:pt idx="186">
                  <c:v>0.71599999999999997</c:v>
                </c:pt>
                <c:pt idx="187">
                  <c:v>0.72199999999999998</c:v>
                </c:pt>
                <c:pt idx="188">
                  <c:v>0.751</c:v>
                </c:pt>
                <c:pt idx="189">
                  <c:v>0.751</c:v>
                </c:pt>
                <c:pt idx="190">
                  <c:v>0.78200000000000003</c:v>
                </c:pt>
                <c:pt idx="191">
                  <c:v>0.78</c:v>
                </c:pt>
                <c:pt idx="192">
                  <c:v>0.73699999999999999</c:v>
                </c:pt>
                <c:pt idx="193">
                  <c:v>0.71899999999999997</c:v>
                </c:pt>
                <c:pt idx="194">
                  <c:v>0.76600000000000001</c:v>
                </c:pt>
                <c:pt idx="195">
                  <c:v>0.75600000000000001</c:v>
                </c:pt>
                <c:pt idx="196">
                  <c:v>0.70399999999999996</c:v>
                </c:pt>
                <c:pt idx="197">
                  <c:v>0.752</c:v>
                </c:pt>
                <c:pt idx="198">
                  <c:v>0.76700000000000002</c:v>
                </c:pt>
                <c:pt idx="199">
                  <c:v>0.76500000000000001</c:v>
                </c:pt>
                <c:pt idx="200">
                  <c:v>0.73299999999999998</c:v>
                </c:pt>
                <c:pt idx="201">
                  <c:v>0.73099999999999998</c:v>
                </c:pt>
                <c:pt idx="202">
                  <c:v>0.82299999999999995</c:v>
                </c:pt>
                <c:pt idx="203">
                  <c:v>0.76100000000000001</c:v>
                </c:pt>
                <c:pt idx="204">
                  <c:v>0.78200000000000003</c:v>
                </c:pt>
                <c:pt idx="205">
                  <c:v>0.76200000000000001</c:v>
                </c:pt>
                <c:pt idx="206">
                  <c:v>0.755</c:v>
                </c:pt>
                <c:pt idx="207">
                  <c:v>0.68500000000000005</c:v>
                </c:pt>
                <c:pt idx="208">
                  <c:v>0.71099999999999997</c:v>
                </c:pt>
                <c:pt idx="209">
                  <c:v>0.72899999999999998</c:v>
                </c:pt>
                <c:pt idx="210">
                  <c:v>0.72699999999999998</c:v>
                </c:pt>
                <c:pt idx="211">
                  <c:v>0.69899999999999995</c:v>
                </c:pt>
                <c:pt idx="212">
                  <c:v>0.746</c:v>
                </c:pt>
                <c:pt idx="213">
                  <c:v>0.73499999999999999</c:v>
                </c:pt>
                <c:pt idx="214">
                  <c:v>0.74399999999999999</c:v>
                </c:pt>
                <c:pt idx="215">
                  <c:v>0.78300000000000003</c:v>
                </c:pt>
                <c:pt idx="216">
                  <c:v>0.751</c:v>
                </c:pt>
                <c:pt idx="217">
                  <c:v>0.71699999999999997</c:v>
                </c:pt>
                <c:pt idx="218">
                  <c:v>0.78800000000000003</c:v>
                </c:pt>
                <c:pt idx="219">
                  <c:v>0.74099999999999999</c:v>
                </c:pt>
                <c:pt idx="220">
                  <c:v>0.78200000000000003</c:v>
                </c:pt>
                <c:pt idx="221">
                  <c:v>0.69</c:v>
                </c:pt>
                <c:pt idx="222">
                  <c:v>0.75</c:v>
                </c:pt>
                <c:pt idx="223">
                  <c:v>0.73399999999999999</c:v>
                </c:pt>
                <c:pt idx="224">
                  <c:v>0.753</c:v>
                </c:pt>
                <c:pt idx="225">
                  <c:v>0.65700000000000003</c:v>
                </c:pt>
                <c:pt idx="226">
                  <c:v>0.76700000000000002</c:v>
                </c:pt>
                <c:pt idx="227">
                  <c:v>0.755</c:v>
                </c:pt>
                <c:pt idx="228">
                  <c:v>0.754</c:v>
                </c:pt>
                <c:pt idx="229">
                  <c:v>0.69499999999999995</c:v>
                </c:pt>
                <c:pt idx="230">
                  <c:v>0.78900000000000003</c:v>
                </c:pt>
                <c:pt idx="231">
                  <c:v>0.74299999999999999</c:v>
                </c:pt>
                <c:pt idx="232">
                  <c:v>0.66200000000000003</c:v>
                </c:pt>
                <c:pt idx="233">
                  <c:v>0.71399999999999997</c:v>
                </c:pt>
                <c:pt idx="234">
                  <c:v>0.73699999999999999</c:v>
                </c:pt>
                <c:pt idx="235">
                  <c:v>0.71</c:v>
                </c:pt>
                <c:pt idx="236">
                  <c:v>0.70299999999999996</c:v>
                </c:pt>
                <c:pt idx="237">
                  <c:v>0.72299999999999998</c:v>
                </c:pt>
                <c:pt idx="238">
                  <c:v>0.72899999999999998</c:v>
                </c:pt>
                <c:pt idx="239">
                  <c:v>0.69899999999999995</c:v>
                </c:pt>
                <c:pt idx="240">
                  <c:v>0.7</c:v>
                </c:pt>
                <c:pt idx="241">
                  <c:v>0.78200000000000003</c:v>
                </c:pt>
                <c:pt idx="242">
                  <c:v>0.73299999999999998</c:v>
                </c:pt>
                <c:pt idx="243">
                  <c:v>0.74</c:v>
                </c:pt>
                <c:pt idx="244">
                  <c:v>0.71499999999999997</c:v>
                </c:pt>
                <c:pt idx="245">
                  <c:v>0.71099999999999997</c:v>
                </c:pt>
                <c:pt idx="246">
                  <c:v>0.74299999999999999</c:v>
                </c:pt>
                <c:pt idx="247">
                  <c:v>0.75600000000000001</c:v>
                </c:pt>
                <c:pt idx="248">
                  <c:v>0.79300000000000004</c:v>
                </c:pt>
                <c:pt idx="249">
                  <c:v>0.71599999999999997</c:v>
                </c:pt>
                <c:pt idx="250">
                  <c:v>0.747</c:v>
                </c:pt>
                <c:pt idx="251">
                  <c:v>0.749</c:v>
                </c:pt>
                <c:pt idx="252">
                  <c:v>0.72899999999999998</c:v>
                </c:pt>
                <c:pt idx="253">
                  <c:v>0.74</c:v>
                </c:pt>
                <c:pt idx="254">
                  <c:v>0.70199999999999996</c:v>
                </c:pt>
                <c:pt idx="255">
                  <c:v>0.78400000000000003</c:v>
                </c:pt>
                <c:pt idx="256">
                  <c:v>0.73</c:v>
                </c:pt>
                <c:pt idx="257">
                  <c:v>0.73899999999999999</c:v>
                </c:pt>
                <c:pt idx="258">
                  <c:v>0.71299999999999997</c:v>
                </c:pt>
                <c:pt idx="259">
                  <c:v>0.73699999999999999</c:v>
                </c:pt>
                <c:pt idx="260">
                  <c:v>0.74399999999999999</c:v>
                </c:pt>
                <c:pt idx="261">
                  <c:v>0.73</c:v>
                </c:pt>
                <c:pt idx="262">
                  <c:v>0.752</c:v>
                </c:pt>
                <c:pt idx="263">
                  <c:v>0.73299999999999998</c:v>
                </c:pt>
                <c:pt idx="264">
                  <c:v>0.76100000000000001</c:v>
                </c:pt>
                <c:pt idx="265">
                  <c:v>0.69099999999999995</c:v>
                </c:pt>
                <c:pt idx="266">
                  <c:v>0.75800000000000001</c:v>
                </c:pt>
                <c:pt idx="267">
                  <c:v>0.71599999999999997</c:v>
                </c:pt>
                <c:pt idx="268">
                  <c:v>0.746</c:v>
                </c:pt>
                <c:pt idx="269">
                  <c:v>0.752</c:v>
                </c:pt>
                <c:pt idx="270">
                  <c:v>0.71599999999999997</c:v>
                </c:pt>
                <c:pt idx="271">
                  <c:v>0.752</c:v>
                </c:pt>
                <c:pt idx="272">
                  <c:v>0.69399999999999995</c:v>
                </c:pt>
                <c:pt idx="273">
                  <c:v>0.68700000000000006</c:v>
                </c:pt>
                <c:pt idx="274">
                  <c:v>0.76800000000000002</c:v>
                </c:pt>
                <c:pt idx="275">
                  <c:v>0.78600000000000003</c:v>
                </c:pt>
                <c:pt idx="276">
                  <c:v>0.72399999999999998</c:v>
                </c:pt>
                <c:pt idx="277">
                  <c:v>0.74099999999999999</c:v>
                </c:pt>
                <c:pt idx="278">
                  <c:v>0.76100000000000001</c:v>
                </c:pt>
                <c:pt idx="279">
                  <c:v>0.75900000000000001</c:v>
                </c:pt>
                <c:pt idx="280">
                  <c:v>0.745</c:v>
                </c:pt>
                <c:pt idx="281">
                  <c:v>0.71499999999999997</c:v>
                </c:pt>
                <c:pt idx="282">
                  <c:v>0.74</c:v>
                </c:pt>
                <c:pt idx="283">
                  <c:v>0.73599999999999999</c:v>
                </c:pt>
                <c:pt idx="284">
                  <c:v>0.70099999999999996</c:v>
                </c:pt>
                <c:pt idx="285">
                  <c:v>0.74</c:v>
                </c:pt>
                <c:pt idx="286">
                  <c:v>0.749</c:v>
                </c:pt>
                <c:pt idx="287">
                  <c:v>0.63200000000000001</c:v>
                </c:pt>
                <c:pt idx="288">
                  <c:v>0.73899999999999999</c:v>
                </c:pt>
                <c:pt idx="289">
                  <c:v>0.72299999999999998</c:v>
                </c:pt>
                <c:pt idx="290">
                  <c:v>0.748</c:v>
                </c:pt>
                <c:pt idx="291">
                  <c:v>0.72799999999999998</c:v>
                </c:pt>
                <c:pt idx="292">
                  <c:v>0.76300000000000001</c:v>
                </c:pt>
                <c:pt idx="293">
                  <c:v>0.74399999999999999</c:v>
                </c:pt>
                <c:pt idx="294">
                  <c:v>0.75600000000000001</c:v>
                </c:pt>
                <c:pt idx="295">
                  <c:v>0.68799999999999994</c:v>
                </c:pt>
                <c:pt idx="296">
                  <c:v>0.73</c:v>
                </c:pt>
                <c:pt idx="297">
                  <c:v>0.755</c:v>
                </c:pt>
                <c:pt idx="298">
                  <c:v>0.75</c:v>
                </c:pt>
                <c:pt idx="299">
                  <c:v>0.68200000000000005</c:v>
                </c:pt>
                <c:pt idx="300">
                  <c:v>0.61699999999999999</c:v>
                </c:pt>
                <c:pt idx="301">
                  <c:v>0.72499999999999998</c:v>
                </c:pt>
                <c:pt idx="302">
                  <c:v>0.72</c:v>
                </c:pt>
                <c:pt idx="303">
                  <c:v>0.73499999999999999</c:v>
                </c:pt>
                <c:pt idx="304">
                  <c:v>0.748</c:v>
                </c:pt>
                <c:pt idx="305">
                  <c:v>0.68100000000000005</c:v>
                </c:pt>
                <c:pt idx="306">
                  <c:v>0.76200000000000001</c:v>
                </c:pt>
                <c:pt idx="307">
                  <c:v>0.72399999999999998</c:v>
                </c:pt>
                <c:pt idx="308">
                  <c:v>0.67300000000000004</c:v>
                </c:pt>
                <c:pt idx="309">
                  <c:v>0.73599999999999999</c:v>
                </c:pt>
                <c:pt idx="310">
                  <c:v>0.75</c:v>
                </c:pt>
                <c:pt idx="311">
                  <c:v>0.72699999999999998</c:v>
                </c:pt>
                <c:pt idx="312">
                  <c:v>0.71799999999999997</c:v>
                </c:pt>
                <c:pt idx="313">
                  <c:v>0.74399999999999999</c:v>
                </c:pt>
                <c:pt idx="314">
                  <c:v>0.76700000000000002</c:v>
                </c:pt>
                <c:pt idx="315">
                  <c:v>0.746</c:v>
                </c:pt>
                <c:pt idx="316">
                  <c:v>0.69799999999999995</c:v>
                </c:pt>
                <c:pt idx="317">
                  <c:v>0.73799999999999999</c:v>
                </c:pt>
                <c:pt idx="318">
                  <c:v>0.66200000000000003</c:v>
                </c:pt>
                <c:pt idx="319">
                  <c:v>0.72599999999999998</c:v>
                </c:pt>
                <c:pt idx="320">
                  <c:v>0.77200000000000002</c:v>
                </c:pt>
                <c:pt idx="321">
                  <c:v>0.73599999999999999</c:v>
                </c:pt>
                <c:pt idx="322">
                  <c:v>0.71399999999999997</c:v>
                </c:pt>
                <c:pt idx="323">
                  <c:v>0.75800000000000001</c:v>
                </c:pt>
                <c:pt idx="324">
                  <c:v>0.73299999999999998</c:v>
                </c:pt>
                <c:pt idx="325">
                  <c:v>0.72099999999999997</c:v>
                </c:pt>
                <c:pt idx="326">
                  <c:v>0.74199999999999999</c:v>
                </c:pt>
                <c:pt idx="327">
                  <c:v>0.70399999999999996</c:v>
                </c:pt>
                <c:pt idx="328">
                  <c:v>0.71499999999999997</c:v>
                </c:pt>
                <c:pt idx="329">
                  <c:v>0.72099999999999997</c:v>
                </c:pt>
                <c:pt idx="330">
                  <c:v>0.77700000000000002</c:v>
                </c:pt>
                <c:pt idx="331">
                  <c:v>0.72099999999999997</c:v>
                </c:pt>
                <c:pt idx="332">
                  <c:v>0.76900000000000002</c:v>
                </c:pt>
                <c:pt idx="333">
                  <c:v>0.76</c:v>
                </c:pt>
                <c:pt idx="334">
                  <c:v>0.72499999999999998</c:v>
                </c:pt>
                <c:pt idx="335">
                  <c:v>0.71299999999999997</c:v>
                </c:pt>
                <c:pt idx="336">
                  <c:v>0.73699999999999999</c:v>
                </c:pt>
                <c:pt idx="337">
                  <c:v>0.71499999999999997</c:v>
                </c:pt>
                <c:pt idx="338">
                  <c:v>0.79600000000000004</c:v>
                </c:pt>
                <c:pt idx="339">
                  <c:v>0.75700000000000001</c:v>
                </c:pt>
                <c:pt idx="340">
                  <c:v>0.72899999999999998</c:v>
                </c:pt>
                <c:pt idx="341">
                  <c:v>0.70199999999999996</c:v>
                </c:pt>
                <c:pt idx="342">
                  <c:v>0.64400000000000002</c:v>
                </c:pt>
                <c:pt idx="343">
                  <c:v>0.73699999999999999</c:v>
                </c:pt>
                <c:pt idx="344">
                  <c:v>0.76300000000000001</c:v>
                </c:pt>
                <c:pt idx="345">
                  <c:v>0.73799999999999999</c:v>
                </c:pt>
                <c:pt idx="346">
                  <c:v>0.67300000000000004</c:v>
                </c:pt>
                <c:pt idx="347">
                  <c:v>0.76400000000000001</c:v>
                </c:pt>
                <c:pt idx="348">
                  <c:v>0.69699999999999995</c:v>
                </c:pt>
                <c:pt idx="349">
                  <c:v>0.69299999999999995</c:v>
                </c:pt>
                <c:pt idx="350">
                  <c:v>0.72699999999999998</c:v>
                </c:pt>
                <c:pt idx="351">
                  <c:v>0.72</c:v>
                </c:pt>
                <c:pt idx="352">
                  <c:v>0.70499999999999996</c:v>
                </c:pt>
                <c:pt idx="353">
                  <c:v>0.73199999999999998</c:v>
                </c:pt>
                <c:pt idx="354">
                  <c:v>0.71299999999999997</c:v>
                </c:pt>
                <c:pt idx="355">
                  <c:v>0.76200000000000001</c:v>
                </c:pt>
                <c:pt idx="356">
                  <c:v>0.70499999999999996</c:v>
                </c:pt>
                <c:pt idx="357">
                  <c:v>0.73499999999999999</c:v>
                </c:pt>
                <c:pt idx="358">
                  <c:v>0.64700000000000002</c:v>
                </c:pt>
                <c:pt idx="359">
                  <c:v>0.75</c:v>
                </c:pt>
                <c:pt idx="360">
                  <c:v>0.78300000000000003</c:v>
                </c:pt>
                <c:pt idx="361">
                  <c:v>0.66200000000000003</c:v>
                </c:pt>
                <c:pt idx="362">
                  <c:v>0.76</c:v>
                </c:pt>
                <c:pt idx="363">
                  <c:v>0.71499999999999997</c:v>
                </c:pt>
                <c:pt idx="364">
                  <c:v>0.73199999999999998</c:v>
                </c:pt>
                <c:pt idx="365">
                  <c:v>0.65900000000000003</c:v>
                </c:pt>
                <c:pt idx="366">
                  <c:v>0.70099999999999996</c:v>
                </c:pt>
                <c:pt idx="367">
                  <c:v>0.69</c:v>
                </c:pt>
                <c:pt idx="368">
                  <c:v>0.77200000000000002</c:v>
                </c:pt>
                <c:pt idx="369">
                  <c:v>0.71799999999999997</c:v>
                </c:pt>
                <c:pt idx="370">
                  <c:v>0.69599999999999995</c:v>
                </c:pt>
                <c:pt idx="371">
                  <c:v>0.67700000000000005</c:v>
                </c:pt>
                <c:pt idx="372">
                  <c:v>0.73199999999999998</c:v>
                </c:pt>
                <c:pt idx="373">
                  <c:v>0.629</c:v>
                </c:pt>
                <c:pt idx="374">
                  <c:v>0.66800000000000004</c:v>
                </c:pt>
                <c:pt idx="375">
                  <c:v>0.76100000000000001</c:v>
                </c:pt>
                <c:pt idx="376">
                  <c:v>0.65400000000000003</c:v>
                </c:pt>
                <c:pt idx="377">
                  <c:v>0.63800000000000001</c:v>
                </c:pt>
                <c:pt idx="378">
                  <c:v>0.75</c:v>
                </c:pt>
                <c:pt idx="379">
                  <c:v>0.73699999999999999</c:v>
                </c:pt>
                <c:pt idx="380">
                  <c:v>0.67300000000000004</c:v>
                </c:pt>
                <c:pt idx="381">
                  <c:v>0.72699999999999998</c:v>
                </c:pt>
                <c:pt idx="382">
                  <c:v>0.67500000000000004</c:v>
                </c:pt>
                <c:pt idx="383">
                  <c:v>0.76100000000000001</c:v>
                </c:pt>
                <c:pt idx="384">
                  <c:v>0.78400000000000003</c:v>
                </c:pt>
                <c:pt idx="385">
                  <c:v>0.69899999999999995</c:v>
                </c:pt>
                <c:pt idx="386">
                  <c:v>0.73</c:v>
                </c:pt>
                <c:pt idx="387">
                  <c:v>0.69099999999999995</c:v>
                </c:pt>
                <c:pt idx="388">
                  <c:v>0.74399999999999999</c:v>
                </c:pt>
                <c:pt idx="389">
                  <c:v>0.73699999999999999</c:v>
                </c:pt>
                <c:pt idx="390">
                  <c:v>0.73699999999999999</c:v>
                </c:pt>
                <c:pt idx="391">
                  <c:v>0.77800000000000002</c:v>
                </c:pt>
                <c:pt idx="392">
                  <c:v>0.752</c:v>
                </c:pt>
                <c:pt idx="393">
                  <c:v>0.69699999999999995</c:v>
                </c:pt>
                <c:pt idx="394">
                  <c:v>0.746</c:v>
                </c:pt>
                <c:pt idx="395">
                  <c:v>0.71799999999999997</c:v>
                </c:pt>
                <c:pt idx="396">
                  <c:v>0.69399999999999995</c:v>
                </c:pt>
                <c:pt idx="397">
                  <c:v>0.755</c:v>
                </c:pt>
                <c:pt idx="398">
                  <c:v>0.66700000000000004</c:v>
                </c:pt>
                <c:pt idx="399">
                  <c:v>0.76400000000000001</c:v>
                </c:pt>
                <c:pt idx="400">
                  <c:v>0.74099999999999999</c:v>
                </c:pt>
                <c:pt idx="401">
                  <c:v>0.72899999999999998</c:v>
                </c:pt>
                <c:pt idx="402">
                  <c:v>0.755</c:v>
                </c:pt>
                <c:pt idx="403">
                  <c:v>0.746</c:v>
                </c:pt>
                <c:pt idx="404">
                  <c:v>0.76500000000000001</c:v>
                </c:pt>
                <c:pt idx="405">
                  <c:v>0.73699999999999999</c:v>
                </c:pt>
                <c:pt idx="406">
                  <c:v>0.72599999999999998</c:v>
                </c:pt>
                <c:pt idx="407">
                  <c:v>0.68300000000000005</c:v>
                </c:pt>
                <c:pt idx="408">
                  <c:v>0.79</c:v>
                </c:pt>
                <c:pt idx="409">
                  <c:v>0.73899999999999999</c:v>
                </c:pt>
                <c:pt idx="410">
                  <c:v>0.754</c:v>
                </c:pt>
                <c:pt idx="411">
                  <c:v>0.73199999999999998</c:v>
                </c:pt>
                <c:pt idx="412">
                  <c:v>0.72699999999999998</c:v>
                </c:pt>
                <c:pt idx="413">
                  <c:v>0.65900000000000003</c:v>
                </c:pt>
                <c:pt idx="414">
                  <c:v>0.745</c:v>
                </c:pt>
                <c:pt idx="415">
                  <c:v>0.78400000000000003</c:v>
                </c:pt>
                <c:pt idx="416">
                  <c:v>0.66700000000000004</c:v>
                </c:pt>
                <c:pt idx="417">
                  <c:v>0.72699999999999998</c:v>
                </c:pt>
                <c:pt idx="418">
                  <c:v>0.72</c:v>
                </c:pt>
                <c:pt idx="419">
                  <c:v>0.753</c:v>
                </c:pt>
                <c:pt idx="420">
                  <c:v>0.65600000000000003</c:v>
                </c:pt>
                <c:pt idx="421">
                  <c:v>0.747</c:v>
                </c:pt>
                <c:pt idx="422">
                  <c:v>0.65400000000000003</c:v>
                </c:pt>
                <c:pt idx="423">
                  <c:v>0.71299999999999997</c:v>
                </c:pt>
                <c:pt idx="424">
                  <c:v>0.67700000000000005</c:v>
                </c:pt>
                <c:pt idx="425">
                  <c:v>0.73499999999999999</c:v>
                </c:pt>
                <c:pt idx="426">
                  <c:v>0.71399999999999997</c:v>
                </c:pt>
                <c:pt idx="427">
                  <c:v>0.7</c:v>
                </c:pt>
                <c:pt idx="428">
                  <c:v>0.72599999999999998</c:v>
                </c:pt>
                <c:pt idx="429">
                  <c:v>0.75</c:v>
                </c:pt>
                <c:pt idx="430">
                  <c:v>0.74</c:v>
                </c:pt>
                <c:pt idx="431">
                  <c:v>0.73099999999999998</c:v>
                </c:pt>
                <c:pt idx="432">
                  <c:v>0.63200000000000001</c:v>
                </c:pt>
                <c:pt idx="433">
                  <c:v>0.75800000000000001</c:v>
                </c:pt>
                <c:pt idx="434">
                  <c:v>0.63</c:v>
                </c:pt>
                <c:pt idx="435">
                  <c:v>0.78300000000000003</c:v>
                </c:pt>
                <c:pt idx="436">
                  <c:v>0.73899999999999999</c:v>
                </c:pt>
                <c:pt idx="437">
                  <c:v>0.72499999999999998</c:v>
                </c:pt>
                <c:pt idx="438">
                  <c:v>0.68899999999999995</c:v>
                </c:pt>
                <c:pt idx="439">
                  <c:v>0.76900000000000002</c:v>
                </c:pt>
                <c:pt idx="440">
                  <c:v>0.71699999999999997</c:v>
                </c:pt>
                <c:pt idx="441">
                  <c:v>0.72099999999999997</c:v>
                </c:pt>
                <c:pt idx="442">
                  <c:v>0.7</c:v>
                </c:pt>
                <c:pt idx="443">
                  <c:v>0.72699999999999998</c:v>
                </c:pt>
                <c:pt idx="444">
                  <c:v>0.73899999999999999</c:v>
                </c:pt>
                <c:pt idx="445">
                  <c:v>0.69599999999999995</c:v>
                </c:pt>
                <c:pt idx="446">
                  <c:v>0.75600000000000001</c:v>
                </c:pt>
                <c:pt idx="447">
                  <c:v>0.72</c:v>
                </c:pt>
                <c:pt idx="448">
                  <c:v>0.73</c:v>
                </c:pt>
                <c:pt idx="449">
                  <c:v>0.752</c:v>
                </c:pt>
                <c:pt idx="450">
                  <c:v>0.75600000000000001</c:v>
                </c:pt>
                <c:pt idx="451">
                  <c:v>0.746</c:v>
                </c:pt>
                <c:pt idx="452">
                  <c:v>0.61399999999999999</c:v>
                </c:pt>
                <c:pt idx="453">
                  <c:v>0.64100000000000001</c:v>
                </c:pt>
                <c:pt idx="454">
                  <c:v>0.69899999999999995</c:v>
                </c:pt>
                <c:pt idx="455">
                  <c:v>0.78600000000000003</c:v>
                </c:pt>
                <c:pt idx="456">
                  <c:v>0.71599999999999997</c:v>
                </c:pt>
                <c:pt idx="457">
                  <c:v>0.72199999999999998</c:v>
                </c:pt>
                <c:pt idx="458">
                  <c:v>0.80900000000000005</c:v>
                </c:pt>
                <c:pt idx="459">
                  <c:v>0.70599999999999996</c:v>
                </c:pt>
                <c:pt idx="460">
                  <c:v>0.65200000000000002</c:v>
                </c:pt>
                <c:pt idx="461">
                  <c:v>0.749</c:v>
                </c:pt>
                <c:pt idx="462">
                  <c:v>0.71699999999999997</c:v>
                </c:pt>
                <c:pt idx="463">
                  <c:v>0.65600000000000003</c:v>
                </c:pt>
                <c:pt idx="464">
                  <c:v>0.72699999999999998</c:v>
                </c:pt>
                <c:pt idx="465">
                  <c:v>0.64500000000000002</c:v>
                </c:pt>
                <c:pt idx="466">
                  <c:v>0.71899999999999997</c:v>
                </c:pt>
                <c:pt idx="467">
                  <c:v>0.69399999999999995</c:v>
                </c:pt>
                <c:pt idx="468">
                  <c:v>0.67100000000000004</c:v>
                </c:pt>
                <c:pt idx="469">
                  <c:v>0.78800000000000003</c:v>
                </c:pt>
                <c:pt idx="470">
                  <c:v>0.70899999999999996</c:v>
                </c:pt>
                <c:pt idx="471">
                  <c:v>0.72699999999999998</c:v>
                </c:pt>
                <c:pt idx="472">
                  <c:v>0.74</c:v>
                </c:pt>
                <c:pt idx="473">
                  <c:v>0.749</c:v>
                </c:pt>
                <c:pt idx="474">
                  <c:v>0.73599999999999999</c:v>
                </c:pt>
                <c:pt idx="475">
                  <c:v>0.72799999999999998</c:v>
                </c:pt>
                <c:pt idx="476">
                  <c:v>0.72799999999999998</c:v>
                </c:pt>
                <c:pt idx="477">
                  <c:v>0.73799999999999999</c:v>
                </c:pt>
                <c:pt idx="478">
                  <c:v>0.67400000000000004</c:v>
                </c:pt>
                <c:pt idx="479">
                  <c:v>0.67800000000000005</c:v>
                </c:pt>
                <c:pt idx="480">
                  <c:v>0.72899999999999998</c:v>
                </c:pt>
                <c:pt idx="481">
                  <c:v>0.72</c:v>
                </c:pt>
                <c:pt idx="482">
                  <c:v>0.61699999999999999</c:v>
                </c:pt>
                <c:pt idx="483">
                  <c:v>0.66800000000000004</c:v>
                </c:pt>
                <c:pt idx="484">
                  <c:v>0.7</c:v>
                </c:pt>
                <c:pt idx="485">
                  <c:v>0.70899999999999996</c:v>
                </c:pt>
                <c:pt idx="486">
                  <c:v>0.58699999999999997</c:v>
                </c:pt>
                <c:pt idx="487">
                  <c:v>0.65400000000000003</c:v>
                </c:pt>
                <c:pt idx="488">
                  <c:v>0.73799999999999999</c:v>
                </c:pt>
                <c:pt idx="489">
                  <c:v>0.73499999999999999</c:v>
                </c:pt>
                <c:pt idx="490">
                  <c:v>0.68700000000000006</c:v>
                </c:pt>
                <c:pt idx="491">
                  <c:v>0.67400000000000004</c:v>
                </c:pt>
                <c:pt idx="492">
                  <c:v>0.754</c:v>
                </c:pt>
                <c:pt idx="493">
                  <c:v>0.75600000000000001</c:v>
                </c:pt>
                <c:pt idx="494">
                  <c:v>0.78600000000000003</c:v>
                </c:pt>
                <c:pt idx="495">
                  <c:v>0.65800000000000003</c:v>
                </c:pt>
                <c:pt idx="496">
                  <c:v>0.71599999999999997</c:v>
                </c:pt>
                <c:pt idx="497">
                  <c:v>0.754</c:v>
                </c:pt>
                <c:pt idx="498">
                  <c:v>0.73899999999999999</c:v>
                </c:pt>
                <c:pt idx="499">
                  <c:v>0.68700000000000006</c:v>
                </c:pt>
                <c:pt idx="500">
                  <c:v>0.76100000000000001</c:v>
                </c:pt>
                <c:pt idx="501">
                  <c:v>0.71499999999999997</c:v>
                </c:pt>
                <c:pt idx="502">
                  <c:v>0.75800000000000001</c:v>
                </c:pt>
                <c:pt idx="503">
                  <c:v>0.68799999999999994</c:v>
                </c:pt>
                <c:pt idx="504">
                  <c:v>0.77400000000000002</c:v>
                </c:pt>
                <c:pt idx="505">
                  <c:v>0.76400000000000001</c:v>
                </c:pt>
                <c:pt idx="506">
                  <c:v>0.61299999999999999</c:v>
                </c:pt>
                <c:pt idx="507">
                  <c:v>0.74</c:v>
                </c:pt>
                <c:pt idx="508">
                  <c:v>0.64300000000000002</c:v>
                </c:pt>
                <c:pt idx="509">
                  <c:v>0.70099999999999996</c:v>
                </c:pt>
                <c:pt idx="510">
                  <c:v>0.65200000000000002</c:v>
                </c:pt>
                <c:pt idx="511">
                  <c:v>0.61699999999999999</c:v>
                </c:pt>
                <c:pt idx="512">
                  <c:v>0.72199999999999998</c:v>
                </c:pt>
                <c:pt idx="513">
                  <c:v>0.66300000000000003</c:v>
                </c:pt>
                <c:pt idx="514">
                  <c:v>0.71699999999999997</c:v>
                </c:pt>
                <c:pt idx="515">
                  <c:v>0.73599999999999999</c:v>
                </c:pt>
                <c:pt idx="516">
                  <c:v>0.68400000000000005</c:v>
                </c:pt>
                <c:pt idx="517">
                  <c:v>0.72799999999999998</c:v>
                </c:pt>
                <c:pt idx="518">
                  <c:v>0.70899999999999996</c:v>
                </c:pt>
                <c:pt idx="519">
                  <c:v>0.71299999999999997</c:v>
                </c:pt>
                <c:pt idx="520">
                  <c:v>0.71499999999999997</c:v>
                </c:pt>
                <c:pt idx="521">
                  <c:v>0.68799999999999994</c:v>
                </c:pt>
                <c:pt idx="522">
                  <c:v>0.82499999999999996</c:v>
                </c:pt>
                <c:pt idx="523">
                  <c:v>0.72199999999999998</c:v>
                </c:pt>
                <c:pt idx="524">
                  <c:v>0.73599999999999999</c:v>
                </c:pt>
                <c:pt idx="525">
                  <c:v>0.752</c:v>
                </c:pt>
                <c:pt idx="526">
                  <c:v>0.72499999999999998</c:v>
                </c:pt>
                <c:pt idx="527">
                  <c:v>0.80700000000000005</c:v>
                </c:pt>
                <c:pt idx="528">
                  <c:v>0.69299999999999995</c:v>
                </c:pt>
                <c:pt idx="529">
                  <c:v>0.70799999999999996</c:v>
                </c:pt>
                <c:pt idx="530">
                  <c:v>0.58799999999999997</c:v>
                </c:pt>
                <c:pt idx="531">
                  <c:v>0.72599999999999998</c:v>
                </c:pt>
                <c:pt idx="532">
                  <c:v>0.64500000000000002</c:v>
                </c:pt>
                <c:pt idx="533">
                  <c:v>0.72399999999999998</c:v>
                </c:pt>
                <c:pt idx="534">
                  <c:v>0.72699999999999998</c:v>
                </c:pt>
                <c:pt idx="535">
                  <c:v>0.70299999999999996</c:v>
                </c:pt>
                <c:pt idx="536">
                  <c:v>0.78</c:v>
                </c:pt>
                <c:pt idx="537">
                  <c:v>0.749</c:v>
                </c:pt>
                <c:pt idx="538">
                  <c:v>0.64100000000000001</c:v>
                </c:pt>
                <c:pt idx="539">
                  <c:v>0.74</c:v>
                </c:pt>
                <c:pt idx="540">
                  <c:v>0.71299999999999997</c:v>
                </c:pt>
                <c:pt idx="541">
                  <c:v>0.73099999999999998</c:v>
                </c:pt>
                <c:pt idx="542">
                  <c:v>0.73699999999999999</c:v>
                </c:pt>
                <c:pt idx="543">
                  <c:v>0.61899999999999999</c:v>
                </c:pt>
                <c:pt idx="544">
                  <c:v>0.69899999999999995</c:v>
                </c:pt>
                <c:pt idx="545">
                  <c:v>0.72299999999999998</c:v>
                </c:pt>
                <c:pt idx="546">
                  <c:v>0.746</c:v>
                </c:pt>
                <c:pt idx="547">
                  <c:v>0.68899999999999995</c:v>
                </c:pt>
                <c:pt idx="548">
                  <c:v>0.69499999999999995</c:v>
                </c:pt>
                <c:pt idx="549">
                  <c:v>0.75</c:v>
                </c:pt>
                <c:pt idx="550">
                  <c:v>0.74199999999999999</c:v>
                </c:pt>
                <c:pt idx="551">
                  <c:v>0.74</c:v>
                </c:pt>
                <c:pt idx="552">
                  <c:v>0.71599999999999997</c:v>
                </c:pt>
                <c:pt idx="553">
                  <c:v>0.63</c:v>
                </c:pt>
                <c:pt idx="554">
                  <c:v>0.73799999999999999</c:v>
                </c:pt>
                <c:pt idx="555">
                  <c:v>0.68899999999999995</c:v>
                </c:pt>
                <c:pt idx="556">
                  <c:v>0.73099999999999998</c:v>
                </c:pt>
                <c:pt idx="557">
                  <c:v>0.79700000000000004</c:v>
                </c:pt>
                <c:pt idx="558">
                  <c:v>0.65500000000000003</c:v>
                </c:pt>
                <c:pt idx="559">
                  <c:v>0.74099999999999999</c:v>
                </c:pt>
                <c:pt idx="560">
                  <c:v>0.72099999999999997</c:v>
                </c:pt>
                <c:pt idx="561">
                  <c:v>0.67500000000000004</c:v>
                </c:pt>
                <c:pt idx="562">
                  <c:v>0.64200000000000002</c:v>
                </c:pt>
                <c:pt idx="563">
                  <c:v>0.72699999999999998</c:v>
                </c:pt>
                <c:pt idx="564">
                  <c:v>0.71299999999999997</c:v>
                </c:pt>
                <c:pt idx="565">
                  <c:v>0.70599999999999996</c:v>
                </c:pt>
                <c:pt idx="566">
                  <c:v>0.68300000000000005</c:v>
                </c:pt>
                <c:pt idx="567">
                  <c:v>0.68700000000000006</c:v>
                </c:pt>
                <c:pt idx="568">
                  <c:v>0.72899999999999998</c:v>
                </c:pt>
                <c:pt idx="569">
                  <c:v>0.81499999999999995</c:v>
                </c:pt>
                <c:pt idx="570">
                  <c:v>0.69199999999999995</c:v>
                </c:pt>
                <c:pt idx="571">
                  <c:v>0.70899999999999996</c:v>
                </c:pt>
                <c:pt idx="572">
                  <c:v>0.69199999999999995</c:v>
                </c:pt>
                <c:pt idx="573">
                  <c:v>0.59499999999999997</c:v>
                </c:pt>
                <c:pt idx="574">
                  <c:v>0.66100000000000003</c:v>
                </c:pt>
                <c:pt idx="575">
                  <c:v>0.66200000000000003</c:v>
                </c:pt>
                <c:pt idx="576">
                  <c:v>0.78100000000000003</c:v>
                </c:pt>
                <c:pt idx="577">
                  <c:v>0.76700000000000002</c:v>
                </c:pt>
                <c:pt idx="578">
                  <c:v>0.73399999999999999</c:v>
                </c:pt>
                <c:pt idx="579">
                  <c:v>0.72599999999999998</c:v>
                </c:pt>
                <c:pt idx="580">
                  <c:v>0.63600000000000001</c:v>
                </c:pt>
                <c:pt idx="581">
                  <c:v>0.67300000000000004</c:v>
                </c:pt>
                <c:pt idx="582">
                  <c:v>0.622</c:v>
                </c:pt>
                <c:pt idx="583">
                  <c:v>0.77</c:v>
                </c:pt>
                <c:pt idx="584">
                  <c:v>0.71799999999999997</c:v>
                </c:pt>
                <c:pt idx="585">
                  <c:v>0.72</c:v>
                </c:pt>
                <c:pt idx="586">
                  <c:v>0.61499999999999999</c:v>
                </c:pt>
                <c:pt idx="587">
                  <c:v>0.72099999999999997</c:v>
                </c:pt>
                <c:pt idx="588">
                  <c:v>0.61099999999999999</c:v>
                </c:pt>
                <c:pt idx="589">
                  <c:v>0.65900000000000003</c:v>
                </c:pt>
                <c:pt idx="590">
                  <c:v>0.73799999999999999</c:v>
                </c:pt>
                <c:pt idx="591">
                  <c:v>0.72899999999999998</c:v>
                </c:pt>
                <c:pt idx="592">
                  <c:v>0.72099999999999997</c:v>
                </c:pt>
                <c:pt idx="593">
                  <c:v>0.71799999999999997</c:v>
                </c:pt>
                <c:pt idx="594">
                  <c:v>0.73299999999999998</c:v>
                </c:pt>
                <c:pt idx="595">
                  <c:v>0.72499999999999998</c:v>
                </c:pt>
                <c:pt idx="596">
                  <c:v>0.753</c:v>
                </c:pt>
                <c:pt idx="597">
                  <c:v>0.70499999999999996</c:v>
                </c:pt>
                <c:pt idx="598">
                  <c:v>0.70299999999999996</c:v>
                </c:pt>
                <c:pt idx="599">
                  <c:v>0.747</c:v>
                </c:pt>
                <c:pt idx="600">
                  <c:v>0.77</c:v>
                </c:pt>
                <c:pt idx="601">
                  <c:v>0.67900000000000005</c:v>
                </c:pt>
                <c:pt idx="602">
                  <c:v>0.71899999999999997</c:v>
                </c:pt>
                <c:pt idx="603">
                  <c:v>0.67900000000000005</c:v>
                </c:pt>
                <c:pt idx="604">
                  <c:v>0.72199999999999998</c:v>
                </c:pt>
                <c:pt idx="605">
                  <c:v>0.60299999999999998</c:v>
                </c:pt>
                <c:pt idx="606">
                  <c:v>0.7</c:v>
                </c:pt>
                <c:pt idx="607">
                  <c:v>0.69</c:v>
                </c:pt>
                <c:pt idx="608">
                  <c:v>0.76400000000000001</c:v>
                </c:pt>
                <c:pt idx="609">
                  <c:v>0.72299999999999998</c:v>
                </c:pt>
                <c:pt idx="610">
                  <c:v>0.71399999999999997</c:v>
                </c:pt>
                <c:pt idx="611">
                  <c:v>0.72</c:v>
                </c:pt>
                <c:pt idx="612">
                  <c:v>0.70399999999999996</c:v>
                </c:pt>
                <c:pt idx="613">
                  <c:v>0.71899999999999997</c:v>
                </c:pt>
                <c:pt idx="614">
                  <c:v>0.71599999999999997</c:v>
                </c:pt>
                <c:pt idx="615">
                  <c:v>0.72399999999999998</c:v>
                </c:pt>
                <c:pt idx="616">
                  <c:v>0.69299999999999995</c:v>
                </c:pt>
                <c:pt idx="617">
                  <c:v>0.69499999999999995</c:v>
                </c:pt>
                <c:pt idx="618">
                  <c:v>0.628</c:v>
                </c:pt>
                <c:pt idx="619">
                  <c:v>0.60799999999999998</c:v>
                </c:pt>
                <c:pt idx="620">
                  <c:v>0.70499999999999996</c:v>
                </c:pt>
                <c:pt idx="621">
                  <c:v>0.68100000000000005</c:v>
                </c:pt>
                <c:pt idx="622">
                  <c:v>0.73399999999999999</c:v>
                </c:pt>
                <c:pt idx="623">
                  <c:v>0.68200000000000005</c:v>
                </c:pt>
                <c:pt idx="624">
                  <c:v>0.69799999999999995</c:v>
                </c:pt>
                <c:pt idx="625">
                  <c:v>0.69099999999999995</c:v>
                </c:pt>
                <c:pt idx="626">
                  <c:v>0.70799999999999996</c:v>
                </c:pt>
                <c:pt idx="627">
                  <c:v>0.71599999999999997</c:v>
                </c:pt>
                <c:pt idx="628">
                  <c:v>0.77500000000000002</c:v>
                </c:pt>
                <c:pt idx="629">
                  <c:v>0.55900000000000005</c:v>
                </c:pt>
                <c:pt idx="630">
                  <c:v>0.73499999999999999</c:v>
                </c:pt>
                <c:pt idx="631">
                  <c:v>0.78200000000000003</c:v>
                </c:pt>
                <c:pt idx="632">
                  <c:v>0.67100000000000004</c:v>
                </c:pt>
                <c:pt idx="633">
                  <c:v>0.73199999999999998</c:v>
                </c:pt>
                <c:pt idx="634">
                  <c:v>0.70899999999999996</c:v>
                </c:pt>
                <c:pt idx="635">
                  <c:v>0.67</c:v>
                </c:pt>
                <c:pt idx="636">
                  <c:v>0.71299999999999997</c:v>
                </c:pt>
                <c:pt idx="637">
                  <c:v>0.69699999999999995</c:v>
                </c:pt>
                <c:pt idx="638">
                  <c:v>0.70299999999999996</c:v>
                </c:pt>
                <c:pt idx="639">
                  <c:v>0.76300000000000001</c:v>
                </c:pt>
                <c:pt idx="640">
                  <c:v>0.69599999999999995</c:v>
                </c:pt>
                <c:pt idx="641">
                  <c:v>0.71699999999999997</c:v>
                </c:pt>
                <c:pt idx="642">
                  <c:v>0.70899999999999996</c:v>
                </c:pt>
                <c:pt idx="643">
                  <c:v>0.52600000000000002</c:v>
                </c:pt>
                <c:pt idx="644">
                  <c:v>0.72299999999999998</c:v>
                </c:pt>
                <c:pt idx="645">
                  <c:v>0.75</c:v>
                </c:pt>
                <c:pt idx="646">
                  <c:v>0.62</c:v>
                </c:pt>
                <c:pt idx="647">
                  <c:v>0.59699999999999998</c:v>
                </c:pt>
                <c:pt idx="648">
                  <c:v>0.749</c:v>
                </c:pt>
                <c:pt idx="649">
                  <c:v>0.747</c:v>
                </c:pt>
                <c:pt idx="650">
                  <c:v>0.69299999999999995</c:v>
                </c:pt>
                <c:pt idx="651">
                  <c:v>0.71199999999999997</c:v>
                </c:pt>
                <c:pt idx="652">
                  <c:v>0.56799999999999995</c:v>
                </c:pt>
                <c:pt idx="653">
                  <c:v>0.749</c:v>
                </c:pt>
                <c:pt idx="654">
                  <c:v>0.58799999999999997</c:v>
                </c:pt>
                <c:pt idx="655">
                  <c:v>0.65800000000000003</c:v>
                </c:pt>
                <c:pt idx="656">
                  <c:v>0.73399999999999999</c:v>
                </c:pt>
                <c:pt idx="657">
                  <c:v>0.72899999999999998</c:v>
                </c:pt>
                <c:pt idx="658">
                  <c:v>0.70699999999999996</c:v>
                </c:pt>
                <c:pt idx="659">
                  <c:v>0.73399999999999999</c:v>
                </c:pt>
                <c:pt idx="660">
                  <c:v>0.74099999999999999</c:v>
                </c:pt>
                <c:pt idx="661">
                  <c:v>0.68100000000000005</c:v>
                </c:pt>
                <c:pt idx="662">
                  <c:v>0.69899999999999995</c:v>
                </c:pt>
                <c:pt idx="663">
                  <c:v>0.65800000000000003</c:v>
                </c:pt>
                <c:pt idx="664">
                  <c:v>0.72</c:v>
                </c:pt>
                <c:pt idx="665">
                  <c:v>0.747</c:v>
                </c:pt>
                <c:pt idx="666">
                  <c:v>0.71199999999999997</c:v>
                </c:pt>
                <c:pt idx="667">
                  <c:v>0.74</c:v>
                </c:pt>
                <c:pt idx="668">
                  <c:v>0.68100000000000005</c:v>
                </c:pt>
                <c:pt idx="669">
                  <c:v>0.75</c:v>
                </c:pt>
                <c:pt idx="670">
                  <c:v>0.746</c:v>
                </c:pt>
                <c:pt idx="671">
                  <c:v>0.71399999999999997</c:v>
                </c:pt>
                <c:pt idx="672">
                  <c:v>0.755</c:v>
                </c:pt>
                <c:pt idx="673">
                  <c:v>0.73799999999999999</c:v>
                </c:pt>
                <c:pt idx="674">
                  <c:v>0.71299999999999997</c:v>
                </c:pt>
                <c:pt idx="675">
                  <c:v>0.67900000000000005</c:v>
                </c:pt>
                <c:pt idx="676">
                  <c:v>0.73399999999999999</c:v>
                </c:pt>
                <c:pt idx="677">
                  <c:v>0.60399999999999998</c:v>
                </c:pt>
                <c:pt idx="678">
                  <c:v>0.71599999999999997</c:v>
                </c:pt>
                <c:pt idx="679">
                  <c:v>0.70499999999999996</c:v>
                </c:pt>
                <c:pt idx="680">
                  <c:v>0.71899999999999997</c:v>
                </c:pt>
                <c:pt idx="681">
                  <c:v>0.625</c:v>
                </c:pt>
                <c:pt idx="682">
                  <c:v>0.66</c:v>
                </c:pt>
                <c:pt idx="683">
                  <c:v>0.66600000000000004</c:v>
                </c:pt>
                <c:pt idx="684">
                  <c:v>0.73499999999999999</c:v>
                </c:pt>
                <c:pt idx="685">
                  <c:v>0.71099999999999997</c:v>
                </c:pt>
                <c:pt idx="686">
                  <c:v>0.59199999999999997</c:v>
                </c:pt>
                <c:pt idx="687">
                  <c:v>0.71199999999999997</c:v>
                </c:pt>
                <c:pt idx="688">
                  <c:v>0.73699999999999999</c:v>
                </c:pt>
                <c:pt idx="689">
                  <c:v>0.69099999999999995</c:v>
                </c:pt>
                <c:pt idx="690">
                  <c:v>0.71899999999999997</c:v>
                </c:pt>
                <c:pt idx="691">
                  <c:v>0.78200000000000003</c:v>
                </c:pt>
                <c:pt idx="692">
                  <c:v>0.65500000000000003</c:v>
                </c:pt>
                <c:pt idx="693">
                  <c:v>0.71699999999999997</c:v>
                </c:pt>
                <c:pt idx="694">
                  <c:v>0.76200000000000001</c:v>
                </c:pt>
                <c:pt idx="695">
                  <c:v>0.72899999999999998</c:v>
                </c:pt>
                <c:pt idx="696">
                  <c:v>0.69799999999999995</c:v>
                </c:pt>
                <c:pt idx="697">
                  <c:v>0.71099999999999997</c:v>
                </c:pt>
                <c:pt idx="698">
                  <c:v>0.59599999999999997</c:v>
                </c:pt>
                <c:pt idx="699">
                  <c:v>0.64100000000000001</c:v>
                </c:pt>
                <c:pt idx="700">
                  <c:v>0.69199999999999995</c:v>
                </c:pt>
                <c:pt idx="701">
                  <c:v>0.64400000000000002</c:v>
                </c:pt>
                <c:pt idx="702">
                  <c:v>0.69899999999999995</c:v>
                </c:pt>
                <c:pt idx="703">
                  <c:v>0.745</c:v>
                </c:pt>
                <c:pt idx="704">
                  <c:v>0.69299999999999995</c:v>
                </c:pt>
                <c:pt idx="705">
                  <c:v>0.55200000000000005</c:v>
                </c:pt>
                <c:pt idx="706">
                  <c:v>0.68600000000000005</c:v>
                </c:pt>
                <c:pt idx="707">
                  <c:v>0.72399999999999998</c:v>
                </c:pt>
                <c:pt idx="708">
                  <c:v>0.58199999999999996</c:v>
                </c:pt>
                <c:pt idx="709">
                  <c:v>0.69599999999999995</c:v>
                </c:pt>
                <c:pt idx="710">
                  <c:v>0.56399999999999995</c:v>
                </c:pt>
                <c:pt idx="711">
                  <c:v>0.68200000000000005</c:v>
                </c:pt>
                <c:pt idx="712">
                  <c:v>0.621</c:v>
                </c:pt>
                <c:pt idx="713">
                  <c:v>0.72699999999999998</c:v>
                </c:pt>
                <c:pt idx="714">
                  <c:v>0.71399999999999997</c:v>
                </c:pt>
                <c:pt idx="715">
                  <c:v>0.748</c:v>
                </c:pt>
                <c:pt idx="716">
                  <c:v>0.68700000000000006</c:v>
                </c:pt>
                <c:pt idx="717">
                  <c:v>0.73299999999999998</c:v>
                </c:pt>
                <c:pt idx="718">
                  <c:v>0.76300000000000001</c:v>
                </c:pt>
                <c:pt idx="719">
                  <c:v>0.72</c:v>
                </c:pt>
                <c:pt idx="720">
                  <c:v>0.746</c:v>
                </c:pt>
                <c:pt idx="721">
                  <c:v>0.74199999999999999</c:v>
                </c:pt>
                <c:pt idx="722">
                  <c:v>0.63900000000000001</c:v>
                </c:pt>
                <c:pt idx="723">
                  <c:v>0.752</c:v>
                </c:pt>
                <c:pt idx="724">
                  <c:v>0.753</c:v>
                </c:pt>
                <c:pt idx="725">
                  <c:v>0.73399999999999999</c:v>
                </c:pt>
                <c:pt idx="726">
                  <c:v>0.70899999999999996</c:v>
                </c:pt>
                <c:pt idx="727">
                  <c:v>0.58499999999999996</c:v>
                </c:pt>
                <c:pt idx="728">
                  <c:v>0.63300000000000001</c:v>
                </c:pt>
                <c:pt idx="729">
                  <c:v>0.72299999999999998</c:v>
                </c:pt>
                <c:pt idx="730">
                  <c:v>0.73399999999999999</c:v>
                </c:pt>
                <c:pt idx="731">
                  <c:v>0.75</c:v>
                </c:pt>
                <c:pt idx="732">
                  <c:v>0.71</c:v>
                </c:pt>
                <c:pt idx="733">
                  <c:v>0.74099999999999999</c:v>
                </c:pt>
                <c:pt idx="734">
                  <c:v>0.68400000000000005</c:v>
                </c:pt>
                <c:pt idx="735">
                  <c:v>0.71599999999999997</c:v>
                </c:pt>
                <c:pt idx="736">
                  <c:v>0.74299999999999999</c:v>
                </c:pt>
                <c:pt idx="737">
                  <c:v>0.74</c:v>
                </c:pt>
                <c:pt idx="738">
                  <c:v>0.69599999999999995</c:v>
                </c:pt>
                <c:pt idx="739">
                  <c:v>0.73299999999999998</c:v>
                </c:pt>
                <c:pt idx="740">
                  <c:v>0.69499999999999995</c:v>
                </c:pt>
                <c:pt idx="741">
                  <c:v>0.70899999999999996</c:v>
                </c:pt>
                <c:pt idx="742">
                  <c:v>0.72799999999999998</c:v>
                </c:pt>
                <c:pt idx="743">
                  <c:v>0.61</c:v>
                </c:pt>
                <c:pt idx="744">
                  <c:v>0.69699999999999995</c:v>
                </c:pt>
                <c:pt idx="745">
                  <c:v>0.71499999999999997</c:v>
                </c:pt>
                <c:pt idx="746">
                  <c:v>0.71799999999999997</c:v>
                </c:pt>
                <c:pt idx="747">
                  <c:v>0.73299999999999998</c:v>
                </c:pt>
                <c:pt idx="748">
                  <c:v>0.71399999999999997</c:v>
                </c:pt>
                <c:pt idx="749">
                  <c:v>0.63800000000000001</c:v>
                </c:pt>
                <c:pt idx="750">
                  <c:v>0.56799999999999995</c:v>
                </c:pt>
                <c:pt idx="751">
                  <c:v>0.65400000000000003</c:v>
                </c:pt>
                <c:pt idx="752">
                  <c:v>0.65400000000000003</c:v>
                </c:pt>
                <c:pt idx="753">
                  <c:v>0.626</c:v>
                </c:pt>
                <c:pt idx="754">
                  <c:v>0.72299999999999998</c:v>
                </c:pt>
                <c:pt idx="755">
                  <c:v>0.56899999999999995</c:v>
                </c:pt>
                <c:pt idx="756">
                  <c:v>0.72299999999999998</c:v>
                </c:pt>
                <c:pt idx="757">
                  <c:v>0.74</c:v>
                </c:pt>
                <c:pt idx="758">
                  <c:v>0.70799999999999996</c:v>
                </c:pt>
                <c:pt idx="759">
                  <c:v>0.56100000000000005</c:v>
                </c:pt>
                <c:pt idx="760">
                  <c:v>0.68100000000000005</c:v>
                </c:pt>
                <c:pt idx="761">
                  <c:v>0.73799999999999999</c:v>
                </c:pt>
                <c:pt idx="762">
                  <c:v>0.72599999999999998</c:v>
                </c:pt>
                <c:pt idx="763">
                  <c:v>0.57799999999999996</c:v>
                </c:pt>
                <c:pt idx="764">
                  <c:v>0.71</c:v>
                </c:pt>
                <c:pt idx="765">
                  <c:v>0.77300000000000002</c:v>
                </c:pt>
                <c:pt idx="766">
                  <c:v>0.63</c:v>
                </c:pt>
                <c:pt idx="767">
                  <c:v>0.75600000000000001</c:v>
                </c:pt>
                <c:pt idx="768">
                  <c:v>0.67300000000000004</c:v>
                </c:pt>
                <c:pt idx="769">
                  <c:v>0.67700000000000005</c:v>
                </c:pt>
                <c:pt idx="770">
                  <c:v>0.66700000000000004</c:v>
                </c:pt>
                <c:pt idx="771">
                  <c:v>0.69</c:v>
                </c:pt>
                <c:pt idx="772">
                  <c:v>0.75900000000000001</c:v>
                </c:pt>
                <c:pt idx="773">
                  <c:v>0.68799999999999994</c:v>
                </c:pt>
                <c:pt idx="774">
                  <c:v>0.71799999999999997</c:v>
                </c:pt>
                <c:pt idx="775">
                  <c:v>0.68</c:v>
                </c:pt>
                <c:pt idx="776">
                  <c:v>0.64500000000000002</c:v>
                </c:pt>
                <c:pt idx="777">
                  <c:v>0.64500000000000002</c:v>
                </c:pt>
                <c:pt idx="778">
                  <c:v>0.73199999999999998</c:v>
                </c:pt>
                <c:pt idx="779">
                  <c:v>0.71399999999999997</c:v>
                </c:pt>
                <c:pt idx="780">
                  <c:v>0.71</c:v>
                </c:pt>
                <c:pt idx="781">
                  <c:v>0.72199999999999998</c:v>
                </c:pt>
                <c:pt idx="782">
                  <c:v>0.68799999999999994</c:v>
                </c:pt>
                <c:pt idx="783">
                  <c:v>0.56200000000000006</c:v>
                </c:pt>
                <c:pt idx="784">
                  <c:v>0.752</c:v>
                </c:pt>
                <c:pt idx="785">
                  <c:v>0.70899999999999996</c:v>
                </c:pt>
                <c:pt idx="786">
                  <c:v>0.64800000000000002</c:v>
                </c:pt>
                <c:pt idx="787">
                  <c:v>0.65900000000000003</c:v>
                </c:pt>
                <c:pt idx="788">
                  <c:v>0.64300000000000002</c:v>
                </c:pt>
                <c:pt idx="789">
                  <c:v>0.73699999999999999</c:v>
                </c:pt>
                <c:pt idx="790">
                  <c:v>0.70499999999999996</c:v>
                </c:pt>
                <c:pt idx="791">
                  <c:v>0.51500000000000001</c:v>
                </c:pt>
                <c:pt idx="792">
                  <c:v>0.72699999999999998</c:v>
                </c:pt>
                <c:pt idx="793">
                  <c:v>0.53300000000000003</c:v>
                </c:pt>
                <c:pt idx="794">
                  <c:v>0.70299999999999996</c:v>
                </c:pt>
                <c:pt idx="795">
                  <c:v>0.71599999999999997</c:v>
                </c:pt>
                <c:pt idx="796">
                  <c:v>0.56499999999999995</c:v>
                </c:pt>
                <c:pt idx="797">
                  <c:v>0.59299999999999997</c:v>
                </c:pt>
                <c:pt idx="798">
                  <c:v>0.71099999999999997</c:v>
                </c:pt>
                <c:pt idx="799">
                  <c:v>0.746</c:v>
                </c:pt>
                <c:pt idx="800">
                  <c:v>0.70099999999999996</c:v>
                </c:pt>
                <c:pt idx="801">
                  <c:v>0.69099999999999995</c:v>
                </c:pt>
                <c:pt idx="802">
                  <c:v>0.747</c:v>
                </c:pt>
                <c:pt idx="803">
                  <c:v>0.69899999999999995</c:v>
                </c:pt>
                <c:pt idx="804">
                  <c:v>0.72099999999999997</c:v>
                </c:pt>
                <c:pt idx="805">
                  <c:v>0.753</c:v>
                </c:pt>
                <c:pt idx="806">
                  <c:v>0.76200000000000001</c:v>
                </c:pt>
                <c:pt idx="807">
                  <c:v>0.68</c:v>
                </c:pt>
                <c:pt idx="808">
                  <c:v>0.61499999999999999</c:v>
                </c:pt>
                <c:pt idx="809">
                  <c:v>0.73199999999999998</c:v>
                </c:pt>
                <c:pt idx="810">
                  <c:v>0.58699999999999997</c:v>
                </c:pt>
                <c:pt idx="811">
                  <c:v>0.73299999999999998</c:v>
                </c:pt>
                <c:pt idx="812">
                  <c:v>0.73299999999999998</c:v>
                </c:pt>
                <c:pt idx="813">
                  <c:v>0.69699999999999995</c:v>
                </c:pt>
                <c:pt idx="814">
                  <c:v>0.72599999999999998</c:v>
                </c:pt>
                <c:pt idx="815">
                  <c:v>0.69</c:v>
                </c:pt>
                <c:pt idx="816">
                  <c:v>0.63800000000000001</c:v>
                </c:pt>
                <c:pt idx="817">
                  <c:v>0.61799999999999999</c:v>
                </c:pt>
                <c:pt idx="818">
                  <c:v>0.73599999999999999</c:v>
                </c:pt>
                <c:pt idx="819">
                  <c:v>0.72099999999999997</c:v>
                </c:pt>
                <c:pt idx="820">
                  <c:v>0.72599999999999998</c:v>
                </c:pt>
                <c:pt idx="821">
                  <c:v>0.63</c:v>
                </c:pt>
                <c:pt idx="822">
                  <c:v>0.7</c:v>
                </c:pt>
                <c:pt idx="823">
                  <c:v>0.56599999999999995</c:v>
                </c:pt>
                <c:pt idx="824">
                  <c:v>0.54300000000000004</c:v>
                </c:pt>
                <c:pt idx="825">
                  <c:v>0.71599999999999997</c:v>
                </c:pt>
                <c:pt idx="826">
                  <c:v>0.71899999999999997</c:v>
                </c:pt>
                <c:pt idx="827">
                  <c:v>0.751</c:v>
                </c:pt>
                <c:pt idx="828">
                  <c:v>0.56899999999999995</c:v>
                </c:pt>
                <c:pt idx="829">
                  <c:v>0.57499999999999996</c:v>
                </c:pt>
                <c:pt idx="830">
                  <c:v>0.72299999999999998</c:v>
                </c:pt>
                <c:pt idx="831">
                  <c:v>0.69</c:v>
                </c:pt>
                <c:pt idx="832">
                  <c:v>0.73399999999999999</c:v>
                </c:pt>
                <c:pt idx="833">
                  <c:v>0.72699999999999998</c:v>
                </c:pt>
                <c:pt idx="834">
                  <c:v>0.73399999999999999</c:v>
                </c:pt>
                <c:pt idx="835">
                  <c:v>0.71599999999999997</c:v>
                </c:pt>
                <c:pt idx="836">
                  <c:v>0.68899999999999995</c:v>
                </c:pt>
                <c:pt idx="837">
                  <c:v>0.67500000000000004</c:v>
                </c:pt>
                <c:pt idx="838">
                  <c:v>0.69399999999999995</c:v>
                </c:pt>
                <c:pt idx="839">
                  <c:v>0.70599999999999996</c:v>
                </c:pt>
                <c:pt idx="840">
                  <c:v>0.72799999999999998</c:v>
                </c:pt>
                <c:pt idx="841">
                  <c:v>0.72299999999999998</c:v>
                </c:pt>
                <c:pt idx="842">
                  <c:v>0.72399999999999998</c:v>
                </c:pt>
                <c:pt idx="843">
                  <c:v>0.61799999999999999</c:v>
                </c:pt>
                <c:pt idx="844">
                  <c:v>0.64500000000000002</c:v>
                </c:pt>
                <c:pt idx="845">
                  <c:v>0.61399999999999999</c:v>
                </c:pt>
                <c:pt idx="846">
                  <c:v>0.73099999999999998</c:v>
                </c:pt>
                <c:pt idx="847">
                  <c:v>0.71899999999999997</c:v>
                </c:pt>
                <c:pt idx="848">
                  <c:v>0.73499999999999999</c:v>
                </c:pt>
                <c:pt idx="849">
                  <c:v>0.71099999999999997</c:v>
                </c:pt>
                <c:pt idx="850">
                  <c:v>0.69899999999999995</c:v>
                </c:pt>
                <c:pt idx="851">
                  <c:v>0.73399999999999999</c:v>
                </c:pt>
                <c:pt idx="852">
                  <c:v>0.71299999999999997</c:v>
                </c:pt>
                <c:pt idx="853">
                  <c:v>0.71699999999999997</c:v>
                </c:pt>
                <c:pt idx="854">
                  <c:v>0.70599999999999996</c:v>
                </c:pt>
                <c:pt idx="855">
                  <c:v>0.72099999999999997</c:v>
                </c:pt>
                <c:pt idx="856">
                  <c:v>0.70699999999999996</c:v>
                </c:pt>
                <c:pt idx="857">
                  <c:v>0.70799999999999996</c:v>
                </c:pt>
                <c:pt idx="858">
                  <c:v>0.68700000000000006</c:v>
                </c:pt>
                <c:pt idx="859">
                  <c:v>0.746</c:v>
                </c:pt>
                <c:pt idx="860">
                  <c:v>0.63400000000000001</c:v>
                </c:pt>
                <c:pt idx="861">
                  <c:v>0.70599999999999996</c:v>
                </c:pt>
                <c:pt idx="862">
                  <c:v>0.66500000000000004</c:v>
                </c:pt>
                <c:pt idx="863">
                  <c:v>0.71599999999999997</c:v>
                </c:pt>
                <c:pt idx="864">
                  <c:v>0.73199999999999998</c:v>
                </c:pt>
                <c:pt idx="865">
                  <c:v>0.65300000000000002</c:v>
                </c:pt>
                <c:pt idx="866">
                  <c:v>0.70899999999999996</c:v>
                </c:pt>
                <c:pt idx="867">
                  <c:v>0.69099999999999995</c:v>
                </c:pt>
                <c:pt idx="868">
                  <c:v>0.66700000000000004</c:v>
                </c:pt>
                <c:pt idx="869">
                  <c:v>0.69599999999999995</c:v>
                </c:pt>
                <c:pt idx="870">
                  <c:v>0.67600000000000005</c:v>
                </c:pt>
                <c:pt idx="871">
                  <c:v>0.67200000000000004</c:v>
                </c:pt>
                <c:pt idx="872">
                  <c:v>0.63800000000000001</c:v>
                </c:pt>
                <c:pt idx="873">
                  <c:v>0.68700000000000006</c:v>
                </c:pt>
                <c:pt idx="874">
                  <c:v>0.59499999999999997</c:v>
                </c:pt>
                <c:pt idx="875">
                  <c:v>0.56599999999999995</c:v>
                </c:pt>
                <c:pt idx="876">
                  <c:v>0.71299999999999997</c:v>
                </c:pt>
                <c:pt idx="877">
                  <c:v>0.68300000000000005</c:v>
                </c:pt>
                <c:pt idx="878">
                  <c:v>0.59899999999999998</c:v>
                </c:pt>
                <c:pt idx="879">
                  <c:v>0.59699999999999998</c:v>
                </c:pt>
                <c:pt idx="880">
                  <c:v>0.71699999999999997</c:v>
                </c:pt>
                <c:pt idx="881">
                  <c:v>0.58699999999999997</c:v>
                </c:pt>
                <c:pt idx="882">
                  <c:v>0.71499999999999997</c:v>
                </c:pt>
                <c:pt idx="883">
                  <c:v>0.67200000000000004</c:v>
                </c:pt>
                <c:pt idx="884">
                  <c:v>0.71</c:v>
                </c:pt>
                <c:pt idx="885">
                  <c:v>0.70599999999999996</c:v>
                </c:pt>
                <c:pt idx="886">
                  <c:v>0.68600000000000005</c:v>
                </c:pt>
                <c:pt idx="887">
                  <c:v>0.67900000000000005</c:v>
                </c:pt>
                <c:pt idx="888">
                  <c:v>0.70499999999999996</c:v>
                </c:pt>
                <c:pt idx="889">
                  <c:v>0.73199999999999998</c:v>
                </c:pt>
                <c:pt idx="890">
                  <c:v>0.65100000000000002</c:v>
                </c:pt>
                <c:pt idx="891">
                  <c:v>0.78700000000000003</c:v>
                </c:pt>
                <c:pt idx="892">
                  <c:v>0.63700000000000001</c:v>
                </c:pt>
                <c:pt idx="893">
                  <c:v>0.74099999999999999</c:v>
                </c:pt>
                <c:pt idx="894">
                  <c:v>0.73</c:v>
                </c:pt>
                <c:pt idx="895">
                  <c:v>0.70699999999999996</c:v>
                </c:pt>
                <c:pt idx="896">
                  <c:v>0.67300000000000004</c:v>
                </c:pt>
                <c:pt idx="897">
                  <c:v>0.61899999999999999</c:v>
                </c:pt>
                <c:pt idx="898">
                  <c:v>0.53</c:v>
                </c:pt>
                <c:pt idx="899">
                  <c:v>0.73099999999999998</c:v>
                </c:pt>
                <c:pt idx="900">
                  <c:v>0.71199999999999997</c:v>
                </c:pt>
                <c:pt idx="901">
                  <c:v>0.54100000000000004</c:v>
                </c:pt>
                <c:pt idx="902">
                  <c:v>0.72699999999999998</c:v>
                </c:pt>
                <c:pt idx="903">
                  <c:v>0.66800000000000004</c:v>
                </c:pt>
                <c:pt idx="904">
                  <c:v>0.67900000000000005</c:v>
                </c:pt>
                <c:pt idx="905">
                  <c:v>0.68700000000000006</c:v>
                </c:pt>
                <c:pt idx="906">
                  <c:v>0.68300000000000005</c:v>
                </c:pt>
                <c:pt idx="907">
                  <c:v>0.69</c:v>
                </c:pt>
                <c:pt idx="908">
                  <c:v>0.73399999999999999</c:v>
                </c:pt>
                <c:pt idx="909">
                  <c:v>0.70799999999999996</c:v>
                </c:pt>
                <c:pt idx="910">
                  <c:v>0.67</c:v>
                </c:pt>
                <c:pt idx="911">
                  <c:v>0.57899999999999996</c:v>
                </c:pt>
                <c:pt idx="912">
                  <c:v>0.58799999999999997</c:v>
                </c:pt>
                <c:pt idx="913">
                  <c:v>0.59199999999999997</c:v>
                </c:pt>
                <c:pt idx="914">
                  <c:v>0.72499999999999998</c:v>
                </c:pt>
                <c:pt idx="915">
                  <c:v>0.69199999999999995</c:v>
                </c:pt>
                <c:pt idx="916">
                  <c:v>0.69</c:v>
                </c:pt>
                <c:pt idx="917">
                  <c:v>0.73199999999999998</c:v>
                </c:pt>
                <c:pt idx="918">
                  <c:v>0.622</c:v>
                </c:pt>
                <c:pt idx="919">
                  <c:v>0.53400000000000003</c:v>
                </c:pt>
                <c:pt idx="920">
                  <c:v>0.69399999999999995</c:v>
                </c:pt>
                <c:pt idx="921">
                  <c:v>0.69899999999999995</c:v>
                </c:pt>
                <c:pt idx="922">
                  <c:v>0.61299999999999999</c:v>
                </c:pt>
                <c:pt idx="923">
                  <c:v>0.65400000000000003</c:v>
                </c:pt>
                <c:pt idx="924">
                  <c:v>0.71</c:v>
                </c:pt>
                <c:pt idx="925">
                  <c:v>0.56399999999999995</c:v>
                </c:pt>
                <c:pt idx="926">
                  <c:v>0.72</c:v>
                </c:pt>
                <c:pt idx="927">
                  <c:v>0.749</c:v>
                </c:pt>
                <c:pt idx="928">
                  <c:v>0.69299999999999995</c:v>
                </c:pt>
                <c:pt idx="929">
                  <c:v>0.67600000000000005</c:v>
                </c:pt>
                <c:pt idx="930">
                  <c:v>0.69099999999999995</c:v>
                </c:pt>
                <c:pt idx="931">
                  <c:v>0.71399999999999997</c:v>
                </c:pt>
                <c:pt idx="932">
                  <c:v>0.74299999999999999</c:v>
                </c:pt>
                <c:pt idx="933">
                  <c:v>0.61099999999999999</c:v>
                </c:pt>
                <c:pt idx="934">
                  <c:v>0.73799999999999999</c:v>
                </c:pt>
                <c:pt idx="935">
                  <c:v>0.69899999999999995</c:v>
                </c:pt>
                <c:pt idx="936">
                  <c:v>0.63700000000000001</c:v>
                </c:pt>
                <c:pt idx="937">
                  <c:v>0.73</c:v>
                </c:pt>
                <c:pt idx="938">
                  <c:v>0.69499999999999995</c:v>
                </c:pt>
                <c:pt idx="939">
                  <c:v>0.749</c:v>
                </c:pt>
                <c:pt idx="940">
                  <c:v>0.74399999999999999</c:v>
                </c:pt>
                <c:pt idx="941">
                  <c:v>0.623</c:v>
                </c:pt>
                <c:pt idx="942">
                  <c:v>0.73299999999999998</c:v>
                </c:pt>
                <c:pt idx="943">
                  <c:v>0.76100000000000001</c:v>
                </c:pt>
                <c:pt idx="944">
                  <c:v>0.745</c:v>
                </c:pt>
                <c:pt idx="945">
                  <c:v>0.69899999999999995</c:v>
                </c:pt>
                <c:pt idx="946">
                  <c:v>0.63300000000000001</c:v>
                </c:pt>
                <c:pt idx="947">
                  <c:v>0.68899999999999995</c:v>
                </c:pt>
                <c:pt idx="948">
                  <c:v>0.73399999999999999</c:v>
                </c:pt>
                <c:pt idx="949">
                  <c:v>0.68200000000000005</c:v>
                </c:pt>
                <c:pt idx="950">
                  <c:v>0.59399999999999997</c:v>
                </c:pt>
                <c:pt idx="951">
                  <c:v>0.71199999999999997</c:v>
                </c:pt>
                <c:pt idx="952">
                  <c:v>0.58499999999999996</c:v>
                </c:pt>
                <c:pt idx="953">
                  <c:v>0.72499999999999998</c:v>
                </c:pt>
                <c:pt idx="954">
                  <c:v>0.71699999999999997</c:v>
                </c:pt>
                <c:pt idx="955">
                  <c:v>0.58299999999999996</c:v>
                </c:pt>
                <c:pt idx="956">
                  <c:v>0.69599999999999995</c:v>
                </c:pt>
                <c:pt idx="957">
                  <c:v>0.72399999999999998</c:v>
                </c:pt>
                <c:pt idx="958">
                  <c:v>0.61699999999999999</c:v>
                </c:pt>
                <c:pt idx="959">
                  <c:v>0.69799999999999995</c:v>
                </c:pt>
                <c:pt idx="960">
                  <c:v>0.68500000000000005</c:v>
                </c:pt>
                <c:pt idx="961">
                  <c:v>0.69199999999999995</c:v>
                </c:pt>
                <c:pt idx="962">
                  <c:v>0.64</c:v>
                </c:pt>
                <c:pt idx="963">
                  <c:v>0.754</c:v>
                </c:pt>
                <c:pt idx="964">
                  <c:v>0.70899999999999996</c:v>
                </c:pt>
                <c:pt idx="965">
                  <c:v>0.71099999999999997</c:v>
                </c:pt>
                <c:pt idx="966">
                  <c:v>0.71099999999999997</c:v>
                </c:pt>
                <c:pt idx="967">
                  <c:v>0.63300000000000001</c:v>
                </c:pt>
                <c:pt idx="968">
                  <c:v>0.70899999999999996</c:v>
                </c:pt>
                <c:pt idx="969">
                  <c:v>0.61199999999999999</c:v>
                </c:pt>
                <c:pt idx="970">
                  <c:v>0.749</c:v>
                </c:pt>
                <c:pt idx="971">
                  <c:v>0.60099999999999998</c:v>
                </c:pt>
                <c:pt idx="972">
                  <c:v>0.64100000000000001</c:v>
                </c:pt>
                <c:pt idx="973">
                  <c:v>0.70699999999999996</c:v>
                </c:pt>
                <c:pt idx="974">
                  <c:v>0.71299999999999997</c:v>
                </c:pt>
                <c:pt idx="975">
                  <c:v>0.73799999999999999</c:v>
                </c:pt>
                <c:pt idx="976">
                  <c:v>0.70299999999999996</c:v>
                </c:pt>
                <c:pt idx="977">
                  <c:v>0.63400000000000001</c:v>
                </c:pt>
                <c:pt idx="978">
                  <c:v>0.71799999999999997</c:v>
                </c:pt>
                <c:pt idx="979">
                  <c:v>0.61799999999999999</c:v>
                </c:pt>
                <c:pt idx="980">
                  <c:v>0.71799999999999997</c:v>
                </c:pt>
                <c:pt idx="981">
                  <c:v>0.56799999999999995</c:v>
                </c:pt>
                <c:pt idx="982">
                  <c:v>0.56599999999999995</c:v>
                </c:pt>
                <c:pt idx="983">
                  <c:v>0.69899999999999995</c:v>
                </c:pt>
                <c:pt idx="984">
                  <c:v>0.60699999999999998</c:v>
                </c:pt>
                <c:pt idx="985">
                  <c:v>0.69</c:v>
                </c:pt>
                <c:pt idx="986">
                  <c:v>0.67700000000000005</c:v>
                </c:pt>
                <c:pt idx="987">
                  <c:v>0.58899999999999997</c:v>
                </c:pt>
                <c:pt idx="988">
                  <c:v>0.68200000000000005</c:v>
                </c:pt>
                <c:pt idx="989">
                  <c:v>0.71699999999999997</c:v>
                </c:pt>
                <c:pt idx="990">
                  <c:v>0.628</c:v>
                </c:pt>
                <c:pt idx="991">
                  <c:v>0.60199999999999998</c:v>
                </c:pt>
                <c:pt idx="992">
                  <c:v>0.53300000000000003</c:v>
                </c:pt>
                <c:pt idx="993">
                  <c:v>0.69299999999999995</c:v>
                </c:pt>
                <c:pt idx="994">
                  <c:v>0.56799999999999995</c:v>
                </c:pt>
                <c:pt idx="995">
                  <c:v>0.62</c:v>
                </c:pt>
                <c:pt idx="996">
                  <c:v>0.67</c:v>
                </c:pt>
                <c:pt idx="997">
                  <c:v>0.71399999999999997</c:v>
                </c:pt>
                <c:pt idx="998">
                  <c:v>0.63600000000000001</c:v>
                </c:pt>
                <c:pt idx="999">
                  <c:v>0.73899999999999999</c:v>
                </c:pt>
                <c:pt idx="1000">
                  <c:v>0.72499999999999998</c:v>
                </c:pt>
                <c:pt idx="1001">
                  <c:v>0.77600000000000002</c:v>
                </c:pt>
                <c:pt idx="1002">
                  <c:v>0.73499999999999999</c:v>
                </c:pt>
                <c:pt idx="1003">
                  <c:v>0.76800000000000002</c:v>
                </c:pt>
                <c:pt idx="1004">
                  <c:v>0.73699999999999999</c:v>
                </c:pt>
                <c:pt idx="1005">
                  <c:v>0.65300000000000002</c:v>
                </c:pt>
                <c:pt idx="1006">
                  <c:v>0.73699999999999999</c:v>
                </c:pt>
                <c:pt idx="1007">
                  <c:v>0.58499999999999996</c:v>
                </c:pt>
                <c:pt idx="1008">
                  <c:v>0.68100000000000005</c:v>
                </c:pt>
                <c:pt idx="1009">
                  <c:v>0.69799999999999995</c:v>
                </c:pt>
                <c:pt idx="1010">
                  <c:v>0.66300000000000003</c:v>
                </c:pt>
                <c:pt idx="1011">
                  <c:v>0.60799999999999998</c:v>
                </c:pt>
                <c:pt idx="1012">
                  <c:v>0.65600000000000003</c:v>
                </c:pt>
                <c:pt idx="1013">
                  <c:v>0.74299999999999999</c:v>
                </c:pt>
                <c:pt idx="1014">
                  <c:v>0.70899999999999996</c:v>
                </c:pt>
                <c:pt idx="1015">
                  <c:v>0.55700000000000005</c:v>
                </c:pt>
                <c:pt idx="1016">
                  <c:v>0.745</c:v>
                </c:pt>
                <c:pt idx="1017">
                  <c:v>0.69</c:v>
                </c:pt>
                <c:pt idx="1018">
                  <c:v>0.58599999999999997</c:v>
                </c:pt>
                <c:pt idx="1019">
                  <c:v>0.61899999999999999</c:v>
                </c:pt>
                <c:pt idx="1020">
                  <c:v>0.66600000000000004</c:v>
                </c:pt>
                <c:pt idx="1021">
                  <c:v>0.71</c:v>
                </c:pt>
                <c:pt idx="1022">
                  <c:v>0.69799999999999995</c:v>
                </c:pt>
                <c:pt idx="1023">
                  <c:v>0.72199999999999998</c:v>
                </c:pt>
                <c:pt idx="1024">
                  <c:v>0.73599999999999999</c:v>
                </c:pt>
                <c:pt idx="1025">
                  <c:v>0.749</c:v>
                </c:pt>
                <c:pt idx="1026">
                  <c:v>0.73599999999999999</c:v>
                </c:pt>
                <c:pt idx="1027">
                  <c:v>0.72</c:v>
                </c:pt>
                <c:pt idx="1028">
                  <c:v>0.69599999999999995</c:v>
                </c:pt>
                <c:pt idx="1029">
                  <c:v>0.72299999999999998</c:v>
                </c:pt>
                <c:pt idx="1030">
                  <c:v>0.70099999999999996</c:v>
                </c:pt>
                <c:pt idx="1031">
                  <c:v>0.61899999999999999</c:v>
                </c:pt>
                <c:pt idx="1032">
                  <c:v>0.73499999999999999</c:v>
                </c:pt>
                <c:pt idx="1033">
                  <c:v>0.72799999999999998</c:v>
                </c:pt>
                <c:pt idx="1034">
                  <c:v>0.628</c:v>
                </c:pt>
                <c:pt idx="1035">
                  <c:v>0.64500000000000002</c:v>
                </c:pt>
                <c:pt idx="1036">
                  <c:v>0.71099999999999997</c:v>
                </c:pt>
                <c:pt idx="1037">
                  <c:v>0.64400000000000002</c:v>
                </c:pt>
                <c:pt idx="1038">
                  <c:v>0.76900000000000002</c:v>
                </c:pt>
                <c:pt idx="1039">
                  <c:v>0.74099999999999999</c:v>
                </c:pt>
                <c:pt idx="1040">
                  <c:v>0.71</c:v>
                </c:pt>
                <c:pt idx="1041">
                  <c:v>0.60399999999999998</c:v>
                </c:pt>
                <c:pt idx="1042">
                  <c:v>0.71799999999999997</c:v>
                </c:pt>
                <c:pt idx="1043">
                  <c:v>0.58699999999999997</c:v>
                </c:pt>
                <c:pt idx="1044">
                  <c:v>0.69199999999999995</c:v>
                </c:pt>
                <c:pt idx="1045">
                  <c:v>0.69599999999999995</c:v>
                </c:pt>
                <c:pt idx="1046">
                  <c:v>0.59499999999999997</c:v>
                </c:pt>
                <c:pt idx="1047">
                  <c:v>0.68300000000000005</c:v>
                </c:pt>
                <c:pt idx="1048">
                  <c:v>0.63600000000000001</c:v>
                </c:pt>
                <c:pt idx="1049">
                  <c:v>0.71499999999999997</c:v>
                </c:pt>
                <c:pt idx="1050">
                  <c:v>0.56299999999999994</c:v>
                </c:pt>
                <c:pt idx="1051">
                  <c:v>0.71899999999999997</c:v>
                </c:pt>
                <c:pt idx="1052">
                  <c:v>0.66200000000000003</c:v>
                </c:pt>
                <c:pt idx="1053">
                  <c:v>0.83499999999999996</c:v>
                </c:pt>
                <c:pt idx="1054">
                  <c:v>0.68400000000000005</c:v>
                </c:pt>
                <c:pt idx="1055">
                  <c:v>0.65</c:v>
                </c:pt>
                <c:pt idx="1056">
                  <c:v>0.59199999999999997</c:v>
                </c:pt>
                <c:pt idx="1057">
                  <c:v>0.64700000000000002</c:v>
                </c:pt>
                <c:pt idx="1058">
                  <c:v>0.73799999999999999</c:v>
                </c:pt>
                <c:pt idx="1059">
                  <c:v>0.69599999999999995</c:v>
                </c:pt>
                <c:pt idx="1060">
                  <c:v>0.72599999999999998</c:v>
                </c:pt>
                <c:pt idx="1061">
                  <c:v>0.55100000000000005</c:v>
                </c:pt>
                <c:pt idx="1062">
                  <c:v>0.73499999999999999</c:v>
                </c:pt>
                <c:pt idx="1063">
                  <c:v>0.71899999999999997</c:v>
                </c:pt>
                <c:pt idx="1064">
                  <c:v>0.67300000000000004</c:v>
                </c:pt>
                <c:pt idx="1065">
                  <c:v>0.71399999999999997</c:v>
                </c:pt>
                <c:pt idx="1066">
                  <c:v>0.68</c:v>
                </c:pt>
                <c:pt idx="1067">
                  <c:v>0.67700000000000005</c:v>
                </c:pt>
                <c:pt idx="1068">
                  <c:v>0.70399999999999996</c:v>
                </c:pt>
                <c:pt idx="1069">
                  <c:v>0.755</c:v>
                </c:pt>
                <c:pt idx="1070">
                  <c:v>0.629</c:v>
                </c:pt>
                <c:pt idx="1071">
                  <c:v>0.71099999999999997</c:v>
                </c:pt>
                <c:pt idx="1072">
                  <c:v>0.625</c:v>
                </c:pt>
                <c:pt idx="1073">
                  <c:v>0.69699999999999995</c:v>
                </c:pt>
                <c:pt idx="1074">
                  <c:v>0.56499999999999995</c:v>
                </c:pt>
                <c:pt idx="1075">
                  <c:v>0.69799999999999995</c:v>
                </c:pt>
                <c:pt idx="1076">
                  <c:v>0.746</c:v>
                </c:pt>
                <c:pt idx="1077">
                  <c:v>0.629</c:v>
                </c:pt>
                <c:pt idx="1078">
                  <c:v>0.58099999999999996</c:v>
                </c:pt>
                <c:pt idx="1079">
                  <c:v>0.59499999999999997</c:v>
                </c:pt>
                <c:pt idx="1080">
                  <c:v>0.61499999999999999</c:v>
                </c:pt>
                <c:pt idx="1081">
                  <c:v>0.70399999999999996</c:v>
                </c:pt>
                <c:pt idx="1082">
                  <c:v>0.67600000000000005</c:v>
                </c:pt>
                <c:pt idx="1083">
                  <c:v>0.68600000000000005</c:v>
                </c:pt>
                <c:pt idx="1084">
                  <c:v>0.77300000000000002</c:v>
                </c:pt>
                <c:pt idx="1085">
                  <c:v>0.64800000000000002</c:v>
                </c:pt>
                <c:pt idx="1086">
                  <c:v>0.627</c:v>
                </c:pt>
                <c:pt idx="1087">
                  <c:v>0.68400000000000005</c:v>
                </c:pt>
                <c:pt idx="1088">
                  <c:v>0.75600000000000001</c:v>
                </c:pt>
                <c:pt idx="1089">
                  <c:v>0.56100000000000005</c:v>
                </c:pt>
                <c:pt idx="1090">
                  <c:v>0.67300000000000004</c:v>
                </c:pt>
                <c:pt idx="1091">
                  <c:v>0.60699999999999998</c:v>
                </c:pt>
                <c:pt idx="1092">
                  <c:v>0.72</c:v>
                </c:pt>
                <c:pt idx="1093">
                  <c:v>0.66400000000000003</c:v>
                </c:pt>
                <c:pt idx="1094">
                  <c:v>0.57899999999999996</c:v>
                </c:pt>
                <c:pt idx="1095">
                  <c:v>0.67800000000000005</c:v>
                </c:pt>
                <c:pt idx="1096">
                  <c:v>0.61099999999999999</c:v>
                </c:pt>
                <c:pt idx="1097">
                  <c:v>0.65900000000000003</c:v>
                </c:pt>
                <c:pt idx="1098">
                  <c:v>0.72099999999999997</c:v>
                </c:pt>
                <c:pt idx="1099">
                  <c:v>0.753</c:v>
                </c:pt>
                <c:pt idx="1100">
                  <c:v>0.67900000000000005</c:v>
                </c:pt>
                <c:pt idx="1101">
                  <c:v>0.65800000000000003</c:v>
                </c:pt>
                <c:pt idx="1102">
                  <c:v>0.54600000000000004</c:v>
                </c:pt>
                <c:pt idx="1103">
                  <c:v>0.70099999999999996</c:v>
                </c:pt>
                <c:pt idx="1104">
                  <c:v>0.70599999999999996</c:v>
                </c:pt>
                <c:pt idx="1105">
                  <c:v>0.60599999999999998</c:v>
                </c:pt>
                <c:pt idx="1106">
                  <c:v>0.58499999999999996</c:v>
                </c:pt>
                <c:pt idx="1107">
                  <c:v>0.59099999999999997</c:v>
                </c:pt>
                <c:pt idx="1108">
                  <c:v>0.55900000000000005</c:v>
                </c:pt>
                <c:pt idx="1109">
                  <c:v>0.61299999999999999</c:v>
                </c:pt>
                <c:pt idx="1110">
                  <c:v>0.58299999999999996</c:v>
                </c:pt>
                <c:pt idx="1111">
                  <c:v>0.626</c:v>
                </c:pt>
                <c:pt idx="1112">
                  <c:v>0.7</c:v>
                </c:pt>
                <c:pt idx="1113">
                  <c:v>0.71699999999999997</c:v>
                </c:pt>
                <c:pt idx="1114">
                  <c:v>0.61699999999999999</c:v>
                </c:pt>
                <c:pt idx="1115">
                  <c:v>0.67700000000000005</c:v>
                </c:pt>
                <c:pt idx="1116">
                  <c:v>0.63700000000000001</c:v>
                </c:pt>
                <c:pt idx="1117">
                  <c:v>0.56799999999999995</c:v>
                </c:pt>
                <c:pt idx="1118">
                  <c:v>0.69399999999999995</c:v>
                </c:pt>
                <c:pt idx="1119">
                  <c:v>0.69199999999999995</c:v>
                </c:pt>
                <c:pt idx="1120">
                  <c:v>0.78100000000000003</c:v>
                </c:pt>
                <c:pt idx="1121">
                  <c:v>0.69699999999999995</c:v>
                </c:pt>
                <c:pt idx="1122">
                  <c:v>0.64700000000000002</c:v>
                </c:pt>
                <c:pt idx="1123">
                  <c:v>0.71499999999999997</c:v>
                </c:pt>
                <c:pt idx="1124">
                  <c:v>0.68700000000000006</c:v>
                </c:pt>
                <c:pt idx="1125">
                  <c:v>0.71599999999999997</c:v>
                </c:pt>
                <c:pt idx="1126">
                  <c:v>0.69799999999999995</c:v>
                </c:pt>
                <c:pt idx="1127">
                  <c:v>0.753</c:v>
                </c:pt>
                <c:pt idx="1128">
                  <c:v>0.69699999999999995</c:v>
                </c:pt>
                <c:pt idx="1129">
                  <c:v>0.72399999999999998</c:v>
                </c:pt>
                <c:pt idx="1130">
                  <c:v>0.55300000000000005</c:v>
                </c:pt>
                <c:pt idx="1131">
                  <c:v>0.73899999999999999</c:v>
                </c:pt>
                <c:pt idx="1132">
                  <c:v>0.62</c:v>
                </c:pt>
                <c:pt idx="1133">
                  <c:v>0.69599999999999995</c:v>
                </c:pt>
                <c:pt idx="1134">
                  <c:v>0.70599999999999996</c:v>
                </c:pt>
                <c:pt idx="1135">
                  <c:v>0.7</c:v>
                </c:pt>
                <c:pt idx="1136">
                  <c:v>0.58899999999999997</c:v>
                </c:pt>
                <c:pt idx="1137">
                  <c:v>0.58699999999999997</c:v>
                </c:pt>
                <c:pt idx="1138">
                  <c:v>0.56100000000000005</c:v>
                </c:pt>
                <c:pt idx="1139">
                  <c:v>0.72</c:v>
                </c:pt>
                <c:pt idx="1140">
                  <c:v>0.72499999999999998</c:v>
                </c:pt>
                <c:pt idx="1141">
                  <c:v>0.67600000000000005</c:v>
                </c:pt>
                <c:pt idx="1142">
                  <c:v>0.67400000000000004</c:v>
                </c:pt>
                <c:pt idx="1143">
                  <c:v>0.65800000000000003</c:v>
                </c:pt>
                <c:pt idx="1144">
                  <c:v>0.71899999999999997</c:v>
                </c:pt>
                <c:pt idx="1145">
                  <c:v>0.72099999999999997</c:v>
                </c:pt>
                <c:pt idx="1146">
                  <c:v>0.73699999999999999</c:v>
                </c:pt>
                <c:pt idx="1147">
                  <c:v>0.57699999999999996</c:v>
                </c:pt>
                <c:pt idx="1148">
                  <c:v>0.67400000000000004</c:v>
                </c:pt>
                <c:pt idx="1149">
                  <c:v>0.65100000000000002</c:v>
                </c:pt>
                <c:pt idx="1150">
                  <c:v>0.67300000000000004</c:v>
                </c:pt>
                <c:pt idx="1151">
                  <c:v>0.58299999999999996</c:v>
                </c:pt>
                <c:pt idx="1152">
                  <c:v>0.71499999999999997</c:v>
                </c:pt>
                <c:pt idx="1153">
                  <c:v>0.67100000000000004</c:v>
                </c:pt>
                <c:pt idx="1154">
                  <c:v>0.59699999999999998</c:v>
                </c:pt>
                <c:pt idx="1155">
                  <c:v>0.7</c:v>
                </c:pt>
                <c:pt idx="1156">
                  <c:v>0.69899999999999995</c:v>
                </c:pt>
                <c:pt idx="1157">
                  <c:v>0.58899999999999997</c:v>
                </c:pt>
                <c:pt idx="1158">
                  <c:v>0.64100000000000001</c:v>
                </c:pt>
                <c:pt idx="1159">
                  <c:v>0.70299999999999996</c:v>
                </c:pt>
                <c:pt idx="1160">
                  <c:v>0.72499999999999998</c:v>
                </c:pt>
                <c:pt idx="1161">
                  <c:v>0.72399999999999998</c:v>
                </c:pt>
                <c:pt idx="1162">
                  <c:v>0.71799999999999997</c:v>
                </c:pt>
                <c:pt idx="1163">
                  <c:v>0.69899999999999995</c:v>
                </c:pt>
                <c:pt idx="1164">
                  <c:v>0.73499999999999999</c:v>
                </c:pt>
                <c:pt idx="1165">
                  <c:v>0.64200000000000002</c:v>
                </c:pt>
                <c:pt idx="1166">
                  <c:v>0.72199999999999998</c:v>
                </c:pt>
                <c:pt idx="1167">
                  <c:v>0.54100000000000004</c:v>
                </c:pt>
                <c:pt idx="1168">
                  <c:v>0.54400000000000004</c:v>
                </c:pt>
                <c:pt idx="1169">
                  <c:v>0.60299999999999998</c:v>
                </c:pt>
                <c:pt idx="1170">
                  <c:v>0.65700000000000003</c:v>
                </c:pt>
                <c:pt idx="1171">
                  <c:v>0.73799999999999999</c:v>
                </c:pt>
                <c:pt idx="1172">
                  <c:v>0.63100000000000001</c:v>
                </c:pt>
                <c:pt idx="1173">
                  <c:v>0.66600000000000004</c:v>
                </c:pt>
                <c:pt idx="1174">
                  <c:v>0.65700000000000003</c:v>
                </c:pt>
                <c:pt idx="1175">
                  <c:v>0.64400000000000002</c:v>
                </c:pt>
                <c:pt idx="1176">
                  <c:v>0.72</c:v>
                </c:pt>
                <c:pt idx="1177">
                  <c:v>0.64100000000000001</c:v>
                </c:pt>
                <c:pt idx="1178">
                  <c:v>0.58499999999999996</c:v>
                </c:pt>
                <c:pt idx="1179">
                  <c:v>0.748</c:v>
                </c:pt>
                <c:pt idx="1180">
                  <c:v>0.64600000000000002</c:v>
                </c:pt>
                <c:pt idx="1181">
                  <c:v>0.71299999999999997</c:v>
                </c:pt>
                <c:pt idx="1182">
                  <c:v>0.62</c:v>
                </c:pt>
                <c:pt idx="1183">
                  <c:v>0.61699999999999999</c:v>
                </c:pt>
                <c:pt idx="1184">
                  <c:v>0.74399999999999999</c:v>
                </c:pt>
                <c:pt idx="1185">
                  <c:v>0.52100000000000002</c:v>
                </c:pt>
                <c:pt idx="1186">
                  <c:v>0.72099999999999997</c:v>
                </c:pt>
                <c:pt idx="1187">
                  <c:v>0.71499999999999997</c:v>
                </c:pt>
                <c:pt idx="1188">
                  <c:v>0.57699999999999996</c:v>
                </c:pt>
                <c:pt idx="1189">
                  <c:v>0.65100000000000002</c:v>
                </c:pt>
                <c:pt idx="1190">
                  <c:v>0.72799999999999998</c:v>
                </c:pt>
                <c:pt idx="1191">
                  <c:v>0.63300000000000001</c:v>
                </c:pt>
                <c:pt idx="1192">
                  <c:v>0.71299999999999997</c:v>
                </c:pt>
                <c:pt idx="1193">
                  <c:v>0.65</c:v>
                </c:pt>
                <c:pt idx="1194">
                  <c:v>0.67700000000000005</c:v>
                </c:pt>
                <c:pt idx="1195">
                  <c:v>0.64900000000000002</c:v>
                </c:pt>
                <c:pt idx="1196">
                  <c:v>0.71199999999999997</c:v>
                </c:pt>
                <c:pt idx="1197">
                  <c:v>0.68100000000000005</c:v>
                </c:pt>
                <c:pt idx="1198">
                  <c:v>0.69599999999999995</c:v>
                </c:pt>
                <c:pt idx="1199">
                  <c:v>0.63200000000000001</c:v>
                </c:pt>
                <c:pt idx="1200">
                  <c:v>0.72099999999999997</c:v>
                </c:pt>
                <c:pt idx="1201">
                  <c:v>0.69699999999999995</c:v>
                </c:pt>
                <c:pt idx="1202">
                  <c:v>0.59499999999999997</c:v>
                </c:pt>
                <c:pt idx="1203">
                  <c:v>0.69699999999999995</c:v>
                </c:pt>
                <c:pt idx="1204">
                  <c:v>0.75800000000000001</c:v>
                </c:pt>
                <c:pt idx="1205">
                  <c:v>0.69799999999999995</c:v>
                </c:pt>
                <c:pt idx="1206">
                  <c:v>0.71499999999999997</c:v>
                </c:pt>
                <c:pt idx="1207">
                  <c:v>0.69399999999999995</c:v>
                </c:pt>
                <c:pt idx="1208">
                  <c:v>0.53300000000000003</c:v>
                </c:pt>
                <c:pt idx="1209">
                  <c:v>0.59599999999999997</c:v>
                </c:pt>
                <c:pt idx="1210">
                  <c:v>0.64200000000000002</c:v>
                </c:pt>
                <c:pt idx="1211">
                  <c:v>0.54600000000000004</c:v>
                </c:pt>
                <c:pt idx="1212">
                  <c:v>0.63100000000000001</c:v>
                </c:pt>
                <c:pt idx="1213">
                  <c:v>0.60599999999999998</c:v>
                </c:pt>
                <c:pt idx="1214">
                  <c:v>0.56599999999999995</c:v>
                </c:pt>
                <c:pt idx="1215">
                  <c:v>0.68300000000000005</c:v>
                </c:pt>
                <c:pt idx="1216">
                  <c:v>0.628</c:v>
                </c:pt>
                <c:pt idx="1217">
                  <c:v>0.60399999999999998</c:v>
                </c:pt>
                <c:pt idx="1218">
                  <c:v>0.75</c:v>
                </c:pt>
                <c:pt idx="1219">
                  <c:v>0.749</c:v>
                </c:pt>
                <c:pt idx="1220">
                  <c:v>0.65300000000000002</c:v>
                </c:pt>
                <c:pt idx="1221">
                  <c:v>0.64</c:v>
                </c:pt>
                <c:pt idx="1222">
                  <c:v>0.57899999999999996</c:v>
                </c:pt>
                <c:pt idx="1223">
                  <c:v>0.57299999999999995</c:v>
                </c:pt>
                <c:pt idx="1224">
                  <c:v>0.66100000000000003</c:v>
                </c:pt>
                <c:pt idx="1225">
                  <c:v>0.66600000000000004</c:v>
                </c:pt>
                <c:pt idx="1226">
                  <c:v>0.67600000000000005</c:v>
                </c:pt>
                <c:pt idx="1227">
                  <c:v>0.71499999999999997</c:v>
                </c:pt>
                <c:pt idx="1228">
                  <c:v>0.60899999999999999</c:v>
                </c:pt>
                <c:pt idx="1229">
                  <c:v>0.72799999999999998</c:v>
                </c:pt>
                <c:pt idx="1230">
                  <c:v>0.69599999999999995</c:v>
                </c:pt>
                <c:pt idx="1231">
                  <c:v>0.70099999999999996</c:v>
                </c:pt>
                <c:pt idx="1232">
                  <c:v>0.69199999999999995</c:v>
                </c:pt>
                <c:pt idx="1233">
                  <c:v>0.61399999999999999</c:v>
                </c:pt>
                <c:pt idx="1234">
                  <c:v>0.73599999999999999</c:v>
                </c:pt>
                <c:pt idx="1235">
                  <c:v>0.70399999999999996</c:v>
                </c:pt>
                <c:pt idx="1236">
                  <c:v>0.751</c:v>
                </c:pt>
                <c:pt idx="1237">
                  <c:v>0.65200000000000002</c:v>
                </c:pt>
                <c:pt idx="1238">
                  <c:v>0.68700000000000006</c:v>
                </c:pt>
                <c:pt idx="1239">
                  <c:v>0.67900000000000005</c:v>
                </c:pt>
                <c:pt idx="1240">
                  <c:v>0.751</c:v>
                </c:pt>
                <c:pt idx="1241">
                  <c:v>0.64700000000000002</c:v>
                </c:pt>
                <c:pt idx="1242">
                  <c:v>0.55900000000000005</c:v>
                </c:pt>
                <c:pt idx="1243">
                  <c:v>0.68500000000000005</c:v>
                </c:pt>
                <c:pt idx="1244">
                  <c:v>0.68100000000000005</c:v>
                </c:pt>
                <c:pt idx="1245">
                  <c:v>0.77500000000000002</c:v>
                </c:pt>
                <c:pt idx="1246">
                  <c:v>0.67800000000000005</c:v>
                </c:pt>
                <c:pt idx="1247">
                  <c:v>0.71099999999999997</c:v>
                </c:pt>
                <c:pt idx="1248">
                  <c:v>0.67700000000000005</c:v>
                </c:pt>
                <c:pt idx="1249">
                  <c:v>0.69199999999999995</c:v>
                </c:pt>
                <c:pt idx="1250">
                  <c:v>0.72</c:v>
                </c:pt>
                <c:pt idx="1251">
                  <c:v>0.745</c:v>
                </c:pt>
                <c:pt idx="1252">
                  <c:v>0.66500000000000004</c:v>
                </c:pt>
                <c:pt idx="1253">
                  <c:v>0.71699999999999997</c:v>
                </c:pt>
                <c:pt idx="1254">
                  <c:v>0.70199999999999996</c:v>
                </c:pt>
                <c:pt idx="1255">
                  <c:v>0.67500000000000004</c:v>
                </c:pt>
                <c:pt idx="1256">
                  <c:v>0.69799999999999995</c:v>
                </c:pt>
                <c:pt idx="1257">
                  <c:v>0.53400000000000003</c:v>
                </c:pt>
                <c:pt idx="1258">
                  <c:v>0.64500000000000002</c:v>
                </c:pt>
                <c:pt idx="1259">
                  <c:v>0.7</c:v>
                </c:pt>
                <c:pt idx="1260">
                  <c:v>0.749</c:v>
                </c:pt>
                <c:pt idx="1261">
                  <c:v>0.66800000000000004</c:v>
                </c:pt>
                <c:pt idx="1262">
                  <c:v>0.69499999999999995</c:v>
                </c:pt>
                <c:pt idx="1263">
                  <c:v>0.68799999999999994</c:v>
                </c:pt>
                <c:pt idx="1264">
                  <c:v>0.66500000000000004</c:v>
                </c:pt>
                <c:pt idx="1265">
                  <c:v>0.55400000000000005</c:v>
                </c:pt>
                <c:pt idx="1266">
                  <c:v>0.59599999999999997</c:v>
                </c:pt>
                <c:pt idx="1267">
                  <c:v>0.66600000000000004</c:v>
                </c:pt>
                <c:pt idx="1268">
                  <c:v>0.67700000000000005</c:v>
                </c:pt>
                <c:pt idx="1269">
                  <c:v>0.56200000000000006</c:v>
                </c:pt>
                <c:pt idx="1270">
                  <c:v>0.69899999999999995</c:v>
                </c:pt>
                <c:pt idx="1271">
                  <c:v>0.66100000000000003</c:v>
                </c:pt>
                <c:pt idx="1272">
                  <c:v>0.69899999999999995</c:v>
                </c:pt>
                <c:pt idx="1273">
                  <c:v>0.61099999999999999</c:v>
                </c:pt>
                <c:pt idx="1274">
                  <c:v>0.70499999999999996</c:v>
                </c:pt>
                <c:pt idx="1275">
                  <c:v>0.72299999999999998</c:v>
                </c:pt>
                <c:pt idx="1276">
                  <c:v>0.72</c:v>
                </c:pt>
                <c:pt idx="1277">
                  <c:v>0.59599999999999997</c:v>
                </c:pt>
                <c:pt idx="1278">
                  <c:v>0.66400000000000003</c:v>
                </c:pt>
                <c:pt idx="1279">
                  <c:v>0.53700000000000003</c:v>
                </c:pt>
                <c:pt idx="1280">
                  <c:v>0.57099999999999995</c:v>
                </c:pt>
                <c:pt idx="1281">
                  <c:v>0.73</c:v>
                </c:pt>
                <c:pt idx="1282">
                  <c:v>0.71299999999999997</c:v>
                </c:pt>
                <c:pt idx="1283">
                  <c:v>0.61399999999999999</c:v>
                </c:pt>
                <c:pt idx="1284">
                  <c:v>0.72799999999999998</c:v>
                </c:pt>
                <c:pt idx="1285">
                  <c:v>0.70299999999999996</c:v>
                </c:pt>
                <c:pt idx="1286">
                  <c:v>0.60899999999999999</c:v>
                </c:pt>
                <c:pt idx="1287">
                  <c:v>0.73899999999999999</c:v>
                </c:pt>
                <c:pt idx="1288">
                  <c:v>0.58699999999999997</c:v>
                </c:pt>
                <c:pt idx="1289">
                  <c:v>0.57099999999999995</c:v>
                </c:pt>
                <c:pt idx="1290">
                  <c:v>0.67300000000000004</c:v>
                </c:pt>
                <c:pt idx="1291">
                  <c:v>0.67</c:v>
                </c:pt>
                <c:pt idx="1292">
                  <c:v>0.60199999999999998</c:v>
                </c:pt>
                <c:pt idx="1293">
                  <c:v>0.72599999999999998</c:v>
                </c:pt>
                <c:pt idx="1294">
                  <c:v>0.68</c:v>
                </c:pt>
                <c:pt idx="1295">
                  <c:v>0.60399999999999998</c:v>
                </c:pt>
                <c:pt idx="1296">
                  <c:v>0.58899999999999997</c:v>
                </c:pt>
                <c:pt idx="1297">
                  <c:v>0.68100000000000005</c:v>
                </c:pt>
                <c:pt idx="1298">
                  <c:v>0.72099999999999997</c:v>
                </c:pt>
                <c:pt idx="1299">
                  <c:v>0.66500000000000004</c:v>
                </c:pt>
                <c:pt idx="1300">
                  <c:v>0.63800000000000001</c:v>
                </c:pt>
                <c:pt idx="1301">
                  <c:v>0.71099999999999997</c:v>
                </c:pt>
                <c:pt idx="1302">
                  <c:v>0.622</c:v>
                </c:pt>
                <c:pt idx="1303">
                  <c:v>0.59299999999999997</c:v>
                </c:pt>
                <c:pt idx="1304">
                  <c:v>0.67200000000000004</c:v>
                </c:pt>
                <c:pt idx="1305">
                  <c:v>0.69099999999999995</c:v>
                </c:pt>
                <c:pt idx="1306">
                  <c:v>0.70099999999999996</c:v>
                </c:pt>
                <c:pt idx="1307">
                  <c:v>0.73699999999999999</c:v>
                </c:pt>
                <c:pt idx="1308">
                  <c:v>0.64600000000000002</c:v>
                </c:pt>
                <c:pt idx="1309">
                  <c:v>0.69799999999999995</c:v>
                </c:pt>
                <c:pt idx="1310">
                  <c:v>0.55800000000000005</c:v>
                </c:pt>
                <c:pt idx="1311">
                  <c:v>0.63500000000000001</c:v>
                </c:pt>
                <c:pt idx="1312">
                  <c:v>0.66600000000000004</c:v>
                </c:pt>
                <c:pt idx="1313">
                  <c:v>0.74099999999999999</c:v>
                </c:pt>
                <c:pt idx="1314">
                  <c:v>0.69599999999999995</c:v>
                </c:pt>
                <c:pt idx="1315">
                  <c:v>0.70099999999999996</c:v>
                </c:pt>
                <c:pt idx="1316">
                  <c:v>0.58599999999999997</c:v>
                </c:pt>
                <c:pt idx="1317">
                  <c:v>0.61</c:v>
                </c:pt>
                <c:pt idx="1318">
                  <c:v>0.60699999999999998</c:v>
                </c:pt>
                <c:pt idx="1319">
                  <c:v>0.73599999999999999</c:v>
                </c:pt>
                <c:pt idx="1320">
                  <c:v>0.59699999999999998</c:v>
                </c:pt>
                <c:pt idx="1321">
                  <c:v>0.70799999999999996</c:v>
                </c:pt>
                <c:pt idx="1322">
                  <c:v>0.73199999999999998</c:v>
                </c:pt>
                <c:pt idx="1323">
                  <c:v>0.68600000000000005</c:v>
                </c:pt>
                <c:pt idx="1324">
                  <c:v>0.69899999999999995</c:v>
                </c:pt>
                <c:pt idx="1325">
                  <c:v>0.69399999999999995</c:v>
                </c:pt>
                <c:pt idx="1326">
                  <c:v>0.748</c:v>
                </c:pt>
                <c:pt idx="1327">
                  <c:v>0.56799999999999995</c:v>
                </c:pt>
                <c:pt idx="1328">
                  <c:v>0.70899999999999996</c:v>
                </c:pt>
                <c:pt idx="1329">
                  <c:v>0.71199999999999997</c:v>
                </c:pt>
                <c:pt idx="1330">
                  <c:v>0.71199999999999997</c:v>
                </c:pt>
                <c:pt idx="1331">
                  <c:v>0.70699999999999996</c:v>
                </c:pt>
                <c:pt idx="1332">
                  <c:v>0.78100000000000003</c:v>
                </c:pt>
                <c:pt idx="1333">
                  <c:v>0.66600000000000004</c:v>
                </c:pt>
                <c:pt idx="1334">
                  <c:v>0.68100000000000005</c:v>
                </c:pt>
                <c:pt idx="1335">
                  <c:v>0.56299999999999994</c:v>
                </c:pt>
                <c:pt idx="1336">
                  <c:v>0.60799999999999998</c:v>
                </c:pt>
                <c:pt idx="1337">
                  <c:v>0.70699999999999996</c:v>
                </c:pt>
                <c:pt idx="1338">
                  <c:v>0.66100000000000003</c:v>
                </c:pt>
                <c:pt idx="1339">
                  <c:v>0.67</c:v>
                </c:pt>
                <c:pt idx="1340">
                  <c:v>0.60199999999999998</c:v>
                </c:pt>
                <c:pt idx="1341">
                  <c:v>0.68400000000000005</c:v>
                </c:pt>
                <c:pt idx="1342">
                  <c:v>0.75900000000000001</c:v>
                </c:pt>
                <c:pt idx="1343">
                  <c:v>0.71199999999999997</c:v>
                </c:pt>
                <c:pt idx="1344">
                  <c:v>0.504</c:v>
                </c:pt>
                <c:pt idx="1345">
                  <c:v>0.59399999999999997</c:v>
                </c:pt>
                <c:pt idx="1346">
                  <c:v>0.71799999999999997</c:v>
                </c:pt>
                <c:pt idx="1347">
                  <c:v>0.56100000000000005</c:v>
                </c:pt>
                <c:pt idx="1348">
                  <c:v>0.60899999999999999</c:v>
                </c:pt>
                <c:pt idx="1349">
                  <c:v>0.61899999999999999</c:v>
                </c:pt>
                <c:pt idx="1350">
                  <c:v>0.70899999999999996</c:v>
                </c:pt>
                <c:pt idx="1351">
                  <c:v>0.54900000000000004</c:v>
                </c:pt>
                <c:pt idx="1352">
                  <c:v>0.69699999999999995</c:v>
                </c:pt>
                <c:pt idx="1353">
                  <c:v>0.57899999999999996</c:v>
                </c:pt>
                <c:pt idx="1354">
                  <c:v>0.57799999999999996</c:v>
                </c:pt>
                <c:pt idx="1355">
                  <c:v>0.70099999999999996</c:v>
                </c:pt>
                <c:pt idx="1356">
                  <c:v>0.64700000000000002</c:v>
                </c:pt>
                <c:pt idx="1357">
                  <c:v>0.58899999999999997</c:v>
                </c:pt>
                <c:pt idx="1358">
                  <c:v>0.66600000000000004</c:v>
                </c:pt>
                <c:pt idx="1359">
                  <c:v>0.72</c:v>
                </c:pt>
                <c:pt idx="1360">
                  <c:v>0.53900000000000003</c:v>
                </c:pt>
                <c:pt idx="1361">
                  <c:v>0.68500000000000005</c:v>
                </c:pt>
                <c:pt idx="1362">
                  <c:v>0.61</c:v>
                </c:pt>
                <c:pt idx="1363">
                  <c:v>0.54500000000000004</c:v>
                </c:pt>
                <c:pt idx="1364">
                  <c:v>0.66400000000000003</c:v>
                </c:pt>
                <c:pt idx="1365">
                  <c:v>0.74</c:v>
                </c:pt>
                <c:pt idx="1366">
                  <c:v>0.621</c:v>
                </c:pt>
                <c:pt idx="1367">
                  <c:v>0.70199999999999996</c:v>
                </c:pt>
                <c:pt idx="1368">
                  <c:v>0.56100000000000005</c:v>
                </c:pt>
                <c:pt idx="1369">
                  <c:v>0.67900000000000005</c:v>
                </c:pt>
                <c:pt idx="1370">
                  <c:v>0.72099999999999997</c:v>
                </c:pt>
                <c:pt idx="1371">
                  <c:v>0.69099999999999995</c:v>
                </c:pt>
                <c:pt idx="1372">
                  <c:v>0.55400000000000005</c:v>
                </c:pt>
                <c:pt idx="1373">
                  <c:v>0.69499999999999995</c:v>
                </c:pt>
                <c:pt idx="1374">
                  <c:v>0.65700000000000003</c:v>
                </c:pt>
                <c:pt idx="1375">
                  <c:v>0.71199999999999997</c:v>
                </c:pt>
                <c:pt idx="1376">
                  <c:v>0.69099999999999995</c:v>
                </c:pt>
                <c:pt idx="1377">
                  <c:v>0.75</c:v>
                </c:pt>
                <c:pt idx="1378">
                  <c:v>0.68</c:v>
                </c:pt>
                <c:pt idx="1379">
                  <c:v>0.57499999999999996</c:v>
                </c:pt>
                <c:pt idx="1380">
                  <c:v>0.64100000000000001</c:v>
                </c:pt>
                <c:pt idx="1381">
                  <c:v>0.72199999999999998</c:v>
                </c:pt>
                <c:pt idx="1382">
                  <c:v>0.623</c:v>
                </c:pt>
                <c:pt idx="1383">
                  <c:v>0.54200000000000004</c:v>
                </c:pt>
                <c:pt idx="1384">
                  <c:v>0.66400000000000003</c:v>
                </c:pt>
                <c:pt idx="1385">
                  <c:v>0.70699999999999996</c:v>
                </c:pt>
                <c:pt idx="1386">
                  <c:v>0.66700000000000004</c:v>
                </c:pt>
                <c:pt idx="1387">
                  <c:v>0.70799999999999996</c:v>
                </c:pt>
                <c:pt idx="1388">
                  <c:v>0.69099999999999995</c:v>
                </c:pt>
                <c:pt idx="1389">
                  <c:v>0.59</c:v>
                </c:pt>
                <c:pt idx="1390">
                  <c:v>0.64900000000000002</c:v>
                </c:pt>
                <c:pt idx="1391">
                  <c:v>0.54100000000000004</c:v>
                </c:pt>
                <c:pt idx="1392">
                  <c:v>0.753</c:v>
                </c:pt>
                <c:pt idx="1393">
                  <c:v>0.67400000000000004</c:v>
                </c:pt>
                <c:pt idx="1394">
                  <c:v>0.71599999999999997</c:v>
                </c:pt>
                <c:pt idx="1395">
                  <c:v>0.73699999999999999</c:v>
                </c:pt>
                <c:pt idx="1396">
                  <c:v>0.66300000000000003</c:v>
                </c:pt>
                <c:pt idx="1397">
                  <c:v>0.63800000000000001</c:v>
                </c:pt>
                <c:pt idx="1398">
                  <c:v>0.69199999999999995</c:v>
                </c:pt>
                <c:pt idx="1399">
                  <c:v>0.68200000000000005</c:v>
                </c:pt>
                <c:pt idx="1400">
                  <c:v>0.751</c:v>
                </c:pt>
                <c:pt idx="1401">
                  <c:v>0.61199999999999999</c:v>
                </c:pt>
                <c:pt idx="1402">
                  <c:v>0.67400000000000004</c:v>
                </c:pt>
                <c:pt idx="1403">
                  <c:v>0.67400000000000004</c:v>
                </c:pt>
                <c:pt idx="1404">
                  <c:v>0.69899999999999995</c:v>
                </c:pt>
                <c:pt idx="1405">
                  <c:v>0.67700000000000005</c:v>
                </c:pt>
                <c:pt idx="1406">
                  <c:v>0.60599999999999998</c:v>
                </c:pt>
                <c:pt idx="1407">
                  <c:v>0.67100000000000004</c:v>
                </c:pt>
                <c:pt idx="1408">
                  <c:v>0.54400000000000004</c:v>
                </c:pt>
                <c:pt idx="1409">
                  <c:v>0.59799999999999998</c:v>
                </c:pt>
                <c:pt idx="1410">
                  <c:v>0.754</c:v>
                </c:pt>
                <c:pt idx="1411">
                  <c:v>0.70699999999999996</c:v>
                </c:pt>
                <c:pt idx="1412">
                  <c:v>0.72799999999999998</c:v>
                </c:pt>
                <c:pt idx="1413">
                  <c:v>0.64300000000000002</c:v>
                </c:pt>
                <c:pt idx="1414">
                  <c:v>0.69599999999999995</c:v>
                </c:pt>
                <c:pt idx="1415">
                  <c:v>0.70199999999999996</c:v>
                </c:pt>
                <c:pt idx="1416">
                  <c:v>0.69199999999999995</c:v>
                </c:pt>
                <c:pt idx="1417">
                  <c:v>0.70599999999999996</c:v>
                </c:pt>
                <c:pt idx="1418">
                  <c:v>0.71699999999999997</c:v>
                </c:pt>
                <c:pt idx="1419">
                  <c:v>0.61299999999999999</c:v>
                </c:pt>
                <c:pt idx="1420">
                  <c:v>0.59599999999999997</c:v>
                </c:pt>
                <c:pt idx="1421">
                  <c:v>0.68400000000000005</c:v>
                </c:pt>
                <c:pt idx="1422">
                  <c:v>0.52300000000000002</c:v>
                </c:pt>
                <c:pt idx="1423">
                  <c:v>0.70699999999999996</c:v>
                </c:pt>
                <c:pt idx="1424">
                  <c:v>0.52500000000000002</c:v>
                </c:pt>
                <c:pt idx="1425">
                  <c:v>0.73399999999999999</c:v>
                </c:pt>
                <c:pt idx="1426">
                  <c:v>0.76800000000000002</c:v>
                </c:pt>
                <c:pt idx="1427">
                  <c:v>0.63500000000000001</c:v>
                </c:pt>
                <c:pt idx="1428">
                  <c:v>0.69899999999999995</c:v>
                </c:pt>
                <c:pt idx="1429">
                  <c:v>0.58099999999999996</c:v>
                </c:pt>
                <c:pt idx="1430">
                  <c:v>0.69099999999999995</c:v>
                </c:pt>
                <c:pt idx="1431">
                  <c:v>0.65700000000000003</c:v>
                </c:pt>
                <c:pt idx="1432">
                  <c:v>0.70599999999999996</c:v>
                </c:pt>
                <c:pt idx="1433">
                  <c:v>0.67700000000000005</c:v>
                </c:pt>
                <c:pt idx="1434">
                  <c:v>0.70599999999999996</c:v>
                </c:pt>
                <c:pt idx="1435">
                  <c:v>0.65100000000000002</c:v>
                </c:pt>
                <c:pt idx="1436">
                  <c:v>0.53900000000000003</c:v>
                </c:pt>
                <c:pt idx="1437">
                  <c:v>0.54900000000000004</c:v>
                </c:pt>
                <c:pt idx="1438">
                  <c:v>0.63300000000000001</c:v>
                </c:pt>
                <c:pt idx="1439">
                  <c:v>0.68100000000000005</c:v>
                </c:pt>
                <c:pt idx="1440">
                  <c:v>0.69699999999999995</c:v>
                </c:pt>
                <c:pt idx="1441">
                  <c:v>0.58299999999999996</c:v>
                </c:pt>
                <c:pt idx="1442">
                  <c:v>0.70499999999999996</c:v>
                </c:pt>
                <c:pt idx="1443">
                  <c:v>0.70299999999999996</c:v>
                </c:pt>
                <c:pt idx="1444">
                  <c:v>0.71399999999999997</c:v>
                </c:pt>
                <c:pt idx="1445">
                  <c:v>0.54600000000000004</c:v>
                </c:pt>
                <c:pt idx="1446">
                  <c:v>0.71599999999999997</c:v>
                </c:pt>
                <c:pt idx="1447">
                  <c:v>0.71899999999999997</c:v>
                </c:pt>
                <c:pt idx="1448">
                  <c:v>0.78200000000000003</c:v>
                </c:pt>
                <c:pt idx="1449">
                  <c:v>0.72</c:v>
                </c:pt>
                <c:pt idx="1450">
                  <c:v>0.73499999999999999</c:v>
                </c:pt>
                <c:pt idx="1451">
                  <c:v>0.59199999999999997</c:v>
                </c:pt>
                <c:pt idx="1452">
                  <c:v>0.54500000000000004</c:v>
                </c:pt>
                <c:pt idx="1453">
                  <c:v>0.61499999999999999</c:v>
                </c:pt>
                <c:pt idx="1454">
                  <c:v>0.73199999999999998</c:v>
                </c:pt>
                <c:pt idx="1455">
                  <c:v>0.68400000000000005</c:v>
                </c:pt>
                <c:pt idx="1456">
                  <c:v>0.70899999999999996</c:v>
                </c:pt>
                <c:pt idx="1457">
                  <c:v>0.70799999999999996</c:v>
                </c:pt>
                <c:pt idx="1458">
                  <c:v>0.56100000000000005</c:v>
                </c:pt>
                <c:pt idx="1459">
                  <c:v>0.70499999999999996</c:v>
                </c:pt>
                <c:pt idx="1460">
                  <c:v>0.55400000000000005</c:v>
                </c:pt>
                <c:pt idx="1461">
                  <c:v>0.59199999999999997</c:v>
                </c:pt>
                <c:pt idx="1462">
                  <c:v>0.69699999999999995</c:v>
                </c:pt>
                <c:pt idx="1463">
                  <c:v>0.61399999999999999</c:v>
                </c:pt>
                <c:pt idx="1464">
                  <c:v>0.74299999999999999</c:v>
                </c:pt>
                <c:pt idx="1465">
                  <c:v>0.64900000000000002</c:v>
                </c:pt>
                <c:pt idx="1466">
                  <c:v>0.67900000000000005</c:v>
                </c:pt>
                <c:pt idx="1467">
                  <c:v>0.61599999999999999</c:v>
                </c:pt>
                <c:pt idx="1468">
                  <c:v>0.68700000000000006</c:v>
                </c:pt>
                <c:pt idx="1469">
                  <c:v>0.627</c:v>
                </c:pt>
                <c:pt idx="1470">
                  <c:v>0.629</c:v>
                </c:pt>
                <c:pt idx="1471">
                  <c:v>0.69099999999999995</c:v>
                </c:pt>
                <c:pt idx="1472">
                  <c:v>0.72299999999999998</c:v>
                </c:pt>
                <c:pt idx="1473">
                  <c:v>0.67800000000000005</c:v>
                </c:pt>
                <c:pt idx="1474">
                  <c:v>0.71099999999999997</c:v>
                </c:pt>
                <c:pt idx="1475">
                  <c:v>0.63200000000000001</c:v>
                </c:pt>
                <c:pt idx="1476">
                  <c:v>0.71499999999999997</c:v>
                </c:pt>
                <c:pt idx="1477">
                  <c:v>0.56499999999999995</c:v>
                </c:pt>
                <c:pt idx="1478">
                  <c:v>0.64400000000000002</c:v>
                </c:pt>
                <c:pt idx="1479">
                  <c:v>0.73899999999999999</c:v>
                </c:pt>
                <c:pt idx="1480">
                  <c:v>0.69799999999999995</c:v>
                </c:pt>
                <c:pt idx="1481">
                  <c:v>0.621</c:v>
                </c:pt>
                <c:pt idx="1482">
                  <c:v>0.69199999999999995</c:v>
                </c:pt>
                <c:pt idx="1483">
                  <c:v>0.55200000000000005</c:v>
                </c:pt>
                <c:pt idx="1484">
                  <c:v>0.70599999999999996</c:v>
                </c:pt>
                <c:pt idx="1485">
                  <c:v>0.71499999999999997</c:v>
                </c:pt>
                <c:pt idx="1486">
                  <c:v>0.71399999999999997</c:v>
                </c:pt>
                <c:pt idx="1487">
                  <c:v>0.67300000000000004</c:v>
                </c:pt>
                <c:pt idx="1488">
                  <c:v>0.71299999999999997</c:v>
                </c:pt>
                <c:pt idx="1489">
                  <c:v>0.54100000000000004</c:v>
                </c:pt>
                <c:pt idx="1490">
                  <c:v>0.72199999999999998</c:v>
                </c:pt>
                <c:pt idx="1491">
                  <c:v>0.622</c:v>
                </c:pt>
                <c:pt idx="1492">
                  <c:v>0.72699999999999998</c:v>
                </c:pt>
                <c:pt idx="1493">
                  <c:v>0.71299999999999997</c:v>
                </c:pt>
                <c:pt idx="1494">
                  <c:v>0.71399999999999997</c:v>
                </c:pt>
                <c:pt idx="1495">
                  <c:v>0.745</c:v>
                </c:pt>
                <c:pt idx="1496">
                  <c:v>0.59199999999999997</c:v>
                </c:pt>
                <c:pt idx="1497">
                  <c:v>0.53400000000000003</c:v>
                </c:pt>
                <c:pt idx="1498">
                  <c:v>0.70499999999999996</c:v>
                </c:pt>
                <c:pt idx="1499">
                  <c:v>0.68300000000000005</c:v>
                </c:pt>
                <c:pt idx="1500">
                  <c:v>0.65500000000000003</c:v>
                </c:pt>
                <c:pt idx="1501">
                  <c:v>0.64500000000000002</c:v>
                </c:pt>
                <c:pt idx="1502">
                  <c:v>0.73499999999999999</c:v>
                </c:pt>
                <c:pt idx="1503">
                  <c:v>0.65100000000000002</c:v>
                </c:pt>
                <c:pt idx="1504">
                  <c:v>0.52600000000000002</c:v>
                </c:pt>
                <c:pt idx="1505">
                  <c:v>0.75800000000000001</c:v>
                </c:pt>
                <c:pt idx="1506">
                  <c:v>0.72699999999999998</c:v>
                </c:pt>
                <c:pt idx="1507">
                  <c:v>0.53800000000000003</c:v>
                </c:pt>
                <c:pt idx="1508">
                  <c:v>0.68899999999999995</c:v>
                </c:pt>
                <c:pt idx="1509">
                  <c:v>0.57299999999999995</c:v>
                </c:pt>
                <c:pt idx="1510">
                  <c:v>0.55200000000000005</c:v>
                </c:pt>
                <c:pt idx="1511">
                  <c:v>0.67</c:v>
                </c:pt>
                <c:pt idx="1512">
                  <c:v>0.55000000000000004</c:v>
                </c:pt>
                <c:pt idx="1513">
                  <c:v>0.60499999999999998</c:v>
                </c:pt>
                <c:pt idx="1514">
                  <c:v>0.70299999999999996</c:v>
                </c:pt>
                <c:pt idx="1515">
                  <c:v>0.60199999999999998</c:v>
                </c:pt>
                <c:pt idx="1516">
                  <c:v>0.67</c:v>
                </c:pt>
                <c:pt idx="1517">
                  <c:v>0.68700000000000006</c:v>
                </c:pt>
                <c:pt idx="1518">
                  <c:v>0.65</c:v>
                </c:pt>
                <c:pt idx="1519">
                  <c:v>0.55800000000000005</c:v>
                </c:pt>
                <c:pt idx="1520">
                  <c:v>0.56100000000000005</c:v>
                </c:pt>
                <c:pt idx="1521">
                  <c:v>0.50600000000000001</c:v>
                </c:pt>
                <c:pt idx="1522">
                  <c:v>0.72599999999999998</c:v>
                </c:pt>
                <c:pt idx="1523">
                  <c:v>0.66800000000000004</c:v>
                </c:pt>
                <c:pt idx="1524">
                  <c:v>0.71</c:v>
                </c:pt>
                <c:pt idx="1525">
                  <c:v>0.58299999999999996</c:v>
                </c:pt>
                <c:pt idx="1526">
                  <c:v>0.68200000000000005</c:v>
                </c:pt>
                <c:pt idx="1527">
                  <c:v>0.71299999999999997</c:v>
                </c:pt>
                <c:pt idx="1528">
                  <c:v>0.70799999999999996</c:v>
                </c:pt>
                <c:pt idx="1529">
                  <c:v>0.74199999999999999</c:v>
                </c:pt>
                <c:pt idx="1530">
                  <c:v>0.65700000000000003</c:v>
                </c:pt>
                <c:pt idx="1531">
                  <c:v>0.60499999999999998</c:v>
                </c:pt>
                <c:pt idx="1532">
                  <c:v>0.751</c:v>
                </c:pt>
                <c:pt idx="1533">
                  <c:v>0.69299999999999995</c:v>
                </c:pt>
                <c:pt idx="1534">
                  <c:v>0.69899999999999995</c:v>
                </c:pt>
                <c:pt idx="1535">
                  <c:v>0.67100000000000004</c:v>
                </c:pt>
                <c:pt idx="1536">
                  <c:v>0.72399999999999998</c:v>
                </c:pt>
                <c:pt idx="1537">
                  <c:v>0.68400000000000005</c:v>
                </c:pt>
                <c:pt idx="1538">
                  <c:v>0.747</c:v>
                </c:pt>
                <c:pt idx="1539">
                  <c:v>0.56299999999999994</c:v>
                </c:pt>
                <c:pt idx="1540">
                  <c:v>0.69699999999999995</c:v>
                </c:pt>
                <c:pt idx="1541">
                  <c:v>0.69699999999999995</c:v>
                </c:pt>
                <c:pt idx="1542">
                  <c:v>0.76400000000000001</c:v>
                </c:pt>
                <c:pt idx="1543">
                  <c:v>0.59199999999999997</c:v>
                </c:pt>
                <c:pt idx="1544">
                  <c:v>0.753</c:v>
                </c:pt>
                <c:pt idx="1545">
                  <c:v>0.72199999999999998</c:v>
                </c:pt>
                <c:pt idx="1546">
                  <c:v>0.53300000000000003</c:v>
                </c:pt>
                <c:pt idx="1547">
                  <c:v>0.50600000000000001</c:v>
                </c:pt>
                <c:pt idx="1548">
                  <c:v>0.65200000000000002</c:v>
                </c:pt>
                <c:pt idx="1549">
                  <c:v>0.621</c:v>
                </c:pt>
                <c:pt idx="1550">
                  <c:v>0.69699999999999995</c:v>
                </c:pt>
                <c:pt idx="1551">
                  <c:v>0.76300000000000001</c:v>
                </c:pt>
                <c:pt idx="1552">
                  <c:v>0.65900000000000003</c:v>
                </c:pt>
                <c:pt idx="1553">
                  <c:v>0.69899999999999995</c:v>
                </c:pt>
                <c:pt idx="1554">
                  <c:v>0.65700000000000003</c:v>
                </c:pt>
                <c:pt idx="1555">
                  <c:v>0.62</c:v>
                </c:pt>
                <c:pt idx="1556">
                  <c:v>0.52500000000000002</c:v>
                </c:pt>
                <c:pt idx="1557">
                  <c:v>0.66600000000000004</c:v>
                </c:pt>
                <c:pt idx="1558">
                  <c:v>0.70299999999999996</c:v>
                </c:pt>
                <c:pt idx="1559">
                  <c:v>0.67700000000000005</c:v>
                </c:pt>
                <c:pt idx="1560">
                  <c:v>0.54100000000000004</c:v>
                </c:pt>
                <c:pt idx="1561">
                  <c:v>0.64200000000000002</c:v>
                </c:pt>
                <c:pt idx="1562">
                  <c:v>0.68200000000000005</c:v>
                </c:pt>
                <c:pt idx="1563">
                  <c:v>0.68700000000000006</c:v>
                </c:pt>
                <c:pt idx="1564">
                  <c:v>0.624</c:v>
                </c:pt>
                <c:pt idx="1565">
                  <c:v>0.61499999999999999</c:v>
                </c:pt>
                <c:pt idx="1566">
                  <c:v>0.70899999999999996</c:v>
                </c:pt>
                <c:pt idx="1567">
                  <c:v>0.71499999999999997</c:v>
                </c:pt>
                <c:pt idx="1568">
                  <c:v>0.58799999999999997</c:v>
                </c:pt>
                <c:pt idx="1569">
                  <c:v>0.64200000000000002</c:v>
                </c:pt>
                <c:pt idx="1570">
                  <c:v>0.66300000000000003</c:v>
                </c:pt>
                <c:pt idx="1571">
                  <c:v>0.72</c:v>
                </c:pt>
                <c:pt idx="1572">
                  <c:v>0.71599999999999997</c:v>
                </c:pt>
                <c:pt idx="1573">
                  <c:v>0.68300000000000005</c:v>
                </c:pt>
                <c:pt idx="1574">
                  <c:v>0.54600000000000004</c:v>
                </c:pt>
                <c:pt idx="1575">
                  <c:v>0.70099999999999996</c:v>
                </c:pt>
                <c:pt idx="1576">
                  <c:v>0.752</c:v>
                </c:pt>
                <c:pt idx="1577">
                  <c:v>0.60699999999999998</c:v>
                </c:pt>
                <c:pt idx="1578">
                  <c:v>0.624</c:v>
                </c:pt>
                <c:pt idx="1579">
                  <c:v>0.51900000000000002</c:v>
                </c:pt>
                <c:pt idx="1580">
                  <c:v>0.70299999999999996</c:v>
                </c:pt>
                <c:pt idx="1581">
                  <c:v>0.64800000000000002</c:v>
                </c:pt>
                <c:pt idx="1582">
                  <c:v>0.64600000000000002</c:v>
                </c:pt>
                <c:pt idx="1583">
                  <c:v>0.64</c:v>
                </c:pt>
                <c:pt idx="1584">
                  <c:v>0.65700000000000003</c:v>
                </c:pt>
                <c:pt idx="1585">
                  <c:v>0.71399999999999997</c:v>
                </c:pt>
                <c:pt idx="1586">
                  <c:v>0.54900000000000004</c:v>
                </c:pt>
                <c:pt idx="1587">
                  <c:v>0.56899999999999995</c:v>
                </c:pt>
                <c:pt idx="1588">
                  <c:v>0.59899999999999998</c:v>
                </c:pt>
                <c:pt idx="1589">
                  <c:v>0.66100000000000003</c:v>
                </c:pt>
                <c:pt idx="1590">
                  <c:v>0.53300000000000003</c:v>
                </c:pt>
                <c:pt idx="1591">
                  <c:v>0.66400000000000003</c:v>
                </c:pt>
                <c:pt idx="1592">
                  <c:v>0.67500000000000004</c:v>
                </c:pt>
                <c:pt idx="1593">
                  <c:v>0.66200000000000003</c:v>
                </c:pt>
                <c:pt idx="1594">
                  <c:v>0.66800000000000004</c:v>
                </c:pt>
                <c:pt idx="1595">
                  <c:v>0.56999999999999995</c:v>
                </c:pt>
                <c:pt idx="1596">
                  <c:v>0.629</c:v>
                </c:pt>
                <c:pt idx="1597">
                  <c:v>0.72299999999999998</c:v>
                </c:pt>
                <c:pt idx="1598">
                  <c:v>0.72</c:v>
                </c:pt>
                <c:pt idx="1599">
                  <c:v>0.56599999999999995</c:v>
                </c:pt>
                <c:pt idx="1600">
                  <c:v>0.69899999999999995</c:v>
                </c:pt>
                <c:pt idx="1601">
                  <c:v>0.52</c:v>
                </c:pt>
                <c:pt idx="1602">
                  <c:v>0.72599999999999998</c:v>
                </c:pt>
                <c:pt idx="1603">
                  <c:v>0.68100000000000005</c:v>
                </c:pt>
                <c:pt idx="1604">
                  <c:v>0.68500000000000005</c:v>
                </c:pt>
                <c:pt idx="1605">
                  <c:v>0.67900000000000005</c:v>
                </c:pt>
                <c:pt idx="1606">
                  <c:v>0.55200000000000005</c:v>
                </c:pt>
                <c:pt idx="1607">
                  <c:v>0.64200000000000002</c:v>
                </c:pt>
                <c:pt idx="1608">
                  <c:v>0.53300000000000003</c:v>
                </c:pt>
                <c:pt idx="1609">
                  <c:v>0.7</c:v>
                </c:pt>
                <c:pt idx="1610">
                  <c:v>0.66900000000000004</c:v>
                </c:pt>
                <c:pt idx="1611">
                  <c:v>0.56599999999999995</c:v>
                </c:pt>
                <c:pt idx="1612">
                  <c:v>0.53800000000000003</c:v>
                </c:pt>
                <c:pt idx="1613">
                  <c:v>0.72199999999999998</c:v>
                </c:pt>
                <c:pt idx="1614">
                  <c:v>0.53100000000000003</c:v>
                </c:pt>
                <c:pt idx="1615">
                  <c:v>0.58299999999999996</c:v>
                </c:pt>
                <c:pt idx="1616">
                  <c:v>0.64700000000000002</c:v>
                </c:pt>
                <c:pt idx="1617">
                  <c:v>0.71399999999999997</c:v>
                </c:pt>
                <c:pt idx="1618">
                  <c:v>0.625</c:v>
                </c:pt>
                <c:pt idx="1619">
                  <c:v>0.71399999999999997</c:v>
                </c:pt>
                <c:pt idx="1620">
                  <c:v>0.56699999999999995</c:v>
                </c:pt>
                <c:pt idx="1621">
                  <c:v>0.55900000000000005</c:v>
                </c:pt>
                <c:pt idx="1622">
                  <c:v>0.70199999999999996</c:v>
                </c:pt>
                <c:pt idx="1623">
                  <c:v>0.55300000000000005</c:v>
                </c:pt>
                <c:pt idx="1624">
                  <c:v>0.73099999999999998</c:v>
                </c:pt>
                <c:pt idx="1625">
                  <c:v>0.72299999999999998</c:v>
                </c:pt>
                <c:pt idx="1626">
                  <c:v>0.71099999999999997</c:v>
                </c:pt>
                <c:pt idx="1627">
                  <c:v>0.70399999999999996</c:v>
                </c:pt>
                <c:pt idx="1628">
                  <c:v>0.61599999999999999</c:v>
                </c:pt>
                <c:pt idx="1629">
                  <c:v>0.625</c:v>
                </c:pt>
                <c:pt idx="1630">
                  <c:v>0.63800000000000001</c:v>
                </c:pt>
                <c:pt idx="1631">
                  <c:v>0.73199999999999998</c:v>
                </c:pt>
                <c:pt idx="1632">
                  <c:v>0.7</c:v>
                </c:pt>
                <c:pt idx="1633">
                  <c:v>0.66</c:v>
                </c:pt>
                <c:pt idx="1634">
                  <c:v>0.54600000000000004</c:v>
                </c:pt>
                <c:pt idx="1635">
                  <c:v>0.66900000000000004</c:v>
                </c:pt>
                <c:pt idx="1636">
                  <c:v>0.65800000000000003</c:v>
                </c:pt>
                <c:pt idx="1637">
                  <c:v>0.61799999999999999</c:v>
                </c:pt>
                <c:pt idx="1638">
                  <c:v>0.72899999999999998</c:v>
                </c:pt>
                <c:pt idx="1639">
                  <c:v>0.67100000000000004</c:v>
                </c:pt>
                <c:pt idx="1640">
                  <c:v>0.68</c:v>
                </c:pt>
                <c:pt idx="1641">
                  <c:v>0.69499999999999995</c:v>
                </c:pt>
                <c:pt idx="1642">
                  <c:v>0.70099999999999996</c:v>
                </c:pt>
                <c:pt idx="1643">
                  <c:v>0.72</c:v>
                </c:pt>
                <c:pt idx="1644">
                  <c:v>0.628</c:v>
                </c:pt>
                <c:pt idx="1645">
                  <c:v>0.70799999999999996</c:v>
                </c:pt>
                <c:pt idx="1646">
                  <c:v>0.49</c:v>
                </c:pt>
                <c:pt idx="1647">
                  <c:v>0.60799999999999998</c:v>
                </c:pt>
                <c:pt idx="1648">
                  <c:v>0.66500000000000004</c:v>
                </c:pt>
                <c:pt idx="1649">
                  <c:v>0.68799999999999994</c:v>
                </c:pt>
                <c:pt idx="1650">
                  <c:v>0.54100000000000004</c:v>
                </c:pt>
                <c:pt idx="1651">
                  <c:v>0.71299999999999997</c:v>
                </c:pt>
                <c:pt idx="1652">
                  <c:v>0.65100000000000002</c:v>
                </c:pt>
                <c:pt idx="1653">
                  <c:v>0.67700000000000005</c:v>
                </c:pt>
                <c:pt idx="1654">
                  <c:v>0.57099999999999995</c:v>
                </c:pt>
                <c:pt idx="1655">
                  <c:v>0.69799999999999995</c:v>
                </c:pt>
                <c:pt idx="1656">
                  <c:v>0.56299999999999994</c:v>
                </c:pt>
                <c:pt idx="1657">
                  <c:v>0.70699999999999996</c:v>
                </c:pt>
                <c:pt idx="1658">
                  <c:v>0.73199999999999998</c:v>
                </c:pt>
                <c:pt idx="1659">
                  <c:v>0.78600000000000003</c:v>
                </c:pt>
                <c:pt idx="1660">
                  <c:v>0.63200000000000001</c:v>
                </c:pt>
                <c:pt idx="1661">
                  <c:v>0.59499999999999997</c:v>
                </c:pt>
                <c:pt idx="1662">
                  <c:v>0.71</c:v>
                </c:pt>
                <c:pt idx="1663">
                  <c:v>0.71699999999999997</c:v>
                </c:pt>
                <c:pt idx="1664">
                  <c:v>0.70299999999999996</c:v>
                </c:pt>
                <c:pt idx="1665">
                  <c:v>0.57599999999999996</c:v>
                </c:pt>
                <c:pt idx="1666">
                  <c:v>0.747</c:v>
                </c:pt>
                <c:pt idx="1667">
                  <c:v>0.53400000000000003</c:v>
                </c:pt>
                <c:pt idx="1668">
                  <c:v>0.58899999999999997</c:v>
                </c:pt>
                <c:pt idx="1669">
                  <c:v>0.72699999999999998</c:v>
                </c:pt>
                <c:pt idx="1670">
                  <c:v>0.60699999999999998</c:v>
                </c:pt>
                <c:pt idx="1671">
                  <c:v>0.67100000000000004</c:v>
                </c:pt>
                <c:pt idx="1672">
                  <c:v>0.48699999999999999</c:v>
                </c:pt>
                <c:pt idx="1673">
                  <c:v>0.73</c:v>
                </c:pt>
                <c:pt idx="1674">
                  <c:v>0.57599999999999996</c:v>
                </c:pt>
                <c:pt idx="1675">
                  <c:v>0.60399999999999998</c:v>
                </c:pt>
                <c:pt idx="1676">
                  <c:v>0.69599999999999995</c:v>
                </c:pt>
                <c:pt idx="1677">
                  <c:v>0.66</c:v>
                </c:pt>
                <c:pt idx="1678">
                  <c:v>0.59399999999999997</c:v>
                </c:pt>
                <c:pt idx="1679">
                  <c:v>0.69799999999999995</c:v>
                </c:pt>
                <c:pt idx="1680">
                  <c:v>0.627</c:v>
                </c:pt>
                <c:pt idx="1681">
                  <c:v>0.60099999999999998</c:v>
                </c:pt>
                <c:pt idx="1682">
                  <c:v>0.65400000000000003</c:v>
                </c:pt>
                <c:pt idx="1683">
                  <c:v>0.64700000000000002</c:v>
                </c:pt>
                <c:pt idx="1684">
                  <c:v>0.72299999999999998</c:v>
                </c:pt>
                <c:pt idx="1685">
                  <c:v>0.59699999999999998</c:v>
                </c:pt>
                <c:pt idx="1686">
                  <c:v>0.74199999999999999</c:v>
                </c:pt>
                <c:pt idx="1687">
                  <c:v>0.54800000000000004</c:v>
                </c:pt>
                <c:pt idx="1688">
                  <c:v>0.57799999999999996</c:v>
                </c:pt>
                <c:pt idx="1689">
                  <c:v>0.63200000000000001</c:v>
                </c:pt>
                <c:pt idx="1690">
                  <c:v>0.58699999999999997</c:v>
                </c:pt>
                <c:pt idx="1691">
                  <c:v>0.58599999999999997</c:v>
                </c:pt>
                <c:pt idx="1692">
                  <c:v>0.622</c:v>
                </c:pt>
                <c:pt idx="1693">
                  <c:v>0.61399999999999999</c:v>
                </c:pt>
                <c:pt idx="1694">
                  <c:v>0.57499999999999996</c:v>
                </c:pt>
                <c:pt idx="1695">
                  <c:v>0.52500000000000002</c:v>
                </c:pt>
                <c:pt idx="1696">
                  <c:v>0.71799999999999997</c:v>
                </c:pt>
                <c:pt idx="1697">
                  <c:v>0.66800000000000004</c:v>
                </c:pt>
                <c:pt idx="1698">
                  <c:v>0.61899999999999999</c:v>
                </c:pt>
                <c:pt idx="1699">
                  <c:v>0.75600000000000001</c:v>
                </c:pt>
                <c:pt idx="1700">
                  <c:v>0.59</c:v>
                </c:pt>
                <c:pt idx="1701">
                  <c:v>0.65900000000000003</c:v>
                </c:pt>
                <c:pt idx="1702">
                  <c:v>0.66300000000000003</c:v>
                </c:pt>
                <c:pt idx="1703">
                  <c:v>0.67700000000000005</c:v>
                </c:pt>
                <c:pt idx="1704">
                  <c:v>0.54</c:v>
                </c:pt>
                <c:pt idx="1705">
                  <c:v>0.72699999999999998</c:v>
                </c:pt>
                <c:pt idx="1706">
                  <c:v>0.67100000000000004</c:v>
                </c:pt>
                <c:pt idx="1707">
                  <c:v>0.70899999999999996</c:v>
                </c:pt>
                <c:pt idx="1708">
                  <c:v>0.61299999999999999</c:v>
                </c:pt>
                <c:pt idx="1709">
                  <c:v>0.60899999999999999</c:v>
                </c:pt>
                <c:pt idx="1710">
                  <c:v>0.61499999999999999</c:v>
                </c:pt>
                <c:pt idx="1711">
                  <c:v>0.68600000000000005</c:v>
                </c:pt>
                <c:pt idx="1712">
                  <c:v>0.63800000000000001</c:v>
                </c:pt>
                <c:pt idx="1713">
                  <c:v>0.72599999999999998</c:v>
                </c:pt>
                <c:pt idx="1714">
                  <c:v>0.64500000000000002</c:v>
                </c:pt>
                <c:pt idx="1715">
                  <c:v>0.59899999999999998</c:v>
                </c:pt>
                <c:pt idx="1716">
                  <c:v>0.58499999999999996</c:v>
                </c:pt>
                <c:pt idx="1717">
                  <c:v>0.65800000000000003</c:v>
                </c:pt>
                <c:pt idx="1718">
                  <c:v>0.77400000000000002</c:v>
                </c:pt>
                <c:pt idx="1719">
                  <c:v>0.71799999999999997</c:v>
                </c:pt>
                <c:pt idx="1720">
                  <c:v>0.67500000000000004</c:v>
                </c:pt>
                <c:pt idx="1721">
                  <c:v>0.54300000000000004</c:v>
                </c:pt>
                <c:pt idx="1722">
                  <c:v>0.67200000000000004</c:v>
                </c:pt>
                <c:pt idx="1723">
                  <c:v>0.56799999999999995</c:v>
                </c:pt>
                <c:pt idx="1724">
                  <c:v>0.69199999999999995</c:v>
                </c:pt>
                <c:pt idx="1725">
                  <c:v>0.66500000000000004</c:v>
                </c:pt>
                <c:pt idx="1726">
                  <c:v>0.56000000000000005</c:v>
                </c:pt>
                <c:pt idx="1727">
                  <c:v>0.57599999999999996</c:v>
                </c:pt>
                <c:pt idx="1728">
                  <c:v>0.59</c:v>
                </c:pt>
                <c:pt idx="1729">
                  <c:v>0.58199999999999996</c:v>
                </c:pt>
                <c:pt idx="1730">
                  <c:v>0.59899999999999998</c:v>
                </c:pt>
                <c:pt idx="1731">
                  <c:v>0.748</c:v>
                </c:pt>
                <c:pt idx="1732">
                  <c:v>0.59299999999999997</c:v>
                </c:pt>
                <c:pt idx="1733">
                  <c:v>0.56699999999999995</c:v>
                </c:pt>
                <c:pt idx="1734">
                  <c:v>0.64100000000000001</c:v>
                </c:pt>
                <c:pt idx="1735">
                  <c:v>0.67600000000000005</c:v>
                </c:pt>
                <c:pt idx="1736">
                  <c:v>0.72</c:v>
                </c:pt>
                <c:pt idx="1737">
                  <c:v>0.84899999999999998</c:v>
                </c:pt>
                <c:pt idx="1738">
                  <c:v>0.68400000000000005</c:v>
                </c:pt>
                <c:pt idx="1739">
                  <c:v>0.72399999999999998</c:v>
                </c:pt>
                <c:pt idx="1740">
                  <c:v>0.72299999999999998</c:v>
                </c:pt>
                <c:pt idx="1741">
                  <c:v>0.747</c:v>
                </c:pt>
                <c:pt idx="1742">
                  <c:v>0.49299999999999999</c:v>
                </c:pt>
                <c:pt idx="1743">
                  <c:v>0.58099999999999996</c:v>
                </c:pt>
                <c:pt idx="1744">
                  <c:v>0.629</c:v>
                </c:pt>
                <c:pt idx="1745">
                  <c:v>0.58799999999999997</c:v>
                </c:pt>
                <c:pt idx="1746">
                  <c:v>0.69199999999999995</c:v>
                </c:pt>
                <c:pt idx="1747">
                  <c:v>0.48299999999999998</c:v>
                </c:pt>
                <c:pt idx="1748">
                  <c:v>0.66200000000000003</c:v>
                </c:pt>
                <c:pt idx="1749">
                  <c:v>0.73699999999999999</c:v>
                </c:pt>
                <c:pt idx="1750">
                  <c:v>0.58899999999999997</c:v>
                </c:pt>
                <c:pt idx="1751">
                  <c:v>0.51700000000000002</c:v>
                </c:pt>
                <c:pt idx="1752">
                  <c:v>0.53900000000000003</c:v>
                </c:pt>
                <c:pt idx="1753">
                  <c:v>0.71899999999999997</c:v>
                </c:pt>
                <c:pt idx="1754">
                  <c:v>0.51800000000000002</c:v>
                </c:pt>
                <c:pt idx="1755">
                  <c:v>0.69199999999999995</c:v>
                </c:pt>
                <c:pt idx="1756">
                  <c:v>0.754</c:v>
                </c:pt>
                <c:pt idx="1757">
                  <c:v>0.65</c:v>
                </c:pt>
                <c:pt idx="1758">
                  <c:v>0.627</c:v>
                </c:pt>
                <c:pt idx="1759">
                  <c:v>0.59799999999999998</c:v>
                </c:pt>
                <c:pt idx="1760">
                  <c:v>0.54100000000000004</c:v>
                </c:pt>
                <c:pt idx="1761">
                  <c:v>0.57299999999999995</c:v>
                </c:pt>
                <c:pt idx="1762">
                  <c:v>0.53400000000000003</c:v>
                </c:pt>
                <c:pt idx="1763">
                  <c:v>0.755</c:v>
                </c:pt>
                <c:pt idx="1764">
                  <c:v>0.57399999999999995</c:v>
                </c:pt>
                <c:pt idx="1765">
                  <c:v>0.68200000000000005</c:v>
                </c:pt>
                <c:pt idx="1766">
                  <c:v>0.55500000000000005</c:v>
                </c:pt>
                <c:pt idx="1767">
                  <c:v>0.71099999999999997</c:v>
                </c:pt>
                <c:pt idx="1768">
                  <c:v>0.72299999999999998</c:v>
                </c:pt>
                <c:pt idx="1769">
                  <c:v>0.59199999999999997</c:v>
                </c:pt>
                <c:pt idx="1770">
                  <c:v>0.59199999999999997</c:v>
                </c:pt>
                <c:pt idx="1771">
                  <c:v>0.56599999999999995</c:v>
                </c:pt>
                <c:pt idx="1772">
                  <c:v>0.68500000000000005</c:v>
                </c:pt>
                <c:pt idx="1773">
                  <c:v>0.60199999999999998</c:v>
                </c:pt>
                <c:pt idx="1774">
                  <c:v>0.68400000000000005</c:v>
                </c:pt>
                <c:pt idx="1775">
                  <c:v>0.68899999999999995</c:v>
                </c:pt>
                <c:pt idx="1776">
                  <c:v>0.6</c:v>
                </c:pt>
                <c:pt idx="1777">
                  <c:v>0.57399999999999995</c:v>
                </c:pt>
                <c:pt idx="1778">
                  <c:v>0.621</c:v>
                </c:pt>
                <c:pt idx="1779">
                  <c:v>0.73399999999999999</c:v>
                </c:pt>
                <c:pt idx="1780">
                  <c:v>0.72399999999999998</c:v>
                </c:pt>
                <c:pt idx="1781">
                  <c:v>0.70199999999999996</c:v>
                </c:pt>
                <c:pt idx="1782">
                  <c:v>0.67500000000000004</c:v>
                </c:pt>
                <c:pt idx="1783">
                  <c:v>0.67700000000000005</c:v>
                </c:pt>
                <c:pt idx="1784">
                  <c:v>0.62</c:v>
                </c:pt>
                <c:pt idx="1785">
                  <c:v>0.59599999999999997</c:v>
                </c:pt>
                <c:pt idx="1786">
                  <c:v>0.70199999999999996</c:v>
                </c:pt>
                <c:pt idx="1787">
                  <c:v>0.68</c:v>
                </c:pt>
                <c:pt idx="1788">
                  <c:v>0.623</c:v>
                </c:pt>
                <c:pt idx="1789">
                  <c:v>0.67200000000000004</c:v>
                </c:pt>
                <c:pt idx="1790">
                  <c:v>0.74399999999999999</c:v>
                </c:pt>
                <c:pt idx="1791">
                  <c:v>0.52600000000000002</c:v>
                </c:pt>
                <c:pt idx="1792">
                  <c:v>0.73799999999999999</c:v>
                </c:pt>
                <c:pt idx="1793">
                  <c:v>0.64200000000000002</c:v>
                </c:pt>
                <c:pt idx="1794">
                  <c:v>0.71</c:v>
                </c:pt>
                <c:pt idx="1795">
                  <c:v>0.69799999999999995</c:v>
                </c:pt>
                <c:pt idx="1796">
                  <c:v>0.56499999999999995</c:v>
                </c:pt>
                <c:pt idx="1797">
                  <c:v>0.72499999999999998</c:v>
                </c:pt>
                <c:pt idx="1798">
                  <c:v>0.68899999999999995</c:v>
                </c:pt>
                <c:pt idx="1799">
                  <c:v>0.67700000000000005</c:v>
                </c:pt>
                <c:pt idx="1800">
                  <c:v>0.67900000000000005</c:v>
                </c:pt>
                <c:pt idx="1801">
                  <c:v>0.57999999999999996</c:v>
                </c:pt>
                <c:pt idx="1802">
                  <c:v>0.71599999999999997</c:v>
                </c:pt>
                <c:pt idx="1803">
                  <c:v>0.55000000000000004</c:v>
                </c:pt>
                <c:pt idx="1804">
                  <c:v>0.59</c:v>
                </c:pt>
                <c:pt idx="1805">
                  <c:v>0.58299999999999996</c:v>
                </c:pt>
                <c:pt idx="1806">
                  <c:v>0.71899999999999997</c:v>
                </c:pt>
                <c:pt idx="1807">
                  <c:v>0.70099999999999996</c:v>
                </c:pt>
                <c:pt idx="1808">
                  <c:v>0.69299999999999995</c:v>
                </c:pt>
                <c:pt idx="1809">
                  <c:v>0.438</c:v>
                </c:pt>
                <c:pt idx="1810">
                  <c:v>0.54500000000000004</c:v>
                </c:pt>
                <c:pt idx="1811">
                  <c:v>0.51500000000000001</c:v>
                </c:pt>
                <c:pt idx="1812">
                  <c:v>0.66700000000000004</c:v>
                </c:pt>
                <c:pt idx="1813">
                  <c:v>0.69499999999999995</c:v>
                </c:pt>
                <c:pt idx="1814">
                  <c:v>0.65</c:v>
                </c:pt>
                <c:pt idx="1815">
                  <c:v>0.46500000000000002</c:v>
                </c:pt>
                <c:pt idx="1816">
                  <c:v>0.70799999999999996</c:v>
                </c:pt>
                <c:pt idx="1817">
                  <c:v>0.72299999999999998</c:v>
                </c:pt>
                <c:pt idx="1818">
                  <c:v>0.63300000000000001</c:v>
                </c:pt>
                <c:pt idx="1819">
                  <c:v>0.66400000000000003</c:v>
                </c:pt>
                <c:pt idx="1820">
                  <c:v>0.60699999999999998</c:v>
                </c:pt>
                <c:pt idx="1821">
                  <c:v>0.55000000000000004</c:v>
                </c:pt>
                <c:pt idx="1822">
                  <c:v>0.69</c:v>
                </c:pt>
                <c:pt idx="1823">
                  <c:v>0.56299999999999994</c:v>
                </c:pt>
                <c:pt idx="1824">
                  <c:v>0.53100000000000003</c:v>
                </c:pt>
                <c:pt idx="1825">
                  <c:v>0.67700000000000005</c:v>
                </c:pt>
                <c:pt idx="1826">
                  <c:v>0.56799999999999995</c:v>
                </c:pt>
                <c:pt idx="1827">
                  <c:v>0.65100000000000002</c:v>
                </c:pt>
                <c:pt idx="1828">
                  <c:v>0.746</c:v>
                </c:pt>
                <c:pt idx="1829">
                  <c:v>0.57899999999999996</c:v>
                </c:pt>
                <c:pt idx="1830">
                  <c:v>0.53600000000000003</c:v>
                </c:pt>
                <c:pt idx="1831">
                  <c:v>0.54100000000000004</c:v>
                </c:pt>
                <c:pt idx="1832">
                  <c:v>0.47499999999999998</c:v>
                </c:pt>
                <c:pt idx="1833">
                  <c:v>0.68300000000000005</c:v>
                </c:pt>
                <c:pt idx="1834">
                  <c:v>0.61099999999999999</c:v>
                </c:pt>
                <c:pt idx="1835">
                  <c:v>0.61399999999999999</c:v>
                </c:pt>
                <c:pt idx="1836">
                  <c:v>0.56200000000000006</c:v>
                </c:pt>
                <c:pt idx="1837">
                  <c:v>0.48699999999999999</c:v>
                </c:pt>
                <c:pt idx="1838">
                  <c:v>0.68200000000000005</c:v>
                </c:pt>
                <c:pt idx="1839">
                  <c:v>0.72299999999999998</c:v>
                </c:pt>
                <c:pt idx="1840">
                  <c:v>0.54700000000000004</c:v>
                </c:pt>
                <c:pt idx="1841">
                  <c:v>0.57099999999999995</c:v>
                </c:pt>
                <c:pt idx="1842">
                  <c:v>0.67400000000000004</c:v>
                </c:pt>
                <c:pt idx="1843">
                  <c:v>0.69899999999999995</c:v>
                </c:pt>
                <c:pt idx="1844">
                  <c:v>0.54100000000000004</c:v>
                </c:pt>
                <c:pt idx="1845">
                  <c:v>0.69299999999999995</c:v>
                </c:pt>
                <c:pt idx="1846">
                  <c:v>0.65300000000000002</c:v>
                </c:pt>
                <c:pt idx="1847">
                  <c:v>0.59499999999999997</c:v>
                </c:pt>
                <c:pt idx="1848">
                  <c:v>0.56499999999999995</c:v>
                </c:pt>
                <c:pt idx="1849">
                  <c:v>0.57799999999999996</c:v>
                </c:pt>
                <c:pt idx="1850">
                  <c:v>0.67</c:v>
                </c:pt>
                <c:pt idx="1851">
                  <c:v>0.69399999999999995</c:v>
                </c:pt>
                <c:pt idx="1852">
                  <c:v>0.623</c:v>
                </c:pt>
                <c:pt idx="1853">
                  <c:v>0.56200000000000006</c:v>
                </c:pt>
                <c:pt idx="1854">
                  <c:v>0.69599999999999995</c:v>
                </c:pt>
                <c:pt idx="1855">
                  <c:v>0.59399999999999997</c:v>
                </c:pt>
                <c:pt idx="1856">
                  <c:v>0.71</c:v>
                </c:pt>
                <c:pt idx="1857">
                  <c:v>0.71399999999999997</c:v>
                </c:pt>
                <c:pt idx="1858">
                  <c:v>0.60499999999999998</c:v>
                </c:pt>
                <c:pt idx="1859">
                  <c:v>0.53900000000000003</c:v>
                </c:pt>
                <c:pt idx="1860">
                  <c:v>0.60899999999999999</c:v>
                </c:pt>
                <c:pt idx="1861">
                  <c:v>0.64</c:v>
                </c:pt>
                <c:pt idx="1862">
                  <c:v>0.56899999999999995</c:v>
                </c:pt>
                <c:pt idx="1863">
                  <c:v>0.66200000000000003</c:v>
                </c:pt>
                <c:pt idx="1864">
                  <c:v>0.59899999999999998</c:v>
                </c:pt>
                <c:pt idx="1865">
                  <c:v>0.55400000000000005</c:v>
                </c:pt>
                <c:pt idx="1866">
                  <c:v>0.58799999999999997</c:v>
                </c:pt>
                <c:pt idx="1867">
                  <c:v>0.68200000000000005</c:v>
                </c:pt>
                <c:pt idx="1868">
                  <c:v>0.65500000000000003</c:v>
                </c:pt>
                <c:pt idx="1869">
                  <c:v>0.68</c:v>
                </c:pt>
                <c:pt idx="1870">
                  <c:v>0.70699999999999996</c:v>
                </c:pt>
                <c:pt idx="1871">
                  <c:v>0.64800000000000002</c:v>
                </c:pt>
                <c:pt idx="1872">
                  <c:v>0.69199999999999995</c:v>
                </c:pt>
                <c:pt idx="1873">
                  <c:v>0.73599999999999999</c:v>
                </c:pt>
                <c:pt idx="1874">
                  <c:v>0.68300000000000005</c:v>
                </c:pt>
                <c:pt idx="1875">
                  <c:v>0.58199999999999996</c:v>
                </c:pt>
                <c:pt idx="1876">
                  <c:v>0.63700000000000001</c:v>
                </c:pt>
                <c:pt idx="1877">
                  <c:v>0.69</c:v>
                </c:pt>
                <c:pt idx="1878">
                  <c:v>0.7</c:v>
                </c:pt>
                <c:pt idx="1879">
                  <c:v>0.61899999999999999</c:v>
                </c:pt>
                <c:pt idx="1880">
                  <c:v>0.56599999999999995</c:v>
                </c:pt>
                <c:pt idx="1881">
                  <c:v>0.67600000000000005</c:v>
                </c:pt>
                <c:pt idx="1882">
                  <c:v>0.68799999999999994</c:v>
                </c:pt>
                <c:pt idx="1883">
                  <c:v>0.66500000000000004</c:v>
                </c:pt>
                <c:pt idx="1884">
                  <c:v>0.58499999999999996</c:v>
                </c:pt>
                <c:pt idx="1885">
                  <c:v>0.73899999999999999</c:v>
                </c:pt>
                <c:pt idx="1886">
                  <c:v>0.68</c:v>
                </c:pt>
                <c:pt idx="1887">
                  <c:v>0.66600000000000004</c:v>
                </c:pt>
                <c:pt idx="1888">
                  <c:v>0.68799999999999994</c:v>
                </c:pt>
                <c:pt idx="1889">
                  <c:v>0.51</c:v>
                </c:pt>
                <c:pt idx="1890">
                  <c:v>0.68</c:v>
                </c:pt>
                <c:pt idx="1891">
                  <c:v>0.55500000000000005</c:v>
                </c:pt>
                <c:pt idx="1892">
                  <c:v>0.69799999999999995</c:v>
                </c:pt>
                <c:pt idx="1893">
                  <c:v>0.63100000000000001</c:v>
                </c:pt>
                <c:pt idx="1894">
                  <c:v>0.62</c:v>
                </c:pt>
                <c:pt idx="1895">
                  <c:v>0.71799999999999997</c:v>
                </c:pt>
                <c:pt idx="1896">
                  <c:v>0.70399999999999996</c:v>
                </c:pt>
                <c:pt idx="1897">
                  <c:v>0.72199999999999998</c:v>
                </c:pt>
                <c:pt idx="1898">
                  <c:v>0.69399999999999995</c:v>
                </c:pt>
                <c:pt idx="1899">
                  <c:v>0.62</c:v>
                </c:pt>
                <c:pt idx="1900">
                  <c:v>0.70299999999999996</c:v>
                </c:pt>
                <c:pt idx="1901">
                  <c:v>0.55700000000000005</c:v>
                </c:pt>
                <c:pt idx="1902">
                  <c:v>0.57299999999999995</c:v>
                </c:pt>
                <c:pt idx="1903">
                  <c:v>0.51700000000000002</c:v>
                </c:pt>
                <c:pt idx="1904">
                  <c:v>0.59</c:v>
                </c:pt>
                <c:pt idx="1905">
                  <c:v>0.71</c:v>
                </c:pt>
                <c:pt idx="1906">
                  <c:v>0.499</c:v>
                </c:pt>
                <c:pt idx="1907">
                  <c:v>0.48499999999999999</c:v>
                </c:pt>
                <c:pt idx="1908">
                  <c:v>0.68200000000000005</c:v>
                </c:pt>
                <c:pt idx="1909">
                  <c:v>0.6</c:v>
                </c:pt>
                <c:pt idx="1910">
                  <c:v>0.69599999999999995</c:v>
                </c:pt>
                <c:pt idx="1911">
                  <c:v>0.65</c:v>
                </c:pt>
                <c:pt idx="1912">
                  <c:v>0.57099999999999995</c:v>
                </c:pt>
                <c:pt idx="1913">
                  <c:v>0.57699999999999996</c:v>
                </c:pt>
                <c:pt idx="1914">
                  <c:v>0.68899999999999995</c:v>
                </c:pt>
                <c:pt idx="1915">
                  <c:v>0.50800000000000001</c:v>
                </c:pt>
                <c:pt idx="1916">
                  <c:v>0.55600000000000005</c:v>
                </c:pt>
                <c:pt idx="1917">
                  <c:v>0.67600000000000005</c:v>
                </c:pt>
                <c:pt idx="1918">
                  <c:v>0.58599999999999997</c:v>
                </c:pt>
                <c:pt idx="1919">
                  <c:v>0.54</c:v>
                </c:pt>
                <c:pt idx="1920">
                  <c:v>0.54700000000000004</c:v>
                </c:pt>
                <c:pt idx="1921">
                  <c:v>0.752</c:v>
                </c:pt>
                <c:pt idx="1922">
                  <c:v>0.59899999999999998</c:v>
                </c:pt>
                <c:pt idx="1923">
                  <c:v>0.60399999999999998</c:v>
                </c:pt>
                <c:pt idx="1924">
                  <c:v>0.58399999999999996</c:v>
                </c:pt>
                <c:pt idx="1925">
                  <c:v>0.61499999999999999</c:v>
                </c:pt>
                <c:pt idx="1926">
                  <c:v>0.47099999999999997</c:v>
                </c:pt>
                <c:pt idx="1927">
                  <c:v>0.70599999999999996</c:v>
                </c:pt>
                <c:pt idx="1928">
                  <c:v>0.73699999999999999</c:v>
                </c:pt>
                <c:pt idx="1929">
                  <c:v>0.53300000000000003</c:v>
                </c:pt>
                <c:pt idx="1930">
                  <c:v>0.624</c:v>
                </c:pt>
                <c:pt idx="1931">
                  <c:v>0.67900000000000005</c:v>
                </c:pt>
                <c:pt idx="1932">
                  <c:v>0.497</c:v>
                </c:pt>
                <c:pt idx="1933">
                  <c:v>0.57999999999999996</c:v>
                </c:pt>
                <c:pt idx="1934">
                  <c:v>0.74299999999999999</c:v>
                </c:pt>
                <c:pt idx="1935">
                  <c:v>0.69799999999999995</c:v>
                </c:pt>
                <c:pt idx="1936">
                  <c:v>0.63</c:v>
                </c:pt>
                <c:pt idx="1937">
                  <c:v>0.58599999999999997</c:v>
                </c:pt>
                <c:pt idx="1938">
                  <c:v>0.58199999999999996</c:v>
                </c:pt>
                <c:pt idx="1939">
                  <c:v>0.60199999999999998</c:v>
                </c:pt>
                <c:pt idx="1940">
                  <c:v>0.70699999999999996</c:v>
                </c:pt>
                <c:pt idx="1941">
                  <c:v>0.72099999999999997</c:v>
                </c:pt>
                <c:pt idx="1942">
                  <c:v>0.71699999999999997</c:v>
                </c:pt>
                <c:pt idx="1943">
                  <c:v>0.55700000000000005</c:v>
                </c:pt>
                <c:pt idx="1944">
                  <c:v>0.497</c:v>
                </c:pt>
                <c:pt idx="1945">
                  <c:v>0.72399999999999998</c:v>
                </c:pt>
                <c:pt idx="1946">
                  <c:v>0.66400000000000003</c:v>
                </c:pt>
                <c:pt idx="1947">
                  <c:v>0.53300000000000003</c:v>
                </c:pt>
                <c:pt idx="1948">
                  <c:v>0.69399999999999995</c:v>
                </c:pt>
                <c:pt idx="1949">
                  <c:v>0.57199999999999995</c:v>
                </c:pt>
                <c:pt idx="1950">
                  <c:v>0.48199999999999998</c:v>
                </c:pt>
                <c:pt idx="1951">
                  <c:v>0.57399999999999995</c:v>
                </c:pt>
                <c:pt idx="1952">
                  <c:v>0.69899999999999995</c:v>
                </c:pt>
                <c:pt idx="1953">
                  <c:v>0.63900000000000001</c:v>
                </c:pt>
                <c:pt idx="1954">
                  <c:v>0.69199999999999995</c:v>
                </c:pt>
                <c:pt idx="1955">
                  <c:v>0.55900000000000005</c:v>
                </c:pt>
                <c:pt idx="1956">
                  <c:v>0.55800000000000005</c:v>
                </c:pt>
                <c:pt idx="1957">
                  <c:v>0.51400000000000001</c:v>
                </c:pt>
                <c:pt idx="1958">
                  <c:v>0.69899999999999995</c:v>
                </c:pt>
                <c:pt idx="1959">
                  <c:v>0.66</c:v>
                </c:pt>
                <c:pt idx="1960">
                  <c:v>0.64900000000000002</c:v>
                </c:pt>
                <c:pt idx="1961">
                  <c:v>0.50900000000000001</c:v>
                </c:pt>
                <c:pt idx="1962">
                  <c:v>0.56899999999999995</c:v>
                </c:pt>
                <c:pt idx="1963">
                  <c:v>0.64700000000000002</c:v>
                </c:pt>
                <c:pt idx="1964">
                  <c:v>0.70399999999999996</c:v>
                </c:pt>
                <c:pt idx="1965">
                  <c:v>0.73899999999999999</c:v>
                </c:pt>
                <c:pt idx="1966">
                  <c:v>0.56299999999999994</c:v>
                </c:pt>
                <c:pt idx="1967">
                  <c:v>0.64400000000000002</c:v>
                </c:pt>
                <c:pt idx="1968">
                  <c:v>0.51500000000000001</c:v>
                </c:pt>
                <c:pt idx="1969">
                  <c:v>0.59099999999999997</c:v>
                </c:pt>
                <c:pt idx="1970">
                  <c:v>0.68700000000000006</c:v>
                </c:pt>
                <c:pt idx="1971">
                  <c:v>0.73499999999999999</c:v>
                </c:pt>
                <c:pt idx="1972">
                  <c:v>0.70199999999999996</c:v>
                </c:pt>
                <c:pt idx="1973">
                  <c:v>0.58099999999999996</c:v>
                </c:pt>
                <c:pt idx="1974">
                  <c:v>0.57499999999999996</c:v>
                </c:pt>
                <c:pt idx="1975">
                  <c:v>0.67700000000000005</c:v>
                </c:pt>
                <c:pt idx="1976">
                  <c:v>0.58499999999999996</c:v>
                </c:pt>
                <c:pt idx="1977">
                  <c:v>0.56599999999999995</c:v>
                </c:pt>
                <c:pt idx="1978">
                  <c:v>0.55400000000000005</c:v>
                </c:pt>
                <c:pt idx="1979">
                  <c:v>0.72599999999999998</c:v>
                </c:pt>
                <c:pt idx="1980">
                  <c:v>0.55700000000000005</c:v>
                </c:pt>
                <c:pt idx="1981">
                  <c:v>0.69799999999999995</c:v>
                </c:pt>
                <c:pt idx="1982">
                  <c:v>0.52200000000000002</c:v>
                </c:pt>
                <c:pt idx="1983">
                  <c:v>0.55900000000000005</c:v>
                </c:pt>
                <c:pt idx="1984">
                  <c:v>0.71199999999999997</c:v>
                </c:pt>
                <c:pt idx="1985">
                  <c:v>0.70399999999999996</c:v>
                </c:pt>
                <c:pt idx="1986">
                  <c:v>0.53900000000000003</c:v>
                </c:pt>
                <c:pt idx="1987">
                  <c:v>0.504</c:v>
                </c:pt>
                <c:pt idx="1988">
                  <c:v>0.70699999999999996</c:v>
                </c:pt>
                <c:pt idx="1989">
                  <c:v>0.58699999999999997</c:v>
                </c:pt>
                <c:pt idx="1990">
                  <c:v>0.69899999999999995</c:v>
                </c:pt>
                <c:pt idx="1991">
                  <c:v>0.56699999999999995</c:v>
                </c:pt>
                <c:pt idx="1992">
                  <c:v>0.71199999999999997</c:v>
                </c:pt>
                <c:pt idx="1993">
                  <c:v>0.61499999999999999</c:v>
                </c:pt>
                <c:pt idx="1994">
                  <c:v>0.57699999999999996</c:v>
                </c:pt>
                <c:pt idx="1995">
                  <c:v>0.51200000000000001</c:v>
                </c:pt>
                <c:pt idx="1996">
                  <c:v>0.67900000000000005</c:v>
                </c:pt>
                <c:pt idx="1997">
                  <c:v>0.629</c:v>
                </c:pt>
                <c:pt idx="1998">
                  <c:v>0.68100000000000005</c:v>
                </c:pt>
                <c:pt idx="1999">
                  <c:v>0.53200000000000003</c:v>
                </c:pt>
                <c:pt idx="2000">
                  <c:v>0.55000000000000004</c:v>
                </c:pt>
                <c:pt idx="2001">
                  <c:v>0.55100000000000005</c:v>
                </c:pt>
                <c:pt idx="2002">
                  <c:v>0.55100000000000005</c:v>
                </c:pt>
                <c:pt idx="2003">
                  <c:v>0.46800000000000003</c:v>
                </c:pt>
                <c:pt idx="2004">
                  <c:v>0.56599999999999995</c:v>
                </c:pt>
                <c:pt idx="2005">
                  <c:v>0.54500000000000004</c:v>
                </c:pt>
                <c:pt idx="2006">
                  <c:v>0.66300000000000003</c:v>
                </c:pt>
                <c:pt idx="2007">
                  <c:v>0.621</c:v>
                </c:pt>
                <c:pt idx="2008">
                  <c:v>0.52200000000000002</c:v>
                </c:pt>
                <c:pt idx="2009">
                  <c:v>0.52800000000000002</c:v>
                </c:pt>
                <c:pt idx="2010">
                  <c:v>0.50800000000000001</c:v>
                </c:pt>
                <c:pt idx="2011">
                  <c:v>0.52400000000000002</c:v>
                </c:pt>
                <c:pt idx="2012">
                  <c:v>0.56200000000000006</c:v>
                </c:pt>
                <c:pt idx="2013">
                  <c:v>0.76700000000000002</c:v>
                </c:pt>
                <c:pt idx="2014">
                  <c:v>0.68899999999999995</c:v>
                </c:pt>
                <c:pt idx="2015">
                  <c:v>0.70399999999999996</c:v>
                </c:pt>
                <c:pt idx="2016">
                  <c:v>0.57899999999999996</c:v>
                </c:pt>
                <c:pt idx="2017">
                  <c:v>0.67200000000000004</c:v>
                </c:pt>
                <c:pt idx="2018">
                  <c:v>0.67800000000000005</c:v>
                </c:pt>
                <c:pt idx="2019">
                  <c:v>0.75800000000000001</c:v>
                </c:pt>
                <c:pt idx="2020">
                  <c:v>0.55200000000000005</c:v>
                </c:pt>
                <c:pt idx="2021">
                  <c:v>0.52500000000000002</c:v>
                </c:pt>
                <c:pt idx="2022">
                  <c:v>0.50800000000000001</c:v>
                </c:pt>
                <c:pt idx="2023">
                  <c:v>0.56699999999999995</c:v>
                </c:pt>
                <c:pt idx="2024">
                  <c:v>0.51400000000000001</c:v>
                </c:pt>
                <c:pt idx="2025">
                  <c:v>0.68600000000000005</c:v>
                </c:pt>
                <c:pt idx="2026">
                  <c:v>0.73899999999999999</c:v>
                </c:pt>
                <c:pt idx="2027">
                  <c:v>0.61699999999999999</c:v>
                </c:pt>
                <c:pt idx="2028">
                  <c:v>0.60099999999999998</c:v>
                </c:pt>
                <c:pt idx="2029">
                  <c:v>0.68400000000000005</c:v>
                </c:pt>
                <c:pt idx="2030">
                  <c:v>0.67400000000000004</c:v>
                </c:pt>
                <c:pt idx="2031">
                  <c:v>0.63600000000000001</c:v>
                </c:pt>
                <c:pt idx="2032">
                  <c:v>0.68600000000000005</c:v>
                </c:pt>
                <c:pt idx="2033">
                  <c:v>0.68</c:v>
                </c:pt>
                <c:pt idx="2034">
                  <c:v>0.66100000000000003</c:v>
                </c:pt>
                <c:pt idx="2035">
                  <c:v>0.55000000000000004</c:v>
                </c:pt>
                <c:pt idx="2036">
                  <c:v>0.61099999999999999</c:v>
                </c:pt>
                <c:pt idx="2037">
                  <c:v>0.59399999999999997</c:v>
                </c:pt>
                <c:pt idx="2038">
                  <c:v>0.69599999999999995</c:v>
                </c:pt>
                <c:pt idx="2039">
                  <c:v>0.54200000000000004</c:v>
                </c:pt>
                <c:pt idx="2040">
                  <c:v>0.59</c:v>
                </c:pt>
                <c:pt idx="2041">
                  <c:v>0.624</c:v>
                </c:pt>
                <c:pt idx="2042">
                  <c:v>0.57799999999999996</c:v>
                </c:pt>
                <c:pt idx="2043">
                  <c:v>0.65500000000000003</c:v>
                </c:pt>
                <c:pt idx="2044">
                  <c:v>0.69299999999999995</c:v>
                </c:pt>
                <c:pt idx="2045">
                  <c:v>0.57599999999999996</c:v>
                </c:pt>
                <c:pt idx="2046">
                  <c:v>0.59899999999999998</c:v>
                </c:pt>
                <c:pt idx="2047">
                  <c:v>0.67500000000000004</c:v>
                </c:pt>
                <c:pt idx="2048">
                  <c:v>0.59599999999999997</c:v>
                </c:pt>
                <c:pt idx="2049">
                  <c:v>0.66100000000000003</c:v>
                </c:pt>
                <c:pt idx="2050">
                  <c:v>0.72799999999999998</c:v>
                </c:pt>
                <c:pt idx="2051">
                  <c:v>0.52800000000000002</c:v>
                </c:pt>
                <c:pt idx="2052">
                  <c:v>0.63700000000000001</c:v>
                </c:pt>
                <c:pt idx="2053">
                  <c:v>0.629</c:v>
                </c:pt>
                <c:pt idx="2054">
                  <c:v>0.58399999999999996</c:v>
                </c:pt>
                <c:pt idx="2055">
                  <c:v>0.48499999999999999</c:v>
                </c:pt>
                <c:pt idx="2056">
                  <c:v>0.54300000000000004</c:v>
                </c:pt>
                <c:pt idx="2057">
                  <c:v>0.56299999999999994</c:v>
                </c:pt>
                <c:pt idx="2058">
                  <c:v>0.52200000000000002</c:v>
                </c:pt>
                <c:pt idx="2059">
                  <c:v>0.60799999999999998</c:v>
                </c:pt>
                <c:pt idx="2060">
                  <c:v>0.46899999999999997</c:v>
                </c:pt>
                <c:pt idx="2061">
                  <c:v>0.55600000000000005</c:v>
                </c:pt>
                <c:pt idx="2062">
                  <c:v>0.52700000000000002</c:v>
                </c:pt>
                <c:pt idx="2063">
                  <c:v>0.59699999999999998</c:v>
                </c:pt>
                <c:pt idx="2064">
                  <c:v>0.64600000000000002</c:v>
                </c:pt>
                <c:pt idx="2065">
                  <c:v>0.70299999999999996</c:v>
                </c:pt>
                <c:pt idx="2066">
                  <c:v>0.53200000000000003</c:v>
                </c:pt>
                <c:pt idx="2067">
                  <c:v>0.629</c:v>
                </c:pt>
                <c:pt idx="2068">
                  <c:v>0.59399999999999997</c:v>
                </c:pt>
                <c:pt idx="2069">
                  <c:v>0.57799999999999996</c:v>
                </c:pt>
                <c:pt idx="2070">
                  <c:v>0.69499999999999995</c:v>
                </c:pt>
                <c:pt idx="2071">
                  <c:v>0.51300000000000001</c:v>
                </c:pt>
                <c:pt idx="2072">
                  <c:v>0.51700000000000002</c:v>
                </c:pt>
                <c:pt idx="2073">
                  <c:v>0.66300000000000003</c:v>
                </c:pt>
                <c:pt idx="2074">
                  <c:v>0.55300000000000005</c:v>
                </c:pt>
                <c:pt idx="2075">
                  <c:v>0.61499999999999999</c:v>
                </c:pt>
                <c:pt idx="2076">
                  <c:v>0.60099999999999998</c:v>
                </c:pt>
                <c:pt idx="2077">
                  <c:v>0.63600000000000001</c:v>
                </c:pt>
                <c:pt idx="2078">
                  <c:v>0.57299999999999995</c:v>
                </c:pt>
                <c:pt idx="2079">
                  <c:v>0.65700000000000003</c:v>
                </c:pt>
                <c:pt idx="2080">
                  <c:v>0.70799999999999996</c:v>
                </c:pt>
                <c:pt idx="2081">
                  <c:v>0.68200000000000005</c:v>
                </c:pt>
                <c:pt idx="2082">
                  <c:v>0.57299999999999995</c:v>
                </c:pt>
                <c:pt idx="2083">
                  <c:v>0.69399999999999995</c:v>
                </c:pt>
                <c:pt idx="2084">
                  <c:v>0.628</c:v>
                </c:pt>
                <c:pt idx="2085">
                  <c:v>0.55000000000000004</c:v>
                </c:pt>
                <c:pt idx="2086">
                  <c:v>0.55900000000000005</c:v>
                </c:pt>
                <c:pt idx="2087">
                  <c:v>0.504</c:v>
                </c:pt>
                <c:pt idx="2088">
                  <c:v>0.52100000000000002</c:v>
                </c:pt>
                <c:pt idx="2089">
                  <c:v>0.68899999999999995</c:v>
                </c:pt>
                <c:pt idx="2090">
                  <c:v>0.64300000000000002</c:v>
                </c:pt>
                <c:pt idx="2091">
                  <c:v>0.57899999999999996</c:v>
                </c:pt>
                <c:pt idx="2092">
                  <c:v>0.63200000000000001</c:v>
                </c:pt>
                <c:pt idx="2093">
                  <c:v>0.67600000000000005</c:v>
                </c:pt>
                <c:pt idx="2094">
                  <c:v>0.68100000000000005</c:v>
                </c:pt>
                <c:pt idx="2095">
                  <c:v>0.64700000000000002</c:v>
                </c:pt>
                <c:pt idx="2096">
                  <c:v>0.58299999999999996</c:v>
                </c:pt>
                <c:pt idx="2097">
                  <c:v>0.54900000000000004</c:v>
                </c:pt>
                <c:pt idx="2098">
                  <c:v>0.70199999999999996</c:v>
                </c:pt>
                <c:pt idx="2099">
                  <c:v>0.56499999999999995</c:v>
                </c:pt>
                <c:pt idx="2100">
                  <c:v>0.55800000000000005</c:v>
                </c:pt>
                <c:pt idx="2101">
                  <c:v>0.626</c:v>
                </c:pt>
                <c:pt idx="2102">
                  <c:v>0.57199999999999995</c:v>
                </c:pt>
                <c:pt idx="2103">
                  <c:v>0.61299999999999999</c:v>
                </c:pt>
                <c:pt idx="2104">
                  <c:v>0.495</c:v>
                </c:pt>
                <c:pt idx="2105">
                  <c:v>0.65800000000000003</c:v>
                </c:pt>
                <c:pt idx="2106">
                  <c:v>0.66400000000000003</c:v>
                </c:pt>
                <c:pt idx="2107">
                  <c:v>0.68600000000000005</c:v>
                </c:pt>
                <c:pt idx="2108">
                  <c:v>0.70799999999999996</c:v>
                </c:pt>
                <c:pt idx="2109">
                  <c:v>0.52100000000000002</c:v>
                </c:pt>
                <c:pt idx="2110">
                  <c:v>0.54</c:v>
                </c:pt>
                <c:pt idx="2111">
                  <c:v>0.70699999999999996</c:v>
                </c:pt>
                <c:pt idx="2112">
                  <c:v>0.57199999999999995</c:v>
                </c:pt>
                <c:pt idx="2113">
                  <c:v>0.56399999999999995</c:v>
                </c:pt>
                <c:pt idx="2114">
                  <c:v>0.628</c:v>
                </c:pt>
                <c:pt idx="2115">
                  <c:v>0.73799999999999999</c:v>
                </c:pt>
                <c:pt idx="2116">
                  <c:v>0.66300000000000003</c:v>
                </c:pt>
                <c:pt idx="2117">
                  <c:v>0.64600000000000002</c:v>
                </c:pt>
                <c:pt idx="2118">
                  <c:v>0.66</c:v>
                </c:pt>
                <c:pt idx="2119">
                  <c:v>0.69</c:v>
                </c:pt>
                <c:pt idx="2120">
                  <c:v>0.54900000000000004</c:v>
                </c:pt>
                <c:pt idx="2121">
                  <c:v>0.63900000000000001</c:v>
                </c:pt>
                <c:pt idx="2122">
                  <c:v>0.75600000000000001</c:v>
                </c:pt>
                <c:pt idx="2123">
                  <c:v>0.60699999999999998</c:v>
                </c:pt>
                <c:pt idx="2124">
                  <c:v>0.59599999999999997</c:v>
                </c:pt>
                <c:pt idx="2125">
                  <c:v>0.56999999999999995</c:v>
                </c:pt>
                <c:pt idx="2126">
                  <c:v>0.52900000000000003</c:v>
                </c:pt>
                <c:pt idx="2127">
                  <c:v>0.68200000000000005</c:v>
                </c:pt>
                <c:pt idx="2128">
                  <c:v>0.73299999999999998</c:v>
                </c:pt>
                <c:pt idx="2129">
                  <c:v>0.56200000000000006</c:v>
                </c:pt>
                <c:pt idx="2130">
                  <c:v>0.65700000000000003</c:v>
                </c:pt>
                <c:pt idx="2131">
                  <c:v>0.67800000000000005</c:v>
                </c:pt>
                <c:pt idx="2132">
                  <c:v>0.70299999999999996</c:v>
                </c:pt>
                <c:pt idx="2133">
                  <c:v>0.61899999999999999</c:v>
                </c:pt>
                <c:pt idx="2134">
                  <c:v>0.54800000000000004</c:v>
                </c:pt>
                <c:pt idx="2135">
                  <c:v>0.68100000000000005</c:v>
                </c:pt>
                <c:pt idx="2136">
                  <c:v>0.64800000000000002</c:v>
                </c:pt>
                <c:pt idx="2137">
                  <c:v>0.498</c:v>
                </c:pt>
                <c:pt idx="2138">
                  <c:v>0.69199999999999995</c:v>
                </c:pt>
                <c:pt idx="2139">
                  <c:v>0.624</c:v>
                </c:pt>
                <c:pt idx="2140">
                  <c:v>0.57899999999999996</c:v>
                </c:pt>
                <c:pt idx="2141">
                  <c:v>0.56999999999999995</c:v>
                </c:pt>
                <c:pt idx="2142">
                  <c:v>0.7</c:v>
                </c:pt>
                <c:pt idx="2143">
                  <c:v>0.52</c:v>
                </c:pt>
                <c:pt idx="2144">
                  <c:v>0.70399999999999996</c:v>
                </c:pt>
                <c:pt idx="2145">
                  <c:v>0.66</c:v>
                </c:pt>
                <c:pt idx="2146">
                  <c:v>0.69599999999999995</c:v>
                </c:pt>
                <c:pt idx="2147">
                  <c:v>0.70299999999999996</c:v>
                </c:pt>
                <c:pt idx="2148">
                  <c:v>0.625</c:v>
                </c:pt>
                <c:pt idx="2149">
                  <c:v>0.68899999999999995</c:v>
                </c:pt>
                <c:pt idx="2150">
                  <c:v>0.60899999999999999</c:v>
                </c:pt>
                <c:pt idx="2151">
                  <c:v>0.60799999999999998</c:v>
                </c:pt>
                <c:pt idx="2152">
                  <c:v>0.56999999999999995</c:v>
                </c:pt>
                <c:pt idx="2153">
                  <c:v>0.64300000000000002</c:v>
                </c:pt>
                <c:pt idx="2154">
                  <c:v>0.59499999999999997</c:v>
                </c:pt>
                <c:pt idx="2155">
                  <c:v>0.66700000000000004</c:v>
                </c:pt>
                <c:pt idx="2156">
                  <c:v>0.60399999999999998</c:v>
                </c:pt>
                <c:pt idx="2157">
                  <c:v>0.53300000000000003</c:v>
                </c:pt>
                <c:pt idx="2158">
                  <c:v>0.53100000000000003</c:v>
                </c:pt>
                <c:pt idx="2159">
                  <c:v>0.51200000000000001</c:v>
                </c:pt>
                <c:pt idx="2160">
                  <c:v>0.76200000000000001</c:v>
                </c:pt>
                <c:pt idx="2161">
                  <c:v>0.67900000000000005</c:v>
                </c:pt>
                <c:pt idx="2162">
                  <c:v>0.68899999999999995</c:v>
                </c:pt>
                <c:pt idx="2163">
                  <c:v>0.58099999999999996</c:v>
                </c:pt>
                <c:pt idx="2164">
                  <c:v>0.72</c:v>
                </c:pt>
                <c:pt idx="2165">
                  <c:v>0.56299999999999994</c:v>
                </c:pt>
                <c:pt idx="2166">
                  <c:v>0.66100000000000003</c:v>
                </c:pt>
                <c:pt idx="2167">
                  <c:v>0.61199999999999999</c:v>
                </c:pt>
                <c:pt idx="2168">
                  <c:v>0.55900000000000005</c:v>
                </c:pt>
                <c:pt idx="2169">
                  <c:v>0.61699999999999999</c:v>
                </c:pt>
                <c:pt idx="2170">
                  <c:v>0.59199999999999997</c:v>
                </c:pt>
                <c:pt idx="2171">
                  <c:v>0.70199999999999996</c:v>
                </c:pt>
                <c:pt idx="2172">
                  <c:v>0.56399999999999995</c:v>
                </c:pt>
                <c:pt idx="2173">
                  <c:v>0.67</c:v>
                </c:pt>
                <c:pt idx="2174">
                  <c:v>0.48899999999999999</c:v>
                </c:pt>
                <c:pt idx="2175">
                  <c:v>0.66800000000000004</c:v>
                </c:pt>
                <c:pt idx="2176">
                  <c:v>0.55600000000000005</c:v>
                </c:pt>
                <c:pt idx="2177">
                  <c:v>0.56599999999999995</c:v>
                </c:pt>
                <c:pt idx="2178">
                  <c:v>0.63500000000000001</c:v>
                </c:pt>
                <c:pt idx="2179">
                  <c:v>0.71399999999999997</c:v>
                </c:pt>
                <c:pt idx="2180">
                  <c:v>0.51300000000000001</c:v>
                </c:pt>
                <c:pt idx="2181">
                  <c:v>0.63400000000000001</c:v>
                </c:pt>
                <c:pt idx="2182">
                  <c:v>0.57899999999999996</c:v>
                </c:pt>
                <c:pt idx="2183">
                  <c:v>0.54500000000000004</c:v>
                </c:pt>
                <c:pt idx="2184">
                  <c:v>0.54700000000000004</c:v>
                </c:pt>
                <c:pt idx="2185">
                  <c:v>0.64400000000000002</c:v>
                </c:pt>
                <c:pt idx="2186">
                  <c:v>0.56399999999999995</c:v>
                </c:pt>
                <c:pt idx="2187">
                  <c:v>0.66500000000000004</c:v>
                </c:pt>
                <c:pt idx="2188">
                  <c:v>0.503</c:v>
                </c:pt>
                <c:pt idx="2189">
                  <c:v>0.70299999999999996</c:v>
                </c:pt>
                <c:pt idx="2190">
                  <c:v>0.66900000000000004</c:v>
                </c:pt>
                <c:pt idx="2191">
                  <c:v>0.66300000000000003</c:v>
                </c:pt>
                <c:pt idx="2192">
                  <c:v>0.64500000000000002</c:v>
                </c:pt>
                <c:pt idx="2193">
                  <c:v>0.55400000000000005</c:v>
                </c:pt>
                <c:pt idx="2194">
                  <c:v>0.69499999999999995</c:v>
                </c:pt>
                <c:pt idx="2195">
                  <c:v>0.72199999999999998</c:v>
                </c:pt>
                <c:pt idx="2196">
                  <c:v>0.57399999999999995</c:v>
                </c:pt>
                <c:pt idx="2197">
                  <c:v>0.55300000000000005</c:v>
                </c:pt>
                <c:pt idx="2198">
                  <c:v>0.6</c:v>
                </c:pt>
                <c:pt idx="2199">
                  <c:v>0.59399999999999997</c:v>
                </c:pt>
                <c:pt idx="2200">
                  <c:v>0.71</c:v>
                </c:pt>
                <c:pt idx="2201">
                  <c:v>0.58399999999999996</c:v>
                </c:pt>
                <c:pt idx="2202">
                  <c:v>0.55800000000000005</c:v>
                </c:pt>
                <c:pt idx="2203">
                  <c:v>0.67600000000000005</c:v>
                </c:pt>
                <c:pt idx="2204">
                  <c:v>0.68899999999999995</c:v>
                </c:pt>
                <c:pt idx="2205">
                  <c:v>0.67700000000000005</c:v>
                </c:pt>
                <c:pt idx="2206">
                  <c:v>0.58199999999999996</c:v>
                </c:pt>
                <c:pt idx="2207">
                  <c:v>0.48</c:v>
                </c:pt>
                <c:pt idx="2208">
                  <c:v>0.71299999999999997</c:v>
                </c:pt>
                <c:pt idx="2209">
                  <c:v>0.57899999999999996</c:v>
                </c:pt>
                <c:pt idx="2210">
                  <c:v>0.58299999999999996</c:v>
                </c:pt>
                <c:pt idx="2211">
                  <c:v>0.57699999999999996</c:v>
                </c:pt>
                <c:pt idx="2212">
                  <c:v>0.57499999999999996</c:v>
                </c:pt>
                <c:pt idx="2213">
                  <c:v>0.61899999999999999</c:v>
                </c:pt>
                <c:pt idx="2214">
                  <c:v>0.623</c:v>
                </c:pt>
                <c:pt idx="2215">
                  <c:v>0.65400000000000003</c:v>
                </c:pt>
                <c:pt idx="2216">
                  <c:v>0.504</c:v>
                </c:pt>
                <c:pt idx="2217">
                  <c:v>0.746</c:v>
                </c:pt>
                <c:pt idx="2218">
                  <c:v>0.68200000000000005</c:v>
                </c:pt>
                <c:pt idx="2219">
                  <c:v>0.61599999999999999</c:v>
                </c:pt>
                <c:pt idx="2220">
                  <c:v>0.60299999999999998</c:v>
                </c:pt>
                <c:pt idx="2221">
                  <c:v>0.52900000000000003</c:v>
                </c:pt>
                <c:pt idx="2222">
                  <c:v>0.58599999999999997</c:v>
                </c:pt>
                <c:pt idx="2223">
                  <c:v>0.51200000000000001</c:v>
                </c:pt>
                <c:pt idx="2224">
                  <c:v>0.64400000000000002</c:v>
                </c:pt>
                <c:pt idx="2225">
                  <c:v>0.53700000000000003</c:v>
                </c:pt>
                <c:pt idx="2226">
                  <c:v>0.68700000000000006</c:v>
                </c:pt>
                <c:pt idx="2227">
                  <c:v>0.60499999999999998</c:v>
                </c:pt>
                <c:pt idx="2228">
                  <c:v>0.50900000000000001</c:v>
                </c:pt>
                <c:pt idx="2229">
                  <c:v>0.60699999999999998</c:v>
                </c:pt>
                <c:pt idx="2230">
                  <c:v>0.54300000000000004</c:v>
                </c:pt>
                <c:pt idx="2231">
                  <c:v>0.48599999999999999</c:v>
                </c:pt>
                <c:pt idx="2232">
                  <c:v>0.61899999999999999</c:v>
                </c:pt>
                <c:pt idx="2233">
                  <c:v>0.47599999999999998</c:v>
                </c:pt>
                <c:pt idx="2234">
                  <c:v>0.54200000000000004</c:v>
                </c:pt>
                <c:pt idx="2235">
                  <c:v>0.497</c:v>
                </c:pt>
                <c:pt idx="2236">
                  <c:v>0.70199999999999996</c:v>
                </c:pt>
                <c:pt idx="2237">
                  <c:v>0.48199999999999998</c:v>
                </c:pt>
                <c:pt idx="2238">
                  <c:v>0.57499999999999996</c:v>
                </c:pt>
                <c:pt idx="2239">
                  <c:v>0.60099999999999998</c:v>
                </c:pt>
                <c:pt idx="2240">
                  <c:v>0.51400000000000001</c:v>
                </c:pt>
                <c:pt idx="2241">
                  <c:v>0.54600000000000004</c:v>
                </c:pt>
                <c:pt idx="2242">
                  <c:v>0.54900000000000004</c:v>
                </c:pt>
                <c:pt idx="2243">
                  <c:v>0.68400000000000005</c:v>
                </c:pt>
                <c:pt idx="2244">
                  <c:v>0.59099999999999997</c:v>
                </c:pt>
                <c:pt idx="2245">
                  <c:v>0.60699999999999998</c:v>
                </c:pt>
                <c:pt idx="2246">
                  <c:v>0.54700000000000004</c:v>
                </c:pt>
                <c:pt idx="2247">
                  <c:v>0.497</c:v>
                </c:pt>
                <c:pt idx="2248">
                  <c:v>0.69899999999999995</c:v>
                </c:pt>
                <c:pt idx="2249">
                  <c:v>0.72599999999999998</c:v>
                </c:pt>
                <c:pt idx="2250">
                  <c:v>0.56299999999999994</c:v>
                </c:pt>
                <c:pt idx="2251">
                  <c:v>0.75</c:v>
                </c:pt>
                <c:pt idx="2252">
                  <c:v>0.66400000000000003</c:v>
                </c:pt>
                <c:pt idx="2253">
                  <c:v>0.69099999999999995</c:v>
                </c:pt>
                <c:pt idx="2254">
                  <c:v>0.69699999999999995</c:v>
                </c:pt>
                <c:pt idx="2255">
                  <c:v>0.67600000000000005</c:v>
                </c:pt>
                <c:pt idx="2256">
                  <c:v>0.55600000000000005</c:v>
                </c:pt>
                <c:pt idx="2257">
                  <c:v>0.61699999999999999</c:v>
                </c:pt>
                <c:pt idx="2258">
                  <c:v>0.57599999999999996</c:v>
                </c:pt>
                <c:pt idx="2259">
                  <c:v>0.64100000000000001</c:v>
                </c:pt>
                <c:pt idx="2260">
                  <c:v>0.748</c:v>
                </c:pt>
                <c:pt idx="2261">
                  <c:v>0.59599999999999997</c:v>
                </c:pt>
                <c:pt idx="2262">
                  <c:v>0.77600000000000002</c:v>
                </c:pt>
                <c:pt idx="2263">
                  <c:v>0.7</c:v>
                </c:pt>
                <c:pt idx="2264">
                  <c:v>0.60899999999999999</c:v>
                </c:pt>
                <c:pt idx="2265">
                  <c:v>0.71399999999999997</c:v>
                </c:pt>
                <c:pt idx="2266">
                  <c:v>0.56599999999999995</c:v>
                </c:pt>
                <c:pt idx="2267">
                  <c:v>0.54800000000000004</c:v>
                </c:pt>
                <c:pt idx="2268">
                  <c:v>0.72099999999999997</c:v>
                </c:pt>
                <c:pt idx="2269">
                  <c:v>0.67900000000000005</c:v>
                </c:pt>
                <c:pt idx="2270">
                  <c:v>0.59</c:v>
                </c:pt>
                <c:pt idx="2271">
                  <c:v>0.57299999999999995</c:v>
                </c:pt>
                <c:pt idx="2272">
                  <c:v>0.65300000000000002</c:v>
                </c:pt>
                <c:pt idx="2273">
                  <c:v>0.624</c:v>
                </c:pt>
                <c:pt idx="2274">
                  <c:v>0.61599999999999999</c:v>
                </c:pt>
                <c:pt idx="2275">
                  <c:v>0.69</c:v>
                </c:pt>
                <c:pt idx="2276">
                  <c:v>0.60699999999999998</c:v>
                </c:pt>
                <c:pt idx="2277">
                  <c:v>0.57299999999999995</c:v>
                </c:pt>
                <c:pt idx="2278">
                  <c:v>0.54100000000000004</c:v>
                </c:pt>
                <c:pt idx="2279">
                  <c:v>0.57299999999999995</c:v>
                </c:pt>
                <c:pt idx="2280">
                  <c:v>0.68200000000000005</c:v>
                </c:pt>
                <c:pt idx="2281">
                  <c:v>0.503</c:v>
                </c:pt>
                <c:pt idx="2282">
                  <c:v>0.53</c:v>
                </c:pt>
                <c:pt idx="2283">
                  <c:v>0.70699999999999996</c:v>
                </c:pt>
                <c:pt idx="2284">
                  <c:v>0.57699999999999996</c:v>
                </c:pt>
                <c:pt idx="2285">
                  <c:v>0.54100000000000004</c:v>
                </c:pt>
                <c:pt idx="2286">
                  <c:v>0.51400000000000001</c:v>
                </c:pt>
                <c:pt idx="2287">
                  <c:v>0.56000000000000005</c:v>
                </c:pt>
                <c:pt idx="2288">
                  <c:v>0.624</c:v>
                </c:pt>
                <c:pt idx="2289">
                  <c:v>0.76300000000000001</c:v>
                </c:pt>
                <c:pt idx="2290">
                  <c:v>0.69699999999999995</c:v>
                </c:pt>
                <c:pt idx="2291">
                  <c:v>0.72099999999999997</c:v>
                </c:pt>
                <c:pt idx="2292">
                  <c:v>0.63100000000000001</c:v>
                </c:pt>
                <c:pt idx="2293">
                  <c:v>0.51900000000000002</c:v>
                </c:pt>
                <c:pt idx="2294">
                  <c:v>0.76900000000000002</c:v>
                </c:pt>
                <c:pt idx="2295">
                  <c:v>0.67300000000000004</c:v>
                </c:pt>
                <c:pt idx="2296">
                  <c:v>0.51900000000000002</c:v>
                </c:pt>
                <c:pt idx="2297">
                  <c:v>0.69399999999999995</c:v>
                </c:pt>
                <c:pt idx="2298">
                  <c:v>0.65400000000000003</c:v>
                </c:pt>
                <c:pt idx="2299">
                  <c:v>0.54600000000000004</c:v>
                </c:pt>
                <c:pt idx="2300">
                  <c:v>0.54700000000000004</c:v>
                </c:pt>
                <c:pt idx="2301">
                  <c:v>0.54300000000000004</c:v>
                </c:pt>
                <c:pt idx="2302">
                  <c:v>0.68700000000000006</c:v>
                </c:pt>
                <c:pt idx="2303">
                  <c:v>0.73399999999999999</c:v>
                </c:pt>
                <c:pt idx="2304">
                  <c:v>0.60199999999999998</c:v>
                </c:pt>
                <c:pt idx="2305">
                  <c:v>0.54900000000000004</c:v>
                </c:pt>
                <c:pt idx="2306">
                  <c:v>0.68</c:v>
                </c:pt>
                <c:pt idx="2307">
                  <c:v>0.55700000000000005</c:v>
                </c:pt>
                <c:pt idx="2308">
                  <c:v>0.65500000000000003</c:v>
                </c:pt>
                <c:pt idx="2309">
                  <c:v>0.59299999999999997</c:v>
                </c:pt>
                <c:pt idx="2310">
                  <c:v>0.751</c:v>
                </c:pt>
                <c:pt idx="2311">
                  <c:v>0.55600000000000005</c:v>
                </c:pt>
                <c:pt idx="2312">
                  <c:v>0.59199999999999997</c:v>
                </c:pt>
                <c:pt idx="2313">
                  <c:v>0.53600000000000003</c:v>
                </c:pt>
                <c:pt idx="2314">
                  <c:v>0.65200000000000002</c:v>
                </c:pt>
                <c:pt idx="2315">
                  <c:v>0.497</c:v>
                </c:pt>
                <c:pt idx="2316">
                  <c:v>0.53300000000000003</c:v>
                </c:pt>
                <c:pt idx="2317">
                  <c:v>0.52900000000000003</c:v>
                </c:pt>
                <c:pt idx="2318">
                  <c:v>0.51900000000000002</c:v>
                </c:pt>
                <c:pt idx="2319">
                  <c:v>0.54200000000000004</c:v>
                </c:pt>
                <c:pt idx="2320">
                  <c:v>0.65700000000000003</c:v>
                </c:pt>
                <c:pt idx="2321">
                  <c:v>0.58899999999999997</c:v>
                </c:pt>
                <c:pt idx="2322">
                  <c:v>0.56499999999999995</c:v>
                </c:pt>
                <c:pt idx="2323">
                  <c:v>0.56899999999999995</c:v>
                </c:pt>
                <c:pt idx="2324">
                  <c:v>0.56299999999999994</c:v>
                </c:pt>
                <c:pt idx="2325">
                  <c:v>0.63500000000000001</c:v>
                </c:pt>
                <c:pt idx="2326">
                  <c:v>0.59299999999999997</c:v>
                </c:pt>
                <c:pt idx="2327">
                  <c:v>0.504</c:v>
                </c:pt>
                <c:pt idx="2328">
                  <c:v>0.53100000000000003</c:v>
                </c:pt>
                <c:pt idx="2329">
                  <c:v>0.63400000000000001</c:v>
                </c:pt>
                <c:pt idx="2330">
                  <c:v>0.69099999999999995</c:v>
                </c:pt>
                <c:pt idx="2331">
                  <c:v>0.66400000000000003</c:v>
                </c:pt>
                <c:pt idx="2332">
                  <c:v>0.63200000000000001</c:v>
                </c:pt>
                <c:pt idx="2333">
                  <c:v>0.71699999999999997</c:v>
                </c:pt>
                <c:pt idx="2334">
                  <c:v>0.8</c:v>
                </c:pt>
                <c:pt idx="2335">
                  <c:v>0.69399999999999995</c:v>
                </c:pt>
                <c:pt idx="2336">
                  <c:v>0.69399999999999995</c:v>
                </c:pt>
                <c:pt idx="2337">
                  <c:v>0.67600000000000005</c:v>
                </c:pt>
                <c:pt idx="2338">
                  <c:v>0.69299999999999995</c:v>
                </c:pt>
                <c:pt idx="2339">
                  <c:v>0.748</c:v>
                </c:pt>
                <c:pt idx="2340">
                  <c:v>0.69499999999999995</c:v>
                </c:pt>
                <c:pt idx="2341">
                  <c:v>0.59399999999999997</c:v>
                </c:pt>
                <c:pt idx="2342">
                  <c:v>0.75</c:v>
                </c:pt>
                <c:pt idx="2343">
                  <c:v>0.74</c:v>
                </c:pt>
                <c:pt idx="2344">
                  <c:v>0.80100000000000005</c:v>
                </c:pt>
                <c:pt idx="2345">
                  <c:v>0.78</c:v>
                </c:pt>
                <c:pt idx="2346">
                  <c:v>0.71199999999999997</c:v>
                </c:pt>
                <c:pt idx="2347">
                  <c:v>0.75</c:v>
                </c:pt>
                <c:pt idx="2348">
                  <c:v>0.70199999999999996</c:v>
                </c:pt>
                <c:pt idx="2349">
                  <c:v>0.69499999999999995</c:v>
                </c:pt>
                <c:pt idx="2350">
                  <c:v>0.64100000000000001</c:v>
                </c:pt>
                <c:pt idx="2351">
                  <c:v>0.80400000000000005</c:v>
                </c:pt>
                <c:pt idx="2352">
                  <c:v>0.54800000000000004</c:v>
                </c:pt>
                <c:pt idx="2353">
                  <c:v>0.67200000000000004</c:v>
                </c:pt>
                <c:pt idx="2354">
                  <c:v>0.74099999999999999</c:v>
                </c:pt>
                <c:pt idx="2355">
                  <c:v>0.76600000000000001</c:v>
                </c:pt>
                <c:pt idx="2356">
                  <c:v>0.69599999999999995</c:v>
                </c:pt>
                <c:pt idx="2357">
                  <c:v>0.66</c:v>
                </c:pt>
                <c:pt idx="2358">
                  <c:v>0.73699999999999999</c:v>
                </c:pt>
                <c:pt idx="2359">
                  <c:v>0.68</c:v>
                </c:pt>
                <c:pt idx="2360">
                  <c:v>0.77800000000000002</c:v>
                </c:pt>
                <c:pt idx="2361">
                  <c:v>0.71699999999999997</c:v>
                </c:pt>
                <c:pt idx="2362">
                  <c:v>0.50800000000000001</c:v>
                </c:pt>
                <c:pt idx="2363">
                  <c:v>0.69499999999999995</c:v>
                </c:pt>
                <c:pt idx="2364">
                  <c:v>0.72399999999999998</c:v>
                </c:pt>
                <c:pt idx="2365">
                  <c:v>0.71599999999999997</c:v>
                </c:pt>
                <c:pt idx="2366">
                  <c:v>0.75</c:v>
                </c:pt>
                <c:pt idx="2367">
                  <c:v>0.72099999999999997</c:v>
                </c:pt>
                <c:pt idx="2368">
                  <c:v>0.74199999999999999</c:v>
                </c:pt>
                <c:pt idx="2369">
                  <c:v>0.70399999999999996</c:v>
                </c:pt>
                <c:pt idx="2370">
                  <c:v>0.69599999999999995</c:v>
                </c:pt>
                <c:pt idx="2371">
                  <c:v>0.64500000000000002</c:v>
                </c:pt>
                <c:pt idx="2372">
                  <c:v>0.755</c:v>
                </c:pt>
                <c:pt idx="2373">
                  <c:v>0.73799999999999999</c:v>
                </c:pt>
                <c:pt idx="2374">
                  <c:v>0.68700000000000006</c:v>
                </c:pt>
                <c:pt idx="2375">
                  <c:v>0.72499999999999998</c:v>
                </c:pt>
                <c:pt idx="2376">
                  <c:v>0.66400000000000003</c:v>
                </c:pt>
                <c:pt idx="2377">
                  <c:v>0.628</c:v>
                </c:pt>
                <c:pt idx="2378">
                  <c:v>0.70099999999999996</c:v>
                </c:pt>
                <c:pt idx="2379">
                  <c:v>0.70299999999999996</c:v>
                </c:pt>
                <c:pt idx="2380">
                  <c:v>0.69299999999999995</c:v>
                </c:pt>
                <c:pt idx="2381">
                  <c:v>0.60499999999999998</c:v>
                </c:pt>
                <c:pt idx="2382">
                  <c:v>0.58299999999999996</c:v>
                </c:pt>
                <c:pt idx="2383">
                  <c:v>0.72199999999999998</c:v>
                </c:pt>
                <c:pt idx="2384">
                  <c:v>0.83799999999999997</c:v>
                </c:pt>
                <c:pt idx="2385">
                  <c:v>0.70799999999999996</c:v>
                </c:pt>
                <c:pt idx="2386">
                  <c:v>0.75700000000000001</c:v>
                </c:pt>
                <c:pt idx="2387">
                  <c:v>0.55500000000000005</c:v>
                </c:pt>
                <c:pt idx="2388">
                  <c:v>0.60299999999999998</c:v>
                </c:pt>
                <c:pt idx="2389">
                  <c:v>0.753</c:v>
                </c:pt>
                <c:pt idx="2390">
                  <c:v>0.72799999999999998</c:v>
                </c:pt>
                <c:pt idx="2391">
                  <c:v>0.65100000000000002</c:v>
                </c:pt>
                <c:pt idx="2392">
                  <c:v>0.77700000000000002</c:v>
                </c:pt>
                <c:pt idx="2393">
                  <c:v>0.74399999999999999</c:v>
                </c:pt>
                <c:pt idx="2394">
                  <c:v>0.64300000000000002</c:v>
                </c:pt>
                <c:pt idx="2395">
                  <c:v>0.749</c:v>
                </c:pt>
                <c:pt idx="2396">
                  <c:v>0.67900000000000005</c:v>
                </c:pt>
                <c:pt idx="2397">
                  <c:v>0.57399999999999995</c:v>
                </c:pt>
                <c:pt idx="2398">
                  <c:v>0.76400000000000001</c:v>
                </c:pt>
                <c:pt idx="2399">
                  <c:v>0.57499999999999996</c:v>
                </c:pt>
                <c:pt idx="2400">
                  <c:v>0.64700000000000002</c:v>
                </c:pt>
                <c:pt idx="2401">
                  <c:v>0.495</c:v>
                </c:pt>
                <c:pt idx="2402">
                  <c:v>0.56200000000000006</c:v>
                </c:pt>
                <c:pt idx="2403">
                  <c:v>0.67800000000000005</c:v>
                </c:pt>
                <c:pt idx="2404">
                  <c:v>0.502</c:v>
                </c:pt>
                <c:pt idx="2405">
                  <c:v>0.65</c:v>
                </c:pt>
                <c:pt idx="2406">
                  <c:v>0.67400000000000004</c:v>
                </c:pt>
                <c:pt idx="2407">
                  <c:v>0.746</c:v>
                </c:pt>
                <c:pt idx="2408">
                  <c:v>0.73699999999999999</c:v>
                </c:pt>
                <c:pt idx="2409">
                  <c:v>0.74</c:v>
                </c:pt>
                <c:pt idx="2410">
                  <c:v>0.59299999999999997</c:v>
                </c:pt>
                <c:pt idx="2411">
                  <c:v>0.66100000000000003</c:v>
                </c:pt>
                <c:pt idx="2412">
                  <c:v>0.52700000000000002</c:v>
                </c:pt>
                <c:pt idx="2413">
                  <c:v>0.73</c:v>
                </c:pt>
                <c:pt idx="2414">
                  <c:v>0.68</c:v>
                </c:pt>
                <c:pt idx="2415">
                  <c:v>0.70399999999999996</c:v>
                </c:pt>
                <c:pt idx="2416">
                  <c:v>0.67</c:v>
                </c:pt>
                <c:pt idx="2417">
                  <c:v>0.71899999999999997</c:v>
                </c:pt>
                <c:pt idx="2418">
                  <c:v>0.63</c:v>
                </c:pt>
                <c:pt idx="2419">
                  <c:v>0.56799999999999995</c:v>
                </c:pt>
                <c:pt idx="2420">
                  <c:v>0.74199999999999999</c:v>
                </c:pt>
                <c:pt idx="2421">
                  <c:v>0.752</c:v>
                </c:pt>
                <c:pt idx="2422">
                  <c:v>0.68100000000000005</c:v>
                </c:pt>
                <c:pt idx="2423">
                  <c:v>0.52900000000000003</c:v>
                </c:pt>
                <c:pt idx="2424">
                  <c:v>0.56299999999999994</c:v>
                </c:pt>
                <c:pt idx="2425">
                  <c:v>0.66500000000000004</c:v>
                </c:pt>
                <c:pt idx="2426">
                  <c:v>0.55400000000000005</c:v>
                </c:pt>
                <c:pt idx="2427">
                  <c:v>0.64400000000000002</c:v>
                </c:pt>
                <c:pt idx="2428">
                  <c:v>0.752</c:v>
                </c:pt>
                <c:pt idx="2429">
                  <c:v>0.71099999999999997</c:v>
                </c:pt>
                <c:pt idx="2430">
                  <c:v>0.67200000000000004</c:v>
                </c:pt>
                <c:pt idx="2431">
                  <c:v>0.57799999999999996</c:v>
                </c:pt>
                <c:pt idx="2432">
                  <c:v>0.64800000000000002</c:v>
                </c:pt>
                <c:pt idx="2433">
                  <c:v>0.69099999999999995</c:v>
                </c:pt>
                <c:pt idx="2434">
                  <c:v>0.67200000000000004</c:v>
                </c:pt>
                <c:pt idx="2435">
                  <c:v>0.53500000000000003</c:v>
                </c:pt>
                <c:pt idx="2436">
                  <c:v>0.746</c:v>
                </c:pt>
                <c:pt idx="2437">
                  <c:v>0.72299999999999998</c:v>
                </c:pt>
                <c:pt idx="2438">
                  <c:v>0.59499999999999997</c:v>
                </c:pt>
                <c:pt idx="2439">
                  <c:v>0.751</c:v>
                </c:pt>
                <c:pt idx="2440">
                  <c:v>0.74299999999999999</c:v>
                </c:pt>
                <c:pt idx="2441">
                  <c:v>0.77800000000000002</c:v>
                </c:pt>
                <c:pt idx="2442">
                  <c:v>0.58299999999999996</c:v>
                </c:pt>
                <c:pt idx="2443">
                  <c:v>0.74</c:v>
                </c:pt>
                <c:pt idx="2444">
                  <c:v>0.70199999999999996</c:v>
                </c:pt>
                <c:pt idx="2445">
                  <c:v>0.626</c:v>
                </c:pt>
                <c:pt idx="2446">
                  <c:v>0.58899999999999997</c:v>
                </c:pt>
                <c:pt idx="2447">
                  <c:v>0.67700000000000005</c:v>
                </c:pt>
                <c:pt idx="2448">
                  <c:v>0.7</c:v>
                </c:pt>
                <c:pt idx="2449">
                  <c:v>0.66300000000000003</c:v>
                </c:pt>
                <c:pt idx="2450">
                  <c:v>0.49299999999999999</c:v>
                </c:pt>
                <c:pt idx="2451">
                  <c:v>0.75800000000000001</c:v>
                </c:pt>
                <c:pt idx="2452">
                  <c:v>0.56399999999999995</c:v>
                </c:pt>
                <c:pt idx="2453">
                  <c:v>0.65800000000000003</c:v>
                </c:pt>
                <c:pt idx="2454">
                  <c:v>0.58499999999999996</c:v>
                </c:pt>
                <c:pt idx="2455">
                  <c:v>0.69299999999999995</c:v>
                </c:pt>
                <c:pt idx="2456">
                  <c:v>0.505</c:v>
                </c:pt>
                <c:pt idx="2457">
                  <c:v>0.67900000000000005</c:v>
                </c:pt>
                <c:pt idx="2458">
                  <c:v>0.69199999999999995</c:v>
                </c:pt>
                <c:pt idx="2459">
                  <c:v>0.73599999999999999</c:v>
                </c:pt>
                <c:pt idx="2460">
                  <c:v>0.67</c:v>
                </c:pt>
                <c:pt idx="2461">
                  <c:v>0.59099999999999997</c:v>
                </c:pt>
                <c:pt idx="2462">
                  <c:v>0.77900000000000003</c:v>
                </c:pt>
                <c:pt idx="2463">
                  <c:v>0.61799999999999999</c:v>
                </c:pt>
                <c:pt idx="2464">
                  <c:v>0.70899999999999996</c:v>
                </c:pt>
                <c:pt idx="2465">
                  <c:v>0.71599999999999997</c:v>
                </c:pt>
                <c:pt idx="2466">
                  <c:v>0.68600000000000005</c:v>
                </c:pt>
                <c:pt idx="2467">
                  <c:v>0.65800000000000003</c:v>
                </c:pt>
                <c:pt idx="2468">
                  <c:v>0.71199999999999997</c:v>
                </c:pt>
                <c:pt idx="2469">
                  <c:v>0.64</c:v>
                </c:pt>
                <c:pt idx="2470">
                  <c:v>0.70299999999999996</c:v>
                </c:pt>
                <c:pt idx="2471">
                  <c:v>0.70199999999999996</c:v>
                </c:pt>
                <c:pt idx="2472">
                  <c:v>0.623</c:v>
                </c:pt>
                <c:pt idx="2473">
                  <c:v>0.72599999999999998</c:v>
                </c:pt>
                <c:pt idx="2474">
                  <c:v>0.76300000000000001</c:v>
                </c:pt>
                <c:pt idx="2475">
                  <c:v>0.64900000000000002</c:v>
                </c:pt>
                <c:pt idx="2476">
                  <c:v>0.70199999999999996</c:v>
                </c:pt>
                <c:pt idx="2477">
                  <c:v>0.67200000000000004</c:v>
                </c:pt>
                <c:pt idx="2478">
                  <c:v>0.63100000000000001</c:v>
                </c:pt>
                <c:pt idx="2479">
                  <c:v>0.54800000000000004</c:v>
                </c:pt>
                <c:pt idx="2480">
                  <c:v>0.55900000000000005</c:v>
                </c:pt>
                <c:pt idx="2481">
                  <c:v>0.68700000000000006</c:v>
                </c:pt>
                <c:pt idx="2482">
                  <c:v>0.73499999999999999</c:v>
                </c:pt>
                <c:pt idx="2483">
                  <c:v>0.71699999999999997</c:v>
                </c:pt>
                <c:pt idx="2484">
                  <c:v>0.53800000000000003</c:v>
                </c:pt>
                <c:pt idx="2485">
                  <c:v>0.58399999999999996</c:v>
                </c:pt>
                <c:pt idx="2486">
                  <c:v>0.67800000000000005</c:v>
                </c:pt>
                <c:pt idx="2487">
                  <c:v>0.67300000000000004</c:v>
                </c:pt>
                <c:pt idx="2488">
                  <c:v>0.69699999999999995</c:v>
                </c:pt>
                <c:pt idx="2489">
                  <c:v>0.73799999999999999</c:v>
                </c:pt>
                <c:pt idx="2490">
                  <c:v>0.65100000000000002</c:v>
                </c:pt>
                <c:pt idx="2491">
                  <c:v>0.70099999999999996</c:v>
                </c:pt>
                <c:pt idx="2492">
                  <c:v>0.72099999999999997</c:v>
                </c:pt>
                <c:pt idx="2493">
                  <c:v>0.56000000000000005</c:v>
                </c:pt>
                <c:pt idx="2494">
                  <c:v>0.72099999999999997</c:v>
                </c:pt>
                <c:pt idx="2495">
                  <c:v>0.57199999999999995</c:v>
                </c:pt>
                <c:pt idx="2496">
                  <c:v>0.58299999999999996</c:v>
                </c:pt>
                <c:pt idx="2497">
                  <c:v>0.64</c:v>
                </c:pt>
                <c:pt idx="2498">
                  <c:v>0.55800000000000005</c:v>
                </c:pt>
                <c:pt idx="2499">
                  <c:v>0.50900000000000001</c:v>
                </c:pt>
                <c:pt idx="2500">
                  <c:v>0.72399999999999998</c:v>
                </c:pt>
                <c:pt idx="2501">
                  <c:v>0.746</c:v>
                </c:pt>
                <c:pt idx="2502">
                  <c:v>0.70199999999999996</c:v>
                </c:pt>
                <c:pt idx="2503">
                  <c:v>0.55200000000000005</c:v>
                </c:pt>
                <c:pt idx="2504">
                  <c:v>0.48499999999999999</c:v>
                </c:pt>
                <c:pt idx="2505">
                  <c:v>0.61</c:v>
                </c:pt>
                <c:pt idx="2506">
                  <c:v>0.69099999999999995</c:v>
                </c:pt>
                <c:pt idx="2507">
                  <c:v>0.72899999999999998</c:v>
                </c:pt>
                <c:pt idx="2508">
                  <c:v>0.54500000000000004</c:v>
                </c:pt>
                <c:pt idx="2509">
                  <c:v>0.59799999999999998</c:v>
                </c:pt>
                <c:pt idx="2510">
                  <c:v>0.73199999999999998</c:v>
                </c:pt>
                <c:pt idx="2511">
                  <c:v>0.70799999999999996</c:v>
                </c:pt>
                <c:pt idx="2512">
                  <c:v>0.67500000000000004</c:v>
                </c:pt>
                <c:pt idx="2513">
                  <c:v>0.59399999999999997</c:v>
                </c:pt>
                <c:pt idx="2514">
                  <c:v>0.747</c:v>
                </c:pt>
                <c:pt idx="2515">
                  <c:v>0.66700000000000004</c:v>
                </c:pt>
                <c:pt idx="2516">
                  <c:v>0.66400000000000003</c:v>
                </c:pt>
                <c:pt idx="2517">
                  <c:v>0.69899999999999995</c:v>
                </c:pt>
                <c:pt idx="2518">
                  <c:v>0.67200000000000004</c:v>
                </c:pt>
                <c:pt idx="2519">
                  <c:v>0.67800000000000005</c:v>
                </c:pt>
                <c:pt idx="2520">
                  <c:v>0.70299999999999996</c:v>
                </c:pt>
                <c:pt idx="2521">
                  <c:v>0.69199999999999995</c:v>
                </c:pt>
                <c:pt idx="2522">
                  <c:v>0.7</c:v>
                </c:pt>
                <c:pt idx="2523">
                  <c:v>0.68799999999999994</c:v>
                </c:pt>
                <c:pt idx="2524">
                  <c:v>0.77900000000000003</c:v>
                </c:pt>
                <c:pt idx="2525">
                  <c:v>0.628</c:v>
                </c:pt>
                <c:pt idx="2526">
                  <c:v>0.64800000000000002</c:v>
                </c:pt>
                <c:pt idx="2527">
                  <c:v>0.59099999999999997</c:v>
                </c:pt>
                <c:pt idx="2528">
                  <c:v>0.79600000000000004</c:v>
                </c:pt>
                <c:pt idx="2529">
                  <c:v>0.69099999999999995</c:v>
                </c:pt>
                <c:pt idx="2530">
                  <c:v>0.57399999999999995</c:v>
                </c:pt>
                <c:pt idx="2531">
                  <c:v>0.59</c:v>
                </c:pt>
                <c:pt idx="2532">
                  <c:v>0.70799999999999996</c:v>
                </c:pt>
                <c:pt idx="2533">
                  <c:v>0.66500000000000004</c:v>
                </c:pt>
                <c:pt idx="2534">
                  <c:v>0.55500000000000005</c:v>
                </c:pt>
                <c:pt idx="2535">
                  <c:v>0.58399999999999996</c:v>
                </c:pt>
                <c:pt idx="2536">
                  <c:v>0.69799999999999995</c:v>
                </c:pt>
                <c:pt idx="2537">
                  <c:v>0.77900000000000003</c:v>
                </c:pt>
                <c:pt idx="2538">
                  <c:v>0.68500000000000005</c:v>
                </c:pt>
                <c:pt idx="2539">
                  <c:v>0.71699999999999997</c:v>
                </c:pt>
                <c:pt idx="2540">
                  <c:v>0.67700000000000005</c:v>
                </c:pt>
                <c:pt idx="2541">
                  <c:v>0.67300000000000004</c:v>
                </c:pt>
                <c:pt idx="2542">
                  <c:v>0.57699999999999996</c:v>
                </c:pt>
                <c:pt idx="2543">
                  <c:v>0.67400000000000004</c:v>
                </c:pt>
                <c:pt idx="2544">
                  <c:v>0.84</c:v>
                </c:pt>
                <c:pt idx="2545">
                  <c:v>0.57899999999999996</c:v>
                </c:pt>
                <c:pt idx="2546">
                  <c:v>0.72299999999999998</c:v>
                </c:pt>
                <c:pt idx="2547">
                  <c:v>0.60899999999999999</c:v>
                </c:pt>
                <c:pt idx="2548">
                  <c:v>0.53900000000000003</c:v>
                </c:pt>
                <c:pt idx="2549">
                  <c:v>0.76200000000000001</c:v>
                </c:pt>
                <c:pt idx="2550">
                  <c:v>0.70399999999999996</c:v>
                </c:pt>
                <c:pt idx="2551">
                  <c:v>0.68600000000000005</c:v>
                </c:pt>
                <c:pt idx="2552">
                  <c:v>0.70899999999999996</c:v>
                </c:pt>
                <c:pt idx="2553">
                  <c:v>0.754</c:v>
                </c:pt>
                <c:pt idx="2554">
                  <c:v>0.53400000000000003</c:v>
                </c:pt>
                <c:pt idx="2555">
                  <c:v>0.65900000000000003</c:v>
                </c:pt>
                <c:pt idx="2556">
                  <c:v>0.72699999999999998</c:v>
                </c:pt>
                <c:pt idx="2557">
                  <c:v>0.75</c:v>
                </c:pt>
                <c:pt idx="2558">
                  <c:v>0.61799999999999999</c:v>
                </c:pt>
                <c:pt idx="2559">
                  <c:v>0.61</c:v>
                </c:pt>
                <c:pt idx="2560">
                  <c:v>0.67700000000000005</c:v>
                </c:pt>
                <c:pt idx="2561">
                  <c:v>0.59399999999999997</c:v>
                </c:pt>
                <c:pt idx="2562">
                  <c:v>0.56399999999999995</c:v>
                </c:pt>
                <c:pt idx="2563">
                  <c:v>0.67600000000000005</c:v>
                </c:pt>
                <c:pt idx="2564">
                  <c:v>0.70199999999999996</c:v>
                </c:pt>
                <c:pt idx="2565">
                  <c:v>0.67700000000000005</c:v>
                </c:pt>
                <c:pt idx="2566">
                  <c:v>0.73899999999999999</c:v>
                </c:pt>
                <c:pt idx="2567">
                  <c:v>0.73399999999999999</c:v>
                </c:pt>
                <c:pt idx="2568">
                  <c:v>0.69099999999999995</c:v>
                </c:pt>
                <c:pt idx="2569">
                  <c:v>0.54400000000000004</c:v>
                </c:pt>
                <c:pt idx="2570">
                  <c:v>0.75900000000000001</c:v>
                </c:pt>
                <c:pt idx="2571">
                  <c:v>0.73499999999999999</c:v>
                </c:pt>
                <c:pt idx="2572">
                  <c:v>0.66400000000000003</c:v>
                </c:pt>
                <c:pt idx="2573">
                  <c:v>0.72599999999999998</c:v>
                </c:pt>
                <c:pt idx="2574">
                  <c:v>0.69399999999999995</c:v>
                </c:pt>
                <c:pt idx="2575">
                  <c:v>0.59299999999999997</c:v>
                </c:pt>
                <c:pt idx="2576">
                  <c:v>0.76300000000000001</c:v>
                </c:pt>
                <c:pt idx="2577">
                  <c:v>0.68700000000000006</c:v>
                </c:pt>
                <c:pt idx="2578">
                  <c:v>0.54100000000000004</c:v>
                </c:pt>
                <c:pt idx="2579">
                  <c:v>0.78700000000000003</c:v>
                </c:pt>
                <c:pt idx="2580">
                  <c:v>0.72699999999999998</c:v>
                </c:pt>
                <c:pt idx="2581">
                  <c:v>0.56000000000000005</c:v>
                </c:pt>
                <c:pt idx="2582">
                  <c:v>0.60399999999999998</c:v>
                </c:pt>
                <c:pt idx="2583">
                  <c:v>0.746</c:v>
                </c:pt>
                <c:pt idx="2584">
                  <c:v>0.61099999999999999</c:v>
                </c:pt>
                <c:pt idx="2585">
                  <c:v>0.56200000000000006</c:v>
                </c:pt>
                <c:pt idx="2586">
                  <c:v>0.76900000000000002</c:v>
                </c:pt>
                <c:pt idx="2587">
                  <c:v>0.63</c:v>
                </c:pt>
                <c:pt idx="2588">
                  <c:v>0.66300000000000003</c:v>
                </c:pt>
                <c:pt idx="2589">
                  <c:v>0.54400000000000004</c:v>
                </c:pt>
                <c:pt idx="2590">
                  <c:v>0.73199999999999998</c:v>
                </c:pt>
                <c:pt idx="2591">
                  <c:v>0.68799999999999994</c:v>
                </c:pt>
                <c:pt idx="2592">
                  <c:v>0.72399999999999998</c:v>
                </c:pt>
                <c:pt idx="2593">
                  <c:v>0.51400000000000001</c:v>
                </c:pt>
                <c:pt idx="2594">
                  <c:v>0.67700000000000005</c:v>
                </c:pt>
                <c:pt idx="2595">
                  <c:v>0.53300000000000003</c:v>
                </c:pt>
                <c:pt idx="2596">
                  <c:v>0.55100000000000005</c:v>
                </c:pt>
                <c:pt idx="2597">
                  <c:v>0.73</c:v>
                </c:pt>
                <c:pt idx="2598">
                  <c:v>0.58599999999999997</c:v>
                </c:pt>
                <c:pt idx="2599">
                  <c:v>0.53700000000000003</c:v>
                </c:pt>
                <c:pt idx="2600">
                  <c:v>0.57399999999999995</c:v>
                </c:pt>
                <c:pt idx="2601">
                  <c:v>0.56699999999999995</c:v>
                </c:pt>
                <c:pt idx="2602">
                  <c:v>0.71099999999999997</c:v>
                </c:pt>
                <c:pt idx="2603">
                  <c:v>0.6</c:v>
                </c:pt>
                <c:pt idx="2604">
                  <c:v>0.65800000000000003</c:v>
                </c:pt>
                <c:pt idx="2605">
                  <c:v>0.70299999999999996</c:v>
                </c:pt>
                <c:pt idx="2606">
                  <c:v>0.70499999999999996</c:v>
                </c:pt>
                <c:pt idx="2607">
                  <c:v>0.59499999999999997</c:v>
                </c:pt>
                <c:pt idx="2608">
                  <c:v>0.72499999999999998</c:v>
                </c:pt>
                <c:pt idx="2609">
                  <c:v>0.68300000000000005</c:v>
                </c:pt>
                <c:pt idx="2610">
                  <c:v>0.66600000000000004</c:v>
                </c:pt>
                <c:pt idx="2611">
                  <c:v>0.56399999999999995</c:v>
                </c:pt>
                <c:pt idx="2612">
                  <c:v>0.67200000000000004</c:v>
                </c:pt>
                <c:pt idx="2613">
                  <c:v>0.57199999999999995</c:v>
                </c:pt>
                <c:pt idx="2614">
                  <c:v>0.71299999999999997</c:v>
                </c:pt>
                <c:pt idx="2615">
                  <c:v>0.63200000000000001</c:v>
                </c:pt>
                <c:pt idx="2616">
                  <c:v>0.60799999999999998</c:v>
                </c:pt>
                <c:pt idx="2617">
                  <c:v>0.65400000000000003</c:v>
                </c:pt>
                <c:pt idx="2618">
                  <c:v>0.75700000000000001</c:v>
                </c:pt>
                <c:pt idx="2619">
                  <c:v>0.55400000000000005</c:v>
                </c:pt>
                <c:pt idx="2620">
                  <c:v>0.68600000000000005</c:v>
                </c:pt>
                <c:pt idx="2621">
                  <c:v>0.72799999999999998</c:v>
                </c:pt>
                <c:pt idx="2622">
                  <c:v>0.70799999999999996</c:v>
                </c:pt>
                <c:pt idx="2623">
                  <c:v>0.70199999999999996</c:v>
                </c:pt>
                <c:pt idx="2624">
                  <c:v>0.69799999999999995</c:v>
                </c:pt>
                <c:pt idx="2625">
                  <c:v>0.69199999999999995</c:v>
                </c:pt>
                <c:pt idx="2626">
                  <c:v>0.66400000000000003</c:v>
                </c:pt>
                <c:pt idx="2627">
                  <c:v>0.52900000000000003</c:v>
                </c:pt>
                <c:pt idx="2628">
                  <c:v>0.72</c:v>
                </c:pt>
                <c:pt idx="2629">
                  <c:v>0.56200000000000006</c:v>
                </c:pt>
                <c:pt idx="2630">
                  <c:v>0.73299999999999998</c:v>
                </c:pt>
                <c:pt idx="2631">
                  <c:v>0.747</c:v>
                </c:pt>
                <c:pt idx="2632">
                  <c:v>0.56299999999999994</c:v>
                </c:pt>
                <c:pt idx="2633">
                  <c:v>0.67200000000000004</c:v>
                </c:pt>
                <c:pt idx="2634">
                  <c:v>0.73399999999999999</c:v>
                </c:pt>
                <c:pt idx="2635">
                  <c:v>0.68600000000000005</c:v>
                </c:pt>
                <c:pt idx="2636">
                  <c:v>0.63200000000000001</c:v>
                </c:pt>
                <c:pt idx="2637">
                  <c:v>0.55500000000000005</c:v>
                </c:pt>
                <c:pt idx="2638">
                  <c:v>0.54800000000000004</c:v>
                </c:pt>
                <c:pt idx="2639">
                  <c:v>0.76900000000000002</c:v>
                </c:pt>
                <c:pt idx="2640">
                  <c:v>0.58399999999999996</c:v>
                </c:pt>
                <c:pt idx="2641">
                  <c:v>0.68100000000000005</c:v>
                </c:pt>
                <c:pt idx="2642">
                  <c:v>0.67900000000000005</c:v>
                </c:pt>
                <c:pt idx="2643">
                  <c:v>0.70099999999999996</c:v>
                </c:pt>
                <c:pt idx="2644">
                  <c:v>0.58099999999999996</c:v>
                </c:pt>
                <c:pt idx="2645">
                  <c:v>0.73399999999999999</c:v>
                </c:pt>
                <c:pt idx="2646">
                  <c:v>0.63300000000000001</c:v>
                </c:pt>
                <c:pt idx="2647">
                  <c:v>0.63600000000000001</c:v>
                </c:pt>
                <c:pt idx="2648">
                  <c:v>0.54300000000000004</c:v>
                </c:pt>
                <c:pt idx="2649">
                  <c:v>0.627</c:v>
                </c:pt>
                <c:pt idx="2650">
                  <c:v>0.72199999999999998</c:v>
                </c:pt>
                <c:pt idx="2651">
                  <c:v>0.55600000000000005</c:v>
                </c:pt>
                <c:pt idx="2652">
                  <c:v>0.7</c:v>
                </c:pt>
                <c:pt idx="2653">
                  <c:v>0.68600000000000005</c:v>
                </c:pt>
                <c:pt idx="2654">
                  <c:v>0.76</c:v>
                </c:pt>
                <c:pt idx="2655">
                  <c:v>0.66800000000000004</c:v>
                </c:pt>
                <c:pt idx="2656">
                  <c:v>0.77800000000000002</c:v>
                </c:pt>
                <c:pt idx="2657">
                  <c:v>0.57099999999999995</c:v>
                </c:pt>
                <c:pt idx="2658">
                  <c:v>0.74099999999999999</c:v>
                </c:pt>
                <c:pt idx="2659">
                  <c:v>0.58099999999999996</c:v>
                </c:pt>
                <c:pt idx="2660">
                  <c:v>0.67700000000000005</c:v>
                </c:pt>
                <c:pt idx="2661">
                  <c:v>0.54</c:v>
                </c:pt>
                <c:pt idx="2662">
                  <c:v>0.747</c:v>
                </c:pt>
                <c:pt idx="2663">
                  <c:v>0.65100000000000002</c:v>
                </c:pt>
                <c:pt idx="2664">
                  <c:v>0.7</c:v>
                </c:pt>
                <c:pt idx="2665">
                  <c:v>0.55900000000000005</c:v>
                </c:pt>
                <c:pt idx="2666">
                  <c:v>0.72</c:v>
                </c:pt>
                <c:pt idx="2667">
                  <c:v>0.63300000000000001</c:v>
                </c:pt>
                <c:pt idx="2668">
                  <c:v>0.53600000000000003</c:v>
                </c:pt>
                <c:pt idx="2669">
                  <c:v>0.751</c:v>
                </c:pt>
                <c:pt idx="2670">
                  <c:v>0.56999999999999995</c:v>
                </c:pt>
                <c:pt idx="2671">
                  <c:v>0.66400000000000003</c:v>
                </c:pt>
                <c:pt idx="2672">
                  <c:v>0.80500000000000005</c:v>
                </c:pt>
                <c:pt idx="2673">
                  <c:v>0.71599999999999997</c:v>
                </c:pt>
                <c:pt idx="2674">
                  <c:v>0.57199999999999995</c:v>
                </c:pt>
                <c:pt idx="2675">
                  <c:v>0.621</c:v>
                </c:pt>
                <c:pt idx="2676">
                  <c:v>0.53600000000000003</c:v>
                </c:pt>
                <c:pt idx="2677">
                  <c:v>0.70499999999999996</c:v>
                </c:pt>
                <c:pt idx="2678">
                  <c:v>0.67600000000000005</c:v>
                </c:pt>
                <c:pt idx="2679">
                  <c:v>0.52500000000000002</c:v>
                </c:pt>
                <c:pt idx="2680">
                  <c:v>0.64800000000000002</c:v>
                </c:pt>
                <c:pt idx="2681">
                  <c:v>0.68700000000000006</c:v>
                </c:pt>
                <c:pt idx="2682">
                  <c:v>0.68300000000000005</c:v>
                </c:pt>
                <c:pt idx="2683">
                  <c:v>0.73599999999999999</c:v>
                </c:pt>
                <c:pt idx="2684">
                  <c:v>0.78500000000000003</c:v>
                </c:pt>
                <c:pt idx="2685">
                  <c:v>0.58099999999999996</c:v>
                </c:pt>
                <c:pt idx="2686">
                  <c:v>0.71099999999999997</c:v>
                </c:pt>
                <c:pt idx="2687">
                  <c:v>0.61799999999999999</c:v>
                </c:pt>
                <c:pt idx="2688">
                  <c:v>0.53400000000000003</c:v>
                </c:pt>
                <c:pt idx="2689">
                  <c:v>0.64800000000000002</c:v>
                </c:pt>
                <c:pt idx="2690">
                  <c:v>0.753</c:v>
                </c:pt>
                <c:pt idx="2691">
                  <c:v>0.52700000000000002</c:v>
                </c:pt>
                <c:pt idx="2692">
                  <c:v>0.67500000000000004</c:v>
                </c:pt>
                <c:pt idx="2693">
                  <c:v>0.68899999999999995</c:v>
                </c:pt>
                <c:pt idx="2694">
                  <c:v>0.68400000000000005</c:v>
                </c:pt>
                <c:pt idx="2695">
                  <c:v>0.64100000000000001</c:v>
                </c:pt>
                <c:pt idx="2696">
                  <c:v>0.57399999999999995</c:v>
                </c:pt>
                <c:pt idx="2697">
                  <c:v>0.51</c:v>
                </c:pt>
                <c:pt idx="2698">
                  <c:v>0.55800000000000005</c:v>
                </c:pt>
                <c:pt idx="2699">
                  <c:v>0.61599999999999999</c:v>
                </c:pt>
                <c:pt idx="2700">
                  <c:v>0.624</c:v>
                </c:pt>
                <c:pt idx="2701">
                  <c:v>0.68500000000000005</c:v>
                </c:pt>
                <c:pt idx="2702">
                  <c:v>0.69799999999999995</c:v>
                </c:pt>
                <c:pt idx="2703">
                  <c:v>0.69599999999999995</c:v>
                </c:pt>
                <c:pt idx="2704">
                  <c:v>0.67200000000000004</c:v>
                </c:pt>
                <c:pt idx="2705">
                  <c:v>0.79100000000000004</c:v>
                </c:pt>
                <c:pt idx="2706">
                  <c:v>0.625</c:v>
                </c:pt>
                <c:pt idx="2707">
                  <c:v>0.72599999999999998</c:v>
                </c:pt>
                <c:pt idx="2708">
                  <c:v>0.76600000000000001</c:v>
                </c:pt>
                <c:pt idx="2709">
                  <c:v>0.70699999999999996</c:v>
                </c:pt>
                <c:pt idx="2710">
                  <c:v>0.73399999999999999</c:v>
                </c:pt>
                <c:pt idx="2711">
                  <c:v>0.56499999999999995</c:v>
                </c:pt>
                <c:pt idx="2712">
                  <c:v>0.64600000000000002</c:v>
                </c:pt>
                <c:pt idx="2713">
                  <c:v>0.64400000000000002</c:v>
                </c:pt>
                <c:pt idx="2714">
                  <c:v>0.748</c:v>
                </c:pt>
                <c:pt idx="2715">
                  <c:v>0.70799999999999996</c:v>
                </c:pt>
                <c:pt idx="2716">
                  <c:v>0.69399999999999995</c:v>
                </c:pt>
                <c:pt idx="2717">
                  <c:v>0.54300000000000004</c:v>
                </c:pt>
                <c:pt idx="2718">
                  <c:v>0.70199999999999996</c:v>
                </c:pt>
                <c:pt idx="2719">
                  <c:v>0.749</c:v>
                </c:pt>
                <c:pt idx="2720">
                  <c:v>0.61399999999999999</c:v>
                </c:pt>
                <c:pt idx="2721">
                  <c:v>0.73299999999999998</c:v>
                </c:pt>
                <c:pt idx="2722">
                  <c:v>0.56799999999999995</c:v>
                </c:pt>
                <c:pt idx="2723">
                  <c:v>0.69699999999999995</c:v>
                </c:pt>
                <c:pt idx="2724">
                  <c:v>0.64600000000000002</c:v>
                </c:pt>
                <c:pt idx="2725">
                  <c:v>0.621</c:v>
                </c:pt>
                <c:pt idx="2726">
                  <c:v>0.66500000000000004</c:v>
                </c:pt>
                <c:pt idx="2727">
                  <c:v>0.69899999999999995</c:v>
                </c:pt>
                <c:pt idx="2728">
                  <c:v>0.71499999999999997</c:v>
                </c:pt>
                <c:pt idx="2729">
                  <c:v>0.76900000000000002</c:v>
                </c:pt>
                <c:pt idx="2730">
                  <c:v>0.67500000000000004</c:v>
                </c:pt>
                <c:pt idx="2731">
                  <c:v>0.57099999999999995</c:v>
                </c:pt>
                <c:pt idx="2732">
                  <c:v>0.71</c:v>
                </c:pt>
                <c:pt idx="2733">
                  <c:v>0.70899999999999996</c:v>
                </c:pt>
                <c:pt idx="2734">
                  <c:v>0.74</c:v>
                </c:pt>
                <c:pt idx="2735">
                  <c:v>0.53600000000000003</c:v>
                </c:pt>
                <c:pt idx="2736">
                  <c:v>0.52500000000000002</c:v>
                </c:pt>
                <c:pt idx="2737">
                  <c:v>0.66900000000000004</c:v>
                </c:pt>
                <c:pt idx="2738">
                  <c:v>0.64</c:v>
                </c:pt>
                <c:pt idx="2739">
                  <c:v>0.66900000000000004</c:v>
                </c:pt>
                <c:pt idx="2740">
                  <c:v>0.51600000000000001</c:v>
                </c:pt>
                <c:pt idx="2741">
                  <c:v>0.51600000000000001</c:v>
                </c:pt>
                <c:pt idx="2742">
                  <c:v>0.63</c:v>
                </c:pt>
                <c:pt idx="2743">
                  <c:v>0.67300000000000004</c:v>
                </c:pt>
                <c:pt idx="2744">
                  <c:v>0.69699999999999995</c:v>
                </c:pt>
                <c:pt idx="2745">
                  <c:v>0.623</c:v>
                </c:pt>
                <c:pt idx="2746">
                  <c:v>0.69199999999999995</c:v>
                </c:pt>
                <c:pt idx="2747">
                  <c:v>0.745</c:v>
                </c:pt>
                <c:pt idx="2748">
                  <c:v>0.69799999999999995</c:v>
                </c:pt>
                <c:pt idx="2749">
                  <c:v>0.58199999999999996</c:v>
                </c:pt>
                <c:pt idx="2750">
                  <c:v>0.67700000000000005</c:v>
                </c:pt>
                <c:pt idx="2751">
                  <c:v>0.67500000000000004</c:v>
                </c:pt>
                <c:pt idx="2752">
                  <c:v>0.64700000000000002</c:v>
                </c:pt>
                <c:pt idx="2753">
                  <c:v>0.66900000000000004</c:v>
                </c:pt>
                <c:pt idx="2754">
                  <c:v>0.57999999999999996</c:v>
                </c:pt>
                <c:pt idx="2755">
                  <c:v>0.50600000000000001</c:v>
                </c:pt>
                <c:pt idx="2756">
                  <c:v>0.63600000000000001</c:v>
                </c:pt>
                <c:pt idx="2757">
                  <c:v>0.66400000000000003</c:v>
                </c:pt>
                <c:pt idx="2758">
                  <c:v>0.54</c:v>
                </c:pt>
                <c:pt idx="2759">
                  <c:v>0.58299999999999996</c:v>
                </c:pt>
                <c:pt idx="2760">
                  <c:v>0.58799999999999997</c:v>
                </c:pt>
                <c:pt idx="2761">
                  <c:v>0.61099999999999999</c:v>
                </c:pt>
                <c:pt idx="2762">
                  <c:v>0.64600000000000002</c:v>
                </c:pt>
                <c:pt idx="2763">
                  <c:v>0.68</c:v>
                </c:pt>
                <c:pt idx="2764">
                  <c:v>0.65300000000000002</c:v>
                </c:pt>
                <c:pt idx="2765">
                  <c:v>0.74199999999999999</c:v>
                </c:pt>
                <c:pt idx="2766">
                  <c:v>0.56599999999999995</c:v>
                </c:pt>
                <c:pt idx="2767">
                  <c:v>0.57499999999999996</c:v>
                </c:pt>
                <c:pt idx="2768">
                  <c:v>0.58099999999999996</c:v>
                </c:pt>
                <c:pt idx="2769">
                  <c:v>0.55000000000000004</c:v>
                </c:pt>
                <c:pt idx="2770">
                  <c:v>0.77200000000000002</c:v>
                </c:pt>
                <c:pt idx="2771">
                  <c:v>0.78</c:v>
                </c:pt>
                <c:pt idx="2772">
                  <c:v>0.77500000000000002</c:v>
                </c:pt>
                <c:pt idx="2773">
                  <c:v>0.76400000000000001</c:v>
                </c:pt>
                <c:pt idx="2774">
                  <c:v>0.68300000000000005</c:v>
                </c:pt>
                <c:pt idx="2775">
                  <c:v>0.621</c:v>
                </c:pt>
                <c:pt idx="2776">
                  <c:v>0.69</c:v>
                </c:pt>
                <c:pt idx="2777">
                  <c:v>0.61099999999999999</c:v>
                </c:pt>
                <c:pt idx="2778">
                  <c:v>0.63300000000000001</c:v>
                </c:pt>
                <c:pt idx="2779">
                  <c:v>0.66200000000000003</c:v>
                </c:pt>
                <c:pt idx="2780">
                  <c:v>0.76700000000000002</c:v>
                </c:pt>
                <c:pt idx="2781">
                  <c:v>0.60199999999999998</c:v>
                </c:pt>
                <c:pt idx="2782">
                  <c:v>0.51200000000000001</c:v>
                </c:pt>
                <c:pt idx="2783">
                  <c:v>0.70599999999999996</c:v>
                </c:pt>
                <c:pt idx="2784">
                  <c:v>0.55400000000000005</c:v>
                </c:pt>
                <c:pt idx="2785">
                  <c:v>0.66800000000000004</c:v>
                </c:pt>
                <c:pt idx="2786">
                  <c:v>0.68600000000000005</c:v>
                </c:pt>
                <c:pt idx="2787">
                  <c:v>0.55800000000000005</c:v>
                </c:pt>
                <c:pt idx="2788">
                  <c:v>0.58299999999999996</c:v>
                </c:pt>
                <c:pt idx="2789">
                  <c:v>0.70699999999999996</c:v>
                </c:pt>
                <c:pt idx="2790">
                  <c:v>0.54700000000000004</c:v>
                </c:pt>
                <c:pt idx="2791">
                  <c:v>0.60299999999999998</c:v>
                </c:pt>
                <c:pt idx="2792">
                  <c:v>0.54800000000000004</c:v>
                </c:pt>
                <c:pt idx="2793">
                  <c:v>0.77800000000000002</c:v>
                </c:pt>
                <c:pt idx="2794">
                  <c:v>0.56599999999999995</c:v>
                </c:pt>
                <c:pt idx="2795">
                  <c:v>0.746</c:v>
                </c:pt>
                <c:pt idx="2796">
                  <c:v>0.54900000000000004</c:v>
                </c:pt>
                <c:pt idx="2797">
                  <c:v>0.70799999999999996</c:v>
                </c:pt>
                <c:pt idx="2798">
                  <c:v>0.54100000000000004</c:v>
                </c:pt>
                <c:pt idx="2799">
                  <c:v>0.57499999999999996</c:v>
                </c:pt>
                <c:pt idx="2800">
                  <c:v>0.70299999999999996</c:v>
                </c:pt>
                <c:pt idx="2801">
                  <c:v>0.57299999999999995</c:v>
                </c:pt>
                <c:pt idx="2802">
                  <c:v>0.55700000000000005</c:v>
                </c:pt>
                <c:pt idx="2803">
                  <c:v>0.66900000000000004</c:v>
                </c:pt>
                <c:pt idx="2804">
                  <c:v>0.66300000000000003</c:v>
                </c:pt>
                <c:pt idx="2805">
                  <c:v>0.45400000000000001</c:v>
                </c:pt>
                <c:pt idx="2806">
                  <c:v>0.59399999999999997</c:v>
                </c:pt>
                <c:pt idx="2807">
                  <c:v>0.6</c:v>
                </c:pt>
                <c:pt idx="2808">
                  <c:v>0.622</c:v>
                </c:pt>
                <c:pt idx="2809">
                  <c:v>0.56499999999999995</c:v>
                </c:pt>
                <c:pt idx="2810">
                  <c:v>0.69499999999999995</c:v>
                </c:pt>
                <c:pt idx="2811">
                  <c:v>0.69699999999999995</c:v>
                </c:pt>
                <c:pt idx="2812">
                  <c:v>0.67</c:v>
                </c:pt>
                <c:pt idx="2813">
                  <c:v>0.53300000000000003</c:v>
                </c:pt>
                <c:pt idx="2814">
                  <c:v>0.49399999999999999</c:v>
                </c:pt>
                <c:pt idx="2815">
                  <c:v>0.57099999999999995</c:v>
                </c:pt>
                <c:pt idx="2816">
                  <c:v>0.58199999999999996</c:v>
                </c:pt>
                <c:pt idx="2817">
                  <c:v>0.71399999999999997</c:v>
                </c:pt>
                <c:pt idx="2818">
                  <c:v>0.73199999999999998</c:v>
                </c:pt>
                <c:pt idx="2819">
                  <c:v>0.74299999999999999</c:v>
                </c:pt>
                <c:pt idx="2820">
                  <c:v>0.56999999999999995</c:v>
                </c:pt>
                <c:pt idx="2821">
                  <c:v>0.69299999999999995</c:v>
                </c:pt>
                <c:pt idx="2822">
                  <c:v>0.67300000000000004</c:v>
                </c:pt>
                <c:pt idx="2823">
                  <c:v>0.52500000000000002</c:v>
                </c:pt>
                <c:pt idx="2824">
                  <c:v>0.67300000000000004</c:v>
                </c:pt>
                <c:pt idx="2825">
                  <c:v>0.72299999999999998</c:v>
                </c:pt>
                <c:pt idx="2826">
                  <c:v>0.59799999999999998</c:v>
                </c:pt>
                <c:pt idx="2827">
                  <c:v>0.70899999999999996</c:v>
                </c:pt>
                <c:pt idx="2828">
                  <c:v>0.58099999999999996</c:v>
                </c:pt>
                <c:pt idx="2829">
                  <c:v>0.72799999999999998</c:v>
                </c:pt>
                <c:pt idx="2830">
                  <c:v>0.74299999999999999</c:v>
                </c:pt>
                <c:pt idx="2831">
                  <c:v>0.72599999999999998</c:v>
                </c:pt>
                <c:pt idx="2832">
                  <c:v>0.66</c:v>
                </c:pt>
                <c:pt idx="2833">
                  <c:v>0.73699999999999999</c:v>
                </c:pt>
                <c:pt idx="2834">
                  <c:v>0.55600000000000005</c:v>
                </c:pt>
                <c:pt idx="2835">
                  <c:v>0.67600000000000005</c:v>
                </c:pt>
                <c:pt idx="2836">
                  <c:v>0.72299999999999998</c:v>
                </c:pt>
                <c:pt idx="2837">
                  <c:v>0.56599999999999995</c:v>
                </c:pt>
                <c:pt idx="2838">
                  <c:v>0.54300000000000004</c:v>
                </c:pt>
                <c:pt idx="2839">
                  <c:v>0.54</c:v>
                </c:pt>
                <c:pt idx="2840">
                  <c:v>0.68700000000000006</c:v>
                </c:pt>
                <c:pt idx="2841">
                  <c:v>0.54600000000000004</c:v>
                </c:pt>
                <c:pt idx="2842">
                  <c:v>0.59599999999999997</c:v>
                </c:pt>
                <c:pt idx="2843">
                  <c:v>0.71899999999999997</c:v>
                </c:pt>
                <c:pt idx="2844">
                  <c:v>0.74</c:v>
                </c:pt>
                <c:pt idx="2845">
                  <c:v>0.66</c:v>
                </c:pt>
                <c:pt idx="2846">
                  <c:v>0.70099999999999996</c:v>
                </c:pt>
                <c:pt idx="2847">
                  <c:v>0.73699999999999999</c:v>
                </c:pt>
                <c:pt idx="2848">
                  <c:v>0.60599999999999998</c:v>
                </c:pt>
                <c:pt idx="2849">
                  <c:v>0.58599999999999997</c:v>
                </c:pt>
                <c:pt idx="2850">
                  <c:v>0.76700000000000002</c:v>
                </c:pt>
                <c:pt idx="2851">
                  <c:v>0.67600000000000005</c:v>
                </c:pt>
                <c:pt idx="2852">
                  <c:v>0.69199999999999995</c:v>
                </c:pt>
                <c:pt idx="2853">
                  <c:v>0.60199999999999998</c:v>
                </c:pt>
                <c:pt idx="2854">
                  <c:v>0.79</c:v>
                </c:pt>
                <c:pt idx="2855">
                  <c:v>0.53500000000000003</c:v>
                </c:pt>
                <c:pt idx="2856">
                  <c:v>0.59099999999999997</c:v>
                </c:pt>
                <c:pt idx="2857">
                  <c:v>0.68100000000000005</c:v>
                </c:pt>
                <c:pt idx="2858">
                  <c:v>0.73299999999999998</c:v>
                </c:pt>
                <c:pt idx="2859">
                  <c:v>0.71499999999999997</c:v>
                </c:pt>
                <c:pt idx="2860">
                  <c:v>0.77400000000000002</c:v>
                </c:pt>
                <c:pt idx="2861">
                  <c:v>0.65300000000000002</c:v>
                </c:pt>
                <c:pt idx="2862">
                  <c:v>0.71099999999999997</c:v>
                </c:pt>
                <c:pt idx="2863">
                  <c:v>0.61199999999999999</c:v>
                </c:pt>
                <c:pt idx="2864">
                  <c:v>0.68899999999999995</c:v>
                </c:pt>
                <c:pt idx="2865">
                  <c:v>0.68400000000000005</c:v>
                </c:pt>
                <c:pt idx="2866">
                  <c:v>0.55400000000000005</c:v>
                </c:pt>
                <c:pt idx="2867">
                  <c:v>0.55600000000000005</c:v>
                </c:pt>
                <c:pt idx="2868">
                  <c:v>0.67500000000000004</c:v>
                </c:pt>
                <c:pt idx="2869">
                  <c:v>0.57999999999999996</c:v>
                </c:pt>
                <c:pt idx="2870">
                  <c:v>0.60899999999999999</c:v>
                </c:pt>
                <c:pt idx="2871">
                  <c:v>0.68700000000000006</c:v>
                </c:pt>
                <c:pt idx="2872">
                  <c:v>0.65500000000000003</c:v>
                </c:pt>
                <c:pt idx="2873">
                  <c:v>0.60099999999999998</c:v>
                </c:pt>
                <c:pt idx="2874">
                  <c:v>0.54900000000000004</c:v>
                </c:pt>
                <c:pt idx="2875">
                  <c:v>0.64700000000000002</c:v>
                </c:pt>
                <c:pt idx="2876">
                  <c:v>0.58499999999999996</c:v>
                </c:pt>
                <c:pt idx="2877">
                  <c:v>0.54400000000000004</c:v>
                </c:pt>
                <c:pt idx="2878">
                  <c:v>0.60699999999999998</c:v>
                </c:pt>
                <c:pt idx="2879">
                  <c:v>0.67700000000000005</c:v>
                </c:pt>
                <c:pt idx="2880">
                  <c:v>0.67900000000000005</c:v>
                </c:pt>
                <c:pt idx="2881">
                  <c:v>0.68100000000000005</c:v>
                </c:pt>
                <c:pt idx="2882">
                  <c:v>0.58499999999999996</c:v>
                </c:pt>
                <c:pt idx="2883">
                  <c:v>0.59699999999999998</c:v>
                </c:pt>
                <c:pt idx="2884">
                  <c:v>0.59199999999999997</c:v>
                </c:pt>
                <c:pt idx="2885">
                  <c:v>0.72499999999999998</c:v>
                </c:pt>
                <c:pt idx="2886">
                  <c:v>0.71699999999999997</c:v>
                </c:pt>
                <c:pt idx="2887">
                  <c:v>0.54200000000000004</c:v>
                </c:pt>
                <c:pt idx="2888">
                  <c:v>0.60599999999999998</c:v>
                </c:pt>
                <c:pt idx="2889">
                  <c:v>0.52100000000000002</c:v>
                </c:pt>
                <c:pt idx="2890">
                  <c:v>0.55100000000000005</c:v>
                </c:pt>
                <c:pt idx="2891">
                  <c:v>0.69199999999999995</c:v>
                </c:pt>
                <c:pt idx="2892">
                  <c:v>0.65700000000000003</c:v>
                </c:pt>
                <c:pt idx="2893">
                  <c:v>0.71399999999999997</c:v>
                </c:pt>
                <c:pt idx="2894">
                  <c:v>0.60599999999999998</c:v>
                </c:pt>
                <c:pt idx="2895">
                  <c:v>0.76300000000000001</c:v>
                </c:pt>
                <c:pt idx="2896">
                  <c:v>0.71099999999999997</c:v>
                </c:pt>
                <c:pt idx="2897">
                  <c:v>0.748</c:v>
                </c:pt>
                <c:pt idx="2898">
                  <c:v>0.69799999999999995</c:v>
                </c:pt>
                <c:pt idx="2899">
                  <c:v>0.66700000000000004</c:v>
                </c:pt>
                <c:pt idx="2900">
                  <c:v>0.70399999999999996</c:v>
                </c:pt>
                <c:pt idx="2901">
                  <c:v>0.56000000000000005</c:v>
                </c:pt>
                <c:pt idx="2902">
                  <c:v>0.53</c:v>
                </c:pt>
                <c:pt idx="2903">
                  <c:v>0.57499999999999996</c:v>
                </c:pt>
                <c:pt idx="2904">
                  <c:v>0.68799999999999994</c:v>
                </c:pt>
                <c:pt idx="2905">
                  <c:v>0.748</c:v>
                </c:pt>
                <c:pt idx="2906">
                  <c:v>0.69799999999999995</c:v>
                </c:pt>
                <c:pt idx="2907">
                  <c:v>0.63600000000000001</c:v>
                </c:pt>
                <c:pt idx="2908">
                  <c:v>0.54400000000000004</c:v>
                </c:pt>
                <c:pt idx="2909">
                  <c:v>0.55700000000000005</c:v>
                </c:pt>
                <c:pt idx="2910">
                  <c:v>0.56599999999999995</c:v>
                </c:pt>
                <c:pt idx="2911">
                  <c:v>0.61899999999999999</c:v>
                </c:pt>
                <c:pt idx="2912">
                  <c:v>0.745</c:v>
                </c:pt>
                <c:pt idx="2913">
                  <c:v>0.70299999999999996</c:v>
                </c:pt>
                <c:pt idx="2914">
                  <c:v>0.64700000000000002</c:v>
                </c:pt>
                <c:pt idx="2915">
                  <c:v>0.63100000000000001</c:v>
                </c:pt>
                <c:pt idx="2916">
                  <c:v>0.72899999999999998</c:v>
                </c:pt>
                <c:pt idx="2917">
                  <c:v>0.70499999999999996</c:v>
                </c:pt>
                <c:pt idx="2918">
                  <c:v>0.67</c:v>
                </c:pt>
                <c:pt idx="2919">
                  <c:v>0.54</c:v>
                </c:pt>
                <c:pt idx="2920">
                  <c:v>0.57799999999999996</c:v>
                </c:pt>
                <c:pt idx="2921">
                  <c:v>0.54</c:v>
                </c:pt>
                <c:pt idx="2922">
                  <c:v>0.54</c:v>
                </c:pt>
                <c:pt idx="2923">
                  <c:v>0.54</c:v>
                </c:pt>
                <c:pt idx="2924">
                  <c:v>0.65</c:v>
                </c:pt>
                <c:pt idx="2925">
                  <c:v>0.70299999999999996</c:v>
                </c:pt>
                <c:pt idx="2926">
                  <c:v>0.71299999999999997</c:v>
                </c:pt>
                <c:pt idx="2927">
                  <c:v>0.69199999999999995</c:v>
                </c:pt>
                <c:pt idx="2928">
                  <c:v>0.55900000000000005</c:v>
                </c:pt>
                <c:pt idx="2929">
                  <c:v>0.58199999999999996</c:v>
                </c:pt>
                <c:pt idx="2930">
                  <c:v>0.54300000000000004</c:v>
                </c:pt>
                <c:pt idx="2931">
                  <c:v>0.66700000000000004</c:v>
                </c:pt>
                <c:pt idx="2932">
                  <c:v>0.498</c:v>
                </c:pt>
                <c:pt idx="2933">
                  <c:v>0.70299999999999996</c:v>
                </c:pt>
                <c:pt idx="2934">
                  <c:v>0.67</c:v>
                </c:pt>
                <c:pt idx="2935">
                  <c:v>0.54900000000000004</c:v>
                </c:pt>
                <c:pt idx="2936">
                  <c:v>0.63800000000000001</c:v>
                </c:pt>
                <c:pt idx="2937">
                  <c:v>0.58399999999999996</c:v>
                </c:pt>
                <c:pt idx="2938">
                  <c:v>0.56799999999999995</c:v>
                </c:pt>
                <c:pt idx="2939">
                  <c:v>0.73199999999999998</c:v>
                </c:pt>
                <c:pt idx="2940">
                  <c:v>0.65800000000000003</c:v>
                </c:pt>
                <c:pt idx="2941">
                  <c:v>0.52400000000000002</c:v>
                </c:pt>
                <c:pt idx="2942">
                  <c:v>0.66400000000000003</c:v>
                </c:pt>
                <c:pt idx="2943">
                  <c:v>0.68500000000000005</c:v>
                </c:pt>
                <c:pt idx="2944">
                  <c:v>0.59399999999999997</c:v>
                </c:pt>
                <c:pt idx="2945">
                  <c:v>0.68899999999999995</c:v>
                </c:pt>
                <c:pt idx="2946">
                  <c:v>0.66400000000000003</c:v>
                </c:pt>
                <c:pt idx="2947">
                  <c:v>0.63300000000000001</c:v>
                </c:pt>
                <c:pt idx="2948">
                  <c:v>0.72299999999999998</c:v>
                </c:pt>
                <c:pt idx="2949">
                  <c:v>0.54500000000000004</c:v>
                </c:pt>
                <c:pt idx="2950">
                  <c:v>0.63</c:v>
                </c:pt>
                <c:pt idx="2951">
                  <c:v>0.64500000000000002</c:v>
                </c:pt>
                <c:pt idx="2952">
                  <c:v>0.74399999999999999</c:v>
                </c:pt>
                <c:pt idx="2953">
                  <c:v>0.56100000000000005</c:v>
                </c:pt>
                <c:pt idx="2954">
                  <c:v>0.83</c:v>
                </c:pt>
                <c:pt idx="2955">
                  <c:v>0.72399999999999998</c:v>
                </c:pt>
                <c:pt idx="2956">
                  <c:v>0.57699999999999996</c:v>
                </c:pt>
                <c:pt idx="2957">
                  <c:v>0.71599999999999997</c:v>
                </c:pt>
                <c:pt idx="2958">
                  <c:v>0.54100000000000004</c:v>
                </c:pt>
                <c:pt idx="2959">
                  <c:v>0.68600000000000005</c:v>
                </c:pt>
                <c:pt idx="2960">
                  <c:v>0.58099999999999996</c:v>
                </c:pt>
                <c:pt idx="2961">
                  <c:v>0.71499999999999997</c:v>
                </c:pt>
                <c:pt idx="2962">
                  <c:v>0.53800000000000003</c:v>
                </c:pt>
                <c:pt idx="2963">
                  <c:v>0.503</c:v>
                </c:pt>
                <c:pt idx="2964">
                  <c:v>0.71899999999999997</c:v>
                </c:pt>
                <c:pt idx="2965">
                  <c:v>0.71699999999999997</c:v>
                </c:pt>
                <c:pt idx="2966">
                  <c:v>0.61299999999999999</c:v>
                </c:pt>
                <c:pt idx="2967">
                  <c:v>0.54300000000000004</c:v>
                </c:pt>
                <c:pt idx="2968">
                  <c:v>0.56599999999999995</c:v>
                </c:pt>
                <c:pt idx="2969">
                  <c:v>0.63500000000000001</c:v>
                </c:pt>
                <c:pt idx="2970">
                  <c:v>0.54600000000000004</c:v>
                </c:pt>
                <c:pt idx="2971">
                  <c:v>0.68500000000000005</c:v>
                </c:pt>
                <c:pt idx="2972">
                  <c:v>0.52700000000000002</c:v>
                </c:pt>
                <c:pt idx="2973">
                  <c:v>0.58699999999999997</c:v>
                </c:pt>
                <c:pt idx="2974">
                  <c:v>0.58599999999999997</c:v>
                </c:pt>
                <c:pt idx="2975">
                  <c:v>0.53200000000000003</c:v>
                </c:pt>
                <c:pt idx="2976">
                  <c:v>0.57099999999999995</c:v>
                </c:pt>
                <c:pt idx="2977">
                  <c:v>0.74</c:v>
                </c:pt>
                <c:pt idx="2978">
                  <c:v>0.64600000000000002</c:v>
                </c:pt>
                <c:pt idx="2979">
                  <c:v>0.59699999999999998</c:v>
                </c:pt>
                <c:pt idx="2980">
                  <c:v>0.624</c:v>
                </c:pt>
                <c:pt idx="2981">
                  <c:v>0.68300000000000005</c:v>
                </c:pt>
                <c:pt idx="2982">
                  <c:v>0.53100000000000003</c:v>
                </c:pt>
                <c:pt idx="2983">
                  <c:v>0.68500000000000005</c:v>
                </c:pt>
                <c:pt idx="2984">
                  <c:v>0.58599999999999997</c:v>
                </c:pt>
                <c:pt idx="2985">
                  <c:v>0.69599999999999995</c:v>
                </c:pt>
                <c:pt idx="2986">
                  <c:v>0.746</c:v>
                </c:pt>
                <c:pt idx="2987">
                  <c:v>0.56799999999999995</c:v>
                </c:pt>
                <c:pt idx="2988">
                  <c:v>0.68100000000000005</c:v>
                </c:pt>
                <c:pt idx="2989">
                  <c:v>0.52500000000000002</c:v>
                </c:pt>
                <c:pt idx="2990">
                  <c:v>0.76700000000000002</c:v>
                </c:pt>
                <c:pt idx="2991">
                  <c:v>0.70499999999999996</c:v>
                </c:pt>
                <c:pt idx="2992">
                  <c:v>0.52700000000000002</c:v>
                </c:pt>
                <c:pt idx="2993">
                  <c:v>0.68</c:v>
                </c:pt>
                <c:pt idx="2994">
                  <c:v>0.70199999999999996</c:v>
                </c:pt>
                <c:pt idx="2995">
                  <c:v>0.73599999999999999</c:v>
                </c:pt>
                <c:pt idx="2996">
                  <c:v>0.63500000000000001</c:v>
                </c:pt>
                <c:pt idx="2997">
                  <c:v>0.55200000000000005</c:v>
                </c:pt>
                <c:pt idx="2998">
                  <c:v>0.50600000000000001</c:v>
                </c:pt>
                <c:pt idx="2999">
                  <c:v>0.57499999999999996</c:v>
                </c:pt>
                <c:pt idx="3000">
                  <c:v>0.55900000000000005</c:v>
                </c:pt>
                <c:pt idx="3001">
                  <c:v>0.57099999999999995</c:v>
                </c:pt>
                <c:pt idx="3002">
                  <c:v>0.59</c:v>
                </c:pt>
                <c:pt idx="3003">
                  <c:v>0.58899999999999997</c:v>
                </c:pt>
                <c:pt idx="3004">
                  <c:v>0.60599999999999998</c:v>
                </c:pt>
                <c:pt idx="3005">
                  <c:v>0.69499999999999995</c:v>
                </c:pt>
                <c:pt idx="3006">
                  <c:v>0.53300000000000003</c:v>
                </c:pt>
                <c:pt idx="3007">
                  <c:v>0.56899999999999995</c:v>
                </c:pt>
                <c:pt idx="3008">
                  <c:v>0.58099999999999996</c:v>
                </c:pt>
                <c:pt idx="3009">
                  <c:v>0.70799999999999996</c:v>
                </c:pt>
                <c:pt idx="3010">
                  <c:v>0.64900000000000002</c:v>
                </c:pt>
                <c:pt idx="3011">
                  <c:v>0.56200000000000006</c:v>
                </c:pt>
                <c:pt idx="3012">
                  <c:v>0.55400000000000005</c:v>
                </c:pt>
                <c:pt idx="3013">
                  <c:v>0.71</c:v>
                </c:pt>
                <c:pt idx="3014">
                  <c:v>0.67300000000000004</c:v>
                </c:pt>
                <c:pt idx="3015">
                  <c:v>0.56299999999999994</c:v>
                </c:pt>
                <c:pt idx="3016">
                  <c:v>0.49299999999999999</c:v>
                </c:pt>
                <c:pt idx="3017">
                  <c:v>0.70499999999999996</c:v>
                </c:pt>
                <c:pt idx="3018">
                  <c:v>0.75600000000000001</c:v>
                </c:pt>
                <c:pt idx="3019">
                  <c:v>0.69</c:v>
                </c:pt>
                <c:pt idx="3020">
                  <c:v>0.65700000000000003</c:v>
                </c:pt>
                <c:pt idx="3021">
                  <c:v>0.51400000000000001</c:v>
                </c:pt>
                <c:pt idx="3022">
                  <c:v>0.73</c:v>
                </c:pt>
                <c:pt idx="3023">
                  <c:v>0.64500000000000002</c:v>
                </c:pt>
                <c:pt idx="3024">
                  <c:v>0.65300000000000002</c:v>
                </c:pt>
                <c:pt idx="3025">
                  <c:v>0.70699999999999996</c:v>
                </c:pt>
                <c:pt idx="3026">
                  <c:v>0.51600000000000001</c:v>
                </c:pt>
                <c:pt idx="3027">
                  <c:v>0.63800000000000001</c:v>
                </c:pt>
                <c:pt idx="3028">
                  <c:v>0.56000000000000005</c:v>
                </c:pt>
                <c:pt idx="3029">
                  <c:v>0.70799999999999996</c:v>
                </c:pt>
                <c:pt idx="3030">
                  <c:v>0.53</c:v>
                </c:pt>
                <c:pt idx="3031">
                  <c:v>0.70599999999999996</c:v>
                </c:pt>
                <c:pt idx="3032">
                  <c:v>0.72499999999999998</c:v>
                </c:pt>
                <c:pt idx="3033">
                  <c:v>0.59</c:v>
                </c:pt>
                <c:pt idx="3034">
                  <c:v>0.73099999999999998</c:v>
                </c:pt>
                <c:pt idx="3035">
                  <c:v>0.59799999999999998</c:v>
                </c:pt>
                <c:pt idx="3036">
                  <c:v>0.57399999999999995</c:v>
                </c:pt>
                <c:pt idx="3037">
                  <c:v>0.68300000000000005</c:v>
                </c:pt>
                <c:pt idx="3038">
                  <c:v>0.72799999999999998</c:v>
                </c:pt>
                <c:pt idx="3039">
                  <c:v>0.68200000000000005</c:v>
                </c:pt>
                <c:pt idx="3040">
                  <c:v>0.51200000000000001</c:v>
                </c:pt>
                <c:pt idx="3041">
                  <c:v>0.72599999999999998</c:v>
                </c:pt>
                <c:pt idx="3042">
                  <c:v>0.64500000000000002</c:v>
                </c:pt>
                <c:pt idx="3043">
                  <c:v>0.65</c:v>
                </c:pt>
                <c:pt idx="3044">
                  <c:v>0.751</c:v>
                </c:pt>
                <c:pt idx="3045">
                  <c:v>0.71099999999999997</c:v>
                </c:pt>
                <c:pt idx="3046">
                  <c:v>0.66300000000000003</c:v>
                </c:pt>
                <c:pt idx="3047">
                  <c:v>0.55000000000000004</c:v>
                </c:pt>
                <c:pt idx="3048">
                  <c:v>0.67800000000000005</c:v>
                </c:pt>
                <c:pt idx="3049">
                  <c:v>0.65600000000000003</c:v>
                </c:pt>
                <c:pt idx="3050">
                  <c:v>0.54200000000000004</c:v>
                </c:pt>
                <c:pt idx="3051">
                  <c:v>0.73499999999999999</c:v>
                </c:pt>
                <c:pt idx="3052">
                  <c:v>0.66400000000000003</c:v>
                </c:pt>
                <c:pt idx="3053">
                  <c:v>0.53700000000000003</c:v>
                </c:pt>
                <c:pt idx="3054">
                  <c:v>0.57999999999999996</c:v>
                </c:pt>
                <c:pt idx="3055">
                  <c:v>0.57799999999999996</c:v>
                </c:pt>
                <c:pt idx="3056">
                  <c:v>0.625</c:v>
                </c:pt>
                <c:pt idx="3057">
                  <c:v>0.72499999999999998</c:v>
                </c:pt>
                <c:pt idx="3058">
                  <c:v>0.73899999999999999</c:v>
                </c:pt>
                <c:pt idx="3059">
                  <c:v>0.72099999999999997</c:v>
                </c:pt>
                <c:pt idx="3060">
                  <c:v>0.61199999999999999</c:v>
                </c:pt>
                <c:pt idx="3061">
                  <c:v>0.67400000000000004</c:v>
                </c:pt>
                <c:pt idx="3062">
                  <c:v>0.61299999999999999</c:v>
                </c:pt>
                <c:pt idx="3063">
                  <c:v>0.501</c:v>
                </c:pt>
                <c:pt idx="3064">
                  <c:v>0.56000000000000005</c:v>
                </c:pt>
                <c:pt idx="3065">
                  <c:v>0.53100000000000003</c:v>
                </c:pt>
                <c:pt idx="3066">
                  <c:v>0.66</c:v>
                </c:pt>
                <c:pt idx="3067">
                  <c:v>0.74299999999999999</c:v>
                </c:pt>
                <c:pt idx="3068">
                  <c:v>0.67100000000000004</c:v>
                </c:pt>
                <c:pt idx="3069">
                  <c:v>0.71699999999999997</c:v>
                </c:pt>
                <c:pt idx="3070">
                  <c:v>0.58699999999999997</c:v>
                </c:pt>
                <c:pt idx="3071">
                  <c:v>0.72499999999999998</c:v>
                </c:pt>
                <c:pt idx="3072">
                  <c:v>0.64500000000000002</c:v>
                </c:pt>
                <c:pt idx="3073">
                  <c:v>0.69899999999999995</c:v>
                </c:pt>
                <c:pt idx="3074">
                  <c:v>0.71499999999999997</c:v>
                </c:pt>
                <c:pt idx="3075">
                  <c:v>0.55100000000000005</c:v>
                </c:pt>
                <c:pt idx="3076">
                  <c:v>0.70099999999999996</c:v>
                </c:pt>
                <c:pt idx="3077">
                  <c:v>0.55800000000000005</c:v>
                </c:pt>
                <c:pt idx="3078">
                  <c:v>0.57799999999999996</c:v>
                </c:pt>
                <c:pt idx="3079">
                  <c:v>0.68300000000000005</c:v>
                </c:pt>
                <c:pt idx="3080">
                  <c:v>0.69199999999999995</c:v>
                </c:pt>
                <c:pt idx="3081">
                  <c:v>0.64900000000000002</c:v>
                </c:pt>
                <c:pt idx="3082">
                  <c:v>0.749</c:v>
                </c:pt>
                <c:pt idx="3083">
                  <c:v>0.51800000000000002</c:v>
                </c:pt>
                <c:pt idx="3084">
                  <c:v>0.52200000000000002</c:v>
                </c:pt>
                <c:pt idx="3085">
                  <c:v>0.7</c:v>
                </c:pt>
                <c:pt idx="3086">
                  <c:v>0.68300000000000005</c:v>
                </c:pt>
                <c:pt idx="3087">
                  <c:v>0.64600000000000002</c:v>
                </c:pt>
                <c:pt idx="3088">
                  <c:v>0.71199999999999997</c:v>
                </c:pt>
                <c:pt idx="3089">
                  <c:v>0.67100000000000004</c:v>
                </c:pt>
                <c:pt idx="3090">
                  <c:v>0.625</c:v>
                </c:pt>
                <c:pt idx="3091">
                  <c:v>0.54400000000000004</c:v>
                </c:pt>
                <c:pt idx="3092">
                  <c:v>0.59499999999999997</c:v>
                </c:pt>
                <c:pt idx="3093">
                  <c:v>0.57699999999999996</c:v>
                </c:pt>
                <c:pt idx="3094">
                  <c:v>0.68400000000000005</c:v>
                </c:pt>
                <c:pt idx="3095">
                  <c:v>0.63900000000000001</c:v>
                </c:pt>
                <c:pt idx="3096">
                  <c:v>0.55300000000000005</c:v>
                </c:pt>
                <c:pt idx="3097">
                  <c:v>0.65600000000000003</c:v>
                </c:pt>
                <c:pt idx="3098">
                  <c:v>0.73799999999999999</c:v>
                </c:pt>
                <c:pt idx="3099">
                  <c:v>0.57199999999999995</c:v>
                </c:pt>
                <c:pt idx="3100">
                  <c:v>0.57799999999999996</c:v>
                </c:pt>
                <c:pt idx="3101">
                  <c:v>0.72099999999999997</c:v>
                </c:pt>
                <c:pt idx="3102">
                  <c:v>0.65100000000000002</c:v>
                </c:pt>
                <c:pt idx="3103">
                  <c:v>0.55500000000000005</c:v>
                </c:pt>
                <c:pt idx="3104">
                  <c:v>0.73599999999999999</c:v>
                </c:pt>
                <c:pt idx="3105">
                  <c:v>0.72899999999999998</c:v>
                </c:pt>
                <c:pt idx="3106">
                  <c:v>0.67900000000000005</c:v>
                </c:pt>
                <c:pt idx="3107">
                  <c:v>0.63900000000000001</c:v>
                </c:pt>
                <c:pt idx="3108">
                  <c:v>0.66100000000000003</c:v>
                </c:pt>
                <c:pt idx="3109">
                  <c:v>0.54</c:v>
                </c:pt>
                <c:pt idx="3110">
                  <c:v>0.70099999999999996</c:v>
                </c:pt>
                <c:pt idx="3111">
                  <c:v>0.83599999999999997</c:v>
                </c:pt>
                <c:pt idx="3112">
                  <c:v>0.57299999999999995</c:v>
                </c:pt>
                <c:pt idx="3113">
                  <c:v>0.57399999999999995</c:v>
                </c:pt>
                <c:pt idx="3114">
                  <c:v>0.69199999999999995</c:v>
                </c:pt>
                <c:pt idx="3115">
                  <c:v>0.73399999999999999</c:v>
                </c:pt>
                <c:pt idx="3116">
                  <c:v>0.61</c:v>
                </c:pt>
                <c:pt idx="3117">
                  <c:v>0.745</c:v>
                </c:pt>
                <c:pt idx="3118">
                  <c:v>0.53500000000000003</c:v>
                </c:pt>
                <c:pt idx="3119">
                  <c:v>0.59799999999999998</c:v>
                </c:pt>
                <c:pt idx="3120">
                  <c:v>0.54400000000000004</c:v>
                </c:pt>
                <c:pt idx="3121">
                  <c:v>0.64100000000000001</c:v>
                </c:pt>
                <c:pt idx="3122">
                  <c:v>0.69599999999999995</c:v>
                </c:pt>
                <c:pt idx="3123">
                  <c:v>0.55000000000000004</c:v>
                </c:pt>
                <c:pt idx="3124">
                  <c:v>0.71</c:v>
                </c:pt>
                <c:pt idx="3125">
                  <c:v>0.65900000000000003</c:v>
                </c:pt>
                <c:pt idx="3126">
                  <c:v>0.69699999999999995</c:v>
                </c:pt>
                <c:pt idx="3127">
                  <c:v>0.72799999999999998</c:v>
                </c:pt>
                <c:pt idx="3128">
                  <c:v>0.68899999999999995</c:v>
                </c:pt>
                <c:pt idx="3129">
                  <c:v>0.58599999999999997</c:v>
                </c:pt>
                <c:pt idx="3130">
                  <c:v>0.81799999999999995</c:v>
                </c:pt>
                <c:pt idx="3131">
                  <c:v>0.71299999999999997</c:v>
                </c:pt>
                <c:pt idx="3132">
                  <c:v>0.57799999999999996</c:v>
                </c:pt>
                <c:pt idx="3133">
                  <c:v>0.67100000000000004</c:v>
                </c:pt>
                <c:pt idx="3134">
                  <c:v>0.78100000000000003</c:v>
                </c:pt>
                <c:pt idx="3135">
                  <c:v>0.71599999999999997</c:v>
                </c:pt>
                <c:pt idx="3136">
                  <c:v>0.65700000000000003</c:v>
                </c:pt>
                <c:pt idx="3137">
                  <c:v>0.57999999999999996</c:v>
                </c:pt>
                <c:pt idx="3138">
                  <c:v>0.55200000000000005</c:v>
                </c:pt>
                <c:pt idx="3139">
                  <c:v>0.54300000000000004</c:v>
                </c:pt>
                <c:pt idx="3140">
                  <c:v>0.63400000000000001</c:v>
                </c:pt>
                <c:pt idx="3141">
                  <c:v>0.69199999999999995</c:v>
                </c:pt>
                <c:pt idx="3142">
                  <c:v>0.57499999999999996</c:v>
                </c:pt>
                <c:pt idx="3143">
                  <c:v>0.70099999999999996</c:v>
                </c:pt>
                <c:pt idx="3144">
                  <c:v>0.75</c:v>
                </c:pt>
                <c:pt idx="3145">
                  <c:v>0.69699999999999995</c:v>
                </c:pt>
                <c:pt idx="3146">
                  <c:v>0.58899999999999997</c:v>
                </c:pt>
                <c:pt idx="3147">
                  <c:v>0.60799999999999998</c:v>
                </c:pt>
                <c:pt idx="3148">
                  <c:v>0.72299999999999998</c:v>
                </c:pt>
                <c:pt idx="3149">
                  <c:v>0.66600000000000004</c:v>
                </c:pt>
                <c:pt idx="3150">
                  <c:v>0.73799999999999999</c:v>
                </c:pt>
                <c:pt idx="3151">
                  <c:v>0.625</c:v>
                </c:pt>
                <c:pt idx="3152">
                  <c:v>0.70099999999999996</c:v>
                </c:pt>
                <c:pt idx="3153">
                  <c:v>0.66100000000000003</c:v>
                </c:pt>
                <c:pt idx="3154">
                  <c:v>0.54200000000000004</c:v>
                </c:pt>
                <c:pt idx="3155">
                  <c:v>0.63100000000000001</c:v>
                </c:pt>
                <c:pt idx="3156">
                  <c:v>0.66400000000000003</c:v>
                </c:pt>
                <c:pt idx="3157">
                  <c:v>0.624</c:v>
                </c:pt>
                <c:pt idx="3158">
                  <c:v>0.74</c:v>
                </c:pt>
                <c:pt idx="3159">
                  <c:v>0.754</c:v>
                </c:pt>
                <c:pt idx="3160">
                  <c:v>0.72699999999999998</c:v>
                </c:pt>
                <c:pt idx="3161">
                  <c:v>0.68100000000000005</c:v>
                </c:pt>
                <c:pt idx="3162">
                  <c:v>0.68200000000000005</c:v>
                </c:pt>
                <c:pt idx="3163">
                  <c:v>0.748</c:v>
                </c:pt>
                <c:pt idx="3164">
                  <c:v>0.70699999999999996</c:v>
                </c:pt>
                <c:pt idx="3165">
                  <c:v>0.64500000000000002</c:v>
                </c:pt>
                <c:pt idx="3166">
                  <c:v>0.54500000000000004</c:v>
                </c:pt>
                <c:pt idx="3167">
                  <c:v>0.67800000000000005</c:v>
                </c:pt>
                <c:pt idx="3168">
                  <c:v>0.76200000000000001</c:v>
                </c:pt>
                <c:pt idx="3169">
                  <c:v>0.68899999999999995</c:v>
                </c:pt>
                <c:pt idx="3170">
                  <c:v>0.67100000000000004</c:v>
                </c:pt>
                <c:pt idx="3171">
                  <c:v>0.66</c:v>
                </c:pt>
                <c:pt idx="3172">
                  <c:v>0.74299999999999999</c:v>
                </c:pt>
                <c:pt idx="3173">
                  <c:v>0.64900000000000002</c:v>
                </c:pt>
                <c:pt idx="3174">
                  <c:v>0.69099999999999995</c:v>
                </c:pt>
                <c:pt idx="3175">
                  <c:v>0.78</c:v>
                </c:pt>
                <c:pt idx="3176">
                  <c:v>0.69199999999999995</c:v>
                </c:pt>
                <c:pt idx="3177">
                  <c:v>0.70299999999999996</c:v>
                </c:pt>
                <c:pt idx="3178">
                  <c:v>0.66900000000000004</c:v>
                </c:pt>
                <c:pt idx="3179">
                  <c:v>0.65700000000000003</c:v>
                </c:pt>
                <c:pt idx="3180">
                  <c:v>0.73599999999999999</c:v>
                </c:pt>
                <c:pt idx="3181">
                  <c:v>0.72899999999999998</c:v>
                </c:pt>
                <c:pt idx="3182">
                  <c:v>0.501</c:v>
                </c:pt>
                <c:pt idx="3183">
                  <c:v>0.63300000000000001</c:v>
                </c:pt>
                <c:pt idx="3184">
                  <c:v>0.67900000000000005</c:v>
                </c:pt>
                <c:pt idx="3185">
                  <c:v>0.56899999999999995</c:v>
                </c:pt>
                <c:pt idx="3186">
                  <c:v>0.74399999999999999</c:v>
                </c:pt>
                <c:pt idx="3187">
                  <c:v>0.65900000000000003</c:v>
                </c:pt>
                <c:pt idx="3188">
                  <c:v>0.71199999999999997</c:v>
                </c:pt>
                <c:pt idx="3189">
                  <c:v>0.72099999999999997</c:v>
                </c:pt>
                <c:pt idx="3190">
                  <c:v>0.55300000000000005</c:v>
                </c:pt>
                <c:pt idx="3191">
                  <c:v>0.63600000000000001</c:v>
                </c:pt>
                <c:pt idx="3192">
                  <c:v>0.65800000000000003</c:v>
                </c:pt>
                <c:pt idx="3193">
                  <c:v>0.54400000000000004</c:v>
                </c:pt>
                <c:pt idx="3194">
                  <c:v>0.73799999999999999</c:v>
                </c:pt>
                <c:pt idx="3195">
                  <c:v>0.73599999999999999</c:v>
                </c:pt>
                <c:pt idx="3196">
                  <c:v>0.66100000000000003</c:v>
                </c:pt>
                <c:pt idx="3197">
                  <c:v>0.70699999999999996</c:v>
                </c:pt>
                <c:pt idx="3198">
                  <c:v>0.68200000000000005</c:v>
                </c:pt>
                <c:pt idx="3199">
                  <c:v>0.69399999999999995</c:v>
                </c:pt>
                <c:pt idx="3200">
                  <c:v>0.747</c:v>
                </c:pt>
                <c:pt idx="3201">
                  <c:v>0.752</c:v>
                </c:pt>
                <c:pt idx="3202">
                  <c:v>0.70599999999999996</c:v>
                </c:pt>
                <c:pt idx="3203">
                  <c:v>0.55600000000000005</c:v>
                </c:pt>
                <c:pt idx="3204">
                  <c:v>0.69899999999999995</c:v>
                </c:pt>
                <c:pt idx="3205">
                  <c:v>0.76800000000000002</c:v>
                </c:pt>
                <c:pt idx="3206">
                  <c:v>0.67700000000000005</c:v>
                </c:pt>
                <c:pt idx="3207">
                  <c:v>0.56200000000000006</c:v>
                </c:pt>
                <c:pt idx="3208">
                  <c:v>0.76600000000000001</c:v>
                </c:pt>
                <c:pt idx="3209">
                  <c:v>0.65300000000000002</c:v>
                </c:pt>
                <c:pt idx="3210">
                  <c:v>0.751</c:v>
                </c:pt>
                <c:pt idx="3211">
                  <c:v>0.55000000000000004</c:v>
                </c:pt>
                <c:pt idx="3212">
                  <c:v>0.65500000000000003</c:v>
                </c:pt>
                <c:pt idx="3213">
                  <c:v>0.7</c:v>
                </c:pt>
                <c:pt idx="3214">
                  <c:v>0.67200000000000004</c:v>
                </c:pt>
                <c:pt idx="3215">
                  <c:v>0.82499999999999996</c:v>
                </c:pt>
                <c:pt idx="3216">
                  <c:v>0.64700000000000002</c:v>
                </c:pt>
                <c:pt idx="3217">
                  <c:v>0.67300000000000004</c:v>
                </c:pt>
                <c:pt idx="3218">
                  <c:v>0.66800000000000004</c:v>
                </c:pt>
                <c:pt idx="3219">
                  <c:v>0.67600000000000005</c:v>
                </c:pt>
                <c:pt idx="3220">
                  <c:v>0.68</c:v>
                </c:pt>
                <c:pt idx="3221">
                  <c:v>0.67100000000000004</c:v>
                </c:pt>
                <c:pt idx="3222">
                  <c:v>0.70899999999999996</c:v>
                </c:pt>
                <c:pt idx="3223">
                  <c:v>0.58199999999999996</c:v>
                </c:pt>
                <c:pt idx="3224">
                  <c:v>0.63</c:v>
                </c:pt>
                <c:pt idx="3225">
                  <c:v>0.70299999999999996</c:v>
                </c:pt>
                <c:pt idx="3226">
                  <c:v>0.746</c:v>
                </c:pt>
                <c:pt idx="3227">
                  <c:v>0.73699999999999999</c:v>
                </c:pt>
                <c:pt idx="3228">
                  <c:v>0.64700000000000002</c:v>
                </c:pt>
                <c:pt idx="3229">
                  <c:v>0.70299999999999996</c:v>
                </c:pt>
                <c:pt idx="3230">
                  <c:v>0.68500000000000005</c:v>
                </c:pt>
                <c:pt idx="3231">
                  <c:v>0.70299999999999996</c:v>
                </c:pt>
                <c:pt idx="3232">
                  <c:v>0.69399999999999995</c:v>
                </c:pt>
                <c:pt idx="3233">
                  <c:v>0.69199999999999995</c:v>
                </c:pt>
                <c:pt idx="3234">
                  <c:v>0.73499999999999999</c:v>
                </c:pt>
                <c:pt idx="3235">
                  <c:v>0.69799999999999995</c:v>
                </c:pt>
                <c:pt idx="3236">
                  <c:v>0.69399999999999995</c:v>
                </c:pt>
                <c:pt idx="3237">
                  <c:v>0.72</c:v>
                </c:pt>
                <c:pt idx="3238">
                  <c:v>0.60099999999999998</c:v>
                </c:pt>
                <c:pt idx="3239">
                  <c:v>0.56499999999999995</c:v>
                </c:pt>
                <c:pt idx="3240">
                  <c:v>0.70599999999999996</c:v>
                </c:pt>
                <c:pt idx="3241">
                  <c:v>0.56799999999999995</c:v>
                </c:pt>
                <c:pt idx="3242">
                  <c:v>0.57299999999999995</c:v>
                </c:pt>
                <c:pt idx="3243">
                  <c:v>0.56699999999999995</c:v>
                </c:pt>
                <c:pt idx="3244">
                  <c:v>0.63700000000000001</c:v>
                </c:pt>
                <c:pt idx="3245">
                  <c:v>0.65300000000000002</c:v>
                </c:pt>
                <c:pt idx="3246">
                  <c:v>0.69899999999999995</c:v>
                </c:pt>
                <c:pt idx="3247">
                  <c:v>0.65800000000000003</c:v>
                </c:pt>
                <c:pt idx="3248">
                  <c:v>0.65400000000000003</c:v>
                </c:pt>
                <c:pt idx="3249">
                  <c:v>0.68300000000000005</c:v>
                </c:pt>
                <c:pt idx="3250">
                  <c:v>0.66100000000000003</c:v>
                </c:pt>
                <c:pt idx="3251">
                  <c:v>0.59499999999999997</c:v>
                </c:pt>
                <c:pt idx="3252">
                  <c:v>0.66800000000000004</c:v>
                </c:pt>
                <c:pt idx="3253">
                  <c:v>0.58099999999999996</c:v>
                </c:pt>
                <c:pt idx="3254">
                  <c:v>0.54900000000000004</c:v>
                </c:pt>
                <c:pt idx="3255">
                  <c:v>0.74199999999999999</c:v>
                </c:pt>
                <c:pt idx="3256">
                  <c:v>0.57499999999999996</c:v>
                </c:pt>
                <c:pt idx="3257">
                  <c:v>0.65800000000000003</c:v>
                </c:pt>
                <c:pt idx="3258">
                  <c:v>0.54800000000000004</c:v>
                </c:pt>
                <c:pt idx="3259">
                  <c:v>0.51200000000000001</c:v>
                </c:pt>
                <c:pt idx="3260">
                  <c:v>0.752</c:v>
                </c:pt>
                <c:pt idx="3261">
                  <c:v>0.55000000000000004</c:v>
                </c:pt>
                <c:pt idx="3262">
                  <c:v>0.59299999999999997</c:v>
                </c:pt>
                <c:pt idx="3263">
                  <c:v>0.54</c:v>
                </c:pt>
                <c:pt idx="3264">
                  <c:v>0.56100000000000005</c:v>
                </c:pt>
                <c:pt idx="3265">
                  <c:v>0.65500000000000003</c:v>
                </c:pt>
                <c:pt idx="3266">
                  <c:v>0.58499999999999996</c:v>
                </c:pt>
                <c:pt idx="3267">
                  <c:v>0.68799999999999994</c:v>
                </c:pt>
                <c:pt idx="3268">
                  <c:v>0.53100000000000003</c:v>
                </c:pt>
                <c:pt idx="3269">
                  <c:v>0.53</c:v>
                </c:pt>
                <c:pt idx="3270">
                  <c:v>0.61499999999999999</c:v>
                </c:pt>
                <c:pt idx="3271">
                  <c:v>0.65100000000000002</c:v>
                </c:pt>
                <c:pt idx="3272">
                  <c:v>0.76100000000000001</c:v>
                </c:pt>
                <c:pt idx="3273">
                  <c:v>0.67400000000000004</c:v>
                </c:pt>
                <c:pt idx="3274">
                  <c:v>0.57899999999999996</c:v>
                </c:pt>
                <c:pt idx="3275">
                  <c:v>0.56399999999999995</c:v>
                </c:pt>
                <c:pt idx="3276">
                  <c:v>0.66300000000000003</c:v>
                </c:pt>
                <c:pt idx="3277">
                  <c:v>0.65900000000000003</c:v>
                </c:pt>
                <c:pt idx="3278">
                  <c:v>0.69</c:v>
                </c:pt>
                <c:pt idx="3279">
                  <c:v>0.71799999999999997</c:v>
                </c:pt>
                <c:pt idx="3280">
                  <c:v>0.50600000000000001</c:v>
                </c:pt>
                <c:pt idx="3281">
                  <c:v>0.69</c:v>
                </c:pt>
                <c:pt idx="3282">
                  <c:v>0.64500000000000002</c:v>
                </c:pt>
                <c:pt idx="3283">
                  <c:v>0.56599999999999995</c:v>
                </c:pt>
                <c:pt idx="3284">
                  <c:v>0.47899999999999998</c:v>
                </c:pt>
                <c:pt idx="3285">
                  <c:v>0.52900000000000003</c:v>
                </c:pt>
                <c:pt idx="3286">
                  <c:v>0.70099999999999996</c:v>
                </c:pt>
                <c:pt idx="3287">
                  <c:v>0.60299999999999998</c:v>
                </c:pt>
                <c:pt idx="3288">
                  <c:v>0.73899999999999999</c:v>
                </c:pt>
                <c:pt idx="3289">
                  <c:v>0.52900000000000003</c:v>
                </c:pt>
                <c:pt idx="3290">
                  <c:v>0.48499999999999999</c:v>
                </c:pt>
                <c:pt idx="3291">
                  <c:v>0.79400000000000004</c:v>
                </c:pt>
                <c:pt idx="3292">
                  <c:v>0.65</c:v>
                </c:pt>
                <c:pt idx="3293">
                  <c:v>0.74099999999999999</c:v>
                </c:pt>
                <c:pt idx="3294">
                  <c:v>0.68799999999999994</c:v>
                </c:pt>
                <c:pt idx="3295">
                  <c:v>0.63600000000000001</c:v>
                </c:pt>
                <c:pt idx="3296">
                  <c:v>0.76600000000000001</c:v>
                </c:pt>
                <c:pt idx="3297">
                  <c:v>0.61399999999999999</c:v>
                </c:pt>
                <c:pt idx="3298">
                  <c:v>0.61399999999999999</c:v>
                </c:pt>
                <c:pt idx="3299">
                  <c:v>0.747</c:v>
                </c:pt>
                <c:pt idx="3300">
                  <c:v>0.70399999999999996</c:v>
                </c:pt>
                <c:pt idx="3301">
                  <c:v>0.73899999999999999</c:v>
                </c:pt>
                <c:pt idx="3302">
                  <c:v>0.52500000000000002</c:v>
                </c:pt>
                <c:pt idx="3303">
                  <c:v>0.68799999999999994</c:v>
                </c:pt>
                <c:pt idx="3304">
                  <c:v>0.59899999999999998</c:v>
                </c:pt>
                <c:pt idx="3305">
                  <c:v>0.56499999999999995</c:v>
                </c:pt>
                <c:pt idx="3306">
                  <c:v>0.67700000000000005</c:v>
                </c:pt>
                <c:pt idx="3307">
                  <c:v>0.68899999999999995</c:v>
                </c:pt>
                <c:pt idx="3308">
                  <c:v>0.68500000000000005</c:v>
                </c:pt>
                <c:pt idx="3309">
                  <c:v>0.70199999999999996</c:v>
                </c:pt>
                <c:pt idx="3310">
                  <c:v>0.745</c:v>
                </c:pt>
                <c:pt idx="3311">
                  <c:v>0.77500000000000002</c:v>
                </c:pt>
                <c:pt idx="3312">
                  <c:v>0.61299999999999999</c:v>
                </c:pt>
                <c:pt idx="3313">
                  <c:v>0.58599999999999997</c:v>
                </c:pt>
                <c:pt idx="3314">
                  <c:v>0.59799999999999998</c:v>
                </c:pt>
                <c:pt idx="3315">
                  <c:v>0.70099999999999996</c:v>
                </c:pt>
                <c:pt idx="3316">
                  <c:v>0.57799999999999996</c:v>
                </c:pt>
                <c:pt idx="3317">
                  <c:v>0.73799999999999999</c:v>
                </c:pt>
                <c:pt idx="3318">
                  <c:v>0.54600000000000004</c:v>
                </c:pt>
                <c:pt idx="3319">
                  <c:v>0.57399999999999995</c:v>
                </c:pt>
                <c:pt idx="3320">
                  <c:v>0.63900000000000001</c:v>
                </c:pt>
                <c:pt idx="3321">
                  <c:v>0.57799999999999996</c:v>
                </c:pt>
                <c:pt idx="3322">
                  <c:v>0.66300000000000003</c:v>
                </c:pt>
                <c:pt idx="3323">
                  <c:v>0.63100000000000001</c:v>
                </c:pt>
                <c:pt idx="3324">
                  <c:v>0.68600000000000005</c:v>
                </c:pt>
                <c:pt idx="3325">
                  <c:v>0.66700000000000004</c:v>
                </c:pt>
                <c:pt idx="3326">
                  <c:v>0.56599999999999995</c:v>
                </c:pt>
                <c:pt idx="3327">
                  <c:v>0.67300000000000004</c:v>
                </c:pt>
                <c:pt idx="3328">
                  <c:v>0.58799999999999997</c:v>
                </c:pt>
                <c:pt idx="3329">
                  <c:v>0.61699999999999999</c:v>
                </c:pt>
                <c:pt idx="3330">
                  <c:v>0.84299999999999997</c:v>
                </c:pt>
                <c:pt idx="3331">
                  <c:v>0.71299999999999997</c:v>
                </c:pt>
                <c:pt idx="3332">
                  <c:v>0.65500000000000003</c:v>
                </c:pt>
                <c:pt idx="3333">
                  <c:v>0.63900000000000001</c:v>
                </c:pt>
                <c:pt idx="3334">
                  <c:v>0.71799999999999997</c:v>
                </c:pt>
                <c:pt idx="3335">
                  <c:v>0.622</c:v>
                </c:pt>
                <c:pt idx="3336">
                  <c:v>0.69599999999999995</c:v>
                </c:pt>
                <c:pt idx="3337">
                  <c:v>0.66900000000000004</c:v>
                </c:pt>
                <c:pt idx="3338">
                  <c:v>0.76300000000000001</c:v>
                </c:pt>
                <c:pt idx="3339">
                  <c:v>0.66900000000000004</c:v>
                </c:pt>
                <c:pt idx="3340">
                  <c:v>0.76500000000000001</c:v>
                </c:pt>
                <c:pt idx="3341">
                  <c:v>0.66800000000000004</c:v>
                </c:pt>
                <c:pt idx="3342">
                  <c:v>0.68700000000000006</c:v>
                </c:pt>
                <c:pt idx="3343">
                  <c:v>0.69499999999999995</c:v>
                </c:pt>
                <c:pt idx="3344">
                  <c:v>0.51300000000000001</c:v>
                </c:pt>
                <c:pt idx="3345">
                  <c:v>0.70199999999999996</c:v>
                </c:pt>
                <c:pt idx="3346">
                  <c:v>0.71699999999999997</c:v>
                </c:pt>
                <c:pt idx="3347">
                  <c:v>0.66500000000000004</c:v>
                </c:pt>
                <c:pt idx="3348">
                  <c:v>0.59099999999999997</c:v>
                </c:pt>
                <c:pt idx="3349">
                  <c:v>0.56799999999999995</c:v>
                </c:pt>
                <c:pt idx="3350">
                  <c:v>0.75900000000000001</c:v>
                </c:pt>
                <c:pt idx="3351">
                  <c:v>0.73799999999999999</c:v>
                </c:pt>
                <c:pt idx="3352">
                  <c:v>0.71099999999999997</c:v>
                </c:pt>
                <c:pt idx="3353">
                  <c:v>0.6</c:v>
                </c:pt>
                <c:pt idx="3354">
                  <c:v>0.73599999999999999</c:v>
                </c:pt>
                <c:pt idx="3355">
                  <c:v>0.69099999999999995</c:v>
                </c:pt>
                <c:pt idx="3356">
                  <c:v>0.56999999999999995</c:v>
                </c:pt>
                <c:pt idx="3357">
                  <c:v>0.70199999999999996</c:v>
                </c:pt>
                <c:pt idx="3358">
                  <c:v>0.67100000000000004</c:v>
                </c:pt>
                <c:pt idx="3359">
                  <c:v>0.53400000000000003</c:v>
                </c:pt>
                <c:pt idx="3360">
                  <c:v>0.55100000000000005</c:v>
                </c:pt>
                <c:pt idx="3361">
                  <c:v>0.70899999999999996</c:v>
                </c:pt>
                <c:pt idx="3362">
                  <c:v>0.64100000000000001</c:v>
                </c:pt>
                <c:pt idx="3363">
                  <c:v>0.70299999999999996</c:v>
                </c:pt>
                <c:pt idx="3364">
                  <c:v>0.54300000000000004</c:v>
                </c:pt>
                <c:pt idx="3365">
                  <c:v>0.72799999999999998</c:v>
                </c:pt>
                <c:pt idx="3366">
                  <c:v>0.57199999999999995</c:v>
                </c:pt>
                <c:pt idx="3367">
                  <c:v>0.55800000000000005</c:v>
                </c:pt>
                <c:pt idx="3368">
                  <c:v>0.60099999999999998</c:v>
                </c:pt>
                <c:pt idx="3369">
                  <c:v>0.70499999999999996</c:v>
                </c:pt>
                <c:pt idx="3370">
                  <c:v>0.66300000000000003</c:v>
                </c:pt>
                <c:pt idx="3371">
                  <c:v>0.69399999999999995</c:v>
                </c:pt>
                <c:pt idx="3372">
                  <c:v>0.71</c:v>
                </c:pt>
                <c:pt idx="3373">
                  <c:v>0.71199999999999997</c:v>
                </c:pt>
                <c:pt idx="3374">
                  <c:v>0.70199999999999996</c:v>
                </c:pt>
                <c:pt idx="3375">
                  <c:v>0.58899999999999997</c:v>
                </c:pt>
                <c:pt idx="3376">
                  <c:v>0.66500000000000004</c:v>
                </c:pt>
                <c:pt idx="3377">
                  <c:v>0.56499999999999995</c:v>
                </c:pt>
                <c:pt idx="3378">
                  <c:v>0.70299999999999996</c:v>
                </c:pt>
                <c:pt idx="3379">
                  <c:v>0.63800000000000001</c:v>
                </c:pt>
                <c:pt idx="3380">
                  <c:v>0.55500000000000005</c:v>
                </c:pt>
                <c:pt idx="3381">
                  <c:v>0.57399999999999995</c:v>
                </c:pt>
                <c:pt idx="3382">
                  <c:v>0.63900000000000001</c:v>
                </c:pt>
                <c:pt idx="3383">
                  <c:v>0.52300000000000002</c:v>
                </c:pt>
                <c:pt idx="3384">
                  <c:v>0.67200000000000004</c:v>
                </c:pt>
                <c:pt idx="3385">
                  <c:v>0.59799999999999998</c:v>
                </c:pt>
                <c:pt idx="3386">
                  <c:v>0.67800000000000005</c:v>
                </c:pt>
                <c:pt idx="3387">
                  <c:v>0.67200000000000004</c:v>
                </c:pt>
                <c:pt idx="3388">
                  <c:v>0.63900000000000001</c:v>
                </c:pt>
                <c:pt idx="3389">
                  <c:v>0.53800000000000003</c:v>
                </c:pt>
                <c:pt idx="3390">
                  <c:v>0.57799999999999996</c:v>
                </c:pt>
                <c:pt idx="3391">
                  <c:v>0.70699999999999996</c:v>
                </c:pt>
                <c:pt idx="3392">
                  <c:v>0.64600000000000002</c:v>
                </c:pt>
                <c:pt idx="3393">
                  <c:v>0.53800000000000003</c:v>
                </c:pt>
                <c:pt idx="3394">
                  <c:v>0.68799999999999994</c:v>
                </c:pt>
                <c:pt idx="3395">
                  <c:v>0.63500000000000001</c:v>
                </c:pt>
                <c:pt idx="3396">
                  <c:v>0.66800000000000004</c:v>
                </c:pt>
                <c:pt idx="3397">
                  <c:v>0.628</c:v>
                </c:pt>
                <c:pt idx="3398">
                  <c:v>0.58699999999999997</c:v>
                </c:pt>
                <c:pt idx="3399">
                  <c:v>0.61399999999999999</c:v>
                </c:pt>
                <c:pt idx="3400">
                  <c:v>0.54100000000000004</c:v>
                </c:pt>
                <c:pt idx="3401">
                  <c:v>0.66500000000000004</c:v>
                </c:pt>
                <c:pt idx="3402">
                  <c:v>0.61399999999999999</c:v>
                </c:pt>
                <c:pt idx="3403">
                  <c:v>0.68700000000000006</c:v>
                </c:pt>
                <c:pt idx="3404">
                  <c:v>0.65100000000000002</c:v>
                </c:pt>
                <c:pt idx="3405">
                  <c:v>0.66500000000000004</c:v>
                </c:pt>
                <c:pt idx="3406">
                  <c:v>0.60599999999999998</c:v>
                </c:pt>
                <c:pt idx="3407">
                  <c:v>0.71599999999999997</c:v>
                </c:pt>
                <c:pt idx="3408">
                  <c:v>0.70499999999999996</c:v>
                </c:pt>
                <c:pt idx="3409">
                  <c:v>0.53700000000000003</c:v>
                </c:pt>
                <c:pt idx="3410">
                  <c:v>0.621</c:v>
                </c:pt>
                <c:pt idx="3411">
                  <c:v>0.746</c:v>
                </c:pt>
                <c:pt idx="3412">
                  <c:v>0.57399999999999995</c:v>
                </c:pt>
                <c:pt idx="3413">
                  <c:v>0.74099999999999999</c:v>
                </c:pt>
                <c:pt idx="3414">
                  <c:v>0.72499999999999998</c:v>
                </c:pt>
                <c:pt idx="3415">
                  <c:v>0.51800000000000002</c:v>
                </c:pt>
                <c:pt idx="3416">
                  <c:v>0.57299999999999995</c:v>
                </c:pt>
                <c:pt idx="3417">
                  <c:v>0.57099999999999995</c:v>
                </c:pt>
                <c:pt idx="3418">
                  <c:v>0.64500000000000002</c:v>
                </c:pt>
                <c:pt idx="3419">
                  <c:v>0.69899999999999995</c:v>
                </c:pt>
                <c:pt idx="3420">
                  <c:v>0.71599999999999997</c:v>
                </c:pt>
                <c:pt idx="3421">
                  <c:v>0.65900000000000003</c:v>
                </c:pt>
                <c:pt idx="3422">
                  <c:v>0.63300000000000001</c:v>
                </c:pt>
                <c:pt idx="3423">
                  <c:v>0.72199999999999998</c:v>
                </c:pt>
                <c:pt idx="3424">
                  <c:v>0.53700000000000003</c:v>
                </c:pt>
                <c:pt idx="3425">
                  <c:v>0.57699999999999996</c:v>
                </c:pt>
                <c:pt idx="3426">
                  <c:v>0.53300000000000003</c:v>
                </c:pt>
                <c:pt idx="3427">
                  <c:v>0.54200000000000004</c:v>
                </c:pt>
                <c:pt idx="3428">
                  <c:v>0.63300000000000001</c:v>
                </c:pt>
                <c:pt idx="3429">
                  <c:v>0.67400000000000004</c:v>
                </c:pt>
                <c:pt idx="3430">
                  <c:v>0.64300000000000002</c:v>
                </c:pt>
                <c:pt idx="3431">
                  <c:v>0.84799999999999998</c:v>
                </c:pt>
                <c:pt idx="3432">
                  <c:v>0.57799999999999996</c:v>
                </c:pt>
                <c:pt idx="3433">
                  <c:v>0.60299999999999998</c:v>
                </c:pt>
                <c:pt idx="3434">
                  <c:v>0.71599999999999997</c:v>
                </c:pt>
                <c:pt idx="3435">
                  <c:v>0.60699999999999998</c:v>
                </c:pt>
                <c:pt idx="3436">
                  <c:v>0.67100000000000004</c:v>
                </c:pt>
                <c:pt idx="3437">
                  <c:v>0.55400000000000005</c:v>
                </c:pt>
                <c:pt idx="3438">
                  <c:v>0.72399999999999998</c:v>
                </c:pt>
                <c:pt idx="3439">
                  <c:v>0.66700000000000004</c:v>
                </c:pt>
                <c:pt idx="3440">
                  <c:v>0.67400000000000004</c:v>
                </c:pt>
                <c:pt idx="3441">
                  <c:v>0.51600000000000001</c:v>
                </c:pt>
                <c:pt idx="3442">
                  <c:v>0.6</c:v>
                </c:pt>
                <c:pt idx="3443">
                  <c:v>0.71599999999999997</c:v>
                </c:pt>
                <c:pt idx="3444">
                  <c:v>0.69899999999999995</c:v>
                </c:pt>
                <c:pt idx="3445">
                  <c:v>0.52600000000000002</c:v>
                </c:pt>
                <c:pt idx="3446">
                  <c:v>0.629</c:v>
                </c:pt>
                <c:pt idx="3447">
                  <c:v>0.56799999999999995</c:v>
                </c:pt>
                <c:pt idx="3448">
                  <c:v>0.53800000000000003</c:v>
                </c:pt>
                <c:pt idx="3449">
                  <c:v>0.66500000000000004</c:v>
                </c:pt>
                <c:pt idx="3450">
                  <c:v>0.55900000000000005</c:v>
                </c:pt>
                <c:pt idx="3451">
                  <c:v>0.67800000000000005</c:v>
                </c:pt>
                <c:pt idx="3452">
                  <c:v>0.69299999999999995</c:v>
                </c:pt>
                <c:pt idx="3453">
                  <c:v>0.70299999999999996</c:v>
                </c:pt>
                <c:pt idx="3454">
                  <c:v>0.72399999999999998</c:v>
                </c:pt>
                <c:pt idx="3455">
                  <c:v>0.68</c:v>
                </c:pt>
                <c:pt idx="3456">
                  <c:v>0.58099999999999996</c:v>
                </c:pt>
                <c:pt idx="3457">
                  <c:v>0.53</c:v>
                </c:pt>
                <c:pt idx="3458">
                  <c:v>0.73699999999999999</c:v>
                </c:pt>
                <c:pt idx="3459">
                  <c:v>0.75600000000000001</c:v>
                </c:pt>
                <c:pt idx="3460">
                  <c:v>0.61699999999999999</c:v>
                </c:pt>
                <c:pt idx="3461">
                  <c:v>0.56599999999999995</c:v>
                </c:pt>
                <c:pt idx="3462">
                  <c:v>0.70899999999999996</c:v>
                </c:pt>
                <c:pt idx="3463">
                  <c:v>0.56100000000000005</c:v>
                </c:pt>
                <c:pt idx="3464">
                  <c:v>0.66700000000000004</c:v>
                </c:pt>
                <c:pt idx="3465">
                  <c:v>0.51700000000000002</c:v>
                </c:pt>
                <c:pt idx="3466">
                  <c:v>0.66600000000000004</c:v>
                </c:pt>
                <c:pt idx="3467">
                  <c:v>0.67300000000000004</c:v>
                </c:pt>
                <c:pt idx="3468">
                  <c:v>0.52300000000000002</c:v>
                </c:pt>
                <c:pt idx="3469">
                  <c:v>0.77100000000000002</c:v>
                </c:pt>
                <c:pt idx="3470">
                  <c:v>0.55800000000000005</c:v>
                </c:pt>
                <c:pt idx="3471">
                  <c:v>0.52800000000000002</c:v>
                </c:pt>
                <c:pt idx="3472">
                  <c:v>0.66800000000000004</c:v>
                </c:pt>
                <c:pt idx="3473">
                  <c:v>0.66500000000000004</c:v>
                </c:pt>
                <c:pt idx="3474">
                  <c:v>0.51100000000000001</c:v>
                </c:pt>
                <c:pt idx="3475">
                  <c:v>0.58799999999999997</c:v>
                </c:pt>
                <c:pt idx="3476">
                  <c:v>0.56999999999999995</c:v>
                </c:pt>
                <c:pt idx="3477">
                  <c:v>0.58499999999999996</c:v>
                </c:pt>
                <c:pt idx="3478">
                  <c:v>0.499</c:v>
                </c:pt>
                <c:pt idx="3479">
                  <c:v>0.69899999999999995</c:v>
                </c:pt>
                <c:pt idx="3480">
                  <c:v>0.65700000000000003</c:v>
                </c:pt>
                <c:pt idx="3481">
                  <c:v>0.623</c:v>
                </c:pt>
                <c:pt idx="3482">
                  <c:v>0.77800000000000002</c:v>
                </c:pt>
                <c:pt idx="3483">
                  <c:v>0.74299999999999999</c:v>
                </c:pt>
                <c:pt idx="3484">
                  <c:v>0.57299999999999995</c:v>
                </c:pt>
                <c:pt idx="3485">
                  <c:v>0.73499999999999999</c:v>
                </c:pt>
                <c:pt idx="3486">
                  <c:v>0.63700000000000001</c:v>
                </c:pt>
                <c:pt idx="3487">
                  <c:v>0.57699999999999996</c:v>
                </c:pt>
                <c:pt idx="3488">
                  <c:v>0.69799999999999995</c:v>
                </c:pt>
                <c:pt idx="3489">
                  <c:v>0.63400000000000001</c:v>
                </c:pt>
                <c:pt idx="3490">
                  <c:v>0.63800000000000001</c:v>
                </c:pt>
                <c:pt idx="3491">
                  <c:v>0.51800000000000002</c:v>
                </c:pt>
                <c:pt idx="3492">
                  <c:v>0.58699999999999997</c:v>
                </c:pt>
                <c:pt idx="3493">
                  <c:v>0.65500000000000003</c:v>
                </c:pt>
                <c:pt idx="3494">
                  <c:v>0.60699999999999998</c:v>
                </c:pt>
                <c:pt idx="3495">
                  <c:v>0.66900000000000004</c:v>
                </c:pt>
                <c:pt idx="3496">
                  <c:v>0.54100000000000004</c:v>
                </c:pt>
                <c:pt idx="3497">
                  <c:v>0.66700000000000004</c:v>
                </c:pt>
                <c:pt idx="3498">
                  <c:v>0.69099999999999995</c:v>
                </c:pt>
                <c:pt idx="3499">
                  <c:v>0.63800000000000001</c:v>
                </c:pt>
                <c:pt idx="3500">
                  <c:v>0.70699999999999996</c:v>
                </c:pt>
                <c:pt idx="3501">
                  <c:v>0.51400000000000001</c:v>
                </c:pt>
                <c:pt idx="3502">
                  <c:v>0.68899999999999995</c:v>
                </c:pt>
                <c:pt idx="3503">
                  <c:v>0.68</c:v>
                </c:pt>
                <c:pt idx="3504">
                  <c:v>0.56399999999999995</c:v>
                </c:pt>
                <c:pt idx="3505">
                  <c:v>0.6</c:v>
                </c:pt>
                <c:pt idx="3506">
                  <c:v>0.52</c:v>
                </c:pt>
                <c:pt idx="3507">
                  <c:v>0.68700000000000006</c:v>
                </c:pt>
                <c:pt idx="3508">
                  <c:v>0.64500000000000002</c:v>
                </c:pt>
                <c:pt idx="3509">
                  <c:v>0.79400000000000004</c:v>
                </c:pt>
                <c:pt idx="3510">
                  <c:v>0.51600000000000001</c:v>
                </c:pt>
                <c:pt idx="3511">
                  <c:v>0.68300000000000005</c:v>
                </c:pt>
                <c:pt idx="3512">
                  <c:v>0.56499999999999995</c:v>
                </c:pt>
                <c:pt idx="3513">
                  <c:v>0.54</c:v>
                </c:pt>
                <c:pt idx="3514">
                  <c:v>0.66500000000000004</c:v>
                </c:pt>
                <c:pt idx="3515">
                  <c:v>0.67</c:v>
                </c:pt>
                <c:pt idx="3516">
                  <c:v>0.71299999999999997</c:v>
                </c:pt>
                <c:pt idx="3517">
                  <c:v>0.74199999999999999</c:v>
                </c:pt>
                <c:pt idx="3518">
                  <c:v>0.53500000000000003</c:v>
                </c:pt>
                <c:pt idx="3519">
                  <c:v>0.58599999999999997</c:v>
                </c:pt>
                <c:pt idx="3520">
                  <c:v>0.67600000000000005</c:v>
                </c:pt>
                <c:pt idx="3521">
                  <c:v>0.47899999999999998</c:v>
                </c:pt>
                <c:pt idx="3522">
                  <c:v>0.57199999999999995</c:v>
                </c:pt>
                <c:pt idx="3523">
                  <c:v>0.65900000000000003</c:v>
                </c:pt>
                <c:pt idx="3524">
                  <c:v>0.55500000000000005</c:v>
                </c:pt>
                <c:pt idx="3525">
                  <c:v>0.55700000000000005</c:v>
                </c:pt>
                <c:pt idx="3526">
                  <c:v>0.60099999999999998</c:v>
                </c:pt>
                <c:pt idx="3527">
                  <c:v>0.76200000000000001</c:v>
                </c:pt>
                <c:pt idx="3528">
                  <c:v>0.70699999999999996</c:v>
                </c:pt>
                <c:pt idx="3529">
                  <c:v>0.51300000000000001</c:v>
                </c:pt>
                <c:pt idx="3530">
                  <c:v>0.58599999999999997</c:v>
                </c:pt>
                <c:pt idx="3531">
                  <c:v>0.499</c:v>
                </c:pt>
                <c:pt idx="3532">
                  <c:v>0.44900000000000001</c:v>
                </c:pt>
                <c:pt idx="3533">
                  <c:v>0.65200000000000002</c:v>
                </c:pt>
                <c:pt idx="3534">
                  <c:v>0.60899999999999999</c:v>
                </c:pt>
                <c:pt idx="3535">
                  <c:v>0.59199999999999997</c:v>
                </c:pt>
                <c:pt idx="3536">
                  <c:v>0.55200000000000005</c:v>
                </c:pt>
                <c:pt idx="3537">
                  <c:v>0.752</c:v>
                </c:pt>
                <c:pt idx="3538">
                  <c:v>0.622</c:v>
                </c:pt>
                <c:pt idx="3539">
                  <c:v>0.5</c:v>
                </c:pt>
                <c:pt idx="3540">
                  <c:v>0.48099999999999998</c:v>
                </c:pt>
                <c:pt idx="3541">
                  <c:v>0.68799999999999994</c:v>
                </c:pt>
                <c:pt idx="3542">
                  <c:v>0.61899999999999999</c:v>
                </c:pt>
                <c:pt idx="3543">
                  <c:v>0.54600000000000004</c:v>
                </c:pt>
                <c:pt idx="3544">
                  <c:v>0.70199999999999996</c:v>
                </c:pt>
                <c:pt idx="3545">
                  <c:v>0.51900000000000002</c:v>
                </c:pt>
                <c:pt idx="3546">
                  <c:v>0.64100000000000001</c:v>
                </c:pt>
                <c:pt idx="3547">
                  <c:v>0.57499999999999996</c:v>
                </c:pt>
                <c:pt idx="3548">
                  <c:v>0.56299999999999994</c:v>
                </c:pt>
                <c:pt idx="3549">
                  <c:v>0.68799999999999994</c:v>
                </c:pt>
                <c:pt idx="3550">
                  <c:v>0.72699999999999998</c:v>
                </c:pt>
                <c:pt idx="3551">
                  <c:v>0.64300000000000002</c:v>
                </c:pt>
                <c:pt idx="3552">
                  <c:v>0.58599999999999997</c:v>
                </c:pt>
                <c:pt idx="3553">
                  <c:v>0.64300000000000002</c:v>
                </c:pt>
                <c:pt idx="3554">
                  <c:v>0.51300000000000001</c:v>
                </c:pt>
                <c:pt idx="3555">
                  <c:v>0.65900000000000003</c:v>
                </c:pt>
                <c:pt idx="3556">
                  <c:v>0.626</c:v>
                </c:pt>
                <c:pt idx="3557">
                  <c:v>0.52400000000000002</c:v>
                </c:pt>
                <c:pt idx="3558">
                  <c:v>0.59299999999999997</c:v>
                </c:pt>
                <c:pt idx="3559">
                  <c:v>0.68</c:v>
                </c:pt>
                <c:pt idx="3560">
                  <c:v>0.624</c:v>
                </c:pt>
                <c:pt idx="3561">
                  <c:v>0.70699999999999996</c:v>
                </c:pt>
                <c:pt idx="3562">
                  <c:v>0.627</c:v>
                </c:pt>
                <c:pt idx="3563">
                  <c:v>0.69</c:v>
                </c:pt>
                <c:pt idx="3564">
                  <c:v>0.64700000000000002</c:v>
                </c:pt>
                <c:pt idx="3565">
                  <c:v>0.73299999999999998</c:v>
                </c:pt>
                <c:pt idx="3566">
                  <c:v>0.503</c:v>
                </c:pt>
                <c:pt idx="3567">
                  <c:v>0.65600000000000003</c:v>
                </c:pt>
                <c:pt idx="3568">
                  <c:v>0.64800000000000002</c:v>
                </c:pt>
                <c:pt idx="3569">
                  <c:v>0.66</c:v>
                </c:pt>
                <c:pt idx="3570">
                  <c:v>0.69699999999999995</c:v>
                </c:pt>
                <c:pt idx="3571">
                  <c:v>0.65600000000000003</c:v>
                </c:pt>
                <c:pt idx="3572">
                  <c:v>0.68200000000000005</c:v>
                </c:pt>
                <c:pt idx="3573">
                  <c:v>0.63800000000000001</c:v>
                </c:pt>
                <c:pt idx="3574">
                  <c:v>0.54</c:v>
                </c:pt>
                <c:pt idx="3575">
                  <c:v>0.68400000000000005</c:v>
                </c:pt>
                <c:pt idx="3576">
                  <c:v>0.53</c:v>
                </c:pt>
                <c:pt idx="3577">
                  <c:v>0.73299999999999998</c:v>
                </c:pt>
                <c:pt idx="3578">
                  <c:v>0.55700000000000005</c:v>
                </c:pt>
                <c:pt idx="3579">
                  <c:v>0.78100000000000003</c:v>
                </c:pt>
                <c:pt idx="3580">
                  <c:v>0.503</c:v>
                </c:pt>
                <c:pt idx="3581">
                  <c:v>0.65400000000000003</c:v>
                </c:pt>
                <c:pt idx="3582">
                  <c:v>0.68</c:v>
                </c:pt>
                <c:pt idx="3583">
                  <c:v>0.46899999999999997</c:v>
                </c:pt>
                <c:pt idx="3584">
                  <c:v>0.54200000000000004</c:v>
                </c:pt>
                <c:pt idx="3585">
                  <c:v>0.59499999999999997</c:v>
                </c:pt>
                <c:pt idx="3586">
                  <c:v>0.63300000000000001</c:v>
                </c:pt>
                <c:pt idx="3587">
                  <c:v>0.61899999999999999</c:v>
                </c:pt>
                <c:pt idx="3588">
                  <c:v>0.58599999999999997</c:v>
                </c:pt>
                <c:pt idx="3589">
                  <c:v>0.60699999999999998</c:v>
                </c:pt>
                <c:pt idx="3590">
                  <c:v>0.68899999999999995</c:v>
                </c:pt>
                <c:pt idx="3591">
                  <c:v>0.65100000000000002</c:v>
                </c:pt>
                <c:pt idx="3592">
                  <c:v>0.57299999999999995</c:v>
                </c:pt>
                <c:pt idx="3593">
                  <c:v>0.69599999999999995</c:v>
                </c:pt>
                <c:pt idx="3594">
                  <c:v>0.65700000000000003</c:v>
                </c:pt>
                <c:pt idx="3595">
                  <c:v>0.58099999999999996</c:v>
                </c:pt>
                <c:pt idx="3596">
                  <c:v>0.6</c:v>
                </c:pt>
                <c:pt idx="3597">
                  <c:v>0.54800000000000004</c:v>
                </c:pt>
                <c:pt idx="3598">
                  <c:v>0.63300000000000001</c:v>
                </c:pt>
                <c:pt idx="3599">
                  <c:v>0.745</c:v>
                </c:pt>
                <c:pt idx="3600">
                  <c:v>0.64600000000000002</c:v>
                </c:pt>
                <c:pt idx="3601">
                  <c:v>0.64700000000000002</c:v>
                </c:pt>
                <c:pt idx="3602">
                  <c:v>0.57099999999999995</c:v>
                </c:pt>
                <c:pt idx="3603">
                  <c:v>0.54900000000000004</c:v>
                </c:pt>
                <c:pt idx="3604">
                  <c:v>0.77400000000000002</c:v>
                </c:pt>
                <c:pt idx="3605">
                  <c:v>0.52400000000000002</c:v>
                </c:pt>
                <c:pt idx="3606">
                  <c:v>0.69</c:v>
                </c:pt>
                <c:pt idx="3607">
                  <c:v>0.76200000000000001</c:v>
                </c:pt>
                <c:pt idx="3608">
                  <c:v>0.54100000000000004</c:v>
                </c:pt>
                <c:pt idx="3609">
                  <c:v>0.59599999999999997</c:v>
                </c:pt>
                <c:pt idx="3610">
                  <c:v>0.73199999999999998</c:v>
                </c:pt>
                <c:pt idx="3611">
                  <c:v>0.51500000000000001</c:v>
                </c:pt>
                <c:pt idx="3612">
                  <c:v>0.499</c:v>
                </c:pt>
                <c:pt idx="3613">
                  <c:v>0.63600000000000001</c:v>
                </c:pt>
                <c:pt idx="3614">
                  <c:v>0.67100000000000004</c:v>
                </c:pt>
                <c:pt idx="3615">
                  <c:v>0.60199999999999998</c:v>
                </c:pt>
                <c:pt idx="3616">
                  <c:v>0.63600000000000001</c:v>
                </c:pt>
                <c:pt idx="3617">
                  <c:v>0.55600000000000005</c:v>
                </c:pt>
                <c:pt idx="3618">
                  <c:v>0.61599999999999999</c:v>
                </c:pt>
                <c:pt idx="3619">
                  <c:v>0.54400000000000004</c:v>
                </c:pt>
                <c:pt idx="3620">
                  <c:v>0.55100000000000005</c:v>
                </c:pt>
                <c:pt idx="3621">
                  <c:v>0.72199999999999998</c:v>
                </c:pt>
                <c:pt idx="3622">
                  <c:v>0.51800000000000002</c:v>
                </c:pt>
                <c:pt idx="3623">
                  <c:v>0.46600000000000003</c:v>
                </c:pt>
                <c:pt idx="3624">
                  <c:v>0.55100000000000005</c:v>
                </c:pt>
                <c:pt idx="3625">
                  <c:v>0.50800000000000001</c:v>
                </c:pt>
                <c:pt idx="3626">
                  <c:v>0.58399999999999996</c:v>
                </c:pt>
                <c:pt idx="3627">
                  <c:v>0.67300000000000004</c:v>
                </c:pt>
                <c:pt idx="3628">
                  <c:v>0.753</c:v>
                </c:pt>
                <c:pt idx="3629">
                  <c:v>0.67400000000000004</c:v>
                </c:pt>
                <c:pt idx="3630">
                  <c:v>0.71099999999999997</c:v>
                </c:pt>
                <c:pt idx="3631">
                  <c:v>0.55200000000000005</c:v>
                </c:pt>
                <c:pt idx="3632">
                  <c:v>0.51200000000000001</c:v>
                </c:pt>
                <c:pt idx="3633">
                  <c:v>0.68</c:v>
                </c:pt>
                <c:pt idx="3634">
                  <c:v>0.56200000000000006</c:v>
                </c:pt>
                <c:pt idx="3635">
                  <c:v>0.54600000000000004</c:v>
                </c:pt>
                <c:pt idx="3636">
                  <c:v>0.54600000000000004</c:v>
                </c:pt>
                <c:pt idx="3637">
                  <c:v>0.58299999999999996</c:v>
                </c:pt>
                <c:pt idx="3638">
                  <c:v>0.47499999999999998</c:v>
                </c:pt>
                <c:pt idx="3639">
                  <c:v>0.67300000000000004</c:v>
                </c:pt>
                <c:pt idx="3640">
                  <c:v>0.437</c:v>
                </c:pt>
                <c:pt idx="3641">
                  <c:v>0.56999999999999995</c:v>
                </c:pt>
                <c:pt idx="3642">
                  <c:v>0.61899999999999999</c:v>
                </c:pt>
                <c:pt idx="3643">
                  <c:v>0.56000000000000005</c:v>
                </c:pt>
                <c:pt idx="3644">
                  <c:v>0.77400000000000002</c:v>
                </c:pt>
                <c:pt idx="3645">
                  <c:v>0.66400000000000003</c:v>
                </c:pt>
                <c:pt idx="3646">
                  <c:v>0.73199999999999998</c:v>
                </c:pt>
                <c:pt idx="3647">
                  <c:v>0.51300000000000001</c:v>
                </c:pt>
                <c:pt idx="3648">
                  <c:v>0.64700000000000002</c:v>
                </c:pt>
                <c:pt idx="3649">
                  <c:v>0.56000000000000005</c:v>
                </c:pt>
                <c:pt idx="3650">
                  <c:v>0.53700000000000003</c:v>
                </c:pt>
                <c:pt idx="3651">
                  <c:v>0.67100000000000004</c:v>
                </c:pt>
                <c:pt idx="3652">
                  <c:v>0.443</c:v>
                </c:pt>
                <c:pt idx="3653">
                  <c:v>0.78300000000000003</c:v>
                </c:pt>
                <c:pt idx="3654">
                  <c:v>0.65400000000000003</c:v>
                </c:pt>
                <c:pt idx="3655">
                  <c:v>0.65400000000000003</c:v>
                </c:pt>
                <c:pt idx="3656">
                  <c:v>0.56699999999999995</c:v>
                </c:pt>
                <c:pt idx="3657">
                  <c:v>0.61599999999999999</c:v>
                </c:pt>
                <c:pt idx="3658">
                  <c:v>0.52600000000000002</c:v>
                </c:pt>
                <c:pt idx="3659">
                  <c:v>0.54200000000000004</c:v>
                </c:pt>
                <c:pt idx="3660">
                  <c:v>0.66600000000000004</c:v>
                </c:pt>
                <c:pt idx="3661">
                  <c:v>0.71399999999999997</c:v>
                </c:pt>
                <c:pt idx="3662">
                  <c:v>0.61799999999999999</c:v>
                </c:pt>
                <c:pt idx="3663">
                  <c:v>0.59</c:v>
                </c:pt>
                <c:pt idx="3664">
                  <c:v>0.59599999999999997</c:v>
                </c:pt>
                <c:pt idx="3665">
                  <c:v>0.58499999999999996</c:v>
                </c:pt>
                <c:pt idx="3666">
                  <c:v>0.61899999999999999</c:v>
                </c:pt>
                <c:pt idx="3667">
                  <c:v>0.56200000000000006</c:v>
                </c:pt>
                <c:pt idx="3668">
                  <c:v>0.54</c:v>
                </c:pt>
                <c:pt idx="3669">
                  <c:v>0.51100000000000001</c:v>
                </c:pt>
                <c:pt idx="3670">
                  <c:v>0.55100000000000005</c:v>
                </c:pt>
                <c:pt idx="3671">
                  <c:v>0.65</c:v>
                </c:pt>
                <c:pt idx="3672">
                  <c:v>0.71499999999999997</c:v>
                </c:pt>
                <c:pt idx="3673">
                  <c:v>0.69899999999999995</c:v>
                </c:pt>
                <c:pt idx="3674">
                  <c:v>0.626</c:v>
                </c:pt>
                <c:pt idx="3675">
                  <c:v>0.56599999999999995</c:v>
                </c:pt>
                <c:pt idx="3676">
                  <c:v>0.65800000000000003</c:v>
                </c:pt>
                <c:pt idx="3677">
                  <c:v>0.61899999999999999</c:v>
                </c:pt>
                <c:pt idx="3678">
                  <c:v>0.745</c:v>
                </c:pt>
                <c:pt idx="3679">
                  <c:v>0.68400000000000005</c:v>
                </c:pt>
                <c:pt idx="3680">
                  <c:v>0.54400000000000004</c:v>
                </c:pt>
                <c:pt idx="3681">
                  <c:v>0.52500000000000002</c:v>
                </c:pt>
                <c:pt idx="3682">
                  <c:v>0.69399999999999995</c:v>
                </c:pt>
                <c:pt idx="3683">
                  <c:v>0.55400000000000005</c:v>
                </c:pt>
                <c:pt idx="3684">
                  <c:v>0.67200000000000004</c:v>
                </c:pt>
                <c:pt idx="3685">
                  <c:v>0.54600000000000004</c:v>
                </c:pt>
                <c:pt idx="3686">
                  <c:v>0.68300000000000005</c:v>
                </c:pt>
                <c:pt idx="3687">
                  <c:v>0.79400000000000004</c:v>
                </c:pt>
                <c:pt idx="3688">
                  <c:v>0.55400000000000005</c:v>
                </c:pt>
                <c:pt idx="3689">
                  <c:v>0.64100000000000001</c:v>
                </c:pt>
                <c:pt idx="3690">
                  <c:v>0.747</c:v>
                </c:pt>
                <c:pt idx="3691">
                  <c:v>0.54600000000000004</c:v>
                </c:pt>
                <c:pt idx="3692">
                  <c:v>0.52</c:v>
                </c:pt>
                <c:pt idx="3693">
                  <c:v>0.60799999999999998</c:v>
                </c:pt>
                <c:pt idx="3694">
                  <c:v>0.69199999999999995</c:v>
                </c:pt>
                <c:pt idx="3695">
                  <c:v>0.70199999999999996</c:v>
                </c:pt>
                <c:pt idx="3696">
                  <c:v>0.68100000000000005</c:v>
                </c:pt>
                <c:pt idx="3697">
                  <c:v>0.54400000000000004</c:v>
                </c:pt>
                <c:pt idx="3698">
                  <c:v>0.68100000000000005</c:v>
                </c:pt>
                <c:pt idx="3699">
                  <c:v>0.73399999999999999</c:v>
                </c:pt>
                <c:pt idx="3700">
                  <c:v>0.55900000000000005</c:v>
                </c:pt>
                <c:pt idx="3701">
                  <c:v>0.46100000000000002</c:v>
                </c:pt>
                <c:pt idx="3702">
                  <c:v>0.70599999999999996</c:v>
                </c:pt>
                <c:pt idx="3703">
                  <c:v>0.53600000000000003</c:v>
                </c:pt>
                <c:pt idx="3704">
                  <c:v>0.73599999999999999</c:v>
                </c:pt>
                <c:pt idx="3705">
                  <c:v>0.48799999999999999</c:v>
                </c:pt>
                <c:pt idx="3706">
                  <c:v>0.68700000000000006</c:v>
                </c:pt>
                <c:pt idx="3707">
                  <c:v>0.79600000000000004</c:v>
                </c:pt>
                <c:pt idx="3708">
                  <c:v>0.54100000000000004</c:v>
                </c:pt>
                <c:pt idx="3709">
                  <c:v>0.59</c:v>
                </c:pt>
                <c:pt idx="3710">
                  <c:v>0.65400000000000003</c:v>
                </c:pt>
                <c:pt idx="3711">
                  <c:v>0.54</c:v>
                </c:pt>
                <c:pt idx="3712">
                  <c:v>0.61599999999999999</c:v>
                </c:pt>
                <c:pt idx="3713">
                  <c:v>0.63200000000000001</c:v>
                </c:pt>
                <c:pt idx="3714">
                  <c:v>0.54500000000000004</c:v>
                </c:pt>
                <c:pt idx="3715">
                  <c:v>0.66400000000000003</c:v>
                </c:pt>
                <c:pt idx="3716">
                  <c:v>0.53900000000000003</c:v>
                </c:pt>
                <c:pt idx="3717">
                  <c:v>0.752</c:v>
                </c:pt>
                <c:pt idx="3718">
                  <c:v>0.68799999999999994</c:v>
                </c:pt>
                <c:pt idx="3719">
                  <c:v>0.64800000000000002</c:v>
                </c:pt>
                <c:pt idx="3720">
                  <c:v>0.55400000000000005</c:v>
                </c:pt>
                <c:pt idx="3721">
                  <c:v>0.67500000000000004</c:v>
                </c:pt>
                <c:pt idx="3722">
                  <c:v>0.73799999999999999</c:v>
                </c:pt>
                <c:pt idx="3723">
                  <c:v>0.69499999999999995</c:v>
                </c:pt>
                <c:pt idx="3724">
                  <c:v>0.66500000000000004</c:v>
                </c:pt>
                <c:pt idx="3725">
                  <c:v>0.503</c:v>
                </c:pt>
                <c:pt idx="3726">
                  <c:v>0.51400000000000001</c:v>
                </c:pt>
                <c:pt idx="3727">
                  <c:v>0.47</c:v>
                </c:pt>
                <c:pt idx="3728">
                  <c:v>0.59699999999999998</c:v>
                </c:pt>
                <c:pt idx="3729">
                  <c:v>0.53800000000000003</c:v>
                </c:pt>
                <c:pt idx="3730">
                  <c:v>0.48799999999999999</c:v>
                </c:pt>
                <c:pt idx="3731">
                  <c:v>0.51700000000000002</c:v>
                </c:pt>
                <c:pt idx="3732">
                  <c:v>0.60899999999999999</c:v>
                </c:pt>
                <c:pt idx="3733">
                  <c:v>0.56299999999999994</c:v>
                </c:pt>
                <c:pt idx="3734">
                  <c:v>0.54500000000000004</c:v>
                </c:pt>
                <c:pt idx="3735">
                  <c:v>0.57299999999999995</c:v>
                </c:pt>
                <c:pt idx="3736">
                  <c:v>0.71299999999999997</c:v>
                </c:pt>
                <c:pt idx="3737">
                  <c:v>0.71899999999999997</c:v>
                </c:pt>
                <c:pt idx="3738">
                  <c:v>0.55900000000000005</c:v>
                </c:pt>
                <c:pt idx="3739">
                  <c:v>0.54800000000000004</c:v>
                </c:pt>
                <c:pt idx="3740">
                  <c:v>0.69599999999999995</c:v>
                </c:pt>
                <c:pt idx="3741">
                  <c:v>0.65700000000000003</c:v>
                </c:pt>
                <c:pt idx="3742">
                  <c:v>0.58099999999999996</c:v>
                </c:pt>
                <c:pt idx="3743">
                  <c:v>0.65300000000000002</c:v>
                </c:pt>
                <c:pt idx="3744">
                  <c:v>0.67400000000000004</c:v>
                </c:pt>
                <c:pt idx="3745">
                  <c:v>0.53100000000000003</c:v>
                </c:pt>
                <c:pt idx="3746">
                  <c:v>0.52</c:v>
                </c:pt>
                <c:pt idx="3747">
                  <c:v>0.56699999999999995</c:v>
                </c:pt>
                <c:pt idx="3748">
                  <c:v>0.66700000000000004</c:v>
                </c:pt>
                <c:pt idx="3749">
                  <c:v>0.63200000000000001</c:v>
                </c:pt>
                <c:pt idx="3750">
                  <c:v>0.66400000000000003</c:v>
                </c:pt>
                <c:pt idx="3751">
                  <c:v>0.55300000000000005</c:v>
                </c:pt>
                <c:pt idx="3752">
                  <c:v>0.71799999999999997</c:v>
                </c:pt>
                <c:pt idx="3753">
                  <c:v>0.52800000000000002</c:v>
                </c:pt>
                <c:pt idx="3754">
                  <c:v>0.50800000000000001</c:v>
                </c:pt>
                <c:pt idx="3755">
                  <c:v>0.58399999999999996</c:v>
                </c:pt>
                <c:pt idx="3756">
                  <c:v>0.497</c:v>
                </c:pt>
                <c:pt idx="3757">
                  <c:v>0.65500000000000003</c:v>
                </c:pt>
                <c:pt idx="3758">
                  <c:v>0.50800000000000001</c:v>
                </c:pt>
                <c:pt idx="3759">
                  <c:v>0.53</c:v>
                </c:pt>
                <c:pt idx="3760">
                  <c:v>0.57899999999999996</c:v>
                </c:pt>
                <c:pt idx="3761">
                  <c:v>0.71</c:v>
                </c:pt>
                <c:pt idx="3762">
                  <c:v>0.66700000000000004</c:v>
                </c:pt>
                <c:pt idx="3763">
                  <c:v>0.55100000000000005</c:v>
                </c:pt>
                <c:pt idx="3764">
                  <c:v>0.54900000000000004</c:v>
                </c:pt>
                <c:pt idx="3765">
                  <c:v>0.53800000000000003</c:v>
                </c:pt>
                <c:pt idx="3766">
                  <c:v>0.56200000000000006</c:v>
                </c:pt>
                <c:pt idx="3767">
                  <c:v>0.71799999999999997</c:v>
                </c:pt>
                <c:pt idx="3768">
                  <c:v>0.60399999999999998</c:v>
                </c:pt>
                <c:pt idx="3769">
                  <c:v>0.53600000000000003</c:v>
                </c:pt>
                <c:pt idx="3770">
                  <c:v>0.54900000000000004</c:v>
                </c:pt>
                <c:pt idx="3771">
                  <c:v>0.56000000000000005</c:v>
                </c:pt>
                <c:pt idx="3772">
                  <c:v>0.55500000000000005</c:v>
                </c:pt>
                <c:pt idx="3773">
                  <c:v>0.56399999999999995</c:v>
                </c:pt>
                <c:pt idx="3774">
                  <c:v>0.63500000000000001</c:v>
                </c:pt>
                <c:pt idx="3775">
                  <c:v>0.54200000000000004</c:v>
                </c:pt>
                <c:pt idx="3776">
                  <c:v>0.61299999999999999</c:v>
                </c:pt>
                <c:pt idx="3777">
                  <c:v>0.63300000000000001</c:v>
                </c:pt>
                <c:pt idx="3778">
                  <c:v>0.71</c:v>
                </c:pt>
                <c:pt idx="3779">
                  <c:v>0.52700000000000002</c:v>
                </c:pt>
                <c:pt idx="3780">
                  <c:v>0.69899999999999995</c:v>
                </c:pt>
                <c:pt idx="3781">
                  <c:v>0.66300000000000003</c:v>
                </c:pt>
                <c:pt idx="3782">
                  <c:v>0.70899999999999996</c:v>
                </c:pt>
                <c:pt idx="3783">
                  <c:v>0.51700000000000002</c:v>
                </c:pt>
                <c:pt idx="3784">
                  <c:v>0.51400000000000001</c:v>
                </c:pt>
                <c:pt idx="3785">
                  <c:v>0.57299999999999995</c:v>
                </c:pt>
                <c:pt idx="3786">
                  <c:v>0.65100000000000002</c:v>
                </c:pt>
                <c:pt idx="3787">
                  <c:v>0.69199999999999995</c:v>
                </c:pt>
                <c:pt idx="3788">
                  <c:v>0.55900000000000005</c:v>
                </c:pt>
                <c:pt idx="3789">
                  <c:v>0.47699999999999998</c:v>
                </c:pt>
                <c:pt idx="3790">
                  <c:v>0.57999999999999996</c:v>
                </c:pt>
                <c:pt idx="3791">
                  <c:v>0.66600000000000004</c:v>
                </c:pt>
                <c:pt idx="3792">
                  <c:v>0.56000000000000005</c:v>
                </c:pt>
                <c:pt idx="3793">
                  <c:v>0.55000000000000004</c:v>
                </c:pt>
                <c:pt idx="3794">
                  <c:v>0.48499999999999999</c:v>
                </c:pt>
                <c:pt idx="3795">
                  <c:v>0.64600000000000002</c:v>
                </c:pt>
                <c:pt idx="3796">
                  <c:v>0.70699999999999996</c:v>
                </c:pt>
                <c:pt idx="3797">
                  <c:v>0.65800000000000003</c:v>
                </c:pt>
                <c:pt idx="3798">
                  <c:v>0.501</c:v>
                </c:pt>
                <c:pt idx="3799">
                  <c:v>0.60499999999999998</c:v>
                </c:pt>
                <c:pt idx="3800">
                  <c:v>0.70299999999999996</c:v>
                </c:pt>
                <c:pt idx="3801">
                  <c:v>0.57599999999999996</c:v>
                </c:pt>
                <c:pt idx="3802">
                  <c:v>0.55500000000000005</c:v>
                </c:pt>
                <c:pt idx="3803">
                  <c:v>0.56799999999999995</c:v>
                </c:pt>
                <c:pt idx="3804">
                  <c:v>0.496</c:v>
                </c:pt>
                <c:pt idx="3805">
                  <c:v>0.71</c:v>
                </c:pt>
                <c:pt idx="3806">
                  <c:v>0.70199999999999996</c:v>
                </c:pt>
                <c:pt idx="3807">
                  <c:v>0.51</c:v>
                </c:pt>
                <c:pt idx="3808">
                  <c:v>0.68700000000000006</c:v>
                </c:pt>
                <c:pt idx="3809">
                  <c:v>0.502</c:v>
                </c:pt>
                <c:pt idx="3810">
                  <c:v>0.51700000000000002</c:v>
                </c:pt>
                <c:pt idx="3811">
                  <c:v>0.69499999999999995</c:v>
                </c:pt>
                <c:pt idx="3812">
                  <c:v>0.75800000000000001</c:v>
                </c:pt>
                <c:pt idx="3813">
                  <c:v>0.64400000000000002</c:v>
                </c:pt>
                <c:pt idx="3814">
                  <c:v>0.53800000000000003</c:v>
                </c:pt>
                <c:pt idx="3815">
                  <c:v>0.55800000000000005</c:v>
                </c:pt>
                <c:pt idx="3816">
                  <c:v>0.52100000000000002</c:v>
                </c:pt>
                <c:pt idx="3817">
                  <c:v>0.621</c:v>
                </c:pt>
                <c:pt idx="3818">
                  <c:v>0.54600000000000004</c:v>
                </c:pt>
                <c:pt idx="3819">
                  <c:v>0.63300000000000001</c:v>
                </c:pt>
                <c:pt idx="3820">
                  <c:v>0.65700000000000003</c:v>
                </c:pt>
                <c:pt idx="3821">
                  <c:v>0.71799999999999997</c:v>
                </c:pt>
                <c:pt idx="3822">
                  <c:v>0.68100000000000005</c:v>
                </c:pt>
                <c:pt idx="3823">
                  <c:v>0.53600000000000003</c:v>
                </c:pt>
                <c:pt idx="3824">
                  <c:v>0.753</c:v>
                </c:pt>
                <c:pt idx="3825">
                  <c:v>0.61199999999999999</c:v>
                </c:pt>
                <c:pt idx="3826">
                  <c:v>0.68400000000000005</c:v>
                </c:pt>
                <c:pt idx="3827">
                  <c:v>0.53100000000000003</c:v>
                </c:pt>
                <c:pt idx="3828">
                  <c:v>0.60399999999999998</c:v>
                </c:pt>
                <c:pt idx="3829">
                  <c:v>0.49199999999999999</c:v>
                </c:pt>
                <c:pt idx="3830">
                  <c:v>0.56399999999999995</c:v>
                </c:pt>
                <c:pt idx="3831">
                  <c:v>0.59499999999999997</c:v>
                </c:pt>
                <c:pt idx="3832">
                  <c:v>0.56000000000000005</c:v>
                </c:pt>
                <c:pt idx="3833">
                  <c:v>0.7</c:v>
                </c:pt>
                <c:pt idx="3834">
                  <c:v>0.60799999999999998</c:v>
                </c:pt>
                <c:pt idx="3835">
                  <c:v>0.74399999999999999</c:v>
                </c:pt>
                <c:pt idx="3836">
                  <c:v>0.58299999999999996</c:v>
                </c:pt>
                <c:pt idx="3837">
                  <c:v>0.77300000000000002</c:v>
                </c:pt>
                <c:pt idx="3838">
                  <c:v>0.71399999999999997</c:v>
                </c:pt>
                <c:pt idx="3839">
                  <c:v>0.61299999999999999</c:v>
                </c:pt>
                <c:pt idx="3840">
                  <c:v>0.73</c:v>
                </c:pt>
                <c:pt idx="3841">
                  <c:v>0.55000000000000004</c:v>
                </c:pt>
                <c:pt idx="3842">
                  <c:v>0.55400000000000005</c:v>
                </c:pt>
                <c:pt idx="3843">
                  <c:v>0.64100000000000001</c:v>
                </c:pt>
                <c:pt idx="3844">
                  <c:v>0.69299999999999995</c:v>
                </c:pt>
                <c:pt idx="3845">
                  <c:v>0.72799999999999998</c:v>
                </c:pt>
                <c:pt idx="3846">
                  <c:v>0.54300000000000004</c:v>
                </c:pt>
                <c:pt idx="3847">
                  <c:v>0.79300000000000004</c:v>
                </c:pt>
                <c:pt idx="3848">
                  <c:v>0.65400000000000003</c:v>
                </c:pt>
                <c:pt idx="3849">
                  <c:v>0.752</c:v>
                </c:pt>
                <c:pt idx="3850">
                  <c:v>0.66500000000000004</c:v>
                </c:pt>
                <c:pt idx="3851">
                  <c:v>0.72699999999999998</c:v>
                </c:pt>
                <c:pt idx="3852">
                  <c:v>0.58699999999999997</c:v>
                </c:pt>
                <c:pt idx="3853">
                  <c:v>0.68300000000000005</c:v>
                </c:pt>
                <c:pt idx="3854">
                  <c:v>0.80600000000000005</c:v>
                </c:pt>
                <c:pt idx="3855">
                  <c:v>0.77700000000000002</c:v>
                </c:pt>
                <c:pt idx="3856">
                  <c:v>0.439</c:v>
                </c:pt>
                <c:pt idx="3857">
                  <c:v>0.56699999999999995</c:v>
                </c:pt>
                <c:pt idx="3858">
                  <c:v>0.501</c:v>
                </c:pt>
                <c:pt idx="3859">
                  <c:v>0.58199999999999996</c:v>
                </c:pt>
                <c:pt idx="3860">
                  <c:v>0.69</c:v>
                </c:pt>
                <c:pt idx="3861">
                  <c:v>0.54700000000000004</c:v>
                </c:pt>
                <c:pt idx="3862">
                  <c:v>0.54500000000000004</c:v>
                </c:pt>
                <c:pt idx="3863">
                  <c:v>0.64400000000000002</c:v>
                </c:pt>
                <c:pt idx="3864">
                  <c:v>0.69399999999999995</c:v>
                </c:pt>
                <c:pt idx="3865">
                  <c:v>0.64700000000000002</c:v>
                </c:pt>
                <c:pt idx="3866">
                  <c:v>0.52600000000000002</c:v>
                </c:pt>
                <c:pt idx="3867">
                  <c:v>0.66600000000000004</c:v>
                </c:pt>
                <c:pt idx="3868">
                  <c:v>0.65</c:v>
                </c:pt>
                <c:pt idx="3869">
                  <c:v>0.52400000000000002</c:v>
                </c:pt>
                <c:pt idx="3870">
                  <c:v>0.68</c:v>
                </c:pt>
                <c:pt idx="3871">
                  <c:v>0.67500000000000004</c:v>
                </c:pt>
                <c:pt idx="3872">
                  <c:v>0.68200000000000005</c:v>
                </c:pt>
                <c:pt idx="3873">
                  <c:v>0.68</c:v>
                </c:pt>
                <c:pt idx="3874">
                  <c:v>0.73499999999999999</c:v>
                </c:pt>
                <c:pt idx="3875">
                  <c:v>0.58299999999999996</c:v>
                </c:pt>
                <c:pt idx="3876">
                  <c:v>0.58899999999999997</c:v>
                </c:pt>
                <c:pt idx="3877">
                  <c:v>0.622</c:v>
                </c:pt>
                <c:pt idx="3878">
                  <c:v>0.52600000000000002</c:v>
                </c:pt>
                <c:pt idx="3879">
                  <c:v>0.48099999999999998</c:v>
                </c:pt>
                <c:pt idx="3880">
                  <c:v>0.65500000000000003</c:v>
                </c:pt>
                <c:pt idx="3881">
                  <c:v>0.65800000000000003</c:v>
                </c:pt>
                <c:pt idx="3882">
                  <c:v>0.68</c:v>
                </c:pt>
                <c:pt idx="3883">
                  <c:v>0.58299999999999996</c:v>
                </c:pt>
                <c:pt idx="3884">
                  <c:v>0.70299999999999996</c:v>
                </c:pt>
                <c:pt idx="3885">
                  <c:v>0.66</c:v>
                </c:pt>
                <c:pt idx="3886">
                  <c:v>0.59399999999999997</c:v>
                </c:pt>
                <c:pt idx="3887">
                  <c:v>0.53600000000000003</c:v>
                </c:pt>
                <c:pt idx="3888">
                  <c:v>0.63</c:v>
                </c:pt>
                <c:pt idx="3889">
                  <c:v>0.64400000000000002</c:v>
                </c:pt>
                <c:pt idx="3890">
                  <c:v>0.626</c:v>
                </c:pt>
                <c:pt idx="3891">
                  <c:v>0.70699999999999996</c:v>
                </c:pt>
                <c:pt idx="3892">
                  <c:v>0.70299999999999996</c:v>
                </c:pt>
                <c:pt idx="3893">
                  <c:v>0.65600000000000003</c:v>
                </c:pt>
                <c:pt idx="3894">
                  <c:v>0.68200000000000005</c:v>
                </c:pt>
                <c:pt idx="3895">
                  <c:v>0.45500000000000002</c:v>
                </c:pt>
                <c:pt idx="3896">
                  <c:v>0.69099999999999995</c:v>
                </c:pt>
                <c:pt idx="3897">
                  <c:v>0.51500000000000001</c:v>
                </c:pt>
                <c:pt idx="3898">
                  <c:v>0.54400000000000004</c:v>
                </c:pt>
                <c:pt idx="3899">
                  <c:v>0.68300000000000005</c:v>
                </c:pt>
                <c:pt idx="3900">
                  <c:v>0.54300000000000004</c:v>
                </c:pt>
                <c:pt idx="3901">
                  <c:v>0.71399999999999997</c:v>
                </c:pt>
                <c:pt idx="3902">
                  <c:v>0.56399999999999995</c:v>
                </c:pt>
                <c:pt idx="3903">
                  <c:v>0.68899999999999995</c:v>
                </c:pt>
                <c:pt idx="3904">
                  <c:v>0.69099999999999995</c:v>
                </c:pt>
                <c:pt idx="3905">
                  <c:v>0.65400000000000003</c:v>
                </c:pt>
                <c:pt idx="3906">
                  <c:v>0.66</c:v>
                </c:pt>
                <c:pt idx="3907">
                  <c:v>0.69499999999999995</c:v>
                </c:pt>
                <c:pt idx="3908">
                  <c:v>0.72099999999999997</c:v>
                </c:pt>
                <c:pt idx="3909">
                  <c:v>0.67500000000000004</c:v>
                </c:pt>
                <c:pt idx="3910">
                  <c:v>0.52200000000000002</c:v>
                </c:pt>
                <c:pt idx="3911">
                  <c:v>0.54600000000000004</c:v>
                </c:pt>
                <c:pt idx="3912">
                  <c:v>0.76800000000000002</c:v>
                </c:pt>
                <c:pt idx="3913">
                  <c:v>0.65600000000000003</c:v>
                </c:pt>
                <c:pt idx="3914">
                  <c:v>0.55700000000000005</c:v>
                </c:pt>
                <c:pt idx="3915">
                  <c:v>0.499</c:v>
                </c:pt>
                <c:pt idx="3916">
                  <c:v>0.67200000000000004</c:v>
                </c:pt>
                <c:pt idx="3917">
                  <c:v>0.45600000000000002</c:v>
                </c:pt>
                <c:pt idx="3918">
                  <c:v>0.57499999999999996</c:v>
                </c:pt>
                <c:pt idx="3919">
                  <c:v>0.58199999999999996</c:v>
                </c:pt>
                <c:pt idx="3920">
                  <c:v>0.67900000000000005</c:v>
                </c:pt>
                <c:pt idx="3921">
                  <c:v>0.63800000000000001</c:v>
                </c:pt>
                <c:pt idx="3922">
                  <c:v>0.71</c:v>
                </c:pt>
                <c:pt idx="3923">
                  <c:v>0.754</c:v>
                </c:pt>
                <c:pt idx="3924">
                  <c:v>0.62</c:v>
                </c:pt>
                <c:pt idx="3925">
                  <c:v>0.51200000000000001</c:v>
                </c:pt>
                <c:pt idx="3926">
                  <c:v>0.50800000000000001</c:v>
                </c:pt>
                <c:pt idx="3927">
                  <c:v>0.57499999999999996</c:v>
                </c:pt>
                <c:pt idx="3928">
                  <c:v>0.55200000000000005</c:v>
                </c:pt>
                <c:pt idx="3929">
                  <c:v>0.56200000000000006</c:v>
                </c:pt>
                <c:pt idx="3930">
                  <c:v>0.52100000000000002</c:v>
                </c:pt>
                <c:pt idx="3931">
                  <c:v>0.66700000000000004</c:v>
                </c:pt>
                <c:pt idx="3932">
                  <c:v>0.61599999999999999</c:v>
                </c:pt>
                <c:pt idx="3933">
                  <c:v>0.68799999999999994</c:v>
                </c:pt>
                <c:pt idx="3934">
                  <c:v>0.64700000000000002</c:v>
                </c:pt>
                <c:pt idx="3935">
                  <c:v>0.71899999999999997</c:v>
                </c:pt>
                <c:pt idx="3936">
                  <c:v>0.54900000000000004</c:v>
                </c:pt>
                <c:pt idx="3937">
                  <c:v>0.70799999999999996</c:v>
                </c:pt>
                <c:pt idx="3938">
                  <c:v>0.66900000000000004</c:v>
                </c:pt>
                <c:pt idx="3939">
                  <c:v>0.67700000000000005</c:v>
                </c:pt>
                <c:pt idx="3940">
                  <c:v>0.624</c:v>
                </c:pt>
                <c:pt idx="3941">
                  <c:v>0.55600000000000005</c:v>
                </c:pt>
                <c:pt idx="3942">
                  <c:v>0.55800000000000005</c:v>
                </c:pt>
                <c:pt idx="3943">
                  <c:v>0.65</c:v>
                </c:pt>
                <c:pt idx="3944">
                  <c:v>0.58899999999999997</c:v>
                </c:pt>
                <c:pt idx="3945">
                  <c:v>0.55800000000000005</c:v>
                </c:pt>
                <c:pt idx="3946">
                  <c:v>0.65500000000000003</c:v>
                </c:pt>
                <c:pt idx="3947">
                  <c:v>0.50800000000000001</c:v>
                </c:pt>
                <c:pt idx="3948">
                  <c:v>0.53700000000000003</c:v>
                </c:pt>
                <c:pt idx="3949">
                  <c:v>0.70399999999999996</c:v>
                </c:pt>
                <c:pt idx="3950">
                  <c:v>0.57099999999999995</c:v>
                </c:pt>
                <c:pt idx="3951">
                  <c:v>0.55600000000000005</c:v>
                </c:pt>
                <c:pt idx="3952">
                  <c:v>0.56100000000000005</c:v>
                </c:pt>
                <c:pt idx="3953">
                  <c:v>0.48599999999999999</c:v>
                </c:pt>
                <c:pt idx="3954">
                  <c:v>0.59499999999999997</c:v>
                </c:pt>
                <c:pt idx="3955">
                  <c:v>0.55500000000000005</c:v>
                </c:pt>
                <c:pt idx="3956">
                  <c:v>0.55800000000000005</c:v>
                </c:pt>
                <c:pt idx="3957">
                  <c:v>0.54200000000000004</c:v>
                </c:pt>
                <c:pt idx="3958">
                  <c:v>0.58099999999999996</c:v>
                </c:pt>
                <c:pt idx="3959">
                  <c:v>0.63600000000000001</c:v>
                </c:pt>
                <c:pt idx="3960">
                  <c:v>0.56499999999999995</c:v>
                </c:pt>
                <c:pt idx="3961">
                  <c:v>0.56499999999999995</c:v>
                </c:pt>
                <c:pt idx="3962">
                  <c:v>0.67300000000000004</c:v>
                </c:pt>
                <c:pt idx="3963">
                  <c:v>0.70199999999999996</c:v>
                </c:pt>
                <c:pt idx="3964">
                  <c:v>0.53</c:v>
                </c:pt>
                <c:pt idx="3965">
                  <c:v>0.56000000000000005</c:v>
                </c:pt>
                <c:pt idx="3966">
                  <c:v>0.629</c:v>
                </c:pt>
                <c:pt idx="3967">
                  <c:v>0.55800000000000005</c:v>
                </c:pt>
                <c:pt idx="3968">
                  <c:v>0.63400000000000001</c:v>
                </c:pt>
                <c:pt idx="3969">
                  <c:v>0.53600000000000003</c:v>
                </c:pt>
                <c:pt idx="3970">
                  <c:v>0.70099999999999996</c:v>
                </c:pt>
                <c:pt idx="3971">
                  <c:v>0.68400000000000005</c:v>
                </c:pt>
                <c:pt idx="3972">
                  <c:v>0.67400000000000004</c:v>
                </c:pt>
                <c:pt idx="3973">
                  <c:v>0.56799999999999995</c:v>
                </c:pt>
                <c:pt idx="3974">
                  <c:v>0.497</c:v>
                </c:pt>
                <c:pt idx="3975">
                  <c:v>0.61399999999999999</c:v>
                </c:pt>
                <c:pt idx="3976">
                  <c:v>0.70299999999999996</c:v>
                </c:pt>
                <c:pt idx="3977">
                  <c:v>0.65400000000000003</c:v>
                </c:pt>
                <c:pt idx="3978">
                  <c:v>0.55300000000000005</c:v>
                </c:pt>
                <c:pt idx="3979">
                  <c:v>0.45200000000000001</c:v>
                </c:pt>
                <c:pt idx="3980">
                  <c:v>0.55900000000000005</c:v>
                </c:pt>
                <c:pt idx="3981">
                  <c:v>0.76</c:v>
                </c:pt>
                <c:pt idx="3982">
                  <c:v>0.55100000000000005</c:v>
                </c:pt>
                <c:pt idx="3983">
                  <c:v>0.71299999999999997</c:v>
                </c:pt>
                <c:pt idx="3984">
                  <c:v>0.73</c:v>
                </c:pt>
                <c:pt idx="3985">
                  <c:v>0.60399999999999998</c:v>
                </c:pt>
                <c:pt idx="3986">
                  <c:v>0.61399999999999999</c:v>
                </c:pt>
                <c:pt idx="3987">
                  <c:v>0.54400000000000004</c:v>
                </c:pt>
                <c:pt idx="3988">
                  <c:v>0.751</c:v>
                </c:pt>
                <c:pt idx="3989">
                  <c:v>0.70399999999999996</c:v>
                </c:pt>
                <c:pt idx="3990">
                  <c:v>0.59499999999999997</c:v>
                </c:pt>
                <c:pt idx="3991">
                  <c:v>0.63700000000000001</c:v>
                </c:pt>
                <c:pt idx="3992">
                  <c:v>0.67400000000000004</c:v>
                </c:pt>
                <c:pt idx="3993">
                  <c:v>0.70499999999999996</c:v>
                </c:pt>
                <c:pt idx="3994">
                  <c:v>0.53</c:v>
                </c:pt>
                <c:pt idx="3995">
                  <c:v>0.66400000000000003</c:v>
                </c:pt>
                <c:pt idx="3996">
                  <c:v>0.60299999999999998</c:v>
                </c:pt>
                <c:pt idx="3997">
                  <c:v>0.63500000000000001</c:v>
                </c:pt>
                <c:pt idx="3998">
                  <c:v>0.621</c:v>
                </c:pt>
                <c:pt idx="3999">
                  <c:v>0.59099999999999997</c:v>
                </c:pt>
                <c:pt idx="4000">
                  <c:v>0.57999999999999996</c:v>
                </c:pt>
                <c:pt idx="4001">
                  <c:v>0.66200000000000003</c:v>
                </c:pt>
                <c:pt idx="4002">
                  <c:v>0.71299999999999997</c:v>
                </c:pt>
                <c:pt idx="4003">
                  <c:v>0.503</c:v>
                </c:pt>
                <c:pt idx="4004">
                  <c:v>0.76300000000000001</c:v>
                </c:pt>
                <c:pt idx="4005">
                  <c:v>0.60199999999999998</c:v>
                </c:pt>
                <c:pt idx="4006">
                  <c:v>0.56399999999999995</c:v>
                </c:pt>
                <c:pt idx="4007">
                  <c:v>0.57799999999999996</c:v>
                </c:pt>
                <c:pt idx="4008">
                  <c:v>0.54200000000000004</c:v>
                </c:pt>
                <c:pt idx="4009">
                  <c:v>0.67900000000000005</c:v>
                </c:pt>
                <c:pt idx="4010">
                  <c:v>0.53900000000000003</c:v>
                </c:pt>
                <c:pt idx="4011">
                  <c:v>0.55900000000000005</c:v>
                </c:pt>
                <c:pt idx="4012">
                  <c:v>0.51500000000000001</c:v>
                </c:pt>
                <c:pt idx="4013">
                  <c:v>0.76200000000000001</c:v>
                </c:pt>
                <c:pt idx="4014">
                  <c:v>0.57499999999999996</c:v>
                </c:pt>
                <c:pt idx="4015">
                  <c:v>0.67200000000000004</c:v>
                </c:pt>
                <c:pt idx="4016">
                  <c:v>0.67100000000000004</c:v>
                </c:pt>
                <c:pt idx="4017">
                  <c:v>0.69599999999999995</c:v>
                </c:pt>
                <c:pt idx="4018">
                  <c:v>0.53600000000000003</c:v>
                </c:pt>
                <c:pt idx="4019">
                  <c:v>0.68200000000000005</c:v>
                </c:pt>
                <c:pt idx="4020">
                  <c:v>0.66600000000000004</c:v>
                </c:pt>
                <c:pt idx="4021">
                  <c:v>0.57399999999999995</c:v>
                </c:pt>
                <c:pt idx="4022">
                  <c:v>0.65600000000000003</c:v>
                </c:pt>
                <c:pt idx="4023">
                  <c:v>0.51400000000000001</c:v>
                </c:pt>
                <c:pt idx="4024">
                  <c:v>0.44500000000000001</c:v>
                </c:pt>
                <c:pt idx="4025">
                  <c:v>0.56699999999999995</c:v>
                </c:pt>
                <c:pt idx="4026">
                  <c:v>0.57099999999999995</c:v>
                </c:pt>
                <c:pt idx="4027">
                  <c:v>0.7</c:v>
                </c:pt>
                <c:pt idx="4028">
                  <c:v>0.48399999999999999</c:v>
                </c:pt>
                <c:pt idx="4029">
                  <c:v>0.53500000000000003</c:v>
                </c:pt>
                <c:pt idx="4030">
                  <c:v>0.56499999999999995</c:v>
                </c:pt>
                <c:pt idx="4031">
                  <c:v>0.57099999999999995</c:v>
                </c:pt>
                <c:pt idx="4032">
                  <c:v>0.73499999999999999</c:v>
                </c:pt>
                <c:pt idx="4033">
                  <c:v>0.53300000000000003</c:v>
                </c:pt>
                <c:pt idx="4034">
                  <c:v>0.66800000000000004</c:v>
                </c:pt>
                <c:pt idx="4035">
                  <c:v>0.60199999999999998</c:v>
                </c:pt>
                <c:pt idx="4036">
                  <c:v>0.58499999999999996</c:v>
                </c:pt>
                <c:pt idx="4037">
                  <c:v>0.55100000000000005</c:v>
                </c:pt>
                <c:pt idx="4038">
                  <c:v>0.70299999999999996</c:v>
                </c:pt>
                <c:pt idx="4039">
                  <c:v>0.56000000000000005</c:v>
                </c:pt>
                <c:pt idx="4040">
                  <c:v>0.60899999999999999</c:v>
                </c:pt>
                <c:pt idx="4041">
                  <c:v>0.63900000000000001</c:v>
                </c:pt>
                <c:pt idx="4042">
                  <c:v>0.52900000000000003</c:v>
                </c:pt>
                <c:pt idx="4043">
                  <c:v>0.59</c:v>
                </c:pt>
                <c:pt idx="4044">
                  <c:v>0.69299999999999995</c:v>
                </c:pt>
                <c:pt idx="4045">
                  <c:v>0.56999999999999995</c:v>
                </c:pt>
                <c:pt idx="4046">
                  <c:v>0.55000000000000004</c:v>
                </c:pt>
                <c:pt idx="4047">
                  <c:v>0.74299999999999999</c:v>
                </c:pt>
                <c:pt idx="4048">
                  <c:v>0.55300000000000005</c:v>
                </c:pt>
                <c:pt idx="4049">
                  <c:v>0.74</c:v>
                </c:pt>
                <c:pt idx="4050">
                  <c:v>0.68</c:v>
                </c:pt>
                <c:pt idx="4051">
                  <c:v>0.68799999999999994</c:v>
                </c:pt>
                <c:pt idx="4052">
                  <c:v>0.48099999999999998</c:v>
                </c:pt>
                <c:pt idx="4053">
                  <c:v>0.61299999999999999</c:v>
                </c:pt>
                <c:pt idx="4054">
                  <c:v>0.65300000000000002</c:v>
                </c:pt>
                <c:pt idx="4055">
                  <c:v>0.52</c:v>
                </c:pt>
                <c:pt idx="4056">
                  <c:v>0.496</c:v>
                </c:pt>
                <c:pt idx="4057">
                  <c:v>0.53700000000000003</c:v>
                </c:pt>
                <c:pt idx="4058">
                  <c:v>0.73399999999999999</c:v>
                </c:pt>
                <c:pt idx="4059">
                  <c:v>0.55100000000000005</c:v>
                </c:pt>
                <c:pt idx="4060">
                  <c:v>0.51700000000000002</c:v>
                </c:pt>
                <c:pt idx="4061">
                  <c:v>0.65100000000000002</c:v>
                </c:pt>
                <c:pt idx="4062">
                  <c:v>0.68799999999999994</c:v>
                </c:pt>
                <c:pt idx="4063">
                  <c:v>0.61099999999999999</c:v>
                </c:pt>
                <c:pt idx="4064">
                  <c:v>0.68600000000000005</c:v>
                </c:pt>
                <c:pt idx="4065">
                  <c:v>0.66900000000000004</c:v>
                </c:pt>
                <c:pt idx="4066">
                  <c:v>0.61699999999999999</c:v>
                </c:pt>
                <c:pt idx="4067">
                  <c:v>0.76400000000000001</c:v>
                </c:pt>
                <c:pt idx="4068">
                  <c:v>0.65400000000000003</c:v>
                </c:pt>
                <c:pt idx="4069">
                  <c:v>0.67600000000000005</c:v>
                </c:pt>
                <c:pt idx="4070">
                  <c:v>0.51700000000000002</c:v>
                </c:pt>
                <c:pt idx="4071">
                  <c:v>0.58099999999999996</c:v>
                </c:pt>
                <c:pt idx="4072">
                  <c:v>0.58199999999999996</c:v>
                </c:pt>
                <c:pt idx="4073">
                  <c:v>0.57799999999999996</c:v>
                </c:pt>
                <c:pt idx="4074">
                  <c:v>0.72299999999999998</c:v>
                </c:pt>
                <c:pt idx="4075">
                  <c:v>0.51400000000000001</c:v>
                </c:pt>
                <c:pt idx="4076">
                  <c:v>0.56799999999999995</c:v>
                </c:pt>
                <c:pt idx="4077">
                  <c:v>0.51800000000000002</c:v>
                </c:pt>
                <c:pt idx="4078">
                  <c:v>0.59299999999999997</c:v>
                </c:pt>
                <c:pt idx="4079">
                  <c:v>0.63100000000000001</c:v>
                </c:pt>
                <c:pt idx="4080">
                  <c:v>0.72399999999999998</c:v>
                </c:pt>
                <c:pt idx="4081">
                  <c:v>0.495</c:v>
                </c:pt>
                <c:pt idx="4082">
                  <c:v>0.76200000000000001</c:v>
                </c:pt>
                <c:pt idx="4083">
                  <c:v>0.57499999999999996</c:v>
                </c:pt>
                <c:pt idx="4084">
                  <c:v>0.70399999999999996</c:v>
                </c:pt>
                <c:pt idx="4085">
                  <c:v>0.68600000000000005</c:v>
                </c:pt>
                <c:pt idx="4086">
                  <c:v>0.55100000000000005</c:v>
                </c:pt>
                <c:pt idx="4087">
                  <c:v>0.56100000000000005</c:v>
                </c:pt>
                <c:pt idx="4088">
                  <c:v>0.52200000000000002</c:v>
                </c:pt>
                <c:pt idx="4089">
                  <c:v>0.57599999999999996</c:v>
                </c:pt>
                <c:pt idx="4090">
                  <c:v>0.69899999999999995</c:v>
                </c:pt>
                <c:pt idx="4091">
                  <c:v>0.59399999999999997</c:v>
                </c:pt>
                <c:pt idx="4092">
                  <c:v>0.58099999999999996</c:v>
                </c:pt>
                <c:pt idx="4093">
                  <c:v>0.61499999999999999</c:v>
                </c:pt>
                <c:pt idx="4094">
                  <c:v>0.66900000000000004</c:v>
                </c:pt>
                <c:pt idx="4095">
                  <c:v>0.56499999999999995</c:v>
                </c:pt>
                <c:pt idx="4096">
                  <c:v>0.53600000000000003</c:v>
                </c:pt>
                <c:pt idx="4097">
                  <c:v>0.66400000000000003</c:v>
                </c:pt>
                <c:pt idx="4098">
                  <c:v>0.45200000000000001</c:v>
                </c:pt>
                <c:pt idx="4099">
                  <c:v>0.65600000000000003</c:v>
                </c:pt>
                <c:pt idx="4100">
                  <c:v>0.56200000000000006</c:v>
                </c:pt>
                <c:pt idx="4101">
                  <c:v>0.69199999999999995</c:v>
                </c:pt>
                <c:pt idx="4102">
                  <c:v>0.63700000000000001</c:v>
                </c:pt>
                <c:pt idx="4103">
                  <c:v>0.70799999999999996</c:v>
                </c:pt>
                <c:pt idx="4104">
                  <c:v>0.65700000000000003</c:v>
                </c:pt>
                <c:pt idx="4105">
                  <c:v>0.55900000000000005</c:v>
                </c:pt>
                <c:pt idx="4106">
                  <c:v>0.64500000000000002</c:v>
                </c:pt>
                <c:pt idx="4107">
                  <c:v>0.51500000000000001</c:v>
                </c:pt>
                <c:pt idx="4108">
                  <c:v>0.57399999999999995</c:v>
                </c:pt>
                <c:pt idx="4109">
                  <c:v>0.55500000000000005</c:v>
                </c:pt>
                <c:pt idx="4110">
                  <c:v>0.68400000000000005</c:v>
                </c:pt>
                <c:pt idx="4111">
                  <c:v>0.52500000000000002</c:v>
                </c:pt>
                <c:pt idx="4112">
                  <c:v>0.77300000000000002</c:v>
                </c:pt>
                <c:pt idx="4113">
                  <c:v>0.54300000000000004</c:v>
                </c:pt>
                <c:pt idx="4114">
                  <c:v>0.56399999999999995</c:v>
                </c:pt>
                <c:pt idx="4115">
                  <c:v>0.65300000000000002</c:v>
                </c:pt>
                <c:pt idx="4116">
                  <c:v>0.52400000000000002</c:v>
                </c:pt>
                <c:pt idx="4117">
                  <c:v>0.54100000000000004</c:v>
                </c:pt>
                <c:pt idx="4118">
                  <c:v>0.56999999999999995</c:v>
                </c:pt>
                <c:pt idx="4119">
                  <c:v>0.48299999999999998</c:v>
                </c:pt>
                <c:pt idx="4120">
                  <c:v>0.61799999999999999</c:v>
                </c:pt>
                <c:pt idx="4121">
                  <c:v>0.64</c:v>
                </c:pt>
                <c:pt idx="4122">
                  <c:v>0.53600000000000003</c:v>
                </c:pt>
                <c:pt idx="4123">
                  <c:v>0.66100000000000003</c:v>
                </c:pt>
                <c:pt idx="4124">
                  <c:v>0.57199999999999995</c:v>
                </c:pt>
                <c:pt idx="4125">
                  <c:v>0.45600000000000002</c:v>
                </c:pt>
                <c:pt idx="4126">
                  <c:v>0.56899999999999995</c:v>
                </c:pt>
                <c:pt idx="4127">
                  <c:v>0.51600000000000001</c:v>
                </c:pt>
                <c:pt idx="4128">
                  <c:v>0.51800000000000002</c:v>
                </c:pt>
                <c:pt idx="4129">
                  <c:v>0.69099999999999995</c:v>
                </c:pt>
                <c:pt idx="4130">
                  <c:v>0.629</c:v>
                </c:pt>
                <c:pt idx="4131">
                  <c:v>0.45400000000000001</c:v>
                </c:pt>
                <c:pt idx="4132">
                  <c:v>0.64600000000000002</c:v>
                </c:pt>
                <c:pt idx="4133">
                  <c:v>0.624</c:v>
                </c:pt>
                <c:pt idx="4134">
                  <c:v>0.54</c:v>
                </c:pt>
                <c:pt idx="4135">
                  <c:v>0.51500000000000001</c:v>
                </c:pt>
                <c:pt idx="4136">
                  <c:v>0.65800000000000003</c:v>
                </c:pt>
                <c:pt idx="4137">
                  <c:v>0.69399999999999995</c:v>
                </c:pt>
                <c:pt idx="4138">
                  <c:v>0.52900000000000003</c:v>
                </c:pt>
                <c:pt idx="4139">
                  <c:v>0.57999999999999996</c:v>
                </c:pt>
                <c:pt idx="4140">
                  <c:v>0.69499999999999995</c:v>
                </c:pt>
                <c:pt idx="4141">
                  <c:v>0.52600000000000002</c:v>
                </c:pt>
                <c:pt idx="4142">
                  <c:v>0.63600000000000001</c:v>
                </c:pt>
                <c:pt idx="4143">
                  <c:v>0.52500000000000002</c:v>
                </c:pt>
                <c:pt idx="4144">
                  <c:v>0.67200000000000004</c:v>
                </c:pt>
                <c:pt idx="4145">
                  <c:v>0.67900000000000005</c:v>
                </c:pt>
                <c:pt idx="4146">
                  <c:v>0.56399999999999995</c:v>
                </c:pt>
                <c:pt idx="4147">
                  <c:v>0.53700000000000003</c:v>
                </c:pt>
                <c:pt idx="4148">
                  <c:v>0.44800000000000001</c:v>
                </c:pt>
                <c:pt idx="4149">
                  <c:v>0.55100000000000005</c:v>
                </c:pt>
                <c:pt idx="4150">
                  <c:v>0.54200000000000004</c:v>
                </c:pt>
                <c:pt idx="4151">
                  <c:v>0.52900000000000003</c:v>
                </c:pt>
                <c:pt idx="4152">
                  <c:v>0.67300000000000004</c:v>
                </c:pt>
                <c:pt idx="4153">
                  <c:v>0.52500000000000002</c:v>
                </c:pt>
                <c:pt idx="4154">
                  <c:v>0.52100000000000002</c:v>
                </c:pt>
                <c:pt idx="4155">
                  <c:v>0.56799999999999995</c:v>
                </c:pt>
                <c:pt idx="4156">
                  <c:v>0.55200000000000005</c:v>
                </c:pt>
                <c:pt idx="4157">
                  <c:v>0.52300000000000002</c:v>
                </c:pt>
                <c:pt idx="4158">
                  <c:v>0.69799999999999995</c:v>
                </c:pt>
                <c:pt idx="4159">
                  <c:v>0.51400000000000001</c:v>
                </c:pt>
                <c:pt idx="4160">
                  <c:v>0.65500000000000003</c:v>
                </c:pt>
                <c:pt idx="4161">
                  <c:v>0.49099999999999999</c:v>
                </c:pt>
                <c:pt idx="4162">
                  <c:v>0.7</c:v>
                </c:pt>
                <c:pt idx="4163">
                  <c:v>0.72399999999999998</c:v>
                </c:pt>
                <c:pt idx="4164">
                  <c:v>0.58299999999999996</c:v>
                </c:pt>
                <c:pt idx="4165">
                  <c:v>0.502</c:v>
                </c:pt>
                <c:pt idx="4166">
                  <c:v>0.627</c:v>
                </c:pt>
                <c:pt idx="4167">
                  <c:v>0.75700000000000001</c:v>
                </c:pt>
                <c:pt idx="4168">
                  <c:v>0.78100000000000003</c:v>
                </c:pt>
                <c:pt idx="4169">
                  <c:v>0.54600000000000004</c:v>
                </c:pt>
                <c:pt idx="4170">
                  <c:v>0.49299999999999999</c:v>
                </c:pt>
                <c:pt idx="4171">
                  <c:v>0.49399999999999999</c:v>
                </c:pt>
                <c:pt idx="4172">
                  <c:v>0.66800000000000004</c:v>
                </c:pt>
                <c:pt idx="4173">
                  <c:v>0.623</c:v>
                </c:pt>
                <c:pt idx="4174">
                  <c:v>0.54</c:v>
                </c:pt>
                <c:pt idx="4175">
                  <c:v>0.58899999999999997</c:v>
                </c:pt>
                <c:pt idx="4176">
                  <c:v>0.83099999999999996</c:v>
                </c:pt>
                <c:pt idx="4177">
                  <c:v>0.67100000000000004</c:v>
                </c:pt>
                <c:pt idx="4178">
                  <c:v>0.55300000000000005</c:v>
                </c:pt>
                <c:pt idx="4179">
                  <c:v>0.54500000000000004</c:v>
                </c:pt>
                <c:pt idx="4180">
                  <c:v>0.61599999999999999</c:v>
                </c:pt>
                <c:pt idx="4181">
                  <c:v>0.61</c:v>
                </c:pt>
                <c:pt idx="4182">
                  <c:v>0.52400000000000002</c:v>
                </c:pt>
                <c:pt idx="4183">
                  <c:v>0.56499999999999995</c:v>
                </c:pt>
                <c:pt idx="4184">
                  <c:v>0.69399999999999995</c:v>
                </c:pt>
                <c:pt idx="4185">
                  <c:v>0.495</c:v>
                </c:pt>
                <c:pt idx="4186">
                  <c:v>0.64</c:v>
                </c:pt>
                <c:pt idx="4187">
                  <c:v>0.56699999999999995</c:v>
                </c:pt>
                <c:pt idx="4188">
                  <c:v>0.55700000000000005</c:v>
                </c:pt>
                <c:pt idx="4189">
                  <c:v>0.51300000000000001</c:v>
                </c:pt>
                <c:pt idx="4190">
                  <c:v>0.55400000000000005</c:v>
                </c:pt>
                <c:pt idx="4191">
                  <c:v>0.54100000000000004</c:v>
                </c:pt>
                <c:pt idx="4192">
                  <c:v>0.67900000000000005</c:v>
                </c:pt>
                <c:pt idx="4193">
                  <c:v>0.61399999999999999</c:v>
                </c:pt>
                <c:pt idx="4194">
                  <c:v>0.53600000000000003</c:v>
                </c:pt>
                <c:pt idx="4195">
                  <c:v>0.59899999999999998</c:v>
                </c:pt>
                <c:pt idx="4196">
                  <c:v>0.54900000000000004</c:v>
                </c:pt>
                <c:pt idx="4197">
                  <c:v>0.53300000000000003</c:v>
                </c:pt>
                <c:pt idx="4198">
                  <c:v>0.53700000000000003</c:v>
                </c:pt>
                <c:pt idx="4199">
                  <c:v>0.52700000000000002</c:v>
                </c:pt>
                <c:pt idx="4200">
                  <c:v>0.67100000000000004</c:v>
                </c:pt>
                <c:pt idx="4201">
                  <c:v>0.72099999999999997</c:v>
                </c:pt>
                <c:pt idx="4202">
                  <c:v>0.76</c:v>
                </c:pt>
                <c:pt idx="4203">
                  <c:v>0.53300000000000003</c:v>
                </c:pt>
                <c:pt idx="4204">
                  <c:v>0.66700000000000004</c:v>
                </c:pt>
                <c:pt idx="4205">
                  <c:v>0.66500000000000004</c:v>
                </c:pt>
                <c:pt idx="4206">
                  <c:v>0.6</c:v>
                </c:pt>
                <c:pt idx="4207">
                  <c:v>0.55200000000000005</c:v>
                </c:pt>
                <c:pt idx="4208">
                  <c:v>0.53500000000000003</c:v>
                </c:pt>
                <c:pt idx="4209">
                  <c:v>0.65500000000000003</c:v>
                </c:pt>
                <c:pt idx="4210">
                  <c:v>0.53700000000000003</c:v>
                </c:pt>
                <c:pt idx="4211">
                  <c:v>0.51500000000000001</c:v>
                </c:pt>
                <c:pt idx="4212">
                  <c:v>0.70099999999999996</c:v>
                </c:pt>
                <c:pt idx="4213">
                  <c:v>0.66700000000000004</c:v>
                </c:pt>
                <c:pt idx="4214">
                  <c:v>0.53200000000000003</c:v>
                </c:pt>
                <c:pt idx="4215">
                  <c:v>0.55200000000000005</c:v>
                </c:pt>
                <c:pt idx="4216">
                  <c:v>0.61499999999999999</c:v>
                </c:pt>
                <c:pt idx="4217">
                  <c:v>0.65400000000000003</c:v>
                </c:pt>
                <c:pt idx="4218">
                  <c:v>0.68400000000000005</c:v>
                </c:pt>
                <c:pt idx="4219">
                  <c:v>0.53900000000000003</c:v>
                </c:pt>
                <c:pt idx="4220">
                  <c:v>0.59399999999999997</c:v>
                </c:pt>
                <c:pt idx="4221">
                  <c:v>0.69099999999999995</c:v>
                </c:pt>
                <c:pt idx="4222">
                  <c:v>0.51300000000000001</c:v>
                </c:pt>
                <c:pt idx="4223">
                  <c:v>0.55800000000000005</c:v>
                </c:pt>
                <c:pt idx="4224">
                  <c:v>0.57099999999999995</c:v>
                </c:pt>
                <c:pt idx="4225">
                  <c:v>0.54100000000000004</c:v>
                </c:pt>
                <c:pt idx="4226">
                  <c:v>0.53500000000000003</c:v>
                </c:pt>
                <c:pt idx="4227">
                  <c:v>0.65500000000000003</c:v>
                </c:pt>
                <c:pt idx="4228">
                  <c:v>0.57499999999999996</c:v>
                </c:pt>
                <c:pt idx="4229">
                  <c:v>0.65100000000000002</c:v>
                </c:pt>
                <c:pt idx="4230">
                  <c:v>0.626</c:v>
                </c:pt>
                <c:pt idx="4231">
                  <c:v>0.53800000000000003</c:v>
                </c:pt>
                <c:pt idx="4232">
                  <c:v>0.60499999999999998</c:v>
                </c:pt>
                <c:pt idx="4233">
                  <c:v>0.57599999999999996</c:v>
                </c:pt>
                <c:pt idx="4234">
                  <c:v>0.55500000000000005</c:v>
                </c:pt>
                <c:pt idx="4235">
                  <c:v>0.502</c:v>
                </c:pt>
                <c:pt idx="4236">
                  <c:v>0.61899999999999999</c:v>
                </c:pt>
                <c:pt idx="4237">
                  <c:v>0.65100000000000002</c:v>
                </c:pt>
                <c:pt idx="4238">
                  <c:v>0.61199999999999999</c:v>
                </c:pt>
                <c:pt idx="4239">
                  <c:v>0.65900000000000003</c:v>
                </c:pt>
                <c:pt idx="4240">
                  <c:v>0.61299999999999999</c:v>
                </c:pt>
                <c:pt idx="4241">
                  <c:v>0.63900000000000001</c:v>
                </c:pt>
                <c:pt idx="4242">
                  <c:v>0.58299999999999996</c:v>
                </c:pt>
                <c:pt idx="4243">
                  <c:v>0.55500000000000005</c:v>
                </c:pt>
                <c:pt idx="4244">
                  <c:v>0.65</c:v>
                </c:pt>
                <c:pt idx="4245">
                  <c:v>0.54800000000000004</c:v>
                </c:pt>
                <c:pt idx="4246">
                  <c:v>0.67600000000000005</c:v>
                </c:pt>
                <c:pt idx="4247">
                  <c:v>0.53400000000000003</c:v>
                </c:pt>
                <c:pt idx="4248">
                  <c:v>0.626</c:v>
                </c:pt>
                <c:pt idx="4249">
                  <c:v>0.57799999999999996</c:v>
                </c:pt>
                <c:pt idx="4250">
                  <c:v>0.68300000000000005</c:v>
                </c:pt>
                <c:pt idx="4251">
                  <c:v>0.67</c:v>
                </c:pt>
                <c:pt idx="4252">
                  <c:v>0.78600000000000003</c:v>
                </c:pt>
                <c:pt idx="4253">
                  <c:v>0.55500000000000005</c:v>
                </c:pt>
                <c:pt idx="4254">
                  <c:v>0.71299999999999997</c:v>
                </c:pt>
                <c:pt idx="4255">
                  <c:v>0.70499999999999996</c:v>
                </c:pt>
                <c:pt idx="4256">
                  <c:v>0.70299999999999996</c:v>
                </c:pt>
                <c:pt idx="4257">
                  <c:v>0.626</c:v>
                </c:pt>
                <c:pt idx="4258">
                  <c:v>0.53900000000000003</c:v>
                </c:pt>
                <c:pt idx="4259">
                  <c:v>0.64500000000000002</c:v>
                </c:pt>
                <c:pt idx="4260">
                  <c:v>0.58199999999999996</c:v>
                </c:pt>
                <c:pt idx="4261">
                  <c:v>0.54600000000000004</c:v>
                </c:pt>
                <c:pt idx="4262">
                  <c:v>0.66500000000000004</c:v>
                </c:pt>
                <c:pt idx="4263">
                  <c:v>0.53800000000000003</c:v>
                </c:pt>
                <c:pt idx="4264">
                  <c:v>0.53400000000000003</c:v>
                </c:pt>
                <c:pt idx="4265">
                  <c:v>0.748</c:v>
                </c:pt>
                <c:pt idx="4266">
                  <c:v>0.752</c:v>
                </c:pt>
                <c:pt idx="4267">
                  <c:v>0.53700000000000003</c:v>
                </c:pt>
                <c:pt idx="4268">
                  <c:v>0.56999999999999995</c:v>
                </c:pt>
                <c:pt idx="4269">
                  <c:v>0.58599999999999997</c:v>
                </c:pt>
                <c:pt idx="4270">
                  <c:v>0.52500000000000002</c:v>
                </c:pt>
                <c:pt idx="4271">
                  <c:v>0.53900000000000003</c:v>
                </c:pt>
                <c:pt idx="4272">
                  <c:v>0.58099999999999996</c:v>
                </c:pt>
                <c:pt idx="4273">
                  <c:v>0.54700000000000004</c:v>
                </c:pt>
                <c:pt idx="4274">
                  <c:v>0.54900000000000004</c:v>
                </c:pt>
                <c:pt idx="4275">
                  <c:v>0.56999999999999995</c:v>
                </c:pt>
                <c:pt idx="4276">
                  <c:v>0.66400000000000003</c:v>
                </c:pt>
                <c:pt idx="4277">
                  <c:v>0.69499999999999995</c:v>
                </c:pt>
                <c:pt idx="4278">
                  <c:v>0.499</c:v>
                </c:pt>
                <c:pt idx="4279">
                  <c:v>0.66700000000000004</c:v>
                </c:pt>
                <c:pt idx="4280">
                  <c:v>0.75600000000000001</c:v>
                </c:pt>
                <c:pt idx="4281">
                  <c:v>0.502</c:v>
                </c:pt>
                <c:pt idx="4282">
                  <c:v>0.67800000000000005</c:v>
                </c:pt>
                <c:pt idx="4283">
                  <c:v>0.65400000000000003</c:v>
                </c:pt>
                <c:pt idx="4284">
                  <c:v>0.68100000000000005</c:v>
                </c:pt>
                <c:pt idx="4285">
                  <c:v>0.50700000000000001</c:v>
                </c:pt>
                <c:pt idx="4286">
                  <c:v>0.51300000000000001</c:v>
                </c:pt>
                <c:pt idx="4287">
                  <c:v>0.68300000000000005</c:v>
                </c:pt>
                <c:pt idx="4288">
                  <c:v>0.52200000000000002</c:v>
                </c:pt>
                <c:pt idx="4289">
                  <c:v>0.74399999999999999</c:v>
                </c:pt>
                <c:pt idx="4290">
                  <c:v>0.77</c:v>
                </c:pt>
                <c:pt idx="4291">
                  <c:v>0.52400000000000002</c:v>
                </c:pt>
                <c:pt idx="4292">
                  <c:v>0.53200000000000003</c:v>
                </c:pt>
                <c:pt idx="4293">
                  <c:v>0.57399999999999995</c:v>
                </c:pt>
                <c:pt idx="4294">
                  <c:v>0.67200000000000004</c:v>
                </c:pt>
                <c:pt idx="4295">
                  <c:v>0.75800000000000001</c:v>
                </c:pt>
                <c:pt idx="4296">
                  <c:v>0.67600000000000005</c:v>
                </c:pt>
                <c:pt idx="4297">
                  <c:v>0.65900000000000003</c:v>
                </c:pt>
                <c:pt idx="4298">
                  <c:v>0.52600000000000002</c:v>
                </c:pt>
                <c:pt idx="4299">
                  <c:v>0.54300000000000004</c:v>
                </c:pt>
                <c:pt idx="4300">
                  <c:v>0.77400000000000002</c:v>
                </c:pt>
                <c:pt idx="4301">
                  <c:v>0.69199999999999995</c:v>
                </c:pt>
                <c:pt idx="4302">
                  <c:v>0.57699999999999996</c:v>
                </c:pt>
                <c:pt idx="4303">
                  <c:v>0.74199999999999999</c:v>
                </c:pt>
                <c:pt idx="4304">
                  <c:v>0.53300000000000003</c:v>
                </c:pt>
                <c:pt idx="4305">
                  <c:v>0.56100000000000005</c:v>
                </c:pt>
                <c:pt idx="4306">
                  <c:v>0.59899999999999998</c:v>
                </c:pt>
                <c:pt idx="4307">
                  <c:v>0.57199999999999995</c:v>
                </c:pt>
                <c:pt idx="4308">
                  <c:v>0.52700000000000002</c:v>
                </c:pt>
                <c:pt idx="4309">
                  <c:v>0.61099999999999999</c:v>
                </c:pt>
                <c:pt idx="4310">
                  <c:v>0.52600000000000002</c:v>
                </c:pt>
                <c:pt idx="4311">
                  <c:v>0.56200000000000006</c:v>
                </c:pt>
                <c:pt idx="4312">
                  <c:v>0.57999999999999996</c:v>
                </c:pt>
                <c:pt idx="4313">
                  <c:v>0.57299999999999995</c:v>
                </c:pt>
                <c:pt idx="4314">
                  <c:v>0.59799999999999998</c:v>
                </c:pt>
                <c:pt idx="4315">
                  <c:v>0.57499999999999996</c:v>
                </c:pt>
                <c:pt idx="4316">
                  <c:v>0.48299999999999998</c:v>
                </c:pt>
                <c:pt idx="4317">
                  <c:v>0.54500000000000004</c:v>
                </c:pt>
                <c:pt idx="4318">
                  <c:v>0.52800000000000002</c:v>
                </c:pt>
                <c:pt idx="4319">
                  <c:v>0.68300000000000005</c:v>
                </c:pt>
                <c:pt idx="4320">
                  <c:v>0.73499999999999999</c:v>
                </c:pt>
                <c:pt idx="4321">
                  <c:v>0.49</c:v>
                </c:pt>
                <c:pt idx="4322">
                  <c:v>0.60799999999999998</c:v>
                </c:pt>
                <c:pt idx="4323">
                  <c:v>0.54400000000000004</c:v>
                </c:pt>
                <c:pt idx="4324">
                  <c:v>0.60099999999999998</c:v>
                </c:pt>
                <c:pt idx="4325">
                  <c:v>0.67500000000000004</c:v>
                </c:pt>
                <c:pt idx="4326">
                  <c:v>0.54500000000000004</c:v>
                </c:pt>
                <c:pt idx="4327">
                  <c:v>0.67200000000000004</c:v>
                </c:pt>
                <c:pt idx="4328">
                  <c:v>0.48599999999999999</c:v>
                </c:pt>
                <c:pt idx="4329">
                  <c:v>0.50700000000000001</c:v>
                </c:pt>
                <c:pt idx="4330">
                  <c:v>0.56000000000000005</c:v>
                </c:pt>
                <c:pt idx="4331">
                  <c:v>0.51100000000000001</c:v>
                </c:pt>
                <c:pt idx="4332">
                  <c:v>0.55100000000000005</c:v>
                </c:pt>
                <c:pt idx="4333">
                  <c:v>0.63200000000000001</c:v>
                </c:pt>
                <c:pt idx="4334">
                  <c:v>0.58499999999999996</c:v>
                </c:pt>
                <c:pt idx="4335">
                  <c:v>0.50900000000000001</c:v>
                </c:pt>
                <c:pt idx="4336">
                  <c:v>0.747</c:v>
                </c:pt>
                <c:pt idx="4337">
                  <c:v>0.66700000000000004</c:v>
                </c:pt>
                <c:pt idx="4338">
                  <c:v>0.56499999999999995</c:v>
                </c:pt>
                <c:pt idx="4339">
                  <c:v>0.44</c:v>
                </c:pt>
                <c:pt idx="4340">
                  <c:v>0.52600000000000002</c:v>
                </c:pt>
                <c:pt idx="4341">
                  <c:v>0.54500000000000004</c:v>
                </c:pt>
                <c:pt idx="4342">
                  <c:v>0.57799999999999996</c:v>
                </c:pt>
                <c:pt idx="4343">
                  <c:v>0.57199999999999995</c:v>
                </c:pt>
                <c:pt idx="4344">
                  <c:v>0.503</c:v>
                </c:pt>
                <c:pt idx="4345">
                  <c:v>0.64900000000000002</c:v>
                </c:pt>
                <c:pt idx="4346">
                  <c:v>0.68300000000000005</c:v>
                </c:pt>
                <c:pt idx="4347">
                  <c:v>0.54300000000000004</c:v>
                </c:pt>
                <c:pt idx="4348">
                  <c:v>0.56000000000000005</c:v>
                </c:pt>
                <c:pt idx="4349">
                  <c:v>0.47399999999999998</c:v>
                </c:pt>
                <c:pt idx="4350">
                  <c:v>0.56999999999999995</c:v>
                </c:pt>
                <c:pt idx="4351">
                  <c:v>0.57899999999999996</c:v>
                </c:pt>
                <c:pt idx="4352">
                  <c:v>0.57999999999999996</c:v>
                </c:pt>
                <c:pt idx="4353">
                  <c:v>0.67400000000000004</c:v>
                </c:pt>
                <c:pt idx="4354">
                  <c:v>0.57699999999999996</c:v>
                </c:pt>
                <c:pt idx="4355">
                  <c:v>0.53400000000000003</c:v>
                </c:pt>
                <c:pt idx="4356">
                  <c:v>0.68100000000000005</c:v>
                </c:pt>
                <c:pt idx="4357">
                  <c:v>0.626</c:v>
                </c:pt>
                <c:pt idx="4358">
                  <c:v>0.621</c:v>
                </c:pt>
                <c:pt idx="4359">
                  <c:v>0.58199999999999996</c:v>
                </c:pt>
                <c:pt idx="4360">
                  <c:v>0.57099999999999995</c:v>
                </c:pt>
                <c:pt idx="4361">
                  <c:v>0.65300000000000002</c:v>
                </c:pt>
                <c:pt idx="4362">
                  <c:v>0.56200000000000006</c:v>
                </c:pt>
                <c:pt idx="4363">
                  <c:v>0.64500000000000002</c:v>
                </c:pt>
                <c:pt idx="4364">
                  <c:v>0.64700000000000002</c:v>
                </c:pt>
                <c:pt idx="4365">
                  <c:v>0.66400000000000003</c:v>
                </c:pt>
                <c:pt idx="4366">
                  <c:v>0.54400000000000004</c:v>
                </c:pt>
                <c:pt idx="4367">
                  <c:v>0.54300000000000004</c:v>
                </c:pt>
                <c:pt idx="4368">
                  <c:v>0.748</c:v>
                </c:pt>
                <c:pt idx="4369">
                  <c:v>0.55100000000000005</c:v>
                </c:pt>
                <c:pt idx="4370">
                  <c:v>0.65200000000000002</c:v>
                </c:pt>
                <c:pt idx="4371">
                  <c:v>0.57599999999999996</c:v>
                </c:pt>
                <c:pt idx="4372">
                  <c:v>0.66500000000000004</c:v>
                </c:pt>
                <c:pt idx="4373">
                  <c:v>0.74399999999999999</c:v>
                </c:pt>
                <c:pt idx="4374">
                  <c:v>0.64100000000000001</c:v>
                </c:pt>
                <c:pt idx="4375">
                  <c:v>0.69899999999999995</c:v>
                </c:pt>
                <c:pt idx="4376">
                  <c:v>0.48899999999999999</c:v>
                </c:pt>
                <c:pt idx="4377">
                  <c:v>0.73399999999999999</c:v>
                </c:pt>
                <c:pt idx="4378">
                  <c:v>0.52400000000000002</c:v>
                </c:pt>
                <c:pt idx="4379">
                  <c:v>0.69</c:v>
                </c:pt>
                <c:pt idx="4380">
                  <c:v>0.54900000000000004</c:v>
                </c:pt>
                <c:pt idx="4381">
                  <c:v>0.57399999999999995</c:v>
                </c:pt>
                <c:pt idx="4382">
                  <c:v>0.64700000000000002</c:v>
                </c:pt>
                <c:pt idx="4383">
                  <c:v>0.65700000000000003</c:v>
                </c:pt>
                <c:pt idx="4384">
                  <c:v>0.63400000000000001</c:v>
                </c:pt>
                <c:pt idx="4385">
                  <c:v>0.54700000000000004</c:v>
                </c:pt>
                <c:pt idx="4386">
                  <c:v>0.67400000000000004</c:v>
                </c:pt>
                <c:pt idx="4387">
                  <c:v>0.68300000000000005</c:v>
                </c:pt>
                <c:pt idx="4388">
                  <c:v>0.55000000000000004</c:v>
                </c:pt>
                <c:pt idx="4389">
                  <c:v>0.57099999999999995</c:v>
                </c:pt>
                <c:pt idx="4390">
                  <c:v>0.63100000000000001</c:v>
                </c:pt>
                <c:pt idx="4391">
                  <c:v>0.66800000000000004</c:v>
                </c:pt>
                <c:pt idx="4392">
                  <c:v>0.56000000000000005</c:v>
                </c:pt>
                <c:pt idx="4393">
                  <c:v>0.60599999999999998</c:v>
                </c:pt>
                <c:pt idx="4394">
                  <c:v>0.67500000000000004</c:v>
                </c:pt>
                <c:pt idx="4395">
                  <c:v>0.63600000000000001</c:v>
                </c:pt>
                <c:pt idx="4396">
                  <c:v>0.67200000000000004</c:v>
                </c:pt>
                <c:pt idx="4397">
                  <c:v>0.65200000000000002</c:v>
                </c:pt>
                <c:pt idx="4398">
                  <c:v>0.53200000000000003</c:v>
                </c:pt>
                <c:pt idx="4399">
                  <c:v>0.59</c:v>
                </c:pt>
                <c:pt idx="4400">
                  <c:v>0.749</c:v>
                </c:pt>
                <c:pt idx="4401">
                  <c:v>0.69099999999999995</c:v>
                </c:pt>
                <c:pt idx="4402">
                  <c:v>0.55700000000000005</c:v>
                </c:pt>
                <c:pt idx="4403">
                  <c:v>0.67700000000000005</c:v>
                </c:pt>
                <c:pt idx="4404">
                  <c:v>0.58899999999999997</c:v>
                </c:pt>
                <c:pt idx="4405">
                  <c:v>0.623</c:v>
                </c:pt>
                <c:pt idx="4406">
                  <c:v>0.57699999999999996</c:v>
                </c:pt>
                <c:pt idx="4407">
                  <c:v>0.624</c:v>
                </c:pt>
                <c:pt idx="4408">
                  <c:v>0.65300000000000002</c:v>
                </c:pt>
                <c:pt idx="4409">
                  <c:v>0.65300000000000002</c:v>
                </c:pt>
                <c:pt idx="4410">
                  <c:v>0.64500000000000002</c:v>
                </c:pt>
                <c:pt idx="4411">
                  <c:v>0.56299999999999994</c:v>
                </c:pt>
                <c:pt idx="4412">
                  <c:v>0.55100000000000005</c:v>
                </c:pt>
                <c:pt idx="4413">
                  <c:v>0.51600000000000001</c:v>
                </c:pt>
                <c:pt idx="4414">
                  <c:v>0.66900000000000004</c:v>
                </c:pt>
                <c:pt idx="4415">
                  <c:v>0.57499999999999996</c:v>
                </c:pt>
                <c:pt idx="4416">
                  <c:v>0.69799999999999995</c:v>
                </c:pt>
                <c:pt idx="4417">
                  <c:v>0.56999999999999995</c:v>
                </c:pt>
                <c:pt idx="4418">
                  <c:v>0.66800000000000004</c:v>
                </c:pt>
                <c:pt idx="4419">
                  <c:v>0.67300000000000004</c:v>
                </c:pt>
                <c:pt idx="4420">
                  <c:v>0.51600000000000001</c:v>
                </c:pt>
                <c:pt idx="4421">
                  <c:v>0.65100000000000002</c:v>
                </c:pt>
                <c:pt idx="4422">
                  <c:v>0.77400000000000002</c:v>
                </c:pt>
                <c:pt idx="4423">
                  <c:v>0.68200000000000005</c:v>
                </c:pt>
                <c:pt idx="4424">
                  <c:v>0.47</c:v>
                </c:pt>
                <c:pt idx="4425">
                  <c:v>0.56999999999999995</c:v>
                </c:pt>
                <c:pt idx="4426">
                  <c:v>0.55600000000000005</c:v>
                </c:pt>
                <c:pt idx="4427">
                  <c:v>0.67200000000000004</c:v>
                </c:pt>
                <c:pt idx="4428">
                  <c:v>0.66100000000000003</c:v>
                </c:pt>
                <c:pt idx="4429">
                  <c:v>0.57199999999999995</c:v>
                </c:pt>
                <c:pt idx="4430">
                  <c:v>0.59399999999999997</c:v>
                </c:pt>
                <c:pt idx="4431">
                  <c:v>0.54400000000000004</c:v>
                </c:pt>
                <c:pt idx="4432">
                  <c:v>0.54900000000000004</c:v>
                </c:pt>
                <c:pt idx="4433">
                  <c:v>0.54400000000000004</c:v>
                </c:pt>
                <c:pt idx="4434">
                  <c:v>0.67100000000000004</c:v>
                </c:pt>
                <c:pt idx="4435">
                  <c:v>0.65200000000000002</c:v>
                </c:pt>
                <c:pt idx="4436">
                  <c:v>0.52</c:v>
                </c:pt>
                <c:pt idx="4437">
                  <c:v>0.69099999999999995</c:v>
                </c:pt>
                <c:pt idx="4438">
                  <c:v>0.64400000000000002</c:v>
                </c:pt>
                <c:pt idx="4439">
                  <c:v>0.67200000000000004</c:v>
                </c:pt>
                <c:pt idx="4440">
                  <c:v>0.68400000000000005</c:v>
                </c:pt>
                <c:pt idx="4441">
                  <c:v>0.6</c:v>
                </c:pt>
                <c:pt idx="4442">
                  <c:v>0.70699999999999996</c:v>
                </c:pt>
                <c:pt idx="4443">
                  <c:v>0.7</c:v>
                </c:pt>
                <c:pt idx="4444">
                  <c:v>0.66500000000000004</c:v>
                </c:pt>
                <c:pt idx="4445">
                  <c:v>0.61099999999999999</c:v>
                </c:pt>
                <c:pt idx="4446">
                  <c:v>0.79</c:v>
                </c:pt>
                <c:pt idx="4447">
                  <c:v>0.57199999999999995</c:v>
                </c:pt>
                <c:pt idx="4448">
                  <c:v>0.54500000000000004</c:v>
                </c:pt>
                <c:pt idx="4449">
                  <c:v>0.55000000000000004</c:v>
                </c:pt>
                <c:pt idx="4450">
                  <c:v>0.56100000000000005</c:v>
                </c:pt>
                <c:pt idx="4451">
                  <c:v>0.61199999999999999</c:v>
                </c:pt>
                <c:pt idx="4452">
                  <c:v>0.503</c:v>
                </c:pt>
                <c:pt idx="4453">
                  <c:v>0.42199999999999999</c:v>
                </c:pt>
                <c:pt idx="4454">
                  <c:v>0.68400000000000005</c:v>
                </c:pt>
                <c:pt idx="4455">
                  <c:v>0.748</c:v>
                </c:pt>
                <c:pt idx="4456">
                  <c:v>0.54300000000000004</c:v>
                </c:pt>
                <c:pt idx="4457">
                  <c:v>0.51500000000000001</c:v>
                </c:pt>
                <c:pt idx="4458">
                  <c:v>0.55900000000000005</c:v>
                </c:pt>
                <c:pt idx="4459">
                  <c:v>0.64100000000000001</c:v>
                </c:pt>
                <c:pt idx="4460">
                  <c:v>0.54300000000000004</c:v>
                </c:pt>
                <c:pt idx="4461">
                  <c:v>0.67500000000000004</c:v>
                </c:pt>
                <c:pt idx="4462">
                  <c:v>0.69799999999999995</c:v>
                </c:pt>
                <c:pt idx="4463">
                  <c:v>0.51800000000000002</c:v>
                </c:pt>
                <c:pt idx="4464">
                  <c:v>0.57099999999999995</c:v>
                </c:pt>
                <c:pt idx="4465">
                  <c:v>0.52200000000000002</c:v>
                </c:pt>
                <c:pt idx="4466">
                  <c:v>0.7</c:v>
                </c:pt>
                <c:pt idx="4467">
                  <c:v>0.53400000000000003</c:v>
                </c:pt>
                <c:pt idx="4468">
                  <c:v>0.66100000000000003</c:v>
                </c:pt>
                <c:pt idx="4469">
                  <c:v>0.56299999999999994</c:v>
                </c:pt>
                <c:pt idx="4470">
                  <c:v>0.63100000000000001</c:v>
                </c:pt>
                <c:pt idx="4471">
                  <c:v>0.56299999999999994</c:v>
                </c:pt>
                <c:pt idx="4472">
                  <c:v>0.57299999999999995</c:v>
                </c:pt>
                <c:pt idx="4473">
                  <c:v>0.78600000000000003</c:v>
                </c:pt>
                <c:pt idx="4474">
                  <c:v>0.55700000000000005</c:v>
                </c:pt>
                <c:pt idx="4475">
                  <c:v>0.54800000000000004</c:v>
                </c:pt>
                <c:pt idx="4476">
                  <c:v>0.56899999999999995</c:v>
                </c:pt>
                <c:pt idx="4477">
                  <c:v>0.52</c:v>
                </c:pt>
                <c:pt idx="4478">
                  <c:v>0.57599999999999996</c:v>
                </c:pt>
                <c:pt idx="4479">
                  <c:v>0.66600000000000004</c:v>
                </c:pt>
                <c:pt idx="4480">
                  <c:v>0.65200000000000002</c:v>
                </c:pt>
                <c:pt idx="4481">
                  <c:v>0.53</c:v>
                </c:pt>
                <c:pt idx="4482">
                  <c:v>0.73099999999999998</c:v>
                </c:pt>
                <c:pt idx="4483">
                  <c:v>0.67600000000000005</c:v>
                </c:pt>
                <c:pt idx="4484">
                  <c:v>0.49199999999999999</c:v>
                </c:pt>
                <c:pt idx="4485">
                  <c:v>0.53600000000000003</c:v>
                </c:pt>
                <c:pt idx="4486">
                  <c:v>0.67200000000000004</c:v>
                </c:pt>
                <c:pt idx="4487">
                  <c:v>0.65200000000000002</c:v>
                </c:pt>
                <c:pt idx="4488">
                  <c:v>0.61299999999999999</c:v>
                </c:pt>
                <c:pt idx="4489">
                  <c:v>0.53800000000000003</c:v>
                </c:pt>
                <c:pt idx="4490">
                  <c:v>0.68600000000000005</c:v>
                </c:pt>
                <c:pt idx="4491">
                  <c:v>0.52800000000000002</c:v>
                </c:pt>
                <c:pt idx="4492">
                  <c:v>0.52900000000000003</c:v>
                </c:pt>
                <c:pt idx="4493">
                  <c:v>0.70199999999999996</c:v>
                </c:pt>
                <c:pt idx="4494">
                  <c:v>0.58099999999999996</c:v>
                </c:pt>
                <c:pt idx="4495">
                  <c:v>0.57399999999999995</c:v>
                </c:pt>
                <c:pt idx="4496">
                  <c:v>0.67300000000000004</c:v>
                </c:pt>
                <c:pt idx="4497">
                  <c:v>0.621</c:v>
                </c:pt>
                <c:pt idx="4498">
                  <c:v>0.64300000000000002</c:v>
                </c:pt>
                <c:pt idx="4499">
                  <c:v>0.80900000000000005</c:v>
                </c:pt>
                <c:pt idx="4500">
                  <c:v>0.52200000000000002</c:v>
                </c:pt>
                <c:pt idx="4501">
                  <c:v>0.70099999999999996</c:v>
                </c:pt>
                <c:pt idx="4502">
                  <c:v>0.57899999999999996</c:v>
                </c:pt>
                <c:pt idx="4503">
                  <c:v>0.63300000000000001</c:v>
                </c:pt>
                <c:pt idx="4504">
                  <c:v>0.56299999999999994</c:v>
                </c:pt>
                <c:pt idx="4505">
                  <c:v>0.67200000000000004</c:v>
                </c:pt>
                <c:pt idx="4506">
                  <c:v>0.67</c:v>
                </c:pt>
                <c:pt idx="4507">
                  <c:v>0.52300000000000002</c:v>
                </c:pt>
                <c:pt idx="4508">
                  <c:v>0.73599999999999999</c:v>
                </c:pt>
                <c:pt idx="4509">
                  <c:v>0.52900000000000003</c:v>
                </c:pt>
                <c:pt idx="4510">
                  <c:v>0.76500000000000001</c:v>
                </c:pt>
                <c:pt idx="4511">
                  <c:v>0.59699999999999998</c:v>
                </c:pt>
                <c:pt idx="4512">
                  <c:v>0.70799999999999996</c:v>
                </c:pt>
                <c:pt idx="4513">
                  <c:v>0.73499999999999999</c:v>
                </c:pt>
                <c:pt idx="4514">
                  <c:v>0.56699999999999995</c:v>
                </c:pt>
                <c:pt idx="4515">
                  <c:v>0.56499999999999995</c:v>
                </c:pt>
                <c:pt idx="4516">
                  <c:v>0.56299999999999994</c:v>
                </c:pt>
                <c:pt idx="4517">
                  <c:v>0.498</c:v>
                </c:pt>
                <c:pt idx="4518">
                  <c:v>0.61099999999999999</c:v>
                </c:pt>
                <c:pt idx="4519">
                  <c:v>0.56100000000000005</c:v>
                </c:pt>
                <c:pt idx="4520">
                  <c:v>0.67900000000000005</c:v>
                </c:pt>
                <c:pt idx="4521">
                  <c:v>0.57199999999999995</c:v>
                </c:pt>
                <c:pt idx="4522">
                  <c:v>0.497</c:v>
                </c:pt>
                <c:pt idx="4523">
                  <c:v>0.58199999999999996</c:v>
                </c:pt>
                <c:pt idx="4524">
                  <c:v>0.52900000000000003</c:v>
                </c:pt>
                <c:pt idx="4525">
                  <c:v>0.69399999999999995</c:v>
                </c:pt>
                <c:pt idx="4526">
                  <c:v>0.53500000000000003</c:v>
                </c:pt>
                <c:pt idx="4527">
                  <c:v>0.52</c:v>
                </c:pt>
                <c:pt idx="4528">
                  <c:v>0.41699999999999998</c:v>
                </c:pt>
                <c:pt idx="4529">
                  <c:v>0.56299999999999994</c:v>
                </c:pt>
                <c:pt idx="4530">
                  <c:v>0.65300000000000002</c:v>
                </c:pt>
                <c:pt idx="4531">
                  <c:v>0.72699999999999998</c:v>
                </c:pt>
                <c:pt idx="4532">
                  <c:v>0.53100000000000003</c:v>
                </c:pt>
                <c:pt idx="4533">
                  <c:v>0.77600000000000002</c:v>
                </c:pt>
                <c:pt idx="4534">
                  <c:v>0.60499999999999998</c:v>
                </c:pt>
                <c:pt idx="4535">
                  <c:v>0.67100000000000004</c:v>
                </c:pt>
                <c:pt idx="4536">
                  <c:v>0.68600000000000005</c:v>
                </c:pt>
                <c:pt idx="4537">
                  <c:v>0.77100000000000002</c:v>
                </c:pt>
                <c:pt idx="4538">
                  <c:v>0.60499999999999998</c:v>
                </c:pt>
                <c:pt idx="4539">
                  <c:v>0.749</c:v>
                </c:pt>
                <c:pt idx="4540">
                  <c:v>0.65800000000000003</c:v>
                </c:pt>
                <c:pt idx="4541">
                  <c:v>0.55000000000000004</c:v>
                </c:pt>
                <c:pt idx="4542">
                  <c:v>0.57699999999999996</c:v>
                </c:pt>
                <c:pt idx="4543">
                  <c:v>0.71199999999999997</c:v>
                </c:pt>
                <c:pt idx="4544">
                  <c:v>0.57799999999999996</c:v>
                </c:pt>
                <c:pt idx="4545">
                  <c:v>0.61699999999999999</c:v>
                </c:pt>
                <c:pt idx="4546">
                  <c:v>0.51300000000000001</c:v>
                </c:pt>
                <c:pt idx="4547">
                  <c:v>0.57699999999999996</c:v>
                </c:pt>
                <c:pt idx="4548">
                  <c:v>0.56899999999999995</c:v>
                </c:pt>
                <c:pt idx="4549">
                  <c:v>0.55400000000000005</c:v>
                </c:pt>
                <c:pt idx="4550">
                  <c:v>0.69499999999999995</c:v>
                </c:pt>
                <c:pt idx="4551">
                  <c:v>0.56000000000000005</c:v>
                </c:pt>
                <c:pt idx="4552">
                  <c:v>0.63100000000000001</c:v>
                </c:pt>
                <c:pt idx="4553">
                  <c:v>0.627</c:v>
                </c:pt>
                <c:pt idx="4554">
                  <c:v>0.66500000000000004</c:v>
                </c:pt>
                <c:pt idx="4555">
                  <c:v>0.59599999999999997</c:v>
                </c:pt>
                <c:pt idx="4556">
                  <c:v>0.63500000000000001</c:v>
                </c:pt>
                <c:pt idx="4557">
                  <c:v>0.75600000000000001</c:v>
                </c:pt>
                <c:pt idx="4558">
                  <c:v>0.56499999999999995</c:v>
                </c:pt>
                <c:pt idx="4559">
                  <c:v>0.57499999999999996</c:v>
                </c:pt>
                <c:pt idx="4560">
                  <c:v>0.71899999999999997</c:v>
                </c:pt>
                <c:pt idx="4561">
                  <c:v>0.56699999999999995</c:v>
                </c:pt>
                <c:pt idx="4562">
                  <c:v>0.628</c:v>
                </c:pt>
                <c:pt idx="4563">
                  <c:v>0.54500000000000004</c:v>
                </c:pt>
                <c:pt idx="4564">
                  <c:v>0.67300000000000004</c:v>
                </c:pt>
                <c:pt idx="4565">
                  <c:v>0.4</c:v>
                </c:pt>
                <c:pt idx="4566">
                  <c:v>0.61599999999999999</c:v>
                </c:pt>
                <c:pt idx="4567">
                  <c:v>0.70299999999999996</c:v>
                </c:pt>
                <c:pt idx="4568">
                  <c:v>0.66700000000000004</c:v>
                </c:pt>
                <c:pt idx="4569">
                  <c:v>0.57799999999999996</c:v>
                </c:pt>
                <c:pt idx="4570">
                  <c:v>0.72099999999999997</c:v>
                </c:pt>
                <c:pt idx="4571">
                  <c:v>0.56999999999999995</c:v>
                </c:pt>
                <c:pt idx="4572">
                  <c:v>0.66600000000000004</c:v>
                </c:pt>
                <c:pt idx="4573">
                  <c:v>0.70899999999999996</c:v>
                </c:pt>
                <c:pt idx="4574">
                  <c:v>0.66300000000000003</c:v>
                </c:pt>
                <c:pt idx="4575">
                  <c:v>0.56799999999999995</c:v>
                </c:pt>
                <c:pt idx="4576">
                  <c:v>0.56999999999999995</c:v>
                </c:pt>
                <c:pt idx="4577">
                  <c:v>0.65200000000000002</c:v>
                </c:pt>
                <c:pt idx="4578">
                  <c:v>0.58199999999999996</c:v>
                </c:pt>
                <c:pt idx="4579">
                  <c:v>0.64400000000000002</c:v>
                </c:pt>
                <c:pt idx="4580">
                  <c:v>0.61199999999999999</c:v>
                </c:pt>
                <c:pt idx="4581">
                  <c:v>0.53500000000000003</c:v>
                </c:pt>
                <c:pt idx="4582">
                  <c:v>0.57299999999999995</c:v>
                </c:pt>
                <c:pt idx="4583">
                  <c:v>0.68300000000000005</c:v>
                </c:pt>
                <c:pt idx="4584">
                  <c:v>0.54400000000000004</c:v>
                </c:pt>
                <c:pt idx="4585">
                  <c:v>0.65400000000000003</c:v>
                </c:pt>
                <c:pt idx="4586">
                  <c:v>0.59099999999999997</c:v>
                </c:pt>
                <c:pt idx="4587">
                  <c:v>0.54700000000000004</c:v>
                </c:pt>
                <c:pt idx="4588">
                  <c:v>0.70399999999999996</c:v>
                </c:pt>
                <c:pt idx="4589">
                  <c:v>0.60399999999999998</c:v>
                </c:pt>
                <c:pt idx="4590">
                  <c:v>0.56200000000000006</c:v>
                </c:pt>
                <c:pt idx="4591">
                  <c:v>0.63</c:v>
                </c:pt>
                <c:pt idx="4592">
                  <c:v>0.61</c:v>
                </c:pt>
                <c:pt idx="4593">
                  <c:v>0.69699999999999995</c:v>
                </c:pt>
                <c:pt idx="4594">
                  <c:v>0.74</c:v>
                </c:pt>
                <c:pt idx="4595">
                  <c:v>0.59299999999999997</c:v>
                </c:pt>
                <c:pt idx="4596">
                  <c:v>0.50800000000000001</c:v>
                </c:pt>
                <c:pt idx="4597">
                  <c:v>0.51</c:v>
                </c:pt>
                <c:pt idx="4598">
                  <c:v>0.64600000000000002</c:v>
                </c:pt>
                <c:pt idx="4599">
                  <c:v>0.501</c:v>
                </c:pt>
                <c:pt idx="4600">
                  <c:v>0.51500000000000001</c:v>
                </c:pt>
                <c:pt idx="4601">
                  <c:v>0.53</c:v>
                </c:pt>
                <c:pt idx="4602">
                  <c:v>0.52100000000000002</c:v>
                </c:pt>
                <c:pt idx="4603">
                  <c:v>0.68799999999999994</c:v>
                </c:pt>
                <c:pt idx="4604">
                  <c:v>0.55000000000000004</c:v>
                </c:pt>
                <c:pt idx="4605">
                  <c:v>0.70099999999999996</c:v>
                </c:pt>
                <c:pt idx="4606">
                  <c:v>0.628</c:v>
                </c:pt>
                <c:pt idx="4607">
                  <c:v>0.503</c:v>
                </c:pt>
                <c:pt idx="4608">
                  <c:v>0.58099999999999996</c:v>
                </c:pt>
                <c:pt idx="4609">
                  <c:v>0.57899999999999996</c:v>
                </c:pt>
                <c:pt idx="4610">
                  <c:v>0.66800000000000004</c:v>
                </c:pt>
                <c:pt idx="4611">
                  <c:v>0.66600000000000004</c:v>
                </c:pt>
                <c:pt idx="4612">
                  <c:v>0.71399999999999997</c:v>
                </c:pt>
                <c:pt idx="4613">
                  <c:v>0.56200000000000006</c:v>
                </c:pt>
                <c:pt idx="4614">
                  <c:v>0.71199999999999997</c:v>
                </c:pt>
                <c:pt idx="4615">
                  <c:v>0.70299999999999996</c:v>
                </c:pt>
                <c:pt idx="4616">
                  <c:v>0.57999999999999996</c:v>
                </c:pt>
                <c:pt idx="4617">
                  <c:v>0.52</c:v>
                </c:pt>
                <c:pt idx="4618">
                  <c:v>0.56699999999999995</c:v>
                </c:pt>
                <c:pt idx="4619">
                  <c:v>0.52700000000000002</c:v>
                </c:pt>
                <c:pt idx="4620">
                  <c:v>0.64200000000000002</c:v>
                </c:pt>
                <c:pt idx="4621">
                  <c:v>0.81299999999999994</c:v>
                </c:pt>
                <c:pt idx="4622">
                  <c:v>0.57199999999999995</c:v>
                </c:pt>
                <c:pt idx="4623">
                  <c:v>0.624</c:v>
                </c:pt>
                <c:pt idx="4624">
                  <c:v>0.66800000000000004</c:v>
                </c:pt>
                <c:pt idx="4625">
                  <c:v>0.56399999999999995</c:v>
                </c:pt>
                <c:pt idx="4626">
                  <c:v>0.66900000000000004</c:v>
                </c:pt>
                <c:pt idx="4627">
                  <c:v>0.60199999999999998</c:v>
                </c:pt>
                <c:pt idx="4628">
                  <c:v>0.502</c:v>
                </c:pt>
                <c:pt idx="4629">
                  <c:v>0.64100000000000001</c:v>
                </c:pt>
                <c:pt idx="4630">
                  <c:v>0.73699999999999999</c:v>
                </c:pt>
                <c:pt idx="4631">
                  <c:v>0.56100000000000005</c:v>
                </c:pt>
                <c:pt idx="4632">
                  <c:v>0.67700000000000005</c:v>
                </c:pt>
                <c:pt idx="4633">
                  <c:v>0.67800000000000005</c:v>
                </c:pt>
                <c:pt idx="4634">
                  <c:v>0.62</c:v>
                </c:pt>
                <c:pt idx="4635">
                  <c:v>0.63900000000000001</c:v>
                </c:pt>
                <c:pt idx="4636">
                  <c:v>0.52400000000000002</c:v>
                </c:pt>
                <c:pt idx="4637">
                  <c:v>0.59099999999999997</c:v>
                </c:pt>
                <c:pt idx="4638">
                  <c:v>0.7</c:v>
                </c:pt>
                <c:pt idx="4639">
                  <c:v>0.51800000000000002</c:v>
                </c:pt>
                <c:pt idx="4640">
                  <c:v>0.53400000000000003</c:v>
                </c:pt>
                <c:pt idx="4641">
                  <c:v>0.56999999999999995</c:v>
                </c:pt>
                <c:pt idx="4642">
                  <c:v>0.56999999999999995</c:v>
                </c:pt>
                <c:pt idx="4643">
                  <c:v>0.54</c:v>
                </c:pt>
                <c:pt idx="4644">
                  <c:v>0.53100000000000003</c:v>
                </c:pt>
                <c:pt idx="4645">
                  <c:v>0.60299999999999998</c:v>
                </c:pt>
                <c:pt idx="4646">
                  <c:v>0.59799999999999998</c:v>
                </c:pt>
                <c:pt idx="4647">
                  <c:v>0.59599999999999997</c:v>
                </c:pt>
                <c:pt idx="4648">
                  <c:v>0.53500000000000003</c:v>
                </c:pt>
                <c:pt idx="4649">
                  <c:v>0.69899999999999995</c:v>
                </c:pt>
                <c:pt idx="4650">
                  <c:v>0.68600000000000005</c:v>
                </c:pt>
                <c:pt idx="4651">
                  <c:v>0.70499999999999996</c:v>
                </c:pt>
                <c:pt idx="4652">
                  <c:v>0.61599999999999999</c:v>
                </c:pt>
                <c:pt idx="4653">
                  <c:v>0.58799999999999997</c:v>
                </c:pt>
                <c:pt idx="4654">
                  <c:v>0.60199999999999998</c:v>
                </c:pt>
                <c:pt idx="4655">
                  <c:v>0.56499999999999995</c:v>
                </c:pt>
                <c:pt idx="4656">
                  <c:v>0.59199999999999997</c:v>
                </c:pt>
                <c:pt idx="4657">
                  <c:v>0.66800000000000004</c:v>
                </c:pt>
                <c:pt idx="4658">
                  <c:v>0.59299999999999997</c:v>
                </c:pt>
                <c:pt idx="4659">
                  <c:v>0.47199999999999998</c:v>
                </c:pt>
                <c:pt idx="4660">
                  <c:v>0.60199999999999998</c:v>
                </c:pt>
                <c:pt idx="4661">
                  <c:v>0.58799999999999997</c:v>
                </c:pt>
                <c:pt idx="4662">
                  <c:v>0.58199999999999996</c:v>
                </c:pt>
                <c:pt idx="4663">
                  <c:v>0.54800000000000004</c:v>
                </c:pt>
                <c:pt idx="4664">
                  <c:v>0.56499999999999995</c:v>
                </c:pt>
                <c:pt idx="4665">
                  <c:v>0.47299999999999998</c:v>
                </c:pt>
                <c:pt idx="4666">
                  <c:v>0.629</c:v>
                </c:pt>
                <c:pt idx="4667">
                  <c:v>0.68200000000000005</c:v>
                </c:pt>
                <c:pt idx="4668">
                  <c:v>0.58899999999999997</c:v>
                </c:pt>
                <c:pt idx="4669">
                  <c:v>0.55800000000000005</c:v>
                </c:pt>
                <c:pt idx="4670">
                  <c:v>0.57899999999999996</c:v>
                </c:pt>
                <c:pt idx="4671">
                  <c:v>0.54</c:v>
                </c:pt>
                <c:pt idx="4672">
                  <c:v>0.59399999999999997</c:v>
                </c:pt>
                <c:pt idx="4673">
                  <c:v>0.53500000000000003</c:v>
                </c:pt>
                <c:pt idx="4674">
                  <c:v>0.65800000000000003</c:v>
                </c:pt>
                <c:pt idx="4675">
                  <c:v>0.60399999999999998</c:v>
                </c:pt>
                <c:pt idx="4676">
                  <c:v>0.66400000000000003</c:v>
                </c:pt>
                <c:pt idx="4677">
                  <c:v>0.52700000000000002</c:v>
                </c:pt>
                <c:pt idx="4678">
                  <c:v>0.52700000000000002</c:v>
                </c:pt>
                <c:pt idx="4679">
                  <c:v>0.68799999999999994</c:v>
                </c:pt>
                <c:pt idx="4680">
                  <c:v>0.63</c:v>
                </c:pt>
                <c:pt idx="4681">
                  <c:v>0.56899999999999995</c:v>
                </c:pt>
                <c:pt idx="4682">
                  <c:v>0.61799999999999999</c:v>
                </c:pt>
                <c:pt idx="4683">
                  <c:v>0.65</c:v>
                </c:pt>
                <c:pt idx="4684">
                  <c:v>0.60299999999999998</c:v>
                </c:pt>
                <c:pt idx="4685">
                  <c:v>0.58399999999999996</c:v>
                </c:pt>
                <c:pt idx="4686">
                  <c:v>0.53300000000000003</c:v>
                </c:pt>
                <c:pt idx="4687">
                  <c:v>0.54700000000000004</c:v>
                </c:pt>
                <c:pt idx="4688">
                  <c:v>0.628</c:v>
                </c:pt>
                <c:pt idx="4689">
                  <c:v>0.58299999999999996</c:v>
                </c:pt>
                <c:pt idx="4690">
                  <c:v>0.67700000000000005</c:v>
                </c:pt>
                <c:pt idx="4691">
                  <c:v>0.55700000000000005</c:v>
                </c:pt>
                <c:pt idx="4692">
                  <c:v>0.46500000000000002</c:v>
                </c:pt>
                <c:pt idx="4693">
                  <c:v>0.69599999999999995</c:v>
                </c:pt>
                <c:pt idx="4694">
                  <c:v>0.66700000000000004</c:v>
                </c:pt>
                <c:pt idx="4695">
                  <c:v>0.56000000000000005</c:v>
                </c:pt>
                <c:pt idx="4696">
                  <c:v>0.58399999999999996</c:v>
                </c:pt>
                <c:pt idx="4697">
                  <c:v>0.69</c:v>
                </c:pt>
                <c:pt idx="4698">
                  <c:v>0.63</c:v>
                </c:pt>
                <c:pt idx="4699">
                  <c:v>0.59599999999999997</c:v>
                </c:pt>
                <c:pt idx="4700">
                  <c:v>0.63200000000000001</c:v>
                </c:pt>
                <c:pt idx="4701">
                  <c:v>0.56899999999999995</c:v>
                </c:pt>
                <c:pt idx="4702">
                  <c:v>0.496</c:v>
                </c:pt>
                <c:pt idx="4703">
                  <c:v>0.54800000000000004</c:v>
                </c:pt>
                <c:pt idx="4704">
                  <c:v>0.70299999999999996</c:v>
                </c:pt>
                <c:pt idx="4705">
                  <c:v>0.63800000000000001</c:v>
                </c:pt>
                <c:pt idx="4706">
                  <c:v>0.6</c:v>
                </c:pt>
                <c:pt idx="4707">
                  <c:v>0.64300000000000002</c:v>
                </c:pt>
                <c:pt idx="4708">
                  <c:v>0.503</c:v>
                </c:pt>
                <c:pt idx="4709">
                  <c:v>0.55700000000000005</c:v>
                </c:pt>
                <c:pt idx="4710">
                  <c:v>0.6</c:v>
                </c:pt>
                <c:pt idx="4711">
                  <c:v>0.57599999999999996</c:v>
                </c:pt>
                <c:pt idx="4712">
                  <c:v>0.63200000000000001</c:v>
                </c:pt>
                <c:pt idx="4713">
                  <c:v>0.61</c:v>
                </c:pt>
                <c:pt idx="4714">
                  <c:v>0.51600000000000001</c:v>
                </c:pt>
                <c:pt idx="4715">
                  <c:v>0.63700000000000001</c:v>
                </c:pt>
                <c:pt idx="4716">
                  <c:v>0.56799999999999995</c:v>
                </c:pt>
                <c:pt idx="4717">
                  <c:v>0.46200000000000002</c:v>
                </c:pt>
                <c:pt idx="4718">
                  <c:v>0.61599999999999999</c:v>
                </c:pt>
                <c:pt idx="4719">
                  <c:v>0.72399999999999998</c:v>
                </c:pt>
                <c:pt idx="4720">
                  <c:v>0.64200000000000002</c:v>
                </c:pt>
                <c:pt idx="4721">
                  <c:v>0.65</c:v>
                </c:pt>
                <c:pt idx="4722">
                  <c:v>0.54100000000000004</c:v>
                </c:pt>
                <c:pt idx="4723">
                  <c:v>0.69099999999999995</c:v>
                </c:pt>
                <c:pt idx="4724">
                  <c:v>0.63</c:v>
                </c:pt>
                <c:pt idx="4725">
                  <c:v>0.53200000000000003</c:v>
                </c:pt>
                <c:pt idx="4726">
                  <c:v>0.53100000000000003</c:v>
                </c:pt>
                <c:pt idx="4727">
                  <c:v>0.55000000000000004</c:v>
                </c:pt>
                <c:pt idx="4728">
                  <c:v>0.56200000000000006</c:v>
                </c:pt>
                <c:pt idx="4729">
                  <c:v>0.54900000000000004</c:v>
                </c:pt>
                <c:pt idx="4730">
                  <c:v>0.503</c:v>
                </c:pt>
                <c:pt idx="4731">
                  <c:v>0.66600000000000004</c:v>
                </c:pt>
                <c:pt idx="4732">
                  <c:v>0.56299999999999994</c:v>
                </c:pt>
                <c:pt idx="4733">
                  <c:v>0.751</c:v>
                </c:pt>
                <c:pt idx="4734">
                  <c:v>0.61</c:v>
                </c:pt>
                <c:pt idx="4735">
                  <c:v>0.53200000000000003</c:v>
                </c:pt>
                <c:pt idx="4736">
                  <c:v>0.59299999999999997</c:v>
                </c:pt>
                <c:pt idx="4737">
                  <c:v>0.57499999999999996</c:v>
                </c:pt>
                <c:pt idx="4738">
                  <c:v>0.55700000000000005</c:v>
                </c:pt>
                <c:pt idx="4739">
                  <c:v>0.48599999999999999</c:v>
                </c:pt>
                <c:pt idx="4740">
                  <c:v>0.54500000000000004</c:v>
                </c:pt>
                <c:pt idx="4741">
                  <c:v>0.501</c:v>
                </c:pt>
                <c:pt idx="4742">
                  <c:v>0.69</c:v>
                </c:pt>
                <c:pt idx="4743">
                  <c:v>0.61299999999999999</c:v>
                </c:pt>
                <c:pt idx="4744">
                  <c:v>0.64300000000000002</c:v>
                </c:pt>
                <c:pt idx="4745">
                  <c:v>0.52800000000000002</c:v>
                </c:pt>
                <c:pt idx="4746">
                  <c:v>0.505</c:v>
                </c:pt>
                <c:pt idx="4747">
                  <c:v>0.67500000000000004</c:v>
                </c:pt>
                <c:pt idx="4748">
                  <c:v>0.51700000000000002</c:v>
                </c:pt>
                <c:pt idx="4749">
                  <c:v>0.66</c:v>
                </c:pt>
                <c:pt idx="4750">
                  <c:v>0.74299999999999999</c:v>
                </c:pt>
                <c:pt idx="4751">
                  <c:v>0.52900000000000003</c:v>
                </c:pt>
                <c:pt idx="4752">
                  <c:v>0.53600000000000003</c:v>
                </c:pt>
                <c:pt idx="4753">
                  <c:v>0.55400000000000005</c:v>
                </c:pt>
                <c:pt idx="4754">
                  <c:v>0.61799999999999999</c:v>
                </c:pt>
                <c:pt idx="4755">
                  <c:v>0.61299999999999999</c:v>
                </c:pt>
                <c:pt idx="4756">
                  <c:v>0.51600000000000001</c:v>
                </c:pt>
                <c:pt idx="4757">
                  <c:v>0.59299999999999997</c:v>
                </c:pt>
                <c:pt idx="4758">
                  <c:v>0.58399999999999996</c:v>
                </c:pt>
                <c:pt idx="4759">
                  <c:v>0.60099999999999998</c:v>
                </c:pt>
                <c:pt idx="4760">
                  <c:v>0.498</c:v>
                </c:pt>
                <c:pt idx="4761">
                  <c:v>0.49</c:v>
                </c:pt>
                <c:pt idx="4762">
                  <c:v>0.52900000000000003</c:v>
                </c:pt>
                <c:pt idx="4763">
                  <c:v>0.41699999999999998</c:v>
                </c:pt>
                <c:pt idx="4764">
                  <c:v>0.67600000000000005</c:v>
                </c:pt>
                <c:pt idx="4765">
                  <c:v>0.57499999999999996</c:v>
                </c:pt>
                <c:pt idx="4766">
                  <c:v>0.53100000000000003</c:v>
                </c:pt>
                <c:pt idx="4767">
                  <c:v>0.54300000000000004</c:v>
                </c:pt>
                <c:pt idx="4768">
                  <c:v>0.65600000000000003</c:v>
                </c:pt>
                <c:pt idx="4769">
                  <c:v>0.61799999999999999</c:v>
                </c:pt>
                <c:pt idx="4770">
                  <c:v>0.66400000000000003</c:v>
                </c:pt>
                <c:pt idx="4771">
                  <c:v>0.52300000000000002</c:v>
                </c:pt>
                <c:pt idx="4772">
                  <c:v>0.52</c:v>
                </c:pt>
                <c:pt idx="4773">
                  <c:v>0.54500000000000004</c:v>
                </c:pt>
                <c:pt idx="4774">
                  <c:v>0.52600000000000002</c:v>
                </c:pt>
                <c:pt idx="4775">
                  <c:v>0.55900000000000005</c:v>
                </c:pt>
                <c:pt idx="4776">
                  <c:v>0.54700000000000004</c:v>
                </c:pt>
                <c:pt idx="4777">
                  <c:v>0.61499999999999999</c:v>
                </c:pt>
                <c:pt idx="4778">
                  <c:v>0.69199999999999995</c:v>
                </c:pt>
                <c:pt idx="4779">
                  <c:v>0.55900000000000005</c:v>
                </c:pt>
                <c:pt idx="4780">
                  <c:v>0.63300000000000001</c:v>
                </c:pt>
                <c:pt idx="4781">
                  <c:v>0.46100000000000002</c:v>
                </c:pt>
                <c:pt idx="4782">
                  <c:v>0.61599999999999999</c:v>
                </c:pt>
                <c:pt idx="4783">
                  <c:v>0.53700000000000003</c:v>
                </c:pt>
                <c:pt idx="4784">
                  <c:v>0.55900000000000005</c:v>
                </c:pt>
                <c:pt idx="4785">
                  <c:v>0.69599999999999995</c:v>
                </c:pt>
                <c:pt idx="4786">
                  <c:v>0.77700000000000002</c:v>
                </c:pt>
                <c:pt idx="4787">
                  <c:v>0.61</c:v>
                </c:pt>
                <c:pt idx="4788">
                  <c:v>0.52800000000000002</c:v>
                </c:pt>
                <c:pt idx="4789">
                  <c:v>0.65600000000000003</c:v>
                </c:pt>
                <c:pt idx="4790">
                  <c:v>0.51800000000000002</c:v>
                </c:pt>
                <c:pt idx="4791">
                  <c:v>0.73599999999999999</c:v>
                </c:pt>
                <c:pt idx="4792">
                  <c:v>0.54200000000000004</c:v>
                </c:pt>
                <c:pt idx="4793">
                  <c:v>0.54700000000000004</c:v>
                </c:pt>
                <c:pt idx="4794">
                  <c:v>0.48</c:v>
                </c:pt>
                <c:pt idx="4795">
                  <c:v>0.67600000000000005</c:v>
                </c:pt>
                <c:pt idx="4796">
                  <c:v>0.58899999999999997</c:v>
                </c:pt>
                <c:pt idx="4797">
                  <c:v>0.52200000000000002</c:v>
                </c:pt>
                <c:pt idx="4798">
                  <c:v>0.69399999999999995</c:v>
                </c:pt>
                <c:pt idx="4799">
                  <c:v>0.504</c:v>
                </c:pt>
                <c:pt idx="4800">
                  <c:v>0.54500000000000004</c:v>
                </c:pt>
                <c:pt idx="4801">
                  <c:v>0.56299999999999994</c:v>
                </c:pt>
                <c:pt idx="4802">
                  <c:v>0.67300000000000004</c:v>
                </c:pt>
                <c:pt idx="4803">
                  <c:v>0.55100000000000005</c:v>
                </c:pt>
                <c:pt idx="4804">
                  <c:v>0.70699999999999996</c:v>
                </c:pt>
                <c:pt idx="4805">
                  <c:v>0.53700000000000003</c:v>
                </c:pt>
                <c:pt idx="4806">
                  <c:v>0.74199999999999999</c:v>
                </c:pt>
                <c:pt idx="4807">
                  <c:v>0.58799999999999997</c:v>
                </c:pt>
                <c:pt idx="4808">
                  <c:v>0.502</c:v>
                </c:pt>
                <c:pt idx="4809">
                  <c:v>0.63100000000000001</c:v>
                </c:pt>
                <c:pt idx="4810">
                  <c:v>0.60899999999999999</c:v>
                </c:pt>
                <c:pt idx="4811">
                  <c:v>0.55300000000000005</c:v>
                </c:pt>
                <c:pt idx="4812">
                  <c:v>0.47599999999999998</c:v>
                </c:pt>
                <c:pt idx="4813">
                  <c:v>0.52400000000000002</c:v>
                </c:pt>
                <c:pt idx="4814">
                  <c:v>0.47899999999999998</c:v>
                </c:pt>
                <c:pt idx="4815">
                  <c:v>0.52200000000000002</c:v>
                </c:pt>
                <c:pt idx="4816">
                  <c:v>0.67600000000000005</c:v>
                </c:pt>
                <c:pt idx="4817">
                  <c:v>0.69399999999999995</c:v>
                </c:pt>
                <c:pt idx="4818">
                  <c:v>0.52800000000000002</c:v>
                </c:pt>
                <c:pt idx="4819">
                  <c:v>0.53800000000000003</c:v>
                </c:pt>
                <c:pt idx="4820">
                  <c:v>0.57499999999999996</c:v>
                </c:pt>
                <c:pt idx="4821">
                  <c:v>0.60299999999999998</c:v>
                </c:pt>
                <c:pt idx="4822">
                  <c:v>0.57899999999999996</c:v>
                </c:pt>
                <c:pt idx="4823">
                  <c:v>0.55000000000000004</c:v>
                </c:pt>
                <c:pt idx="4824">
                  <c:v>0.67300000000000004</c:v>
                </c:pt>
                <c:pt idx="4825">
                  <c:v>0.71299999999999997</c:v>
                </c:pt>
                <c:pt idx="4826">
                  <c:v>0.68400000000000005</c:v>
                </c:pt>
                <c:pt idx="4827">
                  <c:v>0.503</c:v>
                </c:pt>
                <c:pt idx="4828">
                  <c:v>0.59299999999999997</c:v>
                </c:pt>
                <c:pt idx="4829">
                  <c:v>0.55000000000000004</c:v>
                </c:pt>
                <c:pt idx="4830">
                  <c:v>0.57199999999999995</c:v>
                </c:pt>
                <c:pt idx="4831">
                  <c:v>0.53800000000000003</c:v>
                </c:pt>
                <c:pt idx="4832">
                  <c:v>0.56599999999999995</c:v>
                </c:pt>
                <c:pt idx="4833">
                  <c:v>0.54700000000000004</c:v>
                </c:pt>
                <c:pt idx="4834">
                  <c:v>0.625</c:v>
                </c:pt>
                <c:pt idx="4835">
                  <c:v>0.58599999999999997</c:v>
                </c:pt>
                <c:pt idx="4836">
                  <c:v>0.59499999999999997</c:v>
                </c:pt>
                <c:pt idx="4837">
                  <c:v>0.51700000000000002</c:v>
                </c:pt>
                <c:pt idx="4838">
                  <c:v>0.56599999999999995</c:v>
                </c:pt>
                <c:pt idx="4839">
                  <c:v>0.57099999999999995</c:v>
                </c:pt>
                <c:pt idx="4840">
                  <c:v>0.51600000000000001</c:v>
                </c:pt>
                <c:pt idx="4841">
                  <c:v>0.57999999999999996</c:v>
                </c:pt>
                <c:pt idx="4842">
                  <c:v>0.69199999999999995</c:v>
                </c:pt>
                <c:pt idx="4843">
                  <c:v>0.57899999999999996</c:v>
                </c:pt>
                <c:pt idx="4844">
                  <c:v>0.6</c:v>
                </c:pt>
                <c:pt idx="4845">
                  <c:v>0.46200000000000002</c:v>
                </c:pt>
                <c:pt idx="4846">
                  <c:v>0.53700000000000003</c:v>
                </c:pt>
                <c:pt idx="4847">
                  <c:v>0.625</c:v>
                </c:pt>
                <c:pt idx="4848">
                  <c:v>0.57599999999999996</c:v>
                </c:pt>
                <c:pt idx="4849">
                  <c:v>0.56499999999999995</c:v>
                </c:pt>
                <c:pt idx="4850">
                  <c:v>0.50900000000000001</c:v>
                </c:pt>
                <c:pt idx="4851">
                  <c:v>0.64200000000000002</c:v>
                </c:pt>
                <c:pt idx="4852">
                  <c:v>0.53400000000000003</c:v>
                </c:pt>
                <c:pt idx="4853">
                  <c:v>0.54100000000000004</c:v>
                </c:pt>
                <c:pt idx="4854">
                  <c:v>0.56599999999999995</c:v>
                </c:pt>
                <c:pt idx="4855">
                  <c:v>0.75</c:v>
                </c:pt>
                <c:pt idx="4856">
                  <c:v>0.73299999999999998</c:v>
                </c:pt>
                <c:pt idx="4857">
                  <c:v>0.53800000000000003</c:v>
                </c:pt>
                <c:pt idx="4858">
                  <c:v>0.499</c:v>
                </c:pt>
                <c:pt idx="4859">
                  <c:v>0.5</c:v>
                </c:pt>
                <c:pt idx="4860">
                  <c:v>0.55300000000000005</c:v>
                </c:pt>
                <c:pt idx="4861">
                  <c:v>0.69699999999999995</c:v>
                </c:pt>
                <c:pt idx="4862">
                  <c:v>0.55800000000000005</c:v>
                </c:pt>
                <c:pt idx="4863">
                  <c:v>0.69199999999999995</c:v>
                </c:pt>
                <c:pt idx="4864">
                  <c:v>0.627</c:v>
                </c:pt>
                <c:pt idx="4865">
                  <c:v>0.56599999999999995</c:v>
                </c:pt>
                <c:pt idx="4866">
                  <c:v>0.57899999999999996</c:v>
                </c:pt>
                <c:pt idx="4867">
                  <c:v>0.57799999999999996</c:v>
                </c:pt>
                <c:pt idx="4868">
                  <c:v>0.63900000000000001</c:v>
                </c:pt>
                <c:pt idx="4869">
                  <c:v>0.58899999999999997</c:v>
                </c:pt>
                <c:pt idx="4870">
                  <c:v>0.58899999999999997</c:v>
                </c:pt>
                <c:pt idx="4871">
                  <c:v>0.60299999999999998</c:v>
                </c:pt>
                <c:pt idx="4872">
                  <c:v>0.57599999999999996</c:v>
                </c:pt>
                <c:pt idx="4873">
                  <c:v>0.66</c:v>
                </c:pt>
                <c:pt idx="4874">
                  <c:v>0.54800000000000004</c:v>
                </c:pt>
                <c:pt idx="4875">
                  <c:v>0.54100000000000004</c:v>
                </c:pt>
                <c:pt idx="4876">
                  <c:v>0.58099999999999996</c:v>
                </c:pt>
                <c:pt idx="4877">
                  <c:v>0.48799999999999999</c:v>
                </c:pt>
                <c:pt idx="4878">
                  <c:v>0.72</c:v>
                </c:pt>
                <c:pt idx="4879">
                  <c:v>0.52600000000000002</c:v>
                </c:pt>
                <c:pt idx="4880">
                  <c:v>0.70699999999999996</c:v>
                </c:pt>
                <c:pt idx="4881">
                  <c:v>0.57599999999999996</c:v>
                </c:pt>
                <c:pt idx="4882">
                  <c:v>0.56299999999999994</c:v>
                </c:pt>
                <c:pt idx="4883">
                  <c:v>0.52800000000000002</c:v>
                </c:pt>
                <c:pt idx="4884">
                  <c:v>0.59</c:v>
                </c:pt>
                <c:pt idx="4885">
                  <c:v>0.58799999999999997</c:v>
                </c:pt>
                <c:pt idx="4886">
                  <c:v>0.68799999999999994</c:v>
                </c:pt>
                <c:pt idx="4887">
                  <c:v>0.73199999999999998</c:v>
                </c:pt>
                <c:pt idx="4888">
                  <c:v>0.47799999999999998</c:v>
                </c:pt>
                <c:pt idx="4889">
                  <c:v>0.76500000000000001</c:v>
                </c:pt>
                <c:pt idx="4890">
                  <c:v>0.63800000000000001</c:v>
                </c:pt>
                <c:pt idx="4891">
                  <c:v>0.68799999999999994</c:v>
                </c:pt>
                <c:pt idx="4892">
                  <c:v>0.61</c:v>
                </c:pt>
                <c:pt idx="4893">
                  <c:v>0.623</c:v>
                </c:pt>
                <c:pt idx="4894">
                  <c:v>0.60799999999999998</c:v>
                </c:pt>
                <c:pt idx="4895">
                  <c:v>0.58199999999999996</c:v>
                </c:pt>
                <c:pt idx="4896">
                  <c:v>0.504</c:v>
                </c:pt>
                <c:pt idx="4897">
                  <c:v>0.58699999999999997</c:v>
                </c:pt>
                <c:pt idx="4898">
                  <c:v>0.54800000000000004</c:v>
                </c:pt>
                <c:pt idx="4899">
                  <c:v>0.66900000000000004</c:v>
                </c:pt>
                <c:pt idx="4900">
                  <c:v>0.54600000000000004</c:v>
                </c:pt>
                <c:pt idx="4901">
                  <c:v>0.70499999999999996</c:v>
                </c:pt>
                <c:pt idx="4902">
                  <c:v>0.53100000000000003</c:v>
                </c:pt>
                <c:pt idx="4903">
                  <c:v>0.58899999999999997</c:v>
                </c:pt>
                <c:pt idx="4904">
                  <c:v>0.627</c:v>
                </c:pt>
                <c:pt idx="4905">
                  <c:v>0.64700000000000002</c:v>
                </c:pt>
                <c:pt idx="4906">
                  <c:v>0.54200000000000004</c:v>
                </c:pt>
                <c:pt idx="4907">
                  <c:v>0.51400000000000001</c:v>
                </c:pt>
                <c:pt idx="4908">
                  <c:v>0.66800000000000004</c:v>
                </c:pt>
                <c:pt idx="4909">
                  <c:v>0.60799999999999998</c:v>
                </c:pt>
                <c:pt idx="4910">
                  <c:v>0.67500000000000004</c:v>
                </c:pt>
                <c:pt idx="4911">
                  <c:v>0.66800000000000004</c:v>
                </c:pt>
                <c:pt idx="4912">
                  <c:v>0.56100000000000005</c:v>
                </c:pt>
                <c:pt idx="4913">
                  <c:v>0.52</c:v>
                </c:pt>
                <c:pt idx="4914">
                  <c:v>0.47099999999999997</c:v>
                </c:pt>
                <c:pt idx="4915">
                  <c:v>0.56399999999999995</c:v>
                </c:pt>
                <c:pt idx="4916">
                  <c:v>0.60599999999999998</c:v>
                </c:pt>
                <c:pt idx="4917">
                  <c:v>0.64200000000000002</c:v>
                </c:pt>
                <c:pt idx="4918">
                  <c:v>0.59299999999999997</c:v>
                </c:pt>
                <c:pt idx="4919">
                  <c:v>0.64</c:v>
                </c:pt>
                <c:pt idx="4920">
                  <c:v>0.624</c:v>
                </c:pt>
                <c:pt idx="4921">
                  <c:v>0.623</c:v>
                </c:pt>
                <c:pt idx="4922">
                  <c:v>0.59699999999999998</c:v>
                </c:pt>
                <c:pt idx="4923">
                  <c:v>0.76600000000000001</c:v>
                </c:pt>
                <c:pt idx="4924">
                  <c:v>0.53900000000000003</c:v>
                </c:pt>
                <c:pt idx="4925">
                  <c:v>0.55600000000000005</c:v>
                </c:pt>
                <c:pt idx="4926">
                  <c:v>0.61799999999999999</c:v>
                </c:pt>
                <c:pt idx="4927">
                  <c:v>0.621</c:v>
                </c:pt>
                <c:pt idx="4928">
                  <c:v>0.505</c:v>
                </c:pt>
                <c:pt idx="4929">
                  <c:v>0.59499999999999997</c:v>
                </c:pt>
                <c:pt idx="4930">
                  <c:v>0.59599999999999997</c:v>
                </c:pt>
                <c:pt idx="4931">
                  <c:v>0.55500000000000005</c:v>
                </c:pt>
                <c:pt idx="4932">
                  <c:v>0.54300000000000004</c:v>
                </c:pt>
                <c:pt idx="4933">
                  <c:v>0.73299999999999998</c:v>
                </c:pt>
                <c:pt idx="4934">
                  <c:v>0.61399999999999999</c:v>
                </c:pt>
                <c:pt idx="4935">
                  <c:v>0.67300000000000004</c:v>
                </c:pt>
                <c:pt idx="4936">
                  <c:v>0.57899999999999996</c:v>
                </c:pt>
                <c:pt idx="4937">
                  <c:v>0.65200000000000002</c:v>
                </c:pt>
                <c:pt idx="4938">
                  <c:v>0.55000000000000004</c:v>
                </c:pt>
                <c:pt idx="4939">
                  <c:v>0.66500000000000004</c:v>
                </c:pt>
                <c:pt idx="4940">
                  <c:v>0.65100000000000002</c:v>
                </c:pt>
                <c:pt idx="4941">
                  <c:v>0.53700000000000003</c:v>
                </c:pt>
                <c:pt idx="4942">
                  <c:v>0.58199999999999996</c:v>
                </c:pt>
                <c:pt idx="4943">
                  <c:v>0.56399999999999995</c:v>
                </c:pt>
                <c:pt idx="4944">
                  <c:v>0.63600000000000001</c:v>
                </c:pt>
                <c:pt idx="4945">
                  <c:v>0.57799999999999996</c:v>
                </c:pt>
                <c:pt idx="4946">
                  <c:v>0.54400000000000004</c:v>
                </c:pt>
                <c:pt idx="4947">
                  <c:v>0.60399999999999998</c:v>
                </c:pt>
                <c:pt idx="4948">
                  <c:v>0.55000000000000004</c:v>
                </c:pt>
                <c:pt idx="4949">
                  <c:v>0.59399999999999997</c:v>
                </c:pt>
                <c:pt idx="4950">
                  <c:v>0.59499999999999997</c:v>
                </c:pt>
                <c:pt idx="4951">
                  <c:v>0.57999999999999996</c:v>
                </c:pt>
                <c:pt idx="4952">
                  <c:v>0.53300000000000003</c:v>
                </c:pt>
                <c:pt idx="4953">
                  <c:v>0.47399999999999998</c:v>
                </c:pt>
                <c:pt idx="4954">
                  <c:v>0.57699999999999996</c:v>
                </c:pt>
                <c:pt idx="4955">
                  <c:v>0.57899999999999996</c:v>
                </c:pt>
                <c:pt idx="4956">
                  <c:v>0.58399999999999996</c:v>
                </c:pt>
                <c:pt idx="4957">
                  <c:v>0.52300000000000002</c:v>
                </c:pt>
                <c:pt idx="4958">
                  <c:v>0.55300000000000005</c:v>
                </c:pt>
                <c:pt idx="4959">
                  <c:v>0.52600000000000002</c:v>
                </c:pt>
                <c:pt idx="4960">
                  <c:v>0.57499999999999996</c:v>
                </c:pt>
                <c:pt idx="4961">
                  <c:v>0.60199999999999998</c:v>
                </c:pt>
                <c:pt idx="4962">
                  <c:v>0.70299999999999996</c:v>
                </c:pt>
                <c:pt idx="4963">
                  <c:v>0.51100000000000001</c:v>
                </c:pt>
                <c:pt idx="4964">
                  <c:v>0.50600000000000001</c:v>
                </c:pt>
                <c:pt idx="4965">
                  <c:v>0.48299999999999998</c:v>
                </c:pt>
                <c:pt idx="4966">
                  <c:v>0.60799999999999998</c:v>
                </c:pt>
                <c:pt idx="4967">
                  <c:v>0.56399999999999995</c:v>
                </c:pt>
                <c:pt idx="4968">
                  <c:v>0.628</c:v>
                </c:pt>
                <c:pt idx="4969">
                  <c:v>0.56299999999999994</c:v>
                </c:pt>
                <c:pt idx="4970">
                  <c:v>0.56599999999999995</c:v>
                </c:pt>
                <c:pt idx="4971">
                  <c:v>0.53700000000000003</c:v>
                </c:pt>
                <c:pt idx="4972">
                  <c:v>0.61199999999999999</c:v>
                </c:pt>
                <c:pt idx="4973">
                  <c:v>0.54400000000000004</c:v>
                </c:pt>
                <c:pt idx="4974">
                  <c:v>0.51400000000000001</c:v>
                </c:pt>
                <c:pt idx="4975">
                  <c:v>0.60499999999999998</c:v>
                </c:pt>
                <c:pt idx="4976">
                  <c:v>0.63100000000000001</c:v>
                </c:pt>
                <c:pt idx="4977">
                  <c:v>0.53100000000000003</c:v>
                </c:pt>
                <c:pt idx="4978">
                  <c:v>0.73099999999999998</c:v>
                </c:pt>
                <c:pt idx="4979">
                  <c:v>0.501</c:v>
                </c:pt>
                <c:pt idx="4980">
                  <c:v>0.68600000000000005</c:v>
                </c:pt>
                <c:pt idx="4981">
                  <c:v>0.66400000000000003</c:v>
                </c:pt>
                <c:pt idx="4982">
                  <c:v>0.71199999999999997</c:v>
                </c:pt>
                <c:pt idx="4983">
                  <c:v>0.53300000000000003</c:v>
                </c:pt>
                <c:pt idx="4984">
                  <c:v>0.52800000000000002</c:v>
                </c:pt>
                <c:pt idx="4985">
                  <c:v>0.53700000000000003</c:v>
                </c:pt>
                <c:pt idx="4986">
                  <c:v>0.54200000000000004</c:v>
                </c:pt>
                <c:pt idx="4987">
                  <c:v>0.59799999999999998</c:v>
                </c:pt>
                <c:pt idx="4988">
                  <c:v>0.58299999999999996</c:v>
                </c:pt>
                <c:pt idx="4989">
                  <c:v>0.52300000000000002</c:v>
                </c:pt>
                <c:pt idx="4990">
                  <c:v>0.56399999999999995</c:v>
                </c:pt>
                <c:pt idx="4991">
                  <c:v>0.60099999999999998</c:v>
                </c:pt>
                <c:pt idx="4992">
                  <c:v>0.60899999999999999</c:v>
                </c:pt>
                <c:pt idx="4993">
                  <c:v>0.50800000000000001</c:v>
                </c:pt>
                <c:pt idx="4994">
                  <c:v>0.57299999999999995</c:v>
                </c:pt>
                <c:pt idx="4995">
                  <c:v>0.52400000000000002</c:v>
                </c:pt>
                <c:pt idx="4996">
                  <c:v>0.501</c:v>
                </c:pt>
                <c:pt idx="4997">
                  <c:v>0.54800000000000004</c:v>
                </c:pt>
                <c:pt idx="4998">
                  <c:v>0.69899999999999995</c:v>
                </c:pt>
                <c:pt idx="4999">
                  <c:v>0.57999999999999996</c:v>
                </c:pt>
                <c:pt idx="5000">
                  <c:v>0.53800000000000003</c:v>
                </c:pt>
                <c:pt idx="5001">
                  <c:v>0.52300000000000002</c:v>
                </c:pt>
                <c:pt idx="5002">
                  <c:v>0.68100000000000005</c:v>
                </c:pt>
                <c:pt idx="5003">
                  <c:v>0.61399999999999999</c:v>
                </c:pt>
                <c:pt idx="5004">
                  <c:v>0.64500000000000002</c:v>
                </c:pt>
                <c:pt idx="5005">
                  <c:v>0.59899999999999998</c:v>
                </c:pt>
                <c:pt idx="5006">
                  <c:v>0.56100000000000005</c:v>
                </c:pt>
                <c:pt idx="5007">
                  <c:v>0.48299999999999998</c:v>
                </c:pt>
                <c:pt idx="5008">
                  <c:v>0.54800000000000004</c:v>
                </c:pt>
                <c:pt idx="5009">
                  <c:v>0.54700000000000004</c:v>
                </c:pt>
                <c:pt idx="5010">
                  <c:v>0.53200000000000003</c:v>
                </c:pt>
                <c:pt idx="5011">
                  <c:v>0.68200000000000005</c:v>
                </c:pt>
                <c:pt idx="5012">
                  <c:v>0.63700000000000001</c:v>
                </c:pt>
                <c:pt idx="5013">
                  <c:v>0.71899999999999997</c:v>
                </c:pt>
                <c:pt idx="5014">
                  <c:v>0.622</c:v>
                </c:pt>
                <c:pt idx="5015">
                  <c:v>0.47399999999999998</c:v>
                </c:pt>
                <c:pt idx="5016">
                  <c:v>0.51800000000000002</c:v>
                </c:pt>
                <c:pt idx="5017">
                  <c:v>0.57099999999999995</c:v>
                </c:pt>
                <c:pt idx="5018">
                  <c:v>0.56499999999999995</c:v>
                </c:pt>
                <c:pt idx="5019">
                  <c:v>0.57599999999999996</c:v>
                </c:pt>
                <c:pt idx="5020">
                  <c:v>0.56000000000000005</c:v>
                </c:pt>
                <c:pt idx="5021">
                  <c:v>0.61599999999999999</c:v>
                </c:pt>
                <c:pt idx="5022">
                  <c:v>0.54500000000000004</c:v>
                </c:pt>
                <c:pt idx="5023">
                  <c:v>0.56499999999999995</c:v>
                </c:pt>
                <c:pt idx="5024">
                  <c:v>0.57599999999999996</c:v>
                </c:pt>
                <c:pt idx="5025">
                  <c:v>0.51800000000000002</c:v>
                </c:pt>
                <c:pt idx="5026">
                  <c:v>0.52500000000000002</c:v>
                </c:pt>
                <c:pt idx="5027">
                  <c:v>0.61699999999999999</c:v>
                </c:pt>
                <c:pt idx="5028">
                  <c:v>0.52</c:v>
                </c:pt>
                <c:pt idx="5029">
                  <c:v>0.64400000000000002</c:v>
                </c:pt>
                <c:pt idx="5030">
                  <c:v>0.58599999999999997</c:v>
                </c:pt>
                <c:pt idx="5031">
                  <c:v>0.53900000000000003</c:v>
                </c:pt>
                <c:pt idx="5032">
                  <c:v>0.59899999999999998</c:v>
                </c:pt>
                <c:pt idx="5033">
                  <c:v>0.53900000000000003</c:v>
                </c:pt>
                <c:pt idx="5034">
                  <c:v>0.55400000000000005</c:v>
                </c:pt>
                <c:pt idx="5035">
                  <c:v>0.56999999999999995</c:v>
                </c:pt>
                <c:pt idx="5036">
                  <c:v>0.58499999999999996</c:v>
                </c:pt>
                <c:pt idx="5037">
                  <c:v>0.55400000000000005</c:v>
                </c:pt>
                <c:pt idx="5038">
                  <c:v>0.56599999999999995</c:v>
                </c:pt>
                <c:pt idx="5039">
                  <c:v>0.73399999999999999</c:v>
                </c:pt>
                <c:pt idx="5040">
                  <c:v>0.54700000000000004</c:v>
                </c:pt>
                <c:pt idx="5041">
                  <c:v>0.51300000000000001</c:v>
                </c:pt>
                <c:pt idx="5042">
                  <c:v>0.53100000000000003</c:v>
                </c:pt>
                <c:pt idx="5043">
                  <c:v>0.51300000000000001</c:v>
                </c:pt>
                <c:pt idx="5044">
                  <c:v>0.55000000000000004</c:v>
                </c:pt>
                <c:pt idx="5045">
                  <c:v>0.56000000000000005</c:v>
                </c:pt>
                <c:pt idx="5046">
                  <c:v>0.64</c:v>
                </c:pt>
                <c:pt idx="5047">
                  <c:v>0.57899999999999996</c:v>
                </c:pt>
                <c:pt idx="5048">
                  <c:v>0.53100000000000003</c:v>
                </c:pt>
                <c:pt idx="5049">
                  <c:v>0.53200000000000003</c:v>
                </c:pt>
                <c:pt idx="5050">
                  <c:v>0.59299999999999997</c:v>
                </c:pt>
                <c:pt idx="5051">
                  <c:v>0.55900000000000005</c:v>
                </c:pt>
                <c:pt idx="5052">
                  <c:v>0.623</c:v>
                </c:pt>
                <c:pt idx="5053">
                  <c:v>0.55300000000000005</c:v>
                </c:pt>
                <c:pt idx="5054">
                  <c:v>0.55400000000000005</c:v>
                </c:pt>
                <c:pt idx="5055">
                  <c:v>0.52</c:v>
                </c:pt>
                <c:pt idx="5056">
                  <c:v>0.61699999999999999</c:v>
                </c:pt>
                <c:pt idx="5057">
                  <c:v>0.55900000000000005</c:v>
                </c:pt>
                <c:pt idx="5058">
                  <c:v>0.64800000000000002</c:v>
                </c:pt>
                <c:pt idx="5059">
                  <c:v>0.61399999999999999</c:v>
                </c:pt>
                <c:pt idx="5060">
                  <c:v>0.55200000000000005</c:v>
                </c:pt>
                <c:pt idx="5061">
                  <c:v>0.56100000000000005</c:v>
                </c:pt>
                <c:pt idx="5062">
                  <c:v>0.52600000000000002</c:v>
                </c:pt>
                <c:pt idx="5063">
                  <c:v>0.74199999999999999</c:v>
                </c:pt>
                <c:pt idx="5064">
                  <c:v>0.503</c:v>
                </c:pt>
                <c:pt idx="5065">
                  <c:v>0.60099999999999998</c:v>
                </c:pt>
                <c:pt idx="5066">
                  <c:v>0.54500000000000004</c:v>
                </c:pt>
                <c:pt idx="5067">
                  <c:v>0.51900000000000002</c:v>
                </c:pt>
                <c:pt idx="5068">
                  <c:v>0.61799999999999999</c:v>
                </c:pt>
                <c:pt idx="5069">
                  <c:v>0.66900000000000004</c:v>
                </c:pt>
                <c:pt idx="5070">
                  <c:v>0.56499999999999995</c:v>
                </c:pt>
                <c:pt idx="5071">
                  <c:v>0.52100000000000002</c:v>
                </c:pt>
                <c:pt idx="5072">
                  <c:v>0.53300000000000003</c:v>
                </c:pt>
                <c:pt idx="5073">
                  <c:v>0.53300000000000003</c:v>
                </c:pt>
                <c:pt idx="5074">
                  <c:v>0.66300000000000003</c:v>
                </c:pt>
                <c:pt idx="5075">
                  <c:v>0.61899999999999999</c:v>
                </c:pt>
                <c:pt idx="5076">
                  <c:v>0.54</c:v>
                </c:pt>
                <c:pt idx="5077">
                  <c:v>0.54300000000000004</c:v>
                </c:pt>
                <c:pt idx="5078">
                  <c:v>0.58799999999999997</c:v>
                </c:pt>
                <c:pt idx="5079">
                  <c:v>0.65800000000000003</c:v>
                </c:pt>
                <c:pt idx="5080">
                  <c:v>0.58299999999999996</c:v>
                </c:pt>
                <c:pt idx="5081">
                  <c:v>0.54300000000000004</c:v>
                </c:pt>
                <c:pt idx="5082">
                  <c:v>0.50600000000000001</c:v>
                </c:pt>
                <c:pt idx="5083">
                  <c:v>0.54200000000000004</c:v>
                </c:pt>
                <c:pt idx="5084">
                  <c:v>0.64200000000000002</c:v>
                </c:pt>
                <c:pt idx="5085">
                  <c:v>0.627</c:v>
                </c:pt>
                <c:pt idx="5086">
                  <c:v>0.67900000000000005</c:v>
                </c:pt>
                <c:pt idx="5087">
                  <c:v>0.54800000000000004</c:v>
                </c:pt>
                <c:pt idx="5088">
                  <c:v>0.51700000000000002</c:v>
                </c:pt>
                <c:pt idx="5089">
                  <c:v>0.53200000000000003</c:v>
                </c:pt>
                <c:pt idx="5090">
                  <c:v>0.51900000000000002</c:v>
                </c:pt>
                <c:pt idx="5091">
                  <c:v>0.57899999999999996</c:v>
                </c:pt>
                <c:pt idx="5092">
                  <c:v>0.47199999999999998</c:v>
                </c:pt>
                <c:pt idx="5093">
                  <c:v>0.64200000000000002</c:v>
                </c:pt>
                <c:pt idx="5094">
                  <c:v>0.56499999999999995</c:v>
                </c:pt>
                <c:pt idx="5095">
                  <c:v>0.52800000000000002</c:v>
                </c:pt>
                <c:pt idx="5096">
                  <c:v>0.56899999999999995</c:v>
                </c:pt>
                <c:pt idx="5097">
                  <c:v>0.63400000000000001</c:v>
                </c:pt>
                <c:pt idx="5098">
                  <c:v>0.57299999999999995</c:v>
                </c:pt>
                <c:pt idx="5099">
                  <c:v>0.63100000000000001</c:v>
                </c:pt>
                <c:pt idx="5100">
                  <c:v>0.63100000000000001</c:v>
                </c:pt>
                <c:pt idx="5101">
                  <c:v>0.55500000000000005</c:v>
                </c:pt>
                <c:pt idx="5102">
                  <c:v>0.58399999999999996</c:v>
                </c:pt>
                <c:pt idx="5103">
                  <c:v>0.66300000000000003</c:v>
                </c:pt>
                <c:pt idx="5104">
                  <c:v>0.68400000000000005</c:v>
                </c:pt>
                <c:pt idx="5105">
                  <c:v>0.53100000000000003</c:v>
                </c:pt>
                <c:pt idx="5106">
                  <c:v>0.56599999999999995</c:v>
                </c:pt>
                <c:pt idx="5107">
                  <c:v>0.68</c:v>
                </c:pt>
                <c:pt idx="5108">
                  <c:v>0.64400000000000002</c:v>
                </c:pt>
                <c:pt idx="5109">
                  <c:v>0.53700000000000003</c:v>
                </c:pt>
                <c:pt idx="5110">
                  <c:v>0.64500000000000002</c:v>
                </c:pt>
                <c:pt idx="5111">
                  <c:v>0.52700000000000002</c:v>
                </c:pt>
                <c:pt idx="5112">
                  <c:v>0.56000000000000005</c:v>
                </c:pt>
                <c:pt idx="5113">
                  <c:v>0.54900000000000004</c:v>
                </c:pt>
                <c:pt idx="5114">
                  <c:v>0.55300000000000005</c:v>
                </c:pt>
                <c:pt idx="5115">
                  <c:v>0.51200000000000001</c:v>
                </c:pt>
                <c:pt idx="5116">
                  <c:v>0.53</c:v>
                </c:pt>
                <c:pt idx="5117">
                  <c:v>0.63800000000000001</c:v>
                </c:pt>
                <c:pt idx="5118">
                  <c:v>0.68899999999999995</c:v>
                </c:pt>
                <c:pt idx="5119">
                  <c:v>0.60499999999999998</c:v>
                </c:pt>
                <c:pt idx="5120">
                  <c:v>0.56000000000000005</c:v>
                </c:pt>
                <c:pt idx="5121">
                  <c:v>0.53200000000000003</c:v>
                </c:pt>
                <c:pt idx="5122">
                  <c:v>0.51200000000000001</c:v>
                </c:pt>
                <c:pt idx="5123">
                  <c:v>0.52900000000000003</c:v>
                </c:pt>
                <c:pt idx="5124">
                  <c:v>0.56999999999999995</c:v>
                </c:pt>
                <c:pt idx="5125">
                  <c:v>0.57799999999999996</c:v>
                </c:pt>
                <c:pt idx="5126">
                  <c:v>0.58199999999999996</c:v>
                </c:pt>
                <c:pt idx="5127">
                  <c:v>0.52500000000000002</c:v>
                </c:pt>
                <c:pt idx="5128">
                  <c:v>0.53200000000000003</c:v>
                </c:pt>
                <c:pt idx="5129">
                  <c:v>0.627</c:v>
                </c:pt>
                <c:pt idx="5130">
                  <c:v>0.51</c:v>
                </c:pt>
                <c:pt idx="5131">
                  <c:v>0.58699999999999997</c:v>
                </c:pt>
                <c:pt idx="5132">
                  <c:v>0.55700000000000005</c:v>
                </c:pt>
                <c:pt idx="5133">
                  <c:v>0.67900000000000005</c:v>
                </c:pt>
                <c:pt idx="5134">
                  <c:v>0.58699999999999997</c:v>
                </c:pt>
                <c:pt idx="5135">
                  <c:v>0.56799999999999995</c:v>
                </c:pt>
                <c:pt idx="5136">
                  <c:v>0.48799999999999999</c:v>
                </c:pt>
                <c:pt idx="5137">
                  <c:v>0.57199999999999995</c:v>
                </c:pt>
                <c:pt idx="5138">
                  <c:v>0.56599999999999995</c:v>
                </c:pt>
                <c:pt idx="5139">
                  <c:v>0.55300000000000005</c:v>
                </c:pt>
                <c:pt idx="5140">
                  <c:v>0.60799999999999998</c:v>
                </c:pt>
                <c:pt idx="5141">
                  <c:v>0.59799999999999998</c:v>
                </c:pt>
                <c:pt idx="5142">
                  <c:v>0.53700000000000003</c:v>
                </c:pt>
                <c:pt idx="5143">
                  <c:v>0.61899999999999999</c:v>
                </c:pt>
                <c:pt idx="5144">
                  <c:v>0.64100000000000001</c:v>
                </c:pt>
                <c:pt idx="5145">
                  <c:v>0.505</c:v>
                </c:pt>
                <c:pt idx="5146">
                  <c:v>0.49399999999999999</c:v>
                </c:pt>
                <c:pt idx="5147">
                  <c:v>0.53900000000000003</c:v>
                </c:pt>
                <c:pt idx="5148">
                  <c:v>0.61299999999999999</c:v>
                </c:pt>
                <c:pt idx="5149">
                  <c:v>0.67400000000000004</c:v>
                </c:pt>
                <c:pt idx="5150">
                  <c:v>0.50900000000000001</c:v>
                </c:pt>
                <c:pt idx="5151">
                  <c:v>0.61599999999999999</c:v>
                </c:pt>
                <c:pt idx="5152">
                  <c:v>0.52700000000000002</c:v>
                </c:pt>
                <c:pt idx="5153">
                  <c:v>0.56899999999999995</c:v>
                </c:pt>
                <c:pt idx="5154">
                  <c:v>0.65700000000000003</c:v>
                </c:pt>
                <c:pt idx="5155">
                  <c:v>0.47899999999999998</c:v>
                </c:pt>
                <c:pt idx="5156">
                  <c:v>0.56699999999999995</c:v>
                </c:pt>
                <c:pt idx="5157">
                  <c:v>0.56399999999999995</c:v>
                </c:pt>
                <c:pt idx="5158">
                  <c:v>0.53500000000000003</c:v>
                </c:pt>
                <c:pt idx="5159">
                  <c:v>0.55700000000000005</c:v>
                </c:pt>
                <c:pt idx="5160">
                  <c:v>0.63100000000000001</c:v>
                </c:pt>
                <c:pt idx="5161">
                  <c:v>0.56000000000000005</c:v>
                </c:pt>
                <c:pt idx="5162">
                  <c:v>0.627</c:v>
                </c:pt>
                <c:pt idx="5163">
                  <c:v>0.58599999999999997</c:v>
                </c:pt>
                <c:pt idx="5164">
                  <c:v>0.66200000000000003</c:v>
                </c:pt>
                <c:pt idx="5165">
                  <c:v>0.55700000000000005</c:v>
                </c:pt>
                <c:pt idx="5166">
                  <c:v>0.55000000000000004</c:v>
                </c:pt>
                <c:pt idx="5167">
                  <c:v>0.66300000000000003</c:v>
                </c:pt>
                <c:pt idx="5168">
                  <c:v>0.58299999999999996</c:v>
                </c:pt>
                <c:pt idx="5169">
                  <c:v>0.56599999999999995</c:v>
                </c:pt>
                <c:pt idx="5170">
                  <c:v>0.53700000000000003</c:v>
                </c:pt>
                <c:pt idx="5171">
                  <c:v>0.52</c:v>
                </c:pt>
                <c:pt idx="5172">
                  <c:v>0.502</c:v>
                </c:pt>
                <c:pt idx="5173">
                  <c:v>0.72399999999999998</c:v>
                </c:pt>
                <c:pt idx="5174">
                  <c:v>0.52400000000000002</c:v>
                </c:pt>
                <c:pt idx="5175">
                  <c:v>0.57899999999999996</c:v>
                </c:pt>
                <c:pt idx="5176">
                  <c:v>0.70599999999999996</c:v>
                </c:pt>
                <c:pt idx="5177">
                  <c:v>0.56100000000000005</c:v>
                </c:pt>
                <c:pt idx="5178">
                  <c:v>0.70699999999999996</c:v>
                </c:pt>
                <c:pt idx="5179">
                  <c:v>0.63300000000000001</c:v>
                </c:pt>
                <c:pt idx="5180">
                  <c:v>0.67200000000000004</c:v>
                </c:pt>
                <c:pt idx="5181">
                  <c:v>0.65500000000000003</c:v>
                </c:pt>
                <c:pt idx="5182">
                  <c:v>0.65800000000000003</c:v>
                </c:pt>
                <c:pt idx="5183">
                  <c:v>0.55800000000000005</c:v>
                </c:pt>
                <c:pt idx="5184">
                  <c:v>0.67200000000000004</c:v>
                </c:pt>
                <c:pt idx="5185">
                  <c:v>0.58299999999999996</c:v>
                </c:pt>
                <c:pt idx="5186">
                  <c:v>0.59699999999999998</c:v>
                </c:pt>
                <c:pt idx="5187">
                  <c:v>0.71699999999999997</c:v>
                </c:pt>
                <c:pt idx="5188">
                  <c:v>0.63</c:v>
                </c:pt>
                <c:pt idx="5189">
                  <c:v>0.69199999999999995</c:v>
                </c:pt>
                <c:pt idx="5190">
                  <c:v>0.55800000000000005</c:v>
                </c:pt>
                <c:pt idx="5191">
                  <c:v>0.64900000000000002</c:v>
                </c:pt>
                <c:pt idx="5192">
                  <c:v>0.70399999999999996</c:v>
                </c:pt>
                <c:pt idx="5193">
                  <c:v>0.58099999999999996</c:v>
                </c:pt>
                <c:pt idx="5194">
                  <c:v>0.63500000000000001</c:v>
                </c:pt>
                <c:pt idx="5195">
                  <c:v>0.69599999999999995</c:v>
                </c:pt>
                <c:pt idx="5196">
                  <c:v>0.55300000000000005</c:v>
                </c:pt>
                <c:pt idx="5197">
                  <c:v>0.69299999999999995</c:v>
                </c:pt>
                <c:pt idx="5198">
                  <c:v>0.61599999999999999</c:v>
                </c:pt>
                <c:pt idx="5199">
                  <c:v>0.65200000000000002</c:v>
                </c:pt>
                <c:pt idx="5200">
                  <c:v>0.48099999999999998</c:v>
                </c:pt>
                <c:pt idx="5201">
                  <c:v>0.72199999999999998</c:v>
                </c:pt>
                <c:pt idx="5202">
                  <c:v>0.68700000000000006</c:v>
                </c:pt>
                <c:pt idx="5203">
                  <c:v>0.54100000000000004</c:v>
                </c:pt>
                <c:pt idx="5204">
                  <c:v>0.52600000000000002</c:v>
                </c:pt>
                <c:pt idx="5205">
                  <c:v>0.60099999999999998</c:v>
                </c:pt>
                <c:pt idx="5206">
                  <c:v>0.66100000000000003</c:v>
                </c:pt>
                <c:pt idx="5207">
                  <c:v>0.55200000000000005</c:v>
                </c:pt>
                <c:pt idx="5208">
                  <c:v>0.624</c:v>
                </c:pt>
                <c:pt idx="5209">
                  <c:v>0.70499999999999996</c:v>
                </c:pt>
                <c:pt idx="5210">
                  <c:v>0.495</c:v>
                </c:pt>
                <c:pt idx="5211">
                  <c:v>0.73099999999999998</c:v>
                </c:pt>
                <c:pt idx="5212">
                  <c:v>0.52400000000000002</c:v>
                </c:pt>
                <c:pt idx="5213">
                  <c:v>0.72099999999999997</c:v>
                </c:pt>
                <c:pt idx="5214">
                  <c:v>0.58799999999999997</c:v>
                </c:pt>
                <c:pt idx="5215">
                  <c:v>0.63500000000000001</c:v>
                </c:pt>
                <c:pt idx="5216">
                  <c:v>0.53100000000000003</c:v>
                </c:pt>
                <c:pt idx="5217">
                  <c:v>0.71899999999999997</c:v>
                </c:pt>
                <c:pt idx="5218">
                  <c:v>0.66600000000000004</c:v>
                </c:pt>
                <c:pt idx="5219">
                  <c:v>0.57799999999999996</c:v>
                </c:pt>
                <c:pt idx="5220">
                  <c:v>0.59</c:v>
                </c:pt>
                <c:pt idx="5221">
                  <c:v>0.56699999999999995</c:v>
                </c:pt>
                <c:pt idx="5222">
                  <c:v>0.55900000000000005</c:v>
                </c:pt>
                <c:pt idx="5223">
                  <c:v>0.752</c:v>
                </c:pt>
                <c:pt idx="5224">
                  <c:v>0.56100000000000005</c:v>
                </c:pt>
                <c:pt idx="5225">
                  <c:v>0.68</c:v>
                </c:pt>
                <c:pt idx="5226">
                  <c:v>0.54200000000000004</c:v>
                </c:pt>
                <c:pt idx="5227">
                  <c:v>0.51600000000000001</c:v>
                </c:pt>
                <c:pt idx="5228">
                  <c:v>0.628</c:v>
                </c:pt>
                <c:pt idx="5229">
                  <c:v>0.69499999999999995</c:v>
                </c:pt>
                <c:pt idx="5230">
                  <c:v>0.56200000000000006</c:v>
                </c:pt>
                <c:pt idx="5231">
                  <c:v>0.67700000000000005</c:v>
                </c:pt>
                <c:pt idx="5232">
                  <c:v>0.63100000000000001</c:v>
                </c:pt>
                <c:pt idx="5233">
                  <c:v>0.68799999999999994</c:v>
                </c:pt>
                <c:pt idx="5234">
                  <c:v>0.52500000000000002</c:v>
                </c:pt>
                <c:pt idx="5235">
                  <c:v>0.54400000000000004</c:v>
                </c:pt>
                <c:pt idx="5236">
                  <c:v>0.53600000000000003</c:v>
                </c:pt>
                <c:pt idx="5237">
                  <c:v>0.50700000000000001</c:v>
                </c:pt>
                <c:pt idx="5238">
                  <c:v>0.57199999999999995</c:v>
                </c:pt>
                <c:pt idx="5239">
                  <c:v>0.57399999999999995</c:v>
                </c:pt>
                <c:pt idx="5240">
                  <c:v>0.55300000000000005</c:v>
                </c:pt>
                <c:pt idx="5241">
                  <c:v>0.75900000000000001</c:v>
                </c:pt>
                <c:pt idx="5242">
                  <c:v>0.55000000000000004</c:v>
                </c:pt>
                <c:pt idx="5243">
                  <c:v>0.67600000000000005</c:v>
                </c:pt>
                <c:pt idx="5244">
                  <c:v>0.64</c:v>
                </c:pt>
                <c:pt idx="5245">
                  <c:v>0.68</c:v>
                </c:pt>
                <c:pt idx="5246">
                  <c:v>0.71</c:v>
                </c:pt>
                <c:pt idx="5247">
                  <c:v>0.53300000000000003</c:v>
                </c:pt>
                <c:pt idx="5248">
                  <c:v>0.53300000000000003</c:v>
                </c:pt>
                <c:pt idx="5249">
                  <c:v>0.58699999999999997</c:v>
                </c:pt>
                <c:pt idx="5250">
                  <c:v>0.74</c:v>
                </c:pt>
                <c:pt idx="5251">
                  <c:v>0.54100000000000004</c:v>
                </c:pt>
                <c:pt idx="5252">
                  <c:v>0.54</c:v>
                </c:pt>
                <c:pt idx="5253">
                  <c:v>0.69099999999999995</c:v>
                </c:pt>
                <c:pt idx="5254">
                  <c:v>0.63</c:v>
                </c:pt>
                <c:pt idx="5255">
                  <c:v>0.64300000000000002</c:v>
                </c:pt>
                <c:pt idx="5256">
                  <c:v>0.7</c:v>
                </c:pt>
                <c:pt idx="5257">
                  <c:v>0.495</c:v>
                </c:pt>
                <c:pt idx="5258">
                  <c:v>0.56899999999999995</c:v>
                </c:pt>
                <c:pt idx="5259">
                  <c:v>0.57399999999999995</c:v>
                </c:pt>
                <c:pt idx="5260">
                  <c:v>0.55700000000000005</c:v>
                </c:pt>
                <c:pt idx="5261">
                  <c:v>0.56399999999999995</c:v>
                </c:pt>
                <c:pt idx="5262">
                  <c:v>0.66</c:v>
                </c:pt>
                <c:pt idx="5263">
                  <c:v>0.53800000000000003</c:v>
                </c:pt>
                <c:pt idx="5264">
                  <c:v>0.56599999999999995</c:v>
                </c:pt>
                <c:pt idx="5265">
                  <c:v>0.54700000000000004</c:v>
                </c:pt>
                <c:pt idx="5266">
                  <c:v>0.57699999999999996</c:v>
                </c:pt>
                <c:pt idx="5267">
                  <c:v>0.54300000000000004</c:v>
                </c:pt>
                <c:pt idx="5268">
                  <c:v>0.67100000000000004</c:v>
                </c:pt>
                <c:pt idx="5269">
                  <c:v>0.72799999999999998</c:v>
                </c:pt>
                <c:pt idx="5270">
                  <c:v>0.67</c:v>
                </c:pt>
                <c:pt idx="5271">
                  <c:v>0.54200000000000004</c:v>
                </c:pt>
                <c:pt idx="5272">
                  <c:v>0.67600000000000005</c:v>
                </c:pt>
                <c:pt idx="5273">
                  <c:v>0.53500000000000003</c:v>
                </c:pt>
                <c:pt idx="5274">
                  <c:v>0.48499999999999999</c:v>
                </c:pt>
                <c:pt idx="5275">
                  <c:v>0.59799999999999998</c:v>
                </c:pt>
                <c:pt idx="5276">
                  <c:v>0.55000000000000004</c:v>
                </c:pt>
                <c:pt idx="5277">
                  <c:v>0.76100000000000001</c:v>
                </c:pt>
                <c:pt idx="5278">
                  <c:v>0.61499999999999999</c:v>
                </c:pt>
                <c:pt idx="5279">
                  <c:v>0.48599999999999999</c:v>
                </c:pt>
                <c:pt idx="5280">
                  <c:v>0.68200000000000005</c:v>
                </c:pt>
                <c:pt idx="5281">
                  <c:v>0.69899999999999995</c:v>
                </c:pt>
                <c:pt idx="5282">
                  <c:v>0.76500000000000001</c:v>
                </c:pt>
                <c:pt idx="5283">
                  <c:v>0.54400000000000004</c:v>
                </c:pt>
                <c:pt idx="5284">
                  <c:v>0.68500000000000005</c:v>
                </c:pt>
                <c:pt idx="5285">
                  <c:v>0.625</c:v>
                </c:pt>
                <c:pt idx="5286">
                  <c:v>0.69599999999999995</c:v>
                </c:pt>
                <c:pt idx="5287">
                  <c:v>0.65500000000000003</c:v>
                </c:pt>
                <c:pt idx="5288">
                  <c:v>0.64700000000000002</c:v>
                </c:pt>
                <c:pt idx="5289">
                  <c:v>0.77200000000000002</c:v>
                </c:pt>
                <c:pt idx="5290">
                  <c:v>0.67800000000000005</c:v>
                </c:pt>
                <c:pt idx="5291">
                  <c:v>0.65900000000000003</c:v>
                </c:pt>
                <c:pt idx="5292">
                  <c:v>0.56799999999999995</c:v>
                </c:pt>
                <c:pt idx="5293">
                  <c:v>0.63400000000000001</c:v>
                </c:pt>
                <c:pt idx="5294">
                  <c:v>0.70399999999999996</c:v>
                </c:pt>
                <c:pt idx="5295">
                  <c:v>0.56799999999999995</c:v>
                </c:pt>
                <c:pt idx="5296">
                  <c:v>0.61499999999999999</c:v>
                </c:pt>
                <c:pt idx="5297">
                  <c:v>0.60199999999999998</c:v>
                </c:pt>
                <c:pt idx="5298">
                  <c:v>0.56399999999999995</c:v>
                </c:pt>
                <c:pt idx="5299">
                  <c:v>0.56599999999999995</c:v>
                </c:pt>
                <c:pt idx="5300">
                  <c:v>0.624</c:v>
                </c:pt>
                <c:pt idx="5301">
                  <c:v>0.67300000000000004</c:v>
                </c:pt>
                <c:pt idx="5302">
                  <c:v>0.70699999999999996</c:v>
                </c:pt>
                <c:pt idx="5303">
                  <c:v>0.66</c:v>
                </c:pt>
                <c:pt idx="5304">
                  <c:v>0.72699999999999998</c:v>
                </c:pt>
                <c:pt idx="5305">
                  <c:v>0.7</c:v>
                </c:pt>
                <c:pt idx="5306">
                  <c:v>0.68</c:v>
                </c:pt>
                <c:pt idx="5307">
                  <c:v>0.55800000000000005</c:v>
                </c:pt>
                <c:pt idx="5308">
                  <c:v>0.67700000000000005</c:v>
                </c:pt>
                <c:pt idx="5309">
                  <c:v>0.59699999999999998</c:v>
                </c:pt>
                <c:pt idx="5310">
                  <c:v>0.59799999999999998</c:v>
                </c:pt>
                <c:pt idx="5311">
                  <c:v>0.55000000000000004</c:v>
                </c:pt>
                <c:pt idx="5312">
                  <c:v>0.71299999999999997</c:v>
                </c:pt>
                <c:pt idx="5313">
                  <c:v>0.68500000000000005</c:v>
                </c:pt>
                <c:pt idx="5314">
                  <c:v>0.53900000000000003</c:v>
                </c:pt>
                <c:pt idx="5315">
                  <c:v>0.627</c:v>
                </c:pt>
                <c:pt idx="5316">
                  <c:v>0.52400000000000002</c:v>
                </c:pt>
                <c:pt idx="5317">
                  <c:v>0.59499999999999997</c:v>
                </c:pt>
                <c:pt idx="5318">
                  <c:v>0.56399999999999995</c:v>
                </c:pt>
                <c:pt idx="5319">
                  <c:v>0.51600000000000001</c:v>
                </c:pt>
                <c:pt idx="5320">
                  <c:v>0.63500000000000001</c:v>
                </c:pt>
                <c:pt idx="5321">
                  <c:v>0.57999999999999996</c:v>
                </c:pt>
                <c:pt idx="5322">
                  <c:v>0.55700000000000005</c:v>
                </c:pt>
                <c:pt idx="5323">
                  <c:v>0.60799999999999998</c:v>
                </c:pt>
                <c:pt idx="5324">
                  <c:v>0.54100000000000004</c:v>
                </c:pt>
                <c:pt idx="5325">
                  <c:v>0.51</c:v>
                </c:pt>
                <c:pt idx="5326">
                  <c:v>0.54500000000000004</c:v>
                </c:pt>
                <c:pt idx="5327">
                  <c:v>0.54600000000000004</c:v>
                </c:pt>
                <c:pt idx="5328">
                  <c:v>0.61</c:v>
                </c:pt>
                <c:pt idx="5329">
                  <c:v>0.58699999999999997</c:v>
                </c:pt>
                <c:pt idx="5330">
                  <c:v>0.62</c:v>
                </c:pt>
                <c:pt idx="5331">
                  <c:v>0.60599999999999998</c:v>
                </c:pt>
                <c:pt idx="5332">
                  <c:v>0.57799999999999996</c:v>
                </c:pt>
                <c:pt idx="5333">
                  <c:v>0.51500000000000001</c:v>
                </c:pt>
                <c:pt idx="5334">
                  <c:v>0.56999999999999995</c:v>
                </c:pt>
                <c:pt idx="5335">
                  <c:v>0.66</c:v>
                </c:pt>
                <c:pt idx="5336">
                  <c:v>0.65600000000000003</c:v>
                </c:pt>
                <c:pt idx="5337">
                  <c:v>0.499</c:v>
                </c:pt>
                <c:pt idx="5338">
                  <c:v>0.67700000000000005</c:v>
                </c:pt>
                <c:pt idx="5339">
                  <c:v>0.57999999999999996</c:v>
                </c:pt>
                <c:pt idx="5340">
                  <c:v>0.55200000000000005</c:v>
                </c:pt>
                <c:pt idx="5341">
                  <c:v>0.68700000000000006</c:v>
                </c:pt>
                <c:pt idx="5342">
                  <c:v>0.59299999999999997</c:v>
                </c:pt>
                <c:pt idx="5343">
                  <c:v>0.57799999999999996</c:v>
                </c:pt>
                <c:pt idx="5344">
                  <c:v>0.55400000000000005</c:v>
                </c:pt>
                <c:pt idx="5345">
                  <c:v>0.65500000000000003</c:v>
                </c:pt>
                <c:pt idx="5346">
                  <c:v>0.67900000000000005</c:v>
                </c:pt>
                <c:pt idx="5347">
                  <c:v>0.70499999999999996</c:v>
                </c:pt>
                <c:pt idx="5348">
                  <c:v>0.51400000000000001</c:v>
                </c:pt>
                <c:pt idx="5349">
                  <c:v>0.59199999999999997</c:v>
                </c:pt>
                <c:pt idx="5350">
                  <c:v>0.50600000000000001</c:v>
                </c:pt>
                <c:pt idx="5351">
                  <c:v>0.55400000000000005</c:v>
                </c:pt>
                <c:pt idx="5352">
                  <c:v>0.68</c:v>
                </c:pt>
                <c:pt idx="5353">
                  <c:v>0.64200000000000002</c:v>
                </c:pt>
                <c:pt idx="5354">
                  <c:v>0.51</c:v>
                </c:pt>
                <c:pt idx="5355">
                  <c:v>0.53700000000000003</c:v>
                </c:pt>
                <c:pt idx="5356">
                  <c:v>0.58499999999999996</c:v>
                </c:pt>
                <c:pt idx="5357">
                  <c:v>0.54500000000000004</c:v>
                </c:pt>
                <c:pt idx="5358">
                  <c:v>0.78700000000000003</c:v>
                </c:pt>
                <c:pt idx="5359">
                  <c:v>0.53700000000000003</c:v>
                </c:pt>
                <c:pt idx="5360">
                  <c:v>0.68200000000000005</c:v>
                </c:pt>
                <c:pt idx="5361">
                  <c:v>0.622</c:v>
                </c:pt>
                <c:pt idx="5362">
                  <c:v>0.48</c:v>
                </c:pt>
                <c:pt idx="5363">
                  <c:v>0.56000000000000005</c:v>
                </c:pt>
                <c:pt idx="5364">
                  <c:v>0.65200000000000002</c:v>
                </c:pt>
                <c:pt idx="5365">
                  <c:v>0.56999999999999995</c:v>
                </c:pt>
                <c:pt idx="5366">
                  <c:v>0.61699999999999999</c:v>
                </c:pt>
                <c:pt idx="5367">
                  <c:v>0.51100000000000001</c:v>
                </c:pt>
                <c:pt idx="5368">
                  <c:v>0.63900000000000001</c:v>
                </c:pt>
                <c:pt idx="5369">
                  <c:v>0.56100000000000005</c:v>
                </c:pt>
                <c:pt idx="5370">
                  <c:v>0.61699999999999999</c:v>
                </c:pt>
                <c:pt idx="5371">
                  <c:v>0.58799999999999997</c:v>
                </c:pt>
                <c:pt idx="5372">
                  <c:v>0.67500000000000004</c:v>
                </c:pt>
                <c:pt idx="5373">
                  <c:v>0.68</c:v>
                </c:pt>
                <c:pt idx="5374">
                  <c:v>0.70099999999999996</c:v>
                </c:pt>
                <c:pt idx="5375">
                  <c:v>0.70499999999999996</c:v>
                </c:pt>
                <c:pt idx="5376">
                  <c:v>0.59799999999999998</c:v>
                </c:pt>
                <c:pt idx="5377">
                  <c:v>0.54200000000000004</c:v>
                </c:pt>
                <c:pt idx="5378">
                  <c:v>0.45</c:v>
                </c:pt>
                <c:pt idx="5379">
                  <c:v>0.60099999999999998</c:v>
                </c:pt>
                <c:pt idx="5380">
                  <c:v>0.58599999999999997</c:v>
                </c:pt>
                <c:pt idx="5381">
                  <c:v>0.52800000000000002</c:v>
                </c:pt>
                <c:pt idx="5382">
                  <c:v>0.66</c:v>
                </c:pt>
                <c:pt idx="5383">
                  <c:v>0.64600000000000002</c:v>
                </c:pt>
                <c:pt idx="5384">
                  <c:v>0.57799999999999996</c:v>
                </c:pt>
                <c:pt idx="5385">
                  <c:v>0.56100000000000005</c:v>
                </c:pt>
                <c:pt idx="5386">
                  <c:v>0.64400000000000002</c:v>
                </c:pt>
                <c:pt idx="5387">
                  <c:v>0.67900000000000005</c:v>
                </c:pt>
                <c:pt idx="5388">
                  <c:v>0.57499999999999996</c:v>
                </c:pt>
                <c:pt idx="5389">
                  <c:v>0.66100000000000003</c:v>
                </c:pt>
                <c:pt idx="5390">
                  <c:v>0.71099999999999997</c:v>
                </c:pt>
                <c:pt idx="5391">
                  <c:v>0.57799999999999996</c:v>
                </c:pt>
                <c:pt idx="5392">
                  <c:v>0.72</c:v>
                </c:pt>
                <c:pt idx="5393">
                  <c:v>0.621</c:v>
                </c:pt>
                <c:pt idx="5394">
                  <c:v>0.53900000000000003</c:v>
                </c:pt>
                <c:pt idx="5395">
                  <c:v>0.59</c:v>
                </c:pt>
                <c:pt idx="5396">
                  <c:v>0.53100000000000003</c:v>
                </c:pt>
                <c:pt idx="5397">
                  <c:v>0.58099999999999996</c:v>
                </c:pt>
                <c:pt idx="5398">
                  <c:v>0.51900000000000002</c:v>
                </c:pt>
                <c:pt idx="5399">
                  <c:v>0.67500000000000004</c:v>
                </c:pt>
                <c:pt idx="5400">
                  <c:v>0.621</c:v>
                </c:pt>
                <c:pt idx="5401">
                  <c:v>0.53600000000000003</c:v>
                </c:pt>
                <c:pt idx="5402">
                  <c:v>0.44500000000000001</c:v>
                </c:pt>
                <c:pt idx="5403">
                  <c:v>0.56100000000000005</c:v>
                </c:pt>
                <c:pt idx="5404">
                  <c:v>0.65800000000000003</c:v>
                </c:pt>
                <c:pt idx="5405">
                  <c:v>0.55900000000000005</c:v>
                </c:pt>
                <c:pt idx="5406">
                  <c:v>0.52600000000000002</c:v>
                </c:pt>
                <c:pt idx="5407">
                  <c:v>0.69099999999999995</c:v>
                </c:pt>
                <c:pt idx="5408">
                  <c:v>0.49</c:v>
                </c:pt>
                <c:pt idx="5409">
                  <c:v>0.55200000000000005</c:v>
                </c:pt>
                <c:pt idx="5410">
                  <c:v>0.58599999999999997</c:v>
                </c:pt>
                <c:pt idx="5411">
                  <c:v>0.68</c:v>
                </c:pt>
                <c:pt idx="5412">
                  <c:v>0.69</c:v>
                </c:pt>
                <c:pt idx="5413">
                  <c:v>0.64700000000000002</c:v>
                </c:pt>
                <c:pt idx="5414">
                  <c:v>0.60599999999999998</c:v>
                </c:pt>
                <c:pt idx="5415">
                  <c:v>0.67400000000000004</c:v>
                </c:pt>
                <c:pt idx="5416">
                  <c:v>0.65600000000000003</c:v>
                </c:pt>
                <c:pt idx="5417">
                  <c:v>0.54600000000000004</c:v>
                </c:pt>
                <c:pt idx="5418">
                  <c:v>0.54</c:v>
                </c:pt>
                <c:pt idx="5419">
                  <c:v>0.49099999999999999</c:v>
                </c:pt>
                <c:pt idx="5420">
                  <c:v>0.64500000000000002</c:v>
                </c:pt>
                <c:pt idx="5421">
                  <c:v>0.68600000000000005</c:v>
                </c:pt>
                <c:pt idx="5422">
                  <c:v>0.57999999999999996</c:v>
                </c:pt>
                <c:pt idx="5423">
                  <c:v>0.751</c:v>
                </c:pt>
                <c:pt idx="5424">
                  <c:v>0.55800000000000005</c:v>
                </c:pt>
                <c:pt idx="5425">
                  <c:v>0.54500000000000004</c:v>
                </c:pt>
                <c:pt idx="5426">
                  <c:v>0.56599999999999995</c:v>
                </c:pt>
                <c:pt idx="5427">
                  <c:v>0.63500000000000001</c:v>
                </c:pt>
                <c:pt idx="5428">
                  <c:v>0.68799999999999994</c:v>
                </c:pt>
                <c:pt idx="5429">
                  <c:v>0.69699999999999995</c:v>
                </c:pt>
                <c:pt idx="5430">
                  <c:v>0.625</c:v>
                </c:pt>
                <c:pt idx="5431">
                  <c:v>0.71</c:v>
                </c:pt>
                <c:pt idx="5432">
                  <c:v>0.56699999999999995</c:v>
                </c:pt>
                <c:pt idx="5433">
                  <c:v>0.64200000000000002</c:v>
                </c:pt>
                <c:pt idx="5434">
                  <c:v>0.61</c:v>
                </c:pt>
                <c:pt idx="5435">
                  <c:v>0.67600000000000005</c:v>
                </c:pt>
                <c:pt idx="5436">
                  <c:v>0.72399999999999998</c:v>
                </c:pt>
                <c:pt idx="5437">
                  <c:v>0.55400000000000005</c:v>
                </c:pt>
                <c:pt idx="5438">
                  <c:v>0.55200000000000005</c:v>
                </c:pt>
                <c:pt idx="5439">
                  <c:v>0.60299999999999998</c:v>
                </c:pt>
                <c:pt idx="5440">
                  <c:v>0.65</c:v>
                </c:pt>
                <c:pt idx="5441">
                  <c:v>0.51700000000000002</c:v>
                </c:pt>
                <c:pt idx="5442">
                  <c:v>0.68600000000000005</c:v>
                </c:pt>
                <c:pt idx="5443">
                  <c:v>0.67</c:v>
                </c:pt>
                <c:pt idx="5444">
                  <c:v>0.60799999999999998</c:v>
                </c:pt>
                <c:pt idx="5445">
                  <c:v>0.69599999999999995</c:v>
                </c:pt>
                <c:pt idx="5446">
                  <c:v>0.67600000000000005</c:v>
                </c:pt>
                <c:pt idx="5447">
                  <c:v>0.53600000000000003</c:v>
                </c:pt>
                <c:pt idx="5448">
                  <c:v>0.72799999999999998</c:v>
                </c:pt>
                <c:pt idx="5449">
                  <c:v>0.46600000000000003</c:v>
                </c:pt>
                <c:pt idx="5450">
                  <c:v>0.62</c:v>
                </c:pt>
                <c:pt idx="5451">
                  <c:v>0.55100000000000005</c:v>
                </c:pt>
                <c:pt idx="5452">
                  <c:v>0.63800000000000001</c:v>
                </c:pt>
                <c:pt idx="5453">
                  <c:v>0.57299999999999995</c:v>
                </c:pt>
                <c:pt idx="5454">
                  <c:v>0.65300000000000002</c:v>
                </c:pt>
                <c:pt idx="5455">
                  <c:v>0.58699999999999997</c:v>
                </c:pt>
                <c:pt idx="5456">
                  <c:v>0.55800000000000005</c:v>
                </c:pt>
                <c:pt idx="5457">
                  <c:v>0.504</c:v>
                </c:pt>
                <c:pt idx="5458">
                  <c:v>0.56799999999999995</c:v>
                </c:pt>
                <c:pt idx="5459">
                  <c:v>0.58799999999999997</c:v>
                </c:pt>
                <c:pt idx="5460">
                  <c:v>0.67400000000000004</c:v>
                </c:pt>
                <c:pt idx="5461">
                  <c:v>0.50800000000000001</c:v>
                </c:pt>
                <c:pt idx="5462">
                  <c:v>0.54400000000000004</c:v>
                </c:pt>
                <c:pt idx="5463">
                  <c:v>0.55400000000000005</c:v>
                </c:pt>
                <c:pt idx="5464">
                  <c:v>0.69899999999999995</c:v>
                </c:pt>
                <c:pt idx="5465">
                  <c:v>0.628</c:v>
                </c:pt>
                <c:pt idx="5466">
                  <c:v>0.60499999999999998</c:v>
                </c:pt>
                <c:pt idx="5467">
                  <c:v>0.501</c:v>
                </c:pt>
                <c:pt idx="5468">
                  <c:v>0.76500000000000001</c:v>
                </c:pt>
                <c:pt idx="5469">
                  <c:v>0.67800000000000005</c:v>
                </c:pt>
                <c:pt idx="5470">
                  <c:v>0.73399999999999999</c:v>
                </c:pt>
                <c:pt idx="5471">
                  <c:v>0.67800000000000005</c:v>
                </c:pt>
                <c:pt idx="5472">
                  <c:v>0.55300000000000005</c:v>
                </c:pt>
                <c:pt idx="5473">
                  <c:v>0.59499999999999997</c:v>
                </c:pt>
                <c:pt idx="5474">
                  <c:v>0.54300000000000004</c:v>
                </c:pt>
                <c:pt idx="5475">
                  <c:v>0.627</c:v>
                </c:pt>
                <c:pt idx="5476">
                  <c:v>0.72599999999999998</c:v>
                </c:pt>
                <c:pt idx="5477">
                  <c:v>0.67</c:v>
                </c:pt>
                <c:pt idx="5478">
                  <c:v>0.57399999999999995</c:v>
                </c:pt>
                <c:pt idx="5479">
                  <c:v>0.52900000000000003</c:v>
                </c:pt>
                <c:pt idx="5480">
                  <c:v>0.56999999999999995</c:v>
                </c:pt>
                <c:pt idx="5481">
                  <c:v>0.73799999999999999</c:v>
                </c:pt>
                <c:pt idx="5482">
                  <c:v>0.59599999999999997</c:v>
                </c:pt>
                <c:pt idx="5483">
                  <c:v>0.59699999999999998</c:v>
                </c:pt>
                <c:pt idx="5484">
                  <c:v>0.58599999999999997</c:v>
                </c:pt>
                <c:pt idx="5485">
                  <c:v>0.53100000000000003</c:v>
                </c:pt>
                <c:pt idx="5486">
                  <c:v>0.61899999999999999</c:v>
                </c:pt>
                <c:pt idx="5487">
                  <c:v>0.70799999999999996</c:v>
                </c:pt>
                <c:pt idx="5488">
                  <c:v>0.66100000000000003</c:v>
                </c:pt>
                <c:pt idx="5489">
                  <c:v>0.65900000000000003</c:v>
                </c:pt>
                <c:pt idx="5490">
                  <c:v>0.58199999999999996</c:v>
                </c:pt>
                <c:pt idx="5491">
                  <c:v>0.66200000000000003</c:v>
                </c:pt>
                <c:pt idx="5492">
                  <c:v>0.57299999999999995</c:v>
                </c:pt>
                <c:pt idx="5493">
                  <c:v>0.52700000000000002</c:v>
                </c:pt>
                <c:pt idx="5494">
                  <c:v>0.56599999999999995</c:v>
                </c:pt>
                <c:pt idx="5495">
                  <c:v>0.58299999999999996</c:v>
                </c:pt>
                <c:pt idx="5496">
                  <c:v>0.621</c:v>
                </c:pt>
                <c:pt idx="5497">
                  <c:v>0.53400000000000003</c:v>
                </c:pt>
                <c:pt idx="5498">
                  <c:v>0.64200000000000002</c:v>
                </c:pt>
                <c:pt idx="5499">
                  <c:v>0.72499999999999998</c:v>
                </c:pt>
                <c:pt idx="5500">
                  <c:v>0.623</c:v>
                </c:pt>
                <c:pt idx="5501">
                  <c:v>0.56699999999999995</c:v>
                </c:pt>
                <c:pt idx="5502">
                  <c:v>0.56299999999999994</c:v>
                </c:pt>
                <c:pt idx="5503">
                  <c:v>0.69199999999999995</c:v>
                </c:pt>
                <c:pt idx="5504">
                  <c:v>0.64500000000000002</c:v>
                </c:pt>
                <c:pt idx="5505">
                  <c:v>0.53900000000000003</c:v>
                </c:pt>
                <c:pt idx="5506">
                  <c:v>0.55200000000000005</c:v>
                </c:pt>
                <c:pt idx="5507">
                  <c:v>0.69399999999999995</c:v>
                </c:pt>
                <c:pt idx="5508">
                  <c:v>0.56899999999999995</c:v>
                </c:pt>
                <c:pt idx="5509">
                  <c:v>0.56299999999999994</c:v>
                </c:pt>
                <c:pt idx="5510">
                  <c:v>0.61699999999999999</c:v>
                </c:pt>
                <c:pt idx="5511">
                  <c:v>0.66100000000000003</c:v>
                </c:pt>
                <c:pt idx="5512">
                  <c:v>0.53400000000000003</c:v>
                </c:pt>
                <c:pt idx="5513">
                  <c:v>0.55900000000000005</c:v>
                </c:pt>
                <c:pt idx="5514">
                  <c:v>0.64</c:v>
                </c:pt>
                <c:pt idx="5515">
                  <c:v>0.69499999999999995</c:v>
                </c:pt>
                <c:pt idx="5516">
                  <c:v>0.54800000000000004</c:v>
                </c:pt>
                <c:pt idx="5517">
                  <c:v>0.56100000000000005</c:v>
                </c:pt>
                <c:pt idx="5518">
                  <c:v>0.64100000000000001</c:v>
                </c:pt>
                <c:pt idx="5519">
                  <c:v>0.629</c:v>
                </c:pt>
                <c:pt idx="5520">
                  <c:v>0.56699999999999995</c:v>
                </c:pt>
                <c:pt idx="5521">
                  <c:v>0.57699999999999996</c:v>
                </c:pt>
                <c:pt idx="5522">
                  <c:v>0.47499999999999998</c:v>
                </c:pt>
                <c:pt idx="5523">
                  <c:v>0.55500000000000005</c:v>
                </c:pt>
                <c:pt idx="5524">
                  <c:v>0.65</c:v>
                </c:pt>
                <c:pt idx="5525">
                  <c:v>0.625</c:v>
                </c:pt>
                <c:pt idx="5526">
                  <c:v>0.54900000000000004</c:v>
                </c:pt>
                <c:pt idx="5527">
                  <c:v>0.56499999999999995</c:v>
                </c:pt>
                <c:pt idx="5528">
                  <c:v>0.64400000000000002</c:v>
                </c:pt>
                <c:pt idx="5529">
                  <c:v>0.60099999999999998</c:v>
                </c:pt>
                <c:pt idx="5530">
                  <c:v>0.52500000000000002</c:v>
                </c:pt>
                <c:pt idx="5531">
                  <c:v>0.54300000000000004</c:v>
                </c:pt>
                <c:pt idx="5532">
                  <c:v>0.57799999999999996</c:v>
                </c:pt>
                <c:pt idx="5533">
                  <c:v>0.65700000000000003</c:v>
                </c:pt>
                <c:pt idx="5534">
                  <c:v>0.55800000000000005</c:v>
                </c:pt>
                <c:pt idx="5535">
                  <c:v>0.59199999999999997</c:v>
                </c:pt>
                <c:pt idx="5536">
                  <c:v>0.59299999999999997</c:v>
                </c:pt>
                <c:pt idx="5537">
                  <c:v>0.60799999999999998</c:v>
                </c:pt>
                <c:pt idx="5538">
                  <c:v>0.63400000000000001</c:v>
                </c:pt>
                <c:pt idx="5539">
                  <c:v>0.66200000000000003</c:v>
                </c:pt>
                <c:pt idx="5540">
                  <c:v>0.54</c:v>
                </c:pt>
                <c:pt idx="5541">
                  <c:v>0.66100000000000003</c:v>
                </c:pt>
                <c:pt idx="5542">
                  <c:v>0.68300000000000005</c:v>
                </c:pt>
                <c:pt idx="5543">
                  <c:v>0.55700000000000005</c:v>
                </c:pt>
                <c:pt idx="5544">
                  <c:v>0.68200000000000005</c:v>
                </c:pt>
                <c:pt idx="5545">
                  <c:v>0.52</c:v>
                </c:pt>
                <c:pt idx="5546">
                  <c:v>0.626</c:v>
                </c:pt>
                <c:pt idx="5547">
                  <c:v>0.50600000000000001</c:v>
                </c:pt>
                <c:pt idx="5548">
                  <c:v>0.70699999999999996</c:v>
                </c:pt>
                <c:pt idx="5549">
                  <c:v>0.52600000000000002</c:v>
                </c:pt>
                <c:pt idx="5550">
                  <c:v>0.61499999999999999</c:v>
                </c:pt>
                <c:pt idx="5551">
                  <c:v>0.51500000000000001</c:v>
                </c:pt>
                <c:pt idx="5552">
                  <c:v>0.61199999999999999</c:v>
                </c:pt>
                <c:pt idx="5553">
                  <c:v>0.63800000000000001</c:v>
                </c:pt>
                <c:pt idx="5554">
                  <c:v>0.53600000000000003</c:v>
                </c:pt>
                <c:pt idx="5555">
                  <c:v>0.52500000000000002</c:v>
                </c:pt>
                <c:pt idx="5556">
                  <c:v>0.64500000000000002</c:v>
                </c:pt>
                <c:pt idx="5557">
                  <c:v>0.56699999999999995</c:v>
                </c:pt>
                <c:pt idx="5558">
                  <c:v>0.60299999999999998</c:v>
                </c:pt>
                <c:pt idx="5559">
                  <c:v>0.53600000000000003</c:v>
                </c:pt>
                <c:pt idx="5560">
                  <c:v>0.53</c:v>
                </c:pt>
                <c:pt idx="5561">
                  <c:v>0.495</c:v>
                </c:pt>
                <c:pt idx="5562">
                  <c:v>0.65</c:v>
                </c:pt>
                <c:pt idx="5563">
                  <c:v>0.56100000000000005</c:v>
                </c:pt>
                <c:pt idx="5564">
                  <c:v>0.55200000000000005</c:v>
                </c:pt>
              </c:numCache>
            </c:numRef>
          </c:xVal>
          <c:yVal>
            <c:numRef>
              <c:f>Analises!$D$31:$D$5595</c:f>
              <c:numCache>
                <c:formatCode>General</c:formatCode>
                <c:ptCount val="5565"/>
                <c:pt idx="0">
                  <c:v>57071.43</c:v>
                </c:pt>
                <c:pt idx="1">
                  <c:v>106841.78</c:v>
                </c:pt>
                <c:pt idx="2">
                  <c:v>50690.82</c:v>
                </c:pt>
                <c:pt idx="3">
                  <c:v>79099.77</c:v>
                </c:pt>
                <c:pt idx="4">
                  <c:v>49577.53</c:v>
                </c:pt>
                <c:pt idx="5">
                  <c:v>35122.01</c:v>
                </c:pt>
                <c:pt idx="6">
                  <c:v>177735.3</c:v>
                </c:pt>
                <c:pt idx="7">
                  <c:v>30477.73</c:v>
                </c:pt>
                <c:pt idx="8">
                  <c:v>50544.73</c:v>
                </c:pt>
                <c:pt idx="9">
                  <c:v>44239.199999999997</c:v>
                </c:pt>
                <c:pt idx="10">
                  <c:v>20796.62</c:v>
                </c:pt>
                <c:pt idx="11">
                  <c:v>49876.62</c:v>
                </c:pt>
                <c:pt idx="12">
                  <c:v>44463.8</c:v>
                </c:pt>
                <c:pt idx="13">
                  <c:v>48585.36</c:v>
                </c:pt>
                <c:pt idx="14">
                  <c:v>43024.92</c:v>
                </c:pt>
                <c:pt idx="15">
                  <c:v>23045.09</c:v>
                </c:pt>
                <c:pt idx="16">
                  <c:v>32209.01</c:v>
                </c:pt>
                <c:pt idx="17">
                  <c:v>62202.25</c:v>
                </c:pt>
                <c:pt idx="18">
                  <c:v>51239.64</c:v>
                </c:pt>
                <c:pt idx="19">
                  <c:v>40367.54</c:v>
                </c:pt>
                <c:pt idx="20">
                  <c:v>36249.85</c:v>
                </c:pt>
                <c:pt idx="21">
                  <c:v>33564.11</c:v>
                </c:pt>
                <c:pt idx="22">
                  <c:v>37930.339999999997</c:v>
                </c:pt>
                <c:pt idx="23">
                  <c:v>46202.31</c:v>
                </c:pt>
                <c:pt idx="24">
                  <c:v>98049.82</c:v>
                </c:pt>
                <c:pt idx="25">
                  <c:v>30632.81</c:v>
                </c:pt>
                <c:pt idx="26">
                  <c:v>33374.97</c:v>
                </c:pt>
                <c:pt idx="27">
                  <c:v>46888.51</c:v>
                </c:pt>
                <c:pt idx="28">
                  <c:v>83656.3</c:v>
                </c:pt>
                <c:pt idx="29">
                  <c:v>53615.25</c:v>
                </c:pt>
                <c:pt idx="30">
                  <c:v>20350</c:v>
                </c:pt>
                <c:pt idx="31">
                  <c:v>35230.47</c:v>
                </c:pt>
                <c:pt idx="32">
                  <c:v>35797.47</c:v>
                </c:pt>
                <c:pt idx="33">
                  <c:v>29442.66</c:v>
                </c:pt>
                <c:pt idx="34">
                  <c:v>39288.71</c:v>
                </c:pt>
                <c:pt idx="35">
                  <c:v>54656.57</c:v>
                </c:pt>
                <c:pt idx="36">
                  <c:v>21596.35</c:v>
                </c:pt>
                <c:pt idx="37">
                  <c:v>33603.82</c:v>
                </c:pt>
                <c:pt idx="38">
                  <c:v>39048.21</c:v>
                </c:pt>
                <c:pt idx="39">
                  <c:v>39996.43</c:v>
                </c:pt>
                <c:pt idx="40">
                  <c:v>44791.08</c:v>
                </c:pt>
                <c:pt idx="41">
                  <c:v>44268.54</c:v>
                </c:pt>
                <c:pt idx="42">
                  <c:v>60427.74</c:v>
                </c:pt>
                <c:pt idx="43">
                  <c:v>44007.35</c:v>
                </c:pt>
                <c:pt idx="44">
                  <c:v>64356.21</c:v>
                </c:pt>
                <c:pt idx="45">
                  <c:v>40512.94</c:v>
                </c:pt>
                <c:pt idx="46">
                  <c:v>25968.58</c:v>
                </c:pt>
                <c:pt idx="47">
                  <c:v>35577.22</c:v>
                </c:pt>
                <c:pt idx="48">
                  <c:v>33602.58</c:v>
                </c:pt>
                <c:pt idx="49">
                  <c:v>24890.54</c:v>
                </c:pt>
                <c:pt idx="50">
                  <c:v>27691.66</c:v>
                </c:pt>
                <c:pt idx="51">
                  <c:v>44417.02</c:v>
                </c:pt>
                <c:pt idx="52">
                  <c:v>33101.42</c:v>
                </c:pt>
                <c:pt idx="53">
                  <c:v>34106.93</c:v>
                </c:pt>
                <c:pt idx="54">
                  <c:v>44939.65</c:v>
                </c:pt>
                <c:pt idx="55">
                  <c:v>31865.08</c:v>
                </c:pt>
                <c:pt idx="56">
                  <c:v>31473.42</c:v>
                </c:pt>
                <c:pt idx="57">
                  <c:v>27995.83</c:v>
                </c:pt>
                <c:pt idx="58">
                  <c:v>23345.93</c:v>
                </c:pt>
                <c:pt idx="59">
                  <c:v>20625.93</c:v>
                </c:pt>
                <c:pt idx="60">
                  <c:v>37057.35</c:v>
                </c:pt>
                <c:pt idx="61">
                  <c:v>35475.94</c:v>
                </c:pt>
                <c:pt idx="62">
                  <c:v>26154.25</c:v>
                </c:pt>
                <c:pt idx="63">
                  <c:v>16216.45</c:v>
                </c:pt>
                <c:pt idx="64">
                  <c:v>28108.23</c:v>
                </c:pt>
                <c:pt idx="65">
                  <c:v>49861.279999999999</c:v>
                </c:pt>
                <c:pt idx="66">
                  <c:v>42564.57</c:v>
                </c:pt>
                <c:pt idx="67">
                  <c:v>46320.15</c:v>
                </c:pt>
                <c:pt idx="68">
                  <c:v>20853.41</c:v>
                </c:pt>
                <c:pt idx="69">
                  <c:v>38035.14</c:v>
                </c:pt>
                <c:pt idx="70">
                  <c:v>25591.91</c:v>
                </c:pt>
                <c:pt idx="71">
                  <c:v>41281.81</c:v>
                </c:pt>
                <c:pt idx="72">
                  <c:v>39693.550000000003</c:v>
                </c:pt>
                <c:pt idx="73">
                  <c:v>73412.55</c:v>
                </c:pt>
                <c:pt idx="74">
                  <c:v>39065.74</c:v>
                </c:pt>
                <c:pt idx="75">
                  <c:v>39679.43</c:v>
                </c:pt>
                <c:pt idx="76">
                  <c:v>32968.639999999999</c:v>
                </c:pt>
                <c:pt idx="77">
                  <c:v>21051.29</c:v>
                </c:pt>
                <c:pt idx="78">
                  <c:v>41360.17</c:v>
                </c:pt>
                <c:pt idx="79">
                  <c:v>34620.19</c:v>
                </c:pt>
                <c:pt idx="80">
                  <c:v>92266.86</c:v>
                </c:pt>
                <c:pt idx="81">
                  <c:v>47033.14</c:v>
                </c:pt>
                <c:pt idx="82">
                  <c:v>30259.41</c:v>
                </c:pt>
                <c:pt idx="83">
                  <c:v>28974.17</c:v>
                </c:pt>
                <c:pt idx="84">
                  <c:v>45313.77</c:v>
                </c:pt>
                <c:pt idx="85">
                  <c:v>25717.68</c:v>
                </c:pt>
                <c:pt idx="86">
                  <c:v>30509</c:v>
                </c:pt>
                <c:pt idx="87">
                  <c:v>66531.31</c:v>
                </c:pt>
                <c:pt idx="88">
                  <c:v>22597.68</c:v>
                </c:pt>
                <c:pt idx="89">
                  <c:v>29319.05</c:v>
                </c:pt>
                <c:pt idx="90">
                  <c:v>41620.42</c:v>
                </c:pt>
                <c:pt idx="91">
                  <c:v>27482.99</c:v>
                </c:pt>
                <c:pt idx="92">
                  <c:v>32711.16</c:v>
                </c:pt>
                <c:pt idx="93">
                  <c:v>41711.769999999997</c:v>
                </c:pt>
                <c:pt idx="94">
                  <c:v>75163.710000000006</c:v>
                </c:pt>
                <c:pt idx="95">
                  <c:v>43966.89</c:v>
                </c:pt>
                <c:pt idx="96">
                  <c:v>25979.3</c:v>
                </c:pt>
                <c:pt idx="97">
                  <c:v>35372.449999999997</c:v>
                </c:pt>
                <c:pt idx="98">
                  <c:v>20285.439999999999</c:v>
                </c:pt>
                <c:pt idx="99">
                  <c:v>59534.12</c:v>
                </c:pt>
                <c:pt idx="100">
                  <c:v>25224.38</c:v>
                </c:pt>
                <c:pt idx="101">
                  <c:v>31346.47</c:v>
                </c:pt>
                <c:pt idx="102">
                  <c:v>14096.68</c:v>
                </c:pt>
                <c:pt idx="103">
                  <c:v>31853.01</c:v>
                </c:pt>
                <c:pt idx="104">
                  <c:v>42168.34</c:v>
                </c:pt>
                <c:pt idx="105">
                  <c:v>20434.259999999998</c:v>
                </c:pt>
                <c:pt idx="106">
                  <c:v>46429.86</c:v>
                </c:pt>
                <c:pt idx="107">
                  <c:v>32871.69</c:v>
                </c:pt>
                <c:pt idx="108">
                  <c:v>44750.01</c:v>
                </c:pt>
                <c:pt idx="109">
                  <c:v>22629.54</c:v>
                </c:pt>
                <c:pt idx="110">
                  <c:v>68132.44</c:v>
                </c:pt>
                <c:pt idx="111">
                  <c:v>56995.33</c:v>
                </c:pt>
                <c:pt idx="112">
                  <c:v>42459.59</c:v>
                </c:pt>
                <c:pt idx="113">
                  <c:v>38412.06</c:v>
                </c:pt>
                <c:pt idx="114">
                  <c:v>23011.31</c:v>
                </c:pt>
                <c:pt idx="115">
                  <c:v>21943.89</c:v>
                </c:pt>
                <c:pt idx="116">
                  <c:v>43735.14</c:v>
                </c:pt>
                <c:pt idx="117">
                  <c:v>28836.46</c:v>
                </c:pt>
                <c:pt idx="118">
                  <c:v>29997.09</c:v>
                </c:pt>
                <c:pt idx="119">
                  <c:v>50727.72</c:v>
                </c:pt>
                <c:pt idx="120">
                  <c:v>36842.26</c:v>
                </c:pt>
                <c:pt idx="121">
                  <c:v>42412.58</c:v>
                </c:pt>
                <c:pt idx="122">
                  <c:v>20534.71</c:v>
                </c:pt>
                <c:pt idx="123">
                  <c:v>37094.870000000003</c:v>
                </c:pt>
                <c:pt idx="124">
                  <c:v>106027</c:v>
                </c:pt>
                <c:pt idx="125">
                  <c:v>33665.99</c:v>
                </c:pt>
                <c:pt idx="126">
                  <c:v>31255.3</c:v>
                </c:pt>
                <c:pt idx="127">
                  <c:v>36320.620000000003</c:v>
                </c:pt>
                <c:pt idx="128">
                  <c:v>13137.13</c:v>
                </c:pt>
                <c:pt idx="129">
                  <c:v>32110.65</c:v>
                </c:pt>
                <c:pt idx="130">
                  <c:v>65644.990000000005</c:v>
                </c:pt>
                <c:pt idx="131">
                  <c:v>35093.699999999997</c:v>
                </c:pt>
                <c:pt idx="132">
                  <c:v>46860.13</c:v>
                </c:pt>
                <c:pt idx="133">
                  <c:v>75103.899999999994</c:v>
                </c:pt>
                <c:pt idx="134">
                  <c:v>36001.599999999999</c:v>
                </c:pt>
                <c:pt idx="135">
                  <c:v>19491.3</c:v>
                </c:pt>
                <c:pt idx="136">
                  <c:v>34339.019999999997</c:v>
                </c:pt>
                <c:pt idx="137">
                  <c:v>31360.720000000001</c:v>
                </c:pt>
                <c:pt idx="138">
                  <c:v>29873.78</c:v>
                </c:pt>
                <c:pt idx="139">
                  <c:v>41682.639999999999</c:v>
                </c:pt>
                <c:pt idx="140">
                  <c:v>38499.31</c:v>
                </c:pt>
                <c:pt idx="141">
                  <c:v>20207.310000000001</c:v>
                </c:pt>
                <c:pt idx="142">
                  <c:v>26590.27</c:v>
                </c:pt>
                <c:pt idx="143">
                  <c:v>41960.75</c:v>
                </c:pt>
                <c:pt idx="144">
                  <c:v>26346.46</c:v>
                </c:pt>
                <c:pt idx="145">
                  <c:v>24191.34</c:v>
                </c:pt>
                <c:pt idx="146">
                  <c:v>17880.189999999999</c:v>
                </c:pt>
                <c:pt idx="147">
                  <c:v>33969.57</c:v>
                </c:pt>
                <c:pt idx="148">
                  <c:v>30716.49</c:v>
                </c:pt>
                <c:pt idx="149">
                  <c:v>58559.74</c:v>
                </c:pt>
                <c:pt idx="150">
                  <c:v>138153.22</c:v>
                </c:pt>
                <c:pt idx="151">
                  <c:v>48937.78</c:v>
                </c:pt>
                <c:pt idx="152">
                  <c:v>27921.64</c:v>
                </c:pt>
                <c:pt idx="153">
                  <c:v>31042.95</c:v>
                </c:pt>
                <c:pt idx="154">
                  <c:v>47657.58</c:v>
                </c:pt>
                <c:pt idx="155">
                  <c:v>44580.54</c:v>
                </c:pt>
                <c:pt idx="156">
                  <c:v>37186.74</c:v>
                </c:pt>
                <c:pt idx="157">
                  <c:v>37429.03</c:v>
                </c:pt>
                <c:pt idx="158">
                  <c:v>46737.42</c:v>
                </c:pt>
                <c:pt idx="159">
                  <c:v>35019.919999999998</c:v>
                </c:pt>
                <c:pt idx="160">
                  <c:v>50234.49</c:v>
                </c:pt>
                <c:pt idx="161">
                  <c:v>47636.4</c:v>
                </c:pt>
                <c:pt idx="162">
                  <c:v>25424.12</c:v>
                </c:pt>
                <c:pt idx="163">
                  <c:v>20221.63</c:v>
                </c:pt>
                <c:pt idx="164">
                  <c:v>37088.81</c:v>
                </c:pt>
                <c:pt idx="165">
                  <c:v>17160.36</c:v>
                </c:pt>
                <c:pt idx="166">
                  <c:v>27389.84</c:v>
                </c:pt>
                <c:pt idx="167">
                  <c:v>40433.370000000003</c:v>
                </c:pt>
                <c:pt idx="168">
                  <c:v>314637.69</c:v>
                </c:pt>
                <c:pt idx="169">
                  <c:v>13218.19</c:v>
                </c:pt>
                <c:pt idx="170">
                  <c:v>22428.25</c:v>
                </c:pt>
                <c:pt idx="171">
                  <c:v>53864.05</c:v>
                </c:pt>
                <c:pt idx="172">
                  <c:v>24947.07</c:v>
                </c:pt>
                <c:pt idx="173">
                  <c:v>15735.75</c:v>
                </c:pt>
                <c:pt idx="174">
                  <c:v>29339.86</c:v>
                </c:pt>
                <c:pt idx="175">
                  <c:v>24596.22</c:v>
                </c:pt>
                <c:pt idx="176">
                  <c:v>36629.74</c:v>
                </c:pt>
                <c:pt idx="177">
                  <c:v>19935.32</c:v>
                </c:pt>
                <c:pt idx="178">
                  <c:v>82145.16</c:v>
                </c:pt>
                <c:pt idx="179">
                  <c:v>29120.959999999999</c:v>
                </c:pt>
                <c:pt idx="180">
                  <c:v>35347.699999999997</c:v>
                </c:pt>
                <c:pt idx="181">
                  <c:v>27397.439999999999</c:v>
                </c:pt>
                <c:pt idx="182">
                  <c:v>41328.58</c:v>
                </c:pt>
                <c:pt idx="183">
                  <c:v>18240.37</c:v>
                </c:pt>
                <c:pt idx="184">
                  <c:v>17991.07</c:v>
                </c:pt>
                <c:pt idx="185">
                  <c:v>45441.41</c:v>
                </c:pt>
                <c:pt idx="186">
                  <c:v>52570.87</c:v>
                </c:pt>
                <c:pt idx="187">
                  <c:v>20522.98</c:v>
                </c:pt>
                <c:pt idx="188">
                  <c:v>34462.699999999997</c:v>
                </c:pt>
                <c:pt idx="189">
                  <c:v>18885.439999999999</c:v>
                </c:pt>
                <c:pt idx="190">
                  <c:v>63063.89</c:v>
                </c:pt>
                <c:pt idx="191">
                  <c:v>48680.71</c:v>
                </c:pt>
                <c:pt idx="192">
                  <c:v>28964.87</c:v>
                </c:pt>
                <c:pt idx="193">
                  <c:v>45386.68</c:v>
                </c:pt>
                <c:pt idx="194">
                  <c:v>27229.67</c:v>
                </c:pt>
                <c:pt idx="195">
                  <c:v>41444.67</c:v>
                </c:pt>
                <c:pt idx="196">
                  <c:v>13515.27</c:v>
                </c:pt>
                <c:pt idx="197">
                  <c:v>36816.67</c:v>
                </c:pt>
                <c:pt idx="198">
                  <c:v>46512.31</c:v>
                </c:pt>
                <c:pt idx="199">
                  <c:v>28920.639999999999</c:v>
                </c:pt>
                <c:pt idx="200">
                  <c:v>54723.35</c:v>
                </c:pt>
                <c:pt idx="201">
                  <c:v>16045.55</c:v>
                </c:pt>
                <c:pt idx="202">
                  <c:v>50765.38</c:v>
                </c:pt>
                <c:pt idx="203">
                  <c:v>55521.78</c:v>
                </c:pt>
                <c:pt idx="204">
                  <c:v>63536.14</c:v>
                </c:pt>
                <c:pt idx="205">
                  <c:v>55070.04</c:v>
                </c:pt>
                <c:pt idx="206">
                  <c:v>29930.95</c:v>
                </c:pt>
                <c:pt idx="207">
                  <c:v>15607.47</c:v>
                </c:pt>
                <c:pt idx="208">
                  <c:v>26937.68</c:v>
                </c:pt>
                <c:pt idx="209">
                  <c:v>29326.69</c:v>
                </c:pt>
                <c:pt idx="210">
                  <c:v>22023.63</c:v>
                </c:pt>
                <c:pt idx="211">
                  <c:v>22786.720000000001</c:v>
                </c:pt>
                <c:pt idx="212">
                  <c:v>28964.09</c:v>
                </c:pt>
                <c:pt idx="213">
                  <c:v>23100.59</c:v>
                </c:pt>
                <c:pt idx="214">
                  <c:v>40477.15</c:v>
                </c:pt>
                <c:pt idx="215">
                  <c:v>44752.07</c:v>
                </c:pt>
                <c:pt idx="216">
                  <c:v>28025.47</c:v>
                </c:pt>
                <c:pt idx="217">
                  <c:v>26291.19</c:v>
                </c:pt>
                <c:pt idx="218">
                  <c:v>32903.9</c:v>
                </c:pt>
                <c:pt idx="219">
                  <c:v>22541.31</c:v>
                </c:pt>
                <c:pt idx="220">
                  <c:v>158703.96</c:v>
                </c:pt>
                <c:pt idx="221">
                  <c:v>18864.13</c:v>
                </c:pt>
                <c:pt idx="222">
                  <c:v>25539.56</c:v>
                </c:pt>
                <c:pt idx="223">
                  <c:v>31158.75</c:v>
                </c:pt>
                <c:pt idx="224">
                  <c:v>24968.65</c:v>
                </c:pt>
                <c:pt idx="225">
                  <c:v>15599.23</c:v>
                </c:pt>
                <c:pt idx="226">
                  <c:v>28882.59</c:v>
                </c:pt>
                <c:pt idx="227">
                  <c:v>28924.83</c:v>
                </c:pt>
                <c:pt idx="228">
                  <c:v>38964.629999999997</c:v>
                </c:pt>
                <c:pt idx="229">
                  <c:v>17514.189999999999</c:v>
                </c:pt>
                <c:pt idx="230">
                  <c:v>32978.620000000003</c:v>
                </c:pt>
                <c:pt idx="231">
                  <c:v>36824.980000000003</c:v>
                </c:pt>
                <c:pt idx="232">
                  <c:v>16764.54</c:v>
                </c:pt>
                <c:pt idx="233">
                  <c:v>19748.080000000002</c:v>
                </c:pt>
                <c:pt idx="234">
                  <c:v>24852.52</c:v>
                </c:pt>
                <c:pt idx="235">
                  <c:v>37885.61</c:v>
                </c:pt>
                <c:pt idx="236">
                  <c:v>65107.78</c:v>
                </c:pt>
                <c:pt idx="237">
                  <c:v>28447.8</c:v>
                </c:pt>
                <c:pt idx="238">
                  <c:v>21543.65</c:v>
                </c:pt>
                <c:pt idx="239">
                  <c:v>19215.53</c:v>
                </c:pt>
                <c:pt idx="240">
                  <c:v>37832.19</c:v>
                </c:pt>
                <c:pt idx="241">
                  <c:v>43052.17</c:v>
                </c:pt>
                <c:pt idx="242">
                  <c:v>20401.060000000001</c:v>
                </c:pt>
                <c:pt idx="243">
                  <c:v>33574.01</c:v>
                </c:pt>
                <c:pt idx="244">
                  <c:v>27736.29</c:v>
                </c:pt>
                <c:pt idx="245">
                  <c:v>24697.46</c:v>
                </c:pt>
                <c:pt idx="246">
                  <c:v>125342.73</c:v>
                </c:pt>
                <c:pt idx="247">
                  <c:v>46098.25</c:v>
                </c:pt>
                <c:pt idx="248">
                  <c:v>33250.839999999997</c:v>
                </c:pt>
                <c:pt idx="249">
                  <c:v>22514.94</c:v>
                </c:pt>
                <c:pt idx="250">
                  <c:v>41724.54</c:v>
                </c:pt>
                <c:pt idx="251">
                  <c:v>41565.54</c:v>
                </c:pt>
                <c:pt idx="252">
                  <c:v>30167.41</c:v>
                </c:pt>
                <c:pt idx="253">
                  <c:v>32918.160000000003</c:v>
                </c:pt>
                <c:pt idx="254">
                  <c:v>25871.65</c:v>
                </c:pt>
                <c:pt idx="255">
                  <c:v>35788.18</c:v>
                </c:pt>
                <c:pt idx="256">
                  <c:v>28221.35</c:v>
                </c:pt>
                <c:pt idx="257">
                  <c:v>21930.77</c:v>
                </c:pt>
                <c:pt idx="258">
                  <c:v>178670.47</c:v>
                </c:pt>
                <c:pt idx="259">
                  <c:v>35365.769999999997</c:v>
                </c:pt>
                <c:pt idx="260">
                  <c:v>29907.83</c:v>
                </c:pt>
                <c:pt idx="261">
                  <c:v>30318.28</c:v>
                </c:pt>
                <c:pt idx="262">
                  <c:v>79911.850000000006</c:v>
                </c:pt>
                <c:pt idx="263">
                  <c:v>22904.87</c:v>
                </c:pt>
                <c:pt idx="264">
                  <c:v>41998.58</c:v>
                </c:pt>
                <c:pt idx="265">
                  <c:v>15304.53</c:v>
                </c:pt>
                <c:pt idx="266">
                  <c:v>32465.67</c:v>
                </c:pt>
                <c:pt idx="267">
                  <c:v>16454.23</c:v>
                </c:pt>
                <c:pt idx="268">
                  <c:v>35154.660000000003</c:v>
                </c:pt>
                <c:pt idx="269">
                  <c:v>27123.360000000001</c:v>
                </c:pt>
                <c:pt idx="270">
                  <c:v>25987.98</c:v>
                </c:pt>
                <c:pt idx="271">
                  <c:v>24326.29</c:v>
                </c:pt>
                <c:pt idx="272">
                  <c:v>19714.79</c:v>
                </c:pt>
                <c:pt idx="273">
                  <c:v>53634.91</c:v>
                </c:pt>
                <c:pt idx="274">
                  <c:v>30266.17</c:v>
                </c:pt>
                <c:pt idx="275">
                  <c:v>36686.17</c:v>
                </c:pt>
                <c:pt idx="276">
                  <c:v>29336.66</c:v>
                </c:pt>
                <c:pt idx="277">
                  <c:v>20447.3</c:v>
                </c:pt>
                <c:pt idx="278">
                  <c:v>39078.14</c:v>
                </c:pt>
                <c:pt idx="279">
                  <c:v>95399.47</c:v>
                </c:pt>
                <c:pt idx="280">
                  <c:v>27602.09</c:v>
                </c:pt>
                <c:pt idx="281">
                  <c:v>19883.099999999999</c:v>
                </c:pt>
                <c:pt idx="282">
                  <c:v>27897.02</c:v>
                </c:pt>
                <c:pt idx="283">
                  <c:v>30970.21</c:v>
                </c:pt>
                <c:pt idx="284">
                  <c:v>29350.05</c:v>
                </c:pt>
                <c:pt idx="285">
                  <c:v>28983.75</c:v>
                </c:pt>
                <c:pt idx="286">
                  <c:v>28368.39</c:v>
                </c:pt>
                <c:pt idx="287">
                  <c:v>15531.42</c:v>
                </c:pt>
                <c:pt idx="288">
                  <c:v>20738.29</c:v>
                </c:pt>
                <c:pt idx="289">
                  <c:v>20436.21</c:v>
                </c:pt>
                <c:pt idx="290">
                  <c:v>30038.14</c:v>
                </c:pt>
                <c:pt idx="291">
                  <c:v>35548.519999999997</c:v>
                </c:pt>
                <c:pt idx="292">
                  <c:v>32369.89</c:v>
                </c:pt>
                <c:pt idx="293">
                  <c:v>30971.46</c:v>
                </c:pt>
                <c:pt idx="294">
                  <c:v>28127.42</c:v>
                </c:pt>
                <c:pt idx="295">
                  <c:v>21743.84</c:v>
                </c:pt>
                <c:pt idx="296">
                  <c:v>18066.2</c:v>
                </c:pt>
                <c:pt idx="297">
                  <c:v>48867.19</c:v>
                </c:pt>
                <c:pt idx="298">
                  <c:v>84277.15</c:v>
                </c:pt>
                <c:pt idx="299">
                  <c:v>15182.19</c:v>
                </c:pt>
                <c:pt idx="300">
                  <c:v>36223.879999999997</c:v>
                </c:pt>
                <c:pt idx="301">
                  <c:v>45958.79</c:v>
                </c:pt>
                <c:pt idx="302">
                  <c:v>36917.03</c:v>
                </c:pt>
                <c:pt idx="303">
                  <c:v>27514.47</c:v>
                </c:pt>
                <c:pt idx="304">
                  <c:v>27010.39</c:v>
                </c:pt>
                <c:pt idx="305">
                  <c:v>20452.72</c:v>
                </c:pt>
                <c:pt idx="306">
                  <c:v>54270.98</c:v>
                </c:pt>
                <c:pt idx="307">
                  <c:v>34469.94</c:v>
                </c:pt>
                <c:pt idx="308">
                  <c:v>11720.31</c:v>
                </c:pt>
                <c:pt idx="309">
                  <c:v>31674.93</c:v>
                </c:pt>
                <c:pt idx="310">
                  <c:v>26810.58</c:v>
                </c:pt>
                <c:pt idx="311">
                  <c:v>24057.32</c:v>
                </c:pt>
                <c:pt idx="312">
                  <c:v>39295.21</c:v>
                </c:pt>
                <c:pt idx="313">
                  <c:v>42021.86</c:v>
                </c:pt>
                <c:pt idx="314">
                  <c:v>17441.73</c:v>
                </c:pt>
                <c:pt idx="315">
                  <c:v>20315.79</c:v>
                </c:pt>
                <c:pt idx="316">
                  <c:v>16582.169999999998</c:v>
                </c:pt>
                <c:pt idx="317">
                  <c:v>28454.959999999999</c:v>
                </c:pt>
                <c:pt idx="318">
                  <c:v>15200.55</c:v>
                </c:pt>
                <c:pt idx="319">
                  <c:v>22514.85</c:v>
                </c:pt>
                <c:pt idx="320">
                  <c:v>32838.699999999997</c:v>
                </c:pt>
                <c:pt idx="321">
                  <c:v>26852.97</c:v>
                </c:pt>
                <c:pt idx="322">
                  <c:v>24700.71</c:v>
                </c:pt>
                <c:pt idx="323">
                  <c:v>37056.839999999997</c:v>
                </c:pt>
                <c:pt idx="324">
                  <c:v>20515.77</c:v>
                </c:pt>
                <c:pt idx="325">
                  <c:v>39001.79</c:v>
                </c:pt>
                <c:pt idx="326">
                  <c:v>24424.5</c:v>
                </c:pt>
                <c:pt idx="327">
                  <c:v>13396.88</c:v>
                </c:pt>
                <c:pt idx="328">
                  <c:v>27044.16</c:v>
                </c:pt>
                <c:pt idx="329">
                  <c:v>31705.48</c:v>
                </c:pt>
                <c:pt idx="330">
                  <c:v>39910.160000000003</c:v>
                </c:pt>
                <c:pt idx="331">
                  <c:v>21192.61</c:v>
                </c:pt>
                <c:pt idx="332">
                  <c:v>40413.26</c:v>
                </c:pt>
                <c:pt idx="333">
                  <c:v>31147.64</c:v>
                </c:pt>
                <c:pt idx="334">
                  <c:v>18466.68</c:v>
                </c:pt>
                <c:pt idx="335">
                  <c:v>27254.799999999999</c:v>
                </c:pt>
                <c:pt idx="336">
                  <c:v>52884.26</c:v>
                </c:pt>
                <c:pt idx="337">
                  <c:v>29405.65</c:v>
                </c:pt>
                <c:pt idx="338">
                  <c:v>44199.92</c:v>
                </c:pt>
                <c:pt idx="339">
                  <c:v>45941.81</c:v>
                </c:pt>
                <c:pt idx="340">
                  <c:v>21743.96</c:v>
                </c:pt>
                <c:pt idx="341">
                  <c:v>16661.580000000002</c:v>
                </c:pt>
                <c:pt idx="342">
                  <c:v>15604.19</c:v>
                </c:pt>
                <c:pt idx="343">
                  <c:v>29862.73</c:v>
                </c:pt>
                <c:pt idx="344">
                  <c:v>30257.7</c:v>
                </c:pt>
                <c:pt idx="345">
                  <c:v>23270.16</c:v>
                </c:pt>
                <c:pt idx="346">
                  <c:v>28020.9</c:v>
                </c:pt>
                <c:pt idx="347">
                  <c:v>42709.38</c:v>
                </c:pt>
                <c:pt idx="348">
                  <c:v>32957.629999999997</c:v>
                </c:pt>
                <c:pt idx="349">
                  <c:v>21481.97</c:v>
                </c:pt>
                <c:pt idx="350">
                  <c:v>21981.279999999999</c:v>
                </c:pt>
                <c:pt idx="351">
                  <c:v>20044.5</c:v>
                </c:pt>
                <c:pt idx="352">
                  <c:v>26627.87</c:v>
                </c:pt>
                <c:pt idx="353">
                  <c:v>56111.13</c:v>
                </c:pt>
                <c:pt idx="354">
                  <c:v>15691.8</c:v>
                </c:pt>
                <c:pt idx="355">
                  <c:v>38128.22</c:v>
                </c:pt>
                <c:pt idx="356">
                  <c:v>35859.82</c:v>
                </c:pt>
                <c:pt idx="357">
                  <c:v>23236.560000000001</c:v>
                </c:pt>
                <c:pt idx="358">
                  <c:v>20258.09</c:v>
                </c:pt>
                <c:pt idx="359">
                  <c:v>24386.639999999999</c:v>
                </c:pt>
                <c:pt idx="360">
                  <c:v>250827.01</c:v>
                </c:pt>
                <c:pt idx="361">
                  <c:v>22492.43</c:v>
                </c:pt>
                <c:pt idx="362">
                  <c:v>62619.57</c:v>
                </c:pt>
                <c:pt idx="363">
                  <c:v>14623.85</c:v>
                </c:pt>
                <c:pt idx="364">
                  <c:v>50722.06</c:v>
                </c:pt>
                <c:pt idx="365">
                  <c:v>32314.25</c:v>
                </c:pt>
                <c:pt idx="366">
                  <c:v>64395.75</c:v>
                </c:pt>
                <c:pt idx="367">
                  <c:v>13787.43</c:v>
                </c:pt>
                <c:pt idx="368">
                  <c:v>41596.26</c:v>
                </c:pt>
                <c:pt idx="369">
                  <c:v>32358.84</c:v>
                </c:pt>
                <c:pt idx="370">
                  <c:v>39033.19</c:v>
                </c:pt>
                <c:pt idx="371">
                  <c:v>20442.099999999999</c:v>
                </c:pt>
                <c:pt idx="372">
                  <c:v>20960.79</c:v>
                </c:pt>
                <c:pt idx="373">
                  <c:v>23647.17</c:v>
                </c:pt>
                <c:pt idx="374">
                  <c:v>18374.14</c:v>
                </c:pt>
                <c:pt idx="375">
                  <c:v>23400.87</c:v>
                </c:pt>
                <c:pt idx="376">
                  <c:v>43485.31</c:v>
                </c:pt>
                <c:pt idx="377">
                  <c:v>17245.95</c:v>
                </c:pt>
                <c:pt idx="378">
                  <c:v>49748.23</c:v>
                </c:pt>
                <c:pt idx="379">
                  <c:v>31387.01</c:v>
                </c:pt>
                <c:pt idx="380">
                  <c:v>17114.47</c:v>
                </c:pt>
                <c:pt idx="381">
                  <c:v>28129</c:v>
                </c:pt>
                <c:pt idx="382">
                  <c:v>17535.990000000002</c:v>
                </c:pt>
                <c:pt idx="383">
                  <c:v>46409.32</c:v>
                </c:pt>
                <c:pt idx="384">
                  <c:v>30140.43</c:v>
                </c:pt>
                <c:pt idx="385">
                  <c:v>16870.16</c:v>
                </c:pt>
                <c:pt idx="386">
                  <c:v>27884.32</c:v>
                </c:pt>
                <c:pt idx="387">
                  <c:v>18638.54</c:v>
                </c:pt>
                <c:pt idx="388">
                  <c:v>38395.06</c:v>
                </c:pt>
                <c:pt idx="389">
                  <c:v>43031.23</c:v>
                </c:pt>
                <c:pt idx="390">
                  <c:v>24487.27</c:v>
                </c:pt>
                <c:pt idx="391">
                  <c:v>41713.58</c:v>
                </c:pt>
                <c:pt idx="392">
                  <c:v>41950.67</c:v>
                </c:pt>
                <c:pt idx="393">
                  <c:v>16706.25</c:v>
                </c:pt>
                <c:pt idx="394">
                  <c:v>19396.97</c:v>
                </c:pt>
                <c:pt idx="395">
                  <c:v>19908.04</c:v>
                </c:pt>
                <c:pt idx="396">
                  <c:v>21416.61</c:v>
                </c:pt>
                <c:pt idx="397">
                  <c:v>44103.68</c:v>
                </c:pt>
                <c:pt idx="398">
                  <c:v>12601</c:v>
                </c:pt>
                <c:pt idx="399">
                  <c:v>23411.1</c:v>
                </c:pt>
                <c:pt idx="400">
                  <c:v>19600.54</c:v>
                </c:pt>
                <c:pt idx="401">
                  <c:v>183218.05</c:v>
                </c:pt>
                <c:pt idx="402">
                  <c:v>35231.35</c:v>
                </c:pt>
                <c:pt idx="403">
                  <c:v>17098.939999999999</c:v>
                </c:pt>
                <c:pt idx="404">
                  <c:v>28239.1</c:v>
                </c:pt>
                <c:pt idx="405">
                  <c:v>18734.78</c:v>
                </c:pt>
                <c:pt idx="406">
                  <c:v>30584.41</c:v>
                </c:pt>
                <c:pt idx="407">
                  <c:v>14113.49</c:v>
                </c:pt>
                <c:pt idx="408">
                  <c:v>32342.23</c:v>
                </c:pt>
                <c:pt idx="409">
                  <c:v>27143.23</c:v>
                </c:pt>
                <c:pt idx="410">
                  <c:v>52062.77</c:v>
                </c:pt>
                <c:pt idx="411">
                  <c:v>31815.57</c:v>
                </c:pt>
                <c:pt idx="412">
                  <c:v>38950.04</c:v>
                </c:pt>
                <c:pt idx="413">
                  <c:v>8074.58</c:v>
                </c:pt>
                <c:pt idx="414">
                  <c:v>19388.740000000002</c:v>
                </c:pt>
                <c:pt idx="415">
                  <c:v>59656.17</c:v>
                </c:pt>
                <c:pt idx="416">
                  <c:v>14482.69</c:v>
                </c:pt>
                <c:pt idx="417">
                  <c:v>25674.73</c:v>
                </c:pt>
                <c:pt idx="418">
                  <c:v>23689.07</c:v>
                </c:pt>
                <c:pt idx="419">
                  <c:v>77067.59</c:v>
                </c:pt>
                <c:pt idx="420">
                  <c:v>9506.73</c:v>
                </c:pt>
                <c:pt idx="421">
                  <c:v>31698.92</c:v>
                </c:pt>
                <c:pt idx="422">
                  <c:v>18709.66</c:v>
                </c:pt>
                <c:pt idx="423">
                  <c:v>40134.15</c:v>
                </c:pt>
                <c:pt idx="424">
                  <c:v>23398.53</c:v>
                </c:pt>
                <c:pt idx="425">
                  <c:v>30760.41</c:v>
                </c:pt>
                <c:pt idx="426">
                  <c:v>26152.13</c:v>
                </c:pt>
                <c:pt idx="427">
                  <c:v>20750.45</c:v>
                </c:pt>
                <c:pt idx="428">
                  <c:v>44278</c:v>
                </c:pt>
                <c:pt idx="429">
                  <c:v>46566.38</c:v>
                </c:pt>
                <c:pt idx="430">
                  <c:v>20256.689999999999</c:v>
                </c:pt>
                <c:pt idx="431">
                  <c:v>18893.259999999998</c:v>
                </c:pt>
                <c:pt idx="432">
                  <c:v>15161.18</c:v>
                </c:pt>
                <c:pt idx="433">
                  <c:v>19391.080000000002</c:v>
                </c:pt>
                <c:pt idx="434">
                  <c:v>15520.94</c:v>
                </c:pt>
                <c:pt idx="435">
                  <c:v>51082.22</c:v>
                </c:pt>
                <c:pt idx="436">
                  <c:v>91873.77</c:v>
                </c:pt>
                <c:pt idx="437">
                  <c:v>25595.29</c:v>
                </c:pt>
                <c:pt idx="438">
                  <c:v>17057.93</c:v>
                </c:pt>
                <c:pt idx="439">
                  <c:v>29614.09</c:v>
                </c:pt>
                <c:pt idx="440">
                  <c:v>87725.88</c:v>
                </c:pt>
                <c:pt idx="441">
                  <c:v>20714.330000000002</c:v>
                </c:pt>
                <c:pt idx="442">
                  <c:v>22328.98</c:v>
                </c:pt>
                <c:pt idx="443">
                  <c:v>38069.46</c:v>
                </c:pt>
                <c:pt idx="444">
                  <c:v>27621.32</c:v>
                </c:pt>
                <c:pt idx="445">
                  <c:v>18448.490000000002</c:v>
                </c:pt>
                <c:pt idx="446">
                  <c:v>42532.6</c:v>
                </c:pt>
                <c:pt idx="447">
                  <c:v>13126.06</c:v>
                </c:pt>
                <c:pt idx="448">
                  <c:v>52175.19</c:v>
                </c:pt>
                <c:pt idx="449">
                  <c:v>34431.94</c:v>
                </c:pt>
                <c:pt idx="450">
                  <c:v>27330.71</c:v>
                </c:pt>
                <c:pt idx="451">
                  <c:v>23542.16</c:v>
                </c:pt>
                <c:pt idx="452">
                  <c:v>65271.07</c:v>
                </c:pt>
                <c:pt idx="453">
                  <c:v>37043.879999999997</c:v>
                </c:pt>
                <c:pt idx="454">
                  <c:v>21856.5</c:v>
                </c:pt>
                <c:pt idx="455">
                  <c:v>21499.82</c:v>
                </c:pt>
                <c:pt idx="456">
                  <c:v>38855.69</c:v>
                </c:pt>
                <c:pt idx="457">
                  <c:v>37456.519999999997</c:v>
                </c:pt>
                <c:pt idx="458">
                  <c:v>36465.620000000003</c:v>
                </c:pt>
                <c:pt idx="459">
                  <c:v>17245.78</c:v>
                </c:pt>
                <c:pt idx="460">
                  <c:v>38581.15</c:v>
                </c:pt>
                <c:pt idx="461">
                  <c:v>17767.62</c:v>
                </c:pt>
                <c:pt idx="462">
                  <c:v>47644.02</c:v>
                </c:pt>
                <c:pt idx="463">
                  <c:v>15062.91</c:v>
                </c:pt>
                <c:pt idx="464">
                  <c:v>27670.81</c:v>
                </c:pt>
                <c:pt idx="465">
                  <c:v>15151.67</c:v>
                </c:pt>
                <c:pt idx="466">
                  <c:v>17115.560000000001</c:v>
                </c:pt>
                <c:pt idx="467">
                  <c:v>12166.04</c:v>
                </c:pt>
                <c:pt idx="468">
                  <c:v>14213.39</c:v>
                </c:pt>
                <c:pt idx="469">
                  <c:v>26725.94</c:v>
                </c:pt>
                <c:pt idx="470">
                  <c:v>21643.91</c:v>
                </c:pt>
                <c:pt idx="471">
                  <c:v>28207.64</c:v>
                </c:pt>
                <c:pt idx="472">
                  <c:v>29901.68</c:v>
                </c:pt>
                <c:pt idx="473">
                  <c:v>30009.41</c:v>
                </c:pt>
                <c:pt idx="474">
                  <c:v>41510.78</c:v>
                </c:pt>
                <c:pt idx="475">
                  <c:v>23899.439999999999</c:v>
                </c:pt>
                <c:pt idx="476">
                  <c:v>22739.38</c:v>
                </c:pt>
                <c:pt idx="477">
                  <c:v>36941.61</c:v>
                </c:pt>
                <c:pt idx="478">
                  <c:v>20842.71</c:v>
                </c:pt>
                <c:pt idx="479">
                  <c:v>18910.87</c:v>
                </c:pt>
                <c:pt idx="480">
                  <c:v>99392.72</c:v>
                </c:pt>
                <c:pt idx="481">
                  <c:v>26740.400000000001</c:v>
                </c:pt>
                <c:pt idx="482">
                  <c:v>20703.79</c:v>
                </c:pt>
                <c:pt idx="483">
                  <c:v>16936.259999999998</c:v>
                </c:pt>
                <c:pt idx="484">
                  <c:v>26924.91</c:v>
                </c:pt>
                <c:pt idx="485">
                  <c:v>31623.8</c:v>
                </c:pt>
                <c:pt idx="486">
                  <c:v>49259.77</c:v>
                </c:pt>
                <c:pt idx="487">
                  <c:v>12994.83</c:v>
                </c:pt>
                <c:pt idx="488">
                  <c:v>26270.720000000001</c:v>
                </c:pt>
                <c:pt idx="489">
                  <c:v>46937.07</c:v>
                </c:pt>
                <c:pt idx="490">
                  <c:v>22186.57</c:v>
                </c:pt>
                <c:pt idx="491">
                  <c:v>20143.55</c:v>
                </c:pt>
                <c:pt idx="492">
                  <c:v>96056.59</c:v>
                </c:pt>
                <c:pt idx="493">
                  <c:v>24042.01</c:v>
                </c:pt>
                <c:pt idx="494">
                  <c:v>46113.35</c:v>
                </c:pt>
                <c:pt idx="495">
                  <c:v>11110.22</c:v>
                </c:pt>
                <c:pt idx="496">
                  <c:v>50159.26</c:v>
                </c:pt>
                <c:pt idx="497">
                  <c:v>22251.35</c:v>
                </c:pt>
                <c:pt idx="498">
                  <c:v>26695.200000000001</c:v>
                </c:pt>
                <c:pt idx="499">
                  <c:v>11669.96</c:v>
                </c:pt>
                <c:pt idx="500">
                  <c:v>40099.769999999997</c:v>
                </c:pt>
                <c:pt idx="501">
                  <c:v>26207.22</c:v>
                </c:pt>
                <c:pt idx="502">
                  <c:v>16537.87</c:v>
                </c:pt>
                <c:pt idx="503">
                  <c:v>19343.78</c:v>
                </c:pt>
                <c:pt idx="504">
                  <c:v>61274.33</c:v>
                </c:pt>
                <c:pt idx="505">
                  <c:v>22579.86</c:v>
                </c:pt>
                <c:pt idx="506">
                  <c:v>115458.91</c:v>
                </c:pt>
                <c:pt idx="507">
                  <c:v>41764.120000000003</c:v>
                </c:pt>
                <c:pt idx="508">
                  <c:v>42290.57</c:v>
                </c:pt>
                <c:pt idx="509">
                  <c:v>24061.55</c:v>
                </c:pt>
                <c:pt idx="510">
                  <c:v>32218.560000000001</c:v>
                </c:pt>
                <c:pt idx="511">
                  <c:v>10915.41</c:v>
                </c:pt>
                <c:pt idx="512">
                  <c:v>23237.81</c:v>
                </c:pt>
                <c:pt idx="513">
                  <c:v>13886.22</c:v>
                </c:pt>
                <c:pt idx="514">
                  <c:v>289932.05</c:v>
                </c:pt>
                <c:pt idx="515">
                  <c:v>39533.599999999999</c:v>
                </c:pt>
                <c:pt idx="516">
                  <c:v>18212.61</c:v>
                </c:pt>
                <c:pt idx="517">
                  <c:v>31802.91</c:v>
                </c:pt>
                <c:pt idx="518">
                  <c:v>22763.3</c:v>
                </c:pt>
                <c:pt idx="519">
                  <c:v>21982.959999999999</c:v>
                </c:pt>
                <c:pt idx="520">
                  <c:v>27878.48</c:v>
                </c:pt>
                <c:pt idx="521">
                  <c:v>137592.5</c:v>
                </c:pt>
                <c:pt idx="522">
                  <c:v>52612.99</c:v>
                </c:pt>
                <c:pt idx="523">
                  <c:v>34594.29</c:v>
                </c:pt>
                <c:pt idx="524">
                  <c:v>24036.9</c:v>
                </c:pt>
                <c:pt idx="525">
                  <c:v>35597.730000000003</c:v>
                </c:pt>
                <c:pt idx="526">
                  <c:v>18873.78</c:v>
                </c:pt>
                <c:pt idx="527">
                  <c:v>40483.910000000003</c:v>
                </c:pt>
                <c:pt idx="528">
                  <c:v>34197.410000000003</c:v>
                </c:pt>
                <c:pt idx="529">
                  <c:v>29334.28</c:v>
                </c:pt>
                <c:pt idx="530">
                  <c:v>13099.27</c:v>
                </c:pt>
                <c:pt idx="531">
                  <c:v>18456.689999999999</c:v>
                </c:pt>
                <c:pt idx="532">
                  <c:v>13070.53</c:v>
                </c:pt>
                <c:pt idx="533">
                  <c:v>71619.02</c:v>
                </c:pt>
                <c:pt idx="534">
                  <c:v>19168.53</c:v>
                </c:pt>
                <c:pt idx="535">
                  <c:v>21719.5</c:v>
                </c:pt>
                <c:pt idx="536">
                  <c:v>53900.83</c:v>
                </c:pt>
                <c:pt idx="537">
                  <c:v>44903.78</c:v>
                </c:pt>
                <c:pt idx="538">
                  <c:v>16034.81</c:v>
                </c:pt>
                <c:pt idx="539">
                  <c:v>26952.95</c:v>
                </c:pt>
                <c:pt idx="540">
                  <c:v>24911.77</c:v>
                </c:pt>
                <c:pt idx="541">
                  <c:v>43841.66</c:v>
                </c:pt>
                <c:pt idx="542">
                  <c:v>30163.95</c:v>
                </c:pt>
                <c:pt idx="543">
                  <c:v>14274.61</c:v>
                </c:pt>
                <c:pt idx="544">
                  <c:v>23443.53</c:v>
                </c:pt>
                <c:pt idx="545">
                  <c:v>22484.47</c:v>
                </c:pt>
                <c:pt idx="546">
                  <c:v>19441.240000000002</c:v>
                </c:pt>
                <c:pt idx="547">
                  <c:v>17471.11</c:v>
                </c:pt>
                <c:pt idx="548">
                  <c:v>18427.810000000001</c:v>
                </c:pt>
                <c:pt idx="549">
                  <c:v>27993.21</c:v>
                </c:pt>
                <c:pt idx="550">
                  <c:v>23101.42</c:v>
                </c:pt>
                <c:pt idx="551">
                  <c:v>27470.61</c:v>
                </c:pt>
                <c:pt idx="552">
                  <c:v>31046.22</c:v>
                </c:pt>
                <c:pt idx="553">
                  <c:v>19724.63</c:v>
                </c:pt>
                <c:pt idx="554">
                  <c:v>26121.34</c:v>
                </c:pt>
                <c:pt idx="555">
                  <c:v>19189.62</c:v>
                </c:pt>
                <c:pt idx="556">
                  <c:v>21156.97</c:v>
                </c:pt>
                <c:pt idx="557">
                  <c:v>46498.89</c:v>
                </c:pt>
                <c:pt idx="558">
                  <c:v>11642.3</c:v>
                </c:pt>
                <c:pt idx="559">
                  <c:v>33306.82</c:v>
                </c:pt>
                <c:pt idx="560">
                  <c:v>38941.79</c:v>
                </c:pt>
                <c:pt idx="561">
                  <c:v>15099.51</c:v>
                </c:pt>
                <c:pt idx="562">
                  <c:v>13940.47</c:v>
                </c:pt>
                <c:pt idx="563">
                  <c:v>47068.18</c:v>
                </c:pt>
                <c:pt idx="564">
                  <c:v>20392.27</c:v>
                </c:pt>
                <c:pt idx="565">
                  <c:v>24946.61</c:v>
                </c:pt>
                <c:pt idx="566">
                  <c:v>17990.169999999998</c:v>
                </c:pt>
                <c:pt idx="567">
                  <c:v>22042.21</c:v>
                </c:pt>
                <c:pt idx="568">
                  <c:v>49785.35</c:v>
                </c:pt>
                <c:pt idx="569">
                  <c:v>66380.039999999994</c:v>
                </c:pt>
                <c:pt idx="570">
                  <c:v>15912.49</c:v>
                </c:pt>
                <c:pt idx="571">
                  <c:v>27715.9</c:v>
                </c:pt>
                <c:pt idx="572">
                  <c:v>23730.94</c:v>
                </c:pt>
                <c:pt idx="573">
                  <c:v>9445.33</c:v>
                </c:pt>
                <c:pt idx="574">
                  <c:v>13749.35</c:v>
                </c:pt>
                <c:pt idx="575">
                  <c:v>24498.9</c:v>
                </c:pt>
                <c:pt idx="576">
                  <c:v>25992.18</c:v>
                </c:pt>
                <c:pt idx="577">
                  <c:v>35543.26</c:v>
                </c:pt>
                <c:pt idx="578">
                  <c:v>25822.66</c:v>
                </c:pt>
                <c:pt idx="579">
                  <c:v>28541.39</c:v>
                </c:pt>
                <c:pt idx="580">
                  <c:v>15208.07</c:v>
                </c:pt>
                <c:pt idx="581">
                  <c:v>11375.19</c:v>
                </c:pt>
                <c:pt idx="582">
                  <c:v>20687.18</c:v>
                </c:pt>
                <c:pt idx="583">
                  <c:v>13956.91</c:v>
                </c:pt>
                <c:pt idx="584">
                  <c:v>18933.259999999998</c:v>
                </c:pt>
                <c:pt idx="585">
                  <c:v>43888.38</c:v>
                </c:pt>
                <c:pt idx="586">
                  <c:v>9937.74</c:v>
                </c:pt>
                <c:pt idx="587">
                  <c:v>25430.720000000001</c:v>
                </c:pt>
                <c:pt idx="588">
                  <c:v>13727.22</c:v>
                </c:pt>
                <c:pt idx="589">
                  <c:v>14897.85</c:v>
                </c:pt>
                <c:pt idx="590">
                  <c:v>22582.080000000002</c:v>
                </c:pt>
                <c:pt idx="591">
                  <c:v>35509.33</c:v>
                </c:pt>
                <c:pt idx="592">
                  <c:v>30103.68</c:v>
                </c:pt>
                <c:pt idx="593">
                  <c:v>18773.349999999999</c:v>
                </c:pt>
                <c:pt idx="594">
                  <c:v>17202.310000000001</c:v>
                </c:pt>
                <c:pt idx="595">
                  <c:v>24727.02</c:v>
                </c:pt>
                <c:pt idx="596">
                  <c:v>33491.379999999997</c:v>
                </c:pt>
                <c:pt idx="597">
                  <c:v>69828.53</c:v>
                </c:pt>
                <c:pt idx="598">
                  <c:v>21600.06</c:v>
                </c:pt>
                <c:pt idx="599">
                  <c:v>36835.93</c:v>
                </c:pt>
                <c:pt idx="600">
                  <c:v>36880.959999999999</c:v>
                </c:pt>
                <c:pt idx="601">
                  <c:v>33204.480000000003</c:v>
                </c:pt>
                <c:pt idx="602">
                  <c:v>16414.830000000002</c:v>
                </c:pt>
                <c:pt idx="603">
                  <c:v>20033.669999999998</c:v>
                </c:pt>
                <c:pt idx="604">
                  <c:v>22531.94</c:v>
                </c:pt>
                <c:pt idx="605">
                  <c:v>11870.23</c:v>
                </c:pt>
                <c:pt idx="606">
                  <c:v>20380.150000000001</c:v>
                </c:pt>
                <c:pt idx="607">
                  <c:v>18568.37</c:v>
                </c:pt>
                <c:pt idx="608">
                  <c:v>34921.24</c:v>
                </c:pt>
                <c:pt idx="609">
                  <c:v>37603.56</c:v>
                </c:pt>
                <c:pt idx="610">
                  <c:v>23820.74</c:v>
                </c:pt>
                <c:pt idx="611">
                  <c:v>38668.19</c:v>
                </c:pt>
                <c:pt idx="612">
                  <c:v>35232.68</c:v>
                </c:pt>
                <c:pt idx="613">
                  <c:v>15983.29</c:v>
                </c:pt>
                <c:pt idx="614">
                  <c:v>23407.62</c:v>
                </c:pt>
                <c:pt idx="615">
                  <c:v>28357.32</c:v>
                </c:pt>
                <c:pt idx="616">
                  <c:v>26859.95</c:v>
                </c:pt>
                <c:pt idx="617">
                  <c:v>24602.97</c:v>
                </c:pt>
                <c:pt idx="618">
                  <c:v>12278.17</c:v>
                </c:pt>
                <c:pt idx="619">
                  <c:v>10629.51</c:v>
                </c:pt>
                <c:pt idx="620">
                  <c:v>11081.96</c:v>
                </c:pt>
                <c:pt idx="621">
                  <c:v>22849.38</c:v>
                </c:pt>
                <c:pt idx="622">
                  <c:v>15954.78</c:v>
                </c:pt>
                <c:pt idx="623">
                  <c:v>16276.89</c:v>
                </c:pt>
                <c:pt idx="624">
                  <c:v>29937.88</c:v>
                </c:pt>
                <c:pt idx="625">
                  <c:v>13396.68</c:v>
                </c:pt>
                <c:pt idx="626">
                  <c:v>19753.599999999999</c:v>
                </c:pt>
                <c:pt idx="627">
                  <c:v>17142.2</c:v>
                </c:pt>
                <c:pt idx="628">
                  <c:v>30168.25</c:v>
                </c:pt>
                <c:pt idx="629">
                  <c:v>6966.54</c:v>
                </c:pt>
                <c:pt idx="630">
                  <c:v>30809.19</c:v>
                </c:pt>
                <c:pt idx="631">
                  <c:v>42654.73</c:v>
                </c:pt>
                <c:pt idx="632">
                  <c:v>26768.53</c:v>
                </c:pt>
                <c:pt idx="633">
                  <c:v>34931.300000000003</c:v>
                </c:pt>
                <c:pt idx="634">
                  <c:v>26154.880000000001</c:v>
                </c:pt>
                <c:pt idx="635">
                  <c:v>18892.8</c:v>
                </c:pt>
                <c:pt idx="636">
                  <c:v>22918.85</c:v>
                </c:pt>
                <c:pt idx="637">
                  <c:v>21056.32</c:v>
                </c:pt>
                <c:pt idx="638">
                  <c:v>18931.740000000002</c:v>
                </c:pt>
                <c:pt idx="639">
                  <c:v>53672.39</c:v>
                </c:pt>
                <c:pt idx="640">
                  <c:v>36516.6</c:v>
                </c:pt>
                <c:pt idx="641">
                  <c:v>27757.15</c:v>
                </c:pt>
                <c:pt idx="642">
                  <c:v>20463.759999999998</c:v>
                </c:pt>
                <c:pt idx="643">
                  <c:v>6624.33</c:v>
                </c:pt>
                <c:pt idx="644">
                  <c:v>21246.82</c:v>
                </c:pt>
                <c:pt idx="645">
                  <c:v>19626.61</c:v>
                </c:pt>
                <c:pt idx="646">
                  <c:v>15177.12</c:v>
                </c:pt>
                <c:pt idx="647">
                  <c:v>9665.93</c:v>
                </c:pt>
                <c:pt idx="648">
                  <c:v>31412.080000000002</c:v>
                </c:pt>
                <c:pt idx="649">
                  <c:v>37445.14</c:v>
                </c:pt>
                <c:pt idx="650">
                  <c:v>14812.65</c:v>
                </c:pt>
                <c:pt idx="651">
                  <c:v>19024.25</c:v>
                </c:pt>
                <c:pt idx="652">
                  <c:v>11054.26</c:v>
                </c:pt>
                <c:pt idx="653">
                  <c:v>123171.63</c:v>
                </c:pt>
                <c:pt idx="654">
                  <c:v>9781.82</c:v>
                </c:pt>
                <c:pt idx="655">
                  <c:v>17503.740000000002</c:v>
                </c:pt>
                <c:pt idx="656">
                  <c:v>35311.65</c:v>
                </c:pt>
                <c:pt idx="657">
                  <c:v>25503.35</c:v>
                </c:pt>
                <c:pt idx="658">
                  <c:v>23987.31</c:v>
                </c:pt>
                <c:pt idx="659">
                  <c:v>31256.53</c:v>
                </c:pt>
                <c:pt idx="660">
                  <c:v>87643.77</c:v>
                </c:pt>
                <c:pt idx="661">
                  <c:v>18522.5</c:v>
                </c:pt>
                <c:pt idx="662">
                  <c:v>28731.77</c:v>
                </c:pt>
                <c:pt idx="663">
                  <c:v>36388.89</c:v>
                </c:pt>
                <c:pt idx="664">
                  <c:v>62059.9</c:v>
                </c:pt>
                <c:pt idx="665">
                  <c:v>38445.269999999997</c:v>
                </c:pt>
                <c:pt idx="666">
                  <c:v>49278.71</c:v>
                </c:pt>
                <c:pt idx="667">
                  <c:v>55692.28</c:v>
                </c:pt>
                <c:pt idx="668">
                  <c:v>15514.11</c:v>
                </c:pt>
                <c:pt idx="669">
                  <c:v>20201.240000000002</c:v>
                </c:pt>
                <c:pt idx="670">
                  <c:v>13688.36</c:v>
                </c:pt>
                <c:pt idx="671">
                  <c:v>25039</c:v>
                </c:pt>
                <c:pt idx="672">
                  <c:v>25062.32</c:v>
                </c:pt>
                <c:pt idx="673">
                  <c:v>29773.13</c:v>
                </c:pt>
                <c:pt idx="674">
                  <c:v>22662.49</c:v>
                </c:pt>
                <c:pt idx="675">
                  <c:v>20466.28</c:v>
                </c:pt>
                <c:pt idx="676">
                  <c:v>48234.52</c:v>
                </c:pt>
                <c:pt idx="677">
                  <c:v>8563.4599999999991</c:v>
                </c:pt>
                <c:pt idx="678">
                  <c:v>20618.18</c:v>
                </c:pt>
                <c:pt idx="679">
                  <c:v>30850.27</c:v>
                </c:pt>
                <c:pt idx="680">
                  <c:v>27053.02</c:v>
                </c:pt>
                <c:pt idx="681">
                  <c:v>14390.4</c:v>
                </c:pt>
                <c:pt idx="682">
                  <c:v>9220.6</c:v>
                </c:pt>
                <c:pt idx="683">
                  <c:v>15446.42</c:v>
                </c:pt>
                <c:pt idx="684">
                  <c:v>22339.34</c:v>
                </c:pt>
                <c:pt idx="685">
                  <c:v>15185.41</c:v>
                </c:pt>
                <c:pt idx="686">
                  <c:v>11662.92</c:v>
                </c:pt>
                <c:pt idx="687">
                  <c:v>30226.799999999999</c:v>
                </c:pt>
                <c:pt idx="688">
                  <c:v>30081.16</c:v>
                </c:pt>
                <c:pt idx="689">
                  <c:v>20333.939999999999</c:v>
                </c:pt>
                <c:pt idx="690">
                  <c:v>22567.63</c:v>
                </c:pt>
                <c:pt idx="691">
                  <c:v>40515.589999999997</c:v>
                </c:pt>
                <c:pt idx="692">
                  <c:v>53660.17</c:v>
                </c:pt>
                <c:pt idx="693">
                  <c:v>26851.08</c:v>
                </c:pt>
                <c:pt idx="694">
                  <c:v>17118.53</c:v>
                </c:pt>
                <c:pt idx="695">
                  <c:v>21057.439999999999</c:v>
                </c:pt>
                <c:pt idx="696">
                  <c:v>14909.49</c:v>
                </c:pt>
                <c:pt idx="697">
                  <c:v>36926.11</c:v>
                </c:pt>
                <c:pt idx="698">
                  <c:v>8108.49</c:v>
                </c:pt>
                <c:pt idx="699">
                  <c:v>14453.89</c:v>
                </c:pt>
                <c:pt idx="700">
                  <c:v>21317.01</c:v>
                </c:pt>
                <c:pt idx="701">
                  <c:v>16261.21</c:v>
                </c:pt>
                <c:pt idx="702">
                  <c:v>47215.08</c:v>
                </c:pt>
                <c:pt idx="703">
                  <c:v>23676.35</c:v>
                </c:pt>
                <c:pt idx="704">
                  <c:v>29847.47</c:v>
                </c:pt>
                <c:pt idx="705">
                  <c:v>9146.9699999999993</c:v>
                </c:pt>
                <c:pt idx="706">
                  <c:v>16658.37</c:v>
                </c:pt>
                <c:pt idx="707">
                  <c:v>16365.4</c:v>
                </c:pt>
                <c:pt idx="708">
                  <c:v>8578.93</c:v>
                </c:pt>
                <c:pt idx="709">
                  <c:v>62536.82</c:v>
                </c:pt>
                <c:pt idx="710">
                  <c:v>6120.15</c:v>
                </c:pt>
                <c:pt idx="711">
                  <c:v>25956.61</c:v>
                </c:pt>
                <c:pt idx="712">
                  <c:v>10148.799999999999</c:v>
                </c:pt>
                <c:pt idx="713">
                  <c:v>22130.78</c:v>
                </c:pt>
                <c:pt idx="714">
                  <c:v>21227.93</c:v>
                </c:pt>
                <c:pt idx="715">
                  <c:v>34929.589999999997</c:v>
                </c:pt>
                <c:pt idx="716">
                  <c:v>29382.73</c:v>
                </c:pt>
                <c:pt idx="717">
                  <c:v>24006.82</c:v>
                </c:pt>
                <c:pt idx="718">
                  <c:v>36621.93</c:v>
                </c:pt>
                <c:pt idx="719">
                  <c:v>19622.88</c:v>
                </c:pt>
                <c:pt idx="720">
                  <c:v>92773.55</c:v>
                </c:pt>
                <c:pt idx="721">
                  <c:v>50771.27</c:v>
                </c:pt>
                <c:pt idx="722">
                  <c:v>11799.22</c:v>
                </c:pt>
                <c:pt idx="723">
                  <c:v>24612.81</c:v>
                </c:pt>
                <c:pt idx="724">
                  <c:v>36703.839999999997</c:v>
                </c:pt>
                <c:pt idx="725">
                  <c:v>27712.27</c:v>
                </c:pt>
                <c:pt idx="726">
                  <c:v>25330.01</c:v>
                </c:pt>
                <c:pt idx="727">
                  <c:v>8879.83</c:v>
                </c:pt>
                <c:pt idx="728">
                  <c:v>14690.96</c:v>
                </c:pt>
                <c:pt idx="729">
                  <c:v>51604.639999999999</c:v>
                </c:pt>
                <c:pt idx="730">
                  <c:v>24981.4</c:v>
                </c:pt>
                <c:pt idx="731">
                  <c:v>36803.64</c:v>
                </c:pt>
                <c:pt idx="732">
                  <c:v>23848.09</c:v>
                </c:pt>
                <c:pt idx="733">
                  <c:v>24917.4</c:v>
                </c:pt>
                <c:pt idx="734">
                  <c:v>11831.25</c:v>
                </c:pt>
                <c:pt idx="735">
                  <c:v>42330.239999999998</c:v>
                </c:pt>
                <c:pt idx="736">
                  <c:v>28604.66</c:v>
                </c:pt>
                <c:pt idx="737">
                  <c:v>18774.45</c:v>
                </c:pt>
                <c:pt idx="738">
                  <c:v>22115.599999999999</c:v>
                </c:pt>
                <c:pt idx="739">
                  <c:v>39643.949999999997</c:v>
                </c:pt>
                <c:pt idx="740">
                  <c:v>47306.65</c:v>
                </c:pt>
                <c:pt idx="741">
                  <c:v>74444.27</c:v>
                </c:pt>
                <c:pt idx="742">
                  <c:v>24986.51</c:v>
                </c:pt>
                <c:pt idx="743">
                  <c:v>14740.17</c:v>
                </c:pt>
                <c:pt idx="744">
                  <c:v>17706.77</c:v>
                </c:pt>
                <c:pt idx="745">
                  <c:v>16655.61</c:v>
                </c:pt>
                <c:pt idx="746">
                  <c:v>22094.38</c:v>
                </c:pt>
                <c:pt idx="747">
                  <c:v>14699.68</c:v>
                </c:pt>
                <c:pt idx="748">
                  <c:v>70587.38</c:v>
                </c:pt>
                <c:pt idx="749">
                  <c:v>9854.5499999999993</c:v>
                </c:pt>
                <c:pt idx="750">
                  <c:v>6468.19</c:v>
                </c:pt>
                <c:pt idx="751">
                  <c:v>17953.89</c:v>
                </c:pt>
                <c:pt idx="752">
                  <c:v>14387.85</c:v>
                </c:pt>
                <c:pt idx="753">
                  <c:v>12211.38</c:v>
                </c:pt>
                <c:pt idx="754">
                  <c:v>19756.2</c:v>
                </c:pt>
                <c:pt idx="755">
                  <c:v>7496.64</c:v>
                </c:pt>
                <c:pt idx="756">
                  <c:v>70617.600000000006</c:v>
                </c:pt>
                <c:pt idx="757">
                  <c:v>72367.97</c:v>
                </c:pt>
                <c:pt idx="758">
                  <c:v>31118.59</c:v>
                </c:pt>
                <c:pt idx="759">
                  <c:v>9706.18</c:v>
                </c:pt>
                <c:pt idx="760">
                  <c:v>17291.09</c:v>
                </c:pt>
                <c:pt idx="761">
                  <c:v>22968.73</c:v>
                </c:pt>
                <c:pt idx="762">
                  <c:v>18525.509999999998</c:v>
                </c:pt>
                <c:pt idx="763">
                  <c:v>8103.52</c:v>
                </c:pt>
                <c:pt idx="764">
                  <c:v>18766.490000000002</c:v>
                </c:pt>
                <c:pt idx="765">
                  <c:v>43573.82</c:v>
                </c:pt>
                <c:pt idx="766">
                  <c:v>12325.14</c:v>
                </c:pt>
                <c:pt idx="767">
                  <c:v>34909.93</c:v>
                </c:pt>
                <c:pt idx="768">
                  <c:v>26232.39</c:v>
                </c:pt>
                <c:pt idx="769">
                  <c:v>15846.5</c:v>
                </c:pt>
                <c:pt idx="770">
                  <c:v>24560.29</c:v>
                </c:pt>
                <c:pt idx="771">
                  <c:v>25291.1</c:v>
                </c:pt>
                <c:pt idx="772">
                  <c:v>24731.81</c:v>
                </c:pt>
                <c:pt idx="773">
                  <c:v>18708.259999999998</c:v>
                </c:pt>
                <c:pt idx="774">
                  <c:v>78615.59</c:v>
                </c:pt>
                <c:pt idx="775">
                  <c:v>13953.02</c:v>
                </c:pt>
                <c:pt idx="776">
                  <c:v>17260.509999999998</c:v>
                </c:pt>
                <c:pt idx="777">
                  <c:v>21073.9</c:v>
                </c:pt>
                <c:pt idx="778">
                  <c:v>38756.410000000003</c:v>
                </c:pt>
                <c:pt idx="779">
                  <c:v>22362.38</c:v>
                </c:pt>
                <c:pt idx="780">
                  <c:v>24720.06</c:v>
                </c:pt>
                <c:pt idx="781">
                  <c:v>19990.11</c:v>
                </c:pt>
                <c:pt idx="782">
                  <c:v>20145.48</c:v>
                </c:pt>
                <c:pt idx="783">
                  <c:v>9241.16</c:v>
                </c:pt>
                <c:pt idx="784">
                  <c:v>17507.810000000001</c:v>
                </c:pt>
                <c:pt idx="785">
                  <c:v>18775.73</c:v>
                </c:pt>
                <c:pt idx="786">
                  <c:v>14605.86</c:v>
                </c:pt>
                <c:pt idx="787">
                  <c:v>13190.83</c:v>
                </c:pt>
                <c:pt idx="788">
                  <c:v>18088.400000000001</c:v>
                </c:pt>
                <c:pt idx="789">
                  <c:v>21129.77</c:v>
                </c:pt>
                <c:pt idx="790">
                  <c:v>43895.79</c:v>
                </c:pt>
                <c:pt idx="791">
                  <c:v>5975.48</c:v>
                </c:pt>
                <c:pt idx="792">
                  <c:v>36847.730000000003</c:v>
                </c:pt>
                <c:pt idx="793">
                  <c:v>5380.33</c:v>
                </c:pt>
                <c:pt idx="794">
                  <c:v>15672.5</c:v>
                </c:pt>
                <c:pt idx="795">
                  <c:v>35268.78</c:v>
                </c:pt>
                <c:pt idx="796">
                  <c:v>10013.19</c:v>
                </c:pt>
                <c:pt idx="797">
                  <c:v>7980.99</c:v>
                </c:pt>
                <c:pt idx="798">
                  <c:v>21647.55</c:v>
                </c:pt>
                <c:pt idx="799">
                  <c:v>28196.33</c:v>
                </c:pt>
                <c:pt idx="800">
                  <c:v>16250.05</c:v>
                </c:pt>
                <c:pt idx="801">
                  <c:v>18911.2</c:v>
                </c:pt>
                <c:pt idx="802">
                  <c:v>24505.15</c:v>
                </c:pt>
                <c:pt idx="803">
                  <c:v>26673.78</c:v>
                </c:pt>
                <c:pt idx="804">
                  <c:v>21292.45</c:v>
                </c:pt>
                <c:pt idx="805">
                  <c:v>22670.01</c:v>
                </c:pt>
                <c:pt idx="806">
                  <c:v>37026.480000000003</c:v>
                </c:pt>
                <c:pt idx="807">
                  <c:v>14348.63</c:v>
                </c:pt>
                <c:pt idx="808">
                  <c:v>11761.8</c:v>
                </c:pt>
                <c:pt idx="809">
                  <c:v>33075.019999999997</c:v>
                </c:pt>
                <c:pt idx="810">
                  <c:v>10027.06</c:v>
                </c:pt>
                <c:pt idx="811">
                  <c:v>22114.69</c:v>
                </c:pt>
                <c:pt idx="812">
                  <c:v>23224.36</c:v>
                </c:pt>
                <c:pt idx="813">
                  <c:v>13147.34</c:v>
                </c:pt>
                <c:pt idx="814">
                  <c:v>21014.42</c:v>
                </c:pt>
                <c:pt idx="815">
                  <c:v>14667.4</c:v>
                </c:pt>
                <c:pt idx="816">
                  <c:v>12008.25</c:v>
                </c:pt>
                <c:pt idx="817">
                  <c:v>8967.1299999999992</c:v>
                </c:pt>
                <c:pt idx="818">
                  <c:v>15807.64</c:v>
                </c:pt>
                <c:pt idx="819">
                  <c:v>28752.240000000002</c:v>
                </c:pt>
                <c:pt idx="820">
                  <c:v>30316.36</c:v>
                </c:pt>
                <c:pt idx="821">
                  <c:v>60168.45</c:v>
                </c:pt>
                <c:pt idx="822">
                  <c:v>14725.46</c:v>
                </c:pt>
                <c:pt idx="823">
                  <c:v>9941.14</c:v>
                </c:pt>
                <c:pt idx="824">
                  <c:v>6350.03</c:v>
                </c:pt>
                <c:pt idx="825">
                  <c:v>45293.19</c:v>
                </c:pt>
                <c:pt idx="826">
                  <c:v>34587.730000000003</c:v>
                </c:pt>
                <c:pt idx="827">
                  <c:v>20402.88</c:v>
                </c:pt>
                <c:pt idx="828">
                  <c:v>7943.47</c:v>
                </c:pt>
                <c:pt idx="829">
                  <c:v>12483.07</c:v>
                </c:pt>
                <c:pt idx="830">
                  <c:v>21825.86</c:v>
                </c:pt>
                <c:pt idx="831">
                  <c:v>32926.94</c:v>
                </c:pt>
                <c:pt idx="832">
                  <c:v>28376.66</c:v>
                </c:pt>
                <c:pt idx="833">
                  <c:v>20033.57</c:v>
                </c:pt>
                <c:pt idx="834">
                  <c:v>23278.9</c:v>
                </c:pt>
                <c:pt idx="835">
                  <c:v>21540.76</c:v>
                </c:pt>
                <c:pt idx="836">
                  <c:v>10678.89</c:v>
                </c:pt>
                <c:pt idx="837">
                  <c:v>39984.1</c:v>
                </c:pt>
                <c:pt idx="838">
                  <c:v>21682.79</c:v>
                </c:pt>
                <c:pt idx="839">
                  <c:v>32791.620000000003</c:v>
                </c:pt>
                <c:pt idx="840">
                  <c:v>18542.560000000001</c:v>
                </c:pt>
                <c:pt idx="841">
                  <c:v>23564.11</c:v>
                </c:pt>
                <c:pt idx="842">
                  <c:v>24523.78</c:v>
                </c:pt>
                <c:pt idx="843">
                  <c:v>23220.35</c:v>
                </c:pt>
                <c:pt idx="844">
                  <c:v>20369.11</c:v>
                </c:pt>
                <c:pt idx="845">
                  <c:v>9533.57</c:v>
                </c:pt>
                <c:pt idx="846">
                  <c:v>22503.03</c:v>
                </c:pt>
                <c:pt idx="847">
                  <c:v>18620.349999999999</c:v>
                </c:pt>
                <c:pt idx="848">
                  <c:v>26430.06</c:v>
                </c:pt>
                <c:pt idx="849">
                  <c:v>25511.61</c:v>
                </c:pt>
                <c:pt idx="850">
                  <c:v>15114.47</c:v>
                </c:pt>
                <c:pt idx="851">
                  <c:v>26844.54</c:v>
                </c:pt>
                <c:pt idx="852">
                  <c:v>33984.71</c:v>
                </c:pt>
                <c:pt idx="853">
                  <c:v>23082.560000000001</c:v>
                </c:pt>
                <c:pt idx="854">
                  <c:v>41299.300000000003</c:v>
                </c:pt>
                <c:pt idx="855">
                  <c:v>23906</c:v>
                </c:pt>
                <c:pt idx="856">
                  <c:v>25701.24</c:v>
                </c:pt>
                <c:pt idx="857">
                  <c:v>23616.2</c:v>
                </c:pt>
                <c:pt idx="858">
                  <c:v>23507.78</c:v>
                </c:pt>
                <c:pt idx="859">
                  <c:v>31503.29</c:v>
                </c:pt>
                <c:pt idx="860">
                  <c:v>12407.52</c:v>
                </c:pt>
                <c:pt idx="861">
                  <c:v>19043.77</c:v>
                </c:pt>
                <c:pt idx="862">
                  <c:v>18624.79</c:v>
                </c:pt>
                <c:pt idx="863">
                  <c:v>50308.27</c:v>
                </c:pt>
                <c:pt idx="864">
                  <c:v>14063.82</c:v>
                </c:pt>
                <c:pt idx="865">
                  <c:v>26400.75</c:v>
                </c:pt>
                <c:pt idx="866">
                  <c:v>18523.62</c:v>
                </c:pt>
                <c:pt idx="867">
                  <c:v>32202.43</c:v>
                </c:pt>
                <c:pt idx="868">
                  <c:v>13208.05</c:v>
                </c:pt>
                <c:pt idx="869">
                  <c:v>11491.33</c:v>
                </c:pt>
                <c:pt idx="870">
                  <c:v>17327.080000000002</c:v>
                </c:pt>
                <c:pt idx="871">
                  <c:v>27509.98</c:v>
                </c:pt>
                <c:pt idx="872">
                  <c:v>11724.67</c:v>
                </c:pt>
                <c:pt idx="873">
                  <c:v>24919.81</c:v>
                </c:pt>
                <c:pt idx="874">
                  <c:v>11358.11</c:v>
                </c:pt>
                <c:pt idx="875">
                  <c:v>7288.68</c:v>
                </c:pt>
                <c:pt idx="876">
                  <c:v>16066.88</c:v>
                </c:pt>
                <c:pt idx="877">
                  <c:v>19013.48</c:v>
                </c:pt>
                <c:pt idx="878">
                  <c:v>9311.82</c:v>
                </c:pt>
                <c:pt idx="879">
                  <c:v>11487.88</c:v>
                </c:pt>
                <c:pt idx="880">
                  <c:v>14216.64</c:v>
                </c:pt>
                <c:pt idx="881">
                  <c:v>10750.02</c:v>
                </c:pt>
                <c:pt idx="882">
                  <c:v>17431.53</c:v>
                </c:pt>
                <c:pt idx="883">
                  <c:v>9706.9599999999991</c:v>
                </c:pt>
                <c:pt idx="884">
                  <c:v>35531.699999999997</c:v>
                </c:pt>
                <c:pt idx="885">
                  <c:v>12234.31</c:v>
                </c:pt>
                <c:pt idx="886">
                  <c:v>111529.4</c:v>
                </c:pt>
                <c:pt idx="887">
                  <c:v>47890.59</c:v>
                </c:pt>
                <c:pt idx="888">
                  <c:v>15585.82</c:v>
                </c:pt>
                <c:pt idx="889">
                  <c:v>29386.95</c:v>
                </c:pt>
                <c:pt idx="890">
                  <c:v>42142.2</c:v>
                </c:pt>
                <c:pt idx="891">
                  <c:v>34386.239999999998</c:v>
                </c:pt>
                <c:pt idx="892">
                  <c:v>12874.11</c:v>
                </c:pt>
                <c:pt idx="893">
                  <c:v>27970.2</c:v>
                </c:pt>
                <c:pt idx="894">
                  <c:v>69837.66</c:v>
                </c:pt>
                <c:pt idx="895">
                  <c:v>16151.3</c:v>
                </c:pt>
                <c:pt idx="896">
                  <c:v>23323.919999999998</c:v>
                </c:pt>
                <c:pt idx="897">
                  <c:v>13459.49</c:v>
                </c:pt>
                <c:pt idx="898">
                  <c:v>6923.63</c:v>
                </c:pt>
                <c:pt idx="899">
                  <c:v>18040.93</c:v>
                </c:pt>
                <c:pt idx="900">
                  <c:v>26208.44</c:v>
                </c:pt>
                <c:pt idx="901">
                  <c:v>6232.7</c:v>
                </c:pt>
                <c:pt idx="902">
                  <c:v>19907.64</c:v>
                </c:pt>
                <c:pt idx="903">
                  <c:v>12350.53</c:v>
                </c:pt>
                <c:pt idx="904">
                  <c:v>22740.400000000001</c:v>
                </c:pt>
                <c:pt idx="905">
                  <c:v>17794.04</c:v>
                </c:pt>
                <c:pt idx="906">
                  <c:v>18309.810000000001</c:v>
                </c:pt>
                <c:pt idx="907">
                  <c:v>15299.82</c:v>
                </c:pt>
                <c:pt idx="908">
                  <c:v>29397.85</c:v>
                </c:pt>
                <c:pt idx="909">
                  <c:v>26902.92</c:v>
                </c:pt>
                <c:pt idx="910">
                  <c:v>48027.27</c:v>
                </c:pt>
                <c:pt idx="911">
                  <c:v>9720.73</c:v>
                </c:pt>
                <c:pt idx="912">
                  <c:v>9361.7000000000007</c:v>
                </c:pt>
                <c:pt idx="913">
                  <c:v>9826.2900000000009</c:v>
                </c:pt>
                <c:pt idx="914">
                  <c:v>38183.1</c:v>
                </c:pt>
                <c:pt idx="915">
                  <c:v>29331.5</c:v>
                </c:pt>
                <c:pt idx="916">
                  <c:v>18502.54</c:v>
                </c:pt>
                <c:pt idx="917">
                  <c:v>27128.23</c:v>
                </c:pt>
                <c:pt idx="918">
                  <c:v>9301.73</c:v>
                </c:pt>
                <c:pt idx="919">
                  <c:v>8215.49</c:v>
                </c:pt>
                <c:pt idx="920">
                  <c:v>16137.43</c:v>
                </c:pt>
                <c:pt idx="921">
                  <c:v>23148.19</c:v>
                </c:pt>
                <c:pt idx="922">
                  <c:v>14406.42</c:v>
                </c:pt>
                <c:pt idx="923">
                  <c:v>15891.21</c:v>
                </c:pt>
                <c:pt idx="924">
                  <c:v>19333.63</c:v>
                </c:pt>
                <c:pt idx="925">
                  <c:v>10484.27</c:v>
                </c:pt>
                <c:pt idx="926">
                  <c:v>26115.53</c:v>
                </c:pt>
                <c:pt idx="927">
                  <c:v>28907.68</c:v>
                </c:pt>
                <c:pt idx="928">
                  <c:v>16014.63</c:v>
                </c:pt>
                <c:pt idx="929">
                  <c:v>33136.31</c:v>
                </c:pt>
                <c:pt idx="930">
                  <c:v>10225.93</c:v>
                </c:pt>
                <c:pt idx="931">
                  <c:v>18324.5</c:v>
                </c:pt>
                <c:pt idx="932">
                  <c:v>75887.45</c:v>
                </c:pt>
                <c:pt idx="933">
                  <c:v>9283.74</c:v>
                </c:pt>
                <c:pt idx="934">
                  <c:v>36517.85</c:v>
                </c:pt>
                <c:pt idx="935">
                  <c:v>22290.2</c:v>
                </c:pt>
                <c:pt idx="936">
                  <c:v>10450.25</c:v>
                </c:pt>
                <c:pt idx="937">
                  <c:v>33017.06</c:v>
                </c:pt>
                <c:pt idx="938">
                  <c:v>18907.07</c:v>
                </c:pt>
                <c:pt idx="939">
                  <c:v>31680.22</c:v>
                </c:pt>
                <c:pt idx="940">
                  <c:v>16153.08</c:v>
                </c:pt>
                <c:pt idx="941">
                  <c:v>10460.83</c:v>
                </c:pt>
                <c:pt idx="942">
                  <c:v>25470.81</c:v>
                </c:pt>
                <c:pt idx="943">
                  <c:v>30473.33</c:v>
                </c:pt>
                <c:pt idx="944">
                  <c:v>86709.75</c:v>
                </c:pt>
                <c:pt idx="945">
                  <c:v>30594.94</c:v>
                </c:pt>
                <c:pt idx="946">
                  <c:v>12276.13</c:v>
                </c:pt>
                <c:pt idx="947">
                  <c:v>19974.62</c:v>
                </c:pt>
                <c:pt idx="948">
                  <c:v>20207.05</c:v>
                </c:pt>
                <c:pt idx="949">
                  <c:v>21170.25</c:v>
                </c:pt>
                <c:pt idx="950">
                  <c:v>10614.54</c:v>
                </c:pt>
                <c:pt idx="951">
                  <c:v>68319.5</c:v>
                </c:pt>
                <c:pt idx="952">
                  <c:v>13697.32</c:v>
                </c:pt>
                <c:pt idx="953">
                  <c:v>15873.08</c:v>
                </c:pt>
                <c:pt idx="954">
                  <c:v>45615.66</c:v>
                </c:pt>
                <c:pt idx="955">
                  <c:v>9602.73</c:v>
                </c:pt>
                <c:pt idx="956">
                  <c:v>17839.009999999998</c:v>
                </c:pt>
                <c:pt idx="957">
                  <c:v>21691.81</c:v>
                </c:pt>
                <c:pt idx="958">
                  <c:v>10006.86</c:v>
                </c:pt>
                <c:pt idx="959">
                  <c:v>31422.720000000001</c:v>
                </c:pt>
                <c:pt idx="960">
                  <c:v>19392.349999999999</c:v>
                </c:pt>
                <c:pt idx="961">
                  <c:v>13390.27</c:v>
                </c:pt>
                <c:pt idx="962">
                  <c:v>13101.98</c:v>
                </c:pt>
                <c:pt idx="963">
                  <c:v>23835.88</c:v>
                </c:pt>
                <c:pt idx="964">
                  <c:v>14042.3</c:v>
                </c:pt>
                <c:pt idx="965">
                  <c:v>27402.720000000001</c:v>
                </c:pt>
                <c:pt idx="966">
                  <c:v>14907.58</c:v>
                </c:pt>
                <c:pt idx="967">
                  <c:v>14561.67</c:v>
                </c:pt>
                <c:pt idx="968">
                  <c:v>21204.01</c:v>
                </c:pt>
                <c:pt idx="969">
                  <c:v>11590.93</c:v>
                </c:pt>
                <c:pt idx="970">
                  <c:v>37394.120000000003</c:v>
                </c:pt>
                <c:pt idx="971">
                  <c:v>12150.11</c:v>
                </c:pt>
                <c:pt idx="972">
                  <c:v>12458.8</c:v>
                </c:pt>
                <c:pt idx="973">
                  <c:v>36399.81</c:v>
                </c:pt>
                <c:pt idx="974">
                  <c:v>32076.14</c:v>
                </c:pt>
                <c:pt idx="975">
                  <c:v>18982.34</c:v>
                </c:pt>
                <c:pt idx="976">
                  <c:v>23339.54</c:v>
                </c:pt>
                <c:pt idx="977">
                  <c:v>29812.01</c:v>
                </c:pt>
                <c:pt idx="978">
                  <c:v>29598.27</c:v>
                </c:pt>
                <c:pt idx="979">
                  <c:v>20860.580000000002</c:v>
                </c:pt>
                <c:pt idx="980">
                  <c:v>26106.68</c:v>
                </c:pt>
                <c:pt idx="981">
                  <c:v>6547.6</c:v>
                </c:pt>
                <c:pt idx="982">
                  <c:v>12892.46</c:v>
                </c:pt>
                <c:pt idx="983">
                  <c:v>32368.53</c:v>
                </c:pt>
                <c:pt idx="984">
                  <c:v>16595.3</c:v>
                </c:pt>
                <c:pt idx="985">
                  <c:v>38178.85</c:v>
                </c:pt>
                <c:pt idx="986">
                  <c:v>16149.97</c:v>
                </c:pt>
                <c:pt idx="987">
                  <c:v>9092.68</c:v>
                </c:pt>
                <c:pt idx="988">
                  <c:v>16426.560000000001</c:v>
                </c:pt>
                <c:pt idx="989">
                  <c:v>15769.82</c:v>
                </c:pt>
                <c:pt idx="990">
                  <c:v>11040.59</c:v>
                </c:pt>
                <c:pt idx="991">
                  <c:v>10818.03</c:v>
                </c:pt>
                <c:pt idx="992">
                  <c:v>6881.5</c:v>
                </c:pt>
                <c:pt idx="993">
                  <c:v>20068.919999999998</c:v>
                </c:pt>
                <c:pt idx="994">
                  <c:v>8491.94</c:v>
                </c:pt>
                <c:pt idx="995">
                  <c:v>9294.1</c:v>
                </c:pt>
                <c:pt idx="996">
                  <c:v>21615.52</c:v>
                </c:pt>
                <c:pt idx="997">
                  <c:v>21156.89</c:v>
                </c:pt>
                <c:pt idx="998">
                  <c:v>11420.49</c:v>
                </c:pt>
                <c:pt idx="999">
                  <c:v>27249.19</c:v>
                </c:pt>
                <c:pt idx="1000">
                  <c:v>36091.15</c:v>
                </c:pt>
                <c:pt idx="1001">
                  <c:v>37884.839999999997</c:v>
                </c:pt>
                <c:pt idx="1002">
                  <c:v>47982.39</c:v>
                </c:pt>
                <c:pt idx="1003">
                  <c:v>22218.87</c:v>
                </c:pt>
                <c:pt idx="1004">
                  <c:v>19311.66</c:v>
                </c:pt>
                <c:pt idx="1005">
                  <c:v>17267.580000000002</c:v>
                </c:pt>
                <c:pt idx="1006">
                  <c:v>19067.060000000001</c:v>
                </c:pt>
                <c:pt idx="1007">
                  <c:v>9926.26</c:v>
                </c:pt>
                <c:pt idx="1008">
                  <c:v>23094.71</c:v>
                </c:pt>
                <c:pt idx="1009">
                  <c:v>39966.17</c:v>
                </c:pt>
                <c:pt idx="1010">
                  <c:v>22322.27</c:v>
                </c:pt>
                <c:pt idx="1011">
                  <c:v>8110.8</c:v>
                </c:pt>
                <c:pt idx="1012">
                  <c:v>13374.81</c:v>
                </c:pt>
                <c:pt idx="1013">
                  <c:v>24144.27</c:v>
                </c:pt>
                <c:pt idx="1014">
                  <c:v>21565.119999999999</c:v>
                </c:pt>
                <c:pt idx="1015">
                  <c:v>8744.48</c:v>
                </c:pt>
                <c:pt idx="1016">
                  <c:v>27970.84</c:v>
                </c:pt>
                <c:pt idx="1017">
                  <c:v>23369.48</c:v>
                </c:pt>
                <c:pt idx="1018">
                  <c:v>9860.74</c:v>
                </c:pt>
                <c:pt idx="1019">
                  <c:v>12697.98</c:v>
                </c:pt>
                <c:pt idx="1020">
                  <c:v>12816.33</c:v>
                </c:pt>
                <c:pt idx="1021">
                  <c:v>24999.87</c:v>
                </c:pt>
                <c:pt idx="1022">
                  <c:v>8744.25</c:v>
                </c:pt>
                <c:pt idx="1023">
                  <c:v>19860.09</c:v>
                </c:pt>
                <c:pt idx="1024">
                  <c:v>24586.97</c:v>
                </c:pt>
                <c:pt idx="1025">
                  <c:v>30766.240000000002</c:v>
                </c:pt>
                <c:pt idx="1026">
                  <c:v>35798.550000000003</c:v>
                </c:pt>
                <c:pt idx="1027">
                  <c:v>23074.63</c:v>
                </c:pt>
                <c:pt idx="1028">
                  <c:v>18076.57</c:v>
                </c:pt>
                <c:pt idx="1029">
                  <c:v>23061.55</c:v>
                </c:pt>
                <c:pt idx="1030">
                  <c:v>20541.939999999999</c:v>
                </c:pt>
                <c:pt idx="1031">
                  <c:v>10949.06</c:v>
                </c:pt>
                <c:pt idx="1032">
                  <c:v>22544.45</c:v>
                </c:pt>
                <c:pt idx="1033">
                  <c:v>45556.58</c:v>
                </c:pt>
                <c:pt idx="1034">
                  <c:v>8612.32</c:v>
                </c:pt>
                <c:pt idx="1035">
                  <c:v>9656.9699999999993</c:v>
                </c:pt>
                <c:pt idx="1036">
                  <c:v>26537.52</c:v>
                </c:pt>
                <c:pt idx="1037">
                  <c:v>12923.12</c:v>
                </c:pt>
                <c:pt idx="1038">
                  <c:v>14456.43</c:v>
                </c:pt>
                <c:pt idx="1039">
                  <c:v>18178.82</c:v>
                </c:pt>
                <c:pt idx="1040">
                  <c:v>28048.9</c:v>
                </c:pt>
                <c:pt idx="1041">
                  <c:v>13027.29</c:v>
                </c:pt>
                <c:pt idx="1042">
                  <c:v>20781.89</c:v>
                </c:pt>
                <c:pt idx="1043">
                  <c:v>8014.17</c:v>
                </c:pt>
                <c:pt idx="1044">
                  <c:v>19262.599999999999</c:v>
                </c:pt>
                <c:pt idx="1045">
                  <c:v>19017.93</c:v>
                </c:pt>
                <c:pt idx="1046">
                  <c:v>10276.68</c:v>
                </c:pt>
                <c:pt idx="1047">
                  <c:v>25480.86</c:v>
                </c:pt>
                <c:pt idx="1048">
                  <c:v>20473.3</c:v>
                </c:pt>
                <c:pt idx="1049">
                  <c:v>28749.51</c:v>
                </c:pt>
                <c:pt idx="1050">
                  <c:v>10561.14</c:v>
                </c:pt>
                <c:pt idx="1051">
                  <c:v>24575.119999999999</c:v>
                </c:pt>
                <c:pt idx="1052">
                  <c:v>12962.25</c:v>
                </c:pt>
                <c:pt idx="1053">
                  <c:v>72125.210000000006</c:v>
                </c:pt>
                <c:pt idx="1054">
                  <c:v>24040.05</c:v>
                </c:pt>
                <c:pt idx="1055">
                  <c:v>21269.62</c:v>
                </c:pt>
                <c:pt idx="1056">
                  <c:v>11316.65</c:v>
                </c:pt>
                <c:pt idx="1057">
                  <c:v>17891.330000000002</c:v>
                </c:pt>
                <c:pt idx="1058">
                  <c:v>27770.45</c:v>
                </c:pt>
                <c:pt idx="1059">
                  <c:v>21669.79</c:v>
                </c:pt>
                <c:pt idx="1060">
                  <c:v>52118.86</c:v>
                </c:pt>
                <c:pt idx="1061">
                  <c:v>16122.52</c:v>
                </c:pt>
                <c:pt idx="1062">
                  <c:v>118552.79</c:v>
                </c:pt>
                <c:pt idx="1063">
                  <c:v>25487.599999999999</c:v>
                </c:pt>
                <c:pt idx="1064">
                  <c:v>13670.46</c:v>
                </c:pt>
                <c:pt idx="1065">
                  <c:v>54956.68</c:v>
                </c:pt>
                <c:pt idx="1066">
                  <c:v>13067.33</c:v>
                </c:pt>
                <c:pt idx="1067">
                  <c:v>56085.51</c:v>
                </c:pt>
                <c:pt idx="1068">
                  <c:v>26394.01</c:v>
                </c:pt>
                <c:pt idx="1069">
                  <c:v>60604.23</c:v>
                </c:pt>
                <c:pt idx="1070">
                  <c:v>14321.19</c:v>
                </c:pt>
                <c:pt idx="1071">
                  <c:v>25990.45</c:v>
                </c:pt>
                <c:pt idx="1072">
                  <c:v>9785.07</c:v>
                </c:pt>
                <c:pt idx="1073">
                  <c:v>25374.17</c:v>
                </c:pt>
                <c:pt idx="1074">
                  <c:v>9913.2099999999991</c:v>
                </c:pt>
                <c:pt idx="1075">
                  <c:v>33791.65</c:v>
                </c:pt>
                <c:pt idx="1076">
                  <c:v>28412.16</c:v>
                </c:pt>
                <c:pt idx="1077">
                  <c:v>9419.42</c:v>
                </c:pt>
                <c:pt idx="1078">
                  <c:v>11041.04</c:v>
                </c:pt>
                <c:pt idx="1079">
                  <c:v>8792.94</c:v>
                </c:pt>
                <c:pt idx="1080">
                  <c:v>14941.95</c:v>
                </c:pt>
                <c:pt idx="1081">
                  <c:v>32119.07</c:v>
                </c:pt>
                <c:pt idx="1082">
                  <c:v>16410.55</c:v>
                </c:pt>
                <c:pt idx="1083">
                  <c:v>20751.849999999999</c:v>
                </c:pt>
                <c:pt idx="1084">
                  <c:v>71101.06</c:v>
                </c:pt>
                <c:pt idx="1085">
                  <c:v>13263.8</c:v>
                </c:pt>
                <c:pt idx="1086">
                  <c:v>21761.11</c:v>
                </c:pt>
                <c:pt idx="1087">
                  <c:v>17968.98</c:v>
                </c:pt>
                <c:pt idx="1088">
                  <c:v>121806.46</c:v>
                </c:pt>
                <c:pt idx="1089">
                  <c:v>7309.94</c:v>
                </c:pt>
                <c:pt idx="1090">
                  <c:v>14528.11</c:v>
                </c:pt>
                <c:pt idx="1091">
                  <c:v>9992.19</c:v>
                </c:pt>
                <c:pt idx="1092">
                  <c:v>29862.240000000002</c:v>
                </c:pt>
                <c:pt idx="1093">
                  <c:v>20371.89</c:v>
                </c:pt>
                <c:pt idx="1094">
                  <c:v>8222.36</c:v>
                </c:pt>
                <c:pt idx="1095">
                  <c:v>14120.17</c:v>
                </c:pt>
                <c:pt idx="1096">
                  <c:v>10474.76</c:v>
                </c:pt>
                <c:pt idx="1097">
                  <c:v>17706.580000000002</c:v>
                </c:pt>
                <c:pt idx="1098">
                  <c:v>58912.77</c:v>
                </c:pt>
                <c:pt idx="1099">
                  <c:v>32847.65</c:v>
                </c:pt>
                <c:pt idx="1100">
                  <c:v>14980.96</c:v>
                </c:pt>
                <c:pt idx="1101">
                  <c:v>12787.32</c:v>
                </c:pt>
                <c:pt idx="1102">
                  <c:v>7448.61</c:v>
                </c:pt>
                <c:pt idx="1103">
                  <c:v>34474.83</c:v>
                </c:pt>
                <c:pt idx="1104">
                  <c:v>23428.26</c:v>
                </c:pt>
                <c:pt idx="1105">
                  <c:v>10257.31</c:v>
                </c:pt>
                <c:pt idx="1106">
                  <c:v>6941.9</c:v>
                </c:pt>
                <c:pt idx="1107">
                  <c:v>11044.68</c:v>
                </c:pt>
                <c:pt idx="1108">
                  <c:v>7745.8</c:v>
                </c:pt>
                <c:pt idx="1109">
                  <c:v>13548.27</c:v>
                </c:pt>
                <c:pt idx="1110">
                  <c:v>15888.76</c:v>
                </c:pt>
                <c:pt idx="1111">
                  <c:v>12864.08</c:v>
                </c:pt>
                <c:pt idx="1112">
                  <c:v>14523.96</c:v>
                </c:pt>
                <c:pt idx="1113">
                  <c:v>75311.86</c:v>
                </c:pt>
                <c:pt idx="1114">
                  <c:v>11961.95</c:v>
                </c:pt>
                <c:pt idx="1115">
                  <c:v>17148.57</c:v>
                </c:pt>
                <c:pt idx="1116">
                  <c:v>8377.23</c:v>
                </c:pt>
                <c:pt idx="1117">
                  <c:v>20315.66</c:v>
                </c:pt>
                <c:pt idx="1118">
                  <c:v>12030.77</c:v>
                </c:pt>
                <c:pt idx="1119">
                  <c:v>19968.68</c:v>
                </c:pt>
                <c:pt idx="1120">
                  <c:v>41803.519999999997</c:v>
                </c:pt>
                <c:pt idx="1121">
                  <c:v>22567.32</c:v>
                </c:pt>
                <c:pt idx="1122">
                  <c:v>8510.85</c:v>
                </c:pt>
                <c:pt idx="1123">
                  <c:v>20966.88</c:v>
                </c:pt>
                <c:pt idx="1124">
                  <c:v>9022.7199999999993</c:v>
                </c:pt>
                <c:pt idx="1125">
                  <c:v>31782.25</c:v>
                </c:pt>
                <c:pt idx="1126">
                  <c:v>25189.53</c:v>
                </c:pt>
                <c:pt idx="1127">
                  <c:v>40074.49</c:v>
                </c:pt>
                <c:pt idx="1128">
                  <c:v>19421.23</c:v>
                </c:pt>
                <c:pt idx="1129">
                  <c:v>16381.45</c:v>
                </c:pt>
                <c:pt idx="1130">
                  <c:v>6834.78</c:v>
                </c:pt>
                <c:pt idx="1131">
                  <c:v>20660.810000000001</c:v>
                </c:pt>
                <c:pt idx="1132">
                  <c:v>13045.51</c:v>
                </c:pt>
                <c:pt idx="1133">
                  <c:v>25328.959999999999</c:v>
                </c:pt>
                <c:pt idx="1134">
                  <c:v>17224.14</c:v>
                </c:pt>
                <c:pt idx="1135">
                  <c:v>14349.1</c:v>
                </c:pt>
                <c:pt idx="1136">
                  <c:v>13207.15</c:v>
                </c:pt>
                <c:pt idx="1137">
                  <c:v>9342.24</c:v>
                </c:pt>
                <c:pt idx="1138">
                  <c:v>7611.16</c:v>
                </c:pt>
                <c:pt idx="1139">
                  <c:v>26494.54</c:v>
                </c:pt>
                <c:pt idx="1140">
                  <c:v>34705.949999999997</c:v>
                </c:pt>
                <c:pt idx="1141">
                  <c:v>43288.69</c:v>
                </c:pt>
                <c:pt idx="1142">
                  <c:v>26666.26</c:v>
                </c:pt>
                <c:pt idx="1143">
                  <c:v>24476.1</c:v>
                </c:pt>
                <c:pt idx="1144">
                  <c:v>67015.87</c:v>
                </c:pt>
                <c:pt idx="1145">
                  <c:v>55186.5</c:v>
                </c:pt>
                <c:pt idx="1146">
                  <c:v>20913.11</c:v>
                </c:pt>
                <c:pt idx="1147">
                  <c:v>6356.68</c:v>
                </c:pt>
                <c:pt idx="1148">
                  <c:v>19640.77</c:v>
                </c:pt>
                <c:pt idx="1149">
                  <c:v>22968.76</c:v>
                </c:pt>
                <c:pt idx="1150">
                  <c:v>14103.95</c:v>
                </c:pt>
                <c:pt idx="1151">
                  <c:v>9861.77</c:v>
                </c:pt>
                <c:pt idx="1152">
                  <c:v>37589.39</c:v>
                </c:pt>
                <c:pt idx="1153">
                  <c:v>12135.78</c:v>
                </c:pt>
                <c:pt idx="1154">
                  <c:v>11735.96</c:v>
                </c:pt>
                <c:pt idx="1155">
                  <c:v>14617.92</c:v>
                </c:pt>
                <c:pt idx="1156">
                  <c:v>45033.39</c:v>
                </c:pt>
                <c:pt idx="1157">
                  <c:v>48390.13</c:v>
                </c:pt>
                <c:pt idx="1158">
                  <c:v>296459.34999999998</c:v>
                </c:pt>
                <c:pt idx="1159">
                  <c:v>25020.880000000001</c:v>
                </c:pt>
                <c:pt idx="1160">
                  <c:v>16517.38</c:v>
                </c:pt>
                <c:pt idx="1161">
                  <c:v>21246.6</c:v>
                </c:pt>
                <c:pt idx="1162">
                  <c:v>44771.78</c:v>
                </c:pt>
                <c:pt idx="1163">
                  <c:v>28589.65</c:v>
                </c:pt>
                <c:pt idx="1164">
                  <c:v>37073.339999999997</c:v>
                </c:pt>
                <c:pt idx="1165">
                  <c:v>13696.27</c:v>
                </c:pt>
                <c:pt idx="1166">
                  <c:v>33913.11</c:v>
                </c:pt>
                <c:pt idx="1167">
                  <c:v>6196.66</c:v>
                </c:pt>
                <c:pt idx="1168">
                  <c:v>7738.13</c:v>
                </c:pt>
                <c:pt idx="1169">
                  <c:v>8309.7999999999993</c:v>
                </c:pt>
                <c:pt idx="1170">
                  <c:v>18959.5</c:v>
                </c:pt>
                <c:pt idx="1171">
                  <c:v>78512.45</c:v>
                </c:pt>
                <c:pt idx="1172">
                  <c:v>12097.2</c:v>
                </c:pt>
                <c:pt idx="1173">
                  <c:v>14287.29</c:v>
                </c:pt>
                <c:pt idx="1174">
                  <c:v>9227.69</c:v>
                </c:pt>
                <c:pt idx="1175">
                  <c:v>8444.36</c:v>
                </c:pt>
                <c:pt idx="1176">
                  <c:v>27161.02</c:v>
                </c:pt>
                <c:pt idx="1177">
                  <c:v>13571.24</c:v>
                </c:pt>
                <c:pt idx="1178">
                  <c:v>7811.76</c:v>
                </c:pt>
                <c:pt idx="1179">
                  <c:v>253147.24</c:v>
                </c:pt>
                <c:pt idx="1180">
                  <c:v>12146.37</c:v>
                </c:pt>
                <c:pt idx="1181">
                  <c:v>16933.45</c:v>
                </c:pt>
                <c:pt idx="1182">
                  <c:v>11347.86</c:v>
                </c:pt>
                <c:pt idx="1183">
                  <c:v>12125.65</c:v>
                </c:pt>
                <c:pt idx="1184">
                  <c:v>52514.89</c:v>
                </c:pt>
                <c:pt idx="1185">
                  <c:v>6357.65</c:v>
                </c:pt>
                <c:pt idx="1186">
                  <c:v>20214.060000000001</c:v>
                </c:pt>
                <c:pt idx="1187">
                  <c:v>23083.88</c:v>
                </c:pt>
                <c:pt idx="1188">
                  <c:v>8027.25</c:v>
                </c:pt>
                <c:pt idx="1189">
                  <c:v>12602.46</c:v>
                </c:pt>
                <c:pt idx="1190">
                  <c:v>31664.240000000002</c:v>
                </c:pt>
                <c:pt idx="1191">
                  <c:v>9796.2800000000007</c:v>
                </c:pt>
                <c:pt idx="1192">
                  <c:v>18250.23</c:v>
                </c:pt>
                <c:pt idx="1193">
                  <c:v>14584.18</c:v>
                </c:pt>
                <c:pt idx="1194">
                  <c:v>29148.63</c:v>
                </c:pt>
                <c:pt idx="1195">
                  <c:v>9699.93</c:v>
                </c:pt>
                <c:pt idx="1196">
                  <c:v>94484.79</c:v>
                </c:pt>
                <c:pt idx="1197">
                  <c:v>16469.23</c:v>
                </c:pt>
                <c:pt idx="1198">
                  <c:v>24207.87</c:v>
                </c:pt>
                <c:pt idx="1199">
                  <c:v>52276.46</c:v>
                </c:pt>
                <c:pt idx="1200">
                  <c:v>59507.51</c:v>
                </c:pt>
                <c:pt idx="1201">
                  <c:v>16244.19</c:v>
                </c:pt>
                <c:pt idx="1202">
                  <c:v>8459.7800000000007</c:v>
                </c:pt>
                <c:pt idx="1203">
                  <c:v>23925.360000000001</c:v>
                </c:pt>
                <c:pt idx="1204">
                  <c:v>113763.91</c:v>
                </c:pt>
                <c:pt idx="1205">
                  <c:v>43048.94</c:v>
                </c:pt>
                <c:pt idx="1206">
                  <c:v>45022.01</c:v>
                </c:pt>
                <c:pt idx="1207">
                  <c:v>28426.58</c:v>
                </c:pt>
                <c:pt idx="1208">
                  <c:v>5528.25</c:v>
                </c:pt>
                <c:pt idx="1209">
                  <c:v>9333.93</c:v>
                </c:pt>
                <c:pt idx="1210">
                  <c:v>10808.38</c:v>
                </c:pt>
                <c:pt idx="1211">
                  <c:v>9174.9699999999993</c:v>
                </c:pt>
                <c:pt idx="1212">
                  <c:v>11674.44</c:v>
                </c:pt>
                <c:pt idx="1213">
                  <c:v>11459.84</c:v>
                </c:pt>
                <c:pt idx="1214">
                  <c:v>9914.36</c:v>
                </c:pt>
                <c:pt idx="1215">
                  <c:v>23076.05</c:v>
                </c:pt>
                <c:pt idx="1216">
                  <c:v>14123.58</c:v>
                </c:pt>
                <c:pt idx="1217">
                  <c:v>25132.13</c:v>
                </c:pt>
                <c:pt idx="1218">
                  <c:v>17688.07</c:v>
                </c:pt>
                <c:pt idx="1219">
                  <c:v>20913.82</c:v>
                </c:pt>
                <c:pt idx="1220">
                  <c:v>10896.14</c:v>
                </c:pt>
                <c:pt idx="1221">
                  <c:v>19757.560000000001</c:v>
                </c:pt>
                <c:pt idx="1222">
                  <c:v>8890.9599999999991</c:v>
                </c:pt>
                <c:pt idx="1223">
                  <c:v>6510.21</c:v>
                </c:pt>
                <c:pt idx="1224">
                  <c:v>12562.82</c:v>
                </c:pt>
                <c:pt idx="1225">
                  <c:v>16604.900000000001</c:v>
                </c:pt>
                <c:pt idx="1226">
                  <c:v>22766.6</c:v>
                </c:pt>
                <c:pt idx="1227">
                  <c:v>19523.66</c:v>
                </c:pt>
                <c:pt idx="1228">
                  <c:v>14375.34</c:v>
                </c:pt>
                <c:pt idx="1229">
                  <c:v>25974.3</c:v>
                </c:pt>
                <c:pt idx="1230">
                  <c:v>15019.6</c:v>
                </c:pt>
                <c:pt idx="1231">
                  <c:v>16111.67</c:v>
                </c:pt>
                <c:pt idx="1232">
                  <c:v>19771.72</c:v>
                </c:pt>
                <c:pt idx="1233">
                  <c:v>10596.36</c:v>
                </c:pt>
                <c:pt idx="1234">
                  <c:v>17512.03</c:v>
                </c:pt>
                <c:pt idx="1235">
                  <c:v>25725.3</c:v>
                </c:pt>
                <c:pt idx="1236">
                  <c:v>35871.81</c:v>
                </c:pt>
                <c:pt idx="1237">
                  <c:v>14595.51</c:v>
                </c:pt>
                <c:pt idx="1238">
                  <c:v>12464.41</c:v>
                </c:pt>
                <c:pt idx="1239">
                  <c:v>18737.39</c:v>
                </c:pt>
                <c:pt idx="1240">
                  <c:v>60764.83</c:v>
                </c:pt>
                <c:pt idx="1241">
                  <c:v>11933.08</c:v>
                </c:pt>
                <c:pt idx="1242">
                  <c:v>7028.27</c:v>
                </c:pt>
                <c:pt idx="1243">
                  <c:v>13308.85</c:v>
                </c:pt>
                <c:pt idx="1244">
                  <c:v>38908.720000000001</c:v>
                </c:pt>
                <c:pt idx="1245">
                  <c:v>34342.980000000003</c:v>
                </c:pt>
                <c:pt idx="1246">
                  <c:v>17734.02</c:v>
                </c:pt>
                <c:pt idx="1247">
                  <c:v>21852.83</c:v>
                </c:pt>
                <c:pt idx="1248">
                  <c:v>21729.5</c:v>
                </c:pt>
                <c:pt idx="1249">
                  <c:v>22591.24</c:v>
                </c:pt>
                <c:pt idx="1250">
                  <c:v>41393.06</c:v>
                </c:pt>
                <c:pt idx="1251">
                  <c:v>29771.71</c:v>
                </c:pt>
                <c:pt idx="1252">
                  <c:v>19391.04</c:v>
                </c:pt>
                <c:pt idx="1253">
                  <c:v>36108.339999999997</c:v>
                </c:pt>
                <c:pt idx="1254">
                  <c:v>32096.52</c:v>
                </c:pt>
                <c:pt idx="1255">
                  <c:v>20640.43</c:v>
                </c:pt>
                <c:pt idx="1256">
                  <c:v>20740.38</c:v>
                </c:pt>
                <c:pt idx="1257">
                  <c:v>5794.4</c:v>
                </c:pt>
                <c:pt idx="1258">
                  <c:v>15684.03</c:v>
                </c:pt>
                <c:pt idx="1259">
                  <c:v>18746.419999999998</c:v>
                </c:pt>
                <c:pt idx="1260">
                  <c:v>30470.54</c:v>
                </c:pt>
                <c:pt idx="1261">
                  <c:v>27483.75</c:v>
                </c:pt>
                <c:pt idx="1262">
                  <c:v>24103.4</c:v>
                </c:pt>
                <c:pt idx="1263">
                  <c:v>22721.08</c:v>
                </c:pt>
                <c:pt idx="1264">
                  <c:v>13996.95</c:v>
                </c:pt>
                <c:pt idx="1265">
                  <c:v>9409.83</c:v>
                </c:pt>
                <c:pt idx="1266">
                  <c:v>8536.33</c:v>
                </c:pt>
                <c:pt idx="1267">
                  <c:v>27268.1</c:v>
                </c:pt>
                <c:pt idx="1268">
                  <c:v>32950.22</c:v>
                </c:pt>
                <c:pt idx="1269">
                  <c:v>10511.93</c:v>
                </c:pt>
                <c:pt idx="1270">
                  <c:v>20261.419999999998</c:v>
                </c:pt>
                <c:pt idx="1271">
                  <c:v>16420.759999999998</c:v>
                </c:pt>
                <c:pt idx="1272">
                  <c:v>31821.439999999999</c:v>
                </c:pt>
                <c:pt idx="1273">
                  <c:v>8507.7800000000007</c:v>
                </c:pt>
                <c:pt idx="1274">
                  <c:v>75878.350000000006</c:v>
                </c:pt>
                <c:pt idx="1275">
                  <c:v>37449.629999999997</c:v>
                </c:pt>
                <c:pt idx="1276">
                  <c:v>17767.27</c:v>
                </c:pt>
                <c:pt idx="1277">
                  <c:v>14142.89</c:v>
                </c:pt>
                <c:pt idx="1278">
                  <c:v>12425.59</c:v>
                </c:pt>
                <c:pt idx="1279">
                  <c:v>6400.96</c:v>
                </c:pt>
                <c:pt idx="1280">
                  <c:v>5927.57</c:v>
                </c:pt>
                <c:pt idx="1281">
                  <c:v>18494.25</c:v>
                </c:pt>
                <c:pt idx="1282">
                  <c:v>25790.65</c:v>
                </c:pt>
                <c:pt idx="1283">
                  <c:v>9616.57</c:v>
                </c:pt>
                <c:pt idx="1284">
                  <c:v>33695.83</c:v>
                </c:pt>
                <c:pt idx="1285">
                  <c:v>17599.27</c:v>
                </c:pt>
                <c:pt idx="1286">
                  <c:v>9979.7099999999991</c:v>
                </c:pt>
                <c:pt idx="1287">
                  <c:v>22200.52</c:v>
                </c:pt>
                <c:pt idx="1288">
                  <c:v>8083.5</c:v>
                </c:pt>
                <c:pt idx="1289">
                  <c:v>7491.48</c:v>
                </c:pt>
                <c:pt idx="1290">
                  <c:v>12138.99</c:v>
                </c:pt>
                <c:pt idx="1291">
                  <c:v>15055.48</c:v>
                </c:pt>
                <c:pt idx="1292">
                  <c:v>6651.46</c:v>
                </c:pt>
                <c:pt idx="1293">
                  <c:v>37343.230000000003</c:v>
                </c:pt>
                <c:pt idx="1294">
                  <c:v>28896.01</c:v>
                </c:pt>
                <c:pt idx="1295">
                  <c:v>9203.1</c:v>
                </c:pt>
                <c:pt idx="1296">
                  <c:v>34054.589999999997</c:v>
                </c:pt>
                <c:pt idx="1297">
                  <c:v>23208.78</c:v>
                </c:pt>
                <c:pt idx="1298">
                  <c:v>28950.93</c:v>
                </c:pt>
                <c:pt idx="1299">
                  <c:v>20938.400000000001</c:v>
                </c:pt>
                <c:pt idx="1300">
                  <c:v>16946.03</c:v>
                </c:pt>
                <c:pt idx="1301">
                  <c:v>18302.47</c:v>
                </c:pt>
                <c:pt idx="1302">
                  <c:v>43713.88</c:v>
                </c:pt>
                <c:pt idx="1303">
                  <c:v>16487.400000000001</c:v>
                </c:pt>
                <c:pt idx="1304">
                  <c:v>22554.23</c:v>
                </c:pt>
                <c:pt idx="1305">
                  <c:v>14059.8</c:v>
                </c:pt>
                <c:pt idx="1306">
                  <c:v>27753.68</c:v>
                </c:pt>
                <c:pt idx="1307">
                  <c:v>93626.98</c:v>
                </c:pt>
                <c:pt idx="1308">
                  <c:v>12555.73</c:v>
                </c:pt>
                <c:pt idx="1309">
                  <c:v>31800.1</c:v>
                </c:pt>
                <c:pt idx="1310">
                  <c:v>7333.99</c:v>
                </c:pt>
                <c:pt idx="1311">
                  <c:v>16256.07</c:v>
                </c:pt>
                <c:pt idx="1312">
                  <c:v>13465.76</c:v>
                </c:pt>
                <c:pt idx="1313">
                  <c:v>18450.48</c:v>
                </c:pt>
                <c:pt idx="1314">
                  <c:v>19314.560000000001</c:v>
                </c:pt>
                <c:pt idx="1315">
                  <c:v>23150.97</c:v>
                </c:pt>
                <c:pt idx="1316">
                  <c:v>6846.32</c:v>
                </c:pt>
                <c:pt idx="1317">
                  <c:v>10269.36</c:v>
                </c:pt>
                <c:pt idx="1318">
                  <c:v>13661.46</c:v>
                </c:pt>
                <c:pt idx="1319">
                  <c:v>34244.28</c:v>
                </c:pt>
                <c:pt idx="1320">
                  <c:v>16047.33</c:v>
                </c:pt>
                <c:pt idx="1321">
                  <c:v>21449.82</c:v>
                </c:pt>
                <c:pt idx="1322">
                  <c:v>17410.400000000001</c:v>
                </c:pt>
                <c:pt idx="1323">
                  <c:v>21838.39</c:v>
                </c:pt>
                <c:pt idx="1324">
                  <c:v>28076.86</c:v>
                </c:pt>
                <c:pt idx="1325">
                  <c:v>28357.67</c:v>
                </c:pt>
                <c:pt idx="1326">
                  <c:v>44834.07</c:v>
                </c:pt>
                <c:pt idx="1327">
                  <c:v>12580.1</c:v>
                </c:pt>
                <c:pt idx="1328">
                  <c:v>36072.58</c:v>
                </c:pt>
                <c:pt idx="1329">
                  <c:v>15879.96</c:v>
                </c:pt>
                <c:pt idx="1330">
                  <c:v>17422.7</c:v>
                </c:pt>
                <c:pt idx="1331">
                  <c:v>19006.62</c:v>
                </c:pt>
                <c:pt idx="1332">
                  <c:v>31402.55</c:v>
                </c:pt>
                <c:pt idx="1333">
                  <c:v>13185.65</c:v>
                </c:pt>
                <c:pt idx="1334">
                  <c:v>44357.89</c:v>
                </c:pt>
                <c:pt idx="1335">
                  <c:v>7089.97</c:v>
                </c:pt>
                <c:pt idx="1336">
                  <c:v>7249.67</c:v>
                </c:pt>
                <c:pt idx="1337">
                  <c:v>23906</c:v>
                </c:pt>
                <c:pt idx="1338">
                  <c:v>25581.29</c:v>
                </c:pt>
                <c:pt idx="1339">
                  <c:v>42637.37</c:v>
                </c:pt>
                <c:pt idx="1340">
                  <c:v>13202.44</c:v>
                </c:pt>
                <c:pt idx="1341">
                  <c:v>25946.87</c:v>
                </c:pt>
                <c:pt idx="1342">
                  <c:v>22446.38</c:v>
                </c:pt>
                <c:pt idx="1343">
                  <c:v>27283.22</c:v>
                </c:pt>
                <c:pt idx="1344">
                  <c:v>6287.9</c:v>
                </c:pt>
                <c:pt idx="1345">
                  <c:v>22426.48</c:v>
                </c:pt>
                <c:pt idx="1346">
                  <c:v>26891.55</c:v>
                </c:pt>
                <c:pt idx="1347">
                  <c:v>7040.09</c:v>
                </c:pt>
                <c:pt idx="1348">
                  <c:v>7311.82</c:v>
                </c:pt>
                <c:pt idx="1349">
                  <c:v>13923.94</c:v>
                </c:pt>
                <c:pt idx="1350">
                  <c:v>22325.89</c:v>
                </c:pt>
                <c:pt idx="1351">
                  <c:v>6282.33</c:v>
                </c:pt>
                <c:pt idx="1352">
                  <c:v>15901.94</c:v>
                </c:pt>
                <c:pt idx="1353">
                  <c:v>9351.99</c:v>
                </c:pt>
                <c:pt idx="1354">
                  <c:v>8467.14</c:v>
                </c:pt>
                <c:pt idx="1355">
                  <c:v>12836.38</c:v>
                </c:pt>
                <c:pt idx="1356">
                  <c:v>8320.5</c:v>
                </c:pt>
                <c:pt idx="1357">
                  <c:v>6917.25</c:v>
                </c:pt>
                <c:pt idx="1358">
                  <c:v>20704.02</c:v>
                </c:pt>
                <c:pt idx="1359">
                  <c:v>15213.5</c:v>
                </c:pt>
                <c:pt idx="1360">
                  <c:v>6819.44</c:v>
                </c:pt>
                <c:pt idx="1361">
                  <c:v>31904.76</c:v>
                </c:pt>
                <c:pt idx="1362">
                  <c:v>6184.5</c:v>
                </c:pt>
                <c:pt idx="1363">
                  <c:v>6238.6</c:v>
                </c:pt>
                <c:pt idx="1364">
                  <c:v>52951.89</c:v>
                </c:pt>
                <c:pt idx="1365">
                  <c:v>30462.97</c:v>
                </c:pt>
                <c:pt idx="1366">
                  <c:v>7559.62</c:v>
                </c:pt>
                <c:pt idx="1367">
                  <c:v>27257.63</c:v>
                </c:pt>
                <c:pt idx="1368">
                  <c:v>10224.780000000001</c:v>
                </c:pt>
                <c:pt idx="1369">
                  <c:v>35389.47</c:v>
                </c:pt>
                <c:pt idx="1370">
                  <c:v>30457.89</c:v>
                </c:pt>
                <c:pt idx="1371">
                  <c:v>27653.91</c:v>
                </c:pt>
                <c:pt idx="1372">
                  <c:v>8365.8799999999992</c:v>
                </c:pt>
                <c:pt idx="1373">
                  <c:v>16995.79</c:v>
                </c:pt>
                <c:pt idx="1374">
                  <c:v>10763.95</c:v>
                </c:pt>
                <c:pt idx="1375">
                  <c:v>20391.86</c:v>
                </c:pt>
                <c:pt idx="1376">
                  <c:v>11474.74</c:v>
                </c:pt>
                <c:pt idx="1377">
                  <c:v>21794.03</c:v>
                </c:pt>
                <c:pt idx="1378">
                  <c:v>17618.62</c:v>
                </c:pt>
                <c:pt idx="1379">
                  <c:v>8056.52</c:v>
                </c:pt>
                <c:pt idx="1380">
                  <c:v>16461.55</c:v>
                </c:pt>
                <c:pt idx="1381">
                  <c:v>35630.68</c:v>
                </c:pt>
                <c:pt idx="1382">
                  <c:v>21553.05</c:v>
                </c:pt>
                <c:pt idx="1383">
                  <c:v>6615.4</c:v>
                </c:pt>
                <c:pt idx="1384">
                  <c:v>21227.63</c:v>
                </c:pt>
                <c:pt idx="1385">
                  <c:v>16158.35</c:v>
                </c:pt>
                <c:pt idx="1386">
                  <c:v>22635.52</c:v>
                </c:pt>
                <c:pt idx="1387">
                  <c:v>18058.93</c:v>
                </c:pt>
                <c:pt idx="1388">
                  <c:v>16650.27</c:v>
                </c:pt>
                <c:pt idx="1389">
                  <c:v>7407.38</c:v>
                </c:pt>
                <c:pt idx="1390">
                  <c:v>58776.09</c:v>
                </c:pt>
                <c:pt idx="1391">
                  <c:v>7825.22</c:v>
                </c:pt>
                <c:pt idx="1392">
                  <c:v>28597.68</c:v>
                </c:pt>
                <c:pt idx="1393">
                  <c:v>12786.35</c:v>
                </c:pt>
                <c:pt idx="1394">
                  <c:v>23038.87</c:v>
                </c:pt>
                <c:pt idx="1395">
                  <c:v>30263.25</c:v>
                </c:pt>
                <c:pt idx="1396">
                  <c:v>17335.77</c:v>
                </c:pt>
                <c:pt idx="1397">
                  <c:v>15812.25</c:v>
                </c:pt>
                <c:pt idx="1398">
                  <c:v>81400.91</c:v>
                </c:pt>
                <c:pt idx="1399">
                  <c:v>30860.01</c:v>
                </c:pt>
                <c:pt idx="1400">
                  <c:v>36932.83</c:v>
                </c:pt>
                <c:pt idx="1401">
                  <c:v>15258</c:v>
                </c:pt>
                <c:pt idx="1402">
                  <c:v>21581.14</c:v>
                </c:pt>
                <c:pt idx="1403">
                  <c:v>12732.88</c:v>
                </c:pt>
                <c:pt idx="1404">
                  <c:v>25642.21</c:v>
                </c:pt>
                <c:pt idx="1405">
                  <c:v>21861.93</c:v>
                </c:pt>
                <c:pt idx="1406">
                  <c:v>13520.93</c:v>
                </c:pt>
                <c:pt idx="1407">
                  <c:v>25344.6</c:v>
                </c:pt>
                <c:pt idx="1408">
                  <c:v>7289.23</c:v>
                </c:pt>
                <c:pt idx="1409">
                  <c:v>10216.620000000001</c:v>
                </c:pt>
                <c:pt idx="1410">
                  <c:v>32230.6</c:v>
                </c:pt>
                <c:pt idx="1411">
                  <c:v>51515.18</c:v>
                </c:pt>
                <c:pt idx="1412">
                  <c:v>35649.25</c:v>
                </c:pt>
                <c:pt idx="1413">
                  <c:v>11041.42</c:v>
                </c:pt>
                <c:pt idx="1414">
                  <c:v>14289.5</c:v>
                </c:pt>
                <c:pt idx="1415">
                  <c:v>24062.21</c:v>
                </c:pt>
                <c:pt idx="1416">
                  <c:v>18659.62</c:v>
                </c:pt>
                <c:pt idx="1417">
                  <c:v>21414.11</c:v>
                </c:pt>
                <c:pt idx="1418">
                  <c:v>43578.73</c:v>
                </c:pt>
                <c:pt idx="1419">
                  <c:v>10157.25</c:v>
                </c:pt>
                <c:pt idx="1420">
                  <c:v>10518.26</c:v>
                </c:pt>
                <c:pt idx="1421">
                  <c:v>30713.58</c:v>
                </c:pt>
                <c:pt idx="1422">
                  <c:v>6404.32</c:v>
                </c:pt>
                <c:pt idx="1423">
                  <c:v>48615.08</c:v>
                </c:pt>
                <c:pt idx="1424">
                  <c:v>9578.17</c:v>
                </c:pt>
                <c:pt idx="1425">
                  <c:v>13450.24</c:v>
                </c:pt>
                <c:pt idx="1426">
                  <c:v>24768.34</c:v>
                </c:pt>
                <c:pt idx="1427">
                  <c:v>12462.29</c:v>
                </c:pt>
                <c:pt idx="1428">
                  <c:v>21651.45</c:v>
                </c:pt>
                <c:pt idx="1429">
                  <c:v>10818.39</c:v>
                </c:pt>
                <c:pt idx="1430">
                  <c:v>23746.19</c:v>
                </c:pt>
                <c:pt idx="1431">
                  <c:v>14062.55</c:v>
                </c:pt>
                <c:pt idx="1432">
                  <c:v>46355.79</c:v>
                </c:pt>
                <c:pt idx="1433">
                  <c:v>37331.31</c:v>
                </c:pt>
                <c:pt idx="1434">
                  <c:v>25413.31</c:v>
                </c:pt>
                <c:pt idx="1435">
                  <c:v>21640.89</c:v>
                </c:pt>
                <c:pt idx="1436">
                  <c:v>6487.05</c:v>
                </c:pt>
                <c:pt idx="1437">
                  <c:v>7023.81</c:v>
                </c:pt>
                <c:pt idx="1438">
                  <c:v>15842.69</c:v>
                </c:pt>
                <c:pt idx="1439">
                  <c:v>17357.2</c:v>
                </c:pt>
                <c:pt idx="1440">
                  <c:v>20934.29</c:v>
                </c:pt>
                <c:pt idx="1441">
                  <c:v>7744.27</c:v>
                </c:pt>
                <c:pt idx="1442">
                  <c:v>17352.400000000001</c:v>
                </c:pt>
                <c:pt idx="1443">
                  <c:v>13224.34</c:v>
                </c:pt>
                <c:pt idx="1444">
                  <c:v>28680.06</c:v>
                </c:pt>
                <c:pt idx="1445">
                  <c:v>23736.94</c:v>
                </c:pt>
                <c:pt idx="1446">
                  <c:v>44796.14</c:v>
                </c:pt>
                <c:pt idx="1447">
                  <c:v>21019.15</c:v>
                </c:pt>
                <c:pt idx="1448">
                  <c:v>37217.379999999997</c:v>
                </c:pt>
                <c:pt idx="1449">
                  <c:v>18250.419999999998</c:v>
                </c:pt>
                <c:pt idx="1450">
                  <c:v>24268.14</c:v>
                </c:pt>
                <c:pt idx="1451">
                  <c:v>11193.37</c:v>
                </c:pt>
                <c:pt idx="1452">
                  <c:v>8220.4599999999991</c:v>
                </c:pt>
                <c:pt idx="1453">
                  <c:v>8196.42</c:v>
                </c:pt>
                <c:pt idx="1454">
                  <c:v>17950.689999999999</c:v>
                </c:pt>
                <c:pt idx="1455">
                  <c:v>15788.95</c:v>
                </c:pt>
                <c:pt idx="1456">
                  <c:v>20787.84</c:v>
                </c:pt>
                <c:pt idx="1457">
                  <c:v>23247.54</c:v>
                </c:pt>
                <c:pt idx="1458">
                  <c:v>8098.53</c:v>
                </c:pt>
                <c:pt idx="1459">
                  <c:v>33314.980000000003</c:v>
                </c:pt>
                <c:pt idx="1460">
                  <c:v>8150.34</c:v>
                </c:pt>
                <c:pt idx="1461">
                  <c:v>33717.21</c:v>
                </c:pt>
                <c:pt idx="1462">
                  <c:v>19401.11</c:v>
                </c:pt>
                <c:pt idx="1463">
                  <c:v>12462.39</c:v>
                </c:pt>
                <c:pt idx="1464">
                  <c:v>27449.07</c:v>
                </c:pt>
                <c:pt idx="1465">
                  <c:v>18261.169999999998</c:v>
                </c:pt>
                <c:pt idx="1466">
                  <c:v>18476.66</c:v>
                </c:pt>
                <c:pt idx="1467">
                  <c:v>8892.67</c:v>
                </c:pt>
                <c:pt idx="1468">
                  <c:v>28428.33</c:v>
                </c:pt>
                <c:pt idx="1469">
                  <c:v>7493.54</c:v>
                </c:pt>
                <c:pt idx="1470">
                  <c:v>11433.99</c:v>
                </c:pt>
                <c:pt idx="1471">
                  <c:v>18334.27</c:v>
                </c:pt>
                <c:pt idx="1472">
                  <c:v>22763.73</c:v>
                </c:pt>
                <c:pt idx="1473">
                  <c:v>14700.31</c:v>
                </c:pt>
                <c:pt idx="1474">
                  <c:v>44237.45</c:v>
                </c:pt>
                <c:pt idx="1475">
                  <c:v>9833.7800000000007</c:v>
                </c:pt>
                <c:pt idx="1476">
                  <c:v>43049.9</c:v>
                </c:pt>
                <c:pt idx="1477">
                  <c:v>9763.2900000000009</c:v>
                </c:pt>
                <c:pt idx="1478">
                  <c:v>17195.21</c:v>
                </c:pt>
                <c:pt idx="1479">
                  <c:v>30942.98</c:v>
                </c:pt>
                <c:pt idx="1480">
                  <c:v>13460.71</c:v>
                </c:pt>
                <c:pt idx="1481">
                  <c:v>9430.8700000000008</c:v>
                </c:pt>
                <c:pt idx="1482">
                  <c:v>24319.16</c:v>
                </c:pt>
                <c:pt idx="1483">
                  <c:v>6197.97</c:v>
                </c:pt>
                <c:pt idx="1484">
                  <c:v>10694.22</c:v>
                </c:pt>
                <c:pt idx="1485">
                  <c:v>28810.57</c:v>
                </c:pt>
                <c:pt idx="1486">
                  <c:v>12159.98</c:v>
                </c:pt>
                <c:pt idx="1487">
                  <c:v>18814.93</c:v>
                </c:pt>
                <c:pt idx="1488">
                  <c:v>23947.27</c:v>
                </c:pt>
                <c:pt idx="1489">
                  <c:v>11447.76</c:v>
                </c:pt>
                <c:pt idx="1490">
                  <c:v>23243.66</c:v>
                </c:pt>
                <c:pt idx="1491">
                  <c:v>11423.92</c:v>
                </c:pt>
                <c:pt idx="1492">
                  <c:v>12848.93</c:v>
                </c:pt>
                <c:pt idx="1493">
                  <c:v>34900.89</c:v>
                </c:pt>
                <c:pt idx="1494">
                  <c:v>29857.75</c:v>
                </c:pt>
                <c:pt idx="1495">
                  <c:v>28200.01</c:v>
                </c:pt>
                <c:pt idx="1496">
                  <c:v>10601.65</c:v>
                </c:pt>
                <c:pt idx="1497">
                  <c:v>9371.4599999999991</c:v>
                </c:pt>
                <c:pt idx="1498">
                  <c:v>21192.99</c:v>
                </c:pt>
                <c:pt idx="1499">
                  <c:v>19242.18</c:v>
                </c:pt>
                <c:pt idx="1500">
                  <c:v>15407.7</c:v>
                </c:pt>
                <c:pt idx="1501">
                  <c:v>17642.5</c:v>
                </c:pt>
                <c:pt idx="1502">
                  <c:v>50430.17</c:v>
                </c:pt>
                <c:pt idx="1503">
                  <c:v>22658.51</c:v>
                </c:pt>
                <c:pt idx="1504">
                  <c:v>7577.29</c:v>
                </c:pt>
                <c:pt idx="1505">
                  <c:v>38832.949999999997</c:v>
                </c:pt>
                <c:pt idx="1506">
                  <c:v>21655.48</c:v>
                </c:pt>
                <c:pt idx="1507">
                  <c:v>9841.76</c:v>
                </c:pt>
                <c:pt idx="1508">
                  <c:v>54670.46</c:v>
                </c:pt>
                <c:pt idx="1509">
                  <c:v>7474.43</c:v>
                </c:pt>
                <c:pt idx="1510">
                  <c:v>6183.93</c:v>
                </c:pt>
                <c:pt idx="1511">
                  <c:v>10962.01</c:v>
                </c:pt>
                <c:pt idx="1512">
                  <c:v>7289.25</c:v>
                </c:pt>
                <c:pt idx="1513">
                  <c:v>11514.38</c:v>
                </c:pt>
                <c:pt idx="1514">
                  <c:v>22252.66</c:v>
                </c:pt>
                <c:pt idx="1515">
                  <c:v>14791.37</c:v>
                </c:pt>
                <c:pt idx="1516">
                  <c:v>15678.25</c:v>
                </c:pt>
                <c:pt idx="1517">
                  <c:v>28116.37</c:v>
                </c:pt>
                <c:pt idx="1518">
                  <c:v>10244.459999999999</c:v>
                </c:pt>
                <c:pt idx="1519">
                  <c:v>7518.49</c:v>
                </c:pt>
                <c:pt idx="1520">
                  <c:v>6753.27</c:v>
                </c:pt>
                <c:pt idx="1521">
                  <c:v>5067.74</c:v>
                </c:pt>
                <c:pt idx="1522">
                  <c:v>16009.35</c:v>
                </c:pt>
                <c:pt idx="1523">
                  <c:v>18295.189999999999</c:v>
                </c:pt>
                <c:pt idx="1524">
                  <c:v>27534.21</c:v>
                </c:pt>
                <c:pt idx="1525">
                  <c:v>8051.18</c:v>
                </c:pt>
                <c:pt idx="1526">
                  <c:v>47111.47</c:v>
                </c:pt>
                <c:pt idx="1527">
                  <c:v>25058.43</c:v>
                </c:pt>
                <c:pt idx="1528">
                  <c:v>15145.44</c:v>
                </c:pt>
                <c:pt idx="1529">
                  <c:v>39153.11</c:v>
                </c:pt>
                <c:pt idx="1530">
                  <c:v>14678.61</c:v>
                </c:pt>
                <c:pt idx="1531">
                  <c:v>16272.83</c:v>
                </c:pt>
                <c:pt idx="1532">
                  <c:v>20065.87</c:v>
                </c:pt>
                <c:pt idx="1533">
                  <c:v>19328.240000000002</c:v>
                </c:pt>
                <c:pt idx="1534">
                  <c:v>19855.900000000001</c:v>
                </c:pt>
                <c:pt idx="1535">
                  <c:v>17380.72</c:v>
                </c:pt>
                <c:pt idx="1536">
                  <c:v>28183.56</c:v>
                </c:pt>
                <c:pt idx="1537">
                  <c:v>35540</c:v>
                </c:pt>
                <c:pt idx="1538">
                  <c:v>30200.99</c:v>
                </c:pt>
                <c:pt idx="1539">
                  <c:v>14575.54</c:v>
                </c:pt>
                <c:pt idx="1540">
                  <c:v>14219.45</c:v>
                </c:pt>
                <c:pt idx="1541">
                  <c:v>19377.3</c:v>
                </c:pt>
                <c:pt idx="1542">
                  <c:v>30609.65</c:v>
                </c:pt>
                <c:pt idx="1543">
                  <c:v>7345.96</c:v>
                </c:pt>
                <c:pt idx="1544">
                  <c:v>27763.08</c:v>
                </c:pt>
                <c:pt idx="1545">
                  <c:v>11228.93</c:v>
                </c:pt>
                <c:pt idx="1546">
                  <c:v>6970.54</c:v>
                </c:pt>
                <c:pt idx="1547">
                  <c:v>5403.47</c:v>
                </c:pt>
                <c:pt idx="1548">
                  <c:v>54972.41</c:v>
                </c:pt>
                <c:pt idx="1549">
                  <c:v>13781.36</c:v>
                </c:pt>
                <c:pt idx="1550">
                  <c:v>36596.92</c:v>
                </c:pt>
                <c:pt idx="1551">
                  <c:v>26395.58</c:v>
                </c:pt>
                <c:pt idx="1552">
                  <c:v>15736.28</c:v>
                </c:pt>
                <c:pt idx="1553">
                  <c:v>21711.46</c:v>
                </c:pt>
                <c:pt idx="1554">
                  <c:v>18732.169999999998</c:v>
                </c:pt>
                <c:pt idx="1555">
                  <c:v>10971.27</c:v>
                </c:pt>
                <c:pt idx="1556">
                  <c:v>6929.19</c:v>
                </c:pt>
                <c:pt idx="1557">
                  <c:v>11853.79</c:v>
                </c:pt>
                <c:pt idx="1558">
                  <c:v>48718.78</c:v>
                </c:pt>
                <c:pt idx="1559">
                  <c:v>20979.33</c:v>
                </c:pt>
                <c:pt idx="1560">
                  <c:v>9393.52</c:v>
                </c:pt>
                <c:pt idx="1561">
                  <c:v>11693.03</c:v>
                </c:pt>
                <c:pt idx="1562">
                  <c:v>12438.45</c:v>
                </c:pt>
                <c:pt idx="1563">
                  <c:v>72605.27</c:v>
                </c:pt>
                <c:pt idx="1564">
                  <c:v>9780.6200000000008</c:v>
                </c:pt>
                <c:pt idx="1565">
                  <c:v>9737.44</c:v>
                </c:pt>
                <c:pt idx="1566">
                  <c:v>15248.92</c:v>
                </c:pt>
                <c:pt idx="1567">
                  <c:v>20757.7</c:v>
                </c:pt>
                <c:pt idx="1568">
                  <c:v>6869.36</c:v>
                </c:pt>
                <c:pt idx="1569">
                  <c:v>20759.38</c:v>
                </c:pt>
                <c:pt idx="1570">
                  <c:v>15732.01</c:v>
                </c:pt>
                <c:pt idx="1571">
                  <c:v>33882.730000000003</c:v>
                </c:pt>
                <c:pt idx="1572">
                  <c:v>24529.14</c:v>
                </c:pt>
                <c:pt idx="1573">
                  <c:v>22730.79</c:v>
                </c:pt>
                <c:pt idx="1574">
                  <c:v>7317.75</c:v>
                </c:pt>
                <c:pt idx="1575">
                  <c:v>77671.72</c:v>
                </c:pt>
                <c:pt idx="1576">
                  <c:v>24572.7</c:v>
                </c:pt>
                <c:pt idx="1577">
                  <c:v>10174.89</c:v>
                </c:pt>
                <c:pt idx="1578">
                  <c:v>11470.47</c:v>
                </c:pt>
                <c:pt idx="1579">
                  <c:v>4530.24</c:v>
                </c:pt>
                <c:pt idx="1580">
                  <c:v>18525.75</c:v>
                </c:pt>
                <c:pt idx="1581">
                  <c:v>22498.15</c:v>
                </c:pt>
                <c:pt idx="1582">
                  <c:v>6672</c:v>
                </c:pt>
                <c:pt idx="1583">
                  <c:v>57370.27</c:v>
                </c:pt>
                <c:pt idx="1584">
                  <c:v>15202.14</c:v>
                </c:pt>
                <c:pt idx="1585">
                  <c:v>27102.52</c:v>
                </c:pt>
                <c:pt idx="1586">
                  <c:v>6481.4</c:v>
                </c:pt>
                <c:pt idx="1587">
                  <c:v>7053.71</c:v>
                </c:pt>
                <c:pt idx="1588">
                  <c:v>25866.74</c:v>
                </c:pt>
                <c:pt idx="1589">
                  <c:v>27359.35</c:v>
                </c:pt>
                <c:pt idx="1590">
                  <c:v>6351.38</c:v>
                </c:pt>
                <c:pt idx="1591">
                  <c:v>7501.44</c:v>
                </c:pt>
                <c:pt idx="1592">
                  <c:v>33388.9</c:v>
                </c:pt>
                <c:pt idx="1593">
                  <c:v>20054.419999999998</c:v>
                </c:pt>
                <c:pt idx="1594">
                  <c:v>8350.64</c:v>
                </c:pt>
                <c:pt idx="1595">
                  <c:v>10561.69</c:v>
                </c:pt>
                <c:pt idx="1596">
                  <c:v>10167.629999999999</c:v>
                </c:pt>
                <c:pt idx="1597">
                  <c:v>42757.16</c:v>
                </c:pt>
                <c:pt idx="1598">
                  <c:v>23550.52</c:v>
                </c:pt>
                <c:pt idx="1599">
                  <c:v>10397.23</c:v>
                </c:pt>
                <c:pt idx="1600">
                  <c:v>11158.37</c:v>
                </c:pt>
                <c:pt idx="1601">
                  <c:v>6291.51</c:v>
                </c:pt>
                <c:pt idx="1602">
                  <c:v>26493.58</c:v>
                </c:pt>
                <c:pt idx="1603">
                  <c:v>32354.87</c:v>
                </c:pt>
                <c:pt idx="1604">
                  <c:v>15917.97</c:v>
                </c:pt>
                <c:pt idx="1605">
                  <c:v>20905.580000000002</c:v>
                </c:pt>
                <c:pt idx="1606">
                  <c:v>6288.36</c:v>
                </c:pt>
                <c:pt idx="1607">
                  <c:v>19528.740000000002</c:v>
                </c:pt>
                <c:pt idx="1608">
                  <c:v>9164.8700000000008</c:v>
                </c:pt>
                <c:pt idx="1609">
                  <c:v>30175.51</c:v>
                </c:pt>
                <c:pt idx="1610">
                  <c:v>12552.7</c:v>
                </c:pt>
                <c:pt idx="1611">
                  <c:v>8255.52</c:v>
                </c:pt>
                <c:pt idx="1612">
                  <c:v>8576.6200000000008</c:v>
                </c:pt>
                <c:pt idx="1613">
                  <c:v>18035.849999999999</c:v>
                </c:pt>
                <c:pt idx="1614">
                  <c:v>9083.5499999999993</c:v>
                </c:pt>
                <c:pt idx="1615">
                  <c:v>8919.39</c:v>
                </c:pt>
                <c:pt idx="1616">
                  <c:v>18043.86</c:v>
                </c:pt>
                <c:pt idx="1617">
                  <c:v>14085.49</c:v>
                </c:pt>
                <c:pt idx="1618">
                  <c:v>10286.620000000001</c:v>
                </c:pt>
                <c:pt idx="1619">
                  <c:v>104092.58</c:v>
                </c:pt>
                <c:pt idx="1620">
                  <c:v>7803.02</c:v>
                </c:pt>
                <c:pt idx="1621">
                  <c:v>7489.46</c:v>
                </c:pt>
                <c:pt idx="1622">
                  <c:v>13293.3</c:v>
                </c:pt>
                <c:pt idx="1623">
                  <c:v>7324.76</c:v>
                </c:pt>
                <c:pt idx="1624">
                  <c:v>31663.66</c:v>
                </c:pt>
                <c:pt idx="1625">
                  <c:v>23429.57</c:v>
                </c:pt>
                <c:pt idx="1626">
                  <c:v>15053.81</c:v>
                </c:pt>
                <c:pt idx="1627">
                  <c:v>18210.89</c:v>
                </c:pt>
                <c:pt idx="1628">
                  <c:v>11018.53</c:v>
                </c:pt>
                <c:pt idx="1629">
                  <c:v>13599.64</c:v>
                </c:pt>
                <c:pt idx="1630">
                  <c:v>20795.509999999998</c:v>
                </c:pt>
                <c:pt idx="1631">
                  <c:v>49181.3</c:v>
                </c:pt>
                <c:pt idx="1632">
                  <c:v>25172.86</c:v>
                </c:pt>
                <c:pt idx="1633">
                  <c:v>28051.37</c:v>
                </c:pt>
                <c:pt idx="1634">
                  <c:v>6210.88</c:v>
                </c:pt>
                <c:pt idx="1635">
                  <c:v>24675.48</c:v>
                </c:pt>
                <c:pt idx="1636">
                  <c:v>23178.86</c:v>
                </c:pt>
                <c:pt idx="1637">
                  <c:v>7927.26</c:v>
                </c:pt>
                <c:pt idx="1638">
                  <c:v>23009.19</c:v>
                </c:pt>
                <c:pt idx="1639">
                  <c:v>15628.4</c:v>
                </c:pt>
                <c:pt idx="1640">
                  <c:v>17298.5</c:v>
                </c:pt>
                <c:pt idx="1641">
                  <c:v>43341.63</c:v>
                </c:pt>
                <c:pt idx="1642">
                  <c:v>34636.370000000003</c:v>
                </c:pt>
                <c:pt idx="1643">
                  <c:v>62114.47</c:v>
                </c:pt>
                <c:pt idx="1644">
                  <c:v>15684.06</c:v>
                </c:pt>
                <c:pt idx="1645">
                  <c:v>11896.65</c:v>
                </c:pt>
                <c:pt idx="1646">
                  <c:v>6714.31</c:v>
                </c:pt>
                <c:pt idx="1647">
                  <c:v>27336.65</c:v>
                </c:pt>
                <c:pt idx="1648">
                  <c:v>23784.36</c:v>
                </c:pt>
                <c:pt idx="1649">
                  <c:v>29524.83</c:v>
                </c:pt>
                <c:pt idx="1650">
                  <c:v>6997.9</c:v>
                </c:pt>
                <c:pt idx="1651">
                  <c:v>52079.49</c:v>
                </c:pt>
                <c:pt idx="1652">
                  <c:v>17217.97</c:v>
                </c:pt>
                <c:pt idx="1653">
                  <c:v>47777.57</c:v>
                </c:pt>
                <c:pt idx="1654">
                  <c:v>8309.69</c:v>
                </c:pt>
                <c:pt idx="1655">
                  <c:v>30667.93</c:v>
                </c:pt>
                <c:pt idx="1656">
                  <c:v>6966.18</c:v>
                </c:pt>
                <c:pt idx="1657">
                  <c:v>16767.72</c:v>
                </c:pt>
                <c:pt idx="1658">
                  <c:v>34043.589999999997</c:v>
                </c:pt>
                <c:pt idx="1659">
                  <c:v>47580.93</c:v>
                </c:pt>
                <c:pt idx="1660">
                  <c:v>9303.86</c:v>
                </c:pt>
                <c:pt idx="1661">
                  <c:v>8659.2900000000009</c:v>
                </c:pt>
                <c:pt idx="1662">
                  <c:v>23911.98</c:v>
                </c:pt>
                <c:pt idx="1663">
                  <c:v>15119.42</c:v>
                </c:pt>
                <c:pt idx="1664">
                  <c:v>26875.34</c:v>
                </c:pt>
                <c:pt idx="1665">
                  <c:v>38416.21</c:v>
                </c:pt>
                <c:pt idx="1666">
                  <c:v>31697.4</c:v>
                </c:pt>
                <c:pt idx="1667">
                  <c:v>7043.77</c:v>
                </c:pt>
                <c:pt idx="1668">
                  <c:v>8607.7000000000007</c:v>
                </c:pt>
                <c:pt idx="1669">
                  <c:v>21718.28</c:v>
                </c:pt>
                <c:pt idx="1670">
                  <c:v>9145.9699999999993</c:v>
                </c:pt>
                <c:pt idx="1671">
                  <c:v>18512.84</c:v>
                </c:pt>
                <c:pt idx="1672">
                  <c:v>5091.8999999999996</c:v>
                </c:pt>
                <c:pt idx="1673">
                  <c:v>27679.52</c:v>
                </c:pt>
                <c:pt idx="1674">
                  <c:v>7030.18</c:v>
                </c:pt>
                <c:pt idx="1675">
                  <c:v>8991.7199999999993</c:v>
                </c:pt>
                <c:pt idx="1676">
                  <c:v>21255.55</c:v>
                </c:pt>
                <c:pt idx="1677">
                  <c:v>12668.53</c:v>
                </c:pt>
                <c:pt idx="1678">
                  <c:v>15517.48</c:v>
                </c:pt>
                <c:pt idx="1679">
                  <c:v>17507.39</c:v>
                </c:pt>
                <c:pt idx="1680">
                  <c:v>16206.55</c:v>
                </c:pt>
                <c:pt idx="1681">
                  <c:v>10562.8</c:v>
                </c:pt>
                <c:pt idx="1682">
                  <c:v>17990.66</c:v>
                </c:pt>
                <c:pt idx="1683">
                  <c:v>13239.96</c:v>
                </c:pt>
                <c:pt idx="1684">
                  <c:v>22641.53</c:v>
                </c:pt>
                <c:pt idx="1685">
                  <c:v>16932.060000000001</c:v>
                </c:pt>
                <c:pt idx="1686">
                  <c:v>35210.550000000003</c:v>
                </c:pt>
                <c:pt idx="1687">
                  <c:v>11363.73</c:v>
                </c:pt>
                <c:pt idx="1688">
                  <c:v>8555.75</c:v>
                </c:pt>
                <c:pt idx="1689">
                  <c:v>12088.97</c:v>
                </c:pt>
                <c:pt idx="1690">
                  <c:v>12352.04</c:v>
                </c:pt>
                <c:pt idx="1691">
                  <c:v>9378.44</c:v>
                </c:pt>
                <c:pt idx="1692">
                  <c:v>13291.84</c:v>
                </c:pt>
                <c:pt idx="1693">
                  <c:v>36777.46</c:v>
                </c:pt>
                <c:pt idx="1694">
                  <c:v>33778.300000000003</c:v>
                </c:pt>
                <c:pt idx="1695">
                  <c:v>7851.23</c:v>
                </c:pt>
                <c:pt idx="1696">
                  <c:v>16249.61</c:v>
                </c:pt>
                <c:pt idx="1697">
                  <c:v>26125.61</c:v>
                </c:pt>
                <c:pt idx="1698">
                  <c:v>9385.9699999999993</c:v>
                </c:pt>
                <c:pt idx="1699">
                  <c:v>38114.5</c:v>
                </c:pt>
                <c:pt idx="1700">
                  <c:v>7834.83</c:v>
                </c:pt>
                <c:pt idx="1701">
                  <c:v>48835.62</c:v>
                </c:pt>
                <c:pt idx="1702">
                  <c:v>48646.74</c:v>
                </c:pt>
                <c:pt idx="1703">
                  <c:v>17256.009999999998</c:v>
                </c:pt>
                <c:pt idx="1704">
                  <c:v>6920.19</c:v>
                </c:pt>
                <c:pt idx="1705">
                  <c:v>23916.29</c:v>
                </c:pt>
                <c:pt idx="1706">
                  <c:v>17486.150000000001</c:v>
                </c:pt>
                <c:pt idx="1707">
                  <c:v>50102.67</c:v>
                </c:pt>
                <c:pt idx="1708">
                  <c:v>12071.22</c:v>
                </c:pt>
                <c:pt idx="1709">
                  <c:v>12317.23</c:v>
                </c:pt>
                <c:pt idx="1710">
                  <c:v>8851.67</c:v>
                </c:pt>
                <c:pt idx="1711">
                  <c:v>18467.41</c:v>
                </c:pt>
                <c:pt idx="1712">
                  <c:v>17136.939999999999</c:v>
                </c:pt>
                <c:pt idx="1713">
                  <c:v>45658.04</c:v>
                </c:pt>
                <c:pt idx="1714">
                  <c:v>14420.46</c:v>
                </c:pt>
                <c:pt idx="1715">
                  <c:v>8014.75</c:v>
                </c:pt>
                <c:pt idx="1716">
                  <c:v>7332.85</c:v>
                </c:pt>
                <c:pt idx="1717">
                  <c:v>69298.960000000006</c:v>
                </c:pt>
                <c:pt idx="1718">
                  <c:v>53694.65</c:v>
                </c:pt>
                <c:pt idx="1719">
                  <c:v>32129.27</c:v>
                </c:pt>
                <c:pt idx="1720">
                  <c:v>35667.870000000003</c:v>
                </c:pt>
                <c:pt idx="1721">
                  <c:v>6302.48</c:v>
                </c:pt>
                <c:pt idx="1722">
                  <c:v>16574.71</c:v>
                </c:pt>
                <c:pt idx="1723">
                  <c:v>11031.7</c:v>
                </c:pt>
                <c:pt idx="1724">
                  <c:v>17975.849999999999</c:v>
                </c:pt>
                <c:pt idx="1725">
                  <c:v>14343.91</c:v>
                </c:pt>
                <c:pt idx="1726">
                  <c:v>8513.23</c:v>
                </c:pt>
                <c:pt idx="1727">
                  <c:v>9115.3799999999992</c:v>
                </c:pt>
                <c:pt idx="1728">
                  <c:v>11990.47</c:v>
                </c:pt>
                <c:pt idx="1729">
                  <c:v>11652.53</c:v>
                </c:pt>
                <c:pt idx="1730">
                  <c:v>10718.21</c:v>
                </c:pt>
                <c:pt idx="1731">
                  <c:v>34299.24</c:v>
                </c:pt>
                <c:pt idx="1732">
                  <c:v>9992.0499999999993</c:v>
                </c:pt>
                <c:pt idx="1733">
                  <c:v>28100.03</c:v>
                </c:pt>
                <c:pt idx="1734">
                  <c:v>17948.79</c:v>
                </c:pt>
                <c:pt idx="1735">
                  <c:v>161058.06</c:v>
                </c:pt>
                <c:pt idx="1736">
                  <c:v>16381.07</c:v>
                </c:pt>
                <c:pt idx="1737">
                  <c:v>41378.019999999997</c:v>
                </c:pt>
                <c:pt idx="1738">
                  <c:v>33982.699999999997</c:v>
                </c:pt>
                <c:pt idx="1739">
                  <c:v>23482.92</c:v>
                </c:pt>
                <c:pt idx="1740">
                  <c:v>89241.06</c:v>
                </c:pt>
                <c:pt idx="1741">
                  <c:v>21133.08</c:v>
                </c:pt>
                <c:pt idx="1742">
                  <c:v>8333.33</c:v>
                </c:pt>
                <c:pt idx="1743">
                  <c:v>6561.15</c:v>
                </c:pt>
                <c:pt idx="1744">
                  <c:v>112989.28</c:v>
                </c:pt>
                <c:pt idx="1745">
                  <c:v>12356.67</c:v>
                </c:pt>
                <c:pt idx="1746">
                  <c:v>13307.71</c:v>
                </c:pt>
                <c:pt idx="1747">
                  <c:v>6868.65</c:v>
                </c:pt>
                <c:pt idx="1748">
                  <c:v>133036.07</c:v>
                </c:pt>
                <c:pt idx="1749">
                  <c:v>19003.349999999999</c:v>
                </c:pt>
                <c:pt idx="1750">
                  <c:v>11902.92</c:v>
                </c:pt>
                <c:pt idx="1751">
                  <c:v>6392.68</c:v>
                </c:pt>
                <c:pt idx="1752">
                  <c:v>7516.23</c:v>
                </c:pt>
                <c:pt idx="1753">
                  <c:v>32264.33</c:v>
                </c:pt>
                <c:pt idx="1754">
                  <c:v>7417.66</c:v>
                </c:pt>
                <c:pt idx="1755">
                  <c:v>19002.96</c:v>
                </c:pt>
                <c:pt idx="1756">
                  <c:v>27917.23</c:v>
                </c:pt>
                <c:pt idx="1757">
                  <c:v>15123.8</c:v>
                </c:pt>
                <c:pt idx="1758">
                  <c:v>9967.19</c:v>
                </c:pt>
                <c:pt idx="1759">
                  <c:v>12208.76</c:v>
                </c:pt>
                <c:pt idx="1760">
                  <c:v>6015.2</c:v>
                </c:pt>
                <c:pt idx="1761">
                  <c:v>6210.54</c:v>
                </c:pt>
                <c:pt idx="1762">
                  <c:v>7213.56</c:v>
                </c:pt>
                <c:pt idx="1763">
                  <c:v>58818.79</c:v>
                </c:pt>
                <c:pt idx="1764">
                  <c:v>8785.18</c:v>
                </c:pt>
                <c:pt idx="1765">
                  <c:v>14996.48</c:v>
                </c:pt>
                <c:pt idx="1766">
                  <c:v>16509.59</c:v>
                </c:pt>
                <c:pt idx="1767">
                  <c:v>28179.360000000001</c:v>
                </c:pt>
                <c:pt idx="1768">
                  <c:v>19249.259999999998</c:v>
                </c:pt>
                <c:pt idx="1769">
                  <c:v>9637.23</c:v>
                </c:pt>
                <c:pt idx="1770">
                  <c:v>23377.9</c:v>
                </c:pt>
                <c:pt idx="1771">
                  <c:v>7869.62</c:v>
                </c:pt>
                <c:pt idx="1772">
                  <c:v>15959.36</c:v>
                </c:pt>
                <c:pt idx="1773">
                  <c:v>8902.44</c:v>
                </c:pt>
                <c:pt idx="1774">
                  <c:v>26300.79</c:v>
                </c:pt>
                <c:pt idx="1775">
                  <c:v>25448.6</c:v>
                </c:pt>
                <c:pt idx="1776">
                  <c:v>27173.83</c:v>
                </c:pt>
                <c:pt idx="1777">
                  <c:v>7198.74</c:v>
                </c:pt>
                <c:pt idx="1778">
                  <c:v>8809.6200000000008</c:v>
                </c:pt>
                <c:pt idx="1779">
                  <c:v>57177.27</c:v>
                </c:pt>
                <c:pt idx="1780">
                  <c:v>22271.24</c:v>
                </c:pt>
                <c:pt idx="1781">
                  <c:v>23014.14</c:v>
                </c:pt>
                <c:pt idx="1782">
                  <c:v>12751.97</c:v>
                </c:pt>
                <c:pt idx="1783">
                  <c:v>20394.47</c:v>
                </c:pt>
                <c:pt idx="1784">
                  <c:v>10718.9</c:v>
                </c:pt>
                <c:pt idx="1785">
                  <c:v>10052.530000000001</c:v>
                </c:pt>
                <c:pt idx="1786">
                  <c:v>19143.560000000001</c:v>
                </c:pt>
                <c:pt idx="1787">
                  <c:v>17542.650000000001</c:v>
                </c:pt>
                <c:pt idx="1788">
                  <c:v>7453.19</c:v>
                </c:pt>
                <c:pt idx="1789">
                  <c:v>19338.22</c:v>
                </c:pt>
                <c:pt idx="1790">
                  <c:v>26362.59</c:v>
                </c:pt>
                <c:pt idx="1791">
                  <c:v>6602.92</c:v>
                </c:pt>
                <c:pt idx="1792">
                  <c:v>33334.01</c:v>
                </c:pt>
                <c:pt idx="1793">
                  <c:v>18190.8</c:v>
                </c:pt>
                <c:pt idx="1794">
                  <c:v>18312.439999999999</c:v>
                </c:pt>
                <c:pt idx="1795">
                  <c:v>38103.199999999997</c:v>
                </c:pt>
                <c:pt idx="1796">
                  <c:v>8318.56</c:v>
                </c:pt>
                <c:pt idx="1797">
                  <c:v>25990.55</c:v>
                </c:pt>
                <c:pt idx="1798">
                  <c:v>33865.26</c:v>
                </c:pt>
                <c:pt idx="1799">
                  <c:v>25825.95</c:v>
                </c:pt>
                <c:pt idx="1800">
                  <c:v>17598.86</c:v>
                </c:pt>
                <c:pt idx="1801">
                  <c:v>8859.52</c:v>
                </c:pt>
                <c:pt idx="1802">
                  <c:v>21331.37</c:v>
                </c:pt>
                <c:pt idx="1803">
                  <c:v>20524.38</c:v>
                </c:pt>
                <c:pt idx="1804">
                  <c:v>9263.9599999999991</c:v>
                </c:pt>
                <c:pt idx="1805">
                  <c:v>8711.6200000000008</c:v>
                </c:pt>
                <c:pt idx="1806">
                  <c:v>34197.129999999997</c:v>
                </c:pt>
                <c:pt idx="1807">
                  <c:v>28967.51</c:v>
                </c:pt>
                <c:pt idx="1808">
                  <c:v>47749.58</c:v>
                </c:pt>
                <c:pt idx="1809">
                  <c:v>6887.79</c:v>
                </c:pt>
                <c:pt idx="1810">
                  <c:v>6505.2</c:v>
                </c:pt>
                <c:pt idx="1811">
                  <c:v>6543.75</c:v>
                </c:pt>
                <c:pt idx="1812">
                  <c:v>16225.81</c:v>
                </c:pt>
                <c:pt idx="1813">
                  <c:v>98109.15</c:v>
                </c:pt>
                <c:pt idx="1814">
                  <c:v>23186.59</c:v>
                </c:pt>
                <c:pt idx="1815">
                  <c:v>5611.29</c:v>
                </c:pt>
                <c:pt idx="1816">
                  <c:v>30301.78</c:v>
                </c:pt>
                <c:pt idx="1817">
                  <c:v>21484.13</c:v>
                </c:pt>
                <c:pt idx="1818">
                  <c:v>22889.34</c:v>
                </c:pt>
                <c:pt idx="1819">
                  <c:v>10971.88</c:v>
                </c:pt>
                <c:pt idx="1820">
                  <c:v>13618.27</c:v>
                </c:pt>
                <c:pt idx="1821">
                  <c:v>12215.12</c:v>
                </c:pt>
                <c:pt idx="1822">
                  <c:v>41228.74</c:v>
                </c:pt>
                <c:pt idx="1823">
                  <c:v>11784.93</c:v>
                </c:pt>
                <c:pt idx="1824">
                  <c:v>6283.71</c:v>
                </c:pt>
                <c:pt idx="1825">
                  <c:v>25795.29</c:v>
                </c:pt>
                <c:pt idx="1826">
                  <c:v>8004.06</c:v>
                </c:pt>
                <c:pt idx="1827">
                  <c:v>28053.09</c:v>
                </c:pt>
                <c:pt idx="1828">
                  <c:v>19354.599999999999</c:v>
                </c:pt>
                <c:pt idx="1829">
                  <c:v>10798.17</c:v>
                </c:pt>
                <c:pt idx="1830">
                  <c:v>6260.45</c:v>
                </c:pt>
                <c:pt idx="1831">
                  <c:v>5861.52</c:v>
                </c:pt>
                <c:pt idx="1832">
                  <c:v>5079.1099999999997</c:v>
                </c:pt>
                <c:pt idx="1833">
                  <c:v>27473.67</c:v>
                </c:pt>
                <c:pt idx="1834">
                  <c:v>11573.86</c:v>
                </c:pt>
                <c:pt idx="1835">
                  <c:v>9798.85</c:v>
                </c:pt>
                <c:pt idx="1836">
                  <c:v>11804.5</c:v>
                </c:pt>
                <c:pt idx="1837">
                  <c:v>5779.54</c:v>
                </c:pt>
                <c:pt idx="1838">
                  <c:v>20375.509999999998</c:v>
                </c:pt>
                <c:pt idx="1839">
                  <c:v>19309.05</c:v>
                </c:pt>
                <c:pt idx="1840">
                  <c:v>8471.8700000000008</c:v>
                </c:pt>
                <c:pt idx="1841">
                  <c:v>5789.39</c:v>
                </c:pt>
                <c:pt idx="1842">
                  <c:v>19198.29</c:v>
                </c:pt>
                <c:pt idx="1843">
                  <c:v>19591.84</c:v>
                </c:pt>
                <c:pt idx="1844">
                  <c:v>8489.51</c:v>
                </c:pt>
                <c:pt idx="1845">
                  <c:v>14199</c:v>
                </c:pt>
                <c:pt idx="1846">
                  <c:v>20095.740000000002</c:v>
                </c:pt>
                <c:pt idx="1847">
                  <c:v>9290.75</c:v>
                </c:pt>
                <c:pt idx="1848">
                  <c:v>9013.7800000000007</c:v>
                </c:pt>
                <c:pt idx="1849">
                  <c:v>9997.76</c:v>
                </c:pt>
                <c:pt idx="1850">
                  <c:v>67238.81</c:v>
                </c:pt>
                <c:pt idx="1851">
                  <c:v>18672.82</c:v>
                </c:pt>
                <c:pt idx="1852">
                  <c:v>13891.23</c:v>
                </c:pt>
                <c:pt idx="1853">
                  <c:v>9267.06</c:v>
                </c:pt>
                <c:pt idx="1854">
                  <c:v>52999.97</c:v>
                </c:pt>
                <c:pt idx="1855">
                  <c:v>7066.07</c:v>
                </c:pt>
                <c:pt idx="1856">
                  <c:v>15209.57</c:v>
                </c:pt>
                <c:pt idx="1857">
                  <c:v>65375.69</c:v>
                </c:pt>
                <c:pt idx="1858">
                  <c:v>14169</c:v>
                </c:pt>
                <c:pt idx="1859">
                  <c:v>7621.23</c:v>
                </c:pt>
                <c:pt idx="1860">
                  <c:v>11347.19</c:v>
                </c:pt>
                <c:pt idx="1861">
                  <c:v>13985.07</c:v>
                </c:pt>
                <c:pt idx="1862">
                  <c:v>12217.14</c:v>
                </c:pt>
                <c:pt idx="1863">
                  <c:v>28285.75</c:v>
                </c:pt>
                <c:pt idx="1864">
                  <c:v>10377.950000000001</c:v>
                </c:pt>
                <c:pt idx="1865">
                  <c:v>13647.29</c:v>
                </c:pt>
                <c:pt idx="1866">
                  <c:v>7574.04</c:v>
                </c:pt>
                <c:pt idx="1867">
                  <c:v>23648.880000000001</c:v>
                </c:pt>
                <c:pt idx="1868">
                  <c:v>20007.759999999998</c:v>
                </c:pt>
                <c:pt idx="1869">
                  <c:v>35794.230000000003</c:v>
                </c:pt>
                <c:pt idx="1870">
                  <c:v>36120.83</c:v>
                </c:pt>
                <c:pt idx="1871">
                  <c:v>16390.599999999999</c:v>
                </c:pt>
                <c:pt idx="1872">
                  <c:v>60899.26</c:v>
                </c:pt>
                <c:pt idx="1873">
                  <c:v>104237.7</c:v>
                </c:pt>
                <c:pt idx="1874">
                  <c:v>24942.69</c:v>
                </c:pt>
                <c:pt idx="1875">
                  <c:v>9479.7900000000009</c:v>
                </c:pt>
                <c:pt idx="1876">
                  <c:v>11258.32</c:v>
                </c:pt>
                <c:pt idx="1877">
                  <c:v>24252.639999999999</c:v>
                </c:pt>
                <c:pt idx="1878">
                  <c:v>59097.86</c:v>
                </c:pt>
                <c:pt idx="1879">
                  <c:v>12434.28</c:v>
                </c:pt>
                <c:pt idx="1880">
                  <c:v>10323.92</c:v>
                </c:pt>
                <c:pt idx="1881">
                  <c:v>18183.439999999999</c:v>
                </c:pt>
                <c:pt idx="1882">
                  <c:v>19060.12</c:v>
                </c:pt>
                <c:pt idx="1883">
                  <c:v>33900.68</c:v>
                </c:pt>
                <c:pt idx="1884">
                  <c:v>8218.75</c:v>
                </c:pt>
                <c:pt idx="1885">
                  <c:v>15153.52</c:v>
                </c:pt>
                <c:pt idx="1886">
                  <c:v>16231.26</c:v>
                </c:pt>
                <c:pt idx="1887">
                  <c:v>16703.47</c:v>
                </c:pt>
                <c:pt idx="1888">
                  <c:v>26101.7</c:v>
                </c:pt>
                <c:pt idx="1889">
                  <c:v>5340.6</c:v>
                </c:pt>
                <c:pt idx="1890">
                  <c:v>17278.330000000002</c:v>
                </c:pt>
                <c:pt idx="1891">
                  <c:v>9803.5</c:v>
                </c:pt>
                <c:pt idx="1892">
                  <c:v>19978.34</c:v>
                </c:pt>
                <c:pt idx="1893">
                  <c:v>11453.54</c:v>
                </c:pt>
                <c:pt idx="1894">
                  <c:v>11212.47</c:v>
                </c:pt>
                <c:pt idx="1895">
                  <c:v>35370.9</c:v>
                </c:pt>
                <c:pt idx="1896">
                  <c:v>25031.98</c:v>
                </c:pt>
                <c:pt idx="1897">
                  <c:v>38153.39</c:v>
                </c:pt>
                <c:pt idx="1898">
                  <c:v>10897.66</c:v>
                </c:pt>
                <c:pt idx="1899">
                  <c:v>10051.35</c:v>
                </c:pt>
                <c:pt idx="1900">
                  <c:v>114807.73</c:v>
                </c:pt>
                <c:pt idx="1901">
                  <c:v>11368.05</c:v>
                </c:pt>
                <c:pt idx="1902">
                  <c:v>9088.27</c:v>
                </c:pt>
                <c:pt idx="1903">
                  <c:v>14578.7</c:v>
                </c:pt>
                <c:pt idx="1904">
                  <c:v>8706.16</c:v>
                </c:pt>
                <c:pt idx="1905">
                  <c:v>52950.19</c:v>
                </c:pt>
                <c:pt idx="1906">
                  <c:v>5789.7</c:v>
                </c:pt>
                <c:pt idx="1907">
                  <c:v>7003.35</c:v>
                </c:pt>
                <c:pt idx="1908">
                  <c:v>39061.29</c:v>
                </c:pt>
                <c:pt idx="1909">
                  <c:v>10165.969999999999</c:v>
                </c:pt>
                <c:pt idx="1910">
                  <c:v>14622.77</c:v>
                </c:pt>
                <c:pt idx="1911">
                  <c:v>17222.310000000001</c:v>
                </c:pt>
                <c:pt idx="1912">
                  <c:v>9760.48</c:v>
                </c:pt>
                <c:pt idx="1913">
                  <c:v>8144.83</c:v>
                </c:pt>
                <c:pt idx="1914">
                  <c:v>21107.67</c:v>
                </c:pt>
                <c:pt idx="1915">
                  <c:v>6083.36</c:v>
                </c:pt>
                <c:pt idx="1916">
                  <c:v>7877.63</c:v>
                </c:pt>
                <c:pt idx="1917">
                  <c:v>13925.31</c:v>
                </c:pt>
                <c:pt idx="1918">
                  <c:v>13619.57</c:v>
                </c:pt>
                <c:pt idx="1919">
                  <c:v>8771.5</c:v>
                </c:pt>
                <c:pt idx="1920">
                  <c:v>89606.91</c:v>
                </c:pt>
                <c:pt idx="1921">
                  <c:v>41854.58</c:v>
                </c:pt>
                <c:pt idx="1922">
                  <c:v>8737.5300000000007</c:v>
                </c:pt>
                <c:pt idx="1923">
                  <c:v>10837.63</c:v>
                </c:pt>
                <c:pt idx="1924">
                  <c:v>8465.9699999999993</c:v>
                </c:pt>
                <c:pt idx="1925">
                  <c:v>10710.49</c:v>
                </c:pt>
                <c:pt idx="1926">
                  <c:v>5500.85</c:v>
                </c:pt>
                <c:pt idx="1927">
                  <c:v>39015.199999999997</c:v>
                </c:pt>
                <c:pt idx="1928">
                  <c:v>29679.96</c:v>
                </c:pt>
                <c:pt idx="1929">
                  <c:v>6256.8</c:v>
                </c:pt>
                <c:pt idx="1930">
                  <c:v>11709.32</c:v>
                </c:pt>
                <c:pt idx="1931">
                  <c:v>21838.91</c:v>
                </c:pt>
                <c:pt idx="1932">
                  <c:v>8644.6200000000008</c:v>
                </c:pt>
                <c:pt idx="1933">
                  <c:v>13091.49</c:v>
                </c:pt>
                <c:pt idx="1934">
                  <c:v>37772.910000000003</c:v>
                </c:pt>
                <c:pt idx="1935">
                  <c:v>22271.08</c:v>
                </c:pt>
                <c:pt idx="1936">
                  <c:v>10890.86</c:v>
                </c:pt>
                <c:pt idx="1937">
                  <c:v>9173.2199999999993</c:v>
                </c:pt>
                <c:pt idx="1938">
                  <c:v>7792.86</c:v>
                </c:pt>
                <c:pt idx="1939">
                  <c:v>9760.11</c:v>
                </c:pt>
                <c:pt idx="1940">
                  <c:v>23322.99</c:v>
                </c:pt>
                <c:pt idx="1941">
                  <c:v>95794.89</c:v>
                </c:pt>
                <c:pt idx="1942">
                  <c:v>103080.36</c:v>
                </c:pt>
                <c:pt idx="1943">
                  <c:v>12107.01</c:v>
                </c:pt>
                <c:pt idx="1944">
                  <c:v>5636.11</c:v>
                </c:pt>
                <c:pt idx="1945">
                  <c:v>46202.41</c:v>
                </c:pt>
                <c:pt idx="1946">
                  <c:v>24005.35</c:v>
                </c:pt>
                <c:pt idx="1947">
                  <c:v>6995.88</c:v>
                </c:pt>
                <c:pt idx="1948">
                  <c:v>20239.78</c:v>
                </c:pt>
                <c:pt idx="1949">
                  <c:v>6441.33</c:v>
                </c:pt>
                <c:pt idx="1950">
                  <c:v>8741.3799999999992</c:v>
                </c:pt>
                <c:pt idx="1951">
                  <c:v>12745.27</c:v>
                </c:pt>
                <c:pt idx="1952">
                  <c:v>12963.73</c:v>
                </c:pt>
                <c:pt idx="1953">
                  <c:v>11821.81</c:v>
                </c:pt>
                <c:pt idx="1954">
                  <c:v>47003.22</c:v>
                </c:pt>
                <c:pt idx="1955">
                  <c:v>7521</c:v>
                </c:pt>
                <c:pt idx="1956">
                  <c:v>6384.25</c:v>
                </c:pt>
                <c:pt idx="1957">
                  <c:v>5850.33</c:v>
                </c:pt>
                <c:pt idx="1958">
                  <c:v>27464.22</c:v>
                </c:pt>
                <c:pt idx="1959">
                  <c:v>9990.2000000000007</c:v>
                </c:pt>
                <c:pt idx="1960">
                  <c:v>10774.38</c:v>
                </c:pt>
                <c:pt idx="1961">
                  <c:v>7622</c:v>
                </c:pt>
                <c:pt idx="1962">
                  <c:v>7299.38</c:v>
                </c:pt>
                <c:pt idx="1963">
                  <c:v>21768.39</c:v>
                </c:pt>
                <c:pt idx="1964">
                  <c:v>12812.82</c:v>
                </c:pt>
                <c:pt idx="1965">
                  <c:v>24500.23</c:v>
                </c:pt>
                <c:pt idx="1966">
                  <c:v>6932.37</c:v>
                </c:pt>
                <c:pt idx="1967">
                  <c:v>37991.47</c:v>
                </c:pt>
                <c:pt idx="1968">
                  <c:v>7284.41</c:v>
                </c:pt>
                <c:pt idx="1969">
                  <c:v>14297.99</c:v>
                </c:pt>
                <c:pt idx="1970">
                  <c:v>16813.68</c:v>
                </c:pt>
                <c:pt idx="1971">
                  <c:v>51606.78</c:v>
                </c:pt>
                <c:pt idx="1972">
                  <c:v>15712.78</c:v>
                </c:pt>
                <c:pt idx="1973">
                  <c:v>6891.25</c:v>
                </c:pt>
                <c:pt idx="1974">
                  <c:v>6535.44</c:v>
                </c:pt>
                <c:pt idx="1975">
                  <c:v>17128.79</c:v>
                </c:pt>
                <c:pt idx="1976">
                  <c:v>12047.14</c:v>
                </c:pt>
                <c:pt idx="1977">
                  <c:v>7959.67</c:v>
                </c:pt>
                <c:pt idx="1978">
                  <c:v>7431.82</c:v>
                </c:pt>
                <c:pt idx="1979">
                  <c:v>48847.6</c:v>
                </c:pt>
                <c:pt idx="1980">
                  <c:v>6366.29</c:v>
                </c:pt>
                <c:pt idx="1981">
                  <c:v>48984.4</c:v>
                </c:pt>
                <c:pt idx="1982">
                  <c:v>7757.99</c:v>
                </c:pt>
                <c:pt idx="1983">
                  <c:v>8675.16</c:v>
                </c:pt>
                <c:pt idx="1984">
                  <c:v>26673.21</c:v>
                </c:pt>
                <c:pt idx="1985">
                  <c:v>34807.440000000002</c:v>
                </c:pt>
                <c:pt idx="1986">
                  <c:v>7000.47</c:v>
                </c:pt>
                <c:pt idx="1987">
                  <c:v>5428.47</c:v>
                </c:pt>
                <c:pt idx="1988">
                  <c:v>27494.32</c:v>
                </c:pt>
                <c:pt idx="1989">
                  <c:v>8560.39</c:v>
                </c:pt>
                <c:pt idx="1990">
                  <c:v>24768.93</c:v>
                </c:pt>
                <c:pt idx="1991">
                  <c:v>9461.18</c:v>
                </c:pt>
                <c:pt idx="1992">
                  <c:v>100029.91</c:v>
                </c:pt>
                <c:pt idx="1993">
                  <c:v>9678.0400000000009</c:v>
                </c:pt>
                <c:pt idx="1994">
                  <c:v>13216.09</c:v>
                </c:pt>
                <c:pt idx="1995">
                  <c:v>12019.31</c:v>
                </c:pt>
                <c:pt idx="1996">
                  <c:v>23619.61</c:v>
                </c:pt>
                <c:pt idx="1997">
                  <c:v>13523.83</c:v>
                </c:pt>
                <c:pt idx="1998">
                  <c:v>19929.080000000002</c:v>
                </c:pt>
                <c:pt idx="1999">
                  <c:v>6655.2</c:v>
                </c:pt>
                <c:pt idx="2000">
                  <c:v>7842.17</c:v>
                </c:pt>
                <c:pt idx="2001">
                  <c:v>17378.650000000001</c:v>
                </c:pt>
                <c:pt idx="2002">
                  <c:v>6650.15</c:v>
                </c:pt>
                <c:pt idx="2003">
                  <c:v>5684.05</c:v>
                </c:pt>
                <c:pt idx="2004">
                  <c:v>44297.9</c:v>
                </c:pt>
                <c:pt idx="2005">
                  <c:v>5697.67</c:v>
                </c:pt>
                <c:pt idx="2006">
                  <c:v>15602.87</c:v>
                </c:pt>
                <c:pt idx="2007">
                  <c:v>10246.67</c:v>
                </c:pt>
                <c:pt idx="2008">
                  <c:v>6351.22</c:v>
                </c:pt>
                <c:pt idx="2009">
                  <c:v>12223.5</c:v>
                </c:pt>
                <c:pt idx="2010">
                  <c:v>7922.43</c:v>
                </c:pt>
                <c:pt idx="2011">
                  <c:v>6921.05</c:v>
                </c:pt>
                <c:pt idx="2012">
                  <c:v>9940.75</c:v>
                </c:pt>
                <c:pt idx="2013">
                  <c:v>35376.39</c:v>
                </c:pt>
                <c:pt idx="2014">
                  <c:v>27491.68</c:v>
                </c:pt>
                <c:pt idx="2015">
                  <c:v>43752.23</c:v>
                </c:pt>
                <c:pt idx="2016">
                  <c:v>17523.259999999998</c:v>
                </c:pt>
                <c:pt idx="2017">
                  <c:v>20066.03</c:v>
                </c:pt>
                <c:pt idx="2018">
                  <c:v>43838.84</c:v>
                </c:pt>
                <c:pt idx="2019">
                  <c:v>49338.21</c:v>
                </c:pt>
                <c:pt idx="2020">
                  <c:v>9282.5400000000009</c:v>
                </c:pt>
                <c:pt idx="2021">
                  <c:v>5422.74</c:v>
                </c:pt>
                <c:pt idx="2022">
                  <c:v>6988.02</c:v>
                </c:pt>
                <c:pt idx="2023">
                  <c:v>8891.27</c:v>
                </c:pt>
                <c:pt idx="2024">
                  <c:v>9426.7199999999993</c:v>
                </c:pt>
                <c:pt idx="2025">
                  <c:v>27049.43</c:v>
                </c:pt>
                <c:pt idx="2026">
                  <c:v>32918.050000000003</c:v>
                </c:pt>
                <c:pt idx="2027">
                  <c:v>8720.86</c:v>
                </c:pt>
                <c:pt idx="2028">
                  <c:v>9507.57</c:v>
                </c:pt>
                <c:pt idx="2029">
                  <c:v>32385.23</c:v>
                </c:pt>
                <c:pt idx="2030">
                  <c:v>29242.11</c:v>
                </c:pt>
                <c:pt idx="2031">
                  <c:v>14922.88</c:v>
                </c:pt>
                <c:pt idx="2032">
                  <c:v>26229.599999999999</c:v>
                </c:pt>
                <c:pt idx="2033">
                  <c:v>14208.32</c:v>
                </c:pt>
                <c:pt idx="2034">
                  <c:v>18031.810000000001</c:v>
                </c:pt>
                <c:pt idx="2035">
                  <c:v>6889.61</c:v>
                </c:pt>
                <c:pt idx="2036">
                  <c:v>10521.12</c:v>
                </c:pt>
                <c:pt idx="2037">
                  <c:v>11839.51</c:v>
                </c:pt>
                <c:pt idx="2038">
                  <c:v>94595.1</c:v>
                </c:pt>
                <c:pt idx="2039">
                  <c:v>6927.55</c:v>
                </c:pt>
                <c:pt idx="2040">
                  <c:v>14234.32</c:v>
                </c:pt>
                <c:pt idx="2041">
                  <c:v>14981.84</c:v>
                </c:pt>
                <c:pt idx="2042">
                  <c:v>6345.61</c:v>
                </c:pt>
                <c:pt idx="2043">
                  <c:v>13442</c:v>
                </c:pt>
                <c:pt idx="2044">
                  <c:v>42132.62</c:v>
                </c:pt>
                <c:pt idx="2045">
                  <c:v>8378.43</c:v>
                </c:pt>
                <c:pt idx="2046">
                  <c:v>15308.09</c:v>
                </c:pt>
                <c:pt idx="2047">
                  <c:v>15358.13</c:v>
                </c:pt>
                <c:pt idx="2048">
                  <c:v>9576.73</c:v>
                </c:pt>
                <c:pt idx="2049">
                  <c:v>16113.79</c:v>
                </c:pt>
                <c:pt idx="2050">
                  <c:v>29398.98</c:v>
                </c:pt>
                <c:pt idx="2051">
                  <c:v>5264.33</c:v>
                </c:pt>
                <c:pt idx="2052">
                  <c:v>34393.25</c:v>
                </c:pt>
                <c:pt idx="2053">
                  <c:v>11217.86</c:v>
                </c:pt>
                <c:pt idx="2054">
                  <c:v>7424.99</c:v>
                </c:pt>
                <c:pt idx="2055">
                  <c:v>5776.25</c:v>
                </c:pt>
                <c:pt idx="2056">
                  <c:v>6766.18</c:v>
                </c:pt>
                <c:pt idx="2057">
                  <c:v>7889.81</c:v>
                </c:pt>
                <c:pt idx="2058">
                  <c:v>11755.46</c:v>
                </c:pt>
                <c:pt idx="2059">
                  <c:v>11984.88</c:v>
                </c:pt>
                <c:pt idx="2060">
                  <c:v>7059.8</c:v>
                </c:pt>
                <c:pt idx="2061">
                  <c:v>10848.54</c:v>
                </c:pt>
                <c:pt idx="2062">
                  <c:v>6116.46</c:v>
                </c:pt>
                <c:pt idx="2063">
                  <c:v>12320.61</c:v>
                </c:pt>
                <c:pt idx="2064">
                  <c:v>11562.24</c:v>
                </c:pt>
                <c:pt idx="2065">
                  <c:v>16754.93</c:v>
                </c:pt>
                <c:pt idx="2066">
                  <c:v>6757.82</c:v>
                </c:pt>
                <c:pt idx="2067">
                  <c:v>8433.84</c:v>
                </c:pt>
                <c:pt idx="2068">
                  <c:v>8818.7199999999993</c:v>
                </c:pt>
                <c:pt idx="2069">
                  <c:v>11041.92</c:v>
                </c:pt>
                <c:pt idx="2070">
                  <c:v>21927.919999999998</c:v>
                </c:pt>
                <c:pt idx="2071">
                  <c:v>6462.02</c:v>
                </c:pt>
                <c:pt idx="2072">
                  <c:v>6450.88</c:v>
                </c:pt>
                <c:pt idx="2073">
                  <c:v>9384.4500000000007</c:v>
                </c:pt>
                <c:pt idx="2074">
                  <c:v>8894.2199999999993</c:v>
                </c:pt>
                <c:pt idx="2075">
                  <c:v>7542.04</c:v>
                </c:pt>
                <c:pt idx="2076">
                  <c:v>11115.84</c:v>
                </c:pt>
                <c:pt idx="2077">
                  <c:v>16241</c:v>
                </c:pt>
                <c:pt idx="2078">
                  <c:v>8120.47</c:v>
                </c:pt>
                <c:pt idx="2079">
                  <c:v>9207.67</c:v>
                </c:pt>
                <c:pt idx="2080">
                  <c:v>18184.900000000001</c:v>
                </c:pt>
                <c:pt idx="2081">
                  <c:v>23408.58</c:v>
                </c:pt>
                <c:pt idx="2082">
                  <c:v>8508.5499999999993</c:v>
                </c:pt>
                <c:pt idx="2083">
                  <c:v>10517.16</c:v>
                </c:pt>
                <c:pt idx="2084">
                  <c:v>10514.59</c:v>
                </c:pt>
                <c:pt idx="2085">
                  <c:v>5582.87</c:v>
                </c:pt>
                <c:pt idx="2086">
                  <c:v>9565.07</c:v>
                </c:pt>
                <c:pt idx="2087">
                  <c:v>5543.79</c:v>
                </c:pt>
                <c:pt idx="2088">
                  <c:v>7448.88</c:v>
                </c:pt>
                <c:pt idx="2089">
                  <c:v>20776.009999999998</c:v>
                </c:pt>
                <c:pt idx="2090">
                  <c:v>18562.740000000002</c:v>
                </c:pt>
                <c:pt idx="2091">
                  <c:v>8328.67</c:v>
                </c:pt>
                <c:pt idx="2092">
                  <c:v>9844.0400000000009</c:v>
                </c:pt>
                <c:pt idx="2093">
                  <c:v>29788.92</c:v>
                </c:pt>
                <c:pt idx="2094">
                  <c:v>24857.57</c:v>
                </c:pt>
                <c:pt idx="2095">
                  <c:v>17060.28</c:v>
                </c:pt>
                <c:pt idx="2096">
                  <c:v>8052.99</c:v>
                </c:pt>
                <c:pt idx="2097">
                  <c:v>8089.98</c:v>
                </c:pt>
                <c:pt idx="2098">
                  <c:v>18344.53</c:v>
                </c:pt>
                <c:pt idx="2099">
                  <c:v>9749.64</c:v>
                </c:pt>
                <c:pt idx="2100">
                  <c:v>11281.1</c:v>
                </c:pt>
                <c:pt idx="2101">
                  <c:v>17682.38</c:v>
                </c:pt>
                <c:pt idx="2102">
                  <c:v>6675.43</c:v>
                </c:pt>
                <c:pt idx="2103">
                  <c:v>16898.439999999999</c:v>
                </c:pt>
                <c:pt idx="2104">
                  <c:v>6919.34</c:v>
                </c:pt>
                <c:pt idx="2105">
                  <c:v>14625.31</c:v>
                </c:pt>
                <c:pt idx="2106">
                  <c:v>19149.88</c:v>
                </c:pt>
                <c:pt idx="2107">
                  <c:v>12971.17</c:v>
                </c:pt>
                <c:pt idx="2108">
                  <c:v>21135.56</c:v>
                </c:pt>
                <c:pt idx="2109">
                  <c:v>7498.26</c:v>
                </c:pt>
                <c:pt idx="2110">
                  <c:v>6100.47</c:v>
                </c:pt>
                <c:pt idx="2111">
                  <c:v>19518.34</c:v>
                </c:pt>
                <c:pt idx="2112">
                  <c:v>8000.9</c:v>
                </c:pt>
                <c:pt idx="2113">
                  <c:v>6587.8</c:v>
                </c:pt>
                <c:pt idx="2114">
                  <c:v>13380.3</c:v>
                </c:pt>
                <c:pt idx="2115">
                  <c:v>59010.83</c:v>
                </c:pt>
                <c:pt idx="2116">
                  <c:v>14517.11</c:v>
                </c:pt>
                <c:pt idx="2117">
                  <c:v>10449.82</c:v>
                </c:pt>
                <c:pt idx="2118">
                  <c:v>12189.26</c:v>
                </c:pt>
                <c:pt idx="2119">
                  <c:v>22786.15</c:v>
                </c:pt>
                <c:pt idx="2120">
                  <c:v>6756.65</c:v>
                </c:pt>
                <c:pt idx="2121">
                  <c:v>41553.97</c:v>
                </c:pt>
                <c:pt idx="2122">
                  <c:v>46373.72</c:v>
                </c:pt>
                <c:pt idx="2123">
                  <c:v>10143.6</c:v>
                </c:pt>
                <c:pt idx="2124">
                  <c:v>8266.86</c:v>
                </c:pt>
                <c:pt idx="2125">
                  <c:v>6904.47</c:v>
                </c:pt>
                <c:pt idx="2126">
                  <c:v>5708.63</c:v>
                </c:pt>
                <c:pt idx="2127">
                  <c:v>22724.66</c:v>
                </c:pt>
                <c:pt idx="2128">
                  <c:v>53494.43</c:v>
                </c:pt>
                <c:pt idx="2129">
                  <c:v>18282.490000000002</c:v>
                </c:pt>
                <c:pt idx="2130">
                  <c:v>10192</c:v>
                </c:pt>
                <c:pt idx="2131">
                  <c:v>43400.72</c:v>
                </c:pt>
                <c:pt idx="2132">
                  <c:v>13075.36</c:v>
                </c:pt>
                <c:pt idx="2133">
                  <c:v>10380.69</c:v>
                </c:pt>
                <c:pt idx="2134">
                  <c:v>13100.34</c:v>
                </c:pt>
                <c:pt idx="2135">
                  <c:v>12227.44</c:v>
                </c:pt>
                <c:pt idx="2136">
                  <c:v>14789.79</c:v>
                </c:pt>
                <c:pt idx="2137">
                  <c:v>7046.49</c:v>
                </c:pt>
                <c:pt idx="2138">
                  <c:v>38335.129999999997</c:v>
                </c:pt>
                <c:pt idx="2139">
                  <c:v>10668.11</c:v>
                </c:pt>
                <c:pt idx="2140">
                  <c:v>6071.98</c:v>
                </c:pt>
                <c:pt idx="2141">
                  <c:v>8971.84</c:v>
                </c:pt>
                <c:pt idx="2142">
                  <c:v>31930.85</c:v>
                </c:pt>
                <c:pt idx="2143">
                  <c:v>5695.12</c:v>
                </c:pt>
                <c:pt idx="2144">
                  <c:v>21421.759999999998</c:v>
                </c:pt>
                <c:pt idx="2145">
                  <c:v>19635.580000000002</c:v>
                </c:pt>
                <c:pt idx="2146">
                  <c:v>16565.28</c:v>
                </c:pt>
                <c:pt idx="2147">
                  <c:v>39246.01</c:v>
                </c:pt>
                <c:pt idx="2148">
                  <c:v>13709.32</c:v>
                </c:pt>
                <c:pt idx="2149">
                  <c:v>34073.49</c:v>
                </c:pt>
                <c:pt idx="2150">
                  <c:v>9688.16</c:v>
                </c:pt>
                <c:pt idx="2151">
                  <c:v>14297.44</c:v>
                </c:pt>
                <c:pt idx="2152">
                  <c:v>8049.85</c:v>
                </c:pt>
                <c:pt idx="2153">
                  <c:v>11885.31</c:v>
                </c:pt>
                <c:pt idx="2154">
                  <c:v>9412.25</c:v>
                </c:pt>
                <c:pt idx="2155">
                  <c:v>14794.64</c:v>
                </c:pt>
                <c:pt idx="2156">
                  <c:v>9061.7199999999993</c:v>
                </c:pt>
                <c:pt idx="2157">
                  <c:v>6467.97</c:v>
                </c:pt>
                <c:pt idx="2158">
                  <c:v>7226.48</c:v>
                </c:pt>
                <c:pt idx="2159">
                  <c:v>9606.44</c:v>
                </c:pt>
                <c:pt idx="2160">
                  <c:v>14610.61</c:v>
                </c:pt>
                <c:pt idx="2161">
                  <c:v>24623.87</c:v>
                </c:pt>
                <c:pt idx="2162">
                  <c:v>10071.43</c:v>
                </c:pt>
                <c:pt idx="2163">
                  <c:v>11034.92</c:v>
                </c:pt>
                <c:pt idx="2164">
                  <c:v>21781.21</c:v>
                </c:pt>
                <c:pt idx="2165">
                  <c:v>9321.52</c:v>
                </c:pt>
                <c:pt idx="2166">
                  <c:v>19995.669999999998</c:v>
                </c:pt>
                <c:pt idx="2167">
                  <c:v>9295.3799999999992</c:v>
                </c:pt>
                <c:pt idx="2168">
                  <c:v>7421.55</c:v>
                </c:pt>
                <c:pt idx="2169">
                  <c:v>9269.7800000000007</c:v>
                </c:pt>
                <c:pt idx="2170">
                  <c:v>10548.82</c:v>
                </c:pt>
                <c:pt idx="2171">
                  <c:v>18278.93</c:v>
                </c:pt>
                <c:pt idx="2172">
                  <c:v>7839.04</c:v>
                </c:pt>
                <c:pt idx="2173">
                  <c:v>20780.919999999998</c:v>
                </c:pt>
                <c:pt idx="2174">
                  <c:v>5856.58</c:v>
                </c:pt>
                <c:pt idx="2175">
                  <c:v>16871.099999999999</c:v>
                </c:pt>
                <c:pt idx="2176">
                  <c:v>15157.55</c:v>
                </c:pt>
                <c:pt idx="2177">
                  <c:v>7289.03</c:v>
                </c:pt>
                <c:pt idx="2178">
                  <c:v>16310.11</c:v>
                </c:pt>
                <c:pt idx="2179">
                  <c:v>28443.11</c:v>
                </c:pt>
                <c:pt idx="2180">
                  <c:v>11716.45</c:v>
                </c:pt>
                <c:pt idx="2181">
                  <c:v>11712.68</c:v>
                </c:pt>
                <c:pt idx="2182">
                  <c:v>6598.79</c:v>
                </c:pt>
                <c:pt idx="2183">
                  <c:v>14098.23</c:v>
                </c:pt>
                <c:pt idx="2184">
                  <c:v>9833.8799999999992</c:v>
                </c:pt>
                <c:pt idx="2185">
                  <c:v>14826.73</c:v>
                </c:pt>
                <c:pt idx="2186">
                  <c:v>9772.3700000000008</c:v>
                </c:pt>
                <c:pt idx="2187">
                  <c:v>12933.88</c:v>
                </c:pt>
                <c:pt idx="2188">
                  <c:v>9917.57</c:v>
                </c:pt>
                <c:pt idx="2189">
                  <c:v>78374.259999999995</c:v>
                </c:pt>
                <c:pt idx="2190">
                  <c:v>28270.34</c:v>
                </c:pt>
                <c:pt idx="2191">
                  <c:v>16593.34</c:v>
                </c:pt>
                <c:pt idx="2192">
                  <c:v>15120.74</c:v>
                </c:pt>
                <c:pt idx="2193">
                  <c:v>9930.24</c:v>
                </c:pt>
                <c:pt idx="2194">
                  <c:v>17486.73</c:v>
                </c:pt>
                <c:pt idx="2195">
                  <c:v>30023.74</c:v>
                </c:pt>
                <c:pt idx="2196">
                  <c:v>8541.11</c:v>
                </c:pt>
                <c:pt idx="2197">
                  <c:v>7983.28</c:v>
                </c:pt>
                <c:pt idx="2198">
                  <c:v>9028</c:v>
                </c:pt>
                <c:pt idx="2199">
                  <c:v>9397.23</c:v>
                </c:pt>
                <c:pt idx="2200">
                  <c:v>23459.93</c:v>
                </c:pt>
                <c:pt idx="2201">
                  <c:v>44548.73</c:v>
                </c:pt>
                <c:pt idx="2202">
                  <c:v>11362.15</c:v>
                </c:pt>
                <c:pt idx="2203">
                  <c:v>42356.06</c:v>
                </c:pt>
                <c:pt idx="2204">
                  <c:v>13571.47</c:v>
                </c:pt>
                <c:pt idx="2205">
                  <c:v>18668.919999999998</c:v>
                </c:pt>
                <c:pt idx="2206">
                  <c:v>9511.69</c:v>
                </c:pt>
                <c:pt idx="2207">
                  <c:v>6993.3</c:v>
                </c:pt>
                <c:pt idx="2208">
                  <c:v>41342.93</c:v>
                </c:pt>
                <c:pt idx="2209">
                  <c:v>11848.25</c:v>
                </c:pt>
                <c:pt idx="2210">
                  <c:v>7329.77</c:v>
                </c:pt>
                <c:pt idx="2211">
                  <c:v>6293.2</c:v>
                </c:pt>
                <c:pt idx="2212">
                  <c:v>7776.17</c:v>
                </c:pt>
                <c:pt idx="2213">
                  <c:v>14846.72</c:v>
                </c:pt>
                <c:pt idx="2214">
                  <c:v>11095.53</c:v>
                </c:pt>
                <c:pt idx="2215">
                  <c:v>16676.75</c:v>
                </c:pt>
                <c:pt idx="2216">
                  <c:v>9945.1299999999992</c:v>
                </c:pt>
                <c:pt idx="2217">
                  <c:v>70601.27</c:v>
                </c:pt>
                <c:pt idx="2218">
                  <c:v>13658.49</c:v>
                </c:pt>
                <c:pt idx="2219">
                  <c:v>14230.09</c:v>
                </c:pt>
                <c:pt idx="2220">
                  <c:v>15293.33</c:v>
                </c:pt>
                <c:pt idx="2221">
                  <c:v>11999.45</c:v>
                </c:pt>
                <c:pt idx="2222">
                  <c:v>14489.98</c:v>
                </c:pt>
                <c:pt idx="2223">
                  <c:v>6557.79</c:v>
                </c:pt>
                <c:pt idx="2224">
                  <c:v>21385.41</c:v>
                </c:pt>
                <c:pt idx="2225">
                  <c:v>9874.7900000000009</c:v>
                </c:pt>
                <c:pt idx="2226">
                  <c:v>43314.1</c:v>
                </c:pt>
                <c:pt idx="2227">
                  <c:v>9424.86</c:v>
                </c:pt>
                <c:pt idx="2228">
                  <c:v>8876.43</c:v>
                </c:pt>
                <c:pt idx="2229">
                  <c:v>11200.04</c:v>
                </c:pt>
                <c:pt idx="2230">
                  <c:v>9860.2099999999991</c:v>
                </c:pt>
                <c:pt idx="2231">
                  <c:v>7665.58</c:v>
                </c:pt>
                <c:pt idx="2232">
                  <c:v>16728.68</c:v>
                </c:pt>
                <c:pt idx="2233">
                  <c:v>4533.95</c:v>
                </c:pt>
                <c:pt idx="2234">
                  <c:v>7428.39</c:v>
                </c:pt>
                <c:pt idx="2235">
                  <c:v>5672.48</c:v>
                </c:pt>
                <c:pt idx="2236">
                  <c:v>30017.15</c:v>
                </c:pt>
                <c:pt idx="2237">
                  <c:v>11170.38</c:v>
                </c:pt>
                <c:pt idx="2238">
                  <c:v>8418.81</c:v>
                </c:pt>
                <c:pt idx="2239">
                  <c:v>8002.14</c:v>
                </c:pt>
                <c:pt idx="2240">
                  <c:v>6054.45</c:v>
                </c:pt>
                <c:pt idx="2241">
                  <c:v>7397.55</c:v>
                </c:pt>
                <c:pt idx="2242">
                  <c:v>7653.89</c:v>
                </c:pt>
                <c:pt idx="2243">
                  <c:v>11335.54</c:v>
                </c:pt>
                <c:pt idx="2244">
                  <c:v>27183.71</c:v>
                </c:pt>
                <c:pt idx="2245">
                  <c:v>9983.73</c:v>
                </c:pt>
                <c:pt idx="2246">
                  <c:v>17038.21</c:v>
                </c:pt>
                <c:pt idx="2247">
                  <c:v>6528.24</c:v>
                </c:pt>
                <c:pt idx="2248">
                  <c:v>58039.48</c:v>
                </c:pt>
                <c:pt idx="2249">
                  <c:v>29205.05</c:v>
                </c:pt>
                <c:pt idx="2250">
                  <c:v>8803.02</c:v>
                </c:pt>
                <c:pt idx="2251">
                  <c:v>21782.23</c:v>
                </c:pt>
                <c:pt idx="2252">
                  <c:v>13957.19</c:v>
                </c:pt>
                <c:pt idx="2253">
                  <c:v>20858.97</c:v>
                </c:pt>
                <c:pt idx="2254">
                  <c:v>10651.27</c:v>
                </c:pt>
                <c:pt idx="2255">
                  <c:v>28166.74</c:v>
                </c:pt>
                <c:pt idx="2256">
                  <c:v>8518.3700000000008</c:v>
                </c:pt>
                <c:pt idx="2257">
                  <c:v>11566.8</c:v>
                </c:pt>
                <c:pt idx="2258">
                  <c:v>11816.12</c:v>
                </c:pt>
                <c:pt idx="2259">
                  <c:v>31655.89</c:v>
                </c:pt>
                <c:pt idx="2260">
                  <c:v>43359.63</c:v>
                </c:pt>
                <c:pt idx="2261">
                  <c:v>9252.19</c:v>
                </c:pt>
                <c:pt idx="2262">
                  <c:v>34589.72</c:v>
                </c:pt>
                <c:pt idx="2263">
                  <c:v>16451.330000000002</c:v>
                </c:pt>
                <c:pt idx="2264">
                  <c:v>11601.08</c:v>
                </c:pt>
                <c:pt idx="2265">
                  <c:v>30479.97</c:v>
                </c:pt>
                <c:pt idx="2266">
                  <c:v>11036.96</c:v>
                </c:pt>
                <c:pt idx="2267">
                  <c:v>6971.66</c:v>
                </c:pt>
                <c:pt idx="2268">
                  <c:v>48195.3</c:v>
                </c:pt>
                <c:pt idx="2269">
                  <c:v>15866.17</c:v>
                </c:pt>
                <c:pt idx="2270">
                  <c:v>9328.5499999999993</c:v>
                </c:pt>
                <c:pt idx="2271">
                  <c:v>8154.16</c:v>
                </c:pt>
                <c:pt idx="2272">
                  <c:v>10987.21</c:v>
                </c:pt>
                <c:pt idx="2273">
                  <c:v>11955.99</c:v>
                </c:pt>
                <c:pt idx="2274">
                  <c:v>12968.97</c:v>
                </c:pt>
                <c:pt idx="2275">
                  <c:v>19001.89</c:v>
                </c:pt>
                <c:pt idx="2276">
                  <c:v>10645.43</c:v>
                </c:pt>
                <c:pt idx="2277">
                  <c:v>7413.71</c:v>
                </c:pt>
                <c:pt idx="2278">
                  <c:v>11910.55</c:v>
                </c:pt>
                <c:pt idx="2279">
                  <c:v>10880.89</c:v>
                </c:pt>
                <c:pt idx="2280">
                  <c:v>14248.34</c:v>
                </c:pt>
                <c:pt idx="2281">
                  <c:v>6408.63</c:v>
                </c:pt>
                <c:pt idx="2282">
                  <c:v>8491.14</c:v>
                </c:pt>
                <c:pt idx="2283">
                  <c:v>41609.86</c:v>
                </c:pt>
                <c:pt idx="2284">
                  <c:v>7961.67</c:v>
                </c:pt>
                <c:pt idx="2285">
                  <c:v>6907.22</c:v>
                </c:pt>
                <c:pt idx="2286">
                  <c:v>7769.35</c:v>
                </c:pt>
                <c:pt idx="2287">
                  <c:v>9670.16</c:v>
                </c:pt>
                <c:pt idx="2288">
                  <c:v>10172.459999999999</c:v>
                </c:pt>
                <c:pt idx="2289">
                  <c:v>36329.19</c:v>
                </c:pt>
                <c:pt idx="2290">
                  <c:v>21635.89</c:v>
                </c:pt>
                <c:pt idx="2291">
                  <c:v>40947.839999999997</c:v>
                </c:pt>
                <c:pt idx="2292">
                  <c:v>20415.349999999999</c:v>
                </c:pt>
                <c:pt idx="2293">
                  <c:v>6809.03</c:v>
                </c:pt>
                <c:pt idx="2294">
                  <c:v>34322.769999999997</c:v>
                </c:pt>
                <c:pt idx="2295">
                  <c:v>19092.63</c:v>
                </c:pt>
                <c:pt idx="2296">
                  <c:v>7723.55</c:v>
                </c:pt>
                <c:pt idx="2297">
                  <c:v>21402.21</c:v>
                </c:pt>
                <c:pt idx="2298">
                  <c:v>20708.79</c:v>
                </c:pt>
                <c:pt idx="2299">
                  <c:v>7303.11</c:v>
                </c:pt>
                <c:pt idx="2300">
                  <c:v>6427.14</c:v>
                </c:pt>
                <c:pt idx="2301">
                  <c:v>8089.38</c:v>
                </c:pt>
                <c:pt idx="2302">
                  <c:v>28481.64</c:v>
                </c:pt>
                <c:pt idx="2303">
                  <c:v>24006.46</c:v>
                </c:pt>
                <c:pt idx="2304">
                  <c:v>25312.1</c:v>
                </c:pt>
                <c:pt idx="2305">
                  <c:v>8947.42</c:v>
                </c:pt>
                <c:pt idx="2306">
                  <c:v>22585.03</c:v>
                </c:pt>
                <c:pt idx="2307">
                  <c:v>8349.7999999999993</c:v>
                </c:pt>
                <c:pt idx="2308">
                  <c:v>30660.05</c:v>
                </c:pt>
                <c:pt idx="2309">
                  <c:v>10484.200000000001</c:v>
                </c:pt>
                <c:pt idx="2310">
                  <c:v>21581.49</c:v>
                </c:pt>
                <c:pt idx="2311">
                  <c:v>13425.98</c:v>
                </c:pt>
                <c:pt idx="2312">
                  <c:v>9732.41</c:v>
                </c:pt>
                <c:pt idx="2313">
                  <c:v>6761.58</c:v>
                </c:pt>
                <c:pt idx="2314">
                  <c:v>16170.5</c:v>
                </c:pt>
                <c:pt idx="2315">
                  <c:v>6538.95</c:v>
                </c:pt>
                <c:pt idx="2316">
                  <c:v>6102.62</c:v>
                </c:pt>
                <c:pt idx="2317">
                  <c:v>7955.78</c:v>
                </c:pt>
                <c:pt idx="2318">
                  <c:v>6115.72</c:v>
                </c:pt>
                <c:pt idx="2319">
                  <c:v>8983.7199999999993</c:v>
                </c:pt>
                <c:pt idx="2320">
                  <c:v>16479.25</c:v>
                </c:pt>
                <c:pt idx="2321">
                  <c:v>9545.59</c:v>
                </c:pt>
                <c:pt idx="2322">
                  <c:v>6521.19</c:v>
                </c:pt>
                <c:pt idx="2323">
                  <c:v>10181.59</c:v>
                </c:pt>
                <c:pt idx="2324">
                  <c:v>7950.03</c:v>
                </c:pt>
                <c:pt idx="2325">
                  <c:v>49132.42</c:v>
                </c:pt>
                <c:pt idx="2326">
                  <c:v>9056.24</c:v>
                </c:pt>
                <c:pt idx="2327">
                  <c:v>5647.4</c:v>
                </c:pt>
                <c:pt idx="2328">
                  <c:v>7627.57</c:v>
                </c:pt>
                <c:pt idx="2329">
                  <c:v>15274.21</c:v>
                </c:pt>
                <c:pt idx="2330">
                  <c:v>25766.46</c:v>
                </c:pt>
                <c:pt idx="2331">
                  <c:v>14049.32</c:v>
                </c:pt>
                <c:pt idx="2332">
                  <c:v>125315.16</c:v>
                </c:pt>
                <c:pt idx="2333">
                  <c:v>36188.28</c:v>
                </c:pt>
                <c:pt idx="2334">
                  <c:v>202309.42</c:v>
                </c:pt>
                <c:pt idx="2335">
                  <c:v>115474.99</c:v>
                </c:pt>
                <c:pt idx="2336">
                  <c:v>91162.75</c:v>
                </c:pt>
                <c:pt idx="2337">
                  <c:v>29171.51</c:v>
                </c:pt>
                <c:pt idx="2338">
                  <c:v>66685.05</c:v>
                </c:pt>
                <c:pt idx="2339">
                  <c:v>121054.33</c:v>
                </c:pt>
                <c:pt idx="2340">
                  <c:v>26239.09</c:v>
                </c:pt>
                <c:pt idx="2341">
                  <c:v>69540.08</c:v>
                </c:pt>
                <c:pt idx="2342">
                  <c:v>48603.18</c:v>
                </c:pt>
                <c:pt idx="2343">
                  <c:v>36661.69</c:v>
                </c:pt>
                <c:pt idx="2344">
                  <c:v>144218.51</c:v>
                </c:pt>
                <c:pt idx="2345">
                  <c:v>42027.94</c:v>
                </c:pt>
                <c:pt idx="2346">
                  <c:v>50298.54</c:v>
                </c:pt>
                <c:pt idx="2347">
                  <c:v>44755.67</c:v>
                </c:pt>
                <c:pt idx="2348">
                  <c:v>22585.86</c:v>
                </c:pt>
                <c:pt idx="2349">
                  <c:v>44624.75</c:v>
                </c:pt>
                <c:pt idx="2350">
                  <c:v>16741.38</c:v>
                </c:pt>
                <c:pt idx="2351">
                  <c:v>43304.05</c:v>
                </c:pt>
                <c:pt idx="2352">
                  <c:v>22348.560000000001</c:v>
                </c:pt>
                <c:pt idx="2353">
                  <c:v>43698.96</c:v>
                </c:pt>
                <c:pt idx="2354">
                  <c:v>49675.02</c:v>
                </c:pt>
                <c:pt idx="2355">
                  <c:v>43776.97</c:v>
                </c:pt>
                <c:pt idx="2356">
                  <c:v>25397.919999999998</c:v>
                </c:pt>
                <c:pt idx="2357">
                  <c:v>24268.84</c:v>
                </c:pt>
                <c:pt idx="2358">
                  <c:v>25431.11</c:v>
                </c:pt>
                <c:pt idx="2359">
                  <c:v>19908.400000000001</c:v>
                </c:pt>
                <c:pt idx="2360">
                  <c:v>70114.37</c:v>
                </c:pt>
                <c:pt idx="2361">
                  <c:v>38676.33</c:v>
                </c:pt>
                <c:pt idx="2362">
                  <c:v>20018.72</c:v>
                </c:pt>
                <c:pt idx="2363">
                  <c:v>61310</c:v>
                </c:pt>
                <c:pt idx="2364">
                  <c:v>26576.62</c:v>
                </c:pt>
                <c:pt idx="2365">
                  <c:v>72531.98</c:v>
                </c:pt>
                <c:pt idx="2366">
                  <c:v>46244.25</c:v>
                </c:pt>
                <c:pt idx="2367">
                  <c:v>56215.83</c:v>
                </c:pt>
                <c:pt idx="2368">
                  <c:v>89906.55</c:v>
                </c:pt>
                <c:pt idx="2369">
                  <c:v>32212.240000000002</c:v>
                </c:pt>
                <c:pt idx="2370">
                  <c:v>45869.23</c:v>
                </c:pt>
                <c:pt idx="2371">
                  <c:v>30221</c:v>
                </c:pt>
                <c:pt idx="2372">
                  <c:v>38302.879999999997</c:v>
                </c:pt>
                <c:pt idx="2373">
                  <c:v>23644.35</c:v>
                </c:pt>
                <c:pt idx="2374">
                  <c:v>84046.58</c:v>
                </c:pt>
                <c:pt idx="2375">
                  <c:v>48113.61</c:v>
                </c:pt>
                <c:pt idx="2376">
                  <c:v>86969.8</c:v>
                </c:pt>
                <c:pt idx="2377">
                  <c:v>50236.19</c:v>
                </c:pt>
                <c:pt idx="2378">
                  <c:v>42362.66</c:v>
                </c:pt>
                <c:pt idx="2379">
                  <c:v>40030.65</c:v>
                </c:pt>
                <c:pt idx="2380">
                  <c:v>45616.54</c:v>
                </c:pt>
                <c:pt idx="2381">
                  <c:v>18664.02</c:v>
                </c:pt>
                <c:pt idx="2382">
                  <c:v>14527.61</c:v>
                </c:pt>
                <c:pt idx="2383">
                  <c:v>76908.929999999993</c:v>
                </c:pt>
                <c:pt idx="2384">
                  <c:v>73993.56</c:v>
                </c:pt>
                <c:pt idx="2385">
                  <c:v>26156.99</c:v>
                </c:pt>
                <c:pt idx="2386">
                  <c:v>33311.74</c:v>
                </c:pt>
                <c:pt idx="2387">
                  <c:v>8551.2800000000007</c:v>
                </c:pt>
                <c:pt idx="2388">
                  <c:v>50536.55</c:v>
                </c:pt>
                <c:pt idx="2389">
                  <c:v>36167.31</c:v>
                </c:pt>
                <c:pt idx="2390">
                  <c:v>45586.82</c:v>
                </c:pt>
                <c:pt idx="2391">
                  <c:v>28253.52</c:v>
                </c:pt>
                <c:pt idx="2392">
                  <c:v>38633.71</c:v>
                </c:pt>
                <c:pt idx="2393">
                  <c:v>46566.51</c:v>
                </c:pt>
                <c:pt idx="2394">
                  <c:v>15841.91</c:v>
                </c:pt>
                <c:pt idx="2395">
                  <c:v>36644.68</c:v>
                </c:pt>
                <c:pt idx="2396">
                  <c:v>44217.32</c:v>
                </c:pt>
                <c:pt idx="2397">
                  <c:v>18235.04</c:v>
                </c:pt>
                <c:pt idx="2398">
                  <c:v>30978.92</c:v>
                </c:pt>
                <c:pt idx="2399">
                  <c:v>17263.400000000001</c:v>
                </c:pt>
                <c:pt idx="2400">
                  <c:v>18173.830000000002</c:v>
                </c:pt>
                <c:pt idx="2401">
                  <c:v>17488.37</c:v>
                </c:pt>
                <c:pt idx="2402">
                  <c:v>58403.77</c:v>
                </c:pt>
                <c:pt idx="2403">
                  <c:v>16786.669999999998</c:v>
                </c:pt>
                <c:pt idx="2404">
                  <c:v>15623.36</c:v>
                </c:pt>
                <c:pt idx="2405">
                  <c:v>17054.189999999999</c:v>
                </c:pt>
                <c:pt idx="2406">
                  <c:v>61757.15</c:v>
                </c:pt>
                <c:pt idx="2407">
                  <c:v>32419.23</c:v>
                </c:pt>
                <c:pt idx="2408">
                  <c:v>22159.16</c:v>
                </c:pt>
                <c:pt idx="2409">
                  <c:v>32906.5</c:v>
                </c:pt>
                <c:pt idx="2410">
                  <c:v>11176.37</c:v>
                </c:pt>
                <c:pt idx="2411">
                  <c:v>14579.47</c:v>
                </c:pt>
                <c:pt idx="2412">
                  <c:v>20266.7</c:v>
                </c:pt>
                <c:pt idx="2413">
                  <c:v>64231.96</c:v>
                </c:pt>
                <c:pt idx="2414">
                  <c:v>42537.98</c:v>
                </c:pt>
                <c:pt idx="2415">
                  <c:v>48954.2</c:v>
                </c:pt>
                <c:pt idx="2416">
                  <c:v>22017.5</c:v>
                </c:pt>
                <c:pt idx="2417">
                  <c:v>23615.4</c:v>
                </c:pt>
                <c:pt idx="2418">
                  <c:v>36002.019999999997</c:v>
                </c:pt>
                <c:pt idx="2419">
                  <c:v>15720.61</c:v>
                </c:pt>
                <c:pt idx="2420">
                  <c:v>100569.99</c:v>
                </c:pt>
                <c:pt idx="2421">
                  <c:v>45827.63</c:v>
                </c:pt>
                <c:pt idx="2422">
                  <c:v>22558.99</c:v>
                </c:pt>
                <c:pt idx="2423">
                  <c:v>10599.14</c:v>
                </c:pt>
                <c:pt idx="2424">
                  <c:v>16308.05</c:v>
                </c:pt>
                <c:pt idx="2425">
                  <c:v>14480.7</c:v>
                </c:pt>
                <c:pt idx="2426">
                  <c:v>10873.24</c:v>
                </c:pt>
                <c:pt idx="2427">
                  <c:v>27536.04</c:v>
                </c:pt>
                <c:pt idx="2428">
                  <c:v>24771.79</c:v>
                </c:pt>
                <c:pt idx="2429">
                  <c:v>36207.51</c:v>
                </c:pt>
                <c:pt idx="2430">
                  <c:v>46645.93</c:v>
                </c:pt>
                <c:pt idx="2431">
                  <c:v>11893.43</c:v>
                </c:pt>
                <c:pt idx="2432">
                  <c:v>13408.56</c:v>
                </c:pt>
                <c:pt idx="2433">
                  <c:v>19791.29</c:v>
                </c:pt>
                <c:pt idx="2434">
                  <c:v>90435.74</c:v>
                </c:pt>
                <c:pt idx="2435">
                  <c:v>9766.51</c:v>
                </c:pt>
                <c:pt idx="2436">
                  <c:v>37467.35</c:v>
                </c:pt>
                <c:pt idx="2437">
                  <c:v>38311.040000000001</c:v>
                </c:pt>
                <c:pt idx="2438">
                  <c:v>11755.39</c:v>
                </c:pt>
                <c:pt idx="2439">
                  <c:v>28973.54</c:v>
                </c:pt>
                <c:pt idx="2440">
                  <c:v>36693.269999999997</c:v>
                </c:pt>
                <c:pt idx="2441">
                  <c:v>43680.15</c:v>
                </c:pt>
                <c:pt idx="2442">
                  <c:v>21280.95</c:v>
                </c:pt>
                <c:pt idx="2443">
                  <c:v>17641.78</c:v>
                </c:pt>
                <c:pt idx="2444">
                  <c:v>55960.2</c:v>
                </c:pt>
                <c:pt idx="2445">
                  <c:v>17321.439999999999</c:v>
                </c:pt>
                <c:pt idx="2446">
                  <c:v>38638.480000000003</c:v>
                </c:pt>
                <c:pt idx="2447">
                  <c:v>32339.01</c:v>
                </c:pt>
                <c:pt idx="2448">
                  <c:v>58703.27</c:v>
                </c:pt>
                <c:pt idx="2449">
                  <c:v>14288.96</c:v>
                </c:pt>
                <c:pt idx="2450">
                  <c:v>13819.82</c:v>
                </c:pt>
                <c:pt idx="2451">
                  <c:v>29020.639999999999</c:v>
                </c:pt>
                <c:pt idx="2452">
                  <c:v>17862.64</c:v>
                </c:pt>
                <c:pt idx="2453">
                  <c:v>17863.8</c:v>
                </c:pt>
                <c:pt idx="2454">
                  <c:v>9664.48</c:v>
                </c:pt>
                <c:pt idx="2455">
                  <c:v>19296.27</c:v>
                </c:pt>
                <c:pt idx="2456">
                  <c:v>10220.81</c:v>
                </c:pt>
                <c:pt idx="2457">
                  <c:v>39380.31</c:v>
                </c:pt>
                <c:pt idx="2458">
                  <c:v>29564.82</c:v>
                </c:pt>
                <c:pt idx="2459">
                  <c:v>62758.16</c:v>
                </c:pt>
                <c:pt idx="2460">
                  <c:v>24813.15</c:v>
                </c:pt>
                <c:pt idx="2461">
                  <c:v>13329.84</c:v>
                </c:pt>
                <c:pt idx="2462">
                  <c:v>34702.57</c:v>
                </c:pt>
                <c:pt idx="2463">
                  <c:v>10478.5</c:v>
                </c:pt>
                <c:pt idx="2464">
                  <c:v>25710.720000000001</c:v>
                </c:pt>
                <c:pt idx="2465">
                  <c:v>47492.23</c:v>
                </c:pt>
                <c:pt idx="2466">
                  <c:v>34350.769999999997</c:v>
                </c:pt>
                <c:pt idx="2467">
                  <c:v>49852.67</c:v>
                </c:pt>
                <c:pt idx="2468">
                  <c:v>35329.65</c:v>
                </c:pt>
                <c:pt idx="2469">
                  <c:v>12607.78</c:v>
                </c:pt>
                <c:pt idx="2470">
                  <c:v>23295.87</c:v>
                </c:pt>
                <c:pt idx="2471">
                  <c:v>16584.72</c:v>
                </c:pt>
                <c:pt idx="2472">
                  <c:v>21836.07</c:v>
                </c:pt>
                <c:pt idx="2473">
                  <c:v>42563.46</c:v>
                </c:pt>
                <c:pt idx="2474">
                  <c:v>36997.550000000003</c:v>
                </c:pt>
                <c:pt idx="2475">
                  <c:v>16162.26</c:v>
                </c:pt>
                <c:pt idx="2476">
                  <c:v>30696.44</c:v>
                </c:pt>
                <c:pt idx="2477">
                  <c:v>16600.580000000002</c:v>
                </c:pt>
                <c:pt idx="2478">
                  <c:v>14195.33</c:v>
                </c:pt>
                <c:pt idx="2479">
                  <c:v>7119.47</c:v>
                </c:pt>
                <c:pt idx="2480">
                  <c:v>10544.48</c:v>
                </c:pt>
                <c:pt idx="2481">
                  <c:v>42370.03</c:v>
                </c:pt>
                <c:pt idx="2482">
                  <c:v>22613.39</c:v>
                </c:pt>
                <c:pt idx="2483">
                  <c:v>18671.259999999998</c:v>
                </c:pt>
                <c:pt idx="2484">
                  <c:v>7514.88</c:v>
                </c:pt>
                <c:pt idx="2485">
                  <c:v>12532.37</c:v>
                </c:pt>
                <c:pt idx="2486">
                  <c:v>43477.59</c:v>
                </c:pt>
                <c:pt idx="2487">
                  <c:v>28500.560000000001</c:v>
                </c:pt>
                <c:pt idx="2488">
                  <c:v>28060.1</c:v>
                </c:pt>
                <c:pt idx="2489">
                  <c:v>59355.77</c:v>
                </c:pt>
                <c:pt idx="2490">
                  <c:v>12898.65</c:v>
                </c:pt>
                <c:pt idx="2491">
                  <c:v>25843.96</c:v>
                </c:pt>
                <c:pt idx="2492">
                  <c:v>27276.2</c:v>
                </c:pt>
                <c:pt idx="2493">
                  <c:v>14899.86</c:v>
                </c:pt>
                <c:pt idx="2494">
                  <c:v>39132.78</c:v>
                </c:pt>
                <c:pt idx="2495">
                  <c:v>9844.4599999999991</c:v>
                </c:pt>
                <c:pt idx="2496">
                  <c:v>8735.8700000000008</c:v>
                </c:pt>
                <c:pt idx="2497">
                  <c:v>16864.150000000001</c:v>
                </c:pt>
                <c:pt idx="2498">
                  <c:v>14230.59</c:v>
                </c:pt>
                <c:pt idx="2499">
                  <c:v>10289.86</c:v>
                </c:pt>
                <c:pt idx="2500">
                  <c:v>44510.37</c:v>
                </c:pt>
                <c:pt idx="2501">
                  <c:v>25941.86</c:v>
                </c:pt>
                <c:pt idx="2502">
                  <c:v>22248.46</c:v>
                </c:pt>
                <c:pt idx="2503">
                  <c:v>8112.71</c:v>
                </c:pt>
                <c:pt idx="2504">
                  <c:v>8364.42</c:v>
                </c:pt>
                <c:pt idx="2505">
                  <c:v>15672.35</c:v>
                </c:pt>
                <c:pt idx="2506">
                  <c:v>23577.62</c:v>
                </c:pt>
                <c:pt idx="2507">
                  <c:v>29381.26</c:v>
                </c:pt>
                <c:pt idx="2508">
                  <c:v>13150.45</c:v>
                </c:pt>
                <c:pt idx="2509">
                  <c:v>10348.11</c:v>
                </c:pt>
                <c:pt idx="2510">
                  <c:v>38220.82</c:v>
                </c:pt>
                <c:pt idx="2511">
                  <c:v>23226.69</c:v>
                </c:pt>
                <c:pt idx="2512">
                  <c:v>17232.72</c:v>
                </c:pt>
                <c:pt idx="2513">
                  <c:v>16955.939999999999</c:v>
                </c:pt>
                <c:pt idx="2514">
                  <c:v>41148.54</c:v>
                </c:pt>
                <c:pt idx="2515">
                  <c:v>39577.83</c:v>
                </c:pt>
                <c:pt idx="2516">
                  <c:v>14199.05</c:v>
                </c:pt>
                <c:pt idx="2517">
                  <c:v>20253.91</c:v>
                </c:pt>
                <c:pt idx="2518">
                  <c:v>27451.78</c:v>
                </c:pt>
                <c:pt idx="2519">
                  <c:v>27593.86</c:v>
                </c:pt>
                <c:pt idx="2520">
                  <c:v>16063.73</c:v>
                </c:pt>
                <c:pt idx="2521">
                  <c:v>73609.2</c:v>
                </c:pt>
                <c:pt idx="2522">
                  <c:v>31622.05</c:v>
                </c:pt>
                <c:pt idx="2523">
                  <c:v>22369.77</c:v>
                </c:pt>
                <c:pt idx="2524">
                  <c:v>41918.54</c:v>
                </c:pt>
                <c:pt idx="2525">
                  <c:v>20478.7</c:v>
                </c:pt>
                <c:pt idx="2526">
                  <c:v>25359.05</c:v>
                </c:pt>
                <c:pt idx="2527">
                  <c:v>7711.6</c:v>
                </c:pt>
                <c:pt idx="2528">
                  <c:v>66546.83</c:v>
                </c:pt>
                <c:pt idx="2529">
                  <c:v>22512.32</c:v>
                </c:pt>
                <c:pt idx="2530">
                  <c:v>10991.65</c:v>
                </c:pt>
                <c:pt idx="2531">
                  <c:v>16840.43</c:v>
                </c:pt>
                <c:pt idx="2532">
                  <c:v>27414.94</c:v>
                </c:pt>
                <c:pt idx="2533">
                  <c:v>42327.58</c:v>
                </c:pt>
                <c:pt idx="2534">
                  <c:v>13576</c:v>
                </c:pt>
                <c:pt idx="2535">
                  <c:v>13258.54</c:v>
                </c:pt>
                <c:pt idx="2536">
                  <c:v>35404.92</c:v>
                </c:pt>
                <c:pt idx="2537">
                  <c:v>62245.36</c:v>
                </c:pt>
                <c:pt idx="2538">
                  <c:v>22099.4</c:v>
                </c:pt>
                <c:pt idx="2539">
                  <c:v>34171.51</c:v>
                </c:pt>
                <c:pt idx="2540">
                  <c:v>19986.59</c:v>
                </c:pt>
                <c:pt idx="2541">
                  <c:v>13302.27</c:v>
                </c:pt>
                <c:pt idx="2542">
                  <c:v>11902.74</c:v>
                </c:pt>
                <c:pt idx="2543">
                  <c:v>53431.32</c:v>
                </c:pt>
                <c:pt idx="2544">
                  <c:v>73762.48</c:v>
                </c:pt>
                <c:pt idx="2545">
                  <c:v>10695.91</c:v>
                </c:pt>
                <c:pt idx="2546">
                  <c:v>29447.42</c:v>
                </c:pt>
                <c:pt idx="2547">
                  <c:v>10611.57</c:v>
                </c:pt>
                <c:pt idx="2548">
                  <c:v>9376.98</c:v>
                </c:pt>
                <c:pt idx="2549">
                  <c:v>42189.97</c:v>
                </c:pt>
                <c:pt idx="2550">
                  <c:v>28696.79</c:v>
                </c:pt>
                <c:pt idx="2551">
                  <c:v>19777.349999999999</c:v>
                </c:pt>
                <c:pt idx="2552">
                  <c:v>35820.339999999997</c:v>
                </c:pt>
                <c:pt idx="2553">
                  <c:v>26853.24</c:v>
                </c:pt>
                <c:pt idx="2554">
                  <c:v>6739.4</c:v>
                </c:pt>
                <c:pt idx="2555">
                  <c:v>26538.27</c:v>
                </c:pt>
                <c:pt idx="2556">
                  <c:v>44348.46</c:v>
                </c:pt>
                <c:pt idx="2557">
                  <c:v>37226.949999999997</c:v>
                </c:pt>
                <c:pt idx="2558">
                  <c:v>31512.080000000002</c:v>
                </c:pt>
                <c:pt idx="2559">
                  <c:v>14805.27</c:v>
                </c:pt>
                <c:pt idx="2560">
                  <c:v>26144.6</c:v>
                </c:pt>
                <c:pt idx="2561">
                  <c:v>12741.64</c:v>
                </c:pt>
                <c:pt idx="2562">
                  <c:v>10203.879999999999</c:v>
                </c:pt>
                <c:pt idx="2563">
                  <c:v>27529.65</c:v>
                </c:pt>
                <c:pt idx="2564">
                  <c:v>27437.14</c:v>
                </c:pt>
                <c:pt idx="2565">
                  <c:v>31782.67</c:v>
                </c:pt>
                <c:pt idx="2566">
                  <c:v>36228.82</c:v>
                </c:pt>
                <c:pt idx="2567">
                  <c:v>31561.72</c:v>
                </c:pt>
                <c:pt idx="2568">
                  <c:v>25823.08</c:v>
                </c:pt>
                <c:pt idx="2569">
                  <c:v>7617.66</c:v>
                </c:pt>
                <c:pt idx="2570">
                  <c:v>37718.449999999997</c:v>
                </c:pt>
                <c:pt idx="2571">
                  <c:v>23160.2</c:v>
                </c:pt>
                <c:pt idx="2572">
                  <c:v>29497.55</c:v>
                </c:pt>
                <c:pt idx="2573">
                  <c:v>26350.06</c:v>
                </c:pt>
                <c:pt idx="2574">
                  <c:v>29947.96</c:v>
                </c:pt>
                <c:pt idx="2575">
                  <c:v>14392.66</c:v>
                </c:pt>
                <c:pt idx="2576">
                  <c:v>35748.660000000003</c:v>
                </c:pt>
                <c:pt idx="2577">
                  <c:v>25063.77</c:v>
                </c:pt>
                <c:pt idx="2578">
                  <c:v>10499.65</c:v>
                </c:pt>
                <c:pt idx="2579">
                  <c:v>35632.800000000003</c:v>
                </c:pt>
                <c:pt idx="2580">
                  <c:v>46185.93</c:v>
                </c:pt>
                <c:pt idx="2581">
                  <c:v>8220.44</c:v>
                </c:pt>
                <c:pt idx="2582">
                  <c:v>14650.89</c:v>
                </c:pt>
                <c:pt idx="2583">
                  <c:v>42642.3</c:v>
                </c:pt>
                <c:pt idx="2584">
                  <c:v>11149.72</c:v>
                </c:pt>
                <c:pt idx="2585">
                  <c:v>10778.9</c:v>
                </c:pt>
                <c:pt idx="2586">
                  <c:v>22705.68</c:v>
                </c:pt>
                <c:pt idx="2587">
                  <c:v>20275.59</c:v>
                </c:pt>
                <c:pt idx="2588">
                  <c:v>22858.06</c:v>
                </c:pt>
                <c:pt idx="2589">
                  <c:v>8699.3700000000008</c:v>
                </c:pt>
                <c:pt idx="2590">
                  <c:v>25381.9</c:v>
                </c:pt>
                <c:pt idx="2591">
                  <c:v>29222.27</c:v>
                </c:pt>
                <c:pt idx="2592">
                  <c:v>63426.23</c:v>
                </c:pt>
                <c:pt idx="2593">
                  <c:v>7107.34</c:v>
                </c:pt>
                <c:pt idx="2594">
                  <c:v>19018.68</c:v>
                </c:pt>
                <c:pt idx="2595">
                  <c:v>8871.58</c:v>
                </c:pt>
                <c:pt idx="2596">
                  <c:v>9611.74</c:v>
                </c:pt>
                <c:pt idx="2597">
                  <c:v>17487.52</c:v>
                </c:pt>
                <c:pt idx="2598">
                  <c:v>8178.13</c:v>
                </c:pt>
                <c:pt idx="2599">
                  <c:v>8818.18</c:v>
                </c:pt>
                <c:pt idx="2600">
                  <c:v>10430.9</c:v>
                </c:pt>
                <c:pt idx="2601">
                  <c:v>12179.9</c:v>
                </c:pt>
                <c:pt idx="2602">
                  <c:v>37854.44</c:v>
                </c:pt>
                <c:pt idx="2603">
                  <c:v>7844.03</c:v>
                </c:pt>
                <c:pt idx="2604">
                  <c:v>17682.009999999998</c:v>
                </c:pt>
                <c:pt idx="2605">
                  <c:v>52913.18</c:v>
                </c:pt>
                <c:pt idx="2606">
                  <c:v>14743.29</c:v>
                </c:pt>
                <c:pt idx="2607">
                  <c:v>25303.89</c:v>
                </c:pt>
                <c:pt idx="2608">
                  <c:v>20372.11</c:v>
                </c:pt>
                <c:pt idx="2609">
                  <c:v>31583.33</c:v>
                </c:pt>
                <c:pt idx="2610">
                  <c:v>32005.7</c:v>
                </c:pt>
                <c:pt idx="2611">
                  <c:v>8516.5499999999993</c:v>
                </c:pt>
                <c:pt idx="2612">
                  <c:v>16575.419999999998</c:v>
                </c:pt>
                <c:pt idx="2613">
                  <c:v>12555.22</c:v>
                </c:pt>
                <c:pt idx="2614">
                  <c:v>23066.12</c:v>
                </c:pt>
                <c:pt idx="2615">
                  <c:v>20179.349999999999</c:v>
                </c:pt>
                <c:pt idx="2616">
                  <c:v>12076.64</c:v>
                </c:pt>
                <c:pt idx="2617">
                  <c:v>14410.14</c:v>
                </c:pt>
                <c:pt idx="2618">
                  <c:v>48616.83</c:v>
                </c:pt>
                <c:pt idx="2619">
                  <c:v>12819.19</c:v>
                </c:pt>
                <c:pt idx="2620">
                  <c:v>16515.54</c:v>
                </c:pt>
                <c:pt idx="2621">
                  <c:v>38086.769999999997</c:v>
                </c:pt>
                <c:pt idx="2622">
                  <c:v>60342.82</c:v>
                </c:pt>
                <c:pt idx="2623">
                  <c:v>26852.36</c:v>
                </c:pt>
                <c:pt idx="2624">
                  <c:v>27160.9</c:v>
                </c:pt>
                <c:pt idx="2625">
                  <c:v>24329.52</c:v>
                </c:pt>
                <c:pt idx="2626">
                  <c:v>49335.44</c:v>
                </c:pt>
                <c:pt idx="2627">
                  <c:v>11758.83</c:v>
                </c:pt>
                <c:pt idx="2628">
                  <c:v>25206.39</c:v>
                </c:pt>
                <c:pt idx="2629">
                  <c:v>7353.15</c:v>
                </c:pt>
                <c:pt idx="2630">
                  <c:v>18648.46</c:v>
                </c:pt>
                <c:pt idx="2631">
                  <c:v>37195.29</c:v>
                </c:pt>
                <c:pt idx="2632">
                  <c:v>9822.93</c:v>
                </c:pt>
                <c:pt idx="2633">
                  <c:v>17817.689999999999</c:v>
                </c:pt>
                <c:pt idx="2634">
                  <c:v>19827.75</c:v>
                </c:pt>
                <c:pt idx="2635">
                  <c:v>15994.61</c:v>
                </c:pt>
                <c:pt idx="2636">
                  <c:v>15414.13</c:v>
                </c:pt>
                <c:pt idx="2637">
                  <c:v>10784.91</c:v>
                </c:pt>
                <c:pt idx="2638">
                  <c:v>9471.91</c:v>
                </c:pt>
                <c:pt idx="2639">
                  <c:v>32934.5</c:v>
                </c:pt>
                <c:pt idx="2640">
                  <c:v>16119.75</c:v>
                </c:pt>
                <c:pt idx="2641">
                  <c:v>19464.150000000001</c:v>
                </c:pt>
                <c:pt idx="2642">
                  <c:v>25862.16</c:v>
                </c:pt>
                <c:pt idx="2643">
                  <c:v>15660.15</c:v>
                </c:pt>
                <c:pt idx="2644">
                  <c:v>13700.76</c:v>
                </c:pt>
                <c:pt idx="2645">
                  <c:v>32050.02</c:v>
                </c:pt>
                <c:pt idx="2646">
                  <c:v>14798.63</c:v>
                </c:pt>
                <c:pt idx="2647">
                  <c:v>8039.36</c:v>
                </c:pt>
                <c:pt idx="2648">
                  <c:v>7009.77</c:v>
                </c:pt>
                <c:pt idx="2649">
                  <c:v>8805.83</c:v>
                </c:pt>
                <c:pt idx="2650">
                  <c:v>20549.25</c:v>
                </c:pt>
                <c:pt idx="2651">
                  <c:v>12068.24</c:v>
                </c:pt>
                <c:pt idx="2652">
                  <c:v>15646.31</c:v>
                </c:pt>
                <c:pt idx="2653">
                  <c:v>30185.78</c:v>
                </c:pt>
                <c:pt idx="2654">
                  <c:v>31113.68</c:v>
                </c:pt>
                <c:pt idx="2655">
                  <c:v>17775.240000000002</c:v>
                </c:pt>
                <c:pt idx="2656">
                  <c:v>50824.57</c:v>
                </c:pt>
                <c:pt idx="2657">
                  <c:v>8003.47</c:v>
                </c:pt>
                <c:pt idx="2658">
                  <c:v>26112.59</c:v>
                </c:pt>
                <c:pt idx="2659">
                  <c:v>9024.69</c:v>
                </c:pt>
                <c:pt idx="2660">
                  <c:v>21922.81</c:v>
                </c:pt>
                <c:pt idx="2661">
                  <c:v>8703.91</c:v>
                </c:pt>
                <c:pt idx="2662">
                  <c:v>34909.53</c:v>
                </c:pt>
                <c:pt idx="2663">
                  <c:v>14288.79</c:v>
                </c:pt>
                <c:pt idx="2664">
                  <c:v>28897.39</c:v>
                </c:pt>
                <c:pt idx="2665">
                  <c:v>9874.8700000000008</c:v>
                </c:pt>
                <c:pt idx="2666">
                  <c:v>33333.800000000003</c:v>
                </c:pt>
                <c:pt idx="2667">
                  <c:v>16415.52</c:v>
                </c:pt>
                <c:pt idx="2668">
                  <c:v>6921.29</c:v>
                </c:pt>
                <c:pt idx="2669">
                  <c:v>33982.44</c:v>
                </c:pt>
                <c:pt idx="2670">
                  <c:v>7949.56</c:v>
                </c:pt>
                <c:pt idx="2671">
                  <c:v>23400.79</c:v>
                </c:pt>
                <c:pt idx="2672">
                  <c:v>49985.39</c:v>
                </c:pt>
                <c:pt idx="2673">
                  <c:v>34034.92</c:v>
                </c:pt>
                <c:pt idx="2674">
                  <c:v>10912.06</c:v>
                </c:pt>
                <c:pt idx="2675">
                  <c:v>12047.45</c:v>
                </c:pt>
                <c:pt idx="2676">
                  <c:v>14721.17</c:v>
                </c:pt>
                <c:pt idx="2677">
                  <c:v>30866.53</c:v>
                </c:pt>
                <c:pt idx="2678">
                  <c:v>24011.279999999999</c:v>
                </c:pt>
                <c:pt idx="2679">
                  <c:v>13216.04</c:v>
                </c:pt>
                <c:pt idx="2680">
                  <c:v>9047.41</c:v>
                </c:pt>
                <c:pt idx="2681">
                  <c:v>47793.42</c:v>
                </c:pt>
                <c:pt idx="2682">
                  <c:v>34726.83</c:v>
                </c:pt>
                <c:pt idx="2683">
                  <c:v>17039.509999999998</c:v>
                </c:pt>
                <c:pt idx="2684">
                  <c:v>41068.959999999999</c:v>
                </c:pt>
                <c:pt idx="2685">
                  <c:v>9730.56</c:v>
                </c:pt>
                <c:pt idx="2686">
                  <c:v>38442.959999999999</c:v>
                </c:pt>
                <c:pt idx="2687">
                  <c:v>9164.48</c:v>
                </c:pt>
                <c:pt idx="2688">
                  <c:v>7315.95</c:v>
                </c:pt>
                <c:pt idx="2689">
                  <c:v>28969.61</c:v>
                </c:pt>
                <c:pt idx="2690">
                  <c:v>37138.53</c:v>
                </c:pt>
                <c:pt idx="2691">
                  <c:v>10476.780000000001</c:v>
                </c:pt>
                <c:pt idx="2692">
                  <c:v>15317.5</c:v>
                </c:pt>
                <c:pt idx="2693">
                  <c:v>34662.25</c:v>
                </c:pt>
                <c:pt idx="2694">
                  <c:v>26788.69</c:v>
                </c:pt>
                <c:pt idx="2695">
                  <c:v>23738.97</c:v>
                </c:pt>
                <c:pt idx="2696">
                  <c:v>8854.3700000000008</c:v>
                </c:pt>
                <c:pt idx="2697">
                  <c:v>6445.26</c:v>
                </c:pt>
                <c:pt idx="2698">
                  <c:v>6948.87</c:v>
                </c:pt>
                <c:pt idx="2699">
                  <c:v>12102.82</c:v>
                </c:pt>
                <c:pt idx="2700">
                  <c:v>10567.85</c:v>
                </c:pt>
                <c:pt idx="2701">
                  <c:v>15993.99</c:v>
                </c:pt>
                <c:pt idx="2702">
                  <c:v>22224.25</c:v>
                </c:pt>
                <c:pt idx="2703">
                  <c:v>18192.73</c:v>
                </c:pt>
                <c:pt idx="2704">
                  <c:v>26382.55</c:v>
                </c:pt>
                <c:pt idx="2705">
                  <c:v>46318.73</c:v>
                </c:pt>
                <c:pt idx="2706">
                  <c:v>11306.59</c:v>
                </c:pt>
                <c:pt idx="2707">
                  <c:v>17933.79</c:v>
                </c:pt>
                <c:pt idx="2708">
                  <c:v>41791.910000000003</c:v>
                </c:pt>
                <c:pt idx="2709">
                  <c:v>15749.4</c:v>
                </c:pt>
                <c:pt idx="2710">
                  <c:v>34722.449999999997</c:v>
                </c:pt>
                <c:pt idx="2711">
                  <c:v>8937.2900000000009</c:v>
                </c:pt>
                <c:pt idx="2712">
                  <c:v>15562.7</c:v>
                </c:pt>
                <c:pt idx="2713">
                  <c:v>15858.71</c:v>
                </c:pt>
                <c:pt idx="2714">
                  <c:v>33423.089999999997</c:v>
                </c:pt>
                <c:pt idx="2715">
                  <c:v>36746.26</c:v>
                </c:pt>
                <c:pt idx="2716">
                  <c:v>10330</c:v>
                </c:pt>
                <c:pt idx="2717">
                  <c:v>8029.51</c:v>
                </c:pt>
                <c:pt idx="2718">
                  <c:v>49217.66</c:v>
                </c:pt>
                <c:pt idx="2719">
                  <c:v>30493.9</c:v>
                </c:pt>
                <c:pt idx="2720">
                  <c:v>16492.38</c:v>
                </c:pt>
                <c:pt idx="2721">
                  <c:v>33403.019999999997</c:v>
                </c:pt>
                <c:pt idx="2722">
                  <c:v>9064.7000000000007</c:v>
                </c:pt>
                <c:pt idx="2723">
                  <c:v>18911.580000000002</c:v>
                </c:pt>
                <c:pt idx="2724">
                  <c:v>30397.32</c:v>
                </c:pt>
                <c:pt idx="2725">
                  <c:v>14893.19</c:v>
                </c:pt>
                <c:pt idx="2726">
                  <c:v>25000.799999999999</c:v>
                </c:pt>
                <c:pt idx="2727">
                  <c:v>18330.61</c:v>
                </c:pt>
                <c:pt idx="2728">
                  <c:v>19244.689999999999</c:v>
                </c:pt>
                <c:pt idx="2729">
                  <c:v>26416.48</c:v>
                </c:pt>
                <c:pt idx="2730">
                  <c:v>15618.5</c:v>
                </c:pt>
                <c:pt idx="2731">
                  <c:v>12651.52</c:v>
                </c:pt>
                <c:pt idx="2732">
                  <c:v>15606.11</c:v>
                </c:pt>
                <c:pt idx="2733">
                  <c:v>63805.22</c:v>
                </c:pt>
                <c:pt idx="2734">
                  <c:v>21822.84</c:v>
                </c:pt>
                <c:pt idx="2735">
                  <c:v>6118.06</c:v>
                </c:pt>
                <c:pt idx="2736">
                  <c:v>6466.1</c:v>
                </c:pt>
                <c:pt idx="2737">
                  <c:v>58588.44</c:v>
                </c:pt>
                <c:pt idx="2738">
                  <c:v>17519.599999999999</c:v>
                </c:pt>
                <c:pt idx="2739">
                  <c:v>15409.63</c:v>
                </c:pt>
                <c:pt idx="2740">
                  <c:v>6437.86</c:v>
                </c:pt>
                <c:pt idx="2741">
                  <c:v>7062.74</c:v>
                </c:pt>
                <c:pt idx="2742">
                  <c:v>22867.14</c:v>
                </c:pt>
                <c:pt idx="2743">
                  <c:v>15618.12</c:v>
                </c:pt>
                <c:pt idx="2744">
                  <c:v>70514.69</c:v>
                </c:pt>
                <c:pt idx="2745">
                  <c:v>12622.55</c:v>
                </c:pt>
                <c:pt idx="2746">
                  <c:v>15855.76</c:v>
                </c:pt>
                <c:pt idx="2747">
                  <c:v>28220.57</c:v>
                </c:pt>
                <c:pt idx="2748">
                  <c:v>17329.59</c:v>
                </c:pt>
                <c:pt idx="2749">
                  <c:v>8921.9699999999993</c:v>
                </c:pt>
                <c:pt idx="2750">
                  <c:v>36444.300000000003</c:v>
                </c:pt>
                <c:pt idx="2751">
                  <c:v>16674.849999999999</c:v>
                </c:pt>
                <c:pt idx="2752">
                  <c:v>17577.060000000001</c:v>
                </c:pt>
                <c:pt idx="2753">
                  <c:v>15222.64</c:v>
                </c:pt>
                <c:pt idx="2754">
                  <c:v>10796.46</c:v>
                </c:pt>
                <c:pt idx="2755">
                  <c:v>6755.12</c:v>
                </c:pt>
                <c:pt idx="2756">
                  <c:v>51723.72</c:v>
                </c:pt>
                <c:pt idx="2757">
                  <c:v>21096.86</c:v>
                </c:pt>
                <c:pt idx="2758">
                  <c:v>7528.88</c:v>
                </c:pt>
                <c:pt idx="2759">
                  <c:v>10195.64</c:v>
                </c:pt>
                <c:pt idx="2760">
                  <c:v>9362.65</c:v>
                </c:pt>
                <c:pt idx="2761">
                  <c:v>9107.7999999999993</c:v>
                </c:pt>
                <c:pt idx="2762">
                  <c:v>13689.62</c:v>
                </c:pt>
                <c:pt idx="2763">
                  <c:v>33660.44</c:v>
                </c:pt>
                <c:pt idx="2764">
                  <c:v>23571.55</c:v>
                </c:pt>
                <c:pt idx="2765">
                  <c:v>30141.67</c:v>
                </c:pt>
                <c:pt idx="2766">
                  <c:v>11946.19</c:v>
                </c:pt>
                <c:pt idx="2767">
                  <c:v>8249.41</c:v>
                </c:pt>
                <c:pt idx="2768">
                  <c:v>8968.86</c:v>
                </c:pt>
                <c:pt idx="2769">
                  <c:v>7428.62</c:v>
                </c:pt>
                <c:pt idx="2770">
                  <c:v>46103.03</c:v>
                </c:pt>
                <c:pt idx="2771">
                  <c:v>33583.910000000003</c:v>
                </c:pt>
                <c:pt idx="2772">
                  <c:v>52893.71</c:v>
                </c:pt>
                <c:pt idx="2773">
                  <c:v>58699.05</c:v>
                </c:pt>
                <c:pt idx="2774">
                  <c:v>16837.39</c:v>
                </c:pt>
                <c:pt idx="2775">
                  <c:v>16174.08</c:v>
                </c:pt>
                <c:pt idx="2776">
                  <c:v>16048.05</c:v>
                </c:pt>
                <c:pt idx="2777">
                  <c:v>8404.6200000000008</c:v>
                </c:pt>
                <c:pt idx="2778">
                  <c:v>25346.29</c:v>
                </c:pt>
                <c:pt idx="2779">
                  <c:v>20701.61</c:v>
                </c:pt>
                <c:pt idx="2780">
                  <c:v>29997.01</c:v>
                </c:pt>
                <c:pt idx="2781">
                  <c:v>10095.24</c:v>
                </c:pt>
                <c:pt idx="2782">
                  <c:v>8126.09</c:v>
                </c:pt>
                <c:pt idx="2783">
                  <c:v>11129.19</c:v>
                </c:pt>
                <c:pt idx="2784">
                  <c:v>10390.77</c:v>
                </c:pt>
                <c:pt idx="2785">
                  <c:v>16626.41</c:v>
                </c:pt>
                <c:pt idx="2786">
                  <c:v>14373.45</c:v>
                </c:pt>
                <c:pt idx="2787">
                  <c:v>7484.6</c:v>
                </c:pt>
                <c:pt idx="2788">
                  <c:v>7526.82</c:v>
                </c:pt>
                <c:pt idx="2789">
                  <c:v>24897.14</c:v>
                </c:pt>
                <c:pt idx="2790">
                  <c:v>6578.22</c:v>
                </c:pt>
                <c:pt idx="2791">
                  <c:v>8300.7900000000009</c:v>
                </c:pt>
                <c:pt idx="2792">
                  <c:v>6850.97</c:v>
                </c:pt>
                <c:pt idx="2793">
                  <c:v>38436.75</c:v>
                </c:pt>
                <c:pt idx="2794">
                  <c:v>8329.1</c:v>
                </c:pt>
                <c:pt idx="2795">
                  <c:v>20025.400000000001</c:v>
                </c:pt>
                <c:pt idx="2796">
                  <c:v>6587.35</c:v>
                </c:pt>
                <c:pt idx="2797">
                  <c:v>37499.9</c:v>
                </c:pt>
                <c:pt idx="2798">
                  <c:v>7205.26</c:v>
                </c:pt>
                <c:pt idx="2799">
                  <c:v>10251.93</c:v>
                </c:pt>
                <c:pt idx="2800">
                  <c:v>68652.320000000007</c:v>
                </c:pt>
                <c:pt idx="2801">
                  <c:v>13826.9</c:v>
                </c:pt>
                <c:pt idx="2802">
                  <c:v>7164.34</c:v>
                </c:pt>
                <c:pt idx="2803">
                  <c:v>15946.79</c:v>
                </c:pt>
                <c:pt idx="2804">
                  <c:v>18565.189999999999</c:v>
                </c:pt>
                <c:pt idx="2805">
                  <c:v>6557.97</c:v>
                </c:pt>
                <c:pt idx="2806">
                  <c:v>8711.36</c:v>
                </c:pt>
                <c:pt idx="2807">
                  <c:v>10237.35</c:v>
                </c:pt>
                <c:pt idx="2808">
                  <c:v>8922.7999999999993</c:v>
                </c:pt>
                <c:pt idx="2809">
                  <c:v>8268.2099999999991</c:v>
                </c:pt>
                <c:pt idx="2810">
                  <c:v>23531.95</c:v>
                </c:pt>
                <c:pt idx="2811">
                  <c:v>11641.34</c:v>
                </c:pt>
                <c:pt idx="2812">
                  <c:v>16139.24</c:v>
                </c:pt>
                <c:pt idx="2813">
                  <c:v>9849.5400000000009</c:v>
                </c:pt>
                <c:pt idx="2814">
                  <c:v>6445.4</c:v>
                </c:pt>
                <c:pt idx="2815">
                  <c:v>9741.42</c:v>
                </c:pt>
                <c:pt idx="2816">
                  <c:v>11203.09</c:v>
                </c:pt>
                <c:pt idx="2817">
                  <c:v>43628.99</c:v>
                </c:pt>
                <c:pt idx="2818">
                  <c:v>24766.38</c:v>
                </c:pt>
                <c:pt idx="2819">
                  <c:v>21159.75</c:v>
                </c:pt>
                <c:pt idx="2820">
                  <c:v>9407.32</c:v>
                </c:pt>
                <c:pt idx="2821">
                  <c:v>18450.82</c:v>
                </c:pt>
                <c:pt idx="2822">
                  <c:v>10783.05</c:v>
                </c:pt>
                <c:pt idx="2823">
                  <c:v>7390.14</c:v>
                </c:pt>
                <c:pt idx="2824">
                  <c:v>14794.44</c:v>
                </c:pt>
                <c:pt idx="2825">
                  <c:v>16679.919999999998</c:v>
                </c:pt>
                <c:pt idx="2826">
                  <c:v>11294.52</c:v>
                </c:pt>
                <c:pt idx="2827">
                  <c:v>33168.050000000003</c:v>
                </c:pt>
                <c:pt idx="2828">
                  <c:v>7666.85</c:v>
                </c:pt>
                <c:pt idx="2829">
                  <c:v>41125.160000000003</c:v>
                </c:pt>
                <c:pt idx="2830">
                  <c:v>19685.87</c:v>
                </c:pt>
                <c:pt idx="2831">
                  <c:v>25919.9</c:v>
                </c:pt>
                <c:pt idx="2832">
                  <c:v>16454.37</c:v>
                </c:pt>
                <c:pt idx="2833">
                  <c:v>21770.71</c:v>
                </c:pt>
                <c:pt idx="2834">
                  <c:v>7781.86</c:v>
                </c:pt>
                <c:pt idx="2835">
                  <c:v>21173.599999999999</c:v>
                </c:pt>
                <c:pt idx="2836">
                  <c:v>14005.49</c:v>
                </c:pt>
                <c:pt idx="2837">
                  <c:v>12064.68</c:v>
                </c:pt>
                <c:pt idx="2838">
                  <c:v>8897.34</c:v>
                </c:pt>
                <c:pt idx="2839">
                  <c:v>6243.46</c:v>
                </c:pt>
                <c:pt idx="2840">
                  <c:v>21051.3</c:v>
                </c:pt>
                <c:pt idx="2841">
                  <c:v>6196.51</c:v>
                </c:pt>
                <c:pt idx="2842">
                  <c:v>8756.85</c:v>
                </c:pt>
                <c:pt idx="2843">
                  <c:v>12835.54</c:v>
                </c:pt>
                <c:pt idx="2844">
                  <c:v>26825.43</c:v>
                </c:pt>
                <c:pt idx="2845">
                  <c:v>14683.27</c:v>
                </c:pt>
                <c:pt idx="2846">
                  <c:v>19168.75</c:v>
                </c:pt>
                <c:pt idx="2847">
                  <c:v>25805.62</c:v>
                </c:pt>
                <c:pt idx="2848">
                  <c:v>14591.76</c:v>
                </c:pt>
                <c:pt idx="2849">
                  <c:v>9649.66</c:v>
                </c:pt>
                <c:pt idx="2850">
                  <c:v>33568.58</c:v>
                </c:pt>
                <c:pt idx="2851">
                  <c:v>19245.57</c:v>
                </c:pt>
                <c:pt idx="2852">
                  <c:v>20554.12</c:v>
                </c:pt>
                <c:pt idx="2853">
                  <c:v>9496.57</c:v>
                </c:pt>
                <c:pt idx="2854">
                  <c:v>39847.699999999997</c:v>
                </c:pt>
                <c:pt idx="2855">
                  <c:v>7588.31</c:v>
                </c:pt>
                <c:pt idx="2856">
                  <c:v>15703.9</c:v>
                </c:pt>
                <c:pt idx="2857">
                  <c:v>21508.74</c:v>
                </c:pt>
                <c:pt idx="2858">
                  <c:v>26465.22</c:v>
                </c:pt>
                <c:pt idx="2859">
                  <c:v>30116.66</c:v>
                </c:pt>
                <c:pt idx="2860">
                  <c:v>51508.639999999999</c:v>
                </c:pt>
                <c:pt idx="2861">
                  <c:v>24073.53</c:v>
                </c:pt>
                <c:pt idx="2862">
                  <c:v>27770.6</c:v>
                </c:pt>
                <c:pt idx="2863">
                  <c:v>10232.82</c:v>
                </c:pt>
                <c:pt idx="2864">
                  <c:v>13562.68</c:v>
                </c:pt>
                <c:pt idx="2865">
                  <c:v>19594.990000000002</c:v>
                </c:pt>
                <c:pt idx="2866">
                  <c:v>7325.37</c:v>
                </c:pt>
                <c:pt idx="2867">
                  <c:v>6971.19</c:v>
                </c:pt>
                <c:pt idx="2868">
                  <c:v>26122.39</c:v>
                </c:pt>
                <c:pt idx="2869">
                  <c:v>6832.32</c:v>
                </c:pt>
                <c:pt idx="2870">
                  <c:v>16506.04</c:v>
                </c:pt>
                <c:pt idx="2871">
                  <c:v>14349.55</c:v>
                </c:pt>
                <c:pt idx="2872">
                  <c:v>12976.77</c:v>
                </c:pt>
                <c:pt idx="2873">
                  <c:v>9373.09</c:v>
                </c:pt>
                <c:pt idx="2874">
                  <c:v>7221.32</c:v>
                </c:pt>
                <c:pt idx="2875">
                  <c:v>16263.45</c:v>
                </c:pt>
                <c:pt idx="2876">
                  <c:v>8529.85</c:v>
                </c:pt>
                <c:pt idx="2877">
                  <c:v>7845.94</c:v>
                </c:pt>
                <c:pt idx="2878">
                  <c:v>8039.44</c:v>
                </c:pt>
                <c:pt idx="2879">
                  <c:v>13073.61</c:v>
                </c:pt>
                <c:pt idx="2880">
                  <c:v>17042.14</c:v>
                </c:pt>
                <c:pt idx="2881">
                  <c:v>19102.53</c:v>
                </c:pt>
                <c:pt idx="2882">
                  <c:v>8176.94</c:v>
                </c:pt>
                <c:pt idx="2883">
                  <c:v>7650.68</c:v>
                </c:pt>
                <c:pt idx="2884">
                  <c:v>7775.67</c:v>
                </c:pt>
                <c:pt idx="2885">
                  <c:v>44634.7</c:v>
                </c:pt>
                <c:pt idx="2886">
                  <c:v>18088.66</c:v>
                </c:pt>
                <c:pt idx="2887">
                  <c:v>7820</c:v>
                </c:pt>
                <c:pt idx="2888">
                  <c:v>14791.65</c:v>
                </c:pt>
                <c:pt idx="2889">
                  <c:v>6009.56</c:v>
                </c:pt>
                <c:pt idx="2890">
                  <c:v>11304.93</c:v>
                </c:pt>
                <c:pt idx="2891">
                  <c:v>20699.68</c:v>
                </c:pt>
                <c:pt idx="2892">
                  <c:v>17842.990000000002</c:v>
                </c:pt>
                <c:pt idx="2893">
                  <c:v>40621.86</c:v>
                </c:pt>
                <c:pt idx="2894">
                  <c:v>5469.48</c:v>
                </c:pt>
                <c:pt idx="2895">
                  <c:v>42936.12</c:v>
                </c:pt>
                <c:pt idx="2896">
                  <c:v>10564.93</c:v>
                </c:pt>
                <c:pt idx="2897">
                  <c:v>26025.33</c:v>
                </c:pt>
                <c:pt idx="2898">
                  <c:v>22115.08</c:v>
                </c:pt>
                <c:pt idx="2899">
                  <c:v>52136.19</c:v>
                </c:pt>
                <c:pt idx="2900">
                  <c:v>16955.88</c:v>
                </c:pt>
                <c:pt idx="2901">
                  <c:v>7764.55</c:v>
                </c:pt>
                <c:pt idx="2902">
                  <c:v>7574.75</c:v>
                </c:pt>
                <c:pt idx="2903">
                  <c:v>7291.75</c:v>
                </c:pt>
                <c:pt idx="2904">
                  <c:v>18630.64</c:v>
                </c:pt>
                <c:pt idx="2905">
                  <c:v>31454.63</c:v>
                </c:pt>
                <c:pt idx="2906">
                  <c:v>24136.13</c:v>
                </c:pt>
                <c:pt idx="2907">
                  <c:v>9506.24</c:v>
                </c:pt>
                <c:pt idx="2908">
                  <c:v>6417.15</c:v>
                </c:pt>
                <c:pt idx="2909">
                  <c:v>8017.63</c:v>
                </c:pt>
                <c:pt idx="2910">
                  <c:v>5785.11</c:v>
                </c:pt>
                <c:pt idx="2911">
                  <c:v>12081.44</c:v>
                </c:pt>
                <c:pt idx="2912">
                  <c:v>50359.87</c:v>
                </c:pt>
                <c:pt idx="2913">
                  <c:v>44745.53</c:v>
                </c:pt>
                <c:pt idx="2914">
                  <c:v>11433.58</c:v>
                </c:pt>
                <c:pt idx="2915">
                  <c:v>16519.72</c:v>
                </c:pt>
                <c:pt idx="2916">
                  <c:v>20151.13</c:v>
                </c:pt>
                <c:pt idx="2917">
                  <c:v>21321.52</c:v>
                </c:pt>
                <c:pt idx="2918">
                  <c:v>21765.1</c:v>
                </c:pt>
                <c:pt idx="2919">
                  <c:v>7933.89</c:v>
                </c:pt>
                <c:pt idx="2920">
                  <c:v>9227.4599999999991</c:v>
                </c:pt>
                <c:pt idx="2921">
                  <c:v>7889.12</c:v>
                </c:pt>
                <c:pt idx="2922">
                  <c:v>8307.35</c:v>
                </c:pt>
                <c:pt idx="2923">
                  <c:v>7277.43</c:v>
                </c:pt>
                <c:pt idx="2924">
                  <c:v>12164.42</c:v>
                </c:pt>
                <c:pt idx="2925">
                  <c:v>37839.360000000001</c:v>
                </c:pt>
                <c:pt idx="2926">
                  <c:v>41237.08</c:v>
                </c:pt>
                <c:pt idx="2927">
                  <c:v>19011.57</c:v>
                </c:pt>
                <c:pt idx="2928">
                  <c:v>6110.14</c:v>
                </c:pt>
                <c:pt idx="2929">
                  <c:v>7897.35</c:v>
                </c:pt>
                <c:pt idx="2930">
                  <c:v>8037.47</c:v>
                </c:pt>
                <c:pt idx="2931">
                  <c:v>18048.22</c:v>
                </c:pt>
                <c:pt idx="2932">
                  <c:v>4848.7299999999996</c:v>
                </c:pt>
                <c:pt idx="2933">
                  <c:v>23428.62</c:v>
                </c:pt>
                <c:pt idx="2934">
                  <c:v>28307.64</c:v>
                </c:pt>
                <c:pt idx="2935">
                  <c:v>6418</c:v>
                </c:pt>
                <c:pt idx="2936">
                  <c:v>12643.03</c:v>
                </c:pt>
                <c:pt idx="2937">
                  <c:v>8212.58</c:v>
                </c:pt>
                <c:pt idx="2938">
                  <c:v>8878.36</c:v>
                </c:pt>
                <c:pt idx="2939">
                  <c:v>27064.84</c:v>
                </c:pt>
                <c:pt idx="2940">
                  <c:v>23697.74</c:v>
                </c:pt>
                <c:pt idx="2941">
                  <c:v>6113.39</c:v>
                </c:pt>
                <c:pt idx="2942">
                  <c:v>16389.78</c:v>
                </c:pt>
                <c:pt idx="2943">
                  <c:v>11263.91</c:v>
                </c:pt>
                <c:pt idx="2944">
                  <c:v>9243.16</c:v>
                </c:pt>
                <c:pt idx="2945">
                  <c:v>13116.9</c:v>
                </c:pt>
                <c:pt idx="2946">
                  <c:v>20886.57</c:v>
                </c:pt>
                <c:pt idx="2947">
                  <c:v>11655.36</c:v>
                </c:pt>
                <c:pt idx="2948">
                  <c:v>26218.03</c:v>
                </c:pt>
                <c:pt idx="2949">
                  <c:v>7835.18</c:v>
                </c:pt>
                <c:pt idx="2950">
                  <c:v>7286.68</c:v>
                </c:pt>
                <c:pt idx="2951">
                  <c:v>12288.15</c:v>
                </c:pt>
                <c:pt idx="2952">
                  <c:v>26637.08</c:v>
                </c:pt>
                <c:pt idx="2953">
                  <c:v>7828.26</c:v>
                </c:pt>
                <c:pt idx="2954">
                  <c:v>30071.5</c:v>
                </c:pt>
                <c:pt idx="2955">
                  <c:v>26216.48</c:v>
                </c:pt>
                <c:pt idx="2956">
                  <c:v>14789.79</c:v>
                </c:pt>
                <c:pt idx="2957">
                  <c:v>21494.9</c:v>
                </c:pt>
                <c:pt idx="2958">
                  <c:v>6929.95</c:v>
                </c:pt>
                <c:pt idx="2959">
                  <c:v>11717.73</c:v>
                </c:pt>
                <c:pt idx="2960">
                  <c:v>9550.07</c:v>
                </c:pt>
                <c:pt idx="2961">
                  <c:v>14651.05</c:v>
                </c:pt>
                <c:pt idx="2962">
                  <c:v>7154.53</c:v>
                </c:pt>
                <c:pt idx="2963">
                  <c:v>6996.99</c:v>
                </c:pt>
                <c:pt idx="2964">
                  <c:v>20518.61</c:v>
                </c:pt>
                <c:pt idx="2965">
                  <c:v>28606.61</c:v>
                </c:pt>
                <c:pt idx="2966">
                  <c:v>10327.06</c:v>
                </c:pt>
                <c:pt idx="2967">
                  <c:v>8980.4699999999993</c:v>
                </c:pt>
                <c:pt idx="2968">
                  <c:v>8482.34</c:v>
                </c:pt>
                <c:pt idx="2969">
                  <c:v>18333.310000000001</c:v>
                </c:pt>
                <c:pt idx="2970">
                  <c:v>9936.86</c:v>
                </c:pt>
                <c:pt idx="2971">
                  <c:v>13986.92</c:v>
                </c:pt>
                <c:pt idx="2972">
                  <c:v>6180.97</c:v>
                </c:pt>
                <c:pt idx="2973">
                  <c:v>9950.11</c:v>
                </c:pt>
                <c:pt idx="2974">
                  <c:v>8011.7</c:v>
                </c:pt>
                <c:pt idx="2975">
                  <c:v>7160.75</c:v>
                </c:pt>
                <c:pt idx="2976">
                  <c:v>10481.85</c:v>
                </c:pt>
                <c:pt idx="2977">
                  <c:v>25831.88</c:v>
                </c:pt>
                <c:pt idx="2978">
                  <c:v>13423.04</c:v>
                </c:pt>
                <c:pt idx="2979">
                  <c:v>8836.5400000000009</c:v>
                </c:pt>
                <c:pt idx="2980">
                  <c:v>8175.66</c:v>
                </c:pt>
                <c:pt idx="2981">
                  <c:v>15543.65</c:v>
                </c:pt>
                <c:pt idx="2982">
                  <c:v>8309.58</c:v>
                </c:pt>
                <c:pt idx="2983">
                  <c:v>10524.72</c:v>
                </c:pt>
                <c:pt idx="2984">
                  <c:v>14182.17</c:v>
                </c:pt>
                <c:pt idx="2985">
                  <c:v>29691.89</c:v>
                </c:pt>
                <c:pt idx="2986">
                  <c:v>30951.39</c:v>
                </c:pt>
                <c:pt idx="2987">
                  <c:v>17232.04</c:v>
                </c:pt>
                <c:pt idx="2988">
                  <c:v>39343.83</c:v>
                </c:pt>
                <c:pt idx="2989">
                  <c:v>6578.75</c:v>
                </c:pt>
                <c:pt idx="2990">
                  <c:v>30623.82</c:v>
                </c:pt>
                <c:pt idx="2991">
                  <c:v>19318.23</c:v>
                </c:pt>
                <c:pt idx="2992">
                  <c:v>5770.02</c:v>
                </c:pt>
                <c:pt idx="2993">
                  <c:v>21346.9</c:v>
                </c:pt>
                <c:pt idx="2994">
                  <c:v>25240.06</c:v>
                </c:pt>
                <c:pt idx="2995">
                  <c:v>20742.68</c:v>
                </c:pt>
                <c:pt idx="2996">
                  <c:v>13679.81</c:v>
                </c:pt>
                <c:pt idx="2997">
                  <c:v>6925.69</c:v>
                </c:pt>
                <c:pt idx="2998">
                  <c:v>7196.18</c:v>
                </c:pt>
                <c:pt idx="2999">
                  <c:v>10773.36</c:v>
                </c:pt>
                <c:pt idx="3000">
                  <c:v>7624.53</c:v>
                </c:pt>
                <c:pt idx="3001">
                  <c:v>11429.2</c:v>
                </c:pt>
                <c:pt idx="3002">
                  <c:v>8105.85</c:v>
                </c:pt>
                <c:pt idx="3003">
                  <c:v>6757.53</c:v>
                </c:pt>
                <c:pt idx="3004">
                  <c:v>10020.82</c:v>
                </c:pt>
                <c:pt idx="3005">
                  <c:v>16948.759999999998</c:v>
                </c:pt>
                <c:pt idx="3006">
                  <c:v>10272.06</c:v>
                </c:pt>
                <c:pt idx="3007">
                  <c:v>8244.1200000000008</c:v>
                </c:pt>
                <c:pt idx="3008">
                  <c:v>8581.8700000000008</c:v>
                </c:pt>
                <c:pt idx="3009">
                  <c:v>21452.92</c:v>
                </c:pt>
                <c:pt idx="3010">
                  <c:v>18953.48</c:v>
                </c:pt>
                <c:pt idx="3011">
                  <c:v>6466.01</c:v>
                </c:pt>
                <c:pt idx="3012">
                  <c:v>6894.88</c:v>
                </c:pt>
                <c:pt idx="3013">
                  <c:v>17755.46</c:v>
                </c:pt>
                <c:pt idx="3014">
                  <c:v>15893</c:v>
                </c:pt>
                <c:pt idx="3015">
                  <c:v>9050.26</c:v>
                </c:pt>
                <c:pt idx="3016">
                  <c:v>5782.96</c:v>
                </c:pt>
                <c:pt idx="3017">
                  <c:v>18375.13</c:v>
                </c:pt>
                <c:pt idx="3018">
                  <c:v>27850.19</c:v>
                </c:pt>
                <c:pt idx="3019">
                  <c:v>25480.83</c:v>
                </c:pt>
                <c:pt idx="3020">
                  <c:v>36529.519999999997</c:v>
                </c:pt>
                <c:pt idx="3021">
                  <c:v>5984.36</c:v>
                </c:pt>
                <c:pt idx="3022">
                  <c:v>16656.400000000001</c:v>
                </c:pt>
                <c:pt idx="3023">
                  <c:v>26538.880000000001</c:v>
                </c:pt>
                <c:pt idx="3024">
                  <c:v>19405.78</c:v>
                </c:pt>
                <c:pt idx="3025">
                  <c:v>30931.57</c:v>
                </c:pt>
                <c:pt idx="3026">
                  <c:v>9694.58</c:v>
                </c:pt>
                <c:pt idx="3027">
                  <c:v>21448.7</c:v>
                </c:pt>
                <c:pt idx="3028">
                  <c:v>7305.15</c:v>
                </c:pt>
                <c:pt idx="3029">
                  <c:v>32044.89</c:v>
                </c:pt>
                <c:pt idx="3030">
                  <c:v>6925.59</c:v>
                </c:pt>
                <c:pt idx="3031">
                  <c:v>19893.060000000001</c:v>
                </c:pt>
                <c:pt idx="3032">
                  <c:v>14498.31</c:v>
                </c:pt>
                <c:pt idx="3033">
                  <c:v>10612.37</c:v>
                </c:pt>
                <c:pt idx="3034">
                  <c:v>45693.02</c:v>
                </c:pt>
                <c:pt idx="3035">
                  <c:v>8335.82</c:v>
                </c:pt>
                <c:pt idx="3036">
                  <c:v>10804.67</c:v>
                </c:pt>
                <c:pt idx="3037">
                  <c:v>10463.61</c:v>
                </c:pt>
                <c:pt idx="3038">
                  <c:v>24591.83</c:v>
                </c:pt>
                <c:pt idx="3039">
                  <c:v>14543.85</c:v>
                </c:pt>
                <c:pt idx="3040">
                  <c:v>6094.36</c:v>
                </c:pt>
                <c:pt idx="3041">
                  <c:v>27297.55</c:v>
                </c:pt>
                <c:pt idx="3042">
                  <c:v>15212.71</c:v>
                </c:pt>
                <c:pt idx="3043">
                  <c:v>10645.56</c:v>
                </c:pt>
                <c:pt idx="3044">
                  <c:v>26893.16</c:v>
                </c:pt>
                <c:pt idx="3045">
                  <c:v>20122.060000000001</c:v>
                </c:pt>
                <c:pt idx="3046">
                  <c:v>11689.99</c:v>
                </c:pt>
                <c:pt idx="3047">
                  <c:v>10645.71</c:v>
                </c:pt>
                <c:pt idx="3048">
                  <c:v>26750.55</c:v>
                </c:pt>
                <c:pt idx="3049">
                  <c:v>8970.2199999999993</c:v>
                </c:pt>
                <c:pt idx="3050">
                  <c:v>6299.75</c:v>
                </c:pt>
                <c:pt idx="3051">
                  <c:v>22170.12</c:v>
                </c:pt>
                <c:pt idx="3052">
                  <c:v>16172.45</c:v>
                </c:pt>
                <c:pt idx="3053">
                  <c:v>6086.96</c:v>
                </c:pt>
                <c:pt idx="3054">
                  <c:v>8079.28</c:v>
                </c:pt>
                <c:pt idx="3055">
                  <c:v>9714.94</c:v>
                </c:pt>
                <c:pt idx="3056">
                  <c:v>10367.77</c:v>
                </c:pt>
                <c:pt idx="3057">
                  <c:v>27654.560000000001</c:v>
                </c:pt>
                <c:pt idx="3058">
                  <c:v>28098</c:v>
                </c:pt>
                <c:pt idx="3059">
                  <c:v>20238.34</c:v>
                </c:pt>
                <c:pt idx="3060">
                  <c:v>10060.57</c:v>
                </c:pt>
                <c:pt idx="3061">
                  <c:v>31209.98</c:v>
                </c:pt>
                <c:pt idx="3062">
                  <c:v>8992.64</c:v>
                </c:pt>
                <c:pt idx="3063">
                  <c:v>7880.49</c:v>
                </c:pt>
                <c:pt idx="3064">
                  <c:v>7419.91</c:v>
                </c:pt>
                <c:pt idx="3065">
                  <c:v>6958.89</c:v>
                </c:pt>
                <c:pt idx="3066">
                  <c:v>20897.810000000001</c:v>
                </c:pt>
                <c:pt idx="3067">
                  <c:v>37456.18</c:v>
                </c:pt>
                <c:pt idx="3068">
                  <c:v>11783.72</c:v>
                </c:pt>
                <c:pt idx="3069">
                  <c:v>26144.19</c:v>
                </c:pt>
                <c:pt idx="3070">
                  <c:v>8688.64</c:v>
                </c:pt>
                <c:pt idx="3071">
                  <c:v>25386.01</c:v>
                </c:pt>
                <c:pt idx="3072">
                  <c:v>15700.19</c:v>
                </c:pt>
                <c:pt idx="3073">
                  <c:v>21810.68</c:v>
                </c:pt>
                <c:pt idx="3074">
                  <c:v>28130.87</c:v>
                </c:pt>
                <c:pt idx="3075">
                  <c:v>5139.8900000000003</c:v>
                </c:pt>
                <c:pt idx="3076">
                  <c:v>50487.58</c:v>
                </c:pt>
                <c:pt idx="3077">
                  <c:v>11239.2</c:v>
                </c:pt>
                <c:pt idx="3078">
                  <c:v>6945.91</c:v>
                </c:pt>
                <c:pt idx="3079">
                  <c:v>24529.77</c:v>
                </c:pt>
                <c:pt idx="3080">
                  <c:v>20693.37</c:v>
                </c:pt>
                <c:pt idx="3081">
                  <c:v>13529.3</c:v>
                </c:pt>
                <c:pt idx="3082">
                  <c:v>33024.83</c:v>
                </c:pt>
                <c:pt idx="3083">
                  <c:v>5946.54</c:v>
                </c:pt>
                <c:pt idx="3084">
                  <c:v>6657.51</c:v>
                </c:pt>
                <c:pt idx="3085">
                  <c:v>19229.259999999998</c:v>
                </c:pt>
                <c:pt idx="3086">
                  <c:v>14880.75</c:v>
                </c:pt>
                <c:pt idx="3087">
                  <c:v>15369.47</c:v>
                </c:pt>
                <c:pt idx="3088">
                  <c:v>15732.48</c:v>
                </c:pt>
                <c:pt idx="3089">
                  <c:v>16436.75</c:v>
                </c:pt>
                <c:pt idx="3090">
                  <c:v>8790.65</c:v>
                </c:pt>
                <c:pt idx="3091">
                  <c:v>8566.98</c:v>
                </c:pt>
                <c:pt idx="3092">
                  <c:v>7996.11</c:v>
                </c:pt>
                <c:pt idx="3093">
                  <c:v>12080.44</c:v>
                </c:pt>
                <c:pt idx="3094">
                  <c:v>27453.58</c:v>
                </c:pt>
                <c:pt idx="3095">
                  <c:v>9146.92</c:v>
                </c:pt>
                <c:pt idx="3096">
                  <c:v>8051.62</c:v>
                </c:pt>
                <c:pt idx="3097">
                  <c:v>19030.900000000001</c:v>
                </c:pt>
                <c:pt idx="3098">
                  <c:v>25436.95</c:v>
                </c:pt>
                <c:pt idx="3099">
                  <c:v>6278.02</c:v>
                </c:pt>
                <c:pt idx="3100">
                  <c:v>11038.93</c:v>
                </c:pt>
                <c:pt idx="3101">
                  <c:v>19264.28</c:v>
                </c:pt>
                <c:pt idx="3102">
                  <c:v>21738</c:v>
                </c:pt>
                <c:pt idx="3103">
                  <c:v>6215.17</c:v>
                </c:pt>
                <c:pt idx="3104">
                  <c:v>29655.99</c:v>
                </c:pt>
                <c:pt idx="3105">
                  <c:v>36295.22</c:v>
                </c:pt>
                <c:pt idx="3106">
                  <c:v>22459.31</c:v>
                </c:pt>
                <c:pt idx="3107">
                  <c:v>17021.810000000001</c:v>
                </c:pt>
                <c:pt idx="3108">
                  <c:v>12158.07</c:v>
                </c:pt>
                <c:pt idx="3109">
                  <c:v>5489.47</c:v>
                </c:pt>
                <c:pt idx="3110">
                  <c:v>24830.77</c:v>
                </c:pt>
                <c:pt idx="3111">
                  <c:v>28450.19</c:v>
                </c:pt>
                <c:pt idx="3112">
                  <c:v>6138.91</c:v>
                </c:pt>
                <c:pt idx="3113">
                  <c:v>9446.57</c:v>
                </c:pt>
                <c:pt idx="3114">
                  <c:v>26648.59</c:v>
                </c:pt>
                <c:pt idx="3115">
                  <c:v>28680.75</c:v>
                </c:pt>
                <c:pt idx="3116">
                  <c:v>16945.25</c:v>
                </c:pt>
                <c:pt idx="3117">
                  <c:v>26185.65</c:v>
                </c:pt>
                <c:pt idx="3118">
                  <c:v>6580.5</c:v>
                </c:pt>
                <c:pt idx="3119">
                  <c:v>6871.23</c:v>
                </c:pt>
                <c:pt idx="3120">
                  <c:v>5875.61</c:v>
                </c:pt>
                <c:pt idx="3121">
                  <c:v>14456.65</c:v>
                </c:pt>
                <c:pt idx="3122">
                  <c:v>25664.53</c:v>
                </c:pt>
                <c:pt idx="3123">
                  <c:v>5670.63</c:v>
                </c:pt>
                <c:pt idx="3124">
                  <c:v>16299.91</c:v>
                </c:pt>
                <c:pt idx="3125">
                  <c:v>11766.2</c:v>
                </c:pt>
                <c:pt idx="3126">
                  <c:v>12203.19</c:v>
                </c:pt>
                <c:pt idx="3127">
                  <c:v>24914.91</c:v>
                </c:pt>
                <c:pt idx="3128">
                  <c:v>19503.650000000001</c:v>
                </c:pt>
                <c:pt idx="3129">
                  <c:v>12835.35</c:v>
                </c:pt>
                <c:pt idx="3130">
                  <c:v>46011.74</c:v>
                </c:pt>
                <c:pt idx="3131">
                  <c:v>17494.580000000002</c:v>
                </c:pt>
                <c:pt idx="3132">
                  <c:v>6228.75</c:v>
                </c:pt>
                <c:pt idx="3133">
                  <c:v>16401.23</c:v>
                </c:pt>
                <c:pt idx="3134">
                  <c:v>25248.49</c:v>
                </c:pt>
                <c:pt idx="3135">
                  <c:v>15710.17</c:v>
                </c:pt>
                <c:pt idx="3136">
                  <c:v>13605.5</c:v>
                </c:pt>
                <c:pt idx="3137">
                  <c:v>7035.99</c:v>
                </c:pt>
                <c:pt idx="3138">
                  <c:v>6898.92</c:v>
                </c:pt>
                <c:pt idx="3139">
                  <c:v>7822.93</c:v>
                </c:pt>
                <c:pt idx="3140">
                  <c:v>10709.54</c:v>
                </c:pt>
                <c:pt idx="3141">
                  <c:v>14992.68</c:v>
                </c:pt>
                <c:pt idx="3142">
                  <c:v>6930.04</c:v>
                </c:pt>
                <c:pt idx="3143">
                  <c:v>21054.07</c:v>
                </c:pt>
                <c:pt idx="3144">
                  <c:v>28773.45</c:v>
                </c:pt>
                <c:pt idx="3145">
                  <c:v>19885.330000000002</c:v>
                </c:pt>
                <c:pt idx="3146">
                  <c:v>7885.98</c:v>
                </c:pt>
                <c:pt idx="3147">
                  <c:v>7837.39</c:v>
                </c:pt>
                <c:pt idx="3148">
                  <c:v>16199.19</c:v>
                </c:pt>
                <c:pt idx="3149">
                  <c:v>23293.65</c:v>
                </c:pt>
                <c:pt idx="3150">
                  <c:v>15682.31</c:v>
                </c:pt>
                <c:pt idx="3151">
                  <c:v>11095.92</c:v>
                </c:pt>
                <c:pt idx="3152">
                  <c:v>15825.35</c:v>
                </c:pt>
                <c:pt idx="3153">
                  <c:v>14855.69</c:v>
                </c:pt>
                <c:pt idx="3154">
                  <c:v>7005.05</c:v>
                </c:pt>
                <c:pt idx="3155">
                  <c:v>9960.52</c:v>
                </c:pt>
                <c:pt idx="3156">
                  <c:v>24810.53</c:v>
                </c:pt>
                <c:pt idx="3157">
                  <c:v>7936.82</c:v>
                </c:pt>
                <c:pt idx="3158">
                  <c:v>24247.23</c:v>
                </c:pt>
                <c:pt idx="3159">
                  <c:v>23791.75</c:v>
                </c:pt>
                <c:pt idx="3160">
                  <c:v>21493.65</c:v>
                </c:pt>
                <c:pt idx="3161">
                  <c:v>17727.490000000002</c:v>
                </c:pt>
                <c:pt idx="3162">
                  <c:v>18074.689999999999</c:v>
                </c:pt>
                <c:pt idx="3163">
                  <c:v>27736.22</c:v>
                </c:pt>
                <c:pt idx="3164">
                  <c:v>24113.98</c:v>
                </c:pt>
                <c:pt idx="3165">
                  <c:v>10219.86</c:v>
                </c:pt>
                <c:pt idx="3166">
                  <c:v>6720.65</c:v>
                </c:pt>
                <c:pt idx="3167">
                  <c:v>13440.12</c:v>
                </c:pt>
                <c:pt idx="3168">
                  <c:v>26630.39</c:v>
                </c:pt>
                <c:pt idx="3169">
                  <c:v>12432.75</c:v>
                </c:pt>
                <c:pt idx="3170">
                  <c:v>14506.57</c:v>
                </c:pt>
                <c:pt idx="3171">
                  <c:v>24739.02</c:v>
                </c:pt>
                <c:pt idx="3172">
                  <c:v>30133.439999999999</c:v>
                </c:pt>
                <c:pt idx="3173">
                  <c:v>12704.58</c:v>
                </c:pt>
                <c:pt idx="3174">
                  <c:v>23586.69</c:v>
                </c:pt>
                <c:pt idx="3175">
                  <c:v>19556.84</c:v>
                </c:pt>
                <c:pt idx="3176">
                  <c:v>12828.99</c:v>
                </c:pt>
                <c:pt idx="3177">
                  <c:v>21532.97</c:v>
                </c:pt>
                <c:pt idx="3178">
                  <c:v>15107.21</c:v>
                </c:pt>
                <c:pt idx="3179">
                  <c:v>11261.84</c:v>
                </c:pt>
                <c:pt idx="3180">
                  <c:v>26558.02</c:v>
                </c:pt>
                <c:pt idx="3181">
                  <c:v>18976.25</c:v>
                </c:pt>
                <c:pt idx="3182">
                  <c:v>7564.23</c:v>
                </c:pt>
                <c:pt idx="3183">
                  <c:v>13717.38</c:v>
                </c:pt>
                <c:pt idx="3184">
                  <c:v>11416.47</c:v>
                </c:pt>
                <c:pt idx="3185">
                  <c:v>10276.19</c:v>
                </c:pt>
                <c:pt idx="3186">
                  <c:v>20686.169999999998</c:v>
                </c:pt>
                <c:pt idx="3187">
                  <c:v>10823.59</c:v>
                </c:pt>
                <c:pt idx="3188">
                  <c:v>23469.7</c:v>
                </c:pt>
                <c:pt idx="3189">
                  <c:v>14823.57</c:v>
                </c:pt>
                <c:pt idx="3190">
                  <c:v>10962.52</c:v>
                </c:pt>
                <c:pt idx="3191">
                  <c:v>169012.45</c:v>
                </c:pt>
                <c:pt idx="3192">
                  <c:v>179339.36</c:v>
                </c:pt>
                <c:pt idx="3193">
                  <c:v>44508.6</c:v>
                </c:pt>
                <c:pt idx="3194">
                  <c:v>62136.02</c:v>
                </c:pt>
                <c:pt idx="3195">
                  <c:v>180824.63</c:v>
                </c:pt>
                <c:pt idx="3196">
                  <c:v>66981</c:v>
                </c:pt>
                <c:pt idx="3197">
                  <c:v>42423.42</c:v>
                </c:pt>
                <c:pt idx="3198">
                  <c:v>32753.74</c:v>
                </c:pt>
                <c:pt idx="3199">
                  <c:v>33832.410000000003</c:v>
                </c:pt>
                <c:pt idx="3200">
                  <c:v>42421.91</c:v>
                </c:pt>
                <c:pt idx="3201">
                  <c:v>45330.48</c:v>
                </c:pt>
                <c:pt idx="3202">
                  <c:v>34566.46</c:v>
                </c:pt>
                <c:pt idx="3203">
                  <c:v>12100.42</c:v>
                </c:pt>
                <c:pt idx="3204">
                  <c:v>46723.7</c:v>
                </c:pt>
                <c:pt idx="3205">
                  <c:v>72874.820000000007</c:v>
                </c:pt>
                <c:pt idx="3206">
                  <c:v>21889.73</c:v>
                </c:pt>
                <c:pt idx="3207">
                  <c:v>16075.71</c:v>
                </c:pt>
                <c:pt idx="3208">
                  <c:v>44253.38</c:v>
                </c:pt>
                <c:pt idx="3209">
                  <c:v>32843.980000000003</c:v>
                </c:pt>
                <c:pt idx="3210">
                  <c:v>40058.32</c:v>
                </c:pt>
                <c:pt idx="3211">
                  <c:v>16763.560000000001</c:v>
                </c:pt>
                <c:pt idx="3212">
                  <c:v>30780.46</c:v>
                </c:pt>
                <c:pt idx="3213">
                  <c:v>59940.160000000003</c:v>
                </c:pt>
                <c:pt idx="3214">
                  <c:v>16475.97</c:v>
                </c:pt>
                <c:pt idx="3215">
                  <c:v>21342.58</c:v>
                </c:pt>
                <c:pt idx="3216">
                  <c:v>30135.98</c:v>
                </c:pt>
                <c:pt idx="3217">
                  <c:v>17819.009999999998</c:v>
                </c:pt>
                <c:pt idx="3218">
                  <c:v>15474.98</c:v>
                </c:pt>
                <c:pt idx="3219">
                  <c:v>57689.46</c:v>
                </c:pt>
                <c:pt idx="3220">
                  <c:v>21030.04</c:v>
                </c:pt>
                <c:pt idx="3221">
                  <c:v>46616.31</c:v>
                </c:pt>
                <c:pt idx="3222">
                  <c:v>24672.07</c:v>
                </c:pt>
                <c:pt idx="3223">
                  <c:v>8727.02</c:v>
                </c:pt>
                <c:pt idx="3224">
                  <c:v>21346.34</c:v>
                </c:pt>
                <c:pt idx="3225">
                  <c:v>26012.7</c:v>
                </c:pt>
                <c:pt idx="3226">
                  <c:v>68161.59</c:v>
                </c:pt>
                <c:pt idx="3227">
                  <c:v>28302.55</c:v>
                </c:pt>
                <c:pt idx="3228">
                  <c:v>12571.31</c:v>
                </c:pt>
                <c:pt idx="3229">
                  <c:v>29239.75</c:v>
                </c:pt>
                <c:pt idx="3230">
                  <c:v>12781.85</c:v>
                </c:pt>
                <c:pt idx="3231">
                  <c:v>66527.17</c:v>
                </c:pt>
                <c:pt idx="3232">
                  <c:v>43501.52</c:v>
                </c:pt>
                <c:pt idx="3233">
                  <c:v>38038.620000000003</c:v>
                </c:pt>
                <c:pt idx="3234">
                  <c:v>50069.74</c:v>
                </c:pt>
                <c:pt idx="3235">
                  <c:v>20113.240000000002</c:v>
                </c:pt>
                <c:pt idx="3236">
                  <c:v>21966.959999999999</c:v>
                </c:pt>
                <c:pt idx="3237">
                  <c:v>29399.46</c:v>
                </c:pt>
                <c:pt idx="3238">
                  <c:v>15720.08</c:v>
                </c:pt>
                <c:pt idx="3239">
                  <c:v>8367.2000000000007</c:v>
                </c:pt>
                <c:pt idx="3240">
                  <c:v>28600.34</c:v>
                </c:pt>
                <c:pt idx="3241">
                  <c:v>9764.5400000000009</c:v>
                </c:pt>
                <c:pt idx="3242">
                  <c:v>16151.54</c:v>
                </c:pt>
                <c:pt idx="3243">
                  <c:v>12389.41</c:v>
                </c:pt>
                <c:pt idx="3244">
                  <c:v>16311.14</c:v>
                </c:pt>
                <c:pt idx="3245">
                  <c:v>17994.16</c:v>
                </c:pt>
                <c:pt idx="3246">
                  <c:v>19832.89</c:v>
                </c:pt>
                <c:pt idx="3247">
                  <c:v>12128.59</c:v>
                </c:pt>
                <c:pt idx="3248">
                  <c:v>16382.28</c:v>
                </c:pt>
                <c:pt idx="3249">
                  <c:v>54427.24</c:v>
                </c:pt>
                <c:pt idx="3250">
                  <c:v>16304.33</c:v>
                </c:pt>
                <c:pt idx="3251">
                  <c:v>11139.12</c:v>
                </c:pt>
                <c:pt idx="3252">
                  <c:v>29144.31</c:v>
                </c:pt>
                <c:pt idx="3253">
                  <c:v>14095.33</c:v>
                </c:pt>
                <c:pt idx="3254">
                  <c:v>7698.45</c:v>
                </c:pt>
                <c:pt idx="3255">
                  <c:v>37552.83</c:v>
                </c:pt>
                <c:pt idx="3256">
                  <c:v>12613.48</c:v>
                </c:pt>
                <c:pt idx="3257">
                  <c:v>17627.349999999999</c:v>
                </c:pt>
                <c:pt idx="3258">
                  <c:v>10469.82</c:v>
                </c:pt>
                <c:pt idx="3259">
                  <c:v>5799.6</c:v>
                </c:pt>
                <c:pt idx="3260">
                  <c:v>36690.69</c:v>
                </c:pt>
                <c:pt idx="3261">
                  <c:v>10044.26</c:v>
                </c:pt>
                <c:pt idx="3262">
                  <c:v>13045.53</c:v>
                </c:pt>
                <c:pt idx="3263">
                  <c:v>11855.57</c:v>
                </c:pt>
                <c:pt idx="3264">
                  <c:v>8829.36</c:v>
                </c:pt>
                <c:pt idx="3265">
                  <c:v>36026.019999999997</c:v>
                </c:pt>
                <c:pt idx="3266">
                  <c:v>8692.24</c:v>
                </c:pt>
                <c:pt idx="3267">
                  <c:v>18831.41</c:v>
                </c:pt>
                <c:pt idx="3268">
                  <c:v>7310.35</c:v>
                </c:pt>
                <c:pt idx="3269">
                  <c:v>7502.09</c:v>
                </c:pt>
                <c:pt idx="3270">
                  <c:v>17173.72</c:v>
                </c:pt>
                <c:pt idx="3271">
                  <c:v>8200.44</c:v>
                </c:pt>
                <c:pt idx="3272">
                  <c:v>27375.95</c:v>
                </c:pt>
                <c:pt idx="3273">
                  <c:v>17189.3</c:v>
                </c:pt>
                <c:pt idx="3274">
                  <c:v>9784.32</c:v>
                </c:pt>
                <c:pt idx="3275">
                  <c:v>6978.9</c:v>
                </c:pt>
                <c:pt idx="3276">
                  <c:v>11752.52</c:v>
                </c:pt>
                <c:pt idx="3277">
                  <c:v>52535.08</c:v>
                </c:pt>
                <c:pt idx="3278">
                  <c:v>19561.72</c:v>
                </c:pt>
                <c:pt idx="3279">
                  <c:v>20317.669999999998</c:v>
                </c:pt>
                <c:pt idx="3280">
                  <c:v>6599.27</c:v>
                </c:pt>
                <c:pt idx="3281">
                  <c:v>23523.94</c:v>
                </c:pt>
                <c:pt idx="3282">
                  <c:v>15735.92</c:v>
                </c:pt>
                <c:pt idx="3283">
                  <c:v>8147.72</c:v>
                </c:pt>
                <c:pt idx="3284">
                  <c:v>5812.29</c:v>
                </c:pt>
                <c:pt idx="3285">
                  <c:v>8019.46</c:v>
                </c:pt>
                <c:pt idx="3286">
                  <c:v>35767.379999999997</c:v>
                </c:pt>
                <c:pt idx="3287">
                  <c:v>16704.34</c:v>
                </c:pt>
                <c:pt idx="3288">
                  <c:v>20143.89</c:v>
                </c:pt>
                <c:pt idx="3289">
                  <c:v>6736.9</c:v>
                </c:pt>
                <c:pt idx="3290">
                  <c:v>7246.48</c:v>
                </c:pt>
                <c:pt idx="3291">
                  <c:v>41033.47</c:v>
                </c:pt>
                <c:pt idx="3292">
                  <c:v>26501.1</c:v>
                </c:pt>
                <c:pt idx="3293">
                  <c:v>23976.02</c:v>
                </c:pt>
                <c:pt idx="3294">
                  <c:v>22963.13</c:v>
                </c:pt>
                <c:pt idx="3295">
                  <c:v>13306.15</c:v>
                </c:pt>
                <c:pt idx="3296">
                  <c:v>38112.97</c:v>
                </c:pt>
                <c:pt idx="3297">
                  <c:v>18387.38</c:v>
                </c:pt>
                <c:pt idx="3298">
                  <c:v>9436.77</c:v>
                </c:pt>
                <c:pt idx="3299">
                  <c:v>30115.98</c:v>
                </c:pt>
                <c:pt idx="3300">
                  <c:v>22589.03</c:v>
                </c:pt>
                <c:pt idx="3301">
                  <c:v>23202.35</c:v>
                </c:pt>
                <c:pt idx="3302">
                  <c:v>6187.36</c:v>
                </c:pt>
                <c:pt idx="3303">
                  <c:v>24406.16</c:v>
                </c:pt>
                <c:pt idx="3304">
                  <c:v>8327.81</c:v>
                </c:pt>
                <c:pt idx="3305">
                  <c:v>11753.58</c:v>
                </c:pt>
                <c:pt idx="3306">
                  <c:v>19941.21</c:v>
                </c:pt>
                <c:pt idx="3307">
                  <c:v>31661.360000000001</c:v>
                </c:pt>
                <c:pt idx="3308">
                  <c:v>14222.23</c:v>
                </c:pt>
                <c:pt idx="3309">
                  <c:v>19390.38</c:v>
                </c:pt>
                <c:pt idx="3310">
                  <c:v>21841.599999999999</c:v>
                </c:pt>
                <c:pt idx="3311">
                  <c:v>26180.85</c:v>
                </c:pt>
                <c:pt idx="3312">
                  <c:v>8565.33</c:v>
                </c:pt>
                <c:pt idx="3313">
                  <c:v>8490.7900000000009</c:v>
                </c:pt>
                <c:pt idx="3314">
                  <c:v>6941.83</c:v>
                </c:pt>
                <c:pt idx="3315">
                  <c:v>17638.77</c:v>
                </c:pt>
                <c:pt idx="3316">
                  <c:v>7352.96</c:v>
                </c:pt>
                <c:pt idx="3317">
                  <c:v>22775.25</c:v>
                </c:pt>
                <c:pt idx="3318">
                  <c:v>5764.28</c:v>
                </c:pt>
                <c:pt idx="3319">
                  <c:v>7553.71</c:v>
                </c:pt>
                <c:pt idx="3320">
                  <c:v>15207.34</c:v>
                </c:pt>
                <c:pt idx="3321">
                  <c:v>12134.14</c:v>
                </c:pt>
                <c:pt idx="3322">
                  <c:v>11609.55</c:v>
                </c:pt>
                <c:pt idx="3323">
                  <c:v>10517.49</c:v>
                </c:pt>
                <c:pt idx="3324">
                  <c:v>17894.79</c:v>
                </c:pt>
                <c:pt idx="3325">
                  <c:v>18464.939999999999</c:v>
                </c:pt>
                <c:pt idx="3326">
                  <c:v>7570.07</c:v>
                </c:pt>
                <c:pt idx="3327">
                  <c:v>12244.56</c:v>
                </c:pt>
                <c:pt idx="3328">
                  <c:v>10589.35</c:v>
                </c:pt>
                <c:pt idx="3329">
                  <c:v>12931.95</c:v>
                </c:pt>
                <c:pt idx="3330">
                  <c:v>26388.400000000001</c:v>
                </c:pt>
                <c:pt idx="3331">
                  <c:v>15282.37</c:v>
                </c:pt>
                <c:pt idx="3332">
                  <c:v>14814.35</c:v>
                </c:pt>
                <c:pt idx="3333">
                  <c:v>9251.77</c:v>
                </c:pt>
                <c:pt idx="3334">
                  <c:v>19846.11</c:v>
                </c:pt>
                <c:pt idx="3335">
                  <c:v>14309.32</c:v>
                </c:pt>
                <c:pt idx="3336">
                  <c:v>15855.25</c:v>
                </c:pt>
                <c:pt idx="3337">
                  <c:v>9771.9500000000007</c:v>
                </c:pt>
                <c:pt idx="3338">
                  <c:v>22091.03</c:v>
                </c:pt>
                <c:pt idx="3339">
                  <c:v>12144.12</c:v>
                </c:pt>
                <c:pt idx="3340">
                  <c:v>22787.599999999999</c:v>
                </c:pt>
                <c:pt idx="3341">
                  <c:v>306138.63</c:v>
                </c:pt>
                <c:pt idx="3342">
                  <c:v>182468</c:v>
                </c:pt>
                <c:pt idx="3343">
                  <c:v>148439.70000000001</c:v>
                </c:pt>
                <c:pt idx="3344">
                  <c:v>71759.710000000006</c:v>
                </c:pt>
                <c:pt idx="3345">
                  <c:v>274572.12</c:v>
                </c:pt>
                <c:pt idx="3346">
                  <c:v>184602.58</c:v>
                </c:pt>
                <c:pt idx="3347">
                  <c:v>143674.04</c:v>
                </c:pt>
                <c:pt idx="3348">
                  <c:v>24305.29</c:v>
                </c:pt>
                <c:pt idx="3349">
                  <c:v>53223.86</c:v>
                </c:pt>
                <c:pt idx="3350">
                  <c:v>119080.12</c:v>
                </c:pt>
                <c:pt idx="3351">
                  <c:v>167966.16</c:v>
                </c:pt>
                <c:pt idx="3352">
                  <c:v>162877.51</c:v>
                </c:pt>
                <c:pt idx="3353">
                  <c:v>25163.040000000001</c:v>
                </c:pt>
                <c:pt idx="3354">
                  <c:v>146456.19</c:v>
                </c:pt>
                <c:pt idx="3355">
                  <c:v>134919.66</c:v>
                </c:pt>
                <c:pt idx="3356">
                  <c:v>13441.97</c:v>
                </c:pt>
                <c:pt idx="3357">
                  <c:v>50954.47</c:v>
                </c:pt>
                <c:pt idx="3358">
                  <c:v>81567.199999999997</c:v>
                </c:pt>
                <c:pt idx="3359">
                  <c:v>36881.550000000003</c:v>
                </c:pt>
                <c:pt idx="3360">
                  <c:v>12194.26</c:v>
                </c:pt>
                <c:pt idx="3361">
                  <c:v>69673.86</c:v>
                </c:pt>
                <c:pt idx="3362">
                  <c:v>181845.18</c:v>
                </c:pt>
                <c:pt idx="3363">
                  <c:v>47670.71</c:v>
                </c:pt>
                <c:pt idx="3364">
                  <c:v>70768.59</c:v>
                </c:pt>
                <c:pt idx="3365">
                  <c:v>51042.23</c:v>
                </c:pt>
                <c:pt idx="3366">
                  <c:v>37817.199999999997</c:v>
                </c:pt>
                <c:pt idx="3367">
                  <c:v>36203.29</c:v>
                </c:pt>
                <c:pt idx="3368">
                  <c:v>12524.23</c:v>
                </c:pt>
                <c:pt idx="3369">
                  <c:v>72899.990000000005</c:v>
                </c:pt>
                <c:pt idx="3370">
                  <c:v>52422.7</c:v>
                </c:pt>
                <c:pt idx="3371">
                  <c:v>47706.61</c:v>
                </c:pt>
                <c:pt idx="3372">
                  <c:v>38820.769999999997</c:v>
                </c:pt>
                <c:pt idx="3373">
                  <c:v>55523.23</c:v>
                </c:pt>
                <c:pt idx="3374">
                  <c:v>148316.37</c:v>
                </c:pt>
                <c:pt idx="3375">
                  <c:v>17227.18</c:v>
                </c:pt>
                <c:pt idx="3376">
                  <c:v>81964.789999999994</c:v>
                </c:pt>
                <c:pt idx="3377">
                  <c:v>14109.49</c:v>
                </c:pt>
                <c:pt idx="3378">
                  <c:v>55460.43</c:v>
                </c:pt>
                <c:pt idx="3379">
                  <c:v>21201.95</c:v>
                </c:pt>
                <c:pt idx="3380">
                  <c:v>14579.98</c:v>
                </c:pt>
                <c:pt idx="3381">
                  <c:v>25343.66</c:v>
                </c:pt>
                <c:pt idx="3382">
                  <c:v>69814.240000000005</c:v>
                </c:pt>
                <c:pt idx="3383">
                  <c:v>10321.25</c:v>
                </c:pt>
                <c:pt idx="3384">
                  <c:v>21070.38</c:v>
                </c:pt>
                <c:pt idx="3385">
                  <c:v>30175.15</c:v>
                </c:pt>
                <c:pt idx="3386">
                  <c:v>43501.79</c:v>
                </c:pt>
                <c:pt idx="3387">
                  <c:v>49715.24</c:v>
                </c:pt>
                <c:pt idx="3388">
                  <c:v>80672.37</c:v>
                </c:pt>
                <c:pt idx="3389">
                  <c:v>14530.78</c:v>
                </c:pt>
                <c:pt idx="3390">
                  <c:v>28646.42</c:v>
                </c:pt>
                <c:pt idx="3391">
                  <c:v>68261.679999999993</c:v>
                </c:pt>
                <c:pt idx="3392">
                  <c:v>42057.73</c:v>
                </c:pt>
                <c:pt idx="3393">
                  <c:v>14973.06</c:v>
                </c:pt>
                <c:pt idx="3394">
                  <c:v>36780.400000000001</c:v>
                </c:pt>
                <c:pt idx="3395">
                  <c:v>20928.36</c:v>
                </c:pt>
                <c:pt idx="3396">
                  <c:v>38322.730000000003</c:v>
                </c:pt>
                <c:pt idx="3397">
                  <c:v>19025.14</c:v>
                </c:pt>
                <c:pt idx="3398">
                  <c:v>18474.189999999999</c:v>
                </c:pt>
                <c:pt idx="3399">
                  <c:v>13573.99</c:v>
                </c:pt>
                <c:pt idx="3400">
                  <c:v>8882.5499999999993</c:v>
                </c:pt>
                <c:pt idx="3401">
                  <c:v>42323.8</c:v>
                </c:pt>
                <c:pt idx="3402">
                  <c:v>22369.86</c:v>
                </c:pt>
                <c:pt idx="3403">
                  <c:v>47786.48</c:v>
                </c:pt>
                <c:pt idx="3404">
                  <c:v>16944.68</c:v>
                </c:pt>
                <c:pt idx="3405">
                  <c:v>48746.71</c:v>
                </c:pt>
                <c:pt idx="3406">
                  <c:v>11187.56</c:v>
                </c:pt>
                <c:pt idx="3407">
                  <c:v>63280.38</c:v>
                </c:pt>
                <c:pt idx="3408">
                  <c:v>27420.61</c:v>
                </c:pt>
                <c:pt idx="3409">
                  <c:v>7530.74</c:v>
                </c:pt>
                <c:pt idx="3410">
                  <c:v>9236.18</c:v>
                </c:pt>
                <c:pt idx="3411">
                  <c:v>36089.39</c:v>
                </c:pt>
                <c:pt idx="3412">
                  <c:v>15517.36</c:v>
                </c:pt>
                <c:pt idx="3413">
                  <c:v>49685.15</c:v>
                </c:pt>
                <c:pt idx="3414">
                  <c:v>20777.27</c:v>
                </c:pt>
                <c:pt idx="3415">
                  <c:v>15495.83</c:v>
                </c:pt>
                <c:pt idx="3416">
                  <c:v>16407.86</c:v>
                </c:pt>
                <c:pt idx="3417">
                  <c:v>9826.77</c:v>
                </c:pt>
                <c:pt idx="3418">
                  <c:v>46225.42</c:v>
                </c:pt>
                <c:pt idx="3419">
                  <c:v>41634.65</c:v>
                </c:pt>
                <c:pt idx="3420">
                  <c:v>50990.53</c:v>
                </c:pt>
                <c:pt idx="3421">
                  <c:v>32354.84</c:v>
                </c:pt>
                <c:pt idx="3422">
                  <c:v>16158.28</c:v>
                </c:pt>
                <c:pt idx="3423">
                  <c:v>63109.02</c:v>
                </c:pt>
                <c:pt idx="3424">
                  <c:v>21051.99</c:v>
                </c:pt>
                <c:pt idx="3425">
                  <c:v>26873.15</c:v>
                </c:pt>
                <c:pt idx="3426">
                  <c:v>28446.28</c:v>
                </c:pt>
                <c:pt idx="3427">
                  <c:v>15242.76</c:v>
                </c:pt>
                <c:pt idx="3428">
                  <c:v>20722.91</c:v>
                </c:pt>
                <c:pt idx="3429">
                  <c:v>31776.01</c:v>
                </c:pt>
                <c:pt idx="3430">
                  <c:v>10918.37</c:v>
                </c:pt>
                <c:pt idx="3431">
                  <c:v>50246.61</c:v>
                </c:pt>
                <c:pt idx="3432">
                  <c:v>12470.97</c:v>
                </c:pt>
                <c:pt idx="3433">
                  <c:v>16438.939999999999</c:v>
                </c:pt>
                <c:pt idx="3434">
                  <c:v>61808.27</c:v>
                </c:pt>
                <c:pt idx="3435">
                  <c:v>38287.29</c:v>
                </c:pt>
                <c:pt idx="3436">
                  <c:v>22280.89</c:v>
                </c:pt>
                <c:pt idx="3437">
                  <c:v>12057.66</c:v>
                </c:pt>
                <c:pt idx="3438">
                  <c:v>46240.7</c:v>
                </c:pt>
                <c:pt idx="3439">
                  <c:v>15398.06</c:v>
                </c:pt>
                <c:pt idx="3440">
                  <c:v>19426.259999999998</c:v>
                </c:pt>
                <c:pt idx="3441">
                  <c:v>8152.96</c:v>
                </c:pt>
                <c:pt idx="3442">
                  <c:v>17131.560000000001</c:v>
                </c:pt>
                <c:pt idx="3443">
                  <c:v>30532.36</c:v>
                </c:pt>
                <c:pt idx="3444">
                  <c:v>33881.910000000003</c:v>
                </c:pt>
                <c:pt idx="3445">
                  <c:v>62196.89</c:v>
                </c:pt>
                <c:pt idx="3446">
                  <c:v>37431.129999999997</c:v>
                </c:pt>
                <c:pt idx="3447">
                  <c:v>6943.26</c:v>
                </c:pt>
                <c:pt idx="3448">
                  <c:v>8923.76</c:v>
                </c:pt>
                <c:pt idx="3449">
                  <c:v>30603.08</c:v>
                </c:pt>
                <c:pt idx="3450">
                  <c:v>7166.38</c:v>
                </c:pt>
                <c:pt idx="3451">
                  <c:v>22099.55</c:v>
                </c:pt>
                <c:pt idx="3452">
                  <c:v>71840.72</c:v>
                </c:pt>
                <c:pt idx="3453">
                  <c:v>39387.120000000003</c:v>
                </c:pt>
                <c:pt idx="3454">
                  <c:v>27492.67</c:v>
                </c:pt>
                <c:pt idx="3455">
                  <c:v>51122.47</c:v>
                </c:pt>
                <c:pt idx="3456">
                  <c:v>7887.46</c:v>
                </c:pt>
                <c:pt idx="3457">
                  <c:v>15709.19</c:v>
                </c:pt>
                <c:pt idx="3458">
                  <c:v>53292.86</c:v>
                </c:pt>
                <c:pt idx="3459">
                  <c:v>32353.49</c:v>
                </c:pt>
                <c:pt idx="3460">
                  <c:v>35787.040000000001</c:v>
                </c:pt>
                <c:pt idx="3461">
                  <c:v>11422.46</c:v>
                </c:pt>
                <c:pt idx="3462">
                  <c:v>23317.35</c:v>
                </c:pt>
                <c:pt idx="3463">
                  <c:v>15843.05</c:v>
                </c:pt>
                <c:pt idx="3464">
                  <c:v>16295.05</c:v>
                </c:pt>
                <c:pt idx="3465">
                  <c:v>16911.2</c:v>
                </c:pt>
                <c:pt idx="3466">
                  <c:v>17191.189999999999</c:v>
                </c:pt>
                <c:pt idx="3467">
                  <c:v>28896.03</c:v>
                </c:pt>
                <c:pt idx="3468">
                  <c:v>17029.240000000002</c:v>
                </c:pt>
                <c:pt idx="3469">
                  <c:v>24936.83</c:v>
                </c:pt>
                <c:pt idx="3470">
                  <c:v>10659.92</c:v>
                </c:pt>
                <c:pt idx="3471">
                  <c:v>17215.05</c:v>
                </c:pt>
                <c:pt idx="3472">
                  <c:v>13269.46</c:v>
                </c:pt>
                <c:pt idx="3473">
                  <c:v>15903.65</c:v>
                </c:pt>
                <c:pt idx="3474">
                  <c:v>17506.04</c:v>
                </c:pt>
                <c:pt idx="3475">
                  <c:v>18348.55</c:v>
                </c:pt>
                <c:pt idx="3476">
                  <c:v>22866.63</c:v>
                </c:pt>
                <c:pt idx="3477">
                  <c:v>9359.3700000000008</c:v>
                </c:pt>
                <c:pt idx="3478">
                  <c:v>6881.21</c:v>
                </c:pt>
                <c:pt idx="3479">
                  <c:v>27196.38</c:v>
                </c:pt>
                <c:pt idx="3480">
                  <c:v>22437.02</c:v>
                </c:pt>
                <c:pt idx="3481">
                  <c:v>10501.6</c:v>
                </c:pt>
                <c:pt idx="3482">
                  <c:v>41063.410000000003</c:v>
                </c:pt>
                <c:pt idx="3483">
                  <c:v>34444.589999999997</c:v>
                </c:pt>
                <c:pt idx="3484">
                  <c:v>7947.85</c:v>
                </c:pt>
                <c:pt idx="3485">
                  <c:v>44261.760000000002</c:v>
                </c:pt>
                <c:pt idx="3486">
                  <c:v>21237.59</c:v>
                </c:pt>
                <c:pt idx="3487">
                  <c:v>14473.22</c:v>
                </c:pt>
                <c:pt idx="3488">
                  <c:v>28578.25</c:v>
                </c:pt>
                <c:pt idx="3489">
                  <c:v>24357.5</c:v>
                </c:pt>
                <c:pt idx="3490">
                  <c:v>26972.39</c:v>
                </c:pt>
                <c:pt idx="3491">
                  <c:v>10508.27</c:v>
                </c:pt>
                <c:pt idx="3492">
                  <c:v>12472.79</c:v>
                </c:pt>
                <c:pt idx="3493">
                  <c:v>24369.39</c:v>
                </c:pt>
                <c:pt idx="3494">
                  <c:v>12256.71</c:v>
                </c:pt>
                <c:pt idx="3495">
                  <c:v>28626.89</c:v>
                </c:pt>
                <c:pt idx="3496">
                  <c:v>11725.55</c:v>
                </c:pt>
                <c:pt idx="3497">
                  <c:v>35452.449999999997</c:v>
                </c:pt>
                <c:pt idx="3498">
                  <c:v>72488.38</c:v>
                </c:pt>
                <c:pt idx="3499">
                  <c:v>37445.230000000003</c:v>
                </c:pt>
                <c:pt idx="3500">
                  <c:v>27684.95</c:v>
                </c:pt>
                <c:pt idx="3501">
                  <c:v>12630</c:v>
                </c:pt>
                <c:pt idx="3502">
                  <c:v>31587.83</c:v>
                </c:pt>
                <c:pt idx="3503">
                  <c:v>60288.94</c:v>
                </c:pt>
                <c:pt idx="3504">
                  <c:v>13669.02</c:v>
                </c:pt>
                <c:pt idx="3505">
                  <c:v>16489.88</c:v>
                </c:pt>
                <c:pt idx="3506">
                  <c:v>7000.23</c:v>
                </c:pt>
                <c:pt idx="3507">
                  <c:v>28184.41</c:v>
                </c:pt>
                <c:pt idx="3508">
                  <c:v>31274.57</c:v>
                </c:pt>
                <c:pt idx="3509">
                  <c:v>17393.009999999998</c:v>
                </c:pt>
                <c:pt idx="3510">
                  <c:v>7797.18</c:v>
                </c:pt>
                <c:pt idx="3511">
                  <c:v>18916.28</c:v>
                </c:pt>
                <c:pt idx="3512">
                  <c:v>12418.3</c:v>
                </c:pt>
                <c:pt idx="3513">
                  <c:v>8972.25</c:v>
                </c:pt>
                <c:pt idx="3514">
                  <c:v>37196.51</c:v>
                </c:pt>
                <c:pt idx="3515">
                  <c:v>30246.61</c:v>
                </c:pt>
                <c:pt idx="3516">
                  <c:v>17487.39</c:v>
                </c:pt>
                <c:pt idx="3517">
                  <c:v>60346.879999999997</c:v>
                </c:pt>
                <c:pt idx="3518">
                  <c:v>13244.83</c:v>
                </c:pt>
                <c:pt idx="3519">
                  <c:v>14992.88</c:v>
                </c:pt>
                <c:pt idx="3520">
                  <c:v>33139.35</c:v>
                </c:pt>
                <c:pt idx="3521">
                  <c:v>10084.48</c:v>
                </c:pt>
                <c:pt idx="3522">
                  <c:v>11906.16</c:v>
                </c:pt>
                <c:pt idx="3523">
                  <c:v>41392.480000000003</c:v>
                </c:pt>
                <c:pt idx="3524">
                  <c:v>6519.35</c:v>
                </c:pt>
                <c:pt idx="3525">
                  <c:v>9785.6200000000008</c:v>
                </c:pt>
                <c:pt idx="3526">
                  <c:v>16085.3</c:v>
                </c:pt>
                <c:pt idx="3527">
                  <c:v>63841.64</c:v>
                </c:pt>
                <c:pt idx="3528">
                  <c:v>23731.3</c:v>
                </c:pt>
                <c:pt idx="3529">
                  <c:v>12374.15</c:v>
                </c:pt>
                <c:pt idx="3530">
                  <c:v>11074.3</c:v>
                </c:pt>
                <c:pt idx="3531">
                  <c:v>7528.58</c:v>
                </c:pt>
                <c:pt idx="3532">
                  <c:v>5338.15</c:v>
                </c:pt>
                <c:pt idx="3533">
                  <c:v>20062.349999999999</c:v>
                </c:pt>
                <c:pt idx="3534">
                  <c:v>22518.77</c:v>
                </c:pt>
                <c:pt idx="3535">
                  <c:v>9641.82</c:v>
                </c:pt>
                <c:pt idx="3536">
                  <c:v>10760.86</c:v>
                </c:pt>
                <c:pt idx="3537">
                  <c:v>24075.11</c:v>
                </c:pt>
                <c:pt idx="3538">
                  <c:v>14958</c:v>
                </c:pt>
                <c:pt idx="3539">
                  <c:v>6481.02</c:v>
                </c:pt>
                <c:pt idx="3540">
                  <c:v>9085.35</c:v>
                </c:pt>
                <c:pt idx="3541">
                  <c:v>28160.13</c:v>
                </c:pt>
                <c:pt idx="3542">
                  <c:v>64603.83</c:v>
                </c:pt>
                <c:pt idx="3543">
                  <c:v>6449.79</c:v>
                </c:pt>
                <c:pt idx="3544">
                  <c:v>23486.48</c:v>
                </c:pt>
                <c:pt idx="3545">
                  <c:v>5065.83</c:v>
                </c:pt>
                <c:pt idx="3546">
                  <c:v>19824.650000000001</c:v>
                </c:pt>
                <c:pt idx="3547">
                  <c:v>10759.51</c:v>
                </c:pt>
                <c:pt idx="3548">
                  <c:v>10588.92</c:v>
                </c:pt>
                <c:pt idx="3549">
                  <c:v>27858.29</c:v>
                </c:pt>
                <c:pt idx="3550">
                  <c:v>26765.66</c:v>
                </c:pt>
                <c:pt idx="3551">
                  <c:v>26820.22</c:v>
                </c:pt>
                <c:pt idx="3552">
                  <c:v>10274.23</c:v>
                </c:pt>
                <c:pt idx="3553">
                  <c:v>21635.97</c:v>
                </c:pt>
                <c:pt idx="3554">
                  <c:v>8197.7000000000007</c:v>
                </c:pt>
                <c:pt idx="3555">
                  <c:v>14728.4</c:v>
                </c:pt>
                <c:pt idx="3556">
                  <c:v>21840.93</c:v>
                </c:pt>
                <c:pt idx="3557">
                  <c:v>8126.17</c:v>
                </c:pt>
                <c:pt idx="3558">
                  <c:v>22052.81</c:v>
                </c:pt>
                <c:pt idx="3559">
                  <c:v>52652.9</c:v>
                </c:pt>
                <c:pt idx="3560">
                  <c:v>13547.3</c:v>
                </c:pt>
                <c:pt idx="3561">
                  <c:v>28890.22</c:v>
                </c:pt>
                <c:pt idx="3562">
                  <c:v>16447.330000000002</c:v>
                </c:pt>
                <c:pt idx="3563">
                  <c:v>38487.93</c:v>
                </c:pt>
                <c:pt idx="3564">
                  <c:v>31125.63</c:v>
                </c:pt>
                <c:pt idx="3565">
                  <c:v>26210.21</c:v>
                </c:pt>
                <c:pt idx="3566">
                  <c:v>10514.54</c:v>
                </c:pt>
                <c:pt idx="3567">
                  <c:v>38315.480000000003</c:v>
                </c:pt>
                <c:pt idx="3568">
                  <c:v>16408.47</c:v>
                </c:pt>
                <c:pt idx="3569">
                  <c:v>17753.400000000001</c:v>
                </c:pt>
                <c:pt idx="3570">
                  <c:v>23719.02</c:v>
                </c:pt>
                <c:pt idx="3571">
                  <c:v>15509.98</c:v>
                </c:pt>
                <c:pt idx="3572">
                  <c:v>21883.61</c:v>
                </c:pt>
                <c:pt idx="3573">
                  <c:v>18946.400000000001</c:v>
                </c:pt>
                <c:pt idx="3574">
                  <c:v>8239.2900000000009</c:v>
                </c:pt>
                <c:pt idx="3575">
                  <c:v>26121.83</c:v>
                </c:pt>
                <c:pt idx="3576">
                  <c:v>11242.88</c:v>
                </c:pt>
                <c:pt idx="3577">
                  <c:v>30702.58</c:v>
                </c:pt>
                <c:pt idx="3578">
                  <c:v>16172.5</c:v>
                </c:pt>
                <c:pt idx="3579">
                  <c:v>27298.23</c:v>
                </c:pt>
                <c:pt idx="3580">
                  <c:v>6955.15</c:v>
                </c:pt>
                <c:pt idx="3581">
                  <c:v>60385.05</c:v>
                </c:pt>
                <c:pt idx="3582">
                  <c:v>10439.31</c:v>
                </c:pt>
                <c:pt idx="3583">
                  <c:v>7983.19</c:v>
                </c:pt>
                <c:pt idx="3584">
                  <c:v>7196.65</c:v>
                </c:pt>
                <c:pt idx="3585">
                  <c:v>11800.69</c:v>
                </c:pt>
                <c:pt idx="3586">
                  <c:v>15152.5</c:v>
                </c:pt>
                <c:pt idx="3587">
                  <c:v>13178.02</c:v>
                </c:pt>
                <c:pt idx="3588">
                  <c:v>7549.24</c:v>
                </c:pt>
                <c:pt idx="3589">
                  <c:v>11835.42</c:v>
                </c:pt>
                <c:pt idx="3590">
                  <c:v>23500.04</c:v>
                </c:pt>
                <c:pt idx="3591">
                  <c:v>23390.59</c:v>
                </c:pt>
                <c:pt idx="3592">
                  <c:v>8405.32</c:v>
                </c:pt>
                <c:pt idx="3593">
                  <c:v>28426.240000000002</c:v>
                </c:pt>
                <c:pt idx="3594">
                  <c:v>24288.41</c:v>
                </c:pt>
                <c:pt idx="3595">
                  <c:v>14815.21</c:v>
                </c:pt>
                <c:pt idx="3596">
                  <c:v>16245.56</c:v>
                </c:pt>
                <c:pt idx="3597">
                  <c:v>8832.67</c:v>
                </c:pt>
                <c:pt idx="3598">
                  <c:v>20274.37</c:v>
                </c:pt>
                <c:pt idx="3599">
                  <c:v>28117.54</c:v>
                </c:pt>
                <c:pt idx="3600">
                  <c:v>30668.16</c:v>
                </c:pt>
                <c:pt idx="3601">
                  <c:v>25392.51</c:v>
                </c:pt>
                <c:pt idx="3602">
                  <c:v>6448.53</c:v>
                </c:pt>
                <c:pt idx="3603">
                  <c:v>6334.4</c:v>
                </c:pt>
                <c:pt idx="3604">
                  <c:v>20318.63</c:v>
                </c:pt>
                <c:pt idx="3605">
                  <c:v>5934.6</c:v>
                </c:pt>
                <c:pt idx="3606">
                  <c:v>22094.3</c:v>
                </c:pt>
                <c:pt idx="3607">
                  <c:v>43582.239999999998</c:v>
                </c:pt>
                <c:pt idx="3608">
                  <c:v>11574.2</c:v>
                </c:pt>
                <c:pt idx="3609">
                  <c:v>13019.29</c:v>
                </c:pt>
                <c:pt idx="3610">
                  <c:v>29030.32</c:v>
                </c:pt>
                <c:pt idx="3611">
                  <c:v>6959.46</c:v>
                </c:pt>
                <c:pt idx="3612">
                  <c:v>9405.9500000000007</c:v>
                </c:pt>
                <c:pt idx="3613">
                  <c:v>18755.37</c:v>
                </c:pt>
                <c:pt idx="3614">
                  <c:v>43913.7</c:v>
                </c:pt>
                <c:pt idx="3615">
                  <c:v>7282.85</c:v>
                </c:pt>
                <c:pt idx="3616">
                  <c:v>14204.35</c:v>
                </c:pt>
                <c:pt idx="3617">
                  <c:v>7797.99</c:v>
                </c:pt>
                <c:pt idx="3618">
                  <c:v>31345.42</c:v>
                </c:pt>
                <c:pt idx="3619">
                  <c:v>11526.96</c:v>
                </c:pt>
                <c:pt idx="3620">
                  <c:v>6965.5</c:v>
                </c:pt>
                <c:pt idx="3621">
                  <c:v>38761.660000000003</c:v>
                </c:pt>
                <c:pt idx="3622">
                  <c:v>7586.03</c:v>
                </c:pt>
                <c:pt idx="3623">
                  <c:v>7805.4</c:v>
                </c:pt>
                <c:pt idx="3624">
                  <c:v>7532.27</c:v>
                </c:pt>
                <c:pt idx="3625">
                  <c:v>6762.24</c:v>
                </c:pt>
                <c:pt idx="3626">
                  <c:v>13186.12</c:v>
                </c:pt>
                <c:pt idx="3627">
                  <c:v>18865.71</c:v>
                </c:pt>
                <c:pt idx="3628">
                  <c:v>11921.26</c:v>
                </c:pt>
                <c:pt idx="3629">
                  <c:v>25801.78</c:v>
                </c:pt>
                <c:pt idx="3630">
                  <c:v>23063.95</c:v>
                </c:pt>
                <c:pt idx="3631">
                  <c:v>7896.49</c:v>
                </c:pt>
                <c:pt idx="3632">
                  <c:v>9303.91</c:v>
                </c:pt>
                <c:pt idx="3633">
                  <c:v>54076.6</c:v>
                </c:pt>
                <c:pt idx="3634">
                  <c:v>8747.31</c:v>
                </c:pt>
                <c:pt idx="3635">
                  <c:v>7878.62</c:v>
                </c:pt>
                <c:pt idx="3636">
                  <c:v>10546.2</c:v>
                </c:pt>
                <c:pt idx="3637">
                  <c:v>9487.18</c:v>
                </c:pt>
                <c:pt idx="3638">
                  <c:v>5628.47</c:v>
                </c:pt>
                <c:pt idx="3639">
                  <c:v>49434.14</c:v>
                </c:pt>
                <c:pt idx="3640">
                  <c:v>12332.42</c:v>
                </c:pt>
                <c:pt idx="3641">
                  <c:v>7250.53</c:v>
                </c:pt>
                <c:pt idx="3642">
                  <c:v>10056.879999999999</c:v>
                </c:pt>
                <c:pt idx="3643">
                  <c:v>9473.61</c:v>
                </c:pt>
                <c:pt idx="3644">
                  <c:v>25766.21</c:v>
                </c:pt>
                <c:pt idx="3645">
                  <c:v>21670.880000000001</c:v>
                </c:pt>
                <c:pt idx="3646">
                  <c:v>66107.460000000006</c:v>
                </c:pt>
                <c:pt idx="3647">
                  <c:v>8926.44</c:v>
                </c:pt>
                <c:pt idx="3648">
                  <c:v>12744.54</c:v>
                </c:pt>
                <c:pt idx="3649">
                  <c:v>12950.41</c:v>
                </c:pt>
                <c:pt idx="3650">
                  <c:v>7150.1</c:v>
                </c:pt>
                <c:pt idx="3651">
                  <c:v>16226.13</c:v>
                </c:pt>
                <c:pt idx="3652">
                  <c:v>4835.96</c:v>
                </c:pt>
                <c:pt idx="3653">
                  <c:v>35748.589999999997</c:v>
                </c:pt>
                <c:pt idx="3654">
                  <c:v>12339.71</c:v>
                </c:pt>
                <c:pt idx="3655">
                  <c:v>76861.48</c:v>
                </c:pt>
                <c:pt idx="3656">
                  <c:v>9141.08</c:v>
                </c:pt>
                <c:pt idx="3657">
                  <c:v>52494.83</c:v>
                </c:pt>
                <c:pt idx="3658">
                  <c:v>5863.9</c:v>
                </c:pt>
                <c:pt idx="3659">
                  <c:v>7074.86</c:v>
                </c:pt>
                <c:pt idx="3660">
                  <c:v>62147.83</c:v>
                </c:pt>
                <c:pt idx="3661">
                  <c:v>31259.59</c:v>
                </c:pt>
                <c:pt idx="3662">
                  <c:v>21344.720000000001</c:v>
                </c:pt>
                <c:pt idx="3663">
                  <c:v>8391.61</c:v>
                </c:pt>
                <c:pt idx="3664">
                  <c:v>16875.71</c:v>
                </c:pt>
                <c:pt idx="3665">
                  <c:v>10631.05</c:v>
                </c:pt>
                <c:pt idx="3666">
                  <c:v>16577.47</c:v>
                </c:pt>
                <c:pt idx="3667">
                  <c:v>9257.83</c:v>
                </c:pt>
                <c:pt idx="3668">
                  <c:v>14875.64</c:v>
                </c:pt>
                <c:pt idx="3669">
                  <c:v>8618.41</c:v>
                </c:pt>
                <c:pt idx="3670">
                  <c:v>7395.73</c:v>
                </c:pt>
                <c:pt idx="3671">
                  <c:v>21202.959999999999</c:v>
                </c:pt>
                <c:pt idx="3672">
                  <c:v>32940.31</c:v>
                </c:pt>
                <c:pt idx="3673">
                  <c:v>13396.77</c:v>
                </c:pt>
                <c:pt idx="3674">
                  <c:v>12101.06</c:v>
                </c:pt>
                <c:pt idx="3675">
                  <c:v>8450.8799999999992</c:v>
                </c:pt>
                <c:pt idx="3676">
                  <c:v>12649.66</c:v>
                </c:pt>
                <c:pt idx="3677">
                  <c:v>23565</c:v>
                </c:pt>
                <c:pt idx="3678">
                  <c:v>36942.35</c:v>
                </c:pt>
                <c:pt idx="3679">
                  <c:v>29636.38</c:v>
                </c:pt>
                <c:pt idx="3680">
                  <c:v>9326.7099999999991</c:v>
                </c:pt>
                <c:pt idx="3681">
                  <c:v>6859.34</c:v>
                </c:pt>
                <c:pt idx="3682">
                  <c:v>35069.800000000003</c:v>
                </c:pt>
                <c:pt idx="3683">
                  <c:v>7640.73</c:v>
                </c:pt>
                <c:pt idx="3684">
                  <c:v>16775.830000000002</c:v>
                </c:pt>
                <c:pt idx="3685">
                  <c:v>9146.31</c:v>
                </c:pt>
                <c:pt idx="3686">
                  <c:v>33807.050000000003</c:v>
                </c:pt>
                <c:pt idx="3687">
                  <c:v>46522.93</c:v>
                </c:pt>
                <c:pt idx="3688">
                  <c:v>7774.4</c:v>
                </c:pt>
                <c:pt idx="3689">
                  <c:v>16030.46</c:v>
                </c:pt>
                <c:pt idx="3690">
                  <c:v>28149.16</c:v>
                </c:pt>
                <c:pt idx="3691">
                  <c:v>6896</c:v>
                </c:pt>
                <c:pt idx="3692">
                  <c:v>12541.45</c:v>
                </c:pt>
                <c:pt idx="3693">
                  <c:v>16904.78</c:v>
                </c:pt>
                <c:pt idx="3694">
                  <c:v>34753.160000000003</c:v>
                </c:pt>
                <c:pt idx="3695">
                  <c:v>15501.69</c:v>
                </c:pt>
                <c:pt idx="3696">
                  <c:v>20118.47</c:v>
                </c:pt>
                <c:pt idx="3697">
                  <c:v>6414.12</c:v>
                </c:pt>
                <c:pt idx="3698">
                  <c:v>32025.88</c:v>
                </c:pt>
                <c:pt idx="3699">
                  <c:v>12680.75</c:v>
                </c:pt>
                <c:pt idx="3700">
                  <c:v>7820.13</c:v>
                </c:pt>
                <c:pt idx="3701">
                  <c:v>5558.32</c:v>
                </c:pt>
                <c:pt idx="3702">
                  <c:v>44106.36</c:v>
                </c:pt>
                <c:pt idx="3703">
                  <c:v>6502.59</c:v>
                </c:pt>
                <c:pt idx="3704">
                  <c:v>28430.22</c:v>
                </c:pt>
                <c:pt idx="3705">
                  <c:v>10982.38</c:v>
                </c:pt>
                <c:pt idx="3706">
                  <c:v>22391.02</c:v>
                </c:pt>
                <c:pt idx="3707">
                  <c:v>42682.85</c:v>
                </c:pt>
                <c:pt idx="3708">
                  <c:v>10052.959999999999</c:v>
                </c:pt>
                <c:pt idx="3709">
                  <c:v>18047.240000000002</c:v>
                </c:pt>
                <c:pt idx="3710">
                  <c:v>26586.83</c:v>
                </c:pt>
                <c:pt idx="3711">
                  <c:v>10042.94</c:v>
                </c:pt>
                <c:pt idx="3712">
                  <c:v>17092.53</c:v>
                </c:pt>
                <c:pt idx="3713">
                  <c:v>18827.439999999999</c:v>
                </c:pt>
                <c:pt idx="3714">
                  <c:v>8660.0499999999993</c:v>
                </c:pt>
                <c:pt idx="3715">
                  <c:v>18249.919999999998</c:v>
                </c:pt>
                <c:pt idx="3716">
                  <c:v>8270.01</c:v>
                </c:pt>
                <c:pt idx="3717">
                  <c:v>46022.45</c:v>
                </c:pt>
                <c:pt idx="3718">
                  <c:v>31752.98</c:v>
                </c:pt>
                <c:pt idx="3719">
                  <c:v>28972.25</c:v>
                </c:pt>
                <c:pt idx="3720">
                  <c:v>8637.6200000000008</c:v>
                </c:pt>
                <c:pt idx="3721">
                  <c:v>33785.370000000003</c:v>
                </c:pt>
                <c:pt idx="3722">
                  <c:v>95030.75</c:v>
                </c:pt>
                <c:pt idx="3723">
                  <c:v>15132.64</c:v>
                </c:pt>
                <c:pt idx="3724">
                  <c:v>35112.269999999997</c:v>
                </c:pt>
                <c:pt idx="3725">
                  <c:v>9040.85</c:v>
                </c:pt>
                <c:pt idx="3726">
                  <c:v>6270.08</c:v>
                </c:pt>
                <c:pt idx="3727">
                  <c:v>7685.44</c:v>
                </c:pt>
                <c:pt idx="3728">
                  <c:v>20699.169999999998</c:v>
                </c:pt>
                <c:pt idx="3729">
                  <c:v>5634.25</c:v>
                </c:pt>
                <c:pt idx="3730">
                  <c:v>6299.68</c:v>
                </c:pt>
                <c:pt idx="3731">
                  <c:v>7695.55</c:v>
                </c:pt>
                <c:pt idx="3732">
                  <c:v>21289.73</c:v>
                </c:pt>
                <c:pt idx="3733">
                  <c:v>9870.74</c:v>
                </c:pt>
                <c:pt idx="3734">
                  <c:v>7133.44</c:v>
                </c:pt>
                <c:pt idx="3735">
                  <c:v>10717.43</c:v>
                </c:pt>
                <c:pt idx="3736">
                  <c:v>16408.189999999999</c:v>
                </c:pt>
                <c:pt idx="3737">
                  <c:v>33073</c:v>
                </c:pt>
                <c:pt idx="3738">
                  <c:v>8006.17</c:v>
                </c:pt>
                <c:pt idx="3739">
                  <c:v>8102.74</c:v>
                </c:pt>
                <c:pt idx="3740">
                  <c:v>37753.69</c:v>
                </c:pt>
                <c:pt idx="3741">
                  <c:v>28888.26</c:v>
                </c:pt>
                <c:pt idx="3742">
                  <c:v>8836.35</c:v>
                </c:pt>
                <c:pt idx="3743">
                  <c:v>17875.05</c:v>
                </c:pt>
                <c:pt idx="3744">
                  <c:v>31315.46</c:v>
                </c:pt>
                <c:pt idx="3745">
                  <c:v>9733.02</c:v>
                </c:pt>
                <c:pt idx="3746">
                  <c:v>8935.41</c:v>
                </c:pt>
                <c:pt idx="3747">
                  <c:v>7700.17</c:v>
                </c:pt>
                <c:pt idx="3748">
                  <c:v>21761.89</c:v>
                </c:pt>
                <c:pt idx="3749">
                  <c:v>26163.119999999999</c:v>
                </c:pt>
                <c:pt idx="3750">
                  <c:v>21887.52</c:v>
                </c:pt>
                <c:pt idx="3751">
                  <c:v>6827.77</c:v>
                </c:pt>
                <c:pt idx="3752">
                  <c:v>40620.21</c:v>
                </c:pt>
                <c:pt idx="3753">
                  <c:v>9030.8700000000008</c:v>
                </c:pt>
                <c:pt idx="3754">
                  <c:v>6273.39</c:v>
                </c:pt>
                <c:pt idx="3755">
                  <c:v>15266.51</c:v>
                </c:pt>
                <c:pt idx="3756">
                  <c:v>6546.97</c:v>
                </c:pt>
                <c:pt idx="3757">
                  <c:v>21993.01</c:v>
                </c:pt>
                <c:pt idx="3758">
                  <c:v>6609.5</c:v>
                </c:pt>
                <c:pt idx="3759">
                  <c:v>8571.81</c:v>
                </c:pt>
                <c:pt idx="3760">
                  <c:v>7944.04</c:v>
                </c:pt>
                <c:pt idx="3761">
                  <c:v>24917.01</c:v>
                </c:pt>
                <c:pt idx="3762">
                  <c:v>16958.63</c:v>
                </c:pt>
                <c:pt idx="3763">
                  <c:v>6739.42</c:v>
                </c:pt>
                <c:pt idx="3764">
                  <c:v>6798.66</c:v>
                </c:pt>
                <c:pt idx="3765">
                  <c:v>8660.1200000000008</c:v>
                </c:pt>
                <c:pt idx="3766">
                  <c:v>7643.24</c:v>
                </c:pt>
                <c:pt idx="3767">
                  <c:v>31401.45</c:v>
                </c:pt>
                <c:pt idx="3768">
                  <c:v>15715.24</c:v>
                </c:pt>
                <c:pt idx="3769">
                  <c:v>8924.57</c:v>
                </c:pt>
                <c:pt idx="3770">
                  <c:v>7849.89</c:v>
                </c:pt>
                <c:pt idx="3771">
                  <c:v>7950.83</c:v>
                </c:pt>
                <c:pt idx="3772">
                  <c:v>8867.2000000000007</c:v>
                </c:pt>
                <c:pt idx="3773">
                  <c:v>7521.32</c:v>
                </c:pt>
                <c:pt idx="3774">
                  <c:v>22705.51</c:v>
                </c:pt>
                <c:pt idx="3775">
                  <c:v>7462.16</c:v>
                </c:pt>
                <c:pt idx="3776">
                  <c:v>9872.0499999999993</c:v>
                </c:pt>
                <c:pt idx="3777">
                  <c:v>11063.39</c:v>
                </c:pt>
                <c:pt idx="3778">
                  <c:v>66636.34</c:v>
                </c:pt>
                <c:pt idx="3779">
                  <c:v>6449.02</c:v>
                </c:pt>
                <c:pt idx="3780">
                  <c:v>22731.72</c:v>
                </c:pt>
                <c:pt idx="3781">
                  <c:v>15376.09</c:v>
                </c:pt>
                <c:pt idx="3782">
                  <c:v>38681.300000000003</c:v>
                </c:pt>
                <c:pt idx="3783">
                  <c:v>10529.89</c:v>
                </c:pt>
                <c:pt idx="3784">
                  <c:v>5497.11</c:v>
                </c:pt>
                <c:pt idx="3785">
                  <c:v>5809.23</c:v>
                </c:pt>
                <c:pt idx="3786">
                  <c:v>15734.74</c:v>
                </c:pt>
                <c:pt idx="3787">
                  <c:v>16107.76</c:v>
                </c:pt>
                <c:pt idx="3788">
                  <c:v>8359.73</c:v>
                </c:pt>
                <c:pt idx="3789">
                  <c:v>5420.4</c:v>
                </c:pt>
                <c:pt idx="3790">
                  <c:v>15213.66</c:v>
                </c:pt>
                <c:pt idx="3791">
                  <c:v>28385.08</c:v>
                </c:pt>
                <c:pt idx="3792">
                  <c:v>8484.4</c:v>
                </c:pt>
                <c:pt idx="3793">
                  <c:v>9919.1200000000008</c:v>
                </c:pt>
                <c:pt idx="3794">
                  <c:v>5811.7</c:v>
                </c:pt>
                <c:pt idx="3795">
                  <c:v>51287.28</c:v>
                </c:pt>
                <c:pt idx="3796">
                  <c:v>27717.61</c:v>
                </c:pt>
                <c:pt idx="3797">
                  <c:v>22055.97</c:v>
                </c:pt>
                <c:pt idx="3798">
                  <c:v>6044.85</c:v>
                </c:pt>
                <c:pt idx="3799">
                  <c:v>14739.39</c:v>
                </c:pt>
                <c:pt idx="3800">
                  <c:v>25281.56</c:v>
                </c:pt>
                <c:pt idx="3801">
                  <c:v>15214.32</c:v>
                </c:pt>
                <c:pt idx="3802">
                  <c:v>10065.61</c:v>
                </c:pt>
                <c:pt idx="3803">
                  <c:v>9150.48</c:v>
                </c:pt>
                <c:pt idx="3804">
                  <c:v>6089.15</c:v>
                </c:pt>
                <c:pt idx="3805">
                  <c:v>39691.910000000003</c:v>
                </c:pt>
                <c:pt idx="3806">
                  <c:v>16636.12</c:v>
                </c:pt>
                <c:pt idx="3807">
                  <c:v>6834.22</c:v>
                </c:pt>
                <c:pt idx="3808">
                  <c:v>18521.39</c:v>
                </c:pt>
                <c:pt idx="3809">
                  <c:v>5608.02</c:v>
                </c:pt>
                <c:pt idx="3810">
                  <c:v>5851.5</c:v>
                </c:pt>
                <c:pt idx="3811">
                  <c:v>21108.68</c:v>
                </c:pt>
                <c:pt idx="3812">
                  <c:v>33092.019999999997</c:v>
                </c:pt>
                <c:pt idx="3813">
                  <c:v>15673.49</c:v>
                </c:pt>
                <c:pt idx="3814">
                  <c:v>7603.95</c:v>
                </c:pt>
                <c:pt idx="3815">
                  <c:v>7238.02</c:v>
                </c:pt>
                <c:pt idx="3816">
                  <c:v>9853.18</c:v>
                </c:pt>
                <c:pt idx="3817">
                  <c:v>11111.07</c:v>
                </c:pt>
                <c:pt idx="3818">
                  <c:v>10042.469999999999</c:v>
                </c:pt>
                <c:pt idx="3819">
                  <c:v>9576.94</c:v>
                </c:pt>
                <c:pt idx="3820">
                  <c:v>30366.32</c:v>
                </c:pt>
                <c:pt idx="3821">
                  <c:v>33659.199999999997</c:v>
                </c:pt>
                <c:pt idx="3822">
                  <c:v>30299.19</c:v>
                </c:pt>
                <c:pt idx="3823">
                  <c:v>6158.7</c:v>
                </c:pt>
                <c:pt idx="3824">
                  <c:v>24882.29</c:v>
                </c:pt>
                <c:pt idx="3825">
                  <c:v>20266.72</c:v>
                </c:pt>
                <c:pt idx="3826">
                  <c:v>19160.669999999998</c:v>
                </c:pt>
                <c:pt idx="3827">
                  <c:v>10310.01</c:v>
                </c:pt>
                <c:pt idx="3828">
                  <c:v>7352.84</c:v>
                </c:pt>
                <c:pt idx="3829">
                  <c:v>6726.37</c:v>
                </c:pt>
                <c:pt idx="3830">
                  <c:v>7933.68</c:v>
                </c:pt>
                <c:pt idx="3831">
                  <c:v>10986.07</c:v>
                </c:pt>
                <c:pt idx="3832">
                  <c:v>12715.06</c:v>
                </c:pt>
                <c:pt idx="3833">
                  <c:v>34771</c:v>
                </c:pt>
                <c:pt idx="3834">
                  <c:v>13694.36</c:v>
                </c:pt>
                <c:pt idx="3835">
                  <c:v>24947.759999999998</c:v>
                </c:pt>
                <c:pt idx="3836">
                  <c:v>9711.09</c:v>
                </c:pt>
                <c:pt idx="3837">
                  <c:v>47728.66</c:v>
                </c:pt>
                <c:pt idx="3838">
                  <c:v>20473.95</c:v>
                </c:pt>
                <c:pt idx="3839">
                  <c:v>16877.29</c:v>
                </c:pt>
                <c:pt idx="3840">
                  <c:v>39895.26</c:v>
                </c:pt>
                <c:pt idx="3841">
                  <c:v>22124.33</c:v>
                </c:pt>
                <c:pt idx="3842">
                  <c:v>5880.13</c:v>
                </c:pt>
                <c:pt idx="3843">
                  <c:v>13594.37</c:v>
                </c:pt>
                <c:pt idx="3844">
                  <c:v>19286.8</c:v>
                </c:pt>
                <c:pt idx="3845">
                  <c:v>14467.19</c:v>
                </c:pt>
                <c:pt idx="3846">
                  <c:v>7799.19</c:v>
                </c:pt>
                <c:pt idx="3847">
                  <c:v>41098.17</c:v>
                </c:pt>
                <c:pt idx="3848">
                  <c:v>20412.34</c:v>
                </c:pt>
                <c:pt idx="3849">
                  <c:v>40721.629999999997</c:v>
                </c:pt>
                <c:pt idx="3850">
                  <c:v>14740.71</c:v>
                </c:pt>
                <c:pt idx="3851">
                  <c:v>38296.04</c:v>
                </c:pt>
                <c:pt idx="3852">
                  <c:v>13145.57</c:v>
                </c:pt>
                <c:pt idx="3853">
                  <c:v>30914.12</c:v>
                </c:pt>
                <c:pt idx="3854">
                  <c:v>42256.02</c:v>
                </c:pt>
                <c:pt idx="3855">
                  <c:v>19583.71</c:v>
                </c:pt>
                <c:pt idx="3856">
                  <c:v>10728.51</c:v>
                </c:pt>
                <c:pt idx="3857">
                  <c:v>7586.61</c:v>
                </c:pt>
                <c:pt idx="3858">
                  <c:v>5548.08</c:v>
                </c:pt>
                <c:pt idx="3859">
                  <c:v>8592.5400000000009</c:v>
                </c:pt>
                <c:pt idx="3860">
                  <c:v>10310.74</c:v>
                </c:pt>
                <c:pt idx="3861">
                  <c:v>11836.64</c:v>
                </c:pt>
                <c:pt idx="3862">
                  <c:v>12952.9</c:v>
                </c:pt>
                <c:pt idx="3863">
                  <c:v>17072.54</c:v>
                </c:pt>
                <c:pt idx="3864">
                  <c:v>20188.169999999998</c:v>
                </c:pt>
                <c:pt idx="3865">
                  <c:v>19427.509999999998</c:v>
                </c:pt>
                <c:pt idx="3866">
                  <c:v>7512.41</c:v>
                </c:pt>
                <c:pt idx="3867">
                  <c:v>21363.49</c:v>
                </c:pt>
                <c:pt idx="3868">
                  <c:v>12683.8</c:v>
                </c:pt>
                <c:pt idx="3869">
                  <c:v>15059.38</c:v>
                </c:pt>
                <c:pt idx="3870">
                  <c:v>17156.830000000002</c:v>
                </c:pt>
                <c:pt idx="3871">
                  <c:v>26518.05</c:v>
                </c:pt>
                <c:pt idx="3872">
                  <c:v>25063.62</c:v>
                </c:pt>
                <c:pt idx="3873">
                  <c:v>38863.629999999997</c:v>
                </c:pt>
                <c:pt idx="3874">
                  <c:v>21302.04</c:v>
                </c:pt>
                <c:pt idx="3875">
                  <c:v>9606.25</c:v>
                </c:pt>
                <c:pt idx="3876">
                  <c:v>9459.65</c:v>
                </c:pt>
                <c:pt idx="3877">
                  <c:v>11480.6</c:v>
                </c:pt>
                <c:pt idx="3878">
                  <c:v>5881.41</c:v>
                </c:pt>
                <c:pt idx="3879">
                  <c:v>6428.8</c:v>
                </c:pt>
                <c:pt idx="3880">
                  <c:v>39525.15</c:v>
                </c:pt>
                <c:pt idx="3881">
                  <c:v>20412.48</c:v>
                </c:pt>
                <c:pt idx="3882">
                  <c:v>20456.13</c:v>
                </c:pt>
                <c:pt idx="3883">
                  <c:v>9918.9</c:v>
                </c:pt>
                <c:pt idx="3884">
                  <c:v>32254.86</c:v>
                </c:pt>
                <c:pt idx="3885">
                  <c:v>15081.64</c:v>
                </c:pt>
                <c:pt idx="3886">
                  <c:v>11123.21</c:v>
                </c:pt>
                <c:pt idx="3887">
                  <c:v>8708.2800000000007</c:v>
                </c:pt>
                <c:pt idx="3888">
                  <c:v>20155.560000000001</c:v>
                </c:pt>
                <c:pt idx="3889">
                  <c:v>11117.37</c:v>
                </c:pt>
                <c:pt idx="3890">
                  <c:v>12761.48</c:v>
                </c:pt>
                <c:pt idx="3891">
                  <c:v>27104.01</c:v>
                </c:pt>
                <c:pt idx="3892">
                  <c:v>25359.919999999998</c:v>
                </c:pt>
                <c:pt idx="3893">
                  <c:v>28429.38</c:v>
                </c:pt>
                <c:pt idx="3894">
                  <c:v>20925.189999999999</c:v>
                </c:pt>
                <c:pt idx="3895">
                  <c:v>7432</c:v>
                </c:pt>
                <c:pt idx="3896">
                  <c:v>25005.64</c:v>
                </c:pt>
                <c:pt idx="3897">
                  <c:v>5412.68</c:v>
                </c:pt>
                <c:pt idx="3898">
                  <c:v>9262.75</c:v>
                </c:pt>
                <c:pt idx="3899">
                  <c:v>10318.540000000001</c:v>
                </c:pt>
                <c:pt idx="3900">
                  <c:v>22632.91</c:v>
                </c:pt>
                <c:pt idx="3901">
                  <c:v>24748.82</c:v>
                </c:pt>
                <c:pt idx="3902">
                  <c:v>8153.86</c:v>
                </c:pt>
                <c:pt idx="3903">
                  <c:v>20165.919999999998</c:v>
                </c:pt>
                <c:pt idx="3904">
                  <c:v>11337.93</c:v>
                </c:pt>
                <c:pt idx="3905">
                  <c:v>18721.810000000001</c:v>
                </c:pt>
                <c:pt idx="3906">
                  <c:v>28511.89</c:v>
                </c:pt>
                <c:pt idx="3907">
                  <c:v>14212.29</c:v>
                </c:pt>
                <c:pt idx="3908">
                  <c:v>28114.74</c:v>
                </c:pt>
                <c:pt idx="3909">
                  <c:v>19323.28</c:v>
                </c:pt>
                <c:pt idx="3910">
                  <c:v>6521.29</c:v>
                </c:pt>
                <c:pt idx="3911">
                  <c:v>10712.82</c:v>
                </c:pt>
                <c:pt idx="3912">
                  <c:v>31644.47</c:v>
                </c:pt>
                <c:pt idx="3913">
                  <c:v>15006.45</c:v>
                </c:pt>
                <c:pt idx="3914">
                  <c:v>8373.25</c:v>
                </c:pt>
                <c:pt idx="3915">
                  <c:v>6316.83</c:v>
                </c:pt>
                <c:pt idx="3916">
                  <c:v>11429.06</c:v>
                </c:pt>
                <c:pt idx="3917">
                  <c:v>5135.8999999999996</c:v>
                </c:pt>
                <c:pt idx="3918">
                  <c:v>6413.18</c:v>
                </c:pt>
                <c:pt idx="3919">
                  <c:v>8267.5300000000007</c:v>
                </c:pt>
                <c:pt idx="3920">
                  <c:v>27015.16</c:v>
                </c:pt>
                <c:pt idx="3921">
                  <c:v>28678.58</c:v>
                </c:pt>
                <c:pt idx="3922">
                  <c:v>23651.73</c:v>
                </c:pt>
                <c:pt idx="3923">
                  <c:v>33445.1</c:v>
                </c:pt>
                <c:pt idx="3924">
                  <c:v>12618.89</c:v>
                </c:pt>
                <c:pt idx="3925">
                  <c:v>6512.27</c:v>
                </c:pt>
                <c:pt idx="3926">
                  <c:v>9622.3700000000008</c:v>
                </c:pt>
                <c:pt idx="3927">
                  <c:v>6678.16</c:v>
                </c:pt>
                <c:pt idx="3928">
                  <c:v>7016.72</c:v>
                </c:pt>
                <c:pt idx="3929">
                  <c:v>6313.48</c:v>
                </c:pt>
                <c:pt idx="3930">
                  <c:v>7110.13</c:v>
                </c:pt>
                <c:pt idx="3931">
                  <c:v>25259.01</c:v>
                </c:pt>
                <c:pt idx="3932">
                  <c:v>18996.509999999998</c:v>
                </c:pt>
                <c:pt idx="3933">
                  <c:v>13127.61</c:v>
                </c:pt>
                <c:pt idx="3934">
                  <c:v>44081.8</c:v>
                </c:pt>
                <c:pt idx="3935">
                  <c:v>14661.03</c:v>
                </c:pt>
                <c:pt idx="3936">
                  <c:v>8872.69</c:v>
                </c:pt>
                <c:pt idx="3937">
                  <c:v>23445.19</c:v>
                </c:pt>
                <c:pt idx="3938">
                  <c:v>13104.75</c:v>
                </c:pt>
                <c:pt idx="3939">
                  <c:v>31722.63</c:v>
                </c:pt>
                <c:pt idx="3940">
                  <c:v>10035.59</c:v>
                </c:pt>
                <c:pt idx="3941">
                  <c:v>8228.56</c:v>
                </c:pt>
                <c:pt idx="3942">
                  <c:v>6721.43</c:v>
                </c:pt>
                <c:pt idx="3943">
                  <c:v>30552.09</c:v>
                </c:pt>
                <c:pt idx="3944">
                  <c:v>7955.27</c:v>
                </c:pt>
                <c:pt idx="3945">
                  <c:v>7456.89</c:v>
                </c:pt>
                <c:pt idx="3946">
                  <c:v>31673.75</c:v>
                </c:pt>
                <c:pt idx="3947">
                  <c:v>6048.03</c:v>
                </c:pt>
                <c:pt idx="3948">
                  <c:v>7533.21</c:v>
                </c:pt>
                <c:pt idx="3949">
                  <c:v>40459.57</c:v>
                </c:pt>
                <c:pt idx="3950">
                  <c:v>6823.74</c:v>
                </c:pt>
                <c:pt idx="3951">
                  <c:v>7274.23</c:v>
                </c:pt>
                <c:pt idx="3952">
                  <c:v>7232.53</c:v>
                </c:pt>
                <c:pt idx="3953">
                  <c:v>5197.8900000000003</c:v>
                </c:pt>
                <c:pt idx="3954">
                  <c:v>9403.56</c:v>
                </c:pt>
                <c:pt idx="3955">
                  <c:v>5839.53</c:v>
                </c:pt>
                <c:pt idx="3956">
                  <c:v>7750.78</c:v>
                </c:pt>
                <c:pt idx="3957">
                  <c:v>11723.43</c:v>
                </c:pt>
                <c:pt idx="3958">
                  <c:v>10022.68</c:v>
                </c:pt>
                <c:pt idx="3959">
                  <c:v>23004.87</c:v>
                </c:pt>
                <c:pt idx="3960">
                  <c:v>6556.82</c:v>
                </c:pt>
                <c:pt idx="3961">
                  <c:v>7313.02</c:v>
                </c:pt>
                <c:pt idx="3962">
                  <c:v>21395.49</c:v>
                </c:pt>
                <c:pt idx="3963">
                  <c:v>19257.75</c:v>
                </c:pt>
                <c:pt idx="3964">
                  <c:v>8284.1</c:v>
                </c:pt>
                <c:pt idx="3965">
                  <c:v>6784.77</c:v>
                </c:pt>
                <c:pt idx="3966">
                  <c:v>13896</c:v>
                </c:pt>
                <c:pt idx="3967">
                  <c:v>6611.81</c:v>
                </c:pt>
                <c:pt idx="3968">
                  <c:v>20198.95</c:v>
                </c:pt>
                <c:pt idx="3969">
                  <c:v>6345.27</c:v>
                </c:pt>
                <c:pt idx="3970">
                  <c:v>32238.2</c:v>
                </c:pt>
                <c:pt idx="3971">
                  <c:v>28493.46</c:v>
                </c:pt>
                <c:pt idx="3972">
                  <c:v>30767.47</c:v>
                </c:pt>
                <c:pt idx="3973">
                  <c:v>8899.7800000000007</c:v>
                </c:pt>
                <c:pt idx="3974">
                  <c:v>5765.8</c:v>
                </c:pt>
                <c:pt idx="3975">
                  <c:v>16915.11</c:v>
                </c:pt>
                <c:pt idx="3976">
                  <c:v>18910.61</c:v>
                </c:pt>
                <c:pt idx="3977">
                  <c:v>10561.06</c:v>
                </c:pt>
                <c:pt idx="3978">
                  <c:v>6000.32</c:v>
                </c:pt>
                <c:pt idx="3979">
                  <c:v>7331.1</c:v>
                </c:pt>
                <c:pt idx="3980">
                  <c:v>15739.7</c:v>
                </c:pt>
                <c:pt idx="3981">
                  <c:v>30700.76</c:v>
                </c:pt>
                <c:pt idx="3982">
                  <c:v>12563.51</c:v>
                </c:pt>
                <c:pt idx="3983">
                  <c:v>40416.71</c:v>
                </c:pt>
                <c:pt idx="3984">
                  <c:v>39762.11</c:v>
                </c:pt>
                <c:pt idx="3985">
                  <c:v>15750.2</c:v>
                </c:pt>
                <c:pt idx="3986">
                  <c:v>13646.69</c:v>
                </c:pt>
                <c:pt idx="3987">
                  <c:v>7450.62</c:v>
                </c:pt>
                <c:pt idx="3988">
                  <c:v>29689.79</c:v>
                </c:pt>
                <c:pt idx="3989">
                  <c:v>25741.85</c:v>
                </c:pt>
                <c:pt idx="3990">
                  <c:v>13216.64</c:v>
                </c:pt>
                <c:pt idx="3991">
                  <c:v>23890.32</c:v>
                </c:pt>
                <c:pt idx="3992">
                  <c:v>18824.72</c:v>
                </c:pt>
                <c:pt idx="3993">
                  <c:v>30376.639999999999</c:v>
                </c:pt>
                <c:pt idx="3994">
                  <c:v>14638.15</c:v>
                </c:pt>
                <c:pt idx="3995">
                  <c:v>13228.84</c:v>
                </c:pt>
                <c:pt idx="3996">
                  <c:v>13701.13</c:v>
                </c:pt>
                <c:pt idx="3997">
                  <c:v>16361.1</c:v>
                </c:pt>
                <c:pt idx="3998">
                  <c:v>11006.75</c:v>
                </c:pt>
                <c:pt idx="3999">
                  <c:v>6371.64</c:v>
                </c:pt>
                <c:pt idx="4000">
                  <c:v>8281.8700000000008</c:v>
                </c:pt>
                <c:pt idx="4001">
                  <c:v>36938.42</c:v>
                </c:pt>
                <c:pt idx="4002">
                  <c:v>34129.589999999997</c:v>
                </c:pt>
                <c:pt idx="4003">
                  <c:v>6411.49</c:v>
                </c:pt>
                <c:pt idx="4004">
                  <c:v>39517.040000000001</c:v>
                </c:pt>
                <c:pt idx="4005">
                  <c:v>10895.57</c:v>
                </c:pt>
                <c:pt idx="4006">
                  <c:v>6053.11</c:v>
                </c:pt>
                <c:pt idx="4007">
                  <c:v>8343.82</c:v>
                </c:pt>
                <c:pt idx="4008">
                  <c:v>15894.49</c:v>
                </c:pt>
                <c:pt idx="4009">
                  <c:v>18252.03</c:v>
                </c:pt>
                <c:pt idx="4010">
                  <c:v>6024.5</c:v>
                </c:pt>
                <c:pt idx="4011">
                  <c:v>5949.44</c:v>
                </c:pt>
                <c:pt idx="4012">
                  <c:v>6180.44</c:v>
                </c:pt>
                <c:pt idx="4013">
                  <c:v>21806.13</c:v>
                </c:pt>
                <c:pt idx="4014">
                  <c:v>7987.88</c:v>
                </c:pt>
                <c:pt idx="4015">
                  <c:v>21971.96</c:v>
                </c:pt>
                <c:pt idx="4016">
                  <c:v>19328.36</c:v>
                </c:pt>
                <c:pt idx="4017">
                  <c:v>38758.839999999997</c:v>
                </c:pt>
                <c:pt idx="4018">
                  <c:v>5284.83</c:v>
                </c:pt>
                <c:pt idx="4019">
                  <c:v>15426.66</c:v>
                </c:pt>
                <c:pt idx="4020">
                  <c:v>15184.91</c:v>
                </c:pt>
                <c:pt idx="4021">
                  <c:v>18128.41</c:v>
                </c:pt>
                <c:pt idx="4022">
                  <c:v>37401.050000000003</c:v>
                </c:pt>
                <c:pt idx="4023">
                  <c:v>5670.1</c:v>
                </c:pt>
                <c:pt idx="4024">
                  <c:v>5345.79</c:v>
                </c:pt>
                <c:pt idx="4025">
                  <c:v>6176.52</c:v>
                </c:pt>
                <c:pt idx="4026">
                  <c:v>15950.19</c:v>
                </c:pt>
                <c:pt idx="4027">
                  <c:v>33716.35</c:v>
                </c:pt>
                <c:pt idx="4028">
                  <c:v>5957.86</c:v>
                </c:pt>
                <c:pt idx="4029">
                  <c:v>5428.39</c:v>
                </c:pt>
                <c:pt idx="4030">
                  <c:v>7657.75</c:v>
                </c:pt>
                <c:pt idx="4031">
                  <c:v>17241.77</c:v>
                </c:pt>
                <c:pt idx="4032">
                  <c:v>28857.51</c:v>
                </c:pt>
                <c:pt idx="4033">
                  <c:v>7948.6</c:v>
                </c:pt>
                <c:pt idx="4034">
                  <c:v>18124.580000000002</c:v>
                </c:pt>
                <c:pt idx="4035">
                  <c:v>15029.76</c:v>
                </c:pt>
                <c:pt idx="4036">
                  <c:v>11459.07</c:v>
                </c:pt>
                <c:pt idx="4037">
                  <c:v>6711.93</c:v>
                </c:pt>
                <c:pt idx="4038">
                  <c:v>14200.33</c:v>
                </c:pt>
                <c:pt idx="4039">
                  <c:v>7565.36</c:v>
                </c:pt>
                <c:pt idx="4040">
                  <c:v>8973.68</c:v>
                </c:pt>
                <c:pt idx="4041">
                  <c:v>19151.900000000001</c:v>
                </c:pt>
                <c:pt idx="4042">
                  <c:v>10320.44</c:v>
                </c:pt>
                <c:pt idx="4043">
                  <c:v>6417.65</c:v>
                </c:pt>
                <c:pt idx="4044">
                  <c:v>30148.17</c:v>
                </c:pt>
                <c:pt idx="4045">
                  <c:v>24058.35</c:v>
                </c:pt>
                <c:pt idx="4046">
                  <c:v>6333.02</c:v>
                </c:pt>
                <c:pt idx="4047">
                  <c:v>19976.48</c:v>
                </c:pt>
                <c:pt idx="4048">
                  <c:v>7207.58</c:v>
                </c:pt>
                <c:pt idx="4049">
                  <c:v>27415.759999999998</c:v>
                </c:pt>
                <c:pt idx="4050">
                  <c:v>19432.650000000001</c:v>
                </c:pt>
                <c:pt idx="4051">
                  <c:v>20566.88</c:v>
                </c:pt>
                <c:pt idx="4052">
                  <c:v>5928.25</c:v>
                </c:pt>
                <c:pt idx="4053">
                  <c:v>7623.93</c:v>
                </c:pt>
                <c:pt idx="4054">
                  <c:v>16651.03</c:v>
                </c:pt>
                <c:pt idx="4055">
                  <c:v>7558.21</c:v>
                </c:pt>
                <c:pt idx="4056">
                  <c:v>5794.75</c:v>
                </c:pt>
                <c:pt idx="4057">
                  <c:v>7994.37</c:v>
                </c:pt>
                <c:pt idx="4058">
                  <c:v>19798.23</c:v>
                </c:pt>
                <c:pt idx="4059">
                  <c:v>5458.28</c:v>
                </c:pt>
                <c:pt idx="4060">
                  <c:v>6231.96</c:v>
                </c:pt>
                <c:pt idx="4061">
                  <c:v>15776.68</c:v>
                </c:pt>
                <c:pt idx="4062">
                  <c:v>30242.79</c:v>
                </c:pt>
                <c:pt idx="4063">
                  <c:v>8873.65</c:v>
                </c:pt>
                <c:pt idx="4064">
                  <c:v>21429.81</c:v>
                </c:pt>
                <c:pt idx="4065">
                  <c:v>13707.17</c:v>
                </c:pt>
                <c:pt idx="4066">
                  <c:v>14551.58</c:v>
                </c:pt>
                <c:pt idx="4067">
                  <c:v>42096.639999999999</c:v>
                </c:pt>
                <c:pt idx="4068">
                  <c:v>11314.24</c:v>
                </c:pt>
                <c:pt idx="4069">
                  <c:v>14230.24</c:v>
                </c:pt>
                <c:pt idx="4070">
                  <c:v>6704.34</c:v>
                </c:pt>
                <c:pt idx="4071">
                  <c:v>13044.23</c:v>
                </c:pt>
                <c:pt idx="4072">
                  <c:v>6675.4</c:v>
                </c:pt>
                <c:pt idx="4073">
                  <c:v>8659.44</c:v>
                </c:pt>
                <c:pt idx="4074">
                  <c:v>36786.36</c:v>
                </c:pt>
                <c:pt idx="4075">
                  <c:v>6645.22</c:v>
                </c:pt>
                <c:pt idx="4076">
                  <c:v>12198.39</c:v>
                </c:pt>
                <c:pt idx="4077">
                  <c:v>5697.49</c:v>
                </c:pt>
                <c:pt idx="4078">
                  <c:v>11462.12</c:v>
                </c:pt>
                <c:pt idx="4079">
                  <c:v>20451.14</c:v>
                </c:pt>
                <c:pt idx="4080">
                  <c:v>17634.55</c:v>
                </c:pt>
                <c:pt idx="4081">
                  <c:v>7608.64</c:v>
                </c:pt>
                <c:pt idx="4082">
                  <c:v>28131.01</c:v>
                </c:pt>
                <c:pt idx="4083">
                  <c:v>10523.18</c:v>
                </c:pt>
                <c:pt idx="4084">
                  <c:v>25623.68</c:v>
                </c:pt>
                <c:pt idx="4085">
                  <c:v>18793.740000000002</c:v>
                </c:pt>
                <c:pt idx="4086">
                  <c:v>10159.709999999999</c:v>
                </c:pt>
                <c:pt idx="4087">
                  <c:v>6805.05</c:v>
                </c:pt>
                <c:pt idx="4088">
                  <c:v>7116.94</c:v>
                </c:pt>
                <c:pt idx="4089">
                  <c:v>7508.59</c:v>
                </c:pt>
                <c:pt idx="4090">
                  <c:v>22874.62</c:v>
                </c:pt>
                <c:pt idx="4091">
                  <c:v>9394.85</c:v>
                </c:pt>
                <c:pt idx="4092">
                  <c:v>8481.7099999999991</c:v>
                </c:pt>
                <c:pt idx="4093">
                  <c:v>16512.27</c:v>
                </c:pt>
                <c:pt idx="4094">
                  <c:v>15027.25</c:v>
                </c:pt>
                <c:pt idx="4095">
                  <c:v>6860.45</c:v>
                </c:pt>
                <c:pt idx="4096">
                  <c:v>7373.39</c:v>
                </c:pt>
                <c:pt idx="4097">
                  <c:v>8285.61</c:v>
                </c:pt>
                <c:pt idx="4098">
                  <c:v>4803.74</c:v>
                </c:pt>
                <c:pt idx="4099">
                  <c:v>21618.54</c:v>
                </c:pt>
                <c:pt idx="4100">
                  <c:v>10127.75</c:v>
                </c:pt>
                <c:pt idx="4101">
                  <c:v>30536.77</c:v>
                </c:pt>
                <c:pt idx="4102">
                  <c:v>33952.58</c:v>
                </c:pt>
                <c:pt idx="4103">
                  <c:v>38071.919999999998</c:v>
                </c:pt>
                <c:pt idx="4104">
                  <c:v>21260.01</c:v>
                </c:pt>
                <c:pt idx="4105">
                  <c:v>7276.71</c:v>
                </c:pt>
                <c:pt idx="4106">
                  <c:v>23464.65</c:v>
                </c:pt>
                <c:pt idx="4107">
                  <c:v>6809.89</c:v>
                </c:pt>
                <c:pt idx="4108">
                  <c:v>14343.67</c:v>
                </c:pt>
                <c:pt idx="4109">
                  <c:v>7308.53</c:v>
                </c:pt>
                <c:pt idx="4110">
                  <c:v>25795.91</c:v>
                </c:pt>
                <c:pt idx="4111">
                  <c:v>10074.76</c:v>
                </c:pt>
                <c:pt idx="4112">
                  <c:v>28752.95</c:v>
                </c:pt>
                <c:pt idx="4113">
                  <c:v>7662.72</c:v>
                </c:pt>
                <c:pt idx="4114">
                  <c:v>13501.37</c:v>
                </c:pt>
                <c:pt idx="4115">
                  <c:v>15905.86</c:v>
                </c:pt>
                <c:pt idx="4116">
                  <c:v>7440.16</c:v>
                </c:pt>
                <c:pt idx="4117">
                  <c:v>8647.69</c:v>
                </c:pt>
                <c:pt idx="4118">
                  <c:v>7204.29</c:v>
                </c:pt>
                <c:pt idx="4119">
                  <c:v>5090.8100000000004</c:v>
                </c:pt>
                <c:pt idx="4120">
                  <c:v>22803.439999999999</c:v>
                </c:pt>
                <c:pt idx="4121">
                  <c:v>12651.65</c:v>
                </c:pt>
                <c:pt idx="4122">
                  <c:v>4811.03</c:v>
                </c:pt>
                <c:pt idx="4123">
                  <c:v>22640.83</c:v>
                </c:pt>
                <c:pt idx="4124">
                  <c:v>6980.13</c:v>
                </c:pt>
                <c:pt idx="4125">
                  <c:v>4867.3</c:v>
                </c:pt>
                <c:pt idx="4126">
                  <c:v>6625.77</c:v>
                </c:pt>
                <c:pt idx="4127">
                  <c:v>7353.7</c:v>
                </c:pt>
                <c:pt idx="4128">
                  <c:v>7026.15</c:v>
                </c:pt>
                <c:pt idx="4129">
                  <c:v>22182.07</c:v>
                </c:pt>
                <c:pt idx="4130">
                  <c:v>10219.18</c:v>
                </c:pt>
                <c:pt idx="4131">
                  <c:v>4884.17</c:v>
                </c:pt>
                <c:pt idx="4132">
                  <c:v>29446.39</c:v>
                </c:pt>
                <c:pt idx="4133">
                  <c:v>9389.09</c:v>
                </c:pt>
                <c:pt idx="4134">
                  <c:v>6520.94</c:v>
                </c:pt>
                <c:pt idx="4135">
                  <c:v>9209.34</c:v>
                </c:pt>
                <c:pt idx="4136">
                  <c:v>19788.97</c:v>
                </c:pt>
                <c:pt idx="4137">
                  <c:v>16936.439999999999</c:v>
                </c:pt>
                <c:pt idx="4138">
                  <c:v>6998.96</c:v>
                </c:pt>
                <c:pt idx="4139">
                  <c:v>20967.86</c:v>
                </c:pt>
                <c:pt idx="4140">
                  <c:v>29149.67</c:v>
                </c:pt>
                <c:pt idx="4141">
                  <c:v>7162.15</c:v>
                </c:pt>
                <c:pt idx="4142">
                  <c:v>13004.32</c:v>
                </c:pt>
                <c:pt idx="4143">
                  <c:v>8925.51</c:v>
                </c:pt>
                <c:pt idx="4144">
                  <c:v>30412.080000000002</c:v>
                </c:pt>
                <c:pt idx="4145">
                  <c:v>14210.38</c:v>
                </c:pt>
                <c:pt idx="4146">
                  <c:v>9381.39</c:v>
                </c:pt>
                <c:pt idx="4147">
                  <c:v>6125.79</c:v>
                </c:pt>
                <c:pt idx="4148">
                  <c:v>5000.68</c:v>
                </c:pt>
                <c:pt idx="4149">
                  <c:v>10051.89</c:v>
                </c:pt>
                <c:pt idx="4150">
                  <c:v>7385.05</c:v>
                </c:pt>
                <c:pt idx="4151">
                  <c:v>6755.94</c:v>
                </c:pt>
                <c:pt idx="4152">
                  <c:v>19047.64</c:v>
                </c:pt>
                <c:pt idx="4153">
                  <c:v>7228.3</c:v>
                </c:pt>
                <c:pt idx="4154">
                  <c:v>6957.63</c:v>
                </c:pt>
                <c:pt idx="4155">
                  <c:v>6889.06</c:v>
                </c:pt>
                <c:pt idx="4156">
                  <c:v>6661.14</c:v>
                </c:pt>
                <c:pt idx="4157">
                  <c:v>7597.06</c:v>
                </c:pt>
                <c:pt idx="4158">
                  <c:v>19146.16</c:v>
                </c:pt>
                <c:pt idx="4159">
                  <c:v>6876.58</c:v>
                </c:pt>
                <c:pt idx="4160">
                  <c:v>14537.91</c:v>
                </c:pt>
                <c:pt idx="4161">
                  <c:v>5824.91</c:v>
                </c:pt>
                <c:pt idx="4162">
                  <c:v>29396.37</c:v>
                </c:pt>
                <c:pt idx="4163">
                  <c:v>35555.31</c:v>
                </c:pt>
                <c:pt idx="4164">
                  <c:v>7248.7</c:v>
                </c:pt>
                <c:pt idx="4165">
                  <c:v>6413.7</c:v>
                </c:pt>
                <c:pt idx="4166">
                  <c:v>18152.37</c:v>
                </c:pt>
                <c:pt idx="4167">
                  <c:v>13416.39</c:v>
                </c:pt>
                <c:pt idx="4168">
                  <c:v>43398.31</c:v>
                </c:pt>
                <c:pt idx="4169">
                  <c:v>8763.73</c:v>
                </c:pt>
                <c:pt idx="4170">
                  <c:v>5496.96</c:v>
                </c:pt>
                <c:pt idx="4171">
                  <c:v>5929.38</c:v>
                </c:pt>
                <c:pt idx="4172">
                  <c:v>17483.72</c:v>
                </c:pt>
                <c:pt idx="4173">
                  <c:v>16866.47</c:v>
                </c:pt>
                <c:pt idx="4174">
                  <c:v>6370.41</c:v>
                </c:pt>
                <c:pt idx="4175">
                  <c:v>13498.19</c:v>
                </c:pt>
                <c:pt idx="4176">
                  <c:v>45508.2</c:v>
                </c:pt>
                <c:pt idx="4177">
                  <c:v>23880.400000000001</c:v>
                </c:pt>
                <c:pt idx="4178">
                  <c:v>6123.69</c:v>
                </c:pt>
                <c:pt idx="4179">
                  <c:v>8240.0300000000007</c:v>
                </c:pt>
                <c:pt idx="4180">
                  <c:v>10384.27</c:v>
                </c:pt>
                <c:pt idx="4181">
                  <c:v>11384.92</c:v>
                </c:pt>
                <c:pt idx="4182">
                  <c:v>6172.94</c:v>
                </c:pt>
                <c:pt idx="4183">
                  <c:v>8697.06</c:v>
                </c:pt>
                <c:pt idx="4184">
                  <c:v>31510.34</c:v>
                </c:pt>
                <c:pt idx="4185">
                  <c:v>8468.58</c:v>
                </c:pt>
                <c:pt idx="4186">
                  <c:v>19339.16</c:v>
                </c:pt>
                <c:pt idx="4187">
                  <c:v>8687.49</c:v>
                </c:pt>
                <c:pt idx="4188">
                  <c:v>10232.75</c:v>
                </c:pt>
                <c:pt idx="4189">
                  <c:v>6653.42</c:v>
                </c:pt>
                <c:pt idx="4190">
                  <c:v>19612.740000000002</c:v>
                </c:pt>
                <c:pt idx="4191">
                  <c:v>6179.79</c:v>
                </c:pt>
                <c:pt idx="4192">
                  <c:v>29193.18</c:v>
                </c:pt>
                <c:pt idx="4193">
                  <c:v>15828.43</c:v>
                </c:pt>
                <c:pt idx="4194">
                  <c:v>6038.86</c:v>
                </c:pt>
                <c:pt idx="4195">
                  <c:v>9794.4699999999993</c:v>
                </c:pt>
                <c:pt idx="4196">
                  <c:v>6796.16</c:v>
                </c:pt>
                <c:pt idx="4197">
                  <c:v>6742.17</c:v>
                </c:pt>
                <c:pt idx="4198">
                  <c:v>6030.04</c:v>
                </c:pt>
                <c:pt idx="4199">
                  <c:v>5882.43</c:v>
                </c:pt>
                <c:pt idx="4200">
                  <c:v>8096.93</c:v>
                </c:pt>
                <c:pt idx="4201">
                  <c:v>22526.58</c:v>
                </c:pt>
                <c:pt idx="4202">
                  <c:v>24906.86</c:v>
                </c:pt>
                <c:pt idx="4203">
                  <c:v>5700.24</c:v>
                </c:pt>
                <c:pt idx="4204">
                  <c:v>22829.16</c:v>
                </c:pt>
                <c:pt idx="4205">
                  <c:v>14316.01</c:v>
                </c:pt>
                <c:pt idx="4206">
                  <c:v>12756.2</c:v>
                </c:pt>
                <c:pt idx="4207">
                  <c:v>7191.01</c:v>
                </c:pt>
                <c:pt idx="4208">
                  <c:v>6068.39</c:v>
                </c:pt>
                <c:pt idx="4209">
                  <c:v>23443.37</c:v>
                </c:pt>
                <c:pt idx="4210">
                  <c:v>6431.6</c:v>
                </c:pt>
                <c:pt idx="4211">
                  <c:v>5992.19</c:v>
                </c:pt>
                <c:pt idx="4212">
                  <c:v>27214.42</c:v>
                </c:pt>
                <c:pt idx="4213">
                  <c:v>21913.91</c:v>
                </c:pt>
                <c:pt idx="4214">
                  <c:v>6192.54</c:v>
                </c:pt>
                <c:pt idx="4215">
                  <c:v>7187.13</c:v>
                </c:pt>
                <c:pt idx="4216">
                  <c:v>27092.1</c:v>
                </c:pt>
                <c:pt idx="4217">
                  <c:v>19804.490000000002</c:v>
                </c:pt>
                <c:pt idx="4218">
                  <c:v>23742.42</c:v>
                </c:pt>
                <c:pt idx="4219">
                  <c:v>8280.01</c:v>
                </c:pt>
                <c:pt idx="4220">
                  <c:v>13362.95</c:v>
                </c:pt>
                <c:pt idx="4221">
                  <c:v>12537.77</c:v>
                </c:pt>
                <c:pt idx="4222">
                  <c:v>6282.18</c:v>
                </c:pt>
                <c:pt idx="4223">
                  <c:v>5681.88</c:v>
                </c:pt>
                <c:pt idx="4224">
                  <c:v>9885.94</c:v>
                </c:pt>
                <c:pt idx="4225">
                  <c:v>6385.95</c:v>
                </c:pt>
                <c:pt idx="4226">
                  <c:v>5873.19</c:v>
                </c:pt>
                <c:pt idx="4227">
                  <c:v>19198.419999999998</c:v>
                </c:pt>
                <c:pt idx="4228">
                  <c:v>8632.01</c:v>
                </c:pt>
                <c:pt idx="4229">
                  <c:v>13698.89</c:v>
                </c:pt>
                <c:pt idx="4230">
                  <c:v>17092.07</c:v>
                </c:pt>
                <c:pt idx="4231">
                  <c:v>6021.73</c:v>
                </c:pt>
                <c:pt idx="4232">
                  <c:v>16763.310000000001</c:v>
                </c:pt>
                <c:pt idx="4233">
                  <c:v>12621.63</c:v>
                </c:pt>
                <c:pt idx="4234">
                  <c:v>6181.26</c:v>
                </c:pt>
                <c:pt idx="4235">
                  <c:v>5446.6</c:v>
                </c:pt>
                <c:pt idx="4236">
                  <c:v>18163.23</c:v>
                </c:pt>
                <c:pt idx="4237">
                  <c:v>8246</c:v>
                </c:pt>
                <c:pt idx="4238">
                  <c:v>8460.7000000000007</c:v>
                </c:pt>
                <c:pt idx="4239">
                  <c:v>15013.2</c:v>
                </c:pt>
                <c:pt idx="4240">
                  <c:v>12061.73</c:v>
                </c:pt>
                <c:pt idx="4241">
                  <c:v>20572.349999999999</c:v>
                </c:pt>
                <c:pt idx="4242">
                  <c:v>10158.23</c:v>
                </c:pt>
                <c:pt idx="4243">
                  <c:v>7904.7</c:v>
                </c:pt>
                <c:pt idx="4244">
                  <c:v>19165.439999999999</c:v>
                </c:pt>
                <c:pt idx="4245">
                  <c:v>6942.11</c:v>
                </c:pt>
                <c:pt idx="4246">
                  <c:v>20287.75</c:v>
                </c:pt>
                <c:pt idx="4247">
                  <c:v>7077.4</c:v>
                </c:pt>
                <c:pt idx="4248">
                  <c:v>16587.330000000002</c:v>
                </c:pt>
                <c:pt idx="4249">
                  <c:v>25677.93</c:v>
                </c:pt>
                <c:pt idx="4250">
                  <c:v>16891.98</c:v>
                </c:pt>
                <c:pt idx="4251">
                  <c:v>21874.69</c:v>
                </c:pt>
                <c:pt idx="4252">
                  <c:v>27180.240000000002</c:v>
                </c:pt>
                <c:pt idx="4253">
                  <c:v>8768.7999999999993</c:v>
                </c:pt>
                <c:pt idx="4254">
                  <c:v>22035.61</c:v>
                </c:pt>
                <c:pt idx="4255">
                  <c:v>14258.75</c:v>
                </c:pt>
                <c:pt idx="4256">
                  <c:v>22427.18</c:v>
                </c:pt>
                <c:pt idx="4257">
                  <c:v>19827.64</c:v>
                </c:pt>
                <c:pt idx="4258">
                  <c:v>7037.56</c:v>
                </c:pt>
                <c:pt idx="4259">
                  <c:v>13594.94</c:v>
                </c:pt>
                <c:pt idx="4260">
                  <c:v>11158.69</c:v>
                </c:pt>
                <c:pt idx="4261">
                  <c:v>7834.02</c:v>
                </c:pt>
                <c:pt idx="4262">
                  <c:v>20843.04</c:v>
                </c:pt>
                <c:pt idx="4263">
                  <c:v>5416.22</c:v>
                </c:pt>
                <c:pt idx="4264">
                  <c:v>7258.16</c:v>
                </c:pt>
                <c:pt idx="4265">
                  <c:v>18570.82</c:v>
                </c:pt>
                <c:pt idx="4266">
                  <c:v>20526.439999999999</c:v>
                </c:pt>
                <c:pt idx="4267">
                  <c:v>6292.33</c:v>
                </c:pt>
                <c:pt idx="4268">
                  <c:v>11518.45</c:v>
                </c:pt>
                <c:pt idx="4269">
                  <c:v>10330.85</c:v>
                </c:pt>
                <c:pt idx="4270">
                  <c:v>6038.62</c:v>
                </c:pt>
                <c:pt idx="4271">
                  <c:v>8712.77</c:v>
                </c:pt>
                <c:pt idx="4272">
                  <c:v>11654.11</c:v>
                </c:pt>
                <c:pt idx="4273">
                  <c:v>5523.93</c:v>
                </c:pt>
                <c:pt idx="4274">
                  <c:v>6204.5</c:v>
                </c:pt>
                <c:pt idx="4275">
                  <c:v>6717.25</c:v>
                </c:pt>
                <c:pt idx="4276">
                  <c:v>9808.6200000000008</c:v>
                </c:pt>
                <c:pt idx="4277">
                  <c:v>24784.45</c:v>
                </c:pt>
                <c:pt idx="4278">
                  <c:v>5995.44</c:v>
                </c:pt>
                <c:pt idx="4279">
                  <c:v>26514.13</c:v>
                </c:pt>
                <c:pt idx="4280">
                  <c:v>36389.160000000003</c:v>
                </c:pt>
                <c:pt idx="4281">
                  <c:v>6823.91</c:v>
                </c:pt>
                <c:pt idx="4282">
                  <c:v>26809.759999999998</c:v>
                </c:pt>
                <c:pt idx="4283">
                  <c:v>23889.08</c:v>
                </c:pt>
                <c:pt idx="4284">
                  <c:v>11527.88</c:v>
                </c:pt>
                <c:pt idx="4285">
                  <c:v>9688.61</c:v>
                </c:pt>
                <c:pt idx="4286">
                  <c:v>5586.41</c:v>
                </c:pt>
                <c:pt idx="4287">
                  <c:v>28373.94</c:v>
                </c:pt>
                <c:pt idx="4288">
                  <c:v>6036.05</c:v>
                </c:pt>
                <c:pt idx="4289">
                  <c:v>16931.5</c:v>
                </c:pt>
                <c:pt idx="4290">
                  <c:v>22774.22</c:v>
                </c:pt>
                <c:pt idx="4291">
                  <c:v>7844.31</c:v>
                </c:pt>
                <c:pt idx="4292">
                  <c:v>9103.92</c:v>
                </c:pt>
                <c:pt idx="4293">
                  <c:v>8762.1299999999992</c:v>
                </c:pt>
                <c:pt idx="4294">
                  <c:v>14702.27</c:v>
                </c:pt>
                <c:pt idx="4295">
                  <c:v>32921.589999999997</c:v>
                </c:pt>
                <c:pt idx="4296">
                  <c:v>12581.98</c:v>
                </c:pt>
                <c:pt idx="4297">
                  <c:v>12865.4</c:v>
                </c:pt>
                <c:pt idx="4298">
                  <c:v>6179.24</c:v>
                </c:pt>
                <c:pt idx="4299">
                  <c:v>8085.71</c:v>
                </c:pt>
                <c:pt idx="4300">
                  <c:v>22371.8</c:v>
                </c:pt>
                <c:pt idx="4301">
                  <c:v>17814.810000000001</c:v>
                </c:pt>
                <c:pt idx="4302">
                  <c:v>6982.7</c:v>
                </c:pt>
                <c:pt idx="4303">
                  <c:v>30461.439999999999</c:v>
                </c:pt>
                <c:pt idx="4304">
                  <c:v>9103.75</c:v>
                </c:pt>
                <c:pt idx="4305">
                  <c:v>6378.84</c:v>
                </c:pt>
                <c:pt idx="4306">
                  <c:v>15545.72</c:v>
                </c:pt>
                <c:pt idx="4307">
                  <c:v>6910.12</c:v>
                </c:pt>
                <c:pt idx="4308">
                  <c:v>6810.26</c:v>
                </c:pt>
                <c:pt idx="4309">
                  <c:v>10849.37</c:v>
                </c:pt>
                <c:pt idx="4310">
                  <c:v>7685.41</c:v>
                </c:pt>
                <c:pt idx="4311">
                  <c:v>10618.53</c:v>
                </c:pt>
                <c:pt idx="4312">
                  <c:v>5299.76</c:v>
                </c:pt>
                <c:pt idx="4313">
                  <c:v>9221.1299999999992</c:v>
                </c:pt>
                <c:pt idx="4314">
                  <c:v>6953.27</c:v>
                </c:pt>
                <c:pt idx="4315">
                  <c:v>5989.27</c:v>
                </c:pt>
                <c:pt idx="4316">
                  <c:v>6552.64</c:v>
                </c:pt>
                <c:pt idx="4317">
                  <c:v>6206.8</c:v>
                </c:pt>
                <c:pt idx="4318">
                  <c:v>5739.01</c:v>
                </c:pt>
                <c:pt idx="4319">
                  <c:v>21779.97</c:v>
                </c:pt>
                <c:pt idx="4320">
                  <c:v>26335.040000000001</c:v>
                </c:pt>
                <c:pt idx="4321">
                  <c:v>7131.28</c:v>
                </c:pt>
                <c:pt idx="4322">
                  <c:v>13762.44</c:v>
                </c:pt>
                <c:pt idx="4323">
                  <c:v>8181.64</c:v>
                </c:pt>
                <c:pt idx="4324">
                  <c:v>8012.37</c:v>
                </c:pt>
                <c:pt idx="4325">
                  <c:v>22581</c:v>
                </c:pt>
                <c:pt idx="4326">
                  <c:v>6067.69</c:v>
                </c:pt>
                <c:pt idx="4327">
                  <c:v>27077.25</c:v>
                </c:pt>
                <c:pt idx="4328">
                  <c:v>6091.48</c:v>
                </c:pt>
                <c:pt idx="4329">
                  <c:v>5953.26</c:v>
                </c:pt>
                <c:pt idx="4330">
                  <c:v>6559.71</c:v>
                </c:pt>
                <c:pt idx="4331">
                  <c:v>6215.66</c:v>
                </c:pt>
                <c:pt idx="4332">
                  <c:v>8078.2</c:v>
                </c:pt>
                <c:pt idx="4333">
                  <c:v>16829.22</c:v>
                </c:pt>
                <c:pt idx="4334">
                  <c:v>9759.75</c:v>
                </c:pt>
                <c:pt idx="4335">
                  <c:v>6206.85</c:v>
                </c:pt>
                <c:pt idx="4336">
                  <c:v>22380.23</c:v>
                </c:pt>
                <c:pt idx="4337">
                  <c:v>19645.03</c:v>
                </c:pt>
                <c:pt idx="4338">
                  <c:v>5420.5</c:v>
                </c:pt>
                <c:pt idx="4339">
                  <c:v>5639.94</c:v>
                </c:pt>
                <c:pt idx="4340">
                  <c:v>5786.86</c:v>
                </c:pt>
                <c:pt idx="4341">
                  <c:v>10959.83</c:v>
                </c:pt>
                <c:pt idx="4342">
                  <c:v>13920.45</c:v>
                </c:pt>
                <c:pt idx="4343">
                  <c:v>9307.41</c:v>
                </c:pt>
                <c:pt idx="4344">
                  <c:v>5135.37</c:v>
                </c:pt>
                <c:pt idx="4345">
                  <c:v>12633.82</c:v>
                </c:pt>
                <c:pt idx="4346">
                  <c:v>20832.47</c:v>
                </c:pt>
                <c:pt idx="4347">
                  <c:v>13130.96</c:v>
                </c:pt>
                <c:pt idx="4348">
                  <c:v>9384.0400000000009</c:v>
                </c:pt>
                <c:pt idx="4349">
                  <c:v>4282.6499999999996</c:v>
                </c:pt>
                <c:pt idx="4350">
                  <c:v>8265.0300000000007</c:v>
                </c:pt>
                <c:pt idx="4351">
                  <c:v>10532.07</c:v>
                </c:pt>
                <c:pt idx="4352">
                  <c:v>9353.89</c:v>
                </c:pt>
                <c:pt idx="4353">
                  <c:v>23844.62</c:v>
                </c:pt>
                <c:pt idx="4354">
                  <c:v>7557.83</c:v>
                </c:pt>
                <c:pt idx="4355">
                  <c:v>6783.78</c:v>
                </c:pt>
                <c:pt idx="4356">
                  <c:v>20890.72</c:v>
                </c:pt>
                <c:pt idx="4357">
                  <c:v>24540.82</c:v>
                </c:pt>
                <c:pt idx="4358">
                  <c:v>12558.29</c:v>
                </c:pt>
                <c:pt idx="4359">
                  <c:v>10296.799999999999</c:v>
                </c:pt>
                <c:pt idx="4360">
                  <c:v>8028.9</c:v>
                </c:pt>
                <c:pt idx="4361">
                  <c:v>15621.32</c:v>
                </c:pt>
                <c:pt idx="4362">
                  <c:v>10345.64</c:v>
                </c:pt>
                <c:pt idx="4363">
                  <c:v>23080.27</c:v>
                </c:pt>
                <c:pt idx="4364">
                  <c:v>11824.24</c:v>
                </c:pt>
                <c:pt idx="4365">
                  <c:v>27505.54</c:v>
                </c:pt>
                <c:pt idx="4366">
                  <c:v>11184.42</c:v>
                </c:pt>
                <c:pt idx="4367">
                  <c:v>7669.43</c:v>
                </c:pt>
                <c:pt idx="4368">
                  <c:v>30845.74</c:v>
                </c:pt>
                <c:pt idx="4369">
                  <c:v>7266.16</c:v>
                </c:pt>
                <c:pt idx="4370">
                  <c:v>15576.79</c:v>
                </c:pt>
                <c:pt idx="4371">
                  <c:v>9445.4699999999993</c:v>
                </c:pt>
                <c:pt idx="4372">
                  <c:v>17211.740000000002</c:v>
                </c:pt>
                <c:pt idx="4373">
                  <c:v>20105.8</c:v>
                </c:pt>
                <c:pt idx="4374">
                  <c:v>13987.21</c:v>
                </c:pt>
                <c:pt idx="4375">
                  <c:v>18412.11</c:v>
                </c:pt>
                <c:pt idx="4376">
                  <c:v>6680.11</c:v>
                </c:pt>
                <c:pt idx="4377">
                  <c:v>19556.62</c:v>
                </c:pt>
                <c:pt idx="4378">
                  <c:v>6135.31</c:v>
                </c:pt>
                <c:pt idx="4379">
                  <c:v>18741.240000000002</c:v>
                </c:pt>
                <c:pt idx="4380">
                  <c:v>5230.63</c:v>
                </c:pt>
                <c:pt idx="4381">
                  <c:v>9150.36</c:v>
                </c:pt>
                <c:pt idx="4382">
                  <c:v>20796.849999999999</c:v>
                </c:pt>
                <c:pt idx="4383">
                  <c:v>11816.27</c:v>
                </c:pt>
                <c:pt idx="4384">
                  <c:v>10120.74</c:v>
                </c:pt>
                <c:pt idx="4385">
                  <c:v>6303.34</c:v>
                </c:pt>
                <c:pt idx="4386">
                  <c:v>21519.58</c:v>
                </c:pt>
                <c:pt idx="4387">
                  <c:v>12565.32</c:v>
                </c:pt>
                <c:pt idx="4388">
                  <c:v>8078.31</c:v>
                </c:pt>
                <c:pt idx="4389">
                  <c:v>6971.92</c:v>
                </c:pt>
                <c:pt idx="4390">
                  <c:v>10967.27</c:v>
                </c:pt>
                <c:pt idx="4391">
                  <c:v>15122.79</c:v>
                </c:pt>
                <c:pt idx="4392">
                  <c:v>7816.29</c:v>
                </c:pt>
                <c:pt idx="4393">
                  <c:v>11465.12</c:v>
                </c:pt>
                <c:pt idx="4394">
                  <c:v>15833.33</c:v>
                </c:pt>
                <c:pt idx="4395">
                  <c:v>22824.959999999999</c:v>
                </c:pt>
                <c:pt idx="4396">
                  <c:v>17628.66</c:v>
                </c:pt>
                <c:pt idx="4397">
                  <c:v>14585.35</c:v>
                </c:pt>
                <c:pt idx="4398">
                  <c:v>7662.84</c:v>
                </c:pt>
                <c:pt idx="4399">
                  <c:v>6976.86</c:v>
                </c:pt>
                <c:pt idx="4400">
                  <c:v>28414.2</c:v>
                </c:pt>
                <c:pt idx="4401">
                  <c:v>17902.580000000002</c:v>
                </c:pt>
                <c:pt idx="4402">
                  <c:v>6835.84</c:v>
                </c:pt>
                <c:pt idx="4403">
                  <c:v>13776.2</c:v>
                </c:pt>
                <c:pt idx="4404">
                  <c:v>6548.01</c:v>
                </c:pt>
                <c:pt idx="4405">
                  <c:v>10843.09</c:v>
                </c:pt>
                <c:pt idx="4406">
                  <c:v>7609.32</c:v>
                </c:pt>
                <c:pt idx="4407">
                  <c:v>11745.9</c:v>
                </c:pt>
                <c:pt idx="4408">
                  <c:v>11675.65</c:v>
                </c:pt>
                <c:pt idx="4409">
                  <c:v>23538.58</c:v>
                </c:pt>
                <c:pt idx="4410">
                  <c:v>16977.61</c:v>
                </c:pt>
                <c:pt idx="4411">
                  <c:v>16640.62</c:v>
                </c:pt>
                <c:pt idx="4412">
                  <c:v>7110.76</c:v>
                </c:pt>
                <c:pt idx="4413">
                  <c:v>5507</c:v>
                </c:pt>
                <c:pt idx="4414">
                  <c:v>21773.5</c:v>
                </c:pt>
                <c:pt idx="4415">
                  <c:v>7730.6</c:v>
                </c:pt>
                <c:pt idx="4416">
                  <c:v>15139.67</c:v>
                </c:pt>
                <c:pt idx="4417">
                  <c:v>10869.91</c:v>
                </c:pt>
                <c:pt idx="4418">
                  <c:v>24399.02</c:v>
                </c:pt>
                <c:pt idx="4419">
                  <c:v>18958.66</c:v>
                </c:pt>
                <c:pt idx="4420">
                  <c:v>8123.78</c:v>
                </c:pt>
                <c:pt idx="4421">
                  <c:v>20913.04</c:v>
                </c:pt>
                <c:pt idx="4422">
                  <c:v>25400.1</c:v>
                </c:pt>
                <c:pt idx="4423">
                  <c:v>14724.48</c:v>
                </c:pt>
                <c:pt idx="4424">
                  <c:v>5073.6000000000004</c:v>
                </c:pt>
                <c:pt idx="4425">
                  <c:v>24758.240000000002</c:v>
                </c:pt>
                <c:pt idx="4426">
                  <c:v>6662.46</c:v>
                </c:pt>
                <c:pt idx="4427">
                  <c:v>22641.95</c:v>
                </c:pt>
                <c:pt idx="4428">
                  <c:v>19794.79</c:v>
                </c:pt>
                <c:pt idx="4429">
                  <c:v>8390.0400000000009</c:v>
                </c:pt>
                <c:pt idx="4430">
                  <c:v>9360.4699999999993</c:v>
                </c:pt>
                <c:pt idx="4431">
                  <c:v>7641.78</c:v>
                </c:pt>
                <c:pt idx="4432">
                  <c:v>9553.15</c:v>
                </c:pt>
                <c:pt idx="4433">
                  <c:v>7237.98</c:v>
                </c:pt>
                <c:pt idx="4434">
                  <c:v>12981.54</c:v>
                </c:pt>
                <c:pt idx="4435">
                  <c:v>20933.12</c:v>
                </c:pt>
                <c:pt idx="4436">
                  <c:v>5444.31</c:v>
                </c:pt>
                <c:pt idx="4437">
                  <c:v>12220.4</c:v>
                </c:pt>
                <c:pt idx="4438">
                  <c:v>12102.91</c:v>
                </c:pt>
                <c:pt idx="4439">
                  <c:v>13032.88</c:v>
                </c:pt>
                <c:pt idx="4440">
                  <c:v>18854.87</c:v>
                </c:pt>
                <c:pt idx="4441">
                  <c:v>7823.03</c:v>
                </c:pt>
                <c:pt idx="4442">
                  <c:v>21075.14</c:v>
                </c:pt>
                <c:pt idx="4443">
                  <c:v>15609.85</c:v>
                </c:pt>
                <c:pt idx="4444">
                  <c:v>10225.74</c:v>
                </c:pt>
                <c:pt idx="4445">
                  <c:v>8154.17</c:v>
                </c:pt>
                <c:pt idx="4446">
                  <c:v>36427.15</c:v>
                </c:pt>
                <c:pt idx="4447">
                  <c:v>9391.2000000000007</c:v>
                </c:pt>
                <c:pt idx="4448">
                  <c:v>7297.85</c:v>
                </c:pt>
                <c:pt idx="4449">
                  <c:v>8046.53</c:v>
                </c:pt>
                <c:pt idx="4450">
                  <c:v>6097.84</c:v>
                </c:pt>
                <c:pt idx="4451">
                  <c:v>16866.740000000002</c:v>
                </c:pt>
                <c:pt idx="4452">
                  <c:v>6601.98</c:v>
                </c:pt>
                <c:pt idx="4453">
                  <c:v>6333.6</c:v>
                </c:pt>
                <c:pt idx="4454">
                  <c:v>13780.63</c:v>
                </c:pt>
                <c:pt idx="4455">
                  <c:v>23085.43</c:v>
                </c:pt>
                <c:pt idx="4456">
                  <c:v>5744.87</c:v>
                </c:pt>
                <c:pt idx="4457">
                  <c:v>6113.02</c:v>
                </c:pt>
                <c:pt idx="4458">
                  <c:v>6251.13</c:v>
                </c:pt>
                <c:pt idx="4459">
                  <c:v>19164.740000000002</c:v>
                </c:pt>
                <c:pt idx="4460">
                  <c:v>7586.45</c:v>
                </c:pt>
                <c:pt idx="4461">
                  <c:v>30867.599999999999</c:v>
                </c:pt>
                <c:pt idx="4462">
                  <c:v>21793.53</c:v>
                </c:pt>
                <c:pt idx="4463">
                  <c:v>5650.24</c:v>
                </c:pt>
                <c:pt idx="4464">
                  <c:v>18182.349999999999</c:v>
                </c:pt>
                <c:pt idx="4465">
                  <c:v>5553.69</c:v>
                </c:pt>
                <c:pt idx="4466">
                  <c:v>24879.040000000001</c:v>
                </c:pt>
                <c:pt idx="4467">
                  <c:v>8377.08</c:v>
                </c:pt>
                <c:pt idx="4468">
                  <c:v>13448.44</c:v>
                </c:pt>
                <c:pt idx="4469">
                  <c:v>10629.03</c:v>
                </c:pt>
                <c:pt idx="4470">
                  <c:v>8366.39</c:v>
                </c:pt>
                <c:pt idx="4471">
                  <c:v>9144.4599999999991</c:v>
                </c:pt>
                <c:pt idx="4472">
                  <c:v>8205.16</c:v>
                </c:pt>
                <c:pt idx="4473">
                  <c:v>39706.06</c:v>
                </c:pt>
                <c:pt idx="4474">
                  <c:v>12264.54</c:v>
                </c:pt>
                <c:pt idx="4475">
                  <c:v>6630.12</c:v>
                </c:pt>
                <c:pt idx="4476">
                  <c:v>9152.06</c:v>
                </c:pt>
                <c:pt idx="4477">
                  <c:v>8560.7199999999993</c:v>
                </c:pt>
                <c:pt idx="4478">
                  <c:v>15177.69</c:v>
                </c:pt>
                <c:pt idx="4479">
                  <c:v>10019.99</c:v>
                </c:pt>
                <c:pt idx="4480">
                  <c:v>14155.5</c:v>
                </c:pt>
                <c:pt idx="4481">
                  <c:v>7160.57</c:v>
                </c:pt>
                <c:pt idx="4482">
                  <c:v>19473.62</c:v>
                </c:pt>
                <c:pt idx="4483">
                  <c:v>10864.79</c:v>
                </c:pt>
                <c:pt idx="4484">
                  <c:v>7364.7</c:v>
                </c:pt>
                <c:pt idx="4485">
                  <c:v>8932.99</c:v>
                </c:pt>
                <c:pt idx="4486">
                  <c:v>15863.76</c:v>
                </c:pt>
                <c:pt idx="4487">
                  <c:v>35705.129999999997</c:v>
                </c:pt>
                <c:pt idx="4488">
                  <c:v>9518.9599999999991</c:v>
                </c:pt>
                <c:pt idx="4489">
                  <c:v>6483.31</c:v>
                </c:pt>
                <c:pt idx="4490">
                  <c:v>23651.3</c:v>
                </c:pt>
                <c:pt idx="4491">
                  <c:v>7413.3</c:v>
                </c:pt>
                <c:pt idx="4492">
                  <c:v>7186.14</c:v>
                </c:pt>
                <c:pt idx="4493">
                  <c:v>30220.77</c:v>
                </c:pt>
                <c:pt idx="4494">
                  <c:v>6873.73</c:v>
                </c:pt>
                <c:pt idx="4495">
                  <c:v>8746.74</c:v>
                </c:pt>
                <c:pt idx="4496">
                  <c:v>8853.9500000000007</c:v>
                </c:pt>
                <c:pt idx="4497">
                  <c:v>20558.95</c:v>
                </c:pt>
                <c:pt idx="4498">
                  <c:v>18284.61</c:v>
                </c:pt>
                <c:pt idx="4499">
                  <c:v>33319.599999999999</c:v>
                </c:pt>
                <c:pt idx="4500">
                  <c:v>13317.59</c:v>
                </c:pt>
                <c:pt idx="4501">
                  <c:v>27109.599999999999</c:v>
                </c:pt>
                <c:pt idx="4502">
                  <c:v>8120.9</c:v>
                </c:pt>
                <c:pt idx="4503">
                  <c:v>18567.150000000001</c:v>
                </c:pt>
                <c:pt idx="4504">
                  <c:v>8115.21</c:v>
                </c:pt>
                <c:pt idx="4505">
                  <c:v>14081.84</c:v>
                </c:pt>
                <c:pt idx="4506">
                  <c:v>17397.14</c:v>
                </c:pt>
                <c:pt idx="4507">
                  <c:v>7238.78</c:v>
                </c:pt>
                <c:pt idx="4508">
                  <c:v>22460.63</c:v>
                </c:pt>
                <c:pt idx="4509">
                  <c:v>5996.43</c:v>
                </c:pt>
                <c:pt idx="4510">
                  <c:v>23077.22</c:v>
                </c:pt>
                <c:pt idx="4511">
                  <c:v>8372.73</c:v>
                </c:pt>
                <c:pt idx="4512">
                  <c:v>24925.46</c:v>
                </c:pt>
                <c:pt idx="4513">
                  <c:v>38904.14</c:v>
                </c:pt>
                <c:pt idx="4514">
                  <c:v>11059.74</c:v>
                </c:pt>
                <c:pt idx="4515">
                  <c:v>7553.81</c:v>
                </c:pt>
                <c:pt idx="4516">
                  <c:v>7115.49</c:v>
                </c:pt>
                <c:pt idx="4517">
                  <c:v>5650.76</c:v>
                </c:pt>
                <c:pt idx="4518">
                  <c:v>14125.35</c:v>
                </c:pt>
                <c:pt idx="4519">
                  <c:v>5956.45</c:v>
                </c:pt>
                <c:pt idx="4520">
                  <c:v>22781.02</c:v>
                </c:pt>
                <c:pt idx="4521">
                  <c:v>5920.69</c:v>
                </c:pt>
                <c:pt idx="4522">
                  <c:v>7262.7</c:v>
                </c:pt>
                <c:pt idx="4523">
                  <c:v>8006.14</c:v>
                </c:pt>
                <c:pt idx="4524">
                  <c:v>8276.2800000000007</c:v>
                </c:pt>
                <c:pt idx="4525">
                  <c:v>18859.25</c:v>
                </c:pt>
                <c:pt idx="4526">
                  <c:v>4973.1400000000003</c:v>
                </c:pt>
                <c:pt idx="4527">
                  <c:v>9858.67</c:v>
                </c:pt>
                <c:pt idx="4528">
                  <c:v>5120.66</c:v>
                </c:pt>
                <c:pt idx="4529">
                  <c:v>7665.88</c:v>
                </c:pt>
                <c:pt idx="4530">
                  <c:v>14916.61</c:v>
                </c:pt>
                <c:pt idx="4531">
                  <c:v>30413.39</c:v>
                </c:pt>
                <c:pt idx="4532">
                  <c:v>7731.92</c:v>
                </c:pt>
                <c:pt idx="4533">
                  <c:v>23010.26</c:v>
                </c:pt>
                <c:pt idx="4534">
                  <c:v>14605.85</c:v>
                </c:pt>
                <c:pt idx="4535">
                  <c:v>27756.09</c:v>
                </c:pt>
                <c:pt idx="4536">
                  <c:v>13826.1</c:v>
                </c:pt>
                <c:pt idx="4537">
                  <c:v>25409.64</c:v>
                </c:pt>
                <c:pt idx="4538">
                  <c:v>9588.42</c:v>
                </c:pt>
                <c:pt idx="4539">
                  <c:v>28815.7</c:v>
                </c:pt>
                <c:pt idx="4540">
                  <c:v>14627.83</c:v>
                </c:pt>
                <c:pt idx="4541">
                  <c:v>7095.89</c:v>
                </c:pt>
                <c:pt idx="4542">
                  <c:v>7351.64</c:v>
                </c:pt>
                <c:pt idx="4543">
                  <c:v>24072.47</c:v>
                </c:pt>
                <c:pt idx="4544">
                  <c:v>8099.49</c:v>
                </c:pt>
                <c:pt idx="4545">
                  <c:v>10670.49</c:v>
                </c:pt>
                <c:pt idx="4546">
                  <c:v>3190.57</c:v>
                </c:pt>
                <c:pt idx="4547">
                  <c:v>8072.99</c:v>
                </c:pt>
                <c:pt idx="4548">
                  <c:v>13710.48</c:v>
                </c:pt>
                <c:pt idx="4549">
                  <c:v>9414.2199999999993</c:v>
                </c:pt>
                <c:pt idx="4550">
                  <c:v>15085.67</c:v>
                </c:pt>
                <c:pt idx="4551">
                  <c:v>13864.16</c:v>
                </c:pt>
                <c:pt idx="4552">
                  <c:v>16990.419999999998</c:v>
                </c:pt>
                <c:pt idx="4553">
                  <c:v>13257.19</c:v>
                </c:pt>
                <c:pt idx="4554">
                  <c:v>9799.43</c:v>
                </c:pt>
                <c:pt idx="4555">
                  <c:v>10474.27</c:v>
                </c:pt>
                <c:pt idx="4556">
                  <c:v>14880.43</c:v>
                </c:pt>
                <c:pt idx="4557">
                  <c:v>17470.759999999998</c:v>
                </c:pt>
                <c:pt idx="4558">
                  <c:v>6495.42</c:v>
                </c:pt>
                <c:pt idx="4559">
                  <c:v>8163.64</c:v>
                </c:pt>
                <c:pt idx="4560">
                  <c:v>24046.86</c:v>
                </c:pt>
                <c:pt idx="4561">
                  <c:v>7015.53</c:v>
                </c:pt>
                <c:pt idx="4562">
                  <c:v>13487.79</c:v>
                </c:pt>
                <c:pt idx="4563">
                  <c:v>8654.0499999999993</c:v>
                </c:pt>
                <c:pt idx="4564">
                  <c:v>14953.82</c:v>
                </c:pt>
                <c:pt idx="4565">
                  <c:v>6601.95</c:v>
                </c:pt>
                <c:pt idx="4566">
                  <c:v>10932.95</c:v>
                </c:pt>
                <c:pt idx="4567">
                  <c:v>25997.4</c:v>
                </c:pt>
                <c:pt idx="4568">
                  <c:v>10865.17</c:v>
                </c:pt>
                <c:pt idx="4569">
                  <c:v>7632.75</c:v>
                </c:pt>
                <c:pt idx="4570">
                  <c:v>22979.56</c:v>
                </c:pt>
                <c:pt idx="4571">
                  <c:v>10084.59</c:v>
                </c:pt>
                <c:pt idx="4572">
                  <c:v>12562.98</c:v>
                </c:pt>
                <c:pt idx="4573">
                  <c:v>21704.43</c:v>
                </c:pt>
                <c:pt idx="4574">
                  <c:v>19679.009999999998</c:v>
                </c:pt>
                <c:pt idx="4575">
                  <c:v>7436.38</c:v>
                </c:pt>
                <c:pt idx="4576">
                  <c:v>6645.75</c:v>
                </c:pt>
                <c:pt idx="4577">
                  <c:v>20094.07</c:v>
                </c:pt>
                <c:pt idx="4578">
                  <c:v>12006.92</c:v>
                </c:pt>
                <c:pt idx="4579">
                  <c:v>13341.5</c:v>
                </c:pt>
                <c:pt idx="4580">
                  <c:v>11777.19</c:v>
                </c:pt>
                <c:pt idx="4581">
                  <c:v>8499.67</c:v>
                </c:pt>
                <c:pt idx="4582">
                  <c:v>10498.68</c:v>
                </c:pt>
                <c:pt idx="4583">
                  <c:v>20709.75</c:v>
                </c:pt>
                <c:pt idx="4584">
                  <c:v>8359.1200000000008</c:v>
                </c:pt>
                <c:pt idx="4585">
                  <c:v>11047.19</c:v>
                </c:pt>
                <c:pt idx="4586">
                  <c:v>6516.45</c:v>
                </c:pt>
                <c:pt idx="4587">
                  <c:v>7657.91</c:v>
                </c:pt>
                <c:pt idx="4588">
                  <c:v>25734.36</c:v>
                </c:pt>
                <c:pt idx="4589">
                  <c:v>19072.509999999998</c:v>
                </c:pt>
                <c:pt idx="4590">
                  <c:v>7520.57</c:v>
                </c:pt>
                <c:pt idx="4591">
                  <c:v>21278.52</c:v>
                </c:pt>
                <c:pt idx="4592">
                  <c:v>7387.32</c:v>
                </c:pt>
                <c:pt idx="4593">
                  <c:v>18869.89</c:v>
                </c:pt>
                <c:pt idx="4594">
                  <c:v>25968.75</c:v>
                </c:pt>
                <c:pt idx="4595">
                  <c:v>16231.21</c:v>
                </c:pt>
                <c:pt idx="4596">
                  <c:v>6425.62</c:v>
                </c:pt>
                <c:pt idx="4597">
                  <c:v>4585.72</c:v>
                </c:pt>
                <c:pt idx="4598">
                  <c:v>15431.95</c:v>
                </c:pt>
                <c:pt idx="4599">
                  <c:v>5389.03</c:v>
                </c:pt>
                <c:pt idx="4600">
                  <c:v>7453.98</c:v>
                </c:pt>
                <c:pt idx="4601">
                  <c:v>7177.92</c:v>
                </c:pt>
                <c:pt idx="4602">
                  <c:v>6010.79</c:v>
                </c:pt>
                <c:pt idx="4603">
                  <c:v>18125.32</c:v>
                </c:pt>
                <c:pt idx="4604">
                  <c:v>6415.33</c:v>
                </c:pt>
                <c:pt idx="4605">
                  <c:v>22435.54</c:v>
                </c:pt>
                <c:pt idx="4606">
                  <c:v>13525.88</c:v>
                </c:pt>
                <c:pt idx="4607">
                  <c:v>7108.69</c:v>
                </c:pt>
                <c:pt idx="4608">
                  <c:v>6348.61</c:v>
                </c:pt>
                <c:pt idx="4609">
                  <c:v>10706.58</c:v>
                </c:pt>
                <c:pt idx="4610">
                  <c:v>28885.48</c:v>
                </c:pt>
                <c:pt idx="4611">
                  <c:v>11594.27</c:v>
                </c:pt>
                <c:pt idx="4612">
                  <c:v>22693.37</c:v>
                </c:pt>
                <c:pt idx="4613">
                  <c:v>10129.89</c:v>
                </c:pt>
                <c:pt idx="4614">
                  <c:v>8940.83</c:v>
                </c:pt>
                <c:pt idx="4615">
                  <c:v>22072.55</c:v>
                </c:pt>
                <c:pt idx="4616">
                  <c:v>7181.2</c:v>
                </c:pt>
                <c:pt idx="4617">
                  <c:v>7469.72</c:v>
                </c:pt>
                <c:pt idx="4618">
                  <c:v>5893.9</c:v>
                </c:pt>
                <c:pt idx="4619">
                  <c:v>8178</c:v>
                </c:pt>
                <c:pt idx="4620">
                  <c:v>16883.55</c:v>
                </c:pt>
                <c:pt idx="4621">
                  <c:v>29544.91</c:v>
                </c:pt>
                <c:pt idx="4622">
                  <c:v>5885.39</c:v>
                </c:pt>
                <c:pt idx="4623">
                  <c:v>9443.34</c:v>
                </c:pt>
                <c:pt idx="4624">
                  <c:v>16179.95</c:v>
                </c:pt>
                <c:pt idx="4625">
                  <c:v>7439.41</c:v>
                </c:pt>
                <c:pt idx="4626">
                  <c:v>17409.84</c:v>
                </c:pt>
                <c:pt idx="4627">
                  <c:v>8482.31</c:v>
                </c:pt>
                <c:pt idx="4628">
                  <c:v>9016.8799999999992</c:v>
                </c:pt>
                <c:pt idx="4629">
                  <c:v>14101.48</c:v>
                </c:pt>
                <c:pt idx="4630">
                  <c:v>24218.78</c:v>
                </c:pt>
                <c:pt idx="4631">
                  <c:v>8389.89</c:v>
                </c:pt>
                <c:pt idx="4632">
                  <c:v>13446.86</c:v>
                </c:pt>
                <c:pt idx="4633">
                  <c:v>39012.15</c:v>
                </c:pt>
                <c:pt idx="4634">
                  <c:v>8381</c:v>
                </c:pt>
                <c:pt idx="4635">
                  <c:v>15387.59</c:v>
                </c:pt>
                <c:pt idx="4636">
                  <c:v>8883.06</c:v>
                </c:pt>
                <c:pt idx="4637">
                  <c:v>13153.39</c:v>
                </c:pt>
                <c:pt idx="4638">
                  <c:v>18543.349999999999</c:v>
                </c:pt>
                <c:pt idx="4639">
                  <c:v>6862.56</c:v>
                </c:pt>
                <c:pt idx="4640">
                  <c:v>4981.62</c:v>
                </c:pt>
                <c:pt idx="4641">
                  <c:v>8003.28</c:v>
                </c:pt>
                <c:pt idx="4642">
                  <c:v>12870.92</c:v>
                </c:pt>
                <c:pt idx="4643">
                  <c:v>7246.48</c:v>
                </c:pt>
                <c:pt idx="4644">
                  <c:v>7497.95</c:v>
                </c:pt>
                <c:pt idx="4645">
                  <c:v>8454.24</c:v>
                </c:pt>
                <c:pt idx="4646">
                  <c:v>10493.97</c:v>
                </c:pt>
                <c:pt idx="4647">
                  <c:v>8710.2000000000007</c:v>
                </c:pt>
                <c:pt idx="4648">
                  <c:v>6141.51</c:v>
                </c:pt>
                <c:pt idx="4649">
                  <c:v>29900.52</c:v>
                </c:pt>
                <c:pt idx="4650">
                  <c:v>17929.93</c:v>
                </c:pt>
                <c:pt idx="4651">
                  <c:v>16403.07</c:v>
                </c:pt>
                <c:pt idx="4652">
                  <c:v>9462.36</c:v>
                </c:pt>
                <c:pt idx="4653">
                  <c:v>7917.33</c:v>
                </c:pt>
                <c:pt idx="4654">
                  <c:v>9705.07</c:v>
                </c:pt>
                <c:pt idx="4655">
                  <c:v>7049.9</c:v>
                </c:pt>
                <c:pt idx="4656">
                  <c:v>6799.89</c:v>
                </c:pt>
                <c:pt idx="4657">
                  <c:v>11490.41</c:v>
                </c:pt>
                <c:pt idx="4658">
                  <c:v>9325.1200000000008</c:v>
                </c:pt>
                <c:pt idx="4659">
                  <c:v>5713.24</c:v>
                </c:pt>
                <c:pt idx="4660">
                  <c:v>9305.6</c:v>
                </c:pt>
                <c:pt idx="4661">
                  <c:v>6066.89</c:v>
                </c:pt>
                <c:pt idx="4662">
                  <c:v>7552.99</c:v>
                </c:pt>
                <c:pt idx="4663">
                  <c:v>7742.19</c:v>
                </c:pt>
                <c:pt idx="4664">
                  <c:v>9603.33</c:v>
                </c:pt>
                <c:pt idx="4665">
                  <c:v>8873.82</c:v>
                </c:pt>
                <c:pt idx="4666">
                  <c:v>25380.57</c:v>
                </c:pt>
                <c:pt idx="4667">
                  <c:v>18425.349999999999</c:v>
                </c:pt>
                <c:pt idx="4668">
                  <c:v>9892.5300000000007</c:v>
                </c:pt>
                <c:pt idx="4669">
                  <c:v>7401.01</c:v>
                </c:pt>
                <c:pt idx="4670">
                  <c:v>14759.57</c:v>
                </c:pt>
                <c:pt idx="4671">
                  <c:v>6997.89</c:v>
                </c:pt>
                <c:pt idx="4672">
                  <c:v>13277.91</c:v>
                </c:pt>
                <c:pt idx="4673">
                  <c:v>6099.05</c:v>
                </c:pt>
                <c:pt idx="4674">
                  <c:v>15168.18</c:v>
                </c:pt>
                <c:pt idx="4675">
                  <c:v>21831.78</c:v>
                </c:pt>
                <c:pt idx="4676">
                  <c:v>15650.05</c:v>
                </c:pt>
                <c:pt idx="4677">
                  <c:v>11612.57</c:v>
                </c:pt>
                <c:pt idx="4678">
                  <c:v>5761.68</c:v>
                </c:pt>
                <c:pt idx="4679">
                  <c:v>28841.55</c:v>
                </c:pt>
                <c:pt idx="4680">
                  <c:v>17150.36</c:v>
                </c:pt>
                <c:pt idx="4681">
                  <c:v>6879.05</c:v>
                </c:pt>
                <c:pt idx="4682">
                  <c:v>9119.2900000000009</c:v>
                </c:pt>
                <c:pt idx="4683">
                  <c:v>16502.439999999999</c:v>
                </c:pt>
                <c:pt idx="4684">
                  <c:v>11774.48</c:v>
                </c:pt>
                <c:pt idx="4685">
                  <c:v>11008.3</c:v>
                </c:pt>
                <c:pt idx="4686">
                  <c:v>6879.28</c:v>
                </c:pt>
                <c:pt idx="4687">
                  <c:v>6099.04</c:v>
                </c:pt>
                <c:pt idx="4688">
                  <c:v>12673.01</c:v>
                </c:pt>
                <c:pt idx="4689">
                  <c:v>9034.7000000000007</c:v>
                </c:pt>
                <c:pt idx="4690">
                  <c:v>10387.700000000001</c:v>
                </c:pt>
                <c:pt idx="4691">
                  <c:v>7121.68</c:v>
                </c:pt>
                <c:pt idx="4692">
                  <c:v>5417.22</c:v>
                </c:pt>
                <c:pt idx="4693">
                  <c:v>17697.490000000002</c:v>
                </c:pt>
                <c:pt idx="4694">
                  <c:v>20282.38</c:v>
                </c:pt>
                <c:pt idx="4695">
                  <c:v>9547.36</c:v>
                </c:pt>
                <c:pt idx="4696">
                  <c:v>7526.2</c:v>
                </c:pt>
                <c:pt idx="4697">
                  <c:v>23780.46</c:v>
                </c:pt>
                <c:pt idx="4698">
                  <c:v>8301.15</c:v>
                </c:pt>
                <c:pt idx="4699">
                  <c:v>7664.18</c:v>
                </c:pt>
                <c:pt idx="4700">
                  <c:v>7966.25</c:v>
                </c:pt>
                <c:pt idx="4701">
                  <c:v>10616.44</c:v>
                </c:pt>
                <c:pt idx="4702">
                  <c:v>5678.15</c:v>
                </c:pt>
                <c:pt idx="4703">
                  <c:v>6471.01</c:v>
                </c:pt>
                <c:pt idx="4704">
                  <c:v>13092.37</c:v>
                </c:pt>
                <c:pt idx="4705">
                  <c:v>7430.75</c:v>
                </c:pt>
                <c:pt idx="4706">
                  <c:v>13378.78</c:v>
                </c:pt>
                <c:pt idx="4707">
                  <c:v>11465.35</c:v>
                </c:pt>
                <c:pt idx="4708">
                  <c:v>9680.4599999999991</c:v>
                </c:pt>
                <c:pt idx="4709">
                  <c:v>9530.4599999999991</c:v>
                </c:pt>
                <c:pt idx="4710">
                  <c:v>9966.61</c:v>
                </c:pt>
                <c:pt idx="4711">
                  <c:v>12943.4</c:v>
                </c:pt>
                <c:pt idx="4712">
                  <c:v>14815.38</c:v>
                </c:pt>
                <c:pt idx="4713">
                  <c:v>9002.32</c:v>
                </c:pt>
                <c:pt idx="4714">
                  <c:v>10405.02</c:v>
                </c:pt>
                <c:pt idx="4715">
                  <c:v>10155.91</c:v>
                </c:pt>
                <c:pt idx="4716">
                  <c:v>8685.36</c:v>
                </c:pt>
                <c:pt idx="4717">
                  <c:v>5688.18</c:v>
                </c:pt>
                <c:pt idx="4718">
                  <c:v>10390.549999999999</c:v>
                </c:pt>
                <c:pt idx="4719">
                  <c:v>15079.68</c:v>
                </c:pt>
                <c:pt idx="4720">
                  <c:v>13611.73</c:v>
                </c:pt>
                <c:pt idx="4721">
                  <c:v>11062.04</c:v>
                </c:pt>
                <c:pt idx="4722">
                  <c:v>8054.11</c:v>
                </c:pt>
                <c:pt idx="4723">
                  <c:v>22038.95</c:v>
                </c:pt>
                <c:pt idx="4724">
                  <c:v>11273.34</c:v>
                </c:pt>
                <c:pt idx="4725">
                  <c:v>7670.77</c:v>
                </c:pt>
                <c:pt idx="4726">
                  <c:v>9649.36</c:v>
                </c:pt>
                <c:pt idx="4727">
                  <c:v>7310.69</c:v>
                </c:pt>
                <c:pt idx="4728">
                  <c:v>7019.45</c:v>
                </c:pt>
                <c:pt idx="4729">
                  <c:v>14040.32</c:v>
                </c:pt>
                <c:pt idx="4730">
                  <c:v>5077.34</c:v>
                </c:pt>
                <c:pt idx="4731">
                  <c:v>25831.15</c:v>
                </c:pt>
                <c:pt idx="4732">
                  <c:v>7522.99</c:v>
                </c:pt>
                <c:pt idx="4733">
                  <c:v>23718.9</c:v>
                </c:pt>
                <c:pt idx="4734">
                  <c:v>9377</c:v>
                </c:pt>
                <c:pt idx="4735">
                  <c:v>8466.2800000000007</c:v>
                </c:pt>
                <c:pt idx="4736">
                  <c:v>10100.4</c:v>
                </c:pt>
                <c:pt idx="4737">
                  <c:v>8740.7199999999993</c:v>
                </c:pt>
                <c:pt idx="4738">
                  <c:v>7191.55</c:v>
                </c:pt>
                <c:pt idx="4739">
                  <c:v>7036.11</c:v>
                </c:pt>
                <c:pt idx="4740">
                  <c:v>7078.8</c:v>
                </c:pt>
                <c:pt idx="4741">
                  <c:v>5708.66</c:v>
                </c:pt>
                <c:pt idx="4742">
                  <c:v>8535.3799999999992</c:v>
                </c:pt>
                <c:pt idx="4743">
                  <c:v>9585.4500000000007</c:v>
                </c:pt>
                <c:pt idx="4744">
                  <c:v>15965.78</c:v>
                </c:pt>
                <c:pt idx="4745">
                  <c:v>5729.3</c:v>
                </c:pt>
                <c:pt idx="4746">
                  <c:v>9701.43</c:v>
                </c:pt>
                <c:pt idx="4747">
                  <c:v>24405.3</c:v>
                </c:pt>
                <c:pt idx="4748">
                  <c:v>6128.98</c:v>
                </c:pt>
                <c:pt idx="4749">
                  <c:v>11615.31</c:v>
                </c:pt>
                <c:pt idx="4750">
                  <c:v>16855.27</c:v>
                </c:pt>
                <c:pt idx="4751">
                  <c:v>8072.36</c:v>
                </c:pt>
                <c:pt idx="4752">
                  <c:v>6350.61</c:v>
                </c:pt>
                <c:pt idx="4753">
                  <c:v>8525.83</c:v>
                </c:pt>
                <c:pt idx="4754">
                  <c:v>10031.91</c:v>
                </c:pt>
                <c:pt idx="4755">
                  <c:v>17077.52</c:v>
                </c:pt>
                <c:pt idx="4756">
                  <c:v>8957.33</c:v>
                </c:pt>
                <c:pt idx="4757">
                  <c:v>6725.37</c:v>
                </c:pt>
                <c:pt idx="4758">
                  <c:v>10139.19</c:v>
                </c:pt>
                <c:pt idx="4759">
                  <c:v>9649.75</c:v>
                </c:pt>
                <c:pt idx="4760">
                  <c:v>7896.14</c:v>
                </c:pt>
                <c:pt idx="4761">
                  <c:v>9975.16</c:v>
                </c:pt>
                <c:pt idx="4762">
                  <c:v>6640.12</c:v>
                </c:pt>
                <c:pt idx="4763">
                  <c:v>5658.32</c:v>
                </c:pt>
                <c:pt idx="4764">
                  <c:v>11182.35</c:v>
                </c:pt>
                <c:pt idx="4765">
                  <c:v>9208.32</c:v>
                </c:pt>
                <c:pt idx="4766">
                  <c:v>6479.51</c:v>
                </c:pt>
                <c:pt idx="4767">
                  <c:v>11925.05</c:v>
                </c:pt>
                <c:pt idx="4768">
                  <c:v>15274.88</c:v>
                </c:pt>
                <c:pt idx="4769">
                  <c:v>9599.51</c:v>
                </c:pt>
                <c:pt idx="4770">
                  <c:v>8915.02</c:v>
                </c:pt>
                <c:pt idx="4771">
                  <c:v>6729.52</c:v>
                </c:pt>
                <c:pt idx="4772">
                  <c:v>6691.13</c:v>
                </c:pt>
                <c:pt idx="4773">
                  <c:v>7370.03</c:v>
                </c:pt>
                <c:pt idx="4774">
                  <c:v>7451.64</c:v>
                </c:pt>
                <c:pt idx="4775">
                  <c:v>7373.42</c:v>
                </c:pt>
                <c:pt idx="4776">
                  <c:v>6328.11</c:v>
                </c:pt>
                <c:pt idx="4777">
                  <c:v>9518.67</c:v>
                </c:pt>
                <c:pt idx="4778">
                  <c:v>16684.57</c:v>
                </c:pt>
                <c:pt idx="4779">
                  <c:v>9012.3700000000008</c:v>
                </c:pt>
                <c:pt idx="4780">
                  <c:v>11540.49</c:v>
                </c:pt>
                <c:pt idx="4781">
                  <c:v>5336.35</c:v>
                </c:pt>
                <c:pt idx="4782">
                  <c:v>8460.23</c:v>
                </c:pt>
                <c:pt idx="4783">
                  <c:v>9103.11</c:v>
                </c:pt>
                <c:pt idx="4784">
                  <c:v>7769.37</c:v>
                </c:pt>
                <c:pt idx="4785">
                  <c:v>12562.33</c:v>
                </c:pt>
                <c:pt idx="4786">
                  <c:v>20914.09</c:v>
                </c:pt>
                <c:pt idx="4787">
                  <c:v>10800.38</c:v>
                </c:pt>
                <c:pt idx="4788">
                  <c:v>7775.05</c:v>
                </c:pt>
                <c:pt idx="4789">
                  <c:v>14827.16</c:v>
                </c:pt>
                <c:pt idx="4790">
                  <c:v>6736.87</c:v>
                </c:pt>
                <c:pt idx="4791">
                  <c:v>25415.13</c:v>
                </c:pt>
                <c:pt idx="4792">
                  <c:v>7386.76</c:v>
                </c:pt>
                <c:pt idx="4793">
                  <c:v>4893.6099999999997</c:v>
                </c:pt>
                <c:pt idx="4794">
                  <c:v>7040.49</c:v>
                </c:pt>
                <c:pt idx="4795">
                  <c:v>14395.25</c:v>
                </c:pt>
                <c:pt idx="4796">
                  <c:v>7182.06</c:v>
                </c:pt>
                <c:pt idx="4797">
                  <c:v>6856.64</c:v>
                </c:pt>
                <c:pt idx="4798">
                  <c:v>21446.17</c:v>
                </c:pt>
                <c:pt idx="4799">
                  <c:v>6641.65</c:v>
                </c:pt>
                <c:pt idx="4800">
                  <c:v>6413.24</c:v>
                </c:pt>
                <c:pt idx="4801">
                  <c:v>7755.66</c:v>
                </c:pt>
                <c:pt idx="4802">
                  <c:v>12810.07</c:v>
                </c:pt>
                <c:pt idx="4803">
                  <c:v>6782.51</c:v>
                </c:pt>
                <c:pt idx="4804">
                  <c:v>12082.05</c:v>
                </c:pt>
                <c:pt idx="4805">
                  <c:v>6426.28</c:v>
                </c:pt>
                <c:pt idx="4806">
                  <c:v>14072.9</c:v>
                </c:pt>
                <c:pt idx="4807">
                  <c:v>7813.22</c:v>
                </c:pt>
                <c:pt idx="4808">
                  <c:v>6919.99</c:v>
                </c:pt>
                <c:pt idx="4809">
                  <c:v>10213.91</c:v>
                </c:pt>
                <c:pt idx="4810">
                  <c:v>9281.42</c:v>
                </c:pt>
                <c:pt idx="4811">
                  <c:v>8027.18</c:v>
                </c:pt>
                <c:pt idx="4812">
                  <c:v>6066.21</c:v>
                </c:pt>
                <c:pt idx="4813">
                  <c:v>7157.8</c:v>
                </c:pt>
                <c:pt idx="4814">
                  <c:v>5529.52</c:v>
                </c:pt>
                <c:pt idx="4815">
                  <c:v>7314.04</c:v>
                </c:pt>
                <c:pt idx="4816">
                  <c:v>9335.69</c:v>
                </c:pt>
                <c:pt idx="4817">
                  <c:v>19621.14</c:v>
                </c:pt>
                <c:pt idx="4818">
                  <c:v>7167.77</c:v>
                </c:pt>
                <c:pt idx="4819">
                  <c:v>7056.51</c:v>
                </c:pt>
                <c:pt idx="4820">
                  <c:v>6672.13</c:v>
                </c:pt>
                <c:pt idx="4821">
                  <c:v>23142.91</c:v>
                </c:pt>
                <c:pt idx="4822">
                  <c:v>11714.15</c:v>
                </c:pt>
                <c:pt idx="4823">
                  <c:v>11766.26</c:v>
                </c:pt>
                <c:pt idx="4824">
                  <c:v>25650.15</c:v>
                </c:pt>
                <c:pt idx="4825">
                  <c:v>19411.11</c:v>
                </c:pt>
                <c:pt idx="4826">
                  <c:v>14853.01</c:v>
                </c:pt>
                <c:pt idx="4827">
                  <c:v>7363.97</c:v>
                </c:pt>
                <c:pt idx="4828">
                  <c:v>7235.93</c:v>
                </c:pt>
                <c:pt idx="4829">
                  <c:v>7115.44</c:v>
                </c:pt>
                <c:pt idx="4830">
                  <c:v>17329.04</c:v>
                </c:pt>
                <c:pt idx="4831">
                  <c:v>6336.86</c:v>
                </c:pt>
                <c:pt idx="4832">
                  <c:v>7187.37</c:v>
                </c:pt>
                <c:pt idx="4833">
                  <c:v>6518.51</c:v>
                </c:pt>
                <c:pt idx="4834">
                  <c:v>14029.85</c:v>
                </c:pt>
                <c:pt idx="4835">
                  <c:v>7796.22</c:v>
                </c:pt>
                <c:pt idx="4836">
                  <c:v>14426.86</c:v>
                </c:pt>
                <c:pt idx="4837">
                  <c:v>8638.7099999999991</c:v>
                </c:pt>
                <c:pt idx="4838">
                  <c:v>7530.16</c:v>
                </c:pt>
                <c:pt idx="4839">
                  <c:v>9832.69</c:v>
                </c:pt>
                <c:pt idx="4840">
                  <c:v>6507.29</c:v>
                </c:pt>
                <c:pt idx="4841">
                  <c:v>5998.42</c:v>
                </c:pt>
                <c:pt idx="4842">
                  <c:v>21793.13</c:v>
                </c:pt>
                <c:pt idx="4843">
                  <c:v>10926.55</c:v>
                </c:pt>
                <c:pt idx="4844">
                  <c:v>8957.83</c:v>
                </c:pt>
                <c:pt idx="4845">
                  <c:v>6597.93</c:v>
                </c:pt>
                <c:pt idx="4846">
                  <c:v>7191.08</c:v>
                </c:pt>
                <c:pt idx="4847">
                  <c:v>9721.4699999999993</c:v>
                </c:pt>
                <c:pt idx="4848">
                  <c:v>9568.32</c:v>
                </c:pt>
                <c:pt idx="4849">
                  <c:v>9031.14</c:v>
                </c:pt>
                <c:pt idx="4850">
                  <c:v>6745.37</c:v>
                </c:pt>
                <c:pt idx="4851">
                  <c:v>14493</c:v>
                </c:pt>
                <c:pt idx="4852">
                  <c:v>7261.18</c:v>
                </c:pt>
                <c:pt idx="4853">
                  <c:v>7873.19</c:v>
                </c:pt>
                <c:pt idx="4854">
                  <c:v>8585.3799999999992</c:v>
                </c:pt>
                <c:pt idx="4855">
                  <c:v>26110.11</c:v>
                </c:pt>
                <c:pt idx="4856">
                  <c:v>26050.84</c:v>
                </c:pt>
                <c:pt idx="4857">
                  <c:v>6509.98</c:v>
                </c:pt>
                <c:pt idx="4858">
                  <c:v>5737.05</c:v>
                </c:pt>
                <c:pt idx="4859">
                  <c:v>6885.73</c:v>
                </c:pt>
                <c:pt idx="4860">
                  <c:v>7366.15</c:v>
                </c:pt>
                <c:pt idx="4861">
                  <c:v>16755.3</c:v>
                </c:pt>
                <c:pt idx="4862">
                  <c:v>7588.64</c:v>
                </c:pt>
                <c:pt idx="4863">
                  <c:v>17083.52</c:v>
                </c:pt>
                <c:pt idx="4864">
                  <c:v>9757.85</c:v>
                </c:pt>
                <c:pt idx="4865">
                  <c:v>7964.2</c:v>
                </c:pt>
                <c:pt idx="4866">
                  <c:v>8195.93</c:v>
                </c:pt>
                <c:pt idx="4867">
                  <c:v>8806.11</c:v>
                </c:pt>
                <c:pt idx="4868">
                  <c:v>12521.4</c:v>
                </c:pt>
                <c:pt idx="4869">
                  <c:v>8853.89</c:v>
                </c:pt>
                <c:pt idx="4870">
                  <c:v>9384.19</c:v>
                </c:pt>
                <c:pt idx="4871">
                  <c:v>7754.81</c:v>
                </c:pt>
                <c:pt idx="4872">
                  <c:v>8014.65</c:v>
                </c:pt>
                <c:pt idx="4873">
                  <c:v>9302.17</c:v>
                </c:pt>
                <c:pt idx="4874">
                  <c:v>6494.7</c:v>
                </c:pt>
                <c:pt idx="4875">
                  <c:v>5471.49</c:v>
                </c:pt>
                <c:pt idx="4876">
                  <c:v>8880.31</c:v>
                </c:pt>
                <c:pt idx="4877">
                  <c:v>7176.06</c:v>
                </c:pt>
                <c:pt idx="4878">
                  <c:v>17352.37</c:v>
                </c:pt>
                <c:pt idx="4879">
                  <c:v>7666.51</c:v>
                </c:pt>
                <c:pt idx="4880">
                  <c:v>14273.85</c:v>
                </c:pt>
                <c:pt idx="4881">
                  <c:v>9245.76</c:v>
                </c:pt>
                <c:pt idx="4882">
                  <c:v>5364.12</c:v>
                </c:pt>
                <c:pt idx="4883">
                  <c:v>6946.96</c:v>
                </c:pt>
                <c:pt idx="4884">
                  <c:v>12330.5</c:v>
                </c:pt>
                <c:pt idx="4885">
                  <c:v>13182.06</c:v>
                </c:pt>
                <c:pt idx="4886">
                  <c:v>12583.33</c:v>
                </c:pt>
                <c:pt idx="4887">
                  <c:v>23543.23</c:v>
                </c:pt>
                <c:pt idx="4888">
                  <c:v>7209.19</c:v>
                </c:pt>
                <c:pt idx="4889">
                  <c:v>20545.11</c:v>
                </c:pt>
                <c:pt idx="4890">
                  <c:v>23576.94</c:v>
                </c:pt>
                <c:pt idx="4891">
                  <c:v>21364.1</c:v>
                </c:pt>
                <c:pt idx="4892">
                  <c:v>8969.23</c:v>
                </c:pt>
                <c:pt idx="4893">
                  <c:v>10388.469999999999</c:v>
                </c:pt>
                <c:pt idx="4894">
                  <c:v>15756.02</c:v>
                </c:pt>
                <c:pt idx="4895">
                  <c:v>7934.84</c:v>
                </c:pt>
                <c:pt idx="4896">
                  <c:v>7166.09</c:v>
                </c:pt>
                <c:pt idx="4897">
                  <c:v>8036.87</c:v>
                </c:pt>
                <c:pt idx="4898">
                  <c:v>8314.8700000000008</c:v>
                </c:pt>
                <c:pt idx="4899">
                  <c:v>25825.96</c:v>
                </c:pt>
                <c:pt idx="4900">
                  <c:v>8045.7</c:v>
                </c:pt>
                <c:pt idx="4901">
                  <c:v>22516.65</c:v>
                </c:pt>
                <c:pt idx="4902">
                  <c:v>6542.84</c:v>
                </c:pt>
                <c:pt idx="4903">
                  <c:v>10414.219999999999</c:v>
                </c:pt>
                <c:pt idx="4904">
                  <c:v>10752.82</c:v>
                </c:pt>
                <c:pt idx="4905">
                  <c:v>15139.76</c:v>
                </c:pt>
                <c:pt idx="4906">
                  <c:v>6430.72</c:v>
                </c:pt>
                <c:pt idx="4907">
                  <c:v>5647.92</c:v>
                </c:pt>
                <c:pt idx="4908">
                  <c:v>17277.84</c:v>
                </c:pt>
                <c:pt idx="4909">
                  <c:v>9162.57</c:v>
                </c:pt>
                <c:pt idx="4910">
                  <c:v>13641.75</c:v>
                </c:pt>
                <c:pt idx="4911">
                  <c:v>22168.400000000001</c:v>
                </c:pt>
                <c:pt idx="4912">
                  <c:v>7809.01</c:v>
                </c:pt>
                <c:pt idx="4913">
                  <c:v>7078.97</c:v>
                </c:pt>
                <c:pt idx="4914">
                  <c:v>5522.39</c:v>
                </c:pt>
                <c:pt idx="4915">
                  <c:v>9054.0300000000007</c:v>
                </c:pt>
                <c:pt idx="4916">
                  <c:v>8082.58</c:v>
                </c:pt>
                <c:pt idx="4917">
                  <c:v>11949.17</c:v>
                </c:pt>
                <c:pt idx="4918">
                  <c:v>11787.98</c:v>
                </c:pt>
                <c:pt idx="4919">
                  <c:v>14481.12</c:v>
                </c:pt>
                <c:pt idx="4920">
                  <c:v>8867.77</c:v>
                </c:pt>
                <c:pt idx="4921">
                  <c:v>18300.43</c:v>
                </c:pt>
                <c:pt idx="4922">
                  <c:v>7562.63</c:v>
                </c:pt>
                <c:pt idx="4923">
                  <c:v>20203.53</c:v>
                </c:pt>
                <c:pt idx="4924">
                  <c:v>6765.86</c:v>
                </c:pt>
                <c:pt idx="4925">
                  <c:v>7371.63</c:v>
                </c:pt>
                <c:pt idx="4926">
                  <c:v>11549.4</c:v>
                </c:pt>
                <c:pt idx="4927">
                  <c:v>13806.71</c:v>
                </c:pt>
                <c:pt idx="4928">
                  <c:v>6934.88</c:v>
                </c:pt>
                <c:pt idx="4929">
                  <c:v>9677.77</c:v>
                </c:pt>
                <c:pt idx="4930">
                  <c:v>11604.25</c:v>
                </c:pt>
                <c:pt idx="4931">
                  <c:v>7220.24</c:v>
                </c:pt>
                <c:pt idx="4932">
                  <c:v>8451.7199999999993</c:v>
                </c:pt>
                <c:pt idx="4933">
                  <c:v>18675.080000000002</c:v>
                </c:pt>
                <c:pt idx="4934">
                  <c:v>7811.73</c:v>
                </c:pt>
                <c:pt idx="4935">
                  <c:v>17285.14</c:v>
                </c:pt>
                <c:pt idx="4936">
                  <c:v>8007.66</c:v>
                </c:pt>
                <c:pt idx="4937">
                  <c:v>20486.080000000002</c:v>
                </c:pt>
                <c:pt idx="4938">
                  <c:v>7176.23</c:v>
                </c:pt>
                <c:pt idx="4939">
                  <c:v>9007.7000000000007</c:v>
                </c:pt>
                <c:pt idx="4940">
                  <c:v>11771.18</c:v>
                </c:pt>
                <c:pt idx="4941">
                  <c:v>8422.48</c:v>
                </c:pt>
                <c:pt idx="4942">
                  <c:v>8789.99</c:v>
                </c:pt>
                <c:pt idx="4943">
                  <c:v>7035.96</c:v>
                </c:pt>
                <c:pt idx="4944">
                  <c:v>10254.32</c:v>
                </c:pt>
                <c:pt idx="4945">
                  <c:v>8644.01</c:v>
                </c:pt>
                <c:pt idx="4946">
                  <c:v>7876.8</c:v>
                </c:pt>
                <c:pt idx="4947">
                  <c:v>10533.41</c:v>
                </c:pt>
                <c:pt idx="4948">
                  <c:v>8744.0300000000007</c:v>
                </c:pt>
                <c:pt idx="4949">
                  <c:v>7498.01</c:v>
                </c:pt>
                <c:pt idx="4950">
                  <c:v>8082.46</c:v>
                </c:pt>
                <c:pt idx="4951">
                  <c:v>7504.19</c:v>
                </c:pt>
                <c:pt idx="4952">
                  <c:v>7171.37</c:v>
                </c:pt>
                <c:pt idx="4953">
                  <c:v>6046.72</c:v>
                </c:pt>
                <c:pt idx="4954">
                  <c:v>7687.53</c:v>
                </c:pt>
                <c:pt idx="4955">
                  <c:v>6988.6</c:v>
                </c:pt>
                <c:pt idx="4956">
                  <c:v>8834.25</c:v>
                </c:pt>
                <c:pt idx="4957">
                  <c:v>6356.5</c:v>
                </c:pt>
                <c:pt idx="4958">
                  <c:v>9167.19</c:v>
                </c:pt>
                <c:pt idx="4959">
                  <c:v>7625.84</c:v>
                </c:pt>
                <c:pt idx="4960">
                  <c:v>7319.14</c:v>
                </c:pt>
                <c:pt idx="4961">
                  <c:v>8018.09</c:v>
                </c:pt>
                <c:pt idx="4962">
                  <c:v>21240.49</c:v>
                </c:pt>
                <c:pt idx="4963">
                  <c:v>7091.77</c:v>
                </c:pt>
                <c:pt idx="4964">
                  <c:v>6398.43</c:v>
                </c:pt>
                <c:pt idx="4965">
                  <c:v>7759.71</c:v>
                </c:pt>
                <c:pt idx="4966">
                  <c:v>9871.24</c:v>
                </c:pt>
                <c:pt idx="4967">
                  <c:v>8096.15</c:v>
                </c:pt>
                <c:pt idx="4968">
                  <c:v>9949.81</c:v>
                </c:pt>
                <c:pt idx="4969">
                  <c:v>14680.19</c:v>
                </c:pt>
                <c:pt idx="4970">
                  <c:v>8642.35</c:v>
                </c:pt>
                <c:pt idx="4971">
                  <c:v>8031.27</c:v>
                </c:pt>
                <c:pt idx="4972">
                  <c:v>13901.24</c:v>
                </c:pt>
                <c:pt idx="4973">
                  <c:v>6663.28</c:v>
                </c:pt>
                <c:pt idx="4974">
                  <c:v>6929.25</c:v>
                </c:pt>
                <c:pt idx="4975">
                  <c:v>8845.92</c:v>
                </c:pt>
                <c:pt idx="4976">
                  <c:v>13282.04</c:v>
                </c:pt>
                <c:pt idx="4977">
                  <c:v>8213.7099999999991</c:v>
                </c:pt>
                <c:pt idx="4978">
                  <c:v>23944.05</c:v>
                </c:pt>
                <c:pt idx="4979">
                  <c:v>6006.93</c:v>
                </c:pt>
                <c:pt idx="4980">
                  <c:v>17512.27</c:v>
                </c:pt>
                <c:pt idx="4981">
                  <c:v>12481.14</c:v>
                </c:pt>
                <c:pt idx="4982">
                  <c:v>20871.310000000001</c:v>
                </c:pt>
                <c:pt idx="4983">
                  <c:v>7134.7</c:v>
                </c:pt>
                <c:pt idx="4984">
                  <c:v>6411.2</c:v>
                </c:pt>
                <c:pt idx="4985">
                  <c:v>7237.23</c:v>
                </c:pt>
                <c:pt idx="4986">
                  <c:v>9334.7199999999993</c:v>
                </c:pt>
                <c:pt idx="4987">
                  <c:v>7521.17</c:v>
                </c:pt>
                <c:pt idx="4988">
                  <c:v>12385.33</c:v>
                </c:pt>
                <c:pt idx="4989">
                  <c:v>6418.11</c:v>
                </c:pt>
                <c:pt idx="4990">
                  <c:v>9866.85</c:v>
                </c:pt>
                <c:pt idx="4991">
                  <c:v>14024.81</c:v>
                </c:pt>
                <c:pt idx="4992">
                  <c:v>9610.4699999999993</c:v>
                </c:pt>
                <c:pt idx="4993">
                  <c:v>9138.39</c:v>
                </c:pt>
                <c:pt idx="4994">
                  <c:v>7933.63</c:v>
                </c:pt>
                <c:pt idx="4995">
                  <c:v>7919.5</c:v>
                </c:pt>
                <c:pt idx="4996">
                  <c:v>7497.65</c:v>
                </c:pt>
                <c:pt idx="4997">
                  <c:v>8409.94</c:v>
                </c:pt>
                <c:pt idx="4998">
                  <c:v>16808.439999999999</c:v>
                </c:pt>
                <c:pt idx="4999">
                  <c:v>7485.25</c:v>
                </c:pt>
                <c:pt idx="5000">
                  <c:v>6297.33</c:v>
                </c:pt>
                <c:pt idx="5001">
                  <c:v>6977.09</c:v>
                </c:pt>
                <c:pt idx="5002">
                  <c:v>14394.98</c:v>
                </c:pt>
                <c:pt idx="5003">
                  <c:v>9047.6</c:v>
                </c:pt>
                <c:pt idx="5004">
                  <c:v>10642.45</c:v>
                </c:pt>
                <c:pt idx="5005">
                  <c:v>9472.98</c:v>
                </c:pt>
                <c:pt idx="5006">
                  <c:v>9677.15</c:v>
                </c:pt>
                <c:pt idx="5007">
                  <c:v>6783.9</c:v>
                </c:pt>
                <c:pt idx="5008">
                  <c:v>8278.2800000000007</c:v>
                </c:pt>
                <c:pt idx="5009">
                  <c:v>7090.1</c:v>
                </c:pt>
                <c:pt idx="5010">
                  <c:v>7998.32</c:v>
                </c:pt>
                <c:pt idx="5011">
                  <c:v>16045.26</c:v>
                </c:pt>
                <c:pt idx="5012">
                  <c:v>13576.25</c:v>
                </c:pt>
                <c:pt idx="5013">
                  <c:v>12340.17</c:v>
                </c:pt>
                <c:pt idx="5014">
                  <c:v>9035.61</c:v>
                </c:pt>
                <c:pt idx="5015">
                  <c:v>6615.71</c:v>
                </c:pt>
                <c:pt idx="5016">
                  <c:v>6577.97</c:v>
                </c:pt>
                <c:pt idx="5017">
                  <c:v>10684.43</c:v>
                </c:pt>
                <c:pt idx="5018">
                  <c:v>7200.07</c:v>
                </c:pt>
                <c:pt idx="5019">
                  <c:v>15777.62</c:v>
                </c:pt>
                <c:pt idx="5020">
                  <c:v>8970.41</c:v>
                </c:pt>
                <c:pt idx="5021">
                  <c:v>13847.67</c:v>
                </c:pt>
                <c:pt idx="5022">
                  <c:v>7041.85</c:v>
                </c:pt>
                <c:pt idx="5023">
                  <c:v>6974.97</c:v>
                </c:pt>
                <c:pt idx="5024">
                  <c:v>8809.44</c:v>
                </c:pt>
                <c:pt idx="5025">
                  <c:v>6146.35</c:v>
                </c:pt>
                <c:pt idx="5026">
                  <c:v>6808.96</c:v>
                </c:pt>
                <c:pt idx="5027">
                  <c:v>9728.1299999999992</c:v>
                </c:pt>
                <c:pt idx="5028">
                  <c:v>7437.65</c:v>
                </c:pt>
                <c:pt idx="5029">
                  <c:v>11432.05</c:v>
                </c:pt>
                <c:pt idx="5030">
                  <c:v>9702.44</c:v>
                </c:pt>
                <c:pt idx="5031">
                  <c:v>6577.16</c:v>
                </c:pt>
                <c:pt idx="5032">
                  <c:v>10958.59</c:v>
                </c:pt>
                <c:pt idx="5033">
                  <c:v>6542.36</c:v>
                </c:pt>
                <c:pt idx="5034">
                  <c:v>7880.84</c:v>
                </c:pt>
                <c:pt idx="5035">
                  <c:v>9474.27</c:v>
                </c:pt>
                <c:pt idx="5036">
                  <c:v>9790.42</c:v>
                </c:pt>
                <c:pt idx="5037">
                  <c:v>6854.08</c:v>
                </c:pt>
                <c:pt idx="5038">
                  <c:v>10715.61</c:v>
                </c:pt>
                <c:pt idx="5039">
                  <c:v>12224.33</c:v>
                </c:pt>
                <c:pt idx="5040">
                  <c:v>9553.51</c:v>
                </c:pt>
                <c:pt idx="5041">
                  <c:v>6739.07</c:v>
                </c:pt>
                <c:pt idx="5042">
                  <c:v>7680.83</c:v>
                </c:pt>
                <c:pt idx="5043">
                  <c:v>6552.21</c:v>
                </c:pt>
                <c:pt idx="5044">
                  <c:v>5823.53</c:v>
                </c:pt>
                <c:pt idx="5045">
                  <c:v>6556.5</c:v>
                </c:pt>
                <c:pt idx="5046">
                  <c:v>8994.89</c:v>
                </c:pt>
                <c:pt idx="5047">
                  <c:v>9953.17</c:v>
                </c:pt>
                <c:pt idx="5048">
                  <c:v>8347.8799999999992</c:v>
                </c:pt>
                <c:pt idx="5049">
                  <c:v>6919.15</c:v>
                </c:pt>
                <c:pt idx="5050">
                  <c:v>9160.5400000000009</c:v>
                </c:pt>
                <c:pt idx="5051">
                  <c:v>9926.59</c:v>
                </c:pt>
                <c:pt idx="5052">
                  <c:v>10467.89</c:v>
                </c:pt>
                <c:pt idx="5053">
                  <c:v>7834.22</c:v>
                </c:pt>
                <c:pt idx="5054">
                  <c:v>8310.08</c:v>
                </c:pt>
                <c:pt idx="5055">
                  <c:v>7337.3</c:v>
                </c:pt>
                <c:pt idx="5056">
                  <c:v>13808.95</c:v>
                </c:pt>
                <c:pt idx="5057">
                  <c:v>10671.39</c:v>
                </c:pt>
                <c:pt idx="5058">
                  <c:v>11793.9</c:v>
                </c:pt>
                <c:pt idx="5059">
                  <c:v>11744.5</c:v>
                </c:pt>
                <c:pt idx="5060">
                  <c:v>7333.12</c:v>
                </c:pt>
                <c:pt idx="5061">
                  <c:v>8201.01</c:v>
                </c:pt>
                <c:pt idx="5062">
                  <c:v>7311.76</c:v>
                </c:pt>
                <c:pt idx="5063">
                  <c:v>10070.530000000001</c:v>
                </c:pt>
                <c:pt idx="5064">
                  <c:v>7001.68</c:v>
                </c:pt>
                <c:pt idx="5065">
                  <c:v>11132.78</c:v>
                </c:pt>
                <c:pt idx="5066">
                  <c:v>7888.71</c:v>
                </c:pt>
                <c:pt idx="5067">
                  <c:v>7929.78</c:v>
                </c:pt>
                <c:pt idx="5068">
                  <c:v>9922.4599999999991</c:v>
                </c:pt>
                <c:pt idx="5069">
                  <c:v>14142.05</c:v>
                </c:pt>
                <c:pt idx="5070">
                  <c:v>9061.9500000000007</c:v>
                </c:pt>
                <c:pt idx="5071">
                  <c:v>8645.73</c:v>
                </c:pt>
                <c:pt idx="5072">
                  <c:v>7007.03</c:v>
                </c:pt>
                <c:pt idx="5073">
                  <c:v>6236.07</c:v>
                </c:pt>
                <c:pt idx="5074">
                  <c:v>15993.87</c:v>
                </c:pt>
                <c:pt idx="5075">
                  <c:v>9765.02</c:v>
                </c:pt>
                <c:pt idx="5076">
                  <c:v>7498.77</c:v>
                </c:pt>
                <c:pt idx="5077">
                  <c:v>6801.98</c:v>
                </c:pt>
                <c:pt idx="5078">
                  <c:v>7337.7</c:v>
                </c:pt>
                <c:pt idx="5079">
                  <c:v>7309.6</c:v>
                </c:pt>
                <c:pt idx="5080">
                  <c:v>8268.1</c:v>
                </c:pt>
                <c:pt idx="5081">
                  <c:v>7138</c:v>
                </c:pt>
                <c:pt idx="5082">
                  <c:v>5104.4399999999996</c:v>
                </c:pt>
                <c:pt idx="5083">
                  <c:v>7132.8</c:v>
                </c:pt>
                <c:pt idx="5084">
                  <c:v>11276</c:v>
                </c:pt>
                <c:pt idx="5085">
                  <c:v>14636.16</c:v>
                </c:pt>
                <c:pt idx="5086">
                  <c:v>18652.77</c:v>
                </c:pt>
                <c:pt idx="5087">
                  <c:v>11646.1</c:v>
                </c:pt>
                <c:pt idx="5088">
                  <c:v>6267.37</c:v>
                </c:pt>
                <c:pt idx="5089">
                  <c:v>5961.39</c:v>
                </c:pt>
                <c:pt idx="5090">
                  <c:v>6752.25</c:v>
                </c:pt>
                <c:pt idx="5091">
                  <c:v>8330.69</c:v>
                </c:pt>
                <c:pt idx="5092">
                  <c:v>6403.96</c:v>
                </c:pt>
                <c:pt idx="5093">
                  <c:v>10585.94</c:v>
                </c:pt>
                <c:pt idx="5094">
                  <c:v>8512.08</c:v>
                </c:pt>
                <c:pt idx="5095">
                  <c:v>6812.35</c:v>
                </c:pt>
                <c:pt idx="5096">
                  <c:v>10891.11</c:v>
                </c:pt>
                <c:pt idx="5097">
                  <c:v>10289.629999999999</c:v>
                </c:pt>
                <c:pt idx="5098">
                  <c:v>8443.39</c:v>
                </c:pt>
                <c:pt idx="5099">
                  <c:v>9825.36</c:v>
                </c:pt>
                <c:pt idx="5100">
                  <c:v>8555.2999999999993</c:v>
                </c:pt>
                <c:pt idx="5101">
                  <c:v>8268.9699999999993</c:v>
                </c:pt>
                <c:pt idx="5102">
                  <c:v>9937.1200000000008</c:v>
                </c:pt>
                <c:pt idx="5103">
                  <c:v>11120.98</c:v>
                </c:pt>
                <c:pt idx="5104">
                  <c:v>15936.02</c:v>
                </c:pt>
                <c:pt idx="5105">
                  <c:v>6408.49</c:v>
                </c:pt>
                <c:pt idx="5106">
                  <c:v>10448.120000000001</c:v>
                </c:pt>
                <c:pt idx="5107">
                  <c:v>17600.3</c:v>
                </c:pt>
                <c:pt idx="5108">
                  <c:v>9525.57</c:v>
                </c:pt>
                <c:pt idx="5109">
                  <c:v>7127.58</c:v>
                </c:pt>
                <c:pt idx="5110">
                  <c:v>10843.11</c:v>
                </c:pt>
                <c:pt idx="5111">
                  <c:v>7594.36</c:v>
                </c:pt>
                <c:pt idx="5112">
                  <c:v>7388.52</c:v>
                </c:pt>
                <c:pt idx="5113">
                  <c:v>6886.82</c:v>
                </c:pt>
                <c:pt idx="5114">
                  <c:v>9043.42</c:v>
                </c:pt>
                <c:pt idx="5115">
                  <c:v>5521.28</c:v>
                </c:pt>
                <c:pt idx="5116">
                  <c:v>9337.36</c:v>
                </c:pt>
                <c:pt idx="5117">
                  <c:v>12560.94</c:v>
                </c:pt>
                <c:pt idx="5118">
                  <c:v>11587.01</c:v>
                </c:pt>
                <c:pt idx="5119">
                  <c:v>10660.8</c:v>
                </c:pt>
                <c:pt idx="5120">
                  <c:v>7197.21</c:v>
                </c:pt>
                <c:pt idx="5121">
                  <c:v>8623.09</c:v>
                </c:pt>
                <c:pt idx="5122">
                  <c:v>6461.91</c:v>
                </c:pt>
                <c:pt idx="5123">
                  <c:v>8895.2199999999993</c:v>
                </c:pt>
                <c:pt idx="5124">
                  <c:v>9191.41</c:v>
                </c:pt>
                <c:pt idx="5125">
                  <c:v>11061.59</c:v>
                </c:pt>
                <c:pt idx="5126">
                  <c:v>8030.27</c:v>
                </c:pt>
                <c:pt idx="5127">
                  <c:v>6670.74</c:v>
                </c:pt>
                <c:pt idx="5128">
                  <c:v>9306.27</c:v>
                </c:pt>
                <c:pt idx="5129">
                  <c:v>10273.969999999999</c:v>
                </c:pt>
                <c:pt idx="5130">
                  <c:v>7721.64</c:v>
                </c:pt>
                <c:pt idx="5131">
                  <c:v>7864.86</c:v>
                </c:pt>
                <c:pt idx="5132">
                  <c:v>8562.58</c:v>
                </c:pt>
                <c:pt idx="5133">
                  <c:v>9561.64</c:v>
                </c:pt>
                <c:pt idx="5134">
                  <c:v>12145.78</c:v>
                </c:pt>
                <c:pt idx="5135">
                  <c:v>8841.9699999999993</c:v>
                </c:pt>
                <c:pt idx="5136">
                  <c:v>5642.1</c:v>
                </c:pt>
                <c:pt idx="5137">
                  <c:v>7503.63</c:v>
                </c:pt>
                <c:pt idx="5138">
                  <c:v>7692.46</c:v>
                </c:pt>
                <c:pt idx="5139">
                  <c:v>8181.93</c:v>
                </c:pt>
                <c:pt idx="5140">
                  <c:v>10490.71</c:v>
                </c:pt>
                <c:pt idx="5141">
                  <c:v>11978.28</c:v>
                </c:pt>
                <c:pt idx="5142">
                  <c:v>9860.3799999999992</c:v>
                </c:pt>
                <c:pt idx="5143">
                  <c:v>15560.4</c:v>
                </c:pt>
                <c:pt idx="5144">
                  <c:v>17958.439999999999</c:v>
                </c:pt>
                <c:pt idx="5145">
                  <c:v>7271.25</c:v>
                </c:pt>
                <c:pt idx="5146">
                  <c:v>7177.76</c:v>
                </c:pt>
                <c:pt idx="5147">
                  <c:v>8131.9</c:v>
                </c:pt>
                <c:pt idx="5148">
                  <c:v>8545.52</c:v>
                </c:pt>
                <c:pt idx="5149">
                  <c:v>12760.61</c:v>
                </c:pt>
                <c:pt idx="5150">
                  <c:v>7143.31</c:v>
                </c:pt>
                <c:pt idx="5151">
                  <c:v>11244.7</c:v>
                </c:pt>
                <c:pt idx="5152">
                  <c:v>6542.35</c:v>
                </c:pt>
                <c:pt idx="5153">
                  <c:v>10305.89</c:v>
                </c:pt>
                <c:pt idx="5154">
                  <c:v>12696.25</c:v>
                </c:pt>
                <c:pt idx="5155">
                  <c:v>7967.95</c:v>
                </c:pt>
                <c:pt idx="5156">
                  <c:v>8793.02</c:v>
                </c:pt>
                <c:pt idx="5157">
                  <c:v>10080.120000000001</c:v>
                </c:pt>
                <c:pt idx="5158">
                  <c:v>10865.97</c:v>
                </c:pt>
                <c:pt idx="5159">
                  <c:v>8065.12</c:v>
                </c:pt>
                <c:pt idx="5160">
                  <c:v>10865.4</c:v>
                </c:pt>
                <c:pt idx="5161">
                  <c:v>8542.9699999999993</c:v>
                </c:pt>
                <c:pt idx="5162">
                  <c:v>16742.04</c:v>
                </c:pt>
                <c:pt idx="5163">
                  <c:v>9598.32</c:v>
                </c:pt>
                <c:pt idx="5164">
                  <c:v>11390.85</c:v>
                </c:pt>
                <c:pt idx="5165">
                  <c:v>8925.59</c:v>
                </c:pt>
                <c:pt idx="5166">
                  <c:v>11503.86</c:v>
                </c:pt>
                <c:pt idx="5167">
                  <c:v>21965.89</c:v>
                </c:pt>
                <c:pt idx="5168">
                  <c:v>9794.6</c:v>
                </c:pt>
                <c:pt idx="5169">
                  <c:v>8008.34</c:v>
                </c:pt>
                <c:pt idx="5170">
                  <c:v>6967.75</c:v>
                </c:pt>
                <c:pt idx="5171">
                  <c:v>6382.4</c:v>
                </c:pt>
                <c:pt idx="5172">
                  <c:v>6728.67</c:v>
                </c:pt>
                <c:pt idx="5173">
                  <c:v>14291.76</c:v>
                </c:pt>
                <c:pt idx="5174">
                  <c:v>6295.53</c:v>
                </c:pt>
                <c:pt idx="5175">
                  <c:v>9484.02</c:v>
                </c:pt>
                <c:pt idx="5176">
                  <c:v>153860.04999999999</c:v>
                </c:pt>
                <c:pt idx="5177">
                  <c:v>56655.59</c:v>
                </c:pt>
                <c:pt idx="5178">
                  <c:v>111938.99</c:v>
                </c:pt>
                <c:pt idx="5179">
                  <c:v>13256.05</c:v>
                </c:pt>
                <c:pt idx="5180">
                  <c:v>73629.22</c:v>
                </c:pt>
                <c:pt idx="5181">
                  <c:v>52156.75</c:v>
                </c:pt>
                <c:pt idx="5182">
                  <c:v>78575.22</c:v>
                </c:pt>
                <c:pt idx="5183">
                  <c:v>20480.16</c:v>
                </c:pt>
                <c:pt idx="5184">
                  <c:v>33213.760000000002</c:v>
                </c:pt>
                <c:pt idx="5185">
                  <c:v>12134.82</c:v>
                </c:pt>
                <c:pt idx="5186">
                  <c:v>20898.61</c:v>
                </c:pt>
                <c:pt idx="5187">
                  <c:v>35812</c:v>
                </c:pt>
                <c:pt idx="5188">
                  <c:v>27040.6</c:v>
                </c:pt>
                <c:pt idx="5189">
                  <c:v>92160.18</c:v>
                </c:pt>
                <c:pt idx="5190">
                  <c:v>12950.89</c:v>
                </c:pt>
                <c:pt idx="5191">
                  <c:v>15224.05</c:v>
                </c:pt>
                <c:pt idx="5192">
                  <c:v>67348.5</c:v>
                </c:pt>
                <c:pt idx="5193">
                  <c:v>10150.57</c:v>
                </c:pt>
                <c:pt idx="5194">
                  <c:v>30408.94</c:v>
                </c:pt>
                <c:pt idx="5195">
                  <c:v>13515.26</c:v>
                </c:pt>
                <c:pt idx="5196">
                  <c:v>11948.74</c:v>
                </c:pt>
                <c:pt idx="5197">
                  <c:v>25591.7</c:v>
                </c:pt>
                <c:pt idx="5198">
                  <c:v>19361.849999999999</c:v>
                </c:pt>
                <c:pt idx="5199">
                  <c:v>33297.46</c:v>
                </c:pt>
                <c:pt idx="5200">
                  <c:v>5774.67</c:v>
                </c:pt>
                <c:pt idx="5201">
                  <c:v>45797.13</c:v>
                </c:pt>
                <c:pt idx="5202">
                  <c:v>20664.57</c:v>
                </c:pt>
                <c:pt idx="5203">
                  <c:v>57338.73</c:v>
                </c:pt>
                <c:pt idx="5204">
                  <c:v>6772.2</c:v>
                </c:pt>
                <c:pt idx="5205">
                  <c:v>10191.36</c:v>
                </c:pt>
                <c:pt idx="5206">
                  <c:v>20538.61</c:v>
                </c:pt>
                <c:pt idx="5207">
                  <c:v>8432.26</c:v>
                </c:pt>
                <c:pt idx="5208">
                  <c:v>24426.18</c:v>
                </c:pt>
                <c:pt idx="5209">
                  <c:v>58265.54</c:v>
                </c:pt>
                <c:pt idx="5210">
                  <c:v>5973.86</c:v>
                </c:pt>
                <c:pt idx="5211">
                  <c:v>23615.37</c:v>
                </c:pt>
                <c:pt idx="5212">
                  <c:v>6809.05</c:v>
                </c:pt>
                <c:pt idx="5213">
                  <c:v>33241.800000000003</c:v>
                </c:pt>
                <c:pt idx="5214">
                  <c:v>10235.620000000001</c:v>
                </c:pt>
                <c:pt idx="5215">
                  <c:v>37646.85</c:v>
                </c:pt>
                <c:pt idx="5216">
                  <c:v>7839.03</c:v>
                </c:pt>
                <c:pt idx="5217">
                  <c:v>65891.69</c:v>
                </c:pt>
                <c:pt idx="5218">
                  <c:v>13872.22</c:v>
                </c:pt>
                <c:pt idx="5219">
                  <c:v>11353.11</c:v>
                </c:pt>
                <c:pt idx="5220">
                  <c:v>14182.44</c:v>
                </c:pt>
                <c:pt idx="5221">
                  <c:v>16128.78</c:v>
                </c:pt>
                <c:pt idx="5222">
                  <c:v>7890.27</c:v>
                </c:pt>
                <c:pt idx="5223">
                  <c:v>50841.15</c:v>
                </c:pt>
                <c:pt idx="5224">
                  <c:v>7645.17</c:v>
                </c:pt>
                <c:pt idx="5225">
                  <c:v>25222.19</c:v>
                </c:pt>
                <c:pt idx="5226">
                  <c:v>8204.7900000000009</c:v>
                </c:pt>
                <c:pt idx="5227">
                  <c:v>6150.25</c:v>
                </c:pt>
                <c:pt idx="5228">
                  <c:v>19812.34</c:v>
                </c:pt>
                <c:pt idx="5229">
                  <c:v>62745.52</c:v>
                </c:pt>
                <c:pt idx="5230">
                  <c:v>7782.74</c:v>
                </c:pt>
                <c:pt idx="5231">
                  <c:v>31857.99</c:v>
                </c:pt>
                <c:pt idx="5232">
                  <c:v>13667.96</c:v>
                </c:pt>
                <c:pt idx="5233">
                  <c:v>27734.97</c:v>
                </c:pt>
                <c:pt idx="5234">
                  <c:v>6464.29</c:v>
                </c:pt>
                <c:pt idx="5235">
                  <c:v>8599.16</c:v>
                </c:pt>
                <c:pt idx="5236">
                  <c:v>8078.41</c:v>
                </c:pt>
                <c:pt idx="5237">
                  <c:v>7541.17</c:v>
                </c:pt>
                <c:pt idx="5238">
                  <c:v>9067.26</c:v>
                </c:pt>
                <c:pt idx="5239">
                  <c:v>6925.74</c:v>
                </c:pt>
                <c:pt idx="5240">
                  <c:v>7060.61</c:v>
                </c:pt>
                <c:pt idx="5241">
                  <c:v>44869.59</c:v>
                </c:pt>
                <c:pt idx="5242">
                  <c:v>5828.74</c:v>
                </c:pt>
                <c:pt idx="5243">
                  <c:v>38561.19</c:v>
                </c:pt>
                <c:pt idx="5244">
                  <c:v>20667.169999999998</c:v>
                </c:pt>
                <c:pt idx="5245">
                  <c:v>30240.12</c:v>
                </c:pt>
                <c:pt idx="5246">
                  <c:v>27224.93</c:v>
                </c:pt>
                <c:pt idx="5247">
                  <c:v>6080.24</c:v>
                </c:pt>
                <c:pt idx="5248">
                  <c:v>6025.99</c:v>
                </c:pt>
                <c:pt idx="5249">
                  <c:v>13644.08</c:v>
                </c:pt>
                <c:pt idx="5250">
                  <c:v>32928.1</c:v>
                </c:pt>
                <c:pt idx="5251">
                  <c:v>8366.65</c:v>
                </c:pt>
                <c:pt idx="5252">
                  <c:v>6050.74</c:v>
                </c:pt>
                <c:pt idx="5253">
                  <c:v>14621.5</c:v>
                </c:pt>
                <c:pt idx="5254">
                  <c:v>22457.55</c:v>
                </c:pt>
                <c:pt idx="5255">
                  <c:v>18096.490000000002</c:v>
                </c:pt>
                <c:pt idx="5256">
                  <c:v>24957.37</c:v>
                </c:pt>
                <c:pt idx="5257">
                  <c:v>6258.81</c:v>
                </c:pt>
                <c:pt idx="5258">
                  <c:v>6708.35</c:v>
                </c:pt>
                <c:pt idx="5259">
                  <c:v>6597.8</c:v>
                </c:pt>
                <c:pt idx="5260">
                  <c:v>7704.66</c:v>
                </c:pt>
                <c:pt idx="5261">
                  <c:v>6912.52</c:v>
                </c:pt>
                <c:pt idx="5262">
                  <c:v>14685.78</c:v>
                </c:pt>
                <c:pt idx="5263">
                  <c:v>6535.08</c:v>
                </c:pt>
                <c:pt idx="5264">
                  <c:v>9967.16</c:v>
                </c:pt>
                <c:pt idx="5265">
                  <c:v>6441</c:v>
                </c:pt>
                <c:pt idx="5266">
                  <c:v>7082.34</c:v>
                </c:pt>
                <c:pt idx="5267">
                  <c:v>7746.3</c:v>
                </c:pt>
                <c:pt idx="5268">
                  <c:v>30163.78</c:v>
                </c:pt>
                <c:pt idx="5269">
                  <c:v>36583.79</c:v>
                </c:pt>
                <c:pt idx="5270">
                  <c:v>32273.06</c:v>
                </c:pt>
                <c:pt idx="5271">
                  <c:v>9592.74</c:v>
                </c:pt>
                <c:pt idx="5272">
                  <c:v>24807.69</c:v>
                </c:pt>
                <c:pt idx="5273">
                  <c:v>8582.92</c:v>
                </c:pt>
                <c:pt idx="5274">
                  <c:v>6189.62</c:v>
                </c:pt>
                <c:pt idx="5275">
                  <c:v>11066.77</c:v>
                </c:pt>
                <c:pt idx="5276">
                  <c:v>9467</c:v>
                </c:pt>
                <c:pt idx="5277">
                  <c:v>16287.26</c:v>
                </c:pt>
                <c:pt idx="5278">
                  <c:v>7780.19</c:v>
                </c:pt>
                <c:pt idx="5279">
                  <c:v>5408.78</c:v>
                </c:pt>
                <c:pt idx="5280">
                  <c:v>18039.62</c:v>
                </c:pt>
                <c:pt idx="5281">
                  <c:v>16460.61</c:v>
                </c:pt>
                <c:pt idx="5282">
                  <c:v>52140.27</c:v>
                </c:pt>
                <c:pt idx="5283">
                  <c:v>7243.53</c:v>
                </c:pt>
                <c:pt idx="5284">
                  <c:v>23918.6</c:v>
                </c:pt>
                <c:pt idx="5285">
                  <c:v>11512.13</c:v>
                </c:pt>
                <c:pt idx="5286">
                  <c:v>16786.900000000001</c:v>
                </c:pt>
                <c:pt idx="5287">
                  <c:v>24108.33</c:v>
                </c:pt>
                <c:pt idx="5288">
                  <c:v>12075.59</c:v>
                </c:pt>
                <c:pt idx="5289">
                  <c:v>48645.27</c:v>
                </c:pt>
                <c:pt idx="5290">
                  <c:v>30164.400000000001</c:v>
                </c:pt>
                <c:pt idx="5291">
                  <c:v>24748.9</c:v>
                </c:pt>
                <c:pt idx="5292">
                  <c:v>8943.9599999999991</c:v>
                </c:pt>
                <c:pt idx="5293">
                  <c:v>25694.57</c:v>
                </c:pt>
                <c:pt idx="5294">
                  <c:v>21592.97</c:v>
                </c:pt>
                <c:pt idx="5295">
                  <c:v>7455.45</c:v>
                </c:pt>
                <c:pt idx="5296">
                  <c:v>14022.48</c:v>
                </c:pt>
                <c:pt idx="5297">
                  <c:v>11404.38</c:v>
                </c:pt>
                <c:pt idx="5298">
                  <c:v>7155.41</c:v>
                </c:pt>
                <c:pt idx="5299">
                  <c:v>10788.01</c:v>
                </c:pt>
                <c:pt idx="5300">
                  <c:v>20551.759999999998</c:v>
                </c:pt>
                <c:pt idx="5301">
                  <c:v>31252.66</c:v>
                </c:pt>
                <c:pt idx="5302">
                  <c:v>22125.95</c:v>
                </c:pt>
                <c:pt idx="5303">
                  <c:v>17905.580000000002</c:v>
                </c:pt>
                <c:pt idx="5304">
                  <c:v>24767.22</c:v>
                </c:pt>
                <c:pt idx="5305">
                  <c:v>26598.5</c:v>
                </c:pt>
                <c:pt idx="5306">
                  <c:v>32392.68</c:v>
                </c:pt>
                <c:pt idx="5307">
                  <c:v>12460.09</c:v>
                </c:pt>
                <c:pt idx="5308">
                  <c:v>27446.02</c:v>
                </c:pt>
                <c:pt idx="5309">
                  <c:v>9741.56</c:v>
                </c:pt>
                <c:pt idx="5310">
                  <c:v>20321.32</c:v>
                </c:pt>
                <c:pt idx="5311">
                  <c:v>5670.33</c:v>
                </c:pt>
                <c:pt idx="5312">
                  <c:v>31764.87</c:v>
                </c:pt>
                <c:pt idx="5313">
                  <c:v>17702.09</c:v>
                </c:pt>
                <c:pt idx="5314">
                  <c:v>5980.19</c:v>
                </c:pt>
                <c:pt idx="5315">
                  <c:v>11562.09</c:v>
                </c:pt>
                <c:pt idx="5316">
                  <c:v>6305.65</c:v>
                </c:pt>
                <c:pt idx="5317">
                  <c:v>9497.68</c:v>
                </c:pt>
                <c:pt idx="5318">
                  <c:v>7077.81</c:v>
                </c:pt>
                <c:pt idx="5319">
                  <c:v>8423.0400000000009</c:v>
                </c:pt>
                <c:pt idx="5320">
                  <c:v>24621.05</c:v>
                </c:pt>
                <c:pt idx="5321">
                  <c:v>6528.68</c:v>
                </c:pt>
                <c:pt idx="5322">
                  <c:v>6355.37</c:v>
                </c:pt>
                <c:pt idx="5323">
                  <c:v>9670.44</c:v>
                </c:pt>
                <c:pt idx="5324">
                  <c:v>6796.87</c:v>
                </c:pt>
                <c:pt idx="5325">
                  <c:v>5768.28</c:v>
                </c:pt>
                <c:pt idx="5326">
                  <c:v>6839.87</c:v>
                </c:pt>
                <c:pt idx="5327">
                  <c:v>7446.57</c:v>
                </c:pt>
                <c:pt idx="5328">
                  <c:v>9424.74</c:v>
                </c:pt>
                <c:pt idx="5329">
                  <c:v>9670.61</c:v>
                </c:pt>
                <c:pt idx="5330">
                  <c:v>10793.64</c:v>
                </c:pt>
                <c:pt idx="5331">
                  <c:v>16691.66</c:v>
                </c:pt>
                <c:pt idx="5332">
                  <c:v>9264.07</c:v>
                </c:pt>
                <c:pt idx="5333">
                  <c:v>6828.18</c:v>
                </c:pt>
                <c:pt idx="5334">
                  <c:v>6404.19</c:v>
                </c:pt>
                <c:pt idx="5335">
                  <c:v>8820.93</c:v>
                </c:pt>
                <c:pt idx="5336">
                  <c:v>13407.53</c:v>
                </c:pt>
                <c:pt idx="5337">
                  <c:v>9688.7900000000009</c:v>
                </c:pt>
                <c:pt idx="5338">
                  <c:v>16578.68</c:v>
                </c:pt>
                <c:pt idx="5339">
                  <c:v>8474.69</c:v>
                </c:pt>
                <c:pt idx="5340">
                  <c:v>6436.44</c:v>
                </c:pt>
                <c:pt idx="5341">
                  <c:v>18025.71</c:v>
                </c:pt>
                <c:pt idx="5342">
                  <c:v>15737.61</c:v>
                </c:pt>
                <c:pt idx="5343">
                  <c:v>7721.82</c:v>
                </c:pt>
                <c:pt idx="5344">
                  <c:v>9242.18</c:v>
                </c:pt>
                <c:pt idx="5345">
                  <c:v>12108.16</c:v>
                </c:pt>
                <c:pt idx="5346">
                  <c:v>17712.27</c:v>
                </c:pt>
                <c:pt idx="5347">
                  <c:v>19178.36</c:v>
                </c:pt>
                <c:pt idx="5348">
                  <c:v>8321.89</c:v>
                </c:pt>
                <c:pt idx="5349">
                  <c:v>9349.92</c:v>
                </c:pt>
                <c:pt idx="5350">
                  <c:v>5063.41</c:v>
                </c:pt>
                <c:pt idx="5351">
                  <c:v>6358.78</c:v>
                </c:pt>
                <c:pt idx="5352">
                  <c:v>24136.93</c:v>
                </c:pt>
                <c:pt idx="5353">
                  <c:v>20560.29</c:v>
                </c:pt>
                <c:pt idx="5354">
                  <c:v>5307.2</c:v>
                </c:pt>
                <c:pt idx="5355">
                  <c:v>9422.08</c:v>
                </c:pt>
                <c:pt idx="5356">
                  <c:v>6386.3</c:v>
                </c:pt>
                <c:pt idx="5357">
                  <c:v>7024.77</c:v>
                </c:pt>
                <c:pt idx="5358">
                  <c:v>31598.84</c:v>
                </c:pt>
                <c:pt idx="5359">
                  <c:v>5946.04</c:v>
                </c:pt>
                <c:pt idx="5360">
                  <c:v>32300.18</c:v>
                </c:pt>
                <c:pt idx="5361">
                  <c:v>13605.42</c:v>
                </c:pt>
                <c:pt idx="5362">
                  <c:v>6102.82</c:v>
                </c:pt>
                <c:pt idx="5363">
                  <c:v>7101.25</c:v>
                </c:pt>
                <c:pt idx="5364">
                  <c:v>11841.79</c:v>
                </c:pt>
                <c:pt idx="5365">
                  <c:v>7360.55</c:v>
                </c:pt>
                <c:pt idx="5366">
                  <c:v>8683.59</c:v>
                </c:pt>
                <c:pt idx="5367">
                  <c:v>8045.02</c:v>
                </c:pt>
                <c:pt idx="5368">
                  <c:v>17329</c:v>
                </c:pt>
                <c:pt idx="5369">
                  <c:v>9032.3799999999992</c:v>
                </c:pt>
                <c:pt idx="5370">
                  <c:v>11980.53</c:v>
                </c:pt>
                <c:pt idx="5371">
                  <c:v>7960.68</c:v>
                </c:pt>
                <c:pt idx="5372">
                  <c:v>13555.6</c:v>
                </c:pt>
                <c:pt idx="5373">
                  <c:v>22232.33</c:v>
                </c:pt>
                <c:pt idx="5374">
                  <c:v>22888.080000000002</c:v>
                </c:pt>
                <c:pt idx="5375">
                  <c:v>28855.13</c:v>
                </c:pt>
                <c:pt idx="5376">
                  <c:v>12775.33</c:v>
                </c:pt>
                <c:pt idx="5377">
                  <c:v>6908.19</c:v>
                </c:pt>
                <c:pt idx="5378">
                  <c:v>4766.74</c:v>
                </c:pt>
                <c:pt idx="5379">
                  <c:v>6969.45</c:v>
                </c:pt>
                <c:pt idx="5380">
                  <c:v>8655.99</c:v>
                </c:pt>
                <c:pt idx="5381">
                  <c:v>12847.32</c:v>
                </c:pt>
                <c:pt idx="5382">
                  <c:v>10463.530000000001</c:v>
                </c:pt>
                <c:pt idx="5383">
                  <c:v>25383.119999999999</c:v>
                </c:pt>
                <c:pt idx="5384">
                  <c:v>10523.94</c:v>
                </c:pt>
                <c:pt idx="5385">
                  <c:v>9243.58</c:v>
                </c:pt>
                <c:pt idx="5386">
                  <c:v>32121.96</c:v>
                </c:pt>
                <c:pt idx="5387">
                  <c:v>17169.580000000002</c:v>
                </c:pt>
                <c:pt idx="5388">
                  <c:v>9994.0499999999993</c:v>
                </c:pt>
                <c:pt idx="5389">
                  <c:v>18332.07</c:v>
                </c:pt>
                <c:pt idx="5390">
                  <c:v>17926.03</c:v>
                </c:pt>
                <c:pt idx="5391">
                  <c:v>7524.51</c:v>
                </c:pt>
                <c:pt idx="5392">
                  <c:v>19494.98</c:v>
                </c:pt>
                <c:pt idx="5393">
                  <c:v>13408.17</c:v>
                </c:pt>
                <c:pt idx="5394">
                  <c:v>13213.94</c:v>
                </c:pt>
                <c:pt idx="5395">
                  <c:v>18274.93</c:v>
                </c:pt>
                <c:pt idx="5396">
                  <c:v>6043.9</c:v>
                </c:pt>
                <c:pt idx="5397">
                  <c:v>7946.66</c:v>
                </c:pt>
                <c:pt idx="5398">
                  <c:v>10150.15</c:v>
                </c:pt>
                <c:pt idx="5399">
                  <c:v>9797.19</c:v>
                </c:pt>
                <c:pt idx="5400">
                  <c:v>17045.86</c:v>
                </c:pt>
                <c:pt idx="5401">
                  <c:v>6759.9</c:v>
                </c:pt>
                <c:pt idx="5402">
                  <c:v>4586.67</c:v>
                </c:pt>
                <c:pt idx="5403">
                  <c:v>7584.29</c:v>
                </c:pt>
                <c:pt idx="5404">
                  <c:v>19832.61</c:v>
                </c:pt>
                <c:pt idx="5405">
                  <c:v>9036.8799999999992</c:v>
                </c:pt>
                <c:pt idx="5406">
                  <c:v>7271.61</c:v>
                </c:pt>
                <c:pt idx="5407">
                  <c:v>26630.85</c:v>
                </c:pt>
                <c:pt idx="5408">
                  <c:v>12247.86</c:v>
                </c:pt>
                <c:pt idx="5409">
                  <c:v>12701.43</c:v>
                </c:pt>
                <c:pt idx="5410">
                  <c:v>23007.87</c:v>
                </c:pt>
                <c:pt idx="5411">
                  <c:v>19122.189999999999</c:v>
                </c:pt>
                <c:pt idx="5412">
                  <c:v>22594.639999999999</c:v>
                </c:pt>
                <c:pt idx="5413">
                  <c:v>25411.14</c:v>
                </c:pt>
                <c:pt idx="5414">
                  <c:v>9101.98</c:v>
                </c:pt>
                <c:pt idx="5415">
                  <c:v>14025.29</c:v>
                </c:pt>
                <c:pt idx="5416">
                  <c:v>21911.32</c:v>
                </c:pt>
                <c:pt idx="5417">
                  <c:v>10362.34</c:v>
                </c:pt>
                <c:pt idx="5418">
                  <c:v>5579.96</c:v>
                </c:pt>
                <c:pt idx="5419">
                  <c:v>6845.75</c:v>
                </c:pt>
                <c:pt idx="5420">
                  <c:v>21819.89</c:v>
                </c:pt>
                <c:pt idx="5421">
                  <c:v>11629.45</c:v>
                </c:pt>
                <c:pt idx="5422">
                  <c:v>7881.01</c:v>
                </c:pt>
                <c:pt idx="5423">
                  <c:v>33408.660000000003</c:v>
                </c:pt>
                <c:pt idx="5424">
                  <c:v>4985.01</c:v>
                </c:pt>
                <c:pt idx="5425">
                  <c:v>7847.54</c:v>
                </c:pt>
                <c:pt idx="5426">
                  <c:v>7299.52</c:v>
                </c:pt>
                <c:pt idx="5427">
                  <c:v>14958.44</c:v>
                </c:pt>
                <c:pt idx="5428">
                  <c:v>15606.61</c:v>
                </c:pt>
                <c:pt idx="5429">
                  <c:v>18344.759999999998</c:v>
                </c:pt>
                <c:pt idx="5430">
                  <c:v>15465.18</c:v>
                </c:pt>
                <c:pt idx="5431">
                  <c:v>18394.68</c:v>
                </c:pt>
                <c:pt idx="5432">
                  <c:v>10186.209999999999</c:v>
                </c:pt>
                <c:pt idx="5433">
                  <c:v>18818.189999999999</c:v>
                </c:pt>
                <c:pt idx="5434">
                  <c:v>11113.65</c:v>
                </c:pt>
                <c:pt idx="5435">
                  <c:v>17296.82</c:v>
                </c:pt>
                <c:pt idx="5436">
                  <c:v>29157.67</c:v>
                </c:pt>
                <c:pt idx="5437">
                  <c:v>6055.35</c:v>
                </c:pt>
                <c:pt idx="5438">
                  <c:v>7627.05</c:v>
                </c:pt>
                <c:pt idx="5439">
                  <c:v>7030.46</c:v>
                </c:pt>
                <c:pt idx="5440">
                  <c:v>17139.04</c:v>
                </c:pt>
                <c:pt idx="5441">
                  <c:v>5819.47</c:v>
                </c:pt>
                <c:pt idx="5442">
                  <c:v>29611.09</c:v>
                </c:pt>
                <c:pt idx="5443">
                  <c:v>15128.8</c:v>
                </c:pt>
                <c:pt idx="5444">
                  <c:v>8799.86</c:v>
                </c:pt>
                <c:pt idx="5445">
                  <c:v>18278.91</c:v>
                </c:pt>
                <c:pt idx="5446">
                  <c:v>21229.74</c:v>
                </c:pt>
                <c:pt idx="5447">
                  <c:v>7313.97</c:v>
                </c:pt>
                <c:pt idx="5448">
                  <c:v>20179.36</c:v>
                </c:pt>
                <c:pt idx="5449">
                  <c:v>4689.38</c:v>
                </c:pt>
                <c:pt idx="5450">
                  <c:v>8233.76</c:v>
                </c:pt>
                <c:pt idx="5451">
                  <c:v>7192.11</c:v>
                </c:pt>
                <c:pt idx="5452">
                  <c:v>16199.91</c:v>
                </c:pt>
                <c:pt idx="5453">
                  <c:v>7364.21</c:v>
                </c:pt>
                <c:pt idx="5454">
                  <c:v>11168.04</c:v>
                </c:pt>
                <c:pt idx="5455">
                  <c:v>6269.74</c:v>
                </c:pt>
                <c:pt idx="5456">
                  <c:v>11044.22</c:v>
                </c:pt>
                <c:pt idx="5457">
                  <c:v>6917.34</c:v>
                </c:pt>
                <c:pt idx="5458">
                  <c:v>7145.36</c:v>
                </c:pt>
                <c:pt idx="5459">
                  <c:v>12027.47</c:v>
                </c:pt>
                <c:pt idx="5460">
                  <c:v>26088.05</c:v>
                </c:pt>
                <c:pt idx="5461">
                  <c:v>5987.79</c:v>
                </c:pt>
                <c:pt idx="5462">
                  <c:v>7864.06</c:v>
                </c:pt>
                <c:pt idx="5463">
                  <c:v>6889.74</c:v>
                </c:pt>
                <c:pt idx="5464">
                  <c:v>18336.12</c:v>
                </c:pt>
                <c:pt idx="5465">
                  <c:v>5881.54</c:v>
                </c:pt>
                <c:pt idx="5466">
                  <c:v>12797.53</c:v>
                </c:pt>
                <c:pt idx="5467">
                  <c:v>6908.1</c:v>
                </c:pt>
                <c:pt idx="5468">
                  <c:v>22403.94</c:v>
                </c:pt>
                <c:pt idx="5469">
                  <c:v>19261.62</c:v>
                </c:pt>
                <c:pt idx="5470">
                  <c:v>24711.01</c:v>
                </c:pt>
                <c:pt idx="5471">
                  <c:v>14382.77</c:v>
                </c:pt>
                <c:pt idx="5472">
                  <c:v>7984.37</c:v>
                </c:pt>
                <c:pt idx="5473">
                  <c:v>9343.51</c:v>
                </c:pt>
                <c:pt idx="5474">
                  <c:v>8900.0400000000009</c:v>
                </c:pt>
                <c:pt idx="5475">
                  <c:v>10070.33</c:v>
                </c:pt>
                <c:pt idx="5476">
                  <c:v>22136.1</c:v>
                </c:pt>
                <c:pt idx="5477">
                  <c:v>24354.400000000001</c:v>
                </c:pt>
                <c:pt idx="5478">
                  <c:v>8466.3799999999992</c:v>
                </c:pt>
                <c:pt idx="5479">
                  <c:v>7653.39</c:v>
                </c:pt>
                <c:pt idx="5480">
                  <c:v>7544.7</c:v>
                </c:pt>
                <c:pt idx="5481">
                  <c:v>13537.01</c:v>
                </c:pt>
                <c:pt idx="5482">
                  <c:v>8874.99</c:v>
                </c:pt>
                <c:pt idx="5483">
                  <c:v>7329.6</c:v>
                </c:pt>
                <c:pt idx="5484">
                  <c:v>10025.709999999999</c:v>
                </c:pt>
                <c:pt idx="5485">
                  <c:v>6337.68</c:v>
                </c:pt>
                <c:pt idx="5486">
                  <c:v>8038.65</c:v>
                </c:pt>
                <c:pt idx="5487">
                  <c:v>27650.79</c:v>
                </c:pt>
                <c:pt idx="5488">
                  <c:v>12140.45</c:v>
                </c:pt>
                <c:pt idx="5489">
                  <c:v>19185.419999999998</c:v>
                </c:pt>
                <c:pt idx="5490">
                  <c:v>8500.69</c:v>
                </c:pt>
                <c:pt idx="5491">
                  <c:v>19704.150000000001</c:v>
                </c:pt>
                <c:pt idx="5492">
                  <c:v>10454.84</c:v>
                </c:pt>
                <c:pt idx="5493">
                  <c:v>7498.97</c:v>
                </c:pt>
                <c:pt idx="5494">
                  <c:v>10553.68</c:v>
                </c:pt>
                <c:pt idx="5495">
                  <c:v>7217.31</c:v>
                </c:pt>
                <c:pt idx="5496">
                  <c:v>8761.76</c:v>
                </c:pt>
                <c:pt idx="5497">
                  <c:v>6566.96</c:v>
                </c:pt>
                <c:pt idx="5498">
                  <c:v>9344.85</c:v>
                </c:pt>
                <c:pt idx="5499">
                  <c:v>19886</c:v>
                </c:pt>
                <c:pt idx="5500">
                  <c:v>11310.81</c:v>
                </c:pt>
                <c:pt idx="5501">
                  <c:v>7383.91</c:v>
                </c:pt>
                <c:pt idx="5502">
                  <c:v>6758.78</c:v>
                </c:pt>
                <c:pt idx="5503">
                  <c:v>12481.34</c:v>
                </c:pt>
                <c:pt idx="5504">
                  <c:v>12079.2</c:v>
                </c:pt>
                <c:pt idx="5505">
                  <c:v>7225.97</c:v>
                </c:pt>
                <c:pt idx="5506">
                  <c:v>6525.51</c:v>
                </c:pt>
                <c:pt idx="5507">
                  <c:v>33468.35</c:v>
                </c:pt>
                <c:pt idx="5508">
                  <c:v>9347.34</c:v>
                </c:pt>
                <c:pt idx="5509">
                  <c:v>8174.12</c:v>
                </c:pt>
                <c:pt idx="5510">
                  <c:v>13033.5</c:v>
                </c:pt>
                <c:pt idx="5511">
                  <c:v>17800.82</c:v>
                </c:pt>
                <c:pt idx="5512">
                  <c:v>5293.77</c:v>
                </c:pt>
                <c:pt idx="5513">
                  <c:v>8212.85</c:v>
                </c:pt>
                <c:pt idx="5514">
                  <c:v>18057</c:v>
                </c:pt>
                <c:pt idx="5515">
                  <c:v>17689.29</c:v>
                </c:pt>
                <c:pt idx="5516">
                  <c:v>9807.77</c:v>
                </c:pt>
                <c:pt idx="5517">
                  <c:v>8667.61</c:v>
                </c:pt>
                <c:pt idx="5518">
                  <c:v>12056.82</c:v>
                </c:pt>
                <c:pt idx="5519">
                  <c:v>9423.2999999999993</c:v>
                </c:pt>
                <c:pt idx="5520">
                  <c:v>8002.1</c:v>
                </c:pt>
                <c:pt idx="5521">
                  <c:v>6990.48</c:v>
                </c:pt>
                <c:pt idx="5522">
                  <c:v>5786.45</c:v>
                </c:pt>
                <c:pt idx="5523">
                  <c:v>6031.47</c:v>
                </c:pt>
                <c:pt idx="5524">
                  <c:v>12214.5</c:v>
                </c:pt>
                <c:pt idx="5525">
                  <c:v>8788.18</c:v>
                </c:pt>
                <c:pt idx="5526">
                  <c:v>7485.2</c:v>
                </c:pt>
                <c:pt idx="5527">
                  <c:v>10069.73</c:v>
                </c:pt>
                <c:pt idx="5528">
                  <c:v>15196.89</c:v>
                </c:pt>
                <c:pt idx="5529">
                  <c:v>9023.06</c:v>
                </c:pt>
                <c:pt idx="5530">
                  <c:v>7319.91</c:v>
                </c:pt>
                <c:pt idx="5531">
                  <c:v>8606.1</c:v>
                </c:pt>
                <c:pt idx="5532">
                  <c:v>6974.73</c:v>
                </c:pt>
                <c:pt idx="5533">
                  <c:v>17788.900000000001</c:v>
                </c:pt>
                <c:pt idx="5534">
                  <c:v>7119.49</c:v>
                </c:pt>
                <c:pt idx="5535">
                  <c:v>10594.79</c:v>
                </c:pt>
                <c:pt idx="5536">
                  <c:v>9787.67</c:v>
                </c:pt>
                <c:pt idx="5537">
                  <c:v>6706.58</c:v>
                </c:pt>
                <c:pt idx="5538">
                  <c:v>11406.39</c:v>
                </c:pt>
                <c:pt idx="5539">
                  <c:v>14779.09</c:v>
                </c:pt>
                <c:pt idx="5540">
                  <c:v>8632.67</c:v>
                </c:pt>
                <c:pt idx="5541">
                  <c:v>18150.689999999999</c:v>
                </c:pt>
                <c:pt idx="5542">
                  <c:v>16802.89</c:v>
                </c:pt>
                <c:pt idx="5543">
                  <c:v>6461.64</c:v>
                </c:pt>
                <c:pt idx="5544">
                  <c:v>15180.46</c:v>
                </c:pt>
                <c:pt idx="5545">
                  <c:v>7008.31</c:v>
                </c:pt>
                <c:pt idx="5546">
                  <c:v>8934.51</c:v>
                </c:pt>
                <c:pt idx="5547">
                  <c:v>7834.07</c:v>
                </c:pt>
                <c:pt idx="5548">
                  <c:v>12788.73</c:v>
                </c:pt>
                <c:pt idx="5549">
                  <c:v>8580.4699999999993</c:v>
                </c:pt>
                <c:pt idx="5550">
                  <c:v>9888.58</c:v>
                </c:pt>
                <c:pt idx="5551">
                  <c:v>8066.71</c:v>
                </c:pt>
                <c:pt idx="5552">
                  <c:v>10391.02</c:v>
                </c:pt>
                <c:pt idx="5553">
                  <c:v>13577.18</c:v>
                </c:pt>
                <c:pt idx="5554">
                  <c:v>5747.84</c:v>
                </c:pt>
                <c:pt idx="5555">
                  <c:v>6939.45</c:v>
                </c:pt>
                <c:pt idx="5556">
                  <c:v>11075.41</c:v>
                </c:pt>
                <c:pt idx="5557">
                  <c:v>7748.65</c:v>
                </c:pt>
                <c:pt idx="5558">
                  <c:v>8619.26</c:v>
                </c:pt>
                <c:pt idx="5559">
                  <c:v>7222.72</c:v>
                </c:pt>
                <c:pt idx="5560">
                  <c:v>7638.73</c:v>
                </c:pt>
                <c:pt idx="5561">
                  <c:v>6994.26</c:v>
                </c:pt>
                <c:pt idx="5562">
                  <c:v>19395.16</c:v>
                </c:pt>
                <c:pt idx="5563">
                  <c:v>6508.49</c:v>
                </c:pt>
                <c:pt idx="5564">
                  <c:v>8687.5499999999993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4F-4197-9281-BFA92DFA9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593680"/>
        <c:axId val="481593024"/>
      </c:scatterChart>
      <c:valAx>
        <c:axId val="48159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1593024"/>
        <c:crosses val="autoZero"/>
        <c:crossBetween val="midCat"/>
      </c:valAx>
      <c:valAx>
        <c:axId val="48159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159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IDHM Renda x GDP_CAPITA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Analises!$L$30</c:f>
              <c:strCache>
                <c:ptCount val="1"/>
                <c:pt idx="0">
                  <c:v>GDP_CAPITA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762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0"/>
          </c:trendline>
          <c:xVal>
            <c:numRef>
              <c:f>Analises!$K$31:$K$5337</c:f>
              <c:numCache>
                <c:formatCode>General</c:formatCode>
                <c:ptCount val="5307"/>
                <c:pt idx="0">
                  <c:v>0.51300000000000001</c:v>
                </c:pt>
                <c:pt idx="1">
                  <c:v>0.47399999999999998</c:v>
                </c:pt>
                <c:pt idx="2">
                  <c:v>0.51900000000000002</c:v>
                </c:pt>
                <c:pt idx="3">
                  <c:v>0.47599999999999998</c:v>
                </c:pt>
                <c:pt idx="4">
                  <c:v>0.51</c:v>
                </c:pt>
                <c:pt idx="5">
                  <c:v>0.44500000000000001</c:v>
                </c:pt>
                <c:pt idx="6">
                  <c:v>0.46600000000000003</c:v>
                </c:pt>
                <c:pt idx="7">
                  <c:v>0.45</c:v>
                </c:pt>
                <c:pt idx="8">
                  <c:v>0.45200000000000001</c:v>
                </c:pt>
                <c:pt idx="9">
                  <c:v>0.53600000000000003</c:v>
                </c:pt>
                <c:pt idx="10">
                  <c:v>0.443</c:v>
                </c:pt>
                <c:pt idx="11">
                  <c:v>0.498</c:v>
                </c:pt>
                <c:pt idx="12">
                  <c:v>0.45600000000000002</c:v>
                </c:pt>
                <c:pt idx="13">
                  <c:v>0.45400000000000001</c:v>
                </c:pt>
                <c:pt idx="14">
                  <c:v>0.54700000000000004</c:v>
                </c:pt>
                <c:pt idx="15">
                  <c:v>0.53500000000000003</c:v>
                </c:pt>
                <c:pt idx="16">
                  <c:v>0.53400000000000003</c:v>
                </c:pt>
                <c:pt idx="17">
                  <c:v>0.55800000000000005</c:v>
                </c:pt>
                <c:pt idx="18">
                  <c:v>0.44800000000000001</c:v>
                </c:pt>
                <c:pt idx="19">
                  <c:v>0.50600000000000001</c:v>
                </c:pt>
                <c:pt idx="20">
                  <c:v>0.51900000000000002</c:v>
                </c:pt>
                <c:pt idx="21">
                  <c:v>0.50600000000000001</c:v>
                </c:pt>
                <c:pt idx="22">
                  <c:v>0.47</c:v>
                </c:pt>
                <c:pt idx="23">
                  <c:v>0.503</c:v>
                </c:pt>
                <c:pt idx="24">
                  <c:v>0.47499999999999998</c:v>
                </c:pt>
                <c:pt idx="25">
                  <c:v>0.48299999999999998</c:v>
                </c:pt>
                <c:pt idx="26">
                  <c:v>0.48699999999999999</c:v>
                </c:pt>
                <c:pt idx="27">
                  <c:v>0.50600000000000001</c:v>
                </c:pt>
                <c:pt idx="28">
                  <c:v>0.41699999999999998</c:v>
                </c:pt>
                <c:pt idx="29">
                  <c:v>0.503</c:v>
                </c:pt>
                <c:pt idx="30">
                  <c:v>0.45600000000000002</c:v>
                </c:pt>
                <c:pt idx="31">
                  <c:v>0.55100000000000005</c:v>
                </c:pt>
                <c:pt idx="32">
                  <c:v>0.48599999999999999</c:v>
                </c:pt>
                <c:pt idx="33">
                  <c:v>0.54900000000000004</c:v>
                </c:pt>
                <c:pt idx="34">
                  <c:v>0.52800000000000002</c:v>
                </c:pt>
                <c:pt idx="35">
                  <c:v>0.53600000000000003</c:v>
                </c:pt>
                <c:pt idx="36">
                  <c:v>0.53400000000000003</c:v>
                </c:pt>
                <c:pt idx="37">
                  <c:v>0.57999999999999996</c:v>
                </c:pt>
                <c:pt idx="38">
                  <c:v>0.51</c:v>
                </c:pt>
                <c:pt idx="39">
                  <c:v>0.46100000000000002</c:v>
                </c:pt>
                <c:pt idx="40">
                  <c:v>0.44900000000000001</c:v>
                </c:pt>
                <c:pt idx="41">
                  <c:v>0.51</c:v>
                </c:pt>
                <c:pt idx="42">
                  <c:v>0.44500000000000001</c:v>
                </c:pt>
                <c:pt idx="43">
                  <c:v>0.56299999999999994</c:v>
                </c:pt>
                <c:pt idx="44">
                  <c:v>0.53300000000000003</c:v>
                </c:pt>
                <c:pt idx="45">
                  <c:v>0.501</c:v>
                </c:pt>
                <c:pt idx="46">
                  <c:v>0.50600000000000001</c:v>
                </c:pt>
                <c:pt idx="47">
                  <c:v>0.48599999999999999</c:v>
                </c:pt>
                <c:pt idx="48">
                  <c:v>0.51500000000000001</c:v>
                </c:pt>
                <c:pt idx="49">
                  <c:v>0.53800000000000003</c:v>
                </c:pt>
                <c:pt idx="50">
                  <c:v>0.46500000000000002</c:v>
                </c:pt>
                <c:pt idx="51">
                  <c:v>0.47699999999999998</c:v>
                </c:pt>
                <c:pt idx="52">
                  <c:v>0.56499999999999995</c:v>
                </c:pt>
                <c:pt idx="53">
                  <c:v>0.52500000000000002</c:v>
                </c:pt>
                <c:pt idx="54">
                  <c:v>0.53500000000000003</c:v>
                </c:pt>
                <c:pt idx="55">
                  <c:v>0.504</c:v>
                </c:pt>
                <c:pt idx="56">
                  <c:v>0.52</c:v>
                </c:pt>
                <c:pt idx="57">
                  <c:v>0.502</c:v>
                </c:pt>
                <c:pt idx="58">
                  <c:v>0.55100000000000005</c:v>
                </c:pt>
                <c:pt idx="59">
                  <c:v>0.60599999999999998</c:v>
                </c:pt>
                <c:pt idx="60">
                  <c:v>0.54100000000000004</c:v>
                </c:pt>
                <c:pt idx="61">
                  <c:v>0.54</c:v>
                </c:pt>
                <c:pt idx="62">
                  <c:v>0.49299999999999999</c:v>
                </c:pt>
                <c:pt idx="63">
                  <c:v>0.51400000000000001</c:v>
                </c:pt>
                <c:pt idx="64">
                  <c:v>0.47099999999999997</c:v>
                </c:pt>
                <c:pt idx="65">
                  <c:v>0.51600000000000001</c:v>
                </c:pt>
                <c:pt idx="66">
                  <c:v>0.51200000000000001</c:v>
                </c:pt>
                <c:pt idx="67">
                  <c:v>0.47099999999999997</c:v>
                </c:pt>
                <c:pt idx="68">
                  <c:v>0.54700000000000004</c:v>
                </c:pt>
                <c:pt idx="69">
                  <c:v>0.53300000000000003</c:v>
                </c:pt>
                <c:pt idx="70">
                  <c:v>0.47899999999999998</c:v>
                </c:pt>
                <c:pt idx="71">
                  <c:v>0.504</c:v>
                </c:pt>
                <c:pt idx="72">
                  <c:v>0.501</c:v>
                </c:pt>
                <c:pt idx="73">
                  <c:v>0.52200000000000002</c:v>
                </c:pt>
                <c:pt idx="74">
                  <c:v>0.46100000000000002</c:v>
                </c:pt>
                <c:pt idx="75">
                  <c:v>0.54</c:v>
                </c:pt>
                <c:pt idx="76">
                  <c:v>0.55000000000000004</c:v>
                </c:pt>
                <c:pt idx="77">
                  <c:v>0.51300000000000001</c:v>
                </c:pt>
                <c:pt idx="78">
                  <c:v>0.502</c:v>
                </c:pt>
                <c:pt idx="79">
                  <c:v>0.46500000000000002</c:v>
                </c:pt>
                <c:pt idx="80">
                  <c:v>0.47499999999999998</c:v>
                </c:pt>
                <c:pt idx="81">
                  <c:v>0.53800000000000003</c:v>
                </c:pt>
                <c:pt idx="82">
                  <c:v>0.497</c:v>
                </c:pt>
                <c:pt idx="83">
                  <c:v>0.44</c:v>
                </c:pt>
                <c:pt idx="84">
                  <c:v>0.48799999999999999</c:v>
                </c:pt>
                <c:pt idx="85">
                  <c:v>0.504</c:v>
                </c:pt>
                <c:pt idx="86">
                  <c:v>0.51400000000000001</c:v>
                </c:pt>
                <c:pt idx="87">
                  <c:v>0.51800000000000002</c:v>
                </c:pt>
                <c:pt idx="88">
                  <c:v>0.498</c:v>
                </c:pt>
                <c:pt idx="89">
                  <c:v>0.41699999999999998</c:v>
                </c:pt>
                <c:pt idx="90">
                  <c:v>0.51400000000000001</c:v>
                </c:pt>
                <c:pt idx="91">
                  <c:v>0.55000000000000004</c:v>
                </c:pt>
                <c:pt idx="92">
                  <c:v>0.55000000000000004</c:v>
                </c:pt>
                <c:pt idx="93">
                  <c:v>0.497</c:v>
                </c:pt>
                <c:pt idx="94">
                  <c:v>0.496</c:v>
                </c:pt>
                <c:pt idx="95">
                  <c:v>0.55800000000000005</c:v>
                </c:pt>
                <c:pt idx="96">
                  <c:v>0.46800000000000003</c:v>
                </c:pt>
                <c:pt idx="97">
                  <c:v>0.46200000000000002</c:v>
                </c:pt>
                <c:pt idx="98">
                  <c:v>0.52</c:v>
                </c:pt>
                <c:pt idx="99">
                  <c:v>0.51800000000000002</c:v>
                </c:pt>
                <c:pt idx="100">
                  <c:v>0.54500000000000004</c:v>
                </c:pt>
                <c:pt idx="101">
                  <c:v>0.53300000000000003</c:v>
                </c:pt>
                <c:pt idx="102">
                  <c:v>0.52900000000000003</c:v>
                </c:pt>
                <c:pt idx="103">
                  <c:v>0.501</c:v>
                </c:pt>
                <c:pt idx="104">
                  <c:v>0.47199999999999998</c:v>
                </c:pt>
                <c:pt idx="105">
                  <c:v>0.52800000000000002</c:v>
                </c:pt>
                <c:pt idx="106">
                  <c:v>0.499</c:v>
                </c:pt>
                <c:pt idx="107">
                  <c:v>0.52800000000000002</c:v>
                </c:pt>
                <c:pt idx="108">
                  <c:v>0.54300000000000004</c:v>
                </c:pt>
                <c:pt idx="109">
                  <c:v>0.53600000000000003</c:v>
                </c:pt>
                <c:pt idx="110">
                  <c:v>0.52700000000000002</c:v>
                </c:pt>
                <c:pt idx="111">
                  <c:v>0.54600000000000004</c:v>
                </c:pt>
                <c:pt idx="112">
                  <c:v>0.497</c:v>
                </c:pt>
                <c:pt idx="113">
                  <c:v>0.51</c:v>
                </c:pt>
                <c:pt idx="114">
                  <c:v>0.52700000000000002</c:v>
                </c:pt>
                <c:pt idx="115">
                  <c:v>0.48099999999999998</c:v>
                </c:pt>
                <c:pt idx="116">
                  <c:v>0.48499999999999999</c:v>
                </c:pt>
                <c:pt idx="117">
                  <c:v>0.48699999999999999</c:v>
                </c:pt>
                <c:pt idx="118">
                  <c:v>0.49299999999999999</c:v>
                </c:pt>
                <c:pt idx="119">
                  <c:v>0.56599999999999995</c:v>
                </c:pt>
                <c:pt idx="120">
                  <c:v>0.47499999999999998</c:v>
                </c:pt>
                <c:pt idx="121">
                  <c:v>0.52600000000000002</c:v>
                </c:pt>
                <c:pt idx="122">
                  <c:v>0.57099999999999995</c:v>
                </c:pt>
                <c:pt idx="123">
                  <c:v>0.499</c:v>
                </c:pt>
                <c:pt idx="124">
                  <c:v>0.53400000000000003</c:v>
                </c:pt>
                <c:pt idx="125">
                  <c:v>0.496</c:v>
                </c:pt>
                <c:pt idx="126">
                  <c:v>0.51200000000000001</c:v>
                </c:pt>
                <c:pt idx="127">
                  <c:v>0.57299999999999995</c:v>
                </c:pt>
                <c:pt idx="128">
                  <c:v>0.48499999999999999</c:v>
                </c:pt>
                <c:pt idx="129">
                  <c:v>0.47899999999999998</c:v>
                </c:pt>
                <c:pt idx="130">
                  <c:v>0.51700000000000002</c:v>
                </c:pt>
                <c:pt idx="131">
                  <c:v>0.55000000000000004</c:v>
                </c:pt>
                <c:pt idx="132">
                  <c:v>0.49099999999999999</c:v>
                </c:pt>
                <c:pt idx="133">
                  <c:v>0.55000000000000004</c:v>
                </c:pt>
                <c:pt idx="134">
                  <c:v>0.55500000000000005</c:v>
                </c:pt>
                <c:pt idx="135">
                  <c:v>0.51400000000000001</c:v>
                </c:pt>
                <c:pt idx="136">
                  <c:v>0.51700000000000002</c:v>
                </c:pt>
                <c:pt idx="137">
                  <c:v>0.48899999999999999</c:v>
                </c:pt>
                <c:pt idx="138">
                  <c:v>0.54100000000000004</c:v>
                </c:pt>
                <c:pt idx="139">
                  <c:v>0.52600000000000002</c:v>
                </c:pt>
                <c:pt idx="140">
                  <c:v>0.53500000000000003</c:v>
                </c:pt>
                <c:pt idx="141">
                  <c:v>0.54400000000000004</c:v>
                </c:pt>
                <c:pt idx="142">
                  <c:v>0.55400000000000005</c:v>
                </c:pt>
                <c:pt idx="143">
                  <c:v>0.52600000000000002</c:v>
                </c:pt>
                <c:pt idx="144">
                  <c:v>0.628</c:v>
                </c:pt>
                <c:pt idx="145">
                  <c:v>0.52700000000000002</c:v>
                </c:pt>
                <c:pt idx="146">
                  <c:v>0.57199999999999995</c:v>
                </c:pt>
                <c:pt idx="147">
                  <c:v>0.56699999999999995</c:v>
                </c:pt>
                <c:pt idx="148">
                  <c:v>0.57199999999999995</c:v>
                </c:pt>
                <c:pt idx="149">
                  <c:v>0.57099999999999995</c:v>
                </c:pt>
                <c:pt idx="150">
                  <c:v>0.48099999999999998</c:v>
                </c:pt>
                <c:pt idx="151">
                  <c:v>0.49399999999999999</c:v>
                </c:pt>
                <c:pt idx="152">
                  <c:v>0.52400000000000002</c:v>
                </c:pt>
                <c:pt idx="153">
                  <c:v>0.53700000000000003</c:v>
                </c:pt>
                <c:pt idx="154">
                  <c:v>0.51800000000000002</c:v>
                </c:pt>
                <c:pt idx="155">
                  <c:v>0.55900000000000005</c:v>
                </c:pt>
                <c:pt idx="156">
                  <c:v>0.50700000000000001</c:v>
                </c:pt>
                <c:pt idx="157">
                  <c:v>0.56100000000000005</c:v>
                </c:pt>
                <c:pt idx="158">
                  <c:v>0.48399999999999999</c:v>
                </c:pt>
                <c:pt idx="159">
                  <c:v>0.53200000000000003</c:v>
                </c:pt>
                <c:pt idx="160">
                  <c:v>0.495</c:v>
                </c:pt>
                <c:pt idx="161">
                  <c:v>0.51500000000000001</c:v>
                </c:pt>
                <c:pt idx="162">
                  <c:v>0.53900000000000003</c:v>
                </c:pt>
                <c:pt idx="163">
                  <c:v>0.51400000000000001</c:v>
                </c:pt>
                <c:pt idx="164">
                  <c:v>0.50800000000000001</c:v>
                </c:pt>
                <c:pt idx="165">
                  <c:v>0.57499999999999996</c:v>
                </c:pt>
                <c:pt idx="166">
                  <c:v>0.51500000000000001</c:v>
                </c:pt>
                <c:pt idx="167">
                  <c:v>0.499</c:v>
                </c:pt>
                <c:pt idx="168">
                  <c:v>0.52900000000000003</c:v>
                </c:pt>
                <c:pt idx="169">
                  <c:v>0.57999999999999996</c:v>
                </c:pt>
                <c:pt idx="170">
                  <c:v>0.55300000000000005</c:v>
                </c:pt>
                <c:pt idx="171">
                  <c:v>0.501</c:v>
                </c:pt>
                <c:pt idx="172">
                  <c:v>0.52100000000000002</c:v>
                </c:pt>
                <c:pt idx="173">
                  <c:v>0.52100000000000002</c:v>
                </c:pt>
                <c:pt idx="174">
                  <c:v>0.54100000000000004</c:v>
                </c:pt>
                <c:pt idx="175">
                  <c:v>0.53800000000000003</c:v>
                </c:pt>
                <c:pt idx="176">
                  <c:v>0.53900000000000003</c:v>
                </c:pt>
                <c:pt idx="177">
                  <c:v>0.53300000000000003</c:v>
                </c:pt>
                <c:pt idx="178">
                  <c:v>0.53700000000000003</c:v>
                </c:pt>
                <c:pt idx="179">
                  <c:v>0.55500000000000005</c:v>
                </c:pt>
                <c:pt idx="180">
                  <c:v>0.52200000000000002</c:v>
                </c:pt>
                <c:pt idx="181">
                  <c:v>0.52500000000000002</c:v>
                </c:pt>
                <c:pt idx="182">
                  <c:v>0.53600000000000003</c:v>
                </c:pt>
                <c:pt idx="183">
                  <c:v>0.53100000000000003</c:v>
                </c:pt>
                <c:pt idx="184">
                  <c:v>0.501</c:v>
                </c:pt>
                <c:pt idx="185">
                  <c:v>0.47399999999999998</c:v>
                </c:pt>
                <c:pt idx="186">
                  <c:v>0.50800000000000001</c:v>
                </c:pt>
                <c:pt idx="187">
                  <c:v>0.54</c:v>
                </c:pt>
                <c:pt idx="188">
                  <c:v>0.56399999999999995</c:v>
                </c:pt>
                <c:pt idx="189">
                  <c:v>0.51400000000000001</c:v>
                </c:pt>
                <c:pt idx="190">
                  <c:v>0.55400000000000005</c:v>
                </c:pt>
                <c:pt idx="191">
                  <c:v>0.47599999999999998</c:v>
                </c:pt>
                <c:pt idx="192">
                  <c:v>0.58799999999999997</c:v>
                </c:pt>
                <c:pt idx="193">
                  <c:v>0.54500000000000004</c:v>
                </c:pt>
                <c:pt idx="194">
                  <c:v>0.53500000000000003</c:v>
                </c:pt>
                <c:pt idx="195">
                  <c:v>0.57899999999999996</c:v>
                </c:pt>
                <c:pt idx="196">
                  <c:v>0.53300000000000003</c:v>
                </c:pt>
                <c:pt idx="197">
                  <c:v>0.50800000000000001</c:v>
                </c:pt>
                <c:pt idx="198">
                  <c:v>0.53700000000000003</c:v>
                </c:pt>
                <c:pt idx="199">
                  <c:v>0.496</c:v>
                </c:pt>
                <c:pt idx="200">
                  <c:v>0.48599999999999999</c:v>
                </c:pt>
                <c:pt idx="201">
                  <c:v>0.51200000000000001</c:v>
                </c:pt>
                <c:pt idx="202">
                  <c:v>0.56100000000000005</c:v>
                </c:pt>
                <c:pt idx="203">
                  <c:v>0.54700000000000004</c:v>
                </c:pt>
                <c:pt idx="204">
                  <c:v>0.53500000000000003</c:v>
                </c:pt>
                <c:pt idx="205">
                  <c:v>0.54</c:v>
                </c:pt>
                <c:pt idx="206">
                  <c:v>0.53300000000000003</c:v>
                </c:pt>
                <c:pt idx="207">
                  <c:v>0.48</c:v>
                </c:pt>
                <c:pt idx="208">
                  <c:v>0.55900000000000005</c:v>
                </c:pt>
                <c:pt idx="209">
                  <c:v>0.51500000000000001</c:v>
                </c:pt>
                <c:pt idx="210">
                  <c:v>0.52400000000000002</c:v>
                </c:pt>
                <c:pt idx="211">
                  <c:v>0.51900000000000002</c:v>
                </c:pt>
                <c:pt idx="212">
                  <c:v>0.52700000000000002</c:v>
                </c:pt>
                <c:pt idx="213">
                  <c:v>0.53600000000000003</c:v>
                </c:pt>
                <c:pt idx="214">
                  <c:v>0.56399999999999995</c:v>
                </c:pt>
                <c:pt idx="215">
                  <c:v>0.55300000000000005</c:v>
                </c:pt>
                <c:pt idx="216">
                  <c:v>0.53700000000000003</c:v>
                </c:pt>
                <c:pt idx="217">
                  <c:v>0.51700000000000002</c:v>
                </c:pt>
                <c:pt idx="218">
                  <c:v>0.52400000000000002</c:v>
                </c:pt>
                <c:pt idx="219">
                  <c:v>0.57299999999999995</c:v>
                </c:pt>
                <c:pt idx="220">
                  <c:v>0.53500000000000003</c:v>
                </c:pt>
                <c:pt idx="221">
                  <c:v>0.51800000000000002</c:v>
                </c:pt>
                <c:pt idx="222">
                  <c:v>0.51600000000000001</c:v>
                </c:pt>
                <c:pt idx="223">
                  <c:v>0.53600000000000003</c:v>
                </c:pt>
                <c:pt idx="224">
                  <c:v>0.52400000000000002</c:v>
                </c:pt>
                <c:pt idx="225">
                  <c:v>0.56699999999999995</c:v>
                </c:pt>
                <c:pt idx="226">
                  <c:v>0.52600000000000002</c:v>
                </c:pt>
                <c:pt idx="227">
                  <c:v>0.54100000000000004</c:v>
                </c:pt>
                <c:pt idx="228">
                  <c:v>0.51500000000000001</c:v>
                </c:pt>
                <c:pt idx="229">
                  <c:v>0.52700000000000002</c:v>
                </c:pt>
                <c:pt idx="230">
                  <c:v>0.55500000000000005</c:v>
                </c:pt>
                <c:pt idx="231">
                  <c:v>0.55200000000000005</c:v>
                </c:pt>
                <c:pt idx="232">
                  <c:v>0.61</c:v>
                </c:pt>
                <c:pt idx="233">
                  <c:v>0.52500000000000002</c:v>
                </c:pt>
                <c:pt idx="234">
                  <c:v>0.48499999999999999</c:v>
                </c:pt>
                <c:pt idx="235">
                  <c:v>0.53200000000000003</c:v>
                </c:pt>
                <c:pt idx="236">
                  <c:v>0.54600000000000004</c:v>
                </c:pt>
                <c:pt idx="237">
                  <c:v>0.54100000000000004</c:v>
                </c:pt>
                <c:pt idx="238">
                  <c:v>0.55200000000000005</c:v>
                </c:pt>
                <c:pt idx="239">
                  <c:v>0.54900000000000004</c:v>
                </c:pt>
                <c:pt idx="240">
                  <c:v>0.54500000000000004</c:v>
                </c:pt>
                <c:pt idx="241">
                  <c:v>0.50900000000000001</c:v>
                </c:pt>
                <c:pt idx="242">
                  <c:v>0.57299999999999995</c:v>
                </c:pt>
                <c:pt idx="243">
                  <c:v>0.54600000000000004</c:v>
                </c:pt>
                <c:pt idx="244">
                  <c:v>0.55500000000000005</c:v>
                </c:pt>
                <c:pt idx="245">
                  <c:v>0.51100000000000001</c:v>
                </c:pt>
                <c:pt idx="246">
                  <c:v>0.57799999999999996</c:v>
                </c:pt>
                <c:pt idx="247">
                  <c:v>0.51700000000000002</c:v>
                </c:pt>
                <c:pt idx="248">
                  <c:v>0.54100000000000004</c:v>
                </c:pt>
                <c:pt idx="249">
                  <c:v>0.53300000000000003</c:v>
                </c:pt>
                <c:pt idx="250">
                  <c:v>0.54500000000000004</c:v>
                </c:pt>
                <c:pt idx="251">
                  <c:v>0.54</c:v>
                </c:pt>
                <c:pt idx="252">
                  <c:v>0.55900000000000005</c:v>
                </c:pt>
                <c:pt idx="253">
                  <c:v>0.53300000000000003</c:v>
                </c:pt>
                <c:pt idx="254">
                  <c:v>0.495</c:v>
                </c:pt>
                <c:pt idx="255">
                  <c:v>0.53600000000000003</c:v>
                </c:pt>
                <c:pt idx="256">
                  <c:v>0.51700000000000002</c:v>
                </c:pt>
                <c:pt idx="257">
                  <c:v>0.58699999999999997</c:v>
                </c:pt>
                <c:pt idx="258">
                  <c:v>0.51400000000000001</c:v>
                </c:pt>
                <c:pt idx="259">
                  <c:v>0.50800000000000001</c:v>
                </c:pt>
                <c:pt idx="260">
                  <c:v>0.57199999999999995</c:v>
                </c:pt>
                <c:pt idx="261">
                  <c:v>0.51300000000000001</c:v>
                </c:pt>
                <c:pt idx="262">
                  <c:v>0.54900000000000004</c:v>
                </c:pt>
                <c:pt idx="263">
                  <c:v>0.53100000000000003</c:v>
                </c:pt>
                <c:pt idx="264">
                  <c:v>0.504</c:v>
                </c:pt>
                <c:pt idx="265">
                  <c:v>0.55200000000000005</c:v>
                </c:pt>
                <c:pt idx="266">
                  <c:v>0.52</c:v>
                </c:pt>
                <c:pt idx="267">
                  <c:v>0.53700000000000003</c:v>
                </c:pt>
                <c:pt idx="268">
                  <c:v>0.57699999999999996</c:v>
                </c:pt>
                <c:pt idx="269">
                  <c:v>0.52400000000000002</c:v>
                </c:pt>
                <c:pt idx="270">
                  <c:v>0.53800000000000003</c:v>
                </c:pt>
                <c:pt idx="271">
                  <c:v>0.48799999999999999</c:v>
                </c:pt>
                <c:pt idx="272">
                  <c:v>0.54200000000000004</c:v>
                </c:pt>
                <c:pt idx="273">
                  <c:v>0.54300000000000004</c:v>
                </c:pt>
                <c:pt idx="274">
                  <c:v>0.54700000000000004</c:v>
                </c:pt>
                <c:pt idx="275">
                  <c:v>0.52400000000000002</c:v>
                </c:pt>
                <c:pt idx="276">
                  <c:v>0.56200000000000006</c:v>
                </c:pt>
                <c:pt idx="277">
                  <c:v>0.499</c:v>
                </c:pt>
                <c:pt idx="278">
                  <c:v>0.54700000000000004</c:v>
                </c:pt>
                <c:pt idx="279">
                  <c:v>0.55000000000000004</c:v>
                </c:pt>
                <c:pt idx="280">
                  <c:v>0.42199999999999999</c:v>
                </c:pt>
                <c:pt idx="281">
                  <c:v>0.54900000000000004</c:v>
                </c:pt>
                <c:pt idx="282">
                  <c:v>0.53800000000000003</c:v>
                </c:pt>
                <c:pt idx="283">
                  <c:v>0.53100000000000003</c:v>
                </c:pt>
                <c:pt idx="284">
                  <c:v>0.53600000000000003</c:v>
                </c:pt>
                <c:pt idx="285">
                  <c:v>0.57799999999999996</c:v>
                </c:pt>
                <c:pt idx="286">
                  <c:v>0.58099999999999996</c:v>
                </c:pt>
                <c:pt idx="287">
                  <c:v>0.54300000000000004</c:v>
                </c:pt>
                <c:pt idx="288">
                  <c:v>0.53600000000000003</c:v>
                </c:pt>
                <c:pt idx="289">
                  <c:v>0.52200000000000002</c:v>
                </c:pt>
                <c:pt idx="290">
                  <c:v>0.53300000000000003</c:v>
                </c:pt>
                <c:pt idx="291">
                  <c:v>0.55700000000000005</c:v>
                </c:pt>
                <c:pt idx="292">
                  <c:v>0.52300000000000002</c:v>
                </c:pt>
                <c:pt idx="293">
                  <c:v>0.57699999999999996</c:v>
                </c:pt>
                <c:pt idx="294">
                  <c:v>0.52100000000000002</c:v>
                </c:pt>
                <c:pt idx="295">
                  <c:v>0.55400000000000005</c:v>
                </c:pt>
                <c:pt idx="296">
                  <c:v>0.55700000000000005</c:v>
                </c:pt>
                <c:pt idx="297">
                  <c:v>0.54</c:v>
                </c:pt>
                <c:pt idx="298">
                  <c:v>0.59099999999999997</c:v>
                </c:pt>
                <c:pt idx="299">
                  <c:v>0.56100000000000005</c:v>
                </c:pt>
                <c:pt idx="300">
                  <c:v>0.52</c:v>
                </c:pt>
                <c:pt idx="301">
                  <c:v>0.55800000000000005</c:v>
                </c:pt>
                <c:pt idx="302">
                  <c:v>0.54100000000000004</c:v>
                </c:pt>
                <c:pt idx="303">
                  <c:v>0.58499999999999996</c:v>
                </c:pt>
                <c:pt idx="304">
                  <c:v>0.51700000000000002</c:v>
                </c:pt>
                <c:pt idx="305">
                  <c:v>0.50600000000000001</c:v>
                </c:pt>
                <c:pt idx="306">
                  <c:v>0.53700000000000003</c:v>
                </c:pt>
                <c:pt idx="307">
                  <c:v>0.47199999999999998</c:v>
                </c:pt>
                <c:pt idx="308">
                  <c:v>0.56999999999999995</c:v>
                </c:pt>
                <c:pt idx="309">
                  <c:v>0.52300000000000002</c:v>
                </c:pt>
                <c:pt idx="310">
                  <c:v>0.53100000000000003</c:v>
                </c:pt>
                <c:pt idx="311">
                  <c:v>0.503</c:v>
                </c:pt>
                <c:pt idx="312">
                  <c:v>0.52800000000000002</c:v>
                </c:pt>
                <c:pt idx="313">
                  <c:v>0.503</c:v>
                </c:pt>
                <c:pt idx="314">
                  <c:v>0.57499999999999996</c:v>
                </c:pt>
                <c:pt idx="315">
                  <c:v>0.54500000000000004</c:v>
                </c:pt>
                <c:pt idx="316">
                  <c:v>0.502</c:v>
                </c:pt>
                <c:pt idx="317">
                  <c:v>0.54400000000000004</c:v>
                </c:pt>
                <c:pt idx="318">
                  <c:v>0.55000000000000004</c:v>
                </c:pt>
                <c:pt idx="319">
                  <c:v>0.54400000000000004</c:v>
                </c:pt>
                <c:pt idx="320">
                  <c:v>0.59</c:v>
                </c:pt>
                <c:pt idx="321">
                  <c:v>0.54900000000000004</c:v>
                </c:pt>
                <c:pt idx="322">
                  <c:v>0.52300000000000002</c:v>
                </c:pt>
                <c:pt idx="323">
                  <c:v>0.50800000000000001</c:v>
                </c:pt>
                <c:pt idx="324">
                  <c:v>0.53700000000000003</c:v>
                </c:pt>
                <c:pt idx="325">
                  <c:v>0.54700000000000004</c:v>
                </c:pt>
                <c:pt idx="326">
                  <c:v>0.48099999999999998</c:v>
                </c:pt>
                <c:pt idx="327">
                  <c:v>0.54200000000000004</c:v>
                </c:pt>
                <c:pt idx="328">
                  <c:v>0.53700000000000003</c:v>
                </c:pt>
                <c:pt idx="329">
                  <c:v>0.55200000000000005</c:v>
                </c:pt>
                <c:pt idx="330">
                  <c:v>0.51600000000000001</c:v>
                </c:pt>
                <c:pt idx="331">
                  <c:v>0.54700000000000004</c:v>
                </c:pt>
                <c:pt idx="332">
                  <c:v>0.57199999999999995</c:v>
                </c:pt>
                <c:pt idx="333">
                  <c:v>0.51</c:v>
                </c:pt>
                <c:pt idx="334">
                  <c:v>0.49399999999999999</c:v>
                </c:pt>
                <c:pt idx="335">
                  <c:v>0.57099999999999995</c:v>
                </c:pt>
                <c:pt idx="336">
                  <c:v>0.52700000000000002</c:v>
                </c:pt>
                <c:pt idx="337">
                  <c:v>0.54600000000000004</c:v>
                </c:pt>
                <c:pt idx="338">
                  <c:v>0.51700000000000002</c:v>
                </c:pt>
                <c:pt idx="339">
                  <c:v>0.55700000000000005</c:v>
                </c:pt>
                <c:pt idx="340">
                  <c:v>0.51200000000000001</c:v>
                </c:pt>
                <c:pt idx="341">
                  <c:v>0.51300000000000001</c:v>
                </c:pt>
                <c:pt idx="342">
                  <c:v>0.52500000000000002</c:v>
                </c:pt>
                <c:pt idx="343">
                  <c:v>0.56200000000000006</c:v>
                </c:pt>
                <c:pt idx="344">
                  <c:v>0.52500000000000002</c:v>
                </c:pt>
                <c:pt idx="345">
                  <c:v>0.53300000000000003</c:v>
                </c:pt>
                <c:pt idx="346">
                  <c:v>0.56799999999999995</c:v>
                </c:pt>
                <c:pt idx="347">
                  <c:v>0.54800000000000004</c:v>
                </c:pt>
                <c:pt idx="348">
                  <c:v>0.53100000000000003</c:v>
                </c:pt>
                <c:pt idx="349">
                  <c:v>0.5</c:v>
                </c:pt>
                <c:pt idx="350">
                  <c:v>0.54900000000000004</c:v>
                </c:pt>
                <c:pt idx="351">
                  <c:v>0.53800000000000003</c:v>
                </c:pt>
                <c:pt idx="352">
                  <c:v>0.53900000000000003</c:v>
                </c:pt>
                <c:pt idx="353">
                  <c:v>0.54800000000000004</c:v>
                </c:pt>
                <c:pt idx="354">
                  <c:v>0.56499999999999995</c:v>
                </c:pt>
                <c:pt idx="355">
                  <c:v>0.53600000000000003</c:v>
                </c:pt>
                <c:pt idx="356">
                  <c:v>0.54500000000000004</c:v>
                </c:pt>
                <c:pt idx="357">
                  <c:v>0.51600000000000001</c:v>
                </c:pt>
                <c:pt idx="358">
                  <c:v>0.56100000000000005</c:v>
                </c:pt>
                <c:pt idx="359">
                  <c:v>0.53800000000000003</c:v>
                </c:pt>
                <c:pt idx="360">
                  <c:v>0.57299999999999995</c:v>
                </c:pt>
                <c:pt idx="361">
                  <c:v>0.51200000000000001</c:v>
                </c:pt>
                <c:pt idx="362">
                  <c:v>0.59099999999999997</c:v>
                </c:pt>
                <c:pt idx="363">
                  <c:v>0.54700000000000004</c:v>
                </c:pt>
                <c:pt idx="364">
                  <c:v>0.55500000000000005</c:v>
                </c:pt>
                <c:pt idx="365">
                  <c:v>0.54</c:v>
                </c:pt>
                <c:pt idx="366">
                  <c:v>0.56499999999999995</c:v>
                </c:pt>
                <c:pt idx="367">
                  <c:v>0.52200000000000002</c:v>
                </c:pt>
                <c:pt idx="368">
                  <c:v>0.55200000000000005</c:v>
                </c:pt>
                <c:pt idx="369">
                  <c:v>0.497</c:v>
                </c:pt>
                <c:pt idx="370">
                  <c:v>0.57999999999999996</c:v>
                </c:pt>
                <c:pt idx="371">
                  <c:v>0.53800000000000003</c:v>
                </c:pt>
                <c:pt idx="372">
                  <c:v>0.57499999999999996</c:v>
                </c:pt>
                <c:pt idx="373">
                  <c:v>0.497</c:v>
                </c:pt>
                <c:pt idx="374">
                  <c:v>0.52700000000000002</c:v>
                </c:pt>
                <c:pt idx="375">
                  <c:v>0.53900000000000003</c:v>
                </c:pt>
                <c:pt idx="376">
                  <c:v>0.53100000000000003</c:v>
                </c:pt>
                <c:pt idx="377">
                  <c:v>0.51500000000000001</c:v>
                </c:pt>
                <c:pt idx="378">
                  <c:v>0.497</c:v>
                </c:pt>
                <c:pt idx="379">
                  <c:v>0.56799999999999995</c:v>
                </c:pt>
                <c:pt idx="380">
                  <c:v>0.58899999999999997</c:v>
                </c:pt>
                <c:pt idx="381">
                  <c:v>0.51300000000000001</c:v>
                </c:pt>
                <c:pt idx="382">
                  <c:v>0.48299999999999998</c:v>
                </c:pt>
                <c:pt idx="383">
                  <c:v>0.56000000000000005</c:v>
                </c:pt>
                <c:pt idx="384">
                  <c:v>0.56499999999999995</c:v>
                </c:pt>
                <c:pt idx="385">
                  <c:v>0.51200000000000001</c:v>
                </c:pt>
                <c:pt idx="386">
                  <c:v>0.45400000000000001</c:v>
                </c:pt>
                <c:pt idx="387">
                  <c:v>0.56000000000000005</c:v>
                </c:pt>
                <c:pt idx="388">
                  <c:v>0.58099999999999996</c:v>
                </c:pt>
                <c:pt idx="389">
                  <c:v>0.53400000000000003</c:v>
                </c:pt>
                <c:pt idx="390">
                  <c:v>0.53900000000000003</c:v>
                </c:pt>
                <c:pt idx="391">
                  <c:v>0.51800000000000002</c:v>
                </c:pt>
                <c:pt idx="392">
                  <c:v>0.54700000000000004</c:v>
                </c:pt>
                <c:pt idx="393">
                  <c:v>0.52500000000000002</c:v>
                </c:pt>
                <c:pt idx="394">
                  <c:v>0.53500000000000003</c:v>
                </c:pt>
                <c:pt idx="395">
                  <c:v>0.54900000000000004</c:v>
                </c:pt>
                <c:pt idx="396">
                  <c:v>0.56399999999999995</c:v>
                </c:pt>
                <c:pt idx="397">
                  <c:v>0.57399999999999995</c:v>
                </c:pt>
                <c:pt idx="398">
                  <c:v>0.46200000000000002</c:v>
                </c:pt>
                <c:pt idx="399">
                  <c:v>0.57899999999999996</c:v>
                </c:pt>
                <c:pt idx="400">
                  <c:v>0.50600000000000001</c:v>
                </c:pt>
                <c:pt idx="401">
                  <c:v>0.4</c:v>
                </c:pt>
                <c:pt idx="402">
                  <c:v>0.503</c:v>
                </c:pt>
                <c:pt idx="403">
                  <c:v>0.52600000000000002</c:v>
                </c:pt>
                <c:pt idx="404">
                  <c:v>0.50800000000000001</c:v>
                </c:pt>
                <c:pt idx="405">
                  <c:v>0.55800000000000005</c:v>
                </c:pt>
                <c:pt idx="406">
                  <c:v>0.54200000000000004</c:v>
                </c:pt>
                <c:pt idx="407">
                  <c:v>0.47399999999999998</c:v>
                </c:pt>
                <c:pt idx="408">
                  <c:v>0.52600000000000002</c:v>
                </c:pt>
                <c:pt idx="409">
                  <c:v>0.56899999999999995</c:v>
                </c:pt>
                <c:pt idx="410">
                  <c:v>0.54800000000000004</c:v>
                </c:pt>
                <c:pt idx="411">
                  <c:v>0.52900000000000003</c:v>
                </c:pt>
                <c:pt idx="412">
                  <c:v>0.504</c:v>
                </c:pt>
                <c:pt idx="413">
                  <c:v>0.51400000000000001</c:v>
                </c:pt>
                <c:pt idx="414">
                  <c:v>0.56999999999999995</c:v>
                </c:pt>
                <c:pt idx="415">
                  <c:v>0.55100000000000005</c:v>
                </c:pt>
                <c:pt idx="416">
                  <c:v>0.60199999999999998</c:v>
                </c:pt>
                <c:pt idx="417">
                  <c:v>0.51300000000000001</c:v>
                </c:pt>
                <c:pt idx="418">
                  <c:v>0.53200000000000003</c:v>
                </c:pt>
                <c:pt idx="419">
                  <c:v>0.52200000000000002</c:v>
                </c:pt>
                <c:pt idx="420">
                  <c:v>0.55200000000000005</c:v>
                </c:pt>
                <c:pt idx="421">
                  <c:v>0.55600000000000005</c:v>
                </c:pt>
                <c:pt idx="422">
                  <c:v>0.54400000000000004</c:v>
                </c:pt>
                <c:pt idx="423">
                  <c:v>0.52500000000000002</c:v>
                </c:pt>
                <c:pt idx="424">
                  <c:v>0.64600000000000002</c:v>
                </c:pt>
                <c:pt idx="425">
                  <c:v>0.57499999999999996</c:v>
                </c:pt>
                <c:pt idx="426">
                  <c:v>0.58199999999999996</c:v>
                </c:pt>
                <c:pt idx="427">
                  <c:v>0.57199999999999995</c:v>
                </c:pt>
                <c:pt idx="428">
                  <c:v>0.57499999999999996</c:v>
                </c:pt>
                <c:pt idx="429">
                  <c:v>0.48899999999999999</c:v>
                </c:pt>
                <c:pt idx="430">
                  <c:v>0.52</c:v>
                </c:pt>
                <c:pt idx="431">
                  <c:v>0.51700000000000002</c:v>
                </c:pt>
                <c:pt idx="432">
                  <c:v>0.60799999999999998</c:v>
                </c:pt>
                <c:pt idx="433">
                  <c:v>0.56899999999999995</c:v>
                </c:pt>
                <c:pt idx="434">
                  <c:v>0.55100000000000005</c:v>
                </c:pt>
                <c:pt idx="435">
                  <c:v>0.49</c:v>
                </c:pt>
                <c:pt idx="436">
                  <c:v>0.56999999999999995</c:v>
                </c:pt>
                <c:pt idx="437">
                  <c:v>0.54500000000000004</c:v>
                </c:pt>
                <c:pt idx="438">
                  <c:v>0.55800000000000005</c:v>
                </c:pt>
                <c:pt idx="439">
                  <c:v>0.59299999999999997</c:v>
                </c:pt>
                <c:pt idx="440">
                  <c:v>0.49199999999999999</c:v>
                </c:pt>
                <c:pt idx="441">
                  <c:v>0.502</c:v>
                </c:pt>
                <c:pt idx="442">
                  <c:v>0.52300000000000002</c:v>
                </c:pt>
                <c:pt idx="443">
                  <c:v>0.51800000000000002</c:v>
                </c:pt>
                <c:pt idx="444">
                  <c:v>0.52900000000000003</c:v>
                </c:pt>
                <c:pt idx="445">
                  <c:v>0.51300000000000001</c:v>
                </c:pt>
                <c:pt idx="446">
                  <c:v>0.53400000000000003</c:v>
                </c:pt>
                <c:pt idx="447">
                  <c:v>0.55100000000000005</c:v>
                </c:pt>
                <c:pt idx="448">
                  <c:v>0.53300000000000003</c:v>
                </c:pt>
                <c:pt idx="449">
                  <c:v>0.50900000000000001</c:v>
                </c:pt>
                <c:pt idx="450">
                  <c:v>0.51900000000000002</c:v>
                </c:pt>
                <c:pt idx="451">
                  <c:v>0.56100000000000005</c:v>
                </c:pt>
                <c:pt idx="452">
                  <c:v>0.50600000000000001</c:v>
                </c:pt>
                <c:pt idx="453">
                  <c:v>0.52900000000000003</c:v>
                </c:pt>
                <c:pt idx="454">
                  <c:v>0.54900000000000004</c:v>
                </c:pt>
                <c:pt idx="455">
                  <c:v>0.58899999999999997</c:v>
                </c:pt>
                <c:pt idx="456">
                  <c:v>0.53200000000000003</c:v>
                </c:pt>
                <c:pt idx="457">
                  <c:v>0.56299999999999994</c:v>
                </c:pt>
                <c:pt idx="458">
                  <c:v>0.53600000000000003</c:v>
                </c:pt>
                <c:pt idx="459">
                  <c:v>0.53600000000000003</c:v>
                </c:pt>
                <c:pt idx="460">
                  <c:v>0.50800000000000001</c:v>
                </c:pt>
                <c:pt idx="461">
                  <c:v>0.53900000000000003</c:v>
                </c:pt>
                <c:pt idx="462">
                  <c:v>0.54300000000000004</c:v>
                </c:pt>
                <c:pt idx="463">
                  <c:v>0.52600000000000002</c:v>
                </c:pt>
                <c:pt idx="464">
                  <c:v>0.55100000000000005</c:v>
                </c:pt>
                <c:pt idx="465">
                  <c:v>0.53400000000000003</c:v>
                </c:pt>
                <c:pt idx="466">
                  <c:v>0.48299999999999998</c:v>
                </c:pt>
                <c:pt idx="467">
                  <c:v>0.56000000000000005</c:v>
                </c:pt>
                <c:pt idx="468">
                  <c:v>0.54900000000000004</c:v>
                </c:pt>
                <c:pt idx="469">
                  <c:v>0.54100000000000004</c:v>
                </c:pt>
                <c:pt idx="470">
                  <c:v>0.54900000000000004</c:v>
                </c:pt>
                <c:pt idx="471">
                  <c:v>0.59199999999999997</c:v>
                </c:pt>
                <c:pt idx="472">
                  <c:v>0.54300000000000004</c:v>
                </c:pt>
                <c:pt idx="473">
                  <c:v>0.56100000000000005</c:v>
                </c:pt>
                <c:pt idx="474">
                  <c:v>0.52500000000000002</c:v>
                </c:pt>
                <c:pt idx="475">
                  <c:v>0.51900000000000002</c:v>
                </c:pt>
                <c:pt idx="476">
                  <c:v>0.52400000000000002</c:v>
                </c:pt>
                <c:pt idx="477">
                  <c:v>0.51500000000000001</c:v>
                </c:pt>
                <c:pt idx="478">
                  <c:v>0.52700000000000002</c:v>
                </c:pt>
                <c:pt idx="479">
                  <c:v>0.52800000000000002</c:v>
                </c:pt>
                <c:pt idx="480">
                  <c:v>0.53900000000000003</c:v>
                </c:pt>
                <c:pt idx="481">
                  <c:v>0.57099999999999995</c:v>
                </c:pt>
                <c:pt idx="482">
                  <c:v>0.502</c:v>
                </c:pt>
                <c:pt idx="483">
                  <c:v>0.55300000000000005</c:v>
                </c:pt>
                <c:pt idx="484">
                  <c:v>0.51500000000000001</c:v>
                </c:pt>
                <c:pt idx="485">
                  <c:v>0.57999999999999996</c:v>
                </c:pt>
                <c:pt idx="486">
                  <c:v>0.51</c:v>
                </c:pt>
                <c:pt idx="487">
                  <c:v>0.55300000000000005</c:v>
                </c:pt>
                <c:pt idx="488">
                  <c:v>0.55700000000000005</c:v>
                </c:pt>
                <c:pt idx="489">
                  <c:v>0.54500000000000004</c:v>
                </c:pt>
                <c:pt idx="490">
                  <c:v>0.49099999999999999</c:v>
                </c:pt>
                <c:pt idx="491">
                  <c:v>0.58599999999999997</c:v>
                </c:pt>
                <c:pt idx="492">
                  <c:v>0.54800000000000004</c:v>
                </c:pt>
                <c:pt idx="493">
                  <c:v>0.55400000000000005</c:v>
                </c:pt>
                <c:pt idx="494">
                  <c:v>0.52200000000000002</c:v>
                </c:pt>
                <c:pt idx="495">
                  <c:v>0.52500000000000002</c:v>
                </c:pt>
                <c:pt idx="496">
                  <c:v>0.56499999999999995</c:v>
                </c:pt>
                <c:pt idx="497">
                  <c:v>0.51800000000000002</c:v>
                </c:pt>
                <c:pt idx="498">
                  <c:v>0.48299999999999998</c:v>
                </c:pt>
                <c:pt idx="499">
                  <c:v>0.58799999999999997</c:v>
                </c:pt>
                <c:pt idx="500">
                  <c:v>0.59799999999999998</c:v>
                </c:pt>
                <c:pt idx="501">
                  <c:v>0.58099999999999996</c:v>
                </c:pt>
                <c:pt idx="502">
                  <c:v>0.51400000000000001</c:v>
                </c:pt>
                <c:pt idx="503">
                  <c:v>0.56899999999999995</c:v>
                </c:pt>
                <c:pt idx="504">
                  <c:v>0.53300000000000003</c:v>
                </c:pt>
                <c:pt idx="505">
                  <c:v>0.499</c:v>
                </c:pt>
                <c:pt idx="506">
                  <c:v>0.53300000000000003</c:v>
                </c:pt>
                <c:pt idx="507">
                  <c:v>0.5</c:v>
                </c:pt>
                <c:pt idx="508">
                  <c:v>0.54900000000000004</c:v>
                </c:pt>
                <c:pt idx="509">
                  <c:v>0.438</c:v>
                </c:pt>
                <c:pt idx="510">
                  <c:v>0.56799999999999995</c:v>
                </c:pt>
                <c:pt idx="511">
                  <c:v>0.55000000000000004</c:v>
                </c:pt>
                <c:pt idx="512">
                  <c:v>0.55400000000000005</c:v>
                </c:pt>
                <c:pt idx="513">
                  <c:v>0.58099999999999996</c:v>
                </c:pt>
                <c:pt idx="514">
                  <c:v>0.55400000000000005</c:v>
                </c:pt>
                <c:pt idx="515">
                  <c:v>0.54600000000000004</c:v>
                </c:pt>
                <c:pt idx="516">
                  <c:v>0.55200000000000005</c:v>
                </c:pt>
                <c:pt idx="517">
                  <c:v>0.56999999999999995</c:v>
                </c:pt>
                <c:pt idx="518">
                  <c:v>0.54100000000000004</c:v>
                </c:pt>
                <c:pt idx="519">
                  <c:v>0.501</c:v>
                </c:pt>
                <c:pt idx="520">
                  <c:v>0.54200000000000004</c:v>
                </c:pt>
                <c:pt idx="521">
                  <c:v>0.57199999999999995</c:v>
                </c:pt>
                <c:pt idx="522">
                  <c:v>0.56399999999999995</c:v>
                </c:pt>
                <c:pt idx="523">
                  <c:v>0.58899999999999997</c:v>
                </c:pt>
                <c:pt idx="524">
                  <c:v>0.504</c:v>
                </c:pt>
                <c:pt idx="525">
                  <c:v>0.53200000000000003</c:v>
                </c:pt>
                <c:pt idx="526">
                  <c:v>0.495</c:v>
                </c:pt>
                <c:pt idx="527">
                  <c:v>0.502</c:v>
                </c:pt>
                <c:pt idx="528">
                  <c:v>0.54</c:v>
                </c:pt>
                <c:pt idx="529">
                  <c:v>0.52400000000000002</c:v>
                </c:pt>
                <c:pt idx="530">
                  <c:v>0.53600000000000003</c:v>
                </c:pt>
                <c:pt idx="531">
                  <c:v>0.53</c:v>
                </c:pt>
                <c:pt idx="532">
                  <c:v>0.53</c:v>
                </c:pt>
                <c:pt idx="533">
                  <c:v>0.55200000000000005</c:v>
                </c:pt>
                <c:pt idx="534">
                  <c:v>0.57399999999999995</c:v>
                </c:pt>
                <c:pt idx="535">
                  <c:v>0.54200000000000004</c:v>
                </c:pt>
                <c:pt idx="536">
                  <c:v>0.52500000000000002</c:v>
                </c:pt>
                <c:pt idx="537">
                  <c:v>0.51400000000000001</c:v>
                </c:pt>
                <c:pt idx="538">
                  <c:v>0.54100000000000004</c:v>
                </c:pt>
                <c:pt idx="539">
                  <c:v>0.57499999999999996</c:v>
                </c:pt>
                <c:pt idx="540">
                  <c:v>0.56299999999999994</c:v>
                </c:pt>
                <c:pt idx="541">
                  <c:v>0.505</c:v>
                </c:pt>
                <c:pt idx="542">
                  <c:v>0.52500000000000002</c:v>
                </c:pt>
                <c:pt idx="543">
                  <c:v>0.59799999999999998</c:v>
                </c:pt>
                <c:pt idx="544">
                  <c:v>0.58499999999999996</c:v>
                </c:pt>
                <c:pt idx="545">
                  <c:v>0.54800000000000004</c:v>
                </c:pt>
                <c:pt idx="546">
                  <c:v>0.56799999999999995</c:v>
                </c:pt>
                <c:pt idx="547">
                  <c:v>0.57799999999999996</c:v>
                </c:pt>
                <c:pt idx="548">
                  <c:v>0.52800000000000002</c:v>
                </c:pt>
                <c:pt idx="549">
                  <c:v>0.55800000000000005</c:v>
                </c:pt>
                <c:pt idx="550">
                  <c:v>0.59799999999999998</c:v>
                </c:pt>
                <c:pt idx="551">
                  <c:v>0.503</c:v>
                </c:pt>
                <c:pt idx="552">
                  <c:v>0.52100000000000002</c:v>
                </c:pt>
                <c:pt idx="553">
                  <c:v>0.53100000000000003</c:v>
                </c:pt>
                <c:pt idx="554">
                  <c:v>0.51500000000000001</c:v>
                </c:pt>
                <c:pt idx="555">
                  <c:v>0.55100000000000005</c:v>
                </c:pt>
                <c:pt idx="556">
                  <c:v>0.56299999999999994</c:v>
                </c:pt>
                <c:pt idx="557">
                  <c:v>0.55900000000000005</c:v>
                </c:pt>
                <c:pt idx="558">
                  <c:v>0.53700000000000003</c:v>
                </c:pt>
                <c:pt idx="559">
                  <c:v>0.60099999999999998</c:v>
                </c:pt>
                <c:pt idx="560">
                  <c:v>0.53300000000000003</c:v>
                </c:pt>
                <c:pt idx="561">
                  <c:v>0.55600000000000005</c:v>
                </c:pt>
                <c:pt idx="562">
                  <c:v>0.54800000000000004</c:v>
                </c:pt>
                <c:pt idx="563">
                  <c:v>0.57099999999999995</c:v>
                </c:pt>
                <c:pt idx="564">
                  <c:v>0.57799999999999996</c:v>
                </c:pt>
                <c:pt idx="565">
                  <c:v>0.56499999999999995</c:v>
                </c:pt>
                <c:pt idx="566">
                  <c:v>0.59</c:v>
                </c:pt>
                <c:pt idx="567">
                  <c:v>0.52300000000000002</c:v>
                </c:pt>
                <c:pt idx="568">
                  <c:v>0.56399999999999995</c:v>
                </c:pt>
                <c:pt idx="569">
                  <c:v>0.57199999999999995</c:v>
                </c:pt>
                <c:pt idx="570">
                  <c:v>0.57699999999999996</c:v>
                </c:pt>
                <c:pt idx="571">
                  <c:v>0.50800000000000001</c:v>
                </c:pt>
                <c:pt idx="572">
                  <c:v>0.57899999999999996</c:v>
                </c:pt>
                <c:pt idx="573">
                  <c:v>0.57699999999999996</c:v>
                </c:pt>
                <c:pt idx="574">
                  <c:v>0.48</c:v>
                </c:pt>
                <c:pt idx="575">
                  <c:v>0.495</c:v>
                </c:pt>
                <c:pt idx="576">
                  <c:v>0.53300000000000003</c:v>
                </c:pt>
                <c:pt idx="577">
                  <c:v>0.503</c:v>
                </c:pt>
                <c:pt idx="578">
                  <c:v>0.54</c:v>
                </c:pt>
                <c:pt idx="579">
                  <c:v>0.54100000000000004</c:v>
                </c:pt>
                <c:pt idx="580">
                  <c:v>0.52900000000000003</c:v>
                </c:pt>
                <c:pt idx="581">
                  <c:v>0.52</c:v>
                </c:pt>
                <c:pt idx="582">
                  <c:v>0.53900000000000003</c:v>
                </c:pt>
                <c:pt idx="583">
                  <c:v>0.503</c:v>
                </c:pt>
                <c:pt idx="584">
                  <c:v>0.48499999999999999</c:v>
                </c:pt>
                <c:pt idx="585">
                  <c:v>0.54200000000000004</c:v>
                </c:pt>
                <c:pt idx="586">
                  <c:v>0.53300000000000003</c:v>
                </c:pt>
                <c:pt idx="587">
                  <c:v>0.52</c:v>
                </c:pt>
                <c:pt idx="588">
                  <c:v>0.54300000000000004</c:v>
                </c:pt>
                <c:pt idx="589">
                  <c:v>0.56699999999999995</c:v>
                </c:pt>
                <c:pt idx="590">
                  <c:v>0.55200000000000005</c:v>
                </c:pt>
                <c:pt idx="591">
                  <c:v>0.56200000000000006</c:v>
                </c:pt>
                <c:pt idx="592">
                  <c:v>0.54900000000000004</c:v>
                </c:pt>
                <c:pt idx="593">
                  <c:v>0.54500000000000004</c:v>
                </c:pt>
                <c:pt idx="594">
                  <c:v>0.51800000000000002</c:v>
                </c:pt>
                <c:pt idx="595">
                  <c:v>0.55900000000000005</c:v>
                </c:pt>
                <c:pt idx="596">
                  <c:v>0.57599999999999996</c:v>
                </c:pt>
                <c:pt idx="597">
                  <c:v>0.60299999999999998</c:v>
                </c:pt>
                <c:pt idx="598">
                  <c:v>0.56399999999999995</c:v>
                </c:pt>
                <c:pt idx="599">
                  <c:v>0.57999999999999996</c:v>
                </c:pt>
                <c:pt idx="600">
                  <c:v>0.48599999999999999</c:v>
                </c:pt>
                <c:pt idx="601">
                  <c:v>0.53900000000000003</c:v>
                </c:pt>
                <c:pt idx="602">
                  <c:v>0.56100000000000005</c:v>
                </c:pt>
                <c:pt idx="603">
                  <c:v>0.48</c:v>
                </c:pt>
                <c:pt idx="604">
                  <c:v>0.54500000000000004</c:v>
                </c:pt>
                <c:pt idx="605">
                  <c:v>0.53400000000000003</c:v>
                </c:pt>
                <c:pt idx="606">
                  <c:v>0.498</c:v>
                </c:pt>
                <c:pt idx="607">
                  <c:v>0.56499999999999995</c:v>
                </c:pt>
                <c:pt idx="608">
                  <c:v>0.56899999999999995</c:v>
                </c:pt>
                <c:pt idx="609">
                  <c:v>0.53800000000000003</c:v>
                </c:pt>
                <c:pt idx="610">
                  <c:v>0.46899999999999997</c:v>
                </c:pt>
                <c:pt idx="611">
                  <c:v>0.55300000000000005</c:v>
                </c:pt>
                <c:pt idx="612">
                  <c:v>0.51600000000000001</c:v>
                </c:pt>
                <c:pt idx="613">
                  <c:v>0.59399999999999997</c:v>
                </c:pt>
                <c:pt idx="614">
                  <c:v>0.54200000000000004</c:v>
                </c:pt>
                <c:pt idx="615">
                  <c:v>0.53400000000000003</c:v>
                </c:pt>
                <c:pt idx="616">
                  <c:v>0.56399999999999995</c:v>
                </c:pt>
                <c:pt idx="617">
                  <c:v>0.54500000000000004</c:v>
                </c:pt>
                <c:pt idx="618">
                  <c:v>0.52</c:v>
                </c:pt>
                <c:pt idx="619">
                  <c:v>0.57699999999999996</c:v>
                </c:pt>
                <c:pt idx="620">
                  <c:v>0.56299999999999994</c:v>
                </c:pt>
                <c:pt idx="621">
                  <c:v>0.54700000000000004</c:v>
                </c:pt>
                <c:pt idx="622">
                  <c:v>0.51100000000000001</c:v>
                </c:pt>
                <c:pt idx="623">
                  <c:v>0.55000000000000004</c:v>
                </c:pt>
                <c:pt idx="624">
                  <c:v>0.56000000000000005</c:v>
                </c:pt>
                <c:pt idx="625">
                  <c:v>0.51400000000000001</c:v>
                </c:pt>
                <c:pt idx="626">
                  <c:v>0.503</c:v>
                </c:pt>
                <c:pt idx="627">
                  <c:v>0.52100000000000002</c:v>
                </c:pt>
                <c:pt idx="628">
                  <c:v>0.55100000000000005</c:v>
                </c:pt>
                <c:pt idx="629">
                  <c:v>0.55000000000000004</c:v>
                </c:pt>
                <c:pt idx="630">
                  <c:v>0.56299999999999994</c:v>
                </c:pt>
                <c:pt idx="631">
                  <c:v>0.52200000000000002</c:v>
                </c:pt>
                <c:pt idx="632">
                  <c:v>0.54800000000000004</c:v>
                </c:pt>
                <c:pt idx="633">
                  <c:v>0.55800000000000005</c:v>
                </c:pt>
                <c:pt idx="634">
                  <c:v>0.55700000000000005</c:v>
                </c:pt>
                <c:pt idx="635">
                  <c:v>0.53700000000000003</c:v>
                </c:pt>
                <c:pt idx="636">
                  <c:v>0.49</c:v>
                </c:pt>
                <c:pt idx="637">
                  <c:v>0.54200000000000004</c:v>
                </c:pt>
                <c:pt idx="638">
                  <c:v>0.54500000000000004</c:v>
                </c:pt>
                <c:pt idx="639">
                  <c:v>0.53300000000000003</c:v>
                </c:pt>
                <c:pt idx="640">
                  <c:v>0.54300000000000004</c:v>
                </c:pt>
                <c:pt idx="641">
                  <c:v>0.50900000000000001</c:v>
                </c:pt>
                <c:pt idx="642">
                  <c:v>0.56799999999999995</c:v>
                </c:pt>
                <c:pt idx="643">
                  <c:v>0.53700000000000003</c:v>
                </c:pt>
                <c:pt idx="644">
                  <c:v>0.53800000000000003</c:v>
                </c:pt>
                <c:pt idx="645">
                  <c:v>0.56399999999999995</c:v>
                </c:pt>
                <c:pt idx="646">
                  <c:v>0.52400000000000002</c:v>
                </c:pt>
                <c:pt idx="647">
                  <c:v>0.53</c:v>
                </c:pt>
                <c:pt idx="648">
                  <c:v>0.53200000000000003</c:v>
                </c:pt>
                <c:pt idx="649">
                  <c:v>0.52600000000000002</c:v>
                </c:pt>
                <c:pt idx="650">
                  <c:v>0.55700000000000005</c:v>
                </c:pt>
                <c:pt idx="651">
                  <c:v>0.504</c:v>
                </c:pt>
                <c:pt idx="652">
                  <c:v>0.55900000000000005</c:v>
                </c:pt>
                <c:pt idx="653">
                  <c:v>0.52800000000000002</c:v>
                </c:pt>
                <c:pt idx="654">
                  <c:v>0.53300000000000003</c:v>
                </c:pt>
                <c:pt idx="655">
                  <c:v>0.48799999999999999</c:v>
                </c:pt>
                <c:pt idx="656">
                  <c:v>0.55000000000000004</c:v>
                </c:pt>
                <c:pt idx="657">
                  <c:v>0.49399999999999999</c:v>
                </c:pt>
                <c:pt idx="658">
                  <c:v>0.53</c:v>
                </c:pt>
                <c:pt idx="659">
                  <c:v>0.57999999999999996</c:v>
                </c:pt>
                <c:pt idx="660">
                  <c:v>0.58899999999999997</c:v>
                </c:pt>
                <c:pt idx="661">
                  <c:v>0.52900000000000003</c:v>
                </c:pt>
                <c:pt idx="662">
                  <c:v>0.55200000000000005</c:v>
                </c:pt>
                <c:pt idx="663">
                  <c:v>0.56599999999999995</c:v>
                </c:pt>
                <c:pt idx="664">
                  <c:v>0.55200000000000005</c:v>
                </c:pt>
                <c:pt idx="665">
                  <c:v>0.53700000000000003</c:v>
                </c:pt>
                <c:pt idx="666">
                  <c:v>0.55700000000000005</c:v>
                </c:pt>
                <c:pt idx="667">
                  <c:v>0.55100000000000005</c:v>
                </c:pt>
                <c:pt idx="668">
                  <c:v>0.50600000000000001</c:v>
                </c:pt>
                <c:pt idx="669">
                  <c:v>0.54200000000000004</c:v>
                </c:pt>
                <c:pt idx="670">
                  <c:v>0.56000000000000005</c:v>
                </c:pt>
                <c:pt idx="671">
                  <c:v>0.57399999999999995</c:v>
                </c:pt>
                <c:pt idx="672">
                  <c:v>0.56499999999999995</c:v>
                </c:pt>
                <c:pt idx="673">
                  <c:v>0.56999999999999995</c:v>
                </c:pt>
                <c:pt idx="674">
                  <c:v>0.54100000000000004</c:v>
                </c:pt>
                <c:pt idx="675">
                  <c:v>0.55300000000000005</c:v>
                </c:pt>
                <c:pt idx="676">
                  <c:v>0.47799999999999998</c:v>
                </c:pt>
                <c:pt idx="677">
                  <c:v>0.53400000000000003</c:v>
                </c:pt>
                <c:pt idx="678">
                  <c:v>0.58299999999999996</c:v>
                </c:pt>
                <c:pt idx="679">
                  <c:v>0.55500000000000005</c:v>
                </c:pt>
                <c:pt idx="680">
                  <c:v>0.54900000000000004</c:v>
                </c:pt>
                <c:pt idx="681">
                  <c:v>0.53600000000000003</c:v>
                </c:pt>
                <c:pt idx="682">
                  <c:v>0.53900000000000003</c:v>
                </c:pt>
                <c:pt idx="683">
                  <c:v>0.53100000000000003</c:v>
                </c:pt>
                <c:pt idx="684">
                  <c:v>0.52500000000000002</c:v>
                </c:pt>
                <c:pt idx="685">
                  <c:v>0.56100000000000005</c:v>
                </c:pt>
                <c:pt idx="686">
                  <c:v>0.59299999999999997</c:v>
                </c:pt>
                <c:pt idx="687">
                  <c:v>0.53700000000000003</c:v>
                </c:pt>
                <c:pt idx="688">
                  <c:v>0.54400000000000004</c:v>
                </c:pt>
                <c:pt idx="689">
                  <c:v>0.55800000000000005</c:v>
                </c:pt>
                <c:pt idx="690">
                  <c:v>0.52300000000000002</c:v>
                </c:pt>
                <c:pt idx="691">
                  <c:v>0.54400000000000004</c:v>
                </c:pt>
                <c:pt idx="692">
                  <c:v>0.48499999999999999</c:v>
                </c:pt>
                <c:pt idx="693">
                  <c:v>0.54</c:v>
                </c:pt>
                <c:pt idx="694">
                  <c:v>0.58299999999999996</c:v>
                </c:pt>
                <c:pt idx="695">
                  <c:v>0.60799999999999998</c:v>
                </c:pt>
                <c:pt idx="696">
                  <c:v>0.56999999999999995</c:v>
                </c:pt>
                <c:pt idx="697">
                  <c:v>0.53400000000000003</c:v>
                </c:pt>
                <c:pt idx="698">
                  <c:v>0.53400000000000003</c:v>
                </c:pt>
                <c:pt idx="699">
                  <c:v>0.497</c:v>
                </c:pt>
                <c:pt idx="700">
                  <c:v>0.55100000000000005</c:v>
                </c:pt>
                <c:pt idx="701">
                  <c:v>0.505</c:v>
                </c:pt>
                <c:pt idx="702">
                  <c:v>0.52600000000000002</c:v>
                </c:pt>
                <c:pt idx="703">
                  <c:v>0.55600000000000005</c:v>
                </c:pt>
                <c:pt idx="704">
                  <c:v>0.55900000000000005</c:v>
                </c:pt>
                <c:pt idx="705">
                  <c:v>0.54</c:v>
                </c:pt>
                <c:pt idx="706">
                  <c:v>0.60199999999999998</c:v>
                </c:pt>
                <c:pt idx="707">
                  <c:v>0.51500000000000001</c:v>
                </c:pt>
                <c:pt idx="708">
                  <c:v>0.63</c:v>
                </c:pt>
                <c:pt idx="709">
                  <c:v>0.56599999999999995</c:v>
                </c:pt>
                <c:pt idx="710">
                  <c:v>0.56599999999999995</c:v>
                </c:pt>
                <c:pt idx="711">
                  <c:v>0.54400000000000004</c:v>
                </c:pt>
                <c:pt idx="712">
                  <c:v>0.55000000000000004</c:v>
                </c:pt>
                <c:pt idx="713">
                  <c:v>0.57499999999999996</c:v>
                </c:pt>
                <c:pt idx="714">
                  <c:v>0.54500000000000004</c:v>
                </c:pt>
                <c:pt idx="715">
                  <c:v>0.56899999999999995</c:v>
                </c:pt>
                <c:pt idx="716">
                  <c:v>0.56599999999999995</c:v>
                </c:pt>
                <c:pt idx="717">
                  <c:v>0.54600000000000004</c:v>
                </c:pt>
                <c:pt idx="718">
                  <c:v>0.56000000000000005</c:v>
                </c:pt>
                <c:pt idx="719">
                  <c:v>0.55500000000000005</c:v>
                </c:pt>
                <c:pt idx="720">
                  <c:v>0.65800000000000003</c:v>
                </c:pt>
                <c:pt idx="721">
                  <c:v>0.56100000000000005</c:v>
                </c:pt>
                <c:pt idx="722">
                  <c:v>0.53100000000000003</c:v>
                </c:pt>
                <c:pt idx="723">
                  <c:v>0.55000000000000004</c:v>
                </c:pt>
                <c:pt idx="724">
                  <c:v>0.52600000000000002</c:v>
                </c:pt>
                <c:pt idx="725">
                  <c:v>0.60899999999999999</c:v>
                </c:pt>
                <c:pt idx="726">
                  <c:v>0.56499999999999995</c:v>
                </c:pt>
                <c:pt idx="727">
                  <c:v>0.53600000000000003</c:v>
                </c:pt>
                <c:pt idx="728">
                  <c:v>0.52200000000000002</c:v>
                </c:pt>
                <c:pt idx="729">
                  <c:v>0.53400000000000003</c:v>
                </c:pt>
                <c:pt idx="730">
                  <c:v>0.54600000000000004</c:v>
                </c:pt>
                <c:pt idx="731">
                  <c:v>0.57499999999999996</c:v>
                </c:pt>
                <c:pt idx="732">
                  <c:v>0.52500000000000002</c:v>
                </c:pt>
                <c:pt idx="733">
                  <c:v>0.55300000000000005</c:v>
                </c:pt>
                <c:pt idx="734">
                  <c:v>0.55400000000000005</c:v>
                </c:pt>
                <c:pt idx="735">
                  <c:v>0.59699999999999998</c:v>
                </c:pt>
                <c:pt idx="736">
                  <c:v>0.58299999999999996</c:v>
                </c:pt>
                <c:pt idx="737">
                  <c:v>0.45200000000000001</c:v>
                </c:pt>
                <c:pt idx="738">
                  <c:v>0.58499999999999996</c:v>
                </c:pt>
                <c:pt idx="739">
                  <c:v>0.55200000000000005</c:v>
                </c:pt>
                <c:pt idx="740">
                  <c:v>0.55800000000000005</c:v>
                </c:pt>
                <c:pt idx="741">
                  <c:v>0.52</c:v>
                </c:pt>
                <c:pt idx="742">
                  <c:v>0.58799999999999997</c:v>
                </c:pt>
                <c:pt idx="743">
                  <c:v>0.59199999999999997</c:v>
                </c:pt>
                <c:pt idx="744">
                  <c:v>0.57699999999999996</c:v>
                </c:pt>
                <c:pt idx="745">
                  <c:v>0.60399999999999998</c:v>
                </c:pt>
                <c:pt idx="746">
                  <c:v>0.57799999999999996</c:v>
                </c:pt>
                <c:pt idx="747">
                  <c:v>0.56200000000000006</c:v>
                </c:pt>
                <c:pt idx="748">
                  <c:v>0.51600000000000001</c:v>
                </c:pt>
                <c:pt idx="749">
                  <c:v>0.56999999999999995</c:v>
                </c:pt>
                <c:pt idx="750">
                  <c:v>0.503</c:v>
                </c:pt>
                <c:pt idx="751">
                  <c:v>0.57299999999999995</c:v>
                </c:pt>
                <c:pt idx="752">
                  <c:v>0.49199999999999999</c:v>
                </c:pt>
                <c:pt idx="753">
                  <c:v>0.55300000000000005</c:v>
                </c:pt>
                <c:pt idx="754">
                  <c:v>0.54500000000000004</c:v>
                </c:pt>
                <c:pt idx="755">
                  <c:v>0.55600000000000005</c:v>
                </c:pt>
                <c:pt idx="756">
                  <c:v>0.53600000000000003</c:v>
                </c:pt>
                <c:pt idx="757">
                  <c:v>0.55900000000000005</c:v>
                </c:pt>
                <c:pt idx="758">
                  <c:v>0.56699999999999995</c:v>
                </c:pt>
                <c:pt idx="759">
                  <c:v>0.54200000000000004</c:v>
                </c:pt>
                <c:pt idx="760">
                  <c:v>0.54200000000000004</c:v>
                </c:pt>
                <c:pt idx="761">
                  <c:v>0.61</c:v>
                </c:pt>
                <c:pt idx="762">
                  <c:v>0.56000000000000005</c:v>
                </c:pt>
                <c:pt idx="763">
                  <c:v>0.52500000000000002</c:v>
                </c:pt>
                <c:pt idx="764">
                  <c:v>0.55100000000000005</c:v>
                </c:pt>
                <c:pt idx="765">
                  <c:v>0.54600000000000004</c:v>
                </c:pt>
                <c:pt idx="766">
                  <c:v>0.55800000000000005</c:v>
                </c:pt>
                <c:pt idx="767">
                  <c:v>0.59</c:v>
                </c:pt>
                <c:pt idx="768">
                  <c:v>0.52800000000000002</c:v>
                </c:pt>
                <c:pt idx="769">
                  <c:v>0.57299999999999995</c:v>
                </c:pt>
                <c:pt idx="770">
                  <c:v>0.51800000000000002</c:v>
                </c:pt>
                <c:pt idx="771">
                  <c:v>0.56000000000000005</c:v>
                </c:pt>
                <c:pt idx="772">
                  <c:v>0.55900000000000005</c:v>
                </c:pt>
                <c:pt idx="773">
                  <c:v>0.58399999999999996</c:v>
                </c:pt>
                <c:pt idx="774">
                  <c:v>0.54200000000000004</c:v>
                </c:pt>
                <c:pt idx="775">
                  <c:v>0.55000000000000004</c:v>
                </c:pt>
                <c:pt idx="776">
                  <c:v>0.63800000000000001</c:v>
                </c:pt>
                <c:pt idx="777">
                  <c:v>0.55400000000000005</c:v>
                </c:pt>
                <c:pt idx="778">
                  <c:v>0.45500000000000002</c:v>
                </c:pt>
                <c:pt idx="779">
                  <c:v>0.56799999999999995</c:v>
                </c:pt>
                <c:pt idx="780">
                  <c:v>0.52</c:v>
                </c:pt>
                <c:pt idx="781">
                  <c:v>0.56399999999999995</c:v>
                </c:pt>
                <c:pt idx="782">
                  <c:v>0.52400000000000002</c:v>
                </c:pt>
                <c:pt idx="783">
                  <c:v>0.54600000000000004</c:v>
                </c:pt>
                <c:pt idx="784">
                  <c:v>0.54600000000000004</c:v>
                </c:pt>
                <c:pt idx="785">
                  <c:v>0.52100000000000002</c:v>
                </c:pt>
                <c:pt idx="786">
                  <c:v>0.54400000000000004</c:v>
                </c:pt>
                <c:pt idx="787">
                  <c:v>0.52600000000000002</c:v>
                </c:pt>
                <c:pt idx="788">
                  <c:v>0.623</c:v>
                </c:pt>
                <c:pt idx="789">
                  <c:v>0.51500000000000001</c:v>
                </c:pt>
                <c:pt idx="790">
                  <c:v>0.56799999999999995</c:v>
                </c:pt>
                <c:pt idx="791">
                  <c:v>0.55800000000000005</c:v>
                </c:pt>
                <c:pt idx="792">
                  <c:v>0.54200000000000004</c:v>
                </c:pt>
                <c:pt idx="793">
                  <c:v>0.52</c:v>
                </c:pt>
                <c:pt idx="794">
                  <c:v>0.57299999999999995</c:v>
                </c:pt>
                <c:pt idx="795">
                  <c:v>0.55800000000000005</c:v>
                </c:pt>
                <c:pt idx="796">
                  <c:v>0.54900000000000004</c:v>
                </c:pt>
                <c:pt idx="797">
                  <c:v>0.57999999999999996</c:v>
                </c:pt>
                <c:pt idx="798">
                  <c:v>0.55900000000000005</c:v>
                </c:pt>
                <c:pt idx="799">
                  <c:v>0.57099999999999995</c:v>
                </c:pt>
                <c:pt idx="800">
                  <c:v>0.627</c:v>
                </c:pt>
                <c:pt idx="801">
                  <c:v>0.56899999999999995</c:v>
                </c:pt>
                <c:pt idx="802">
                  <c:v>0.501</c:v>
                </c:pt>
                <c:pt idx="803">
                  <c:v>0.53100000000000003</c:v>
                </c:pt>
                <c:pt idx="804">
                  <c:v>0.59399999999999997</c:v>
                </c:pt>
                <c:pt idx="805">
                  <c:v>0.52100000000000002</c:v>
                </c:pt>
                <c:pt idx="806">
                  <c:v>0.54</c:v>
                </c:pt>
                <c:pt idx="807">
                  <c:v>0.52700000000000002</c:v>
                </c:pt>
                <c:pt idx="808">
                  <c:v>0.66400000000000003</c:v>
                </c:pt>
                <c:pt idx="809">
                  <c:v>0.53</c:v>
                </c:pt>
                <c:pt idx="810">
                  <c:v>0.57199999999999995</c:v>
                </c:pt>
                <c:pt idx="811">
                  <c:v>0.57999999999999996</c:v>
                </c:pt>
                <c:pt idx="812">
                  <c:v>0.57599999999999996</c:v>
                </c:pt>
                <c:pt idx="813">
                  <c:v>0.52600000000000002</c:v>
                </c:pt>
                <c:pt idx="814">
                  <c:v>0.53800000000000003</c:v>
                </c:pt>
                <c:pt idx="815">
                  <c:v>0.53900000000000003</c:v>
                </c:pt>
                <c:pt idx="816">
                  <c:v>0.55800000000000005</c:v>
                </c:pt>
                <c:pt idx="817">
                  <c:v>0.56200000000000006</c:v>
                </c:pt>
                <c:pt idx="818">
                  <c:v>0.55900000000000005</c:v>
                </c:pt>
                <c:pt idx="819">
                  <c:v>0.59799999999999998</c:v>
                </c:pt>
                <c:pt idx="820">
                  <c:v>0.56399999999999995</c:v>
                </c:pt>
                <c:pt idx="821">
                  <c:v>0.56299999999999994</c:v>
                </c:pt>
                <c:pt idx="822">
                  <c:v>0.57799999999999996</c:v>
                </c:pt>
                <c:pt idx="823">
                  <c:v>0.58399999999999996</c:v>
                </c:pt>
                <c:pt idx="824">
                  <c:v>0.58299999999999996</c:v>
                </c:pt>
                <c:pt idx="825">
                  <c:v>0.499</c:v>
                </c:pt>
                <c:pt idx="826">
                  <c:v>0.54</c:v>
                </c:pt>
                <c:pt idx="827">
                  <c:v>0.56599999999999995</c:v>
                </c:pt>
                <c:pt idx="828">
                  <c:v>0.53700000000000003</c:v>
                </c:pt>
                <c:pt idx="829">
                  <c:v>0.55100000000000005</c:v>
                </c:pt>
                <c:pt idx="830">
                  <c:v>0.53700000000000003</c:v>
                </c:pt>
                <c:pt idx="831">
                  <c:v>0.50700000000000001</c:v>
                </c:pt>
                <c:pt idx="832">
                  <c:v>0.61499999999999999</c:v>
                </c:pt>
                <c:pt idx="833">
                  <c:v>0.56999999999999995</c:v>
                </c:pt>
                <c:pt idx="834">
                  <c:v>0.58599999999999997</c:v>
                </c:pt>
                <c:pt idx="835">
                  <c:v>0.58199999999999996</c:v>
                </c:pt>
                <c:pt idx="836">
                  <c:v>0.57399999999999995</c:v>
                </c:pt>
                <c:pt idx="837">
                  <c:v>0.56499999999999995</c:v>
                </c:pt>
                <c:pt idx="838">
                  <c:v>0.57699999999999996</c:v>
                </c:pt>
                <c:pt idx="839">
                  <c:v>0.52</c:v>
                </c:pt>
                <c:pt idx="840">
                  <c:v>0.621</c:v>
                </c:pt>
                <c:pt idx="841">
                  <c:v>0.59699999999999998</c:v>
                </c:pt>
                <c:pt idx="842">
                  <c:v>0.501</c:v>
                </c:pt>
                <c:pt idx="843">
                  <c:v>0.56000000000000005</c:v>
                </c:pt>
                <c:pt idx="844">
                  <c:v>0.56599999999999995</c:v>
                </c:pt>
                <c:pt idx="845">
                  <c:v>0.58799999999999997</c:v>
                </c:pt>
                <c:pt idx="846">
                  <c:v>0.53</c:v>
                </c:pt>
                <c:pt idx="847">
                  <c:v>0.52600000000000002</c:v>
                </c:pt>
                <c:pt idx="848">
                  <c:v>0.56100000000000005</c:v>
                </c:pt>
                <c:pt idx="849">
                  <c:v>0.51800000000000002</c:v>
                </c:pt>
                <c:pt idx="850">
                  <c:v>0.54300000000000004</c:v>
                </c:pt>
                <c:pt idx="851">
                  <c:v>0.56699999999999995</c:v>
                </c:pt>
                <c:pt idx="852">
                  <c:v>0.53500000000000003</c:v>
                </c:pt>
                <c:pt idx="853">
                  <c:v>0.55800000000000005</c:v>
                </c:pt>
                <c:pt idx="854">
                  <c:v>0.52700000000000002</c:v>
                </c:pt>
                <c:pt idx="855">
                  <c:v>0.52300000000000002</c:v>
                </c:pt>
                <c:pt idx="856">
                  <c:v>0.53800000000000003</c:v>
                </c:pt>
                <c:pt idx="857">
                  <c:v>0.495</c:v>
                </c:pt>
                <c:pt idx="858">
                  <c:v>0.57699999999999996</c:v>
                </c:pt>
                <c:pt idx="859">
                  <c:v>0.56100000000000005</c:v>
                </c:pt>
                <c:pt idx="860">
                  <c:v>0.54400000000000004</c:v>
                </c:pt>
                <c:pt idx="861">
                  <c:v>0.53900000000000003</c:v>
                </c:pt>
                <c:pt idx="862">
                  <c:v>0.50900000000000001</c:v>
                </c:pt>
                <c:pt idx="863">
                  <c:v>0.61299999999999999</c:v>
                </c:pt>
                <c:pt idx="864">
                  <c:v>0.55900000000000005</c:v>
                </c:pt>
                <c:pt idx="865">
                  <c:v>0.52600000000000002</c:v>
                </c:pt>
                <c:pt idx="866">
                  <c:v>0.55200000000000005</c:v>
                </c:pt>
                <c:pt idx="867">
                  <c:v>0.53100000000000003</c:v>
                </c:pt>
                <c:pt idx="868">
                  <c:v>0.57799999999999996</c:v>
                </c:pt>
                <c:pt idx="869">
                  <c:v>0.53</c:v>
                </c:pt>
                <c:pt idx="870">
                  <c:v>0.55400000000000005</c:v>
                </c:pt>
                <c:pt idx="871">
                  <c:v>0.54400000000000004</c:v>
                </c:pt>
                <c:pt idx="872">
                  <c:v>0.56200000000000006</c:v>
                </c:pt>
                <c:pt idx="873">
                  <c:v>0.56100000000000005</c:v>
                </c:pt>
                <c:pt idx="874">
                  <c:v>0.59699999999999998</c:v>
                </c:pt>
                <c:pt idx="875">
                  <c:v>0.52900000000000003</c:v>
                </c:pt>
                <c:pt idx="876">
                  <c:v>0.54900000000000004</c:v>
                </c:pt>
                <c:pt idx="877">
                  <c:v>0.56499999999999995</c:v>
                </c:pt>
                <c:pt idx="878">
                  <c:v>0.54700000000000004</c:v>
                </c:pt>
                <c:pt idx="879">
                  <c:v>0.54300000000000004</c:v>
                </c:pt>
                <c:pt idx="880">
                  <c:v>0.53200000000000003</c:v>
                </c:pt>
                <c:pt idx="881">
                  <c:v>0.59599999999999997</c:v>
                </c:pt>
                <c:pt idx="882">
                  <c:v>0.48599999999999999</c:v>
                </c:pt>
                <c:pt idx="883">
                  <c:v>0.56299999999999994</c:v>
                </c:pt>
                <c:pt idx="884">
                  <c:v>0.52600000000000002</c:v>
                </c:pt>
                <c:pt idx="885">
                  <c:v>0.58099999999999996</c:v>
                </c:pt>
                <c:pt idx="886">
                  <c:v>0.54300000000000004</c:v>
                </c:pt>
                <c:pt idx="887">
                  <c:v>0.53200000000000003</c:v>
                </c:pt>
                <c:pt idx="888">
                  <c:v>0.53100000000000003</c:v>
                </c:pt>
                <c:pt idx="889">
                  <c:v>0.52600000000000002</c:v>
                </c:pt>
                <c:pt idx="890">
                  <c:v>0.47</c:v>
                </c:pt>
                <c:pt idx="891">
                  <c:v>0.57699999999999996</c:v>
                </c:pt>
                <c:pt idx="892">
                  <c:v>0.56599999999999995</c:v>
                </c:pt>
                <c:pt idx="893">
                  <c:v>0.51700000000000002</c:v>
                </c:pt>
                <c:pt idx="894">
                  <c:v>0.54900000000000004</c:v>
                </c:pt>
                <c:pt idx="895">
                  <c:v>0.56699999999999995</c:v>
                </c:pt>
                <c:pt idx="896">
                  <c:v>0.55700000000000005</c:v>
                </c:pt>
                <c:pt idx="897">
                  <c:v>0.59099999999999997</c:v>
                </c:pt>
                <c:pt idx="898">
                  <c:v>0.51</c:v>
                </c:pt>
                <c:pt idx="899">
                  <c:v>0.57799999999999996</c:v>
                </c:pt>
                <c:pt idx="900">
                  <c:v>0.51900000000000002</c:v>
                </c:pt>
                <c:pt idx="901">
                  <c:v>0.57499999999999996</c:v>
                </c:pt>
                <c:pt idx="902">
                  <c:v>0.53100000000000003</c:v>
                </c:pt>
                <c:pt idx="903">
                  <c:v>0.54400000000000004</c:v>
                </c:pt>
                <c:pt idx="904">
                  <c:v>0.54800000000000004</c:v>
                </c:pt>
                <c:pt idx="905">
                  <c:v>0.58299999999999996</c:v>
                </c:pt>
                <c:pt idx="906">
                  <c:v>0.55900000000000005</c:v>
                </c:pt>
                <c:pt idx="907">
                  <c:v>0.54300000000000004</c:v>
                </c:pt>
                <c:pt idx="908">
                  <c:v>0.56699999999999995</c:v>
                </c:pt>
                <c:pt idx="909">
                  <c:v>0.55800000000000005</c:v>
                </c:pt>
                <c:pt idx="910">
                  <c:v>0.60299999999999998</c:v>
                </c:pt>
                <c:pt idx="911">
                  <c:v>0.56299999999999994</c:v>
                </c:pt>
                <c:pt idx="912">
                  <c:v>0.52200000000000002</c:v>
                </c:pt>
                <c:pt idx="913">
                  <c:v>0.48299999999999998</c:v>
                </c:pt>
                <c:pt idx="914">
                  <c:v>0.56000000000000005</c:v>
                </c:pt>
                <c:pt idx="915">
                  <c:v>0.51400000000000001</c:v>
                </c:pt>
                <c:pt idx="916">
                  <c:v>0.55900000000000005</c:v>
                </c:pt>
                <c:pt idx="917">
                  <c:v>0.55400000000000005</c:v>
                </c:pt>
                <c:pt idx="918">
                  <c:v>0.52800000000000002</c:v>
                </c:pt>
                <c:pt idx="919">
                  <c:v>0.59199999999999997</c:v>
                </c:pt>
                <c:pt idx="920">
                  <c:v>0.57499999999999996</c:v>
                </c:pt>
                <c:pt idx="921">
                  <c:v>0.61499999999999999</c:v>
                </c:pt>
                <c:pt idx="922">
                  <c:v>0.55600000000000005</c:v>
                </c:pt>
                <c:pt idx="923">
                  <c:v>0.56200000000000006</c:v>
                </c:pt>
                <c:pt idx="924">
                  <c:v>0.58199999999999996</c:v>
                </c:pt>
                <c:pt idx="925">
                  <c:v>0.58599999999999997</c:v>
                </c:pt>
                <c:pt idx="926">
                  <c:v>0.51600000000000001</c:v>
                </c:pt>
                <c:pt idx="927">
                  <c:v>0.55600000000000005</c:v>
                </c:pt>
                <c:pt idx="928">
                  <c:v>0.54300000000000004</c:v>
                </c:pt>
                <c:pt idx="929">
                  <c:v>0.56699999999999995</c:v>
                </c:pt>
                <c:pt idx="930">
                  <c:v>0.46600000000000003</c:v>
                </c:pt>
                <c:pt idx="931">
                  <c:v>0.56100000000000005</c:v>
                </c:pt>
                <c:pt idx="932">
                  <c:v>0.61399999999999999</c:v>
                </c:pt>
                <c:pt idx="933">
                  <c:v>0.58499999999999996</c:v>
                </c:pt>
                <c:pt idx="934">
                  <c:v>0.58799999999999997</c:v>
                </c:pt>
                <c:pt idx="935">
                  <c:v>0.56000000000000005</c:v>
                </c:pt>
                <c:pt idx="936">
                  <c:v>0.54200000000000004</c:v>
                </c:pt>
                <c:pt idx="937">
                  <c:v>0.55900000000000005</c:v>
                </c:pt>
                <c:pt idx="938">
                  <c:v>0.54300000000000004</c:v>
                </c:pt>
                <c:pt idx="939">
                  <c:v>0.6</c:v>
                </c:pt>
                <c:pt idx="940">
                  <c:v>0.54100000000000004</c:v>
                </c:pt>
                <c:pt idx="941">
                  <c:v>0.56100000000000005</c:v>
                </c:pt>
                <c:pt idx="942">
                  <c:v>0.54600000000000004</c:v>
                </c:pt>
                <c:pt idx="943">
                  <c:v>0.50600000000000001</c:v>
                </c:pt>
                <c:pt idx="944">
                  <c:v>0.55300000000000005</c:v>
                </c:pt>
                <c:pt idx="945">
                  <c:v>0.59</c:v>
                </c:pt>
                <c:pt idx="946">
                  <c:v>0.54500000000000004</c:v>
                </c:pt>
                <c:pt idx="947">
                  <c:v>0.60799999999999998</c:v>
                </c:pt>
                <c:pt idx="948">
                  <c:v>0.53100000000000003</c:v>
                </c:pt>
                <c:pt idx="949">
                  <c:v>0.56399999999999995</c:v>
                </c:pt>
                <c:pt idx="950">
                  <c:v>0.55000000000000004</c:v>
                </c:pt>
                <c:pt idx="951">
                  <c:v>0.6</c:v>
                </c:pt>
                <c:pt idx="952">
                  <c:v>0.52400000000000002</c:v>
                </c:pt>
                <c:pt idx="953">
                  <c:v>0.54400000000000004</c:v>
                </c:pt>
                <c:pt idx="954">
                  <c:v>0.54500000000000004</c:v>
                </c:pt>
                <c:pt idx="955">
                  <c:v>0.54900000000000004</c:v>
                </c:pt>
                <c:pt idx="956">
                  <c:v>0.52500000000000002</c:v>
                </c:pt>
                <c:pt idx="957">
                  <c:v>0.54400000000000004</c:v>
                </c:pt>
                <c:pt idx="958">
                  <c:v>0.58699999999999997</c:v>
                </c:pt>
                <c:pt idx="959">
                  <c:v>0.56599999999999995</c:v>
                </c:pt>
                <c:pt idx="960">
                  <c:v>0.54100000000000004</c:v>
                </c:pt>
                <c:pt idx="961">
                  <c:v>0.54400000000000004</c:v>
                </c:pt>
                <c:pt idx="962">
                  <c:v>0.55600000000000005</c:v>
                </c:pt>
                <c:pt idx="963">
                  <c:v>0.54600000000000004</c:v>
                </c:pt>
                <c:pt idx="964">
                  <c:v>0.501</c:v>
                </c:pt>
                <c:pt idx="965">
                  <c:v>0.55400000000000005</c:v>
                </c:pt>
                <c:pt idx="966">
                  <c:v>0.57999999999999996</c:v>
                </c:pt>
                <c:pt idx="967">
                  <c:v>0.58899999999999997</c:v>
                </c:pt>
                <c:pt idx="968">
                  <c:v>0.58099999999999996</c:v>
                </c:pt>
                <c:pt idx="969">
                  <c:v>0.54500000000000004</c:v>
                </c:pt>
                <c:pt idx="970">
                  <c:v>0.54</c:v>
                </c:pt>
                <c:pt idx="971">
                  <c:v>0.56299999999999994</c:v>
                </c:pt>
                <c:pt idx="972">
                  <c:v>0.55900000000000005</c:v>
                </c:pt>
                <c:pt idx="973">
                  <c:v>0.498</c:v>
                </c:pt>
                <c:pt idx="974">
                  <c:v>0.55200000000000005</c:v>
                </c:pt>
                <c:pt idx="975">
                  <c:v>0.58199999999999996</c:v>
                </c:pt>
                <c:pt idx="976">
                  <c:v>0.55500000000000005</c:v>
                </c:pt>
                <c:pt idx="977">
                  <c:v>0.58799999999999997</c:v>
                </c:pt>
                <c:pt idx="978">
                  <c:v>0.52400000000000002</c:v>
                </c:pt>
                <c:pt idx="979">
                  <c:v>0.50800000000000001</c:v>
                </c:pt>
                <c:pt idx="980">
                  <c:v>0.61799999999999999</c:v>
                </c:pt>
                <c:pt idx="981">
                  <c:v>0.51900000000000002</c:v>
                </c:pt>
                <c:pt idx="982">
                  <c:v>0.57299999999999995</c:v>
                </c:pt>
                <c:pt idx="983">
                  <c:v>0.56399999999999995</c:v>
                </c:pt>
                <c:pt idx="984">
                  <c:v>0.54</c:v>
                </c:pt>
                <c:pt idx="985">
                  <c:v>0.58199999999999996</c:v>
                </c:pt>
                <c:pt idx="986">
                  <c:v>0.624</c:v>
                </c:pt>
                <c:pt idx="987">
                  <c:v>0.56899999999999995</c:v>
                </c:pt>
                <c:pt idx="988">
                  <c:v>0.57899999999999996</c:v>
                </c:pt>
                <c:pt idx="989">
                  <c:v>0.58099999999999996</c:v>
                </c:pt>
                <c:pt idx="990">
                  <c:v>0.57299999999999995</c:v>
                </c:pt>
                <c:pt idx="991">
                  <c:v>0.53300000000000003</c:v>
                </c:pt>
                <c:pt idx="992">
                  <c:v>0.56999999999999995</c:v>
                </c:pt>
                <c:pt idx="993">
                  <c:v>0.56299999999999994</c:v>
                </c:pt>
                <c:pt idx="994">
                  <c:v>0.56000000000000005</c:v>
                </c:pt>
                <c:pt idx="995">
                  <c:v>0.58899999999999997</c:v>
                </c:pt>
                <c:pt idx="996">
                  <c:v>0.52900000000000003</c:v>
                </c:pt>
                <c:pt idx="997">
                  <c:v>0.56599999999999995</c:v>
                </c:pt>
                <c:pt idx="998">
                  <c:v>0.58799999999999997</c:v>
                </c:pt>
                <c:pt idx="999">
                  <c:v>0.57699999999999996</c:v>
                </c:pt>
                <c:pt idx="1000">
                  <c:v>0.56599999999999995</c:v>
                </c:pt>
                <c:pt idx="1001">
                  <c:v>0.63200000000000001</c:v>
                </c:pt>
                <c:pt idx="1002">
                  <c:v>0.47899999999999998</c:v>
                </c:pt>
                <c:pt idx="1003">
                  <c:v>0.59299999999999997</c:v>
                </c:pt>
                <c:pt idx="1004">
                  <c:v>0.46899999999999997</c:v>
                </c:pt>
                <c:pt idx="1005">
                  <c:v>0.55300000000000005</c:v>
                </c:pt>
                <c:pt idx="1006">
                  <c:v>0.55300000000000005</c:v>
                </c:pt>
                <c:pt idx="1007">
                  <c:v>0.57499999999999996</c:v>
                </c:pt>
                <c:pt idx="1008">
                  <c:v>0.53700000000000003</c:v>
                </c:pt>
                <c:pt idx="1009">
                  <c:v>0.59499999999999997</c:v>
                </c:pt>
                <c:pt idx="1010">
                  <c:v>0.53200000000000003</c:v>
                </c:pt>
                <c:pt idx="1011">
                  <c:v>0.57199999999999995</c:v>
                </c:pt>
                <c:pt idx="1012">
                  <c:v>0.56699999999999995</c:v>
                </c:pt>
                <c:pt idx="1013">
                  <c:v>0.60099999999999998</c:v>
                </c:pt>
                <c:pt idx="1014">
                  <c:v>0.56999999999999995</c:v>
                </c:pt>
                <c:pt idx="1015">
                  <c:v>0.57099999999999995</c:v>
                </c:pt>
                <c:pt idx="1016">
                  <c:v>0.56799999999999995</c:v>
                </c:pt>
                <c:pt idx="1017">
                  <c:v>0.58199999999999996</c:v>
                </c:pt>
                <c:pt idx="1018">
                  <c:v>0.55900000000000005</c:v>
                </c:pt>
                <c:pt idx="1019">
                  <c:v>0.57899999999999996</c:v>
                </c:pt>
                <c:pt idx="1020">
                  <c:v>0.56599999999999995</c:v>
                </c:pt>
                <c:pt idx="1021">
                  <c:v>0.58599999999999997</c:v>
                </c:pt>
                <c:pt idx="1022">
                  <c:v>0.60099999999999998</c:v>
                </c:pt>
                <c:pt idx="1023">
                  <c:v>0.58699999999999997</c:v>
                </c:pt>
                <c:pt idx="1024">
                  <c:v>0.57599999999999996</c:v>
                </c:pt>
                <c:pt idx="1025">
                  <c:v>0.59899999999999998</c:v>
                </c:pt>
                <c:pt idx="1026">
                  <c:v>0.55700000000000005</c:v>
                </c:pt>
                <c:pt idx="1027">
                  <c:v>0.60199999999999998</c:v>
                </c:pt>
                <c:pt idx="1028">
                  <c:v>0.52900000000000003</c:v>
                </c:pt>
                <c:pt idx="1029">
                  <c:v>0.55300000000000005</c:v>
                </c:pt>
                <c:pt idx="1030">
                  <c:v>0.57699999999999996</c:v>
                </c:pt>
                <c:pt idx="1031">
                  <c:v>0.57099999999999995</c:v>
                </c:pt>
                <c:pt idx="1032">
                  <c:v>0.54300000000000004</c:v>
                </c:pt>
                <c:pt idx="1033">
                  <c:v>0.58199999999999996</c:v>
                </c:pt>
                <c:pt idx="1034">
                  <c:v>0.53700000000000003</c:v>
                </c:pt>
                <c:pt idx="1035">
                  <c:v>0.58699999999999997</c:v>
                </c:pt>
                <c:pt idx="1036">
                  <c:v>0.54300000000000004</c:v>
                </c:pt>
                <c:pt idx="1037">
                  <c:v>0.61899999999999999</c:v>
                </c:pt>
                <c:pt idx="1038">
                  <c:v>0.63600000000000001</c:v>
                </c:pt>
                <c:pt idx="1039">
                  <c:v>0.60699999999999998</c:v>
                </c:pt>
                <c:pt idx="1040">
                  <c:v>0.51100000000000001</c:v>
                </c:pt>
                <c:pt idx="1041">
                  <c:v>0.54600000000000004</c:v>
                </c:pt>
                <c:pt idx="1042">
                  <c:v>0.55000000000000004</c:v>
                </c:pt>
                <c:pt idx="1043">
                  <c:v>0.56999999999999995</c:v>
                </c:pt>
                <c:pt idx="1044">
                  <c:v>0.58299999999999996</c:v>
                </c:pt>
                <c:pt idx="1045">
                  <c:v>0.55300000000000005</c:v>
                </c:pt>
                <c:pt idx="1046">
                  <c:v>0.58299999999999996</c:v>
                </c:pt>
                <c:pt idx="1047">
                  <c:v>0.54100000000000004</c:v>
                </c:pt>
                <c:pt idx="1048">
                  <c:v>0.57499999999999996</c:v>
                </c:pt>
                <c:pt idx="1049">
                  <c:v>0.55700000000000005</c:v>
                </c:pt>
                <c:pt idx="1050">
                  <c:v>0.51500000000000001</c:v>
                </c:pt>
                <c:pt idx="1051">
                  <c:v>0.52900000000000003</c:v>
                </c:pt>
                <c:pt idx="1052">
                  <c:v>0.57699999999999996</c:v>
                </c:pt>
                <c:pt idx="1053">
                  <c:v>0.65900000000000003</c:v>
                </c:pt>
                <c:pt idx="1054">
                  <c:v>0.55100000000000005</c:v>
                </c:pt>
                <c:pt idx="1055">
                  <c:v>0.55000000000000004</c:v>
                </c:pt>
                <c:pt idx="1056">
                  <c:v>0.53600000000000003</c:v>
                </c:pt>
                <c:pt idx="1057">
                  <c:v>0.57999999999999996</c:v>
                </c:pt>
                <c:pt idx="1058">
                  <c:v>0.59499999999999997</c:v>
                </c:pt>
                <c:pt idx="1059">
                  <c:v>0.60599999999999998</c:v>
                </c:pt>
                <c:pt idx="1060">
                  <c:v>0.58699999999999997</c:v>
                </c:pt>
                <c:pt idx="1061">
                  <c:v>0.54300000000000004</c:v>
                </c:pt>
                <c:pt idx="1062">
                  <c:v>0.54300000000000004</c:v>
                </c:pt>
                <c:pt idx="1063">
                  <c:v>0.54900000000000004</c:v>
                </c:pt>
                <c:pt idx="1064">
                  <c:v>0.56399999999999995</c:v>
                </c:pt>
                <c:pt idx="1065">
                  <c:v>0.67100000000000004</c:v>
                </c:pt>
                <c:pt idx="1066">
                  <c:v>0.56100000000000005</c:v>
                </c:pt>
                <c:pt idx="1067">
                  <c:v>0.57799999999999996</c:v>
                </c:pt>
                <c:pt idx="1068">
                  <c:v>0.54800000000000004</c:v>
                </c:pt>
                <c:pt idx="1069">
                  <c:v>0.57799999999999996</c:v>
                </c:pt>
                <c:pt idx="1070">
                  <c:v>0.59</c:v>
                </c:pt>
                <c:pt idx="1071">
                  <c:v>0.59599999999999997</c:v>
                </c:pt>
                <c:pt idx="1072">
                  <c:v>0.60799999999999998</c:v>
                </c:pt>
                <c:pt idx="1073">
                  <c:v>0.55200000000000005</c:v>
                </c:pt>
                <c:pt idx="1074">
                  <c:v>0.56299999999999994</c:v>
                </c:pt>
                <c:pt idx="1075">
                  <c:v>0.57299999999999995</c:v>
                </c:pt>
                <c:pt idx="1076">
                  <c:v>0.57899999999999996</c:v>
                </c:pt>
                <c:pt idx="1077">
                  <c:v>0.51600000000000001</c:v>
                </c:pt>
                <c:pt idx="1078">
                  <c:v>0.51200000000000001</c:v>
                </c:pt>
                <c:pt idx="1079">
                  <c:v>0.52400000000000002</c:v>
                </c:pt>
                <c:pt idx="1080">
                  <c:v>0.53900000000000003</c:v>
                </c:pt>
                <c:pt idx="1081">
                  <c:v>0.57699999999999996</c:v>
                </c:pt>
                <c:pt idx="1082">
                  <c:v>0.56599999999999995</c:v>
                </c:pt>
                <c:pt idx="1083">
                  <c:v>0.55400000000000005</c:v>
                </c:pt>
                <c:pt idx="1084">
                  <c:v>0.51600000000000001</c:v>
                </c:pt>
                <c:pt idx="1085">
                  <c:v>0.56399999999999995</c:v>
                </c:pt>
                <c:pt idx="1086">
                  <c:v>0.57299999999999995</c:v>
                </c:pt>
                <c:pt idx="1087">
                  <c:v>0.61099999999999999</c:v>
                </c:pt>
                <c:pt idx="1088">
                  <c:v>0.57499999999999996</c:v>
                </c:pt>
                <c:pt idx="1089">
                  <c:v>0.56299999999999994</c:v>
                </c:pt>
                <c:pt idx="1090">
                  <c:v>0.624</c:v>
                </c:pt>
                <c:pt idx="1091">
                  <c:v>0.58499999999999996</c:v>
                </c:pt>
                <c:pt idx="1092">
                  <c:v>0.52700000000000002</c:v>
                </c:pt>
                <c:pt idx="1093">
                  <c:v>0.58599999999999997</c:v>
                </c:pt>
                <c:pt idx="1094">
                  <c:v>0.54400000000000004</c:v>
                </c:pt>
                <c:pt idx="1095">
                  <c:v>0.55300000000000005</c:v>
                </c:pt>
                <c:pt idx="1096">
                  <c:v>0.57899999999999996</c:v>
                </c:pt>
                <c:pt idx="1097">
                  <c:v>0.61499999999999999</c:v>
                </c:pt>
                <c:pt idx="1098">
                  <c:v>0.51300000000000001</c:v>
                </c:pt>
                <c:pt idx="1099">
                  <c:v>0.65100000000000002</c:v>
                </c:pt>
                <c:pt idx="1100">
                  <c:v>0.56100000000000005</c:v>
                </c:pt>
                <c:pt idx="1101">
                  <c:v>0.54200000000000004</c:v>
                </c:pt>
                <c:pt idx="1102">
                  <c:v>0.57299999999999995</c:v>
                </c:pt>
                <c:pt idx="1103">
                  <c:v>0.58399999999999996</c:v>
                </c:pt>
                <c:pt idx="1104">
                  <c:v>0.55900000000000005</c:v>
                </c:pt>
                <c:pt idx="1105">
                  <c:v>0.53100000000000003</c:v>
                </c:pt>
                <c:pt idx="1106">
                  <c:v>0.53400000000000003</c:v>
                </c:pt>
                <c:pt idx="1107">
                  <c:v>0.58499999999999996</c:v>
                </c:pt>
                <c:pt idx="1108">
                  <c:v>0.56000000000000005</c:v>
                </c:pt>
                <c:pt idx="1109">
                  <c:v>0.54500000000000004</c:v>
                </c:pt>
                <c:pt idx="1110">
                  <c:v>0.57899999999999996</c:v>
                </c:pt>
                <c:pt idx="1111">
                  <c:v>0.55600000000000005</c:v>
                </c:pt>
                <c:pt idx="1112">
                  <c:v>0.62</c:v>
                </c:pt>
                <c:pt idx="1113">
                  <c:v>0.54</c:v>
                </c:pt>
                <c:pt idx="1114">
                  <c:v>0.54500000000000004</c:v>
                </c:pt>
                <c:pt idx="1115">
                  <c:v>0.56899999999999995</c:v>
                </c:pt>
                <c:pt idx="1116">
                  <c:v>0.65100000000000002</c:v>
                </c:pt>
                <c:pt idx="1117">
                  <c:v>0.57499999999999996</c:v>
                </c:pt>
                <c:pt idx="1118">
                  <c:v>0.56599999999999995</c:v>
                </c:pt>
                <c:pt idx="1119">
                  <c:v>0.56999999999999995</c:v>
                </c:pt>
                <c:pt idx="1120">
                  <c:v>0.59599999999999997</c:v>
                </c:pt>
                <c:pt idx="1121">
                  <c:v>0.58199999999999996</c:v>
                </c:pt>
                <c:pt idx="1122">
                  <c:v>0.58299999999999996</c:v>
                </c:pt>
                <c:pt idx="1123">
                  <c:v>0.56499999999999995</c:v>
                </c:pt>
                <c:pt idx="1124">
                  <c:v>0.55500000000000005</c:v>
                </c:pt>
                <c:pt idx="1125">
                  <c:v>0.53900000000000003</c:v>
                </c:pt>
                <c:pt idx="1126">
                  <c:v>0.52900000000000003</c:v>
                </c:pt>
                <c:pt idx="1127">
                  <c:v>0.54800000000000004</c:v>
                </c:pt>
                <c:pt idx="1128">
                  <c:v>0.53900000000000003</c:v>
                </c:pt>
                <c:pt idx="1129">
                  <c:v>0.57999999999999996</c:v>
                </c:pt>
                <c:pt idx="1130">
                  <c:v>0.53</c:v>
                </c:pt>
                <c:pt idx="1131">
                  <c:v>0.66400000000000003</c:v>
                </c:pt>
                <c:pt idx="1132">
                  <c:v>0.60299999999999998</c:v>
                </c:pt>
                <c:pt idx="1133">
                  <c:v>0.63</c:v>
                </c:pt>
                <c:pt idx="1134">
                  <c:v>0.54</c:v>
                </c:pt>
                <c:pt idx="1135">
                  <c:v>0.53100000000000003</c:v>
                </c:pt>
                <c:pt idx="1136">
                  <c:v>0.57099999999999995</c:v>
                </c:pt>
                <c:pt idx="1137">
                  <c:v>0.60299999999999998</c:v>
                </c:pt>
                <c:pt idx="1138">
                  <c:v>0.55400000000000005</c:v>
                </c:pt>
                <c:pt idx="1139">
                  <c:v>0.54800000000000004</c:v>
                </c:pt>
                <c:pt idx="1140">
                  <c:v>0.56499999999999995</c:v>
                </c:pt>
                <c:pt idx="1141">
                  <c:v>0.64700000000000002</c:v>
                </c:pt>
                <c:pt idx="1142">
                  <c:v>0.51400000000000001</c:v>
                </c:pt>
                <c:pt idx="1143">
                  <c:v>0.59899999999999998</c:v>
                </c:pt>
                <c:pt idx="1144">
                  <c:v>0.57899999999999996</c:v>
                </c:pt>
                <c:pt idx="1145">
                  <c:v>0.56599999999999995</c:v>
                </c:pt>
                <c:pt idx="1146">
                  <c:v>0.57899999999999996</c:v>
                </c:pt>
                <c:pt idx="1147">
                  <c:v>0.49299999999999999</c:v>
                </c:pt>
                <c:pt idx="1148">
                  <c:v>0.59799999999999998</c:v>
                </c:pt>
                <c:pt idx="1149">
                  <c:v>0.57799999999999996</c:v>
                </c:pt>
                <c:pt idx="1150">
                  <c:v>0.53100000000000003</c:v>
                </c:pt>
                <c:pt idx="1151">
                  <c:v>0.55700000000000005</c:v>
                </c:pt>
                <c:pt idx="1152">
                  <c:v>0.66800000000000004</c:v>
                </c:pt>
                <c:pt idx="1153">
                  <c:v>0.54400000000000004</c:v>
                </c:pt>
                <c:pt idx="1154">
                  <c:v>0.55900000000000005</c:v>
                </c:pt>
                <c:pt idx="1155">
                  <c:v>0.48499999999999999</c:v>
                </c:pt>
                <c:pt idx="1156">
                  <c:v>0.55400000000000005</c:v>
                </c:pt>
                <c:pt idx="1157">
                  <c:v>0.63100000000000001</c:v>
                </c:pt>
                <c:pt idx="1158">
                  <c:v>0.54100000000000004</c:v>
                </c:pt>
                <c:pt idx="1159">
                  <c:v>0.56499999999999995</c:v>
                </c:pt>
                <c:pt idx="1160">
                  <c:v>0.59699999999999998</c:v>
                </c:pt>
                <c:pt idx="1161">
                  <c:v>0.55700000000000005</c:v>
                </c:pt>
                <c:pt idx="1162">
                  <c:v>0.53400000000000003</c:v>
                </c:pt>
                <c:pt idx="1163">
                  <c:v>0.63700000000000001</c:v>
                </c:pt>
                <c:pt idx="1164">
                  <c:v>0.57599999999999996</c:v>
                </c:pt>
                <c:pt idx="1165">
                  <c:v>0.62</c:v>
                </c:pt>
                <c:pt idx="1166">
                  <c:v>0.56100000000000005</c:v>
                </c:pt>
                <c:pt idx="1167">
                  <c:v>0.57199999999999995</c:v>
                </c:pt>
                <c:pt idx="1168">
                  <c:v>0.59</c:v>
                </c:pt>
                <c:pt idx="1169">
                  <c:v>0.61099999999999999</c:v>
                </c:pt>
                <c:pt idx="1170">
                  <c:v>0.57299999999999995</c:v>
                </c:pt>
                <c:pt idx="1171">
                  <c:v>0.54800000000000004</c:v>
                </c:pt>
                <c:pt idx="1172">
                  <c:v>0.57499999999999996</c:v>
                </c:pt>
                <c:pt idx="1173">
                  <c:v>0.53700000000000003</c:v>
                </c:pt>
                <c:pt idx="1174">
                  <c:v>0.51600000000000001</c:v>
                </c:pt>
                <c:pt idx="1175">
                  <c:v>0.55200000000000005</c:v>
                </c:pt>
                <c:pt idx="1176">
                  <c:v>0.629</c:v>
                </c:pt>
                <c:pt idx="1177">
                  <c:v>0.57299999999999995</c:v>
                </c:pt>
                <c:pt idx="1178">
                  <c:v>0.64400000000000002</c:v>
                </c:pt>
                <c:pt idx="1179">
                  <c:v>0.56599999999999995</c:v>
                </c:pt>
                <c:pt idx="1180">
                  <c:v>0.54300000000000004</c:v>
                </c:pt>
                <c:pt idx="1181">
                  <c:v>0.60299999999999998</c:v>
                </c:pt>
                <c:pt idx="1182">
                  <c:v>0.59499999999999997</c:v>
                </c:pt>
                <c:pt idx="1183">
                  <c:v>0.61599999999999999</c:v>
                </c:pt>
                <c:pt idx="1184">
                  <c:v>0.61199999999999999</c:v>
                </c:pt>
                <c:pt idx="1185">
                  <c:v>0.58399999999999996</c:v>
                </c:pt>
                <c:pt idx="1186">
                  <c:v>0.53200000000000003</c:v>
                </c:pt>
                <c:pt idx="1187">
                  <c:v>0.57399999999999995</c:v>
                </c:pt>
                <c:pt idx="1188">
                  <c:v>0.57799999999999996</c:v>
                </c:pt>
                <c:pt idx="1189">
                  <c:v>0.495</c:v>
                </c:pt>
                <c:pt idx="1190">
                  <c:v>0.54700000000000004</c:v>
                </c:pt>
                <c:pt idx="1191">
                  <c:v>0.57999999999999996</c:v>
                </c:pt>
                <c:pt idx="1192">
                  <c:v>0.58099999999999996</c:v>
                </c:pt>
                <c:pt idx="1193">
                  <c:v>0.60199999999999998</c:v>
                </c:pt>
                <c:pt idx="1194">
                  <c:v>0.56599999999999995</c:v>
                </c:pt>
                <c:pt idx="1195">
                  <c:v>0.56000000000000005</c:v>
                </c:pt>
                <c:pt idx="1196">
                  <c:v>0.54100000000000004</c:v>
                </c:pt>
                <c:pt idx="1197">
                  <c:v>0.58599999999999997</c:v>
                </c:pt>
                <c:pt idx="1198">
                  <c:v>0.53</c:v>
                </c:pt>
                <c:pt idx="1199">
                  <c:v>0.56799999999999995</c:v>
                </c:pt>
                <c:pt idx="1200">
                  <c:v>0.53500000000000003</c:v>
                </c:pt>
                <c:pt idx="1201">
                  <c:v>0.58199999999999996</c:v>
                </c:pt>
                <c:pt idx="1202">
                  <c:v>0.61099999999999999</c:v>
                </c:pt>
                <c:pt idx="1203">
                  <c:v>0.57299999999999995</c:v>
                </c:pt>
                <c:pt idx="1204">
                  <c:v>0.64700000000000002</c:v>
                </c:pt>
                <c:pt idx="1205">
                  <c:v>0.56499999999999995</c:v>
                </c:pt>
                <c:pt idx="1206">
                  <c:v>0.56000000000000005</c:v>
                </c:pt>
                <c:pt idx="1207">
                  <c:v>0.56399999999999995</c:v>
                </c:pt>
                <c:pt idx="1208">
                  <c:v>0.55600000000000005</c:v>
                </c:pt>
                <c:pt idx="1209">
                  <c:v>0.55400000000000005</c:v>
                </c:pt>
                <c:pt idx="1210">
                  <c:v>0.58499999999999996</c:v>
                </c:pt>
                <c:pt idx="1211">
                  <c:v>0.69</c:v>
                </c:pt>
                <c:pt idx="1212">
                  <c:v>0.59599999999999997</c:v>
                </c:pt>
                <c:pt idx="1213">
                  <c:v>0.57399999999999995</c:v>
                </c:pt>
                <c:pt idx="1214">
                  <c:v>0.56000000000000005</c:v>
                </c:pt>
                <c:pt idx="1215">
                  <c:v>0.61299999999999999</c:v>
                </c:pt>
                <c:pt idx="1216">
                  <c:v>0.55500000000000005</c:v>
                </c:pt>
                <c:pt idx="1217">
                  <c:v>0.63100000000000001</c:v>
                </c:pt>
                <c:pt idx="1218">
                  <c:v>0.57799999999999996</c:v>
                </c:pt>
                <c:pt idx="1219">
                  <c:v>0.58699999999999997</c:v>
                </c:pt>
                <c:pt idx="1220">
                  <c:v>0.52</c:v>
                </c:pt>
                <c:pt idx="1221">
                  <c:v>0.55700000000000005</c:v>
                </c:pt>
                <c:pt idx="1222">
                  <c:v>0.60399999999999998</c:v>
                </c:pt>
                <c:pt idx="1223">
                  <c:v>0.61299999999999999</c:v>
                </c:pt>
                <c:pt idx="1224">
                  <c:v>0.54400000000000004</c:v>
                </c:pt>
                <c:pt idx="1225">
                  <c:v>0.53</c:v>
                </c:pt>
                <c:pt idx="1226">
                  <c:v>0.53800000000000003</c:v>
                </c:pt>
                <c:pt idx="1227">
                  <c:v>0.58199999999999996</c:v>
                </c:pt>
                <c:pt idx="1228">
                  <c:v>0.52600000000000002</c:v>
                </c:pt>
                <c:pt idx="1229">
                  <c:v>0.58099999999999996</c:v>
                </c:pt>
                <c:pt idx="1230">
                  <c:v>0.53500000000000003</c:v>
                </c:pt>
                <c:pt idx="1231">
                  <c:v>0.56599999999999995</c:v>
                </c:pt>
                <c:pt idx="1232">
                  <c:v>0.58199999999999996</c:v>
                </c:pt>
                <c:pt idx="1233">
                  <c:v>0.54400000000000004</c:v>
                </c:pt>
                <c:pt idx="1234">
                  <c:v>0.54300000000000004</c:v>
                </c:pt>
                <c:pt idx="1235">
                  <c:v>0.58899999999999997</c:v>
                </c:pt>
                <c:pt idx="1236">
                  <c:v>0.628</c:v>
                </c:pt>
                <c:pt idx="1237">
                  <c:v>0.51100000000000001</c:v>
                </c:pt>
                <c:pt idx="1238">
                  <c:v>0.60299999999999998</c:v>
                </c:pt>
                <c:pt idx="1239">
                  <c:v>0.53200000000000003</c:v>
                </c:pt>
                <c:pt idx="1240">
                  <c:v>0.57499999999999996</c:v>
                </c:pt>
                <c:pt idx="1241">
                  <c:v>0.54</c:v>
                </c:pt>
                <c:pt idx="1242">
                  <c:v>0.55400000000000005</c:v>
                </c:pt>
                <c:pt idx="1243">
                  <c:v>0.51700000000000002</c:v>
                </c:pt>
                <c:pt idx="1244">
                  <c:v>0.56599999999999995</c:v>
                </c:pt>
                <c:pt idx="1245">
                  <c:v>0.57799999999999996</c:v>
                </c:pt>
                <c:pt idx="1246">
                  <c:v>0.497</c:v>
                </c:pt>
                <c:pt idx="1247">
                  <c:v>0.52100000000000002</c:v>
                </c:pt>
                <c:pt idx="1248">
                  <c:v>0.54100000000000004</c:v>
                </c:pt>
                <c:pt idx="1249">
                  <c:v>0.54500000000000004</c:v>
                </c:pt>
                <c:pt idx="1250">
                  <c:v>0.58599999999999997</c:v>
                </c:pt>
                <c:pt idx="1251">
                  <c:v>0.59499999999999997</c:v>
                </c:pt>
                <c:pt idx="1252">
                  <c:v>0.57799999999999996</c:v>
                </c:pt>
                <c:pt idx="1253">
                  <c:v>0.54500000000000004</c:v>
                </c:pt>
                <c:pt idx="1254">
                  <c:v>0.53800000000000003</c:v>
                </c:pt>
                <c:pt idx="1255">
                  <c:v>0.56100000000000005</c:v>
                </c:pt>
                <c:pt idx="1256">
                  <c:v>0.55900000000000005</c:v>
                </c:pt>
                <c:pt idx="1257">
                  <c:v>0.61699999999999999</c:v>
                </c:pt>
                <c:pt idx="1258">
                  <c:v>0.56799999999999995</c:v>
                </c:pt>
                <c:pt idx="1259">
                  <c:v>0.56699999999999995</c:v>
                </c:pt>
                <c:pt idx="1260">
                  <c:v>0.55200000000000005</c:v>
                </c:pt>
                <c:pt idx="1261">
                  <c:v>0.58699999999999997</c:v>
                </c:pt>
                <c:pt idx="1262">
                  <c:v>0.58499999999999996</c:v>
                </c:pt>
                <c:pt idx="1263">
                  <c:v>0.56499999999999995</c:v>
                </c:pt>
                <c:pt idx="1264">
                  <c:v>0.54400000000000004</c:v>
                </c:pt>
                <c:pt idx="1265">
                  <c:v>0.54</c:v>
                </c:pt>
                <c:pt idx="1266">
                  <c:v>0.59</c:v>
                </c:pt>
                <c:pt idx="1267">
                  <c:v>0.53600000000000003</c:v>
                </c:pt>
                <c:pt idx="1268">
                  <c:v>0.59599999999999997</c:v>
                </c:pt>
                <c:pt idx="1269">
                  <c:v>0.59399999999999997</c:v>
                </c:pt>
                <c:pt idx="1270">
                  <c:v>0.58299999999999996</c:v>
                </c:pt>
                <c:pt idx="1271">
                  <c:v>0.53900000000000003</c:v>
                </c:pt>
                <c:pt idx="1272">
                  <c:v>0.61699999999999999</c:v>
                </c:pt>
                <c:pt idx="1273">
                  <c:v>0.58199999999999996</c:v>
                </c:pt>
                <c:pt idx="1274">
                  <c:v>0.58299999999999996</c:v>
                </c:pt>
                <c:pt idx="1275">
                  <c:v>0.59899999999999998</c:v>
                </c:pt>
                <c:pt idx="1276">
                  <c:v>0.57499999999999996</c:v>
                </c:pt>
                <c:pt idx="1277">
                  <c:v>0.48199999999999998</c:v>
                </c:pt>
                <c:pt idx="1278">
                  <c:v>0.55000000000000004</c:v>
                </c:pt>
                <c:pt idx="1279">
                  <c:v>0.69799999999999995</c:v>
                </c:pt>
                <c:pt idx="1280">
                  <c:v>0.55700000000000005</c:v>
                </c:pt>
                <c:pt idx="1281">
                  <c:v>0.57399999999999995</c:v>
                </c:pt>
                <c:pt idx="1282">
                  <c:v>0.56200000000000006</c:v>
                </c:pt>
                <c:pt idx="1283">
                  <c:v>0.59599999999999997</c:v>
                </c:pt>
                <c:pt idx="1284">
                  <c:v>0.621</c:v>
                </c:pt>
                <c:pt idx="1285">
                  <c:v>0.57399999999999995</c:v>
                </c:pt>
                <c:pt idx="1286">
                  <c:v>0.54600000000000004</c:v>
                </c:pt>
                <c:pt idx="1287">
                  <c:v>0.55500000000000005</c:v>
                </c:pt>
                <c:pt idx="1288">
                  <c:v>0.54</c:v>
                </c:pt>
                <c:pt idx="1289">
                  <c:v>0.57399999999999995</c:v>
                </c:pt>
                <c:pt idx="1290">
                  <c:v>0.625</c:v>
                </c:pt>
                <c:pt idx="1291">
                  <c:v>0.58199999999999996</c:v>
                </c:pt>
                <c:pt idx="1292">
                  <c:v>0.625</c:v>
                </c:pt>
                <c:pt idx="1293">
                  <c:v>0.59499999999999997</c:v>
                </c:pt>
                <c:pt idx="1294">
                  <c:v>0.56699999999999995</c:v>
                </c:pt>
                <c:pt idx="1295">
                  <c:v>0.60799999999999998</c:v>
                </c:pt>
                <c:pt idx="1296">
                  <c:v>0.56299999999999994</c:v>
                </c:pt>
                <c:pt idx="1297">
                  <c:v>0.627</c:v>
                </c:pt>
                <c:pt idx="1298">
                  <c:v>0.57799999999999996</c:v>
                </c:pt>
                <c:pt idx="1299">
                  <c:v>0.57599999999999996</c:v>
                </c:pt>
                <c:pt idx="1300">
                  <c:v>0.621</c:v>
                </c:pt>
                <c:pt idx="1301">
                  <c:v>0.53700000000000003</c:v>
                </c:pt>
                <c:pt idx="1302">
                  <c:v>0.59399999999999997</c:v>
                </c:pt>
                <c:pt idx="1303">
                  <c:v>0.66</c:v>
                </c:pt>
                <c:pt idx="1304">
                  <c:v>0.56100000000000005</c:v>
                </c:pt>
                <c:pt idx="1305">
                  <c:v>0.54800000000000004</c:v>
                </c:pt>
                <c:pt idx="1306">
                  <c:v>0.58399999999999996</c:v>
                </c:pt>
                <c:pt idx="1307">
                  <c:v>0.58099999999999996</c:v>
                </c:pt>
                <c:pt idx="1308">
                  <c:v>0.59699999999999998</c:v>
                </c:pt>
                <c:pt idx="1309">
                  <c:v>0.56799999999999995</c:v>
                </c:pt>
                <c:pt idx="1310">
                  <c:v>0.60499999999999998</c:v>
                </c:pt>
                <c:pt idx="1311">
                  <c:v>0.61499999999999999</c:v>
                </c:pt>
                <c:pt idx="1312">
                  <c:v>0.58899999999999997</c:v>
                </c:pt>
                <c:pt idx="1313">
                  <c:v>0.67300000000000004</c:v>
                </c:pt>
                <c:pt idx="1314">
                  <c:v>0.57399999999999995</c:v>
                </c:pt>
                <c:pt idx="1315">
                  <c:v>0.57999999999999996</c:v>
                </c:pt>
                <c:pt idx="1316">
                  <c:v>0.55500000000000005</c:v>
                </c:pt>
                <c:pt idx="1317">
                  <c:v>0.624</c:v>
                </c:pt>
                <c:pt idx="1318">
                  <c:v>0.53300000000000003</c:v>
                </c:pt>
                <c:pt idx="1319">
                  <c:v>0.54900000000000004</c:v>
                </c:pt>
                <c:pt idx="1320">
                  <c:v>0.61099999999999999</c:v>
                </c:pt>
                <c:pt idx="1321">
                  <c:v>0.47299999999999998</c:v>
                </c:pt>
                <c:pt idx="1322">
                  <c:v>0.59599999999999997</c:v>
                </c:pt>
                <c:pt idx="1323">
                  <c:v>0.50900000000000001</c:v>
                </c:pt>
                <c:pt idx="1324">
                  <c:v>0.56799999999999995</c:v>
                </c:pt>
                <c:pt idx="1325">
                  <c:v>0.58499999999999996</c:v>
                </c:pt>
                <c:pt idx="1326">
                  <c:v>0.58099999999999996</c:v>
                </c:pt>
                <c:pt idx="1327">
                  <c:v>0.54100000000000004</c:v>
                </c:pt>
                <c:pt idx="1328">
                  <c:v>0.52400000000000002</c:v>
                </c:pt>
                <c:pt idx="1329">
                  <c:v>0.57899999999999996</c:v>
                </c:pt>
                <c:pt idx="1330">
                  <c:v>0.56699999999999995</c:v>
                </c:pt>
                <c:pt idx="1331">
                  <c:v>0.61599999999999999</c:v>
                </c:pt>
                <c:pt idx="1332">
                  <c:v>0.55300000000000005</c:v>
                </c:pt>
                <c:pt idx="1333">
                  <c:v>0.52900000000000003</c:v>
                </c:pt>
                <c:pt idx="1334">
                  <c:v>0.54300000000000004</c:v>
                </c:pt>
                <c:pt idx="1335">
                  <c:v>0.56799999999999995</c:v>
                </c:pt>
                <c:pt idx="1336">
                  <c:v>0.54300000000000004</c:v>
                </c:pt>
                <c:pt idx="1337">
                  <c:v>0.60199999999999998</c:v>
                </c:pt>
                <c:pt idx="1338">
                  <c:v>0.66400000000000003</c:v>
                </c:pt>
                <c:pt idx="1339">
                  <c:v>0.58299999999999996</c:v>
                </c:pt>
                <c:pt idx="1340">
                  <c:v>0.58199999999999996</c:v>
                </c:pt>
                <c:pt idx="1341">
                  <c:v>0.622</c:v>
                </c:pt>
                <c:pt idx="1342">
                  <c:v>0.53800000000000003</c:v>
                </c:pt>
                <c:pt idx="1343">
                  <c:v>0.53600000000000003</c:v>
                </c:pt>
                <c:pt idx="1344">
                  <c:v>0.52500000000000002</c:v>
                </c:pt>
                <c:pt idx="1345">
                  <c:v>0.55700000000000005</c:v>
                </c:pt>
                <c:pt idx="1346">
                  <c:v>0.51300000000000001</c:v>
                </c:pt>
                <c:pt idx="1347">
                  <c:v>0.53600000000000003</c:v>
                </c:pt>
                <c:pt idx="1348">
                  <c:v>0.626</c:v>
                </c:pt>
                <c:pt idx="1349">
                  <c:v>0.52</c:v>
                </c:pt>
                <c:pt idx="1350">
                  <c:v>0.56499999999999995</c:v>
                </c:pt>
                <c:pt idx="1351">
                  <c:v>0.71199999999999997</c:v>
                </c:pt>
                <c:pt idx="1352">
                  <c:v>0.56799999999999995</c:v>
                </c:pt>
                <c:pt idx="1353">
                  <c:v>0.54900000000000004</c:v>
                </c:pt>
                <c:pt idx="1354">
                  <c:v>0.51600000000000001</c:v>
                </c:pt>
                <c:pt idx="1355">
                  <c:v>0.6</c:v>
                </c:pt>
                <c:pt idx="1356">
                  <c:v>0.61799999999999999</c:v>
                </c:pt>
                <c:pt idx="1357">
                  <c:v>0.58099999999999996</c:v>
                </c:pt>
                <c:pt idx="1358">
                  <c:v>0.61</c:v>
                </c:pt>
                <c:pt idx="1359">
                  <c:v>0.65600000000000003</c:v>
                </c:pt>
                <c:pt idx="1360">
                  <c:v>0.56000000000000005</c:v>
                </c:pt>
                <c:pt idx="1361">
                  <c:v>0.56999999999999995</c:v>
                </c:pt>
                <c:pt idx="1362">
                  <c:v>0.54</c:v>
                </c:pt>
                <c:pt idx="1363">
                  <c:v>0.60899999999999999</c:v>
                </c:pt>
                <c:pt idx="1364">
                  <c:v>0.54300000000000004</c:v>
                </c:pt>
                <c:pt idx="1365">
                  <c:v>0.54200000000000004</c:v>
                </c:pt>
                <c:pt idx="1366">
                  <c:v>0.60399999999999998</c:v>
                </c:pt>
                <c:pt idx="1367">
                  <c:v>0.61299999999999999</c:v>
                </c:pt>
                <c:pt idx="1368">
                  <c:v>0.64</c:v>
                </c:pt>
                <c:pt idx="1369">
                  <c:v>0.61</c:v>
                </c:pt>
                <c:pt idx="1370">
                  <c:v>0.66500000000000004</c:v>
                </c:pt>
                <c:pt idx="1371">
                  <c:v>0.55900000000000005</c:v>
                </c:pt>
                <c:pt idx="1372">
                  <c:v>0.56499999999999995</c:v>
                </c:pt>
                <c:pt idx="1373">
                  <c:v>0.502</c:v>
                </c:pt>
                <c:pt idx="1374">
                  <c:v>0.68700000000000006</c:v>
                </c:pt>
                <c:pt idx="1375">
                  <c:v>0.60099999999999998</c:v>
                </c:pt>
                <c:pt idx="1376">
                  <c:v>0.58099999999999996</c:v>
                </c:pt>
                <c:pt idx="1377">
                  <c:v>0.6</c:v>
                </c:pt>
                <c:pt idx="1378">
                  <c:v>0.52800000000000002</c:v>
                </c:pt>
                <c:pt idx="1379">
                  <c:v>0.56499999999999995</c:v>
                </c:pt>
                <c:pt idx="1380">
                  <c:v>0.56100000000000005</c:v>
                </c:pt>
                <c:pt idx="1381">
                  <c:v>0.58299999999999996</c:v>
                </c:pt>
                <c:pt idx="1382">
                  <c:v>0.622</c:v>
                </c:pt>
                <c:pt idx="1383">
                  <c:v>0.55900000000000005</c:v>
                </c:pt>
                <c:pt idx="1384">
                  <c:v>0.503</c:v>
                </c:pt>
                <c:pt idx="1385">
                  <c:v>0.55300000000000005</c:v>
                </c:pt>
                <c:pt idx="1386">
                  <c:v>0.64800000000000002</c:v>
                </c:pt>
                <c:pt idx="1387">
                  <c:v>0.61399999999999999</c:v>
                </c:pt>
                <c:pt idx="1388">
                  <c:v>0.56299999999999994</c:v>
                </c:pt>
                <c:pt idx="1389">
                  <c:v>0.56399999999999995</c:v>
                </c:pt>
                <c:pt idx="1390">
                  <c:v>0.59299999999999997</c:v>
                </c:pt>
                <c:pt idx="1391">
                  <c:v>0.60399999999999998</c:v>
                </c:pt>
                <c:pt idx="1392">
                  <c:v>0.56499999999999995</c:v>
                </c:pt>
                <c:pt idx="1393">
                  <c:v>0.56799999999999995</c:v>
                </c:pt>
                <c:pt idx="1394">
                  <c:v>0.57199999999999995</c:v>
                </c:pt>
                <c:pt idx="1395">
                  <c:v>0.53100000000000003</c:v>
                </c:pt>
                <c:pt idx="1396">
                  <c:v>0.48099999999999998</c:v>
                </c:pt>
                <c:pt idx="1397">
                  <c:v>0.57299999999999995</c:v>
                </c:pt>
                <c:pt idx="1398">
                  <c:v>0.58899999999999997</c:v>
                </c:pt>
                <c:pt idx="1399">
                  <c:v>0.60599999999999998</c:v>
                </c:pt>
                <c:pt idx="1400">
                  <c:v>0.53700000000000003</c:v>
                </c:pt>
                <c:pt idx="1401">
                  <c:v>0.53300000000000003</c:v>
                </c:pt>
                <c:pt idx="1402">
                  <c:v>0.53200000000000003</c:v>
                </c:pt>
                <c:pt idx="1403">
                  <c:v>0.61099999999999999</c:v>
                </c:pt>
                <c:pt idx="1404">
                  <c:v>0.57599999999999996</c:v>
                </c:pt>
                <c:pt idx="1405">
                  <c:v>0.61799999999999999</c:v>
                </c:pt>
                <c:pt idx="1406">
                  <c:v>0.50800000000000001</c:v>
                </c:pt>
                <c:pt idx="1407">
                  <c:v>0.56699999999999995</c:v>
                </c:pt>
                <c:pt idx="1408">
                  <c:v>0.56299999999999994</c:v>
                </c:pt>
                <c:pt idx="1409">
                  <c:v>0.60699999999999998</c:v>
                </c:pt>
                <c:pt idx="1410">
                  <c:v>0.54600000000000004</c:v>
                </c:pt>
                <c:pt idx="1411">
                  <c:v>0.63900000000000001</c:v>
                </c:pt>
                <c:pt idx="1412">
                  <c:v>0.55200000000000005</c:v>
                </c:pt>
                <c:pt idx="1413">
                  <c:v>0.57399999999999995</c:v>
                </c:pt>
                <c:pt idx="1414">
                  <c:v>0.56799999999999995</c:v>
                </c:pt>
                <c:pt idx="1415">
                  <c:v>0.56899999999999995</c:v>
                </c:pt>
                <c:pt idx="1416">
                  <c:v>0.59299999999999997</c:v>
                </c:pt>
                <c:pt idx="1417">
                  <c:v>0.60799999999999998</c:v>
                </c:pt>
                <c:pt idx="1418">
                  <c:v>0.61799999999999999</c:v>
                </c:pt>
                <c:pt idx="1419">
                  <c:v>0.53300000000000003</c:v>
                </c:pt>
                <c:pt idx="1420">
                  <c:v>0.55300000000000005</c:v>
                </c:pt>
                <c:pt idx="1421">
                  <c:v>0.58599999999999997</c:v>
                </c:pt>
                <c:pt idx="1422">
                  <c:v>0.54600000000000004</c:v>
                </c:pt>
                <c:pt idx="1423">
                  <c:v>0.56999999999999995</c:v>
                </c:pt>
                <c:pt idx="1424">
                  <c:v>0.60399999999999998</c:v>
                </c:pt>
                <c:pt idx="1425">
                  <c:v>0.65700000000000003</c:v>
                </c:pt>
                <c:pt idx="1426">
                  <c:v>0.57499999999999996</c:v>
                </c:pt>
                <c:pt idx="1427">
                  <c:v>0.51500000000000001</c:v>
                </c:pt>
                <c:pt idx="1428">
                  <c:v>0.66</c:v>
                </c:pt>
                <c:pt idx="1429">
                  <c:v>0.57299999999999995</c:v>
                </c:pt>
                <c:pt idx="1430">
                  <c:v>0.57799999999999996</c:v>
                </c:pt>
                <c:pt idx="1431">
                  <c:v>0.65700000000000003</c:v>
                </c:pt>
                <c:pt idx="1432">
                  <c:v>0.621</c:v>
                </c:pt>
                <c:pt idx="1433">
                  <c:v>0.56200000000000006</c:v>
                </c:pt>
                <c:pt idx="1434">
                  <c:v>0.55400000000000005</c:v>
                </c:pt>
                <c:pt idx="1435">
                  <c:v>0.59399999999999997</c:v>
                </c:pt>
                <c:pt idx="1436">
                  <c:v>0.56100000000000005</c:v>
                </c:pt>
                <c:pt idx="1437">
                  <c:v>0.57599999999999996</c:v>
                </c:pt>
                <c:pt idx="1438">
                  <c:v>0.63900000000000001</c:v>
                </c:pt>
                <c:pt idx="1439">
                  <c:v>0.59599999999999997</c:v>
                </c:pt>
                <c:pt idx="1440">
                  <c:v>0.56200000000000006</c:v>
                </c:pt>
                <c:pt idx="1441">
                  <c:v>0.54400000000000004</c:v>
                </c:pt>
                <c:pt idx="1442">
                  <c:v>0.59</c:v>
                </c:pt>
                <c:pt idx="1443">
                  <c:v>0.57799999999999996</c:v>
                </c:pt>
                <c:pt idx="1444">
                  <c:v>0.56200000000000006</c:v>
                </c:pt>
                <c:pt idx="1445">
                  <c:v>0.61699999999999999</c:v>
                </c:pt>
                <c:pt idx="1446">
                  <c:v>0.60899999999999999</c:v>
                </c:pt>
                <c:pt idx="1447">
                  <c:v>0.55200000000000005</c:v>
                </c:pt>
                <c:pt idx="1448">
                  <c:v>0.61099999999999999</c:v>
                </c:pt>
                <c:pt idx="1449">
                  <c:v>0.59499999999999997</c:v>
                </c:pt>
                <c:pt idx="1450">
                  <c:v>0.62</c:v>
                </c:pt>
                <c:pt idx="1451">
                  <c:v>0.61199999999999999</c:v>
                </c:pt>
                <c:pt idx="1452">
                  <c:v>0.622</c:v>
                </c:pt>
                <c:pt idx="1453">
                  <c:v>0.66</c:v>
                </c:pt>
                <c:pt idx="1454">
                  <c:v>0.63200000000000001</c:v>
                </c:pt>
                <c:pt idx="1455">
                  <c:v>0.51200000000000001</c:v>
                </c:pt>
                <c:pt idx="1456">
                  <c:v>0.60199999999999998</c:v>
                </c:pt>
                <c:pt idx="1457">
                  <c:v>0.53200000000000003</c:v>
                </c:pt>
                <c:pt idx="1458">
                  <c:v>0.57199999999999995</c:v>
                </c:pt>
                <c:pt idx="1459">
                  <c:v>0.59899999999999998</c:v>
                </c:pt>
                <c:pt idx="1460">
                  <c:v>0.56299999999999994</c:v>
                </c:pt>
                <c:pt idx="1461">
                  <c:v>0.59299999999999997</c:v>
                </c:pt>
                <c:pt idx="1462">
                  <c:v>0.54400000000000004</c:v>
                </c:pt>
                <c:pt idx="1463">
                  <c:v>0.59</c:v>
                </c:pt>
                <c:pt idx="1464">
                  <c:v>0.59599999999999997</c:v>
                </c:pt>
                <c:pt idx="1465">
                  <c:v>0.54200000000000004</c:v>
                </c:pt>
                <c:pt idx="1466">
                  <c:v>0.67600000000000005</c:v>
                </c:pt>
                <c:pt idx="1467">
                  <c:v>0.53</c:v>
                </c:pt>
                <c:pt idx="1468">
                  <c:v>0.58699999999999997</c:v>
                </c:pt>
                <c:pt idx="1469">
                  <c:v>0.59499999999999997</c:v>
                </c:pt>
                <c:pt idx="1470">
                  <c:v>0.64200000000000002</c:v>
                </c:pt>
                <c:pt idx="1471">
                  <c:v>0.56899999999999995</c:v>
                </c:pt>
                <c:pt idx="1472">
                  <c:v>0.59199999999999997</c:v>
                </c:pt>
                <c:pt idx="1473">
                  <c:v>0.57899999999999996</c:v>
                </c:pt>
                <c:pt idx="1474">
                  <c:v>0.57999999999999996</c:v>
                </c:pt>
                <c:pt idx="1475">
                  <c:v>0.58499999999999996</c:v>
                </c:pt>
                <c:pt idx="1476">
                  <c:v>0.59399999999999997</c:v>
                </c:pt>
                <c:pt idx="1477">
                  <c:v>0.58799999999999997</c:v>
                </c:pt>
                <c:pt idx="1478">
                  <c:v>0.58799999999999997</c:v>
                </c:pt>
                <c:pt idx="1479">
                  <c:v>0.53400000000000003</c:v>
                </c:pt>
                <c:pt idx="1480">
                  <c:v>0.60099999999999998</c:v>
                </c:pt>
                <c:pt idx="1481">
                  <c:v>0.53900000000000003</c:v>
                </c:pt>
                <c:pt idx="1482">
                  <c:v>0.61</c:v>
                </c:pt>
                <c:pt idx="1483">
                  <c:v>0.58599999999999997</c:v>
                </c:pt>
                <c:pt idx="1484">
                  <c:v>0.56399999999999995</c:v>
                </c:pt>
                <c:pt idx="1485">
                  <c:v>0.56000000000000005</c:v>
                </c:pt>
                <c:pt idx="1486">
                  <c:v>0.58899999999999997</c:v>
                </c:pt>
                <c:pt idx="1487">
                  <c:v>0.66300000000000003</c:v>
                </c:pt>
                <c:pt idx="1488">
                  <c:v>0.61899999999999999</c:v>
                </c:pt>
                <c:pt idx="1489">
                  <c:v>0.624</c:v>
                </c:pt>
                <c:pt idx="1490">
                  <c:v>0.57199999999999995</c:v>
                </c:pt>
                <c:pt idx="1491">
                  <c:v>0.54100000000000004</c:v>
                </c:pt>
                <c:pt idx="1492">
                  <c:v>0.59399999999999997</c:v>
                </c:pt>
                <c:pt idx="1493">
                  <c:v>0.59399999999999997</c:v>
                </c:pt>
                <c:pt idx="1494">
                  <c:v>0.59499999999999997</c:v>
                </c:pt>
                <c:pt idx="1495">
                  <c:v>0.499</c:v>
                </c:pt>
                <c:pt idx="1496">
                  <c:v>0.56999999999999995</c:v>
                </c:pt>
                <c:pt idx="1497">
                  <c:v>0.55400000000000005</c:v>
                </c:pt>
                <c:pt idx="1498">
                  <c:v>0.59499999999999997</c:v>
                </c:pt>
                <c:pt idx="1499">
                  <c:v>0.55400000000000005</c:v>
                </c:pt>
                <c:pt idx="1500">
                  <c:v>0.629</c:v>
                </c:pt>
                <c:pt idx="1501">
                  <c:v>0.53700000000000003</c:v>
                </c:pt>
                <c:pt idx="1502">
                  <c:v>0.629</c:v>
                </c:pt>
                <c:pt idx="1503">
                  <c:v>0.61</c:v>
                </c:pt>
                <c:pt idx="1504">
                  <c:v>0.60499999999999998</c:v>
                </c:pt>
                <c:pt idx="1505">
                  <c:v>0.51400000000000001</c:v>
                </c:pt>
                <c:pt idx="1506">
                  <c:v>0.621</c:v>
                </c:pt>
                <c:pt idx="1507">
                  <c:v>0.61399999999999999</c:v>
                </c:pt>
                <c:pt idx="1508">
                  <c:v>0.624</c:v>
                </c:pt>
                <c:pt idx="1509">
                  <c:v>0.59499999999999997</c:v>
                </c:pt>
                <c:pt idx="1510">
                  <c:v>0.57599999999999996</c:v>
                </c:pt>
                <c:pt idx="1511">
                  <c:v>0.57399999999999995</c:v>
                </c:pt>
                <c:pt idx="1512">
                  <c:v>0.58899999999999997</c:v>
                </c:pt>
                <c:pt idx="1513">
                  <c:v>0.56699999999999995</c:v>
                </c:pt>
                <c:pt idx="1514">
                  <c:v>0.61599999999999999</c:v>
                </c:pt>
                <c:pt idx="1515">
                  <c:v>0.55000000000000004</c:v>
                </c:pt>
                <c:pt idx="1516">
                  <c:v>0.54800000000000004</c:v>
                </c:pt>
                <c:pt idx="1517">
                  <c:v>0.59899999999999998</c:v>
                </c:pt>
                <c:pt idx="1518">
                  <c:v>0.56000000000000005</c:v>
                </c:pt>
                <c:pt idx="1519">
                  <c:v>0.56999999999999995</c:v>
                </c:pt>
                <c:pt idx="1520">
                  <c:v>0.58199999999999996</c:v>
                </c:pt>
                <c:pt idx="1521">
                  <c:v>0.57899999999999996</c:v>
                </c:pt>
                <c:pt idx="1522">
                  <c:v>0.58299999999999996</c:v>
                </c:pt>
                <c:pt idx="1523">
                  <c:v>0.60199999999999998</c:v>
                </c:pt>
                <c:pt idx="1524">
                  <c:v>0.59499999999999997</c:v>
                </c:pt>
                <c:pt idx="1525">
                  <c:v>0.63600000000000001</c:v>
                </c:pt>
                <c:pt idx="1526">
                  <c:v>0.65600000000000003</c:v>
                </c:pt>
                <c:pt idx="1527">
                  <c:v>0.60099999999999998</c:v>
                </c:pt>
                <c:pt idx="1528">
                  <c:v>0.58199999999999996</c:v>
                </c:pt>
                <c:pt idx="1529">
                  <c:v>0.61499999999999999</c:v>
                </c:pt>
                <c:pt idx="1530">
                  <c:v>0.61299999999999999</c:v>
                </c:pt>
                <c:pt idx="1531">
                  <c:v>0.64400000000000002</c:v>
                </c:pt>
                <c:pt idx="1532">
                  <c:v>0.55700000000000005</c:v>
                </c:pt>
                <c:pt idx="1533">
                  <c:v>0.61399999999999999</c:v>
                </c:pt>
                <c:pt idx="1534">
                  <c:v>0.58899999999999997</c:v>
                </c:pt>
                <c:pt idx="1535">
                  <c:v>0.56000000000000005</c:v>
                </c:pt>
                <c:pt idx="1536">
                  <c:v>0.58099999999999996</c:v>
                </c:pt>
                <c:pt idx="1537">
                  <c:v>0.54900000000000004</c:v>
                </c:pt>
                <c:pt idx="1538">
                  <c:v>0.54700000000000004</c:v>
                </c:pt>
                <c:pt idx="1539">
                  <c:v>0.67900000000000005</c:v>
                </c:pt>
                <c:pt idx="1540">
                  <c:v>0.55900000000000005</c:v>
                </c:pt>
                <c:pt idx="1541">
                  <c:v>0.57599999999999996</c:v>
                </c:pt>
                <c:pt idx="1542">
                  <c:v>0.59599999999999997</c:v>
                </c:pt>
                <c:pt idx="1543">
                  <c:v>0.63300000000000001</c:v>
                </c:pt>
                <c:pt idx="1544">
                  <c:v>0.52500000000000002</c:v>
                </c:pt>
                <c:pt idx="1545">
                  <c:v>0.61299999999999999</c:v>
                </c:pt>
                <c:pt idx="1546">
                  <c:v>0.60499999999999998</c:v>
                </c:pt>
                <c:pt idx="1547">
                  <c:v>0.54200000000000004</c:v>
                </c:pt>
                <c:pt idx="1548">
                  <c:v>0.58599999999999997</c:v>
                </c:pt>
                <c:pt idx="1549">
                  <c:v>0.61799999999999999</c:v>
                </c:pt>
                <c:pt idx="1550">
                  <c:v>0.58299999999999996</c:v>
                </c:pt>
                <c:pt idx="1551">
                  <c:v>0.56499999999999995</c:v>
                </c:pt>
                <c:pt idx="1552">
                  <c:v>0.58299999999999996</c:v>
                </c:pt>
                <c:pt idx="1553">
                  <c:v>0.51200000000000001</c:v>
                </c:pt>
                <c:pt idx="1554">
                  <c:v>0.60899999999999999</c:v>
                </c:pt>
                <c:pt idx="1555">
                  <c:v>0.55100000000000005</c:v>
                </c:pt>
                <c:pt idx="1556">
                  <c:v>0.61399999999999999</c:v>
                </c:pt>
                <c:pt idx="1557">
                  <c:v>0.50800000000000001</c:v>
                </c:pt>
                <c:pt idx="1558">
                  <c:v>0.59199999999999997</c:v>
                </c:pt>
                <c:pt idx="1559">
                  <c:v>0.59199999999999997</c:v>
                </c:pt>
                <c:pt idx="1560">
                  <c:v>0.53100000000000003</c:v>
                </c:pt>
                <c:pt idx="1561">
                  <c:v>0.58599999999999997</c:v>
                </c:pt>
                <c:pt idx="1562">
                  <c:v>0.60099999999999998</c:v>
                </c:pt>
                <c:pt idx="1563">
                  <c:v>0.64500000000000002</c:v>
                </c:pt>
                <c:pt idx="1564">
                  <c:v>0.58499999999999996</c:v>
                </c:pt>
                <c:pt idx="1565">
                  <c:v>0.59699999999999998</c:v>
                </c:pt>
                <c:pt idx="1566">
                  <c:v>0.56000000000000005</c:v>
                </c:pt>
                <c:pt idx="1567">
                  <c:v>0.60799999999999998</c:v>
                </c:pt>
                <c:pt idx="1568">
                  <c:v>0.58699999999999997</c:v>
                </c:pt>
                <c:pt idx="1569">
                  <c:v>0.56100000000000005</c:v>
                </c:pt>
                <c:pt idx="1570">
                  <c:v>0.59499999999999997</c:v>
                </c:pt>
                <c:pt idx="1571">
                  <c:v>0.61499999999999999</c:v>
                </c:pt>
                <c:pt idx="1572">
                  <c:v>0.503</c:v>
                </c:pt>
                <c:pt idx="1573">
                  <c:v>0.60899999999999999</c:v>
                </c:pt>
                <c:pt idx="1574">
                  <c:v>0.50700000000000001</c:v>
                </c:pt>
                <c:pt idx="1575">
                  <c:v>0.499</c:v>
                </c:pt>
                <c:pt idx="1576">
                  <c:v>0.51600000000000001</c:v>
                </c:pt>
                <c:pt idx="1577">
                  <c:v>0.64900000000000002</c:v>
                </c:pt>
                <c:pt idx="1578">
                  <c:v>0.505</c:v>
                </c:pt>
                <c:pt idx="1579">
                  <c:v>0.58599999999999997</c:v>
                </c:pt>
                <c:pt idx="1580">
                  <c:v>0.60199999999999998</c:v>
                </c:pt>
                <c:pt idx="1581">
                  <c:v>0.56100000000000005</c:v>
                </c:pt>
                <c:pt idx="1582">
                  <c:v>0.67200000000000004</c:v>
                </c:pt>
                <c:pt idx="1583">
                  <c:v>0.58299999999999996</c:v>
                </c:pt>
                <c:pt idx="1584">
                  <c:v>0.57799999999999996</c:v>
                </c:pt>
                <c:pt idx="1585">
                  <c:v>0.57899999999999996</c:v>
                </c:pt>
                <c:pt idx="1586">
                  <c:v>0.625</c:v>
                </c:pt>
                <c:pt idx="1587">
                  <c:v>0.61699999999999999</c:v>
                </c:pt>
                <c:pt idx="1588">
                  <c:v>0.58099999999999996</c:v>
                </c:pt>
                <c:pt idx="1589">
                  <c:v>0.59199999999999997</c:v>
                </c:pt>
                <c:pt idx="1590">
                  <c:v>0.53100000000000003</c:v>
                </c:pt>
                <c:pt idx="1591">
                  <c:v>0.61499999999999999</c:v>
                </c:pt>
                <c:pt idx="1592">
                  <c:v>0.57099999999999995</c:v>
                </c:pt>
                <c:pt idx="1593">
                  <c:v>0.59699999999999998</c:v>
                </c:pt>
                <c:pt idx="1594">
                  <c:v>0.56499999999999995</c:v>
                </c:pt>
                <c:pt idx="1595">
                  <c:v>0.627</c:v>
                </c:pt>
                <c:pt idx="1596">
                  <c:v>0.58499999999999996</c:v>
                </c:pt>
                <c:pt idx="1597">
                  <c:v>0.60199999999999998</c:v>
                </c:pt>
                <c:pt idx="1598">
                  <c:v>0.57099999999999995</c:v>
                </c:pt>
                <c:pt idx="1599">
                  <c:v>0.56499999999999995</c:v>
                </c:pt>
                <c:pt idx="1600">
                  <c:v>0.56799999999999995</c:v>
                </c:pt>
                <c:pt idx="1601">
                  <c:v>0.61899999999999999</c:v>
                </c:pt>
                <c:pt idx="1602">
                  <c:v>0.53500000000000003</c:v>
                </c:pt>
                <c:pt idx="1603">
                  <c:v>0.66900000000000004</c:v>
                </c:pt>
                <c:pt idx="1604">
                  <c:v>0.56399999999999995</c:v>
                </c:pt>
                <c:pt idx="1605">
                  <c:v>0.624</c:v>
                </c:pt>
                <c:pt idx="1606">
                  <c:v>0.58799999999999997</c:v>
                </c:pt>
                <c:pt idx="1607">
                  <c:v>0.57899999999999996</c:v>
                </c:pt>
                <c:pt idx="1608">
                  <c:v>0.625</c:v>
                </c:pt>
                <c:pt idx="1609">
                  <c:v>0.55700000000000005</c:v>
                </c:pt>
                <c:pt idx="1610">
                  <c:v>0.59299999999999997</c:v>
                </c:pt>
                <c:pt idx="1611">
                  <c:v>0.58499999999999996</c:v>
                </c:pt>
                <c:pt idx="1612">
                  <c:v>0.59899999999999998</c:v>
                </c:pt>
                <c:pt idx="1613">
                  <c:v>0.58299999999999996</c:v>
                </c:pt>
                <c:pt idx="1614">
                  <c:v>0.63300000000000001</c:v>
                </c:pt>
                <c:pt idx="1615">
                  <c:v>0.67500000000000004</c:v>
                </c:pt>
                <c:pt idx="1616">
                  <c:v>0.61399999999999999</c:v>
                </c:pt>
                <c:pt idx="1617">
                  <c:v>0.66500000000000004</c:v>
                </c:pt>
                <c:pt idx="1618">
                  <c:v>0.55500000000000005</c:v>
                </c:pt>
                <c:pt idx="1619">
                  <c:v>0.54800000000000004</c:v>
                </c:pt>
                <c:pt idx="1620">
                  <c:v>0.66400000000000003</c:v>
                </c:pt>
                <c:pt idx="1621">
                  <c:v>0.56299999999999994</c:v>
                </c:pt>
                <c:pt idx="1622">
                  <c:v>0.63100000000000001</c:v>
                </c:pt>
                <c:pt idx="1623">
                  <c:v>0.59199999999999997</c:v>
                </c:pt>
                <c:pt idx="1624">
                  <c:v>0.57099999999999995</c:v>
                </c:pt>
                <c:pt idx="1625">
                  <c:v>0.57099999999999995</c:v>
                </c:pt>
                <c:pt idx="1626">
                  <c:v>0.63200000000000001</c:v>
                </c:pt>
                <c:pt idx="1627">
                  <c:v>0.54700000000000004</c:v>
                </c:pt>
                <c:pt idx="1628">
                  <c:v>0.53800000000000003</c:v>
                </c:pt>
                <c:pt idx="1629">
                  <c:v>0.63200000000000001</c:v>
                </c:pt>
                <c:pt idx="1630">
                  <c:v>0.57199999999999995</c:v>
                </c:pt>
                <c:pt idx="1631">
                  <c:v>0.53300000000000003</c:v>
                </c:pt>
                <c:pt idx="1632">
                  <c:v>0.52100000000000002</c:v>
                </c:pt>
                <c:pt idx="1633">
                  <c:v>0.63800000000000001</c:v>
                </c:pt>
                <c:pt idx="1634">
                  <c:v>0.52</c:v>
                </c:pt>
                <c:pt idx="1635">
                  <c:v>0.54300000000000004</c:v>
                </c:pt>
                <c:pt idx="1636">
                  <c:v>0.53700000000000003</c:v>
                </c:pt>
                <c:pt idx="1637">
                  <c:v>0.58599999999999997</c:v>
                </c:pt>
                <c:pt idx="1638">
                  <c:v>0.58299999999999996</c:v>
                </c:pt>
                <c:pt idx="1639">
                  <c:v>0.56399999999999995</c:v>
                </c:pt>
                <c:pt idx="1640">
                  <c:v>0.56299999999999994</c:v>
                </c:pt>
                <c:pt idx="1641">
                  <c:v>0.60799999999999998</c:v>
                </c:pt>
                <c:pt idx="1642">
                  <c:v>0.61299999999999999</c:v>
                </c:pt>
                <c:pt idx="1643">
                  <c:v>0.53700000000000003</c:v>
                </c:pt>
                <c:pt idx="1644">
                  <c:v>0.55900000000000005</c:v>
                </c:pt>
                <c:pt idx="1645">
                  <c:v>0.57099999999999995</c:v>
                </c:pt>
                <c:pt idx="1646">
                  <c:v>0.61499999999999999</c:v>
                </c:pt>
                <c:pt idx="1647">
                  <c:v>0.58899999999999997</c:v>
                </c:pt>
                <c:pt idx="1648">
                  <c:v>0.56499999999999995</c:v>
                </c:pt>
                <c:pt idx="1649">
                  <c:v>0.56599999999999995</c:v>
                </c:pt>
                <c:pt idx="1650">
                  <c:v>0.503</c:v>
                </c:pt>
                <c:pt idx="1651">
                  <c:v>0.58299999999999996</c:v>
                </c:pt>
                <c:pt idx="1652">
                  <c:v>0.55000000000000004</c:v>
                </c:pt>
                <c:pt idx="1653">
                  <c:v>0.61799999999999999</c:v>
                </c:pt>
                <c:pt idx="1654">
                  <c:v>0.58499999999999996</c:v>
                </c:pt>
                <c:pt idx="1655">
                  <c:v>0.55900000000000005</c:v>
                </c:pt>
                <c:pt idx="1656">
                  <c:v>0.55400000000000005</c:v>
                </c:pt>
                <c:pt idx="1657">
                  <c:v>0.54600000000000004</c:v>
                </c:pt>
                <c:pt idx="1658">
                  <c:v>0.58399999999999996</c:v>
                </c:pt>
                <c:pt idx="1659">
                  <c:v>0.61499999999999999</c:v>
                </c:pt>
                <c:pt idx="1660">
                  <c:v>0.56200000000000006</c:v>
                </c:pt>
                <c:pt idx="1661">
                  <c:v>0.56599999999999995</c:v>
                </c:pt>
                <c:pt idx="1662">
                  <c:v>0.504</c:v>
                </c:pt>
                <c:pt idx="1663">
                  <c:v>0.628</c:v>
                </c:pt>
                <c:pt idx="1664">
                  <c:v>0.58699999999999997</c:v>
                </c:pt>
                <c:pt idx="1665">
                  <c:v>0.57899999999999996</c:v>
                </c:pt>
                <c:pt idx="1666">
                  <c:v>0.63100000000000001</c:v>
                </c:pt>
                <c:pt idx="1667">
                  <c:v>0.6</c:v>
                </c:pt>
                <c:pt idx="1668">
                  <c:v>0.56599999999999995</c:v>
                </c:pt>
                <c:pt idx="1669">
                  <c:v>0.627</c:v>
                </c:pt>
                <c:pt idx="1670">
                  <c:v>0.49</c:v>
                </c:pt>
                <c:pt idx="1671">
                  <c:v>0.60899999999999999</c:v>
                </c:pt>
                <c:pt idx="1672">
                  <c:v>0.60699999999999998</c:v>
                </c:pt>
                <c:pt idx="1673">
                  <c:v>0.66</c:v>
                </c:pt>
                <c:pt idx="1674">
                  <c:v>0.59299999999999997</c:v>
                </c:pt>
                <c:pt idx="1675">
                  <c:v>0.60699999999999998</c:v>
                </c:pt>
                <c:pt idx="1676">
                  <c:v>0.57499999999999996</c:v>
                </c:pt>
                <c:pt idx="1677">
                  <c:v>0.57799999999999996</c:v>
                </c:pt>
                <c:pt idx="1678">
                  <c:v>0.61699999999999999</c:v>
                </c:pt>
                <c:pt idx="1679">
                  <c:v>0.56499999999999995</c:v>
                </c:pt>
                <c:pt idx="1680">
                  <c:v>0.66600000000000004</c:v>
                </c:pt>
                <c:pt idx="1681">
                  <c:v>0.60599999999999998</c:v>
                </c:pt>
                <c:pt idx="1682">
                  <c:v>0.58099999999999996</c:v>
                </c:pt>
                <c:pt idx="1683">
                  <c:v>0.58599999999999997</c:v>
                </c:pt>
                <c:pt idx="1684">
                  <c:v>0.58699999999999997</c:v>
                </c:pt>
                <c:pt idx="1685">
                  <c:v>0.61799999999999999</c:v>
                </c:pt>
                <c:pt idx="1686">
                  <c:v>0.624</c:v>
                </c:pt>
                <c:pt idx="1687">
                  <c:v>0.54600000000000004</c:v>
                </c:pt>
                <c:pt idx="1688">
                  <c:v>0.54</c:v>
                </c:pt>
                <c:pt idx="1689">
                  <c:v>0.55000000000000004</c:v>
                </c:pt>
                <c:pt idx="1690">
                  <c:v>0.62</c:v>
                </c:pt>
                <c:pt idx="1691">
                  <c:v>0.55100000000000005</c:v>
                </c:pt>
                <c:pt idx="1692">
                  <c:v>0.59599999999999997</c:v>
                </c:pt>
                <c:pt idx="1693">
                  <c:v>0.54100000000000004</c:v>
                </c:pt>
                <c:pt idx="1694">
                  <c:v>0.61899999999999999</c:v>
                </c:pt>
                <c:pt idx="1695">
                  <c:v>0.61199999999999999</c:v>
                </c:pt>
                <c:pt idx="1696">
                  <c:v>0.55500000000000005</c:v>
                </c:pt>
                <c:pt idx="1697">
                  <c:v>0.56499999999999995</c:v>
                </c:pt>
                <c:pt idx="1698">
                  <c:v>0.627</c:v>
                </c:pt>
                <c:pt idx="1699">
                  <c:v>0.74199999999999999</c:v>
                </c:pt>
                <c:pt idx="1700">
                  <c:v>0.68899999999999995</c:v>
                </c:pt>
                <c:pt idx="1701">
                  <c:v>0.52500000000000002</c:v>
                </c:pt>
                <c:pt idx="1702">
                  <c:v>0.56399999999999995</c:v>
                </c:pt>
                <c:pt idx="1703">
                  <c:v>0.47899999999999998</c:v>
                </c:pt>
                <c:pt idx="1704">
                  <c:v>0.56999999999999995</c:v>
                </c:pt>
                <c:pt idx="1705">
                  <c:v>0.60199999999999998</c:v>
                </c:pt>
                <c:pt idx="1706">
                  <c:v>0.59299999999999997</c:v>
                </c:pt>
                <c:pt idx="1707">
                  <c:v>0.63400000000000001</c:v>
                </c:pt>
                <c:pt idx="1708">
                  <c:v>0.56200000000000006</c:v>
                </c:pt>
                <c:pt idx="1709">
                  <c:v>0.56200000000000006</c:v>
                </c:pt>
                <c:pt idx="1710">
                  <c:v>0.58399999999999996</c:v>
                </c:pt>
                <c:pt idx="1711">
                  <c:v>0.60699999999999998</c:v>
                </c:pt>
                <c:pt idx="1712">
                  <c:v>0.621</c:v>
                </c:pt>
                <c:pt idx="1713">
                  <c:v>0.51900000000000002</c:v>
                </c:pt>
                <c:pt idx="1714">
                  <c:v>0.58099999999999996</c:v>
                </c:pt>
                <c:pt idx="1715">
                  <c:v>0.63700000000000001</c:v>
                </c:pt>
                <c:pt idx="1716">
                  <c:v>0.61299999999999999</c:v>
                </c:pt>
                <c:pt idx="1717">
                  <c:v>0.58299999999999996</c:v>
                </c:pt>
                <c:pt idx="1718">
                  <c:v>0.55100000000000005</c:v>
                </c:pt>
                <c:pt idx="1719">
                  <c:v>0.6</c:v>
                </c:pt>
                <c:pt idx="1720">
                  <c:v>0.629</c:v>
                </c:pt>
                <c:pt idx="1721">
                  <c:v>0.624</c:v>
                </c:pt>
                <c:pt idx="1722">
                  <c:v>0.60699999999999998</c:v>
                </c:pt>
                <c:pt idx="1723">
                  <c:v>0.56899999999999995</c:v>
                </c:pt>
                <c:pt idx="1724">
                  <c:v>0.56699999999999995</c:v>
                </c:pt>
                <c:pt idx="1725">
                  <c:v>0.60099999999999998</c:v>
                </c:pt>
                <c:pt idx="1726">
                  <c:v>0.65700000000000003</c:v>
                </c:pt>
                <c:pt idx="1727">
                  <c:v>0.58299999999999996</c:v>
                </c:pt>
                <c:pt idx="1728">
                  <c:v>0.56399999999999995</c:v>
                </c:pt>
                <c:pt idx="1729">
                  <c:v>0.63100000000000001</c:v>
                </c:pt>
                <c:pt idx="1730">
                  <c:v>0.59799999999999998</c:v>
                </c:pt>
                <c:pt idx="1731">
                  <c:v>0.629</c:v>
                </c:pt>
                <c:pt idx="1732">
                  <c:v>0.64500000000000002</c:v>
                </c:pt>
                <c:pt idx="1733">
                  <c:v>0.505</c:v>
                </c:pt>
                <c:pt idx="1734">
                  <c:v>0.56100000000000005</c:v>
                </c:pt>
                <c:pt idx="1735">
                  <c:v>0.66500000000000004</c:v>
                </c:pt>
                <c:pt idx="1736">
                  <c:v>0.69099999999999995</c:v>
                </c:pt>
                <c:pt idx="1737">
                  <c:v>0.55700000000000005</c:v>
                </c:pt>
                <c:pt idx="1738">
                  <c:v>0.61199999999999999</c:v>
                </c:pt>
                <c:pt idx="1739">
                  <c:v>0.58799999999999997</c:v>
                </c:pt>
                <c:pt idx="1740">
                  <c:v>0.6</c:v>
                </c:pt>
                <c:pt idx="1741">
                  <c:v>0.65</c:v>
                </c:pt>
                <c:pt idx="1742">
                  <c:v>0.621</c:v>
                </c:pt>
                <c:pt idx="1743">
                  <c:v>0.57499999999999996</c:v>
                </c:pt>
                <c:pt idx="1744">
                  <c:v>0.63600000000000001</c:v>
                </c:pt>
                <c:pt idx="1745">
                  <c:v>0.60599999999999998</c:v>
                </c:pt>
                <c:pt idx="1746">
                  <c:v>0.61</c:v>
                </c:pt>
                <c:pt idx="1747">
                  <c:v>0.53300000000000003</c:v>
                </c:pt>
                <c:pt idx="1748">
                  <c:v>0.627</c:v>
                </c:pt>
                <c:pt idx="1749">
                  <c:v>0.58599999999999997</c:v>
                </c:pt>
                <c:pt idx="1750">
                  <c:v>0.56899999999999995</c:v>
                </c:pt>
                <c:pt idx="1751">
                  <c:v>0.59499999999999997</c:v>
                </c:pt>
                <c:pt idx="1752">
                  <c:v>0.625</c:v>
                </c:pt>
                <c:pt idx="1753">
                  <c:v>0.63400000000000001</c:v>
                </c:pt>
                <c:pt idx="1754">
                  <c:v>0.50900000000000001</c:v>
                </c:pt>
                <c:pt idx="1755">
                  <c:v>0.58199999999999996</c:v>
                </c:pt>
                <c:pt idx="1756">
                  <c:v>0.56899999999999995</c:v>
                </c:pt>
                <c:pt idx="1757">
                  <c:v>0.53100000000000003</c:v>
                </c:pt>
                <c:pt idx="1758">
                  <c:v>0.69</c:v>
                </c:pt>
                <c:pt idx="1759">
                  <c:v>0.68300000000000005</c:v>
                </c:pt>
                <c:pt idx="1760">
                  <c:v>0.52900000000000003</c:v>
                </c:pt>
                <c:pt idx="1761">
                  <c:v>0.52300000000000002</c:v>
                </c:pt>
                <c:pt idx="1762">
                  <c:v>0.56599999999999995</c:v>
                </c:pt>
                <c:pt idx="1763">
                  <c:v>0.61299999999999999</c:v>
                </c:pt>
                <c:pt idx="1764">
                  <c:v>0.69399999999999995</c:v>
                </c:pt>
                <c:pt idx="1765">
                  <c:v>0.58599999999999997</c:v>
                </c:pt>
                <c:pt idx="1766">
                  <c:v>0.56200000000000006</c:v>
                </c:pt>
                <c:pt idx="1767">
                  <c:v>0.59799999999999998</c:v>
                </c:pt>
                <c:pt idx="1768">
                  <c:v>0.54600000000000004</c:v>
                </c:pt>
                <c:pt idx="1769">
                  <c:v>0.625</c:v>
                </c:pt>
                <c:pt idx="1770">
                  <c:v>0.59899999999999998</c:v>
                </c:pt>
                <c:pt idx="1771">
                  <c:v>0.61899999999999999</c:v>
                </c:pt>
                <c:pt idx="1772">
                  <c:v>0.61599999999999999</c:v>
                </c:pt>
                <c:pt idx="1773">
                  <c:v>0.67700000000000005</c:v>
                </c:pt>
                <c:pt idx="1774">
                  <c:v>0.623</c:v>
                </c:pt>
                <c:pt idx="1775">
                  <c:v>0.61599999999999999</c:v>
                </c:pt>
                <c:pt idx="1776">
                  <c:v>0.55400000000000005</c:v>
                </c:pt>
                <c:pt idx="1777">
                  <c:v>0.61199999999999999</c:v>
                </c:pt>
                <c:pt idx="1778">
                  <c:v>0.56599999999999995</c:v>
                </c:pt>
                <c:pt idx="1779">
                  <c:v>0.51600000000000001</c:v>
                </c:pt>
                <c:pt idx="1780">
                  <c:v>0.58899999999999997</c:v>
                </c:pt>
                <c:pt idx="1781">
                  <c:v>0.57399999999999995</c:v>
                </c:pt>
                <c:pt idx="1782">
                  <c:v>0.68</c:v>
                </c:pt>
                <c:pt idx="1783">
                  <c:v>0.56599999999999995</c:v>
                </c:pt>
                <c:pt idx="1784">
                  <c:v>0.64600000000000002</c:v>
                </c:pt>
                <c:pt idx="1785">
                  <c:v>0.63700000000000001</c:v>
                </c:pt>
                <c:pt idx="1786">
                  <c:v>0.57299999999999995</c:v>
                </c:pt>
                <c:pt idx="1787">
                  <c:v>0.623</c:v>
                </c:pt>
                <c:pt idx="1788">
                  <c:v>0.66</c:v>
                </c:pt>
                <c:pt idx="1789">
                  <c:v>0.68300000000000005</c:v>
                </c:pt>
                <c:pt idx="1790">
                  <c:v>0.623</c:v>
                </c:pt>
                <c:pt idx="1791">
                  <c:v>0.54800000000000004</c:v>
                </c:pt>
                <c:pt idx="1792">
                  <c:v>0.59599999999999997</c:v>
                </c:pt>
                <c:pt idx="1793">
                  <c:v>0.61099999999999999</c:v>
                </c:pt>
                <c:pt idx="1794">
                  <c:v>0.52700000000000002</c:v>
                </c:pt>
                <c:pt idx="1795">
                  <c:v>0.61799999999999999</c:v>
                </c:pt>
                <c:pt idx="1796">
                  <c:v>0.57099999999999995</c:v>
                </c:pt>
                <c:pt idx="1797">
                  <c:v>0.59299999999999997</c:v>
                </c:pt>
                <c:pt idx="1798">
                  <c:v>0.56399999999999995</c:v>
                </c:pt>
                <c:pt idx="1799">
                  <c:v>0.60799999999999998</c:v>
                </c:pt>
                <c:pt idx="1800">
                  <c:v>0.59799999999999998</c:v>
                </c:pt>
                <c:pt idx="1801">
                  <c:v>0.57299999999999995</c:v>
                </c:pt>
                <c:pt idx="1802">
                  <c:v>0.54100000000000004</c:v>
                </c:pt>
                <c:pt idx="1803">
                  <c:v>0.623</c:v>
                </c:pt>
                <c:pt idx="1804">
                  <c:v>0.51800000000000002</c:v>
                </c:pt>
                <c:pt idx="1805">
                  <c:v>0.56200000000000006</c:v>
                </c:pt>
                <c:pt idx="1806">
                  <c:v>0.503</c:v>
                </c:pt>
                <c:pt idx="1807">
                  <c:v>0.628</c:v>
                </c:pt>
                <c:pt idx="1808">
                  <c:v>0.69399999999999995</c:v>
                </c:pt>
                <c:pt idx="1809">
                  <c:v>0.63100000000000001</c:v>
                </c:pt>
                <c:pt idx="1810">
                  <c:v>0.59599999999999997</c:v>
                </c:pt>
                <c:pt idx="1811">
                  <c:v>0.61099999999999999</c:v>
                </c:pt>
                <c:pt idx="1812">
                  <c:v>0.57499999999999996</c:v>
                </c:pt>
                <c:pt idx="1813">
                  <c:v>0.57799999999999996</c:v>
                </c:pt>
                <c:pt idx="1814">
                  <c:v>0.68500000000000005</c:v>
                </c:pt>
                <c:pt idx="1815">
                  <c:v>0.51700000000000002</c:v>
                </c:pt>
                <c:pt idx="1816">
                  <c:v>0.57899999999999996</c:v>
                </c:pt>
                <c:pt idx="1817">
                  <c:v>0.60399999999999998</c:v>
                </c:pt>
                <c:pt idx="1818">
                  <c:v>0.55900000000000005</c:v>
                </c:pt>
                <c:pt idx="1819">
                  <c:v>0.54600000000000004</c:v>
                </c:pt>
                <c:pt idx="1820">
                  <c:v>0.59199999999999997</c:v>
                </c:pt>
                <c:pt idx="1821">
                  <c:v>0.56599999999999995</c:v>
                </c:pt>
                <c:pt idx="1822">
                  <c:v>0.65400000000000003</c:v>
                </c:pt>
                <c:pt idx="1823">
                  <c:v>0.56299999999999994</c:v>
                </c:pt>
                <c:pt idx="1824">
                  <c:v>0.56999999999999995</c:v>
                </c:pt>
                <c:pt idx="1825">
                  <c:v>0.60099999999999998</c:v>
                </c:pt>
                <c:pt idx="1826">
                  <c:v>0.71099999999999997</c:v>
                </c:pt>
                <c:pt idx="1827">
                  <c:v>0.624</c:v>
                </c:pt>
                <c:pt idx="1828">
                  <c:v>0.64200000000000002</c:v>
                </c:pt>
                <c:pt idx="1829">
                  <c:v>0.56299999999999994</c:v>
                </c:pt>
                <c:pt idx="1830">
                  <c:v>0.58799999999999997</c:v>
                </c:pt>
                <c:pt idx="1831">
                  <c:v>0.59199999999999997</c:v>
                </c:pt>
                <c:pt idx="1832">
                  <c:v>0.61399999999999999</c:v>
                </c:pt>
                <c:pt idx="1833">
                  <c:v>0.52900000000000003</c:v>
                </c:pt>
                <c:pt idx="1834">
                  <c:v>0.59199999999999997</c:v>
                </c:pt>
                <c:pt idx="1835">
                  <c:v>0.60899999999999999</c:v>
                </c:pt>
                <c:pt idx="1836">
                  <c:v>0.59</c:v>
                </c:pt>
                <c:pt idx="1837">
                  <c:v>0.59399999999999997</c:v>
                </c:pt>
                <c:pt idx="1838">
                  <c:v>0.56899999999999995</c:v>
                </c:pt>
                <c:pt idx="1839">
                  <c:v>0.56200000000000006</c:v>
                </c:pt>
                <c:pt idx="1840">
                  <c:v>0.56299999999999994</c:v>
                </c:pt>
                <c:pt idx="1841">
                  <c:v>0.60799999999999998</c:v>
                </c:pt>
                <c:pt idx="1842">
                  <c:v>0.58499999999999996</c:v>
                </c:pt>
                <c:pt idx="1843">
                  <c:v>0.64500000000000002</c:v>
                </c:pt>
                <c:pt idx="1844">
                  <c:v>0.60699999999999998</c:v>
                </c:pt>
                <c:pt idx="1845">
                  <c:v>0.65</c:v>
                </c:pt>
                <c:pt idx="1846">
                  <c:v>0.55000000000000004</c:v>
                </c:pt>
                <c:pt idx="1847">
                  <c:v>0.69699999999999995</c:v>
                </c:pt>
                <c:pt idx="1848">
                  <c:v>0.55800000000000005</c:v>
                </c:pt>
                <c:pt idx="1849">
                  <c:v>0.60499999999999998</c:v>
                </c:pt>
                <c:pt idx="1850">
                  <c:v>0.624</c:v>
                </c:pt>
                <c:pt idx="1851">
                  <c:v>0.61699999999999999</c:v>
                </c:pt>
                <c:pt idx="1852">
                  <c:v>0.55900000000000005</c:v>
                </c:pt>
                <c:pt idx="1853">
                  <c:v>0.68899999999999995</c:v>
                </c:pt>
                <c:pt idx="1854">
                  <c:v>0.57099999999999995</c:v>
                </c:pt>
                <c:pt idx="1855">
                  <c:v>0.70599999999999996</c:v>
                </c:pt>
                <c:pt idx="1856">
                  <c:v>0.57899999999999996</c:v>
                </c:pt>
                <c:pt idx="1857">
                  <c:v>0.57899999999999996</c:v>
                </c:pt>
                <c:pt idx="1858">
                  <c:v>0.63400000000000001</c:v>
                </c:pt>
                <c:pt idx="1859">
                  <c:v>0.61499999999999999</c:v>
                </c:pt>
                <c:pt idx="1860">
                  <c:v>0.54600000000000004</c:v>
                </c:pt>
                <c:pt idx="1861">
                  <c:v>0.56599999999999995</c:v>
                </c:pt>
                <c:pt idx="1862">
                  <c:v>0.57299999999999995</c:v>
                </c:pt>
                <c:pt idx="1863">
                  <c:v>0.59899999999999998</c:v>
                </c:pt>
                <c:pt idx="1864">
                  <c:v>0.62</c:v>
                </c:pt>
                <c:pt idx="1865">
                  <c:v>0.439</c:v>
                </c:pt>
                <c:pt idx="1866">
                  <c:v>0.58699999999999997</c:v>
                </c:pt>
                <c:pt idx="1867">
                  <c:v>0.627</c:v>
                </c:pt>
                <c:pt idx="1868">
                  <c:v>0.57499999999999996</c:v>
                </c:pt>
                <c:pt idx="1869">
                  <c:v>0.55200000000000005</c:v>
                </c:pt>
                <c:pt idx="1870">
                  <c:v>0.65700000000000003</c:v>
                </c:pt>
                <c:pt idx="1871">
                  <c:v>0.57499999999999996</c:v>
                </c:pt>
                <c:pt idx="1872">
                  <c:v>0.64900000000000002</c:v>
                </c:pt>
                <c:pt idx="1873">
                  <c:v>0.56200000000000006</c:v>
                </c:pt>
                <c:pt idx="1874">
                  <c:v>0.67300000000000004</c:v>
                </c:pt>
                <c:pt idx="1875">
                  <c:v>0.55500000000000005</c:v>
                </c:pt>
                <c:pt idx="1876">
                  <c:v>0.56599999999999995</c:v>
                </c:pt>
                <c:pt idx="1877">
                  <c:v>0.62</c:v>
                </c:pt>
                <c:pt idx="1878">
                  <c:v>0.57999999999999996</c:v>
                </c:pt>
                <c:pt idx="1879">
                  <c:v>0.57899999999999996</c:v>
                </c:pt>
                <c:pt idx="1880">
                  <c:v>0.61</c:v>
                </c:pt>
                <c:pt idx="1881">
                  <c:v>0.57399999999999995</c:v>
                </c:pt>
                <c:pt idx="1882">
                  <c:v>0.64200000000000002</c:v>
                </c:pt>
                <c:pt idx="1883">
                  <c:v>0.60199999999999998</c:v>
                </c:pt>
                <c:pt idx="1884">
                  <c:v>0.58099999999999996</c:v>
                </c:pt>
                <c:pt idx="1885">
                  <c:v>0.65900000000000003</c:v>
                </c:pt>
                <c:pt idx="1886">
                  <c:v>0.60399999999999998</c:v>
                </c:pt>
                <c:pt idx="1887">
                  <c:v>0.623</c:v>
                </c:pt>
                <c:pt idx="1888">
                  <c:v>0.64500000000000002</c:v>
                </c:pt>
                <c:pt idx="1889">
                  <c:v>0.55600000000000005</c:v>
                </c:pt>
                <c:pt idx="1890">
                  <c:v>0.61099999999999999</c:v>
                </c:pt>
                <c:pt idx="1891">
                  <c:v>0.67600000000000005</c:v>
                </c:pt>
                <c:pt idx="1892">
                  <c:v>0.66700000000000004</c:v>
                </c:pt>
                <c:pt idx="1893">
                  <c:v>0.63100000000000001</c:v>
                </c:pt>
                <c:pt idx="1894">
                  <c:v>0.53500000000000003</c:v>
                </c:pt>
                <c:pt idx="1895">
                  <c:v>0.56999999999999995</c:v>
                </c:pt>
                <c:pt idx="1896">
                  <c:v>0.55400000000000005</c:v>
                </c:pt>
                <c:pt idx="1897">
                  <c:v>0.57299999999999995</c:v>
                </c:pt>
                <c:pt idx="1898">
                  <c:v>0.63</c:v>
                </c:pt>
                <c:pt idx="1899">
                  <c:v>0.56899999999999995</c:v>
                </c:pt>
                <c:pt idx="1900">
                  <c:v>0.60199999999999998</c:v>
                </c:pt>
                <c:pt idx="1901">
                  <c:v>0.65300000000000002</c:v>
                </c:pt>
                <c:pt idx="1902">
                  <c:v>0.69399999999999995</c:v>
                </c:pt>
                <c:pt idx="1903">
                  <c:v>0.57199999999999995</c:v>
                </c:pt>
                <c:pt idx="1904">
                  <c:v>0.61699999999999999</c:v>
                </c:pt>
                <c:pt idx="1905">
                  <c:v>0.64300000000000002</c:v>
                </c:pt>
                <c:pt idx="1906">
                  <c:v>0.57899999999999996</c:v>
                </c:pt>
                <c:pt idx="1907">
                  <c:v>0.61599999999999999</c:v>
                </c:pt>
                <c:pt idx="1908">
                  <c:v>0.61899999999999999</c:v>
                </c:pt>
                <c:pt idx="1909">
                  <c:v>0.59899999999999998</c:v>
                </c:pt>
                <c:pt idx="1910">
                  <c:v>0.54500000000000004</c:v>
                </c:pt>
                <c:pt idx="1911">
                  <c:v>0.67</c:v>
                </c:pt>
                <c:pt idx="1912">
                  <c:v>0.55300000000000005</c:v>
                </c:pt>
                <c:pt idx="1913">
                  <c:v>0.63100000000000001</c:v>
                </c:pt>
                <c:pt idx="1914">
                  <c:v>0.62</c:v>
                </c:pt>
                <c:pt idx="1915">
                  <c:v>0.66400000000000003</c:v>
                </c:pt>
                <c:pt idx="1916">
                  <c:v>0.48799999999999999</c:v>
                </c:pt>
                <c:pt idx="1917">
                  <c:v>0.59499999999999997</c:v>
                </c:pt>
                <c:pt idx="1918">
                  <c:v>0.65300000000000002</c:v>
                </c:pt>
                <c:pt idx="1919">
                  <c:v>0.57399999999999995</c:v>
                </c:pt>
                <c:pt idx="1920">
                  <c:v>0.621</c:v>
                </c:pt>
                <c:pt idx="1921">
                  <c:v>0.58399999999999996</c:v>
                </c:pt>
                <c:pt idx="1922">
                  <c:v>0.61599999999999999</c:v>
                </c:pt>
                <c:pt idx="1923">
                  <c:v>0.56799999999999995</c:v>
                </c:pt>
                <c:pt idx="1924">
                  <c:v>0.58099999999999996</c:v>
                </c:pt>
                <c:pt idx="1925">
                  <c:v>0.56599999999999995</c:v>
                </c:pt>
                <c:pt idx="1926">
                  <c:v>0.57799999999999996</c:v>
                </c:pt>
                <c:pt idx="1927">
                  <c:v>0.628</c:v>
                </c:pt>
                <c:pt idx="1928">
                  <c:v>0.58099999999999996</c:v>
                </c:pt>
                <c:pt idx="1929">
                  <c:v>0.64300000000000002</c:v>
                </c:pt>
                <c:pt idx="1930">
                  <c:v>0.57799999999999996</c:v>
                </c:pt>
                <c:pt idx="1931">
                  <c:v>0.55800000000000005</c:v>
                </c:pt>
                <c:pt idx="1932">
                  <c:v>0.59099999999999997</c:v>
                </c:pt>
                <c:pt idx="1933">
                  <c:v>0.65400000000000003</c:v>
                </c:pt>
                <c:pt idx="1934">
                  <c:v>0.56799999999999995</c:v>
                </c:pt>
                <c:pt idx="1935">
                  <c:v>0.56699999999999995</c:v>
                </c:pt>
                <c:pt idx="1936">
                  <c:v>0.57799999999999996</c:v>
                </c:pt>
                <c:pt idx="1937">
                  <c:v>0.65</c:v>
                </c:pt>
                <c:pt idx="1938">
                  <c:v>0.63300000000000001</c:v>
                </c:pt>
                <c:pt idx="1939">
                  <c:v>0.59799999999999998</c:v>
                </c:pt>
                <c:pt idx="1940">
                  <c:v>0.58599999999999997</c:v>
                </c:pt>
                <c:pt idx="1941">
                  <c:v>0.64500000000000002</c:v>
                </c:pt>
                <c:pt idx="1942">
                  <c:v>0.70499999999999996</c:v>
                </c:pt>
                <c:pt idx="1943">
                  <c:v>0.623</c:v>
                </c:pt>
                <c:pt idx="1944">
                  <c:v>0.625</c:v>
                </c:pt>
                <c:pt idx="1945">
                  <c:v>0.65800000000000003</c:v>
                </c:pt>
                <c:pt idx="1946">
                  <c:v>0.621</c:v>
                </c:pt>
                <c:pt idx="1947">
                  <c:v>0.61</c:v>
                </c:pt>
                <c:pt idx="1948">
                  <c:v>0.60099999999999998</c:v>
                </c:pt>
                <c:pt idx="1949">
                  <c:v>0.64400000000000002</c:v>
                </c:pt>
                <c:pt idx="1950">
                  <c:v>0.66300000000000003</c:v>
                </c:pt>
                <c:pt idx="1951">
                  <c:v>0.59399999999999997</c:v>
                </c:pt>
                <c:pt idx="1952">
                  <c:v>0.70599999999999996</c:v>
                </c:pt>
                <c:pt idx="1953">
                  <c:v>0.60099999999999998</c:v>
                </c:pt>
                <c:pt idx="1954">
                  <c:v>0.59499999999999997</c:v>
                </c:pt>
                <c:pt idx="1955">
                  <c:v>0.61099999999999999</c:v>
                </c:pt>
                <c:pt idx="1956">
                  <c:v>0.69899999999999995</c:v>
                </c:pt>
                <c:pt idx="1957">
                  <c:v>0.58199999999999996</c:v>
                </c:pt>
                <c:pt idx="1958">
                  <c:v>0.65300000000000002</c:v>
                </c:pt>
                <c:pt idx="1959">
                  <c:v>0.48199999999999998</c:v>
                </c:pt>
                <c:pt idx="1960">
                  <c:v>0.59299999999999997</c:v>
                </c:pt>
                <c:pt idx="1961">
                  <c:v>0.67600000000000005</c:v>
                </c:pt>
                <c:pt idx="1962">
                  <c:v>0.54400000000000004</c:v>
                </c:pt>
                <c:pt idx="1963">
                  <c:v>0.60599999999999998</c:v>
                </c:pt>
                <c:pt idx="1964">
                  <c:v>0.59199999999999997</c:v>
                </c:pt>
                <c:pt idx="1965">
                  <c:v>0.60699999999999998</c:v>
                </c:pt>
                <c:pt idx="1966">
                  <c:v>0.58199999999999996</c:v>
                </c:pt>
                <c:pt idx="1967">
                  <c:v>0.62</c:v>
                </c:pt>
                <c:pt idx="1968">
                  <c:v>0.629</c:v>
                </c:pt>
                <c:pt idx="1969">
                  <c:v>0.72199999999999998</c:v>
                </c:pt>
                <c:pt idx="1970">
                  <c:v>0.55800000000000005</c:v>
                </c:pt>
                <c:pt idx="1971">
                  <c:v>0.53</c:v>
                </c:pt>
                <c:pt idx="1972">
                  <c:v>0.61599999999999999</c:v>
                </c:pt>
                <c:pt idx="1973">
                  <c:v>0.63700000000000001</c:v>
                </c:pt>
                <c:pt idx="1974">
                  <c:v>0.65700000000000003</c:v>
                </c:pt>
                <c:pt idx="1975">
                  <c:v>0.68500000000000005</c:v>
                </c:pt>
                <c:pt idx="1976">
                  <c:v>0.63</c:v>
                </c:pt>
                <c:pt idx="1977">
                  <c:v>0.64200000000000002</c:v>
                </c:pt>
                <c:pt idx="1978">
                  <c:v>0.55800000000000005</c:v>
                </c:pt>
                <c:pt idx="1979">
                  <c:v>0.59799999999999998</c:v>
                </c:pt>
                <c:pt idx="1980">
                  <c:v>0.55100000000000005</c:v>
                </c:pt>
                <c:pt idx="1981">
                  <c:v>0.625</c:v>
                </c:pt>
                <c:pt idx="1982">
                  <c:v>0.623</c:v>
                </c:pt>
                <c:pt idx="1983">
                  <c:v>0.65400000000000003</c:v>
                </c:pt>
                <c:pt idx="1984">
                  <c:v>0.59199999999999997</c:v>
                </c:pt>
                <c:pt idx="1985">
                  <c:v>0.68400000000000005</c:v>
                </c:pt>
                <c:pt idx="1986">
                  <c:v>0.69099999999999995</c:v>
                </c:pt>
                <c:pt idx="1987">
                  <c:v>0.60899999999999999</c:v>
                </c:pt>
                <c:pt idx="1988">
                  <c:v>0.62</c:v>
                </c:pt>
                <c:pt idx="1989">
                  <c:v>0.57799999999999996</c:v>
                </c:pt>
                <c:pt idx="1990">
                  <c:v>0.59499999999999997</c:v>
                </c:pt>
                <c:pt idx="1991">
                  <c:v>0.55800000000000005</c:v>
                </c:pt>
                <c:pt idx="1992">
                  <c:v>0.54800000000000004</c:v>
                </c:pt>
                <c:pt idx="1993">
                  <c:v>0.55700000000000005</c:v>
                </c:pt>
                <c:pt idx="1994">
                  <c:v>0.67300000000000004</c:v>
                </c:pt>
                <c:pt idx="1995">
                  <c:v>0.61</c:v>
                </c:pt>
                <c:pt idx="1996">
                  <c:v>0.66200000000000003</c:v>
                </c:pt>
                <c:pt idx="1997">
                  <c:v>0.60199999999999998</c:v>
                </c:pt>
                <c:pt idx="1998">
                  <c:v>0.63400000000000001</c:v>
                </c:pt>
                <c:pt idx="1999">
                  <c:v>0.67900000000000005</c:v>
                </c:pt>
                <c:pt idx="2000">
                  <c:v>0.63600000000000001</c:v>
                </c:pt>
                <c:pt idx="2001">
                  <c:v>0.56599999999999995</c:v>
                </c:pt>
                <c:pt idx="2002">
                  <c:v>0.622</c:v>
                </c:pt>
                <c:pt idx="2003">
                  <c:v>0.67200000000000004</c:v>
                </c:pt>
                <c:pt idx="2004">
                  <c:v>0.57099999999999995</c:v>
                </c:pt>
                <c:pt idx="2005">
                  <c:v>0.64400000000000002</c:v>
                </c:pt>
                <c:pt idx="2006">
                  <c:v>0.64700000000000002</c:v>
                </c:pt>
                <c:pt idx="2007">
                  <c:v>0.629</c:v>
                </c:pt>
                <c:pt idx="2008">
                  <c:v>0.54100000000000004</c:v>
                </c:pt>
                <c:pt idx="2009">
                  <c:v>0.63100000000000001</c:v>
                </c:pt>
                <c:pt idx="2010">
                  <c:v>0.58499999999999996</c:v>
                </c:pt>
                <c:pt idx="2011">
                  <c:v>0.60599999999999998</c:v>
                </c:pt>
                <c:pt idx="2012">
                  <c:v>0.59299999999999997</c:v>
                </c:pt>
                <c:pt idx="2013">
                  <c:v>0.60599999999999998</c:v>
                </c:pt>
                <c:pt idx="2014">
                  <c:v>0.64300000000000002</c:v>
                </c:pt>
                <c:pt idx="2015">
                  <c:v>0.624</c:v>
                </c:pt>
                <c:pt idx="2016">
                  <c:v>0.69099999999999995</c:v>
                </c:pt>
                <c:pt idx="2017">
                  <c:v>0.622</c:v>
                </c:pt>
                <c:pt idx="2018">
                  <c:v>0.59699999999999998</c:v>
                </c:pt>
                <c:pt idx="2019">
                  <c:v>0.66800000000000004</c:v>
                </c:pt>
                <c:pt idx="2020">
                  <c:v>0.69599999999999995</c:v>
                </c:pt>
                <c:pt idx="2021">
                  <c:v>0.55000000000000004</c:v>
                </c:pt>
                <c:pt idx="2022">
                  <c:v>0.625</c:v>
                </c:pt>
                <c:pt idx="2023">
                  <c:v>0.60499999999999998</c:v>
                </c:pt>
                <c:pt idx="2024">
                  <c:v>0.56999999999999995</c:v>
                </c:pt>
                <c:pt idx="2025">
                  <c:v>0.54400000000000004</c:v>
                </c:pt>
                <c:pt idx="2026">
                  <c:v>0.68100000000000005</c:v>
                </c:pt>
                <c:pt idx="2027">
                  <c:v>0.63300000000000001</c:v>
                </c:pt>
                <c:pt idx="2028">
                  <c:v>0.61799999999999999</c:v>
                </c:pt>
                <c:pt idx="2029">
                  <c:v>0.627</c:v>
                </c:pt>
                <c:pt idx="2030">
                  <c:v>0.64600000000000002</c:v>
                </c:pt>
                <c:pt idx="2031">
                  <c:v>0.61699999999999999</c:v>
                </c:pt>
                <c:pt idx="2032">
                  <c:v>0.61099999999999999</c:v>
                </c:pt>
                <c:pt idx="2033">
                  <c:v>0.54100000000000004</c:v>
                </c:pt>
                <c:pt idx="2034">
                  <c:v>0.68899999999999995</c:v>
                </c:pt>
                <c:pt idx="2035">
                  <c:v>0.61199999999999999</c:v>
                </c:pt>
                <c:pt idx="2036">
                  <c:v>0.66600000000000004</c:v>
                </c:pt>
                <c:pt idx="2037">
                  <c:v>0.60899999999999999</c:v>
                </c:pt>
                <c:pt idx="2038">
                  <c:v>0.59599999999999997</c:v>
                </c:pt>
                <c:pt idx="2039">
                  <c:v>0.66300000000000003</c:v>
                </c:pt>
                <c:pt idx="2040">
                  <c:v>0.52700000000000002</c:v>
                </c:pt>
                <c:pt idx="2041">
                  <c:v>0.66</c:v>
                </c:pt>
                <c:pt idx="2042">
                  <c:v>0.68600000000000005</c:v>
                </c:pt>
                <c:pt idx="2043">
                  <c:v>0.69699999999999995</c:v>
                </c:pt>
                <c:pt idx="2044">
                  <c:v>0.65500000000000003</c:v>
                </c:pt>
                <c:pt idx="2045">
                  <c:v>0.54800000000000004</c:v>
                </c:pt>
                <c:pt idx="2046">
                  <c:v>0.58199999999999996</c:v>
                </c:pt>
                <c:pt idx="2047">
                  <c:v>0.58099999999999996</c:v>
                </c:pt>
                <c:pt idx="2048">
                  <c:v>0.63300000000000001</c:v>
                </c:pt>
                <c:pt idx="2049">
                  <c:v>0.59199999999999997</c:v>
                </c:pt>
                <c:pt idx="2050">
                  <c:v>0.68700000000000006</c:v>
                </c:pt>
                <c:pt idx="2051">
                  <c:v>0.63100000000000001</c:v>
                </c:pt>
                <c:pt idx="2052">
                  <c:v>0.65300000000000002</c:v>
                </c:pt>
                <c:pt idx="2053">
                  <c:v>0.66300000000000003</c:v>
                </c:pt>
                <c:pt idx="2054">
                  <c:v>0.64200000000000002</c:v>
                </c:pt>
                <c:pt idx="2055">
                  <c:v>0.624</c:v>
                </c:pt>
                <c:pt idx="2056">
                  <c:v>0.63400000000000001</c:v>
                </c:pt>
                <c:pt idx="2057">
                  <c:v>0.57899999999999996</c:v>
                </c:pt>
                <c:pt idx="2058">
                  <c:v>0.51300000000000001</c:v>
                </c:pt>
                <c:pt idx="2059">
                  <c:v>0.68600000000000005</c:v>
                </c:pt>
                <c:pt idx="2060">
                  <c:v>0.67300000000000004</c:v>
                </c:pt>
                <c:pt idx="2061">
                  <c:v>0.54200000000000004</c:v>
                </c:pt>
                <c:pt idx="2062">
                  <c:v>0.63800000000000001</c:v>
                </c:pt>
                <c:pt idx="2063">
                  <c:v>0.54100000000000004</c:v>
                </c:pt>
                <c:pt idx="2064">
                  <c:v>0.59699999999999998</c:v>
                </c:pt>
                <c:pt idx="2065">
                  <c:v>0.61399999999999999</c:v>
                </c:pt>
                <c:pt idx="2066">
                  <c:v>0.624</c:v>
                </c:pt>
                <c:pt idx="2067">
                  <c:v>0.66300000000000003</c:v>
                </c:pt>
                <c:pt idx="2068">
                  <c:v>0.56499999999999995</c:v>
                </c:pt>
                <c:pt idx="2069">
                  <c:v>0.59499999999999997</c:v>
                </c:pt>
                <c:pt idx="2070">
                  <c:v>0.52200000000000002</c:v>
                </c:pt>
                <c:pt idx="2071">
                  <c:v>0.52900000000000003</c:v>
                </c:pt>
                <c:pt idx="2072">
                  <c:v>0.61499999999999999</c:v>
                </c:pt>
                <c:pt idx="2073">
                  <c:v>0.65900000000000003</c:v>
                </c:pt>
                <c:pt idx="2074">
                  <c:v>0.55000000000000004</c:v>
                </c:pt>
                <c:pt idx="2075">
                  <c:v>0.65100000000000002</c:v>
                </c:pt>
                <c:pt idx="2076">
                  <c:v>0.60299999999999998</c:v>
                </c:pt>
                <c:pt idx="2077">
                  <c:v>0.61199999999999999</c:v>
                </c:pt>
                <c:pt idx="2078">
                  <c:v>0.67100000000000004</c:v>
                </c:pt>
                <c:pt idx="2079">
                  <c:v>0.56299999999999994</c:v>
                </c:pt>
                <c:pt idx="2080">
                  <c:v>0.59299999999999997</c:v>
                </c:pt>
                <c:pt idx="2081">
                  <c:v>0.64800000000000002</c:v>
                </c:pt>
                <c:pt idx="2082">
                  <c:v>0.63900000000000001</c:v>
                </c:pt>
                <c:pt idx="2083">
                  <c:v>0.59499999999999997</c:v>
                </c:pt>
                <c:pt idx="2084">
                  <c:v>0.56200000000000006</c:v>
                </c:pt>
                <c:pt idx="2085">
                  <c:v>0.57599999999999996</c:v>
                </c:pt>
                <c:pt idx="2086">
                  <c:v>0.65700000000000003</c:v>
                </c:pt>
                <c:pt idx="2087">
                  <c:v>0.63900000000000001</c:v>
                </c:pt>
                <c:pt idx="2088">
                  <c:v>0.64700000000000002</c:v>
                </c:pt>
                <c:pt idx="2089">
                  <c:v>0.68400000000000005</c:v>
                </c:pt>
                <c:pt idx="2090">
                  <c:v>0.60699999999999998</c:v>
                </c:pt>
                <c:pt idx="2091">
                  <c:v>0.54700000000000004</c:v>
                </c:pt>
                <c:pt idx="2092">
                  <c:v>0.59399999999999997</c:v>
                </c:pt>
                <c:pt idx="2093">
                  <c:v>0.65200000000000002</c:v>
                </c:pt>
                <c:pt idx="2094">
                  <c:v>0.57899999999999996</c:v>
                </c:pt>
                <c:pt idx="2095">
                  <c:v>0.66600000000000004</c:v>
                </c:pt>
                <c:pt idx="2096">
                  <c:v>0.54</c:v>
                </c:pt>
                <c:pt idx="2097">
                  <c:v>0.60299999999999998</c:v>
                </c:pt>
                <c:pt idx="2098">
                  <c:v>0.64300000000000002</c:v>
                </c:pt>
                <c:pt idx="2099">
                  <c:v>0.57799999999999996</c:v>
                </c:pt>
                <c:pt idx="2100">
                  <c:v>0.70799999999999996</c:v>
                </c:pt>
                <c:pt idx="2101">
                  <c:v>0.57699999999999996</c:v>
                </c:pt>
                <c:pt idx="2102">
                  <c:v>0.58899999999999997</c:v>
                </c:pt>
                <c:pt idx="2103">
                  <c:v>0.57199999999999995</c:v>
                </c:pt>
                <c:pt idx="2104">
                  <c:v>0.54100000000000004</c:v>
                </c:pt>
                <c:pt idx="2105">
                  <c:v>0.753</c:v>
                </c:pt>
                <c:pt idx="2106">
                  <c:v>0.54300000000000004</c:v>
                </c:pt>
                <c:pt idx="2107">
                  <c:v>0.64700000000000002</c:v>
                </c:pt>
                <c:pt idx="2108">
                  <c:v>0.56599999999999995</c:v>
                </c:pt>
                <c:pt idx="2109">
                  <c:v>0.55300000000000005</c:v>
                </c:pt>
                <c:pt idx="2110">
                  <c:v>0.64200000000000002</c:v>
                </c:pt>
                <c:pt idx="2111">
                  <c:v>0.624</c:v>
                </c:pt>
                <c:pt idx="2112">
                  <c:v>0.61699999999999999</c:v>
                </c:pt>
                <c:pt idx="2113">
                  <c:v>0.59799999999999998</c:v>
                </c:pt>
                <c:pt idx="2114">
                  <c:v>0.61699999999999999</c:v>
                </c:pt>
                <c:pt idx="2115">
                  <c:v>0.60799999999999998</c:v>
                </c:pt>
                <c:pt idx="2116">
                  <c:v>0.59</c:v>
                </c:pt>
                <c:pt idx="2117">
                  <c:v>0.52900000000000003</c:v>
                </c:pt>
                <c:pt idx="2118">
                  <c:v>0.58199999999999996</c:v>
                </c:pt>
                <c:pt idx="2119">
                  <c:v>0.63800000000000001</c:v>
                </c:pt>
                <c:pt idx="2120">
                  <c:v>0.51200000000000001</c:v>
                </c:pt>
                <c:pt idx="2121">
                  <c:v>0.58799999999999997</c:v>
                </c:pt>
                <c:pt idx="2122">
                  <c:v>0.69399999999999995</c:v>
                </c:pt>
                <c:pt idx="2123">
                  <c:v>0.58499999999999996</c:v>
                </c:pt>
                <c:pt idx="2124">
                  <c:v>0.621</c:v>
                </c:pt>
                <c:pt idx="2125">
                  <c:v>0.64100000000000001</c:v>
                </c:pt>
                <c:pt idx="2126">
                  <c:v>0.55400000000000005</c:v>
                </c:pt>
                <c:pt idx="2127">
                  <c:v>0.61299999999999999</c:v>
                </c:pt>
                <c:pt idx="2128">
                  <c:v>0.56599999999999995</c:v>
                </c:pt>
                <c:pt idx="2129">
                  <c:v>0.55600000000000005</c:v>
                </c:pt>
                <c:pt idx="2130">
                  <c:v>0.61299999999999999</c:v>
                </c:pt>
                <c:pt idx="2131">
                  <c:v>0.64700000000000002</c:v>
                </c:pt>
                <c:pt idx="2132">
                  <c:v>0.60799999999999998</c:v>
                </c:pt>
                <c:pt idx="2133">
                  <c:v>0.64500000000000002</c:v>
                </c:pt>
                <c:pt idx="2134">
                  <c:v>0.57699999999999996</c:v>
                </c:pt>
                <c:pt idx="2135">
                  <c:v>0.61899999999999999</c:v>
                </c:pt>
                <c:pt idx="2136">
                  <c:v>0.70699999999999996</c:v>
                </c:pt>
                <c:pt idx="2137">
                  <c:v>0.63200000000000001</c:v>
                </c:pt>
                <c:pt idx="2138">
                  <c:v>0.63100000000000001</c:v>
                </c:pt>
                <c:pt idx="2139">
                  <c:v>0.55600000000000005</c:v>
                </c:pt>
                <c:pt idx="2140">
                  <c:v>0.626</c:v>
                </c:pt>
                <c:pt idx="2141">
                  <c:v>0.61599999999999999</c:v>
                </c:pt>
                <c:pt idx="2142">
                  <c:v>0.64400000000000002</c:v>
                </c:pt>
                <c:pt idx="2143">
                  <c:v>0.55700000000000005</c:v>
                </c:pt>
                <c:pt idx="2144">
                  <c:v>0.65500000000000003</c:v>
                </c:pt>
                <c:pt idx="2145">
                  <c:v>0.61699999999999999</c:v>
                </c:pt>
                <c:pt idx="2146">
                  <c:v>0.65800000000000003</c:v>
                </c:pt>
                <c:pt idx="2147">
                  <c:v>0.57799999999999996</c:v>
                </c:pt>
                <c:pt idx="2148">
                  <c:v>0.58299999999999996</c:v>
                </c:pt>
                <c:pt idx="2149">
                  <c:v>0.67100000000000004</c:v>
                </c:pt>
                <c:pt idx="2150">
                  <c:v>0.67300000000000004</c:v>
                </c:pt>
                <c:pt idx="2151">
                  <c:v>0.66100000000000003</c:v>
                </c:pt>
                <c:pt idx="2152">
                  <c:v>0.66900000000000004</c:v>
                </c:pt>
                <c:pt idx="2153">
                  <c:v>0.58699999999999997</c:v>
                </c:pt>
                <c:pt idx="2154">
                  <c:v>0.64600000000000002</c:v>
                </c:pt>
                <c:pt idx="2155">
                  <c:v>0.60099999999999998</c:v>
                </c:pt>
                <c:pt idx="2156">
                  <c:v>0.66100000000000003</c:v>
                </c:pt>
                <c:pt idx="2157">
                  <c:v>0.71399999999999997</c:v>
                </c:pt>
                <c:pt idx="2158">
                  <c:v>0.65</c:v>
                </c:pt>
                <c:pt idx="2159">
                  <c:v>0.69399999999999995</c:v>
                </c:pt>
                <c:pt idx="2160">
                  <c:v>0.56699999999999995</c:v>
                </c:pt>
                <c:pt idx="2161">
                  <c:v>0.66</c:v>
                </c:pt>
                <c:pt idx="2162">
                  <c:v>0.55100000000000005</c:v>
                </c:pt>
                <c:pt idx="2163">
                  <c:v>0.56799999999999995</c:v>
                </c:pt>
                <c:pt idx="2164">
                  <c:v>0.69699999999999995</c:v>
                </c:pt>
                <c:pt idx="2165">
                  <c:v>0.59799999999999998</c:v>
                </c:pt>
                <c:pt idx="2166">
                  <c:v>0.626</c:v>
                </c:pt>
                <c:pt idx="2167">
                  <c:v>0.65</c:v>
                </c:pt>
                <c:pt idx="2168">
                  <c:v>0.55000000000000004</c:v>
                </c:pt>
                <c:pt idx="2169">
                  <c:v>0.56899999999999995</c:v>
                </c:pt>
                <c:pt idx="2170">
                  <c:v>0.69099999999999995</c:v>
                </c:pt>
                <c:pt idx="2171">
                  <c:v>0.52800000000000002</c:v>
                </c:pt>
                <c:pt idx="2172">
                  <c:v>0.73399999999999999</c:v>
                </c:pt>
                <c:pt idx="2173">
                  <c:v>0.68100000000000005</c:v>
                </c:pt>
                <c:pt idx="2174">
                  <c:v>0.70599999999999996</c:v>
                </c:pt>
                <c:pt idx="2175">
                  <c:v>0.67300000000000004</c:v>
                </c:pt>
                <c:pt idx="2176">
                  <c:v>0.49</c:v>
                </c:pt>
                <c:pt idx="2177">
                  <c:v>0.60699999999999998</c:v>
                </c:pt>
                <c:pt idx="2178">
                  <c:v>0.55700000000000005</c:v>
                </c:pt>
                <c:pt idx="2179">
                  <c:v>0.63300000000000001</c:v>
                </c:pt>
                <c:pt idx="2180">
                  <c:v>0.628</c:v>
                </c:pt>
                <c:pt idx="2181">
                  <c:v>0.64500000000000002</c:v>
                </c:pt>
                <c:pt idx="2182">
                  <c:v>0.60899999999999999</c:v>
                </c:pt>
                <c:pt idx="2183">
                  <c:v>0.59699999999999998</c:v>
                </c:pt>
                <c:pt idx="2184">
                  <c:v>0.63</c:v>
                </c:pt>
                <c:pt idx="2185">
                  <c:v>0.59</c:v>
                </c:pt>
                <c:pt idx="2186">
                  <c:v>0.437</c:v>
                </c:pt>
                <c:pt idx="2187">
                  <c:v>0.65400000000000003</c:v>
                </c:pt>
                <c:pt idx="2188">
                  <c:v>0.71899999999999997</c:v>
                </c:pt>
                <c:pt idx="2189">
                  <c:v>0.66800000000000004</c:v>
                </c:pt>
                <c:pt idx="2190">
                  <c:v>0.58699999999999997</c:v>
                </c:pt>
                <c:pt idx="2191">
                  <c:v>0.58799999999999997</c:v>
                </c:pt>
                <c:pt idx="2192">
                  <c:v>0.51300000000000001</c:v>
                </c:pt>
                <c:pt idx="2193">
                  <c:v>0.58299999999999996</c:v>
                </c:pt>
                <c:pt idx="2194">
                  <c:v>0.56699999999999995</c:v>
                </c:pt>
                <c:pt idx="2195">
                  <c:v>0.63400000000000001</c:v>
                </c:pt>
                <c:pt idx="2196">
                  <c:v>0.56499999999999995</c:v>
                </c:pt>
                <c:pt idx="2197">
                  <c:v>0.66400000000000003</c:v>
                </c:pt>
                <c:pt idx="2198">
                  <c:v>0.68899999999999995</c:v>
                </c:pt>
                <c:pt idx="2199">
                  <c:v>0.61899999999999999</c:v>
                </c:pt>
                <c:pt idx="2200">
                  <c:v>0.68200000000000005</c:v>
                </c:pt>
                <c:pt idx="2201">
                  <c:v>0.64100000000000001</c:v>
                </c:pt>
                <c:pt idx="2202">
                  <c:v>0.55800000000000005</c:v>
                </c:pt>
                <c:pt idx="2203">
                  <c:v>0.63500000000000001</c:v>
                </c:pt>
                <c:pt idx="2204">
                  <c:v>0.61399999999999999</c:v>
                </c:pt>
                <c:pt idx="2205">
                  <c:v>0.68700000000000006</c:v>
                </c:pt>
                <c:pt idx="2206">
                  <c:v>0.57799999999999996</c:v>
                </c:pt>
                <c:pt idx="2207">
                  <c:v>0.58699999999999997</c:v>
                </c:pt>
                <c:pt idx="2208">
                  <c:v>0.66400000000000003</c:v>
                </c:pt>
                <c:pt idx="2209">
                  <c:v>0.69199999999999995</c:v>
                </c:pt>
                <c:pt idx="2210">
                  <c:v>0.57499999999999996</c:v>
                </c:pt>
                <c:pt idx="2211">
                  <c:v>0.63900000000000001</c:v>
                </c:pt>
                <c:pt idx="2212">
                  <c:v>0.60099999999999998</c:v>
                </c:pt>
                <c:pt idx="2213">
                  <c:v>0.58399999999999996</c:v>
                </c:pt>
                <c:pt idx="2214">
                  <c:v>0.69099999999999995</c:v>
                </c:pt>
                <c:pt idx="2215">
                  <c:v>0.52</c:v>
                </c:pt>
                <c:pt idx="2216">
                  <c:v>0.66900000000000004</c:v>
                </c:pt>
                <c:pt idx="2217">
                  <c:v>0.57199999999999995</c:v>
                </c:pt>
                <c:pt idx="2218">
                  <c:v>0.64600000000000002</c:v>
                </c:pt>
                <c:pt idx="2219">
                  <c:v>0.621</c:v>
                </c:pt>
                <c:pt idx="2220">
                  <c:v>0.63800000000000001</c:v>
                </c:pt>
                <c:pt idx="2221">
                  <c:v>0.69599999999999995</c:v>
                </c:pt>
                <c:pt idx="2222">
                  <c:v>0.66100000000000003</c:v>
                </c:pt>
                <c:pt idx="2223">
                  <c:v>0.66600000000000004</c:v>
                </c:pt>
                <c:pt idx="2224">
                  <c:v>0.55100000000000005</c:v>
                </c:pt>
                <c:pt idx="2225">
                  <c:v>0.68300000000000005</c:v>
                </c:pt>
                <c:pt idx="2226">
                  <c:v>0.64700000000000002</c:v>
                </c:pt>
                <c:pt idx="2227">
                  <c:v>0.56799999999999995</c:v>
                </c:pt>
                <c:pt idx="2228">
                  <c:v>0.67600000000000005</c:v>
                </c:pt>
                <c:pt idx="2229">
                  <c:v>0.68799999999999994</c:v>
                </c:pt>
                <c:pt idx="2230">
                  <c:v>0.66700000000000004</c:v>
                </c:pt>
                <c:pt idx="2231">
                  <c:v>0.65100000000000002</c:v>
                </c:pt>
                <c:pt idx="2232">
                  <c:v>0.64</c:v>
                </c:pt>
                <c:pt idx="2233">
                  <c:v>0.57499999999999996</c:v>
                </c:pt>
                <c:pt idx="2234">
                  <c:v>0.62</c:v>
                </c:pt>
                <c:pt idx="2235">
                  <c:v>0.57599999999999996</c:v>
                </c:pt>
                <c:pt idx="2236">
                  <c:v>0.623</c:v>
                </c:pt>
                <c:pt idx="2237">
                  <c:v>0.51400000000000001</c:v>
                </c:pt>
                <c:pt idx="2238">
                  <c:v>0.64900000000000002</c:v>
                </c:pt>
                <c:pt idx="2239">
                  <c:v>0.63800000000000001</c:v>
                </c:pt>
                <c:pt idx="2240">
                  <c:v>0.65800000000000003</c:v>
                </c:pt>
                <c:pt idx="2241">
                  <c:v>0.57099999999999995</c:v>
                </c:pt>
                <c:pt idx="2242">
                  <c:v>0.64</c:v>
                </c:pt>
                <c:pt idx="2243">
                  <c:v>0.66</c:v>
                </c:pt>
                <c:pt idx="2244">
                  <c:v>0.628</c:v>
                </c:pt>
                <c:pt idx="2245">
                  <c:v>0.73399999999999999</c:v>
                </c:pt>
                <c:pt idx="2246">
                  <c:v>0.65</c:v>
                </c:pt>
                <c:pt idx="2247">
                  <c:v>0.65700000000000003</c:v>
                </c:pt>
                <c:pt idx="2248">
                  <c:v>0.61899999999999999</c:v>
                </c:pt>
                <c:pt idx="2249">
                  <c:v>0.55200000000000005</c:v>
                </c:pt>
                <c:pt idx="2250">
                  <c:v>0.64900000000000002</c:v>
                </c:pt>
                <c:pt idx="2251">
                  <c:v>0.56000000000000005</c:v>
                </c:pt>
                <c:pt idx="2252">
                  <c:v>0.67400000000000004</c:v>
                </c:pt>
                <c:pt idx="2253">
                  <c:v>0.59399999999999997</c:v>
                </c:pt>
                <c:pt idx="2254">
                  <c:v>0.64700000000000002</c:v>
                </c:pt>
                <c:pt idx="2255">
                  <c:v>0.57399999999999995</c:v>
                </c:pt>
                <c:pt idx="2256">
                  <c:v>0.67500000000000004</c:v>
                </c:pt>
                <c:pt idx="2257">
                  <c:v>0.6</c:v>
                </c:pt>
                <c:pt idx="2258">
                  <c:v>0.67400000000000004</c:v>
                </c:pt>
                <c:pt idx="2259">
                  <c:v>0.626</c:v>
                </c:pt>
                <c:pt idx="2260">
                  <c:v>0.59799999999999998</c:v>
                </c:pt>
                <c:pt idx="2261">
                  <c:v>0.68500000000000005</c:v>
                </c:pt>
                <c:pt idx="2262">
                  <c:v>0.67400000000000004</c:v>
                </c:pt>
                <c:pt idx="2263">
                  <c:v>0.65800000000000003</c:v>
                </c:pt>
                <c:pt idx="2264">
                  <c:v>0.70699999999999996</c:v>
                </c:pt>
                <c:pt idx="2265">
                  <c:v>0.60499999999999998</c:v>
                </c:pt>
                <c:pt idx="2266">
                  <c:v>0.67300000000000004</c:v>
                </c:pt>
                <c:pt idx="2267">
                  <c:v>0.70399999999999996</c:v>
                </c:pt>
                <c:pt idx="2268">
                  <c:v>0.66600000000000004</c:v>
                </c:pt>
                <c:pt idx="2269">
                  <c:v>0.55400000000000005</c:v>
                </c:pt>
                <c:pt idx="2270">
                  <c:v>0.69199999999999995</c:v>
                </c:pt>
                <c:pt idx="2271">
                  <c:v>0.58599999999999997</c:v>
                </c:pt>
                <c:pt idx="2272">
                  <c:v>0.71899999999999997</c:v>
                </c:pt>
                <c:pt idx="2273">
                  <c:v>0.70099999999999996</c:v>
                </c:pt>
                <c:pt idx="2274">
                  <c:v>0.52800000000000002</c:v>
                </c:pt>
                <c:pt idx="2275">
                  <c:v>0.72699999999999998</c:v>
                </c:pt>
                <c:pt idx="2276">
                  <c:v>0.626</c:v>
                </c:pt>
                <c:pt idx="2277">
                  <c:v>0.65900000000000003</c:v>
                </c:pt>
                <c:pt idx="2278">
                  <c:v>0.56999999999999995</c:v>
                </c:pt>
                <c:pt idx="2279">
                  <c:v>0.63700000000000001</c:v>
                </c:pt>
                <c:pt idx="2280">
                  <c:v>0.56599999999999995</c:v>
                </c:pt>
                <c:pt idx="2281">
                  <c:v>0.65100000000000002</c:v>
                </c:pt>
                <c:pt idx="2282">
                  <c:v>0.64400000000000002</c:v>
                </c:pt>
                <c:pt idx="2283">
                  <c:v>0.61699999999999999</c:v>
                </c:pt>
                <c:pt idx="2284">
                  <c:v>0.66500000000000004</c:v>
                </c:pt>
                <c:pt idx="2285">
                  <c:v>0.57599999999999996</c:v>
                </c:pt>
                <c:pt idx="2286">
                  <c:v>0.56000000000000005</c:v>
                </c:pt>
                <c:pt idx="2287">
                  <c:v>0.55800000000000005</c:v>
                </c:pt>
                <c:pt idx="2288">
                  <c:v>0.54500000000000004</c:v>
                </c:pt>
                <c:pt idx="2289">
                  <c:v>0.66200000000000003</c:v>
                </c:pt>
                <c:pt idx="2290">
                  <c:v>0.69899999999999995</c:v>
                </c:pt>
                <c:pt idx="2291">
                  <c:v>0.61599999999999999</c:v>
                </c:pt>
                <c:pt idx="2292">
                  <c:v>0.68600000000000005</c:v>
                </c:pt>
                <c:pt idx="2293">
                  <c:v>0.65500000000000003</c:v>
                </c:pt>
                <c:pt idx="2294">
                  <c:v>0.67100000000000004</c:v>
                </c:pt>
                <c:pt idx="2295">
                  <c:v>0.65400000000000003</c:v>
                </c:pt>
                <c:pt idx="2296">
                  <c:v>0.63600000000000001</c:v>
                </c:pt>
                <c:pt idx="2297">
                  <c:v>0.59599999999999997</c:v>
                </c:pt>
                <c:pt idx="2298">
                  <c:v>0.60399999999999998</c:v>
                </c:pt>
                <c:pt idx="2299">
                  <c:v>0.67200000000000004</c:v>
                </c:pt>
                <c:pt idx="2300">
                  <c:v>0.61699999999999999</c:v>
                </c:pt>
                <c:pt idx="2301">
                  <c:v>0.58099999999999996</c:v>
                </c:pt>
                <c:pt idx="2302">
                  <c:v>0.62</c:v>
                </c:pt>
                <c:pt idx="2303">
                  <c:v>0.59299999999999997</c:v>
                </c:pt>
                <c:pt idx="2304">
                  <c:v>0.68</c:v>
                </c:pt>
                <c:pt idx="2305">
                  <c:v>0.64500000000000002</c:v>
                </c:pt>
                <c:pt idx="2306">
                  <c:v>0.67700000000000005</c:v>
                </c:pt>
                <c:pt idx="2307">
                  <c:v>0.70299999999999996</c:v>
                </c:pt>
                <c:pt idx="2308">
                  <c:v>0.57999999999999996</c:v>
                </c:pt>
                <c:pt idx="2309">
                  <c:v>0.70299999999999996</c:v>
                </c:pt>
                <c:pt idx="2310">
                  <c:v>0.58799999999999997</c:v>
                </c:pt>
                <c:pt idx="2311">
                  <c:v>0.54800000000000004</c:v>
                </c:pt>
                <c:pt idx="2312">
                  <c:v>0.64</c:v>
                </c:pt>
                <c:pt idx="2313">
                  <c:v>0.66900000000000004</c:v>
                </c:pt>
                <c:pt idx="2314">
                  <c:v>0.68899999999999995</c:v>
                </c:pt>
                <c:pt idx="2315">
                  <c:v>0.72</c:v>
                </c:pt>
                <c:pt idx="2316">
                  <c:v>0.68799999999999994</c:v>
                </c:pt>
                <c:pt idx="2317">
                  <c:v>0.54300000000000004</c:v>
                </c:pt>
                <c:pt idx="2318">
                  <c:v>0.68400000000000005</c:v>
                </c:pt>
                <c:pt idx="2319">
                  <c:v>0.58699999999999997</c:v>
                </c:pt>
                <c:pt idx="2320">
                  <c:v>0.69699999999999995</c:v>
                </c:pt>
                <c:pt idx="2321">
                  <c:v>0.54500000000000004</c:v>
                </c:pt>
                <c:pt idx="2322">
                  <c:v>0.59099999999999997</c:v>
                </c:pt>
                <c:pt idx="2323">
                  <c:v>0.61899999999999999</c:v>
                </c:pt>
                <c:pt idx="2324">
                  <c:v>0.58799999999999997</c:v>
                </c:pt>
                <c:pt idx="2325">
                  <c:v>0.66600000000000004</c:v>
                </c:pt>
                <c:pt idx="2326">
                  <c:v>0.58399999999999996</c:v>
                </c:pt>
                <c:pt idx="2327">
                  <c:v>0.65900000000000003</c:v>
                </c:pt>
                <c:pt idx="2328">
                  <c:v>0.60199999999999998</c:v>
                </c:pt>
                <c:pt idx="2329">
                  <c:v>0.58899999999999997</c:v>
                </c:pt>
                <c:pt idx="2330">
                  <c:v>0.66700000000000004</c:v>
                </c:pt>
                <c:pt idx="2331">
                  <c:v>0.53900000000000003</c:v>
                </c:pt>
                <c:pt idx="2332">
                  <c:v>0.52500000000000002</c:v>
                </c:pt>
                <c:pt idx="2333">
                  <c:v>0.57699999999999996</c:v>
                </c:pt>
                <c:pt idx="2334">
                  <c:v>0.59499999999999997</c:v>
                </c:pt>
                <c:pt idx="2335">
                  <c:v>0.72099999999999997</c:v>
                </c:pt>
                <c:pt idx="2336">
                  <c:v>0.70299999999999996</c:v>
                </c:pt>
                <c:pt idx="2337">
                  <c:v>0.66400000000000003</c:v>
                </c:pt>
                <c:pt idx="2338">
                  <c:v>0.64700000000000002</c:v>
                </c:pt>
                <c:pt idx="2339">
                  <c:v>0.53500000000000003</c:v>
                </c:pt>
                <c:pt idx="2340">
                  <c:v>0.63300000000000001</c:v>
                </c:pt>
                <c:pt idx="2341">
                  <c:v>0.627</c:v>
                </c:pt>
                <c:pt idx="2342">
                  <c:v>0.58399999999999996</c:v>
                </c:pt>
                <c:pt idx="2343">
                  <c:v>0.64800000000000002</c:v>
                </c:pt>
                <c:pt idx="2344">
                  <c:v>0.66800000000000004</c:v>
                </c:pt>
                <c:pt idx="2345">
                  <c:v>0.59399999999999997</c:v>
                </c:pt>
                <c:pt idx="2346">
                  <c:v>0.63100000000000001</c:v>
                </c:pt>
                <c:pt idx="2347">
                  <c:v>0.622</c:v>
                </c:pt>
                <c:pt idx="2348">
                  <c:v>0.70199999999999996</c:v>
                </c:pt>
                <c:pt idx="2349">
                  <c:v>0.67300000000000004</c:v>
                </c:pt>
                <c:pt idx="2350">
                  <c:v>0.63600000000000001</c:v>
                </c:pt>
                <c:pt idx="2351">
                  <c:v>0.69199999999999995</c:v>
                </c:pt>
                <c:pt idx="2352">
                  <c:v>0.68500000000000005</c:v>
                </c:pt>
                <c:pt idx="2353">
                  <c:v>0.52200000000000002</c:v>
                </c:pt>
                <c:pt idx="2354">
                  <c:v>0.59099999999999997</c:v>
                </c:pt>
                <c:pt idx="2355">
                  <c:v>0.64400000000000002</c:v>
                </c:pt>
                <c:pt idx="2356">
                  <c:v>0.59399999999999997</c:v>
                </c:pt>
                <c:pt idx="2357">
                  <c:v>0.65600000000000003</c:v>
                </c:pt>
                <c:pt idx="2358">
                  <c:v>0.6</c:v>
                </c:pt>
                <c:pt idx="2359">
                  <c:v>0.628</c:v>
                </c:pt>
                <c:pt idx="2360">
                  <c:v>0.69199999999999995</c:v>
                </c:pt>
                <c:pt idx="2361">
                  <c:v>0.69099999999999995</c:v>
                </c:pt>
                <c:pt idx="2362">
                  <c:v>0.69899999999999995</c:v>
                </c:pt>
                <c:pt idx="2363">
                  <c:v>0.70399999999999996</c:v>
                </c:pt>
                <c:pt idx="2364">
                  <c:v>0.65600000000000003</c:v>
                </c:pt>
                <c:pt idx="2365">
                  <c:v>0.621</c:v>
                </c:pt>
                <c:pt idx="2366">
                  <c:v>0.64800000000000002</c:v>
                </c:pt>
                <c:pt idx="2367">
                  <c:v>0.75700000000000001</c:v>
                </c:pt>
                <c:pt idx="2368">
                  <c:v>0.64600000000000002</c:v>
                </c:pt>
                <c:pt idx="2369">
                  <c:v>0.55600000000000005</c:v>
                </c:pt>
                <c:pt idx="2370">
                  <c:v>0.67800000000000005</c:v>
                </c:pt>
                <c:pt idx="2371">
                  <c:v>0.56999999999999995</c:v>
                </c:pt>
                <c:pt idx="2372">
                  <c:v>0.65500000000000003</c:v>
                </c:pt>
                <c:pt idx="2373">
                  <c:v>0.67700000000000005</c:v>
                </c:pt>
                <c:pt idx="2374">
                  <c:v>0.66100000000000003</c:v>
                </c:pt>
                <c:pt idx="2375">
                  <c:v>0.73399999999999999</c:v>
                </c:pt>
                <c:pt idx="2376">
                  <c:v>0.61899999999999999</c:v>
                </c:pt>
                <c:pt idx="2377">
                  <c:v>0.69799999999999995</c:v>
                </c:pt>
                <c:pt idx="2378">
                  <c:v>0.66600000000000004</c:v>
                </c:pt>
                <c:pt idx="2379">
                  <c:v>0.628</c:v>
                </c:pt>
                <c:pt idx="2380">
                  <c:v>0.58899999999999997</c:v>
                </c:pt>
                <c:pt idx="2381">
                  <c:v>0.56399999999999995</c:v>
                </c:pt>
                <c:pt idx="2382">
                  <c:v>0.69599999999999995</c:v>
                </c:pt>
                <c:pt idx="2383">
                  <c:v>0.70399999999999996</c:v>
                </c:pt>
                <c:pt idx="2384">
                  <c:v>0.60599999999999998</c:v>
                </c:pt>
                <c:pt idx="2385">
                  <c:v>0.629</c:v>
                </c:pt>
                <c:pt idx="2386">
                  <c:v>0.628</c:v>
                </c:pt>
                <c:pt idx="2387">
                  <c:v>0.64900000000000002</c:v>
                </c:pt>
                <c:pt idx="2388">
                  <c:v>0.73799999999999999</c:v>
                </c:pt>
                <c:pt idx="2389">
                  <c:v>0.624</c:v>
                </c:pt>
                <c:pt idx="2390">
                  <c:v>0.61299999999999999</c:v>
                </c:pt>
                <c:pt idx="2391">
                  <c:v>0.67500000000000004</c:v>
                </c:pt>
                <c:pt idx="2392">
                  <c:v>0.68899999999999995</c:v>
                </c:pt>
                <c:pt idx="2393">
                  <c:v>0.64100000000000001</c:v>
                </c:pt>
                <c:pt idx="2394">
                  <c:v>0.68899999999999995</c:v>
                </c:pt>
                <c:pt idx="2395">
                  <c:v>0.61399999999999999</c:v>
                </c:pt>
                <c:pt idx="2396">
                  <c:v>0.55500000000000005</c:v>
                </c:pt>
                <c:pt idx="2397">
                  <c:v>0.63700000000000001</c:v>
                </c:pt>
                <c:pt idx="2398">
                  <c:v>0.63800000000000001</c:v>
                </c:pt>
                <c:pt idx="2399">
                  <c:v>0.64100000000000001</c:v>
                </c:pt>
                <c:pt idx="2400">
                  <c:v>0.64500000000000002</c:v>
                </c:pt>
                <c:pt idx="2401">
                  <c:v>0.625</c:v>
                </c:pt>
                <c:pt idx="2402">
                  <c:v>0.622</c:v>
                </c:pt>
                <c:pt idx="2403">
                  <c:v>0.65700000000000003</c:v>
                </c:pt>
                <c:pt idx="2404">
                  <c:v>0.64200000000000002</c:v>
                </c:pt>
                <c:pt idx="2405">
                  <c:v>0.60699999999999998</c:v>
                </c:pt>
                <c:pt idx="2406">
                  <c:v>0.58599999999999997</c:v>
                </c:pt>
                <c:pt idx="2407">
                  <c:v>0.67500000000000004</c:v>
                </c:pt>
                <c:pt idx="2408">
                  <c:v>0.58699999999999997</c:v>
                </c:pt>
                <c:pt idx="2409">
                  <c:v>0.61399999999999999</c:v>
                </c:pt>
                <c:pt idx="2410">
                  <c:v>0.55400000000000005</c:v>
                </c:pt>
                <c:pt idx="2411">
                  <c:v>0.68200000000000005</c:v>
                </c:pt>
                <c:pt idx="2412">
                  <c:v>0.60699999999999998</c:v>
                </c:pt>
                <c:pt idx="2413">
                  <c:v>0.63100000000000001</c:v>
                </c:pt>
                <c:pt idx="2414">
                  <c:v>0.56399999999999995</c:v>
                </c:pt>
                <c:pt idx="2415">
                  <c:v>0.67300000000000004</c:v>
                </c:pt>
                <c:pt idx="2416">
                  <c:v>0.63500000000000001</c:v>
                </c:pt>
                <c:pt idx="2417">
                  <c:v>0.746</c:v>
                </c:pt>
                <c:pt idx="2418">
                  <c:v>0.64600000000000002</c:v>
                </c:pt>
                <c:pt idx="2419">
                  <c:v>0.60799999999999998</c:v>
                </c:pt>
                <c:pt idx="2420">
                  <c:v>0.64200000000000002</c:v>
                </c:pt>
                <c:pt idx="2421">
                  <c:v>0.58499999999999996</c:v>
                </c:pt>
                <c:pt idx="2422">
                  <c:v>0.65100000000000002</c:v>
                </c:pt>
                <c:pt idx="2423">
                  <c:v>0.58099999999999996</c:v>
                </c:pt>
                <c:pt idx="2424">
                  <c:v>0.60299999999999998</c:v>
                </c:pt>
                <c:pt idx="2425">
                  <c:v>0.66900000000000004</c:v>
                </c:pt>
                <c:pt idx="2426">
                  <c:v>0.625</c:v>
                </c:pt>
                <c:pt idx="2427">
                  <c:v>0.56899999999999995</c:v>
                </c:pt>
                <c:pt idx="2428">
                  <c:v>0.63300000000000001</c:v>
                </c:pt>
                <c:pt idx="2429">
                  <c:v>0.61099999999999999</c:v>
                </c:pt>
                <c:pt idx="2430">
                  <c:v>0.66100000000000003</c:v>
                </c:pt>
                <c:pt idx="2431">
                  <c:v>0.60799999999999998</c:v>
                </c:pt>
                <c:pt idx="2432">
                  <c:v>0.67700000000000005</c:v>
                </c:pt>
                <c:pt idx="2433">
                  <c:v>0.68400000000000005</c:v>
                </c:pt>
                <c:pt idx="2434">
                  <c:v>0.621</c:v>
                </c:pt>
                <c:pt idx="2435">
                  <c:v>0.69</c:v>
                </c:pt>
                <c:pt idx="2436">
                  <c:v>0.621</c:v>
                </c:pt>
                <c:pt idx="2437">
                  <c:v>0.61699999999999999</c:v>
                </c:pt>
                <c:pt idx="2438">
                  <c:v>0.49299999999999999</c:v>
                </c:pt>
                <c:pt idx="2439">
                  <c:v>0.68600000000000005</c:v>
                </c:pt>
                <c:pt idx="2440">
                  <c:v>0.57299999999999995</c:v>
                </c:pt>
                <c:pt idx="2441">
                  <c:v>0.61599999999999999</c:v>
                </c:pt>
                <c:pt idx="2442">
                  <c:v>0.56000000000000005</c:v>
                </c:pt>
                <c:pt idx="2443">
                  <c:v>0.66600000000000004</c:v>
                </c:pt>
                <c:pt idx="2444">
                  <c:v>0.66300000000000003</c:v>
                </c:pt>
                <c:pt idx="2445">
                  <c:v>0.623</c:v>
                </c:pt>
                <c:pt idx="2446">
                  <c:v>0.629</c:v>
                </c:pt>
                <c:pt idx="2447">
                  <c:v>0.61199999999999999</c:v>
                </c:pt>
                <c:pt idx="2448">
                  <c:v>0.57799999999999996</c:v>
                </c:pt>
                <c:pt idx="2449">
                  <c:v>0.61899999999999999</c:v>
                </c:pt>
                <c:pt idx="2450">
                  <c:v>0.67600000000000005</c:v>
                </c:pt>
                <c:pt idx="2451">
                  <c:v>0.64200000000000002</c:v>
                </c:pt>
                <c:pt idx="2452">
                  <c:v>0.68</c:v>
                </c:pt>
                <c:pt idx="2453">
                  <c:v>0.77</c:v>
                </c:pt>
                <c:pt idx="2454">
                  <c:v>0.66400000000000003</c:v>
                </c:pt>
                <c:pt idx="2455">
                  <c:v>0.64</c:v>
                </c:pt>
                <c:pt idx="2456">
                  <c:v>0.68500000000000005</c:v>
                </c:pt>
                <c:pt idx="2457">
                  <c:v>0.64100000000000001</c:v>
                </c:pt>
                <c:pt idx="2458">
                  <c:v>0.66500000000000004</c:v>
                </c:pt>
                <c:pt idx="2459">
                  <c:v>0.72299999999999998</c:v>
                </c:pt>
                <c:pt idx="2460">
                  <c:v>0.61499999999999999</c:v>
                </c:pt>
                <c:pt idx="2461">
                  <c:v>0.60099999999999998</c:v>
                </c:pt>
                <c:pt idx="2462">
                  <c:v>0.67400000000000004</c:v>
                </c:pt>
                <c:pt idx="2463">
                  <c:v>0.625</c:v>
                </c:pt>
                <c:pt idx="2464">
                  <c:v>0.54900000000000004</c:v>
                </c:pt>
                <c:pt idx="2465">
                  <c:v>0.70899999999999996</c:v>
                </c:pt>
                <c:pt idx="2466">
                  <c:v>0.66400000000000003</c:v>
                </c:pt>
                <c:pt idx="2467">
                  <c:v>0.69099999999999995</c:v>
                </c:pt>
                <c:pt idx="2468">
                  <c:v>0.65700000000000003</c:v>
                </c:pt>
                <c:pt idx="2469">
                  <c:v>0.73199999999999998</c:v>
                </c:pt>
                <c:pt idx="2470">
                  <c:v>0.74199999999999999</c:v>
                </c:pt>
                <c:pt idx="2471">
                  <c:v>0.67200000000000004</c:v>
                </c:pt>
                <c:pt idx="2472">
                  <c:v>0.71399999999999997</c:v>
                </c:pt>
                <c:pt idx="2473">
                  <c:v>0.58099999999999996</c:v>
                </c:pt>
                <c:pt idx="2474">
                  <c:v>0.73799999999999999</c:v>
                </c:pt>
                <c:pt idx="2475">
                  <c:v>0.54500000000000004</c:v>
                </c:pt>
                <c:pt idx="2476">
                  <c:v>0.64100000000000001</c:v>
                </c:pt>
                <c:pt idx="2477">
                  <c:v>0.67300000000000004</c:v>
                </c:pt>
                <c:pt idx="2478">
                  <c:v>0.56499999999999995</c:v>
                </c:pt>
                <c:pt idx="2479">
                  <c:v>0.68300000000000005</c:v>
                </c:pt>
                <c:pt idx="2480">
                  <c:v>0.67800000000000005</c:v>
                </c:pt>
                <c:pt idx="2481">
                  <c:v>0.628</c:v>
                </c:pt>
                <c:pt idx="2482">
                  <c:v>0.61099999999999999</c:v>
                </c:pt>
                <c:pt idx="2483">
                  <c:v>0.66900000000000004</c:v>
                </c:pt>
                <c:pt idx="2484">
                  <c:v>0.59599999999999997</c:v>
                </c:pt>
                <c:pt idx="2485">
                  <c:v>0.65200000000000002</c:v>
                </c:pt>
                <c:pt idx="2486">
                  <c:v>0.60499999999999998</c:v>
                </c:pt>
                <c:pt idx="2487">
                  <c:v>0.58599999999999997</c:v>
                </c:pt>
                <c:pt idx="2488">
                  <c:v>0.59</c:v>
                </c:pt>
                <c:pt idx="2489">
                  <c:v>0.63100000000000001</c:v>
                </c:pt>
                <c:pt idx="2490">
                  <c:v>0.69299999999999995</c:v>
                </c:pt>
                <c:pt idx="2491">
                  <c:v>0.66400000000000003</c:v>
                </c:pt>
                <c:pt idx="2492">
                  <c:v>0.70299999999999996</c:v>
                </c:pt>
                <c:pt idx="2493">
                  <c:v>0.63600000000000001</c:v>
                </c:pt>
                <c:pt idx="2494">
                  <c:v>0.68</c:v>
                </c:pt>
                <c:pt idx="2495">
                  <c:v>0.67900000000000005</c:v>
                </c:pt>
                <c:pt idx="2496">
                  <c:v>0.69499999999999995</c:v>
                </c:pt>
                <c:pt idx="2497">
                  <c:v>0.67100000000000004</c:v>
                </c:pt>
                <c:pt idx="2498">
                  <c:v>0.71699999999999997</c:v>
                </c:pt>
                <c:pt idx="2499">
                  <c:v>0.69699999999999995</c:v>
                </c:pt>
                <c:pt idx="2500">
                  <c:v>0.68500000000000005</c:v>
                </c:pt>
                <c:pt idx="2501">
                  <c:v>0.61599999999999999</c:v>
                </c:pt>
                <c:pt idx="2502">
                  <c:v>0.67600000000000005</c:v>
                </c:pt>
                <c:pt idx="2503">
                  <c:v>0.55800000000000005</c:v>
                </c:pt>
                <c:pt idx="2504">
                  <c:v>0.59</c:v>
                </c:pt>
                <c:pt idx="2505">
                  <c:v>0.68200000000000005</c:v>
                </c:pt>
                <c:pt idx="2506">
                  <c:v>0.70499999999999996</c:v>
                </c:pt>
                <c:pt idx="2507">
                  <c:v>0.70699999999999996</c:v>
                </c:pt>
                <c:pt idx="2508">
                  <c:v>0.61899999999999999</c:v>
                </c:pt>
                <c:pt idx="2509">
                  <c:v>0.66600000000000004</c:v>
                </c:pt>
                <c:pt idx="2510">
                  <c:v>0.65100000000000002</c:v>
                </c:pt>
                <c:pt idx="2511">
                  <c:v>0.66300000000000003</c:v>
                </c:pt>
                <c:pt idx="2512">
                  <c:v>0.69599999999999995</c:v>
                </c:pt>
                <c:pt idx="2513">
                  <c:v>0.72399999999999998</c:v>
                </c:pt>
                <c:pt idx="2514">
                  <c:v>0.60799999999999998</c:v>
                </c:pt>
                <c:pt idx="2515">
                  <c:v>0.59099999999999997</c:v>
                </c:pt>
                <c:pt idx="2516">
                  <c:v>0.622</c:v>
                </c:pt>
                <c:pt idx="2517">
                  <c:v>0.66500000000000004</c:v>
                </c:pt>
                <c:pt idx="2518">
                  <c:v>0.629</c:v>
                </c:pt>
                <c:pt idx="2519">
                  <c:v>0.57399999999999995</c:v>
                </c:pt>
                <c:pt idx="2520">
                  <c:v>0.66500000000000004</c:v>
                </c:pt>
                <c:pt idx="2521">
                  <c:v>0.68</c:v>
                </c:pt>
                <c:pt idx="2522">
                  <c:v>0.7</c:v>
                </c:pt>
                <c:pt idx="2523">
                  <c:v>0.68700000000000006</c:v>
                </c:pt>
                <c:pt idx="2524">
                  <c:v>0.68600000000000005</c:v>
                </c:pt>
                <c:pt idx="2525">
                  <c:v>0.60899999999999999</c:v>
                </c:pt>
                <c:pt idx="2526">
                  <c:v>0.67800000000000005</c:v>
                </c:pt>
                <c:pt idx="2527">
                  <c:v>0.65400000000000003</c:v>
                </c:pt>
                <c:pt idx="2528">
                  <c:v>0.625</c:v>
                </c:pt>
                <c:pt idx="2529">
                  <c:v>0.59299999999999997</c:v>
                </c:pt>
                <c:pt idx="2530">
                  <c:v>0.68100000000000005</c:v>
                </c:pt>
                <c:pt idx="2531">
                  <c:v>0.67600000000000005</c:v>
                </c:pt>
                <c:pt idx="2532">
                  <c:v>0.61299999999999999</c:v>
                </c:pt>
                <c:pt idx="2533">
                  <c:v>0.65400000000000003</c:v>
                </c:pt>
                <c:pt idx="2534">
                  <c:v>0.64500000000000002</c:v>
                </c:pt>
                <c:pt idx="2535">
                  <c:v>0.59499999999999997</c:v>
                </c:pt>
                <c:pt idx="2536">
                  <c:v>0.64100000000000001</c:v>
                </c:pt>
                <c:pt idx="2537">
                  <c:v>0.76900000000000002</c:v>
                </c:pt>
                <c:pt idx="2538">
                  <c:v>0.64100000000000001</c:v>
                </c:pt>
                <c:pt idx="2539">
                  <c:v>0.72799999999999998</c:v>
                </c:pt>
                <c:pt idx="2540">
                  <c:v>0.57699999999999996</c:v>
                </c:pt>
                <c:pt idx="2541">
                  <c:v>0.66500000000000004</c:v>
                </c:pt>
                <c:pt idx="2542">
                  <c:v>0.64</c:v>
                </c:pt>
                <c:pt idx="2543">
                  <c:v>0.66700000000000004</c:v>
                </c:pt>
                <c:pt idx="2544">
                  <c:v>0.58599999999999997</c:v>
                </c:pt>
                <c:pt idx="2545">
                  <c:v>0.64200000000000002</c:v>
                </c:pt>
                <c:pt idx="2546">
                  <c:v>0.72499999999999998</c:v>
                </c:pt>
                <c:pt idx="2547">
                  <c:v>0.67100000000000004</c:v>
                </c:pt>
                <c:pt idx="2548">
                  <c:v>0.66300000000000003</c:v>
                </c:pt>
                <c:pt idx="2549">
                  <c:v>0.7</c:v>
                </c:pt>
                <c:pt idx="2550">
                  <c:v>0.58299999999999996</c:v>
                </c:pt>
                <c:pt idx="2551">
                  <c:v>0.67300000000000004</c:v>
                </c:pt>
                <c:pt idx="2552">
                  <c:v>0.53800000000000003</c:v>
                </c:pt>
                <c:pt idx="2553">
                  <c:v>0.65500000000000003</c:v>
                </c:pt>
                <c:pt idx="2554">
                  <c:v>0.68200000000000005</c:v>
                </c:pt>
                <c:pt idx="2555">
                  <c:v>0.61699999999999999</c:v>
                </c:pt>
                <c:pt idx="2556">
                  <c:v>0.63300000000000001</c:v>
                </c:pt>
                <c:pt idx="2557">
                  <c:v>0.56299999999999994</c:v>
                </c:pt>
                <c:pt idx="2558">
                  <c:v>0.51700000000000002</c:v>
                </c:pt>
                <c:pt idx="2559">
                  <c:v>0.66100000000000003</c:v>
                </c:pt>
                <c:pt idx="2560">
                  <c:v>0.55500000000000005</c:v>
                </c:pt>
                <c:pt idx="2561">
                  <c:v>0.65</c:v>
                </c:pt>
                <c:pt idx="2562">
                  <c:v>0.65200000000000002</c:v>
                </c:pt>
                <c:pt idx="2563">
                  <c:v>0.60599999999999998</c:v>
                </c:pt>
                <c:pt idx="2564">
                  <c:v>0.65200000000000002</c:v>
                </c:pt>
                <c:pt idx="2565">
                  <c:v>0.60499999999999998</c:v>
                </c:pt>
                <c:pt idx="2566">
                  <c:v>0.64800000000000002</c:v>
                </c:pt>
                <c:pt idx="2567">
                  <c:v>0.76200000000000001</c:v>
                </c:pt>
                <c:pt idx="2568">
                  <c:v>0.7</c:v>
                </c:pt>
                <c:pt idx="2569">
                  <c:v>0.69099999999999995</c:v>
                </c:pt>
                <c:pt idx="2570">
                  <c:v>0.69599999999999995</c:v>
                </c:pt>
                <c:pt idx="2571">
                  <c:v>0.71499999999999997</c:v>
                </c:pt>
                <c:pt idx="2572">
                  <c:v>0.65800000000000003</c:v>
                </c:pt>
                <c:pt idx="2573">
                  <c:v>0.65800000000000003</c:v>
                </c:pt>
                <c:pt idx="2574">
                  <c:v>0.627</c:v>
                </c:pt>
                <c:pt idx="2575">
                  <c:v>0.53</c:v>
                </c:pt>
                <c:pt idx="2576">
                  <c:v>0.60399999999999998</c:v>
                </c:pt>
                <c:pt idx="2577">
                  <c:v>0.71499999999999997</c:v>
                </c:pt>
                <c:pt idx="2578">
                  <c:v>0.71899999999999997</c:v>
                </c:pt>
                <c:pt idx="2579">
                  <c:v>0.69</c:v>
                </c:pt>
                <c:pt idx="2580">
                  <c:v>0.65700000000000003</c:v>
                </c:pt>
                <c:pt idx="2581">
                  <c:v>0.56299999999999994</c:v>
                </c:pt>
                <c:pt idx="2582">
                  <c:v>0.66</c:v>
                </c:pt>
                <c:pt idx="2583">
                  <c:v>0.66</c:v>
                </c:pt>
                <c:pt idx="2584">
                  <c:v>0.63300000000000001</c:v>
                </c:pt>
                <c:pt idx="2585">
                  <c:v>0.73299999999999998</c:v>
                </c:pt>
                <c:pt idx="2586">
                  <c:v>0.67800000000000005</c:v>
                </c:pt>
                <c:pt idx="2587">
                  <c:v>0.67200000000000004</c:v>
                </c:pt>
                <c:pt idx="2588">
                  <c:v>0.53600000000000003</c:v>
                </c:pt>
                <c:pt idx="2589">
                  <c:v>0.68200000000000005</c:v>
                </c:pt>
                <c:pt idx="2590">
                  <c:v>0.7</c:v>
                </c:pt>
                <c:pt idx="2591">
                  <c:v>0.65900000000000003</c:v>
                </c:pt>
                <c:pt idx="2592">
                  <c:v>0.60499999999999998</c:v>
                </c:pt>
                <c:pt idx="2593">
                  <c:v>0.61</c:v>
                </c:pt>
                <c:pt idx="2594">
                  <c:v>0.66500000000000004</c:v>
                </c:pt>
                <c:pt idx="2595">
                  <c:v>0.70499999999999996</c:v>
                </c:pt>
                <c:pt idx="2596">
                  <c:v>0.57899999999999996</c:v>
                </c:pt>
                <c:pt idx="2597">
                  <c:v>0.66200000000000003</c:v>
                </c:pt>
                <c:pt idx="2598">
                  <c:v>0.57699999999999996</c:v>
                </c:pt>
                <c:pt idx="2599">
                  <c:v>0.64800000000000002</c:v>
                </c:pt>
                <c:pt idx="2600">
                  <c:v>0.60199999999999998</c:v>
                </c:pt>
                <c:pt idx="2601">
                  <c:v>0.60599999999999998</c:v>
                </c:pt>
                <c:pt idx="2602">
                  <c:v>0.67300000000000004</c:v>
                </c:pt>
                <c:pt idx="2603">
                  <c:v>0.66700000000000004</c:v>
                </c:pt>
                <c:pt idx="2604">
                  <c:v>0.63300000000000001</c:v>
                </c:pt>
                <c:pt idx="2605">
                  <c:v>0.61</c:v>
                </c:pt>
                <c:pt idx="2606">
                  <c:v>0.69299999999999995</c:v>
                </c:pt>
                <c:pt idx="2607">
                  <c:v>0.65500000000000003</c:v>
                </c:pt>
                <c:pt idx="2608">
                  <c:v>0.58099999999999996</c:v>
                </c:pt>
                <c:pt idx="2609">
                  <c:v>0.63200000000000001</c:v>
                </c:pt>
                <c:pt idx="2610">
                  <c:v>0.72099999999999997</c:v>
                </c:pt>
                <c:pt idx="2611">
                  <c:v>0.64400000000000002</c:v>
                </c:pt>
                <c:pt idx="2612">
                  <c:v>0.65600000000000003</c:v>
                </c:pt>
                <c:pt idx="2613">
                  <c:v>0.61899999999999999</c:v>
                </c:pt>
                <c:pt idx="2614">
                  <c:v>0.68400000000000005</c:v>
                </c:pt>
                <c:pt idx="2615">
                  <c:v>0.66100000000000003</c:v>
                </c:pt>
                <c:pt idx="2616">
                  <c:v>0.54</c:v>
                </c:pt>
                <c:pt idx="2617">
                  <c:v>0.63500000000000001</c:v>
                </c:pt>
                <c:pt idx="2618">
                  <c:v>0.68300000000000005</c:v>
                </c:pt>
                <c:pt idx="2619">
                  <c:v>0.621</c:v>
                </c:pt>
                <c:pt idx="2620">
                  <c:v>0.65900000000000003</c:v>
                </c:pt>
                <c:pt idx="2621">
                  <c:v>0.56000000000000005</c:v>
                </c:pt>
                <c:pt idx="2622">
                  <c:v>0.71099999999999997</c:v>
                </c:pt>
                <c:pt idx="2623">
                  <c:v>0.69799999999999995</c:v>
                </c:pt>
                <c:pt idx="2624">
                  <c:v>0.65300000000000002</c:v>
                </c:pt>
                <c:pt idx="2625">
                  <c:v>0.63600000000000001</c:v>
                </c:pt>
                <c:pt idx="2626">
                  <c:v>0.61499999999999999</c:v>
                </c:pt>
                <c:pt idx="2627">
                  <c:v>0.67300000000000004</c:v>
                </c:pt>
                <c:pt idx="2628">
                  <c:v>0.622</c:v>
                </c:pt>
                <c:pt idx="2629">
                  <c:v>0.63500000000000001</c:v>
                </c:pt>
                <c:pt idx="2630">
                  <c:v>0.53800000000000003</c:v>
                </c:pt>
                <c:pt idx="2631">
                  <c:v>0.67900000000000005</c:v>
                </c:pt>
                <c:pt idx="2632">
                  <c:v>0.624</c:v>
                </c:pt>
                <c:pt idx="2633">
                  <c:v>0.69199999999999995</c:v>
                </c:pt>
                <c:pt idx="2634">
                  <c:v>0.58599999999999997</c:v>
                </c:pt>
                <c:pt idx="2635">
                  <c:v>0.68200000000000005</c:v>
                </c:pt>
                <c:pt idx="2636">
                  <c:v>0.65600000000000003</c:v>
                </c:pt>
                <c:pt idx="2637">
                  <c:v>0.65900000000000003</c:v>
                </c:pt>
                <c:pt idx="2638">
                  <c:v>0.69599999999999995</c:v>
                </c:pt>
                <c:pt idx="2639">
                  <c:v>0.66900000000000004</c:v>
                </c:pt>
                <c:pt idx="2640">
                  <c:v>0.60199999999999998</c:v>
                </c:pt>
                <c:pt idx="2641">
                  <c:v>0.71099999999999997</c:v>
                </c:pt>
                <c:pt idx="2642">
                  <c:v>0.67</c:v>
                </c:pt>
                <c:pt idx="2643">
                  <c:v>0.52400000000000002</c:v>
                </c:pt>
                <c:pt idx="2644">
                  <c:v>0.65600000000000003</c:v>
                </c:pt>
                <c:pt idx="2645">
                  <c:v>0.72399999999999998</c:v>
                </c:pt>
                <c:pt idx="2646">
                  <c:v>0.66</c:v>
                </c:pt>
                <c:pt idx="2647">
                  <c:v>0.69499999999999995</c:v>
                </c:pt>
                <c:pt idx="2648">
                  <c:v>0.67500000000000004</c:v>
                </c:pt>
                <c:pt idx="2649">
                  <c:v>0.66900000000000004</c:v>
                </c:pt>
                <c:pt idx="2650">
                  <c:v>0.69899999999999995</c:v>
                </c:pt>
                <c:pt idx="2651">
                  <c:v>0.71699999999999997</c:v>
                </c:pt>
                <c:pt idx="2652">
                  <c:v>0.64500000000000002</c:v>
                </c:pt>
                <c:pt idx="2653">
                  <c:v>0.66800000000000004</c:v>
                </c:pt>
                <c:pt idx="2654">
                  <c:v>0.65</c:v>
                </c:pt>
                <c:pt idx="2655">
                  <c:v>0.67</c:v>
                </c:pt>
                <c:pt idx="2656">
                  <c:v>0.69499999999999995</c:v>
                </c:pt>
                <c:pt idx="2657">
                  <c:v>0.69799999999999995</c:v>
                </c:pt>
                <c:pt idx="2658">
                  <c:v>0.64700000000000002</c:v>
                </c:pt>
                <c:pt idx="2659">
                  <c:v>0.70799999999999996</c:v>
                </c:pt>
                <c:pt idx="2660">
                  <c:v>0.64500000000000002</c:v>
                </c:pt>
                <c:pt idx="2661">
                  <c:v>0.63300000000000001</c:v>
                </c:pt>
                <c:pt idx="2662">
                  <c:v>0.73899999999999999</c:v>
                </c:pt>
                <c:pt idx="2663">
                  <c:v>0.55600000000000005</c:v>
                </c:pt>
                <c:pt idx="2664">
                  <c:v>0.63200000000000001</c:v>
                </c:pt>
                <c:pt idx="2665">
                  <c:v>0.65800000000000003</c:v>
                </c:pt>
                <c:pt idx="2666">
                  <c:v>0.62</c:v>
                </c:pt>
                <c:pt idx="2667">
                  <c:v>0.57599999999999996</c:v>
                </c:pt>
                <c:pt idx="2668">
                  <c:v>0.68200000000000005</c:v>
                </c:pt>
                <c:pt idx="2669">
                  <c:v>0.68200000000000005</c:v>
                </c:pt>
                <c:pt idx="2670">
                  <c:v>0.66600000000000004</c:v>
                </c:pt>
                <c:pt idx="2671">
                  <c:v>0.71099999999999997</c:v>
                </c:pt>
                <c:pt idx="2672">
                  <c:v>0.64400000000000002</c:v>
                </c:pt>
                <c:pt idx="2673">
                  <c:v>0.66200000000000003</c:v>
                </c:pt>
                <c:pt idx="2674">
                  <c:v>0.65700000000000003</c:v>
                </c:pt>
                <c:pt idx="2675">
                  <c:v>0.63900000000000001</c:v>
                </c:pt>
                <c:pt idx="2676">
                  <c:v>0.63600000000000001</c:v>
                </c:pt>
                <c:pt idx="2677">
                  <c:v>0.71</c:v>
                </c:pt>
                <c:pt idx="2678">
                  <c:v>0.64500000000000002</c:v>
                </c:pt>
                <c:pt idx="2679">
                  <c:v>0.72</c:v>
                </c:pt>
                <c:pt idx="2680">
                  <c:v>0.57999999999999996</c:v>
                </c:pt>
                <c:pt idx="2681">
                  <c:v>0.57599999999999996</c:v>
                </c:pt>
                <c:pt idx="2682">
                  <c:v>0.66900000000000004</c:v>
                </c:pt>
                <c:pt idx="2683">
                  <c:v>0.64900000000000002</c:v>
                </c:pt>
                <c:pt idx="2684">
                  <c:v>0.54200000000000004</c:v>
                </c:pt>
                <c:pt idx="2685">
                  <c:v>0.70899999999999996</c:v>
                </c:pt>
                <c:pt idx="2686">
                  <c:v>0.61199999999999999</c:v>
                </c:pt>
                <c:pt idx="2687">
                  <c:v>0.58399999999999996</c:v>
                </c:pt>
                <c:pt idx="2688">
                  <c:v>0.63400000000000001</c:v>
                </c:pt>
                <c:pt idx="2689">
                  <c:v>0.65600000000000003</c:v>
                </c:pt>
                <c:pt idx="2690">
                  <c:v>0.71299999999999997</c:v>
                </c:pt>
                <c:pt idx="2691">
                  <c:v>0.60299999999999998</c:v>
                </c:pt>
                <c:pt idx="2692">
                  <c:v>0.69</c:v>
                </c:pt>
                <c:pt idx="2693">
                  <c:v>0.69099999999999995</c:v>
                </c:pt>
                <c:pt idx="2694">
                  <c:v>0.59899999999999998</c:v>
                </c:pt>
                <c:pt idx="2695">
                  <c:v>0.67500000000000004</c:v>
                </c:pt>
                <c:pt idx="2696">
                  <c:v>0.67500000000000004</c:v>
                </c:pt>
                <c:pt idx="2697">
                  <c:v>0.64600000000000002</c:v>
                </c:pt>
                <c:pt idx="2698">
                  <c:v>0.66300000000000003</c:v>
                </c:pt>
                <c:pt idx="2699">
                  <c:v>0.63900000000000001</c:v>
                </c:pt>
                <c:pt idx="2700">
                  <c:v>0.66700000000000004</c:v>
                </c:pt>
                <c:pt idx="2701">
                  <c:v>0.65500000000000003</c:v>
                </c:pt>
                <c:pt idx="2702">
                  <c:v>0.66900000000000004</c:v>
                </c:pt>
                <c:pt idx="2703">
                  <c:v>0.63200000000000001</c:v>
                </c:pt>
                <c:pt idx="2704">
                  <c:v>0.68200000000000005</c:v>
                </c:pt>
                <c:pt idx="2705">
                  <c:v>0.64600000000000002</c:v>
                </c:pt>
                <c:pt idx="2706">
                  <c:v>0.66600000000000004</c:v>
                </c:pt>
                <c:pt idx="2707">
                  <c:v>0.625</c:v>
                </c:pt>
                <c:pt idx="2708">
                  <c:v>0.66800000000000004</c:v>
                </c:pt>
                <c:pt idx="2709">
                  <c:v>0.51800000000000002</c:v>
                </c:pt>
                <c:pt idx="2710">
                  <c:v>0.70199999999999996</c:v>
                </c:pt>
                <c:pt idx="2711">
                  <c:v>0.65600000000000003</c:v>
                </c:pt>
                <c:pt idx="2712">
                  <c:v>0.68100000000000005</c:v>
                </c:pt>
                <c:pt idx="2713">
                  <c:v>0.57399999999999995</c:v>
                </c:pt>
                <c:pt idx="2714">
                  <c:v>0.59399999999999997</c:v>
                </c:pt>
                <c:pt idx="2715">
                  <c:v>0.63</c:v>
                </c:pt>
                <c:pt idx="2716">
                  <c:v>0.63200000000000001</c:v>
                </c:pt>
                <c:pt idx="2717">
                  <c:v>0.68300000000000005</c:v>
                </c:pt>
                <c:pt idx="2718">
                  <c:v>0.59899999999999998</c:v>
                </c:pt>
                <c:pt idx="2719">
                  <c:v>0.61899999999999999</c:v>
                </c:pt>
                <c:pt idx="2720">
                  <c:v>0.64600000000000002</c:v>
                </c:pt>
                <c:pt idx="2721">
                  <c:v>0.65200000000000002</c:v>
                </c:pt>
                <c:pt idx="2722">
                  <c:v>0.70499999999999996</c:v>
                </c:pt>
                <c:pt idx="2723">
                  <c:v>0.65700000000000003</c:v>
                </c:pt>
                <c:pt idx="2724">
                  <c:v>0.66300000000000003</c:v>
                </c:pt>
                <c:pt idx="2725">
                  <c:v>0.64400000000000002</c:v>
                </c:pt>
                <c:pt idx="2726">
                  <c:v>0.71</c:v>
                </c:pt>
                <c:pt idx="2727">
                  <c:v>0.68799999999999994</c:v>
                </c:pt>
                <c:pt idx="2728">
                  <c:v>0.68500000000000005</c:v>
                </c:pt>
                <c:pt idx="2729">
                  <c:v>0.7</c:v>
                </c:pt>
                <c:pt idx="2730">
                  <c:v>0.67300000000000004</c:v>
                </c:pt>
                <c:pt idx="2731">
                  <c:v>0.67500000000000004</c:v>
                </c:pt>
                <c:pt idx="2732">
                  <c:v>0.65300000000000002</c:v>
                </c:pt>
                <c:pt idx="2733">
                  <c:v>0.502</c:v>
                </c:pt>
                <c:pt idx="2734">
                  <c:v>0.67100000000000004</c:v>
                </c:pt>
                <c:pt idx="2735">
                  <c:v>0.7</c:v>
                </c:pt>
                <c:pt idx="2736">
                  <c:v>0.66400000000000003</c:v>
                </c:pt>
                <c:pt idx="2737">
                  <c:v>0.70099999999999996</c:v>
                </c:pt>
                <c:pt idx="2738">
                  <c:v>0.61</c:v>
                </c:pt>
                <c:pt idx="2739">
                  <c:v>0.70299999999999996</c:v>
                </c:pt>
                <c:pt idx="2740">
                  <c:v>0.64400000000000002</c:v>
                </c:pt>
                <c:pt idx="2741">
                  <c:v>0.67</c:v>
                </c:pt>
                <c:pt idx="2742">
                  <c:v>0.73799999999999999</c:v>
                </c:pt>
                <c:pt idx="2743">
                  <c:v>0.64500000000000002</c:v>
                </c:pt>
                <c:pt idx="2744">
                  <c:v>0.628</c:v>
                </c:pt>
                <c:pt idx="2745">
                  <c:v>0.71299999999999997</c:v>
                </c:pt>
                <c:pt idx="2746">
                  <c:v>0.64500000000000002</c:v>
                </c:pt>
                <c:pt idx="2747">
                  <c:v>0.59099999999999997</c:v>
                </c:pt>
                <c:pt idx="2748">
                  <c:v>0.53</c:v>
                </c:pt>
                <c:pt idx="2749">
                  <c:v>0.71599999999999997</c:v>
                </c:pt>
                <c:pt idx="2750">
                  <c:v>0.70199999999999996</c:v>
                </c:pt>
                <c:pt idx="2751">
                  <c:v>0.60399999999999998</c:v>
                </c:pt>
                <c:pt idx="2752">
                  <c:v>0.60099999999999998</c:v>
                </c:pt>
                <c:pt idx="2753">
                  <c:v>0.56799999999999995</c:v>
                </c:pt>
                <c:pt idx="2754">
                  <c:v>0.66300000000000003</c:v>
                </c:pt>
                <c:pt idx="2755">
                  <c:v>0.71199999999999997</c:v>
                </c:pt>
                <c:pt idx="2756">
                  <c:v>0.65100000000000002</c:v>
                </c:pt>
                <c:pt idx="2757">
                  <c:v>0.73599999999999999</c:v>
                </c:pt>
                <c:pt idx="2758">
                  <c:v>0.64500000000000002</c:v>
                </c:pt>
                <c:pt idx="2759">
                  <c:v>0.65900000000000003</c:v>
                </c:pt>
                <c:pt idx="2760">
                  <c:v>0.59299999999999997</c:v>
                </c:pt>
                <c:pt idx="2761">
                  <c:v>0.55900000000000005</c:v>
                </c:pt>
                <c:pt idx="2762">
                  <c:v>0.70699999999999996</c:v>
                </c:pt>
                <c:pt idx="2763">
                  <c:v>0.60399999999999998</c:v>
                </c:pt>
                <c:pt idx="2764">
                  <c:v>0.60799999999999998</c:v>
                </c:pt>
                <c:pt idx="2765">
                  <c:v>0.71699999999999997</c:v>
                </c:pt>
                <c:pt idx="2766">
                  <c:v>0.65100000000000002</c:v>
                </c:pt>
                <c:pt idx="2767">
                  <c:v>0.57599999999999996</c:v>
                </c:pt>
                <c:pt idx="2768">
                  <c:v>0.68400000000000005</c:v>
                </c:pt>
                <c:pt idx="2769">
                  <c:v>0.73599999999999999</c:v>
                </c:pt>
                <c:pt idx="2770">
                  <c:v>0.63800000000000001</c:v>
                </c:pt>
                <c:pt idx="2771">
                  <c:v>0.70099999999999996</c:v>
                </c:pt>
                <c:pt idx="2772">
                  <c:v>0.61399999999999999</c:v>
                </c:pt>
                <c:pt idx="2773">
                  <c:v>0.67500000000000004</c:v>
                </c:pt>
                <c:pt idx="2774">
                  <c:v>0.64300000000000002</c:v>
                </c:pt>
                <c:pt idx="2775">
                  <c:v>0.63300000000000001</c:v>
                </c:pt>
                <c:pt idx="2776">
                  <c:v>0.56100000000000005</c:v>
                </c:pt>
                <c:pt idx="2777">
                  <c:v>0.67700000000000005</c:v>
                </c:pt>
                <c:pt idx="2778">
                  <c:v>0.69599999999999995</c:v>
                </c:pt>
                <c:pt idx="2779">
                  <c:v>0.69199999999999995</c:v>
                </c:pt>
                <c:pt idx="2780">
                  <c:v>0.64400000000000002</c:v>
                </c:pt>
                <c:pt idx="2781">
                  <c:v>0.67200000000000004</c:v>
                </c:pt>
                <c:pt idx="2782">
                  <c:v>0.67900000000000005</c:v>
                </c:pt>
                <c:pt idx="2783">
                  <c:v>0.72499999999999998</c:v>
                </c:pt>
                <c:pt idx="2784">
                  <c:v>0.71199999999999997</c:v>
                </c:pt>
                <c:pt idx="2785">
                  <c:v>0.58299999999999996</c:v>
                </c:pt>
                <c:pt idx="2786">
                  <c:v>0.65400000000000003</c:v>
                </c:pt>
                <c:pt idx="2787">
                  <c:v>0.67300000000000004</c:v>
                </c:pt>
                <c:pt idx="2788">
                  <c:v>0.54200000000000004</c:v>
                </c:pt>
                <c:pt idx="2789">
                  <c:v>0.69699999999999995</c:v>
                </c:pt>
                <c:pt idx="2790">
                  <c:v>0.66500000000000004</c:v>
                </c:pt>
                <c:pt idx="2791">
                  <c:v>0.65300000000000002</c:v>
                </c:pt>
                <c:pt idx="2792">
                  <c:v>0.69199999999999995</c:v>
                </c:pt>
                <c:pt idx="2793">
                  <c:v>0.68500000000000005</c:v>
                </c:pt>
                <c:pt idx="2794">
                  <c:v>0.68400000000000005</c:v>
                </c:pt>
                <c:pt idx="2795">
                  <c:v>0.66900000000000004</c:v>
                </c:pt>
                <c:pt idx="2796">
                  <c:v>0.57099999999999995</c:v>
                </c:pt>
                <c:pt idx="2797">
                  <c:v>0.73399999999999999</c:v>
                </c:pt>
                <c:pt idx="2798">
                  <c:v>0.68500000000000005</c:v>
                </c:pt>
                <c:pt idx="2799">
                  <c:v>0.64300000000000002</c:v>
                </c:pt>
                <c:pt idx="2800">
                  <c:v>0.71899999999999997</c:v>
                </c:pt>
                <c:pt idx="2801">
                  <c:v>0.66300000000000003</c:v>
                </c:pt>
                <c:pt idx="2802">
                  <c:v>0.68500000000000005</c:v>
                </c:pt>
                <c:pt idx="2803">
                  <c:v>0.68600000000000005</c:v>
                </c:pt>
                <c:pt idx="2804">
                  <c:v>0.72599999999999998</c:v>
                </c:pt>
                <c:pt idx="2805">
                  <c:v>0.69299999999999995</c:v>
                </c:pt>
                <c:pt idx="2806">
                  <c:v>0.64100000000000001</c:v>
                </c:pt>
                <c:pt idx="2807">
                  <c:v>0.64100000000000001</c:v>
                </c:pt>
                <c:pt idx="2808">
                  <c:v>0.68200000000000005</c:v>
                </c:pt>
                <c:pt idx="2809">
                  <c:v>0.73099999999999998</c:v>
                </c:pt>
                <c:pt idx="2810">
                  <c:v>0.59699999999999998</c:v>
                </c:pt>
                <c:pt idx="2811">
                  <c:v>0.69</c:v>
                </c:pt>
                <c:pt idx="2812">
                  <c:v>0.70299999999999996</c:v>
                </c:pt>
                <c:pt idx="2813">
                  <c:v>0.71299999999999997</c:v>
                </c:pt>
                <c:pt idx="2814">
                  <c:v>0.56200000000000006</c:v>
                </c:pt>
                <c:pt idx="2815">
                  <c:v>0.60099999999999998</c:v>
                </c:pt>
                <c:pt idx="2816">
                  <c:v>0.69199999999999995</c:v>
                </c:pt>
                <c:pt idx="2817">
                  <c:v>0.70099999999999996</c:v>
                </c:pt>
                <c:pt idx="2818">
                  <c:v>0.66100000000000003</c:v>
                </c:pt>
                <c:pt idx="2819">
                  <c:v>0.58399999999999996</c:v>
                </c:pt>
                <c:pt idx="2820">
                  <c:v>0.55100000000000005</c:v>
                </c:pt>
                <c:pt idx="2821">
                  <c:v>0.56699999999999995</c:v>
                </c:pt>
                <c:pt idx="2822">
                  <c:v>0.69399999999999995</c:v>
                </c:pt>
                <c:pt idx="2823">
                  <c:v>0.67</c:v>
                </c:pt>
                <c:pt idx="2824">
                  <c:v>0.67700000000000005</c:v>
                </c:pt>
                <c:pt idx="2825">
                  <c:v>0.70699999999999996</c:v>
                </c:pt>
                <c:pt idx="2826">
                  <c:v>0.57299999999999995</c:v>
                </c:pt>
                <c:pt idx="2827">
                  <c:v>0.74399999999999999</c:v>
                </c:pt>
                <c:pt idx="2828">
                  <c:v>0.63300000000000001</c:v>
                </c:pt>
                <c:pt idx="2829">
                  <c:v>0.70699999999999996</c:v>
                </c:pt>
                <c:pt idx="2830">
                  <c:v>0.64900000000000002</c:v>
                </c:pt>
                <c:pt idx="2831">
                  <c:v>0.65200000000000002</c:v>
                </c:pt>
                <c:pt idx="2832">
                  <c:v>0.66400000000000003</c:v>
                </c:pt>
                <c:pt idx="2833">
                  <c:v>0.55700000000000005</c:v>
                </c:pt>
                <c:pt idx="2834">
                  <c:v>0.621</c:v>
                </c:pt>
                <c:pt idx="2835">
                  <c:v>0.66800000000000004</c:v>
                </c:pt>
                <c:pt idx="2836">
                  <c:v>0.72299999999999998</c:v>
                </c:pt>
                <c:pt idx="2837">
                  <c:v>0.63800000000000001</c:v>
                </c:pt>
                <c:pt idx="2838">
                  <c:v>0.627</c:v>
                </c:pt>
                <c:pt idx="2839">
                  <c:v>0.71099999999999997</c:v>
                </c:pt>
                <c:pt idx="2840">
                  <c:v>0.66700000000000004</c:v>
                </c:pt>
                <c:pt idx="2841">
                  <c:v>0.67100000000000004</c:v>
                </c:pt>
                <c:pt idx="2842">
                  <c:v>0.59299999999999997</c:v>
                </c:pt>
                <c:pt idx="2843">
                  <c:v>0.68</c:v>
                </c:pt>
                <c:pt idx="2844">
                  <c:v>0.63600000000000001</c:v>
                </c:pt>
                <c:pt idx="2845">
                  <c:v>0.69699999999999995</c:v>
                </c:pt>
                <c:pt idx="2846">
                  <c:v>0.6</c:v>
                </c:pt>
                <c:pt idx="2847">
                  <c:v>0.71799999999999997</c:v>
                </c:pt>
                <c:pt idx="2848">
                  <c:v>0.70099999999999996</c:v>
                </c:pt>
                <c:pt idx="2849">
                  <c:v>0.63500000000000001</c:v>
                </c:pt>
                <c:pt idx="2850">
                  <c:v>0.64400000000000002</c:v>
                </c:pt>
                <c:pt idx="2851">
                  <c:v>0.64700000000000002</c:v>
                </c:pt>
                <c:pt idx="2852">
                  <c:v>0.60499999999999998</c:v>
                </c:pt>
                <c:pt idx="2853">
                  <c:v>0.68200000000000005</c:v>
                </c:pt>
                <c:pt idx="2854">
                  <c:v>0.76100000000000001</c:v>
                </c:pt>
                <c:pt idx="2855">
                  <c:v>0.66700000000000004</c:v>
                </c:pt>
                <c:pt idx="2856">
                  <c:v>0.71</c:v>
                </c:pt>
                <c:pt idx="2857">
                  <c:v>0.66100000000000003</c:v>
                </c:pt>
                <c:pt idx="2858">
                  <c:v>0.56299999999999994</c:v>
                </c:pt>
                <c:pt idx="2859">
                  <c:v>0.63500000000000001</c:v>
                </c:pt>
                <c:pt idx="2860">
                  <c:v>0.63700000000000001</c:v>
                </c:pt>
                <c:pt idx="2861">
                  <c:v>0.63500000000000001</c:v>
                </c:pt>
                <c:pt idx="2862">
                  <c:v>0.72399999999999998</c:v>
                </c:pt>
                <c:pt idx="2863">
                  <c:v>0.72</c:v>
                </c:pt>
                <c:pt idx="2864">
                  <c:v>0.72399999999999998</c:v>
                </c:pt>
                <c:pt idx="2865">
                  <c:v>0.65400000000000003</c:v>
                </c:pt>
                <c:pt idx="2866">
                  <c:v>0.66400000000000003</c:v>
                </c:pt>
                <c:pt idx="2867">
                  <c:v>0.64800000000000002</c:v>
                </c:pt>
                <c:pt idx="2868">
                  <c:v>0.67100000000000004</c:v>
                </c:pt>
                <c:pt idx="2869">
                  <c:v>0.70499999999999996</c:v>
                </c:pt>
                <c:pt idx="2870">
                  <c:v>0.57299999999999995</c:v>
                </c:pt>
                <c:pt idx="2871">
                  <c:v>0.71299999999999997</c:v>
                </c:pt>
                <c:pt idx="2872">
                  <c:v>0.64800000000000002</c:v>
                </c:pt>
                <c:pt idx="2873">
                  <c:v>0.67600000000000005</c:v>
                </c:pt>
                <c:pt idx="2874">
                  <c:v>0.71899999999999997</c:v>
                </c:pt>
                <c:pt idx="2875">
                  <c:v>0.63300000000000001</c:v>
                </c:pt>
                <c:pt idx="2876">
                  <c:v>0.66100000000000003</c:v>
                </c:pt>
                <c:pt idx="2877">
                  <c:v>0.68200000000000005</c:v>
                </c:pt>
                <c:pt idx="2878">
                  <c:v>0.67100000000000004</c:v>
                </c:pt>
                <c:pt idx="2879">
                  <c:v>0.60299999999999998</c:v>
                </c:pt>
                <c:pt idx="2880">
                  <c:v>0.627</c:v>
                </c:pt>
                <c:pt idx="2881">
                  <c:v>0.7</c:v>
                </c:pt>
                <c:pt idx="2882">
                  <c:v>0.71599999999999997</c:v>
                </c:pt>
                <c:pt idx="2883">
                  <c:v>0.66</c:v>
                </c:pt>
                <c:pt idx="2884">
                  <c:v>0.69899999999999995</c:v>
                </c:pt>
                <c:pt idx="2885">
                  <c:v>0.64100000000000001</c:v>
                </c:pt>
                <c:pt idx="2886">
                  <c:v>0.68100000000000005</c:v>
                </c:pt>
                <c:pt idx="2887">
                  <c:v>0.67200000000000004</c:v>
                </c:pt>
                <c:pt idx="2888">
                  <c:v>0.65700000000000003</c:v>
                </c:pt>
                <c:pt idx="2889">
                  <c:v>0.59299999999999997</c:v>
                </c:pt>
                <c:pt idx="2890">
                  <c:v>0.6</c:v>
                </c:pt>
                <c:pt idx="2891">
                  <c:v>0.61399999999999999</c:v>
                </c:pt>
                <c:pt idx="2892">
                  <c:v>0.65</c:v>
                </c:pt>
                <c:pt idx="2893">
                  <c:v>0.60899999999999999</c:v>
                </c:pt>
                <c:pt idx="2894">
                  <c:v>0.55500000000000005</c:v>
                </c:pt>
                <c:pt idx="2895">
                  <c:v>0.61499999999999999</c:v>
                </c:pt>
                <c:pt idx="2896">
                  <c:v>0.68600000000000005</c:v>
                </c:pt>
                <c:pt idx="2897">
                  <c:v>0.72499999999999998</c:v>
                </c:pt>
                <c:pt idx="2898">
                  <c:v>0.63100000000000001</c:v>
                </c:pt>
                <c:pt idx="2899">
                  <c:v>0.75800000000000001</c:v>
                </c:pt>
                <c:pt idx="2900">
                  <c:v>0.69599999999999995</c:v>
                </c:pt>
                <c:pt idx="2901">
                  <c:v>0.67200000000000004</c:v>
                </c:pt>
                <c:pt idx="2902">
                  <c:v>0.67200000000000004</c:v>
                </c:pt>
                <c:pt idx="2903">
                  <c:v>0.61899999999999999</c:v>
                </c:pt>
                <c:pt idx="2904">
                  <c:v>0.67700000000000005</c:v>
                </c:pt>
                <c:pt idx="2905">
                  <c:v>0.69799999999999995</c:v>
                </c:pt>
                <c:pt idx="2906">
                  <c:v>0.70199999999999996</c:v>
                </c:pt>
                <c:pt idx="2907">
                  <c:v>0.626</c:v>
                </c:pt>
                <c:pt idx="2908">
                  <c:v>0.66300000000000003</c:v>
                </c:pt>
                <c:pt idx="2909">
                  <c:v>0.60699999999999998</c:v>
                </c:pt>
                <c:pt idx="2910">
                  <c:v>0.67200000000000004</c:v>
                </c:pt>
                <c:pt idx="2911">
                  <c:v>0.66600000000000004</c:v>
                </c:pt>
                <c:pt idx="2912">
                  <c:v>0.66800000000000004</c:v>
                </c:pt>
                <c:pt idx="2913">
                  <c:v>0.70199999999999996</c:v>
                </c:pt>
                <c:pt idx="2914">
                  <c:v>0.56299999999999994</c:v>
                </c:pt>
                <c:pt idx="2915">
                  <c:v>0.69099999999999995</c:v>
                </c:pt>
                <c:pt idx="2916">
                  <c:v>0.65300000000000002</c:v>
                </c:pt>
                <c:pt idx="2917">
                  <c:v>0.71499999999999997</c:v>
                </c:pt>
                <c:pt idx="2918">
                  <c:v>0.73</c:v>
                </c:pt>
                <c:pt idx="2919">
                  <c:v>0.68600000000000005</c:v>
                </c:pt>
                <c:pt idx="2920">
                  <c:v>0.70199999999999996</c:v>
                </c:pt>
                <c:pt idx="2921">
                  <c:v>0.67500000000000004</c:v>
                </c:pt>
                <c:pt idx="2922">
                  <c:v>0.65400000000000003</c:v>
                </c:pt>
                <c:pt idx="2923">
                  <c:v>0.72299999999999998</c:v>
                </c:pt>
                <c:pt idx="2924">
                  <c:v>0.69199999999999995</c:v>
                </c:pt>
                <c:pt idx="2925">
                  <c:v>0.60599999999999998</c:v>
                </c:pt>
                <c:pt idx="2926">
                  <c:v>0.66600000000000004</c:v>
                </c:pt>
                <c:pt idx="2927">
                  <c:v>0.60299999999999998</c:v>
                </c:pt>
                <c:pt idx="2928">
                  <c:v>0.69699999999999995</c:v>
                </c:pt>
                <c:pt idx="2929">
                  <c:v>0.61899999999999999</c:v>
                </c:pt>
                <c:pt idx="2930">
                  <c:v>0.64100000000000001</c:v>
                </c:pt>
                <c:pt idx="2931">
                  <c:v>0.627</c:v>
                </c:pt>
                <c:pt idx="2932">
                  <c:v>0.70299999999999996</c:v>
                </c:pt>
                <c:pt idx="2933">
                  <c:v>0.69699999999999995</c:v>
                </c:pt>
                <c:pt idx="2934">
                  <c:v>0.60499999999999998</c:v>
                </c:pt>
                <c:pt idx="2935">
                  <c:v>0.55000000000000004</c:v>
                </c:pt>
                <c:pt idx="2936">
                  <c:v>0.66200000000000003</c:v>
                </c:pt>
                <c:pt idx="2937">
                  <c:v>0.70699999999999996</c:v>
                </c:pt>
                <c:pt idx="2938">
                  <c:v>0.67200000000000004</c:v>
                </c:pt>
                <c:pt idx="2939">
                  <c:v>0.67800000000000005</c:v>
                </c:pt>
                <c:pt idx="2940">
                  <c:v>0.69599999999999995</c:v>
                </c:pt>
                <c:pt idx="2941">
                  <c:v>0.68300000000000005</c:v>
                </c:pt>
                <c:pt idx="2942">
                  <c:v>0.69899999999999995</c:v>
                </c:pt>
                <c:pt idx="2943">
                  <c:v>0.68700000000000006</c:v>
                </c:pt>
                <c:pt idx="2944">
                  <c:v>0.63200000000000001</c:v>
                </c:pt>
                <c:pt idx="2945">
                  <c:v>0.68300000000000005</c:v>
                </c:pt>
                <c:pt idx="2946">
                  <c:v>0.59</c:v>
                </c:pt>
                <c:pt idx="2947">
                  <c:v>0.74299999999999999</c:v>
                </c:pt>
                <c:pt idx="2948">
                  <c:v>0.64</c:v>
                </c:pt>
                <c:pt idx="2949">
                  <c:v>0.623</c:v>
                </c:pt>
                <c:pt idx="2950">
                  <c:v>0.61199999999999999</c:v>
                </c:pt>
                <c:pt idx="2951">
                  <c:v>0.69899999999999995</c:v>
                </c:pt>
                <c:pt idx="2952">
                  <c:v>0.66800000000000004</c:v>
                </c:pt>
                <c:pt idx="2953">
                  <c:v>0.59599999999999997</c:v>
                </c:pt>
                <c:pt idx="2954">
                  <c:v>0.61299999999999999</c:v>
                </c:pt>
                <c:pt idx="2955">
                  <c:v>0.64200000000000002</c:v>
                </c:pt>
                <c:pt idx="2956">
                  <c:v>0.68300000000000005</c:v>
                </c:pt>
                <c:pt idx="2957">
                  <c:v>0.61299999999999999</c:v>
                </c:pt>
                <c:pt idx="2958">
                  <c:v>0.60799999999999998</c:v>
                </c:pt>
                <c:pt idx="2959">
                  <c:v>0.51700000000000002</c:v>
                </c:pt>
                <c:pt idx="2960">
                  <c:v>0.61399999999999999</c:v>
                </c:pt>
                <c:pt idx="2961">
                  <c:v>0.74399999999999999</c:v>
                </c:pt>
                <c:pt idx="2962">
                  <c:v>0.59699999999999998</c:v>
                </c:pt>
                <c:pt idx="2963">
                  <c:v>0.71299999999999997</c:v>
                </c:pt>
                <c:pt idx="2964">
                  <c:v>0.66800000000000004</c:v>
                </c:pt>
                <c:pt idx="2965">
                  <c:v>0.69399999999999995</c:v>
                </c:pt>
                <c:pt idx="2966">
                  <c:v>0.65100000000000002</c:v>
                </c:pt>
                <c:pt idx="2967">
                  <c:v>0.61</c:v>
                </c:pt>
                <c:pt idx="2968">
                  <c:v>0.63800000000000001</c:v>
                </c:pt>
                <c:pt idx="2969">
                  <c:v>0.69499999999999995</c:v>
                </c:pt>
                <c:pt idx="2970">
                  <c:v>0.70399999999999996</c:v>
                </c:pt>
                <c:pt idx="2971">
                  <c:v>0.59399999999999997</c:v>
                </c:pt>
                <c:pt idx="2972">
                  <c:v>0.66700000000000004</c:v>
                </c:pt>
                <c:pt idx="2973">
                  <c:v>0.64500000000000002</c:v>
                </c:pt>
                <c:pt idx="2974">
                  <c:v>0.63100000000000001</c:v>
                </c:pt>
                <c:pt idx="2975">
                  <c:v>0.69499999999999995</c:v>
                </c:pt>
                <c:pt idx="2976">
                  <c:v>0.63900000000000001</c:v>
                </c:pt>
                <c:pt idx="2977">
                  <c:v>0.52300000000000002</c:v>
                </c:pt>
                <c:pt idx="2978">
                  <c:v>0.54700000000000004</c:v>
                </c:pt>
                <c:pt idx="2979">
                  <c:v>0.73599999999999999</c:v>
                </c:pt>
                <c:pt idx="2980">
                  <c:v>0.67900000000000005</c:v>
                </c:pt>
                <c:pt idx="2981">
                  <c:v>0.621</c:v>
                </c:pt>
                <c:pt idx="2982">
                  <c:v>0.65</c:v>
                </c:pt>
                <c:pt idx="2983">
                  <c:v>0.68899999999999995</c:v>
                </c:pt>
                <c:pt idx="2984">
                  <c:v>0.64700000000000002</c:v>
                </c:pt>
                <c:pt idx="2985">
                  <c:v>0.64400000000000002</c:v>
                </c:pt>
                <c:pt idx="2986">
                  <c:v>0.61299999999999999</c:v>
                </c:pt>
                <c:pt idx="2987">
                  <c:v>0.69199999999999995</c:v>
                </c:pt>
                <c:pt idx="2988">
                  <c:v>0.626</c:v>
                </c:pt>
                <c:pt idx="2989">
                  <c:v>0.61599999999999999</c:v>
                </c:pt>
                <c:pt idx="2990">
                  <c:v>0.746</c:v>
                </c:pt>
                <c:pt idx="2991">
                  <c:v>0.67300000000000004</c:v>
                </c:pt>
                <c:pt idx="2992">
                  <c:v>0.71899999999999997</c:v>
                </c:pt>
                <c:pt idx="2993">
                  <c:v>0.76200000000000001</c:v>
                </c:pt>
                <c:pt idx="2994">
                  <c:v>0.67700000000000005</c:v>
                </c:pt>
                <c:pt idx="2995">
                  <c:v>0.6</c:v>
                </c:pt>
                <c:pt idx="2996">
                  <c:v>0.63800000000000001</c:v>
                </c:pt>
                <c:pt idx="2997">
                  <c:v>0.65</c:v>
                </c:pt>
                <c:pt idx="2998">
                  <c:v>0.71599999999999997</c:v>
                </c:pt>
                <c:pt idx="2999">
                  <c:v>0.67700000000000005</c:v>
                </c:pt>
                <c:pt idx="3000">
                  <c:v>0.63</c:v>
                </c:pt>
                <c:pt idx="3001">
                  <c:v>0.68</c:v>
                </c:pt>
                <c:pt idx="3002">
                  <c:v>0.69499999999999995</c:v>
                </c:pt>
                <c:pt idx="3003">
                  <c:v>0.67900000000000005</c:v>
                </c:pt>
                <c:pt idx="3004">
                  <c:v>0.61499999999999999</c:v>
                </c:pt>
                <c:pt idx="3005">
                  <c:v>0.67400000000000004</c:v>
                </c:pt>
                <c:pt idx="3006">
                  <c:v>0.66600000000000004</c:v>
                </c:pt>
                <c:pt idx="3007">
                  <c:v>0.64400000000000002</c:v>
                </c:pt>
                <c:pt idx="3008">
                  <c:v>0.73299999999999998</c:v>
                </c:pt>
                <c:pt idx="3009">
                  <c:v>0.66500000000000004</c:v>
                </c:pt>
                <c:pt idx="3010">
                  <c:v>0.52800000000000002</c:v>
                </c:pt>
                <c:pt idx="3011">
                  <c:v>0.65100000000000002</c:v>
                </c:pt>
                <c:pt idx="3012">
                  <c:v>0.65</c:v>
                </c:pt>
                <c:pt idx="3013">
                  <c:v>0.70599999999999996</c:v>
                </c:pt>
                <c:pt idx="3014">
                  <c:v>0.58899999999999997</c:v>
                </c:pt>
                <c:pt idx="3015">
                  <c:v>0.56799999999999995</c:v>
                </c:pt>
                <c:pt idx="3016">
                  <c:v>0.67500000000000004</c:v>
                </c:pt>
                <c:pt idx="3017">
                  <c:v>0.57099999999999995</c:v>
                </c:pt>
                <c:pt idx="3018">
                  <c:v>0.70599999999999996</c:v>
                </c:pt>
                <c:pt idx="3019">
                  <c:v>0.63800000000000001</c:v>
                </c:pt>
                <c:pt idx="3020">
                  <c:v>0.67700000000000005</c:v>
                </c:pt>
                <c:pt idx="3021">
                  <c:v>0.64500000000000002</c:v>
                </c:pt>
                <c:pt idx="3022">
                  <c:v>0.57499999999999996</c:v>
                </c:pt>
                <c:pt idx="3023">
                  <c:v>0.65300000000000002</c:v>
                </c:pt>
                <c:pt idx="3024">
                  <c:v>0.66800000000000004</c:v>
                </c:pt>
                <c:pt idx="3025">
                  <c:v>0.68</c:v>
                </c:pt>
                <c:pt idx="3026">
                  <c:v>0.67300000000000004</c:v>
                </c:pt>
                <c:pt idx="3027">
                  <c:v>0.68100000000000005</c:v>
                </c:pt>
                <c:pt idx="3028">
                  <c:v>0.67600000000000005</c:v>
                </c:pt>
                <c:pt idx="3029">
                  <c:v>0.68</c:v>
                </c:pt>
                <c:pt idx="3030">
                  <c:v>0.626</c:v>
                </c:pt>
                <c:pt idx="3031">
                  <c:v>0.67600000000000005</c:v>
                </c:pt>
                <c:pt idx="3032">
                  <c:v>0.63900000000000001</c:v>
                </c:pt>
                <c:pt idx="3033">
                  <c:v>0.57199999999999995</c:v>
                </c:pt>
                <c:pt idx="3034">
                  <c:v>0.69799999999999995</c:v>
                </c:pt>
                <c:pt idx="3035">
                  <c:v>0.66300000000000003</c:v>
                </c:pt>
                <c:pt idx="3036">
                  <c:v>0.72</c:v>
                </c:pt>
                <c:pt idx="3037">
                  <c:v>0.70499999999999996</c:v>
                </c:pt>
                <c:pt idx="3038">
                  <c:v>0.68100000000000005</c:v>
                </c:pt>
                <c:pt idx="3039">
                  <c:v>0.55100000000000005</c:v>
                </c:pt>
                <c:pt idx="3040">
                  <c:v>0.67100000000000004</c:v>
                </c:pt>
                <c:pt idx="3041">
                  <c:v>0.79400000000000004</c:v>
                </c:pt>
                <c:pt idx="3042">
                  <c:v>0.67</c:v>
                </c:pt>
                <c:pt idx="3043">
                  <c:v>0.66900000000000004</c:v>
                </c:pt>
                <c:pt idx="3044">
                  <c:v>0.73199999999999998</c:v>
                </c:pt>
                <c:pt idx="3045">
                  <c:v>0.71199999999999997</c:v>
                </c:pt>
                <c:pt idx="3046">
                  <c:v>0.71499999999999997</c:v>
                </c:pt>
                <c:pt idx="3047">
                  <c:v>0.76700000000000002</c:v>
                </c:pt>
                <c:pt idx="3048">
                  <c:v>0.75600000000000001</c:v>
                </c:pt>
                <c:pt idx="3049">
                  <c:v>0.68899999999999995</c:v>
                </c:pt>
                <c:pt idx="3050">
                  <c:v>0.66800000000000004</c:v>
                </c:pt>
                <c:pt idx="3051">
                  <c:v>0.67100000000000004</c:v>
                </c:pt>
                <c:pt idx="3052">
                  <c:v>0.69499999999999995</c:v>
                </c:pt>
                <c:pt idx="3053">
                  <c:v>0.71299999999999997</c:v>
                </c:pt>
                <c:pt idx="3054">
                  <c:v>0.73</c:v>
                </c:pt>
                <c:pt idx="3055">
                  <c:v>0.495</c:v>
                </c:pt>
                <c:pt idx="3056">
                  <c:v>0.71299999999999997</c:v>
                </c:pt>
                <c:pt idx="3057">
                  <c:v>0.65800000000000003</c:v>
                </c:pt>
                <c:pt idx="3058">
                  <c:v>0.51100000000000001</c:v>
                </c:pt>
                <c:pt idx="3059">
                  <c:v>0.69799999999999995</c:v>
                </c:pt>
                <c:pt idx="3060">
                  <c:v>0.752</c:v>
                </c:pt>
                <c:pt idx="3061">
                  <c:v>0.73599999999999999</c:v>
                </c:pt>
                <c:pt idx="3062">
                  <c:v>0.68600000000000005</c:v>
                </c:pt>
                <c:pt idx="3063">
                  <c:v>0.69499999999999995</c:v>
                </c:pt>
                <c:pt idx="3064">
                  <c:v>0.64</c:v>
                </c:pt>
                <c:pt idx="3065">
                  <c:v>0.57899999999999996</c:v>
                </c:pt>
                <c:pt idx="3066">
                  <c:v>0.67500000000000004</c:v>
                </c:pt>
                <c:pt idx="3067">
                  <c:v>0.68</c:v>
                </c:pt>
                <c:pt idx="3068">
                  <c:v>0.64700000000000002</c:v>
                </c:pt>
                <c:pt idx="3069">
                  <c:v>0.67900000000000005</c:v>
                </c:pt>
                <c:pt idx="3070">
                  <c:v>0.70299999999999996</c:v>
                </c:pt>
                <c:pt idx="3071">
                  <c:v>0.68</c:v>
                </c:pt>
                <c:pt idx="3072">
                  <c:v>0.68</c:v>
                </c:pt>
                <c:pt idx="3073">
                  <c:v>0.65800000000000003</c:v>
                </c:pt>
                <c:pt idx="3074">
                  <c:v>0.67200000000000004</c:v>
                </c:pt>
                <c:pt idx="3075">
                  <c:v>0.72399999999999998</c:v>
                </c:pt>
                <c:pt idx="3076">
                  <c:v>0.70099999999999996</c:v>
                </c:pt>
                <c:pt idx="3077">
                  <c:v>0.74</c:v>
                </c:pt>
                <c:pt idx="3078">
                  <c:v>0.64500000000000002</c:v>
                </c:pt>
                <c:pt idx="3079">
                  <c:v>0.65800000000000003</c:v>
                </c:pt>
                <c:pt idx="3080">
                  <c:v>0.626</c:v>
                </c:pt>
                <c:pt idx="3081">
                  <c:v>0.75</c:v>
                </c:pt>
                <c:pt idx="3082">
                  <c:v>0.69499999999999995</c:v>
                </c:pt>
                <c:pt idx="3083">
                  <c:v>0.69599999999999995</c:v>
                </c:pt>
                <c:pt idx="3084">
                  <c:v>0.68500000000000005</c:v>
                </c:pt>
                <c:pt idx="3085">
                  <c:v>0.65900000000000003</c:v>
                </c:pt>
                <c:pt idx="3086">
                  <c:v>0.69699999999999995</c:v>
                </c:pt>
                <c:pt idx="3087">
                  <c:v>0.67900000000000005</c:v>
                </c:pt>
                <c:pt idx="3088">
                  <c:v>0.68100000000000005</c:v>
                </c:pt>
                <c:pt idx="3089">
                  <c:v>0.67800000000000005</c:v>
                </c:pt>
                <c:pt idx="3090">
                  <c:v>0.66</c:v>
                </c:pt>
                <c:pt idx="3091">
                  <c:v>0.71</c:v>
                </c:pt>
                <c:pt idx="3092">
                  <c:v>0.72</c:v>
                </c:pt>
                <c:pt idx="3093">
                  <c:v>0.749</c:v>
                </c:pt>
                <c:pt idx="3094">
                  <c:v>0.66800000000000004</c:v>
                </c:pt>
                <c:pt idx="3095">
                  <c:v>0.65700000000000003</c:v>
                </c:pt>
                <c:pt idx="3096">
                  <c:v>0.68700000000000006</c:v>
                </c:pt>
                <c:pt idx="3097">
                  <c:v>0.66100000000000003</c:v>
                </c:pt>
                <c:pt idx="3098">
                  <c:v>0.69199999999999995</c:v>
                </c:pt>
                <c:pt idx="3099">
                  <c:v>0.67200000000000004</c:v>
                </c:pt>
                <c:pt idx="3100">
                  <c:v>0.67300000000000004</c:v>
                </c:pt>
                <c:pt idx="3101">
                  <c:v>0.69599999999999995</c:v>
                </c:pt>
                <c:pt idx="3102">
                  <c:v>0.65700000000000003</c:v>
                </c:pt>
                <c:pt idx="3103">
                  <c:v>0.56399999999999995</c:v>
                </c:pt>
                <c:pt idx="3104">
                  <c:v>0.65800000000000003</c:v>
                </c:pt>
                <c:pt idx="3105">
                  <c:v>0.65300000000000002</c:v>
                </c:pt>
                <c:pt idx="3106">
                  <c:v>0.68100000000000005</c:v>
                </c:pt>
                <c:pt idx="3107">
                  <c:v>0.64700000000000002</c:v>
                </c:pt>
                <c:pt idx="3108">
                  <c:v>0.68600000000000005</c:v>
                </c:pt>
                <c:pt idx="3109">
                  <c:v>0.69099999999999995</c:v>
                </c:pt>
                <c:pt idx="3110">
                  <c:v>0.66</c:v>
                </c:pt>
                <c:pt idx="3111">
                  <c:v>0.71099999999999997</c:v>
                </c:pt>
                <c:pt idx="3112">
                  <c:v>0.68600000000000005</c:v>
                </c:pt>
                <c:pt idx="3113">
                  <c:v>0.72599999999999998</c:v>
                </c:pt>
                <c:pt idx="3114">
                  <c:v>0.64100000000000001</c:v>
                </c:pt>
                <c:pt idx="3115">
                  <c:v>0.73199999999999998</c:v>
                </c:pt>
                <c:pt idx="3116">
                  <c:v>0.65400000000000003</c:v>
                </c:pt>
                <c:pt idx="3117">
                  <c:v>0.64100000000000001</c:v>
                </c:pt>
                <c:pt idx="3118">
                  <c:v>0.68400000000000005</c:v>
                </c:pt>
                <c:pt idx="3119">
                  <c:v>0.69199999999999995</c:v>
                </c:pt>
                <c:pt idx="3120">
                  <c:v>0.68300000000000005</c:v>
                </c:pt>
                <c:pt idx="3121">
                  <c:v>0.65400000000000003</c:v>
                </c:pt>
                <c:pt idx="3122">
                  <c:v>0.68100000000000005</c:v>
                </c:pt>
                <c:pt idx="3123">
                  <c:v>0.65300000000000002</c:v>
                </c:pt>
                <c:pt idx="3124">
                  <c:v>0.68700000000000006</c:v>
                </c:pt>
                <c:pt idx="3125">
                  <c:v>0.66100000000000003</c:v>
                </c:pt>
                <c:pt idx="3126">
                  <c:v>0.72199999999999998</c:v>
                </c:pt>
                <c:pt idx="3127">
                  <c:v>0.68200000000000005</c:v>
                </c:pt>
                <c:pt idx="3128">
                  <c:v>0.73099999999999998</c:v>
                </c:pt>
                <c:pt idx="3129">
                  <c:v>0.64700000000000002</c:v>
                </c:pt>
                <c:pt idx="3130">
                  <c:v>0.59</c:v>
                </c:pt>
                <c:pt idx="3131">
                  <c:v>0.66700000000000004</c:v>
                </c:pt>
                <c:pt idx="3132">
                  <c:v>0.64</c:v>
                </c:pt>
                <c:pt idx="3133">
                  <c:v>0.70799999999999996</c:v>
                </c:pt>
                <c:pt idx="3134">
                  <c:v>0.73</c:v>
                </c:pt>
                <c:pt idx="3135">
                  <c:v>0.68200000000000005</c:v>
                </c:pt>
                <c:pt idx="3136">
                  <c:v>0.69599999999999995</c:v>
                </c:pt>
                <c:pt idx="3137">
                  <c:v>0.64300000000000002</c:v>
                </c:pt>
                <c:pt idx="3138">
                  <c:v>0.71699999999999997</c:v>
                </c:pt>
                <c:pt idx="3139">
                  <c:v>0.64300000000000002</c:v>
                </c:pt>
                <c:pt idx="3140">
                  <c:v>0.66800000000000004</c:v>
                </c:pt>
                <c:pt idx="3141">
                  <c:v>0.68799999999999994</c:v>
                </c:pt>
                <c:pt idx="3142">
                  <c:v>0.57399999999999995</c:v>
                </c:pt>
                <c:pt idx="3143">
                  <c:v>0.66100000000000003</c:v>
                </c:pt>
                <c:pt idx="3144">
                  <c:v>0.627</c:v>
                </c:pt>
                <c:pt idx="3145">
                  <c:v>0.61899999999999999</c:v>
                </c:pt>
                <c:pt idx="3146">
                  <c:v>0.64700000000000002</c:v>
                </c:pt>
                <c:pt idx="3147">
                  <c:v>0.74099999999999999</c:v>
                </c:pt>
                <c:pt idx="3148">
                  <c:v>0.57099999999999995</c:v>
                </c:pt>
                <c:pt idx="3149">
                  <c:v>0.67600000000000005</c:v>
                </c:pt>
                <c:pt idx="3150">
                  <c:v>0.70799999999999996</c:v>
                </c:pt>
                <c:pt idx="3151">
                  <c:v>0.64200000000000002</c:v>
                </c:pt>
                <c:pt idx="3152">
                  <c:v>0.69599999999999995</c:v>
                </c:pt>
                <c:pt idx="3153">
                  <c:v>0.70399999999999996</c:v>
                </c:pt>
                <c:pt idx="3154">
                  <c:v>0.68400000000000005</c:v>
                </c:pt>
                <c:pt idx="3155">
                  <c:v>0.57399999999999995</c:v>
                </c:pt>
                <c:pt idx="3156">
                  <c:v>0.66500000000000004</c:v>
                </c:pt>
                <c:pt idx="3157">
                  <c:v>0.66400000000000003</c:v>
                </c:pt>
                <c:pt idx="3158">
                  <c:v>0.71299999999999997</c:v>
                </c:pt>
                <c:pt idx="3159">
                  <c:v>0.72</c:v>
                </c:pt>
                <c:pt idx="3160">
                  <c:v>0.67900000000000005</c:v>
                </c:pt>
                <c:pt idx="3161">
                  <c:v>0.64900000000000002</c:v>
                </c:pt>
                <c:pt idx="3162">
                  <c:v>0.59</c:v>
                </c:pt>
                <c:pt idx="3163">
                  <c:v>0.69599999999999995</c:v>
                </c:pt>
                <c:pt idx="3164">
                  <c:v>0.70199999999999996</c:v>
                </c:pt>
                <c:pt idx="3165">
                  <c:v>0.56200000000000006</c:v>
                </c:pt>
                <c:pt idx="3166">
                  <c:v>0.64300000000000002</c:v>
                </c:pt>
                <c:pt idx="3167">
                  <c:v>0.66800000000000004</c:v>
                </c:pt>
                <c:pt idx="3168">
                  <c:v>0.623</c:v>
                </c:pt>
                <c:pt idx="3169">
                  <c:v>0.71099999999999997</c:v>
                </c:pt>
                <c:pt idx="3170">
                  <c:v>0.68300000000000005</c:v>
                </c:pt>
                <c:pt idx="3171">
                  <c:v>0.71</c:v>
                </c:pt>
                <c:pt idx="3172">
                  <c:v>0.71399999999999997</c:v>
                </c:pt>
                <c:pt idx="3173">
                  <c:v>0.69899999999999995</c:v>
                </c:pt>
                <c:pt idx="3174">
                  <c:v>0.66100000000000003</c:v>
                </c:pt>
                <c:pt idx="3175">
                  <c:v>0.63500000000000001</c:v>
                </c:pt>
                <c:pt idx="3176">
                  <c:v>0.69099999999999995</c:v>
                </c:pt>
                <c:pt idx="3177">
                  <c:v>0.69899999999999995</c:v>
                </c:pt>
                <c:pt idx="3178">
                  <c:v>0.70199999999999996</c:v>
                </c:pt>
                <c:pt idx="3179">
                  <c:v>0.69699999999999995</c:v>
                </c:pt>
                <c:pt idx="3180">
                  <c:v>0.58799999999999997</c:v>
                </c:pt>
                <c:pt idx="3181">
                  <c:v>0.66800000000000004</c:v>
                </c:pt>
                <c:pt idx="3182">
                  <c:v>0.70499999999999996</c:v>
                </c:pt>
                <c:pt idx="3183">
                  <c:v>0.61399999999999999</c:v>
                </c:pt>
                <c:pt idx="3184">
                  <c:v>0.71</c:v>
                </c:pt>
                <c:pt idx="3185">
                  <c:v>0.69899999999999995</c:v>
                </c:pt>
                <c:pt idx="3186">
                  <c:v>0.68200000000000005</c:v>
                </c:pt>
                <c:pt idx="3187">
                  <c:v>0.69499999999999995</c:v>
                </c:pt>
                <c:pt idx="3188">
                  <c:v>0.69599999999999995</c:v>
                </c:pt>
                <c:pt idx="3189">
                  <c:v>0.74099999999999999</c:v>
                </c:pt>
                <c:pt idx="3190">
                  <c:v>0.69299999999999995</c:v>
                </c:pt>
                <c:pt idx="3191">
                  <c:v>0.72599999999999998</c:v>
                </c:pt>
                <c:pt idx="3192">
                  <c:v>0.66700000000000004</c:v>
                </c:pt>
                <c:pt idx="3193">
                  <c:v>0.72499999999999998</c:v>
                </c:pt>
                <c:pt idx="3194">
                  <c:v>0.68600000000000005</c:v>
                </c:pt>
                <c:pt idx="3195">
                  <c:v>0.58699999999999997</c:v>
                </c:pt>
                <c:pt idx="3196">
                  <c:v>0.67900000000000005</c:v>
                </c:pt>
                <c:pt idx="3197">
                  <c:v>0.73</c:v>
                </c:pt>
                <c:pt idx="3198">
                  <c:v>0.69</c:v>
                </c:pt>
                <c:pt idx="3199">
                  <c:v>0.67100000000000004</c:v>
                </c:pt>
                <c:pt idx="3200">
                  <c:v>0.68700000000000006</c:v>
                </c:pt>
                <c:pt idx="3201">
                  <c:v>0.68100000000000005</c:v>
                </c:pt>
                <c:pt idx="3202">
                  <c:v>0.70899999999999996</c:v>
                </c:pt>
                <c:pt idx="3203">
                  <c:v>0.72599999999999998</c:v>
                </c:pt>
                <c:pt idx="3204">
                  <c:v>0.70299999999999996</c:v>
                </c:pt>
                <c:pt idx="3205">
                  <c:v>0.72799999999999998</c:v>
                </c:pt>
                <c:pt idx="3206">
                  <c:v>0.7</c:v>
                </c:pt>
                <c:pt idx="3207">
                  <c:v>0.64300000000000002</c:v>
                </c:pt>
                <c:pt idx="3208">
                  <c:v>0.66300000000000003</c:v>
                </c:pt>
                <c:pt idx="3209">
                  <c:v>0.63300000000000001</c:v>
                </c:pt>
                <c:pt idx="3210">
                  <c:v>0.69</c:v>
                </c:pt>
                <c:pt idx="3211">
                  <c:v>0.748</c:v>
                </c:pt>
                <c:pt idx="3212">
                  <c:v>0.71899999999999997</c:v>
                </c:pt>
                <c:pt idx="3213">
                  <c:v>0.66500000000000004</c:v>
                </c:pt>
                <c:pt idx="3214">
                  <c:v>0.68799999999999994</c:v>
                </c:pt>
                <c:pt idx="3215">
                  <c:v>0.69099999999999995</c:v>
                </c:pt>
                <c:pt idx="3216">
                  <c:v>0.73299999999999998</c:v>
                </c:pt>
                <c:pt idx="3217">
                  <c:v>0.67900000000000005</c:v>
                </c:pt>
                <c:pt idx="3218">
                  <c:v>0.69199999999999995</c:v>
                </c:pt>
                <c:pt idx="3219">
                  <c:v>0.60499999999999998</c:v>
                </c:pt>
                <c:pt idx="3220">
                  <c:v>0.67700000000000005</c:v>
                </c:pt>
                <c:pt idx="3221">
                  <c:v>0.71699999999999997</c:v>
                </c:pt>
                <c:pt idx="3222">
                  <c:v>0.69399999999999995</c:v>
                </c:pt>
                <c:pt idx="3223">
                  <c:v>0.73299999999999998</c:v>
                </c:pt>
                <c:pt idx="3224">
                  <c:v>0.68799999999999994</c:v>
                </c:pt>
                <c:pt idx="3225">
                  <c:v>0.65400000000000003</c:v>
                </c:pt>
                <c:pt idx="3226">
                  <c:v>0.65400000000000003</c:v>
                </c:pt>
                <c:pt idx="3227">
                  <c:v>0.65700000000000003</c:v>
                </c:pt>
                <c:pt idx="3228">
                  <c:v>0.73699999999999999</c:v>
                </c:pt>
                <c:pt idx="3229">
                  <c:v>0.67900000000000005</c:v>
                </c:pt>
                <c:pt idx="3230">
                  <c:v>0.69</c:v>
                </c:pt>
                <c:pt idx="3231">
                  <c:v>0.7</c:v>
                </c:pt>
                <c:pt idx="3232">
                  <c:v>0.63600000000000001</c:v>
                </c:pt>
                <c:pt idx="3233">
                  <c:v>0.71</c:v>
                </c:pt>
                <c:pt idx="3234">
                  <c:v>0.71799999999999997</c:v>
                </c:pt>
                <c:pt idx="3235">
                  <c:v>0.74</c:v>
                </c:pt>
                <c:pt idx="3236">
                  <c:v>0.70899999999999996</c:v>
                </c:pt>
                <c:pt idx="3237">
                  <c:v>0.68600000000000005</c:v>
                </c:pt>
                <c:pt idx="3238">
                  <c:v>0.67300000000000004</c:v>
                </c:pt>
                <c:pt idx="3239">
                  <c:v>0.64200000000000002</c:v>
                </c:pt>
                <c:pt idx="3240">
                  <c:v>0.67400000000000004</c:v>
                </c:pt>
                <c:pt idx="3241">
                  <c:v>0.63200000000000001</c:v>
                </c:pt>
                <c:pt idx="3242">
                  <c:v>0.68799999999999994</c:v>
                </c:pt>
                <c:pt idx="3243">
                  <c:v>0.68400000000000005</c:v>
                </c:pt>
                <c:pt idx="3244">
                  <c:v>0.69399999999999995</c:v>
                </c:pt>
                <c:pt idx="3245">
                  <c:v>0.69</c:v>
                </c:pt>
                <c:pt idx="3246">
                  <c:v>0.67300000000000004</c:v>
                </c:pt>
                <c:pt idx="3247">
                  <c:v>0.69699999999999995</c:v>
                </c:pt>
                <c:pt idx="3248">
                  <c:v>0.72499999999999998</c:v>
                </c:pt>
                <c:pt idx="3249">
                  <c:v>0.751</c:v>
                </c:pt>
                <c:pt idx="3250">
                  <c:v>0.67</c:v>
                </c:pt>
                <c:pt idx="3251">
                  <c:v>0.73099999999999998</c:v>
                </c:pt>
                <c:pt idx="3252">
                  <c:v>0.69499999999999995</c:v>
                </c:pt>
                <c:pt idx="3253">
                  <c:v>0.70299999999999996</c:v>
                </c:pt>
                <c:pt idx="3254">
                  <c:v>0.67800000000000005</c:v>
                </c:pt>
                <c:pt idx="3255">
                  <c:v>0.69099999999999995</c:v>
                </c:pt>
                <c:pt idx="3256">
                  <c:v>0.69699999999999995</c:v>
                </c:pt>
                <c:pt idx="3257">
                  <c:v>0.68300000000000005</c:v>
                </c:pt>
                <c:pt idx="3258">
                  <c:v>0.70299999999999996</c:v>
                </c:pt>
                <c:pt idx="3259">
                  <c:v>0.71799999999999997</c:v>
                </c:pt>
                <c:pt idx="3260">
                  <c:v>0.63800000000000001</c:v>
                </c:pt>
                <c:pt idx="3261">
                  <c:v>0.64900000000000002</c:v>
                </c:pt>
                <c:pt idx="3262">
                  <c:v>0.67300000000000004</c:v>
                </c:pt>
                <c:pt idx="3263">
                  <c:v>0.65700000000000003</c:v>
                </c:pt>
                <c:pt idx="3264">
                  <c:v>0.72899999999999998</c:v>
                </c:pt>
                <c:pt idx="3265">
                  <c:v>0.73799999999999999</c:v>
                </c:pt>
                <c:pt idx="3266">
                  <c:v>0.61599999999999999</c:v>
                </c:pt>
                <c:pt idx="3267">
                  <c:v>0.69</c:v>
                </c:pt>
                <c:pt idx="3268">
                  <c:v>0.69199999999999995</c:v>
                </c:pt>
                <c:pt idx="3269">
                  <c:v>0.73699999999999999</c:v>
                </c:pt>
                <c:pt idx="3270">
                  <c:v>0.70699999999999996</c:v>
                </c:pt>
                <c:pt idx="3271">
                  <c:v>0.69199999999999995</c:v>
                </c:pt>
                <c:pt idx="3272">
                  <c:v>0.68300000000000005</c:v>
                </c:pt>
                <c:pt idx="3273">
                  <c:v>0.69599999999999995</c:v>
                </c:pt>
                <c:pt idx="3274">
                  <c:v>0.67700000000000005</c:v>
                </c:pt>
                <c:pt idx="3275">
                  <c:v>0.71199999999999997</c:v>
                </c:pt>
                <c:pt idx="3276">
                  <c:v>0.628</c:v>
                </c:pt>
                <c:pt idx="3277">
                  <c:v>0.65600000000000003</c:v>
                </c:pt>
                <c:pt idx="3278">
                  <c:v>0.70599999999999996</c:v>
                </c:pt>
                <c:pt idx="3279">
                  <c:v>0.67300000000000004</c:v>
                </c:pt>
                <c:pt idx="3280">
                  <c:v>0.68799999999999994</c:v>
                </c:pt>
                <c:pt idx="3281">
                  <c:v>0.73699999999999999</c:v>
                </c:pt>
                <c:pt idx="3282">
                  <c:v>0.60399999999999998</c:v>
                </c:pt>
                <c:pt idx="3283">
                  <c:v>0.67300000000000004</c:v>
                </c:pt>
                <c:pt idx="3284">
                  <c:v>0.68100000000000005</c:v>
                </c:pt>
                <c:pt idx="3285">
                  <c:v>0.68</c:v>
                </c:pt>
                <c:pt idx="3286">
                  <c:v>0.70199999999999996</c:v>
                </c:pt>
                <c:pt idx="3287">
                  <c:v>0.69799999999999995</c:v>
                </c:pt>
                <c:pt idx="3288">
                  <c:v>0.66400000000000003</c:v>
                </c:pt>
                <c:pt idx="3289">
                  <c:v>0.63900000000000001</c:v>
                </c:pt>
                <c:pt idx="3290">
                  <c:v>0.68400000000000005</c:v>
                </c:pt>
                <c:pt idx="3291">
                  <c:v>0.64100000000000001</c:v>
                </c:pt>
                <c:pt idx="3292">
                  <c:v>0.65</c:v>
                </c:pt>
                <c:pt idx="3293">
                  <c:v>0.72699999999999998</c:v>
                </c:pt>
                <c:pt idx="3294">
                  <c:v>0.70099999999999996</c:v>
                </c:pt>
                <c:pt idx="3295">
                  <c:v>0.70499999999999996</c:v>
                </c:pt>
                <c:pt idx="3296">
                  <c:v>0.65900000000000003</c:v>
                </c:pt>
                <c:pt idx="3297">
                  <c:v>0.68899999999999995</c:v>
                </c:pt>
                <c:pt idx="3298">
                  <c:v>0.67400000000000004</c:v>
                </c:pt>
                <c:pt idx="3299">
                  <c:v>0.65500000000000003</c:v>
                </c:pt>
                <c:pt idx="3300">
                  <c:v>0.69899999999999995</c:v>
                </c:pt>
                <c:pt idx="3301">
                  <c:v>0.7</c:v>
                </c:pt>
                <c:pt idx="3302">
                  <c:v>0.68300000000000005</c:v>
                </c:pt>
                <c:pt idx="3303">
                  <c:v>0.71499999999999997</c:v>
                </c:pt>
                <c:pt idx="3304">
                  <c:v>0.67600000000000005</c:v>
                </c:pt>
                <c:pt idx="3305">
                  <c:v>0.72299999999999998</c:v>
                </c:pt>
                <c:pt idx="3306">
                  <c:v>0.70199999999999996</c:v>
                </c:pt>
                <c:pt idx="3307">
                  <c:v>0.67800000000000005</c:v>
                </c:pt>
                <c:pt idx="3308">
                  <c:v>0.69199999999999995</c:v>
                </c:pt>
                <c:pt idx="3309">
                  <c:v>0.72099999999999997</c:v>
                </c:pt>
                <c:pt idx="3310">
                  <c:v>0.69299999999999995</c:v>
                </c:pt>
                <c:pt idx="3311">
                  <c:v>0.69299999999999995</c:v>
                </c:pt>
                <c:pt idx="3312">
                  <c:v>0.72299999999999998</c:v>
                </c:pt>
                <c:pt idx="3313">
                  <c:v>0.73699999999999999</c:v>
                </c:pt>
                <c:pt idx="3314">
                  <c:v>0.69599999999999995</c:v>
                </c:pt>
                <c:pt idx="3315">
                  <c:v>0.70499999999999996</c:v>
                </c:pt>
                <c:pt idx="3316">
                  <c:v>0.67500000000000004</c:v>
                </c:pt>
                <c:pt idx="3317">
                  <c:v>0.69299999999999995</c:v>
                </c:pt>
                <c:pt idx="3318">
                  <c:v>0.67100000000000004</c:v>
                </c:pt>
                <c:pt idx="3319">
                  <c:v>0.71</c:v>
                </c:pt>
                <c:pt idx="3320">
                  <c:v>0.67200000000000004</c:v>
                </c:pt>
                <c:pt idx="3321">
                  <c:v>0.64</c:v>
                </c:pt>
                <c:pt idx="3322">
                  <c:v>0.68799999999999994</c:v>
                </c:pt>
                <c:pt idx="3323">
                  <c:v>0.746</c:v>
                </c:pt>
                <c:pt idx="3324">
                  <c:v>0.61599999999999999</c:v>
                </c:pt>
                <c:pt idx="3325">
                  <c:v>0.69699999999999995</c:v>
                </c:pt>
                <c:pt idx="3326">
                  <c:v>0.745</c:v>
                </c:pt>
                <c:pt idx="3327">
                  <c:v>0.70199999999999996</c:v>
                </c:pt>
                <c:pt idx="3328">
                  <c:v>0.66500000000000004</c:v>
                </c:pt>
                <c:pt idx="3329">
                  <c:v>0.75800000000000001</c:v>
                </c:pt>
                <c:pt idx="3330">
                  <c:v>0.68500000000000005</c:v>
                </c:pt>
                <c:pt idx="3331">
                  <c:v>0.65</c:v>
                </c:pt>
                <c:pt idx="3332">
                  <c:v>0.746</c:v>
                </c:pt>
                <c:pt idx="3333">
                  <c:v>0.69699999999999995</c:v>
                </c:pt>
                <c:pt idx="3334">
                  <c:v>0.65300000000000002</c:v>
                </c:pt>
                <c:pt idx="3335">
                  <c:v>0.71299999999999997</c:v>
                </c:pt>
                <c:pt idx="3336">
                  <c:v>0.69699999999999995</c:v>
                </c:pt>
                <c:pt idx="3337">
                  <c:v>0.67400000000000004</c:v>
                </c:pt>
                <c:pt idx="3338">
                  <c:v>0.64700000000000002</c:v>
                </c:pt>
                <c:pt idx="3339">
                  <c:v>0.68</c:v>
                </c:pt>
                <c:pt idx="3340">
                  <c:v>0.746</c:v>
                </c:pt>
                <c:pt idx="3341">
                  <c:v>0.68100000000000005</c:v>
                </c:pt>
                <c:pt idx="3342">
                  <c:v>0.73099999999999998</c:v>
                </c:pt>
                <c:pt idx="3343">
                  <c:v>0.69199999999999995</c:v>
                </c:pt>
                <c:pt idx="3344">
                  <c:v>0.72</c:v>
                </c:pt>
                <c:pt idx="3345">
                  <c:v>0.68899999999999995</c:v>
                </c:pt>
                <c:pt idx="3346">
                  <c:v>0.70699999999999996</c:v>
                </c:pt>
                <c:pt idx="3347">
                  <c:v>0.71499999999999997</c:v>
                </c:pt>
                <c:pt idx="3348">
                  <c:v>0.64200000000000002</c:v>
                </c:pt>
                <c:pt idx="3349">
                  <c:v>0.73399999999999999</c:v>
                </c:pt>
                <c:pt idx="3350">
                  <c:v>0.78</c:v>
                </c:pt>
                <c:pt idx="3351">
                  <c:v>0.69</c:v>
                </c:pt>
                <c:pt idx="3352">
                  <c:v>0.77700000000000002</c:v>
                </c:pt>
                <c:pt idx="3353">
                  <c:v>0.69899999999999995</c:v>
                </c:pt>
                <c:pt idx="3354">
                  <c:v>0.68400000000000005</c:v>
                </c:pt>
                <c:pt idx="3355">
                  <c:v>0.74099999999999999</c:v>
                </c:pt>
                <c:pt idx="3356">
                  <c:v>0.55400000000000005</c:v>
                </c:pt>
                <c:pt idx="3357">
                  <c:v>0.69399999999999995</c:v>
                </c:pt>
                <c:pt idx="3358">
                  <c:v>0.72</c:v>
                </c:pt>
                <c:pt idx="3359">
                  <c:v>0.75</c:v>
                </c:pt>
                <c:pt idx="3360">
                  <c:v>0.66</c:v>
                </c:pt>
                <c:pt idx="3361">
                  <c:v>0.67400000000000004</c:v>
                </c:pt>
                <c:pt idx="3362">
                  <c:v>0.66700000000000004</c:v>
                </c:pt>
                <c:pt idx="3363">
                  <c:v>0.66300000000000003</c:v>
                </c:pt>
                <c:pt idx="3364">
                  <c:v>0.74299999999999999</c:v>
                </c:pt>
                <c:pt idx="3365">
                  <c:v>0.66200000000000003</c:v>
                </c:pt>
                <c:pt idx="3366">
                  <c:v>0.69399999999999995</c:v>
                </c:pt>
                <c:pt idx="3367">
                  <c:v>0.63</c:v>
                </c:pt>
                <c:pt idx="3368">
                  <c:v>0.71399999999999997</c:v>
                </c:pt>
                <c:pt idx="3369">
                  <c:v>0.70799999999999996</c:v>
                </c:pt>
                <c:pt idx="3370">
                  <c:v>0.72299999999999998</c:v>
                </c:pt>
                <c:pt idx="3371">
                  <c:v>0.64</c:v>
                </c:pt>
                <c:pt idx="3372">
                  <c:v>0.69199999999999995</c:v>
                </c:pt>
                <c:pt idx="3373">
                  <c:v>0.68600000000000005</c:v>
                </c:pt>
                <c:pt idx="3374">
                  <c:v>0.65800000000000003</c:v>
                </c:pt>
                <c:pt idx="3375">
                  <c:v>0.69099999999999995</c:v>
                </c:pt>
                <c:pt idx="3376">
                  <c:v>0.66100000000000003</c:v>
                </c:pt>
                <c:pt idx="3377">
                  <c:v>0.73399999999999999</c:v>
                </c:pt>
                <c:pt idx="3378">
                  <c:v>0.65400000000000003</c:v>
                </c:pt>
                <c:pt idx="3379">
                  <c:v>0.628</c:v>
                </c:pt>
                <c:pt idx="3380">
                  <c:v>0.64100000000000001</c:v>
                </c:pt>
                <c:pt idx="3381">
                  <c:v>0.626</c:v>
                </c:pt>
                <c:pt idx="3382">
                  <c:v>0.73399999999999999</c:v>
                </c:pt>
                <c:pt idx="3383">
                  <c:v>0.65800000000000003</c:v>
                </c:pt>
                <c:pt idx="3384">
                  <c:v>0.69899999999999995</c:v>
                </c:pt>
                <c:pt idx="3385">
                  <c:v>0.71799999999999997</c:v>
                </c:pt>
                <c:pt idx="3386">
                  <c:v>0.69899999999999995</c:v>
                </c:pt>
                <c:pt idx="3387">
                  <c:v>0.72199999999999998</c:v>
                </c:pt>
                <c:pt idx="3388">
                  <c:v>0.71499999999999997</c:v>
                </c:pt>
                <c:pt idx="3389">
                  <c:v>0.69699999999999995</c:v>
                </c:pt>
                <c:pt idx="3390">
                  <c:v>0.72499999999999998</c:v>
                </c:pt>
                <c:pt idx="3391">
                  <c:v>0.70599999999999996</c:v>
                </c:pt>
                <c:pt idx="3392">
                  <c:v>0.72699999999999998</c:v>
                </c:pt>
                <c:pt idx="3393">
                  <c:v>0.71799999999999997</c:v>
                </c:pt>
                <c:pt idx="3394">
                  <c:v>0.68</c:v>
                </c:pt>
                <c:pt idx="3395">
                  <c:v>0.68100000000000005</c:v>
                </c:pt>
                <c:pt idx="3396">
                  <c:v>0.72299999999999998</c:v>
                </c:pt>
                <c:pt idx="3397">
                  <c:v>0.67700000000000005</c:v>
                </c:pt>
                <c:pt idx="3398">
                  <c:v>0.69199999999999995</c:v>
                </c:pt>
                <c:pt idx="3399">
                  <c:v>0.68899999999999995</c:v>
                </c:pt>
                <c:pt idx="3400">
                  <c:v>0.74299999999999999</c:v>
                </c:pt>
                <c:pt idx="3401">
                  <c:v>0.69799999999999995</c:v>
                </c:pt>
                <c:pt idx="3402">
                  <c:v>0.67700000000000005</c:v>
                </c:pt>
                <c:pt idx="3403">
                  <c:v>0.72199999999999998</c:v>
                </c:pt>
                <c:pt idx="3404">
                  <c:v>0.66100000000000003</c:v>
                </c:pt>
                <c:pt idx="3405">
                  <c:v>0.65500000000000003</c:v>
                </c:pt>
                <c:pt idx="3406">
                  <c:v>0.50800000000000001</c:v>
                </c:pt>
                <c:pt idx="3407">
                  <c:v>0.746</c:v>
                </c:pt>
                <c:pt idx="3408">
                  <c:v>0.72699999999999998</c:v>
                </c:pt>
                <c:pt idx="3409">
                  <c:v>0.67900000000000005</c:v>
                </c:pt>
                <c:pt idx="3410">
                  <c:v>0.72</c:v>
                </c:pt>
                <c:pt idx="3411">
                  <c:v>0.66200000000000003</c:v>
                </c:pt>
                <c:pt idx="3412">
                  <c:v>0.65200000000000002</c:v>
                </c:pt>
                <c:pt idx="3413">
                  <c:v>0.751</c:v>
                </c:pt>
                <c:pt idx="3414">
                  <c:v>0.67200000000000004</c:v>
                </c:pt>
                <c:pt idx="3415">
                  <c:v>0.69299999999999995</c:v>
                </c:pt>
                <c:pt idx="3416">
                  <c:v>0.65200000000000002</c:v>
                </c:pt>
                <c:pt idx="3417">
                  <c:v>0.65300000000000002</c:v>
                </c:pt>
                <c:pt idx="3418">
                  <c:v>0.74399999999999999</c:v>
                </c:pt>
                <c:pt idx="3419">
                  <c:v>0.69799999999999995</c:v>
                </c:pt>
                <c:pt idx="3420">
                  <c:v>0.68100000000000005</c:v>
                </c:pt>
                <c:pt idx="3421">
                  <c:v>0.71099999999999997</c:v>
                </c:pt>
                <c:pt idx="3422">
                  <c:v>0.67400000000000004</c:v>
                </c:pt>
                <c:pt idx="3423">
                  <c:v>0.73899999999999999</c:v>
                </c:pt>
                <c:pt idx="3424">
                  <c:v>0.68799999999999994</c:v>
                </c:pt>
                <c:pt idx="3425">
                  <c:v>0.72899999999999998</c:v>
                </c:pt>
                <c:pt idx="3426">
                  <c:v>0.63</c:v>
                </c:pt>
                <c:pt idx="3427">
                  <c:v>0.68899999999999995</c:v>
                </c:pt>
                <c:pt idx="3428">
                  <c:v>0.63200000000000001</c:v>
                </c:pt>
                <c:pt idx="3429">
                  <c:v>0.72799999999999998</c:v>
                </c:pt>
                <c:pt idx="3430">
                  <c:v>0.69399999999999995</c:v>
                </c:pt>
                <c:pt idx="3431">
                  <c:v>0.63400000000000001</c:v>
                </c:pt>
                <c:pt idx="3432">
                  <c:v>0.75</c:v>
                </c:pt>
                <c:pt idx="3433">
                  <c:v>0.76600000000000001</c:v>
                </c:pt>
                <c:pt idx="3434">
                  <c:v>0.73399999999999999</c:v>
                </c:pt>
                <c:pt idx="3435">
                  <c:v>0.71399999999999997</c:v>
                </c:pt>
                <c:pt idx="3436">
                  <c:v>0.72099999999999997</c:v>
                </c:pt>
                <c:pt idx="3437">
                  <c:v>0.74099999999999999</c:v>
                </c:pt>
                <c:pt idx="3438">
                  <c:v>0.72099999999999997</c:v>
                </c:pt>
                <c:pt idx="3439">
                  <c:v>0.69399999999999995</c:v>
                </c:pt>
                <c:pt idx="3440">
                  <c:v>0.69899999999999995</c:v>
                </c:pt>
                <c:pt idx="3441">
                  <c:v>0.74</c:v>
                </c:pt>
                <c:pt idx="3442">
                  <c:v>0.64700000000000002</c:v>
                </c:pt>
                <c:pt idx="3443">
                  <c:v>0.69899999999999995</c:v>
                </c:pt>
                <c:pt idx="3444">
                  <c:v>0.52700000000000002</c:v>
                </c:pt>
                <c:pt idx="3445">
                  <c:v>0.61199999999999999</c:v>
                </c:pt>
                <c:pt idx="3446">
                  <c:v>0.63300000000000001</c:v>
                </c:pt>
                <c:pt idx="3447">
                  <c:v>0.63</c:v>
                </c:pt>
                <c:pt idx="3448">
                  <c:v>0.66700000000000004</c:v>
                </c:pt>
                <c:pt idx="3449">
                  <c:v>0.74399999999999999</c:v>
                </c:pt>
                <c:pt idx="3450">
                  <c:v>0.67600000000000005</c:v>
                </c:pt>
                <c:pt idx="3451">
                  <c:v>0.56799999999999995</c:v>
                </c:pt>
                <c:pt idx="3452">
                  <c:v>0.746</c:v>
                </c:pt>
                <c:pt idx="3453">
                  <c:v>0.71799999999999997</c:v>
                </c:pt>
                <c:pt idx="3454">
                  <c:v>0.77400000000000002</c:v>
                </c:pt>
                <c:pt idx="3455">
                  <c:v>0.59799999999999998</c:v>
                </c:pt>
                <c:pt idx="3456">
                  <c:v>0.69099999999999995</c:v>
                </c:pt>
                <c:pt idx="3457">
                  <c:v>0.751</c:v>
                </c:pt>
                <c:pt idx="3458">
                  <c:v>0.64500000000000002</c:v>
                </c:pt>
                <c:pt idx="3459">
                  <c:v>0.66400000000000003</c:v>
                </c:pt>
                <c:pt idx="3460">
                  <c:v>0.72499999999999998</c:v>
                </c:pt>
                <c:pt idx="3461">
                  <c:v>0.68200000000000005</c:v>
                </c:pt>
                <c:pt idx="3462">
                  <c:v>0.7</c:v>
                </c:pt>
                <c:pt idx="3463">
                  <c:v>0.71199999999999997</c:v>
                </c:pt>
                <c:pt idx="3464">
                  <c:v>0.71299999999999997</c:v>
                </c:pt>
                <c:pt idx="3465">
                  <c:v>0.67700000000000005</c:v>
                </c:pt>
                <c:pt idx="3466">
                  <c:v>0.73299999999999998</c:v>
                </c:pt>
                <c:pt idx="3467">
                  <c:v>0.751</c:v>
                </c:pt>
                <c:pt idx="3468">
                  <c:v>0.65400000000000003</c:v>
                </c:pt>
                <c:pt idx="3469">
                  <c:v>0.65800000000000003</c:v>
                </c:pt>
                <c:pt idx="3470">
                  <c:v>0.63100000000000001</c:v>
                </c:pt>
                <c:pt idx="3471">
                  <c:v>0.69299999999999995</c:v>
                </c:pt>
                <c:pt idx="3472">
                  <c:v>0.72299999999999998</c:v>
                </c:pt>
                <c:pt idx="3473">
                  <c:v>0.67700000000000005</c:v>
                </c:pt>
                <c:pt idx="3474">
                  <c:v>0.74099999999999999</c:v>
                </c:pt>
                <c:pt idx="3475">
                  <c:v>0.63100000000000001</c:v>
                </c:pt>
                <c:pt idx="3476">
                  <c:v>0.68100000000000005</c:v>
                </c:pt>
                <c:pt idx="3477">
                  <c:v>0.68</c:v>
                </c:pt>
                <c:pt idx="3478">
                  <c:v>0.70899999999999996</c:v>
                </c:pt>
                <c:pt idx="3479">
                  <c:v>0.67900000000000005</c:v>
                </c:pt>
                <c:pt idx="3480">
                  <c:v>0.63600000000000001</c:v>
                </c:pt>
                <c:pt idx="3481">
                  <c:v>0.71399999999999997</c:v>
                </c:pt>
                <c:pt idx="3482">
                  <c:v>0.628</c:v>
                </c:pt>
                <c:pt idx="3483">
                  <c:v>0.55800000000000005</c:v>
                </c:pt>
                <c:pt idx="3484">
                  <c:v>0.65200000000000002</c:v>
                </c:pt>
                <c:pt idx="3485">
                  <c:v>0.73299999999999998</c:v>
                </c:pt>
                <c:pt idx="3486">
                  <c:v>0.71899999999999997</c:v>
                </c:pt>
                <c:pt idx="3487">
                  <c:v>0.72199999999999998</c:v>
                </c:pt>
                <c:pt idx="3488">
                  <c:v>0.55000000000000004</c:v>
                </c:pt>
                <c:pt idx="3489">
                  <c:v>0.752</c:v>
                </c:pt>
                <c:pt idx="3490">
                  <c:v>0.70199999999999996</c:v>
                </c:pt>
                <c:pt idx="3491">
                  <c:v>0.66100000000000003</c:v>
                </c:pt>
                <c:pt idx="3492">
                  <c:v>0.70099999999999996</c:v>
                </c:pt>
                <c:pt idx="3493">
                  <c:v>0.76500000000000001</c:v>
                </c:pt>
                <c:pt idx="3494">
                  <c:v>0.72199999999999998</c:v>
                </c:pt>
                <c:pt idx="3495">
                  <c:v>0.624</c:v>
                </c:pt>
                <c:pt idx="3496">
                  <c:v>0.69199999999999995</c:v>
                </c:pt>
                <c:pt idx="3497">
                  <c:v>0.621</c:v>
                </c:pt>
                <c:pt idx="3498">
                  <c:v>0.64200000000000002</c:v>
                </c:pt>
                <c:pt idx="3499">
                  <c:v>0.68799999999999994</c:v>
                </c:pt>
                <c:pt idx="3500">
                  <c:v>0.63900000000000001</c:v>
                </c:pt>
                <c:pt idx="3501">
                  <c:v>0.71599999999999997</c:v>
                </c:pt>
                <c:pt idx="3502">
                  <c:v>0.69099999999999995</c:v>
                </c:pt>
                <c:pt idx="3503">
                  <c:v>0.67500000000000004</c:v>
                </c:pt>
                <c:pt idx="3504">
                  <c:v>0.73899999999999999</c:v>
                </c:pt>
                <c:pt idx="3505">
                  <c:v>0.68700000000000006</c:v>
                </c:pt>
                <c:pt idx="3506">
                  <c:v>0.64</c:v>
                </c:pt>
                <c:pt idx="3507">
                  <c:v>0.74399999999999999</c:v>
                </c:pt>
                <c:pt idx="3508">
                  <c:v>0.622</c:v>
                </c:pt>
                <c:pt idx="3509">
                  <c:v>0.69199999999999995</c:v>
                </c:pt>
                <c:pt idx="3510">
                  <c:v>0.59699999999999998</c:v>
                </c:pt>
                <c:pt idx="3511">
                  <c:v>0.69199999999999995</c:v>
                </c:pt>
                <c:pt idx="3512">
                  <c:v>0.66200000000000003</c:v>
                </c:pt>
                <c:pt idx="3513">
                  <c:v>0.61699999999999999</c:v>
                </c:pt>
                <c:pt idx="3514">
                  <c:v>0.66600000000000004</c:v>
                </c:pt>
                <c:pt idx="3515">
                  <c:v>0.65400000000000003</c:v>
                </c:pt>
                <c:pt idx="3516">
                  <c:v>0.68300000000000005</c:v>
                </c:pt>
                <c:pt idx="3517">
                  <c:v>0.72099999999999997</c:v>
                </c:pt>
                <c:pt idx="3518">
                  <c:v>0.63300000000000001</c:v>
                </c:pt>
                <c:pt idx="3519">
                  <c:v>0.73899999999999999</c:v>
                </c:pt>
                <c:pt idx="3520">
                  <c:v>0.69799999999999995</c:v>
                </c:pt>
                <c:pt idx="3521">
                  <c:v>0.73599999999999999</c:v>
                </c:pt>
                <c:pt idx="3522">
                  <c:v>0.7</c:v>
                </c:pt>
                <c:pt idx="3523">
                  <c:v>0.68600000000000005</c:v>
                </c:pt>
                <c:pt idx="3524">
                  <c:v>0.71499999999999997</c:v>
                </c:pt>
                <c:pt idx="3525">
                  <c:v>0.64200000000000002</c:v>
                </c:pt>
                <c:pt idx="3526">
                  <c:v>0.68899999999999995</c:v>
                </c:pt>
                <c:pt idx="3527">
                  <c:v>0.72499999999999998</c:v>
                </c:pt>
                <c:pt idx="3528">
                  <c:v>0.67</c:v>
                </c:pt>
                <c:pt idx="3529">
                  <c:v>0.71799999999999997</c:v>
                </c:pt>
                <c:pt idx="3530">
                  <c:v>0.70899999999999996</c:v>
                </c:pt>
                <c:pt idx="3531">
                  <c:v>0.63800000000000001</c:v>
                </c:pt>
                <c:pt idx="3532">
                  <c:v>0.77200000000000002</c:v>
                </c:pt>
                <c:pt idx="3533">
                  <c:v>0.64700000000000002</c:v>
                </c:pt>
                <c:pt idx="3534">
                  <c:v>0.68300000000000005</c:v>
                </c:pt>
                <c:pt idx="3535">
                  <c:v>0.67400000000000004</c:v>
                </c:pt>
                <c:pt idx="3536">
                  <c:v>0.66500000000000004</c:v>
                </c:pt>
                <c:pt idx="3537">
                  <c:v>0.73899999999999999</c:v>
                </c:pt>
                <c:pt idx="3538">
                  <c:v>0.69099999999999995</c:v>
                </c:pt>
                <c:pt idx="3539">
                  <c:v>0.61799999999999999</c:v>
                </c:pt>
                <c:pt idx="3540">
                  <c:v>0.71199999999999997</c:v>
                </c:pt>
                <c:pt idx="3541">
                  <c:v>0.66400000000000003</c:v>
                </c:pt>
                <c:pt idx="3542">
                  <c:v>0.68100000000000005</c:v>
                </c:pt>
                <c:pt idx="3543">
                  <c:v>0.66</c:v>
                </c:pt>
                <c:pt idx="3544">
                  <c:v>0.59699999999999998</c:v>
                </c:pt>
                <c:pt idx="3545">
                  <c:v>0.67900000000000005</c:v>
                </c:pt>
                <c:pt idx="3546">
                  <c:v>0.65100000000000002</c:v>
                </c:pt>
                <c:pt idx="3547">
                  <c:v>0.73699999999999999</c:v>
                </c:pt>
                <c:pt idx="3548">
                  <c:v>0.749</c:v>
                </c:pt>
                <c:pt idx="3549">
                  <c:v>0.77700000000000002</c:v>
                </c:pt>
                <c:pt idx="3550">
                  <c:v>0.68200000000000005</c:v>
                </c:pt>
                <c:pt idx="3551">
                  <c:v>0.63500000000000001</c:v>
                </c:pt>
                <c:pt idx="3552">
                  <c:v>0.65200000000000002</c:v>
                </c:pt>
                <c:pt idx="3553">
                  <c:v>0.69699999999999995</c:v>
                </c:pt>
                <c:pt idx="3554">
                  <c:v>0.66500000000000004</c:v>
                </c:pt>
                <c:pt idx="3555">
                  <c:v>0.73199999999999998</c:v>
                </c:pt>
                <c:pt idx="3556">
                  <c:v>0.71499999999999997</c:v>
                </c:pt>
                <c:pt idx="3557">
                  <c:v>0.57999999999999996</c:v>
                </c:pt>
                <c:pt idx="3558">
                  <c:v>0.67700000000000005</c:v>
                </c:pt>
                <c:pt idx="3559">
                  <c:v>0.72599999999999998</c:v>
                </c:pt>
                <c:pt idx="3560">
                  <c:v>0.71899999999999997</c:v>
                </c:pt>
                <c:pt idx="3561">
                  <c:v>0.68</c:v>
                </c:pt>
                <c:pt idx="3562">
                  <c:v>0.71</c:v>
                </c:pt>
                <c:pt idx="3563">
                  <c:v>0.68700000000000006</c:v>
                </c:pt>
                <c:pt idx="3564">
                  <c:v>0.53700000000000003</c:v>
                </c:pt>
                <c:pt idx="3565">
                  <c:v>0.70099999999999996</c:v>
                </c:pt>
                <c:pt idx="3566">
                  <c:v>0.69699999999999995</c:v>
                </c:pt>
                <c:pt idx="3567">
                  <c:v>0.72899999999999998</c:v>
                </c:pt>
                <c:pt idx="3568">
                  <c:v>0.67200000000000004</c:v>
                </c:pt>
                <c:pt idx="3569">
                  <c:v>0.64500000000000002</c:v>
                </c:pt>
                <c:pt idx="3570">
                  <c:v>0.70699999999999996</c:v>
                </c:pt>
                <c:pt idx="3571">
                  <c:v>0.66400000000000003</c:v>
                </c:pt>
                <c:pt idx="3572">
                  <c:v>0.68899999999999995</c:v>
                </c:pt>
                <c:pt idx="3573">
                  <c:v>0.69499999999999995</c:v>
                </c:pt>
                <c:pt idx="3574">
                  <c:v>0.73699999999999999</c:v>
                </c:pt>
                <c:pt idx="3575">
                  <c:v>0.747</c:v>
                </c:pt>
                <c:pt idx="3576">
                  <c:v>0.70799999999999996</c:v>
                </c:pt>
                <c:pt idx="3577">
                  <c:v>0.71399999999999997</c:v>
                </c:pt>
                <c:pt idx="3578">
                  <c:v>0.73099999999999998</c:v>
                </c:pt>
                <c:pt idx="3579">
                  <c:v>0.74299999999999999</c:v>
                </c:pt>
                <c:pt idx="3580">
                  <c:v>0.68200000000000005</c:v>
                </c:pt>
                <c:pt idx="3581">
                  <c:v>0.67600000000000005</c:v>
                </c:pt>
                <c:pt idx="3582">
                  <c:v>0.72099999999999997</c:v>
                </c:pt>
                <c:pt idx="3583">
                  <c:v>0.70499999999999996</c:v>
                </c:pt>
                <c:pt idx="3584">
                  <c:v>0.63800000000000001</c:v>
                </c:pt>
                <c:pt idx="3585">
                  <c:v>0.65</c:v>
                </c:pt>
                <c:pt idx="3586">
                  <c:v>0.70899999999999996</c:v>
                </c:pt>
                <c:pt idx="3587">
                  <c:v>0.66400000000000003</c:v>
                </c:pt>
                <c:pt idx="3588">
                  <c:v>0.71399999999999997</c:v>
                </c:pt>
                <c:pt idx="3589">
                  <c:v>0.67600000000000005</c:v>
                </c:pt>
                <c:pt idx="3590">
                  <c:v>0.63700000000000001</c:v>
                </c:pt>
                <c:pt idx="3591">
                  <c:v>0.70299999999999996</c:v>
                </c:pt>
                <c:pt idx="3592">
                  <c:v>0.72399999999999998</c:v>
                </c:pt>
                <c:pt idx="3593">
                  <c:v>0.72299999999999998</c:v>
                </c:pt>
                <c:pt idx="3594">
                  <c:v>0.69599999999999995</c:v>
                </c:pt>
                <c:pt idx="3595">
                  <c:v>0.65700000000000003</c:v>
                </c:pt>
                <c:pt idx="3596">
                  <c:v>0.65</c:v>
                </c:pt>
                <c:pt idx="3597">
                  <c:v>0.63</c:v>
                </c:pt>
                <c:pt idx="3598">
                  <c:v>0.58299999999999996</c:v>
                </c:pt>
                <c:pt idx="3599">
                  <c:v>0.60899999999999999</c:v>
                </c:pt>
                <c:pt idx="3600">
                  <c:v>0.72099999999999997</c:v>
                </c:pt>
                <c:pt idx="3601">
                  <c:v>0.73499999999999999</c:v>
                </c:pt>
                <c:pt idx="3602">
                  <c:v>0.69199999999999995</c:v>
                </c:pt>
                <c:pt idx="3603">
                  <c:v>0.70499999999999996</c:v>
                </c:pt>
                <c:pt idx="3604">
                  <c:v>0.71599999999999997</c:v>
                </c:pt>
                <c:pt idx="3605">
                  <c:v>0.82499999999999996</c:v>
                </c:pt>
                <c:pt idx="3606">
                  <c:v>0.61799999999999999</c:v>
                </c:pt>
                <c:pt idx="3607">
                  <c:v>0.63</c:v>
                </c:pt>
                <c:pt idx="3608">
                  <c:v>0.68</c:v>
                </c:pt>
                <c:pt idx="3609">
                  <c:v>0.66600000000000004</c:v>
                </c:pt>
                <c:pt idx="3610">
                  <c:v>0.68799999999999994</c:v>
                </c:pt>
                <c:pt idx="3611">
                  <c:v>0.64400000000000002</c:v>
                </c:pt>
                <c:pt idx="3612">
                  <c:v>0.67300000000000004</c:v>
                </c:pt>
                <c:pt idx="3613">
                  <c:v>0.69399999999999995</c:v>
                </c:pt>
                <c:pt idx="3614">
                  <c:v>0.70599999999999996</c:v>
                </c:pt>
                <c:pt idx="3615">
                  <c:v>0.69399999999999995</c:v>
                </c:pt>
                <c:pt idx="3616">
                  <c:v>0.70399999999999996</c:v>
                </c:pt>
                <c:pt idx="3617">
                  <c:v>0.68600000000000005</c:v>
                </c:pt>
                <c:pt idx="3618">
                  <c:v>0.69399999999999995</c:v>
                </c:pt>
                <c:pt idx="3619">
                  <c:v>0.63800000000000001</c:v>
                </c:pt>
                <c:pt idx="3620">
                  <c:v>0.70799999999999996</c:v>
                </c:pt>
                <c:pt idx="3621">
                  <c:v>0.70799999999999996</c:v>
                </c:pt>
                <c:pt idx="3622">
                  <c:v>0.69299999999999995</c:v>
                </c:pt>
                <c:pt idx="3623">
                  <c:v>0.72299999999999998</c:v>
                </c:pt>
                <c:pt idx="3624">
                  <c:v>0.72699999999999998</c:v>
                </c:pt>
                <c:pt idx="3625">
                  <c:v>0.71599999999999997</c:v>
                </c:pt>
                <c:pt idx="3626">
                  <c:v>0.78600000000000003</c:v>
                </c:pt>
                <c:pt idx="3627">
                  <c:v>0.68100000000000005</c:v>
                </c:pt>
                <c:pt idx="3628">
                  <c:v>0.67400000000000004</c:v>
                </c:pt>
                <c:pt idx="3629">
                  <c:v>0.70299999999999996</c:v>
                </c:pt>
                <c:pt idx="3630">
                  <c:v>0.71599999999999997</c:v>
                </c:pt>
                <c:pt idx="3631">
                  <c:v>0.72899999999999998</c:v>
                </c:pt>
                <c:pt idx="3632">
                  <c:v>0.623</c:v>
                </c:pt>
                <c:pt idx="3633">
                  <c:v>0.70899999999999996</c:v>
                </c:pt>
                <c:pt idx="3634">
                  <c:v>0.67400000000000004</c:v>
                </c:pt>
                <c:pt idx="3635">
                  <c:v>0.751</c:v>
                </c:pt>
                <c:pt idx="3636">
                  <c:v>0.70399999999999996</c:v>
                </c:pt>
                <c:pt idx="3637">
                  <c:v>0.69499999999999995</c:v>
                </c:pt>
                <c:pt idx="3638">
                  <c:v>0.70299999999999996</c:v>
                </c:pt>
                <c:pt idx="3639">
                  <c:v>0.67</c:v>
                </c:pt>
                <c:pt idx="3640">
                  <c:v>0.65600000000000003</c:v>
                </c:pt>
                <c:pt idx="3641">
                  <c:v>0.69699999999999995</c:v>
                </c:pt>
                <c:pt idx="3642">
                  <c:v>0.64300000000000002</c:v>
                </c:pt>
                <c:pt idx="3643">
                  <c:v>0.65100000000000002</c:v>
                </c:pt>
                <c:pt idx="3644">
                  <c:v>0.70899999999999996</c:v>
                </c:pt>
                <c:pt idx="3645">
                  <c:v>0.71099999999999997</c:v>
                </c:pt>
                <c:pt idx="3646">
                  <c:v>0.69899999999999995</c:v>
                </c:pt>
                <c:pt idx="3647">
                  <c:v>0.72699999999999998</c:v>
                </c:pt>
                <c:pt idx="3648">
                  <c:v>0.69599999999999995</c:v>
                </c:pt>
                <c:pt idx="3649">
                  <c:v>0.66400000000000003</c:v>
                </c:pt>
                <c:pt idx="3650">
                  <c:v>0.69399999999999995</c:v>
                </c:pt>
                <c:pt idx="3651">
                  <c:v>0.72399999999999998</c:v>
                </c:pt>
                <c:pt idx="3652">
                  <c:v>0.70899999999999996</c:v>
                </c:pt>
                <c:pt idx="3653">
                  <c:v>0.69899999999999995</c:v>
                </c:pt>
                <c:pt idx="3654">
                  <c:v>0.72699999999999998</c:v>
                </c:pt>
                <c:pt idx="3655">
                  <c:v>0.70299999999999996</c:v>
                </c:pt>
                <c:pt idx="3656">
                  <c:v>0.67700000000000005</c:v>
                </c:pt>
                <c:pt idx="3657">
                  <c:v>0.65100000000000002</c:v>
                </c:pt>
                <c:pt idx="3658">
                  <c:v>0.68799999999999994</c:v>
                </c:pt>
                <c:pt idx="3659">
                  <c:v>0.72899999999999998</c:v>
                </c:pt>
                <c:pt idx="3660">
                  <c:v>0.627</c:v>
                </c:pt>
                <c:pt idx="3661">
                  <c:v>0.66700000000000004</c:v>
                </c:pt>
                <c:pt idx="3662">
                  <c:v>0.67</c:v>
                </c:pt>
                <c:pt idx="3663">
                  <c:v>0.64700000000000002</c:v>
                </c:pt>
                <c:pt idx="3664">
                  <c:v>0.73699999999999999</c:v>
                </c:pt>
                <c:pt idx="3665">
                  <c:v>0.66900000000000004</c:v>
                </c:pt>
                <c:pt idx="3666">
                  <c:v>0.68300000000000005</c:v>
                </c:pt>
                <c:pt idx="3667">
                  <c:v>0.72</c:v>
                </c:pt>
                <c:pt idx="3668">
                  <c:v>0.75</c:v>
                </c:pt>
                <c:pt idx="3669">
                  <c:v>0.69199999999999995</c:v>
                </c:pt>
                <c:pt idx="3670">
                  <c:v>0.69799999999999995</c:v>
                </c:pt>
                <c:pt idx="3671">
                  <c:v>0.75</c:v>
                </c:pt>
                <c:pt idx="3672">
                  <c:v>0.76200000000000001</c:v>
                </c:pt>
                <c:pt idx="3673">
                  <c:v>0.69899999999999995</c:v>
                </c:pt>
                <c:pt idx="3674">
                  <c:v>0.64500000000000002</c:v>
                </c:pt>
                <c:pt idx="3675">
                  <c:v>0.74</c:v>
                </c:pt>
                <c:pt idx="3676">
                  <c:v>0.72299999999999998</c:v>
                </c:pt>
                <c:pt idx="3677">
                  <c:v>0.60399999999999998</c:v>
                </c:pt>
                <c:pt idx="3678">
                  <c:v>0.623</c:v>
                </c:pt>
                <c:pt idx="3679">
                  <c:v>0.68600000000000005</c:v>
                </c:pt>
                <c:pt idx="3680">
                  <c:v>0.67900000000000005</c:v>
                </c:pt>
                <c:pt idx="3681">
                  <c:v>0.626</c:v>
                </c:pt>
                <c:pt idx="3682">
                  <c:v>0.745</c:v>
                </c:pt>
                <c:pt idx="3683">
                  <c:v>0.71099999999999997</c:v>
                </c:pt>
                <c:pt idx="3684">
                  <c:v>0.69899999999999995</c:v>
                </c:pt>
                <c:pt idx="3685">
                  <c:v>0.67700000000000005</c:v>
                </c:pt>
                <c:pt idx="3686">
                  <c:v>0.67</c:v>
                </c:pt>
                <c:pt idx="3687">
                  <c:v>0.68200000000000005</c:v>
                </c:pt>
                <c:pt idx="3688">
                  <c:v>0.66400000000000003</c:v>
                </c:pt>
                <c:pt idx="3689">
                  <c:v>0.67700000000000005</c:v>
                </c:pt>
                <c:pt idx="3690">
                  <c:v>0.65600000000000003</c:v>
                </c:pt>
                <c:pt idx="3691">
                  <c:v>0.66700000000000004</c:v>
                </c:pt>
                <c:pt idx="3692">
                  <c:v>0.67700000000000005</c:v>
                </c:pt>
                <c:pt idx="3693">
                  <c:v>0.69499999999999995</c:v>
                </c:pt>
                <c:pt idx="3694">
                  <c:v>0.73899999999999999</c:v>
                </c:pt>
                <c:pt idx="3695">
                  <c:v>0.70699999999999996</c:v>
                </c:pt>
                <c:pt idx="3696">
                  <c:v>0.66300000000000003</c:v>
                </c:pt>
                <c:pt idx="3697">
                  <c:v>0.69399999999999995</c:v>
                </c:pt>
                <c:pt idx="3698">
                  <c:v>0.67200000000000004</c:v>
                </c:pt>
                <c:pt idx="3699">
                  <c:v>0.72699999999999998</c:v>
                </c:pt>
                <c:pt idx="3700">
                  <c:v>0.71299999999999997</c:v>
                </c:pt>
                <c:pt idx="3701">
                  <c:v>0.65500000000000003</c:v>
                </c:pt>
                <c:pt idx="3702">
                  <c:v>0.67</c:v>
                </c:pt>
                <c:pt idx="3703">
                  <c:v>0.72699999999999998</c:v>
                </c:pt>
                <c:pt idx="3704">
                  <c:v>0.71299999999999997</c:v>
                </c:pt>
                <c:pt idx="3705">
                  <c:v>0.69099999999999995</c:v>
                </c:pt>
                <c:pt idx="3706">
                  <c:v>0.68700000000000006</c:v>
                </c:pt>
                <c:pt idx="3707">
                  <c:v>0.59299999999999997</c:v>
                </c:pt>
                <c:pt idx="3708">
                  <c:v>0.65800000000000003</c:v>
                </c:pt>
                <c:pt idx="3709">
                  <c:v>0.70299999999999996</c:v>
                </c:pt>
                <c:pt idx="3710">
                  <c:v>0.76300000000000001</c:v>
                </c:pt>
                <c:pt idx="3711">
                  <c:v>0.69</c:v>
                </c:pt>
                <c:pt idx="3712">
                  <c:v>0.71799999999999997</c:v>
                </c:pt>
                <c:pt idx="3713">
                  <c:v>0.68500000000000005</c:v>
                </c:pt>
                <c:pt idx="3714">
                  <c:v>0.67800000000000005</c:v>
                </c:pt>
                <c:pt idx="3715">
                  <c:v>0.73299999999999998</c:v>
                </c:pt>
                <c:pt idx="3716">
                  <c:v>0.69799999999999995</c:v>
                </c:pt>
                <c:pt idx="3717">
                  <c:v>0.69599999999999995</c:v>
                </c:pt>
                <c:pt idx="3718">
                  <c:v>0.55000000000000004</c:v>
                </c:pt>
                <c:pt idx="3719">
                  <c:v>0.70699999999999996</c:v>
                </c:pt>
                <c:pt idx="3720">
                  <c:v>0.72699999999999998</c:v>
                </c:pt>
                <c:pt idx="3721">
                  <c:v>0.72599999999999998</c:v>
                </c:pt>
                <c:pt idx="3722">
                  <c:v>0.73699999999999999</c:v>
                </c:pt>
                <c:pt idx="3723">
                  <c:v>0.66800000000000004</c:v>
                </c:pt>
                <c:pt idx="3724">
                  <c:v>0.73499999999999999</c:v>
                </c:pt>
                <c:pt idx="3725">
                  <c:v>0.69099999999999995</c:v>
                </c:pt>
                <c:pt idx="3726">
                  <c:v>0.68700000000000006</c:v>
                </c:pt>
                <c:pt idx="3727">
                  <c:v>0.73899999999999999</c:v>
                </c:pt>
                <c:pt idx="3728">
                  <c:v>0.76800000000000002</c:v>
                </c:pt>
                <c:pt idx="3729">
                  <c:v>0.69799999999999995</c:v>
                </c:pt>
                <c:pt idx="3730">
                  <c:v>0.68</c:v>
                </c:pt>
                <c:pt idx="3731">
                  <c:v>0.70199999999999996</c:v>
                </c:pt>
                <c:pt idx="3732">
                  <c:v>0.754</c:v>
                </c:pt>
                <c:pt idx="3733">
                  <c:v>0.70299999999999996</c:v>
                </c:pt>
                <c:pt idx="3734">
                  <c:v>0.69799999999999995</c:v>
                </c:pt>
                <c:pt idx="3735">
                  <c:v>0.72399999999999998</c:v>
                </c:pt>
                <c:pt idx="3736">
                  <c:v>0.67100000000000004</c:v>
                </c:pt>
                <c:pt idx="3737">
                  <c:v>0.69899999999999995</c:v>
                </c:pt>
                <c:pt idx="3738">
                  <c:v>0.66300000000000003</c:v>
                </c:pt>
                <c:pt idx="3739">
                  <c:v>0.70899999999999996</c:v>
                </c:pt>
                <c:pt idx="3740">
                  <c:v>0.7</c:v>
                </c:pt>
                <c:pt idx="3741">
                  <c:v>0.73499999999999999</c:v>
                </c:pt>
                <c:pt idx="3742">
                  <c:v>0.54800000000000004</c:v>
                </c:pt>
                <c:pt idx="3743">
                  <c:v>0.71399999999999997</c:v>
                </c:pt>
                <c:pt idx="3744">
                  <c:v>0.68799999999999994</c:v>
                </c:pt>
                <c:pt idx="3745">
                  <c:v>0.61399999999999999</c:v>
                </c:pt>
                <c:pt idx="3746">
                  <c:v>0.77400000000000002</c:v>
                </c:pt>
                <c:pt idx="3747">
                  <c:v>0.747</c:v>
                </c:pt>
                <c:pt idx="3748">
                  <c:v>0.68700000000000006</c:v>
                </c:pt>
                <c:pt idx="3749">
                  <c:v>0.76500000000000001</c:v>
                </c:pt>
                <c:pt idx="3750">
                  <c:v>0.59399999999999997</c:v>
                </c:pt>
                <c:pt idx="3751">
                  <c:v>0.70299999999999996</c:v>
                </c:pt>
                <c:pt idx="3752">
                  <c:v>0.75700000000000001</c:v>
                </c:pt>
                <c:pt idx="3753">
                  <c:v>0.70099999999999996</c:v>
                </c:pt>
                <c:pt idx="3754">
                  <c:v>0.65700000000000003</c:v>
                </c:pt>
                <c:pt idx="3755">
                  <c:v>0.75900000000000001</c:v>
                </c:pt>
                <c:pt idx="3756">
                  <c:v>0.63</c:v>
                </c:pt>
                <c:pt idx="3757">
                  <c:v>0.67900000000000005</c:v>
                </c:pt>
                <c:pt idx="3758">
                  <c:v>0.73599999999999999</c:v>
                </c:pt>
                <c:pt idx="3759">
                  <c:v>0.72299999999999998</c:v>
                </c:pt>
                <c:pt idx="3760">
                  <c:v>0.66200000000000003</c:v>
                </c:pt>
                <c:pt idx="3761">
                  <c:v>0.64800000000000002</c:v>
                </c:pt>
                <c:pt idx="3762">
                  <c:v>0.73099999999999998</c:v>
                </c:pt>
                <c:pt idx="3763">
                  <c:v>0.69099999999999995</c:v>
                </c:pt>
                <c:pt idx="3764">
                  <c:v>0.72599999999999998</c:v>
                </c:pt>
                <c:pt idx="3765">
                  <c:v>0.71599999999999997</c:v>
                </c:pt>
                <c:pt idx="3766">
                  <c:v>0.70499999999999996</c:v>
                </c:pt>
                <c:pt idx="3767">
                  <c:v>0.60899999999999999</c:v>
                </c:pt>
                <c:pt idx="3768">
                  <c:v>0.72099999999999997</c:v>
                </c:pt>
                <c:pt idx="3769">
                  <c:v>0.72199999999999998</c:v>
                </c:pt>
                <c:pt idx="3770">
                  <c:v>0.74099999999999999</c:v>
                </c:pt>
                <c:pt idx="3771">
                  <c:v>0.73499999999999999</c:v>
                </c:pt>
                <c:pt idx="3772">
                  <c:v>0.67200000000000004</c:v>
                </c:pt>
                <c:pt idx="3773">
                  <c:v>0.68100000000000005</c:v>
                </c:pt>
                <c:pt idx="3774">
                  <c:v>0.69699999999999995</c:v>
                </c:pt>
                <c:pt idx="3775">
                  <c:v>0.71899999999999997</c:v>
                </c:pt>
                <c:pt idx="3776">
                  <c:v>0.76400000000000001</c:v>
                </c:pt>
                <c:pt idx="3777">
                  <c:v>0.67500000000000004</c:v>
                </c:pt>
                <c:pt idx="3778">
                  <c:v>0.73799999999999999</c:v>
                </c:pt>
                <c:pt idx="3779">
                  <c:v>0.68</c:v>
                </c:pt>
                <c:pt idx="3780">
                  <c:v>0.70199999999999996</c:v>
                </c:pt>
                <c:pt idx="3781">
                  <c:v>0.70399999999999996</c:v>
                </c:pt>
                <c:pt idx="3782">
                  <c:v>0.69199999999999995</c:v>
                </c:pt>
                <c:pt idx="3783">
                  <c:v>0.69</c:v>
                </c:pt>
                <c:pt idx="3784">
                  <c:v>0.73099999999999998</c:v>
                </c:pt>
                <c:pt idx="3785">
                  <c:v>0.73499999999999999</c:v>
                </c:pt>
                <c:pt idx="3786">
                  <c:v>0.75800000000000001</c:v>
                </c:pt>
                <c:pt idx="3787">
                  <c:v>0.54300000000000004</c:v>
                </c:pt>
                <c:pt idx="3788">
                  <c:v>0.66700000000000004</c:v>
                </c:pt>
                <c:pt idx="3789">
                  <c:v>0.66100000000000003</c:v>
                </c:pt>
                <c:pt idx="3790">
                  <c:v>0.72299999999999998</c:v>
                </c:pt>
                <c:pt idx="3791">
                  <c:v>0.67200000000000004</c:v>
                </c:pt>
                <c:pt idx="3792">
                  <c:v>0.65100000000000002</c:v>
                </c:pt>
                <c:pt idx="3793">
                  <c:v>0.71299999999999997</c:v>
                </c:pt>
                <c:pt idx="3794">
                  <c:v>0.753</c:v>
                </c:pt>
                <c:pt idx="3795">
                  <c:v>0.71399999999999997</c:v>
                </c:pt>
                <c:pt idx="3796">
                  <c:v>0.63500000000000001</c:v>
                </c:pt>
                <c:pt idx="3797">
                  <c:v>0.76900000000000002</c:v>
                </c:pt>
                <c:pt idx="3798">
                  <c:v>0.68799999999999994</c:v>
                </c:pt>
                <c:pt idx="3799">
                  <c:v>0.68200000000000005</c:v>
                </c:pt>
                <c:pt idx="3800">
                  <c:v>0.68300000000000005</c:v>
                </c:pt>
                <c:pt idx="3801">
                  <c:v>0.69899999999999995</c:v>
                </c:pt>
                <c:pt idx="3802">
                  <c:v>0.72799999999999998</c:v>
                </c:pt>
                <c:pt idx="3803">
                  <c:v>0.67900000000000005</c:v>
                </c:pt>
                <c:pt idx="3804">
                  <c:v>0.70899999999999996</c:v>
                </c:pt>
                <c:pt idx="3805">
                  <c:v>0.72299999999999998</c:v>
                </c:pt>
                <c:pt idx="3806">
                  <c:v>0.67600000000000005</c:v>
                </c:pt>
                <c:pt idx="3807">
                  <c:v>0.77</c:v>
                </c:pt>
                <c:pt idx="3808">
                  <c:v>0.73799999999999999</c:v>
                </c:pt>
                <c:pt idx="3809">
                  <c:v>0.67900000000000005</c:v>
                </c:pt>
                <c:pt idx="3810">
                  <c:v>0.69</c:v>
                </c:pt>
                <c:pt idx="3811">
                  <c:v>0.69899999999999995</c:v>
                </c:pt>
                <c:pt idx="3812">
                  <c:v>0.76500000000000001</c:v>
                </c:pt>
                <c:pt idx="3813">
                  <c:v>0.61799999999999999</c:v>
                </c:pt>
                <c:pt idx="3814">
                  <c:v>0.63600000000000001</c:v>
                </c:pt>
                <c:pt idx="3815">
                  <c:v>0.66700000000000004</c:v>
                </c:pt>
                <c:pt idx="3816">
                  <c:v>0.68100000000000005</c:v>
                </c:pt>
                <c:pt idx="3817">
                  <c:v>0.66300000000000003</c:v>
                </c:pt>
                <c:pt idx="3818">
                  <c:v>0.56999999999999995</c:v>
                </c:pt>
                <c:pt idx="3819">
                  <c:v>0.63</c:v>
                </c:pt>
                <c:pt idx="3820">
                  <c:v>0.69899999999999995</c:v>
                </c:pt>
                <c:pt idx="3821">
                  <c:v>0.70099999999999996</c:v>
                </c:pt>
                <c:pt idx="3822">
                  <c:v>0.63300000000000001</c:v>
                </c:pt>
                <c:pt idx="3823">
                  <c:v>0.73299999999999998</c:v>
                </c:pt>
                <c:pt idx="3824">
                  <c:v>0.71299999999999997</c:v>
                </c:pt>
                <c:pt idx="3825">
                  <c:v>0.68799999999999994</c:v>
                </c:pt>
                <c:pt idx="3826">
                  <c:v>0.73799999999999999</c:v>
                </c:pt>
                <c:pt idx="3827">
                  <c:v>0.65100000000000002</c:v>
                </c:pt>
                <c:pt idx="3828">
                  <c:v>0.72099999999999997</c:v>
                </c:pt>
                <c:pt idx="3829">
                  <c:v>0.63600000000000001</c:v>
                </c:pt>
                <c:pt idx="3830">
                  <c:v>0.58599999999999997</c:v>
                </c:pt>
                <c:pt idx="3831">
                  <c:v>0.72899999999999998</c:v>
                </c:pt>
                <c:pt idx="3832">
                  <c:v>0.77600000000000002</c:v>
                </c:pt>
                <c:pt idx="3833">
                  <c:v>0.80700000000000005</c:v>
                </c:pt>
                <c:pt idx="3834">
                  <c:v>0.70199999999999996</c:v>
                </c:pt>
                <c:pt idx="3835">
                  <c:v>0.71599999999999997</c:v>
                </c:pt>
                <c:pt idx="3836">
                  <c:v>0.749</c:v>
                </c:pt>
                <c:pt idx="3837">
                  <c:v>0.72299999999999998</c:v>
                </c:pt>
                <c:pt idx="3838">
                  <c:v>0.71099999999999997</c:v>
                </c:pt>
                <c:pt idx="3839">
                  <c:v>0.71299999999999997</c:v>
                </c:pt>
                <c:pt idx="3840">
                  <c:v>0.72</c:v>
                </c:pt>
                <c:pt idx="3841">
                  <c:v>0.68300000000000005</c:v>
                </c:pt>
                <c:pt idx="3842">
                  <c:v>0.76500000000000001</c:v>
                </c:pt>
                <c:pt idx="3843">
                  <c:v>0.64500000000000002</c:v>
                </c:pt>
                <c:pt idx="3844">
                  <c:v>0.71699999999999997</c:v>
                </c:pt>
                <c:pt idx="3845">
                  <c:v>0.71499999999999997</c:v>
                </c:pt>
                <c:pt idx="3846">
                  <c:v>0.748</c:v>
                </c:pt>
                <c:pt idx="3847">
                  <c:v>0.68100000000000005</c:v>
                </c:pt>
                <c:pt idx="3848">
                  <c:v>0.73499999999999999</c:v>
                </c:pt>
                <c:pt idx="3849">
                  <c:v>0.74199999999999999</c:v>
                </c:pt>
                <c:pt idx="3850">
                  <c:v>0.60299999999999998</c:v>
                </c:pt>
                <c:pt idx="3851">
                  <c:v>0.69899999999999995</c:v>
                </c:pt>
                <c:pt idx="3852">
                  <c:v>0.70099999999999996</c:v>
                </c:pt>
                <c:pt idx="3853">
                  <c:v>0.73499999999999999</c:v>
                </c:pt>
                <c:pt idx="3854">
                  <c:v>0.65800000000000003</c:v>
                </c:pt>
                <c:pt idx="3855">
                  <c:v>0.65</c:v>
                </c:pt>
                <c:pt idx="3856">
                  <c:v>0.73899999999999999</c:v>
                </c:pt>
                <c:pt idx="3857">
                  <c:v>0.68100000000000005</c:v>
                </c:pt>
                <c:pt idx="3858">
                  <c:v>0.61799999999999999</c:v>
                </c:pt>
                <c:pt idx="3859">
                  <c:v>0.73299999999999998</c:v>
                </c:pt>
                <c:pt idx="3860">
                  <c:v>0.70799999999999996</c:v>
                </c:pt>
                <c:pt idx="3861">
                  <c:v>0.73499999999999999</c:v>
                </c:pt>
                <c:pt idx="3862">
                  <c:v>0.72199999999999998</c:v>
                </c:pt>
                <c:pt idx="3863">
                  <c:v>0.72199999999999998</c:v>
                </c:pt>
                <c:pt idx="3864">
                  <c:v>0.70799999999999996</c:v>
                </c:pt>
                <c:pt idx="3865">
                  <c:v>0.73799999999999999</c:v>
                </c:pt>
                <c:pt idx="3866">
                  <c:v>0.73399999999999999</c:v>
                </c:pt>
                <c:pt idx="3867">
                  <c:v>0.66600000000000004</c:v>
                </c:pt>
                <c:pt idx="3868">
                  <c:v>0.70299999999999996</c:v>
                </c:pt>
                <c:pt idx="3869">
                  <c:v>0.70899999999999996</c:v>
                </c:pt>
                <c:pt idx="3870">
                  <c:v>0.70699999999999996</c:v>
                </c:pt>
                <c:pt idx="3871">
                  <c:v>0.67300000000000004</c:v>
                </c:pt>
                <c:pt idx="3872">
                  <c:v>0.70299999999999996</c:v>
                </c:pt>
                <c:pt idx="3873">
                  <c:v>0.77</c:v>
                </c:pt>
                <c:pt idx="3874">
                  <c:v>0.69</c:v>
                </c:pt>
                <c:pt idx="3875">
                  <c:v>0.59199999999999997</c:v>
                </c:pt>
                <c:pt idx="3876">
                  <c:v>0.65100000000000002</c:v>
                </c:pt>
                <c:pt idx="3877">
                  <c:v>0.67700000000000005</c:v>
                </c:pt>
                <c:pt idx="3878">
                  <c:v>0.66400000000000003</c:v>
                </c:pt>
                <c:pt idx="3879">
                  <c:v>0.76100000000000001</c:v>
                </c:pt>
                <c:pt idx="3880">
                  <c:v>0.71599999999999997</c:v>
                </c:pt>
                <c:pt idx="3881">
                  <c:v>0.68200000000000005</c:v>
                </c:pt>
                <c:pt idx="3882">
                  <c:v>0.76400000000000001</c:v>
                </c:pt>
                <c:pt idx="3883">
                  <c:v>0.70599999999999996</c:v>
                </c:pt>
                <c:pt idx="3884">
                  <c:v>0.70299999999999996</c:v>
                </c:pt>
                <c:pt idx="3885">
                  <c:v>0.72299999999999998</c:v>
                </c:pt>
                <c:pt idx="3886">
                  <c:v>0.65500000000000003</c:v>
                </c:pt>
                <c:pt idx="3887">
                  <c:v>0.69899999999999995</c:v>
                </c:pt>
                <c:pt idx="3888">
                  <c:v>0.70799999999999996</c:v>
                </c:pt>
                <c:pt idx="3889">
                  <c:v>0.71</c:v>
                </c:pt>
                <c:pt idx="3890">
                  <c:v>0.64500000000000002</c:v>
                </c:pt>
                <c:pt idx="3891">
                  <c:v>0.71199999999999997</c:v>
                </c:pt>
                <c:pt idx="3892">
                  <c:v>0.72399999999999998</c:v>
                </c:pt>
                <c:pt idx="3893">
                  <c:v>0.70199999999999996</c:v>
                </c:pt>
                <c:pt idx="3894">
                  <c:v>0.68899999999999995</c:v>
                </c:pt>
                <c:pt idx="3895">
                  <c:v>0.68700000000000006</c:v>
                </c:pt>
                <c:pt idx="3896">
                  <c:v>0.69</c:v>
                </c:pt>
                <c:pt idx="3897">
                  <c:v>0.69499999999999995</c:v>
                </c:pt>
                <c:pt idx="3898">
                  <c:v>0.65300000000000002</c:v>
                </c:pt>
                <c:pt idx="3899">
                  <c:v>0.746</c:v>
                </c:pt>
                <c:pt idx="3900">
                  <c:v>0.73199999999999998</c:v>
                </c:pt>
                <c:pt idx="3901">
                  <c:v>0.72</c:v>
                </c:pt>
                <c:pt idx="3902">
                  <c:v>0.72299999999999998</c:v>
                </c:pt>
                <c:pt idx="3903">
                  <c:v>0.61899999999999999</c:v>
                </c:pt>
                <c:pt idx="3904">
                  <c:v>0.65300000000000002</c:v>
                </c:pt>
                <c:pt idx="3905">
                  <c:v>0.63800000000000001</c:v>
                </c:pt>
                <c:pt idx="3906">
                  <c:v>0.69099999999999995</c:v>
                </c:pt>
                <c:pt idx="3907">
                  <c:v>0.69099999999999995</c:v>
                </c:pt>
                <c:pt idx="3908">
                  <c:v>0.73099999999999998</c:v>
                </c:pt>
                <c:pt idx="3909">
                  <c:v>0.71899999999999997</c:v>
                </c:pt>
                <c:pt idx="3910">
                  <c:v>0.70799999999999996</c:v>
                </c:pt>
                <c:pt idx="3911">
                  <c:v>0.67900000000000005</c:v>
                </c:pt>
                <c:pt idx="3912">
                  <c:v>0.73799999999999999</c:v>
                </c:pt>
                <c:pt idx="3913">
                  <c:v>0.629</c:v>
                </c:pt>
                <c:pt idx="3914">
                  <c:v>0.68200000000000005</c:v>
                </c:pt>
                <c:pt idx="3915">
                  <c:v>0.68600000000000005</c:v>
                </c:pt>
                <c:pt idx="3916">
                  <c:v>0.71</c:v>
                </c:pt>
                <c:pt idx="3917">
                  <c:v>0.745</c:v>
                </c:pt>
                <c:pt idx="3918">
                  <c:v>0.72</c:v>
                </c:pt>
                <c:pt idx="3919">
                  <c:v>0.65800000000000003</c:v>
                </c:pt>
                <c:pt idx="3920">
                  <c:v>0.751</c:v>
                </c:pt>
                <c:pt idx="3921">
                  <c:v>0.69699999999999995</c:v>
                </c:pt>
                <c:pt idx="3922">
                  <c:v>0.69199999999999995</c:v>
                </c:pt>
                <c:pt idx="3923">
                  <c:v>0.70699999999999996</c:v>
                </c:pt>
                <c:pt idx="3924">
                  <c:v>0.54600000000000004</c:v>
                </c:pt>
                <c:pt idx="3925">
                  <c:v>0.64100000000000001</c:v>
                </c:pt>
                <c:pt idx="3926">
                  <c:v>0.68400000000000005</c:v>
                </c:pt>
                <c:pt idx="3927">
                  <c:v>0.69099999999999995</c:v>
                </c:pt>
                <c:pt idx="3928">
                  <c:v>0.69</c:v>
                </c:pt>
                <c:pt idx="3929">
                  <c:v>0.66500000000000004</c:v>
                </c:pt>
                <c:pt idx="3930">
                  <c:v>0.754</c:v>
                </c:pt>
                <c:pt idx="3931">
                  <c:v>0.71399999999999997</c:v>
                </c:pt>
                <c:pt idx="3932">
                  <c:v>0.754</c:v>
                </c:pt>
                <c:pt idx="3933">
                  <c:v>0.67400000000000004</c:v>
                </c:pt>
                <c:pt idx="3934">
                  <c:v>0.71</c:v>
                </c:pt>
                <c:pt idx="3935">
                  <c:v>0.67100000000000004</c:v>
                </c:pt>
                <c:pt idx="3936">
                  <c:v>0.65400000000000003</c:v>
                </c:pt>
                <c:pt idx="3937">
                  <c:v>0.63700000000000001</c:v>
                </c:pt>
                <c:pt idx="3938">
                  <c:v>0.72799999999999998</c:v>
                </c:pt>
                <c:pt idx="3939">
                  <c:v>0.70699999999999996</c:v>
                </c:pt>
                <c:pt idx="3940">
                  <c:v>0.72099999999999997</c:v>
                </c:pt>
                <c:pt idx="3941">
                  <c:v>0.71</c:v>
                </c:pt>
                <c:pt idx="3942">
                  <c:v>0.72699999999999998</c:v>
                </c:pt>
                <c:pt idx="3943">
                  <c:v>0.68500000000000005</c:v>
                </c:pt>
                <c:pt idx="3944">
                  <c:v>0.69699999999999995</c:v>
                </c:pt>
                <c:pt idx="3945">
                  <c:v>0.73099999999999998</c:v>
                </c:pt>
                <c:pt idx="3946">
                  <c:v>0.71299999999999997</c:v>
                </c:pt>
                <c:pt idx="3947">
                  <c:v>0.74099999999999999</c:v>
                </c:pt>
                <c:pt idx="3948">
                  <c:v>0.70699999999999996</c:v>
                </c:pt>
                <c:pt idx="3949">
                  <c:v>0.66400000000000003</c:v>
                </c:pt>
                <c:pt idx="3950">
                  <c:v>0.73399999999999999</c:v>
                </c:pt>
                <c:pt idx="3951">
                  <c:v>0.73299999999999998</c:v>
                </c:pt>
                <c:pt idx="3952">
                  <c:v>0.67600000000000005</c:v>
                </c:pt>
                <c:pt idx="3953">
                  <c:v>0.73599999999999999</c:v>
                </c:pt>
                <c:pt idx="3954">
                  <c:v>0.68400000000000005</c:v>
                </c:pt>
                <c:pt idx="3955">
                  <c:v>0.75600000000000001</c:v>
                </c:pt>
                <c:pt idx="3956">
                  <c:v>0.71899999999999997</c:v>
                </c:pt>
                <c:pt idx="3957">
                  <c:v>0.72699999999999998</c:v>
                </c:pt>
                <c:pt idx="3958">
                  <c:v>0.56999999999999995</c:v>
                </c:pt>
                <c:pt idx="3959">
                  <c:v>0.70099999999999996</c:v>
                </c:pt>
                <c:pt idx="3960">
                  <c:v>0.70199999999999996</c:v>
                </c:pt>
                <c:pt idx="3961">
                  <c:v>0.71199999999999997</c:v>
                </c:pt>
                <c:pt idx="3962">
                  <c:v>0.65300000000000002</c:v>
                </c:pt>
                <c:pt idx="3963">
                  <c:v>0.752</c:v>
                </c:pt>
                <c:pt idx="3964">
                  <c:v>0.69499999999999995</c:v>
                </c:pt>
                <c:pt idx="3965">
                  <c:v>0.65500000000000003</c:v>
                </c:pt>
                <c:pt idx="3966">
                  <c:v>0.70699999999999996</c:v>
                </c:pt>
                <c:pt idx="3967">
                  <c:v>0.69799999999999995</c:v>
                </c:pt>
                <c:pt idx="3968">
                  <c:v>0.68</c:v>
                </c:pt>
                <c:pt idx="3969">
                  <c:v>0.74299999999999999</c:v>
                </c:pt>
                <c:pt idx="3970">
                  <c:v>0.753</c:v>
                </c:pt>
                <c:pt idx="3971">
                  <c:v>0.69599999999999995</c:v>
                </c:pt>
                <c:pt idx="3972">
                  <c:v>0.73699999999999999</c:v>
                </c:pt>
                <c:pt idx="3973">
                  <c:v>0.74</c:v>
                </c:pt>
                <c:pt idx="3974">
                  <c:v>0.69</c:v>
                </c:pt>
                <c:pt idx="3975">
                  <c:v>0.73499999999999999</c:v>
                </c:pt>
                <c:pt idx="3976">
                  <c:v>0.66</c:v>
                </c:pt>
                <c:pt idx="3977">
                  <c:v>0.65700000000000003</c:v>
                </c:pt>
                <c:pt idx="3978">
                  <c:v>0.59099999999999997</c:v>
                </c:pt>
                <c:pt idx="3979">
                  <c:v>0.69199999999999995</c:v>
                </c:pt>
                <c:pt idx="3980">
                  <c:v>0.752</c:v>
                </c:pt>
                <c:pt idx="3981">
                  <c:v>0.69199999999999995</c:v>
                </c:pt>
                <c:pt idx="3982">
                  <c:v>0.67</c:v>
                </c:pt>
                <c:pt idx="3983">
                  <c:v>0.63400000000000001</c:v>
                </c:pt>
                <c:pt idx="3984">
                  <c:v>0.65500000000000003</c:v>
                </c:pt>
                <c:pt idx="3985">
                  <c:v>0.75</c:v>
                </c:pt>
                <c:pt idx="3986">
                  <c:v>0.66800000000000004</c:v>
                </c:pt>
                <c:pt idx="3987">
                  <c:v>0.67500000000000004</c:v>
                </c:pt>
                <c:pt idx="3988">
                  <c:v>0.68799999999999994</c:v>
                </c:pt>
                <c:pt idx="3989">
                  <c:v>0.74199999999999999</c:v>
                </c:pt>
                <c:pt idx="3990">
                  <c:v>0.624</c:v>
                </c:pt>
                <c:pt idx="3991">
                  <c:v>0.65800000000000003</c:v>
                </c:pt>
                <c:pt idx="3992">
                  <c:v>0.73699999999999999</c:v>
                </c:pt>
                <c:pt idx="3993">
                  <c:v>0.66200000000000003</c:v>
                </c:pt>
                <c:pt idx="3994">
                  <c:v>0.73899999999999999</c:v>
                </c:pt>
                <c:pt idx="3995">
                  <c:v>0.747</c:v>
                </c:pt>
                <c:pt idx="3996">
                  <c:v>0.72399999999999998</c:v>
                </c:pt>
                <c:pt idx="3997">
                  <c:v>0.71599999999999997</c:v>
                </c:pt>
                <c:pt idx="3998">
                  <c:v>0.68300000000000005</c:v>
                </c:pt>
                <c:pt idx="3999">
                  <c:v>0.626</c:v>
                </c:pt>
                <c:pt idx="4000">
                  <c:v>0.66700000000000004</c:v>
                </c:pt>
                <c:pt idx="4001">
                  <c:v>0.752</c:v>
                </c:pt>
                <c:pt idx="4002">
                  <c:v>0.71899999999999997</c:v>
                </c:pt>
                <c:pt idx="4003">
                  <c:v>0.73599999999999999</c:v>
                </c:pt>
                <c:pt idx="4004">
                  <c:v>0.72799999999999998</c:v>
                </c:pt>
                <c:pt idx="4005">
                  <c:v>0.79500000000000004</c:v>
                </c:pt>
                <c:pt idx="4006">
                  <c:v>0.69499999999999995</c:v>
                </c:pt>
                <c:pt idx="4007">
                  <c:v>0.752</c:v>
                </c:pt>
                <c:pt idx="4008">
                  <c:v>0.63500000000000001</c:v>
                </c:pt>
                <c:pt idx="4009">
                  <c:v>0.67900000000000005</c:v>
                </c:pt>
                <c:pt idx="4010">
                  <c:v>0.70899999999999996</c:v>
                </c:pt>
                <c:pt idx="4011">
                  <c:v>0.66900000000000004</c:v>
                </c:pt>
                <c:pt idx="4012">
                  <c:v>0.71099999999999997</c:v>
                </c:pt>
                <c:pt idx="4013">
                  <c:v>0.71399999999999997</c:v>
                </c:pt>
                <c:pt idx="4014">
                  <c:v>0.73399999999999999</c:v>
                </c:pt>
                <c:pt idx="4015">
                  <c:v>0.71</c:v>
                </c:pt>
                <c:pt idx="4016">
                  <c:v>0.72499999999999998</c:v>
                </c:pt>
                <c:pt idx="4017">
                  <c:v>0.75900000000000001</c:v>
                </c:pt>
                <c:pt idx="4018">
                  <c:v>0.66</c:v>
                </c:pt>
                <c:pt idx="4019">
                  <c:v>0.71399999999999997</c:v>
                </c:pt>
                <c:pt idx="4020">
                  <c:v>0.65900000000000003</c:v>
                </c:pt>
                <c:pt idx="4021">
                  <c:v>0.56999999999999995</c:v>
                </c:pt>
                <c:pt idx="4022">
                  <c:v>0.73199999999999998</c:v>
                </c:pt>
                <c:pt idx="4023">
                  <c:v>0.72699999999999998</c:v>
                </c:pt>
                <c:pt idx="4024">
                  <c:v>0.76800000000000002</c:v>
                </c:pt>
                <c:pt idx="4025">
                  <c:v>0.69899999999999995</c:v>
                </c:pt>
                <c:pt idx="4026">
                  <c:v>0.752</c:v>
                </c:pt>
                <c:pt idx="4027">
                  <c:v>0.69499999999999995</c:v>
                </c:pt>
                <c:pt idx="4028">
                  <c:v>0.67600000000000005</c:v>
                </c:pt>
                <c:pt idx="4029">
                  <c:v>0.66400000000000003</c:v>
                </c:pt>
                <c:pt idx="4030">
                  <c:v>0.67</c:v>
                </c:pt>
                <c:pt idx="4031">
                  <c:v>0.70099999999999996</c:v>
                </c:pt>
                <c:pt idx="4032">
                  <c:v>0.73699999999999999</c:v>
                </c:pt>
                <c:pt idx="4033">
                  <c:v>0.68100000000000005</c:v>
                </c:pt>
                <c:pt idx="4034">
                  <c:v>0.7</c:v>
                </c:pt>
                <c:pt idx="4035">
                  <c:v>0.753</c:v>
                </c:pt>
                <c:pt idx="4036">
                  <c:v>0.76800000000000002</c:v>
                </c:pt>
                <c:pt idx="4037">
                  <c:v>0.70699999999999996</c:v>
                </c:pt>
                <c:pt idx="4038">
                  <c:v>0.76</c:v>
                </c:pt>
                <c:pt idx="4039">
                  <c:v>0.71299999999999997</c:v>
                </c:pt>
                <c:pt idx="4040">
                  <c:v>0.72799999999999998</c:v>
                </c:pt>
                <c:pt idx="4041">
                  <c:v>0.71</c:v>
                </c:pt>
                <c:pt idx="4042">
                  <c:v>0.74099999999999999</c:v>
                </c:pt>
                <c:pt idx="4043">
                  <c:v>0.68700000000000006</c:v>
                </c:pt>
                <c:pt idx="4044">
                  <c:v>0.70799999999999996</c:v>
                </c:pt>
                <c:pt idx="4045">
                  <c:v>0.77100000000000002</c:v>
                </c:pt>
                <c:pt idx="4046">
                  <c:v>0.68300000000000005</c:v>
                </c:pt>
                <c:pt idx="4047">
                  <c:v>0.70599999999999996</c:v>
                </c:pt>
                <c:pt idx="4048">
                  <c:v>0.749</c:v>
                </c:pt>
                <c:pt idx="4049">
                  <c:v>0.74399999999999999</c:v>
                </c:pt>
                <c:pt idx="4050">
                  <c:v>0.7</c:v>
                </c:pt>
                <c:pt idx="4051">
                  <c:v>0.753</c:v>
                </c:pt>
                <c:pt idx="4052">
                  <c:v>0.73399999999999999</c:v>
                </c:pt>
                <c:pt idx="4053">
                  <c:v>0.72799999999999998</c:v>
                </c:pt>
                <c:pt idx="4054">
                  <c:v>0.71</c:v>
                </c:pt>
                <c:pt idx="4055">
                  <c:v>0.66500000000000004</c:v>
                </c:pt>
                <c:pt idx="4056">
                  <c:v>0.69099999999999995</c:v>
                </c:pt>
                <c:pt idx="4057">
                  <c:v>0.70299999999999996</c:v>
                </c:pt>
                <c:pt idx="4058">
                  <c:v>0.70399999999999996</c:v>
                </c:pt>
                <c:pt idx="4059">
                  <c:v>0.71399999999999997</c:v>
                </c:pt>
                <c:pt idx="4060">
                  <c:v>0.71299999999999997</c:v>
                </c:pt>
                <c:pt idx="4061">
                  <c:v>0.755</c:v>
                </c:pt>
                <c:pt idx="4062">
                  <c:v>0.68200000000000005</c:v>
                </c:pt>
                <c:pt idx="4063">
                  <c:v>0.68700000000000006</c:v>
                </c:pt>
                <c:pt idx="4064">
                  <c:v>0.60399999999999998</c:v>
                </c:pt>
                <c:pt idx="4065">
                  <c:v>0.6</c:v>
                </c:pt>
                <c:pt idx="4066">
                  <c:v>0.7</c:v>
                </c:pt>
                <c:pt idx="4067">
                  <c:v>0.69799999999999995</c:v>
                </c:pt>
                <c:pt idx="4068">
                  <c:v>0.72</c:v>
                </c:pt>
                <c:pt idx="4069">
                  <c:v>0.68</c:v>
                </c:pt>
                <c:pt idx="4070">
                  <c:v>0.72899999999999998</c:v>
                </c:pt>
                <c:pt idx="4071">
                  <c:v>0.70199999999999996</c:v>
                </c:pt>
                <c:pt idx="4072">
                  <c:v>0.78100000000000003</c:v>
                </c:pt>
                <c:pt idx="4073">
                  <c:v>0.66700000000000004</c:v>
                </c:pt>
                <c:pt idx="4074">
                  <c:v>0.70299999999999996</c:v>
                </c:pt>
                <c:pt idx="4075">
                  <c:v>0.69</c:v>
                </c:pt>
                <c:pt idx="4076">
                  <c:v>0.59499999999999997</c:v>
                </c:pt>
                <c:pt idx="4077">
                  <c:v>0.60199999999999998</c:v>
                </c:pt>
                <c:pt idx="4078">
                  <c:v>0.69599999999999995</c:v>
                </c:pt>
                <c:pt idx="4079">
                  <c:v>0.70899999999999996</c:v>
                </c:pt>
                <c:pt idx="4080">
                  <c:v>0.57399999999999995</c:v>
                </c:pt>
                <c:pt idx="4081">
                  <c:v>0.67100000000000004</c:v>
                </c:pt>
                <c:pt idx="4082">
                  <c:v>0.63300000000000001</c:v>
                </c:pt>
                <c:pt idx="4083">
                  <c:v>0.64800000000000002</c:v>
                </c:pt>
                <c:pt idx="4084">
                  <c:v>0.70299999999999996</c:v>
                </c:pt>
                <c:pt idx="4085">
                  <c:v>0.69699999999999995</c:v>
                </c:pt>
                <c:pt idx="4086">
                  <c:v>0.629</c:v>
                </c:pt>
                <c:pt idx="4087">
                  <c:v>0.73199999999999998</c:v>
                </c:pt>
                <c:pt idx="4088">
                  <c:v>0.64600000000000002</c:v>
                </c:pt>
                <c:pt idx="4089">
                  <c:v>0.72499999999999998</c:v>
                </c:pt>
                <c:pt idx="4090">
                  <c:v>0.64700000000000002</c:v>
                </c:pt>
                <c:pt idx="4091">
                  <c:v>0.69599999999999995</c:v>
                </c:pt>
                <c:pt idx="4092">
                  <c:v>0.77400000000000002</c:v>
                </c:pt>
                <c:pt idx="4093">
                  <c:v>0.77100000000000002</c:v>
                </c:pt>
                <c:pt idx="4094">
                  <c:v>0.64700000000000002</c:v>
                </c:pt>
                <c:pt idx="4095">
                  <c:v>0.70599999999999996</c:v>
                </c:pt>
                <c:pt idx="4096">
                  <c:v>0.73599999999999999</c:v>
                </c:pt>
                <c:pt idx="4097">
                  <c:v>0.76400000000000001</c:v>
                </c:pt>
                <c:pt idx="4098">
                  <c:v>0.72099999999999997</c:v>
                </c:pt>
                <c:pt idx="4099">
                  <c:v>0.73699999999999999</c:v>
                </c:pt>
                <c:pt idx="4100">
                  <c:v>0.73799999999999999</c:v>
                </c:pt>
                <c:pt idx="4101">
                  <c:v>0.68899999999999995</c:v>
                </c:pt>
                <c:pt idx="4102">
                  <c:v>0.73299999999999998</c:v>
                </c:pt>
                <c:pt idx="4103">
                  <c:v>0.69</c:v>
                </c:pt>
                <c:pt idx="4104">
                  <c:v>0.68300000000000005</c:v>
                </c:pt>
                <c:pt idx="4105">
                  <c:v>0.71899999999999997</c:v>
                </c:pt>
                <c:pt idx="4106">
                  <c:v>0.72899999999999998</c:v>
                </c:pt>
                <c:pt idx="4107">
                  <c:v>0.71099999999999997</c:v>
                </c:pt>
                <c:pt idx="4108">
                  <c:v>0.75</c:v>
                </c:pt>
                <c:pt idx="4109">
                  <c:v>0.66100000000000003</c:v>
                </c:pt>
                <c:pt idx="4110">
                  <c:v>0.69299999999999995</c:v>
                </c:pt>
                <c:pt idx="4111">
                  <c:v>0.67400000000000004</c:v>
                </c:pt>
                <c:pt idx="4112">
                  <c:v>0.72499999999999998</c:v>
                </c:pt>
                <c:pt idx="4113">
                  <c:v>0.70399999999999996</c:v>
                </c:pt>
                <c:pt idx="4114">
                  <c:v>0.69899999999999995</c:v>
                </c:pt>
                <c:pt idx="4115">
                  <c:v>0.67300000000000004</c:v>
                </c:pt>
                <c:pt idx="4116">
                  <c:v>0.69599999999999995</c:v>
                </c:pt>
                <c:pt idx="4117">
                  <c:v>0.72699999999999998</c:v>
                </c:pt>
                <c:pt idx="4118">
                  <c:v>0.57799999999999996</c:v>
                </c:pt>
                <c:pt idx="4119">
                  <c:v>0.63400000000000001</c:v>
                </c:pt>
                <c:pt idx="4120">
                  <c:v>0.70699999999999996</c:v>
                </c:pt>
                <c:pt idx="4121">
                  <c:v>0.70899999999999996</c:v>
                </c:pt>
                <c:pt idx="4122">
                  <c:v>0.78400000000000003</c:v>
                </c:pt>
                <c:pt idx="4123">
                  <c:v>0.70399999999999996</c:v>
                </c:pt>
                <c:pt idx="4124">
                  <c:v>0.70399999999999996</c:v>
                </c:pt>
                <c:pt idx="4125">
                  <c:v>0.70399999999999996</c:v>
                </c:pt>
                <c:pt idx="4126">
                  <c:v>0.77400000000000002</c:v>
                </c:pt>
                <c:pt idx="4127">
                  <c:v>0.69099999999999995</c:v>
                </c:pt>
                <c:pt idx="4128">
                  <c:v>0.71299999999999997</c:v>
                </c:pt>
                <c:pt idx="4129">
                  <c:v>0.67700000000000005</c:v>
                </c:pt>
                <c:pt idx="4130">
                  <c:v>0.68400000000000005</c:v>
                </c:pt>
                <c:pt idx="4131">
                  <c:v>0.67400000000000004</c:v>
                </c:pt>
                <c:pt idx="4132">
                  <c:v>0.73699999999999999</c:v>
                </c:pt>
                <c:pt idx="4133">
                  <c:v>0.73399999999999999</c:v>
                </c:pt>
                <c:pt idx="4134">
                  <c:v>0.69099999999999995</c:v>
                </c:pt>
                <c:pt idx="4135">
                  <c:v>0.67700000000000005</c:v>
                </c:pt>
                <c:pt idx="4136">
                  <c:v>0.66900000000000004</c:v>
                </c:pt>
                <c:pt idx="4137">
                  <c:v>0.66600000000000004</c:v>
                </c:pt>
                <c:pt idx="4138">
                  <c:v>0.74</c:v>
                </c:pt>
                <c:pt idx="4139">
                  <c:v>0.70099999999999996</c:v>
                </c:pt>
                <c:pt idx="4140">
                  <c:v>0.67900000000000005</c:v>
                </c:pt>
                <c:pt idx="4141">
                  <c:v>0.59899999999999998</c:v>
                </c:pt>
                <c:pt idx="4142">
                  <c:v>0.70199999999999996</c:v>
                </c:pt>
                <c:pt idx="4143">
                  <c:v>0.72599999999999998</c:v>
                </c:pt>
                <c:pt idx="4144">
                  <c:v>0.746</c:v>
                </c:pt>
                <c:pt idx="4145">
                  <c:v>0.68400000000000005</c:v>
                </c:pt>
                <c:pt idx="4146">
                  <c:v>0.68200000000000005</c:v>
                </c:pt>
                <c:pt idx="4147">
                  <c:v>0.78400000000000003</c:v>
                </c:pt>
                <c:pt idx="4148">
                  <c:v>0.74</c:v>
                </c:pt>
                <c:pt idx="4149">
                  <c:v>0.72799999999999998</c:v>
                </c:pt>
                <c:pt idx="4150">
                  <c:v>0.75800000000000001</c:v>
                </c:pt>
                <c:pt idx="4151">
                  <c:v>0.71599999999999997</c:v>
                </c:pt>
                <c:pt idx="4152">
                  <c:v>0.71099999999999997</c:v>
                </c:pt>
                <c:pt idx="4153">
                  <c:v>0.72499999999999998</c:v>
                </c:pt>
                <c:pt idx="4154">
                  <c:v>0.78100000000000003</c:v>
                </c:pt>
                <c:pt idx="4155">
                  <c:v>0.70299999999999996</c:v>
                </c:pt>
                <c:pt idx="4156">
                  <c:v>0.70299999999999996</c:v>
                </c:pt>
                <c:pt idx="4157">
                  <c:v>0.748</c:v>
                </c:pt>
                <c:pt idx="4158">
                  <c:v>0.73299999999999998</c:v>
                </c:pt>
                <c:pt idx="4159">
                  <c:v>0.67400000000000004</c:v>
                </c:pt>
                <c:pt idx="4160">
                  <c:v>0.68799999999999994</c:v>
                </c:pt>
                <c:pt idx="4161">
                  <c:v>0.71799999999999997</c:v>
                </c:pt>
                <c:pt idx="4162">
                  <c:v>0.75</c:v>
                </c:pt>
                <c:pt idx="4163">
                  <c:v>0.74099999999999999</c:v>
                </c:pt>
                <c:pt idx="4164">
                  <c:v>0.72</c:v>
                </c:pt>
                <c:pt idx="4165">
                  <c:v>0.73799999999999999</c:v>
                </c:pt>
                <c:pt idx="4166">
                  <c:v>0.68400000000000005</c:v>
                </c:pt>
                <c:pt idx="4167">
                  <c:v>0.67500000000000004</c:v>
                </c:pt>
                <c:pt idx="4168">
                  <c:v>0.66800000000000004</c:v>
                </c:pt>
                <c:pt idx="4169">
                  <c:v>0.71699999999999997</c:v>
                </c:pt>
                <c:pt idx="4170">
                  <c:v>0.67700000000000005</c:v>
                </c:pt>
                <c:pt idx="4171">
                  <c:v>0.71399999999999997</c:v>
                </c:pt>
                <c:pt idx="4172">
                  <c:v>0.74099999999999999</c:v>
                </c:pt>
                <c:pt idx="4173">
                  <c:v>0.70899999999999996</c:v>
                </c:pt>
                <c:pt idx="4174">
                  <c:v>0.70799999999999996</c:v>
                </c:pt>
                <c:pt idx="4175">
                  <c:v>0.63200000000000001</c:v>
                </c:pt>
                <c:pt idx="4176">
                  <c:v>0.77500000000000002</c:v>
                </c:pt>
                <c:pt idx="4177">
                  <c:v>0.745</c:v>
                </c:pt>
                <c:pt idx="4178">
                  <c:v>0.71499999999999997</c:v>
                </c:pt>
                <c:pt idx="4179">
                  <c:v>0.71199999999999997</c:v>
                </c:pt>
                <c:pt idx="4180">
                  <c:v>0.73299999999999998</c:v>
                </c:pt>
                <c:pt idx="4181">
                  <c:v>0.72399999999999998</c:v>
                </c:pt>
                <c:pt idx="4182">
                  <c:v>0.72299999999999998</c:v>
                </c:pt>
                <c:pt idx="4183">
                  <c:v>0.68600000000000005</c:v>
                </c:pt>
                <c:pt idx="4184">
                  <c:v>0.67300000000000004</c:v>
                </c:pt>
                <c:pt idx="4185">
                  <c:v>0.69499999999999995</c:v>
                </c:pt>
                <c:pt idx="4186">
                  <c:v>0.73799999999999999</c:v>
                </c:pt>
                <c:pt idx="4187">
                  <c:v>0.71699999999999997</c:v>
                </c:pt>
                <c:pt idx="4188">
                  <c:v>0.68400000000000005</c:v>
                </c:pt>
                <c:pt idx="4189">
                  <c:v>0.73499999999999999</c:v>
                </c:pt>
                <c:pt idx="4190">
                  <c:v>0.72</c:v>
                </c:pt>
                <c:pt idx="4191">
                  <c:v>0.72599999999999998</c:v>
                </c:pt>
                <c:pt idx="4192">
                  <c:v>0.74399999999999999</c:v>
                </c:pt>
                <c:pt idx="4193">
                  <c:v>0.67200000000000004</c:v>
                </c:pt>
                <c:pt idx="4194">
                  <c:v>0.84299999999999997</c:v>
                </c:pt>
                <c:pt idx="4195">
                  <c:v>0.70399999999999996</c:v>
                </c:pt>
                <c:pt idx="4196">
                  <c:v>0.76300000000000001</c:v>
                </c:pt>
                <c:pt idx="4197">
                  <c:v>0.65300000000000002</c:v>
                </c:pt>
                <c:pt idx="4198">
                  <c:v>0.76900000000000002</c:v>
                </c:pt>
                <c:pt idx="4199">
                  <c:v>0.73499999999999999</c:v>
                </c:pt>
                <c:pt idx="4200">
                  <c:v>0.73299999999999998</c:v>
                </c:pt>
                <c:pt idx="4201">
                  <c:v>0.72599999999999998</c:v>
                </c:pt>
                <c:pt idx="4202">
                  <c:v>0.72</c:v>
                </c:pt>
                <c:pt idx="4203">
                  <c:v>0.65</c:v>
                </c:pt>
                <c:pt idx="4204">
                  <c:v>0.66700000000000004</c:v>
                </c:pt>
                <c:pt idx="4205">
                  <c:v>0.67500000000000004</c:v>
                </c:pt>
                <c:pt idx="4206">
                  <c:v>0.71099999999999997</c:v>
                </c:pt>
                <c:pt idx="4207">
                  <c:v>0.65900000000000003</c:v>
                </c:pt>
                <c:pt idx="4208">
                  <c:v>0.64500000000000002</c:v>
                </c:pt>
                <c:pt idx="4209">
                  <c:v>0.73599999999999999</c:v>
                </c:pt>
                <c:pt idx="4210">
                  <c:v>0.72399999999999998</c:v>
                </c:pt>
                <c:pt idx="4211">
                  <c:v>0.65400000000000003</c:v>
                </c:pt>
                <c:pt idx="4212">
                  <c:v>0.752</c:v>
                </c:pt>
                <c:pt idx="4213">
                  <c:v>0.7</c:v>
                </c:pt>
                <c:pt idx="4214">
                  <c:v>0.70499999999999996</c:v>
                </c:pt>
                <c:pt idx="4215">
                  <c:v>0.76200000000000001</c:v>
                </c:pt>
                <c:pt idx="4216">
                  <c:v>0.69099999999999995</c:v>
                </c:pt>
                <c:pt idx="4217">
                  <c:v>0.74399999999999999</c:v>
                </c:pt>
                <c:pt idx="4218">
                  <c:v>0.69199999999999995</c:v>
                </c:pt>
                <c:pt idx="4219">
                  <c:v>0.67400000000000004</c:v>
                </c:pt>
                <c:pt idx="4220">
                  <c:v>0.71199999999999997</c:v>
                </c:pt>
                <c:pt idx="4221">
                  <c:v>0.69899999999999995</c:v>
                </c:pt>
                <c:pt idx="4222">
                  <c:v>0.73899999999999999</c:v>
                </c:pt>
                <c:pt idx="4223">
                  <c:v>0.78800000000000003</c:v>
                </c:pt>
                <c:pt idx="4224">
                  <c:v>0.72</c:v>
                </c:pt>
                <c:pt idx="4225">
                  <c:v>0.67800000000000005</c:v>
                </c:pt>
                <c:pt idx="4226">
                  <c:v>0.72699999999999998</c:v>
                </c:pt>
                <c:pt idx="4227">
                  <c:v>0.67100000000000004</c:v>
                </c:pt>
                <c:pt idx="4228">
                  <c:v>0.68400000000000005</c:v>
                </c:pt>
                <c:pt idx="4229">
                  <c:v>0.67800000000000005</c:v>
                </c:pt>
                <c:pt idx="4230">
                  <c:v>0.75</c:v>
                </c:pt>
                <c:pt idx="4231">
                  <c:v>0.64300000000000002</c:v>
                </c:pt>
                <c:pt idx="4232">
                  <c:v>0.74</c:v>
                </c:pt>
                <c:pt idx="4233">
                  <c:v>0.73399999999999999</c:v>
                </c:pt>
                <c:pt idx="4234">
                  <c:v>0.71699999999999997</c:v>
                </c:pt>
                <c:pt idx="4235">
                  <c:v>0.70199999999999996</c:v>
                </c:pt>
                <c:pt idx="4236">
                  <c:v>0.73599999999999999</c:v>
                </c:pt>
                <c:pt idx="4237">
                  <c:v>0.754</c:v>
                </c:pt>
                <c:pt idx="4238">
                  <c:v>0.69299999999999995</c:v>
                </c:pt>
                <c:pt idx="4239">
                  <c:v>0.57699999999999996</c:v>
                </c:pt>
                <c:pt idx="4240">
                  <c:v>0.70299999999999996</c:v>
                </c:pt>
                <c:pt idx="4241">
                  <c:v>0.71799999999999997</c:v>
                </c:pt>
                <c:pt idx="4242">
                  <c:v>0.751</c:v>
                </c:pt>
                <c:pt idx="4243">
                  <c:v>0.70799999999999996</c:v>
                </c:pt>
                <c:pt idx="4244">
                  <c:v>0.7</c:v>
                </c:pt>
                <c:pt idx="4245">
                  <c:v>0.71099999999999997</c:v>
                </c:pt>
                <c:pt idx="4246">
                  <c:v>0.74</c:v>
                </c:pt>
                <c:pt idx="4247">
                  <c:v>0.63800000000000001</c:v>
                </c:pt>
                <c:pt idx="4248">
                  <c:v>0.748</c:v>
                </c:pt>
                <c:pt idx="4249">
                  <c:v>0.67900000000000005</c:v>
                </c:pt>
                <c:pt idx="4250">
                  <c:v>0.63</c:v>
                </c:pt>
                <c:pt idx="4251">
                  <c:v>0.71499999999999997</c:v>
                </c:pt>
                <c:pt idx="4252">
                  <c:v>0.68600000000000005</c:v>
                </c:pt>
                <c:pt idx="4253">
                  <c:v>0.71899999999999997</c:v>
                </c:pt>
                <c:pt idx="4254">
                  <c:v>0.73199999999999998</c:v>
                </c:pt>
                <c:pt idx="4255">
                  <c:v>0.67200000000000004</c:v>
                </c:pt>
                <c:pt idx="4256">
                  <c:v>0.61499999999999999</c:v>
                </c:pt>
                <c:pt idx="4257">
                  <c:v>0.71399999999999997</c:v>
                </c:pt>
                <c:pt idx="4258">
                  <c:v>0.70699999999999996</c:v>
                </c:pt>
                <c:pt idx="4259">
                  <c:v>0.70099999999999996</c:v>
                </c:pt>
                <c:pt idx="4260">
                  <c:v>0.752</c:v>
                </c:pt>
                <c:pt idx="4261">
                  <c:v>0.73199999999999998</c:v>
                </c:pt>
                <c:pt idx="4262">
                  <c:v>0.73899999999999999</c:v>
                </c:pt>
                <c:pt idx="4263">
                  <c:v>0.69799999999999995</c:v>
                </c:pt>
                <c:pt idx="4264">
                  <c:v>0.72</c:v>
                </c:pt>
                <c:pt idx="4265">
                  <c:v>0.6</c:v>
                </c:pt>
                <c:pt idx="4266">
                  <c:v>0.78600000000000003</c:v>
                </c:pt>
                <c:pt idx="4267">
                  <c:v>0.59099999999999997</c:v>
                </c:pt>
                <c:pt idx="4268">
                  <c:v>0.69899999999999995</c:v>
                </c:pt>
                <c:pt idx="4269">
                  <c:v>0.70099999999999996</c:v>
                </c:pt>
                <c:pt idx="4270">
                  <c:v>0.71</c:v>
                </c:pt>
                <c:pt idx="4271">
                  <c:v>0.76600000000000001</c:v>
                </c:pt>
                <c:pt idx="4272">
                  <c:v>0.73899999999999999</c:v>
                </c:pt>
                <c:pt idx="4273">
                  <c:v>0.71299999999999997</c:v>
                </c:pt>
                <c:pt idx="4274">
                  <c:v>0.70199999999999996</c:v>
                </c:pt>
                <c:pt idx="4275">
                  <c:v>0.66600000000000004</c:v>
                </c:pt>
                <c:pt idx="4276">
                  <c:v>0.72099999999999997</c:v>
                </c:pt>
                <c:pt idx="4277">
                  <c:v>0.71199999999999997</c:v>
                </c:pt>
                <c:pt idx="4278">
                  <c:v>0.72599999999999998</c:v>
                </c:pt>
                <c:pt idx="4279">
                  <c:v>0.78100000000000003</c:v>
                </c:pt>
                <c:pt idx="4280">
                  <c:v>0.75600000000000001</c:v>
                </c:pt>
                <c:pt idx="4281">
                  <c:v>0.60799999999999998</c:v>
                </c:pt>
                <c:pt idx="4282">
                  <c:v>0.66100000000000003</c:v>
                </c:pt>
                <c:pt idx="4283">
                  <c:v>0.76100000000000001</c:v>
                </c:pt>
                <c:pt idx="4284">
                  <c:v>0.74299999999999999</c:v>
                </c:pt>
                <c:pt idx="4285">
                  <c:v>0.76700000000000002</c:v>
                </c:pt>
                <c:pt idx="4286">
                  <c:v>0.71099999999999997</c:v>
                </c:pt>
                <c:pt idx="4287">
                  <c:v>0.70799999999999996</c:v>
                </c:pt>
                <c:pt idx="4288">
                  <c:v>0.74</c:v>
                </c:pt>
                <c:pt idx="4289">
                  <c:v>0.70499999999999996</c:v>
                </c:pt>
                <c:pt idx="4290">
                  <c:v>0.70199999999999996</c:v>
                </c:pt>
                <c:pt idx="4291">
                  <c:v>0.67700000000000005</c:v>
                </c:pt>
                <c:pt idx="4292">
                  <c:v>0.74299999999999999</c:v>
                </c:pt>
                <c:pt idx="4293">
                  <c:v>0.67200000000000004</c:v>
                </c:pt>
                <c:pt idx="4294">
                  <c:v>0.68400000000000005</c:v>
                </c:pt>
                <c:pt idx="4295">
                  <c:v>0.69899999999999995</c:v>
                </c:pt>
                <c:pt idx="4296">
                  <c:v>0.74</c:v>
                </c:pt>
                <c:pt idx="4297">
                  <c:v>0.68300000000000005</c:v>
                </c:pt>
                <c:pt idx="4298">
                  <c:v>0.69699999999999995</c:v>
                </c:pt>
                <c:pt idx="4299">
                  <c:v>0.66800000000000004</c:v>
                </c:pt>
                <c:pt idx="4300">
                  <c:v>0.68899999999999995</c:v>
                </c:pt>
                <c:pt idx="4301">
                  <c:v>0.72399999999999998</c:v>
                </c:pt>
                <c:pt idx="4302">
                  <c:v>0.70699999999999996</c:v>
                </c:pt>
                <c:pt idx="4303">
                  <c:v>0.66400000000000003</c:v>
                </c:pt>
                <c:pt idx="4304">
                  <c:v>0.67200000000000004</c:v>
                </c:pt>
                <c:pt idx="4305">
                  <c:v>0.73499999999999999</c:v>
                </c:pt>
                <c:pt idx="4306">
                  <c:v>0.67600000000000005</c:v>
                </c:pt>
                <c:pt idx="4307">
                  <c:v>0.71</c:v>
                </c:pt>
                <c:pt idx="4308">
                  <c:v>0.64400000000000002</c:v>
                </c:pt>
                <c:pt idx="4309">
                  <c:v>0.67800000000000005</c:v>
                </c:pt>
                <c:pt idx="4310">
                  <c:v>0.745</c:v>
                </c:pt>
                <c:pt idx="4311">
                  <c:v>0.73899999999999999</c:v>
                </c:pt>
                <c:pt idx="4312">
                  <c:v>0.70799999999999996</c:v>
                </c:pt>
                <c:pt idx="4313">
                  <c:v>0.69099999999999995</c:v>
                </c:pt>
                <c:pt idx="4314">
                  <c:v>0.72499999999999998</c:v>
                </c:pt>
                <c:pt idx="4315">
                  <c:v>0.72699999999999998</c:v>
                </c:pt>
                <c:pt idx="4316">
                  <c:v>0.73</c:v>
                </c:pt>
                <c:pt idx="4317">
                  <c:v>0.70699999999999996</c:v>
                </c:pt>
                <c:pt idx="4318">
                  <c:v>0.73799999999999999</c:v>
                </c:pt>
                <c:pt idx="4319">
                  <c:v>0.73399999999999999</c:v>
                </c:pt>
                <c:pt idx="4320">
                  <c:v>0.70899999999999996</c:v>
                </c:pt>
                <c:pt idx="4321">
                  <c:v>0.70699999999999996</c:v>
                </c:pt>
                <c:pt idx="4322">
                  <c:v>0.68799999999999994</c:v>
                </c:pt>
                <c:pt idx="4323">
                  <c:v>0.748</c:v>
                </c:pt>
                <c:pt idx="4324">
                  <c:v>0.71499999999999997</c:v>
                </c:pt>
                <c:pt idx="4325">
                  <c:v>0.70099999999999996</c:v>
                </c:pt>
                <c:pt idx="4326">
                  <c:v>0.67100000000000004</c:v>
                </c:pt>
                <c:pt idx="4327">
                  <c:v>0.71699999999999997</c:v>
                </c:pt>
                <c:pt idx="4328">
                  <c:v>0.753</c:v>
                </c:pt>
                <c:pt idx="4329">
                  <c:v>0.73799999999999999</c:v>
                </c:pt>
                <c:pt idx="4330">
                  <c:v>0.71099999999999997</c:v>
                </c:pt>
                <c:pt idx="4331">
                  <c:v>0.75600000000000001</c:v>
                </c:pt>
                <c:pt idx="4332">
                  <c:v>0.68799999999999994</c:v>
                </c:pt>
                <c:pt idx="4333">
                  <c:v>0.71499999999999997</c:v>
                </c:pt>
                <c:pt idx="4334">
                  <c:v>0.73</c:v>
                </c:pt>
                <c:pt idx="4335">
                  <c:v>0.74</c:v>
                </c:pt>
                <c:pt idx="4336">
                  <c:v>0.754</c:v>
                </c:pt>
                <c:pt idx="4337">
                  <c:v>0.77100000000000002</c:v>
                </c:pt>
                <c:pt idx="4338">
                  <c:v>0.74099999999999999</c:v>
                </c:pt>
                <c:pt idx="4339">
                  <c:v>0.745</c:v>
                </c:pt>
                <c:pt idx="4340">
                  <c:v>0.75</c:v>
                </c:pt>
                <c:pt idx="4341">
                  <c:v>0.749</c:v>
                </c:pt>
                <c:pt idx="4342">
                  <c:v>0.67300000000000004</c:v>
                </c:pt>
                <c:pt idx="4343">
                  <c:v>0.751</c:v>
                </c:pt>
                <c:pt idx="4344">
                  <c:v>0.71</c:v>
                </c:pt>
                <c:pt idx="4345">
                  <c:v>0.66</c:v>
                </c:pt>
                <c:pt idx="4346">
                  <c:v>0.65100000000000002</c:v>
                </c:pt>
                <c:pt idx="4347">
                  <c:v>0.69699999999999995</c:v>
                </c:pt>
                <c:pt idx="4348">
                  <c:v>0.69899999999999995</c:v>
                </c:pt>
                <c:pt idx="4349">
                  <c:v>0.73899999999999999</c:v>
                </c:pt>
                <c:pt idx="4350">
                  <c:v>0.56699999999999995</c:v>
                </c:pt>
                <c:pt idx="4351">
                  <c:v>0.749</c:v>
                </c:pt>
                <c:pt idx="4352">
                  <c:v>0.72099999999999997</c:v>
                </c:pt>
                <c:pt idx="4353">
                  <c:v>0.68700000000000006</c:v>
                </c:pt>
                <c:pt idx="4354">
                  <c:v>0.745</c:v>
                </c:pt>
                <c:pt idx="4355">
                  <c:v>0.75600000000000001</c:v>
                </c:pt>
                <c:pt idx="4356">
                  <c:v>0.72699999999999998</c:v>
                </c:pt>
                <c:pt idx="4357">
                  <c:v>0.71499999999999997</c:v>
                </c:pt>
                <c:pt idx="4358">
                  <c:v>0.76200000000000001</c:v>
                </c:pt>
                <c:pt idx="4359">
                  <c:v>0.747</c:v>
                </c:pt>
                <c:pt idx="4360">
                  <c:v>0.68799999999999994</c:v>
                </c:pt>
                <c:pt idx="4361">
                  <c:v>0.67600000000000005</c:v>
                </c:pt>
                <c:pt idx="4362">
                  <c:v>0.71099999999999997</c:v>
                </c:pt>
                <c:pt idx="4363">
                  <c:v>0.72399999999999998</c:v>
                </c:pt>
                <c:pt idx="4364">
                  <c:v>0.68700000000000006</c:v>
                </c:pt>
                <c:pt idx="4365">
                  <c:v>0.746</c:v>
                </c:pt>
                <c:pt idx="4366">
                  <c:v>0.745</c:v>
                </c:pt>
                <c:pt idx="4367">
                  <c:v>0.72699999999999998</c:v>
                </c:pt>
                <c:pt idx="4368">
                  <c:v>0.745</c:v>
                </c:pt>
                <c:pt idx="4369">
                  <c:v>0.73</c:v>
                </c:pt>
                <c:pt idx="4370">
                  <c:v>0.76500000000000001</c:v>
                </c:pt>
                <c:pt idx="4371">
                  <c:v>0.65100000000000002</c:v>
                </c:pt>
                <c:pt idx="4372">
                  <c:v>0.66900000000000004</c:v>
                </c:pt>
                <c:pt idx="4373">
                  <c:v>0.66200000000000003</c:v>
                </c:pt>
                <c:pt idx="4374">
                  <c:v>0.73699999999999999</c:v>
                </c:pt>
                <c:pt idx="4375">
                  <c:v>0.67</c:v>
                </c:pt>
                <c:pt idx="4376">
                  <c:v>0.72399999999999998</c:v>
                </c:pt>
                <c:pt idx="4377">
                  <c:v>0.69399999999999995</c:v>
                </c:pt>
                <c:pt idx="4378">
                  <c:v>0.749</c:v>
                </c:pt>
                <c:pt idx="4379">
                  <c:v>0.68300000000000005</c:v>
                </c:pt>
                <c:pt idx="4380">
                  <c:v>0.73399999999999999</c:v>
                </c:pt>
                <c:pt idx="4381">
                  <c:v>0.66600000000000004</c:v>
                </c:pt>
                <c:pt idx="4382">
                  <c:v>0.746</c:v>
                </c:pt>
                <c:pt idx="4383">
                  <c:v>0.749</c:v>
                </c:pt>
                <c:pt idx="4384">
                  <c:v>0.69599999999999995</c:v>
                </c:pt>
                <c:pt idx="4385">
                  <c:v>0.69399999999999995</c:v>
                </c:pt>
                <c:pt idx="4386">
                  <c:v>0.68700000000000006</c:v>
                </c:pt>
                <c:pt idx="4387">
                  <c:v>0.65600000000000003</c:v>
                </c:pt>
                <c:pt idx="4388">
                  <c:v>0.73599999999999999</c:v>
                </c:pt>
                <c:pt idx="4389">
                  <c:v>0.71399999999999997</c:v>
                </c:pt>
                <c:pt idx="4390">
                  <c:v>0.53300000000000003</c:v>
                </c:pt>
                <c:pt idx="4391">
                  <c:v>0.72299999999999998</c:v>
                </c:pt>
                <c:pt idx="4392">
                  <c:v>0.83599999999999997</c:v>
                </c:pt>
                <c:pt idx="4393">
                  <c:v>0.73799999999999999</c:v>
                </c:pt>
                <c:pt idx="4394">
                  <c:v>0.68700000000000006</c:v>
                </c:pt>
                <c:pt idx="4395">
                  <c:v>0.68400000000000005</c:v>
                </c:pt>
                <c:pt idx="4396">
                  <c:v>0.67300000000000004</c:v>
                </c:pt>
                <c:pt idx="4397">
                  <c:v>0.66</c:v>
                </c:pt>
                <c:pt idx="4398">
                  <c:v>0.72599999999999998</c:v>
                </c:pt>
                <c:pt idx="4399">
                  <c:v>0.69799999999999995</c:v>
                </c:pt>
                <c:pt idx="4400">
                  <c:v>0.69899999999999995</c:v>
                </c:pt>
                <c:pt idx="4401">
                  <c:v>0.753</c:v>
                </c:pt>
                <c:pt idx="4402">
                  <c:v>0.70599999999999996</c:v>
                </c:pt>
                <c:pt idx="4403">
                  <c:v>0.74299999999999999</c:v>
                </c:pt>
                <c:pt idx="4404">
                  <c:v>0.71699999999999997</c:v>
                </c:pt>
                <c:pt idx="4405">
                  <c:v>0.66900000000000004</c:v>
                </c:pt>
                <c:pt idx="4406">
                  <c:v>0.57799999999999996</c:v>
                </c:pt>
                <c:pt idx="4407">
                  <c:v>0.63800000000000001</c:v>
                </c:pt>
                <c:pt idx="4408">
                  <c:v>0.71399999999999997</c:v>
                </c:pt>
                <c:pt idx="4409">
                  <c:v>0.73399999999999999</c:v>
                </c:pt>
                <c:pt idx="4410">
                  <c:v>0.70399999999999996</c:v>
                </c:pt>
                <c:pt idx="4411">
                  <c:v>0.69899999999999995</c:v>
                </c:pt>
                <c:pt idx="4412">
                  <c:v>0.71499999999999997</c:v>
                </c:pt>
                <c:pt idx="4413">
                  <c:v>0.72099999999999997</c:v>
                </c:pt>
                <c:pt idx="4414">
                  <c:v>0.77300000000000002</c:v>
                </c:pt>
                <c:pt idx="4415">
                  <c:v>0.75</c:v>
                </c:pt>
                <c:pt idx="4416">
                  <c:v>0.71499999999999997</c:v>
                </c:pt>
                <c:pt idx="4417">
                  <c:v>0.749</c:v>
                </c:pt>
                <c:pt idx="4418">
                  <c:v>0.76400000000000001</c:v>
                </c:pt>
                <c:pt idx="4419">
                  <c:v>0.68799999999999994</c:v>
                </c:pt>
                <c:pt idx="4420">
                  <c:v>0.70499999999999996</c:v>
                </c:pt>
                <c:pt idx="4421">
                  <c:v>0.73499999999999999</c:v>
                </c:pt>
                <c:pt idx="4422">
                  <c:v>0.76700000000000002</c:v>
                </c:pt>
                <c:pt idx="4423">
                  <c:v>0.66800000000000004</c:v>
                </c:pt>
                <c:pt idx="4424">
                  <c:v>0.65700000000000003</c:v>
                </c:pt>
                <c:pt idx="4425">
                  <c:v>0.70699999999999996</c:v>
                </c:pt>
                <c:pt idx="4426">
                  <c:v>0.68</c:v>
                </c:pt>
                <c:pt idx="4427">
                  <c:v>0.67300000000000004</c:v>
                </c:pt>
                <c:pt idx="4428">
                  <c:v>0.7</c:v>
                </c:pt>
                <c:pt idx="4429">
                  <c:v>0.749</c:v>
                </c:pt>
                <c:pt idx="4430">
                  <c:v>0.76500000000000001</c:v>
                </c:pt>
                <c:pt idx="4431">
                  <c:v>0.755</c:v>
                </c:pt>
                <c:pt idx="4432">
                  <c:v>0.72099999999999997</c:v>
                </c:pt>
                <c:pt idx="4433">
                  <c:v>0.746</c:v>
                </c:pt>
                <c:pt idx="4434">
                  <c:v>0.73699999999999999</c:v>
                </c:pt>
                <c:pt idx="4435">
                  <c:v>0.70099999999999996</c:v>
                </c:pt>
                <c:pt idx="4436">
                  <c:v>0.64800000000000002</c:v>
                </c:pt>
                <c:pt idx="4437">
                  <c:v>0.64800000000000002</c:v>
                </c:pt>
                <c:pt idx="4438">
                  <c:v>0.751</c:v>
                </c:pt>
                <c:pt idx="4439">
                  <c:v>0.78900000000000003</c:v>
                </c:pt>
                <c:pt idx="4440">
                  <c:v>0.74</c:v>
                </c:pt>
                <c:pt idx="4441">
                  <c:v>0.75800000000000001</c:v>
                </c:pt>
                <c:pt idx="4442">
                  <c:v>0.73199999999999998</c:v>
                </c:pt>
                <c:pt idx="4443">
                  <c:v>0.77200000000000002</c:v>
                </c:pt>
                <c:pt idx="4444">
                  <c:v>0.66800000000000004</c:v>
                </c:pt>
                <c:pt idx="4445">
                  <c:v>0.67700000000000005</c:v>
                </c:pt>
                <c:pt idx="4446">
                  <c:v>0.69499999999999995</c:v>
                </c:pt>
                <c:pt idx="4447">
                  <c:v>0.72399999999999998</c:v>
                </c:pt>
                <c:pt idx="4448">
                  <c:v>0.67600000000000005</c:v>
                </c:pt>
                <c:pt idx="4449">
                  <c:v>0.67900000000000005</c:v>
                </c:pt>
                <c:pt idx="4450">
                  <c:v>0.72599999999999998</c:v>
                </c:pt>
                <c:pt idx="4451">
                  <c:v>0.68799999999999994</c:v>
                </c:pt>
                <c:pt idx="4452">
                  <c:v>0.70299999999999996</c:v>
                </c:pt>
                <c:pt idx="4453">
                  <c:v>0.67400000000000004</c:v>
                </c:pt>
                <c:pt idx="4454">
                  <c:v>0.73</c:v>
                </c:pt>
                <c:pt idx="4455">
                  <c:v>0.72899999999999998</c:v>
                </c:pt>
                <c:pt idx="4456">
                  <c:v>0.69199999999999995</c:v>
                </c:pt>
                <c:pt idx="4457">
                  <c:v>0.70799999999999996</c:v>
                </c:pt>
                <c:pt idx="4458">
                  <c:v>0.72399999999999998</c:v>
                </c:pt>
                <c:pt idx="4459">
                  <c:v>0.72799999999999998</c:v>
                </c:pt>
                <c:pt idx="4460">
                  <c:v>0.70099999999999996</c:v>
                </c:pt>
                <c:pt idx="4461">
                  <c:v>0.72899999999999998</c:v>
                </c:pt>
                <c:pt idx="4462">
                  <c:v>0.68700000000000006</c:v>
                </c:pt>
                <c:pt idx="4463">
                  <c:v>0.73199999999999998</c:v>
                </c:pt>
                <c:pt idx="4464">
                  <c:v>0.7</c:v>
                </c:pt>
                <c:pt idx="4465">
                  <c:v>0.73399999999999999</c:v>
                </c:pt>
                <c:pt idx="4466">
                  <c:v>0.72799999999999998</c:v>
                </c:pt>
                <c:pt idx="4467">
                  <c:v>0.72</c:v>
                </c:pt>
                <c:pt idx="4468">
                  <c:v>0.71499999999999997</c:v>
                </c:pt>
                <c:pt idx="4469">
                  <c:v>0.79</c:v>
                </c:pt>
                <c:pt idx="4470">
                  <c:v>0.64600000000000002</c:v>
                </c:pt>
                <c:pt idx="4471">
                  <c:v>0.72299999999999998</c:v>
                </c:pt>
                <c:pt idx="4472">
                  <c:v>0.66400000000000003</c:v>
                </c:pt>
                <c:pt idx="4473">
                  <c:v>0.68799999999999994</c:v>
                </c:pt>
                <c:pt idx="4474">
                  <c:v>0.81299999999999994</c:v>
                </c:pt>
                <c:pt idx="4475">
                  <c:v>0.69199999999999995</c:v>
                </c:pt>
                <c:pt idx="4476">
                  <c:v>0.71799999999999997</c:v>
                </c:pt>
                <c:pt idx="4477">
                  <c:v>0.68600000000000005</c:v>
                </c:pt>
                <c:pt idx="4478">
                  <c:v>0.76900000000000002</c:v>
                </c:pt>
                <c:pt idx="4479">
                  <c:v>0.68400000000000005</c:v>
                </c:pt>
                <c:pt idx="4480">
                  <c:v>0.73599999999999999</c:v>
                </c:pt>
                <c:pt idx="4481">
                  <c:v>0.73699999999999999</c:v>
                </c:pt>
                <c:pt idx="4482">
                  <c:v>0.751</c:v>
                </c:pt>
                <c:pt idx="4483">
                  <c:v>0.69599999999999995</c:v>
                </c:pt>
                <c:pt idx="4484">
                  <c:v>0.745</c:v>
                </c:pt>
                <c:pt idx="4485">
                  <c:v>0.73799999999999999</c:v>
                </c:pt>
                <c:pt idx="4486">
                  <c:v>0.67600000000000005</c:v>
                </c:pt>
                <c:pt idx="4487">
                  <c:v>0.63400000000000001</c:v>
                </c:pt>
                <c:pt idx="4488">
                  <c:v>0.69299999999999995</c:v>
                </c:pt>
                <c:pt idx="4489">
                  <c:v>0.71399999999999997</c:v>
                </c:pt>
                <c:pt idx="4490">
                  <c:v>0.72</c:v>
                </c:pt>
                <c:pt idx="4491">
                  <c:v>0.73699999999999999</c:v>
                </c:pt>
                <c:pt idx="4492">
                  <c:v>0.76800000000000002</c:v>
                </c:pt>
                <c:pt idx="4493">
                  <c:v>0.69899999999999995</c:v>
                </c:pt>
                <c:pt idx="4494">
                  <c:v>0.74</c:v>
                </c:pt>
                <c:pt idx="4495">
                  <c:v>0.74399999999999999</c:v>
                </c:pt>
                <c:pt idx="4496">
                  <c:v>0.755</c:v>
                </c:pt>
                <c:pt idx="4497">
                  <c:v>0.69799999999999995</c:v>
                </c:pt>
                <c:pt idx="4498">
                  <c:v>0.69399999999999995</c:v>
                </c:pt>
                <c:pt idx="4499">
                  <c:v>0.76700000000000002</c:v>
                </c:pt>
                <c:pt idx="4500">
                  <c:v>0.752</c:v>
                </c:pt>
                <c:pt idx="4501">
                  <c:v>0.749</c:v>
                </c:pt>
                <c:pt idx="4502">
                  <c:v>0.70199999999999996</c:v>
                </c:pt>
                <c:pt idx="4503">
                  <c:v>0.72199999999999998</c:v>
                </c:pt>
                <c:pt idx="4504">
                  <c:v>0.748</c:v>
                </c:pt>
                <c:pt idx="4505">
                  <c:v>0.83</c:v>
                </c:pt>
                <c:pt idx="4506">
                  <c:v>0.73699999999999999</c:v>
                </c:pt>
                <c:pt idx="4507">
                  <c:v>0.72099999999999997</c:v>
                </c:pt>
                <c:pt idx="4508">
                  <c:v>0.747</c:v>
                </c:pt>
                <c:pt idx="4509">
                  <c:v>0.71499999999999997</c:v>
                </c:pt>
                <c:pt idx="4510">
                  <c:v>0.74299999999999999</c:v>
                </c:pt>
                <c:pt idx="4511">
                  <c:v>0.64700000000000002</c:v>
                </c:pt>
                <c:pt idx="4512">
                  <c:v>0.78400000000000003</c:v>
                </c:pt>
                <c:pt idx="4513">
                  <c:v>0.74199999999999999</c:v>
                </c:pt>
                <c:pt idx="4514">
                  <c:v>0.69299999999999995</c:v>
                </c:pt>
                <c:pt idx="4515">
                  <c:v>0.67100000000000004</c:v>
                </c:pt>
                <c:pt idx="4516">
                  <c:v>0.73699999999999999</c:v>
                </c:pt>
                <c:pt idx="4517">
                  <c:v>0.67800000000000005</c:v>
                </c:pt>
                <c:pt idx="4518">
                  <c:v>0.72899999999999998</c:v>
                </c:pt>
                <c:pt idx="4519">
                  <c:v>0.77500000000000002</c:v>
                </c:pt>
                <c:pt idx="4520">
                  <c:v>0.59799999999999998</c:v>
                </c:pt>
                <c:pt idx="4521">
                  <c:v>0.7</c:v>
                </c:pt>
                <c:pt idx="4522">
                  <c:v>0.68600000000000005</c:v>
                </c:pt>
                <c:pt idx="4523">
                  <c:v>0.747</c:v>
                </c:pt>
                <c:pt idx="4524">
                  <c:v>0.70199999999999996</c:v>
                </c:pt>
                <c:pt idx="4525">
                  <c:v>0.64500000000000002</c:v>
                </c:pt>
                <c:pt idx="4526">
                  <c:v>0.71199999999999997</c:v>
                </c:pt>
                <c:pt idx="4527">
                  <c:v>0.68</c:v>
                </c:pt>
                <c:pt idx="4528">
                  <c:v>0.68799999999999994</c:v>
                </c:pt>
                <c:pt idx="4529">
                  <c:v>0.67</c:v>
                </c:pt>
                <c:pt idx="4530">
                  <c:v>0.76300000000000001</c:v>
                </c:pt>
                <c:pt idx="4531">
                  <c:v>0.74199999999999999</c:v>
                </c:pt>
                <c:pt idx="4532">
                  <c:v>0.73699999999999999</c:v>
                </c:pt>
                <c:pt idx="4533">
                  <c:v>0.76800000000000002</c:v>
                </c:pt>
                <c:pt idx="4534">
                  <c:v>0.68100000000000005</c:v>
                </c:pt>
                <c:pt idx="4535">
                  <c:v>0.70799999999999996</c:v>
                </c:pt>
                <c:pt idx="4536">
                  <c:v>0.72599999999999998</c:v>
                </c:pt>
                <c:pt idx="4537">
                  <c:v>0.73</c:v>
                </c:pt>
                <c:pt idx="4538">
                  <c:v>0.65700000000000003</c:v>
                </c:pt>
                <c:pt idx="4539">
                  <c:v>0.70499999999999996</c:v>
                </c:pt>
                <c:pt idx="4540">
                  <c:v>0.64600000000000002</c:v>
                </c:pt>
                <c:pt idx="4541">
                  <c:v>0.63500000000000001</c:v>
                </c:pt>
                <c:pt idx="4542">
                  <c:v>0.67200000000000004</c:v>
                </c:pt>
                <c:pt idx="4543">
                  <c:v>0.72699999999999998</c:v>
                </c:pt>
                <c:pt idx="4544">
                  <c:v>0.72099999999999997</c:v>
                </c:pt>
                <c:pt idx="4545">
                  <c:v>0.74199999999999999</c:v>
                </c:pt>
                <c:pt idx="4546">
                  <c:v>0.74</c:v>
                </c:pt>
                <c:pt idx="4547">
                  <c:v>0.749</c:v>
                </c:pt>
                <c:pt idx="4548">
                  <c:v>0.76100000000000001</c:v>
                </c:pt>
                <c:pt idx="4549">
                  <c:v>0.79800000000000004</c:v>
                </c:pt>
                <c:pt idx="4550">
                  <c:v>0.71399999999999997</c:v>
                </c:pt>
                <c:pt idx="4551">
                  <c:v>0.749</c:v>
                </c:pt>
                <c:pt idx="4552">
                  <c:v>0.72099999999999997</c:v>
                </c:pt>
                <c:pt idx="4553">
                  <c:v>0.71599999999999997</c:v>
                </c:pt>
                <c:pt idx="4554">
                  <c:v>0.69199999999999995</c:v>
                </c:pt>
                <c:pt idx="4555">
                  <c:v>0.65</c:v>
                </c:pt>
                <c:pt idx="4556">
                  <c:v>0.72599999999999998</c:v>
                </c:pt>
                <c:pt idx="4557">
                  <c:v>0.69899999999999995</c:v>
                </c:pt>
                <c:pt idx="4558">
                  <c:v>0.66500000000000004</c:v>
                </c:pt>
                <c:pt idx="4559">
                  <c:v>0.76400000000000001</c:v>
                </c:pt>
                <c:pt idx="4560">
                  <c:v>0.76700000000000002</c:v>
                </c:pt>
                <c:pt idx="4561">
                  <c:v>0.749</c:v>
                </c:pt>
                <c:pt idx="4562">
                  <c:v>0.65500000000000003</c:v>
                </c:pt>
                <c:pt idx="4563">
                  <c:v>0.69799999999999995</c:v>
                </c:pt>
                <c:pt idx="4564">
                  <c:v>0.64600000000000002</c:v>
                </c:pt>
                <c:pt idx="4565">
                  <c:v>0.70199999999999996</c:v>
                </c:pt>
                <c:pt idx="4566">
                  <c:v>0.76</c:v>
                </c:pt>
                <c:pt idx="4567">
                  <c:v>0.73299999999999998</c:v>
                </c:pt>
                <c:pt idx="4568">
                  <c:v>0.68400000000000005</c:v>
                </c:pt>
                <c:pt idx="4569">
                  <c:v>0.77600000000000002</c:v>
                </c:pt>
                <c:pt idx="4570">
                  <c:v>0.73499999999999999</c:v>
                </c:pt>
                <c:pt idx="4571">
                  <c:v>0.749</c:v>
                </c:pt>
                <c:pt idx="4572">
                  <c:v>0.67400000000000004</c:v>
                </c:pt>
                <c:pt idx="4573">
                  <c:v>0.65500000000000003</c:v>
                </c:pt>
                <c:pt idx="4574">
                  <c:v>0.73499999999999999</c:v>
                </c:pt>
                <c:pt idx="4575">
                  <c:v>0.748</c:v>
                </c:pt>
                <c:pt idx="4576">
                  <c:v>0.70499999999999996</c:v>
                </c:pt>
                <c:pt idx="4577">
                  <c:v>0.68200000000000005</c:v>
                </c:pt>
                <c:pt idx="4578">
                  <c:v>0.70499999999999996</c:v>
                </c:pt>
                <c:pt idx="4579">
                  <c:v>0.67500000000000004</c:v>
                </c:pt>
                <c:pt idx="4580">
                  <c:v>0.68300000000000005</c:v>
                </c:pt>
                <c:pt idx="4581">
                  <c:v>0.70699999999999996</c:v>
                </c:pt>
                <c:pt idx="4582">
                  <c:v>0.73899999999999999</c:v>
                </c:pt>
                <c:pt idx="4583">
                  <c:v>0.746</c:v>
                </c:pt>
                <c:pt idx="4584">
                  <c:v>0.73599999999999999</c:v>
                </c:pt>
                <c:pt idx="4585">
                  <c:v>0.74399999999999999</c:v>
                </c:pt>
                <c:pt idx="4586">
                  <c:v>0.76400000000000001</c:v>
                </c:pt>
                <c:pt idx="4587">
                  <c:v>0.74199999999999999</c:v>
                </c:pt>
                <c:pt idx="4588">
                  <c:v>0.71599999999999997</c:v>
                </c:pt>
                <c:pt idx="4589">
                  <c:v>0.76</c:v>
                </c:pt>
                <c:pt idx="4590">
                  <c:v>0.70799999999999996</c:v>
                </c:pt>
                <c:pt idx="4591">
                  <c:v>0.64700000000000002</c:v>
                </c:pt>
                <c:pt idx="4592">
                  <c:v>0.76</c:v>
                </c:pt>
                <c:pt idx="4593">
                  <c:v>0.73399999999999999</c:v>
                </c:pt>
                <c:pt idx="4594">
                  <c:v>0.67400000000000004</c:v>
                </c:pt>
                <c:pt idx="4595">
                  <c:v>0.67300000000000004</c:v>
                </c:pt>
                <c:pt idx="4596">
                  <c:v>0.74099999999999999</c:v>
                </c:pt>
                <c:pt idx="4597">
                  <c:v>0.73399999999999999</c:v>
                </c:pt>
                <c:pt idx="4598">
                  <c:v>0.71399999999999997</c:v>
                </c:pt>
                <c:pt idx="4599">
                  <c:v>0.64500000000000002</c:v>
                </c:pt>
                <c:pt idx="4600">
                  <c:v>0.67400000000000004</c:v>
                </c:pt>
                <c:pt idx="4601">
                  <c:v>0.61599999999999999</c:v>
                </c:pt>
                <c:pt idx="4602">
                  <c:v>0.77200000000000002</c:v>
                </c:pt>
                <c:pt idx="4603">
                  <c:v>0.78100000000000003</c:v>
                </c:pt>
                <c:pt idx="4604">
                  <c:v>0.73699999999999999</c:v>
                </c:pt>
                <c:pt idx="4605">
                  <c:v>0.71799999999999997</c:v>
                </c:pt>
                <c:pt idx="4606">
                  <c:v>0.78100000000000003</c:v>
                </c:pt>
                <c:pt idx="4607">
                  <c:v>0.749</c:v>
                </c:pt>
                <c:pt idx="4608">
                  <c:v>0.69799999999999995</c:v>
                </c:pt>
                <c:pt idx="4609">
                  <c:v>0.748</c:v>
                </c:pt>
                <c:pt idx="4610">
                  <c:v>0.76800000000000002</c:v>
                </c:pt>
                <c:pt idx="4611">
                  <c:v>0.746</c:v>
                </c:pt>
                <c:pt idx="4612">
                  <c:v>0.69399999999999995</c:v>
                </c:pt>
                <c:pt idx="4613">
                  <c:v>0.61799999999999999</c:v>
                </c:pt>
                <c:pt idx="4614">
                  <c:v>0.73399999999999999</c:v>
                </c:pt>
                <c:pt idx="4615">
                  <c:v>0.68300000000000005</c:v>
                </c:pt>
                <c:pt idx="4616">
                  <c:v>0.68899999999999995</c:v>
                </c:pt>
                <c:pt idx="4617">
                  <c:v>0.78700000000000003</c:v>
                </c:pt>
                <c:pt idx="4618">
                  <c:v>0.7</c:v>
                </c:pt>
                <c:pt idx="4619">
                  <c:v>0.70899999999999996</c:v>
                </c:pt>
                <c:pt idx="4620">
                  <c:v>0.76800000000000002</c:v>
                </c:pt>
                <c:pt idx="4621">
                  <c:v>0.64100000000000001</c:v>
                </c:pt>
                <c:pt idx="4622">
                  <c:v>0.68899999999999995</c:v>
                </c:pt>
                <c:pt idx="4623">
                  <c:v>0.73099999999999998</c:v>
                </c:pt>
                <c:pt idx="4624">
                  <c:v>0.72799999999999998</c:v>
                </c:pt>
                <c:pt idx="4625">
                  <c:v>0.65500000000000003</c:v>
                </c:pt>
                <c:pt idx="4626">
                  <c:v>0.73599999999999999</c:v>
                </c:pt>
                <c:pt idx="4627">
                  <c:v>0.749</c:v>
                </c:pt>
                <c:pt idx="4628">
                  <c:v>0.747</c:v>
                </c:pt>
                <c:pt idx="4629">
                  <c:v>0.747</c:v>
                </c:pt>
                <c:pt idx="4630">
                  <c:v>0.72099999999999997</c:v>
                </c:pt>
                <c:pt idx="4631">
                  <c:v>0.67700000000000005</c:v>
                </c:pt>
                <c:pt idx="4632">
                  <c:v>0.68799999999999994</c:v>
                </c:pt>
                <c:pt idx="4633">
                  <c:v>0.71299999999999997</c:v>
                </c:pt>
                <c:pt idx="4634">
                  <c:v>0.67400000000000004</c:v>
                </c:pt>
                <c:pt idx="4635">
                  <c:v>0.71599999999999997</c:v>
                </c:pt>
                <c:pt idx="4636">
                  <c:v>0.67700000000000005</c:v>
                </c:pt>
                <c:pt idx="4637">
                  <c:v>0.69799999999999995</c:v>
                </c:pt>
                <c:pt idx="4638">
                  <c:v>0.72799999999999998</c:v>
                </c:pt>
                <c:pt idx="4639">
                  <c:v>0.73199999999999998</c:v>
                </c:pt>
                <c:pt idx="4640">
                  <c:v>0.69899999999999995</c:v>
                </c:pt>
                <c:pt idx="4641">
                  <c:v>0.76600000000000001</c:v>
                </c:pt>
                <c:pt idx="4642">
                  <c:v>0.67700000000000005</c:v>
                </c:pt>
                <c:pt idx="4643">
                  <c:v>0.71699999999999997</c:v>
                </c:pt>
                <c:pt idx="4644">
                  <c:v>0.68500000000000005</c:v>
                </c:pt>
                <c:pt idx="4645">
                  <c:v>0.7</c:v>
                </c:pt>
                <c:pt idx="4646">
                  <c:v>0.66600000000000004</c:v>
                </c:pt>
                <c:pt idx="4647">
                  <c:v>0.68100000000000005</c:v>
                </c:pt>
                <c:pt idx="4648">
                  <c:v>0.70799999999999996</c:v>
                </c:pt>
                <c:pt idx="4649">
                  <c:v>0.73399999999999999</c:v>
                </c:pt>
                <c:pt idx="4650">
                  <c:v>0.71299999999999997</c:v>
                </c:pt>
                <c:pt idx="4651">
                  <c:v>0.70199999999999996</c:v>
                </c:pt>
                <c:pt idx="4652">
                  <c:v>0.76700000000000002</c:v>
                </c:pt>
                <c:pt idx="4653">
                  <c:v>0.70399999999999996</c:v>
                </c:pt>
                <c:pt idx="4654">
                  <c:v>0.64400000000000002</c:v>
                </c:pt>
                <c:pt idx="4655">
                  <c:v>0.71799999999999997</c:v>
                </c:pt>
                <c:pt idx="4656">
                  <c:v>0.69099999999999995</c:v>
                </c:pt>
                <c:pt idx="4657">
                  <c:v>0.82399999999999995</c:v>
                </c:pt>
                <c:pt idx="4658">
                  <c:v>0.70399999999999996</c:v>
                </c:pt>
                <c:pt idx="4659">
                  <c:v>0.65200000000000002</c:v>
                </c:pt>
                <c:pt idx="4660">
                  <c:v>0.754</c:v>
                </c:pt>
                <c:pt idx="4661">
                  <c:v>0.70099999999999996</c:v>
                </c:pt>
                <c:pt idx="4662">
                  <c:v>0.70299999999999996</c:v>
                </c:pt>
                <c:pt idx="4663">
                  <c:v>0.71899999999999997</c:v>
                </c:pt>
                <c:pt idx="4664">
                  <c:v>0.67</c:v>
                </c:pt>
                <c:pt idx="4665">
                  <c:v>0.68200000000000005</c:v>
                </c:pt>
                <c:pt idx="4666">
                  <c:v>0.65900000000000003</c:v>
                </c:pt>
                <c:pt idx="4667">
                  <c:v>0.67700000000000005</c:v>
                </c:pt>
                <c:pt idx="4668">
                  <c:v>0.79</c:v>
                </c:pt>
                <c:pt idx="4669">
                  <c:v>0.75600000000000001</c:v>
                </c:pt>
                <c:pt idx="4670">
                  <c:v>0.65900000000000003</c:v>
                </c:pt>
                <c:pt idx="4671">
                  <c:v>0.68100000000000005</c:v>
                </c:pt>
                <c:pt idx="4672">
                  <c:v>0.71799999999999997</c:v>
                </c:pt>
                <c:pt idx="4673">
                  <c:v>0.69899999999999995</c:v>
                </c:pt>
                <c:pt idx="4674">
                  <c:v>0.76300000000000001</c:v>
                </c:pt>
                <c:pt idx="4675">
                  <c:v>0.68400000000000005</c:v>
                </c:pt>
                <c:pt idx="4676">
                  <c:v>0.68</c:v>
                </c:pt>
                <c:pt idx="4677">
                  <c:v>0.746</c:v>
                </c:pt>
                <c:pt idx="4678">
                  <c:v>0.75800000000000001</c:v>
                </c:pt>
                <c:pt idx="4679">
                  <c:v>0.752</c:v>
                </c:pt>
                <c:pt idx="4680">
                  <c:v>0.68200000000000005</c:v>
                </c:pt>
                <c:pt idx="4681">
                  <c:v>0.70599999999999996</c:v>
                </c:pt>
                <c:pt idx="4682">
                  <c:v>0.77200000000000002</c:v>
                </c:pt>
                <c:pt idx="4683">
                  <c:v>0.65300000000000002</c:v>
                </c:pt>
                <c:pt idx="4684">
                  <c:v>0.753</c:v>
                </c:pt>
                <c:pt idx="4685">
                  <c:v>0.70799999999999996</c:v>
                </c:pt>
                <c:pt idx="4686">
                  <c:v>0.78800000000000003</c:v>
                </c:pt>
                <c:pt idx="4687">
                  <c:v>0.74</c:v>
                </c:pt>
                <c:pt idx="4688">
                  <c:v>0.73899999999999999</c:v>
                </c:pt>
                <c:pt idx="4689">
                  <c:v>0.74</c:v>
                </c:pt>
                <c:pt idx="4690">
                  <c:v>0.75800000000000001</c:v>
                </c:pt>
                <c:pt idx="4691">
                  <c:v>0.69</c:v>
                </c:pt>
                <c:pt idx="4692">
                  <c:v>0.74</c:v>
                </c:pt>
                <c:pt idx="4693">
                  <c:v>0.76900000000000002</c:v>
                </c:pt>
                <c:pt idx="4694">
                  <c:v>0.71499999999999997</c:v>
                </c:pt>
                <c:pt idx="4695">
                  <c:v>0.67700000000000005</c:v>
                </c:pt>
                <c:pt idx="4696">
                  <c:v>0.69699999999999995</c:v>
                </c:pt>
                <c:pt idx="4697">
                  <c:v>0.78600000000000003</c:v>
                </c:pt>
                <c:pt idx="4698">
                  <c:v>0.78900000000000003</c:v>
                </c:pt>
                <c:pt idx="4699">
                  <c:v>0.73</c:v>
                </c:pt>
                <c:pt idx="4700">
                  <c:v>0.749</c:v>
                </c:pt>
                <c:pt idx="4701">
                  <c:v>0.71899999999999997</c:v>
                </c:pt>
                <c:pt idx="4702">
                  <c:v>0.73199999999999998</c:v>
                </c:pt>
                <c:pt idx="4703">
                  <c:v>0.75800000000000001</c:v>
                </c:pt>
                <c:pt idx="4704">
                  <c:v>0.78800000000000003</c:v>
                </c:pt>
                <c:pt idx="4705">
                  <c:v>0.67600000000000005</c:v>
                </c:pt>
                <c:pt idx="4706">
                  <c:v>0.67600000000000005</c:v>
                </c:pt>
                <c:pt idx="4707">
                  <c:v>0.70899999999999996</c:v>
                </c:pt>
                <c:pt idx="4708">
                  <c:v>0.67900000000000005</c:v>
                </c:pt>
                <c:pt idx="4709">
                  <c:v>0.67200000000000004</c:v>
                </c:pt>
                <c:pt idx="4710">
                  <c:v>0.72099999999999997</c:v>
                </c:pt>
                <c:pt idx="4711">
                  <c:v>0.79300000000000004</c:v>
                </c:pt>
                <c:pt idx="4712">
                  <c:v>0.65200000000000002</c:v>
                </c:pt>
                <c:pt idx="4713">
                  <c:v>0.74099999999999999</c:v>
                </c:pt>
                <c:pt idx="4714">
                  <c:v>0.75700000000000001</c:v>
                </c:pt>
                <c:pt idx="4715">
                  <c:v>0.70499999999999996</c:v>
                </c:pt>
                <c:pt idx="4716">
                  <c:v>0.80900000000000005</c:v>
                </c:pt>
                <c:pt idx="4717">
                  <c:v>0.72</c:v>
                </c:pt>
                <c:pt idx="4718">
                  <c:v>0.73799999999999999</c:v>
                </c:pt>
                <c:pt idx="4719">
                  <c:v>0.78900000000000003</c:v>
                </c:pt>
                <c:pt idx="4720">
                  <c:v>0.67500000000000004</c:v>
                </c:pt>
                <c:pt idx="4721">
                  <c:v>0.73299999999999998</c:v>
                </c:pt>
                <c:pt idx="4722">
                  <c:v>0.751</c:v>
                </c:pt>
                <c:pt idx="4723">
                  <c:v>0.748</c:v>
                </c:pt>
                <c:pt idx="4724">
                  <c:v>0.754</c:v>
                </c:pt>
                <c:pt idx="4725">
                  <c:v>0.69399999999999995</c:v>
                </c:pt>
                <c:pt idx="4726">
                  <c:v>0.753</c:v>
                </c:pt>
                <c:pt idx="4727">
                  <c:v>0.73799999999999999</c:v>
                </c:pt>
                <c:pt idx="4728">
                  <c:v>0.76700000000000002</c:v>
                </c:pt>
                <c:pt idx="4729">
                  <c:v>0.74</c:v>
                </c:pt>
                <c:pt idx="4730">
                  <c:v>0.78</c:v>
                </c:pt>
                <c:pt idx="4731">
                  <c:v>0.76200000000000001</c:v>
                </c:pt>
                <c:pt idx="4732">
                  <c:v>0.76</c:v>
                </c:pt>
                <c:pt idx="4733">
                  <c:v>0.71799999999999997</c:v>
                </c:pt>
                <c:pt idx="4734">
                  <c:v>0.68</c:v>
                </c:pt>
                <c:pt idx="4735">
                  <c:v>0.74</c:v>
                </c:pt>
                <c:pt idx="4736">
                  <c:v>0.72799999999999998</c:v>
                </c:pt>
                <c:pt idx="4737">
                  <c:v>0.7</c:v>
                </c:pt>
                <c:pt idx="4738">
                  <c:v>0.59199999999999997</c:v>
                </c:pt>
                <c:pt idx="4739">
                  <c:v>0.57499999999999996</c:v>
                </c:pt>
                <c:pt idx="4740">
                  <c:v>0.67500000000000004</c:v>
                </c:pt>
                <c:pt idx="4741">
                  <c:v>0.69799999999999995</c:v>
                </c:pt>
                <c:pt idx="4742">
                  <c:v>0.68300000000000005</c:v>
                </c:pt>
                <c:pt idx="4743">
                  <c:v>0.69399999999999995</c:v>
                </c:pt>
                <c:pt idx="4744">
                  <c:v>0.68899999999999995</c:v>
                </c:pt>
                <c:pt idx="4745">
                  <c:v>0.69899999999999995</c:v>
                </c:pt>
                <c:pt idx="4746">
                  <c:v>0.72</c:v>
                </c:pt>
                <c:pt idx="4747">
                  <c:v>0.66500000000000004</c:v>
                </c:pt>
                <c:pt idx="4748">
                  <c:v>0.72199999999999998</c:v>
                </c:pt>
                <c:pt idx="4749">
                  <c:v>0.63700000000000001</c:v>
                </c:pt>
                <c:pt idx="4750">
                  <c:v>0.74299999999999999</c:v>
                </c:pt>
                <c:pt idx="4751">
                  <c:v>0.751</c:v>
                </c:pt>
                <c:pt idx="4752">
                  <c:v>0.68400000000000005</c:v>
                </c:pt>
                <c:pt idx="4753">
                  <c:v>0.71299999999999997</c:v>
                </c:pt>
                <c:pt idx="4754">
                  <c:v>0.71599999999999997</c:v>
                </c:pt>
                <c:pt idx="4755">
                  <c:v>0.73199999999999998</c:v>
                </c:pt>
                <c:pt idx="4756">
                  <c:v>0.58899999999999997</c:v>
                </c:pt>
                <c:pt idx="4757">
                  <c:v>0.68899999999999995</c:v>
                </c:pt>
                <c:pt idx="4758">
                  <c:v>0.77600000000000002</c:v>
                </c:pt>
                <c:pt idx="4759">
                  <c:v>0.71299999999999997</c:v>
                </c:pt>
                <c:pt idx="4760">
                  <c:v>0.71699999999999997</c:v>
                </c:pt>
                <c:pt idx="4761">
                  <c:v>0.71899999999999997</c:v>
                </c:pt>
                <c:pt idx="4762">
                  <c:v>0.69299999999999995</c:v>
                </c:pt>
                <c:pt idx="4763">
                  <c:v>0.73599999999999999</c:v>
                </c:pt>
                <c:pt idx="4764">
                  <c:v>0.748</c:v>
                </c:pt>
                <c:pt idx="4765">
                  <c:v>0.76900000000000002</c:v>
                </c:pt>
                <c:pt idx="4766">
                  <c:v>0.79</c:v>
                </c:pt>
                <c:pt idx="4767">
                  <c:v>0.77500000000000002</c:v>
                </c:pt>
                <c:pt idx="4768">
                  <c:v>0.68600000000000005</c:v>
                </c:pt>
                <c:pt idx="4769">
                  <c:v>0.78700000000000003</c:v>
                </c:pt>
                <c:pt idx="4770">
                  <c:v>0.63700000000000001</c:v>
                </c:pt>
                <c:pt idx="4771">
                  <c:v>0.752</c:v>
                </c:pt>
                <c:pt idx="4772">
                  <c:v>0.74299999999999999</c:v>
                </c:pt>
                <c:pt idx="4773">
                  <c:v>0.751</c:v>
                </c:pt>
                <c:pt idx="4774">
                  <c:v>0.72399999999999998</c:v>
                </c:pt>
                <c:pt idx="4775">
                  <c:v>0.70099999999999996</c:v>
                </c:pt>
                <c:pt idx="4776">
                  <c:v>0.70599999999999996</c:v>
                </c:pt>
                <c:pt idx="4777">
                  <c:v>0.71899999999999997</c:v>
                </c:pt>
                <c:pt idx="4778">
                  <c:v>0.77600000000000002</c:v>
                </c:pt>
                <c:pt idx="4779">
                  <c:v>0.72199999999999998</c:v>
                </c:pt>
                <c:pt idx="4780">
                  <c:v>0.77800000000000002</c:v>
                </c:pt>
                <c:pt idx="4781">
                  <c:v>0.70099999999999996</c:v>
                </c:pt>
                <c:pt idx="4782">
                  <c:v>0.68899999999999995</c:v>
                </c:pt>
                <c:pt idx="4783">
                  <c:v>0.77900000000000003</c:v>
                </c:pt>
                <c:pt idx="4784">
                  <c:v>0.72499999999999998</c:v>
                </c:pt>
                <c:pt idx="4785">
                  <c:v>0.73399999999999999</c:v>
                </c:pt>
                <c:pt idx="4786">
                  <c:v>0.68300000000000005</c:v>
                </c:pt>
                <c:pt idx="4787">
                  <c:v>0.69199999999999995</c:v>
                </c:pt>
                <c:pt idx="4788">
                  <c:v>0.7</c:v>
                </c:pt>
                <c:pt idx="4789">
                  <c:v>0.70399999999999996</c:v>
                </c:pt>
                <c:pt idx="4790">
                  <c:v>0.71299999999999997</c:v>
                </c:pt>
                <c:pt idx="4791">
                  <c:v>0.747</c:v>
                </c:pt>
                <c:pt idx="4792">
                  <c:v>0.75600000000000001</c:v>
                </c:pt>
                <c:pt idx="4793">
                  <c:v>0.76400000000000001</c:v>
                </c:pt>
                <c:pt idx="4794">
                  <c:v>0.748</c:v>
                </c:pt>
                <c:pt idx="4795">
                  <c:v>0.73199999999999998</c:v>
                </c:pt>
                <c:pt idx="4796">
                  <c:v>0.77800000000000002</c:v>
                </c:pt>
                <c:pt idx="4797">
                  <c:v>0.69399999999999995</c:v>
                </c:pt>
                <c:pt idx="4798">
                  <c:v>0.70399999999999996</c:v>
                </c:pt>
                <c:pt idx="4799">
                  <c:v>0.66500000000000004</c:v>
                </c:pt>
                <c:pt idx="4800">
                  <c:v>0.84099999999999997</c:v>
                </c:pt>
                <c:pt idx="4801">
                  <c:v>0.746</c:v>
                </c:pt>
                <c:pt idx="4802">
                  <c:v>0.74199999999999999</c:v>
                </c:pt>
                <c:pt idx="4803">
                  <c:v>0.80100000000000005</c:v>
                </c:pt>
                <c:pt idx="4804">
                  <c:v>0.755</c:v>
                </c:pt>
                <c:pt idx="4805">
                  <c:v>0.70399999999999996</c:v>
                </c:pt>
                <c:pt idx="4806">
                  <c:v>0.71599999999999997</c:v>
                </c:pt>
                <c:pt idx="4807">
                  <c:v>0.73399999999999999</c:v>
                </c:pt>
                <c:pt idx="4808">
                  <c:v>0.71199999999999997</c:v>
                </c:pt>
                <c:pt idx="4809">
                  <c:v>0.76400000000000001</c:v>
                </c:pt>
                <c:pt idx="4810">
                  <c:v>0.73699999999999999</c:v>
                </c:pt>
                <c:pt idx="4811">
                  <c:v>0.71799999999999997</c:v>
                </c:pt>
                <c:pt idx="4812">
                  <c:v>0.73699999999999999</c:v>
                </c:pt>
                <c:pt idx="4813">
                  <c:v>0.76700000000000002</c:v>
                </c:pt>
                <c:pt idx="4814">
                  <c:v>0.67900000000000005</c:v>
                </c:pt>
                <c:pt idx="4815">
                  <c:v>0.69799999999999995</c:v>
                </c:pt>
                <c:pt idx="4816">
                  <c:v>0.66700000000000004</c:v>
                </c:pt>
                <c:pt idx="4817">
                  <c:v>0.71499999999999997</c:v>
                </c:pt>
                <c:pt idx="4818">
                  <c:v>0.72899999999999998</c:v>
                </c:pt>
                <c:pt idx="4819">
                  <c:v>0.71</c:v>
                </c:pt>
                <c:pt idx="4820">
                  <c:v>0.68400000000000005</c:v>
                </c:pt>
                <c:pt idx="4821">
                  <c:v>0.76700000000000002</c:v>
                </c:pt>
                <c:pt idx="4822">
                  <c:v>0.72799999999999998</c:v>
                </c:pt>
                <c:pt idx="4823">
                  <c:v>0.72399999999999998</c:v>
                </c:pt>
                <c:pt idx="4824">
                  <c:v>0.8</c:v>
                </c:pt>
                <c:pt idx="4825">
                  <c:v>0.752</c:v>
                </c:pt>
                <c:pt idx="4826">
                  <c:v>0.72199999999999998</c:v>
                </c:pt>
                <c:pt idx="4827">
                  <c:v>0.78700000000000003</c:v>
                </c:pt>
                <c:pt idx="4828">
                  <c:v>0.72799999999999998</c:v>
                </c:pt>
                <c:pt idx="4829">
                  <c:v>0.67500000000000004</c:v>
                </c:pt>
                <c:pt idx="4830">
                  <c:v>0.65200000000000002</c:v>
                </c:pt>
                <c:pt idx="4831">
                  <c:v>0.78300000000000003</c:v>
                </c:pt>
                <c:pt idx="4832">
                  <c:v>0.76300000000000001</c:v>
                </c:pt>
                <c:pt idx="4833">
                  <c:v>0.70099999999999996</c:v>
                </c:pt>
                <c:pt idx="4834">
                  <c:v>0.61699999999999999</c:v>
                </c:pt>
                <c:pt idx="4835">
                  <c:v>0.78400000000000003</c:v>
                </c:pt>
                <c:pt idx="4836">
                  <c:v>0.68</c:v>
                </c:pt>
                <c:pt idx="4837">
                  <c:v>0.78200000000000003</c:v>
                </c:pt>
                <c:pt idx="4838">
                  <c:v>0.73599999999999999</c:v>
                </c:pt>
                <c:pt idx="4839">
                  <c:v>0.71699999999999997</c:v>
                </c:pt>
                <c:pt idx="4840">
                  <c:v>0.70899999999999996</c:v>
                </c:pt>
                <c:pt idx="4841">
                  <c:v>0.70499999999999996</c:v>
                </c:pt>
                <c:pt idx="4842">
                  <c:v>0.751</c:v>
                </c:pt>
                <c:pt idx="4843">
                  <c:v>0.749</c:v>
                </c:pt>
                <c:pt idx="4844">
                  <c:v>0.63</c:v>
                </c:pt>
                <c:pt idx="4845">
                  <c:v>0.65500000000000003</c:v>
                </c:pt>
                <c:pt idx="4846">
                  <c:v>0.70899999999999996</c:v>
                </c:pt>
                <c:pt idx="4847">
                  <c:v>0.746</c:v>
                </c:pt>
                <c:pt idx="4848">
                  <c:v>0.72499999999999998</c:v>
                </c:pt>
                <c:pt idx="4849">
                  <c:v>0.71699999999999997</c:v>
                </c:pt>
                <c:pt idx="4850">
                  <c:v>0.70699999999999996</c:v>
                </c:pt>
                <c:pt idx="4851">
                  <c:v>0.753</c:v>
                </c:pt>
                <c:pt idx="4852">
                  <c:v>0.71699999999999997</c:v>
                </c:pt>
                <c:pt idx="4853">
                  <c:v>0.55800000000000005</c:v>
                </c:pt>
                <c:pt idx="4854">
                  <c:v>0.71099999999999997</c:v>
                </c:pt>
                <c:pt idx="4855">
                  <c:v>0.61699999999999999</c:v>
                </c:pt>
                <c:pt idx="4856">
                  <c:v>0.73899999999999999</c:v>
                </c:pt>
                <c:pt idx="4857">
                  <c:v>0.81899999999999995</c:v>
                </c:pt>
                <c:pt idx="4858">
                  <c:v>0.72899999999999998</c:v>
                </c:pt>
                <c:pt idx="4859">
                  <c:v>0.753</c:v>
                </c:pt>
                <c:pt idx="4860">
                  <c:v>0.76300000000000001</c:v>
                </c:pt>
                <c:pt idx="4861">
                  <c:v>0.65800000000000003</c:v>
                </c:pt>
                <c:pt idx="4862">
                  <c:v>0.75600000000000001</c:v>
                </c:pt>
                <c:pt idx="4863">
                  <c:v>0.70699999999999996</c:v>
                </c:pt>
                <c:pt idx="4864">
                  <c:v>0.79</c:v>
                </c:pt>
                <c:pt idx="4865">
                  <c:v>0.67700000000000005</c:v>
                </c:pt>
                <c:pt idx="4866">
                  <c:v>0.80900000000000005</c:v>
                </c:pt>
                <c:pt idx="4867">
                  <c:v>0.69599999999999995</c:v>
                </c:pt>
                <c:pt idx="4868">
                  <c:v>0.73799999999999999</c:v>
                </c:pt>
                <c:pt idx="4869">
                  <c:v>0.65700000000000003</c:v>
                </c:pt>
                <c:pt idx="4870">
                  <c:v>0.72799999999999998</c:v>
                </c:pt>
                <c:pt idx="4871">
                  <c:v>0.69699999999999995</c:v>
                </c:pt>
                <c:pt idx="4872">
                  <c:v>0.76300000000000001</c:v>
                </c:pt>
                <c:pt idx="4873">
                  <c:v>0.72699999999999998</c:v>
                </c:pt>
                <c:pt idx="4874">
                  <c:v>0.749</c:v>
                </c:pt>
                <c:pt idx="4875">
                  <c:v>0.74</c:v>
                </c:pt>
                <c:pt idx="4876">
                  <c:v>0.78600000000000003</c:v>
                </c:pt>
                <c:pt idx="4877">
                  <c:v>0.752</c:v>
                </c:pt>
                <c:pt idx="4878">
                  <c:v>0.74299999999999999</c:v>
                </c:pt>
                <c:pt idx="4879">
                  <c:v>0.753</c:v>
                </c:pt>
                <c:pt idx="4880">
                  <c:v>0.70799999999999996</c:v>
                </c:pt>
                <c:pt idx="4881">
                  <c:v>0.61399999999999999</c:v>
                </c:pt>
                <c:pt idx="4882">
                  <c:v>0.68799999999999994</c:v>
                </c:pt>
                <c:pt idx="4883">
                  <c:v>0.72299999999999998</c:v>
                </c:pt>
                <c:pt idx="4884">
                  <c:v>0.75</c:v>
                </c:pt>
                <c:pt idx="4885">
                  <c:v>0.752</c:v>
                </c:pt>
                <c:pt idx="4886">
                  <c:v>0.74299999999999999</c:v>
                </c:pt>
                <c:pt idx="4887">
                  <c:v>0.747</c:v>
                </c:pt>
                <c:pt idx="4888">
                  <c:v>0.76200000000000001</c:v>
                </c:pt>
                <c:pt idx="4889">
                  <c:v>0.72699999999999998</c:v>
                </c:pt>
                <c:pt idx="4890">
                  <c:v>0.77</c:v>
                </c:pt>
                <c:pt idx="4891">
                  <c:v>0.53400000000000003</c:v>
                </c:pt>
                <c:pt idx="4892">
                  <c:v>0.72</c:v>
                </c:pt>
                <c:pt idx="4893">
                  <c:v>0.71099999999999997</c:v>
                </c:pt>
                <c:pt idx="4894">
                  <c:v>0.751</c:v>
                </c:pt>
                <c:pt idx="4895">
                  <c:v>0.66200000000000003</c:v>
                </c:pt>
                <c:pt idx="4896">
                  <c:v>0.73799999999999999</c:v>
                </c:pt>
                <c:pt idx="4897">
                  <c:v>0.745</c:v>
                </c:pt>
                <c:pt idx="4898">
                  <c:v>0.76300000000000001</c:v>
                </c:pt>
                <c:pt idx="4899">
                  <c:v>0.76200000000000001</c:v>
                </c:pt>
                <c:pt idx="4900">
                  <c:v>0.64100000000000001</c:v>
                </c:pt>
                <c:pt idx="4901">
                  <c:v>0.75800000000000001</c:v>
                </c:pt>
                <c:pt idx="4902">
                  <c:v>0.76100000000000001</c:v>
                </c:pt>
                <c:pt idx="4903">
                  <c:v>0.73499999999999999</c:v>
                </c:pt>
                <c:pt idx="4904">
                  <c:v>0.72</c:v>
                </c:pt>
                <c:pt idx="4905">
                  <c:v>0.76800000000000002</c:v>
                </c:pt>
                <c:pt idx="4906">
                  <c:v>0.753</c:v>
                </c:pt>
                <c:pt idx="4907">
                  <c:v>0.76500000000000001</c:v>
                </c:pt>
                <c:pt idx="4908">
                  <c:v>0.747</c:v>
                </c:pt>
                <c:pt idx="4909">
                  <c:v>0.66500000000000004</c:v>
                </c:pt>
                <c:pt idx="4910">
                  <c:v>0.78200000000000003</c:v>
                </c:pt>
                <c:pt idx="4911">
                  <c:v>0.75</c:v>
                </c:pt>
                <c:pt idx="4912">
                  <c:v>0.67700000000000005</c:v>
                </c:pt>
                <c:pt idx="4913">
                  <c:v>0.72599999999999998</c:v>
                </c:pt>
                <c:pt idx="4914">
                  <c:v>0.749</c:v>
                </c:pt>
                <c:pt idx="4915">
                  <c:v>0.65600000000000003</c:v>
                </c:pt>
                <c:pt idx="4916">
                  <c:v>0.85399999999999998</c:v>
                </c:pt>
                <c:pt idx="4917">
                  <c:v>0.629</c:v>
                </c:pt>
                <c:pt idx="4918">
                  <c:v>0.747</c:v>
                </c:pt>
                <c:pt idx="4919">
                  <c:v>0.63800000000000001</c:v>
                </c:pt>
                <c:pt idx="4920">
                  <c:v>0.72299999999999998</c:v>
                </c:pt>
                <c:pt idx="4921">
                  <c:v>0.74299999999999999</c:v>
                </c:pt>
                <c:pt idx="4922">
                  <c:v>0.72199999999999998</c:v>
                </c:pt>
                <c:pt idx="4923">
                  <c:v>0.746</c:v>
                </c:pt>
                <c:pt idx="4924">
                  <c:v>0.70799999999999996</c:v>
                </c:pt>
                <c:pt idx="4925">
                  <c:v>0.74199999999999999</c:v>
                </c:pt>
                <c:pt idx="4926">
                  <c:v>0.71499999999999997</c:v>
                </c:pt>
                <c:pt idx="4927">
                  <c:v>0.72299999999999998</c:v>
                </c:pt>
                <c:pt idx="4928">
                  <c:v>0.63500000000000001</c:v>
                </c:pt>
                <c:pt idx="4929">
                  <c:v>0.75900000000000001</c:v>
                </c:pt>
                <c:pt idx="4930">
                  <c:v>0.69599999999999995</c:v>
                </c:pt>
                <c:pt idx="4931">
                  <c:v>0.74299999999999999</c:v>
                </c:pt>
                <c:pt idx="4932">
                  <c:v>0.57199999999999995</c:v>
                </c:pt>
                <c:pt idx="4933">
                  <c:v>0.7</c:v>
                </c:pt>
                <c:pt idx="4934">
                  <c:v>0.70299999999999996</c:v>
                </c:pt>
                <c:pt idx="4935">
                  <c:v>0.71099999999999997</c:v>
                </c:pt>
                <c:pt idx="4936">
                  <c:v>0.77600000000000002</c:v>
                </c:pt>
                <c:pt idx="4937">
                  <c:v>0.71</c:v>
                </c:pt>
                <c:pt idx="4938">
                  <c:v>0.8</c:v>
                </c:pt>
                <c:pt idx="4939">
                  <c:v>0.64400000000000002</c:v>
                </c:pt>
                <c:pt idx="4940">
                  <c:v>0.755</c:v>
                </c:pt>
                <c:pt idx="4941">
                  <c:v>0.69199999999999995</c:v>
                </c:pt>
                <c:pt idx="4942">
                  <c:v>0.72699999999999998</c:v>
                </c:pt>
                <c:pt idx="4943">
                  <c:v>0.70799999999999996</c:v>
                </c:pt>
                <c:pt idx="4944">
                  <c:v>0.72799999999999998</c:v>
                </c:pt>
                <c:pt idx="4945">
                  <c:v>0.69799999999999995</c:v>
                </c:pt>
                <c:pt idx="4946">
                  <c:v>0.76600000000000001</c:v>
                </c:pt>
                <c:pt idx="4947">
                  <c:v>0.75600000000000001</c:v>
                </c:pt>
                <c:pt idx="4948">
                  <c:v>0.76200000000000001</c:v>
                </c:pt>
                <c:pt idx="4949">
                  <c:v>0.72199999999999998</c:v>
                </c:pt>
                <c:pt idx="4950">
                  <c:v>0.69</c:v>
                </c:pt>
                <c:pt idx="4951">
                  <c:v>0.72499999999999998</c:v>
                </c:pt>
                <c:pt idx="4952">
                  <c:v>0.73199999999999998</c:v>
                </c:pt>
                <c:pt idx="4953">
                  <c:v>0.60699999999999998</c:v>
                </c:pt>
                <c:pt idx="4954">
                  <c:v>0.72699999999999998</c:v>
                </c:pt>
                <c:pt idx="4955">
                  <c:v>0.755</c:v>
                </c:pt>
                <c:pt idx="4956">
                  <c:v>0.72299999999999998</c:v>
                </c:pt>
                <c:pt idx="4957">
                  <c:v>0.65600000000000003</c:v>
                </c:pt>
                <c:pt idx="4958">
                  <c:v>0.66800000000000004</c:v>
                </c:pt>
                <c:pt idx="4959">
                  <c:v>0.69199999999999995</c:v>
                </c:pt>
                <c:pt idx="4960">
                  <c:v>0.74399999999999999</c:v>
                </c:pt>
                <c:pt idx="4961">
                  <c:v>0.76300000000000001</c:v>
                </c:pt>
                <c:pt idx="4962">
                  <c:v>0.57599999999999996</c:v>
                </c:pt>
                <c:pt idx="4963">
                  <c:v>0.77800000000000002</c:v>
                </c:pt>
                <c:pt idx="4964">
                  <c:v>0.71099999999999997</c:v>
                </c:pt>
                <c:pt idx="4965">
                  <c:v>0.747</c:v>
                </c:pt>
                <c:pt idx="4966">
                  <c:v>0.69</c:v>
                </c:pt>
                <c:pt idx="4967">
                  <c:v>0.755</c:v>
                </c:pt>
                <c:pt idx="4968">
                  <c:v>0.67600000000000005</c:v>
                </c:pt>
                <c:pt idx="4969">
                  <c:v>0.65200000000000002</c:v>
                </c:pt>
                <c:pt idx="4970">
                  <c:v>0.77700000000000002</c:v>
                </c:pt>
                <c:pt idx="4971">
                  <c:v>0.58899999999999997</c:v>
                </c:pt>
                <c:pt idx="4972">
                  <c:v>0.72</c:v>
                </c:pt>
                <c:pt idx="4973">
                  <c:v>0.71699999999999997</c:v>
                </c:pt>
                <c:pt idx="4974">
                  <c:v>0.70899999999999996</c:v>
                </c:pt>
                <c:pt idx="4975">
                  <c:v>0.73199999999999998</c:v>
                </c:pt>
                <c:pt idx="4976">
                  <c:v>0.69599999999999995</c:v>
                </c:pt>
                <c:pt idx="4977">
                  <c:v>0.72199999999999998</c:v>
                </c:pt>
                <c:pt idx="4978">
                  <c:v>0.71</c:v>
                </c:pt>
                <c:pt idx="4979">
                  <c:v>0.75800000000000001</c:v>
                </c:pt>
                <c:pt idx="4980">
                  <c:v>0.71599999999999997</c:v>
                </c:pt>
                <c:pt idx="4981">
                  <c:v>0.68</c:v>
                </c:pt>
                <c:pt idx="4982">
                  <c:v>0.73499999999999999</c:v>
                </c:pt>
                <c:pt idx="4983">
                  <c:v>0.68100000000000005</c:v>
                </c:pt>
                <c:pt idx="4984">
                  <c:v>0.72099999999999997</c:v>
                </c:pt>
                <c:pt idx="4985">
                  <c:v>0.72699999999999998</c:v>
                </c:pt>
                <c:pt idx="4986">
                  <c:v>0.754</c:v>
                </c:pt>
                <c:pt idx="4987">
                  <c:v>0.72099999999999997</c:v>
                </c:pt>
                <c:pt idx="4988">
                  <c:v>0.67800000000000005</c:v>
                </c:pt>
                <c:pt idx="4989">
                  <c:v>0.70599999999999996</c:v>
                </c:pt>
                <c:pt idx="4990">
                  <c:v>0.69599999999999995</c:v>
                </c:pt>
                <c:pt idx="4991">
                  <c:v>0.87</c:v>
                </c:pt>
                <c:pt idx="4992">
                  <c:v>0.68200000000000005</c:v>
                </c:pt>
                <c:pt idx="4993">
                  <c:v>0.78800000000000003</c:v>
                </c:pt>
                <c:pt idx="4994">
                  <c:v>0.76100000000000001</c:v>
                </c:pt>
                <c:pt idx="4995">
                  <c:v>0.72099999999999997</c:v>
                </c:pt>
                <c:pt idx="4996">
                  <c:v>0.74199999999999999</c:v>
                </c:pt>
                <c:pt idx="4997">
                  <c:v>0.70299999999999996</c:v>
                </c:pt>
                <c:pt idx="4998">
                  <c:v>0.76500000000000001</c:v>
                </c:pt>
                <c:pt idx="4999">
                  <c:v>0.71799999999999997</c:v>
                </c:pt>
                <c:pt idx="5000">
                  <c:v>0.68100000000000005</c:v>
                </c:pt>
                <c:pt idx="5001">
                  <c:v>0.67900000000000005</c:v>
                </c:pt>
                <c:pt idx="5002">
                  <c:v>0.70299999999999996</c:v>
                </c:pt>
                <c:pt idx="5003">
                  <c:v>0.76300000000000001</c:v>
                </c:pt>
                <c:pt idx="5004">
                  <c:v>0.65500000000000003</c:v>
                </c:pt>
                <c:pt idx="5005">
                  <c:v>0.73599999999999999</c:v>
                </c:pt>
                <c:pt idx="5006">
                  <c:v>0.66700000000000004</c:v>
                </c:pt>
                <c:pt idx="5007">
                  <c:v>0.73299999999999998</c:v>
                </c:pt>
                <c:pt idx="5008">
                  <c:v>0.76300000000000001</c:v>
                </c:pt>
                <c:pt idx="5009">
                  <c:v>0.71</c:v>
                </c:pt>
                <c:pt idx="5010">
                  <c:v>0.77900000000000003</c:v>
                </c:pt>
                <c:pt idx="5011">
                  <c:v>0.78600000000000003</c:v>
                </c:pt>
                <c:pt idx="5012">
                  <c:v>0.73</c:v>
                </c:pt>
                <c:pt idx="5013">
                  <c:v>0.79</c:v>
                </c:pt>
                <c:pt idx="5014">
                  <c:v>0.73</c:v>
                </c:pt>
                <c:pt idx="5015">
                  <c:v>0.77700000000000002</c:v>
                </c:pt>
                <c:pt idx="5016">
                  <c:v>0.69799999999999995</c:v>
                </c:pt>
                <c:pt idx="5017">
                  <c:v>0.67500000000000004</c:v>
                </c:pt>
                <c:pt idx="5018">
                  <c:v>0.80600000000000005</c:v>
                </c:pt>
                <c:pt idx="5019">
                  <c:v>0.70299999999999996</c:v>
                </c:pt>
                <c:pt idx="5020">
                  <c:v>0.751</c:v>
                </c:pt>
                <c:pt idx="5021">
                  <c:v>0.753</c:v>
                </c:pt>
                <c:pt idx="5022">
                  <c:v>0.76100000000000001</c:v>
                </c:pt>
                <c:pt idx="5023">
                  <c:v>0.71299999999999997</c:v>
                </c:pt>
                <c:pt idx="5024">
                  <c:v>0.746</c:v>
                </c:pt>
                <c:pt idx="5025">
                  <c:v>0.76900000000000002</c:v>
                </c:pt>
                <c:pt idx="5026">
                  <c:v>0.71299999999999997</c:v>
                </c:pt>
                <c:pt idx="5027">
                  <c:v>0.755</c:v>
                </c:pt>
                <c:pt idx="5028">
                  <c:v>0.70399999999999996</c:v>
                </c:pt>
                <c:pt idx="5029">
                  <c:v>0.74399999999999999</c:v>
                </c:pt>
                <c:pt idx="5030">
                  <c:v>0.80700000000000005</c:v>
                </c:pt>
                <c:pt idx="5031">
                  <c:v>0.745</c:v>
                </c:pt>
                <c:pt idx="5032">
                  <c:v>0.78200000000000003</c:v>
                </c:pt>
                <c:pt idx="5033">
                  <c:v>0.71799999999999997</c:v>
                </c:pt>
                <c:pt idx="5034">
                  <c:v>0.71399999999999997</c:v>
                </c:pt>
                <c:pt idx="5035">
                  <c:v>0.752</c:v>
                </c:pt>
                <c:pt idx="5036">
                  <c:v>0.72099999999999997</c:v>
                </c:pt>
                <c:pt idx="5037">
                  <c:v>0.79400000000000004</c:v>
                </c:pt>
                <c:pt idx="5038">
                  <c:v>0.77800000000000002</c:v>
                </c:pt>
                <c:pt idx="5039">
                  <c:v>0.78500000000000003</c:v>
                </c:pt>
                <c:pt idx="5040">
                  <c:v>0.79300000000000004</c:v>
                </c:pt>
                <c:pt idx="5041">
                  <c:v>0.72799999999999998</c:v>
                </c:pt>
                <c:pt idx="5042">
                  <c:v>0.747</c:v>
                </c:pt>
                <c:pt idx="5043">
                  <c:v>0.69</c:v>
                </c:pt>
                <c:pt idx="5044">
                  <c:v>0.71299999999999997</c:v>
                </c:pt>
                <c:pt idx="5045">
                  <c:v>0.78800000000000003</c:v>
                </c:pt>
                <c:pt idx="5046">
                  <c:v>0.70599999999999996</c:v>
                </c:pt>
                <c:pt idx="5047">
                  <c:v>0.745</c:v>
                </c:pt>
                <c:pt idx="5048">
                  <c:v>0.71299999999999997</c:v>
                </c:pt>
                <c:pt idx="5049">
                  <c:v>0.77200000000000002</c:v>
                </c:pt>
                <c:pt idx="5050">
                  <c:v>0.84899999999999998</c:v>
                </c:pt>
                <c:pt idx="5051">
                  <c:v>0.65900000000000003</c:v>
                </c:pt>
                <c:pt idx="5052">
                  <c:v>0.72</c:v>
                </c:pt>
                <c:pt idx="5053">
                  <c:v>0.75600000000000001</c:v>
                </c:pt>
                <c:pt idx="5054">
                  <c:v>0.73599999999999999</c:v>
                </c:pt>
                <c:pt idx="5055">
                  <c:v>0.63900000000000001</c:v>
                </c:pt>
                <c:pt idx="5056">
                  <c:v>0.749</c:v>
                </c:pt>
                <c:pt idx="5057">
                  <c:v>0.77200000000000002</c:v>
                </c:pt>
                <c:pt idx="5058">
                  <c:v>0.70699999999999996</c:v>
                </c:pt>
                <c:pt idx="5059">
                  <c:v>0.77400000000000002</c:v>
                </c:pt>
                <c:pt idx="5060">
                  <c:v>0.69899999999999995</c:v>
                </c:pt>
                <c:pt idx="5061">
                  <c:v>0.79400000000000004</c:v>
                </c:pt>
                <c:pt idx="5062">
                  <c:v>0.84799999999999998</c:v>
                </c:pt>
                <c:pt idx="5063">
                  <c:v>0.77800000000000002</c:v>
                </c:pt>
                <c:pt idx="5064">
                  <c:v>0.747</c:v>
                </c:pt>
                <c:pt idx="5065">
                  <c:v>0.74</c:v>
                </c:pt>
                <c:pt idx="5066">
                  <c:v>0.76600000000000001</c:v>
                </c:pt>
                <c:pt idx="5067">
                  <c:v>0.78100000000000003</c:v>
                </c:pt>
                <c:pt idx="5068">
                  <c:v>0.752</c:v>
                </c:pt>
                <c:pt idx="5069">
                  <c:v>0.77900000000000003</c:v>
                </c:pt>
                <c:pt idx="5070">
                  <c:v>0.752</c:v>
                </c:pt>
                <c:pt idx="5071">
                  <c:v>0.79900000000000004</c:v>
                </c:pt>
                <c:pt idx="5072">
                  <c:v>0.76100000000000001</c:v>
                </c:pt>
                <c:pt idx="5073">
                  <c:v>0.74399999999999999</c:v>
                </c:pt>
                <c:pt idx="5074">
                  <c:v>0.78</c:v>
                </c:pt>
                <c:pt idx="5075">
                  <c:v>0.64600000000000002</c:v>
                </c:pt>
                <c:pt idx="5076">
                  <c:v>0.76400000000000001</c:v>
                </c:pt>
                <c:pt idx="5077">
                  <c:v>0.69299999999999995</c:v>
                </c:pt>
                <c:pt idx="5078">
                  <c:v>0.65100000000000002</c:v>
                </c:pt>
                <c:pt idx="5079">
                  <c:v>0.76800000000000002</c:v>
                </c:pt>
                <c:pt idx="5080">
                  <c:v>0.76200000000000001</c:v>
                </c:pt>
                <c:pt idx="5081">
                  <c:v>0.80600000000000005</c:v>
                </c:pt>
                <c:pt idx="5082">
                  <c:v>0.64300000000000002</c:v>
                </c:pt>
                <c:pt idx="5083">
                  <c:v>0.66500000000000004</c:v>
                </c:pt>
                <c:pt idx="5084">
                  <c:v>0.66500000000000004</c:v>
                </c:pt>
                <c:pt idx="5085">
                  <c:v>0.71599999999999997</c:v>
                </c:pt>
                <c:pt idx="5086">
                  <c:v>0.67600000000000005</c:v>
                </c:pt>
                <c:pt idx="5087">
                  <c:v>0.70099999999999996</c:v>
                </c:pt>
                <c:pt idx="5088">
                  <c:v>0.68700000000000006</c:v>
                </c:pt>
                <c:pt idx="5089">
                  <c:v>0.78600000000000003</c:v>
                </c:pt>
                <c:pt idx="5090">
                  <c:v>0.747</c:v>
                </c:pt>
                <c:pt idx="5091">
                  <c:v>0.70699999999999996</c:v>
                </c:pt>
                <c:pt idx="5092">
                  <c:v>0.78700000000000003</c:v>
                </c:pt>
                <c:pt idx="5093">
                  <c:v>0.75600000000000001</c:v>
                </c:pt>
                <c:pt idx="5094">
                  <c:v>0.68</c:v>
                </c:pt>
                <c:pt idx="5095">
                  <c:v>0.72599999999999998</c:v>
                </c:pt>
                <c:pt idx="5096">
                  <c:v>0.76300000000000001</c:v>
                </c:pt>
                <c:pt idx="5097">
                  <c:v>0.67</c:v>
                </c:pt>
                <c:pt idx="5098">
                  <c:v>0.746</c:v>
                </c:pt>
                <c:pt idx="5099">
                  <c:v>0.78200000000000003</c:v>
                </c:pt>
                <c:pt idx="5100">
                  <c:v>0.79600000000000004</c:v>
                </c:pt>
                <c:pt idx="5101">
                  <c:v>0.76400000000000001</c:v>
                </c:pt>
                <c:pt idx="5102">
                  <c:v>0.72299999999999998</c:v>
                </c:pt>
                <c:pt idx="5103">
                  <c:v>0.76300000000000001</c:v>
                </c:pt>
                <c:pt idx="5104">
                  <c:v>0.749</c:v>
                </c:pt>
                <c:pt idx="5105">
                  <c:v>0.73699999999999999</c:v>
                </c:pt>
                <c:pt idx="5106">
                  <c:v>0.69799999999999995</c:v>
                </c:pt>
                <c:pt idx="5107">
                  <c:v>0.71499999999999997</c:v>
                </c:pt>
                <c:pt idx="5108">
                  <c:v>0.78200000000000003</c:v>
                </c:pt>
                <c:pt idx="5109">
                  <c:v>0.67600000000000005</c:v>
                </c:pt>
                <c:pt idx="5110">
                  <c:v>0.80400000000000005</c:v>
                </c:pt>
                <c:pt idx="5111">
                  <c:v>0.68700000000000006</c:v>
                </c:pt>
                <c:pt idx="5112">
                  <c:v>0.69499999999999995</c:v>
                </c:pt>
                <c:pt idx="5113">
                  <c:v>0.748</c:v>
                </c:pt>
                <c:pt idx="5114">
                  <c:v>0.78100000000000003</c:v>
                </c:pt>
                <c:pt idx="5115">
                  <c:v>0.67800000000000005</c:v>
                </c:pt>
                <c:pt idx="5116">
                  <c:v>0.67800000000000005</c:v>
                </c:pt>
                <c:pt idx="5117">
                  <c:v>0.65400000000000003</c:v>
                </c:pt>
                <c:pt idx="5118">
                  <c:v>0.69399999999999995</c:v>
                </c:pt>
                <c:pt idx="5119">
                  <c:v>0.67800000000000005</c:v>
                </c:pt>
                <c:pt idx="5120">
                  <c:v>0.77300000000000002</c:v>
                </c:pt>
                <c:pt idx="5121">
                  <c:v>0.71699999999999997</c:v>
                </c:pt>
                <c:pt idx="5122">
                  <c:v>0.76200000000000001</c:v>
                </c:pt>
                <c:pt idx="5123">
                  <c:v>0.71399999999999997</c:v>
                </c:pt>
                <c:pt idx="5124">
                  <c:v>0.77800000000000002</c:v>
                </c:pt>
                <c:pt idx="5125">
                  <c:v>0.67200000000000004</c:v>
                </c:pt>
                <c:pt idx="5126">
                  <c:v>0.622</c:v>
                </c:pt>
                <c:pt idx="5127">
                  <c:v>0.749</c:v>
                </c:pt>
                <c:pt idx="5128">
                  <c:v>0.70399999999999996</c:v>
                </c:pt>
                <c:pt idx="5129">
                  <c:v>0.76600000000000001</c:v>
                </c:pt>
                <c:pt idx="5130">
                  <c:v>0.67800000000000005</c:v>
                </c:pt>
                <c:pt idx="5131">
                  <c:v>0.73099999999999998</c:v>
                </c:pt>
                <c:pt idx="5132">
                  <c:v>0.72</c:v>
                </c:pt>
                <c:pt idx="5133">
                  <c:v>0.70499999999999996</c:v>
                </c:pt>
                <c:pt idx="5134">
                  <c:v>0.67100000000000004</c:v>
                </c:pt>
                <c:pt idx="5135">
                  <c:v>0.78400000000000003</c:v>
                </c:pt>
                <c:pt idx="5136">
                  <c:v>0.81200000000000006</c:v>
                </c:pt>
                <c:pt idx="5137">
                  <c:v>0.64700000000000002</c:v>
                </c:pt>
                <c:pt idx="5138">
                  <c:v>0.755</c:v>
                </c:pt>
                <c:pt idx="5139">
                  <c:v>0.70599999999999996</c:v>
                </c:pt>
                <c:pt idx="5140">
                  <c:v>0.79600000000000004</c:v>
                </c:pt>
                <c:pt idx="5141">
                  <c:v>0.67900000000000005</c:v>
                </c:pt>
                <c:pt idx="5142">
                  <c:v>0.71099999999999997</c:v>
                </c:pt>
                <c:pt idx="5143">
                  <c:v>0.85</c:v>
                </c:pt>
                <c:pt idx="5144">
                  <c:v>0.76600000000000001</c:v>
                </c:pt>
                <c:pt idx="5145">
                  <c:v>0.73499999999999999</c:v>
                </c:pt>
                <c:pt idx="5146">
                  <c:v>0.79500000000000004</c:v>
                </c:pt>
                <c:pt idx="5147">
                  <c:v>0.72599999999999998</c:v>
                </c:pt>
                <c:pt idx="5148">
                  <c:v>0.56599999999999995</c:v>
                </c:pt>
                <c:pt idx="5149">
                  <c:v>0.72699999999999998</c:v>
                </c:pt>
                <c:pt idx="5150">
                  <c:v>0.68100000000000005</c:v>
                </c:pt>
                <c:pt idx="5151">
                  <c:v>0.8</c:v>
                </c:pt>
                <c:pt idx="5152">
                  <c:v>0.82</c:v>
                </c:pt>
                <c:pt idx="5153">
                  <c:v>0.54400000000000004</c:v>
                </c:pt>
                <c:pt idx="5154">
                  <c:v>0.72399999999999998</c:v>
                </c:pt>
                <c:pt idx="5155">
                  <c:v>0.58399999999999996</c:v>
                </c:pt>
                <c:pt idx="5156">
                  <c:v>0.78800000000000003</c:v>
                </c:pt>
                <c:pt idx="5157">
                  <c:v>0.69499999999999995</c:v>
                </c:pt>
                <c:pt idx="5158">
                  <c:v>0.72499999999999998</c:v>
                </c:pt>
                <c:pt idx="5159">
                  <c:v>0.70299999999999996</c:v>
                </c:pt>
                <c:pt idx="5160">
                  <c:v>0.74399999999999999</c:v>
                </c:pt>
                <c:pt idx="5161">
                  <c:v>0.78300000000000003</c:v>
                </c:pt>
                <c:pt idx="5162">
                  <c:v>0.75</c:v>
                </c:pt>
                <c:pt idx="5163">
                  <c:v>0.71799999999999997</c:v>
                </c:pt>
                <c:pt idx="5164">
                  <c:v>0.81200000000000006</c:v>
                </c:pt>
                <c:pt idx="5165">
                  <c:v>0.71599999999999997</c:v>
                </c:pt>
                <c:pt idx="5166">
                  <c:v>0.748</c:v>
                </c:pt>
                <c:pt idx="5167">
                  <c:v>0.75900000000000001</c:v>
                </c:pt>
                <c:pt idx="5168">
                  <c:v>0.749</c:v>
                </c:pt>
                <c:pt idx="5169">
                  <c:v>0.69199999999999995</c:v>
                </c:pt>
                <c:pt idx="5170">
                  <c:v>0.71499999999999997</c:v>
                </c:pt>
                <c:pt idx="5171">
                  <c:v>0.69899999999999995</c:v>
                </c:pt>
                <c:pt idx="5172">
                  <c:v>0.71599999999999997</c:v>
                </c:pt>
                <c:pt idx="5173">
                  <c:v>0.78200000000000003</c:v>
                </c:pt>
                <c:pt idx="5174">
                  <c:v>0.752</c:v>
                </c:pt>
                <c:pt idx="5175">
                  <c:v>0.71899999999999997</c:v>
                </c:pt>
                <c:pt idx="5176">
                  <c:v>0.76600000000000001</c:v>
                </c:pt>
                <c:pt idx="5177">
                  <c:v>0.83099999999999996</c:v>
                </c:pt>
                <c:pt idx="5178">
                  <c:v>0.72799999999999998</c:v>
                </c:pt>
                <c:pt idx="5179">
                  <c:v>0.72799999999999998</c:v>
                </c:pt>
                <c:pt idx="5180">
                  <c:v>0.71699999999999997</c:v>
                </c:pt>
                <c:pt idx="5181">
                  <c:v>0.69299999999999995</c:v>
                </c:pt>
                <c:pt idx="5182">
                  <c:v>0.72599999999999998</c:v>
                </c:pt>
                <c:pt idx="5183">
                  <c:v>0.73099999999999998</c:v>
                </c:pt>
                <c:pt idx="5184">
                  <c:v>0.72199999999999998</c:v>
                </c:pt>
                <c:pt idx="5185">
                  <c:v>0.752</c:v>
                </c:pt>
                <c:pt idx="5186">
                  <c:v>0.69599999999999995</c:v>
                </c:pt>
                <c:pt idx="5187">
                  <c:v>0.75700000000000001</c:v>
                </c:pt>
                <c:pt idx="5188">
                  <c:v>0.72499999999999998</c:v>
                </c:pt>
                <c:pt idx="5189">
                  <c:v>0.81799999999999995</c:v>
                </c:pt>
                <c:pt idx="5190">
                  <c:v>0.752</c:v>
                </c:pt>
                <c:pt idx="5191">
                  <c:v>0.75600000000000001</c:v>
                </c:pt>
                <c:pt idx="5192">
                  <c:v>0.77200000000000002</c:v>
                </c:pt>
                <c:pt idx="5193">
                  <c:v>0.78600000000000003</c:v>
                </c:pt>
                <c:pt idx="5194">
                  <c:v>0.72699999999999998</c:v>
                </c:pt>
                <c:pt idx="5195">
                  <c:v>0.88700000000000001</c:v>
                </c:pt>
                <c:pt idx="5196">
                  <c:v>0.72399999999999998</c:v>
                </c:pt>
                <c:pt idx="5197">
                  <c:v>0.64500000000000002</c:v>
                </c:pt>
                <c:pt idx="5198">
                  <c:v>0.72399999999999998</c:v>
                </c:pt>
                <c:pt idx="5199">
                  <c:v>0.75</c:v>
                </c:pt>
                <c:pt idx="5200">
                  <c:v>0.79100000000000004</c:v>
                </c:pt>
                <c:pt idx="5201">
                  <c:v>0.77800000000000002</c:v>
                </c:pt>
                <c:pt idx="5202">
                  <c:v>0.70599999999999996</c:v>
                </c:pt>
                <c:pt idx="5203">
                  <c:v>0.75600000000000001</c:v>
                </c:pt>
                <c:pt idx="5204">
                  <c:v>0.76100000000000001</c:v>
                </c:pt>
                <c:pt idx="5205">
                  <c:v>0.79300000000000004</c:v>
                </c:pt>
                <c:pt idx="5206">
                  <c:v>0.79700000000000004</c:v>
                </c:pt>
                <c:pt idx="5207">
                  <c:v>0.76700000000000002</c:v>
                </c:pt>
                <c:pt idx="5208">
                  <c:v>0.79400000000000004</c:v>
                </c:pt>
                <c:pt idx="5209">
                  <c:v>0.75</c:v>
                </c:pt>
                <c:pt idx="5210">
                  <c:v>0.74399999999999999</c:v>
                </c:pt>
                <c:pt idx="5211">
                  <c:v>0.67100000000000004</c:v>
                </c:pt>
                <c:pt idx="5212">
                  <c:v>0.67200000000000004</c:v>
                </c:pt>
                <c:pt idx="5213">
                  <c:v>0.69899999999999995</c:v>
                </c:pt>
                <c:pt idx="5214">
                  <c:v>0.75</c:v>
                </c:pt>
                <c:pt idx="5215">
                  <c:v>0.755</c:v>
                </c:pt>
                <c:pt idx="5216">
                  <c:v>0.79200000000000004</c:v>
                </c:pt>
                <c:pt idx="5217">
                  <c:v>0.73499999999999999</c:v>
                </c:pt>
                <c:pt idx="5218">
                  <c:v>0.69199999999999995</c:v>
                </c:pt>
                <c:pt idx="5219">
                  <c:v>0.78900000000000003</c:v>
                </c:pt>
                <c:pt idx="5220">
                  <c:v>0.72699999999999998</c:v>
                </c:pt>
                <c:pt idx="5221">
                  <c:v>0.68200000000000005</c:v>
                </c:pt>
                <c:pt idx="5222">
                  <c:v>0.69899999999999995</c:v>
                </c:pt>
                <c:pt idx="5223">
                  <c:v>0.69499999999999995</c:v>
                </c:pt>
                <c:pt idx="5224">
                  <c:v>0.71599999999999997</c:v>
                </c:pt>
                <c:pt idx="5225">
                  <c:v>0.78600000000000003</c:v>
                </c:pt>
                <c:pt idx="5226">
                  <c:v>0.74</c:v>
                </c:pt>
                <c:pt idx="5227">
                  <c:v>0.71699999999999997</c:v>
                </c:pt>
                <c:pt idx="5228">
                  <c:v>0.80500000000000005</c:v>
                </c:pt>
                <c:pt idx="5229">
                  <c:v>0.70299999999999996</c:v>
                </c:pt>
                <c:pt idx="5230">
                  <c:v>0.69399999999999995</c:v>
                </c:pt>
                <c:pt idx="5231">
                  <c:v>0.77300000000000002</c:v>
                </c:pt>
                <c:pt idx="5232">
                  <c:v>0.69299999999999995</c:v>
                </c:pt>
                <c:pt idx="5233">
                  <c:v>0.67700000000000005</c:v>
                </c:pt>
                <c:pt idx="5234">
                  <c:v>0.68700000000000006</c:v>
                </c:pt>
                <c:pt idx="5235">
                  <c:v>0.68700000000000006</c:v>
                </c:pt>
                <c:pt idx="5236">
                  <c:v>0.67900000000000005</c:v>
                </c:pt>
                <c:pt idx="5237">
                  <c:v>0.73499999999999999</c:v>
                </c:pt>
                <c:pt idx="5238">
                  <c:v>0.67</c:v>
                </c:pt>
                <c:pt idx="5239">
                  <c:v>0.72499999999999998</c:v>
                </c:pt>
                <c:pt idx="5240">
                  <c:v>0.72099999999999997</c:v>
                </c:pt>
                <c:pt idx="5241">
                  <c:v>0.73399999999999999</c:v>
                </c:pt>
                <c:pt idx="5242">
                  <c:v>0.58899999999999997</c:v>
                </c:pt>
                <c:pt idx="5243">
                  <c:v>0.77600000000000002</c:v>
                </c:pt>
                <c:pt idx="5244">
                  <c:v>0.75</c:v>
                </c:pt>
                <c:pt idx="5245">
                  <c:v>0.70699999999999996</c:v>
                </c:pt>
                <c:pt idx="5246">
                  <c:v>0.75700000000000001</c:v>
                </c:pt>
                <c:pt idx="5247">
                  <c:v>0.77200000000000002</c:v>
                </c:pt>
                <c:pt idx="5248">
                  <c:v>0.66300000000000003</c:v>
                </c:pt>
                <c:pt idx="5249">
                  <c:v>0.78</c:v>
                </c:pt>
                <c:pt idx="5250">
                  <c:v>0.70299999999999996</c:v>
                </c:pt>
                <c:pt idx="5251">
                  <c:v>0.66500000000000004</c:v>
                </c:pt>
                <c:pt idx="5252">
                  <c:v>0.65900000000000003</c:v>
                </c:pt>
                <c:pt idx="5253">
                  <c:v>0.72599999999999998</c:v>
                </c:pt>
                <c:pt idx="5254">
                  <c:v>0.755</c:v>
                </c:pt>
                <c:pt idx="5255">
                  <c:v>0.754</c:v>
                </c:pt>
                <c:pt idx="5256">
                  <c:v>0.70399999999999996</c:v>
                </c:pt>
                <c:pt idx="5257">
                  <c:v>0.69799999999999995</c:v>
                </c:pt>
                <c:pt idx="5258">
                  <c:v>0.63500000000000001</c:v>
                </c:pt>
                <c:pt idx="5259">
                  <c:v>0.73199999999999998</c:v>
                </c:pt>
                <c:pt idx="5260">
                  <c:v>0.70199999999999996</c:v>
                </c:pt>
                <c:pt idx="5261">
                  <c:v>0.58699999999999997</c:v>
                </c:pt>
                <c:pt idx="5262">
                  <c:v>0.71199999999999997</c:v>
                </c:pt>
                <c:pt idx="5263">
                  <c:v>0.66400000000000003</c:v>
                </c:pt>
                <c:pt idx="5264">
                  <c:v>0.75800000000000001</c:v>
                </c:pt>
                <c:pt idx="5265">
                  <c:v>0.67300000000000004</c:v>
                </c:pt>
                <c:pt idx="5266">
                  <c:v>0.86699999999999999</c:v>
                </c:pt>
                <c:pt idx="5267">
                  <c:v>0.74099999999999999</c:v>
                </c:pt>
                <c:pt idx="5268">
                  <c:v>0.74099999999999999</c:v>
                </c:pt>
                <c:pt idx="5269">
                  <c:v>0.67200000000000004</c:v>
                </c:pt>
                <c:pt idx="5270">
                  <c:v>0.75</c:v>
                </c:pt>
                <c:pt idx="5271">
                  <c:v>0.72899999999999998</c:v>
                </c:pt>
                <c:pt idx="5272">
                  <c:v>0.65800000000000003</c:v>
                </c:pt>
                <c:pt idx="5273">
                  <c:v>0.79100000000000004</c:v>
                </c:pt>
                <c:pt idx="5274">
                  <c:v>0.82899999999999996</c:v>
                </c:pt>
                <c:pt idx="5275">
                  <c:v>0.80500000000000005</c:v>
                </c:pt>
                <c:pt idx="5276">
                  <c:v>0.73499999999999999</c:v>
                </c:pt>
                <c:pt idx="5277">
                  <c:v>0.70899999999999996</c:v>
                </c:pt>
                <c:pt idx="5278">
                  <c:v>0.71599999999999997</c:v>
                </c:pt>
                <c:pt idx="5279">
                  <c:v>0.76200000000000001</c:v>
                </c:pt>
                <c:pt idx="5280">
                  <c:v>0.628</c:v>
                </c:pt>
                <c:pt idx="5281">
                  <c:v>0.84799999999999998</c:v>
                </c:pt>
                <c:pt idx="5282">
                  <c:v>0.71199999999999997</c:v>
                </c:pt>
                <c:pt idx="5283">
                  <c:v>0.71599999999999997</c:v>
                </c:pt>
                <c:pt idx="5284">
                  <c:v>0.745</c:v>
                </c:pt>
                <c:pt idx="5285">
                  <c:v>0.73499999999999999</c:v>
                </c:pt>
                <c:pt idx="5286">
                  <c:v>0.70099999999999996</c:v>
                </c:pt>
                <c:pt idx="5287">
                  <c:v>0.60299999999999998</c:v>
                </c:pt>
                <c:pt idx="5288">
                  <c:v>0.86099999999999999</c:v>
                </c:pt>
                <c:pt idx="5289">
                  <c:v>0.84</c:v>
                </c:pt>
                <c:pt idx="5290">
                  <c:v>0.73199999999999998</c:v>
                </c:pt>
                <c:pt idx="5291">
                  <c:v>0.748</c:v>
                </c:pt>
                <c:pt idx="5292">
                  <c:v>0.82299999999999995</c:v>
                </c:pt>
                <c:pt idx="5293">
                  <c:v>0.74199999999999999</c:v>
                </c:pt>
                <c:pt idx="5294">
                  <c:v>0.77800000000000002</c:v>
                </c:pt>
                <c:pt idx="5295">
                  <c:v>0.752</c:v>
                </c:pt>
                <c:pt idx="5296">
                  <c:v>0.70199999999999996</c:v>
                </c:pt>
                <c:pt idx="5297">
                  <c:v>0.71599999999999997</c:v>
                </c:pt>
                <c:pt idx="5298">
                  <c:v>0.72799999999999998</c:v>
                </c:pt>
                <c:pt idx="5299">
                  <c:v>0.78300000000000003</c:v>
                </c:pt>
                <c:pt idx="5300">
                  <c:v>0.68</c:v>
                </c:pt>
                <c:pt idx="5301">
                  <c:v>0.80700000000000005</c:v>
                </c:pt>
                <c:pt idx="5302">
                  <c:v>0.64600000000000002</c:v>
                </c:pt>
                <c:pt idx="5303">
                  <c:v>0.77400000000000002</c:v>
                </c:pt>
                <c:pt idx="5304">
                  <c:v>0.70699999999999996</c:v>
                </c:pt>
                <c:pt idx="5305">
                  <c:v>0.72299999999999998</c:v>
                </c:pt>
                <c:pt idx="5306">
                  <c:v>0.73499999999999999</c:v>
                </c:pt>
              </c:numCache>
            </c:numRef>
          </c:xVal>
          <c:yVal>
            <c:numRef>
              <c:f>Analises!$L$31:$L$5337</c:f>
              <c:numCache>
                <c:formatCode>_(* #,##0.00_);_(* \(#,##0.00\);_(* "-"??_);_(@_)</c:formatCode>
                <c:ptCount val="5307"/>
                <c:pt idx="0">
                  <c:v>3190.57</c:v>
                </c:pt>
                <c:pt idx="1">
                  <c:v>4282.6499999999996</c:v>
                </c:pt>
                <c:pt idx="2">
                  <c:v>4530.24</c:v>
                </c:pt>
                <c:pt idx="3">
                  <c:v>4533.95</c:v>
                </c:pt>
                <c:pt idx="4">
                  <c:v>4585.72</c:v>
                </c:pt>
                <c:pt idx="5">
                  <c:v>4586.67</c:v>
                </c:pt>
                <c:pt idx="6">
                  <c:v>4689.38</c:v>
                </c:pt>
                <c:pt idx="7">
                  <c:v>4766.74</c:v>
                </c:pt>
                <c:pt idx="8">
                  <c:v>4803.74</c:v>
                </c:pt>
                <c:pt idx="9">
                  <c:v>4811.03</c:v>
                </c:pt>
                <c:pt idx="10">
                  <c:v>4835.96</c:v>
                </c:pt>
                <c:pt idx="11">
                  <c:v>4848.7299999999996</c:v>
                </c:pt>
                <c:pt idx="12">
                  <c:v>4867.3</c:v>
                </c:pt>
                <c:pt idx="13">
                  <c:v>4884.17</c:v>
                </c:pt>
                <c:pt idx="14">
                  <c:v>4893.6099999999997</c:v>
                </c:pt>
                <c:pt idx="15">
                  <c:v>4973.1400000000003</c:v>
                </c:pt>
                <c:pt idx="16">
                  <c:v>4981.62</c:v>
                </c:pt>
                <c:pt idx="17">
                  <c:v>4985.01</c:v>
                </c:pt>
                <c:pt idx="18">
                  <c:v>5000.68</c:v>
                </c:pt>
                <c:pt idx="19">
                  <c:v>5063.41</c:v>
                </c:pt>
                <c:pt idx="20">
                  <c:v>5065.83</c:v>
                </c:pt>
                <c:pt idx="21">
                  <c:v>5067.74</c:v>
                </c:pt>
                <c:pt idx="22">
                  <c:v>5073.6000000000004</c:v>
                </c:pt>
                <c:pt idx="23">
                  <c:v>5077.34</c:v>
                </c:pt>
                <c:pt idx="24">
                  <c:v>5079.1099999999997</c:v>
                </c:pt>
                <c:pt idx="25">
                  <c:v>5090.8100000000004</c:v>
                </c:pt>
                <c:pt idx="26">
                  <c:v>5091.8999999999996</c:v>
                </c:pt>
                <c:pt idx="27">
                  <c:v>5104.4399999999996</c:v>
                </c:pt>
                <c:pt idx="28">
                  <c:v>5120.66</c:v>
                </c:pt>
                <c:pt idx="29">
                  <c:v>5135.37</c:v>
                </c:pt>
                <c:pt idx="30">
                  <c:v>5135.8999999999996</c:v>
                </c:pt>
                <c:pt idx="31">
                  <c:v>5139.8900000000003</c:v>
                </c:pt>
                <c:pt idx="32">
                  <c:v>5197.8900000000003</c:v>
                </c:pt>
                <c:pt idx="33">
                  <c:v>5230.63</c:v>
                </c:pt>
                <c:pt idx="34">
                  <c:v>5264.33</c:v>
                </c:pt>
                <c:pt idx="35">
                  <c:v>5284.83</c:v>
                </c:pt>
                <c:pt idx="36">
                  <c:v>5293.77</c:v>
                </c:pt>
                <c:pt idx="37">
                  <c:v>5299.76</c:v>
                </c:pt>
                <c:pt idx="38">
                  <c:v>5307.2</c:v>
                </c:pt>
                <c:pt idx="39">
                  <c:v>5336.35</c:v>
                </c:pt>
                <c:pt idx="40">
                  <c:v>5338.15</c:v>
                </c:pt>
                <c:pt idx="41">
                  <c:v>5340.6</c:v>
                </c:pt>
                <c:pt idx="42">
                  <c:v>5345.79</c:v>
                </c:pt>
                <c:pt idx="43">
                  <c:v>5364.12</c:v>
                </c:pt>
                <c:pt idx="44">
                  <c:v>5380.33</c:v>
                </c:pt>
                <c:pt idx="45">
                  <c:v>5389.03</c:v>
                </c:pt>
                <c:pt idx="46">
                  <c:v>5403.47</c:v>
                </c:pt>
                <c:pt idx="47">
                  <c:v>5408.78</c:v>
                </c:pt>
                <c:pt idx="48">
                  <c:v>5412.68</c:v>
                </c:pt>
                <c:pt idx="49">
                  <c:v>5416.22</c:v>
                </c:pt>
                <c:pt idx="50">
                  <c:v>5417.22</c:v>
                </c:pt>
                <c:pt idx="51">
                  <c:v>5420.4</c:v>
                </c:pt>
                <c:pt idx="52">
                  <c:v>5420.5</c:v>
                </c:pt>
                <c:pt idx="53">
                  <c:v>5422.74</c:v>
                </c:pt>
                <c:pt idx="54">
                  <c:v>5428.39</c:v>
                </c:pt>
                <c:pt idx="55">
                  <c:v>5428.47</c:v>
                </c:pt>
                <c:pt idx="56">
                  <c:v>5444.31</c:v>
                </c:pt>
                <c:pt idx="57">
                  <c:v>5446.6</c:v>
                </c:pt>
                <c:pt idx="58">
                  <c:v>5458.28</c:v>
                </c:pt>
                <c:pt idx="59">
                  <c:v>5469.48</c:v>
                </c:pt>
                <c:pt idx="60">
                  <c:v>5471.49</c:v>
                </c:pt>
                <c:pt idx="61">
                  <c:v>5489.47</c:v>
                </c:pt>
                <c:pt idx="62">
                  <c:v>5496.96</c:v>
                </c:pt>
                <c:pt idx="63">
                  <c:v>5497.11</c:v>
                </c:pt>
                <c:pt idx="64">
                  <c:v>5500.85</c:v>
                </c:pt>
                <c:pt idx="65">
                  <c:v>5507</c:v>
                </c:pt>
                <c:pt idx="66">
                  <c:v>5521.28</c:v>
                </c:pt>
                <c:pt idx="67">
                  <c:v>5522.39</c:v>
                </c:pt>
                <c:pt idx="68">
                  <c:v>5523.93</c:v>
                </c:pt>
                <c:pt idx="69">
                  <c:v>5528.25</c:v>
                </c:pt>
                <c:pt idx="70">
                  <c:v>5529.52</c:v>
                </c:pt>
                <c:pt idx="71">
                  <c:v>5543.79</c:v>
                </c:pt>
                <c:pt idx="72">
                  <c:v>5548.08</c:v>
                </c:pt>
                <c:pt idx="73">
                  <c:v>5553.69</c:v>
                </c:pt>
                <c:pt idx="74">
                  <c:v>5558.32</c:v>
                </c:pt>
                <c:pt idx="75">
                  <c:v>5579.96</c:v>
                </c:pt>
                <c:pt idx="76">
                  <c:v>5582.87</c:v>
                </c:pt>
                <c:pt idx="77">
                  <c:v>5586.41</c:v>
                </c:pt>
                <c:pt idx="78">
                  <c:v>5608.02</c:v>
                </c:pt>
                <c:pt idx="79">
                  <c:v>5611.29</c:v>
                </c:pt>
                <c:pt idx="80">
                  <c:v>5628.47</c:v>
                </c:pt>
                <c:pt idx="81">
                  <c:v>5634.25</c:v>
                </c:pt>
                <c:pt idx="82">
                  <c:v>5636.11</c:v>
                </c:pt>
                <c:pt idx="83">
                  <c:v>5639.94</c:v>
                </c:pt>
                <c:pt idx="84">
                  <c:v>5642.1</c:v>
                </c:pt>
                <c:pt idx="85">
                  <c:v>5647.4</c:v>
                </c:pt>
                <c:pt idx="86">
                  <c:v>5647.92</c:v>
                </c:pt>
                <c:pt idx="87">
                  <c:v>5650.24</c:v>
                </c:pt>
                <c:pt idx="88">
                  <c:v>5650.76</c:v>
                </c:pt>
                <c:pt idx="89">
                  <c:v>5658.32</c:v>
                </c:pt>
                <c:pt idx="90">
                  <c:v>5670.1</c:v>
                </c:pt>
                <c:pt idx="91">
                  <c:v>5670.33</c:v>
                </c:pt>
                <c:pt idx="92">
                  <c:v>5670.63</c:v>
                </c:pt>
                <c:pt idx="93">
                  <c:v>5672.48</c:v>
                </c:pt>
                <c:pt idx="94">
                  <c:v>5678.15</c:v>
                </c:pt>
                <c:pt idx="95">
                  <c:v>5681.88</c:v>
                </c:pt>
                <c:pt idx="96">
                  <c:v>5684.05</c:v>
                </c:pt>
                <c:pt idx="97">
                  <c:v>5688.18</c:v>
                </c:pt>
                <c:pt idx="98">
                  <c:v>5695.12</c:v>
                </c:pt>
                <c:pt idx="99">
                  <c:v>5697.49</c:v>
                </c:pt>
                <c:pt idx="100">
                  <c:v>5697.67</c:v>
                </c:pt>
                <c:pt idx="101">
                  <c:v>5700.24</c:v>
                </c:pt>
                <c:pt idx="102">
                  <c:v>5708.63</c:v>
                </c:pt>
                <c:pt idx="103">
                  <c:v>5708.66</c:v>
                </c:pt>
                <c:pt idx="104">
                  <c:v>5713.24</c:v>
                </c:pt>
                <c:pt idx="105">
                  <c:v>5729.3</c:v>
                </c:pt>
                <c:pt idx="106">
                  <c:v>5737.05</c:v>
                </c:pt>
                <c:pt idx="107">
                  <c:v>5739.01</c:v>
                </c:pt>
                <c:pt idx="108">
                  <c:v>5744.87</c:v>
                </c:pt>
                <c:pt idx="109">
                  <c:v>5747.84</c:v>
                </c:pt>
                <c:pt idx="110">
                  <c:v>5761.68</c:v>
                </c:pt>
                <c:pt idx="111">
                  <c:v>5764.28</c:v>
                </c:pt>
                <c:pt idx="112">
                  <c:v>5765.8</c:v>
                </c:pt>
                <c:pt idx="113">
                  <c:v>5768.28</c:v>
                </c:pt>
                <c:pt idx="114">
                  <c:v>5770.02</c:v>
                </c:pt>
                <c:pt idx="115">
                  <c:v>5774.67</c:v>
                </c:pt>
                <c:pt idx="116">
                  <c:v>5776.25</c:v>
                </c:pt>
                <c:pt idx="117">
                  <c:v>5779.54</c:v>
                </c:pt>
                <c:pt idx="118">
                  <c:v>5782.96</c:v>
                </c:pt>
                <c:pt idx="119">
                  <c:v>5785.11</c:v>
                </c:pt>
                <c:pt idx="120">
                  <c:v>5786.45</c:v>
                </c:pt>
                <c:pt idx="121">
                  <c:v>5786.86</c:v>
                </c:pt>
                <c:pt idx="122">
                  <c:v>5789.39</c:v>
                </c:pt>
                <c:pt idx="123">
                  <c:v>5789.7</c:v>
                </c:pt>
                <c:pt idx="124">
                  <c:v>5794.4</c:v>
                </c:pt>
                <c:pt idx="125">
                  <c:v>5794.75</c:v>
                </c:pt>
                <c:pt idx="126">
                  <c:v>5799.6</c:v>
                </c:pt>
                <c:pt idx="127">
                  <c:v>5809.23</c:v>
                </c:pt>
                <c:pt idx="128">
                  <c:v>5811.7</c:v>
                </c:pt>
                <c:pt idx="129">
                  <c:v>5812.29</c:v>
                </c:pt>
                <c:pt idx="130">
                  <c:v>5819.47</c:v>
                </c:pt>
                <c:pt idx="131">
                  <c:v>5823.53</c:v>
                </c:pt>
                <c:pt idx="132">
                  <c:v>5824.91</c:v>
                </c:pt>
                <c:pt idx="133">
                  <c:v>5828.74</c:v>
                </c:pt>
                <c:pt idx="134">
                  <c:v>5839.53</c:v>
                </c:pt>
                <c:pt idx="135">
                  <c:v>5850.33</c:v>
                </c:pt>
                <c:pt idx="136">
                  <c:v>5851.5</c:v>
                </c:pt>
                <c:pt idx="137">
                  <c:v>5856.58</c:v>
                </c:pt>
                <c:pt idx="138">
                  <c:v>5861.52</c:v>
                </c:pt>
                <c:pt idx="139">
                  <c:v>5863.9</c:v>
                </c:pt>
                <c:pt idx="140">
                  <c:v>5873.19</c:v>
                </c:pt>
                <c:pt idx="141">
                  <c:v>5875.61</c:v>
                </c:pt>
                <c:pt idx="142">
                  <c:v>5880.13</c:v>
                </c:pt>
                <c:pt idx="143">
                  <c:v>5881.41</c:v>
                </c:pt>
                <c:pt idx="144">
                  <c:v>5881.54</c:v>
                </c:pt>
                <c:pt idx="145">
                  <c:v>5882.43</c:v>
                </c:pt>
                <c:pt idx="146">
                  <c:v>5885.39</c:v>
                </c:pt>
                <c:pt idx="147">
                  <c:v>5893.9</c:v>
                </c:pt>
                <c:pt idx="148">
                  <c:v>5920.69</c:v>
                </c:pt>
                <c:pt idx="149">
                  <c:v>5927.57</c:v>
                </c:pt>
                <c:pt idx="150">
                  <c:v>5928.25</c:v>
                </c:pt>
                <c:pt idx="151">
                  <c:v>5929.38</c:v>
                </c:pt>
                <c:pt idx="152">
                  <c:v>5934.6</c:v>
                </c:pt>
                <c:pt idx="153">
                  <c:v>5946.04</c:v>
                </c:pt>
                <c:pt idx="154">
                  <c:v>5946.54</c:v>
                </c:pt>
                <c:pt idx="155">
                  <c:v>5949.44</c:v>
                </c:pt>
                <c:pt idx="156">
                  <c:v>5953.26</c:v>
                </c:pt>
                <c:pt idx="157">
                  <c:v>5956.45</c:v>
                </c:pt>
                <c:pt idx="158">
                  <c:v>5957.86</c:v>
                </c:pt>
                <c:pt idx="159">
                  <c:v>5961.39</c:v>
                </c:pt>
                <c:pt idx="160">
                  <c:v>5973.86</c:v>
                </c:pt>
                <c:pt idx="161">
                  <c:v>5975.48</c:v>
                </c:pt>
                <c:pt idx="162">
                  <c:v>5980.19</c:v>
                </c:pt>
                <c:pt idx="163">
                  <c:v>5984.36</c:v>
                </c:pt>
                <c:pt idx="164">
                  <c:v>5987.79</c:v>
                </c:pt>
                <c:pt idx="165">
                  <c:v>5989.27</c:v>
                </c:pt>
                <c:pt idx="166">
                  <c:v>5992.19</c:v>
                </c:pt>
                <c:pt idx="167">
                  <c:v>5995.44</c:v>
                </c:pt>
                <c:pt idx="168">
                  <c:v>5996.43</c:v>
                </c:pt>
                <c:pt idx="169">
                  <c:v>5998.42</c:v>
                </c:pt>
                <c:pt idx="170">
                  <c:v>6000.32</c:v>
                </c:pt>
                <c:pt idx="171">
                  <c:v>6006.93</c:v>
                </c:pt>
                <c:pt idx="172">
                  <c:v>6009.56</c:v>
                </c:pt>
                <c:pt idx="173">
                  <c:v>6010.79</c:v>
                </c:pt>
                <c:pt idx="174">
                  <c:v>6015.2</c:v>
                </c:pt>
                <c:pt idx="175">
                  <c:v>6021.73</c:v>
                </c:pt>
                <c:pt idx="176">
                  <c:v>6024.5</c:v>
                </c:pt>
                <c:pt idx="177">
                  <c:v>6025.99</c:v>
                </c:pt>
                <c:pt idx="178">
                  <c:v>6030.04</c:v>
                </c:pt>
                <c:pt idx="179">
                  <c:v>6031.47</c:v>
                </c:pt>
                <c:pt idx="180">
                  <c:v>6036.05</c:v>
                </c:pt>
                <c:pt idx="181">
                  <c:v>6038.62</c:v>
                </c:pt>
                <c:pt idx="182">
                  <c:v>6038.86</c:v>
                </c:pt>
                <c:pt idx="183">
                  <c:v>6043.9</c:v>
                </c:pt>
                <c:pt idx="184">
                  <c:v>6044.85</c:v>
                </c:pt>
                <c:pt idx="185">
                  <c:v>6046.72</c:v>
                </c:pt>
                <c:pt idx="186">
                  <c:v>6048.03</c:v>
                </c:pt>
                <c:pt idx="187">
                  <c:v>6050.74</c:v>
                </c:pt>
                <c:pt idx="188">
                  <c:v>6053.11</c:v>
                </c:pt>
                <c:pt idx="189">
                  <c:v>6054.45</c:v>
                </c:pt>
                <c:pt idx="190">
                  <c:v>6055.35</c:v>
                </c:pt>
                <c:pt idx="191">
                  <c:v>6066.21</c:v>
                </c:pt>
                <c:pt idx="192">
                  <c:v>6066.89</c:v>
                </c:pt>
                <c:pt idx="193">
                  <c:v>6067.69</c:v>
                </c:pt>
                <c:pt idx="194">
                  <c:v>6068.39</c:v>
                </c:pt>
                <c:pt idx="195">
                  <c:v>6071.98</c:v>
                </c:pt>
                <c:pt idx="196">
                  <c:v>6080.24</c:v>
                </c:pt>
                <c:pt idx="197">
                  <c:v>6083.36</c:v>
                </c:pt>
                <c:pt idx="198">
                  <c:v>6086.96</c:v>
                </c:pt>
                <c:pt idx="199">
                  <c:v>6089.15</c:v>
                </c:pt>
                <c:pt idx="200">
                  <c:v>6091.48</c:v>
                </c:pt>
                <c:pt idx="201">
                  <c:v>6094.36</c:v>
                </c:pt>
                <c:pt idx="202">
                  <c:v>6097.84</c:v>
                </c:pt>
                <c:pt idx="203">
                  <c:v>6099.04</c:v>
                </c:pt>
                <c:pt idx="204">
                  <c:v>6099.05</c:v>
                </c:pt>
                <c:pt idx="205">
                  <c:v>6100.47</c:v>
                </c:pt>
                <c:pt idx="206">
                  <c:v>6102.62</c:v>
                </c:pt>
                <c:pt idx="207">
                  <c:v>6102.82</c:v>
                </c:pt>
                <c:pt idx="208">
                  <c:v>6110.14</c:v>
                </c:pt>
                <c:pt idx="209">
                  <c:v>6113.02</c:v>
                </c:pt>
                <c:pt idx="210">
                  <c:v>6113.39</c:v>
                </c:pt>
                <c:pt idx="211">
                  <c:v>6115.72</c:v>
                </c:pt>
                <c:pt idx="212">
                  <c:v>6116.46</c:v>
                </c:pt>
                <c:pt idx="213">
                  <c:v>6118.06</c:v>
                </c:pt>
                <c:pt idx="214">
                  <c:v>6120.15</c:v>
                </c:pt>
                <c:pt idx="215">
                  <c:v>6123.69</c:v>
                </c:pt>
                <c:pt idx="216">
                  <c:v>6125.79</c:v>
                </c:pt>
                <c:pt idx="217">
                  <c:v>6128.98</c:v>
                </c:pt>
                <c:pt idx="218">
                  <c:v>6135.31</c:v>
                </c:pt>
                <c:pt idx="219">
                  <c:v>6138.91</c:v>
                </c:pt>
                <c:pt idx="220">
                  <c:v>6141.51</c:v>
                </c:pt>
                <c:pt idx="221">
                  <c:v>6146.35</c:v>
                </c:pt>
                <c:pt idx="222">
                  <c:v>6150.25</c:v>
                </c:pt>
                <c:pt idx="223">
                  <c:v>6158.7</c:v>
                </c:pt>
                <c:pt idx="224">
                  <c:v>6172.94</c:v>
                </c:pt>
                <c:pt idx="225">
                  <c:v>6176.52</c:v>
                </c:pt>
                <c:pt idx="226">
                  <c:v>6179.24</c:v>
                </c:pt>
                <c:pt idx="227">
                  <c:v>6179.79</c:v>
                </c:pt>
                <c:pt idx="228">
                  <c:v>6180.44</c:v>
                </c:pt>
                <c:pt idx="229">
                  <c:v>6180.97</c:v>
                </c:pt>
                <c:pt idx="230">
                  <c:v>6181.26</c:v>
                </c:pt>
                <c:pt idx="231">
                  <c:v>6183.93</c:v>
                </c:pt>
                <c:pt idx="232">
                  <c:v>6184.5</c:v>
                </c:pt>
                <c:pt idx="233">
                  <c:v>6187.36</c:v>
                </c:pt>
                <c:pt idx="234">
                  <c:v>6189.62</c:v>
                </c:pt>
                <c:pt idx="235">
                  <c:v>6192.54</c:v>
                </c:pt>
                <c:pt idx="236">
                  <c:v>6196.51</c:v>
                </c:pt>
                <c:pt idx="237">
                  <c:v>6196.66</c:v>
                </c:pt>
                <c:pt idx="238">
                  <c:v>6197.97</c:v>
                </c:pt>
                <c:pt idx="239">
                  <c:v>6204.5</c:v>
                </c:pt>
                <c:pt idx="240">
                  <c:v>6206.8</c:v>
                </c:pt>
                <c:pt idx="241">
                  <c:v>6206.85</c:v>
                </c:pt>
                <c:pt idx="242">
                  <c:v>6210.54</c:v>
                </c:pt>
                <c:pt idx="243">
                  <c:v>6210.88</c:v>
                </c:pt>
                <c:pt idx="244">
                  <c:v>6215.17</c:v>
                </c:pt>
                <c:pt idx="245">
                  <c:v>6215.66</c:v>
                </c:pt>
                <c:pt idx="246">
                  <c:v>6228.75</c:v>
                </c:pt>
                <c:pt idx="247">
                  <c:v>6231.96</c:v>
                </c:pt>
                <c:pt idx="248">
                  <c:v>6232.7</c:v>
                </c:pt>
                <c:pt idx="249">
                  <c:v>6236.07</c:v>
                </c:pt>
                <c:pt idx="250">
                  <c:v>6238.6</c:v>
                </c:pt>
                <c:pt idx="251">
                  <c:v>6243.46</c:v>
                </c:pt>
                <c:pt idx="252">
                  <c:v>6251.13</c:v>
                </c:pt>
                <c:pt idx="253">
                  <c:v>6256.8</c:v>
                </c:pt>
                <c:pt idx="254">
                  <c:v>6258.81</c:v>
                </c:pt>
                <c:pt idx="255">
                  <c:v>6260.45</c:v>
                </c:pt>
                <c:pt idx="256">
                  <c:v>6267.37</c:v>
                </c:pt>
                <c:pt idx="257">
                  <c:v>6269.74</c:v>
                </c:pt>
                <c:pt idx="258">
                  <c:v>6270.08</c:v>
                </c:pt>
                <c:pt idx="259">
                  <c:v>6273.39</c:v>
                </c:pt>
                <c:pt idx="260">
                  <c:v>6278.02</c:v>
                </c:pt>
                <c:pt idx="261">
                  <c:v>6282.18</c:v>
                </c:pt>
                <c:pt idx="262">
                  <c:v>6282.33</c:v>
                </c:pt>
                <c:pt idx="263">
                  <c:v>6283.71</c:v>
                </c:pt>
                <c:pt idx="264">
                  <c:v>6287.9</c:v>
                </c:pt>
                <c:pt idx="265">
                  <c:v>6288.36</c:v>
                </c:pt>
                <c:pt idx="266">
                  <c:v>6291.51</c:v>
                </c:pt>
                <c:pt idx="267">
                  <c:v>6292.33</c:v>
                </c:pt>
                <c:pt idx="268">
                  <c:v>6293.2</c:v>
                </c:pt>
                <c:pt idx="269">
                  <c:v>6295.53</c:v>
                </c:pt>
                <c:pt idx="270">
                  <c:v>6297.33</c:v>
                </c:pt>
                <c:pt idx="271">
                  <c:v>6299.68</c:v>
                </c:pt>
                <c:pt idx="272">
                  <c:v>6299.75</c:v>
                </c:pt>
                <c:pt idx="273">
                  <c:v>6302.48</c:v>
                </c:pt>
                <c:pt idx="274">
                  <c:v>6303.34</c:v>
                </c:pt>
                <c:pt idx="275">
                  <c:v>6305.65</c:v>
                </c:pt>
                <c:pt idx="276">
                  <c:v>6313.48</c:v>
                </c:pt>
                <c:pt idx="277">
                  <c:v>6316.83</c:v>
                </c:pt>
                <c:pt idx="278">
                  <c:v>6328.11</c:v>
                </c:pt>
                <c:pt idx="279">
                  <c:v>6333.02</c:v>
                </c:pt>
                <c:pt idx="280">
                  <c:v>6333.6</c:v>
                </c:pt>
                <c:pt idx="281">
                  <c:v>6334.4</c:v>
                </c:pt>
                <c:pt idx="282">
                  <c:v>6336.86</c:v>
                </c:pt>
                <c:pt idx="283">
                  <c:v>6337.68</c:v>
                </c:pt>
                <c:pt idx="284">
                  <c:v>6345.27</c:v>
                </c:pt>
                <c:pt idx="285">
                  <c:v>6345.61</c:v>
                </c:pt>
                <c:pt idx="286">
                  <c:v>6348.61</c:v>
                </c:pt>
                <c:pt idx="287">
                  <c:v>6350.03</c:v>
                </c:pt>
                <c:pt idx="288">
                  <c:v>6350.61</c:v>
                </c:pt>
                <c:pt idx="289">
                  <c:v>6351.22</c:v>
                </c:pt>
                <c:pt idx="290">
                  <c:v>6351.38</c:v>
                </c:pt>
                <c:pt idx="291">
                  <c:v>6355.37</c:v>
                </c:pt>
                <c:pt idx="292">
                  <c:v>6356.5</c:v>
                </c:pt>
                <c:pt idx="293">
                  <c:v>6356.68</c:v>
                </c:pt>
                <c:pt idx="294">
                  <c:v>6357.65</c:v>
                </c:pt>
                <c:pt idx="295">
                  <c:v>6358.78</c:v>
                </c:pt>
                <c:pt idx="296">
                  <c:v>6366.29</c:v>
                </c:pt>
                <c:pt idx="297">
                  <c:v>6370.41</c:v>
                </c:pt>
                <c:pt idx="298">
                  <c:v>6371.64</c:v>
                </c:pt>
                <c:pt idx="299">
                  <c:v>6378.84</c:v>
                </c:pt>
                <c:pt idx="300">
                  <c:v>6382.4</c:v>
                </c:pt>
                <c:pt idx="301">
                  <c:v>6384.25</c:v>
                </c:pt>
                <c:pt idx="302">
                  <c:v>6385.95</c:v>
                </c:pt>
                <c:pt idx="303">
                  <c:v>6386.3</c:v>
                </c:pt>
                <c:pt idx="304">
                  <c:v>6392.68</c:v>
                </c:pt>
                <c:pt idx="305">
                  <c:v>6398.43</c:v>
                </c:pt>
                <c:pt idx="306">
                  <c:v>6400.96</c:v>
                </c:pt>
                <c:pt idx="307">
                  <c:v>6403.96</c:v>
                </c:pt>
                <c:pt idx="308">
                  <c:v>6404.19</c:v>
                </c:pt>
                <c:pt idx="309">
                  <c:v>6404.32</c:v>
                </c:pt>
                <c:pt idx="310">
                  <c:v>6408.49</c:v>
                </c:pt>
                <c:pt idx="311">
                  <c:v>6408.63</c:v>
                </c:pt>
                <c:pt idx="312">
                  <c:v>6411.2</c:v>
                </c:pt>
                <c:pt idx="313">
                  <c:v>6411.49</c:v>
                </c:pt>
                <c:pt idx="314">
                  <c:v>6413.18</c:v>
                </c:pt>
                <c:pt idx="315">
                  <c:v>6413.24</c:v>
                </c:pt>
                <c:pt idx="316">
                  <c:v>6413.7</c:v>
                </c:pt>
                <c:pt idx="317">
                  <c:v>6414.12</c:v>
                </c:pt>
                <c:pt idx="318">
                  <c:v>6415.33</c:v>
                </c:pt>
                <c:pt idx="319">
                  <c:v>6417.15</c:v>
                </c:pt>
                <c:pt idx="320">
                  <c:v>6417.65</c:v>
                </c:pt>
                <c:pt idx="321">
                  <c:v>6418</c:v>
                </c:pt>
                <c:pt idx="322">
                  <c:v>6418.11</c:v>
                </c:pt>
                <c:pt idx="323">
                  <c:v>6425.62</c:v>
                </c:pt>
                <c:pt idx="324">
                  <c:v>6426.28</c:v>
                </c:pt>
                <c:pt idx="325">
                  <c:v>6427.14</c:v>
                </c:pt>
                <c:pt idx="326">
                  <c:v>6428.8</c:v>
                </c:pt>
                <c:pt idx="327">
                  <c:v>6430.72</c:v>
                </c:pt>
                <c:pt idx="328">
                  <c:v>6431.6</c:v>
                </c:pt>
                <c:pt idx="329">
                  <c:v>6436.44</c:v>
                </c:pt>
                <c:pt idx="330">
                  <c:v>6437.86</c:v>
                </c:pt>
                <c:pt idx="331">
                  <c:v>6441</c:v>
                </c:pt>
                <c:pt idx="332">
                  <c:v>6441.33</c:v>
                </c:pt>
                <c:pt idx="333">
                  <c:v>6445.26</c:v>
                </c:pt>
                <c:pt idx="334">
                  <c:v>6445.4</c:v>
                </c:pt>
                <c:pt idx="335">
                  <c:v>6448.53</c:v>
                </c:pt>
                <c:pt idx="336">
                  <c:v>6449.02</c:v>
                </c:pt>
                <c:pt idx="337">
                  <c:v>6449.79</c:v>
                </c:pt>
                <c:pt idx="338">
                  <c:v>6450.88</c:v>
                </c:pt>
                <c:pt idx="339">
                  <c:v>6461.64</c:v>
                </c:pt>
                <c:pt idx="340">
                  <c:v>6461.91</c:v>
                </c:pt>
                <c:pt idx="341">
                  <c:v>6462.02</c:v>
                </c:pt>
                <c:pt idx="342">
                  <c:v>6464.29</c:v>
                </c:pt>
                <c:pt idx="343">
                  <c:v>6466.01</c:v>
                </c:pt>
                <c:pt idx="344">
                  <c:v>6466.1</c:v>
                </c:pt>
                <c:pt idx="345">
                  <c:v>6467.97</c:v>
                </c:pt>
                <c:pt idx="346">
                  <c:v>6468.19</c:v>
                </c:pt>
                <c:pt idx="347">
                  <c:v>6471.01</c:v>
                </c:pt>
                <c:pt idx="348">
                  <c:v>6479.51</c:v>
                </c:pt>
                <c:pt idx="349">
                  <c:v>6481.02</c:v>
                </c:pt>
                <c:pt idx="350">
                  <c:v>6481.4</c:v>
                </c:pt>
                <c:pt idx="351">
                  <c:v>6483.31</c:v>
                </c:pt>
                <c:pt idx="352">
                  <c:v>6487.05</c:v>
                </c:pt>
                <c:pt idx="353">
                  <c:v>6494.7</c:v>
                </c:pt>
                <c:pt idx="354">
                  <c:v>6495.42</c:v>
                </c:pt>
                <c:pt idx="355">
                  <c:v>6502.59</c:v>
                </c:pt>
                <c:pt idx="356">
                  <c:v>6505.2</c:v>
                </c:pt>
                <c:pt idx="357">
                  <c:v>6507.29</c:v>
                </c:pt>
                <c:pt idx="358">
                  <c:v>6508.49</c:v>
                </c:pt>
                <c:pt idx="359">
                  <c:v>6509.98</c:v>
                </c:pt>
                <c:pt idx="360">
                  <c:v>6510.21</c:v>
                </c:pt>
                <c:pt idx="361">
                  <c:v>6512.27</c:v>
                </c:pt>
                <c:pt idx="362">
                  <c:v>6516.45</c:v>
                </c:pt>
                <c:pt idx="363">
                  <c:v>6518.51</c:v>
                </c:pt>
                <c:pt idx="364">
                  <c:v>6519.35</c:v>
                </c:pt>
                <c:pt idx="365">
                  <c:v>6520.94</c:v>
                </c:pt>
                <c:pt idx="366">
                  <c:v>6521.19</c:v>
                </c:pt>
                <c:pt idx="367">
                  <c:v>6521.29</c:v>
                </c:pt>
                <c:pt idx="368">
                  <c:v>6525.51</c:v>
                </c:pt>
                <c:pt idx="369">
                  <c:v>6528.24</c:v>
                </c:pt>
                <c:pt idx="370">
                  <c:v>6528.68</c:v>
                </c:pt>
                <c:pt idx="371">
                  <c:v>6535.08</c:v>
                </c:pt>
                <c:pt idx="372">
                  <c:v>6535.44</c:v>
                </c:pt>
                <c:pt idx="373">
                  <c:v>6538.95</c:v>
                </c:pt>
                <c:pt idx="374">
                  <c:v>6542.35</c:v>
                </c:pt>
                <c:pt idx="375">
                  <c:v>6542.36</c:v>
                </c:pt>
                <c:pt idx="376">
                  <c:v>6542.84</c:v>
                </c:pt>
                <c:pt idx="377">
                  <c:v>6543.75</c:v>
                </c:pt>
                <c:pt idx="378">
                  <c:v>6546.97</c:v>
                </c:pt>
                <c:pt idx="379">
                  <c:v>6547.6</c:v>
                </c:pt>
                <c:pt idx="380">
                  <c:v>6548.01</c:v>
                </c:pt>
                <c:pt idx="381">
                  <c:v>6552.21</c:v>
                </c:pt>
                <c:pt idx="382">
                  <c:v>6552.64</c:v>
                </c:pt>
                <c:pt idx="383">
                  <c:v>6556.5</c:v>
                </c:pt>
                <c:pt idx="384">
                  <c:v>6556.82</c:v>
                </c:pt>
                <c:pt idx="385">
                  <c:v>6557.79</c:v>
                </c:pt>
                <c:pt idx="386">
                  <c:v>6557.97</c:v>
                </c:pt>
                <c:pt idx="387">
                  <c:v>6559.71</c:v>
                </c:pt>
                <c:pt idx="388">
                  <c:v>6561.15</c:v>
                </c:pt>
                <c:pt idx="389">
                  <c:v>6566.96</c:v>
                </c:pt>
                <c:pt idx="390">
                  <c:v>6577.16</c:v>
                </c:pt>
                <c:pt idx="391">
                  <c:v>6577.97</c:v>
                </c:pt>
                <c:pt idx="392">
                  <c:v>6578.22</c:v>
                </c:pt>
                <c:pt idx="393">
                  <c:v>6578.75</c:v>
                </c:pt>
                <c:pt idx="394">
                  <c:v>6580.5</c:v>
                </c:pt>
                <c:pt idx="395">
                  <c:v>6587.35</c:v>
                </c:pt>
                <c:pt idx="396">
                  <c:v>6587.8</c:v>
                </c:pt>
                <c:pt idx="397">
                  <c:v>6597.8</c:v>
                </c:pt>
                <c:pt idx="398">
                  <c:v>6597.93</c:v>
                </c:pt>
                <c:pt idx="399">
                  <c:v>6598.79</c:v>
                </c:pt>
                <c:pt idx="400">
                  <c:v>6599.27</c:v>
                </c:pt>
                <c:pt idx="401">
                  <c:v>6601.95</c:v>
                </c:pt>
                <c:pt idx="402">
                  <c:v>6601.98</c:v>
                </c:pt>
                <c:pt idx="403">
                  <c:v>6602.92</c:v>
                </c:pt>
                <c:pt idx="404">
                  <c:v>6609.5</c:v>
                </c:pt>
                <c:pt idx="405">
                  <c:v>6611.81</c:v>
                </c:pt>
                <c:pt idx="406">
                  <c:v>6615.4</c:v>
                </c:pt>
                <c:pt idx="407">
                  <c:v>6615.71</c:v>
                </c:pt>
                <c:pt idx="408">
                  <c:v>6624.33</c:v>
                </c:pt>
                <c:pt idx="409">
                  <c:v>6625.77</c:v>
                </c:pt>
                <c:pt idx="410">
                  <c:v>6630.12</c:v>
                </c:pt>
                <c:pt idx="411">
                  <c:v>6640.12</c:v>
                </c:pt>
                <c:pt idx="412">
                  <c:v>6641.65</c:v>
                </c:pt>
                <c:pt idx="413">
                  <c:v>6645.22</c:v>
                </c:pt>
                <c:pt idx="414">
                  <c:v>6645.75</c:v>
                </c:pt>
                <c:pt idx="415">
                  <c:v>6650.15</c:v>
                </c:pt>
                <c:pt idx="416">
                  <c:v>6651.46</c:v>
                </c:pt>
                <c:pt idx="417">
                  <c:v>6653.42</c:v>
                </c:pt>
                <c:pt idx="418">
                  <c:v>6655.2</c:v>
                </c:pt>
                <c:pt idx="419">
                  <c:v>6657.51</c:v>
                </c:pt>
                <c:pt idx="420">
                  <c:v>6661.14</c:v>
                </c:pt>
                <c:pt idx="421">
                  <c:v>6662.46</c:v>
                </c:pt>
                <c:pt idx="422">
                  <c:v>6663.28</c:v>
                </c:pt>
                <c:pt idx="423">
                  <c:v>6670.74</c:v>
                </c:pt>
                <c:pt idx="424">
                  <c:v>6672</c:v>
                </c:pt>
                <c:pt idx="425">
                  <c:v>6672.13</c:v>
                </c:pt>
                <c:pt idx="426">
                  <c:v>6675.4</c:v>
                </c:pt>
                <c:pt idx="427">
                  <c:v>6675.43</c:v>
                </c:pt>
                <c:pt idx="428">
                  <c:v>6678.16</c:v>
                </c:pt>
                <c:pt idx="429">
                  <c:v>6680.11</c:v>
                </c:pt>
                <c:pt idx="430">
                  <c:v>6691.13</c:v>
                </c:pt>
                <c:pt idx="431">
                  <c:v>6704.34</c:v>
                </c:pt>
                <c:pt idx="432">
                  <c:v>6706.58</c:v>
                </c:pt>
                <c:pt idx="433">
                  <c:v>6708.35</c:v>
                </c:pt>
                <c:pt idx="434">
                  <c:v>6711.93</c:v>
                </c:pt>
                <c:pt idx="435">
                  <c:v>6714.31</c:v>
                </c:pt>
                <c:pt idx="436">
                  <c:v>6717.25</c:v>
                </c:pt>
                <c:pt idx="437">
                  <c:v>6720.65</c:v>
                </c:pt>
                <c:pt idx="438">
                  <c:v>6721.43</c:v>
                </c:pt>
                <c:pt idx="439">
                  <c:v>6725.37</c:v>
                </c:pt>
                <c:pt idx="440">
                  <c:v>6726.37</c:v>
                </c:pt>
                <c:pt idx="441">
                  <c:v>6728.67</c:v>
                </c:pt>
                <c:pt idx="442">
                  <c:v>6729.52</c:v>
                </c:pt>
                <c:pt idx="443">
                  <c:v>6736.87</c:v>
                </c:pt>
                <c:pt idx="444">
                  <c:v>6736.9</c:v>
                </c:pt>
                <c:pt idx="445">
                  <c:v>6739.07</c:v>
                </c:pt>
                <c:pt idx="446">
                  <c:v>6739.4</c:v>
                </c:pt>
                <c:pt idx="447">
                  <c:v>6739.42</c:v>
                </c:pt>
                <c:pt idx="448">
                  <c:v>6742.17</c:v>
                </c:pt>
                <c:pt idx="449">
                  <c:v>6745.37</c:v>
                </c:pt>
                <c:pt idx="450">
                  <c:v>6752.25</c:v>
                </c:pt>
                <c:pt idx="451">
                  <c:v>6753.27</c:v>
                </c:pt>
                <c:pt idx="452">
                  <c:v>6755.12</c:v>
                </c:pt>
                <c:pt idx="453">
                  <c:v>6755.94</c:v>
                </c:pt>
                <c:pt idx="454">
                  <c:v>6756.65</c:v>
                </c:pt>
                <c:pt idx="455">
                  <c:v>6757.53</c:v>
                </c:pt>
                <c:pt idx="456">
                  <c:v>6757.82</c:v>
                </c:pt>
                <c:pt idx="457">
                  <c:v>6758.78</c:v>
                </c:pt>
                <c:pt idx="458">
                  <c:v>6759.9</c:v>
                </c:pt>
                <c:pt idx="459">
                  <c:v>6761.58</c:v>
                </c:pt>
                <c:pt idx="460">
                  <c:v>6762.24</c:v>
                </c:pt>
                <c:pt idx="461">
                  <c:v>6765.86</c:v>
                </c:pt>
                <c:pt idx="462">
                  <c:v>6766.18</c:v>
                </c:pt>
                <c:pt idx="463">
                  <c:v>6772.2</c:v>
                </c:pt>
                <c:pt idx="464">
                  <c:v>6782.51</c:v>
                </c:pt>
                <c:pt idx="465">
                  <c:v>6783.78</c:v>
                </c:pt>
                <c:pt idx="466">
                  <c:v>6783.9</c:v>
                </c:pt>
                <c:pt idx="467">
                  <c:v>6784.77</c:v>
                </c:pt>
                <c:pt idx="468">
                  <c:v>6796.16</c:v>
                </c:pt>
                <c:pt idx="469">
                  <c:v>6796.87</c:v>
                </c:pt>
                <c:pt idx="470">
                  <c:v>6798.66</c:v>
                </c:pt>
                <c:pt idx="471">
                  <c:v>6799.89</c:v>
                </c:pt>
                <c:pt idx="472">
                  <c:v>6801.98</c:v>
                </c:pt>
                <c:pt idx="473">
                  <c:v>6805.05</c:v>
                </c:pt>
                <c:pt idx="474">
                  <c:v>6808.96</c:v>
                </c:pt>
                <c:pt idx="475">
                  <c:v>6809.03</c:v>
                </c:pt>
                <c:pt idx="476">
                  <c:v>6809.05</c:v>
                </c:pt>
                <c:pt idx="477">
                  <c:v>6809.89</c:v>
                </c:pt>
                <c:pt idx="478">
                  <c:v>6810.26</c:v>
                </c:pt>
                <c:pt idx="479">
                  <c:v>6812.35</c:v>
                </c:pt>
                <c:pt idx="480">
                  <c:v>6819.44</c:v>
                </c:pt>
                <c:pt idx="481">
                  <c:v>6823.74</c:v>
                </c:pt>
                <c:pt idx="482">
                  <c:v>6823.91</c:v>
                </c:pt>
                <c:pt idx="483">
                  <c:v>6827.77</c:v>
                </c:pt>
                <c:pt idx="484">
                  <c:v>6828.18</c:v>
                </c:pt>
                <c:pt idx="485">
                  <c:v>6832.32</c:v>
                </c:pt>
                <c:pt idx="486">
                  <c:v>6834.22</c:v>
                </c:pt>
                <c:pt idx="487">
                  <c:v>6834.78</c:v>
                </c:pt>
                <c:pt idx="488">
                  <c:v>6835.84</c:v>
                </c:pt>
                <c:pt idx="489">
                  <c:v>6839.87</c:v>
                </c:pt>
                <c:pt idx="490">
                  <c:v>6845.75</c:v>
                </c:pt>
                <c:pt idx="491">
                  <c:v>6846.32</c:v>
                </c:pt>
                <c:pt idx="492">
                  <c:v>6850.97</c:v>
                </c:pt>
                <c:pt idx="493">
                  <c:v>6854.08</c:v>
                </c:pt>
                <c:pt idx="494">
                  <c:v>6856.64</c:v>
                </c:pt>
                <c:pt idx="495">
                  <c:v>6859.34</c:v>
                </c:pt>
                <c:pt idx="496">
                  <c:v>6860.45</c:v>
                </c:pt>
                <c:pt idx="497">
                  <c:v>6862.56</c:v>
                </c:pt>
                <c:pt idx="498">
                  <c:v>6868.65</c:v>
                </c:pt>
                <c:pt idx="499">
                  <c:v>6869.36</c:v>
                </c:pt>
                <c:pt idx="500">
                  <c:v>6871.23</c:v>
                </c:pt>
                <c:pt idx="501">
                  <c:v>6873.73</c:v>
                </c:pt>
                <c:pt idx="502">
                  <c:v>6876.58</c:v>
                </c:pt>
                <c:pt idx="503">
                  <c:v>6879.05</c:v>
                </c:pt>
                <c:pt idx="504">
                  <c:v>6879.28</c:v>
                </c:pt>
                <c:pt idx="505">
                  <c:v>6881.21</c:v>
                </c:pt>
                <c:pt idx="506">
                  <c:v>6881.5</c:v>
                </c:pt>
                <c:pt idx="507">
                  <c:v>6885.73</c:v>
                </c:pt>
                <c:pt idx="508">
                  <c:v>6886.82</c:v>
                </c:pt>
                <c:pt idx="509">
                  <c:v>6887.79</c:v>
                </c:pt>
                <c:pt idx="510">
                  <c:v>6889.06</c:v>
                </c:pt>
                <c:pt idx="511">
                  <c:v>6889.61</c:v>
                </c:pt>
                <c:pt idx="512">
                  <c:v>6889.74</c:v>
                </c:pt>
                <c:pt idx="513">
                  <c:v>6891.25</c:v>
                </c:pt>
                <c:pt idx="514">
                  <c:v>6894.88</c:v>
                </c:pt>
                <c:pt idx="515">
                  <c:v>6896</c:v>
                </c:pt>
                <c:pt idx="516">
                  <c:v>6898.92</c:v>
                </c:pt>
                <c:pt idx="517">
                  <c:v>6904.47</c:v>
                </c:pt>
                <c:pt idx="518">
                  <c:v>6907.22</c:v>
                </c:pt>
                <c:pt idx="519">
                  <c:v>6908.1</c:v>
                </c:pt>
                <c:pt idx="520">
                  <c:v>6908.19</c:v>
                </c:pt>
                <c:pt idx="521">
                  <c:v>6910.12</c:v>
                </c:pt>
                <c:pt idx="522">
                  <c:v>6912.52</c:v>
                </c:pt>
                <c:pt idx="523">
                  <c:v>6917.25</c:v>
                </c:pt>
                <c:pt idx="524">
                  <c:v>6917.34</c:v>
                </c:pt>
                <c:pt idx="525">
                  <c:v>6919.15</c:v>
                </c:pt>
                <c:pt idx="526">
                  <c:v>6919.34</c:v>
                </c:pt>
                <c:pt idx="527">
                  <c:v>6919.99</c:v>
                </c:pt>
                <c:pt idx="528">
                  <c:v>6920.19</c:v>
                </c:pt>
                <c:pt idx="529">
                  <c:v>6921.05</c:v>
                </c:pt>
                <c:pt idx="530">
                  <c:v>6921.29</c:v>
                </c:pt>
                <c:pt idx="531">
                  <c:v>6923.63</c:v>
                </c:pt>
                <c:pt idx="532">
                  <c:v>6925.59</c:v>
                </c:pt>
                <c:pt idx="533">
                  <c:v>6925.69</c:v>
                </c:pt>
                <c:pt idx="534">
                  <c:v>6925.74</c:v>
                </c:pt>
                <c:pt idx="535">
                  <c:v>6927.55</c:v>
                </c:pt>
                <c:pt idx="536">
                  <c:v>6929.19</c:v>
                </c:pt>
                <c:pt idx="537">
                  <c:v>6929.25</c:v>
                </c:pt>
                <c:pt idx="538">
                  <c:v>6929.95</c:v>
                </c:pt>
                <c:pt idx="539">
                  <c:v>6930.04</c:v>
                </c:pt>
                <c:pt idx="540">
                  <c:v>6932.37</c:v>
                </c:pt>
                <c:pt idx="541">
                  <c:v>6934.88</c:v>
                </c:pt>
                <c:pt idx="542">
                  <c:v>6939.45</c:v>
                </c:pt>
                <c:pt idx="543">
                  <c:v>6941.83</c:v>
                </c:pt>
                <c:pt idx="544">
                  <c:v>6941.9</c:v>
                </c:pt>
                <c:pt idx="545">
                  <c:v>6942.11</c:v>
                </c:pt>
                <c:pt idx="546">
                  <c:v>6943.26</c:v>
                </c:pt>
                <c:pt idx="547">
                  <c:v>6945.91</c:v>
                </c:pt>
                <c:pt idx="548">
                  <c:v>6946.96</c:v>
                </c:pt>
                <c:pt idx="549">
                  <c:v>6948.87</c:v>
                </c:pt>
                <c:pt idx="550">
                  <c:v>6953.27</c:v>
                </c:pt>
                <c:pt idx="551">
                  <c:v>6955.15</c:v>
                </c:pt>
                <c:pt idx="552">
                  <c:v>6957.63</c:v>
                </c:pt>
                <c:pt idx="553">
                  <c:v>6958.89</c:v>
                </c:pt>
                <c:pt idx="554">
                  <c:v>6959.46</c:v>
                </c:pt>
                <c:pt idx="555">
                  <c:v>6965.5</c:v>
                </c:pt>
                <c:pt idx="556">
                  <c:v>6966.18</c:v>
                </c:pt>
                <c:pt idx="557">
                  <c:v>6966.54</c:v>
                </c:pt>
                <c:pt idx="558">
                  <c:v>6967.75</c:v>
                </c:pt>
                <c:pt idx="559">
                  <c:v>6969.45</c:v>
                </c:pt>
                <c:pt idx="560">
                  <c:v>6970.54</c:v>
                </c:pt>
                <c:pt idx="561">
                  <c:v>6971.19</c:v>
                </c:pt>
                <c:pt idx="562">
                  <c:v>6971.66</c:v>
                </c:pt>
                <c:pt idx="563">
                  <c:v>6971.92</c:v>
                </c:pt>
                <c:pt idx="564">
                  <c:v>6974.73</c:v>
                </c:pt>
                <c:pt idx="565">
                  <c:v>6974.97</c:v>
                </c:pt>
                <c:pt idx="566">
                  <c:v>6976.86</c:v>
                </c:pt>
                <c:pt idx="567">
                  <c:v>6977.09</c:v>
                </c:pt>
                <c:pt idx="568">
                  <c:v>6978.9</c:v>
                </c:pt>
                <c:pt idx="569">
                  <c:v>6980.13</c:v>
                </c:pt>
                <c:pt idx="570">
                  <c:v>6982.7</c:v>
                </c:pt>
                <c:pt idx="571">
                  <c:v>6988.02</c:v>
                </c:pt>
                <c:pt idx="572">
                  <c:v>6988.6</c:v>
                </c:pt>
                <c:pt idx="573">
                  <c:v>6990.48</c:v>
                </c:pt>
                <c:pt idx="574">
                  <c:v>6993.3</c:v>
                </c:pt>
                <c:pt idx="575">
                  <c:v>6994.26</c:v>
                </c:pt>
                <c:pt idx="576">
                  <c:v>6995.88</c:v>
                </c:pt>
                <c:pt idx="577">
                  <c:v>6996.99</c:v>
                </c:pt>
                <c:pt idx="578">
                  <c:v>6997.89</c:v>
                </c:pt>
                <c:pt idx="579">
                  <c:v>6997.9</c:v>
                </c:pt>
                <c:pt idx="580">
                  <c:v>6998.96</c:v>
                </c:pt>
                <c:pt idx="581">
                  <c:v>7000.23</c:v>
                </c:pt>
                <c:pt idx="582">
                  <c:v>7000.47</c:v>
                </c:pt>
                <c:pt idx="583">
                  <c:v>7001.68</c:v>
                </c:pt>
                <c:pt idx="584">
                  <c:v>7003.35</c:v>
                </c:pt>
                <c:pt idx="585">
                  <c:v>7005.05</c:v>
                </c:pt>
                <c:pt idx="586">
                  <c:v>7007.03</c:v>
                </c:pt>
                <c:pt idx="587">
                  <c:v>7008.31</c:v>
                </c:pt>
                <c:pt idx="588">
                  <c:v>7009.77</c:v>
                </c:pt>
                <c:pt idx="589">
                  <c:v>7015.53</c:v>
                </c:pt>
                <c:pt idx="590">
                  <c:v>7016.72</c:v>
                </c:pt>
                <c:pt idx="591">
                  <c:v>7019.45</c:v>
                </c:pt>
                <c:pt idx="592">
                  <c:v>7023.81</c:v>
                </c:pt>
                <c:pt idx="593">
                  <c:v>7024.77</c:v>
                </c:pt>
                <c:pt idx="594">
                  <c:v>7026.15</c:v>
                </c:pt>
                <c:pt idx="595">
                  <c:v>7028.27</c:v>
                </c:pt>
                <c:pt idx="596">
                  <c:v>7030.18</c:v>
                </c:pt>
                <c:pt idx="597">
                  <c:v>7030.46</c:v>
                </c:pt>
                <c:pt idx="598">
                  <c:v>7035.96</c:v>
                </c:pt>
                <c:pt idx="599">
                  <c:v>7035.99</c:v>
                </c:pt>
                <c:pt idx="600">
                  <c:v>7036.11</c:v>
                </c:pt>
                <c:pt idx="601">
                  <c:v>7037.56</c:v>
                </c:pt>
                <c:pt idx="602">
                  <c:v>7040.09</c:v>
                </c:pt>
                <c:pt idx="603">
                  <c:v>7040.49</c:v>
                </c:pt>
                <c:pt idx="604">
                  <c:v>7041.85</c:v>
                </c:pt>
                <c:pt idx="605">
                  <c:v>7043.77</c:v>
                </c:pt>
                <c:pt idx="606">
                  <c:v>7046.49</c:v>
                </c:pt>
                <c:pt idx="607">
                  <c:v>7049.9</c:v>
                </c:pt>
                <c:pt idx="608">
                  <c:v>7053.71</c:v>
                </c:pt>
                <c:pt idx="609">
                  <c:v>7056.51</c:v>
                </c:pt>
                <c:pt idx="610">
                  <c:v>7059.8</c:v>
                </c:pt>
                <c:pt idx="611">
                  <c:v>7060.61</c:v>
                </c:pt>
                <c:pt idx="612">
                  <c:v>7062.74</c:v>
                </c:pt>
                <c:pt idx="613">
                  <c:v>7066.07</c:v>
                </c:pt>
                <c:pt idx="614">
                  <c:v>7074.86</c:v>
                </c:pt>
                <c:pt idx="615">
                  <c:v>7077.4</c:v>
                </c:pt>
                <c:pt idx="616">
                  <c:v>7077.81</c:v>
                </c:pt>
                <c:pt idx="617">
                  <c:v>7078.8</c:v>
                </c:pt>
                <c:pt idx="618">
                  <c:v>7078.97</c:v>
                </c:pt>
                <c:pt idx="619">
                  <c:v>7082.34</c:v>
                </c:pt>
                <c:pt idx="620">
                  <c:v>7089.97</c:v>
                </c:pt>
                <c:pt idx="621">
                  <c:v>7090.1</c:v>
                </c:pt>
                <c:pt idx="622">
                  <c:v>7091.77</c:v>
                </c:pt>
                <c:pt idx="623">
                  <c:v>7095.89</c:v>
                </c:pt>
                <c:pt idx="624">
                  <c:v>7101.25</c:v>
                </c:pt>
                <c:pt idx="625">
                  <c:v>7107.34</c:v>
                </c:pt>
                <c:pt idx="626">
                  <c:v>7108.69</c:v>
                </c:pt>
                <c:pt idx="627">
                  <c:v>7110.13</c:v>
                </c:pt>
                <c:pt idx="628">
                  <c:v>7110.76</c:v>
                </c:pt>
                <c:pt idx="629">
                  <c:v>7115.44</c:v>
                </c:pt>
                <c:pt idx="630">
                  <c:v>7115.49</c:v>
                </c:pt>
                <c:pt idx="631">
                  <c:v>7116.94</c:v>
                </c:pt>
                <c:pt idx="632">
                  <c:v>7119.47</c:v>
                </c:pt>
                <c:pt idx="633">
                  <c:v>7119.49</c:v>
                </c:pt>
                <c:pt idx="634">
                  <c:v>7121.68</c:v>
                </c:pt>
                <c:pt idx="635">
                  <c:v>7127.58</c:v>
                </c:pt>
                <c:pt idx="636">
                  <c:v>7131.28</c:v>
                </c:pt>
                <c:pt idx="637">
                  <c:v>7132.8</c:v>
                </c:pt>
                <c:pt idx="638">
                  <c:v>7133.44</c:v>
                </c:pt>
                <c:pt idx="639">
                  <c:v>7134.7</c:v>
                </c:pt>
                <c:pt idx="640">
                  <c:v>7138</c:v>
                </c:pt>
                <c:pt idx="641">
                  <c:v>7143.31</c:v>
                </c:pt>
                <c:pt idx="642">
                  <c:v>7145.36</c:v>
                </c:pt>
                <c:pt idx="643">
                  <c:v>7150.1</c:v>
                </c:pt>
                <c:pt idx="644">
                  <c:v>7154.53</c:v>
                </c:pt>
                <c:pt idx="645">
                  <c:v>7155.41</c:v>
                </c:pt>
                <c:pt idx="646">
                  <c:v>7157.8</c:v>
                </c:pt>
                <c:pt idx="647">
                  <c:v>7160.57</c:v>
                </c:pt>
                <c:pt idx="648">
                  <c:v>7160.75</c:v>
                </c:pt>
                <c:pt idx="649">
                  <c:v>7162.15</c:v>
                </c:pt>
                <c:pt idx="650">
                  <c:v>7164.34</c:v>
                </c:pt>
                <c:pt idx="651">
                  <c:v>7166.09</c:v>
                </c:pt>
                <c:pt idx="652">
                  <c:v>7166.38</c:v>
                </c:pt>
                <c:pt idx="653">
                  <c:v>7167.77</c:v>
                </c:pt>
                <c:pt idx="654">
                  <c:v>7171.37</c:v>
                </c:pt>
                <c:pt idx="655">
                  <c:v>7176.06</c:v>
                </c:pt>
                <c:pt idx="656">
                  <c:v>7176.23</c:v>
                </c:pt>
                <c:pt idx="657">
                  <c:v>7177.76</c:v>
                </c:pt>
                <c:pt idx="658">
                  <c:v>7177.92</c:v>
                </c:pt>
                <c:pt idx="659">
                  <c:v>7181.2</c:v>
                </c:pt>
                <c:pt idx="660">
                  <c:v>7182.06</c:v>
                </c:pt>
                <c:pt idx="661">
                  <c:v>7186.14</c:v>
                </c:pt>
                <c:pt idx="662">
                  <c:v>7187.13</c:v>
                </c:pt>
                <c:pt idx="663">
                  <c:v>7187.37</c:v>
                </c:pt>
                <c:pt idx="664">
                  <c:v>7191.01</c:v>
                </c:pt>
                <c:pt idx="665">
                  <c:v>7191.08</c:v>
                </c:pt>
                <c:pt idx="666">
                  <c:v>7191.55</c:v>
                </c:pt>
                <c:pt idx="667">
                  <c:v>7192.11</c:v>
                </c:pt>
                <c:pt idx="668">
                  <c:v>7196.18</c:v>
                </c:pt>
                <c:pt idx="669">
                  <c:v>7196.65</c:v>
                </c:pt>
                <c:pt idx="670">
                  <c:v>7197.21</c:v>
                </c:pt>
                <c:pt idx="671">
                  <c:v>7198.74</c:v>
                </c:pt>
                <c:pt idx="672">
                  <c:v>7200.07</c:v>
                </c:pt>
                <c:pt idx="673">
                  <c:v>7204.29</c:v>
                </c:pt>
                <c:pt idx="674">
                  <c:v>7205.26</c:v>
                </c:pt>
                <c:pt idx="675">
                  <c:v>7207.58</c:v>
                </c:pt>
                <c:pt idx="676">
                  <c:v>7209.19</c:v>
                </c:pt>
                <c:pt idx="677">
                  <c:v>7213.56</c:v>
                </c:pt>
                <c:pt idx="678">
                  <c:v>7217.31</c:v>
                </c:pt>
                <c:pt idx="679">
                  <c:v>7220.24</c:v>
                </c:pt>
                <c:pt idx="680">
                  <c:v>7221.32</c:v>
                </c:pt>
                <c:pt idx="681">
                  <c:v>7222.72</c:v>
                </c:pt>
                <c:pt idx="682">
                  <c:v>7225.97</c:v>
                </c:pt>
                <c:pt idx="683">
                  <c:v>7226.48</c:v>
                </c:pt>
                <c:pt idx="684">
                  <c:v>7228.3</c:v>
                </c:pt>
                <c:pt idx="685">
                  <c:v>7232.53</c:v>
                </c:pt>
                <c:pt idx="686">
                  <c:v>7235.93</c:v>
                </c:pt>
                <c:pt idx="687">
                  <c:v>7237.23</c:v>
                </c:pt>
                <c:pt idx="688">
                  <c:v>7237.98</c:v>
                </c:pt>
                <c:pt idx="689">
                  <c:v>7238.02</c:v>
                </c:pt>
                <c:pt idx="690">
                  <c:v>7238.78</c:v>
                </c:pt>
                <c:pt idx="691">
                  <c:v>7243.53</c:v>
                </c:pt>
                <c:pt idx="692">
                  <c:v>7246.48</c:v>
                </c:pt>
                <c:pt idx="693">
                  <c:v>7246.48</c:v>
                </c:pt>
                <c:pt idx="694">
                  <c:v>7248.7</c:v>
                </c:pt>
                <c:pt idx="695">
                  <c:v>7249.67</c:v>
                </c:pt>
                <c:pt idx="696">
                  <c:v>7250.53</c:v>
                </c:pt>
                <c:pt idx="697">
                  <c:v>7258.16</c:v>
                </c:pt>
                <c:pt idx="698">
                  <c:v>7261.18</c:v>
                </c:pt>
                <c:pt idx="699">
                  <c:v>7262.7</c:v>
                </c:pt>
                <c:pt idx="700">
                  <c:v>7266.16</c:v>
                </c:pt>
                <c:pt idx="701">
                  <c:v>7271.25</c:v>
                </c:pt>
                <c:pt idx="702">
                  <c:v>7271.61</c:v>
                </c:pt>
                <c:pt idx="703">
                  <c:v>7274.23</c:v>
                </c:pt>
                <c:pt idx="704">
                  <c:v>7276.71</c:v>
                </c:pt>
                <c:pt idx="705">
                  <c:v>7277.43</c:v>
                </c:pt>
                <c:pt idx="706">
                  <c:v>7282.85</c:v>
                </c:pt>
                <c:pt idx="707">
                  <c:v>7284.41</c:v>
                </c:pt>
                <c:pt idx="708">
                  <c:v>7286.68</c:v>
                </c:pt>
                <c:pt idx="709">
                  <c:v>7288.68</c:v>
                </c:pt>
                <c:pt idx="710">
                  <c:v>7289.03</c:v>
                </c:pt>
                <c:pt idx="711">
                  <c:v>7289.23</c:v>
                </c:pt>
                <c:pt idx="712">
                  <c:v>7289.25</c:v>
                </c:pt>
                <c:pt idx="713">
                  <c:v>7291.75</c:v>
                </c:pt>
                <c:pt idx="714">
                  <c:v>7297.85</c:v>
                </c:pt>
                <c:pt idx="715">
                  <c:v>7299.38</c:v>
                </c:pt>
                <c:pt idx="716">
                  <c:v>7299.52</c:v>
                </c:pt>
                <c:pt idx="717">
                  <c:v>7303.11</c:v>
                </c:pt>
                <c:pt idx="718">
                  <c:v>7305.15</c:v>
                </c:pt>
                <c:pt idx="719">
                  <c:v>7308.53</c:v>
                </c:pt>
                <c:pt idx="720">
                  <c:v>7309.6</c:v>
                </c:pt>
                <c:pt idx="721">
                  <c:v>7309.94</c:v>
                </c:pt>
                <c:pt idx="722">
                  <c:v>7310.35</c:v>
                </c:pt>
                <c:pt idx="723">
                  <c:v>7310.69</c:v>
                </c:pt>
                <c:pt idx="724">
                  <c:v>7311.76</c:v>
                </c:pt>
                <c:pt idx="725">
                  <c:v>7311.82</c:v>
                </c:pt>
                <c:pt idx="726">
                  <c:v>7313.02</c:v>
                </c:pt>
                <c:pt idx="727">
                  <c:v>7313.97</c:v>
                </c:pt>
                <c:pt idx="728">
                  <c:v>7314.04</c:v>
                </c:pt>
                <c:pt idx="729">
                  <c:v>7315.95</c:v>
                </c:pt>
                <c:pt idx="730">
                  <c:v>7317.75</c:v>
                </c:pt>
                <c:pt idx="731">
                  <c:v>7319.14</c:v>
                </c:pt>
                <c:pt idx="732">
                  <c:v>7319.91</c:v>
                </c:pt>
                <c:pt idx="733">
                  <c:v>7324.76</c:v>
                </c:pt>
                <c:pt idx="734">
                  <c:v>7325.37</c:v>
                </c:pt>
                <c:pt idx="735">
                  <c:v>7329.6</c:v>
                </c:pt>
                <c:pt idx="736">
                  <c:v>7329.77</c:v>
                </c:pt>
                <c:pt idx="737">
                  <c:v>7331.1</c:v>
                </c:pt>
                <c:pt idx="738">
                  <c:v>7332.85</c:v>
                </c:pt>
                <c:pt idx="739">
                  <c:v>7333.12</c:v>
                </c:pt>
                <c:pt idx="740">
                  <c:v>7333.99</c:v>
                </c:pt>
                <c:pt idx="741">
                  <c:v>7337.3</c:v>
                </c:pt>
                <c:pt idx="742">
                  <c:v>7337.7</c:v>
                </c:pt>
                <c:pt idx="743">
                  <c:v>7345.96</c:v>
                </c:pt>
                <c:pt idx="744">
                  <c:v>7351.64</c:v>
                </c:pt>
                <c:pt idx="745">
                  <c:v>7352.84</c:v>
                </c:pt>
                <c:pt idx="746">
                  <c:v>7352.96</c:v>
                </c:pt>
                <c:pt idx="747">
                  <c:v>7353.15</c:v>
                </c:pt>
                <c:pt idx="748">
                  <c:v>7353.7</c:v>
                </c:pt>
                <c:pt idx="749">
                  <c:v>7360.55</c:v>
                </c:pt>
                <c:pt idx="750">
                  <c:v>7363.97</c:v>
                </c:pt>
                <c:pt idx="751">
                  <c:v>7364.21</c:v>
                </c:pt>
                <c:pt idx="752">
                  <c:v>7364.7</c:v>
                </c:pt>
                <c:pt idx="753">
                  <c:v>7366.15</c:v>
                </c:pt>
                <c:pt idx="754">
                  <c:v>7370.03</c:v>
                </c:pt>
                <c:pt idx="755">
                  <c:v>7371.63</c:v>
                </c:pt>
                <c:pt idx="756">
                  <c:v>7373.39</c:v>
                </c:pt>
                <c:pt idx="757">
                  <c:v>7373.42</c:v>
                </c:pt>
                <c:pt idx="758">
                  <c:v>7383.91</c:v>
                </c:pt>
                <c:pt idx="759">
                  <c:v>7385.05</c:v>
                </c:pt>
                <c:pt idx="760">
                  <c:v>7386.76</c:v>
                </c:pt>
                <c:pt idx="761">
                  <c:v>7387.32</c:v>
                </c:pt>
                <c:pt idx="762">
                  <c:v>7388.52</c:v>
                </c:pt>
                <c:pt idx="763">
                  <c:v>7390.14</c:v>
                </c:pt>
                <c:pt idx="764">
                  <c:v>7395.73</c:v>
                </c:pt>
                <c:pt idx="765">
                  <c:v>7397.55</c:v>
                </c:pt>
                <c:pt idx="766">
                  <c:v>7401.01</c:v>
                </c:pt>
                <c:pt idx="767">
                  <c:v>7407.38</c:v>
                </c:pt>
                <c:pt idx="768">
                  <c:v>7413.3</c:v>
                </c:pt>
                <c:pt idx="769">
                  <c:v>7413.71</c:v>
                </c:pt>
                <c:pt idx="770">
                  <c:v>7417.66</c:v>
                </c:pt>
                <c:pt idx="771">
                  <c:v>7419.91</c:v>
                </c:pt>
                <c:pt idx="772">
                  <c:v>7421.55</c:v>
                </c:pt>
                <c:pt idx="773">
                  <c:v>7424.99</c:v>
                </c:pt>
                <c:pt idx="774">
                  <c:v>7428.39</c:v>
                </c:pt>
                <c:pt idx="775">
                  <c:v>7428.62</c:v>
                </c:pt>
                <c:pt idx="776">
                  <c:v>7430.75</c:v>
                </c:pt>
                <c:pt idx="777">
                  <c:v>7431.82</c:v>
                </c:pt>
                <c:pt idx="778">
                  <c:v>7432</c:v>
                </c:pt>
                <c:pt idx="779">
                  <c:v>7436.38</c:v>
                </c:pt>
                <c:pt idx="780">
                  <c:v>7437.65</c:v>
                </c:pt>
                <c:pt idx="781">
                  <c:v>7439.41</c:v>
                </c:pt>
                <c:pt idx="782">
                  <c:v>7440.16</c:v>
                </c:pt>
                <c:pt idx="783">
                  <c:v>7446.57</c:v>
                </c:pt>
                <c:pt idx="784">
                  <c:v>7448.61</c:v>
                </c:pt>
                <c:pt idx="785">
                  <c:v>7448.88</c:v>
                </c:pt>
                <c:pt idx="786">
                  <c:v>7450.62</c:v>
                </c:pt>
                <c:pt idx="787">
                  <c:v>7451.64</c:v>
                </c:pt>
                <c:pt idx="788">
                  <c:v>7453.19</c:v>
                </c:pt>
                <c:pt idx="789">
                  <c:v>7453.98</c:v>
                </c:pt>
                <c:pt idx="790">
                  <c:v>7455.45</c:v>
                </c:pt>
                <c:pt idx="791">
                  <c:v>7456.89</c:v>
                </c:pt>
                <c:pt idx="792">
                  <c:v>7462.16</c:v>
                </c:pt>
                <c:pt idx="793">
                  <c:v>7469.72</c:v>
                </c:pt>
                <c:pt idx="794">
                  <c:v>7474.43</c:v>
                </c:pt>
                <c:pt idx="795">
                  <c:v>7484.6</c:v>
                </c:pt>
                <c:pt idx="796">
                  <c:v>7485.2</c:v>
                </c:pt>
                <c:pt idx="797">
                  <c:v>7485.25</c:v>
                </c:pt>
                <c:pt idx="798">
                  <c:v>7489.46</c:v>
                </c:pt>
                <c:pt idx="799">
                  <c:v>7491.48</c:v>
                </c:pt>
                <c:pt idx="800">
                  <c:v>7493.54</c:v>
                </c:pt>
                <c:pt idx="801">
                  <c:v>7496.64</c:v>
                </c:pt>
                <c:pt idx="802">
                  <c:v>7497.65</c:v>
                </c:pt>
                <c:pt idx="803">
                  <c:v>7497.95</c:v>
                </c:pt>
                <c:pt idx="804">
                  <c:v>7498.01</c:v>
                </c:pt>
                <c:pt idx="805">
                  <c:v>7498.26</c:v>
                </c:pt>
                <c:pt idx="806">
                  <c:v>7498.77</c:v>
                </c:pt>
                <c:pt idx="807">
                  <c:v>7498.97</c:v>
                </c:pt>
                <c:pt idx="808">
                  <c:v>7501.44</c:v>
                </c:pt>
                <c:pt idx="809">
                  <c:v>7502.09</c:v>
                </c:pt>
                <c:pt idx="810">
                  <c:v>7503.63</c:v>
                </c:pt>
                <c:pt idx="811">
                  <c:v>7504.19</c:v>
                </c:pt>
                <c:pt idx="812">
                  <c:v>7508.59</c:v>
                </c:pt>
                <c:pt idx="813">
                  <c:v>7512.41</c:v>
                </c:pt>
                <c:pt idx="814">
                  <c:v>7514.88</c:v>
                </c:pt>
                <c:pt idx="815">
                  <c:v>7516.23</c:v>
                </c:pt>
                <c:pt idx="816">
                  <c:v>7518.49</c:v>
                </c:pt>
                <c:pt idx="817">
                  <c:v>7520.57</c:v>
                </c:pt>
                <c:pt idx="818">
                  <c:v>7521</c:v>
                </c:pt>
                <c:pt idx="819">
                  <c:v>7521.17</c:v>
                </c:pt>
                <c:pt idx="820">
                  <c:v>7521.32</c:v>
                </c:pt>
                <c:pt idx="821">
                  <c:v>7522.99</c:v>
                </c:pt>
                <c:pt idx="822">
                  <c:v>7524.51</c:v>
                </c:pt>
                <c:pt idx="823">
                  <c:v>7526.2</c:v>
                </c:pt>
                <c:pt idx="824">
                  <c:v>7526.82</c:v>
                </c:pt>
                <c:pt idx="825">
                  <c:v>7528.58</c:v>
                </c:pt>
                <c:pt idx="826">
                  <c:v>7528.88</c:v>
                </c:pt>
                <c:pt idx="827">
                  <c:v>7530.16</c:v>
                </c:pt>
                <c:pt idx="828">
                  <c:v>7530.74</c:v>
                </c:pt>
                <c:pt idx="829">
                  <c:v>7532.27</c:v>
                </c:pt>
                <c:pt idx="830">
                  <c:v>7533.21</c:v>
                </c:pt>
                <c:pt idx="831">
                  <c:v>7541.17</c:v>
                </c:pt>
                <c:pt idx="832">
                  <c:v>7542.04</c:v>
                </c:pt>
                <c:pt idx="833">
                  <c:v>7544.7</c:v>
                </c:pt>
                <c:pt idx="834">
                  <c:v>7549.24</c:v>
                </c:pt>
                <c:pt idx="835">
                  <c:v>7552.99</c:v>
                </c:pt>
                <c:pt idx="836">
                  <c:v>7553.71</c:v>
                </c:pt>
                <c:pt idx="837">
                  <c:v>7553.81</c:v>
                </c:pt>
                <c:pt idx="838">
                  <c:v>7557.83</c:v>
                </c:pt>
                <c:pt idx="839">
                  <c:v>7558.21</c:v>
                </c:pt>
                <c:pt idx="840">
                  <c:v>7559.62</c:v>
                </c:pt>
                <c:pt idx="841">
                  <c:v>7562.63</c:v>
                </c:pt>
                <c:pt idx="842">
                  <c:v>7564.23</c:v>
                </c:pt>
                <c:pt idx="843">
                  <c:v>7565.36</c:v>
                </c:pt>
                <c:pt idx="844">
                  <c:v>7570.07</c:v>
                </c:pt>
                <c:pt idx="845">
                  <c:v>7574.04</c:v>
                </c:pt>
                <c:pt idx="846">
                  <c:v>7574.75</c:v>
                </c:pt>
                <c:pt idx="847">
                  <c:v>7577.29</c:v>
                </c:pt>
                <c:pt idx="848">
                  <c:v>7584.29</c:v>
                </c:pt>
                <c:pt idx="849">
                  <c:v>7586.03</c:v>
                </c:pt>
                <c:pt idx="850">
                  <c:v>7586.45</c:v>
                </c:pt>
                <c:pt idx="851">
                  <c:v>7586.61</c:v>
                </c:pt>
                <c:pt idx="852">
                  <c:v>7588.31</c:v>
                </c:pt>
                <c:pt idx="853">
                  <c:v>7588.64</c:v>
                </c:pt>
                <c:pt idx="854">
                  <c:v>7594.36</c:v>
                </c:pt>
                <c:pt idx="855">
                  <c:v>7597.06</c:v>
                </c:pt>
                <c:pt idx="856">
                  <c:v>7603.95</c:v>
                </c:pt>
                <c:pt idx="857">
                  <c:v>7608.64</c:v>
                </c:pt>
                <c:pt idx="858">
                  <c:v>7609.32</c:v>
                </c:pt>
                <c:pt idx="859">
                  <c:v>7611.16</c:v>
                </c:pt>
                <c:pt idx="860">
                  <c:v>7617.66</c:v>
                </c:pt>
                <c:pt idx="861">
                  <c:v>7621.23</c:v>
                </c:pt>
                <c:pt idx="862">
                  <c:v>7622</c:v>
                </c:pt>
                <c:pt idx="863">
                  <c:v>7623.93</c:v>
                </c:pt>
                <c:pt idx="864">
                  <c:v>7624.53</c:v>
                </c:pt>
                <c:pt idx="865">
                  <c:v>7625.84</c:v>
                </c:pt>
                <c:pt idx="866">
                  <c:v>7627.05</c:v>
                </c:pt>
                <c:pt idx="867">
                  <c:v>7627.57</c:v>
                </c:pt>
                <c:pt idx="868">
                  <c:v>7632.75</c:v>
                </c:pt>
                <c:pt idx="869">
                  <c:v>7638.73</c:v>
                </c:pt>
                <c:pt idx="870">
                  <c:v>7640.73</c:v>
                </c:pt>
                <c:pt idx="871">
                  <c:v>7641.78</c:v>
                </c:pt>
                <c:pt idx="872">
                  <c:v>7643.24</c:v>
                </c:pt>
                <c:pt idx="873">
                  <c:v>7645.17</c:v>
                </c:pt>
                <c:pt idx="874">
                  <c:v>7650.68</c:v>
                </c:pt>
                <c:pt idx="875">
                  <c:v>7653.39</c:v>
                </c:pt>
                <c:pt idx="876">
                  <c:v>7653.89</c:v>
                </c:pt>
                <c:pt idx="877">
                  <c:v>7657.75</c:v>
                </c:pt>
                <c:pt idx="878">
                  <c:v>7657.91</c:v>
                </c:pt>
                <c:pt idx="879">
                  <c:v>7662.72</c:v>
                </c:pt>
                <c:pt idx="880">
                  <c:v>7662.84</c:v>
                </c:pt>
                <c:pt idx="881">
                  <c:v>7664.18</c:v>
                </c:pt>
                <c:pt idx="882">
                  <c:v>7665.58</c:v>
                </c:pt>
                <c:pt idx="883">
                  <c:v>7665.88</c:v>
                </c:pt>
                <c:pt idx="884">
                  <c:v>7666.51</c:v>
                </c:pt>
                <c:pt idx="885">
                  <c:v>7666.85</c:v>
                </c:pt>
                <c:pt idx="886">
                  <c:v>7669.43</c:v>
                </c:pt>
                <c:pt idx="887">
                  <c:v>7670.77</c:v>
                </c:pt>
                <c:pt idx="888">
                  <c:v>7680.83</c:v>
                </c:pt>
                <c:pt idx="889">
                  <c:v>7685.41</c:v>
                </c:pt>
                <c:pt idx="890">
                  <c:v>7685.44</c:v>
                </c:pt>
                <c:pt idx="891">
                  <c:v>7687.53</c:v>
                </c:pt>
                <c:pt idx="892">
                  <c:v>7692.46</c:v>
                </c:pt>
                <c:pt idx="893">
                  <c:v>7695.55</c:v>
                </c:pt>
                <c:pt idx="894">
                  <c:v>7698.45</c:v>
                </c:pt>
                <c:pt idx="895">
                  <c:v>7700.17</c:v>
                </c:pt>
                <c:pt idx="896">
                  <c:v>7704.66</c:v>
                </c:pt>
                <c:pt idx="897">
                  <c:v>7711.6</c:v>
                </c:pt>
                <c:pt idx="898">
                  <c:v>7721.64</c:v>
                </c:pt>
                <c:pt idx="899">
                  <c:v>7721.82</c:v>
                </c:pt>
                <c:pt idx="900">
                  <c:v>7723.55</c:v>
                </c:pt>
                <c:pt idx="901">
                  <c:v>7730.6</c:v>
                </c:pt>
                <c:pt idx="902">
                  <c:v>7731.92</c:v>
                </c:pt>
                <c:pt idx="903">
                  <c:v>7738.13</c:v>
                </c:pt>
                <c:pt idx="904">
                  <c:v>7742.19</c:v>
                </c:pt>
                <c:pt idx="905">
                  <c:v>7744.27</c:v>
                </c:pt>
                <c:pt idx="906">
                  <c:v>7745.8</c:v>
                </c:pt>
                <c:pt idx="907">
                  <c:v>7746.3</c:v>
                </c:pt>
                <c:pt idx="908">
                  <c:v>7748.65</c:v>
                </c:pt>
                <c:pt idx="909">
                  <c:v>7750.78</c:v>
                </c:pt>
                <c:pt idx="910">
                  <c:v>7754.81</c:v>
                </c:pt>
                <c:pt idx="911">
                  <c:v>7755.66</c:v>
                </c:pt>
                <c:pt idx="912">
                  <c:v>7757.99</c:v>
                </c:pt>
                <c:pt idx="913">
                  <c:v>7759.71</c:v>
                </c:pt>
                <c:pt idx="914">
                  <c:v>7764.55</c:v>
                </c:pt>
                <c:pt idx="915">
                  <c:v>7769.35</c:v>
                </c:pt>
                <c:pt idx="916">
                  <c:v>7769.37</c:v>
                </c:pt>
                <c:pt idx="917">
                  <c:v>7774.4</c:v>
                </c:pt>
                <c:pt idx="918">
                  <c:v>7775.05</c:v>
                </c:pt>
                <c:pt idx="919">
                  <c:v>7775.67</c:v>
                </c:pt>
                <c:pt idx="920">
                  <c:v>7776.17</c:v>
                </c:pt>
                <c:pt idx="921">
                  <c:v>7780.19</c:v>
                </c:pt>
                <c:pt idx="922">
                  <c:v>7781.86</c:v>
                </c:pt>
                <c:pt idx="923">
                  <c:v>7782.74</c:v>
                </c:pt>
                <c:pt idx="924">
                  <c:v>7792.86</c:v>
                </c:pt>
                <c:pt idx="925">
                  <c:v>7796.22</c:v>
                </c:pt>
                <c:pt idx="926">
                  <c:v>7797.18</c:v>
                </c:pt>
                <c:pt idx="927">
                  <c:v>7797.99</c:v>
                </c:pt>
                <c:pt idx="928">
                  <c:v>7799.19</c:v>
                </c:pt>
                <c:pt idx="929">
                  <c:v>7803.02</c:v>
                </c:pt>
                <c:pt idx="930">
                  <c:v>7805.4</c:v>
                </c:pt>
                <c:pt idx="931">
                  <c:v>7809.01</c:v>
                </c:pt>
                <c:pt idx="932">
                  <c:v>7811.73</c:v>
                </c:pt>
                <c:pt idx="933">
                  <c:v>7811.76</c:v>
                </c:pt>
                <c:pt idx="934">
                  <c:v>7813.22</c:v>
                </c:pt>
                <c:pt idx="935">
                  <c:v>7816.29</c:v>
                </c:pt>
                <c:pt idx="936">
                  <c:v>7820</c:v>
                </c:pt>
                <c:pt idx="937">
                  <c:v>7820.13</c:v>
                </c:pt>
                <c:pt idx="938">
                  <c:v>7822.93</c:v>
                </c:pt>
                <c:pt idx="939">
                  <c:v>7823.03</c:v>
                </c:pt>
                <c:pt idx="940">
                  <c:v>7825.22</c:v>
                </c:pt>
                <c:pt idx="941">
                  <c:v>7828.26</c:v>
                </c:pt>
                <c:pt idx="942">
                  <c:v>7834.02</c:v>
                </c:pt>
                <c:pt idx="943">
                  <c:v>7834.07</c:v>
                </c:pt>
                <c:pt idx="944">
                  <c:v>7834.22</c:v>
                </c:pt>
                <c:pt idx="945">
                  <c:v>7834.83</c:v>
                </c:pt>
                <c:pt idx="946">
                  <c:v>7835.18</c:v>
                </c:pt>
                <c:pt idx="947">
                  <c:v>7837.39</c:v>
                </c:pt>
                <c:pt idx="948">
                  <c:v>7839.03</c:v>
                </c:pt>
                <c:pt idx="949">
                  <c:v>7839.04</c:v>
                </c:pt>
                <c:pt idx="950">
                  <c:v>7842.17</c:v>
                </c:pt>
                <c:pt idx="951">
                  <c:v>7844.03</c:v>
                </c:pt>
                <c:pt idx="952">
                  <c:v>7844.31</c:v>
                </c:pt>
                <c:pt idx="953">
                  <c:v>7845.94</c:v>
                </c:pt>
                <c:pt idx="954">
                  <c:v>7847.54</c:v>
                </c:pt>
                <c:pt idx="955">
                  <c:v>7849.89</c:v>
                </c:pt>
                <c:pt idx="956">
                  <c:v>7851.23</c:v>
                </c:pt>
                <c:pt idx="957">
                  <c:v>7864.06</c:v>
                </c:pt>
                <c:pt idx="958">
                  <c:v>7864.86</c:v>
                </c:pt>
                <c:pt idx="959">
                  <c:v>7869.62</c:v>
                </c:pt>
                <c:pt idx="960">
                  <c:v>7873.19</c:v>
                </c:pt>
                <c:pt idx="961">
                  <c:v>7876.8</c:v>
                </c:pt>
                <c:pt idx="962">
                  <c:v>7877.63</c:v>
                </c:pt>
                <c:pt idx="963">
                  <c:v>7878.62</c:v>
                </c:pt>
                <c:pt idx="964">
                  <c:v>7880.49</c:v>
                </c:pt>
                <c:pt idx="965">
                  <c:v>7880.84</c:v>
                </c:pt>
                <c:pt idx="966">
                  <c:v>7881.01</c:v>
                </c:pt>
                <c:pt idx="967">
                  <c:v>7885.98</c:v>
                </c:pt>
                <c:pt idx="968">
                  <c:v>7887.46</c:v>
                </c:pt>
                <c:pt idx="969">
                  <c:v>7888.71</c:v>
                </c:pt>
                <c:pt idx="970">
                  <c:v>7889.12</c:v>
                </c:pt>
                <c:pt idx="971">
                  <c:v>7889.81</c:v>
                </c:pt>
                <c:pt idx="972">
                  <c:v>7890.27</c:v>
                </c:pt>
                <c:pt idx="973">
                  <c:v>7896.14</c:v>
                </c:pt>
                <c:pt idx="974">
                  <c:v>7896.49</c:v>
                </c:pt>
                <c:pt idx="975">
                  <c:v>7897.35</c:v>
                </c:pt>
                <c:pt idx="976">
                  <c:v>7904.7</c:v>
                </c:pt>
                <c:pt idx="977">
                  <c:v>7917.33</c:v>
                </c:pt>
                <c:pt idx="978">
                  <c:v>7919.5</c:v>
                </c:pt>
                <c:pt idx="979">
                  <c:v>7922.43</c:v>
                </c:pt>
                <c:pt idx="980">
                  <c:v>7927.26</c:v>
                </c:pt>
                <c:pt idx="981">
                  <c:v>7929.78</c:v>
                </c:pt>
                <c:pt idx="982">
                  <c:v>7933.63</c:v>
                </c:pt>
                <c:pt idx="983">
                  <c:v>7933.68</c:v>
                </c:pt>
                <c:pt idx="984">
                  <c:v>7933.89</c:v>
                </c:pt>
                <c:pt idx="985">
                  <c:v>7934.84</c:v>
                </c:pt>
                <c:pt idx="986">
                  <c:v>7936.82</c:v>
                </c:pt>
                <c:pt idx="987">
                  <c:v>7943.47</c:v>
                </c:pt>
                <c:pt idx="988">
                  <c:v>7944.04</c:v>
                </c:pt>
                <c:pt idx="989">
                  <c:v>7946.66</c:v>
                </c:pt>
                <c:pt idx="990">
                  <c:v>7947.85</c:v>
                </c:pt>
                <c:pt idx="991">
                  <c:v>7948.6</c:v>
                </c:pt>
                <c:pt idx="992">
                  <c:v>7949.56</c:v>
                </c:pt>
                <c:pt idx="993">
                  <c:v>7950.03</c:v>
                </c:pt>
                <c:pt idx="994">
                  <c:v>7950.83</c:v>
                </c:pt>
                <c:pt idx="995">
                  <c:v>7955.27</c:v>
                </c:pt>
                <c:pt idx="996">
                  <c:v>7955.78</c:v>
                </c:pt>
                <c:pt idx="997">
                  <c:v>7959.67</c:v>
                </c:pt>
                <c:pt idx="998">
                  <c:v>7960.68</c:v>
                </c:pt>
                <c:pt idx="999">
                  <c:v>7961.67</c:v>
                </c:pt>
                <c:pt idx="1000">
                  <c:v>7964.2</c:v>
                </c:pt>
                <c:pt idx="1001">
                  <c:v>7966.25</c:v>
                </c:pt>
                <c:pt idx="1002">
                  <c:v>7967.95</c:v>
                </c:pt>
                <c:pt idx="1003">
                  <c:v>7980.99</c:v>
                </c:pt>
                <c:pt idx="1004">
                  <c:v>7983.19</c:v>
                </c:pt>
                <c:pt idx="1005">
                  <c:v>7983.28</c:v>
                </c:pt>
                <c:pt idx="1006">
                  <c:v>7984.37</c:v>
                </c:pt>
                <c:pt idx="1007">
                  <c:v>7987.88</c:v>
                </c:pt>
                <c:pt idx="1008">
                  <c:v>7994.37</c:v>
                </c:pt>
                <c:pt idx="1009">
                  <c:v>7996.11</c:v>
                </c:pt>
                <c:pt idx="1010">
                  <c:v>7998.32</c:v>
                </c:pt>
                <c:pt idx="1011">
                  <c:v>8000.9</c:v>
                </c:pt>
                <c:pt idx="1012">
                  <c:v>8002.1</c:v>
                </c:pt>
                <c:pt idx="1013">
                  <c:v>8002.14</c:v>
                </c:pt>
                <c:pt idx="1014">
                  <c:v>8003.28</c:v>
                </c:pt>
                <c:pt idx="1015">
                  <c:v>8003.47</c:v>
                </c:pt>
                <c:pt idx="1016">
                  <c:v>8004.06</c:v>
                </c:pt>
                <c:pt idx="1017">
                  <c:v>8006.14</c:v>
                </c:pt>
                <c:pt idx="1018">
                  <c:v>8006.17</c:v>
                </c:pt>
                <c:pt idx="1019">
                  <c:v>8007.66</c:v>
                </c:pt>
                <c:pt idx="1020">
                  <c:v>8008.34</c:v>
                </c:pt>
                <c:pt idx="1021">
                  <c:v>8011.7</c:v>
                </c:pt>
                <c:pt idx="1022">
                  <c:v>8012.37</c:v>
                </c:pt>
                <c:pt idx="1023">
                  <c:v>8014.17</c:v>
                </c:pt>
                <c:pt idx="1024">
                  <c:v>8014.65</c:v>
                </c:pt>
                <c:pt idx="1025">
                  <c:v>8014.75</c:v>
                </c:pt>
                <c:pt idx="1026">
                  <c:v>8017.63</c:v>
                </c:pt>
                <c:pt idx="1027">
                  <c:v>8018.09</c:v>
                </c:pt>
                <c:pt idx="1028">
                  <c:v>8019.46</c:v>
                </c:pt>
                <c:pt idx="1029">
                  <c:v>8027.18</c:v>
                </c:pt>
                <c:pt idx="1030">
                  <c:v>8027.25</c:v>
                </c:pt>
                <c:pt idx="1031">
                  <c:v>8028.9</c:v>
                </c:pt>
                <c:pt idx="1032">
                  <c:v>8029.51</c:v>
                </c:pt>
                <c:pt idx="1033">
                  <c:v>8030.27</c:v>
                </c:pt>
                <c:pt idx="1034">
                  <c:v>8031.27</c:v>
                </c:pt>
                <c:pt idx="1035">
                  <c:v>8036.87</c:v>
                </c:pt>
                <c:pt idx="1036">
                  <c:v>8037.47</c:v>
                </c:pt>
                <c:pt idx="1037">
                  <c:v>8038.65</c:v>
                </c:pt>
                <c:pt idx="1038">
                  <c:v>8039.36</c:v>
                </c:pt>
                <c:pt idx="1039">
                  <c:v>8039.44</c:v>
                </c:pt>
                <c:pt idx="1040">
                  <c:v>8045.02</c:v>
                </c:pt>
                <c:pt idx="1041">
                  <c:v>8045.7</c:v>
                </c:pt>
                <c:pt idx="1042">
                  <c:v>8046.53</c:v>
                </c:pt>
                <c:pt idx="1043">
                  <c:v>8049.85</c:v>
                </c:pt>
                <c:pt idx="1044">
                  <c:v>8051.18</c:v>
                </c:pt>
                <c:pt idx="1045">
                  <c:v>8051.62</c:v>
                </c:pt>
                <c:pt idx="1046">
                  <c:v>8052.99</c:v>
                </c:pt>
                <c:pt idx="1047">
                  <c:v>8054.11</c:v>
                </c:pt>
                <c:pt idx="1048">
                  <c:v>8056.52</c:v>
                </c:pt>
                <c:pt idx="1049">
                  <c:v>8065.12</c:v>
                </c:pt>
                <c:pt idx="1050">
                  <c:v>8066.71</c:v>
                </c:pt>
                <c:pt idx="1051">
                  <c:v>8072.36</c:v>
                </c:pt>
                <c:pt idx="1052">
                  <c:v>8072.99</c:v>
                </c:pt>
                <c:pt idx="1053">
                  <c:v>8074.58</c:v>
                </c:pt>
                <c:pt idx="1054">
                  <c:v>8078.2</c:v>
                </c:pt>
                <c:pt idx="1055">
                  <c:v>8078.31</c:v>
                </c:pt>
                <c:pt idx="1056">
                  <c:v>8078.41</c:v>
                </c:pt>
                <c:pt idx="1057">
                  <c:v>8079.28</c:v>
                </c:pt>
                <c:pt idx="1058">
                  <c:v>8082.46</c:v>
                </c:pt>
                <c:pt idx="1059">
                  <c:v>8082.58</c:v>
                </c:pt>
                <c:pt idx="1060">
                  <c:v>8083.5</c:v>
                </c:pt>
                <c:pt idx="1061">
                  <c:v>8085.71</c:v>
                </c:pt>
                <c:pt idx="1062">
                  <c:v>8089.38</c:v>
                </c:pt>
                <c:pt idx="1063">
                  <c:v>8089.98</c:v>
                </c:pt>
                <c:pt idx="1064">
                  <c:v>8096.15</c:v>
                </c:pt>
                <c:pt idx="1065">
                  <c:v>8096.93</c:v>
                </c:pt>
                <c:pt idx="1066">
                  <c:v>8098.53</c:v>
                </c:pt>
                <c:pt idx="1067">
                  <c:v>8099.49</c:v>
                </c:pt>
                <c:pt idx="1068">
                  <c:v>8102.74</c:v>
                </c:pt>
                <c:pt idx="1069">
                  <c:v>8103.52</c:v>
                </c:pt>
                <c:pt idx="1070">
                  <c:v>8105.85</c:v>
                </c:pt>
                <c:pt idx="1071">
                  <c:v>8108.49</c:v>
                </c:pt>
                <c:pt idx="1072">
                  <c:v>8110.8</c:v>
                </c:pt>
                <c:pt idx="1073">
                  <c:v>8112.71</c:v>
                </c:pt>
                <c:pt idx="1074">
                  <c:v>8115.21</c:v>
                </c:pt>
                <c:pt idx="1075">
                  <c:v>8120.47</c:v>
                </c:pt>
                <c:pt idx="1076">
                  <c:v>8120.9</c:v>
                </c:pt>
                <c:pt idx="1077">
                  <c:v>8123.78</c:v>
                </c:pt>
                <c:pt idx="1078">
                  <c:v>8126.09</c:v>
                </c:pt>
                <c:pt idx="1079">
                  <c:v>8126.17</c:v>
                </c:pt>
                <c:pt idx="1080">
                  <c:v>8131.9</c:v>
                </c:pt>
                <c:pt idx="1081">
                  <c:v>8144.83</c:v>
                </c:pt>
                <c:pt idx="1082">
                  <c:v>8147.72</c:v>
                </c:pt>
                <c:pt idx="1083">
                  <c:v>8150.34</c:v>
                </c:pt>
                <c:pt idx="1084">
                  <c:v>8152.96</c:v>
                </c:pt>
                <c:pt idx="1085">
                  <c:v>8153.86</c:v>
                </c:pt>
                <c:pt idx="1086">
                  <c:v>8154.16</c:v>
                </c:pt>
                <c:pt idx="1087">
                  <c:v>8154.17</c:v>
                </c:pt>
                <c:pt idx="1088">
                  <c:v>8163.64</c:v>
                </c:pt>
                <c:pt idx="1089">
                  <c:v>8174.12</c:v>
                </c:pt>
                <c:pt idx="1090">
                  <c:v>8175.66</c:v>
                </c:pt>
                <c:pt idx="1091">
                  <c:v>8176.94</c:v>
                </c:pt>
                <c:pt idx="1092">
                  <c:v>8178</c:v>
                </c:pt>
                <c:pt idx="1093">
                  <c:v>8178.13</c:v>
                </c:pt>
                <c:pt idx="1094">
                  <c:v>8181.64</c:v>
                </c:pt>
                <c:pt idx="1095">
                  <c:v>8181.93</c:v>
                </c:pt>
                <c:pt idx="1096">
                  <c:v>8195.93</c:v>
                </c:pt>
                <c:pt idx="1097">
                  <c:v>8196.42</c:v>
                </c:pt>
                <c:pt idx="1098">
                  <c:v>8197.7000000000007</c:v>
                </c:pt>
                <c:pt idx="1099">
                  <c:v>8200.44</c:v>
                </c:pt>
                <c:pt idx="1100">
                  <c:v>8201.01</c:v>
                </c:pt>
                <c:pt idx="1101">
                  <c:v>8204.7900000000009</c:v>
                </c:pt>
                <c:pt idx="1102">
                  <c:v>8205.16</c:v>
                </c:pt>
                <c:pt idx="1103">
                  <c:v>8212.58</c:v>
                </c:pt>
                <c:pt idx="1104">
                  <c:v>8212.85</c:v>
                </c:pt>
                <c:pt idx="1105">
                  <c:v>8213.7099999999991</c:v>
                </c:pt>
                <c:pt idx="1106">
                  <c:v>8215.49</c:v>
                </c:pt>
                <c:pt idx="1107">
                  <c:v>8218.75</c:v>
                </c:pt>
                <c:pt idx="1108">
                  <c:v>8220.44</c:v>
                </c:pt>
                <c:pt idx="1109">
                  <c:v>8220.4599999999991</c:v>
                </c:pt>
                <c:pt idx="1110">
                  <c:v>8222.36</c:v>
                </c:pt>
                <c:pt idx="1111">
                  <c:v>8228.56</c:v>
                </c:pt>
                <c:pt idx="1112">
                  <c:v>8233.76</c:v>
                </c:pt>
                <c:pt idx="1113">
                  <c:v>8239.2900000000009</c:v>
                </c:pt>
                <c:pt idx="1114">
                  <c:v>8240.0300000000007</c:v>
                </c:pt>
                <c:pt idx="1115">
                  <c:v>8244.1200000000008</c:v>
                </c:pt>
                <c:pt idx="1116">
                  <c:v>8246</c:v>
                </c:pt>
                <c:pt idx="1117">
                  <c:v>8249.41</c:v>
                </c:pt>
                <c:pt idx="1118">
                  <c:v>8255.52</c:v>
                </c:pt>
                <c:pt idx="1119">
                  <c:v>8265.0300000000007</c:v>
                </c:pt>
                <c:pt idx="1120">
                  <c:v>8266.86</c:v>
                </c:pt>
                <c:pt idx="1121">
                  <c:v>8267.5300000000007</c:v>
                </c:pt>
                <c:pt idx="1122">
                  <c:v>8268.1</c:v>
                </c:pt>
                <c:pt idx="1123">
                  <c:v>8268.2099999999991</c:v>
                </c:pt>
                <c:pt idx="1124">
                  <c:v>8268.9699999999993</c:v>
                </c:pt>
                <c:pt idx="1125">
                  <c:v>8270.01</c:v>
                </c:pt>
                <c:pt idx="1126">
                  <c:v>8276.2800000000007</c:v>
                </c:pt>
                <c:pt idx="1127">
                  <c:v>8278.2800000000007</c:v>
                </c:pt>
                <c:pt idx="1128">
                  <c:v>8280.01</c:v>
                </c:pt>
                <c:pt idx="1129">
                  <c:v>8281.8700000000008</c:v>
                </c:pt>
                <c:pt idx="1130">
                  <c:v>8284.1</c:v>
                </c:pt>
                <c:pt idx="1131">
                  <c:v>8285.61</c:v>
                </c:pt>
                <c:pt idx="1132">
                  <c:v>8300.7900000000009</c:v>
                </c:pt>
                <c:pt idx="1133">
                  <c:v>8301.15</c:v>
                </c:pt>
                <c:pt idx="1134">
                  <c:v>8307.35</c:v>
                </c:pt>
                <c:pt idx="1135">
                  <c:v>8309.58</c:v>
                </c:pt>
                <c:pt idx="1136">
                  <c:v>8309.69</c:v>
                </c:pt>
                <c:pt idx="1137">
                  <c:v>8309.7999999999993</c:v>
                </c:pt>
                <c:pt idx="1138">
                  <c:v>8310.08</c:v>
                </c:pt>
                <c:pt idx="1139">
                  <c:v>8314.8700000000008</c:v>
                </c:pt>
                <c:pt idx="1140">
                  <c:v>8318.56</c:v>
                </c:pt>
                <c:pt idx="1141">
                  <c:v>8320.5</c:v>
                </c:pt>
                <c:pt idx="1142">
                  <c:v>8321.89</c:v>
                </c:pt>
                <c:pt idx="1143">
                  <c:v>8327.81</c:v>
                </c:pt>
                <c:pt idx="1144">
                  <c:v>8328.67</c:v>
                </c:pt>
                <c:pt idx="1145">
                  <c:v>8329.1</c:v>
                </c:pt>
                <c:pt idx="1146">
                  <c:v>8330.69</c:v>
                </c:pt>
                <c:pt idx="1147">
                  <c:v>8333.33</c:v>
                </c:pt>
                <c:pt idx="1148">
                  <c:v>8335.82</c:v>
                </c:pt>
                <c:pt idx="1149">
                  <c:v>8343.82</c:v>
                </c:pt>
                <c:pt idx="1150">
                  <c:v>8347.8799999999992</c:v>
                </c:pt>
                <c:pt idx="1151">
                  <c:v>8349.7999999999993</c:v>
                </c:pt>
                <c:pt idx="1152">
                  <c:v>8350.64</c:v>
                </c:pt>
                <c:pt idx="1153">
                  <c:v>8359.1200000000008</c:v>
                </c:pt>
                <c:pt idx="1154">
                  <c:v>8359.73</c:v>
                </c:pt>
                <c:pt idx="1155">
                  <c:v>8364.42</c:v>
                </c:pt>
                <c:pt idx="1156">
                  <c:v>8365.8799999999992</c:v>
                </c:pt>
                <c:pt idx="1157">
                  <c:v>8366.39</c:v>
                </c:pt>
                <c:pt idx="1158">
                  <c:v>8366.65</c:v>
                </c:pt>
                <c:pt idx="1159">
                  <c:v>8367.2000000000007</c:v>
                </c:pt>
                <c:pt idx="1160">
                  <c:v>8372.73</c:v>
                </c:pt>
                <c:pt idx="1161">
                  <c:v>8373.25</c:v>
                </c:pt>
                <c:pt idx="1162">
                  <c:v>8377.08</c:v>
                </c:pt>
                <c:pt idx="1163">
                  <c:v>8377.23</c:v>
                </c:pt>
                <c:pt idx="1164">
                  <c:v>8378.43</c:v>
                </c:pt>
                <c:pt idx="1165">
                  <c:v>8381</c:v>
                </c:pt>
                <c:pt idx="1166">
                  <c:v>8389.89</c:v>
                </c:pt>
                <c:pt idx="1167">
                  <c:v>8390.0400000000009</c:v>
                </c:pt>
                <c:pt idx="1168">
                  <c:v>8391.61</c:v>
                </c:pt>
                <c:pt idx="1169">
                  <c:v>8404.6200000000008</c:v>
                </c:pt>
                <c:pt idx="1170">
                  <c:v>8405.32</c:v>
                </c:pt>
                <c:pt idx="1171">
                  <c:v>8409.94</c:v>
                </c:pt>
                <c:pt idx="1172">
                  <c:v>8418.81</c:v>
                </c:pt>
                <c:pt idx="1173">
                  <c:v>8422.48</c:v>
                </c:pt>
                <c:pt idx="1174">
                  <c:v>8423.0400000000009</c:v>
                </c:pt>
                <c:pt idx="1175">
                  <c:v>8432.26</c:v>
                </c:pt>
                <c:pt idx="1176">
                  <c:v>8433.84</c:v>
                </c:pt>
                <c:pt idx="1177">
                  <c:v>8443.39</c:v>
                </c:pt>
                <c:pt idx="1178">
                  <c:v>8444.36</c:v>
                </c:pt>
                <c:pt idx="1179">
                  <c:v>8450.8799999999992</c:v>
                </c:pt>
                <c:pt idx="1180">
                  <c:v>8451.7199999999993</c:v>
                </c:pt>
                <c:pt idx="1181">
                  <c:v>8454.24</c:v>
                </c:pt>
                <c:pt idx="1182">
                  <c:v>8459.7800000000007</c:v>
                </c:pt>
                <c:pt idx="1183">
                  <c:v>8460.23</c:v>
                </c:pt>
                <c:pt idx="1184">
                  <c:v>8460.7000000000007</c:v>
                </c:pt>
                <c:pt idx="1185">
                  <c:v>8465.9699999999993</c:v>
                </c:pt>
                <c:pt idx="1186">
                  <c:v>8466.2800000000007</c:v>
                </c:pt>
                <c:pt idx="1187">
                  <c:v>8466.3799999999992</c:v>
                </c:pt>
                <c:pt idx="1188">
                  <c:v>8467.14</c:v>
                </c:pt>
                <c:pt idx="1189">
                  <c:v>8468.58</c:v>
                </c:pt>
                <c:pt idx="1190">
                  <c:v>8471.8700000000008</c:v>
                </c:pt>
                <c:pt idx="1191">
                  <c:v>8474.69</c:v>
                </c:pt>
                <c:pt idx="1192">
                  <c:v>8481.7099999999991</c:v>
                </c:pt>
                <c:pt idx="1193">
                  <c:v>8482.31</c:v>
                </c:pt>
                <c:pt idx="1194">
                  <c:v>8482.34</c:v>
                </c:pt>
                <c:pt idx="1195">
                  <c:v>8484.4</c:v>
                </c:pt>
                <c:pt idx="1196">
                  <c:v>8489.51</c:v>
                </c:pt>
                <c:pt idx="1197">
                  <c:v>8490.7900000000009</c:v>
                </c:pt>
                <c:pt idx="1198">
                  <c:v>8491.14</c:v>
                </c:pt>
                <c:pt idx="1199">
                  <c:v>8491.94</c:v>
                </c:pt>
                <c:pt idx="1200">
                  <c:v>8499.67</c:v>
                </c:pt>
                <c:pt idx="1201">
                  <c:v>8500.69</c:v>
                </c:pt>
                <c:pt idx="1202">
                  <c:v>8507.7800000000007</c:v>
                </c:pt>
                <c:pt idx="1203">
                  <c:v>8508.5499999999993</c:v>
                </c:pt>
                <c:pt idx="1204">
                  <c:v>8510.85</c:v>
                </c:pt>
                <c:pt idx="1205">
                  <c:v>8512.08</c:v>
                </c:pt>
                <c:pt idx="1206">
                  <c:v>8513.23</c:v>
                </c:pt>
                <c:pt idx="1207">
                  <c:v>8516.5499999999993</c:v>
                </c:pt>
                <c:pt idx="1208">
                  <c:v>8518.3700000000008</c:v>
                </c:pt>
                <c:pt idx="1209">
                  <c:v>8525.83</c:v>
                </c:pt>
                <c:pt idx="1210">
                  <c:v>8529.85</c:v>
                </c:pt>
                <c:pt idx="1211">
                  <c:v>8535.3799999999992</c:v>
                </c:pt>
                <c:pt idx="1212">
                  <c:v>8536.33</c:v>
                </c:pt>
                <c:pt idx="1213">
                  <c:v>8541.11</c:v>
                </c:pt>
                <c:pt idx="1214">
                  <c:v>8542.9699999999993</c:v>
                </c:pt>
                <c:pt idx="1215">
                  <c:v>8545.52</c:v>
                </c:pt>
                <c:pt idx="1216">
                  <c:v>8551.2800000000007</c:v>
                </c:pt>
                <c:pt idx="1217">
                  <c:v>8555.2999999999993</c:v>
                </c:pt>
                <c:pt idx="1218">
                  <c:v>8555.75</c:v>
                </c:pt>
                <c:pt idx="1219">
                  <c:v>8560.39</c:v>
                </c:pt>
                <c:pt idx="1220">
                  <c:v>8560.7199999999993</c:v>
                </c:pt>
                <c:pt idx="1221">
                  <c:v>8562.58</c:v>
                </c:pt>
                <c:pt idx="1222">
                  <c:v>8563.4599999999991</c:v>
                </c:pt>
                <c:pt idx="1223">
                  <c:v>8565.33</c:v>
                </c:pt>
                <c:pt idx="1224">
                  <c:v>8566.98</c:v>
                </c:pt>
                <c:pt idx="1225">
                  <c:v>8571.81</c:v>
                </c:pt>
                <c:pt idx="1226">
                  <c:v>8576.6200000000008</c:v>
                </c:pt>
                <c:pt idx="1227">
                  <c:v>8578.93</c:v>
                </c:pt>
                <c:pt idx="1228">
                  <c:v>8580.4699999999993</c:v>
                </c:pt>
                <c:pt idx="1229">
                  <c:v>8581.8700000000008</c:v>
                </c:pt>
                <c:pt idx="1230">
                  <c:v>8582.92</c:v>
                </c:pt>
                <c:pt idx="1231">
                  <c:v>8585.3799999999992</c:v>
                </c:pt>
                <c:pt idx="1232">
                  <c:v>8592.5400000000009</c:v>
                </c:pt>
                <c:pt idx="1233">
                  <c:v>8599.16</c:v>
                </c:pt>
                <c:pt idx="1234">
                  <c:v>8606.1</c:v>
                </c:pt>
                <c:pt idx="1235">
                  <c:v>8607.7000000000007</c:v>
                </c:pt>
                <c:pt idx="1236">
                  <c:v>8612.32</c:v>
                </c:pt>
                <c:pt idx="1237">
                  <c:v>8618.41</c:v>
                </c:pt>
                <c:pt idx="1238">
                  <c:v>8619.26</c:v>
                </c:pt>
                <c:pt idx="1239">
                  <c:v>8623.09</c:v>
                </c:pt>
                <c:pt idx="1240">
                  <c:v>8632.01</c:v>
                </c:pt>
                <c:pt idx="1241">
                  <c:v>8632.67</c:v>
                </c:pt>
                <c:pt idx="1242">
                  <c:v>8637.6200000000008</c:v>
                </c:pt>
                <c:pt idx="1243">
                  <c:v>8638.7099999999991</c:v>
                </c:pt>
                <c:pt idx="1244">
                  <c:v>8642.35</c:v>
                </c:pt>
                <c:pt idx="1245">
                  <c:v>8644.01</c:v>
                </c:pt>
                <c:pt idx="1246">
                  <c:v>8644.6200000000008</c:v>
                </c:pt>
                <c:pt idx="1247">
                  <c:v>8645.73</c:v>
                </c:pt>
                <c:pt idx="1248">
                  <c:v>8647.69</c:v>
                </c:pt>
                <c:pt idx="1249">
                  <c:v>8654.0499999999993</c:v>
                </c:pt>
                <c:pt idx="1250">
                  <c:v>8655.99</c:v>
                </c:pt>
                <c:pt idx="1251">
                  <c:v>8659.2900000000009</c:v>
                </c:pt>
                <c:pt idx="1252">
                  <c:v>8659.44</c:v>
                </c:pt>
                <c:pt idx="1253">
                  <c:v>8660.0499999999993</c:v>
                </c:pt>
                <c:pt idx="1254">
                  <c:v>8660.1200000000008</c:v>
                </c:pt>
                <c:pt idx="1255">
                  <c:v>8667.61</c:v>
                </c:pt>
                <c:pt idx="1256">
                  <c:v>8675.16</c:v>
                </c:pt>
                <c:pt idx="1257">
                  <c:v>8683.59</c:v>
                </c:pt>
                <c:pt idx="1258">
                  <c:v>8685.36</c:v>
                </c:pt>
                <c:pt idx="1259">
                  <c:v>8687.49</c:v>
                </c:pt>
                <c:pt idx="1260">
                  <c:v>8687.5499999999993</c:v>
                </c:pt>
                <c:pt idx="1261">
                  <c:v>8688.64</c:v>
                </c:pt>
                <c:pt idx="1262">
                  <c:v>8692.24</c:v>
                </c:pt>
                <c:pt idx="1263">
                  <c:v>8697.06</c:v>
                </c:pt>
                <c:pt idx="1264">
                  <c:v>8699.3700000000008</c:v>
                </c:pt>
                <c:pt idx="1265">
                  <c:v>8703.91</c:v>
                </c:pt>
                <c:pt idx="1266">
                  <c:v>8706.16</c:v>
                </c:pt>
                <c:pt idx="1267">
                  <c:v>8708.2800000000007</c:v>
                </c:pt>
                <c:pt idx="1268">
                  <c:v>8710.2000000000007</c:v>
                </c:pt>
                <c:pt idx="1269">
                  <c:v>8711.36</c:v>
                </c:pt>
                <c:pt idx="1270">
                  <c:v>8711.6200000000008</c:v>
                </c:pt>
                <c:pt idx="1271">
                  <c:v>8712.77</c:v>
                </c:pt>
                <c:pt idx="1272">
                  <c:v>8720.86</c:v>
                </c:pt>
                <c:pt idx="1273">
                  <c:v>8727.02</c:v>
                </c:pt>
                <c:pt idx="1274">
                  <c:v>8735.8700000000008</c:v>
                </c:pt>
                <c:pt idx="1275">
                  <c:v>8737.5300000000007</c:v>
                </c:pt>
                <c:pt idx="1276">
                  <c:v>8740.7199999999993</c:v>
                </c:pt>
                <c:pt idx="1277">
                  <c:v>8741.3799999999992</c:v>
                </c:pt>
                <c:pt idx="1278">
                  <c:v>8744.0300000000007</c:v>
                </c:pt>
                <c:pt idx="1279">
                  <c:v>8744.25</c:v>
                </c:pt>
                <c:pt idx="1280">
                  <c:v>8744.48</c:v>
                </c:pt>
                <c:pt idx="1281">
                  <c:v>8746.74</c:v>
                </c:pt>
                <c:pt idx="1282">
                  <c:v>8747.31</c:v>
                </c:pt>
                <c:pt idx="1283">
                  <c:v>8756.85</c:v>
                </c:pt>
                <c:pt idx="1284">
                  <c:v>8761.76</c:v>
                </c:pt>
                <c:pt idx="1285">
                  <c:v>8762.1299999999992</c:v>
                </c:pt>
                <c:pt idx="1286">
                  <c:v>8763.73</c:v>
                </c:pt>
                <c:pt idx="1287">
                  <c:v>8768.7999999999993</c:v>
                </c:pt>
                <c:pt idx="1288">
                  <c:v>8771.5</c:v>
                </c:pt>
                <c:pt idx="1289">
                  <c:v>8785.18</c:v>
                </c:pt>
                <c:pt idx="1290">
                  <c:v>8788.18</c:v>
                </c:pt>
                <c:pt idx="1291">
                  <c:v>8789.99</c:v>
                </c:pt>
                <c:pt idx="1292">
                  <c:v>8790.65</c:v>
                </c:pt>
                <c:pt idx="1293">
                  <c:v>8792.94</c:v>
                </c:pt>
                <c:pt idx="1294">
                  <c:v>8793.02</c:v>
                </c:pt>
                <c:pt idx="1295">
                  <c:v>8799.86</c:v>
                </c:pt>
                <c:pt idx="1296">
                  <c:v>8803.02</c:v>
                </c:pt>
                <c:pt idx="1297">
                  <c:v>8805.83</c:v>
                </c:pt>
                <c:pt idx="1298">
                  <c:v>8806.11</c:v>
                </c:pt>
                <c:pt idx="1299">
                  <c:v>8809.44</c:v>
                </c:pt>
                <c:pt idx="1300">
                  <c:v>8809.6200000000008</c:v>
                </c:pt>
                <c:pt idx="1301">
                  <c:v>8818.18</c:v>
                </c:pt>
                <c:pt idx="1302">
                  <c:v>8818.7199999999993</c:v>
                </c:pt>
                <c:pt idx="1303">
                  <c:v>8820.93</c:v>
                </c:pt>
                <c:pt idx="1304">
                  <c:v>8829.36</c:v>
                </c:pt>
                <c:pt idx="1305">
                  <c:v>8832.67</c:v>
                </c:pt>
                <c:pt idx="1306">
                  <c:v>8834.25</c:v>
                </c:pt>
                <c:pt idx="1307">
                  <c:v>8836.35</c:v>
                </c:pt>
                <c:pt idx="1308">
                  <c:v>8836.5400000000009</c:v>
                </c:pt>
                <c:pt idx="1309">
                  <c:v>8841.9699999999993</c:v>
                </c:pt>
                <c:pt idx="1310">
                  <c:v>8845.92</c:v>
                </c:pt>
                <c:pt idx="1311">
                  <c:v>8851.67</c:v>
                </c:pt>
                <c:pt idx="1312">
                  <c:v>8853.89</c:v>
                </c:pt>
                <c:pt idx="1313">
                  <c:v>8853.9500000000007</c:v>
                </c:pt>
                <c:pt idx="1314">
                  <c:v>8854.3700000000008</c:v>
                </c:pt>
                <c:pt idx="1315">
                  <c:v>8859.52</c:v>
                </c:pt>
                <c:pt idx="1316">
                  <c:v>8867.2000000000007</c:v>
                </c:pt>
                <c:pt idx="1317">
                  <c:v>8867.77</c:v>
                </c:pt>
                <c:pt idx="1318">
                  <c:v>8871.58</c:v>
                </c:pt>
                <c:pt idx="1319">
                  <c:v>8872.69</c:v>
                </c:pt>
                <c:pt idx="1320">
                  <c:v>8873.65</c:v>
                </c:pt>
                <c:pt idx="1321">
                  <c:v>8873.82</c:v>
                </c:pt>
                <c:pt idx="1322">
                  <c:v>8874.99</c:v>
                </c:pt>
                <c:pt idx="1323">
                  <c:v>8876.43</c:v>
                </c:pt>
                <c:pt idx="1324">
                  <c:v>8878.36</c:v>
                </c:pt>
                <c:pt idx="1325">
                  <c:v>8879.83</c:v>
                </c:pt>
                <c:pt idx="1326">
                  <c:v>8880.31</c:v>
                </c:pt>
                <c:pt idx="1327">
                  <c:v>8882.5499999999993</c:v>
                </c:pt>
                <c:pt idx="1328">
                  <c:v>8883.06</c:v>
                </c:pt>
                <c:pt idx="1329">
                  <c:v>8890.9599999999991</c:v>
                </c:pt>
                <c:pt idx="1330">
                  <c:v>8891.27</c:v>
                </c:pt>
                <c:pt idx="1331">
                  <c:v>8892.67</c:v>
                </c:pt>
                <c:pt idx="1332">
                  <c:v>8894.2199999999993</c:v>
                </c:pt>
                <c:pt idx="1333">
                  <c:v>8895.2199999999993</c:v>
                </c:pt>
                <c:pt idx="1334">
                  <c:v>8897.34</c:v>
                </c:pt>
                <c:pt idx="1335">
                  <c:v>8899.7800000000007</c:v>
                </c:pt>
                <c:pt idx="1336">
                  <c:v>8900.0400000000009</c:v>
                </c:pt>
                <c:pt idx="1337">
                  <c:v>8902.44</c:v>
                </c:pt>
                <c:pt idx="1338">
                  <c:v>8915.02</c:v>
                </c:pt>
                <c:pt idx="1339">
                  <c:v>8919.39</c:v>
                </c:pt>
                <c:pt idx="1340">
                  <c:v>8921.9699999999993</c:v>
                </c:pt>
                <c:pt idx="1341">
                  <c:v>8922.7999999999993</c:v>
                </c:pt>
                <c:pt idx="1342">
                  <c:v>8923.76</c:v>
                </c:pt>
                <c:pt idx="1343">
                  <c:v>8924.57</c:v>
                </c:pt>
                <c:pt idx="1344">
                  <c:v>8925.51</c:v>
                </c:pt>
                <c:pt idx="1345">
                  <c:v>8925.59</c:v>
                </c:pt>
                <c:pt idx="1346">
                  <c:v>8926.44</c:v>
                </c:pt>
                <c:pt idx="1347">
                  <c:v>8932.99</c:v>
                </c:pt>
                <c:pt idx="1348">
                  <c:v>8934.51</c:v>
                </c:pt>
                <c:pt idx="1349">
                  <c:v>8935.41</c:v>
                </c:pt>
                <c:pt idx="1350">
                  <c:v>8937.2900000000009</c:v>
                </c:pt>
                <c:pt idx="1351">
                  <c:v>8940.83</c:v>
                </c:pt>
                <c:pt idx="1352">
                  <c:v>8943.9599999999991</c:v>
                </c:pt>
                <c:pt idx="1353">
                  <c:v>8947.42</c:v>
                </c:pt>
                <c:pt idx="1354">
                  <c:v>8957.33</c:v>
                </c:pt>
                <c:pt idx="1355">
                  <c:v>8957.83</c:v>
                </c:pt>
                <c:pt idx="1356">
                  <c:v>8967.1299999999992</c:v>
                </c:pt>
                <c:pt idx="1357">
                  <c:v>8968.86</c:v>
                </c:pt>
                <c:pt idx="1358">
                  <c:v>8969.23</c:v>
                </c:pt>
                <c:pt idx="1359">
                  <c:v>8970.2199999999993</c:v>
                </c:pt>
                <c:pt idx="1360">
                  <c:v>8970.41</c:v>
                </c:pt>
                <c:pt idx="1361">
                  <c:v>8971.84</c:v>
                </c:pt>
                <c:pt idx="1362">
                  <c:v>8972.25</c:v>
                </c:pt>
                <c:pt idx="1363">
                  <c:v>8973.68</c:v>
                </c:pt>
                <c:pt idx="1364">
                  <c:v>8980.4699999999993</c:v>
                </c:pt>
                <c:pt idx="1365">
                  <c:v>8983.7199999999993</c:v>
                </c:pt>
                <c:pt idx="1366">
                  <c:v>8991.7199999999993</c:v>
                </c:pt>
                <c:pt idx="1367">
                  <c:v>8992.64</c:v>
                </c:pt>
                <c:pt idx="1368">
                  <c:v>8994.89</c:v>
                </c:pt>
                <c:pt idx="1369">
                  <c:v>9002.32</c:v>
                </c:pt>
                <c:pt idx="1370">
                  <c:v>9007.7000000000007</c:v>
                </c:pt>
                <c:pt idx="1371">
                  <c:v>9012.3700000000008</c:v>
                </c:pt>
                <c:pt idx="1372">
                  <c:v>9013.7800000000007</c:v>
                </c:pt>
                <c:pt idx="1373">
                  <c:v>9016.8799999999992</c:v>
                </c:pt>
                <c:pt idx="1374">
                  <c:v>9022.7199999999993</c:v>
                </c:pt>
                <c:pt idx="1375">
                  <c:v>9023.06</c:v>
                </c:pt>
                <c:pt idx="1376">
                  <c:v>9024.69</c:v>
                </c:pt>
                <c:pt idx="1377">
                  <c:v>9028</c:v>
                </c:pt>
                <c:pt idx="1378">
                  <c:v>9030.8700000000008</c:v>
                </c:pt>
                <c:pt idx="1379">
                  <c:v>9031.14</c:v>
                </c:pt>
                <c:pt idx="1380">
                  <c:v>9032.3799999999992</c:v>
                </c:pt>
                <c:pt idx="1381">
                  <c:v>9034.7000000000007</c:v>
                </c:pt>
                <c:pt idx="1382">
                  <c:v>9035.61</c:v>
                </c:pt>
                <c:pt idx="1383">
                  <c:v>9036.8799999999992</c:v>
                </c:pt>
                <c:pt idx="1384">
                  <c:v>9040.85</c:v>
                </c:pt>
                <c:pt idx="1385">
                  <c:v>9043.42</c:v>
                </c:pt>
                <c:pt idx="1386">
                  <c:v>9047.41</c:v>
                </c:pt>
                <c:pt idx="1387">
                  <c:v>9047.6</c:v>
                </c:pt>
                <c:pt idx="1388">
                  <c:v>9050.26</c:v>
                </c:pt>
                <c:pt idx="1389">
                  <c:v>9054.0300000000007</c:v>
                </c:pt>
                <c:pt idx="1390">
                  <c:v>9056.24</c:v>
                </c:pt>
                <c:pt idx="1391">
                  <c:v>9061.7199999999993</c:v>
                </c:pt>
                <c:pt idx="1392">
                  <c:v>9061.9500000000007</c:v>
                </c:pt>
                <c:pt idx="1393">
                  <c:v>9064.7000000000007</c:v>
                </c:pt>
                <c:pt idx="1394">
                  <c:v>9067.26</c:v>
                </c:pt>
                <c:pt idx="1395">
                  <c:v>9083.5499999999993</c:v>
                </c:pt>
                <c:pt idx="1396">
                  <c:v>9085.35</c:v>
                </c:pt>
                <c:pt idx="1397">
                  <c:v>9088.27</c:v>
                </c:pt>
                <c:pt idx="1398">
                  <c:v>9092.68</c:v>
                </c:pt>
                <c:pt idx="1399">
                  <c:v>9101.98</c:v>
                </c:pt>
                <c:pt idx="1400">
                  <c:v>9103.11</c:v>
                </c:pt>
                <c:pt idx="1401">
                  <c:v>9103.75</c:v>
                </c:pt>
                <c:pt idx="1402">
                  <c:v>9103.92</c:v>
                </c:pt>
                <c:pt idx="1403">
                  <c:v>9107.7999999999993</c:v>
                </c:pt>
                <c:pt idx="1404">
                  <c:v>9115.3799999999992</c:v>
                </c:pt>
                <c:pt idx="1405">
                  <c:v>9119.2900000000009</c:v>
                </c:pt>
                <c:pt idx="1406">
                  <c:v>9138.39</c:v>
                </c:pt>
                <c:pt idx="1407">
                  <c:v>9141.08</c:v>
                </c:pt>
                <c:pt idx="1408">
                  <c:v>9144.4599999999991</c:v>
                </c:pt>
                <c:pt idx="1409">
                  <c:v>9145.9699999999993</c:v>
                </c:pt>
                <c:pt idx="1410">
                  <c:v>9146.31</c:v>
                </c:pt>
                <c:pt idx="1411">
                  <c:v>9146.92</c:v>
                </c:pt>
                <c:pt idx="1412">
                  <c:v>9146.9699999999993</c:v>
                </c:pt>
                <c:pt idx="1413">
                  <c:v>9150.36</c:v>
                </c:pt>
                <c:pt idx="1414">
                  <c:v>9150.48</c:v>
                </c:pt>
                <c:pt idx="1415">
                  <c:v>9152.06</c:v>
                </c:pt>
                <c:pt idx="1416">
                  <c:v>9160.5400000000009</c:v>
                </c:pt>
                <c:pt idx="1417">
                  <c:v>9162.57</c:v>
                </c:pt>
                <c:pt idx="1418">
                  <c:v>9164.48</c:v>
                </c:pt>
                <c:pt idx="1419">
                  <c:v>9164.8700000000008</c:v>
                </c:pt>
                <c:pt idx="1420">
                  <c:v>9167.19</c:v>
                </c:pt>
                <c:pt idx="1421">
                  <c:v>9173.2199999999993</c:v>
                </c:pt>
                <c:pt idx="1422">
                  <c:v>9174.9699999999993</c:v>
                </c:pt>
                <c:pt idx="1423">
                  <c:v>9191.41</c:v>
                </c:pt>
                <c:pt idx="1424">
                  <c:v>9203.1</c:v>
                </c:pt>
                <c:pt idx="1425">
                  <c:v>9207.67</c:v>
                </c:pt>
                <c:pt idx="1426">
                  <c:v>9208.32</c:v>
                </c:pt>
                <c:pt idx="1427">
                  <c:v>9209.34</c:v>
                </c:pt>
                <c:pt idx="1428">
                  <c:v>9220.6</c:v>
                </c:pt>
                <c:pt idx="1429">
                  <c:v>9221.1299999999992</c:v>
                </c:pt>
                <c:pt idx="1430">
                  <c:v>9227.4599999999991</c:v>
                </c:pt>
                <c:pt idx="1431">
                  <c:v>9227.69</c:v>
                </c:pt>
                <c:pt idx="1432">
                  <c:v>9236.18</c:v>
                </c:pt>
                <c:pt idx="1433">
                  <c:v>9241.16</c:v>
                </c:pt>
                <c:pt idx="1434">
                  <c:v>9242.18</c:v>
                </c:pt>
                <c:pt idx="1435">
                  <c:v>9243.16</c:v>
                </c:pt>
                <c:pt idx="1436">
                  <c:v>9243.58</c:v>
                </c:pt>
                <c:pt idx="1437">
                  <c:v>9245.76</c:v>
                </c:pt>
                <c:pt idx="1438">
                  <c:v>9251.77</c:v>
                </c:pt>
                <c:pt idx="1439">
                  <c:v>9252.19</c:v>
                </c:pt>
                <c:pt idx="1440">
                  <c:v>9257.83</c:v>
                </c:pt>
                <c:pt idx="1441">
                  <c:v>9262.75</c:v>
                </c:pt>
                <c:pt idx="1442">
                  <c:v>9263.9599999999991</c:v>
                </c:pt>
                <c:pt idx="1443">
                  <c:v>9264.07</c:v>
                </c:pt>
                <c:pt idx="1444">
                  <c:v>9267.06</c:v>
                </c:pt>
                <c:pt idx="1445">
                  <c:v>9269.7800000000007</c:v>
                </c:pt>
                <c:pt idx="1446">
                  <c:v>9281.42</c:v>
                </c:pt>
                <c:pt idx="1447">
                  <c:v>9282.5400000000009</c:v>
                </c:pt>
                <c:pt idx="1448">
                  <c:v>9283.74</c:v>
                </c:pt>
                <c:pt idx="1449">
                  <c:v>9290.75</c:v>
                </c:pt>
                <c:pt idx="1450">
                  <c:v>9294.1</c:v>
                </c:pt>
                <c:pt idx="1451">
                  <c:v>9295.3799999999992</c:v>
                </c:pt>
                <c:pt idx="1452">
                  <c:v>9301.73</c:v>
                </c:pt>
                <c:pt idx="1453">
                  <c:v>9302.17</c:v>
                </c:pt>
                <c:pt idx="1454">
                  <c:v>9303.86</c:v>
                </c:pt>
                <c:pt idx="1455">
                  <c:v>9303.91</c:v>
                </c:pt>
                <c:pt idx="1456">
                  <c:v>9305.6</c:v>
                </c:pt>
                <c:pt idx="1457">
                  <c:v>9306.27</c:v>
                </c:pt>
                <c:pt idx="1458">
                  <c:v>9307.41</c:v>
                </c:pt>
                <c:pt idx="1459">
                  <c:v>9311.82</c:v>
                </c:pt>
                <c:pt idx="1460">
                  <c:v>9321.52</c:v>
                </c:pt>
                <c:pt idx="1461">
                  <c:v>9325.1200000000008</c:v>
                </c:pt>
                <c:pt idx="1462">
                  <c:v>9326.7099999999991</c:v>
                </c:pt>
                <c:pt idx="1463">
                  <c:v>9328.5499999999993</c:v>
                </c:pt>
                <c:pt idx="1464">
                  <c:v>9333.93</c:v>
                </c:pt>
                <c:pt idx="1465">
                  <c:v>9334.7199999999993</c:v>
                </c:pt>
                <c:pt idx="1466">
                  <c:v>9335.69</c:v>
                </c:pt>
                <c:pt idx="1467">
                  <c:v>9337.36</c:v>
                </c:pt>
                <c:pt idx="1468">
                  <c:v>9342.24</c:v>
                </c:pt>
                <c:pt idx="1469">
                  <c:v>9343.51</c:v>
                </c:pt>
                <c:pt idx="1470">
                  <c:v>9344.85</c:v>
                </c:pt>
                <c:pt idx="1471">
                  <c:v>9347.34</c:v>
                </c:pt>
                <c:pt idx="1472">
                  <c:v>9349.92</c:v>
                </c:pt>
                <c:pt idx="1473">
                  <c:v>9351.99</c:v>
                </c:pt>
                <c:pt idx="1474">
                  <c:v>9353.89</c:v>
                </c:pt>
                <c:pt idx="1475">
                  <c:v>9359.3700000000008</c:v>
                </c:pt>
                <c:pt idx="1476">
                  <c:v>9360.4699999999993</c:v>
                </c:pt>
                <c:pt idx="1477">
                  <c:v>9361.7000000000007</c:v>
                </c:pt>
                <c:pt idx="1478">
                  <c:v>9362.65</c:v>
                </c:pt>
                <c:pt idx="1479">
                  <c:v>9371.4599999999991</c:v>
                </c:pt>
                <c:pt idx="1480">
                  <c:v>9373.09</c:v>
                </c:pt>
                <c:pt idx="1481">
                  <c:v>9376.98</c:v>
                </c:pt>
                <c:pt idx="1482">
                  <c:v>9377</c:v>
                </c:pt>
                <c:pt idx="1483">
                  <c:v>9378.44</c:v>
                </c:pt>
                <c:pt idx="1484">
                  <c:v>9381.39</c:v>
                </c:pt>
                <c:pt idx="1485">
                  <c:v>9384.0400000000009</c:v>
                </c:pt>
                <c:pt idx="1486">
                  <c:v>9384.19</c:v>
                </c:pt>
                <c:pt idx="1487">
                  <c:v>9384.4500000000007</c:v>
                </c:pt>
                <c:pt idx="1488">
                  <c:v>9385.9699999999993</c:v>
                </c:pt>
                <c:pt idx="1489">
                  <c:v>9389.09</c:v>
                </c:pt>
                <c:pt idx="1490">
                  <c:v>9391.2000000000007</c:v>
                </c:pt>
                <c:pt idx="1491">
                  <c:v>9393.52</c:v>
                </c:pt>
                <c:pt idx="1492">
                  <c:v>9394.85</c:v>
                </c:pt>
                <c:pt idx="1493">
                  <c:v>9397.23</c:v>
                </c:pt>
                <c:pt idx="1494">
                  <c:v>9403.56</c:v>
                </c:pt>
                <c:pt idx="1495">
                  <c:v>9405.9500000000007</c:v>
                </c:pt>
                <c:pt idx="1496">
                  <c:v>9407.32</c:v>
                </c:pt>
                <c:pt idx="1497">
                  <c:v>9409.83</c:v>
                </c:pt>
                <c:pt idx="1498">
                  <c:v>9412.25</c:v>
                </c:pt>
                <c:pt idx="1499">
                  <c:v>9414.2199999999993</c:v>
                </c:pt>
                <c:pt idx="1500">
                  <c:v>9419.42</c:v>
                </c:pt>
                <c:pt idx="1501">
                  <c:v>9422.08</c:v>
                </c:pt>
                <c:pt idx="1502">
                  <c:v>9423.2999999999993</c:v>
                </c:pt>
                <c:pt idx="1503">
                  <c:v>9424.74</c:v>
                </c:pt>
                <c:pt idx="1504">
                  <c:v>9424.86</c:v>
                </c:pt>
                <c:pt idx="1505">
                  <c:v>9426.7199999999993</c:v>
                </c:pt>
                <c:pt idx="1506">
                  <c:v>9430.8700000000008</c:v>
                </c:pt>
                <c:pt idx="1507">
                  <c:v>9436.77</c:v>
                </c:pt>
                <c:pt idx="1508">
                  <c:v>9443.34</c:v>
                </c:pt>
                <c:pt idx="1509">
                  <c:v>9445.33</c:v>
                </c:pt>
                <c:pt idx="1510">
                  <c:v>9445.4699999999993</c:v>
                </c:pt>
                <c:pt idx="1511">
                  <c:v>9446.57</c:v>
                </c:pt>
                <c:pt idx="1512">
                  <c:v>9459.65</c:v>
                </c:pt>
                <c:pt idx="1513">
                  <c:v>9461.18</c:v>
                </c:pt>
                <c:pt idx="1514">
                  <c:v>9462.36</c:v>
                </c:pt>
                <c:pt idx="1515">
                  <c:v>9467</c:v>
                </c:pt>
                <c:pt idx="1516">
                  <c:v>9471.91</c:v>
                </c:pt>
                <c:pt idx="1517">
                  <c:v>9472.98</c:v>
                </c:pt>
                <c:pt idx="1518">
                  <c:v>9473.61</c:v>
                </c:pt>
                <c:pt idx="1519">
                  <c:v>9474.27</c:v>
                </c:pt>
                <c:pt idx="1520">
                  <c:v>9479.7900000000009</c:v>
                </c:pt>
                <c:pt idx="1521">
                  <c:v>9484.02</c:v>
                </c:pt>
                <c:pt idx="1522">
                  <c:v>9487.18</c:v>
                </c:pt>
                <c:pt idx="1523">
                  <c:v>9496.57</c:v>
                </c:pt>
                <c:pt idx="1524">
                  <c:v>9497.68</c:v>
                </c:pt>
                <c:pt idx="1525">
                  <c:v>9506.24</c:v>
                </c:pt>
                <c:pt idx="1526">
                  <c:v>9506.73</c:v>
                </c:pt>
                <c:pt idx="1527">
                  <c:v>9507.57</c:v>
                </c:pt>
                <c:pt idx="1528">
                  <c:v>9511.69</c:v>
                </c:pt>
                <c:pt idx="1529">
                  <c:v>9518.67</c:v>
                </c:pt>
                <c:pt idx="1530">
                  <c:v>9518.9599999999991</c:v>
                </c:pt>
                <c:pt idx="1531">
                  <c:v>9525.57</c:v>
                </c:pt>
                <c:pt idx="1532">
                  <c:v>9530.4599999999991</c:v>
                </c:pt>
                <c:pt idx="1533">
                  <c:v>9533.57</c:v>
                </c:pt>
                <c:pt idx="1534">
                  <c:v>9545.59</c:v>
                </c:pt>
                <c:pt idx="1535">
                  <c:v>9547.36</c:v>
                </c:pt>
                <c:pt idx="1536">
                  <c:v>9550.07</c:v>
                </c:pt>
                <c:pt idx="1537">
                  <c:v>9553.15</c:v>
                </c:pt>
                <c:pt idx="1538">
                  <c:v>9553.51</c:v>
                </c:pt>
                <c:pt idx="1539">
                  <c:v>9561.64</c:v>
                </c:pt>
                <c:pt idx="1540">
                  <c:v>9565.07</c:v>
                </c:pt>
                <c:pt idx="1541">
                  <c:v>9568.32</c:v>
                </c:pt>
                <c:pt idx="1542">
                  <c:v>9576.73</c:v>
                </c:pt>
                <c:pt idx="1543">
                  <c:v>9576.94</c:v>
                </c:pt>
                <c:pt idx="1544">
                  <c:v>9578.17</c:v>
                </c:pt>
                <c:pt idx="1545">
                  <c:v>9585.4500000000007</c:v>
                </c:pt>
                <c:pt idx="1546">
                  <c:v>9588.42</c:v>
                </c:pt>
                <c:pt idx="1547">
                  <c:v>9592.74</c:v>
                </c:pt>
                <c:pt idx="1548">
                  <c:v>9598.32</c:v>
                </c:pt>
                <c:pt idx="1549">
                  <c:v>9599.51</c:v>
                </c:pt>
                <c:pt idx="1550">
                  <c:v>9602.73</c:v>
                </c:pt>
                <c:pt idx="1551">
                  <c:v>9603.33</c:v>
                </c:pt>
                <c:pt idx="1552">
                  <c:v>9606.25</c:v>
                </c:pt>
                <c:pt idx="1553">
                  <c:v>9606.44</c:v>
                </c:pt>
                <c:pt idx="1554">
                  <c:v>9610.4699999999993</c:v>
                </c:pt>
                <c:pt idx="1555">
                  <c:v>9611.74</c:v>
                </c:pt>
                <c:pt idx="1556">
                  <c:v>9616.57</c:v>
                </c:pt>
                <c:pt idx="1557">
                  <c:v>9622.3700000000008</c:v>
                </c:pt>
                <c:pt idx="1558">
                  <c:v>9637.23</c:v>
                </c:pt>
                <c:pt idx="1559">
                  <c:v>9641.82</c:v>
                </c:pt>
                <c:pt idx="1560">
                  <c:v>9649.36</c:v>
                </c:pt>
                <c:pt idx="1561">
                  <c:v>9649.66</c:v>
                </c:pt>
                <c:pt idx="1562">
                  <c:v>9649.75</c:v>
                </c:pt>
                <c:pt idx="1563">
                  <c:v>9656.9699999999993</c:v>
                </c:pt>
                <c:pt idx="1564">
                  <c:v>9664.48</c:v>
                </c:pt>
                <c:pt idx="1565">
                  <c:v>9665.93</c:v>
                </c:pt>
                <c:pt idx="1566">
                  <c:v>9670.16</c:v>
                </c:pt>
                <c:pt idx="1567">
                  <c:v>9670.44</c:v>
                </c:pt>
                <c:pt idx="1568">
                  <c:v>9670.61</c:v>
                </c:pt>
                <c:pt idx="1569">
                  <c:v>9677.15</c:v>
                </c:pt>
                <c:pt idx="1570">
                  <c:v>9677.77</c:v>
                </c:pt>
                <c:pt idx="1571">
                  <c:v>9678.0400000000009</c:v>
                </c:pt>
                <c:pt idx="1572">
                  <c:v>9680.4599999999991</c:v>
                </c:pt>
                <c:pt idx="1573">
                  <c:v>9688.16</c:v>
                </c:pt>
                <c:pt idx="1574">
                  <c:v>9688.61</c:v>
                </c:pt>
                <c:pt idx="1575">
                  <c:v>9688.7900000000009</c:v>
                </c:pt>
                <c:pt idx="1576">
                  <c:v>9694.58</c:v>
                </c:pt>
                <c:pt idx="1577">
                  <c:v>9699.93</c:v>
                </c:pt>
                <c:pt idx="1578">
                  <c:v>9701.43</c:v>
                </c:pt>
                <c:pt idx="1579">
                  <c:v>9702.44</c:v>
                </c:pt>
                <c:pt idx="1580">
                  <c:v>9705.07</c:v>
                </c:pt>
                <c:pt idx="1581">
                  <c:v>9706.18</c:v>
                </c:pt>
                <c:pt idx="1582">
                  <c:v>9706.9599999999991</c:v>
                </c:pt>
                <c:pt idx="1583">
                  <c:v>9711.09</c:v>
                </c:pt>
                <c:pt idx="1584">
                  <c:v>9714.94</c:v>
                </c:pt>
                <c:pt idx="1585">
                  <c:v>9720.73</c:v>
                </c:pt>
                <c:pt idx="1586">
                  <c:v>9721.4699999999993</c:v>
                </c:pt>
                <c:pt idx="1587">
                  <c:v>9728.1299999999992</c:v>
                </c:pt>
                <c:pt idx="1588">
                  <c:v>9730.56</c:v>
                </c:pt>
                <c:pt idx="1589">
                  <c:v>9732.41</c:v>
                </c:pt>
                <c:pt idx="1590">
                  <c:v>9733.02</c:v>
                </c:pt>
                <c:pt idx="1591">
                  <c:v>9737.44</c:v>
                </c:pt>
                <c:pt idx="1592">
                  <c:v>9741.42</c:v>
                </c:pt>
                <c:pt idx="1593">
                  <c:v>9741.56</c:v>
                </c:pt>
                <c:pt idx="1594">
                  <c:v>9749.64</c:v>
                </c:pt>
                <c:pt idx="1595">
                  <c:v>9757.85</c:v>
                </c:pt>
                <c:pt idx="1596">
                  <c:v>9759.75</c:v>
                </c:pt>
                <c:pt idx="1597">
                  <c:v>9760.11</c:v>
                </c:pt>
                <c:pt idx="1598">
                  <c:v>9760.48</c:v>
                </c:pt>
                <c:pt idx="1599">
                  <c:v>9763.2900000000009</c:v>
                </c:pt>
                <c:pt idx="1600">
                  <c:v>9764.5400000000009</c:v>
                </c:pt>
                <c:pt idx="1601">
                  <c:v>9765.02</c:v>
                </c:pt>
                <c:pt idx="1602">
                  <c:v>9766.51</c:v>
                </c:pt>
                <c:pt idx="1603">
                  <c:v>9771.9500000000007</c:v>
                </c:pt>
                <c:pt idx="1604">
                  <c:v>9772.3700000000008</c:v>
                </c:pt>
                <c:pt idx="1605">
                  <c:v>9780.6200000000008</c:v>
                </c:pt>
                <c:pt idx="1606">
                  <c:v>9781.82</c:v>
                </c:pt>
                <c:pt idx="1607">
                  <c:v>9784.32</c:v>
                </c:pt>
                <c:pt idx="1608">
                  <c:v>9785.07</c:v>
                </c:pt>
                <c:pt idx="1609">
                  <c:v>9785.6200000000008</c:v>
                </c:pt>
                <c:pt idx="1610">
                  <c:v>9787.67</c:v>
                </c:pt>
                <c:pt idx="1611">
                  <c:v>9790.42</c:v>
                </c:pt>
                <c:pt idx="1612">
                  <c:v>9794.4699999999993</c:v>
                </c:pt>
                <c:pt idx="1613">
                  <c:v>9794.6</c:v>
                </c:pt>
                <c:pt idx="1614">
                  <c:v>9796.2800000000007</c:v>
                </c:pt>
                <c:pt idx="1615">
                  <c:v>9797.19</c:v>
                </c:pt>
                <c:pt idx="1616">
                  <c:v>9798.85</c:v>
                </c:pt>
                <c:pt idx="1617">
                  <c:v>9799.43</c:v>
                </c:pt>
                <c:pt idx="1618">
                  <c:v>9803.5</c:v>
                </c:pt>
                <c:pt idx="1619">
                  <c:v>9807.77</c:v>
                </c:pt>
                <c:pt idx="1620">
                  <c:v>9808.6200000000008</c:v>
                </c:pt>
                <c:pt idx="1621">
                  <c:v>9822.93</c:v>
                </c:pt>
                <c:pt idx="1622">
                  <c:v>9825.36</c:v>
                </c:pt>
                <c:pt idx="1623">
                  <c:v>9826.2900000000009</c:v>
                </c:pt>
                <c:pt idx="1624">
                  <c:v>9826.77</c:v>
                </c:pt>
                <c:pt idx="1625">
                  <c:v>9832.69</c:v>
                </c:pt>
                <c:pt idx="1626">
                  <c:v>9833.7800000000007</c:v>
                </c:pt>
                <c:pt idx="1627">
                  <c:v>9833.8799999999992</c:v>
                </c:pt>
                <c:pt idx="1628">
                  <c:v>9841.76</c:v>
                </c:pt>
                <c:pt idx="1629">
                  <c:v>9844.0400000000009</c:v>
                </c:pt>
                <c:pt idx="1630">
                  <c:v>9844.4599999999991</c:v>
                </c:pt>
                <c:pt idx="1631">
                  <c:v>9849.5400000000009</c:v>
                </c:pt>
                <c:pt idx="1632">
                  <c:v>9853.18</c:v>
                </c:pt>
                <c:pt idx="1633">
                  <c:v>9854.5499999999993</c:v>
                </c:pt>
                <c:pt idx="1634">
                  <c:v>9858.67</c:v>
                </c:pt>
                <c:pt idx="1635">
                  <c:v>9860.2099999999991</c:v>
                </c:pt>
                <c:pt idx="1636">
                  <c:v>9860.3799999999992</c:v>
                </c:pt>
                <c:pt idx="1637">
                  <c:v>9860.74</c:v>
                </c:pt>
                <c:pt idx="1638">
                  <c:v>9861.77</c:v>
                </c:pt>
                <c:pt idx="1639">
                  <c:v>9866.85</c:v>
                </c:pt>
                <c:pt idx="1640">
                  <c:v>9870.74</c:v>
                </c:pt>
                <c:pt idx="1641">
                  <c:v>9871.24</c:v>
                </c:pt>
                <c:pt idx="1642">
                  <c:v>9872.0499999999993</c:v>
                </c:pt>
                <c:pt idx="1643">
                  <c:v>9874.7900000000009</c:v>
                </c:pt>
                <c:pt idx="1644">
                  <c:v>9874.8700000000008</c:v>
                </c:pt>
                <c:pt idx="1645">
                  <c:v>9885.94</c:v>
                </c:pt>
                <c:pt idx="1646">
                  <c:v>9888.58</c:v>
                </c:pt>
                <c:pt idx="1647">
                  <c:v>9892.5300000000007</c:v>
                </c:pt>
                <c:pt idx="1648">
                  <c:v>9913.2099999999991</c:v>
                </c:pt>
                <c:pt idx="1649">
                  <c:v>9914.36</c:v>
                </c:pt>
                <c:pt idx="1650">
                  <c:v>9917.57</c:v>
                </c:pt>
                <c:pt idx="1651">
                  <c:v>9918.9</c:v>
                </c:pt>
                <c:pt idx="1652">
                  <c:v>9919.1200000000008</c:v>
                </c:pt>
                <c:pt idx="1653">
                  <c:v>9922.4599999999991</c:v>
                </c:pt>
                <c:pt idx="1654">
                  <c:v>9926.26</c:v>
                </c:pt>
                <c:pt idx="1655">
                  <c:v>9926.59</c:v>
                </c:pt>
                <c:pt idx="1656">
                  <c:v>9930.24</c:v>
                </c:pt>
                <c:pt idx="1657">
                  <c:v>9936.86</c:v>
                </c:pt>
                <c:pt idx="1658">
                  <c:v>9937.1200000000008</c:v>
                </c:pt>
                <c:pt idx="1659">
                  <c:v>9937.74</c:v>
                </c:pt>
                <c:pt idx="1660">
                  <c:v>9940.75</c:v>
                </c:pt>
                <c:pt idx="1661">
                  <c:v>9941.14</c:v>
                </c:pt>
                <c:pt idx="1662">
                  <c:v>9945.1299999999992</c:v>
                </c:pt>
                <c:pt idx="1663">
                  <c:v>9949.81</c:v>
                </c:pt>
                <c:pt idx="1664">
                  <c:v>9950.11</c:v>
                </c:pt>
                <c:pt idx="1665">
                  <c:v>9953.17</c:v>
                </c:pt>
                <c:pt idx="1666">
                  <c:v>9960.52</c:v>
                </c:pt>
                <c:pt idx="1667">
                  <c:v>9966.61</c:v>
                </c:pt>
                <c:pt idx="1668">
                  <c:v>9967.16</c:v>
                </c:pt>
                <c:pt idx="1669">
                  <c:v>9967.19</c:v>
                </c:pt>
                <c:pt idx="1670">
                  <c:v>9975.16</c:v>
                </c:pt>
                <c:pt idx="1671">
                  <c:v>9979.7099999999991</c:v>
                </c:pt>
                <c:pt idx="1672">
                  <c:v>9983.73</c:v>
                </c:pt>
                <c:pt idx="1673">
                  <c:v>9990.2000000000007</c:v>
                </c:pt>
                <c:pt idx="1674">
                  <c:v>9992.0499999999993</c:v>
                </c:pt>
                <c:pt idx="1675">
                  <c:v>9992.19</c:v>
                </c:pt>
                <c:pt idx="1676">
                  <c:v>9994.0499999999993</c:v>
                </c:pt>
                <c:pt idx="1677">
                  <c:v>9997.76</c:v>
                </c:pt>
                <c:pt idx="1678">
                  <c:v>10006.86</c:v>
                </c:pt>
                <c:pt idx="1679">
                  <c:v>10013.19</c:v>
                </c:pt>
                <c:pt idx="1680">
                  <c:v>10019.99</c:v>
                </c:pt>
                <c:pt idx="1681">
                  <c:v>10020.82</c:v>
                </c:pt>
                <c:pt idx="1682">
                  <c:v>10022.68</c:v>
                </c:pt>
                <c:pt idx="1683">
                  <c:v>10025.709999999999</c:v>
                </c:pt>
                <c:pt idx="1684">
                  <c:v>10027.06</c:v>
                </c:pt>
                <c:pt idx="1685">
                  <c:v>10031.91</c:v>
                </c:pt>
                <c:pt idx="1686">
                  <c:v>10035.59</c:v>
                </c:pt>
                <c:pt idx="1687">
                  <c:v>10042.469999999999</c:v>
                </c:pt>
                <c:pt idx="1688">
                  <c:v>10042.94</c:v>
                </c:pt>
                <c:pt idx="1689">
                  <c:v>10044.26</c:v>
                </c:pt>
                <c:pt idx="1690">
                  <c:v>10051.35</c:v>
                </c:pt>
                <c:pt idx="1691">
                  <c:v>10051.89</c:v>
                </c:pt>
                <c:pt idx="1692">
                  <c:v>10052.530000000001</c:v>
                </c:pt>
                <c:pt idx="1693">
                  <c:v>10052.959999999999</c:v>
                </c:pt>
                <c:pt idx="1694">
                  <c:v>10056.879999999999</c:v>
                </c:pt>
                <c:pt idx="1695">
                  <c:v>10060.57</c:v>
                </c:pt>
                <c:pt idx="1696">
                  <c:v>10065.61</c:v>
                </c:pt>
                <c:pt idx="1697">
                  <c:v>10069.73</c:v>
                </c:pt>
                <c:pt idx="1698">
                  <c:v>10070.33</c:v>
                </c:pt>
                <c:pt idx="1699">
                  <c:v>10070.530000000001</c:v>
                </c:pt>
                <c:pt idx="1700">
                  <c:v>10071.43</c:v>
                </c:pt>
                <c:pt idx="1701">
                  <c:v>10074.76</c:v>
                </c:pt>
                <c:pt idx="1702">
                  <c:v>10080.120000000001</c:v>
                </c:pt>
                <c:pt idx="1703">
                  <c:v>10084.48</c:v>
                </c:pt>
                <c:pt idx="1704">
                  <c:v>10084.59</c:v>
                </c:pt>
                <c:pt idx="1705">
                  <c:v>10095.24</c:v>
                </c:pt>
                <c:pt idx="1706">
                  <c:v>10100.4</c:v>
                </c:pt>
                <c:pt idx="1707">
                  <c:v>10120.74</c:v>
                </c:pt>
                <c:pt idx="1708">
                  <c:v>10127.75</c:v>
                </c:pt>
                <c:pt idx="1709">
                  <c:v>10129.89</c:v>
                </c:pt>
                <c:pt idx="1710">
                  <c:v>10139.19</c:v>
                </c:pt>
                <c:pt idx="1711">
                  <c:v>10143.6</c:v>
                </c:pt>
                <c:pt idx="1712">
                  <c:v>10148.799999999999</c:v>
                </c:pt>
                <c:pt idx="1713">
                  <c:v>10150.15</c:v>
                </c:pt>
                <c:pt idx="1714">
                  <c:v>10150.57</c:v>
                </c:pt>
                <c:pt idx="1715">
                  <c:v>10155.91</c:v>
                </c:pt>
                <c:pt idx="1716">
                  <c:v>10157.25</c:v>
                </c:pt>
                <c:pt idx="1717">
                  <c:v>10158.23</c:v>
                </c:pt>
                <c:pt idx="1718">
                  <c:v>10159.709999999999</c:v>
                </c:pt>
                <c:pt idx="1719">
                  <c:v>10165.969999999999</c:v>
                </c:pt>
                <c:pt idx="1720">
                  <c:v>10167.629999999999</c:v>
                </c:pt>
                <c:pt idx="1721">
                  <c:v>10172.459999999999</c:v>
                </c:pt>
                <c:pt idx="1722">
                  <c:v>10174.89</c:v>
                </c:pt>
                <c:pt idx="1723">
                  <c:v>10181.59</c:v>
                </c:pt>
                <c:pt idx="1724">
                  <c:v>10186.209999999999</c:v>
                </c:pt>
                <c:pt idx="1725">
                  <c:v>10191.36</c:v>
                </c:pt>
                <c:pt idx="1726">
                  <c:v>10192</c:v>
                </c:pt>
                <c:pt idx="1727">
                  <c:v>10195.64</c:v>
                </c:pt>
                <c:pt idx="1728">
                  <c:v>10203.879999999999</c:v>
                </c:pt>
                <c:pt idx="1729">
                  <c:v>10213.91</c:v>
                </c:pt>
                <c:pt idx="1730">
                  <c:v>10216.620000000001</c:v>
                </c:pt>
                <c:pt idx="1731">
                  <c:v>10219.18</c:v>
                </c:pt>
                <c:pt idx="1732">
                  <c:v>10219.86</c:v>
                </c:pt>
                <c:pt idx="1733">
                  <c:v>10220.81</c:v>
                </c:pt>
                <c:pt idx="1734">
                  <c:v>10224.780000000001</c:v>
                </c:pt>
                <c:pt idx="1735">
                  <c:v>10225.74</c:v>
                </c:pt>
                <c:pt idx="1736">
                  <c:v>10225.93</c:v>
                </c:pt>
                <c:pt idx="1737">
                  <c:v>10232.75</c:v>
                </c:pt>
                <c:pt idx="1738">
                  <c:v>10232.82</c:v>
                </c:pt>
                <c:pt idx="1739">
                  <c:v>10235.620000000001</c:v>
                </c:pt>
                <c:pt idx="1740">
                  <c:v>10237.35</c:v>
                </c:pt>
                <c:pt idx="1741">
                  <c:v>10244.459999999999</c:v>
                </c:pt>
                <c:pt idx="1742">
                  <c:v>10246.67</c:v>
                </c:pt>
                <c:pt idx="1743">
                  <c:v>10251.93</c:v>
                </c:pt>
                <c:pt idx="1744">
                  <c:v>10254.32</c:v>
                </c:pt>
                <c:pt idx="1745">
                  <c:v>10257.31</c:v>
                </c:pt>
                <c:pt idx="1746">
                  <c:v>10269.36</c:v>
                </c:pt>
                <c:pt idx="1747">
                  <c:v>10272.06</c:v>
                </c:pt>
                <c:pt idx="1748">
                  <c:v>10273.969999999999</c:v>
                </c:pt>
                <c:pt idx="1749">
                  <c:v>10274.23</c:v>
                </c:pt>
                <c:pt idx="1750">
                  <c:v>10276.19</c:v>
                </c:pt>
                <c:pt idx="1751">
                  <c:v>10276.68</c:v>
                </c:pt>
                <c:pt idx="1752">
                  <c:v>10286.620000000001</c:v>
                </c:pt>
                <c:pt idx="1753">
                  <c:v>10289.629999999999</c:v>
                </c:pt>
                <c:pt idx="1754">
                  <c:v>10289.86</c:v>
                </c:pt>
                <c:pt idx="1755">
                  <c:v>10296.799999999999</c:v>
                </c:pt>
                <c:pt idx="1756">
                  <c:v>10305.89</c:v>
                </c:pt>
                <c:pt idx="1757">
                  <c:v>10310.01</c:v>
                </c:pt>
                <c:pt idx="1758">
                  <c:v>10310.74</c:v>
                </c:pt>
                <c:pt idx="1759">
                  <c:v>10318.540000000001</c:v>
                </c:pt>
                <c:pt idx="1760">
                  <c:v>10320.44</c:v>
                </c:pt>
                <c:pt idx="1761">
                  <c:v>10321.25</c:v>
                </c:pt>
                <c:pt idx="1762">
                  <c:v>10323.92</c:v>
                </c:pt>
                <c:pt idx="1763">
                  <c:v>10327.06</c:v>
                </c:pt>
                <c:pt idx="1764">
                  <c:v>10330</c:v>
                </c:pt>
                <c:pt idx="1765">
                  <c:v>10330.85</c:v>
                </c:pt>
                <c:pt idx="1766">
                  <c:v>10345.64</c:v>
                </c:pt>
                <c:pt idx="1767">
                  <c:v>10348.11</c:v>
                </c:pt>
                <c:pt idx="1768">
                  <c:v>10362.34</c:v>
                </c:pt>
                <c:pt idx="1769">
                  <c:v>10367.77</c:v>
                </c:pt>
                <c:pt idx="1770">
                  <c:v>10377.950000000001</c:v>
                </c:pt>
                <c:pt idx="1771">
                  <c:v>10380.69</c:v>
                </c:pt>
                <c:pt idx="1772">
                  <c:v>10384.27</c:v>
                </c:pt>
                <c:pt idx="1773">
                  <c:v>10387.700000000001</c:v>
                </c:pt>
                <c:pt idx="1774">
                  <c:v>10388.469999999999</c:v>
                </c:pt>
                <c:pt idx="1775">
                  <c:v>10390.549999999999</c:v>
                </c:pt>
                <c:pt idx="1776">
                  <c:v>10390.77</c:v>
                </c:pt>
                <c:pt idx="1777">
                  <c:v>10391.02</c:v>
                </c:pt>
                <c:pt idx="1778">
                  <c:v>10397.23</c:v>
                </c:pt>
                <c:pt idx="1779">
                  <c:v>10405.02</c:v>
                </c:pt>
                <c:pt idx="1780">
                  <c:v>10414.219999999999</c:v>
                </c:pt>
                <c:pt idx="1781">
                  <c:v>10430.9</c:v>
                </c:pt>
                <c:pt idx="1782">
                  <c:v>10439.31</c:v>
                </c:pt>
                <c:pt idx="1783">
                  <c:v>10448.120000000001</c:v>
                </c:pt>
                <c:pt idx="1784">
                  <c:v>10449.82</c:v>
                </c:pt>
                <c:pt idx="1785">
                  <c:v>10450.25</c:v>
                </c:pt>
                <c:pt idx="1786">
                  <c:v>10454.84</c:v>
                </c:pt>
                <c:pt idx="1787">
                  <c:v>10460.83</c:v>
                </c:pt>
                <c:pt idx="1788">
                  <c:v>10463.530000000001</c:v>
                </c:pt>
                <c:pt idx="1789">
                  <c:v>10463.61</c:v>
                </c:pt>
                <c:pt idx="1790">
                  <c:v>10467.89</c:v>
                </c:pt>
                <c:pt idx="1791">
                  <c:v>10469.82</c:v>
                </c:pt>
                <c:pt idx="1792">
                  <c:v>10474.27</c:v>
                </c:pt>
                <c:pt idx="1793">
                  <c:v>10474.76</c:v>
                </c:pt>
                <c:pt idx="1794">
                  <c:v>10476.780000000001</c:v>
                </c:pt>
                <c:pt idx="1795">
                  <c:v>10478.5</c:v>
                </c:pt>
                <c:pt idx="1796">
                  <c:v>10481.85</c:v>
                </c:pt>
                <c:pt idx="1797">
                  <c:v>10484.200000000001</c:v>
                </c:pt>
                <c:pt idx="1798">
                  <c:v>10484.27</c:v>
                </c:pt>
                <c:pt idx="1799">
                  <c:v>10490.71</c:v>
                </c:pt>
                <c:pt idx="1800">
                  <c:v>10493.97</c:v>
                </c:pt>
                <c:pt idx="1801">
                  <c:v>10498.68</c:v>
                </c:pt>
                <c:pt idx="1802">
                  <c:v>10499.65</c:v>
                </c:pt>
                <c:pt idx="1803">
                  <c:v>10501.6</c:v>
                </c:pt>
                <c:pt idx="1804">
                  <c:v>10508.27</c:v>
                </c:pt>
                <c:pt idx="1805">
                  <c:v>10511.93</c:v>
                </c:pt>
                <c:pt idx="1806">
                  <c:v>10514.54</c:v>
                </c:pt>
                <c:pt idx="1807">
                  <c:v>10514.59</c:v>
                </c:pt>
                <c:pt idx="1808">
                  <c:v>10517.16</c:v>
                </c:pt>
                <c:pt idx="1809">
                  <c:v>10517.49</c:v>
                </c:pt>
                <c:pt idx="1810">
                  <c:v>10518.26</c:v>
                </c:pt>
                <c:pt idx="1811">
                  <c:v>10521.12</c:v>
                </c:pt>
                <c:pt idx="1812">
                  <c:v>10523.18</c:v>
                </c:pt>
                <c:pt idx="1813">
                  <c:v>10523.94</c:v>
                </c:pt>
                <c:pt idx="1814">
                  <c:v>10524.72</c:v>
                </c:pt>
                <c:pt idx="1815">
                  <c:v>10529.89</c:v>
                </c:pt>
                <c:pt idx="1816">
                  <c:v>10532.07</c:v>
                </c:pt>
                <c:pt idx="1817">
                  <c:v>10533.41</c:v>
                </c:pt>
                <c:pt idx="1818">
                  <c:v>10544.48</c:v>
                </c:pt>
                <c:pt idx="1819">
                  <c:v>10546.2</c:v>
                </c:pt>
                <c:pt idx="1820">
                  <c:v>10548.82</c:v>
                </c:pt>
                <c:pt idx="1821">
                  <c:v>10553.68</c:v>
                </c:pt>
                <c:pt idx="1822">
                  <c:v>10561.06</c:v>
                </c:pt>
                <c:pt idx="1823">
                  <c:v>10561.14</c:v>
                </c:pt>
                <c:pt idx="1824">
                  <c:v>10561.69</c:v>
                </c:pt>
                <c:pt idx="1825">
                  <c:v>10562.8</c:v>
                </c:pt>
                <c:pt idx="1826">
                  <c:v>10564.93</c:v>
                </c:pt>
                <c:pt idx="1827">
                  <c:v>10567.85</c:v>
                </c:pt>
                <c:pt idx="1828">
                  <c:v>10585.94</c:v>
                </c:pt>
                <c:pt idx="1829">
                  <c:v>10588.92</c:v>
                </c:pt>
                <c:pt idx="1830">
                  <c:v>10589.35</c:v>
                </c:pt>
                <c:pt idx="1831">
                  <c:v>10594.79</c:v>
                </c:pt>
                <c:pt idx="1832">
                  <c:v>10596.36</c:v>
                </c:pt>
                <c:pt idx="1833">
                  <c:v>10599.14</c:v>
                </c:pt>
                <c:pt idx="1834">
                  <c:v>10601.65</c:v>
                </c:pt>
                <c:pt idx="1835">
                  <c:v>10611.57</c:v>
                </c:pt>
                <c:pt idx="1836">
                  <c:v>10612.37</c:v>
                </c:pt>
                <c:pt idx="1837">
                  <c:v>10614.54</c:v>
                </c:pt>
                <c:pt idx="1838">
                  <c:v>10616.44</c:v>
                </c:pt>
                <c:pt idx="1839">
                  <c:v>10618.53</c:v>
                </c:pt>
                <c:pt idx="1840">
                  <c:v>10629.03</c:v>
                </c:pt>
                <c:pt idx="1841">
                  <c:v>10629.51</c:v>
                </c:pt>
                <c:pt idx="1842">
                  <c:v>10631.05</c:v>
                </c:pt>
                <c:pt idx="1843">
                  <c:v>10642.45</c:v>
                </c:pt>
                <c:pt idx="1844">
                  <c:v>10645.43</c:v>
                </c:pt>
                <c:pt idx="1845">
                  <c:v>10645.56</c:v>
                </c:pt>
                <c:pt idx="1846">
                  <c:v>10645.71</c:v>
                </c:pt>
                <c:pt idx="1847">
                  <c:v>10651.27</c:v>
                </c:pt>
                <c:pt idx="1848">
                  <c:v>10659.92</c:v>
                </c:pt>
                <c:pt idx="1849">
                  <c:v>10660.8</c:v>
                </c:pt>
                <c:pt idx="1850">
                  <c:v>10668.11</c:v>
                </c:pt>
                <c:pt idx="1851">
                  <c:v>10670.49</c:v>
                </c:pt>
                <c:pt idx="1852">
                  <c:v>10671.39</c:v>
                </c:pt>
                <c:pt idx="1853">
                  <c:v>10678.89</c:v>
                </c:pt>
                <c:pt idx="1854">
                  <c:v>10684.43</c:v>
                </c:pt>
                <c:pt idx="1855">
                  <c:v>10694.22</c:v>
                </c:pt>
                <c:pt idx="1856">
                  <c:v>10695.91</c:v>
                </c:pt>
                <c:pt idx="1857">
                  <c:v>10706.58</c:v>
                </c:pt>
                <c:pt idx="1858">
                  <c:v>10709.54</c:v>
                </c:pt>
                <c:pt idx="1859">
                  <c:v>10710.49</c:v>
                </c:pt>
                <c:pt idx="1860">
                  <c:v>10712.82</c:v>
                </c:pt>
                <c:pt idx="1861">
                  <c:v>10715.61</c:v>
                </c:pt>
                <c:pt idx="1862">
                  <c:v>10717.43</c:v>
                </c:pt>
                <c:pt idx="1863">
                  <c:v>10718.21</c:v>
                </c:pt>
                <c:pt idx="1864">
                  <c:v>10718.9</c:v>
                </c:pt>
                <c:pt idx="1865">
                  <c:v>10728.51</c:v>
                </c:pt>
                <c:pt idx="1866">
                  <c:v>10750.02</c:v>
                </c:pt>
                <c:pt idx="1867">
                  <c:v>10752.82</c:v>
                </c:pt>
                <c:pt idx="1868">
                  <c:v>10759.51</c:v>
                </c:pt>
                <c:pt idx="1869">
                  <c:v>10760.86</c:v>
                </c:pt>
                <c:pt idx="1870">
                  <c:v>10763.95</c:v>
                </c:pt>
                <c:pt idx="1871">
                  <c:v>10773.36</c:v>
                </c:pt>
                <c:pt idx="1872">
                  <c:v>10774.38</c:v>
                </c:pt>
                <c:pt idx="1873">
                  <c:v>10778.9</c:v>
                </c:pt>
                <c:pt idx="1874">
                  <c:v>10783.05</c:v>
                </c:pt>
                <c:pt idx="1875">
                  <c:v>10784.91</c:v>
                </c:pt>
                <c:pt idx="1876">
                  <c:v>10788.01</c:v>
                </c:pt>
                <c:pt idx="1877">
                  <c:v>10793.64</c:v>
                </c:pt>
                <c:pt idx="1878">
                  <c:v>10796.46</c:v>
                </c:pt>
                <c:pt idx="1879">
                  <c:v>10798.17</c:v>
                </c:pt>
                <c:pt idx="1880">
                  <c:v>10800.38</c:v>
                </c:pt>
                <c:pt idx="1881">
                  <c:v>10804.67</c:v>
                </c:pt>
                <c:pt idx="1882">
                  <c:v>10808.38</c:v>
                </c:pt>
                <c:pt idx="1883">
                  <c:v>10818.03</c:v>
                </c:pt>
                <c:pt idx="1884">
                  <c:v>10818.39</c:v>
                </c:pt>
                <c:pt idx="1885">
                  <c:v>10823.59</c:v>
                </c:pt>
                <c:pt idx="1886">
                  <c:v>10837.63</c:v>
                </c:pt>
                <c:pt idx="1887">
                  <c:v>10843.09</c:v>
                </c:pt>
                <c:pt idx="1888">
                  <c:v>10843.11</c:v>
                </c:pt>
                <c:pt idx="1889">
                  <c:v>10848.54</c:v>
                </c:pt>
                <c:pt idx="1890">
                  <c:v>10849.37</c:v>
                </c:pt>
                <c:pt idx="1891">
                  <c:v>10864.79</c:v>
                </c:pt>
                <c:pt idx="1892">
                  <c:v>10865.17</c:v>
                </c:pt>
                <c:pt idx="1893">
                  <c:v>10865.4</c:v>
                </c:pt>
                <c:pt idx="1894">
                  <c:v>10865.97</c:v>
                </c:pt>
                <c:pt idx="1895">
                  <c:v>10869.91</c:v>
                </c:pt>
                <c:pt idx="1896">
                  <c:v>10873.24</c:v>
                </c:pt>
                <c:pt idx="1897">
                  <c:v>10880.89</c:v>
                </c:pt>
                <c:pt idx="1898">
                  <c:v>10890.86</c:v>
                </c:pt>
                <c:pt idx="1899">
                  <c:v>10891.11</c:v>
                </c:pt>
                <c:pt idx="1900">
                  <c:v>10895.57</c:v>
                </c:pt>
                <c:pt idx="1901">
                  <c:v>10896.14</c:v>
                </c:pt>
                <c:pt idx="1902">
                  <c:v>10897.66</c:v>
                </c:pt>
                <c:pt idx="1903">
                  <c:v>10912.06</c:v>
                </c:pt>
                <c:pt idx="1904">
                  <c:v>10915.41</c:v>
                </c:pt>
                <c:pt idx="1905">
                  <c:v>10918.37</c:v>
                </c:pt>
                <c:pt idx="1906">
                  <c:v>10926.55</c:v>
                </c:pt>
                <c:pt idx="1907">
                  <c:v>10932.95</c:v>
                </c:pt>
                <c:pt idx="1908">
                  <c:v>10949.06</c:v>
                </c:pt>
                <c:pt idx="1909">
                  <c:v>10958.59</c:v>
                </c:pt>
                <c:pt idx="1910">
                  <c:v>10959.83</c:v>
                </c:pt>
                <c:pt idx="1911">
                  <c:v>10962.01</c:v>
                </c:pt>
                <c:pt idx="1912">
                  <c:v>10962.52</c:v>
                </c:pt>
                <c:pt idx="1913">
                  <c:v>10967.27</c:v>
                </c:pt>
                <c:pt idx="1914">
                  <c:v>10971.27</c:v>
                </c:pt>
                <c:pt idx="1915">
                  <c:v>10971.88</c:v>
                </c:pt>
                <c:pt idx="1916">
                  <c:v>10982.38</c:v>
                </c:pt>
                <c:pt idx="1917">
                  <c:v>10986.07</c:v>
                </c:pt>
                <c:pt idx="1918">
                  <c:v>10987.21</c:v>
                </c:pt>
                <c:pt idx="1919">
                  <c:v>10991.65</c:v>
                </c:pt>
                <c:pt idx="1920">
                  <c:v>11006.75</c:v>
                </c:pt>
                <c:pt idx="1921">
                  <c:v>11008.3</c:v>
                </c:pt>
                <c:pt idx="1922">
                  <c:v>11018.53</c:v>
                </c:pt>
                <c:pt idx="1923">
                  <c:v>11031.7</c:v>
                </c:pt>
                <c:pt idx="1924">
                  <c:v>11034.92</c:v>
                </c:pt>
                <c:pt idx="1925">
                  <c:v>11036.96</c:v>
                </c:pt>
                <c:pt idx="1926">
                  <c:v>11038.93</c:v>
                </c:pt>
                <c:pt idx="1927">
                  <c:v>11040.59</c:v>
                </c:pt>
                <c:pt idx="1928">
                  <c:v>11041.04</c:v>
                </c:pt>
                <c:pt idx="1929">
                  <c:v>11041.42</c:v>
                </c:pt>
                <c:pt idx="1930">
                  <c:v>11041.92</c:v>
                </c:pt>
                <c:pt idx="1931">
                  <c:v>11044.22</c:v>
                </c:pt>
                <c:pt idx="1932">
                  <c:v>11044.68</c:v>
                </c:pt>
                <c:pt idx="1933">
                  <c:v>11047.19</c:v>
                </c:pt>
                <c:pt idx="1934">
                  <c:v>11054.26</c:v>
                </c:pt>
                <c:pt idx="1935">
                  <c:v>11059.74</c:v>
                </c:pt>
                <c:pt idx="1936">
                  <c:v>11061.59</c:v>
                </c:pt>
                <c:pt idx="1937">
                  <c:v>11062.04</c:v>
                </c:pt>
                <c:pt idx="1938">
                  <c:v>11063.39</c:v>
                </c:pt>
                <c:pt idx="1939">
                  <c:v>11066.77</c:v>
                </c:pt>
                <c:pt idx="1940">
                  <c:v>11074.3</c:v>
                </c:pt>
                <c:pt idx="1941">
                  <c:v>11075.41</c:v>
                </c:pt>
                <c:pt idx="1942">
                  <c:v>11081.96</c:v>
                </c:pt>
                <c:pt idx="1943">
                  <c:v>11095.53</c:v>
                </c:pt>
                <c:pt idx="1944">
                  <c:v>11095.92</c:v>
                </c:pt>
                <c:pt idx="1945">
                  <c:v>11110.22</c:v>
                </c:pt>
                <c:pt idx="1946">
                  <c:v>11111.07</c:v>
                </c:pt>
                <c:pt idx="1947">
                  <c:v>11113.65</c:v>
                </c:pt>
                <c:pt idx="1948">
                  <c:v>11115.84</c:v>
                </c:pt>
                <c:pt idx="1949">
                  <c:v>11117.37</c:v>
                </c:pt>
                <c:pt idx="1950">
                  <c:v>11120.98</c:v>
                </c:pt>
                <c:pt idx="1951">
                  <c:v>11123.21</c:v>
                </c:pt>
                <c:pt idx="1952">
                  <c:v>11129.19</c:v>
                </c:pt>
                <c:pt idx="1953">
                  <c:v>11132.78</c:v>
                </c:pt>
                <c:pt idx="1954">
                  <c:v>11139.12</c:v>
                </c:pt>
                <c:pt idx="1955">
                  <c:v>11149.72</c:v>
                </c:pt>
                <c:pt idx="1956">
                  <c:v>11158.37</c:v>
                </c:pt>
                <c:pt idx="1957">
                  <c:v>11158.69</c:v>
                </c:pt>
                <c:pt idx="1958">
                  <c:v>11168.04</c:v>
                </c:pt>
                <c:pt idx="1959">
                  <c:v>11170.38</c:v>
                </c:pt>
                <c:pt idx="1960">
                  <c:v>11176.37</c:v>
                </c:pt>
                <c:pt idx="1961">
                  <c:v>11182.35</c:v>
                </c:pt>
                <c:pt idx="1962">
                  <c:v>11184.42</c:v>
                </c:pt>
                <c:pt idx="1963">
                  <c:v>11187.56</c:v>
                </c:pt>
                <c:pt idx="1964">
                  <c:v>11193.37</c:v>
                </c:pt>
                <c:pt idx="1965">
                  <c:v>11200.04</c:v>
                </c:pt>
                <c:pt idx="1966">
                  <c:v>11203.09</c:v>
                </c:pt>
                <c:pt idx="1967">
                  <c:v>11212.47</c:v>
                </c:pt>
                <c:pt idx="1968">
                  <c:v>11217.86</c:v>
                </c:pt>
                <c:pt idx="1969">
                  <c:v>11228.93</c:v>
                </c:pt>
                <c:pt idx="1970">
                  <c:v>11239.2</c:v>
                </c:pt>
                <c:pt idx="1971">
                  <c:v>11242.88</c:v>
                </c:pt>
                <c:pt idx="1972">
                  <c:v>11244.7</c:v>
                </c:pt>
                <c:pt idx="1973">
                  <c:v>11258.32</c:v>
                </c:pt>
                <c:pt idx="1974">
                  <c:v>11261.84</c:v>
                </c:pt>
                <c:pt idx="1975">
                  <c:v>11263.91</c:v>
                </c:pt>
                <c:pt idx="1976">
                  <c:v>11273.34</c:v>
                </c:pt>
                <c:pt idx="1977">
                  <c:v>11276</c:v>
                </c:pt>
                <c:pt idx="1978">
                  <c:v>11281.1</c:v>
                </c:pt>
                <c:pt idx="1979">
                  <c:v>11294.52</c:v>
                </c:pt>
                <c:pt idx="1980">
                  <c:v>11304.93</c:v>
                </c:pt>
                <c:pt idx="1981">
                  <c:v>11306.59</c:v>
                </c:pt>
                <c:pt idx="1982">
                  <c:v>11310.81</c:v>
                </c:pt>
                <c:pt idx="1983">
                  <c:v>11314.24</c:v>
                </c:pt>
                <c:pt idx="1984">
                  <c:v>11316.65</c:v>
                </c:pt>
                <c:pt idx="1985">
                  <c:v>11335.54</c:v>
                </c:pt>
                <c:pt idx="1986">
                  <c:v>11337.93</c:v>
                </c:pt>
                <c:pt idx="1987">
                  <c:v>11347.19</c:v>
                </c:pt>
                <c:pt idx="1988">
                  <c:v>11347.86</c:v>
                </c:pt>
                <c:pt idx="1989">
                  <c:v>11353.11</c:v>
                </c:pt>
                <c:pt idx="1990">
                  <c:v>11358.11</c:v>
                </c:pt>
                <c:pt idx="1991">
                  <c:v>11362.15</c:v>
                </c:pt>
                <c:pt idx="1992">
                  <c:v>11363.73</c:v>
                </c:pt>
                <c:pt idx="1993">
                  <c:v>11368.05</c:v>
                </c:pt>
                <c:pt idx="1994">
                  <c:v>11375.19</c:v>
                </c:pt>
                <c:pt idx="1995">
                  <c:v>11384.92</c:v>
                </c:pt>
                <c:pt idx="1996">
                  <c:v>11390.85</c:v>
                </c:pt>
                <c:pt idx="1997">
                  <c:v>11404.38</c:v>
                </c:pt>
                <c:pt idx="1998">
                  <c:v>11406.39</c:v>
                </c:pt>
                <c:pt idx="1999">
                  <c:v>11416.47</c:v>
                </c:pt>
                <c:pt idx="2000">
                  <c:v>11420.49</c:v>
                </c:pt>
                <c:pt idx="2001">
                  <c:v>11422.46</c:v>
                </c:pt>
                <c:pt idx="2002">
                  <c:v>11423.92</c:v>
                </c:pt>
                <c:pt idx="2003">
                  <c:v>11429.06</c:v>
                </c:pt>
                <c:pt idx="2004">
                  <c:v>11429.2</c:v>
                </c:pt>
                <c:pt idx="2005">
                  <c:v>11432.05</c:v>
                </c:pt>
                <c:pt idx="2006">
                  <c:v>11433.58</c:v>
                </c:pt>
                <c:pt idx="2007">
                  <c:v>11433.99</c:v>
                </c:pt>
                <c:pt idx="2008">
                  <c:v>11447.76</c:v>
                </c:pt>
                <c:pt idx="2009">
                  <c:v>11453.54</c:v>
                </c:pt>
                <c:pt idx="2010">
                  <c:v>11459.07</c:v>
                </c:pt>
                <c:pt idx="2011">
                  <c:v>11459.84</c:v>
                </c:pt>
                <c:pt idx="2012">
                  <c:v>11462.12</c:v>
                </c:pt>
                <c:pt idx="2013">
                  <c:v>11465.12</c:v>
                </c:pt>
                <c:pt idx="2014">
                  <c:v>11465.35</c:v>
                </c:pt>
                <c:pt idx="2015">
                  <c:v>11470.47</c:v>
                </c:pt>
                <c:pt idx="2016">
                  <c:v>11474.74</c:v>
                </c:pt>
                <c:pt idx="2017">
                  <c:v>11480.6</c:v>
                </c:pt>
                <c:pt idx="2018">
                  <c:v>11487.88</c:v>
                </c:pt>
                <c:pt idx="2019">
                  <c:v>11490.41</c:v>
                </c:pt>
                <c:pt idx="2020">
                  <c:v>11491.33</c:v>
                </c:pt>
                <c:pt idx="2021">
                  <c:v>11503.86</c:v>
                </c:pt>
                <c:pt idx="2022">
                  <c:v>11512.13</c:v>
                </c:pt>
                <c:pt idx="2023">
                  <c:v>11514.38</c:v>
                </c:pt>
                <c:pt idx="2024">
                  <c:v>11518.45</c:v>
                </c:pt>
                <c:pt idx="2025">
                  <c:v>11526.96</c:v>
                </c:pt>
                <c:pt idx="2026">
                  <c:v>11527.88</c:v>
                </c:pt>
                <c:pt idx="2027">
                  <c:v>11540.49</c:v>
                </c:pt>
                <c:pt idx="2028">
                  <c:v>11549.4</c:v>
                </c:pt>
                <c:pt idx="2029">
                  <c:v>11562.09</c:v>
                </c:pt>
                <c:pt idx="2030">
                  <c:v>11562.24</c:v>
                </c:pt>
                <c:pt idx="2031">
                  <c:v>11566.8</c:v>
                </c:pt>
                <c:pt idx="2032">
                  <c:v>11573.86</c:v>
                </c:pt>
                <c:pt idx="2033">
                  <c:v>11574.2</c:v>
                </c:pt>
                <c:pt idx="2034">
                  <c:v>11587.01</c:v>
                </c:pt>
                <c:pt idx="2035">
                  <c:v>11590.93</c:v>
                </c:pt>
                <c:pt idx="2036">
                  <c:v>11594.27</c:v>
                </c:pt>
                <c:pt idx="2037">
                  <c:v>11601.08</c:v>
                </c:pt>
                <c:pt idx="2038">
                  <c:v>11604.25</c:v>
                </c:pt>
                <c:pt idx="2039">
                  <c:v>11609.55</c:v>
                </c:pt>
                <c:pt idx="2040">
                  <c:v>11612.57</c:v>
                </c:pt>
                <c:pt idx="2041">
                  <c:v>11615.31</c:v>
                </c:pt>
                <c:pt idx="2042">
                  <c:v>11629.45</c:v>
                </c:pt>
                <c:pt idx="2043">
                  <c:v>11641.34</c:v>
                </c:pt>
                <c:pt idx="2044">
                  <c:v>11642.3</c:v>
                </c:pt>
                <c:pt idx="2045">
                  <c:v>11646.1</c:v>
                </c:pt>
                <c:pt idx="2046">
                  <c:v>11652.53</c:v>
                </c:pt>
                <c:pt idx="2047">
                  <c:v>11654.11</c:v>
                </c:pt>
                <c:pt idx="2048">
                  <c:v>11655.36</c:v>
                </c:pt>
                <c:pt idx="2049">
                  <c:v>11662.92</c:v>
                </c:pt>
                <c:pt idx="2050">
                  <c:v>11669.96</c:v>
                </c:pt>
                <c:pt idx="2051">
                  <c:v>11674.44</c:v>
                </c:pt>
                <c:pt idx="2052">
                  <c:v>11675.65</c:v>
                </c:pt>
                <c:pt idx="2053">
                  <c:v>11689.99</c:v>
                </c:pt>
                <c:pt idx="2054">
                  <c:v>11693.03</c:v>
                </c:pt>
                <c:pt idx="2055">
                  <c:v>11709.32</c:v>
                </c:pt>
                <c:pt idx="2056">
                  <c:v>11712.68</c:v>
                </c:pt>
                <c:pt idx="2057">
                  <c:v>11714.15</c:v>
                </c:pt>
                <c:pt idx="2058">
                  <c:v>11716.45</c:v>
                </c:pt>
                <c:pt idx="2059">
                  <c:v>11717.73</c:v>
                </c:pt>
                <c:pt idx="2060">
                  <c:v>11720.31</c:v>
                </c:pt>
                <c:pt idx="2061">
                  <c:v>11723.43</c:v>
                </c:pt>
                <c:pt idx="2062">
                  <c:v>11724.67</c:v>
                </c:pt>
                <c:pt idx="2063">
                  <c:v>11725.55</c:v>
                </c:pt>
                <c:pt idx="2064">
                  <c:v>11735.96</c:v>
                </c:pt>
                <c:pt idx="2065">
                  <c:v>11744.5</c:v>
                </c:pt>
                <c:pt idx="2066">
                  <c:v>11745.9</c:v>
                </c:pt>
                <c:pt idx="2067">
                  <c:v>11752.52</c:v>
                </c:pt>
                <c:pt idx="2068">
                  <c:v>11753.58</c:v>
                </c:pt>
                <c:pt idx="2069">
                  <c:v>11755.39</c:v>
                </c:pt>
                <c:pt idx="2070">
                  <c:v>11755.46</c:v>
                </c:pt>
                <c:pt idx="2071">
                  <c:v>11758.83</c:v>
                </c:pt>
                <c:pt idx="2072">
                  <c:v>11761.8</c:v>
                </c:pt>
                <c:pt idx="2073">
                  <c:v>11766.2</c:v>
                </c:pt>
                <c:pt idx="2074">
                  <c:v>11766.26</c:v>
                </c:pt>
                <c:pt idx="2075">
                  <c:v>11771.18</c:v>
                </c:pt>
                <c:pt idx="2076">
                  <c:v>11774.48</c:v>
                </c:pt>
                <c:pt idx="2077">
                  <c:v>11777.19</c:v>
                </c:pt>
                <c:pt idx="2078">
                  <c:v>11783.72</c:v>
                </c:pt>
                <c:pt idx="2079">
                  <c:v>11784.93</c:v>
                </c:pt>
                <c:pt idx="2080">
                  <c:v>11787.98</c:v>
                </c:pt>
                <c:pt idx="2081">
                  <c:v>11793.9</c:v>
                </c:pt>
                <c:pt idx="2082">
                  <c:v>11799.22</c:v>
                </c:pt>
                <c:pt idx="2083">
                  <c:v>11800.69</c:v>
                </c:pt>
                <c:pt idx="2084">
                  <c:v>11804.5</c:v>
                </c:pt>
                <c:pt idx="2085">
                  <c:v>11816.12</c:v>
                </c:pt>
                <c:pt idx="2086">
                  <c:v>11816.27</c:v>
                </c:pt>
                <c:pt idx="2087">
                  <c:v>11821.81</c:v>
                </c:pt>
                <c:pt idx="2088">
                  <c:v>11824.24</c:v>
                </c:pt>
                <c:pt idx="2089">
                  <c:v>11831.25</c:v>
                </c:pt>
                <c:pt idx="2090">
                  <c:v>11835.42</c:v>
                </c:pt>
                <c:pt idx="2091">
                  <c:v>11836.64</c:v>
                </c:pt>
                <c:pt idx="2092">
                  <c:v>11839.51</c:v>
                </c:pt>
                <c:pt idx="2093">
                  <c:v>11841.79</c:v>
                </c:pt>
                <c:pt idx="2094">
                  <c:v>11848.25</c:v>
                </c:pt>
                <c:pt idx="2095">
                  <c:v>11853.79</c:v>
                </c:pt>
                <c:pt idx="2096">
                  <c:v>11855.57</c:v>
                </c:pt>
                <c:pt idx="2097">
                  <c:v>11870.23</c:v>
                </c:pt>
                <c:pt idx="2098">
                  <c:v>11885.31</c:v>
                </c:pt>
                <c:pt idx="2099">
                  <c:v>11893.43</c:v>
                </c:pt>
                <c:pt idx="2100">
                  <c:v>11896.65</c:v>
                </c:pt>
                <c:pt idx="2101">
                  <c:v>11902.74</c:v>
                </c:pt>
                <c:pt idx="2102">
                  <c:v>11902.92</c:v>
                </c:pt>
                <c:pt idx="2103">
                  <c:v>11906.16</c:v>
                </c:pt>
                <c:pt idx="2104">
                  <c:v>11910.55</c:v>
                </c:pt>
                <c:pt idx="2105">
                  <c:v>11921.26</c:v>
                </c:pt>
                <c:pt idx="2106">
                  <c:v>11925.05</c:v>
                </c:pt>
                <c:pt idx="2107">
                  <c:v>11933.08</c:v>
                </c:pt>
                <c:pt idx="2108">
                  <c:v>11946.19</c:v>
                </c:pt>
                <c:pt idx="2109">
                  <c:v>11948.74</c:v>
                </c:pt>
                <c:pt idx="2110">
                  <c:v>11949.17</c:v>
                </c:pt>
                <c:pt idx="2111">
                  <c:v>11955.99</c:v>
                </c:pt>
                <c:pt idx="2112">
                  <c:v>11961.95</c:v>
                </c:pt>
                <c:pt idx="2113">
                  <c:v>11978.28</c:v>
                </c:pt>
                <c:pt idx="2114">
                  <c:v>11980.53</c:v>
                </c:pt>
                <c:pt idx="2115">
                  <c:v>11984.88</c:v>
                </c:pt>
                <c:pt idx="2116">
                  <c:v>11990.47</c:v>
                </c:pt>
                <c:pt idx="2117">
                  <c:v>11999.45</c:v>
                </c:pt>
                <c:pt idx="2118">
                  <c:v>12006.92</c:v>
                </c:pt>
                <c:pt idx="2119">
                  <c:v>12008.25</c:v>
                </c:pt>
                <c:pt idx="2120">
                  <c:v>12019.31</c:v>
                </c:pt>
                <c:pt idx="2121">
                  <c:v>12027.47</c:v>
                </c:pt>
                <c:pt idx="2122">
                  <c:v>12030.77</c:v>
                </c:pt>
                <c:pt idx="2123">
                  <c:v>12047.14</c:v>
                </c:pt>
                <c:pt idx="2124">
                  <c:v>12047.45</c:v>
                </c:pt>
                <c:pt idx="2125">
                  <c:v>12056.82</c:v>
                </c:pt>
                <c:pt idx="2126">
                  <c:v>12057.66</c:v>
                </c:pt>
                <c:pt idx="2127">
                  <c:v>12061.73</c:v>
                </c:pt>
                <c:pt idx="2128">
                  <c:v>12064.68</c:v>
                </c:pt>
                <c:pt idx="2129">
                  <c:v>12068.24</c:v>
                </c:pt>
                <c:pt idx="2130">
                  <c:v>12071.22</c:v>
                </c:pt>
                <c:pt idx="2131">
                  <c:v>12075.59</c:v>
                </c:pt>
                <c:pt idx="2132">
                  <c:v>12076.64</c:v>
                </c:pt>
                <c:pt idx="2133">
                  <c:v>12079.2</c:v>
                </c:pt>
                <c:pt idx="2134">
                  <c:v>12080.44</c:v>
                </c:pt>
                <c:pt idx="2135">
                  <c:v>12081.44</c:v>
                </c:pt>
                <c:pt idx="2136">
                  <c:v>12082.05</c:v>
                </c:pt>
                <c:pt idx="2137">
                  <c:v>12088.97</c:v>
                </c:pt>
                <c:pt idx="2138">
                  <c:v>12097.2</c:v>
                </c:pt>
                <c:pt idx="2139">
                  <c:v>12100.42</c:v>
                </c:pt>
                <c:pt idx="2140">
                  <c:v>12101.06</c:v>
                </c:pt>
                <c:pt idx="2141">
                  <c:v>12102.82</c:v>
                </c:pt>
                <c:pt idx="2142">
                  <c:v>12102.91</c:v>
                </c:pt>
                <c:pt idx="2143">
                  <c:v>12107.01</c:v>
                </c:pt>
                <c:pt idx="2144">
                  <c:v>12108.16</c:v>
                </c:pt>
                <c:pt idx="2145">
                  <c:v>12125.65</c:v>
                </c:pt>
                <c:pt idx="2146">
                  <c:v>12128.59</c:v>
                </c:pt>
                <c:pt idx="2147">
                  <c:v>12134.14</c:v>
                </c:pt>
                <c:pt idx="2148">
                  <c:v>12134.82</c:v>
                </c:pt>
                <c:pt idx="2149">
                  <c:v>12135.78</c:v>
                </c:pt>
                <c:pt idx="2150">
                  <c:v>12138.99</c:v>
                </c:pt>
                <c:pt idx="2151">
                  <c:v>12140.45</c:v>
                </c:pt>
                <c:pt idx="2152">
                  <c:v>12144.12</c:v>
                </c:pt>
                <c:pt idx="2153">
                  <c:v>12145.78</c:v>
                </c:pt>
                <c:pt idx="2154">
                  <c:v>12146.37</c:v>
                </c:pt>
                <c:pt idx="2155">
                  <c:v>12150.11</c:v>
                </c:pt>
                <c:pt idx="2156">
                  <c:v>12158.07</c:v>
                </c:pt>
                <c:pt idx="2157">
                  <c:v>12159.98</c:v>
                </c:pt>
                <c:pt idx="2158">
                  <c:v>12164.42</c:v>
                </c:pt>
                <c:pt idx="2159">
                  <c:v>12166.04</c:v>
                </c:pt>
                <c:pt idx="2160">
                  <c:v>12179.9</c:v>
                </c:pt>
                <c:pt idx="2161">
                  <c:v>12189.26</c:v>
                </c:pt>
                <c:pt idx="2162">
                  <c:v>12194.26</c:v>
                </c:pt>
                <c:pt idx="2163">
                  <c:v>12198.39</c:v>
                </c:pt>
                <c:pt idx="2164">
                  <c:v>12203.19</c:v>
                </c:pt>
                <c:pt idx="2165">
                  <c:v>12208.76</c:v>
                </c:pt>
                <c:pt idx="2166">
                  <c:v>12211.38</c:v>
                </c:pt>
                <c:pt idx="2167">
                  <c:v>12214.5</c:v>
                </c:pt>
                <c:pt idx="2168">
                  <c:v>12215.12</c:v>
                </c:pt>
                <c:pt idx="2169">
                  <c:v>12217.14</c:v>
                </c:pt>
                <c:pt idx="2170">
                  <c:v>12220.4</c:v>
                </c:pt>
                <c:pt idx="2171">
                  <c:v>12223.5</c:v>
                </c:pt>
                <c:pt idx="2172">
                  <c:v>12224.33</c:v>
                </c:pt>
                <c:pt idx="2173">
                  <c:v>12227.44</c:v>
                </c:pt>
                <c:pt idx="2174">
                  <c:v>12234.31</c:v>
                </c:pt>
                <c:pt idx="2175">
                  <c:v>12244.56</c:v>
                </c:pt>
                <c:pt idx="2176">
                  <c:v>12247.86</c:v>
                </c:pt>
                <c:pt idx="2177">
                  <c:v>12256.71</c:v>
                </c:pt>
                <c:pt idx="2178">
                  <c:v>12264.54</c:v>
                </c:pt>
                <c:pt idx="2179">
                  <c:v>12276.13</c:v>
                </c:pt>
                <c:pt idx="2180">
                  <c:v>12278.17</c:v>
                </c:pt>
                <c:pt idx="2181">
                  <c:v>12288.15</c:v>
                </c:pt>
                <c:pt idx="2182">
                  <c:v>12317.23</c:v>
                </c:pt>
                <c:pt idx="2183">
                  <c:v>12320.61</c:v>
                </c:pt>
                <c:pt idx="2184">
                  <c:v>12325.14</c:v>
                </c:pt>
                <c:pt idx="2185">
                  <c:v>12330.5</c:v>
                </c:pt>
                <c:pt idx="2186">
                  <c:v>12332.42</c:v>
                </c:pt>
                <c:pt idx="2187">
                  <c:v>12339.71</c:v>
                </c:pt>
                <c:pt idx="2188">
                  <c:v>12340.17</c:v>
                </c:pt>
                <c:pt idx="2189">
                  <c:v>12350.53</c:v>
                </c:pt>
                <c:pt idx="2190">
                  <c:v>12352.04</c:v>
                </c:pt>
                <c:pt idx="2191">
                  <c:v>12356.67</c:v>
                </c:pt>
                <c:pt idx="2192">
                  <c:v>12374.15</c:v>
                </c:pt>
                <c:pt idx="2193">
                  <c:v>12385.33</c:v>
                </c:pt>
                <c:pt idx="2194">
                  <c:v>12389.41</c:v>
                </c:pt>
                <c:pt idx="2195">
                  <c:v>12407.52</c:v>
                </c:pt>
                <c:pt idx="2196">
                  <c:v>12418.3</c:v>
                </c:pt>
                <c:pt idx="2197">
                  <c:v>12425.59</c:v>
                </c:pt>
                <c:pt idx="2198">
                  <c:v>12432.75</c:v>
                </c:pt>
                <c:pt idx="2199">
                  <c:v>12434.28</c:v>
                </c:pt>
                <c:pt idx="2200">
                  <c:v>12438.45</c:v>
                </c:pt>
                <c:pt idx="2201">
                  <c:v>12458.8</c:v>
                </c:pt>
                <c:pt idx="2202">
                  <c:v>12460.09</c:v>
                </c:pt>
                <c:pt idx="2203">
                  <c:v>12462.29</c:v>
                </c:pt>
                <c:pt idx="2204">
                  <c:v>12462.39</c:v>
                </c:pt>
                <c:pt idx="2205">
                  <c:v>12464.41</c:v>
                </c:pt>
                <c:pt idx="2206">
                  <c:v>12470.97</c:v>
                </c:pt>
                <c:pt idx="2207">
                  <c:v>12472.79</c:v>
                </c:pt>
                <c:pt idx="2208">
                  <c:v>12481.14</c:v>
                </c:pt>
                <c:pt idx="2209">
                  <c:v>12481.34</c:v>
                </c:pt>
                <c:pt idx="2210">
                  <c:v>12483.07</c:v>
                </c:pt>
                <c:pt idx="2211">
                  <c:v>12521.4</c:v>
                </c:pt>
                <c:pt idx="2212">
                  <c:v>12524.23</c:v>
                </c:pt>
                <c:pt idx="2213">
                  <c:v>12532.37</c:v>
                </c:pt>
                <c:pt idx="2214">
                  <c:v>12537.77</c:v>
                </c:pt>
                <c:pt idx="2215">
                  <c:v>12541.45</c:v>
                </c:pt>
                <c:pt idx="2216">
                  <c:v>12552.7</c:v>
                </c:pt>
                <c:pt idx="2217">
                  <c:v>12555.22</c:v>
                </c:pt>
                <c:pt idx="2218">
                  <c:v>12555.73</c:v>
                </c:pt>
                <c:pt idx="2219">
                  <c:v>12558.29</c:v>
                </c:pt>
                <c:pt idx="2220">
                  <c:v>12560.94</c:v>
                </c:pt>
                <c:pt idx="2221">
                  <c:v>12562.33</c:v>
                </c:pt>
                <c:pt idx="2222">
                  <c:v>12562.82</c:v>
                </c:pt>
                <c:pt idx="2223">
                  <c:v>12562.98</c:v>
                </c:pt>
                <c:pt idx="2224">
                  <c:v>12563.51</c:v>
                </c:pt>
                <c:pt idx="2225">
                  <c:v>12565.32</c:v>
                </c:pt>
                <c:pt idx="2226">
                  <c:v>12571.31</c:v>
                </c:pt>
                <c:pt idx="2227">
                  <c:v>12580.1</c:v>
                </c:pt>
                <c:pt idx="2228">
                  <c:v>12581.98</c:v>
                </c:pt>
                <c:pt idx="2229">
                  <c:v>12583.33</c:v>
                </c:pt>
                <c:pt idx="2230">
                  <c:v>12601</c:v>
                </c:pt>
                <c:pt idx="2231">
                  <c:v>12602.46</c:v>
                </c:pt>
                <c:pt idx="2232">
                  <c:v>12607.78</c:v>
                </c:pt>
                <c:pt idx="2233">
                  <c:v>12613.48</c:v>
                </c:pt>
                <c:pt idx="2234">
                  <c:v>12618.89</c:v>
                </c:pt>
                <c:pt idx="2235">
                  <c:v>12621.63</c:v>
                </c:pt>
                <c:pt idx="2236">
                  <c:v>12622.55</c:v>
                </c:pt>
                <c:pt idx="2237">
                  <c:v>12630</c:v>
                </c:pt>
                <c:pt idx="2238">
                  <c:v>12633.82</c:v>
                </c:pt>
                <c:pt idx="2239">
                  <c:v>12643.03</c:v>
                </c:pt>
                <c:pt idx="2240">
                  <c:v>12649.66</c:v>
                </c:pt>
                <c:pt idx="2241">
                  <c:v>12651.52</c:v>
                </c:pt>
                <c:pt idx="2242">
                  <c:v>12651.65</c:v>
                </c:pt>
                <c:pt idx="2243">
                  <c:v>12668.53</c:v>
                </c:pt>
                <c:pt idx="2244">
                  <c:v>12673.01</c:v>
                </c:pt>
                <c:pt idx="2245">
                  <c:v>12680.75</c:v>
                </c:pt>
                <c:pt idx="2246">
                  <c:v>12683.8</c:v>
                </c:pt>
                <c:pt idx="2247">
                  <c:v>12696.25</c:v>
                </c:pt>
                <c:pt idx="2248">
                  <c:v>12697.98</c:v>
                </c:pt>
                <c:pt idx="2249">
                  <c:v>12701.43</c:v>
                </c:pt>
                <c:pt idx="2250">
                  <c:v>12704.58</c:v>
                </c:pt>
                <c:pt idx="2251">
                  <c:v>12715.06</c:v>
                </c:pt>
                <c:pt idx="2252">
                  <c:v>12732.88</c:v>
                </c:pt>
                <c:pt idx="2253">
                  <c:v>12741.64</c:v>
                </c:pt>
                <c:pt idx="2254">
                  <c:v>12744.54</c:v>
                </c:pt>
                <c:pt idx="2255">
                  <c:v>12745.27</c:v>
                </c:pt>
                <c:pt idx="2256">
                  <c:v>12751.97</c:v>
                </c:pt>
                <c:pt idx="2257">
                  <c:v>12756.2</c:v>
                </c:pt>
                <c:pt idx="2258">
                  <c:v>12760.61</c:v>
                </c:pt>
                <c:pt idx="2259">
                  <c:v>12761.48</c:v>
                </c:pt>
                <c:pt idx="2260">
                  <c:v>12775.33</c:v>
                </c:pt>
                <c:pt idx="2261">
                  <c:v>12781.85</c:v>
                </c:pt>
                <c:pt idx="2262">
                  <c:v>12786.35</c:v>
                </c:pt>
                <c:pt idx="2263">
                  <c:v>12787.32</c:v>
                </c:pt>
                <c:pt idx="2264">
                  <c:v>12788.73</c:v>
                </c:pt>
                <c:pt idx="2265">
                  <c:v>12797.53</c:v>
                </c:pt>
                <c:pt idx="2266">
                  <c:v>12810.07</c:v>
                </c:pt>
                <c:pt idx="2267">
                  <c:v>12812.82</c:v>
                </c:pt>
                <c:pt idx="2268">
                  <c:v>12816.33</c:v>
                </c:pt>
                <c:pt idx="2269">
                  <c:v>12819.19</c:v>
                </c:pt>
                <c:pt idx="2270">
                  <c:v>12828.99</c:v>
                </c:pt>
                <c:pt idx="2271">
                  <c:v>12835.35</c:v>
                </c:pt>
                <c:pt idx="2272">
                  <c:v>12835.54</c:v>
                </c:pt>
                <c:pt idx="2273">
                  <c:v>12836.38</c:v>
                </c:pt>
                <c:pt idx="2274">
                  <c:v>12847.32</c:v>
                </c:pt>
                <c:pt idx="2275">
                  <c:v>12848.93</c:v>
                </c:pt>
                <c:pt idx="2276">
                  <c:v>12864.08</c:v>
                </c:pt>
                <c:pt idx="2277">
                  <c:v>12865.4</c:v>
                </c:pt>
                <c:pt idx="2278">
                  <c:v>12870.92</c:v>
                </c:pt>
                <c:pt idx="2279">
                  <c:v>12874.11</c:v>
                </c:pt>
                <c:pt idx="2280">
                  <c:v>12892.46</c:v>
                </c:pt>
                <c:pt idx="2281">
                  <c:v>12898.65</c:v>
                </c:pt>
                <c:pt idx="2282">
                  <c:v>12923.12</c:v>
                </c:pt>
                <c:pt idx="2283">
                  <c:v>12931.95</c:v>
                </c:pt>
                <c:pt idx="2284">
                  <c:v>12933.88</c:v>
                </c:pt>
                <c:pt idx="2285">
                  <c:v>12943.4</c:v>
                </c:pt>
                <c:pt idx="2286">
                  <c:v>12950.41</c:v>
                </c:pt>
                <c:pt idx="2287">
                  <c:v>12950.89</c:v>
                </c:pt>
                <c:pt idx="2288">
                  <c:v>12952.9</c:v>
                </c:pt>
                <c:pt idx="2289">
                  <c:v>12962.25</c:v>
                </c:pt>
                <c:pt idx="2290">
                  <c:v>12963.73</c:v>
                </c:pt>
                <c:pt idx="2291">
                  <c:v>12968.97</c:v>
                </c:pt>
                <c:pt idx="2292">
                  <c:v>12971.17</c:v>
                </c:pt>
                <c:pt idx="2293">
                  <c:v>12976.77</c:v>
                </c:pt>
                <c:pt idx="2294">
                  <c:v>12981.54</c:v>
                </c:pt>
                <c:pt idx="2295">
                  <c:v>12994.83</c:v>
                </c:pt>
                <c:pt idx="2296">
                  <c:v>13004.32</c:v>
                </c:pt>
                <c:pt idx="2297">
                  <c:v>13019.29</c:v>
                </c:pt>
                <c:pt idx="2298">
                  <c:v>13027.29</c:v>
                </c:pt>
                <c:pt idx="2299">
                  <c:v>13032.88</c:v>
                </c:pt>
                <c:pt idx="2300">
                  <c:v>13033.5</c:v>
                </c:pt>
                <c:pt idx="2301">
                  <c:v>13044.23</c:v>
                </c:pt>
                <c:pt idx="2302">
                  <c:v>13045.51</c:v>
                </c:pt>
                <c:pt idx="2303">
                  <c:v>13045.53</c:v>
                </c:pt>
                <c:pt idx="2304">
                  <c:v>13067.33</c:v>
                </c:pt>
                <c:pt idx="2305">
                  <c:v>13070.53</c:v>
                </c:pt>
                <c:pt idx="2306">
                  <c:v>13073.61</c:v>
                </c:pt>
                <c:pt idx="2307">
                  <c:v>13075.36</c:v>
                </c:pt>
                <c:pt idx="2308">
                  <c:v>13091.49</c:v>
                </c:pt>
                <c:pt idx="2309">
                  <c:v>13092.37</c:v>
                </c:pt>
                <c:pt idx="2310">
                  <c:v>13099.27</c:v>
                </c:pt>
                <c:pt idx="2311">
                  <c:v>13100.34</c:v>
                </c:pt>
                <c:pt idx="2312">
                  <c:v>13101.98</c:v>
                </c:pt>
                <c:pt idx="2313">
                  <c:v>13104.75</c:v>
                </c:pt>
                <c:pt idx="2314">
                  <c:v>13116.9</c:v>
                </c:pt>
                <c:pt idx="2315">
                  <c:v>13126.06</c:v>
                </c:pt>
                <c:pt idx="2316">
                  <c:v>13127.61</c:v>
                </c:pt>
                <c:pt idx="2317">
                  <c:v>13130.96</c:v>
                </c:pt>
                <c:pt idx="2318">
                  <c:v>13137.13</c:v>
                </c:pt>
                <c:pt idx="2319">
                  <c:v>13145.57</c:v>
                </c:pt>
                <c:pt idx="2320">
                  <c:v>13147.34</c:v>
                </c:pt>
                <c:pt idx="2321">
                  <c:v>13150.45</c:v>
                </c:pt>
                <c:pt idx="2322">
                  <c:v>13153.39</c:v>
                </c:pt>
                <c:pt idx="2323">
                  <c:v>13178.02</c:v>
                </c:pt>
                <c:pt idx="2324">
                  <c:v>13182.06</c:v>
                </c:pt>
                <c:pt idx="2325">
                  <c:v>13185.65</c:v>
                </c:pt>
                <c:pt idx="2326">
                  <c:v>13186.12</c:v>
                </c:pt>
                <c:pt idx="2327">
                  <c:v>13190.83</c:v>
                </c:pt>
                <c:pt idx="2328">
                  <c:v>13202.44</c:v>
                </c:pt>
                <c:pt idx="2329">
                  <c:v>13207.15</c:v>
                </c:pt>
                <c:pt idx="2330">
                  <c:v>13208.05</c:v>
                </c:pt>
                <c:pt idx="2331">
                  <c:v>13213.94</c:v>
                </c:pt>
                <c:pt idx="2332">
                  <c:v>13216.04</c:v>
                </c:pt>
                <c:pt idx="2333">
                  <c:v>13216.09</c:v>
                </c:pt>
                <c:pt idx="2334">
                  <c:v>13216.64</c:v>
                </c:pt>
                <c:pt idx="2335">
                  <c:v>13218.19</c:v>
                </c:pt>
                <c:pt idx="2336">
                  <c:v>13224.34</c:v>
                </c:pt>
                <c:pt idx="2337">
                  <c:v>13228.84</c:v>
                </c:pt>
                <c:pt idx="2338">
                  <c:v>13239.96</c:v>
                </c:pt>
                <c:pt idx="2339">
                  <c:v>13244.83</c:v>
                </c:pt>
                <c:pt idx="2340">
                  <c:v>13256.05</c:v>
                </c:pt>
                <c:pt idx="2341">
                  <c:v>13257.19</c:v>
                </c:pt>
                <c:pt idx="2342">
                  <c:v>13258.54</c:v>
                </c:pt>
                <c:pt idx="2343">
                  <c:v>13263.8</c:v>
                </c:pt>
                <c:pt idx="2344">
                  <c:v>13269.46</c:v>
                </c:pt>
                <c:pt idx="2345">
                  <c:v>13277.91</c:v>
                </c:pt>
                <c:pt idx="2346">
                  <c:v>13282.04</c:v>
                </c:pt>
                <c:pt idx="2347">
                  <c:v>13291.84</c:v>
                </c:pt>
                <c:pt idx="2348">
                  <c:v>13293.3</c:v>
                </c:pt>
                <c:pt idx="2349">
                  <c:v>13302.27</c:v>
                </c:pt>
                <c:pt idx="2350">
                  <c:v>13306.15</c:v>
                </c:pt>
                <c:pt idx="2351">
                  <c:v>13307.71</c:v>
                </c:pt>
                <c:pt idx="2352">
                  <c:v>13308.85</c:v>
                </c:pt>
                <c:pt idx="2353">
                  <c:v>13317.59</c:v>
                </c:pt>
                <c:pt idx="2354">
                  <c:v>13329.84</c:v>
                </c:pt>
                <c:pt idx="2355">
                  <c:v>13341.5</c:v>
                </c:pt>
                <c:pt idx="2356">
                  <c:v>13362.95</c:v>
                </c:pt>
                <c:pt idx="2357">
                  <c:v>13374.81</c:v>
                </c:pt>
                <c:pt idx="2358">
                  <c:v>13378.78</c:v>
                </c:pt>
                <c:pt idx="2359">
                  <c:v>13380.3</c:v>
                </c:pt>
                <c:pt idx="2360">
                  <c:v>13390.27</c:v>
                </c:pt>
                <c:pt idx="2361">
                  <c:v>13396.68</c:v>
                </c:pt>
                <c:pt idx="2362">
                  <c:v>13396.77</c:v>
                </c:pt>
                <c:pt idx="2363">
                  <c:v>13396.88</c:v>
                </c:pt>
                <c:pt idx="2364">
                  <c:v>13407.53</c:v>
                </c:pt>
                <c:pt idx="2365">
                  <c:v>13408.17</c:v>
                </c:pt>
                <c:pt idx="2366">
                  <c:v>13408.56</c:v>
                </c:pt>
                <c:pt idx="2367">
                  <c:v>13416.39</c:v>
                </c:pt>
                <c:pt idx="2368">
                  <c:v>13423.04</c:v>
                </c:pt>
                <c:pt idx="2369">
                  <c:v>13425.98</c:v>
                </c:pt>
                <c:pt idx="2370">
                  <c:v>13440.12</c:v>
                </c:pt>
                <c:pt idx="2371">
                  <c:v>13441.97</c:v>
                </c:pt>
                <c:pt idx="2372">
                  <c:v>13442</c:v>
                </c:pt>
                <c:pt idx="2373">
                  <c:v>13446.86</c:v>
                </c:pt>
                <c:pt idx="2374">
                  <c:v>13448.44</c:v>
                </c:pt>
                <c:pt idx="2375">
                  <c:v>13450.24</c:v>
                </c:pt>
                <c:pt idx="2376">
                  <c:v>13459.49</c:v>
                </c:pt>
                <c:pt idx="2377">
                  <c:v>13460.71</c:v>
                </c:pt>
                <c:pt idx="2378">
                  <c:v>13465.76</c:v>
                </c:pt>
                <c:pt idx="2379">
                  <c:v>13487.79</c:v>
                </c:pt>
                <c:pt idx="2380">
                  <c:v>13498.19</c:v>
                </c:pt>
                <c:pt idx="2381">
                  <c:v>13501.37</c:v>
                </c:pt>
                <c:pt idx="2382">
                  <c:v>13515.26</c:v>
                </c:pt>
                <c:pt idx="2383">
                  <c:v>13515.27</c:v>
                </c:pt>
                <c:pt idx="2384">
                  <c:v>13520.93</c:v>
                </c:pt>
                <c:pt idx="2385">
                  <c:v>13523.83</c:v>
                </c:pt>
                <c:pt idx="2386">
                  <c:v>13525.88</c:v>
                </c:pt>
                <c:pt idx="2387">
                  <c:v>13529.3</c:v>
                </c:pt>
                <c:pt idx="2388">
                  <c:v>13537.01</c:v>
                </c:pt>
                <c:pt idx="2389">
                  <c:v>13547.3</c:v>
                </c:pt>
                <c:pt idx="2390">
                  <c:v>13548.27</c:v>
                </c:pt>
                <c:pt idx="2391">
                  <c:v>13555.6</c:v>
                </c:pt>
                <c:pt idx="2392">
                  <c:v>13562.68</c:v>
                </c:pt>
                <c:pt idx="2393">
                  <c:v>13571.24</c:v>
                </c:pt>
                <c:pt idx="2394">
                  <c:v>13571.47</c:v>
                </c:pt>
                <c:pt idx="2395">
                  <c:v>13573.99</c:v>
                </c:pt>
                <c:pt idx="2396">
                  <c:v>13576</c:v>
                </c:pt>
                <c:pt idx="2397">
                  <c:v>13576.25</c:v>
                </c:pt>
                <c:pt idx="2398">
                  <c:v>13577.18</c:v>
                </c:pt>
                <c:pt idx="2399">
                  <c:v>13594.37</c:v>
                </c:pt>
                <c:pt idx="2400">
                  <c:v>13594.94</c:v>
                </c:pt>
                <c:pt idx="2401">
                  <c:v>13599.64</c:v>
                </c:pt>
                <c:pt idx="2402">
                  <c:v>13605.42</c:v>
                </c:pt>
                <c:pt idx="2403">
                  <c:v>13605.5</c:v>
                </c:pt>
                <c:pt idx="2404">
                  <c:v>13611.73</c:v>
                </c:pt>
                <c:pt idx="2405">
                  <c:v>13618.27</c:v>
                </c:pt>
                <c:pt idx="2406">
                  <c:v>13619.57</c:v>
                </c:pt>
                <c:pt idx="2407">
                  <c:v>13641.75</c:v>
                </c:pt>
                <c:pt idx="2408">
                  <c:v>13644.08</c:v>
                </c:pt>
                <c:pt idx="2409">
                  <c:v>13646.69</c:v>
                </c:pt>
                <c:pt idx="2410">
                  <c:v>13647.29</c:v>
                </c:pt>
                <c:pt idx="2411">
                  <c:v>13658.49</c:v>
                </c:pt>
                <c:pt idx="2412">
                  <c:v>13661.46</c:v>
                </c:pt>
                <c:pt idx="2413">
                  <c:v>13667.96</c:v>
                </c:pt>
                <c:pt idx="2414">
                  <c:v>13669.02</c:v>
                </c:pt>
                <c:pt idx="2415">
                  <c:v>13670.46</c:v>
                </c:pt>
                <c:pt idx="2416">
                  <c:v>13679.81</c:v>
                </c:pt>
                <c:pt idx="2417">
                  <c:v>13688.36</c:v>
                </c:pt>
                <c:pt idx="2418">
                  <c:v>13689.62</c:v>
                </c:pt>
                <c:pt idx="2419">
                  <c:v>13694.36</c:v>
                </c:pt>
                <c:pt idx="2420">
                  <c:v>13696.27</c:v>
                </c:pt>
                <c:pt idx="2421">
                  <c:v>13697.32</c:v>
                </c:pt>
                <c:pt idx="2422">
                  <c:v>13698.89</c:v>
                </c:pt>
                <c:pt idx="2423">
                  <c:v>13700.76</c:v>
                </c:pt>
                <c:pt idx="2424">
                  <c:v>13701.13</c:v>
                </c:pt>
                <c:pt idx="2425">
                  <c:v>13707.17</c:v>
                </c:pt>
                <c:pt idx="2426">
                  <c:v>13709.32</c:v>
                </c:pt>
                <c:pt idx="2427">
                  <c:v>13710.48</c:v>
                </c:pt>
                <c:pt idx="2428">
                  <c:v>13717.38</c:v>
                </c:pt>
                <c:pt idx="2429">
                  <c:v>13727.22</c:v>
                </c:pt>
                <c:pt idx="2430">
                  <c:v>13749.35</c:v>
                </c:pt>
                <c:pt idx="2431">
                  <c:v>13762.44</c:v>
                </c:pt>
                <c:pt idx="2432">
                  <c:v>13776.2</c:v>
                </c:pt>
                <c:pt idx="2433">
                  <c:v>13780.63</c:v>
                </c:pt>
                <c:pt idx="2434">
                  <c:v>13781.36</c:v>
                </c:pt>
                <c:pt idx="2435">
                  <c:v>13787.43</c:v>
                </c:pt>
                <c:pt idx="2436">
                  <c:v>13806.71</c:v>
                </c:pt>
                <c:pt idx="2437">
                  <c:v>13808.95</c:v>
                </c:pt>
                <c:pt idx="2438">
                  <c:v>13819.82</c:v>
                </c:pt>
                <c:pt idx="2439">
                  <c:v>13826.1</c:v>
                </c:pt>
                <c:pt idx="2440">
                  <c:v>13826.9</c:v>
                </c:pt>
                <c:pt idx="2441">
                  <c:v>13847.67</c:v>
                </c:pt>
                <c:pt idx="2442">
                  <c:v>13864.16</c:v>
                </c:pt>
                <c:pt idx="2443">
                  <c:v>13872.22</c:v>
                </c:pt>
                <c:pt idx="2444">
                  <c:v>13886.22</c:v>
                </c:pt>
                <c:pt idx="2445">
                  <c:v>13891.23</c:v>
                </c:pt>
                <c:pt idx="2446">
                  <c:v>13896</c:v>
                </c:pt>
                <c:pt idx="2447">
                  <c:v>13901.24</c:v>
                </c:pt>
                <c:pt idx="2448">
                  <c:v>13920.45</c:v>
                </c:pt>
                <c:pt idx="2449">
                  <c:v>13923.94</c:v>
                </c:pt>
                <c:pt idx="2450">
                  <c:v>13925.31</c:v>
                </c:pt>
                <c:pt idx="2451">
                  <c:v>13940.47</c:v>
                </c:pt>
                <c:pt idx="2452">
                  <c:v>13953.02</c:v>
                </c:pt>
                <c:pt idx="2453">
                  <c:v>13956.91</c:v>
                </c:pt>
                <c:pt idx="2454">
                  <c:v>13957.19</c:v>
                </c:pt>
                <c:pt idx="2455">
                  <c:v>13985.07</c:v>
                </c:pt>
                <c:pt idx="2456">
                  <c:v>13986.92</c:v>
                </c:pt>
                <c:pt idx="2457">
                  <c:v>13987.21</c:v>
                </c:pt>
                <c:pt idx="2458">
                  <c:v>13996.95</c:v>
                </c:pt>
                <c:pt idx="2459">
                  <c:v>14005.49</c:v>
                </c:pt>
                <c:pt idx="2460">
                  <c:v>14022.48</c:v>
                </c:pt>
                <c:pt idx="2461">
                  <c:v>14024.81</c:v>
                </c:pt>
                <c:pt idx="2462">
                  <c:v>14025.29</c:v>
                </c:pt>
                <c:pt idx="2463">
                  <c:v>14029.85</c:v>
                </c:pt>
                <c:pt idx="2464">
                  <c:v>14040.32</c:v>
                </c:pt>
                <c:pt idx="2465">
                  <c:v>14042.3</c:v>
                </c:pt>
                <c:pt idx="2466">
                  <c:v>14049.32</c:v>
                </c:pt>
                <c:pt idx="2467">
                  <c:v>14059.8</c:v>
                </c:pt>
                <c:pt idx="2468">
                  <c:v>14062.55</c:v>
                </c:pt>
                <c:pt idx="2469">
                  <c:v>14063.82</c:v>
                </c:pt>
                <c:pt idx="2470">
                  <c:v>14072.9</c:v>
                </c:pt>
                <c:pt idx="2471">
                  <c:v>14081.84</c:v>
                </c:pt>
                <c:pt idx="2472">
                  <c:v>14085.49</c:v>
                </c:pt>
                <c:pt idx="2473">
                  <c:v>14095.33</c:v>
                </c:pt>
                <c:pt idx="2474">
                  <c:v>14096.68</c:v>
                </c:pt>
                <c:pt idx="2475">
                  <c:v>14098.23</c:v>
                </c:pt>
                <c:pt idx="2476">
                  <c:v>14101.48</c:v>
                </c:pt>
                <c:pt idx="2477">
                  <c:v>14103.95</c:v>
                </c:pt>
                <c:pt idx="2478">
                  <c:v>14109.49</c:v>
                </c:pt>
                <c:pt idx="2479">
                  <c:v>14113.49</c:v>
                </c:pt>
                <c:pt idx="2480">
                  <c:v>14120.17</c:v>
                </c:pt>
                <c:pt idx="2481">
                  <c:v>14123.58</c:v>
                </c:pt>
                <c:pt idx="2482">
                  <c:v>14125.35</c:v>
                </c:pt>
                <c:pt idx="2483">
                  <c:v>14142.05</c:v>
                </c:pt>
                <c:pt idx="2484">
                  <c:v>14142.89</c:v>
                </c:pt>
                <c:pt idx="2485">
                  <c:v>14155.5</c:v>
                </c:pt>
                <c:pt idx="2486">
                  <c:v>14169</c:v>
                </c:pt>
                <c:pt idx="2487">
                  <c:v>14182.17</c:v>
                </c:pt>
                <c:pt idx="2488">
                  <c:v>14182.44</c:v>
                </c:pt>
                <c:pt idx="2489">
                  <c:v>14195.33</c:v>
                </c:pt>
                <c:pt idx="2490">
                  <c:v>14199</c:v>
                </c:pt>
                <c:pt idx="2491">
                  <c:v>14199.05</c:v>
                </c:pt>
                <c:pt idx="2492">
                  <c:v>14200.33</c:v>
                </c:pt>
                <c:pt idx="2493">
                  <c:v>14204.35</c:v>
                </c:pt>
                <c:pt idx="2494">
                  <c:v>14208.32</c:v>
                </c:pt>
                <c:pt idx="2495">
                  <c:v>14210.38</c:v>
                </c:pt>
                <c:pt idx="2496">
                  <c:v>14212.29</c:v>
                </c:pt>
                <c:pt idx="2497">
                  <c:v>14213.39</c:v>
                </c:pt>
                <c:pt idx="2498">
                  <c:v>14216.64</c:v>
                </c:pt>
                <c:pt idx="2499">
                  <c:v>14219.45</c:v>
                </c:pt>
                <c:pt idx="2500">
                  <c:v>14222.23</c:v>
                </c:pt>
                <c:pt idx="2501">
                  <c:v>14230.09</c:v>
                </c:pt>
                <c:pt idx="2502">
                  <c:v>14230.24</c:v>
                </c:pt>
                <c:pt idx="2503">
                  <c:v>14230.59</c:v>
                </c:pt>
                <c:pt idx="2504">
                  <c:v>14234.32</c:v>
                </c:pt>
                <c:pt idx="2505">
                  <c:v>14248.34</c:v>
                </c:pt>
                <c:pt idx="2506">
                  <c:v>14258.75</c:v>
                </c:pt>
                <c:pt idx="2507">
                  <c:v>14273.85</c:v>
                </c:pt>
                <c:pt idx="2508">
                  <c:v>14274.61</c:v>
                </c:pt>
                <c:pt idx="2509">
                  <c:v>14287.29</c:v>
                </c:pt>
                <c:pt idx="2510">
                  <c:v>14288.79</c:v>
                </c:pt>
                <c:pt idx="2511">
                  <c:v>14288.96</c:v>
                </c:pt>
                <c:pt idx="2512">
                  <c:v>14289.5</c:v>
                </c:pt>
                <c:pt idx="2513">
                  <c:v>14291.76</c:v>
                </c:pt>
                <c:pt idx="2514">
                  <c:v>14297.44</c:v>
                </c:pt>
                <c:pt idx="2515">
                  <c:v>14297.99</c:v>
                </c:pt>
                <c:pt idx="2516">
                  <c:v>14309.32</c:v>
                </c:pt>
                <c:pt idx="2517">
                  <c:v>14316.01</c:v>
                </c:pt>
                <c:pt idx="2518">
                  <c:v>14321.19</c:v>
                </c:pt>
                <c:pt idx="2519">
                  <c:v>14343.67</c:v>
                </c:pt>
                <c:pt idx="2520">
                  <c:v>14343.91</c:v>
                </c:pt>
                <c:pt idx="2521">
                  <c:v>14348.63</c:v>
                </c:pt>
                <c:pt idx="2522">
                  <c:v>14349.1</c:v>
                </c:pt>
                <c:pt idx="2523">
                  <c:v>14349.55</c:v>
                </c:pt>
                <c:pt idx="2524">
                  <c:v>14373.45</c:v>
                </c:pt>
                <c:pt idx="2525">
                  <c:v>14375.34</c:v>
                </c:pt>
                <c:pt idx="2526">
                  <c:v>14382.77</c:v>
                </c:pt>
                <c:pt idx="2527">
                  <c:v>14387.85</c:v>
                </c:pt>
                <c:pt idx="2528">
                  <c:v>14390.4</c:v>
                </c:pt>
                <c:pt idx="2529">
                  <c:v>14392.66</c:v>
                </c:pt>
                <c:pt idx="2530">
                  <c:v>14394.98</c:v>
                </c:pt>
                <c:pt idx="2531">
                  <c:v>14395.25</c:v>
                </c:pt>
                <c:pt idx="2532">
                  <c:v>14406.42</c:v>
                </c:pt>
                <c:pt idx="2533">
                  <c:v>14410.14</c:v>
                </c:pt>
                <c:pt idx="2534">
                  <c:v>14420.46</c:v>
                </c:pt>
                <c:pt idx="2535">
                  <c:v>14426.86</c:v>
                </c:pt>
                <c:pt idx="2536">
                  <c:v>14453.89</c:v>
                </c:pt>
                <c:pt idx="2537">
                  <c:v>14456.43</c:v>
                </c:pt>
                <c:pt idx="2538">
                  <c:v>14456.65</c:v>
                </c:pt>
                <c:pt idx="2539">
                  <c:v>14467.19</c:v>
                </c:pt>
                <c:pt idx="2540">
                  <c:v>14473.22</c:v>
                </c:pt>
                <c:pt idx="2541">
                  <c:v>14480.7</c:v>
                </c:pt>
                <c:pt idx="2542">
                  <c:v>14481.12</c:v>
                </c:pt>
                <c:pt idx="2543">
                  <c:v>14482.69</c:v>
                </c:pt>
                <c:pt idx="2544">
                  <c:v>14489.98</c:v>
                </c:pt>
                <c:pt idx="2545">
                  <c:v>14493</c:v>
                </c:pt>
                <c:pt idx="2546">
                  <c:v>14498.31</c:v>
                </c:pt>
                <c:pt idx="2547">
                  <c:v>14506.57</c:v>
                </c:pt>
                <c:pt idx="2548">
                  <c:v>14517.11</c:v>
                </c:pt>
                <c:pt idx="2549">
                  <c:v>14523.96</c:v>
                </c:pt>
                <c:pt idx="2550">
                  <c:v>14527.61</c:v>
                </c:pt>
                <c:pt idx="2551">
                  <c:v>14528.11</c:v>
                </c:pt>
                <c:pt idx="2552">
                  <c:v>14530.78</c:v>
                </c:pt>
                <c:pt idx="2553">
                  <c:v>14537.91</c:v>
                </c:pt>
                <c:pt idx="2554">
                  <c:v>14543.85</c:v>
                </c:pt>
                <c:pt idx="2555">
                  <c:v>14551.58</c:v>
                </c:pt>
                <c:pt idx="2556">
                  <c:v>14561.67</c:v>
                </c:pt>
                <c:pt idx="2557">
                  <c:v>14575.54</c:v>
                </c:pt>
                <c:pt idx="2558">
                  <c:v>14578.7</c:v>
                </c:pt>
                <c:pt idx="2559">
                  <c:v>14579.47</c:v>
                </c:pt>
                <c:pt idx="2560">
                  <c:v>14579.98</c:v>
                </c:pt>
                <c:pt idx="2561">
                  <c:v>14584.18</c:v>
                </c:pt>
                <c:pt idx="2562">
                  <c:v>14585.35</c:v>
                </c:pt>
                <c:pt idx="2563">
                  <c:v>14591.76</c:v>
                </c:pt>
                <c:pt idx="2564">
                  <c:v>14595.51</c:v>
                </c:pt>
                <c:pt idx="2565">
                  <c:v>14605.85</c:v>
                </c:pt>
                <c:pt idx="2566">
                  <c:v>14605.86</c:v>
                </c:pt>
                <c:pt idx="2567">
                  <c:v>14610.61</c:v>
                </c:pt>
                <c:pt idx="2568">
                  <c:v>14617.92</c:v>
                </c:pt>
                <c:pt idx="2569">
                  <c:v>14621.5</c:v>
                </c:pt>
                <c:pt idx="2570">
                  <c:v>14622.77</c:v>
                </c:pt>
                <c:pt idx="2571">
                  <c:v>14623.85</c:v>
                </c:pt>
                <c:pt idx="2572">
                  <c:v>14625.31</c:v>
                </c:pt>
                <c:pt idx="2573">
                  <c:v>14627.83</c:v>
                </c:pt>
                <c:pt idx="2574">
                  <c:v>14636.16</c:v>
                </c:pt>
                <c:pt idx="2575">
                  <c:v>14638.15</c:v>
                </c:pt>
                <c:pt idx="2576">
                  <c:v>14650.89</c:v>
                </c:pt>
                <c:pt idx="2577">
                  <c:v>14651.05</c:v>
                </c:pt>
                <c:pt idx="2578">
                  <c:v>14661.03</c:v>
                </c:pt>
                <c:pt idx="2579">
                  <c:v>14667.4</c:v>
                </c:pt>
                <c:pt idx="2580">
                  <c:v>14678.61</c:v>
                </c:pt>
                <c:pt idx="2581">
                  <c:v>14680.19</c:v>
                </c:pt>
                <c:pt idx="2582">
                  <c:v>14683.27</c:v>
                </c:pt>
                <c:pt idx="2583">
                  <c:v>14685.78</c:v>
                </c:pt>
                <c:pt idx="2584">
                  <c:v>14690.96</c:v>
                </c:pt>
                <c:pt idx="2585">
                  <c:v>14699.68</c:v>
                </c:pt>
                <c:pt idx="2586">
                  <c:v>14700.31</c:v>
                </c:pt>
                <c:pt idx="2587">
                  <c:v>14702.27</c:v>
                </c:pt>
                <c:pt idx="2588">
                  <c:v>14721.17</c:v>
                </c:pt>
                <c:pt idx="2589">
                  <c:v>14724.48</c:v>
                </c:pt>
                <c:pt idx="2590">
                  <c:v>14725.46</c:v>
                </c:pt>
                <c:pt idx="2591">
                  <c:v>14728.4</c:v>
                </c:pt>
                <c:pt idx="2592">
                  <c:v>14739.39</c:v>
                </c:pt>
                <c:pt idx="2593">
                  <c:v>14740.17</c:v>
                </c:pt>
                <c:pt idx="2594">
                  <c:v>14740.71</c:v>
                </c:pt>
                <c:pt idx="2595">
                  <c:v>14743.29</c:v>
                </c:pt>
                <c:pt idx="2596">
                  <c:v>14759.57</c:v>
                </c:pt>
                <c:pt idx="2597">
                  <c:v>14779.09</c:v>
                </c:pt>
                <c:pt idx="2598">
                  <c:v>14789.79</c:v>
                </c:pt>
                <c:pt idx="2599">
                  <c:v>14789.79</c:v>
                </c:pt>
                <c:pt idx="2600">
                  <c:v>14791.37</c:v>
                </c:pt>
                <c:pt idx="2601">
                  <c:v>14791.65</c:v>
                </c:pt>
                <c:pt idx="2602">
                  <c:v>14794.44</c:v>
                </c:pt>
                <c:pt idx="2603">
                  <c:v>14794.64</c:v>
                </c:pt>
                <c:pt idx="2604">
                  <c:v>14798.63</c:v>
                </c:pt>
                <c:pt idx="2605">
                  <c:v>14805.27</c:v>
                </c:pt>
                <c:pt idx="2606">
                  <c:v>14812.65</c:v>
                </c:pt>
                <c:pt idx="2607">
                  <c:v>14814.35</c:v>
                </c:pt>
                <c:pt idx="2608">
                  <c:v>14815.21</c:v>
                </c:pt>
                <c:pt idx="2609">
                  <c:v>14815.38</c:v>
                </c:pt>
                <c:pt idx="2610">
                  <c:v>14823.57</c:v>
                </c:pt>
                <c:pt idx="2611">
                  <c:v>14826.73</c:v>
                </c:pt>
                <c:pt idx="2612">
                  <c:v>14827.16</c:v>
                </c:pt>
                <c:pt idx="2613">
                  <c:v>14846.72</c:v>
                </c:pt>
                <c:pt idx="2614">
                  <c:v>14853.01</c:v>
                </c:pt>
                <c:pt idx="2615">
                  <c:v>14855.69</c:v>
                </c:pt>
                <c:pt idx="2616">
                  <c:v>14875.64</c:v>
                </c:pt>
                <c:pt idx="2617">
                  <c:v>14880.43</c:v>
                </c:pt>
                <c:pt idx="2618">
                  <c:v>14880.75</c:v>
                </c:pt>
                <c:pt idx="2619">
                  <c:v>14893.19</c:v>
                </c:pt>
                <c:pt idx="2620">
                  <c:v>14897.85</c:v>
                </c:pt>
                <c:pt idx="2621">
                  <c:v>14899.86</c:v>
                </c:pt>
                <c:pt idx="2622">
                  <c:v>14907.58</c:v>
                </c:pt>
                <c:pt idx="2623">
                  <c:v>14909.49</c:v>
                </c:pt>
                <c:pt idx="2624">
                  <c:v>14916.61</c:v>
                </c:pt>
                <c:pt idx="2625">
                  <c:v>14922.88</c:v>
                </c:pt>
                <c:pt idx="2626">
                  <c:v>14941.95</c:v>
                </c:pt>
                <c:pt idx="2627">
                  <c:v>14953.82</c:v>
                </c:pt>
                <c:pt idx="2628">
                  <c:v>14958</c:v>
                </c:pt>
                <c:pt idx="2629">
                  <c:v>14958.44</c:v>
                </c:pt>
                <c:pt idx="2630">
                  <c:v>14973.06</c:v>
                </c:pt>
                <c:pt idx="2631">
                  <c:v>14980.96</c:v>
                </c:pt>
                <c:pt idx="2632">
                  <c:v>14981.84</c:v>
                </c:pt>
                <c:pt idx="2633">
                  <c:v>14992.68</c:v>
                </c:pt>
                <c:pt idx="2634">
                  <c:v>14992.88</c:v>
                </c:pt>
                <c:pt idx="2635">
                  <c:v>14996.48</c:v>
                </c:pt>
                <c:pt idx="2636">
                  <c:v>15006.45</c:v>
                </c:pt>
                <c:pt idx="2637">
                  <c:v>15013.2</c:v>
                </c:pt>
                <c:pt idx="2638">
                  <c:v>15019.6</c:v>
                </c:pt>
                <c:pt idx="2639">
                  <c:v>15027.25</c:v>
                </c:pt>
                <c:pt idx="2640">
                  <c:v>15029.76</c:v>
                </c:pt>
                <c:pt idx="2641">
                  <c:v>15053.81</c:v>
                </c:pt>
                <c:pt idx="2642">
                  <c:v>15055.48</c:v>
                </c:pt>
                <c:pt idx="2643">
                  <c:v>15059.38</c:v>
                </c:pt>
                <c:pt idx="2644">
                  <c:v>15062.91</c:v>
                </c:pt>
                <c:pt idx="2645">
                  <c:v>15079.68</c:v>
                </c:pt>
                <c:pt idx="2646">
                  <c:v>15081.64</c:v>
                </c:pt>
                <c:pt idx="2647">
                  <c:v>15085.67</c:v>
                </c:pt>
                <c:pt idx="2648">
                  <c:v>15099.51</c:v>
                </c:pt>
                <c:pt idx="2649">
                  <c:v>15107.21</c:v>
                </c:pt>
                <c:pt idx="2650">
                  <c:v>15114.47</c:v>
                </c:pt>
                <c:pt idx="2651">
                  <c:v>15119.42</c:v>
                </c:pt>
                <c:pt idx="2652">
                  <c:v>15120.74</c:v>
                </c:pt>
                <c:pt idx="2653">
                  <c:v>15122.79</c:v>
                </c:pt>
                <c:pt idx="2654">
                  <c:v>15123.8</c:v>
                </c:pt>
                <c:pt idx="2655">
                  <c:v>15128.8</c:v>
                </c:pt>
                <c:pt idx="2656">
                  <c:v>15132.64</c:v>
                </c:pt>
                <c:pt idx="2657">
                  <c:v>15139.67</c:v>
                </c:pt>
                <c:pt idx="2658">
                  <c:v>15139.76</c:v>
                </c:pt>
                <c:pt idx="2659">
                  <c:v>15145.44</c:v>
                </c:pt>
                <c:pt idx="2660">
                  <c:v>15151.67</c:v>
                </c:pt>
                <c:pt idx="2661">
                  <c:v>15152.5</c:v>
                </c:pt>
                <c:pt idx="2662">
                  <c:v>15153.52</c:v>
                </c:pt>
                <c:pt idx="2663">
                  <c:v>15157.55</c:v>
                </c:pt>
                <c:pt idx="2664">
                  <c:v>15161.18</c:v>
                </c:pt>
                <c:pt idx="2665">
                  <c:v>15168.18</c:v>
                </c:pt>
                <c:pt idx="2666">
                  <c:v>15177.12</c:v>
                </c:pt>
                <c:pt idx="2667">
                  <c:v>15177.69</c:v>
                </c:pt>
                <c:pt idx="2668">
                  <c:v>15180.46</c:v>
                </c:pt>
                <c:pt idx="2669">
                  <c:v>15182.19</c:v>
                </c:pt>
                <c:pt idx="2670">
                  <c:v>15184.91</c:v>
                </c:pt>
                <c:pt idx="2671">
                  <c:v>15185.41</c:v>
                </c:pt>
                <c:pt idx="2672">
                  <c:v>15196.89</c:v>
                </c:pt>
                <c:pt idx="2673">
                  <c:v>15200.55</c:v>
                </c:pt>
                <c:pt idx="2674">
                  <c:v>15202.14</c:v>
                </c:pt>
                <c:pt idx="2675">
                  <c:v>15207.34</c:v>
                </c:pt>
                <c:pt idx="2676">
                  <c:v>15208.07</c:v>
                </c:pt>
                <c:pt idx="2677">
                  <c:v>15209.57</c:v>
                </c:pt>
                <c:pt idx="2678">
                  <c:v>15212.71</c:v>
                </c:pt>
                <c:pt idx="2679">
                  <c:v>15213.5</c:v>
                </c:pt>
                <c:pt idx="2680">
                  <c:v>15213.66</c:v>
                </c:pt>
                <c:pt idx="2681">
                  <c:v>15214.32</c:v>
                </c:pt>
                <c:pt idx="2682">
                  <c:v>15222.64</c:v>
                </c:pt>
                <c:pt idx="2683">
                  <c:v>15224.05</c:v>
                </c:pt>
                <c:pt idx="2684">
                  <c:v>15242.76</c:v>
                </c:pt>
                <c:pt idx="2685">
                  <c:v>15248.92</c:v>
                </c:pt>
                <c:pt idx="2686">
                  <c:v>15258</c:v>
                </c:pt>
                <c:pt idx="2687">
                  <c:v>15266.51</c:v>
                </c:pt>
                <c:pt idx="2688">
                  <c:v>15274.21</c:v>
                </c:pt>
                <c:pt idx="2689">
                  <c:v>15274.88</c:v>
                </c:pt>
                <c:pt idx="2690">
                  <c:v>15282.37</c:v>
                </c:pt>
                <c:pt idx="2691">
                  <c:v>15293.33</c:v>
                </c:pt>
                <c:pt idx="2692">
                  <c:v>15299.82</c:v>
                </c:pt>
                <c:pt idx="2693">
                  <c:v>15304.53</c:v>
                </c:pt>
                <c:pt idx="2694">
                  <c:v>15308.09</c:v>
                </c:pt>
                <c:pt idx="2695">
                  <c:v>15317.5</c:v>
                </c:pt>
                <c:pt idx="2696">
                  <c:v>15358.13</c:v>
                </c:pt>
                <c:pt idx="2697">
                  <c:v>15369.47</c:v>
                </c:pt>
                <c:pt idx="2698">
                  <c:v>15376.09</c:v>
                </c:pt>
                <c:pt idx="2699">
                  <c:v>15387.59</c:v>
                </c:pt>
                <c:pt idx="2700">
                  <c:v>15398.06</c:v>
                </c:pt>
                <c:pt idx="2701">
                  <c:v>15407.7</c:v>
                </c:pt>
                <c:pt idx="2702">
                  <c:v>15409.63</c:v>
                </c:pt>
                <c:pt idx="2703">
                  <c:v>15414.13</c:v>
                </c:pt>
                <c:pt idx="2704">
                  <c:v>15426.66</c:v>
                </c:pt>
                <c:pt idx="2705">
                  <c:v>15431.95</c:v>
                </c:pt>
                <c:pt idx="2706">
                  <c:v>15446.42</c:v>
                </c:pt>
                <c:pt idx="2707">
                  <c:v>15465.18</c:v>
                </c:pt>
                <c:pt idx="2708">
                  <c:v>15474.98</c:v>
                </c:pt>
                <c:pt idx="2709">
                  <c:v>15495.83</c:v>
                </c:pt>
                <c:pt idx="2710">
                  <c:v>15501.69</c:v>
                </c:pt>
                <c:pt idx="2711">
                  <c:v>15509.98</c:v>
                </c:pt>
                <c:pt idx="2712">
                  <c:v>15514.11</c:v>
                </c:pt>
                <c:pt idx="2713">
                  <c:v>15517.36</c:v>
                </c:pt>
                <c:pt idx="2714">
                  <c:v>15517.48</c:v>
                </c:pt>
                <c:pt idx="2715">
                  <c:v>15520.94</c:v>
                </c:pt>
                <c:pt idx="2716">
                  <c:v>15531.42</c:v>
                </c:pt>
                <c:pt idx="2717">
                  <c:v>15543.65</c:v>
                </c:pt>
                <c:pt idx="2718">
                  <c:v>15545.72</c:v>
                </c:pt>
                <c:pt idx="2719">
                  <c:v>15560.4</c:v>
                </c:pt>
                <c:pt idx="2720">
                  <c:v>15562.7</c:v>
                </c:pt>
                <c:pt idx="2721">
                  <c:v>15576.79</c:v>
                </c:pt>
                <c:pt idx="2722">
                  <c:v>15585.82</c:v>
                </c:pt>
                <c:pt idx="2723">
                  <c:v>15599.23</c:v>
                </c:pt>
                <c:pt idx="2724">
                  <c:v>15602.87</c:v>
                </c:pt>
                <c:pt idx="2725">
                  <c:v>15604.19</c:v>
                </c:pt>
                <c:pt idx="2726">
                  <c:v>15606.11</c:v>
                </c:pt>
                <c:pt idx="2727">
                  <c:v>15606.61</c:v>
                </c:pt>
                <c:pt idx="2728">
                  <c:v>15607.47</c:v>
                </c:pt>
                <c:pt idx="2729">
                  <c:v>15609.85</c:v>
                </c:pt>
                <c:pt idx="2730">
                  <c:v>15618.12</c:v>
                </c:pt>
                <c:pt idx="2731">
                  <c:v>15618.5</c:v>
                </c:pt>
                <c:pt idx="2732">
                  <c:v>15621.32</c:v>
                </c:pt>
                <c:pt idx="2733">
                  <c:v>15623.36</c:v>
                </c:pt>
                <c:pt idx="2734">
                  <c:v>15628.4</c:v>
                </c:pt>
                <c:pt idx="2735">
                  <c:v>15646.31</c:v>
                </c:pt>
                <c:pt idx="2736">
                  <c:v>15650.05</c:v>
                </c:pt>
                <c:pt idx="2737">
                  <c:v>15660.15</c:v>
                </c:pt>
                <c:pt idx="2738">
                  <c:v>15672.35</c:v>
                </c:pt>
                <c:pt idx="2739">
                  <c:v>15672.5</c:v>
                </c:pt>
                <c:pt idx="2740">
                  <c:v>15673.49</c:v>
                </c:pt>
                <c:pt idx="2741">
                  <c:v>15678.25</c:v>
                </c:pt>
                <c:pt idx="2742">
                  <c:v>15682.31</c:v>
                </c:pt>
                <c:pt idx="2743">
                  <c:v>15684.03</c:v>
                </c:pt>
                <c:pt idx="2744">
                  <c:v>15684.06</c:v>
                </c:pt>
                <c:pt idx="2745">
                  <c:v>15691.8</c:v>
                </c:pt>
                <c:pt idx="2746">
                  <c:v>15700.19</c:v>
                </c:pt>
                <c:pt idx="2747">
                  <c:v>15703.9</c:v>
                </c:pt>
                <c:pt idx="2748">
                  <c:v>15709.19</c:v>
                </c:pt>
                <c:pt idx="2749">
                  <c:v>15710.17</c:v>
                </c:pt>
                <c:pt idx="2750">
                  <c:v>15712.78</c:v>
                </c:pt>
                <c:pt idx="2751">
                  <c:v>15715.24</c:v>
                </c:pt>
                <c:pt idx="2752">
                  <c:v>15720.08</c:v>
                </c:pt>
                <c:pt idx="2753">
                  <c:v>15720.61</c:v>
                </c:pt>
                <c:pt idx="2754">
                  <c:v>15732.01</c:v>
                </c:pt>
                <c:pt idx="2755">
                  <c:v>15732.48</c:v>
                </c:pt>
                <c:pt idx="2756">
                  <c:v>15734.74</c:v>
                </c:pt>
                <c:pt idx="2757">
                  <c:v>15735.75</c:v>
                </c:pt>
                <c:pt idx="2758">
                  <c:v>15735.92</c:v>
                </c:pt>
                <c:pt idx="2759">
                  <c:v>15736.28</c:v>
                </c:pt>
                <c:pt idx="2760">
                  <c:v>15737.61</c:v>
                </c:pt>
                <c:pt idx="2761">
                  <c:v>15739.7</c:v>
                </c:pt>
                <c:pt idx="2762">
                  <c:v>15749.4</c:v>
                </c:pt>
                <c:pt idx="2763">
                  <c:v>15750.2</c:v>
                </c:pt>
                <c:pt idx="2764">
                  <c:v>15756.02</c:v>
                </c:pt>
                <c:pt idx="2765">
                  <c:v>15769.82</c:v>
                </c:pt>
                <c:pt idx="2766">
                  <c:v>15776.68</c:v>
                </c:pt>
                <c:pt idx="2767">
                  <c:v>15777.62</c:v>
                </c:pt>
                <c:pt idx="2768">
                  <c:v>15788.95</c:v>
                </c:pt>
                <c:pt idx="2769">
                  <c:v>15807.64</c:v>
                </c:pt>
                <c:pt idx="2770">
                  <c:v>15812.25</c:v>
                </c:pt>
                <c:pt idx="2771">
                  <c:v>15825.35</c:v>
                </c:pt>
                <c:pt idx="2772">
                  <c:v>15828.43</c:v>
                </c:pt>
                <c:pt idx="2773">
                  <c:v>15833.33</c:v>
                </c:pt>
                <c:pt idx="2774">
                  <c:v>15841.91</c:v>
                </c:pt>
                <c:pt idx="2775">
                  <c:v>15842.69</c:v>
                </c:pt>
                <c:pt idx="2776">
                  <c:v>15843.05</c:v>
                </c:pt>
                <c:pt idx="2777">
                  <c:v>15846.5</c:v>
                </c:pt>
                <c:pt idx="2778">
                  <c:v>15855.25</c:v>
                </c:pt>
                <c:pt idx="2779">
                  <c:v>15855.76</c:v>
                </c:pt>
                <c:pt idx="2780">
                  <c:v>15858.71</c:v>
                </c:pt>
                <c:pt idx="2781">
                  <c:v>15863.76</c:v>
                </c:pt>
                <c:pt idx="2782">
                  <c:v>15866.17</c:v>
                </c:pt>
                <c:pt idx="2783">
                  <c:v>15873.08</c:v>
                </c:pt>
                <c:pt idx="2784">
                  <c:v>15879.96</c:v>
                </c:pt>
                <c:pt idx="2785">
                  <c:v>15888.76</c:v>
                </c:pt>
                <c:pt idx="2786">
                  <c:v>15891.21</c:v>
                </c:pt>
                <c:pt idx="2787">
                  <c:v>15893</c:v>
                </c:pt>
                <c:pt idx="2788">
                  <c:v>15894.49</c:v>
                </c:pt>
                <c:pt idx="2789">
                  <c:v>15901.94</c:v>
                </c:pt>
                <c:pt idx="2790">
                  <c:v>15903.65</c:v>
                </c:pt>
                <c:pt idx="2791">
                  <c:v>15905.86</c:v>
                </c:pt>
                <c:pt idx="2792">
                  <c:v>15912.49</c:v>
                </c:pt>
                <c:pt idx="2793">
                  <c:v>15917.97</c:v>
                </c:pt>
                <c:pt idx="2794">
                  <c:v>15936.02</c:v>
                </c:pt>
                <c:pt idx="2795">
                  <c:v>15946.79</c:v>
                </c:pt>
                <c:pt idx="2796">
                  <c:v>15950.19</c:v>
                </c:pt>
                <c:pt idx="2797">
                  <c:v>15954.78</c:v>
                </c:pt>
                <c:pt idx="2798">
                  <c:v>15959.36</c:v>
                </c:pt>
                <c:pt idx="2799">
                  <c:v>15965.78</c:v>
                </c:pt>
                <c:pt idx="2800">
                  <c:v>15983.29</c:v>
                </c:pt>
                <c:pt idx="2801">
                  <c:v>15993.87</c:v>
                </c:pt>
                <c:pt idx="2802">
                  <c:v>15993.99</c:v>
                </c:pt>
                <c:pt idx="2803">
                  <c:v>15994.61</c:v>
                </c:pt>
                <c:pt idx="2804">
                  <c:v>16009.35</c:v>
                </c:pt>
                <c:pt idx="2805">
                  <c:v>16014.63</c:v>
                </c:pt>
                <c:pt idx="2806">
                  <c:v>16030.46</c:v>
                </c:pt>
                <c:pt idx="2807">
                  <c:v>16034.81</c:v>
                </c:pt>
                <c:pt idx="2808">
                  <c:v>16045.26</c:v>
                </c:pt>
                <c:pt idx="2809">
                  <c:v>16045.55</c:v>
                </c:pt>
                <c:pt idx="2810">
                  <c:v>16047.33</c:v>
                </c:pt>
                <c:pt idx="2811">
                  <c:v>16048.05</c:v>
                </c:pt>
                <c:pt idx="2812">
                  <c:v>16063.73</c:v>
                </c:pt>
                <c:pt idx="2813">
                  <c:v>16066.88</c:v>
                </c:pt>
                <c:pt idx="2814">
                  <c:v>16075.71</c:v>
                </c:pt>
                <c:pt idx="2815">
                  <c:v>16085.3</c:v>
                </c:pt>
                <c:pt idx="2816">
                  <c:v>16107.76</c:v>
                </c:pt>
                <c:pt idx="2817">
                  <c:v>16111.67</c:v>
                </c:pt>
                <c:pt idx="2818">
                  <c:v>16113.79</c:v>
                </c:pt>
                <c:pt idx="2819">
                  <c:v>16119.75</c:v>
                </c:pt>
                <c:pt idx="2820">
                  <c:v>16122.52</c:v>
                </c:pt>
                <c:pt idx="2821">
                  <c:v>16128.78</c:v>
                </c:pt>
                <c:pt idx="2822">
                  <c:v>16137.43</c:v>
                </c:pt>
                <c:pt idx="2823">
                  <c:v>16139.24</c:v>
                </c:pt>
                <c:pt idx="2824">
                  <c:v>16149.97</c:v>
                </c:pt>
                <c:pt idx="2825">
                  <c:v>16151.3</c:v>
                </c:pt>
                <c:pt idx="2826">
                  <c:v>16151.54</c:v>
                </c:pt>
                <c:pt idx="2827">
                  <c:v>16153.08</c:v>
                </c:pt>
                <c:pt idx="2828">
                  <c:v>16158.28</c:v>
                </c:pt>
                <c:pt idx="2829">
                  <c:v>16158.35</c:v>
                </c:pt>
                <c:pt idx="2830">
                  <c:v>16162.26</c:v>
                </c:pt>
                <c:pt idx="2831">
                  <c:v>16170.5</c:v>
                </c:pt>
                <c:pt idx="2832">
                  <c:v>16172.45</c:v>
                </c:pt>
                <c:pt idx="2833">
                  <c:v>16172.5</c:v>
                </c:pt>
                <c:pt idx="2834">
                  <c:v>16174.08</c:v>
                </c:pt>
                <c:pt idx="2835">
                  <c:v>16179.95</c:v>
                </c:pt>
                <c:pt idx="2836">
                  <c:v>16199.19</c:v>
                </c:pt>
                <c:pt idx="2837">
                  <c:v>16199.91</c:v>
                </c:pt>
                <c:pt idx="2838">
                  <c:v>16206.55</c:v>
                </c:pt>
                <c:pt idx="2839">
                  <c:v>16216.45</c:v>
                </c:pt>
                <c:pt idx="2840">
                  <c:v>16225.81</c:v>
                </c:pt>
                <c:pt idx="2841">
                  <c:v>16226.13</c:v>
                </c:pt>
                <c:pt idx="2842">
                  <c:v>16231.21</c:v>
                </c:pt>
                <c:pt idx="2843">
                  <c:v>16231.26</c:v>
                </c:pt>
                <c:pt idx="2844">
                  <c:v>16241</c:v>
                </c:pt>
                <c:pt idx="2845">
                  <c:v>16244.19</c:v>
                </c:pt>
                <c:pt idx="2846">
                  <c:v>16245.56</c:v>
                </c:pt>
                <c:pt idx="2847">
                  <c:v>16249.61</c:v>
                </c:pt>
                <c:pt idx="2848">
                  <c:v>16250.05</c:v>
                </c:pt>
                <c:pt idx="2849">
                  <c:v>16256.07</c:v>
                </c:pt>
                <c:pt idx="2850">
                  <c:v>16261.21</c:v>
                </c:pt>
                <c:pt idx="2851">
                  <c:v>16263.45</c:v>
                </c:pt>
                <c:pt idx="2852">
                  <c:v>16272.83</c:v>
                </c:pt>
                <c:pt idx="2853">
                  <c:v>16276.89</c:v>
                </c:pt>
                <c:pt idx="2854">
                  <c:v>16287.26</c:v>
                </c:pt>
                <c:pt idx="2855">
                  <c:v>16295.05</c:v>
                </c:pt>
                <c:pt idx="2856">
                  <c:v>16299.91</c:v>
                </c:pt>
                <c:pt idx="2857">
                  <c:v>16304.33</c:v>
                </c:pt>
                <c:pt idx="2858">
                  <c:v>16308.05</c:v>
                </c:pt>
                <c:pt idx="2859">
                  <c:v>16310.11</c:v>
                </c:pt>
                <c:pt idx="2860">
                  <c:v>16311.14</c:v>
                </c:pt>
                <c:pt idx="2861">
                  <c:v>16361.1</c:v>
                </c:pt>
                <c:pt idx="2862">
                  <c:v>16365.4</c:v>
                </c:pt>
                <c:pt idx="2863">
                  <c:v>16381.07</c:v>
                </c:pt>
                <c:pt idx="2864">
                  <c:v>16381.45</c:v>
                </c:pt>
                <c:pt idx="2865">
                  <c:v>16382.28</c:v>
                </c:pt>
                <c:pt idx="2866">
                  <c:v>16389.78</c:v>
                </c:pt>
                <c:pt idx="2867">
                  <c:v>16390.599999999999</c:v>
                </c:pt>
                <c:pt idx="2868">
                  <c:v>16401.23</c:v>
                </c:pt>
                <c:pt idx="2869">
                  <c:v>16403.07</c:v>
                </c:pt>
                <c:pt idx="2870">
                  <c:v>16407.86</c:v>
                </c:pt>
                <c:pt idx="2871">
                  <c:v>16408.189999999999</c:v>
                </c:pt>
                <c:pt idx="2872">
                  <c:v>16408.47</c:v>
                </c:pt>
                <c:pt idx="2873">
                  <c:v>16410.55</c:v>
                </c:pt>
                <c:pt idx="2874">
                  <c:v>16414.830000000002</c:v>
                </c:pt>
                <c:pt idx="2875">
                  <c:v>16415.52</c:v>
                </c:pt>
                <c:pt idx="2876">
                  <c:v>16420.759999999998</c:v>
                </c:pt>
                <c:pt idx="2877">
                  <c:v>16426.560000000001</c:v>
                </c:pt>
                <c:pt idx="2878">
                  <c:v>16436.75</c:v>
                </c:pt>
                <c:pt idx="2879">
                  <c:v>16438.939999999999</c:v>
                </c:pt>
                <c:pt idx="2880">
                  <c:v>16447.330000000002</c:v>
                </c:pt>
                <c:pt idx="2881">
                  <c:v>16451.330000000002</c:v>
                </c:pt>
                <c:pt idx="2882">
                  <c:v>16454.23</c:v>
                </c:pt>
                <c:pt idx="2883">
                  <c:v>16454.37</c:v>
                </c:pt>
                <c:pt idx="2884">
                  <c:v>16460.61</c:v>
                </c:pt>
                <c:pt idx="2885">
                  <c:v>16461.55</c:v>
                </c:pt>
                <c:pt idx="2886">
                  <c:v>16469.23</c:v>
                </c:pt>
                <c:pt idx="2887">
                  <c:v>16475.97</c:v>
                </c:pt>
                <c:pt idx="2888">
                  <c:v>16479.25</c:v>
                </c:pt>
                <c:pt idx="2889">
                  <c:v>16487.400000000001</c:v>
                </c:pt>
                <c:pt idx="2890">
                  <c:v>16489.88</c:v>
                </c:pt>
                <c:pt idx="2891">
                  <c:v>16492.38</c:v>
                </c:pt>
                <c:pt idx="2892">
                  <c:v>16502.439999999999</c:v>
                </c:pt>
                <c:pt idx="2893">
                  <c:v>16506.04</c:v>
                </c:pt>
                <c:pt idx="2894">
                  <c:v>16509.59</c:v>
                </c:pt>
                <c:pt idx="2895">
                  <c:v>16512.27</c:v>
                </c:pt>
                <c:pt idx="2896">
                  <c:v>16515.54</c:v>
                </c:pt>
                <c:pt idx="2897">
                  <c:v>16517.38</c:v>
                </c:pt>
                <c:pt idx="2898">
                  <c:v>16519.72</c:v>
                </c:pt>
                <c:pt idx="2899">
                  <c:v>16537.87</c:v>
                </c:pt>
                <c:pt idx="2900">
                  <c:v>16565.28</c:v>
                </c:pt>
                <c:pt idx="2901">
                  <c:v>16574.71</c:v>
                </c:pt>
                <c:pt idx="2902">
                  <c:v>16575.419999999998</c:v>
                </c:pt>
                <c:pt idx="2903">
                  <c:v>16577.47</c:v>
                </c:pt>
                <c:pt idx="2904">
                  <c:v>16578.68</c:v>
                </c:pt>
                <c:pt idx="2905">
                  <c:v>16582.169999999998</c:v>
                </c:pt>
                <c:pt idx="2906">
                  <c:v>16584.72</c:v>
                </c:pt>
                <c:pt idx="2907">
                  <c:v>16587.330000000002</c:v>
                </c:pt>
                <c:pt idx="2908">
                  <c:v>16593.34</c:v>
                </c:pt>
                <c:pt idx="2909">
                  <c:v>16595.3</c:v>
                </c:pt>
                <c:pt idx="2910">
                  <c:v>16600.580000000002</c:v>
                </c:pt>
                <c:pt idx="2911">
                  <c:v>16604.900000000001</c:v>
                </c:pt>
                <c:pt idx="2912">
                  <c:v>16626.41</c:v>
                </c:pt>
                <c:pt idx="2913">
                  <c:v>16636.12</c:v>
                </c:pt>
                <c:pt idx="2914">
                  <c:v>16640.62</c:v>
                </c:pt>
                <c:pt idx="2915">
                  <c:v>16650.27</c:v>
                </c:pt>
                <c:pt idx="2916">
                  <c:v>16651.03</c:v>
                </c:pt>
                <c:pt idx="2917">
                  <c:v>16655.61</c:v>
                </c:pt>
                <c:pt idx="2918">
                  <c:v>16656.400000000001</c:v>
                </c:pt>
                <c:pt idx="2919">
                  <c:v>16658.37</c:v>
                </c:pt>
                <c:pt idx="2920">
                  <c:v>16661.580000000002</c:v>
                </c:pt>
                <c:pt idx="2921">
                  <c:v>16674.849999999999</c:v>
                </c:pt>
                <c:pt idx="2922">
                  <c:v>16676.75</c:v>
                </c:pt>
                <c:pt idx="2923">
                  <c:v>16679.919999999998</c:v>
                </c:pt>
                <c:pt idx="2924">
                  <c:v>16684.57</c:v>
                </c:pt>
                <c:pt idx="2925">
                  <c:v>16691.66</c:v>
                </c:pt>
                <c:pt idx="2926">
                  <c:v>16703.47</c:v>
                </c:pt>
                <c:pt idx="2927">
                  <c:v>16704.34</c:v>
                </c:pt>
                <c:pt idx="2928">
                  <c:v>16706.25</c:v>
                </c:pt>
                <c:pt idx="2929">
                  <c:v>16728.68</c:v>
                </c:pt>
                <c:pt idx="2930">
                  <c:v>16741.38</c:v>
                </c:pt>
                <c:pt idx="2931">
                  <c:v>16742.04</c:v>
                </c:pt>
                <c:pt idx="2932">
                  <c:v>16754.93</c:v>
                </c:pt>
                <c:pt idx="2933">
                  <c:v>16755.3</c:v>
                </c:pt>
                <c:pt idx="2934">
                  <c:v>16763.310000000001</c:v>
                </c:pt>
                <c:pt idx="2935">
                  <c:v>16763.560000000001</c:v>
                </c:pt>
                <c:pt idx="2936">
                  <c:v>16764.54</c:v>
                </c:pt>
                <c:pt idx="2937">
                  <c:v>16767.72</c:v>
                </c:pt>
                <c:pt idx="2938">
                  <c:v>16775.830000000002</c:v>
                </c:pt>
                <c:pt idx="2939">
                  <c:v>16786.669999999998</c:v>
                </c:pt>
                <c:pt idx="2940">
                  <c:v>16786.900000000001</c:v>
                </c:pt>
                <c:pt idx="2941">
                  <c:v>16802.89</c:v>
                </c:pt>
                <c:pt idx="2942">
                  <c:v>16808.439999999999</c:v>
                </c:pt>
                <c:pt idx="2943">
                  <c:v>16813.68</c:v>
                </c:pt>
                <c:pt idx="2944">
                  <c:v>16829.22</c:v>
                </c:pt>
                <c:pt idx="2945">
                  <c:v>16837.39</c:v>
                </c:pt>
                <c:pt idx="2946">
                  <c:v>16840.43</c:v>
                </c:pt>
                <c:pt idx="2947">
                  <c:v>16855.27</c:v>
                </c:pt>
                <c:pt idx="2948">
                  <c:v>16864.150000000001</c:v>
                </c:pt>
                <c:pt idx="2949">
                  <c:v>16866.47</c:v>
                </c:pt>
                <c:pt idx="2950">
                  <c:v>16866.740000000002</c:v>
                </c:pt>
                <c:pt idx="2951">
                  <c:v>16870.16</c:v>
                </c:pt>
                <c:pt idx="2952">
                  <c:v>16871.099999999999</c:v>
                </c:pt>
                <c:pt idx="2953">
                  <c:v>16875.71</c:v>
                </c:pt>
                <c:pt idx="2954">
                  <c:v>16877.29</c:v>
                </c:pt>
                <c:pt idx="2955">
                  <c:v>16883.55</c:v>
                </c:pt>
                <c:pt idx="2956">
                  <c:v>16891.98</c:v>
                </c:pt>
                <c:pt idx="2957">
                  <c:v>16898.439999999999</c:v>
                </c:pt>
                <c:pt idx="2958">
                  <c:v>16904.78</c:v>
                </c:pt>
                <c:pt idx="2959">
                  <c:v>16911.2</c:v>
                </c:pt>
                <c:pt idx="2960">
                  <c:v>16915.11</c:v>
                </c:pt>
                <c:pt idx="2961">
                  <c:v>16931.5</c:v>
                </c:pt>
                <c:pt idx="2962">
                  <c:v>16932.060000000001</c:v>
                </c:pt>
                <c:pt idx="2963">
                  <c:v>16933.45</c:v>
                </c:pt>
                <c:pt idx="2964">
                  <c:v>16936.259999999998</c:v>
                </c:pt>
                <c:pt idx="2965">
                  <c:v>16936.439999999999</c:v>
                </c:pt>
                <c:pt idx="2966">
                  <c:v>16944.68</c:v>
                </c:pt>
                <c:pt idx="2967">
                  <c:v>16945.25</c:v>
                </c:pt>
                <c:pt idx="2968">
                  <c:v>16946.03</c:v>
                </c:pt>
                <c:pt idx="2969">
                  <c:v>16948.759999999998</c:v>
                </c:pt>
                <c:pt idx="2970">
                  <c:v>16955.88</c:v>
                </c:pt>
                <c:pt idx="2971">
                  <c:v>16955.939999999999</c:v>
                </c:pt>
                <c:pt idx="2972">
                  <c:v>16958.63</c:v>
                </c:pt>
                <c:pt idx="2973">
                  <c:v>16977.61</c:v>
                </c:pt>
                <c:pt idx="2974">
                  <c:v>16990.419999999998</c:v>
                </c:pt>
                <c:pt idx="2975">
                  <c:v>16995.79</c:v>
                </c:pt>
                <c:pt idx="2976">
                  <c:v>17021.810000000001</c:v>
                </c:pt>
                <c:pt idx="2977">
                  <c:v>17029.240000000002</c:v>
                </c:pt>
                <c:pt idx="2978">
                  <c:v>17038.21</c:v>
                </c:pt>
                <c:pt idx="2979">
                  <c:v>17039.509999999998</c:v>
                </c:pt>
                <c:pt idx="2980">
                  <c:v>17042.14</c:v>
                </c:pt>
                <c:pt idx="2981">
                  <c:v>17045.86</c:v>
                </c:pt>
                <c:pt idx="2982">
                  <c:v>17054.189999999999</c:v>
                </c:pt>
                <c:pt idx="2983">
                  <c:v>17057.93</c:v>
                </c:pt>
                <c:pt idx="2984">
                  <c:v>17060.28</c:v>
                </c:pt>
                <c:pt idx="2985">
                  <c:v>17072.54</c:v>
                </c:pt>
                <c:pt idx="2986">
                  <c:v>17077.52</c:v>
                </c:pt>
                <c:pt idx="2987">
                  <c:v>17083.52</c:v>
                </c:pt>
                <c:pt idx="2988">
                  <c:v>17092.07</c:v>
                </c:pt>
                <c:pt idx="2989">
                  <c:v>17092.53</c:v>
                </c:pt>
                <c:pt idx="2990">
                  <c:v>17098.939999999999</c:v>
                </c:pt>
                <c:pt idx="2991">
                  <c:v>17114.47</c:v>
                </c:pt>
                <c:pt idx="2992">
                  <c:v>17115.560000000001</c:v>
                </c:pt>
                <c:pt idx="2993">
                  <c:v>17118.53</c:v>
                </c:pt>
                <c:pt idx="2994">
                  <c:v>17128.79</c:v>
                </c:pt>
                <c:pt idx="2995">
                  <c:v>17131.560000000001</c:v>
                </c:pt>
                <c:pt idx="2996">
                  <c:v>17136.939999999999</c:v>
                </c:pt>
                <c:pt idx="2997">
                  <c:v>17139.04</c:v>
                </c:pt>
                <c:pt idx="2998">
                  <c:v>17142.2</c:v>
                </c:pt>
                <c:pt idx="2999">
                  <c:v>17148.57</c:v>
                </c:pt>
                <c:pt idx="3000">
                  <c:v>17150.36</c:v>
                </c:pt>
                <c:pt idx="3001">
                  <c:v>17156.830000000002</c:v>
                </c:pt>
                <c:pt idx="3002">
                  <c:v>17160.36</c:v>
                </c:pt>
                <c:pt idx="3003">
                  <c:v>17169.580000000002</c:v>
                </c:pt>
                <c:pt idx="3004">
                  <c:v>17173.72</c:v>
                </c:pt>
                <c:pt idx="3005">
                  <c:v>17189.3</c:v>
                </c:pt>
                <c:pt idx="3006">
                  <c:v>17191.189999999999</c:v>
                </c:pt>
                <c:pt idx="3007">
                  <c:v>17195.21</c:v>
                </c:pt>
                <c:pt idx="3008">
                  <c:v>17202.310000000001</c:v>
                </c:pt>
                <c:pt idx="3009">
                  <c:v>17211.740000000002</c:v>
                </c:pt>
                <c:pt idx="3010">
                  <c:v>17215.05</c:v>
                </c:pt>
                <c:pt idx="3011">
                  <c:v>17217.97</c:v>
                </c:pt>
                <c:pt idx="3012">
                  <c:v>17222.310000000001</c:v>
                </c:pt>
                <c:pt idx="3013">
                  <c:v>17224.14</c:v>
                </c:pt>
                <c:pt idx="3014">
                  <c:v>17227.18</c:v>
                </c:pt>
                <c:pt idx="3015">
                  <c:v>17232.04</c:v>
                </c:pt>
                <c:pt idx="3016">
                  <c:v>17232.72</c:v>
                </c:pt>
                <c:pt idx="3017">
                  <c:v>17241.77</c:v>
                </c:pt>
                <c:pt idx="3018">
                  <c:v>17245.78</c:v>
                </c:pt>
                <c:pt idx="3019">
                  <c:v>17245.95</c:v>
                </c:pt>
                <c:pt idx="3020">
                  <c:v>17256.009999999998</c:v>
                </c:pt>
                <c:pt idx="3021">
                  <c:v>17260.509999999998</c:v>
                </c:pt>
                <c:pt idx="3022">
                  <c:v>17263.400000000001</c:v>
                </c:pt>
                <c:pt idx="3023">
                  <c:v>17267.580000000002</c:v>
                </c:pt>
                <c:pt idx="3024">
                  <c:v>17277.84</c:v>
                </c:pt>
                <c:pt idx="3025">
                  <c:v>17278.330000000002</c:v>
                </c:pt>
                <c:pt idx="3026">
                  <c:v>17285.14</c:v>
                </c:pt>
                <c:pt idx="3027">
                  <c:v>17291.09</c:v>
                </c:pt>
                <c:pt idx="3028">
                  <c:v>17296.82</c:v>
                </c:pt>
                <c:pt idx="3029">
                  <c:v>17298.5</c:v>
                </c:pt>
                <c:pt idx="3030">
                  <c:v>17321.439999999999</c:v>
                </c:pt>
                <c:pt idx="3031">
                  <c:v>17327.080000000002</c:v>
                </c:pt>
                <c:pt idx="3032">
                  <c:v>17329</c:v>
                </c:pt>
                <c:pt idx="3033">
                  <c:v>17329.04</c:v>
                </c:pt>
                <c:pt idx="3034">
                  <c:v>17329.59</c:v>
                </c:pt>
                <c:pt idx="3035">
                  <c:v>17335.77</c:v>
                </c:pt>
                <c:pt idx="3036">
                  <c:v>17352.37</c:v>
                </c:pt>
                <c:pt idx="3037">
                  <c:v>17352.400000000001</c:v>
                </c:pt>
                <c:pt idx="3038">
                  <c:v>17357.2</c:v>
                </c:pt>
                <c:pt idx="3039">
                  <c:v>17378.650000000001</c:v>
                </c:pt>
                <c:pt idx="3040">
                  <c:v>17380.72</c:v>
                </c:pt>
                <c:pt idx="3041">
                  <c:v>17393.009999999998</c:v>
                </c:pt>
                <c:pt idx="3042">
                  <c:v>17397.14</c:v>
                </c:pt>
                <c:pt idx="3043">
                  <c:v>17409.84</c:v>
                </c:pt>
                <c:pt idx="3044">
                  <c:v>17410.400000000001</c:v>
                </c:pt>
                <c:pt idx="3045">
                  <c:v>17422.7</c:v>
                </c:pt>
                <c:pt idx="3046">
                  <c:v>17431.53</c:v>
                </c:pt>
                <c:pt idx="3047">
                  <c:v>17441.73</c:v>
                </c:pt>
                <c:pt idx="3048">
                  <c:v>17470.759999999998</c:v>
                </c:pt>
                <c:pt idx="3049">
                  <c:v>17471.11</c:v>
                </c:pt>
                <c:pt idx="3050">
                  <c:v>17483.72</c:v>
                </c:pt>
                <c:pt idx="3051">
                  <c:v>17486.150000000001</c:v>
                </c:pt>
                <c:pt idx="3052">
                  <c:v>17486.73</c:v>
                </c:pt>
                <c:pt idx="3053">
                  <c:v>17487.39</c:v>
                </c:pt>
                <c:pt idx="3054">
                  <c:v>17487.52</c:v>
                </c:pt>
                <c:pt idx="3055">
                  <c:v>17488.37</c:v>
                </c:pt>
                <c:pt idx="3056">
                  <c:v>17494.580000000002</c:v>
                </c:pt>
                <c:pt idx="3057">
                  <c:v>17503.740000000002</c:v>
                </c:pt>
                <c:pt idx="3058">
                  <c:v>17506.04</c:v>
                </c:pt>
                <c:pt idx="3059">
                  <c:v>17507.39</c:v>
                </c:pt>
                <c:pt idx="3060">
                  <c:v>17507.810000000001</c:v>
                </c:pt>
                <c:pt idx="3061">
                  <c:v>17512.03</c:v>
                </c:pt>
                <c:pt idx="3062">
                  <c:v>17512.27</c:v>
                </c:pt>
                <c:pt idx="3063">
                  <c:v>17514.189999999999</c:v>
                </c:pt>
                <c:pt idx="3064">
                  <c:v>17519.599999999999</c:v>
                </c:pt>
                <c:pt idx="3065">
                  <c:v>17523.259999999998</c:v>
                </c:pt>
                <c:pt idx="3066">
                  <c:v>17535.990000000002</c:v>
                </c:pt>
                <c:pt idx="3067">
                  <c:v>17542.650000000001</c:v>
                </c:pt>
                <c:pt idx="3068">
                  <c:v>17577.060000000001</c:v>
                </c:pt>
                <c:pt idx="3069">
                  <c:v>17598.86</c:v>
                </c:pt>
                <c:pt idx="3070">
                  <c:v>17599.27</c:v>
                </c:pt>
                <c:pt idx="3071">
                  <c:v>17600.3</c:v>
                </c:pt>
                <c:pt idx="3072">
                  <c:v>17618.62</c:v>
                </c:pt>
                <c:pt idx="3073">
                  <c:v>17627.349999999999</c:v>
                </c:pt>
                <c:pt idx="3074">
                  <c:v>17628.66</c:v>
                </c:pt>
                <c:pt idx="3075">
                  <c:v>17634.55</c:v>
                </c:pt>
                <c:pt idx="3076">
                  <c:v>17638.77</c:v>
                </c:pt>
                <c:pt idx="3077">
                  <c:v>17641.78</c:v>
                </c:pt>
                <c:pt idx="3078">
                  <c:v>17642.5</c:v>
                </c:pt>
                <c:pt idx="3079">
                  <c:v>17682.009999999998</c:v>
                </c:pt>
                <c:pt idx="3080">
                  <c:v>17682.38</c:v>
                </c:pt>
                <c:pt idx="3081">
                  <c:v>17688.07</c:v>
                </c:pt>
                <c:pt idx="3082">
                  <c:v>17689.29</c:v>
                </c:pt>
                <c:pt idx="3083">
                  <c:v>17697.490000000002</c:v>
                </c:pt>
                <c:pt idx="3084">
                  <c:v>17702.09</c:v>
                </c:pt>
                <c:pt idx="3085">
                  <c:v>17706.580000000002</c:v>
                </c:pt>
                <c:pt idx="3086">
                  <c:v>17706.77</c:v>
                </c:pt>
                <c:pt idx="3087">
                  <c:v>17712.27</c:v>
                </c:pt>
                <c:pt idx="3088">
                  <c:v>17727.490000000002</c:v>
                </c:pt>
                <c:pt idx="3089">
                  <c:v>17734.02</c:v>
                </c:pt>
                <c:pt idx="3090">
                  <c:v>17753.400000000001</c:v>
                </c:pt>
                <c:pt idx="3091">
                  <c:v>17755.46</c:v>
                </c:pt>
                <c:pt idx="3092">
                  <c:v>17767.27</c:v>
                </c:pt>
                <c:pt idx="3093">
                  <c:v>17767.62</c:v>
                </c:pt>
                <c:pt idx="3094">
                  <c:v>17775.240000000002</c:v>
                </c:pt>
                <c:pt idx="3095">
                  <c:v>17788.900000000001</c:v>
                </c:pt>
                <c:pt idx="3096">
                  <c:v>17794.04</c:v>
                </c:pt>
                <c:pt idx="3097">
                  <c:v>17800.82</c:v>
                </c:pt>
                <c:pt idx="3098">
                  <c:v>17814.810000000001</c:v>
                </c:pt>
                <c:pt idx="3099">
                  <c:v>17817.689999999999</c:v>
                </c:pt>
                <c:pt idx="3100">
                  <c:v>17819.009999999998</c:v>
                </c:pt>
                <c:pt idx="3101">
                  <c:v>17839.009999999998</c:v>
                </c:pt>
                <c:pt idx="3102">
                  <c:v>17842.990000000002</c:v>
                </c:pt>
                <c:pt idx="3103">
                  <c:v>17862.64</c:v>
                </c:pt>
                <c:pt idx="3104">
                  <c:v>17863.8</c:v>
                </c:pt>
                <c:pt idx="3105">
                  <c:v>17875.05</c:v>
                </c:pt>
                <c:pt idx="3106">
                  <c:v>17880.189999999999</c:v>
                </c:pt>
                <c:pt idx="3107">
                  <c:v>17891.330000000002</c:v>
                </c:pt>
                <c:pt idx="3108">
                  <c:v>17894.79</c:v>
                </c:pt>
                <c:pt idx="3109">
                  <c:v>17902.580000000002</c:v>
                </c:pt>
                <c:pt idx="3110">
                  <c:v>17905.580000000002</c:v>
                </c:pt>
                <c:pt idx="3111">
                  <c:v>17926.03</c:v>
                </c:pt>
                <c:pt idx="3112">
                  <c:v>17929.93</c:v>
                </c:pt>
                <c:pt idx="3113">
                  <c:v>17933.79</c:v>
                </c:pt>
                <c:pt idx="3114">
                  <c:v>17948.79</c:v>
                </c:pt>
                <c:pt idx="3115">
                  <c:v>17950.689999999999</c:v>
                </c:pt>
                <c:pt idx="3116">
                  <c:v>17953.89</c:v>
                </c:pt>
                <c:pt idx="3117">
                  <c:v>17958.439999999999</c:v>
                </c:pt>
                <c:pt idx="3118">
                  <c:v>17968.98</c:v>
                </c:pt>
                <c:pt idx="3119">
                  <c:v>17975.849999999999</c:v>
                </c:pt>
                <c:pt idx="3120">
                  <c:v>17990.169999999998</c:v>
                </c:pt>
                <c:pt idx="3121">
                  <c:v>17990.66</c:v>
                </c:pt>
                <c:pt idx="3122">
                  <c:v>17991.07</c:v>
                </c:pt>
                <c:pt idx="3123">
                  <c:v>17994.16</c:v>
                </c:pt>
                <c:pt idx="3124">
                  <c:v>18025.71</c:v>
                </c:pt>
                <c:pt idx="3125">
                  <c:v>18031.810000000001</c:v>
                </c:pt>
                <c:pt idx="3126">
                  <c:v>18035.849999999999</c:v>
                </c:pt>
                <c:pt idx="3127">
                  <c:v>18039.62</c:v>
                </c:pt>
                <c:pt idx="3128">
                  <c:v>18040.93</c:v>
                </c:pt>
                <c:pt idx="3129">
                  <c:v>18043.86</c:v>
                </c:pt>
                <c:pt idx="3130">
                  <c:v>18047.240000000002</c:v>
                </c:pt>
                <c:pt idx="3131">
                  <c:v>18048.22</c:v>
                </c:pt>
                <c:pt idx="3132">
                  <c:v>18057</c:v>
                </c:pt>
                <c:pt idx="3133">
                  <c:v>18058.93</c:v>
                </c:pt>
                <c:pt idx="3134">
                  <c:v>18066.2</c:v>
                </c:pt>
                <c:pt idx="3135">
                  <c:v>18074.689999999999</c:v>
                </c:pt>
                <c:pt idx="3136">
                  <c:v>18076.57</c:v>
                </c:pt>
                <c:pt idx="3137">
                  <c:v>18088.400000000001</c:v>
                </c:pt>
                <c:pt idx="3138">
                  <c:v>18088.66</c:v>
                </c:pt>
                <c:pt idx="3139">
                  <c:v>18096.490000000002</c:v>
                </c:pt>
                <c:pt idx="3140">
                  <c:v>18124.580000000002</c:v>
                </c:pt>
                <c:pt idx="3141">
                  <c:v>18125.32</c:v>
                </c:pt>
                <c:pt idx="3142">
                  <c:v>18128.41</c:v>
                </c:pt>
                <c:pt idx="3143">
                  <c:v>18150.689999999999</c:v>
                </c:pt>
                <c:pt idx="3144">
                  <c:v>18152.37</c:v>
                </c:pt>
                <c:pt idx="3145">
                  <c:v>18163.23</c:v>
                </c:pt>
                <c:pt idx="3146">
                  <c:v>18173.830000000002</c:v>
                </c:pt>
                <c:pt idx="3147">
                  <c:v>18178.82</c:v>
                </c:pt>
                <c:pt idx="3148">
                  <c:v>18182.349999999999</c:v>
                </c:pt>
                <c:pt idx="3149">
                  <c:v>18183.439999999999</c:v>
                </c:pt>
                <c:pt idx="3150">
                  <c:v>18184.900000000001</c:v>
                </c:pt>
                <c:pt idx="3151">
                  <c:v>18190.8</c:v>
                </c:pt>
                <c:pt idx="3152">
                  <c:v>18192.73</c:v>
                </c:pt>
                <c:pt idx="3153">
                  <c:v>18210.89</c:v>
                </c:pt>
                <c:pt idx="3154">
                  <c:v>18212.61</c:v>
                </c:pt>
                <c:pt idx="3155">
                  <c:v>18235.04</c:v>
                </c:pt>
                <c:pt idx="3156">
                  <c:v>18240.37</c:v>
                </c:pt>
                <c:pt idx="3157">
                  <c:v>18249.919999999998</c:v>
                </c:pt>
                <c:pt idx="3158">
                  <c:v>18250.23</c:v>
                </c:pt>
                <c:pt idx="3159">
                  <c:v>18250.419999999998</c:v>
                </c:pt>
                <c:pt idx="3160">
                  <c:v>18252.03</c:v>
                </c:pt>
                <c:pt idx="3161">
                  <c:v>18261.169999999998</c:v>
                </c:pt>
                <c:pt idx="3162">
                  <c:v>18274.93</c:v>
                </c:pt>
                <c:pt idx="3163">
                  <c:v>18278.91</c:v>
                </c:pt>
                <c:pt idx="3164">
                  <c:v>18278.93</c:v>
                </c:pt>
                <c:pt idx="3165">
                  <c:v>18282.490000000002</c:v>
                </c:pt>
                <c:pt idx="3166">
                  <c:v>18284.61</c:v>
                </c:pt>
                <c:pt idx="3167">
                  <c:v>18295.189999999999</c:v>
                </c:pt>
                <c:pt idx="3168">
                  <c:v>18300.43</c:v>
                </c:pt>
                <c:pt idx="3169">
                  <c:v>18302.47</c:v>
                </c:pt>
                <c:pt idx="3170">
                  <c:v>18309.810000000001</c:v>
                </c:pt>
                <c:pt idx="3171">
                  <c:v>18312.439999999999</c:v>
                </c:pt>
                <c:pt idx="3172">
                  <c:v>18324.5</c:v>
                </c:pt>
                <c:pt idx="3173">
                  <c:v>18330.61</c:v>
                </c:pt>
                <c:pt idx="3174">
                  <c:v>18332.07</c:v>
                </c:pt>
                <c:pt idx="3175">
                  <c:v>18333.310000000001</c:v>
                </c:pt>
                <c:pt idx="3176">
                  <c:v>18334.27</c:v>
                </c:pt>
                <c:pt idx="3177">
                  <c:v>18336.12</c:v>
                </c:pt>
                <c:pt idx="3178">
                  <c:v>18344.53</c:v>
                </c:pt>
                <c:pt idx="3179">
                  <c:v>18344.759999999998</c:v>
                </c:pt>
                <c:pt idx="3180">
                  <c:v>18348.55</c:v>
                </c:pt>
                <c:pt idx="3181">
                  <c:v>18374.14</c:v>
                </c:pt>
                <c:pt idx="3182">
                  <c:v>18375.13</c:v>
                </c:pt>
                <c:pt idx="3183">
                  <c:v>18387.38</c:v>
                </c:pt>
                <c:pt idx="3184">
                  <c:v>18394.68</c:v>
                </c:pt>
                <c:pt idx="3185">
                  <c:v>18412.11</c:v>
                </c:pt>
                <c:pt idx="3186">
                  <c:v>18425.349999999999</c:v>
                </c:pt>
                <c:pt idx="3187">
                  <c:v>18427.810000000001</c:v>
                </c:pt>
                <c:pt idx="3188">
                  <c:v>18448.490000000002</c:v>
                </c:pt>
                <c:pt idx="3189">
                  <c:v>18450.48</c:v>
                </c:pt>
                <c:pt idx="3190">
                  <c:v>18450.82</c:v>
                </c:pt>
                <c:pt idx="3191">
                  <c:v>18456.689999999999</c:v>
                </c:pt>
                <c:pt idx="3192">
                  <c:v>18464.939999999999</c:v>
                </c:pt>
                <c:pt idx="3193">
                  <c:v>18466.68</c:v>
                </c:pt>
                <c:pt idx="3194">
                  <c:v>18467.41</c:v>
                </c:pt>
                <c:pt idx="3195">
                  <c:v>18474.189999999999</c:v>
                </c:pt>
                <c:pt idx="3196">
                  <c:v>18476.66</c:v>
                </c:pt>
                <c:pt idx="3197">
                  <c:v>18494.25</c:v>
                </c:pt>
                <c:pt idx="3198">
                  <c:v>18502.54</c:v>
                </c:pt>
                <c:pt idx="3199">
                  <c:v>18512.84</c:v>
                </c:pt>
                <c:pt idx="3200">
                  <c:v>18521.39</c:v>
                </c:pt>
                <c:pt idx="3201">
                  <c:v>18522.5</c:v>
                </c:pt>
                <c:pt idx="3202">
                  <c:v>18523.62</c:v>
                </c:pt>
                <c:pt idx="3203">
                  <c:v>18525.509999999998</c:v>
                </c:pt>
                <c:pt idx="3204">
                  <c:v>18525.75</c:v>
                </c:pt>
                <c:pt idx="3205">
                  <c:v>18542.560000000001</c:v>
                </c:pt>
                <c:pt idx="3206">
                  <c:v>18543.349999999999</c:v>
                </c:pt>
                <c:pt idx="3207">
                  <c:v>18562.740000000002</c:v>
                </c:pt>
                <c:pt idx="3208">
                  <c:v>18565.189999999999</c:v>
                </c:pt>
                <c:pt idx="3209">
                  <c:v>18567.150000000001</c:v>
                </c:pt>
                <c:pt idx="3210">
                  <c:v>18568.37</c:v>
                </c:pt>
                <c:pt idx="3211">
                  <c:v>18570.82</c:v>
                </c:pt>
                <c:pt idx="3212">
                  <c:v>18620.349999999999</c:v>
                </c:pt>
                <c:pt idx="3213">
                  <c:v>18624.79</c:v>
                </c:pt>
                <c:pt idx="3214">
                  <c:v>18630.64</c:v>
                </c:pt>
                <c:pt idx="3215">
                  <c:v>18638.54</c:v>
                </c:pt>
                <c:pt idx="3216">
                  <c:v>18648.46</c:v>
                </c:pt>
                <c:pt idx="3217">
                  <c:v>18652.77</c:v>
                </c:pt>
                <c:pt idx="3218">
                  <c:v>18659.62</c:v>
                </c:pt>
                <c:pt idx="3219">
                  <c:v>18664.02</c:v>
                </c:pt>
                <c:pt idx="3220">
                  <c:v>18668.919999999998</c:v>
                </c:pt>
                <c:pt idx="3221">
                  <c:v>18671.259999999998</c:v>
                </c:pt>
                <c:pt idx="3222">
                  <c:v>18672.82</c:v>
                </c:pt>
                <c:pt idx="3223">
                  <c:v>18675.080000000002</c:v>
                </c:pt>
                <c:pt idx="3224">
                  <c:v>18708.259999999998</c:v>
                </c:pt>
                <c:pt idx="3225">
                  <c:v>18709.66</c:v>
                </c:pt>
                <c:pt idx="3226">
                  <c:v>18721.810000000001</c:v>
                </c:pt>
                <c:pt idx="3227">
                  <c:v>18732.169999999998</c:v>
                </c:pt>
                <c:pt idx="3228">
                  <c:v>18734.78</c:v>
                </c:pt>
                <c:pt idx="3229">
                  <c:v>18737.39</c:v>
                </c:pt>
                <c:pt idx="3230">
                  <c:v>18741.240000000002</c:v>
                </c:pt>
                <c:pt idx="3231">
                  <c:v>18746.419999999998</c:v>
                </c:pt>
                <c:pt idx="3232">
                  <c:v>18755.37</c:v>
                </c:pt>
                <c:pt idx="3233">
                  <c:v>18766.490000000002</c:v>
                </c:pt>
                <c:pt idx="3234">
                  <c:v>18773.349999999999</c:v>
                </c:pt>
                <c:pt idx="3235">
                  <c:v>18774.45</c:v>
                </c:pt>
                <c:pt idx="3236">
                  <c:v>18775.73</c:v>
                </c:pt>
                <c:pt idx="3237">
                  <c:v>18793.740000000002</c:v>
                </c:pt>
                <c:pt idx="3238">
                  <c:v>18814.93</c:v>
                </c:pt>
                <c:pt idx="3239">
                  <c:v>18818.189999999999</c:v>
                </c:pt>
                <c:pt idx="3240">
                  <c:v>18824.72</c:v>
                </c:pt>
                <c:pt idx="3241">
                  <c:v>18827.439999999999</c:v>
                </c:pt>
                <c:pt idx="3242">
                  <c:v>18831.41</c:v>
                </c:pt>
                <c:pt idx="3243">
                  <c:v>18854.87</c:v>
                </c:pt>
                <c:pt idx="3244">
                  <c:v>18859.25</c:v>
                </c:pt>
                <c:pt idx="3245">
                  <c:v>18864.13</c:v>
                </c:pt>
                <c:pt idx="3246">
                  <c:v>18865.71</c:v>
                </c:pt>
                <c:pt idx="3247">
                  <c:v>18869.89</c:v>
                </c:pt>
                <c:pt idx="3248">
                  <c:v>18873.78</c:v>
                </c:pt>
                <c:pt idx="3249">
                  <c:v>18885.439999999999</c:v>
                </c:pt>
                <c:pt idx="3250">
                  <c:v>18892.8</c:v>
                </c:pt>
                <c:pt idx="3251">
                  <c:v>18893.259999999998</c:v>
                </c:pt>
                <c:pt idx="3252">
                  <c:v>18907.07</c:v>
                </c:pt>
                <c:pt idx="3253">
                  <c:v>18910.61</c:v>
                </c:pt>
                <c:pt idx="3254">
                  <c:v>18910.87</c:v>
                </c:pt>
                <c:pt idx="3255">
                  <c:v>18911.2</c:v>
                </c:pt>
                <c:pt idx="3256">
                  <c:v>18911.580000000002</c:v>
                </c:pt>
                <c:pt idx="3257">
                  <c:v>18916.28</c:v>
                </c:pt>
                <c:pt idx="3258">
                  <c:v>18931.740000000002</c:v>
                </c:pt>
                <c:pt idx="3259">
                  <c:v>18933.259999999998</c:v>
                </c:pt>
                <c:pt idx="3260">
                  <c:v>18946.400000000001</c:v>
                </c:pt>
                <c:pt idx="3261">
                  <c:v>18953.48</c:v>
                </c:pt>
                <c:pt idx="3262">
                  <c:v>18958.66</c:v>
                </c:pt>
                <c:pt idx="3263">
                  <c:v>18959.5</c:v>
                </c:pt>
                <c:pt idx="3264">
                  <c:v>18976.25</c:v>
                </c:pt>
                <c:pt idx="3265">
                  <c:v>18982.34</c:v>
                </c:pt>
                <c:pt idx="3266">
                  <c:v>18996.509999999998</c:v>
                </c:pt>
                <c:pt idx="3267">
                  <c:v>19001.89</c:v>
                </c:pt>
                <c:pt idx="3268">
                  <c:v>19002.96</c:v>
                </c:pt>
                <c:pt idx="3269">
                  <c:v>19003.349999999999</c:v>
                </c:pt>
                <c:pt idx="3270">
                  <c:v>19006.62</c:v>
                </c:pt>
                <c:pt idx="3271">
                  <c:v>19011.57</c:v>
                </c:pt>
                <c:pt idx="3272">
                  <c:v>19013.48</c:v>
                </c:pt>
                <c:pt idx="3273">
                  <c:v>19017.93</c:v>
                </c:pt>
                <c:pt idx="3274">
                  <c:v>19018.68</c:v>
                </c:pt>
                <c:pt idx="3275">
                  <c:v>19024.25</c:v>
                </c:pt>
                <c:pt idx="3276">
                  <c:v>19025.14</c:v>
                </c:pt>
                <c:pt idx="3277">
                  <c:v>19030.900000000001</c:v>
                </c:pt>
                <c:pt idx="3278">
                  <c:v>19043.77</c:v>
                </c:pt>
                <c:pt idx="3279">
                  <c:v>19047.64</c:v>
                </c:pt>
                <c:pt idx="3280">
                  <c:v>19060.12</c:v>
                </c:pt>
                <c:pt idx="3281">
                  <c:v>19067.060000000001</c:v>
                </c:pt>
                <c:pt idx="3282">
                  <c:v>19072.509999999998</c:v>
                </c:pt>
                <c:pt idx="3283">
                  <c:v>19092.63</c:v>
                </c:pt>
                <c:pt idx="3284">
                  <c:v>19102.53</c:v>
                </c:pt>
                <c:pt idx="3285">
                  <c:v>19122.189999999999</c:v>
                </c:pt>
                <c:pt idx="3286">
                  <c:v>19143.560000000001</c:v>
                </c:pt>
                <c:pt idx="3287">
                  <c:v>19146.16</c:v>
                </c:pt>
                <c:pt idx="3288">
                  <c:v>19149.88</c:v>
                </c:pt>
                <c:pt idx="3289">
                  <c:v>19151.900000000001</c:v>
                </c:pt>
                <c:pt idx="3290">
                  <c:v>19160.669999999998</c:v>
                </c:pt>
                <c:pt idx="3291">
                  <c:v>19164.740000000002</c:v>
                </c:pt>
                <c:pt idx="3292">
                  <c:v>19165.439999999999</c:v>
                </c:pt>
                <c:pt idx="3293">
                  <c:v>19168.53</c:v>
                </c:pt>
                <c:pt idx="3294">
                  <c:v>19168.75</c:v>
                </c:pt>
                <c:pt idx="3295">
                  <c:v>19178.36</c:v>
                </c:pt>
                <c:pt idx="3296">
                  <c:v>19185.419999999998</c:v>
                </c:pt>
                <c:pt idx="3297">
                  <c:v>19189.62</c:v>
                </c:pt>
                <c:pt idx="3298">
                  <c:v>19198.29</c:v>
                </c:pt>
                <c:pt idx="3299">
                  <c:v>19198.419999999998</c:v>
                </c:pt>
                <c:pt idx="3300">
                  <c:v>19215.53</c:v>
                </c:pt>
                <c:pt idx="3301">
                  <c:v>19229.259999999998</c:v>
                </c:pt>
                <c:pt idx="3302">
                  <c:v>19242.18</c:v>
                </c:pt>
                <c:pt idx="3303">
                  <c:v>19244.689999999999</c:v>
                </c:pt>
                <c:pt idx="3304">
                  <c:v>19245.57</c:v>
                </c:pt>
                <c:pt idx="3305">
                  <c:v>19249.259999999998</c:v>
                </c:pt>
                <c:pt idx="3306">
                  <c:v>19257.75</c:v>
                </c:pt>
                <c:pt idx="3307">
                  <c:v>19261.62</c:v>
                </c:pt>
                <c:pt idx="3308">
                  <c:v>19262.599999999999</c:v>
                </c:pt>
                <c:pt idx="3309">
                  <c:v>19264.28</c:v>
                </c:pt>
                <c:pt idx="3310">
                  <c:v>19286.8</c:v>
                </c:pt>
                <c:pt idx="3311">
                  <c:v>19296.27</c:v>
                </c:pt>
                <c:pt idx="3312">
                  <c:v>19309.05</c:v>
                </c:pt>
                <c:pt idx="3313">
                  <c:v>19311.66</c:v>
                </c:pt>
                <c:pt idx="3314">
                  <c:v>19314.560000000001</c:v>
                </c:pt>
                <c:pt idx="3315">
                  <c:v>19318.23</c:v>
                </c:pt>
                <c:pt idx="3316">
                  <c:v>19323.28</c:v>
                </c:pt>
                <c:pt idx="3317">
                  <c:v>19328.240000000002</c:v>
                </c:pt>
                <c:pt idx="3318">
                  <c:v>19328.36</c:v>
                </c:pt>
                <c:pt idx="3319">
                  <c:v>19333.63</c:v>
                </c:pt>
                <c:pt idx="3320">
                  <c:v>19338.22</c:v>
                </c:pt>
                <c:pt idx="3321">
                  <c:v>19339.16</c:v>
                </c:pt>
                <c:pt idx="3322">
                  <c:v>19343.78</c:v>
                </c:pt>
                <c:pt idx="3323">
                  <c:v>19354.599999999999</c:v>
                </c:pt>
                <c:pt idx="3324">
                  <c:v>19361.849999999999</c:v>
                </c:pt>
                <c:pt idx="3325">
                  <c:v>19377.3</c:v>
                </c:pt>
                <c:pt idx="3326">
                  <c:v>19388.740000000002</c:v>
                </c:pt>
                <c:pt idx="3327">
                  <c:v>19390.38</c:v>
                </c:pt>
                <c:pt idx="3328">
                  <c:v>19391.04</c:v>
                </c:pt>
                <c:pt idx="3329">
                  <c:v>19391.080000000002</c:v>
                </c:pt>
                <c:pt idx="3330">
                  <c:v>19392.349999999999</c:v>
                </c:pt>
                <c:pt idx="3331">
                  <c:v>19395.16</c:v>
                </c:pt>
                <c:pt idx="3332">
                  <c:v>19396.97</c:v>
                </c:pt>
                <c:pt idx="3333">
                  <c:v>19401.11</c:v>
                </c:pt>
                <c:pt idx="3334">
                  <c:v>19405.78</c:v>
                </c:pt>
                <c:pt idx="3335">
                  <c:v>19411.11</c:v>
                </c:pt>
                <c:pt idx="3336">
                  <c:v>19421.23</c:v>
                </c:pt>
                <c:pt idx="3337">
                  <c:v>19426.259999999998</c:v>
                </c:pt>
                <c:pt idx="3338">
                  <c:v>19427.509999999998</c:v>
                </c:pt>
                <c:pt idx="3339">
                  <c:v>19432.650000000001</c:v>
                </c:pt>
                <c:pt idx="3340">
                  <c:v>19441.240000000002</c:v>
                </c:pt>
                <c:pt idx="3341">
                  <c:v>19464.150000000001</c:v>
                </c:pt>
                <c:pt idx="3342">
                  <c:v>19473.62</c:v>
                </c:pt>
                <c:pt idx="3343">
                  <c:v>19491.3</c:v>
                </c:pt>
                <c:pt idx="3344">
                  <c:v>19494.98</c:v>
                </c:pt>
                <c:pt idx="3345">
                  <c:v>19503.650000000001</c:v>
                </c:pt>
                <c:pt idx="3346">
                  <c:v>19518.34</c:v>
                </c:pt>
                <c:pt idx="3347">
                  <c:v>19523.66</c:v>
                </c:pt>
                <c:pt idx="3348">
                  <c:v>19528.740000000002</c:v>
                </c:pt>
                <c:pt idx="3349">
                  <c:v>19556.62</c:v>
                </c:pt>
                <c:pt idx="3350">
                  <c:v>19556.84</c:v>
                </c:pt>
                <c:pt idx="3351">
                  <c:v>19561.72</c:v>
                </c:pt>
                <c:pt idx="3352">
                  <c:v>19583.71</c:v>
                </c:pt>
                <c:pt idx="3353">
                  <c:v>19591.84</c:v>
                </c:pt>
                <c:pt idx="3354">
                  <c:v>19594.990000000002</c:v>
                </c:pt>
                <c:pt idx="3355">
                  <c:v>19600.54</c:v>
                </c:pt>
                <c:pt idx="3356">
                  <c:v>19612.740000000002</c:v>
                </c:pt>
                <c:pt idx="3357">
                  <c:v>19621.14</c:v>
                </c:pt>
                <c:pt idx="3358">
                  <c:v>19622.88</c:v>
                </c:pt>
                <c:pt idx="3359">
                  <c:v>19626.61</c:v>
                </c:pt>
                <c:pt idx="3360">
                  <c:v>19635.580000000002</c:v>
                </c:pt>
                <c:pt idx="3361">
                  <c:v>19640.77</c:v>
                </c:pt>
                <c:pt idx="3362">
                  <c:v>19645.03</c:v>
                </c:pt>
                <c:pt idx="3363">
                  <c:v>19679.009999999998</c:v>
                </c:pt>
                <c:pt idx="3364">
                  <c:v>19685.87</c:v>
                </c:pt>
                <c:pt idx="3365">
                  <c:v>19704.150000000001</c:v>
                </c:pt>
                <c:pt idx="3366">
                  <c:v>19714.79</c:v>
                </c:pt>
                <c:pt idx="3367">
                  <c:v>19724.63</c:v>
                </c:pt>
                <c:pt idx="3368">
                  <c:v>19748.080000000002</c:v>
                </c:pt>
                <c:pt idx="3369">
                  <c:v>19753.599999999999</c:v>
                </c:pt>
                <c:pt idx="3370">
                  <c:v>19756.2</c:v>
                </c:pt>
                <c:pt idx="3371">
                  <c:v>19757.560000000001</c:v>
                </c:pt>
                <c:pt idx="3372">
                  <c:v>19771.72</c:v>
                </c:pt>
                <c:pt idx="3373">
                  <c:v>19777.349999999999</c:v>
                </c:pt>
                <c:pt idx="3374">
                  <c:v>19788.97</c:v>
                </c:pt>
                <c:pt idx="3375">
                  <c:v>19791.29</c:v>
                </c:pt>
                <c:pt idx="3376">
                  <c:v>19794.79</c:v>
                </c:pt>
                <c:pt idx="3377">
                  <c:v>19798.23</c:v>
                </c:pt>
                <c:pt idx="3378">
                  <c:v>19804.490000000002</c:v>
                </c:pt>
                <c:pt idx="3379">
                  <c:v>19812.34</c:v>
                </c:pt>
                <c:pt idx="3380">
                  <c:v>19824.650000000001</c:v>
                </c:pt>
                <c:pt idx="3381">
                  <c:v>19827.64</c:v>
                </c:pt>
                <c:pt idx="3382">
                  <c:v>19827.75</c:v>
                </c:pt>
                <c:pt idx="3383">
                  <c:v>19832.61</c:v>
                </c:pt>
                <c:pt idx="3384">
                  <c:v>19832.89</c:v>
                </c:pt>
                <c:pt idx="3385">
                  <c:v>19846.11</c:v>
                </c:pt>
                <c:pt idx="3386">
                  <c:v>19855.900000000001</c:v>
                </c:pt>
                <c:pt idx="3387">
                  <c:v>19860.09</c:v>
                </c:pt>
                <c:pt idx="3388">
                  <c:v>19883.099999999999</c:v>
                </c:pt>
                <c:pt idx="3389">
                  <c:v>19885.330000000002</c:v>
                </c:pt>
                <c:pt idx="3390">
                  <c:v>19886</c:v>
                </c:pt>
                <c:pt idx="3391">
                  <c:v>19893.060000000001</c:v>
                </c:pt>
                <c:pt idx="3392">
                  <c:v>19907.64</c:v>
                </c:pt>
                <c:pt idx="3393">
                  <c:v>19908.04</c:v>
                </c:pt>
                <c:pt idx="3394">
                  <c:v>19908.400000000001</c:v>
                </c:pt>
                <c:pt idx="3395">
                  <c:v>19929.080000000002</c:v>
                </c:pt>
                <c:pt idx="3396">
                  <c:v>19935.32</c:v>
                </c:pt>
                <c:pt idx="3397">
                  <c:v>19941.21</c:v>
                </c:pt>
                <c:pt idx="3398">
                  <c:v>19968.68</c:v>
                </c:pt>
                <c:pt idx="3399">
                  <c:v>19974.62</c:v>
                </c:pt>
                <c:pt idx="3400">
                  <c:v>19976.48</c:v>
                </c:pt>
                <c:pt idx="3401">
                  <c:v>19978.34</c:v>
                </c:pt>
                <c:pt idx="3402">
                  <c:v>19986.59</c:v>
                </c:pt>
                <c:pt idx="3403">
                  <c:v>19990.11</c:v>
                </c:pt>
                <c:pt idx="3404">
                  <c:v>19995.669999999998</c:v>
                </c:pt>
                <c:pt idx="3405">
                  <c:v>20007.759999999998</c:v>
                </c:pt>
                <c:pt idx="3406">
                  <c:v>20018.72</c:v>
                </c:pt>
                <c:pt idx="3407">
                  <c:v>20025.400000000001</c:v>
                </c:pt>
                <c:pt idx="3408">
                  <c:v>20033.57</c:v>
                </c:pt>
                <c:pt idx="3409">
                  <c:v>20033.669999999998</c:v>
                </c:pt>
                <c:pt idx="3410">
                  <c:v>20044.5</c:v>
                </c:pt>
                <c:pt idx="3411">
                  <c:v>20054.419999999998</c:v>
                </c:pt>
                <c:pt idx="3412">
                  <c:v>20062.349999999999</c:v>
                </c:pt>
                <c:pt idx="3413">
                  <c:v>20065.87</c:v>
                </c:pt>
                <c:pt idx="3414">
                  <c:v>20066.03</c:v>
                </c:pt>
                <c:pt idx="3415">
                  <c:v>20068.919999999998</c:v>
                </c:pt>
                <c:pt idx="3416">
                  <c:v>20094.07</c:v>
                </c:pt>
                <c:pt idx="3417">
                  <c:v>20095.740000000002</c:v>
                </c:pt>
                <c:pt idx="3418">
                  <c:v>20105.8</c:v>
                </c:pt>
                <c:pt idx="3419">
                  <c:v>20113.240000000002</c:v>
                </c:pt>
                <c:pt idx="3420">
                  <c:v>20118.47</c:v>
                </c:pt>
                <c:pt idx="3421">
                  <c:v>20122.060000000001</c:v>
                </c:pt>
                <c:pt idx="3422">
                  <c:v>20143.55</c:v>
                </c:pt>
                <c:pt idx="3423">
                  <c:v>20143.89</c:v>
                </c:pt>
                <c:pt idx="3424">
                  <c:v>20145.48</c:v>
                </c:pt>
                <c:pt idx="3425">
                  <c:v>20151.13</c:v>
                </c:pt>
                <c:pt idx="3426">
                  <c:v>20155.560000000001</c:v>
                </c:pt>
                <c:pt idx="3427">
                  <c:v>20165.919999999998</c:v>
                </c:pt>
                <c:pt idx="3428">
                  <c:v>20179.349999999999</c:v>
                </c:pt>
                <c:pt idx="3429">
                  <c:v>20179.36</c:v>
                </c:pt>
                <c:pt idx="3430">
                  <c:v>20188.169999999998</c:v>
                </c:pt>
                <c:pt idx="3431">
                  <c:v>20198.95</c:v>
                </c:pt>
                <c:pt idx="3432">
                  <c:v>20201.240000000002</c:v>
                </c:pt>
                <c:pt idx="3433">
                  <c:v>20203.53</c:v>
                </c:pt>
                <c:pt idx="3434">
                  <c:v>20207.05</c:v>
                </c:pt>
                <c:pt idx="3435">
                  <c:v>20207.310000000001</c:v>
                </c:pt>
                <c:pt idx="3436">
                  <c:v>20214.060000000001</c:v>
                </c:pt>
                <c:pt idx="3437">
                  <c:v>20221.63</c:v>
                </c:pt>
                <c:pt idx="3438">
                  <c:v>20238.34</c:v>
                </c:pt>
                <c:pt idx="3439">
                  <c:v>20239.78</c:v>
                </c:pt>
                <c:pt idx="3440">
                  <c:v>20253.91</c:v>
                </c:pt>
                <c:pt idx="3441">
                  <c:v>20256.689999999999</c:v>
                </c:pt>
                <c:pt idx="3442">
                  <c:v>20258.09</c:v>
                </c:pt>
                <c:pt idx="3443">
                  <c:v>20261.419999999998</c:v>
                </c:pt>
                <c:pt idx="3444">
                  <c:v>20266.7</c:v>
                </c:pt>
                <c:pt idx="3445">
                  <c:v>20266.72</c:v>
                </c:pt>
                <c:pt idx="3446">
                  <c:v>20274.37</c:v>
                </c:pt>
                <c:pt idx="3447">
                  <c:v>20275.59</c:v>
                </c:pt>
                <c:pt idx="3448">
                  <c:v>20282.38</c:v>
                </c:pt>
                <c:pt idx="3449">
                  <c:v>20285.439999999999</c:v>
                </c:pt>
                <c:pt idx="3450">
                  <c:v>20287.75</c:v>
                </c:pt>
                <c:pt idx="3451">
                  <c:v>20315.66</c:v>
                </c:pt>
                <c:pt idx="3452">
                  <c:v>20315.79</c:v>
                </c:pt>
                <c:pt idx="3453">
                  <c:v>20317.669999999998</c:v>
                </c:pt>
                <c:pt idx="3454">
                  <c:v>20318.63</c:v>
                </c:pt>
                <c:pt idx="3455">
                  <c:v>20321.32</c:v>
                </c:pt>
                <c:pt idx="3456">
                  <c:v>20333.939999999999</c:v>
                </c:pt>
                <c:pt idx="3457">
                  <c:v>20350</c:v>
                </c:pt>
                <c:pt idx="3458">
                  <c:v>20369.11</c:v>
                </c:pt>
                <c:pt idx="3459">
                  <c:v>20371.89</c:v>
                </c:pt>
                <c:pt idx="3460">
                  <c:v>20372.11</c:v>
                </c:pt>
                <c:pt idx="3461">
                  <c:v>20375.509999999998</c:v>
                </c:pt>
                <c:pt idx="3462">
                  <c:v>20380.150000000001</c:v>
                </c:pt>
                <c:pt idx="3463">
                  <c:v>20391.86</c:v>
                </c:pt>
                <c:pt idx="3464">
                  <c:v>20392.27</c:v>
                </c:pt>
                <c:pt idx="3465">
                  <c:v>20394.47</c:v>
                </c:pt>
                <c:pt idx="3466">
                  <c:v>20401.060000000001</c:v>
                </c:pt>
                <c:pt idx="3467">
                  <c:v>20402.88</c:v>
                </c:pt>
                <c:pt idx="3468">
                  <c:v>20412.34</c:v>
                </c:pt>
                <c:pt idx="3469">
                  <c:v>20412.48</c:v>
                </c:pt>
                <c:pt idx="3470">
                  <c:v>20415.349999999999</c:v>
                </c:pt>
                <c:pt idx="3471">
                  <c:v>20434.259999999998</c:v>
                </c:pt>
                <c:pt idx="3472">
                  <c:v>20436.21</c:v>
                </c:pt>
                <c:pt idx="3473">
                  <c:v>20442.099999999999</c:v>
                </c:pt>
                <c:pt idx="3474">
                  <c:v>20447.3</c:v>
                </c:pt>
                <c:pt idx="3475">
                  <c:v>20451.14</c:v>
                </c:pt>
                <c:pt idx="3476">
                  <c:v>20452.72</c:v>
                </c:pt>
                <c:pt idx="3477">
                  <c:v>20456.13</c:v>
                </c:pt>
                <c:pt idx="3478">
                  <c:v>20463.759999999998</c:v>
                </c:pt>
                <c:pt idx="3479">
                  <c:v>20466.28</c:v>
                </c:pt>
                <c:pt idx="3480">
                  <c:v>20473.3</c:v>
                </c:pt>
                <c:pt idx="3481">
                  <c:v>20473.95</c:v>
                </c:pt>
                <c:pt idx="3482">
                  <c:v>20478.7</c:v>
                </c:pt>
                <c:pt idx="3483">
                  <c:v>20480.16</c:v>
                </c:pt>
                <c:pt idx="3484">
                  <c:v>20486.080000000002</c:v>
                </c:pt>
                <c:pt idx="3485">
                  <c:v>20515.77</c:v>
                </c:pt>
                <c:pt idx="3486">
                  <c:v>20518.61</c:v>
                </c:pt>
                <c:pt idx="3487">
                  <c:v>20522.98</c:v>
                </c:pt>
                <c:pt idx="3488">
                  <c:v>20524.38</c:v>
                </c:pt>
                <c:pt idx="3489">
                  <c:v>20526.439999999999</c:v>
                </c:pt>
                <c:pt idx="3490">
                  <c:v>20534.71</c:v>
                </c:pt>
                <c:pt idx="3491">
                  <c:v>20538.61</c:v>
                </c:pt>
                <c:pt idx="3492">
                  <c:v>20541.939999999999</c:v>
                </c:pt>
                <c:pt idx="3493">
                  <c:v>20545.11</c:v>
                </c:pt>
                <c:pt idx="3494">
                  <c:v>20549.25</c:v>
                </c:pt>
                <c:pt idx="3495">
                  <c:v>20551.759999999998</c:v>
                </c:pt>
                <c:pt idx="3496">
                  <c:v>20554.12</c:v>
                </c:pt>
                <c:pt idx="3497">
                  <c:v>20558.95</c:v>
                </c:pt>
                <c:pt idx="3498">
                  <c:v>20560.29</c:v>
                </c:pt>
                <c:pt idx="3499">
                  <c:v>20566.88</c:v>
                </c:pt>
                <c:pt idx="3500">
                  <c:v>20572.349999999999</c:v>
                </c:pt>
                <c:pt idx="3501">
                  <c:v>20618.18</c:v>
                </c:pt>
                <c:pt idx="3502">
                  <c:v>20625.93</c:v>
                </c:pt>
                <c:pt idx="3503">
                  <c:v>20640.43</c:v>
                </c:pt>
                <c:pt idx="3504">
                  <c:v>20660.810000000001</c:v>
                </c:pt>
                <c:pt idx="3505">
                  <c:v>20664.57</c:v>
                </c:pt>
                <c:pt idx="3506">
                  <c:v>20667.169999999998</c:v>
                </c:pt>
                <c:pt idx="3507">
                  <c:v>20686.169999999998</c:v>
                </c:pt>
                <c:pt idx="3508">
                  <c:v>20687.18</c:v>
                </c:pt>
                <c:pt idx="3509">
                  <c:v>20693.37</c:v>
                </c:pt>
                <c:pt idx="3510">
                  <c:v>20699.169999999998</c:v>
                </c:pt>
                <c:pt idx="3511">
                  <c:v>20699.68</c:v>
                </c:pt>
                <c:pt idx="3512">
                  <c:v>20701.61</c:v>
                </c:pt>
                <c:pt idx="3513">
                  <c:v>20703.79</c:v>
                </c:pt>
                <c:pt idx="3514">
                  <c:v>20704.02</c:v>
                </c:pt>
                <c:pt idx="3515">
                  <c:v>20708.79</c:v>
                </c:pt>
                <c:pt idx="3516">
                  <c:v>20709.75</c:v>
                </c:pt>
                <c:pt idx="3517">
                  <c:v>20714.330000000002</c:v>
                </c:pt>
                <c:pt idx="3518">
                  <c:v>20722.91</c:v>
                </c:pt>
                <c:pt idx="3519">
                  <c:v>20738.29</c:v>
                </c:pt>
                <c:pt idx="3520">
                  <c:v>20740.38</c:v>
                </c:pt>
                <c:pt idx="3521">
                  <c:v>20742.68</c:v>
                </c:pt>
                <c:pt idx="3522">
                  <c:v>20750.45</c:v>
                </c:pt>
                <c:pt idx="3523">
                  <c:v>20751.849999999999</c:v>
                </c:pt>
                <c:pt idx="3524">
                  <c:v>20757.7</c:v>
                </c:pt>
                <c:pt idx="3525">
                  <c:v>20759.38</c:v>
                </c:pt>
                <c:pt idx="3526">
                  <c:v>20776.009999999998</c:v>
                </c:pt>
                <c:pt idx="3527">
                  <c:v>20777.27</c:v>
                </c:pt>
                <c:pt idx="3528">
                  <c:v>20780.919999999998</c:v>
                </c:pt>
                <c:pt idx="3529">
                  <c:v>20781.89</c:v>
                </c:pt>
                <c:pt idx="3530">
                  <c:v>20787.84</c:v>
                </c:pt>
                <c:pt idx="3531">
                  <c:v>20795.509999999998</c:v>
                </c:pt>
                <c:pt idx="3532">
                  <c:v>20796.62</c:v>
                </c:pt>
                <c:pt idx="3533">
                  <c:v>20796.849999999999</c:v>
                </c:pt>
                <c:pt idx="3534">
                  <c:v>20832.47</c:v>
                </c:pt>
                <c:pt idx="3535">
                  <c:v>20842.71</c:v>
                </c:pt>
                <c:pt idx="3536">
                  <c:v>20843.04</c:v>
                </c:pt>
                <c:pt idx="3537">
                  <c:v>20853.41</c:v>
                </c:pt>
                <c:pt idx="3538">
                  <c:v>20858.97</c:v>
                </c:pt>
                <c:pt idx="3539">
                  <c:v>20860.580000000002</c:v>
                </c:pt>
                <c:pt idx="3540">
                  <c:v>20871.310000000001</c:v>
                </c:pt>
                <c:pt idx="3541">
                  <c:v>20886.57</c:v>
                </c:pt>
                <c:pt idx="3542">
                  <c:v>20890.72</c:v>
                </c:pt>
                <c:pt idx="3543">
                  <c:v>20897.810000000001</c:v>
                </c:pt>
                <c:pt idx="3544">
                  <c:v>20898.61</c:v>
                </c:pt>
                <c:pt idx="3545">
                  <c:v>20905.580000000002</c:v>
                </c:pt>
                <c:pt idx="3546">
                  <c:v>20913.04</c:v>
                </c:pt>
                <c:pt idx="3547">
                  <c:v>20913.11</c:v>
                </c:pt>
                <c:pt idx="3548">
                  <c:v>20913.82</c:v>
                </c:pt>
                <c:pt idx="3549">
                  <c:v>20914.09</c:v>
                </c:pt>
                <c:pt idx="3550">
                  <c:v>20925.189999999999</c:v>
                </c:pt>
                <c:pt idx="3551">
                  <c:v>20928.36</c:v>
                </c:pt>
                <c:pt idx="3552">
                  <c:v>20933.12</c:v>
                </c:pt>
                <c:pt idx="3553">
                  <c:v>20934.29</c:v>
                </c:pt>
                <c:pt idx="3554">
                  <c:v>20938.400000000001</c:v>
                </c:pt>
                <c:pt idx="3555">
                  <c:v>20960.79</c:v>
                </c:pt>
                <c:pt idx="3556">
                  <c:v>20966.88</c:v>
                </c:pt>
                <c:pt idx="3557">
                  <c:v>20967.86</c:v>
                </c:pt>
                <c:pt idx="3558">
                  <c:v>20979.33</c:v>
                </c:pt>
                <c:pt idx="3559">
                  <c:v>21014.42</c:v>
                </c:pt>
                <c:pt idx="3560">
                  <c:v>21019.15</c:v>
                </c:pt>
                <c:pt idx="3561">
                  <c:v>21030.04</c:v>
                </c:pt>
                <c:pt idx="3562">
                  <c:v>21051.29</c:v>
                </c:pt>
                <c:pt idx="3563">
                  <c:v>21051.3</c:v>
                </c:pt>
                <c:pt idx="3564">
                  <c:v>21051.99</c:v>
                </c:pt>
                <c:pt idx="3565">
                  <c:v>21054.07</c:v>
                </c:pt>
                <c:pt idx="3566">
                  <c:v>21056.32</c:v>
                </c:pt>
                <c:pt idx="3567">
                  <c:v>21057.439999999999</c:v>
                </c:pt>
                <c:pt idx="3568">
                  <c:v>21070.38</c:v>
                </c:pt>
                <c:pt idx="3569">
                  <c:v>21073.9</c:v>
                </c:pt>
                <c:pt idx="3570">
                  <c:v>21075.14</c:v>
                </c:pt>
                <c:pt idx="3571">
                  <c:v>21096.86</c:v>
                </c:pt>
                <c:pt idx="3572">
                  <c:v>21107.67</c:v>
                </c:pt>
                <c:pt idx="3573">
                  <c:v>21108.68</c:v>
                </c:pt>
                <c:pt idx="3574">
                  <c:v>21129.77</c:v>
                </c:pt>
                <c:pt idx="3575">
                  <c:v>21133.08</c:v>
                </c:pt>
                <c:pt idx="3576">
                  <c:v>21135.56</c:v>
                </c:pt>
                <c:pt idx="3577">
                  <c:v>21156.89</c:v>
                </c:pt>
                <c:pt idx="3578">
                  <c:v>21156.97</c:v>
                </c:pt>
                <c:pt idx="3579">
                  <c:v>21159.75</c:v>
                </c:pt>
                <c:pt idx="3580">
                  <c:v>21170.25</c:v>
                </c:pt>
                <c:pt idx="3581">
                  <c:v>21173.599999999999</c:v>
                </c:pt>
                <c:pt idx="3582">
                  <c:v>21192.61</c:v>
                </c:pt>
                <c:pt idx="3583">
                  <c:v>21192.99</c:v>
                </c:pt>
                <c:pt idx="3584">
                  <c:v>21201.95</c:v>
                </c:pt>
                <c:pt idx="3585">
                  <c:v>21202.959999999999</c:v>
                </c:pt>
                <c:pt idx="3586">
                  <c:v>21204.01</c:v>
                </c:pt>
                <c:pt idx="3587">
                  <c:v>21227.63</c:v>
                </c:pt>
                <c:pt idx="3588">
                  <c:v>21227.93</c:v>
                </c:pt>
                <c:pt idx="3589">
                  <c:v>21229.74</c:v>
                </c:pt>
                <c:pt idx="3590">
                  <c:v>21237.59</c:v>
                </c:pt>
                <c:pt idx="3591">
                  <c:v>21240.49</c:v>
                </c:pt>
                <c:pt idx="3592">
                  <c:v>21246.6</c:v>
                </c:pt>
                <c:pt idx="3593">
                  <c:v>21246.82</c:v>
                </c:pt>
                <c:pt idx="3594">
                  <c:v>21255.55</c:v>
                </c:pt>
                <c:pt idx="3595">
                  <c:v>21260.01</c:v>
                </c:pt>
                <c:pt idx="3596">
                  <c:v>21269.62</c:v>
                </c:pt>
                <c:pt idx="3597">
                  <c:v>21278.52</c:v>
                </c:pt>
                <c:pt idx="3598">
                  <c:v>21280.95</c:v>
                </c:pt>
                <c:pt idx="3599">
                  <c:v>21289.73</c:v>
                </c:pt>
                <c:pt idx="3600">
                  <c:v>21292.45</c:v>
                </c:pt>
                <c:pt idx="3601">
                  <c:v>21302.04</c:v>
                </c:pt>
                <c:pt idx="3602">
                  <c:v>21317.01</c:v>
                </c:pt>
                <c:pt idx="3603">
                  <c:v>21321.52</c:v>
                </c:pt>
                <c:pt idx="3604">
                  <c:v>21331.37</c:v>
                </c:pt>
                <c:pt idx="3605">
                  <c:v>21342.58</c:v>
                </c:pt>
                <c:pt idx="3606">
                  <c:v>21344.720000000001</c:v>
                </c:pt>
                <c:pt idx="3607">
                  <c:v>21346.34</c:v>
                </c:pt>
                <c:pt idx="3608">
                  <c:v>21346.9</c:v>
                </c:pt>
                <c:pt idx="3609">
                  <c:v>21363.49</c:v>
                </c:pt>
                <c:pt idx="3610">
                  <c:v>21364.1</c:v>
                </c:pt>
                <c:pt idx="3611">
                  <c:v>21385.41</c:v>
                </c:pt>
                <c:pt idx="3612">
                  <c:v>21395.49</c:v>
                </c:pt>
                <c:pt idx="3613">
                  <c:v>21402.21</c:v>
                </c:pt>
                <c:pt idx="3614">
                  <c:v>21414.11</c:v>
                </c:pt>
                <c:pt idx="3615">
                  <c:v>21416.61</c:v>
                </c:pt>
                <c:pt idx="3616">
                  <c:v>21421.759999999998</c:v>
                </c:pt>
                <c:pt idx="3617">
                  <c:v>21429.81</c:v>
                </c:pt>
                <c:pt idx="3618">
                  <c:v>21446.17</c:v>
                </c:pt>
                <c:pt idx="3619">
                  <c:v>21448.7</c:v>
                </c:pt>
                <c:pt idx="3620">
                  <c:v>21449.82</c:v>
                </c:pt>
                <c:pt idx="3621">
                  <c:v>21452.92</c:v>
                </c:pt>
                <c:pt idx="3622">
                  <c:v>21481.97</c:v>
                </c:pt>
                <c:pt idx="3623">
                  <c:v>21484.13</c:v>
                </c:pt>
                <c:pt idx="3624">
                  <c:v>21493.65</c:v>
                </c:pt>
                <c:pt idx="3625">
                  <c:v>21494.9</c:v>
                </c:pt>
                <c:pt idx="3626">
                  <c:v>21499.82</c:v>
                </c:pt>
                <c:pt idx="3627">
                  <c:v>21508.74</c:v>
                </c:pt>
                <c:pt idx="3628">
                  <c:v>21519.58</c:v>
                </c:pt>
                <c:pt idx="3629">
                  <c:v>21532.97</c:v>
                </c:pt>
                <c:pt idx="3630">
                  <c:v>21540.76</c:v>
                </c:pt>
                <c:pt idx="3631">
                  <c:v>21543.65</c:v>
                </c:pt>
                <c:pt idx="3632">
                  <c:v>21553.05</c:v>
                </c:pt>
                <c:pt idx="3633">
                  <c:v>21565.119999999999</c:v>
                </c:pt>
                <c:pt idx="3634">
                  <c:v>21581.14</c:v>
                </c:pt>
                <c:pt idx="3635">
                  <c:v>21581.49</c:v>
                </c:pt>
                <c:pt idx="3636">
                  <c:v>21592.97</c:v>
                </c:pt>
                <c:pt idx="3637">
                  <c:v>21596.35</c:v>
                </c:pt>
                <c:pt idx="3638">
                  <c:v>21600.06</c:v>
                </c:pt>
                <c:pt idx="3639">
                  <c:v>21615.52</c:v>
                </c:pt>
                <c:pt idx="3640">
                  <c:v>21618.54</c:v>
                </c:pt>
                <c:pt idx="3641">
                  <c:v>21635.89</c:v>
                </c:pt>
                <c:pt idx="3642">
                  <c:v>21635.97</c:v>
                </c:pt>
                <c:pt idx="3643">
                  <c:v>21640.89</c:v>
                </c:pt>
                <c:pt idx="3644">
                  <c:v>21643.91</c:v>
                </c:pt>
                <c:pt idx="3645">
                  <c:v>21647.55</c:v>
                </c:pt>
                <c:pt idx="3646">
                  <c:v>21651.45</c:v>
                </c:pt>
                <c:pt idx="3647">
                  <c:v>21655.48</c:v>
                </c:pt>
                <c:pt idx="3648">
                  <c:v>21669.79</c:v>
                </c:pt>
                <c:pt idx="3649">
                  <c:v>21670.880000000001</c:v>
                </c:pt>
                <c:pt idx="3650">
                  <c:v>21682.79</c:v>
                </c:pt>
                <c:pt idx="3651">
                  <c:v>21691.81</c:v>
                </c:pt>
                <c:pt idx="3652">
                  <c:v>21704.43</c:v>
                </c:pt>
                <c:pt idx="3653">
                  <c:v>21711.46</c:v>
                </c:pt>
                <c:pt idx="3654">
                  <c:v>21718.28</c:v>
                </c:pt>
                <c:pt idx="3655">
                  <c:v>21719.5</c:v>
                </c:pt>
                <c:pt idx="3656">
                  <c:v>21729.5</c:v>
                </c:pt>
                <c:pt idx="3657">
                  <c:v>21738</c:v>
                </c:pt>
                <c:pt idx="3658">
                  <c:v>21743.84</c:v>
                </c:pt>
                <c:pt idx="3659">
                  <c:v>21743.96</c:v>
                </c:pt>
                <c:pt idx="3660">
                  <c:v>21761.11</c:v>
                </c:pt>
                <c:pt idx="3661">
                  <c:v>21761.89</c:v>
                </c:pt>
                <c:pt idx="3662">
                  <c:v>21765.1</c:v>
                </c:pt>
                <c:pt idx="3663">
                  <c:v>21768.39</c:v>
                </c:pt>
                <c:pt idx="3664">
                  <c:v>21770.71</c:v>
                </c:pt>
                <c:pt idx="3665">
                  <c:v>21773.5</c:v>
                </c:pt>
                <c:pt idx="3666">
                  <c:v>21779.97</c:v>
                </c:pt>
                <c:pt idx="3667">
                  <c:v>21781.21</c:v>
                </c:pt>
                <c:pt idx="3668">
                  <c:v>21782.23</c:v>
                </c:pt>
                <c:pt idx="3669">
                  <c:v>21793.13</c:v>
                </c:pt>
                <c:pt idx="3670">
                  <c:v>21793.53</c:v>
                </c:pt>
                <c:pt idx="3671">
                  <c:v>21794.03</c:v>
                </c:pt>
                <c:pt idx="3672">
                  <c:v>21806.13</c:v>
                </c:pt>
                <c:pt idx="3673">
                  <c:v>21810.68</c:v>
                </c:pt>
                <c:pt idx="3674">
                  <c:v>21819.89</c:v>
                </c:pt>
                <c:pt idx="3675">
                  <c:v>21822.84</c:v>
                </c:pt>
                <c:pt idx="3676">
                  <c:v>21825.86</c:v>
                </c:pt>
                <c:pt idx="3677">
                  <c:v>21831.78</c:v>
                </c:pt>
                <c:pt idx="3678">
                  <c:v>21836.07</c:v>
                </c:pt>
                <c:pt idx="3679">
                  <c:v>21838.39</c:v>
                </c:pt>
                <c:pt idx="3680">
                  <c:v>21838.91</c:v>
                </c:pt>
                <c:pt idx="3681">
                  <c:v>21840.93</c:v>
                </c:pt>
                <c:pt idx="3682">
                  <c:v>21841.599999999999</c:v>
                </c:pt>
                <c:pt idx="3683">
                  <c:v>21852.83</c:v>
                </c:pt>
                <c:pt idx="3684">
                  <c:v>21856.5</c:v>
                </c:pt>
                <c:pt idx="3685">
                  <c:v>21861.93</c:v>
                </c:pt>
                <c:pt idx="3686">
                  <c:v>21874.69</c:v>
                </c:pt>
                <c:pt idx="3687">
                  <c:v>21883.61</c:v>
                </c:pt>
                <c:pt idx="3688">
                  <c:v>21887.52</c:v>
                </c:pt>
                <c:pt idx="3689">
                  <c:v>21889.73</c:v>
                </c:pt>
                <c:pt idx="3690">
                  <c:v>21911.32</c:v>
                </c:pt>
                <c:pt idx="3691">
                  <c:v>21913.91</c:v>
                </c:pt>
                <c:pt idx="3692">
                  <c:v>21922.81</c:v>
                </c:pt>
                <c:pt idx="3693">
                  <c:v>21927.919999999998</c:v>
                </c:pt>
                <c:pt idx="3694">
                  <c:v>21930.77</c:v>
                </c:pt>
                <c:pt idx="3695">
                  <c:v>21943.89</c:v>
                </c:pt>
                <c:pt idx="3696">
                  <c:v>21965.89</c:v>
                </c:pt>
                <c:pt idx="3697">
                  <c:v>21966.959999999999</c:v>
                </c:pt>
                <c:pt idx="3698">
                  <c:v>21971.96</c:v>
                </c:pt>
                <c:pt idx="3699">
                  <c:v>21981.279999999999</c:v>
                </c:pt>
                <c:pt idx="3700">
                  <c:v>21982.959999999999</c:v>
                </c:pt>
                <c:pt idx="3701">
                  <c:v>21993.01</c:v>
                </c:pt>
                <c:pt idx="3702">
                  <c:v>22017.5</c:v>
                </c:pt>
                <c:pt idx="3703">
                  <c:v>22023.63</c:v>
                </c:pt>
                <c:pt idx="3704">
                  <c:v>22035.61</c:v>
                </c:pt>
                <c:pt idx="3705">
                  <c:v>22038.95</c:v>
                </c:pt>
                <c:pt idx="3706">
                  <c:v>22042.21</c:v>
                </c:pt>
                <c:pt idx="3707">
                  <c:v>22052.81</c:v>
                </c:pt>
                <c:pt idx="3708">
                  <c:v>22055.97</c:v>
                </c:pt>
                <c:pt idx="3709">
                  <c:v>22072.55</c:v>
                </c:pt>
                <c:pt idx="3710">
                  <c:v>22091.03</c:v>
                </c:pt>
                <c:pt idx="3711">
                  <c:v>22094.3</c:v>
                </c:pt>
                <c:pt idx="3712">
                  <c:v>22094.38</c:v>
                </c:pt>
                <c:pt idx="3713">
                  <c:v>22099.4</c:v>
                </c:pt>
                <c:pt idx="3714">
                  <c:v>22099.55</c:v>
                </c:pt>
                <c:pt idx="3715">
                  <c:v>22114.69</c:v>
                </c:pt>
                <c:pt idx="3716">
                  <c:v>22115.08</c:v>
                </c:pt>
                <c:pt idx="3717">
                  <c:v>22115.599999999999</c:v>
                </c:pt>
                <c:pt idx="3718">
                  <c:v>22124.33</c:v>
                </c:pt>
                <c:pt idx="3719">
                  <c:v>22125.95</c:v>
                </c:pt>
                <c:pt idx="3720">
                  <c:v>22130.78</c:v>
                </c:pt>
                <c:pt idx="3721">
                  <c:v>22136.1</c:v>
                </c:pt>
                <c:pt idx="3722">
                  <c:v>22159.16</c:v>
                </c:pt>
                <c:pt idx="3723">
                  <c:v>22168.400000000001</c:v>
                </c:pt>
                <c:pt idx="3724">
                  <c:v>22170.12</c:v>
                </c:pt>
                <c:pt idx="3725">
                  <c:v>22182.07</c:v>
                </c:pt>
                <c:pt idx="3726">
                  <c:v>22186.57</c:v>
                </c:pt>
                <c:pt idx="3727">
                  <c:v>22200.52</c:v>
                </c:pt>
                <c:pt idx="3728">
                  <c:v>22218.87</c:v>
                </c:pt>
                <c:pt idx="3729">
                  <c:v>22224.25</c:v>
                </c:pt>
                <c:pt idx="3730">
                  <c:v>22232.33</c:v>
                </c:pt>
                <c:pt idx="3731">
                  <c:v>22248.46</c:v>
                </c:pt>
                <c:pt idx="3732">
                  <c:v>22251.35</c:v>
                </c:pt>
                <c:pt idx="3733">
                  <c:v>22252.66</c:v>
                </c:pt>
                <c:pt idx="3734">
                  <c:v>22271.08</c:v>
                </c:pt>
                <c:pt idx="3735">
                  <c:v>22271.24</c:v>
                </c:pt>
                <c:pt idx="3736">
                  <c:v>22280.89</c:v>
                </c:pt>
                <c:pt idx="3737">
                  <c:v>22290.2</c:v>
                </c:pt>
                <c:pt idx="3738">
                  <c:v>22322.27</c:v>
                </c:pt>
                <c:pt idx="3739">
                  <c:v>22325.89</c:v>
                </c:pt>
                <c:pt idx="3740">
                  <c:v>22328.98</c:v>
                </c:pt>
                <c:pt idx="3741">
                  <c:v>22339.34</c:v>
                </c:pt>
                <c:pt idx="3742">
                  <c:v>22348.560000000001</c:v>
                </c:pt>
                <c:pt idx="3743">
                  <c:v>22362.38</c:v>
                </c:pt>
                <c:pt idx="3744">
                  <c:v>22369.77</c:v>
                </c:pt>
                <c:pt idx="3745">
                  <c:v>22369.86</c:v>
                </c:pt>
                <c:pt idx="3746">
                  <c:v>22371.8</c:v>
                </c:pt>
                <c:pt idx="3747">
                  <c:v>22380.23</c:v>
                </c:pt>
                <c:pt idx="3748">
                  <c:v>22391.02</c:v>
                </c:pt>
                <c:pt idx="3749">
                  <c:v>22403.94</c:v>
                </c:pt>
                <c:pt idx="3750">
                  <c:v>22426.48</c:v>
                </c:pt>
                <c:pt idx="3751">
                  <c:v>22427.18</c:v>
                </c:pt>
                <c:pt idx="3752">
                  <c:v>22428.25</c:v>
                </c:pt>
                <c:pt idx="3753">
                  <c:v>22435.54</c:v>
                </c:pt>
                <c:pt idx="3754">
                  <c:v>22437.02</c:v>
                </c:pt>
                <c:pt idx="3755">
                  <c:v>22446.38</c:v>
                </c:pt>
                <c:pt idx="3756">
                  <c:v>22457.55</c:v>
                </c:pt>
                <c:pt idx="3757">
                  <c:v>22459.31</c:v>
                </c:pt>
                <c:pt idx="3758">
                  <c:v>22460.63</c:v>
                </c:pt>
                <c:pt idx="3759">
                  <c:v>22484.47</c:v>
                </c:pt>
                <c:pt idx="3760">
                  <c:v>22492.43</c:v>
                </c:pt>
                <c:pt idx="3761">
                  <c:v>22498.15</c:v>
                </c:pt>
                <c:pt idx="3762">
                  <c:v>22503.03</c:v>
                </c:pt>
                <c:pt idx="3763">
                  <c:v>22512.32</c:v>
                </c:pt>
                <c:pt idx="3764">
                  <c:v>22514.85</c:v>
                </c:pt>
                <c:pt idx="3765">
                  <c:v>22514.94</c:v>
                </c:pt>
                <c:pt idx="3766">
                  <c:v>22516.65</c:v>
                </c:pt>
                <c:pt idx="3767">
                  <c:v>22518.77</c:v>
                </c:pt>
                <c:pt idx="3768">
                  <c:v>22526.58</c:v>
                </c:pt>
                <c:pt idx="3769">
                  <c:v>22531.94</c:v>
                </c:pt>
                <c:pt idx="3770">
                  <c:v>22541.31</c:v>
                </c:pt>
                <c:pt idx="3771">
                  <c:v>22544.45</c:v>
                </c:pt>
                <c:pt idx="3772">
                  <c:v>22554.23</c:v>
                </c:pt>
                <c:pt idx="3773">
                  <c:v>22558.99</c:v>
                </c:pt>
                <c:pt idx="3774">
                  <c:v>22567.32</c:v>
                </c:pt>
                <c:pt idx="3775">
                  <c:v>22567.63</c:v>
                </c:pt>
                <c:pt idx="3776">
                  <c:v>22579.86</c:v>
                </c:pt>
                <c:pt idx="3777">
                  <c:v>22581</c:v>
                </c:pt>
                <c:pt idx="3778">
                  <c:v>22582.080000000002</c:v>
                </c:pt>
                <c:pt idx="3779">
                  <c:v>22585.03</c:v>
                </c:pt>
                <c:pt idx="3780">
                  <c:v>22585.86</c:v>
                </c:pt>
                <c:pt idx="3781">
                  <c:v>22589.03</c:v>
                </c:pt>
                <c:pt idx="3782">
                  <c:v>22591.24</c:v>
                </c:pt>
                <c:pt idx="3783">
                  <c:v>22594.639999999999</c:v>
                </c:pt>
                <c:pt idx="3784">
                  <c:v>22597.68</c:v>
                </c:pt>
                <c:pt idx="3785">
                  <c:v>22613.39</c:v>
                </c:pt>
                <c:pt idx="3786">
                  <c:v>22629.54</c:v>
                </c:pt>
                <c:pt idx="3787">
                  <c:v>22632.91</c:v>
                </c:pt>
                <c:pt idx="3788">
                  <c:v>22635.52</c:v>
                </c:pt>
                <c:pt idx="3789">
                  <c:v>22640.83</c:v>
                </c:pt>
                <c:pt idx="3790">
                  <c:v>22641.53</c:v>
                </c:pt>
                <c:pt idx="3791">
                  <c:v>22641.95</c:v>
                </c:pt>
                <c:pt idx="3792">
                  <c:v>22658.51</c:v>
                </c:pt>
                <c:pt idx="3793">
                  <c:v>22662.49</c:v>
                </c:pt>
                <c:pt idx="3794">
                  <c:v>22670.01</c:v>
                </c:pt>
                <c:pt idx="3795">
                  <c:v>22693.37</c:v>
                </c:pt>
                <c:pt idx="3796">
                  <c:v>22705.51</c:v>
                </c:pt>
                <c:pt idx="3797">
                  <c:v>22705.68</c:v>
                </c:pt>
                <c:pt idx="3798">
                  <c:v>22721.08</c:v>
                </c:pt>
                <c:pt idx="3799">
                  <c:v>22724.66</c:v>
                </c:pt>
                <c:pt idx="3800">
                  <c:v>22730.79</c:v>
                </c:pt>
                <c:pt idx="3801">
                  <c:v>22731.72</c:v>
                </c:pt>
                <c:pt idx="3802">
                  <c:v>22739.38</c:v>
                </c:pt>
                <c:pt idx="3803">
                  <c:v>22740.400000000001</c:v>
                </c:pt>
                <c:pt idx="3804">
                  <c:v>22763.3</c:v>
                </c:pt>
                <c:pt idx="3805">
                  <c:v>22763.73</c:v>
                </c:pt>
                <c:pt idx="3806">
                  <c:v>22766.6</c:v>
                </c:pt>
                <c:pt idx="3807">
                  <c:v>22774.22</c:v>
                </c:pt>
                <c:pt idx="3808">
                  <c:v>22775.25</c:v>
                </c:pt>
                <c:pt idx="3809">
                  <c:v>22781.02</c:v>
                </c:pt>
                <c:pt idx="3810">
                  <c:v>22786.15</c:v>
                </c:pt>
                <c:pt idx="3811">
                  <c:v>22786.720000000001</c:v>
                </c:pt>
                <c:pt idx="3812">
                  <c:v>22787.599999999999</c:v>
                </c:pt>
                <c:pt idx="3813">
                  <c:v>22803.439999999999</c:v>
                </c:pt>
                <c:pt idx="3814">
                  <c:v>22824.959999999999</c:v>
                </c:pt>
                <c:pt idx="3815">
                  <c:v>22829.16</c:v>
                </c:pt>
                <c:pt idx="3816">
                  <c:v>22849.38</c:v>
                </c:pt>
                <c:pt idx="3817">
                  <c:v>22858.06</c:v>
                </c:pt>
                <c:pt idx="3818">
                  <c:v>22866.63</c:v>
                </c:pt>
                <c:pt idx="3819">
                  <c:v>22867.14</c:v>
                </c:pt>
                <c:pt idx="3820">
                  <c:v>22874.62</c:v>
                </c:pt>
                <c:pt idx="3821">
                  <c:v>22888.080000000002</c:v>
                </c:pt>
                <c:pt idx="3822">
                  <c:v>22889.34</c:v>
                </c:pt>
                <c:pt idx="3823">
                  <c:v>22904.87</c:v>
                </c:pt>
                <c:pt idx="3824">
                  <c:v>22918.85</c:v>
                </c:pt>
                <c:pt idx="3825">
                  <c:v>22963.13</c:v>
                </c:pt>
                <c:pt idx="3826">
                  <c:v>22968.73</c:v>
                </c:pt>
                <c:pt idx="3827">
                  <c:v>22968.76</c:v>
                </c:pt>
                <c:pt idx="3828">
                  <c:v>22979.56</c:v>
                </c:pt>
                <c:pt idx="3829">
                  <c:v>23004.87</c:v>
                </c:pt>
                <c:pt idx="3830">
                  <c:v>23007.87</c:v>
                </c:pt>
                <c:pt idx="3831">
                  <c:v>23009.19</c:v>
                </c:pt>
                <c:pt idx="3832">
                  <c:v>23010.26</c:v>
                </c:pt>
                <c:pt idx="3833">
                  <c:v>23011.31</c:v>
                </c:pt>
                <c:pt idx="3834">
                  <c:v>23014.14</c:v>
                </c:pt>
                <c:pt idx="3835">
                  <c:v>23038.87</c:v>
                </c:pt>
                <c:pt idx="3836">
                  <c:v>23045.09</c:v>
                </c:pt>
                <c:pt idx="3837">
                  <c:v>23061.55</c:v>
                </c:pt>
                <c:pt idx="3838">
                  <c:v>23063.95</c:v>
                </c:pt>
                <c:pt idx="3839">
                  <c:v>23066.12</c:v>
                </c:pt>
                <c:pt idx="3840">
                  <c:v>23074.63</c:v>
                </c:pt>
                <c:pt idx="3841">
                  <c:v>23076.05</c:v>
                </c:pt>
                <c:pt idx="3842">
                  <c:v>23077.22</c:v>
                </c:pt>
                <c:pt idx="3843">
                  <c:v>23080.27</c:v>
                </c:pt>
                <c:pt idx="3844">
                  <c:v>23082.560000000001</c:v>
                </c:pt>
                <c:pt idx="3845">
                  <c:v>23083.88</c:v>
                </c:pt>
                <c:pt idx="3846">
                  <c:v>23085.43</c:v>
                </c:pt>
                <c:pt idx="3847">
                  <c:v>23094.71</c:v>
                </c:pt>
                <c:pt idx="3848">
                  <c:v>23100.59</c:v>
                </c:pt>
                <c:pt idx="3849">
                  <c:v>23101.42</c:v>
                </c:pt>
                <c:pt idx="3850">
                  <c:v>23142.91</c:v>
                </c:pt>
                <c:pt idx="3851">
                  <c:v>23148.19</c:v>
                </c:pt>
                <c:pt idx="3852">
                  <c:v>23150.97</c:v>
                </c:pt>
                <c:pt idx="3853">
                  <c:v>23160.2</c:v>
                </c:pt>
                <c:pt idx="3854">
                  <c:v>23178.86</c:v>
                </c:pt>
                <c:pt idx="3855">
                  <c:v>23186.59</c:v>
                </c:pt>
                <c:pt idx="3856">
                  <c:v>23202.35</c:v>
                </c:pt>
                <c:pt idx="3857">
                  <c:v>23208.78</c:v>
                </c:pt>
                <c:pt idx="3858">
                  <c:v>23220.35</c:v>
                </c:pt>
                <c:pt idx="3859">
                  <c:v>23224.36</c:v>
                </c:pt>
                <c:pt idx="3860">
                  <c:v>23226.69</c:v>
                </c:pt>
                <c:pt idx="3861">
                  <c:v>23236.560000000001</c:v>
                </c:pt>
                <c:pt idx="3862">
                  <c:v>23237.81</c:v>
                </c:pt>
                <c:pt idx="3863">
                  <c:v>23243.66</c:v>
                </c:pt>
                <c:pt idx="3864">
                  <c:v>23247.54</c:v>
                </c:pt>
                <c:pt idx="3865">
                  <c:v>23270.16</c:v>
                </c:pt>
                <c:pt idx="3866">
                  <c:v>23278.9</c:v>
                </c:pt>
                <c:pt idx="3867">
                  <c:v>23293.65</c:v>
                </c:pt>
                <c:pt idx="3868">
                  <c:v>23295.87</c:v>
                </c:pt>
                <c:pt idx="3869">
                  <c:v>23317.35</c:v>
                </c:pt>
                <c:pt idx="3870">
                  <c:v>23322.99</c:v>
                </c:pt>
                <c:pt idx="3871">
                  <c:v>23323.919999999998</c:v>
                </c:pt>
                <c:pt idx="3872">
                  <c:v>23339.54</c:v>
                </c:pt>
                <c:pt idx="3873">
                  <c:v>23345.93</c:v>
                </c:pt>
                <c:pt idx="3874">
                  <c:v>23369.48</c:v>
                </c:pt>
                <c:pt idx="3875">
                  <c:v>23377.9</c:v>
                </c:pt>
                <c:pt idx="3876">
                  <c:v>23390.59</c:v>
                </c:pt>
                <c:pt idx="3877">
                  <c:v>23398.53</c:v>
                </c:pt>
                <c:pt idx="3878">
                  <c:v>23400.79</c:v>
                </c:pt>
                <c:pt idx="3879">
                  <c:v>23400.87</c:v>
                </c:pt>
                <c:pt idx="3880">
                  <c:v>23407.62</c:v>
                </c:pt>
                <c:pt idx="3881">
                  <c:v>23408.58</c:v>
                </c:pt>
                <c:pt idx="3882">
                  <c:v>23411.1</c:v>
                </c:pt>
                <c:pt idx="3883">
                  <c:v>23428.26</c:v>
                </c:pt>
                <c:pt idx="3884">
                  <c:v>23428.62</c:v>
                </c:pt>
                <c:pt idx="3885">
                  <c:v>23429.57</c:v>
                </c:pt>
                <c:pt idx="3886">
                  <c:v>23443.37</c:v>
                </c:pt>
                <c:pt idx="3887">
                  <c:v>23443.53</c:v>
                </c:pt>
                <c:pt idx="3888">
                  <c:v>23445.19</c:v>
                </c:pt>
                <c:pt idx="3889">
                  <c:v>23459.93</c:v>
                </c:pt>
                <c:pt idx="3890">
                  <c:v>23464.65</c:v>
                </c:pt>
                <c:pt idx="3891">
                  <c:v>23469.7</c:v>
                </c:pt>
                <c:pt idx="3892">
                  <c:v>23482.92</c:v>
                </c:pt>
                <c:pt idx="3893">
                  <c:v>23486.48</c:v>
                </c:pt>
                <c:pt idx="3894">
                  <c:v>23500.04</c:v>
                </c:pt>
                <c:pt idx="3895">
                  <c:v>23507.78</c:v>
                </c:pt>
                <c:pt idx="3896">
                  <c:v>23523.94</c:v>
                </c:pt>
                <c:pt idx="3897">
                  <c:v>23531.95</c:v>
                </c:pt>
                <c:pt idx="3898">
                  <c:v>23538.58</c:v>
                </c:pt>
                <c:pt idx="3899">
                  <c:v>23542.16</c:v>
                </c:pt>
                <c:pt idx="3900">
                  <c:v>23543.23</c:v>
                </c:pt>
                <c:pt idx="3901">
                  <c:v>23550.52</c:v>
                </c:pt>
                <c:pt idx="3902">
                  <c:v>23564.11</c:v>
                </c:pt>
                <c:pt idx="3903">
                  <c:v>23565</c:v>
                </c:pt>
                <c:pt idx="3904">
                  <c:v>23571.55</c:v>
                </c:pt>
                <c:pt idx="3905">
                  <c:v>23576.94</c:v>
                </c:pt>
                <c:pt idx="3906">
                  <c:v>23577.62</c:v>
                </c:pt>
                <c:pt idx="3907">
                  <c:v>23586.69</c:v>
                </c:pt>
                <c:pt idx="3908">
                  <c:v>23615.37</c:v>
                </c:pt>
                <c:pt idx="3909">
                  <c:v>23615.4</c:v>
                </c:pt>
                <c:pt idx="3910">
                  <c:v>23616.2</c:v>
                </c:pt>
                <c:pt idx="3911">
                  <c:v>23619.61</c:v>
                </c:pt>
                <c:pt idx="3912">
                  <c:v>23644.35</c:v>
                </c:pt>
                <c:pt idx="3913">
                  <c:v>23647.17</c:v>
                </c:pt>
                <c:pt idx="3914">
                  <c:v>23648.880000000001</c:v>
                </c:pt>
                <c:pt idx="3915">
                  <c:v>23651.3</c:v>
                </c:pt>
                <c:pt idx="3916">
                  <c:v>23651.73</c:v>
                </c:pt>
                <c:pt idx="3917">
                  <c:v>23676.35</c:v>
                </c:pt>
                <c:pt idx="3918">
                  <c:v>23689.07</c:v>
                </c:pt>
                <c:pt idx="3919">
                  <c:v>23697.74</c:v>
                </c:pt>
                <c:pt idx="3920">
                  <c:v>23718.9</c:v>
                </c:pt>
                <c:pt idx="3921">
                  <c:v>23719.02</c:v>
                </c:pt>
                <c:pt idx="3922">
                  <c:v>23730.94</c:v>
                </c:pt>
                <c:pt idx="3923">
                  <c:v>23731.3</c:v>
                </c:pt>
                <c:pt idx="3924">
                  <c:v>23736.94</c:v>
                </c:pt>
                <c:pt idx="3925">
                  <c:v>23738.97</c:v>
                </c:pt>
                <c:pt idx="3926">
                  <c:v>23742.42</c:v>
                </c:pt>
                <c:pt idx="3927">
                  <c:v>23746.19</c:v>
                </c:pt>
                <c:pt idx="3928">
                  <c:v>23780.46</c:v>
                </c:pt>
                <c:pt idx="3929">
                  <c:v>23784.36</c:v>
                </c:pt>
                <c:pt idx="3930">
                  <c:v>23791.75</c:v>
                </c:pt>
                <c:pt idx="3931">
                  <c:v>23820.74</c:v>
                </c:pt>
                <c:pt idx="3932">
                  <c:v>23835.88</c:v>
                </c:pt>
                <c:pt idx="3933">
                  <c:v>23844.62</c:v>
                </c:pt>
                <c:pt idx="3934">
                  <c:v>23848.09</c:v>
                </c:pt>
                <c:pt idx="3935">
                  <c:v>23880.400000000001</c:v>
                </c:pt>
                <c:pt idx="3936">
                  <c:v>23889.08</c:v>
                </c:pt>
                <c:pt idx="3937">
                  <c:v>23890.32</c:v>
                </c:pt>
                <c:pt idx="3938">
                  <c:v>23899.439999999999</c:v>
                </c:pt>
                <c:pt idx="3939">
                  <c:v>23906</c:v>
                </c:pt>
                <c:pt idx="3940">
                  <c:v>23906</c:v>
                </c:pt>
                <c:pt idx="3941">
                  <c:v>23911.98</c:v>
                </c:pt>
                <c:pt idx="3942">
                  <c:v>23916.29</c:v>
                </c:pt>
                <c:pt idx="3943">
                  <c:v>23918.6</c:v>
                </c:pt>
                <c:pt idx="3944">
                  <c:v>23925.360000000001</c:v>
                </c:pt>
                <c:pt idx="3945">
                  <c:v>23944.05</c:v>
                </c:pt>
                <c:pt idx="3946">
                  <c:v>23947.27</c:v>
                </c:pt>
                <c:pt idx="3947">
                  <c:v>23976.02</c:v>
                </c:pt>
                <c:pt idx="3948">
                  <c:v>23987.31</c:v>
                </c:pt>
                <c:pt idx="3949">
                  <c:v>24005.35</c:v>
                </c:pt>
                <c:pt idx="3950">
                  <c:v>24006.46</c:v>
                </c:pt>
                <c:pt idx="3951">
                  <c:v>24006.82</c:v>
                </c:pt>
                <c:pt idx="3952">
                  <c:v>24011.279999999999</c:v>
                </c:pt>
                <c:pt idx="3953">
                  <c:v>24036.9</c:v>
                </c:pt>
                <c:pt idx="3954">
                  <c:v>24040.05</c:v>
                </c:pt>
                <c:pt idx="3955">
                  <c:v>24042.01</c:v>
                </c:pt>
                <c:pt idx="3956">
                  <c:v>24046.86</c:v>
                </c:pt>
                <c:pt idx="3957">
                  <c:v>24057.32</c:v>
                </c:pt>
                <c:pt idx="3958">
                  <c:v>24058.35</c:v>
                </c:pt>
                <c:pt idx="3959">
                  <c:v>24061.55</c:v>
                </c:pt>
                <c:pt idx="3960">
                  <c:v>24062.21</c:v>
                </c:pt>
                <c:pt idx="3961">
                  <c:v>24072.47</c:v>
                </c:pt>
                <c:pt idx="3962">
                  <c:v>24073.53</c:v>
                </c:pt>
                <c:pt idx="3963">
                  <c:v>24075.11</c:v>
                </c:pt>
                <c:pt idx="3964">
                  <c:v>24103.4</c:v>
                </c:pt>
                <c:pt idx="3965">
                  <c:v>24108.33</c:v>
                </c:pt>
                <c:pt idx="3966">
                  <c:v>24113.98</c:v>
                </c:pt>
                <c:pt idx="3967">
                  <c:v>24136.13</c:v>
                </c:pt>
                <c:pt idx="3968">
                  <c:v>24136.93</c:v>
                </c:pt>
                <c:pt idx="3969">
                  <c:v>24144.27</c:v>
                </c:pt>
                <c:pt idx="3970">
                  <c:v>24191.34</c:v>
                </c:pt>
                <c:pt idx="3971">
                  <c:v>24207.87</c:v>
                </c:pt>
                <c:pt idx="3972">
                  <c:v>24218.78</c:v>
                </c:pt>
                <c:pt idx="3973">
                  <c:v>24247.23</c:v>
                </c:pt>
                <c:pt idx="3974">
                  <c:v>24252.639999999999</c:v>
                </c:pt>
                <c:pt idx="3975">
                  <c:v>24268.14</c:v>
                </c:pt>
                <c:pt idx="3976">
                  <c:v>24268.84</c:v>
                </c:pt>
                <c:pt idx="3977">
                  <c:v>24288.41</c:v>
                </c:pt>
                <c:pt idx="3978">
                  <c:v>24305.29</c:v>
                </c:pt>
                <c:pt idx="3979">
                  <c:v>24319.16</c:v>
                </c:pt>
                <c:pt idx="3980">
                  <c:v>24326.29</c:v>
                </c:pt>
                <c:pt idx="3981">
                  <c:v>24329.52</c:v>
                </c:pt>
                <c:pt idx="3982">
                  <c:v>24354.400000000001</c:v>
                </c:pt>
                <c:pt idx="3983">
                  <c:v>24357.5</c:v>
                </c:pt>
                <c:pt idx="3984">
                  <c:v>24369.39</c:v>
                </c:pt>
                <c:pt idx="3985">
                  <c:v>24386.639999999999</c:v>
                </c:pt>
                <c:pt idx="3986">
                  <c:v>24399.02</c:v>
                </c:pt>
                <c:pt idx="3987">
                  <c:v>24405.3</c:v>
                </c:pt>
                <c:pt idx="3988">
                  <c:v>24406.16</c:v>
                </c:pt>
                <c:pt idx="3989">
                  <c:v>24424.5</c:v>
                </c:pt>
                <c:pt idx="3990">
                  <c:v>24426.18</c:v>
                </c:pt>
                <c:pt idx="3991">
                  <c:v>24476.1</c:v>
                </c:pt>
                <c:pt idx="3992">
                  <c:v>24487.27</c:v>
                </c:pt>
                <c:pt idx="3993">
                  <c:v>24498.9</c:v>
                </c:pt>
                <c:pt idx="3994">
                  <c:v>24500.23</c:v>
                </c:pt>
                <c:pt idx="3995">
                  <c:v>24505.15</c:v>
                </c:pt>
                <c:pt idx="3996">
                  <c:v>24523.78</c:v>
                </c:pt>
                <c:pt idx="3997">
                  <c:v>24529.14</c:v>
                </c:pt>
                <c:pt idx="3998">
                  <c:v>24529.77</c:v>
                </c:pt>
                <c:pt idx="3999">
                  <c:v>24540.82</c:v>
                </c:pt>
                <c:pt idx="4000">
                  <c:v>24560.29</c:v>
                </c:pt>
                <c:pt idx="4001">
                  <c:v>24572.7</c:v>
                </c:pt>
                <c:pt idx="4002">
                  <c:v>24575.119999999999</c:v>
                </c:pt>
                <c:pt idx="4003">
                  <c:v>24586.97</c:v>
                </c:pt>
                <c:pt idx="4004">
                  <c:v>24591.83</c:v>
                </c:pt>
                <c:pt idx="4005">
                  <c:v>24596.22</c:v>
                </c:pt>
                <c:pt idx="4006">
                  <c:v>24602.97</c:v>
                </c:pt>
                <c:pt idx="4007">
                  <c:v>24612.81</c:v>
                </c:pt>
                <c:pt idx="4008">
                  <c:v>24621.05</c:v>
                </c:pt>
                <c:pt idx="4009">
                  <c:v>24623.87</c:v>
                </c:pt>
                <c:pt idx="4010">
                  <c:v>24672.07</c:v>
                </c:pt>
                <c:pt idx="4011">
                  <c:v>24675.48</c:v>
                </c:pt>
                <c:pt idx="4012">
                  <c:v>24697.46</c:v>
                </c:pt>
                <c:pt idx="4013">
                  <c:v>24700.71</c:v>
                </c:pt>
                <c:pt idx="4014">
                  <c:v>24711.01</c:v>
                </c:pt>
                <c:pt idx="4015">
                  <c:v>24720.06</c:v>
                </c:pt>
                <c:pt idx="4016">
                  <c:v>24727.02</c:v>
                </c:pt>
                <c:pt idx="4017">
                  <c:v>24731.81</c:v>
                </c:pt>
                <c:pt idx="4018">
                  <c:v>24739.02</c:v>
                </c:pt>
                <c:pt idx="4019">
                  <c:v>24748.82</c:v>
                </c:pt>
                <c:pt idx="4020">
                  <c:v>24748.9</c:v>
                </c:pt>
                <c:pt idx="4021">
                  <c:v>24758.240000000002</c:v>
                </c:pt>
                <c:pt idx="4022">
                  <c:v>24766.38</c:v>
                </c:pt>
                <c:pt idx="4023">
                  <c:v>24767.22</c:v>
                </c:pt>
                <c:pt idx="4024">
                  <c:v>24768.34</c:v>
                </c:pt>
                <c:pt idx="4025">
                  <c:v>24768.93</c:v>
                </c:pt>
                <c:pt idx="4026">
                  <c:v>24771.79</c:v>
                </c:pt>
                <c:pt idx="4027">
                  <c:v>24784.45</c:v>
                </c:pt>
                <c:pt idx="4028">
                  <c:v>24807.69</c:v>
                </c:pt>
                <c:pt idx="4029">
                  <c:v>24810.53</c:v>
                </c:pt>
                <c:pt idx="4030">
                  <c:v>24813.15</c:v>
                </c:pt>
                <c:pt idx="4031">
                  <c:v>24830.77</c:v>
                </c:pt>
                <c:pt idx="4032">
                  <c:v>24852.52</c:v>
                </c:pt>
                <c:pt idx="4033">
                  <c:v>24857.57</c:v>
                </c:pt>
                <c:pt idx="4034">
                  <c:v>24879.040000000001</c:v>
                </c:pt>
                <c:pt idx="4035">
                  <c:v>24882.29</c:v>
                </c:pt>
                <c:pt idx="4036">
                  <c:v>24890.54</c:v>
                </c:pt>
                <c:pt idx="4037">
                  <c:v>24897.14</c:v>
                </c:pt>
                <c:pt idx="4038">
                  <c:v>24906.86</c:v>
                </c:pt>
                <c:pt idx="4039">
                  <c:v>24911.77</c:v>
                </c:pt>
                <c:pt idx="4040">
                  <c:v>24914.91</c:v>
                </c:pt>
                <c:pt idx="4041">
                  <c:v>24917.01</c:v>
                </c:pt>
                <c:pt idx="4042">
                  <c:v>24917.4</c:v>
                </c:pt>
                <c:pt idx="4043">
                  <c:v>24919.81</c:v>
                </c:pt>
                <c:pt idx="4044">
                  <c:v>24925.46</c:v>
                </c:pt>
                <c:pt idx="4045">
                  <c:v>24936.83</c:v>
                </c:pt>
                <c:pt idx="4046">
                  <c:v>24942.69</c:v>
                </c:pt>
                <c:pt idx="4047">
                  <c:v>24946.61</c:v>
                </c:pt>
                <c:pt idx="4048">
                  <c:v>24947.07</c:v>
                </c:pt>
                <c:pt idx="4049">
                  <c:v>24947.759999999998</c:v>
                </c:pt>
                <c:pt idx="4050">
                  <c:v>24957.37</c:v>
                </c:pt>
                <c:pt idx="4051">
                  <c:v>24968.65</c:v>
                </c:pt>
                <c:pt idx="4052">
                  <c:v>24981.4</c:v>
                </c:pt>
                <c:pt idx="4053">
                  <c:v>24986.51</c:v>
                </c:pt>
                <c:pt idx="4054">
                  <c:v>24999.87</c:v>
                </c:pt>
                <c:pt idx="4055">
                  <c:v>25000.799999999999</c:v>
                </c:pt>
                <c:pt idx="4056">
                  <c:v>25005.64</c:v>
                </c:pt>
                <c:pt idx="4057">
                  <c:v>25020.880000000001</c:v>
                </c:pt>
                <c:pt idx="4058">
                  <c:v>25031.98</c:v>
                </c:pt>
                <c:pt idx="4059">
                  <c:v>25039</c:v>
                </c:pt>
                <c:pt idx="4060">
                  <c:v>25058.43</c:v>
                </c:pt>
                <c:pt idx="4061">
                  <c:v>25062.32</c:v>
                </c:pt>
                <c:pt idx="4062">
                  <c:v>25063.62</c:v>
                </c:pt>
                <c:pt idx="4063">
                  <c:v>25063.77</c:v>
                </c:pt>
                <c:pt idx="4064">
                  <c:v>25132.13</c:v>
                </c:pt>
                <c:pt idx="4065">
                  <c:v>25163.040000000001</c:v>
                </c:pt>
                <c:pt idx="4066">
                  <c:v>25172.86</c:v>
                </c:pt>
                <c:pt idx="4067">
                  <c:v>25189.53</c:v>
                </c:pt>
                <c:pt idx="4068">
                  <c:v>25206.39</c:v>
                </c:pt>
                <c:pt idx="4069">
                  <c:v>25222.19</c:v>
                </c:pt>
                <c:pt idx="4070">
                  <c:v>25224.38</c:v>
                </c:pt>
                <c:pt idx="4071">
                  <c:v>25240.06</c:v>
                </c:pt>
                <c:pt idx="4072">
                  <c:v>25248.49</c:v>
                </c:pt>
                <c:pt idx="4073">
                  <c:v>25259.01</c:v>
                </c:pt>
                <c:pt idx="4074">
                  <c:v>25281.56</c:v>
                </c:pt>
                <c:pt idx="4075">
                  <c:v>25291.1</c:v>
                </c:pt>
                <c:pt idx="4076">
                  <c:v>25303.89</c:v>
                </c:pt>
                <c:pt idx="4077">
                  <c:v>25312.1</c:v>
                </c:pt>
                <c:pt idx="4078">
                  <c:v>25328.959999999999</c:v>
                </c:pt>
                <c:pt idx="4079">
                  <c:v>25330.01</c:v>
                </c:pt>
                <c:pt idx="4080">
                  <c:v>25343.66</c:v>
                </c:pt>
                <c:pt idx="4081">
                  <c:v>25344.6</c:v>
                </c:pt>
                <c:pt idx="4082">
                  <c:v>25346.29</c:v>
                </c:pt>
                <c:pt idx="4083">
                  <c:v>25359.05</c:v>
                </c:pt>
                <c:pt idx="4084">
                  <c:v>25359.919999999998</c:v>
                </c:pt>
                <c:pt idx="4085">
                  <c:v>25374.17</c:v>
                </c:pt>
                <c:pt idx="4086">
                  <c:v>25380.57</c:v>
                </c:pt>
                <c:pt idx="4087">
                  <c:v>25381.9</c:v>
                </c:pt>
                <c:pt idx="4088">
                  <c:v>25383.119999999999</c:v>
                </c:pt>
                <c:pt idx="4089">
                  <c:v>25386.01</c:v>
                </c:pt>
                <c:pt idx="4090">
                  <c:v>25392.51</c:v>
                </c:pt>
                <c:pt idx="4091">
                  <c:v>25397.919999999998</c:v>
                </c:pt>
                <c:pt idx="4092">
                  <c:v>25400.1</c:v>
                </c:pt>
                <c:pt idx="4093">
                  <c:v>25409.64</c:v>
                </c:pt>
                <c:pt idx="4094">
                  <c:v>25411.14</c:v>
                </c:pt>
                <c:pt idx="4095">
                  <c:v>25413.31</c:v>
                </c:pt>
                <c:pt idx="4096">
                  <c:v>25415.13</c:v>
                </c:pt>
                <c:pt idx="4097">
                  <c:v>25424.12</c:v>
                </c:pt>
                <c:pt idx="4098">
                  <c:v>25430.720000000001</c:v>
                </c:pt>
                <c:pt idx="4099">
                  <c:v>25431.11</c:v>
                </c:pt>
                <c:pt idx="4100">
                  <c:v>25436.95</c:v>
                </c:pt>
                <c:pt idx="4101">
                  <c:v>25448.6</c:v>
                </c:pt>
                <c:pt idx="4102">
                  <c:v>25470.81</c:v>
                </c:pt>
                <c:pt idx="4103">
                  <c:v>25480.83</c:v>
                </c:pt>
                <c:pt idx="4104">
                  <c:v>25480.86</c:v>
                </c:pt>
                <c:pt idx="4105">
                  <c:v>25487.599999999999</c:v>
                </c:pt>
                <c:pt idx="4106">
                  <c:v>25503.35</c:v>
                </c:pt>
                <c:pt idx="4107">
                  <c:v>25511.61</c:v>
                </c:pt>
                <c:pt idx="4108">
                  <c:v>25539.56</c:v>
                </c:pt>
                <c:pt idx="4109">
                  <c:v>25581.29</c:v>
                </c:pt>
                <c:pt idx="4110">
                  <c:v>25591.7</c:v>
                </c:pt>
                <c:pt idx="4111">
                  <c:v>25591.91</c:v>
                </c:pt>
                <c:pt idx="4112">
                  <c:v>25595.29</c:v>
                </c:pt>
                <c:pt idx="4113">
                  <c:v>25623.68</c:v>
                </c:pt>
                <c:pt idx="4114">
                  <c:v>25642.21</c:v>
                </c:pt>
                <c:pt idx="4115">
                  <c:v>25650.15</c:v>
                </c:pt>
                <c:pt idx="4116">
                  <c:v>25664.53</c:v>
                </c:pt>
                <c:pt idx="4117">
                  <c:v>25674.73</c:v>
                </c:pt>
                <c:pt idx="4118">
                  <c:v>25677.93</c:v>
                </c:pt>
                <c:pt idx="4119">
                  <c:v>25694.57</c:v>
                </c:pt>
                <c:pt idx="4120">
                  <c:v>25701.24</c:v>
                </c:pt>
                <c:pt idx="4121">
                  <c:v>25710.720000000001</c:v>
                </c:pt>
                <c:pt idx="4122">
                  <c:v>25717.68</c:v>
                </c:pt>
                <c:pt idx="4123">
                  <c:v>25725.3</c:v>
                </c:pt>
                <c:pt idx="4124">
                  <c:v>25734.36</c:v>
                </c:pt>
                <c:pt idx="4125">
                  <c:v>25741.85</c:v>
                </c:pt>
                <c:pt idx="4126">
                  <c:v>25766.21</c:v>
                </c:pt>
                <c:pt idx="4127">
                  <c:v>25766.46</c:v>
                </c:pt>
                <c:pt idx="4128">
                  <c:v>25790.65</c:v>
                </c:pt>
                <c:pt idx="4129">
                  <c:v>25795.29</c:v>
                </c:pt>
                <c:pt idx="4130">
                  <c:v>25795.91</c:v>
                </c:pt>
                <c:pt idx="4131">
                  <c:v>25801.78</c:v>
                </c:pt>
                <c:pt idx="4132">
                  <c:v>25805.62</c:v>
                </c:pt>
                <c:pt idx="4133">
                  <c:v>25822.66</c:v>
                </c:pt>
                <c:pt idx="4134">
                  <c:v>25823.08</c:v>
                </c:pt>
                <c:pt idx="4135">
                  <c:v>25825.95</c:v>
                </c:pt>
                <c:pt idx="4136">
                  <c:v>25825.96</c:v>
                </c:pt>
                <c:pt idx="4137">
                  <c:v>25831.15</c:v>
                </c:pt>
                <c:pt idx="4138">
                  <c:v>25831.88</c:v>
                </c:pt>
                <c:pt idx="4139">
                  <c:v>25843.96</c:v>
                </c:pt>
                <c:pt idx="4140">
                  <c:v>25862.16</c:v>
                </c:pt>
                <c:pt idx="4141">
                  <c:v>25866.74</c:v>
                </c:pt>
                <c:pt idx="4142">
                  <c:v>25871.65</c:v>
                </c:pt>
                <c:pt idx="4143">
                  <c:v>25919.9</c:v>
                </c:pt>
                <c:pt idx="4144">
                  <c:v>25941.86</c:v>
                </c:pt>
                <c:pt idx="4145">
                  <c:v>25946.87</c:v>
                </c:pt>
                <c:pt idx="4146">
                  <c:v>25956.61</c:v>
                </c:pt>
                <c:pt idx="4147">
                  <c:v>25968.58</c:v>
                </c:pt>
                <c:pt idx="4148">
                  <c:v>25968.75</c:v>
                </c:pt>
                <c:pt idx="4149">
                  <c:v>25974.3</c:v>
                </c:pt>
                <c:pt idx="4150">
                  <c:v>25979.3</c:v>
                </c:pt>
                <c:pt idx="4151">
                  <c:v>25987.98</c:v>
                </c:pt>
                <c:pt idx="4152">
                  <c:v>25990.45</c:v>
                </c:pt>
                <c:pt idx="4153">
                  <c:v>25990.55</c:v>
                </c:pt>
                <c:pt idx="4154">
                  <c:v>25992.18</c:v>
                </c:pt>
                <c:pt idx="4155">
                  <c:v>25997.4</c:v>
                </c:pt>
                <c:pt idx="4156">
                  <c:v>26012.7</c:v>
                </c:pt>
                <c:pt idx="4157">
                  <c:v>26025.33</c:v>
                </c:pt>
                <c:pt idx="4158">
                  <c:v>26050.84</c:v>
                </c:pt>
                <c:pt idx="4159">
                  <c:v>26088.05</c:v>
                </c:pt>
                <c:pt idx="4160">
                  <c:v>26101.7</c:v>
                </c:pt>
                <c:pt idx="4161">
                  <c:v>26106.68</c:v>
                </c:pt>
                <c:pt idx="4162">
                  <c:v>26110.11</c:v>
                </c:pt>
                <c:pt idx="4163">
                  <c:v>26112.59</c:v>
                </c:pt>
                <c:pt idx="4164">
                  <c:v>26115.53</c:v>
                </c:pt>
                <c:pt idx="4165">
                  <c:v>26121.34</c:v>
                </c:pt>
                <c:pt idx="4166">
                  <c:v>26121.83</c:v>
                </c:pt>
                <c:pt idx="4167">
                  <c:v>26122.39</c:v>
                </c:pt>
                <c:pt idx="4168">
                  <c:v>26125.61</c:v>
                </c:pt>
                <c:pt idx="4169">
                  <c:v>26144.19</c:v>
                </c:pt>
                <c:pt idx="4170">
                  <c:v>26144.6</c:v>
                </c:pt>
                <c:pt idx="4171">
                  <c:v>26152.13</c:v>
                </c:pt>
                <c:pt idx="4172">
                  <c:v>26154.25</c:v>
                </c:pt>
                <c:pt idx="4173">
                  <c:v>26154.880000000001</c:v>
                </c:pt>
                <c:pt idx="4174">
                  <c:v>26156.99</c:v>
                </c:pt>
                <c:pt idx="4175">
                  <c:v>26163.119999999999</c:v>
                </c:pt>
                <c:pt idx="4176">
                  <c:v>26180.85</c:v>
                </c:pt>
                <c:pt idx="4177">
                  <c:v>26185.65</c:v>
                </c:pt>
                <c:pt idx="4178">
                  <c:v>26207.22</c:v>
                </c:pt>
                <c:pt idx="4179">
                  <c:v>26208.44</c:v>
                </c:pt>
                <c:pt idx="4180">
                  <c:v>26210.21</c:v>
                </c:pt>
                <c:pt idx="4181">
                  <c:v>26216.48</c:v>
                </c:pt>
                <c:pt idx="4182">
                  <c:v>26218.03</c:v>
                </c:pt>
                <c:pt idx="4183">
                  <c:v>26229.599999999999</c:v>
                </c:pt>
                <c:pt idx="4184">
                  <c:v>26232.39</c:v>
                </c:pt>
                <c:pt idx="4185">
                  <c:v>26239.09</c:v>
                </c:pt>
                <c:pt idx="4186">
                  <c:v>26270.720000000001</c:v>
                </c:pt>
                <c:pt idx="4187">
                  <c:v>26291.19</c:v>
                </c:pt>
                <c:pt idx="4188">
                  <c:v>26300.79</c:v>
                </c:pt>
                <c:pt idx="4189">
                  <c:v>26335.040000000001</c:v>
                </c:pt>
                <c:pt idx="4190">
                  <c:v>26346.46</c:v>
                </c:pt>
                <c:pt idx="4191">
                  <c:v>26350.06</c:v>
                </c:pt>
                <c:pt idx="4192">
                  <c:v>26362.59</c:v>
                </c:pt>
                <c:pt idx="4193">
                  <c:v>26382.55</c:v>
                </c:pt>
                <c:pt idx="4194">
                  <c:v>26388.400000000001</c:v>
                </c:pt>
                <c:pt idx="4195">
                  <c:v>26394.01</c:v>
                </c:pt>
                <c:pt idx="4196">
                  <c:v>26395.58</c:v>
                </c:pt>
                <c:pt idx="4197">
                  <c:v>26400.75</c:v>
                </c:pt>
                <c:pt idx="4198">
                  <c:v>26416.48</c:v>
                </c:pt>
                <c:pt idx="4199">
                  <c:v>26430.06</c:v>
                </c:pt>
                <c:pt idx="4200">
                  <c:v>26465.22</c:v>
                </c:pt>
                <c:pt idx="4201">
                  <c:v>26493.58</c:v>
                </c:pt>
                <c:pt idx="4202">
                  <c:v>26494.54</c:v>
                </c:pt>
                <c:pt idx="4203">
                  <c:v>26501.1</c:v>
                </c:pt>
                <c:pt idx="4204">
                  <c:v>26514.13</c:v>
                </c:pt>
                <c:pt idx="4205">
                  <c:v>26518.05</c:v>
                </c:pt>
                <c:pt idx="4206">
                  <c:v>26537.52</c:v>
                </c:pt>
                <c:pt idx="4207">
                  <c:v>26538.27</c:v>
                </c:pt>
                <c:pt idx="4208">
                  <c:v>26538.880000000001</c:v>
                </c:pt>
                <c:pt idx="4209">
                  <c:v>26558.02</c:v>
                </c:pt>
                <c:pt idx="4210">
                  <c:v>26576.62</c:v>
                </c:pt>
                <c:pt idx="4211">
                  <c:v>26586.83</c:v>
                </c:pt>
                <c:pt idx="4212">
                  <c:v>26590.27</c:v>
                </c:pt>
                <c:pt idx="4213">
                  <c:v>26598.5</c:v>
                </c:pt>
                <c:pt idx="4214">
                  <c:v>26627.87</c:v>
                </c:pt>
                <c:pt idx="4215">
                  <c:v>26630.39</c:v>
                </c:pt>
                <c:pt idx="4216">
                  <c:v>26630.85</c:v>
                </c:pt>
                <c:pt idx="4217">
                  <c:v>26637.08</c:v>
                </c:pt>
                <c:pt idx="4218">
                  <c:v>26648.59</c:v>
                </c:pt>
                <c:pt idx="4219">
                  <c:v>26666.26</c:v>
                </c:pt>
                <c:pt idx="4220">
                  <c:v>26673.21</c:v>
                </c:pt>
                <c:pt idx="4221">
                  <c:v>26673.78</c:v>
                </c:pt>
                <c:pt idx="4222">
                  <c:v>26695.200000000001</c:v>
                </c:pt>
                <c:pt idx="4223">
                  <c:v>26725.94</c:v>
                </c:pt>
                <c:pt idx="4224">
                  <c:v>26740.400000000001</c:v>
                </c:pt>
                <c:pt idx="4225">
                  <c:v>26750.55</c:v>
                </c:pt>
                <c:pt idx="4226">
                  <c:v>26765.66</c:v>
                </c:pt>
                <c:pt idx="4227">
                  <c:v>26768.53</c:v>
                </c:pt>
                <c:pt idx="4228">
                  <c:v>26788.69</c:v>
                </c:pt>
                <c:pt idx="4229">
                  <c:v>26809.759999999998</c:v>
                </c:pt>
                <c:pt idx="4230">
                  <c:v>26810.58</c:v>
                </c:pt>
                <c:pt idx="4231">
                  <c:v>26820.22</c:v>
                </c:pt>
                <c:pt idx="4232">
                  <c:v>26825.43</c:v>
                </c:pt>
                <c:pt idx="4233">
                  <c:v>26844.54</c:v>
                </c:pt>
                <c:pt idx="4234">
                  <c:v>26851.08</c:v>
                </c:pt>
                <c:pt idx="4235">
                  <c:v>26852.36</c:v>
                </c:pt>
                <c:pt idx="4236">
                  <c:v>26852.97</c:v>
                </c:pt>
                <c:pt idx="4237">
                  <c:v>26853.24</c:v>
                </c:pt>
                <c:pt idx="4238">
                  <c:v>26859.95</c:v>
                </c:pt>
                <c:pt idx="4239">
                  <c:v>26873.15</c:v>
                </c:pt>
                <c:pt idx="4240">
                  <c:v>26875.34</c:v>
                </c:pt>
                <c:pt idx="4241">
                  <c:v>26891.55</c:v>
                </c:pt>
                <c:pt idx="4242">
                  <c:v>26893.16</c:v>
                </c:pt>
                <c:pt idx="4243">
                  <c:v>26902.92</c:v>
                </c:pt>
                <c:pt idx="4244">
                  <c:v>26924.91</c:v>
                </c:pt>
                <c:pt idx="4245">
                  <c:v>26937.68</c:v>
                </c:pt>
                <c:pt idx="4246">
                  <c:v>26952.95</c:v>
                </c:pt>
                <c:pt idx="4247">
                  <c:v>26972.39</c:v>
                </c:pt>
                <c:pt idx="4248">
                  <c:v>27010.39</c:v>
                </c:pt>
                <c:pt idx="4249">
                  <c:v>27015.16</c:v>
                </c:pt>
                <c:pt idx="4250">
                  <c:v>27040.6</c:v>
                </c:pt>
                <c:pt idx="4251">
                  <c:v>27044.16</c:v>
                </c:pt>
                <c:pt idx="4252">
                  <c:v>27049.43</c:v>
                </c:pt>
                <c:pt idx="4253">
                  <c:v>27053.02</c:v>
                </c:pt>
                <c:pt idx="4254">
                  <c:v>27064.84</c:v>
                </c:pt>
                <c:pt idx="4255">
                  <c:v>27077.25</c:v>
                </c:pt>
                <c:pt idx="4256">
                  <c:v>27092.1</c:v>
                </c:pt>
                <c:pt idx="4257">
                  <c:v>27102.52</c:v>
                </c:pt>
                <c:pt idx="4258">
                  <c:v>27104.01</c:v>
                </c:pt>
                <c:pt idx="4259">
                  <c:v>27109.599999999999</c:v>
                </c:pt>
                <c:pt idx="4260">
                  <c:v>27123.360000000001</c:v>
                </c:pt>
                <c:pt idx="4261">
                  <c:v>27128.23</c:v>
                </c:pt>
                <c:pt idx="4262">
                  <c:v>27143.23</c:v>
                </c:pt>
                <c:pt idx="4263">
                  <c:v>27160.9</c:v>
                </c:pt>
                <c:pt idx="4264">
                  <c:v>27161.02</c:v>
                </c:pt>
                <c:pt idx="4265">
                  <c:v>27173.83</c:v>
                </c:pt>
                <c:pt idx="4266">
                  <c:v>27180.240000000002</c:v>
                </c:pt>
                <c:pt idx="4267">
                  <c:v>27183.71</c:v>
                </c:pt>
                <c:pt idx="4268">
                  <c:v>27196.38</c:v>
                </c:pt>
                <c:pt idx="4269">
                  <c:v>27214.42</c:v>
                </c:pt>
                <c:pt idx="4270">
                  <c:v>27224.93</c:v>
                </c:pt>
                <c:pt idx="4271">
                  <c:v>27229.67</c:v>
                </c:pt>
                <c:pt idx="4272">
                  <c:v>27249.19</c:v>
                </c:pt>
                <c:pt idx="4273">
                  <c:v>27254.799999999999</c:v>
                </c:pt>
                <c:pt idx="4274">
                  <c:v>27257.63</c:v>
                </c:pt>
                <c:pt idx="4275">
                  <c:v>27268.1</c:v>
                </c:pt>
                <c:pt idx="4276">
                  <c:v>27276.2</c:v>
                </c:pt>
                <c:pt idx="4277">
                  <c:v>27283.22</c:v>
                </c:pt>
                <c:pt idx="4278">
                  <c:v>27297.55</c:v>
                </c:pt>
                <c:pt idx="4279">
                  <c:v>27298.23</c:v>
                </c:pt>
                <c:pt idx="4280">
                  <c:v>27330.71</c:v>
                </c:pt>
                <c:pt idx="4281">
                  <c:v>27336.65</c:v>
                </c:pt>
                <c:pt idx="4282">
                  <c:v>27359.35</c:v>
                </c:pt>
                <c:pt idx="4283">
                  <c:v>27375.95</c:v>
                </c:pt>
                <c:pt idx="4284">
                  <c:v>27389.84</c:v>
                </c:pt>
                <c:pt idx="4285">
                  <c:v>27397.439999999999</c:v>
                </c:pt>
                <c:pt idx="4286">
                  <c:v>27402.720000000001</c:v>
                </c:pt>
                <c:pt idx="4287">
                  <c:v>27414.94</c:v>
                </c:pt>
                <c:pt idx="4288">
                  <c:v>27415.759999999998</c:v>
                </c:pt>
                <c:pt idx="4289">
                  <c:v>27420.61</c:v>
                </c:pt>
                <c:pt idx="4290">
                  <c:v>27437.14</c:v>
                </c:pt>
                <c:pt idx="4291">
                  <c:v>27446.02</c:v>
                </c:pt>
                <c:pt idx="4292">
                  <c:v>27449.07</c:v>
                </c:pt>
                <c:pt idx="4293">
                  <c:v>27451.78</c:v>
                </c:pt>
                <c:pt idx="4294">
                  <c:v>27453.58</c:v>
                </c:pt>
                <c:pt idx="4295">
                  <c:v>27464.22</c:v>
                </c:pt>
                <c:pt idx="4296">
                  <c:v>27470.61</c:v>
                </c:pt>
                <c:pt idx="4297">
                  <c:v>27473.67</c:v>
                </c:pt>
                <c:pt idx="4298">
                  <c:v>27482.99</c:v>
                </c:pt>
                <c:pt idx="4299">
                  <c:v>27483.75</c:v>
                </c:pt>
                <c:pt idx="4300">
                  <c:v>27491.68</c:v>
                </c:pt>
                <c:pt idx="4301">
                  <c:v>27492.67</c:v>
                </c:pt>
                <c:pt idx="4302">
                  <c:v>27494.32</c:v>
                </c:pt>
                <c:pt idx="4303">
                  <c:v>27505.54</c:v>
                </c:pt>
                <c:pt idx="4304">
                  <c:v>27509.98</c:v>
                </c:pt>
                <c:pt idx="4305">
                  <c:v>27514.47</c:v>
                </c:pt>
                <c:pt idx="4306">
                  <c:v>27529.65</c:v>
                </c:pt>
                <c:pt idx="4307">
                  <c:v>27534.21</c:v>
                </c:pt>
                <c:pt idx="4308">
                  <c:v>27536.04</c:v>
                </c:pt>
                <c:pt idx="4309">
                  <c:v>27593.86</c:v>
                </c:pt>
                <c:pt idx="4310">
                  <c:v>27602.09</c:v>
                </c:pt>
                <c:pt idx="4311">
                  <c:v>27621.32</c:v>
                </c:pt>
                <c:pt idx="4312">
                  <c:v>27650.79</c:v>
                </c:pt>
                <c:pt idx="4313">
                  <c:v>27653.91</c:v>
                </c:pt>
                <c:pt idx="4314">
                  <c:v>27654.560000000001</c:v>
                </c:pt>
                <c:pt idx="4315">
                  <c:v>27670.81</c:v>
                </c:pt>
                <c:pt idx="4316">
                  <c:v>27679.52</c:v>
                </c:pt>
                <c:pt idx="4317">
                  <c:v>27684.95</c:v>
                </c:pt>
                <c:pt idx="4318">
                  <c:v>27691.66</c:v>
                </c:pt>
                <c:pt idx="4319">
                  <c:v>27712.27</c:v>
                </c:pt>
                <c:pt idx="4320">
                  <c:v>27715.9</c:v>
                </c:pt>
                <c:pt idx="4321">
                  <c:v>27717.61</c:v>
                </c:pt>
                <c:pt idx="4322">
                  <c:v>27734.97</c:v>
                </c:pt>
                <c:pt idx="4323">
                  <c:v>27736.22</c:v>
                </c:pt>
                <c:pt idx="4324">
                  <c:v>27736.29</c:v>
                </c:pt>
                <c:pt idx="4325">
                  <c:v>27753.68</c:v>
                </c:pt>
                <c:pt idx="4326">
                  <c:v>27756.09</c:v>
                </c:pt>
                <c:pt idx="4327">
                  <c:v>27757.15</c:v>
                </c:pt>
                <c:pt idx="4328">
                  <c:v>27763.08</c:v>
                </c:pt>
                <c:pt idx="4329">
                  <c:v>27770.45</c:v>
                </c:pt>
                <c:pt idx="4330">
                  <c:v>27770.6</c:v>
                </c:pt>
                <c:pt idx="4331">
                  <c:v>27850.19</c:v>
                </c:pt>
                <c:pt idx="4332">
                  <c:v>27858.29</c:v>
                </c:pt>
                <c:pt idx="4333">
                  <c:v>27878.48</c:v>
                </c:pt>
                <c:pt idx="4334">
                  <c:v>27884.32</c:v>
                </c:pt>
                <c:pt idx="4335">
                  <c:v>27897.02</c:v>
                </c:pt>
                <c:pt idx="4336">
                  <c:v>27917.23</c:v>
                </c:pt>
                <c:pt idx="4337">
                  <c:v>27921.64</c:v>
                </c:pt>
                <c:pt idx="4338">
                  <c:v>27970.2</c:v>
                </c:pt>
                <c:pt idx="4339">
                  <c:v>27970.84</c:v>
                </c:pt>
                <c:pt idx="4340">
                  <c:v>27993.21</c:v>
                </c:pt>
                <c:pt idx="4341">
                  <c:v>27995.83</c:v>
                </c:pt>
                <c:pt idx="4342">
                  <c:v>28020.9</c:v>
                </c:pt>
                <c:pt idx="4343">
                  <c:v>28025.47</c:v>
                </c:pt>
                <c:pt idx="4344">
                  <c:v>28048.9</c:v>
                </c:pt>
                <c:pt idx="4345">
                  <c:v>28051.37</c:v>
                </c:pt>
                <c:pt idx="4346">
                  <c:v>28053.09</c:v>
                </c:pt>
                <c:pt idx="4347">
                  <c:v>28060.1</c:v>
                </c:pt>
                <c:pt idx="4348">
                  <c:v>28076.86</c:v>
                </c:pt>
                <c:pt idx="4349">
                  <c:v>28098</c:v>
                </c:pt>
                <c:pt idx="4350">
                  <c:v>28100.03</c:v>
                </c:pt>
                <c:pt idx="4351">
                  <c:v>28108.23</c:v>
                </c:pt>
                <c:pt idx="4352">
                  <c:v>28114.74</c:v>
                </c:pt>
                <c:pt idx="4353">
                  <c:v>28116.37</c:v>
                </c:pt>
                <c:pt idx="4354">
                  <c:v>28117.54</c:v>
                </c:pt>
                <c:pt idx="4355">
                  <c:v>28127.42</c:v>
                </c:pt>
                <c:pt idx="4356">
                  <c:v>28129</c:v>
                </c:pt>
                <c:pt idx="4357">
                  <c:v>28130.87</c:v>
                </c:pt>
                <c:pt idx="4358">
                  <c:v>28131.01</c:v>
                </c:pt>
                <c:pt idx="4359">
                  <c:v>28149.16</c:v>
                </c:pt>
                <c:pt idx="4360">
                  <c:v>28160.13</c:v>
                </c:pt>
                <c:pt idx="4361">
                  <c:v>28166.74</c:v>
                </c:pt>
                <c:pt idx="4362">
                  <c:v>28179.360000000001</c:v>
                </c:pt>
                <c:pt idx="4363">
                  <c:v>28183.56</c:v>
                </c:pt>
                <c:pt idx="4364">
                  <c:v>28184.41</c:v>
                </c:pt>
                <c:pt idx="4365">
                  <c:v>28196.33</c:v>
                </c:pt>
                <c:pt idx="4366">
                  <c:v>28200.01</c:v>
                </c:pt>
                <c:pt idx="4367">
                  <c:v>28207.64</c:v>
                </c:pt>
                <c:pt idx="4368">
                  <c:v>28220.57</c:v>
                </c:pt>
                <c:pt idx="4369">
                  <c:v>28221.35</c:v>
                </c:pt>
                <c:pt idx="4370">
                  <c:v>28239.1</c:v>
                </c:pt>
                <c:pt idx="4371">
                  <c:v>28253.52</c:v>
                </c:pt>
                <c:pt idx="4372">
                  <c:v>28270.34</c:v>
                </c:pt>
                <c:pt idx="4373">
                  <c:v>28285.75</c:v>
                </c:pt>
                <c:pt idx="4374">
                  <c:v>28302.55</c:v>
                </c:pt>
                <c:pt idx="4375">
                  <c:v>28307.64</c:v>
                </c:pt>
                <c:pt idx="4376">
                  <c:v>28357.32</c:v>
                </c:pt>
                <c:pt idx="4377">
                  <c:v>28357.67</c:v>
                </c:pt>
                <c:pt idx="4378">
                  <c:v>28368.39</c:v>
                </c:pt>
                <c:pt idx="4379">
                  <c:v>28373.94</c:v>
                </c:pt>
                <c:pt idx="4380">
                  <c:v>28376.66</c:v>
                </c:pt>
                <c:pt idx="4381">
                  <c:v>28385.08</c:v>
                </c:pt>
                <c:pt idx="4382">
                  <c:v>28412.16</c:v>
                </c:pt>
                <c:pt idx="4383">
                  <c:v>28414.2</c:v>
                </c:pt>
                <c:pt idx="4384">
                  <c:v>28426.240000000002</c:v>
                </c:pt>
                <c:pt idx="4385">
                  <c:v>28426.58</c:v>
                </c:pt>
                <c:pt idx="4386">
                  <c:v>28428.33</c:v>
                </c:pt>
                <c:pt idx="4387">
                  <c:v>28429.38</c:v>
                </c:pt>
                <c:pt idx="4388">
                  <c:v>28430.22</c:v>
                </c:pt>
                <c:pt idx="4389">
                  <c:v>28443.11</c:v>
                </c:pt>
                <c:pt idx="4390">
                  <c:v>28446.28</c:v>
                </c:pt>
                <c:pt idx="4391">
                  <c:v>28447.8</c:v>
                </c:pt>
                <c:pt idx="4392">
                  <c:v>28450.19</c:v>
                </c:pt>
                <c:pt idx="4393">
                  <c:v>28454.959999999999</c:v>
                </c:pt>
                <c:pt idx="4394">
                  <c:v>28481.64</c:v>
                </c:pt>
                <c:pt idx="4395">
                  <c:v>28493.46</c:v>
                </c:pt>
                <c:pt idx="4396">
                  <c:v>28500.560000000001</c:v>
                </c:pt>
                <c:pt idx="4397">
                  <c:v>28511.89</c:v>
                </c:pt>
                <c:pt idx="4398">
                  <c:v>28541.39</c:v>
                </c:pt>
                <c:pt idx="4399">
                  <c:v>28578.25</c:v>
                </c:pt>
                <c:pt idx="4400">
                  <c:v>28589.65</c:v>
                </c:pt>
                <c:pt idx="4401">
                  <c:v>28597.68</c:v>
                </c:pt>
                <c:pt idx="4402">
                  <c:v>28600.34</c:v>
                </c:pt>
                <c:pt idx="4403">
                  <c:v>28604.66</c:v>
                </c:pt>
                <c:pt idx="4404">
                  <c:v>28606.61</c:v>
                </c:pt>
                <c:pt idx="4405">
                  <c:v>28626.89</c:v>
                </c:pt>
                <c:pt idx="4406">
                  <c:v>28646.42</c:v>
                </c:pt>
                <c:pt idx="4407">
                  <c:v>28678.58</c:v>
                </c:pt>
                <c:pt idx="4408">
                  <c:v>28680.06</c:v>
                </c:pt>
                <c:pt idx="4409">
                  <c:v>28680.75</c:v>
                </c:pt>
                <c:pt idx="4410">
                  <c:v>28696.79</c:v>
                </c:pt>
                <c:pt idx="4411">
                  <c:v>28731.77</c:v>
                </c:pt>
                <c:pt idx="4412">
                  <c:v>28749.51</c:v>
                </c:pt>
                <c:pt idx="4413">
                  <c:v>28752.240000000002</c:v>
                </c:pt>
                <c:pt idx="4414">
                  <c:v>28752.95</c:v>
                </c:pt>
                <c:pt idx="4415">
                  <c:v>28773.45</c:v>
                </c:pt>
                <c:pt idx="4416">
                  <c:v>28810.57</c:v>
                </c:pt>
                <c:pt idx="4417">
                  <c:v>28815.7</c:v>
                </c:pt>
                <c:pt idx="4418">
                  <c:v>28836.46</c:v>
                </c:pt>
                <c:pt idx="4419">
                  <c:v>28841.55</c:v>
                </c:pt>
                <c:pt idx="4420">
                  <c:v>28855.13</c:v>
                </c:pt>
                <c:pt idx="4421">
                  <c:v>28857.51</c:v>
                </c:pt>
                <c:pt idx="4422">
                  <c:v>28882.59</c:v>
                </c:pt>
                <c:pt idx="4423">
                  <c:v>28885.48</c:v>
                </c:pt>
                <c:pt idx="4424">
                  <c:v>28888.26</c:v>
                </c:pt>
                <c:pt idx="4425">
                  <c:v>28890.22</c:v>
                </c:pt>
                <c:pt idx="4426">
                  <c:v>28896.01</c:v>
                </c:pt>
                <c:pt idx="4427">
                  <c:v>28896.03</c:v>
                </c:pt>
                <c:pt idx="4428">
                  <c:v>28897.39</c:v>
                </c:pt>
                <c:pt idx="4429">
                  <c:v>28907.68</c:v>
                </c:pt>
                <c:pt idx="4430">
                  <c:v>28920.639999999999</c:v>
                </c:pt>
                <c:pt idx="4431">
                  <c:v>28924.83</c:v>
                </c:pt>
                <c:pt idx="4432">
                  <c:v>28950.93</c:v>
                </c:pt>
                <c:pt idx="4433">
                  <c:v>28964.09</c:v>
                </c:pt>
                <c:pt idx="4434">
                  <c:v>28964.87</c:v>
                </c:pt>
                <c:pt idx="4435">
                  <c:v>28967.51</c:v>
                </c:pt>
                <c:pt idx="4436">
                  <c:v>28969.61</c:v>
                </c:pt>
                <c:pt idx="4437">
                  <c:v>28972.25</c:v>
                </c:pt>
                <c:pt idx="4438">
                  <c:v>28973.54</c:v>
                </c:pt>
                <c:pt idx="4439">
                  <c:v>28974.17</c:v>
                </c:pt>
                <c:pt idx="4440">
                  <c:v>28983.75</c:v>
                </c:pt>
                <c:pt idx="4441">
                  <c:v>29020.639999999999</c:v>
                </c:pt>
                <c:pt idx="4442">
                  <c:v>29030.32</c:v>
                </c:pt>
                <c:pt idx="4443">
                  <c:v>29120.959999999999</c:v>
                </c:pt>
                <c:pt idx="4444">
                  <c:v>29144.31</c:v>
                </c:pt>
                <c:pt idx="4445">
                  <c:v>29148.63</c:v>
                </c:pt>
                <c:pt idx="4446">
                  <c:v>29149.67</c:v>
                </c:pt>
                <c:pt idx="4447">
                  <c:v>29157.67</c:v>
                </c:pt>
                <c:pt idx="4448">
                  <c:v>29171.51</c:v>
                </c:pt>
                <c:pt idx="4449">
                  <c:v>29193.18</c:v>
                </c:pt>
                <c:pt idx="4450">
                  <c:v>29205.05</c:v>
                </c:pt>
                <c:pt idx="4451">
                  <c:v>29222.27</c:v>
                </c:pt>
                <c:pt idx="4452">
                  <c:v>29239.75</c:v>
                </c:pt>
                <c:pt idx="4453">
                  <c:v>29242.11</c:v>
                </c:pt>
                <c:pt idx="4454">
                  <c:v>29319.05</c:v>
                </c:pt>
                <c:pt idx="4455">
                  <c:v>29326.69</c:v>
                </c:pt>
                <c:pt idx="4456">
                  <c:v>29331.5</c:v>
                </c:pt>
                <c:pt idx="4457">
                  <c:v>29334.28</c:v>
                </c:pt>
                <c:pt idx="4458">
                  <c:v>29336.66</c:v>
                </c:pt>
                <c:pt idx="4459">
                  <c:v>29339.86</c:v>
                </c:pt>
                <c:pt idx="4460">
                  <c:v>29350.05</c:v>
                </c:pt>
                <c:pt idx="4461">
                  <c:v>29381.26</c:v>
                </c:pt>
                <c:pt idx="4462">
                  <c:v>29382.73</c:v>
                </c:pt>
                <c:pt idx="4463">
                  <c:v>29386.95</c:v>
                </c:pt>
                <c:pt idx="4464">
                  <c:v>29396.37</c:v>
                </c:pt>
                <c:pt idx="4465">
                  <c:v>29397.85</c:v>
                </c:pt>
                <c:pt idx="4466">
                  <c:v>29398.98</c:v>
                </c:pt>
                <c:pt idx="4467">
                  <c:v>29399.46</c:v>
                </c:pt>
                <c:pt idx="4468">
                  <c:v>29405.65</c:v>
                </c:pt>
                <c:pt idx="4469">
                  <c:v>29442.66</c:v>
                </c:pt>
                <c:pt idx="4470">
                  <c:v>29446.39</c:v>
                </c:pt>
                <c:pt idx="4471">
                  <c:v>29447.42</c:v>
                </c:pt>
                <c:pt idx="4472">
                  <c:v>29497.55</c:v>
                </c:pt>
                <c:pt idx="4473">
                  <c:v>29524.83</c:v>
                </c:pt>
                <c:pt idx="4474">
                  <c:v>29544.91</c:v>
                </c:pt>
                <c:pt idx="4475">
                  <c:v>29564.82</c:v>
                </c:pt>
                <c:pt idx="4476">
                  <c:v>29598.27</c:v>
                </c:pt>
                <c:pt idx="4477">
                  <c:v>29611.09</c:v>
                </c:pt>
                <c:pt idx="4478">
                  <c:v>29614.09</c:v>
                </c:pt>
                <c:pt idx="4479">
                  <c:v>29636.38</c:v>
                </c:pt>
                <c:pt idx="4480">
                  <c:v>29655.99</c:v>
                </c:pt>
                <c:pt idx="4481">
                  <c:v>29679.96</c:v>
                </c:pt>
                <c:pt idx="4482">
                  <c:v>29689.79</c:v>
                </c:pt>
                <c:pt idx="4483">
                  <c:v>29691.89</c:v>
                </c:pt>
                <c:pt idx="4484">
                  <c:v>29771.71</c:v>
                </c:pt>
                <c:pt idx="4485">
                  <c:v>29773.13</c:v>
                </c:pt>
                <c:pt idx="4486">
                  <c:v>29788.92</c:v>
                </c:pt>
                <c:pt idx="4487">
                  <c:v>29812.01</c:v>
                </c:pt>
                <c:pt idx="4488">
                  <c:v>29847.47</c:v>
                </c:pt>
                <c:pt idx="4489">
                  <c:v>29857.75</c:v>
                </c:pt>
                <c:pt idx="4490">
                  <c:v>29862.240000000002</c:v>
                </c:pt>
                <c:pt idx="4491">
                  <c:v>29862.73</c:v>
                </c:pt>
                <c:pt idx="4492">
                  <c:v>29873.78</c:v>
                </c:pt>
                <c:pt idx="4493">
                  <c:v>29900.52</c:v>
                </c:pt>
                <c:pt idx="4494">
                  <c:v>29901.68</c:v>
                </c:pt>
                <c:pt idx="4495">
                  <c:v>29907.83</c:v>
                </c:pt>
                <c:pt idx="4496">
                  <c:v>29930.95</c:v>
                </c:pt>
                <c:pt idx="4497">
                  <c:v>29937.88</c:v>
                </c:pt>
                <c:pt idx="4498">
                  <c:v>29947.96</c:v>
                </c:pt>
                <c:pt idx="4499">
                  <c:v>29997.01</c:v>
                </c:pt>
                <c:pt idx="4500">
                  <c:v>29997.09</c:v>
                </c:pt>
                <c:pt idx="4501">
                  <c:v>30009.41</c:v>
                </c:pt>
                <c:pt idx="4502">
                  <c:v>30017.15</c:v>
                </c:pt>
                <c:pt idx="4503">
                  <c:v>30023.74</c:v>
                </c:pt>
                <c:pt idx="4504">
                  <c:v>30038.14</c:v>
                </c:pt>
                <c:pt idx="4505">
                  <c:v>30071.5</c:v>
                </c:pt>
                <c:pt idx="4506">
                  <c:v>30081.16</c:v>
                </c:pt>
                <c:pt idx="4507">
                  <c:v>30103.68</c:v>
                </c:pt>
                <c:pt idx="4508">
                  <c:v>30115.98</c:v>
                </c:pt>
                <c:pt idx="4509">
                  <c:v>30116.66</c:v>
                </c:pt>
                <c:pt idx="4510">
                  <c:v>30133.439999999999</c:v>
                </c:pt>
                <c:pt idx="4511">
                  <c:v>30135.98</c:v>
                </c:pt>
                <c:pt idx="4512">
                  <c:v>30140.43</c:v>
                </c:pt>
                <c:pt idx="4513">
                  <c:v>30141.67</c:v>
                </c:pt>
                <c:pt idx="4514">
                  <c:v>30148.17</c:v>
                </c:pt>
                <c:pt idx="4515">
                  <c:v>30163.78</c:v>
                </c:pt>
                <c:pt idx="4516">
                  <c:v>30163.95</c:v>
                </c:pt>
                <c:pt idx="4517">
                  <c:v>30164.400000000001</c:v>
                </c:pt>
                <c:pt idx="4518">
                  <c:v>30167.41</c:v>
                </c:pt>
                <c:pt idx="4519">
                  <c:v>30168.25</c:v>
                </c:pt>
                <c:pt idx="4520">
                  <c:v>30175.15</c:v>
                </c:pt>
                <c:pt idx="4521">
                  <c:v>30175.51</c:v>
                </c:pt>
                <c:pt idx="4522">
                  <c:v>30185.78</c:v>
                </c:pt>
                <c:pt idx="4523">
                  <c:v>30200.99</c:v>
                </c:pt>
                <c:pt idx="4524">
                  <c:v>30220.77</c:v>
                </c:pt>
                <c:pt idx="4525">
                  <c:v>30221</c:v>
                </c:pt>
                <c:pt idx="4526">
                  <c:v>30226.799999999999</c:v>
                </c:pt>
                <c:pt idx="4527">
                  <c:v>30240.12</c:v>
                </c:pt>
                <c:pt idx="4528">
                  <c:v>30242.79</c:v>
                </c:pt>
                <c:pt idx="4529">
                  <c:v>30246.61</c:v>
                </c:pt>
                <c:pt idx="4530">
                  <c:v>30257.7</c:v>
                </c:pt>
                <c:pt idx="4531">
                  <c:v>30259.41</c:v>
                </c:pt>
                <c:pt idx="4532">
                  <c:v>30263.25</c:v>
                </c:pt>
                <c:pt idx="4533">
                  <c:v>30266.17</c:v>
                </c:pt>
                <c:pt idx="4534">
                  <c:v>30299.19</c:v>
                </c:pt>
                <c:pt idx="4535">
                  <c:v>30301.78</c:v>
                </c:pt>
                <c:pt idx="4536">
                  <c:v>30316.36</c:v>
                </c:pt>
                <c:pt idx="4537">
                  <c:v>30318.28</c:v>
                </c:pt>
                <c:pt idx="4538">
                  <c:v>30366.32</c:v>
                </c:pt>
                <c:pt idx="4539">
                  <c:v>30376.639999999999</c:v>
                </c:pt>
                <c:pt idx="4540">
                  <c:v>30397.32</c:v>
                </c:pt>
                <c:pt idx="4541">
                  <c:v>30408.94</c:v>
                </c:pt>
                <c:pt idx="4542">
                  <c:v>30412.080000000002</c:v>
                </c:pt>
                <c:pt idx="4543">
                  <c:v>30413.39</c:v>
                </c:pt>
                <c:pt idx="4544">
                  <c:v>30457.89</c:v>
                </c:pt>
                <c:pt idx="4545">
                  <c:v>30461.439999999999</c:v>
                </c:pt>
                <c:pt idx="4546">
                  <c:v>30462.97</c:v>
                </c:pt>
                <c:pt idx="4547">
                  <c:v>30470.54</c:v>
                </c:pt>
                <c:pt idx="4548">
                  <c:v>30473.33</c:v>
                </c:pt>
                <c:pt idx="4549">
                  <c:v>30477.73</c:v>
                </c:pt>
                <c:pt idx="4550">
                  <c:v>30479.97</c:v>
                </c:pt>
                <c:pt idx="4551">
                  <c:v>30493.9</c:v>
                </c:pt>
                <c:pt idx="4552">
                  <c:v>30509</c:v>
                </c:pt>
                <c:pt idx="4553">
                  <c:v>30532.36</c:v>
                </c:pt>
                <c:pt idx="4554">
                  <c:v>30536.77</c:v>
                </c:pt>
                <c:pt idx="4555">
                  <c:v>30552.09</c:v>
                </c:pt>
                <c:pt idx="4556">
                  <c:v>30584.41</c:v>
                </c:pt>
                <c:pt idx="4557">
                  <c:v>30594.94</c:v>
                </c:pt>
                <c:pt idx="4558">
                  <c:v>30603.08</c:v>
                </c:pt>
                <c:pt idx="4559">
                  <c:v>30609.65</c:v>
                </c:pt>
                <c:pt idx="4560">
                  <c:v>30623.82</c:v>
                </c:pt>
                <c:pt idx="4561">
                  <c:v>30632.81</c:v>
                </c:pt>
                <c:pt idx="4562">
                  <c:v>30660.05</c:v>
                </c:pt>
                <c:pt idx="4563">
                  <c:v>30667.93</c:v>
                </c:pt>
                <c:pt idx="4564">
                  <c:v>30668.16</c:v>
                </c:pt>
                <c:pt idx="4565">
                  <c:v>30696.44</c:v>
                </c:pt>
                <c:pt idx="4566">
                  <c:v>30700.76</c:v>
                </c:pt>
                <c:pt idx="4567">
                  <c:v>30702.58</c:v>
                </c:pt>
                <c:pt idx="4568">
                  <c:v>30713.58</c:v>
                </c:pt>
                <c:pt idx="4569">
                  <c:v>30716.49</c:v>
                </c:pt>
                <c:pt idx="4570">
                  <c:v>30760.41</c:v>
                </c:pt>
                <c:pt idx="4571">
                  <c:v>30766.240000000002</c:v>
                </c:pt>
                <c:pt idx="4572">
                  <c:v>30767.47</c:v>
                </c:pt>
                <c:pt idx="4573">
                  <c:v>30780.46</c:v>
                </c:pt>
                <c:pt idx="4574">
                  <c:v>30809.19</c:v>
                </c:pt>
                <c:pt idx="4575">
                  <c:v>30845.74</c:v>
                </c:pt>
                <c:pt idx="4576">
                  <c:v>30850.27</c:v>
                </c:pt>
                <c:pt idx="4577">
                  <c:v>30860.01</c:v>
                </c:pt>
                <c:pt idx="4578">
                  <c:v>30866.53</c:v>
                </c:pt>
                <c:pt idx="4579">
                  <c:v>30867.599999999999</c:v>
                </c:pt>
                <c:pt idx="4580">
                  <c:v>30914.12</c:v>
                </c:pt>
                <c:pt idx="4581">
                  <c:v>30931.57</c:v>
                </c:pt>
                <c:pt idx="4582">
                  <c:v>30942.98</c:v>
                </c:pt>
                <c:pt idx="4583">
                  <c:v>30951.39</c:v>
                </c:pt>
                <c:pt idx="4584">
                  <c:v>30970.21</c:v>
                </c:pt>
                <c:pt idx="4585">
                  <c:v>30971.46</c:v>
                </c:pt>
                <c:pt idx="4586">
                  <c:v>30978.92</c:v>
                </c:pt>
                <c:pt idx="4587">
                  <c:v>31042.95</c:v>
                </c:pt>
                <c:pt idx="4588">
                  <c:v>31046.22</c:v>
                </c:pt>
                <c:pt idx="4589">
                  <c:v>31113.68</c:v>
                </c:pt>
                <c:pt idx="4590">
                  <c:v>31118.59</c:v>
                </c:pt>
                <c:pt idx="4591">
                  <c:v>31125.63</c:v>
                </c:pt>
                <c:pt idx="4592">
                  <c:v>31147.64</c:v>
                </c:pt>
                <c:pt idx="4593">
                  <c:v>31158.75</c:v>
                </c:pt>
                <c:pt idx="4594">
                  <c:v>31209.98</c:v>
                </c:pt>
                <c:pt idx="4595">
                  <c:v>31252.66</c:v>
                </c:pt>
                <c:pt idx="4596">
                  <c:v>31255.3</c:v>
                </c:pt>
                <c:pt idx="4597">
                  <c:v>31256.53</c:v>
                </c:pt>
                <c:pt idx="4598">
                  <c:v>31259.59</c:v>
                </c:pt>
                <c:pt idx="4599">
                  <c:v>31274.57</c:v>
                </c:pt>
                <c:pt idx="4600">
                  <c:v>31315.46</c:v>
                </c:pt>
                <c:pt idx="4601">
                  <c:v>31345.42</c:v>
                </c:pt>
                <c:pt idx="4602">
                  <c:v>31346.47</c:v>
                </c:pt>
                <c:pt idx="4603">
                  <c:v>31360.720000000001</c:v>
                </c:pt>
                <c:pt idx="4604">
                  <c:v>31387.01</c:v>
                </c:pt>
                <c:pt idx="4605">
                  <c:v>31401.45</c:v>
                </c:pt>
                <c:pt idx="4606">
                  <c:v>31402.55</c:v>
                </c:pt>
                <c:pt idx="4607">
                  <c:v>31412.080000000002</c:v>
                </c:pt>
                <c:pt idx="4608">
                  <c:v>31422.720000000001</c:v>
                </c:pt>
                <c:pt idx="4609">
                  <c:v>31454.63</c:v>
                </c:pt>
                <c:pt idx="4610">
                  <c:v>31473.42</c:v>
                </c:pt>
                <c:pt idx="4611">
                  <c:v>31503.29</c:v>
                </c:pt>
                <c:pt idx="4612">
                  <c:v>31510.34</c:v>
                </c:pt>
                <c:pt idx="4613">
                  <c:v>31512.080000000002</c:v>
                </c:pt>
                <c:pt idx="4614">
                  <c:v>31561.72</c:v>
                </c:pt>
                <c:pt idx="4615">
                  <c:v>31583.33</c:v>
                </c:pt>
                <c:pt idx="4616">
                  <c:v>31587.83</c:v>
                </c:pt>
                <c:pt idx="4617">
                  <c:v>31598.84</c:v>
                </c:pt>
                <c:pt idx="4618">
                  <c:v>31622.05</c:v>
                </c:pt>
                <c:pt idx="4619">
                  <c:v>31623.8</c:v>
                </c:pt>
                <c:pt idx="4620">
                  <c:v>31644.47</c:v>
                </c:pt>
                <c:pt idx="4621">
                  <c:v>31655.89</c:v>
                </c:pt>
                <c:pt idx="4622">
                  <c:v>31661.360000000001</c:v>
                </c:pt>
                <c:pt idx="4623">
                  <c:v>31663.66</c:v>
                </c:pt>
                <c:pt idx="4624">
                  <c:v>31664.240000000002</c:v>
                </c:pt>
                <c:pt idx="4625">
                  <c:v>31673.75</c:v>
                </c:pt>
                <c:pt idx="4626">
                  <c:v>31674.93</c:v>
                </c:pt>
                <c:pt idx="4627">
                  <c:v>31680.22</c:v>
                </c:pt>
                <c:pt idx="4628">
                  <c:v>31697.4</c:v>
                </c:pt>
                <c:pt idx="4629">
                  <c:v>31698.92</c:v>
                </c:pt>
                <c:pt idx="4630">
                  <c:v>31705.48</c:v>
                </c:pt>
                <c:pt idx="4631">
                  <c:v>31722.63</c:v>
                </c:pt>
                <c:pt idx="4632">
                  <c:v>31752.98</c:v>
                </c:pt>
                <c:pt idx="4633">
                  <c:v>31764.87</c:v>
                </c:pt>
                <c:pt idx="4634">
                  <c:v>31776.01</c:v>
                </c:pt>
                <c:pt idx="4635">
                  <c:v>31782.25</c:v>
                </c:pt>
                <c:pt idx="4636">
                  <c:v>31782.67</c:v>
                </c:pt>
                <c:pt idx="4637">
                  <c:v>31800.1</c:v>
                </c:pt>
                <c:pt idx="4638">
                  <c:v>31802.91</c:v>
                </c:pt>
                <c:pt idx="4639">
                  <c:v>31815.57</c:v>
                </c:pt>
                <c:pt idx="4640">
                  <c:v>31821.439999999999</c:v>
                </c:pt>
                <c:pt idx="4641">
                  <c:v>31853.01</c:v>
                </c:pt>
                <c:pt idx="4642">
                  <c:v>31857.99</c:v>
                </c:pt>
                <c:pt idx="4643">
                  <c:v>31865.08</c:v>
                </c:pt>
                <c:pt idx="4644">
                  <c:v>31904.76</c:v>
                </c:pt>
                <c:pt idx="4645">
                  <c:v>31930.85</c:v>
                </c:pt>
                <c:pt idx="4646">
                  <c:v>32005.7</c:v>
                </c:pt>
                <c:pt idx="4647">
                  <c:v>32025.88</c:v>
                </c:pt>
                <c:pt idx="4648">
                  <c:v>32044.89</c:v>
                </c:pt>
                <c:pt idx="4649">
                  <c:v>32050.02</c:v>
                </c:pt>
                <c:pt idx="4650">
                  <c:v>32076.14</c:v>
                </c:pt>
                <c:pt idx="4651">
                  <c:v>32096.52</c:v>
                </c:pt>
                <c:pt idx="4652">
                  <c:v>32110.65</c:v>
                </c:pt>
                <c:pt idx="4653">
                  <c:v>32119.07</c:v>
                </c:pt>
                <c:pt idx="4654">
                  <c:v>32121.96</c:v>
                </c:pt>
                <c:pt idx="4655">
                  <c:v>32129.27</c:v>
                </c:pt>
                <c:pt idx="4656">
                  <c:v>32202.43</c:v>
                </c:pt>
                <c:pt idx="4657">
                  <c:v>32209.01</c:v>
                </c:pt>
                <c:pt idx="4658">
                  <c:v>32212.240000000002</c:v>
                </c:pt>
                <c:pt idx="4659">
                  <c:v>32218.560000000001</c:v>
                </c:pt>
                <c:pt idx="4660">
                  <c:v>32230.6</c:v>
                </c:pt>
                <c:pt idx="4661">
                  <c:v>32238.2</c:v>
                </c:pt>
                <c:pt idx="4662">
                  <c:v>32254.86</c:v>
                </c:pt>
                <c:pt idx="4663">
                  <c:v>32264.33</c:v>
                </c:pt>
                <c:pt idx="4664">
                  <c:v>32273.06</c:v>
                </c:pt>
                <c:pt idx="4665">
                  <c:v>32300.18</c:v>
                </c:pt>
                <c:pt idx="4666">
                  <c:v>32314.25</c:v>
                </c:pt>
                <c:pt idx="4667">
                  <c:v>32339.01</c:v>
                </c:pt>
                <c:pt idx="4668">
                  <c:v>32342.23</c:v>
                </c:pt>
                <c:pt idx="4669">
                  <c:v>32353.49</c:v>
                </c:pt>
                <c:pt idx="4670">
                  <c:v>32354.84</c:v>
                </c:pt>
                <c:pt idx="4671">
                  <c:v>32354.87</c:v>
                </c:pt>
                <c:pt idx="4672">
                  <c:v>32358.84</c:v>
                </c:pt>
                <c:pt idx="4673">
                  <c:v>32368.53</c:v>
                </c:pt>
                <c:pt idx="4674">
                  <c:v>32369.89</c:v>
                </c:pt>
                <c:pt idx="4675">
                  <c:v>32385.23</c:v>
                </c:pt>
                <c:pt idx="4676">
                  <c:v>32392.68</c:v>
                </c:pt>
                <c:pt idx="4677">
                  <c:v>32419.23</c:v>
                </c:pt>
                <c:pt idx="4678">
                  <c:v>32465.67</c:v>
                </c:pt>
                <c:pt idx="4679">
                  <c:v>32711.16</c:v>
                </c:pt>
                <c:pt idx="4680">
                  <c:v>32753.74</c:v>
                </c:pt>
                <c:pt idx="4681">
                  <c:v>32791.620000000003</c:v>
                </c:pt>
                <c:pt idx="4682">
                  <c:v>32838.699999999997</c:v>
                </c:pt>
                <c:pt idx="4683">
                  <c:v>32843.980000000003</c:v>
                </c:pt>
                <c:pt idx="4684">
                  <c:v>32847.65</c:v>
                </c:pt>
                <c:pt idx="4685">
                  <c:v>32871.69</c:v>
                </c:pt>
                <c:pt idx="4686">
                  <c:v>32903.9</c:v>
                </c:pt>
                <c:pt idx="4687">
                  <c:v>32906.5</c:v>
                </c:pt>
                <c:pt idx="4688">
                  <c:v>32918.050000000003</c:v>
                </c:pt>
                <c:pt idx="4689">
                  <c:v>32918.160000000003</c:v>
                </c:pt>
                <c:pt idx="4690">
                  <c:v>32921.589999999997</c:v>
                </c:pt>
                <c:pt idx="4691">
                  <c:v>32926.94</c:v>
                </c:pt>
                <c:pt idx="4692">
                  <c:v>32928.1</c:v>
                </c:pt>
                <c:pt idx="4693">
                  <c:v>32934.5</c:v>
                </c:pt>
                <c:pt idx="4694">
                  <c:v>32940.31</c:v>
                </c:pt>
                <c:pt idx="4695">
                  <c:v>32950.22</c:v>
                </c:pt>
                <c:pt idx="4696">
                  <c:v>32957.629999999997</c:v>
                </c:pt>
                <c:pt idx="4697">
                  <c:v>32968.639999999999</c:v>
                </c:pt>
                <c:pt idx="4698">
                  <c:v>32978.620000000003</c:v>
                </c:pt>
                <c:pt idx="4699">
                  <c:v>33017.06</c:v>
                </c:pt>
                <c:pt idx="4700">
                  <c:v>33024.83</c:v>
                </c:pt>
                <c:pt idx="4701">
                  <c:v>33073</c:v>
                </c:pt>
                <c:pt idx="4702">
                  <c:v>33075.019999999997</c:v>
                </c:pt>
                <c:pt idx="4703">
                  <c:v>33092.019999999997</c:v>
                </c:pt>
                <c:pt idx="4704">
                  <c:v>33101.42</c:v>
                </c:pt>
                <c:pt idx="4705">
                  <c:v>33136.31</c:v>
                </c:pt>
                <c:pt idx="4706">
                  <c:v>33139.35</c:v>
                </c:pt>
                <c:pt idx="4707">
                  <c:v>33168.050000000003</c:v>
                </c:pt>
                <c:pt idx="4708">
                  <c:v>33204.480000000003</c:v>
                </c:pt>
                <c:pt idx="4709">
                  <c:v>33213.760000000002</c:v>
                </c:pt>
                <c:pt idx="4710">
                  <c:v>33241.800000000003</c:v>
                </c:pt>
                <c:pt idx="4711">
                  <c:v>33250.839999999997</c:v>
                </c:pt>
                <c:pt idx="4712">
                  <c:v>33297.46</c:v>
                </c:pt>
                <c:pt idx="4713">
                  <c:v>33306.82</c:v>
                </c:pt>
                <c:pt idx="4714">
                  <c:v>33311.74</c:v>
                </c:pt>
                <c:pt idx="4715">
                  <c:v>33314.980000000003</c:v>
                </c:pt>
                <c:pt idx="4716">
                  <c:v>33319.599999999999</c:v>
                </c:pt>
                <c:pt idx="4717">
                  <c:v>33333.800000000003</c:v>
                </c:pt>
                <c:pt idx="4718">
                  <c:v>33334.01</c:v>
                </c:pt>
                <c:pt idx="4719">
                  <c:v>33374.97</c:v>
                </c:pt>
                <c:pt idx="4720">
                  <c:v>33388.9</c:v>
                </c:pt>
                <c:pt idx="4721">
                  <c:v>33403.019999999997</c:v>
                </c:pt>
                <c:pt idx="4722">
                  <c:v>33408.660000000003</c:v>
                </c:pt>
                <c:pt idx="4723">
                  <c:v>33423.089999999997</c:v>
                </c:pt>
                <c:pt idx="4724">
                  <c:v>33445.1</c:v>
                </c:pt>
                <c:pt idx="4725">
                  <c:v>33468.35</c:v>
                </c:pt>
                <c:pt idx="4726">
                  <c:v>33491.379999999997</c:v>
                </c:pt>
                <c:pt idx="4727">
                  <c:v>33564.11</c:v>
                </c:pt>
                <c:pt idx="4728">
                  <c:v>33568.58</c:v>
                </c:pt>
                <c:pt idx="4729">
                  <c:v>33574.01</c:v>
                </c:pt>
                <c:pt idx="4730">
                  <c:v>33583.910000000003</c:v>
                </c:pt>
                <c:pt idx="4731">
                  <c:v>33602.58</c:v>
                </c:pt>
                <c:pt idx="4732">
                  <c:v>33603.82</c:v>
                </c:pt>
                <c:pt idx="4733">
                  <c:v>33659.199999999997</c:v>
                </c:pt>
                <c:pt idx="4734">
                  <c:v>33660.44</c:v>
                </c:pt>
                <c:pt idx="4735">
                  <c:v>33665.99</c:v>
                </c:pt>
                <c:pt idx="4736">
                  <c:v>33695.83</c:v>
                </c:pt>
                <c:pt idx="4737">
                  <c:v>33716.35</c:v>
                </c:pt>
                <c:pt idx="4738">
                  <c:v>33717.21</c:v>
                </c:pt>
                <c:pt idx="4739">
                  <c:v>33778.300000000003</c:v>
                </c:pt>
                <c:pt idx="4740">
                  <c:v>33785.370000000003</c:v>
                </c:pt>
                <c:pt idx="4741">
                  <c:v>33791.65</c:v>
                </c:pt>
                <c:pt idx="4742">
                  <c:v>33807.050000000003</c:v>
                </c:pt>
                <c:pt idx="4743">
                  <c:v>33832.410000000003</c:v>
                </c:pt>
                <c:pt idx="4744">
                  <c:v>33865.26</c:v>
                </c:pt>
                <c:pt idx="4745">
                  <c:v>33881.910000000003</c:v>
                </c:pt>
                <c:pt idx="4746">
                  <c:v>33882.730000000003</c:v>
                </c:pt>
                <c:pt idx="4747">
                  <c:v>33900.68</c:v>
                </c:pt>
                <c:pt idx="4748">
                  <c:v>33913.11</c:v>
                </c:pt>
                <c:pt idx="4749">
                  <c:v>33952.58</c:v>
                </c:pt>
                <c:pt idx="4750">
                  <c:v>33969.57</c:v>
                </c:pt>
                <c:pt idx="4751">
                  <c:v>33982.44</c:v>
                </c:pt>
                <c:pt idx="4752">
                  <c:v>33982.699999999997</c:v>
                </c:pt>
                <c:pt idx="4753">
                  <c:v>33984.71</c:v>
                </c:pt>
                <c:pt idx="4754">
                  <c:v>34034.92</c:v>
                </c:pt>
                <c:pt idx="4755">
                  <c:v>34043.589999999997</c:v>
                </c:pt>
                <c:pt idx="4756">
                  <c:v>34054.589999999997</c:v>
                </c:pt>
                <c:pt idx="4757">
                  <c:v>34073.49</c:v>
                </c:pt>
                <c:pt idx="4758">
                  <c:v>34106.93</c:v>
                </c:pt>
                <c:pt idx="4759">
                  <c:v>34129.589999999997</c:v>
                </c:pt>
                <c:pt idx="4760">
                  <c:v>34171.51</c:v>
                </c:pt>
                <c:pt idx="4761">
                  <c:v>34197.129999999997</c:v>
                </c:pt>
                <c:pt idx="4762">
                  <c:v>34197.410000000003</c:v>
                </c:pt>
                <c:pt idx="4763">
                  <c:v>34244.28</c:v>
                </c:pt>
                <c:pt idx="4764">
                  <c:v>34299.24</c:v>
                </c:pt>
                <c:pt idx="4765">
                  <c:v>34322.769999999997</c:v>
                </c:pt>
                <c:pt idx="4766">
                  <c:v>34339.019999999997</c:v>
                </c:pt>
                <c:pt idx="4767">
                  <c:v>34342.980000000003</c:v>
                </c:pt>
                <c:pt idx="4768">
                  <c:v>34350.769999999997</c:v>
                </c:pt>
                <c:pt idx="4769">
                  <c:v>34386.239999999998</c:v>
                </c:pt>
                <c:pt idx="4770">
                  <c:v>34393.25</c:v>
                </c:pt>
                <c:pt idx="4771">
                  <c:v>34431.94</c:v>
                </c:pt>
                <c:pt idx="4772">
                  <c:v>34444.589999999997</c:v>
                </c:pt>
                <c:pt idx="4773">
                  <c:v>34462.699999999997</c:v>
                </c:pt>
                <c:pt idx="4774">
                  <c:v>34469.94</c:v>
                </c:pt>
                <c:pt idx="4775">
                  <c:v>34474.83</c:v>
                </c:pt>
                <c:pt idx="4776">
                  <c:v>34566.46</c:v>
                </c:pt>
                <c:pt idx="4777">
                  <c:v>34587.730000000003</c:v>
                </c:pt>
                <c:pt idx="4778">
                  <c:v>34589.72</c:v>
                </c:pt>
                <c:pt idx="4779">
                  <c:v>34594.29</c:v>
                </c:pt>
                <c:pt idx="4780">
                  <c:v>34620.19</c:v>
                </c:pt>
                <c:pt idx="4781">
                  <c:v>34636.370000000003</c:v>
                </c:pt>
                <c:pt idx="4782">
                  <c:v>34662.25</c:v>
                </c:pt>
                <c:pt idx="4783">
                  <c:v>34702.57</c:v>
                </c:pt>
                <c:pt idx="4784">
                  <c:v>34705.949999999997</c:v>
                </c:pt>
                <c:pt idx="4785">
                  <c:v>34722.449999999997</c:v>
                </c:pt>
                <c:pt idx="4786">
                  <c:v>34726.83</c:v>
                </c:pt>
                <c:pt idx="4787">
                  <c:v>34753.160000000003</c:v>
                </c:pt>
                <c:pt idx="4788">
                  <c:v>34771</c:v>
                </c:pt>
                <c:pt idx="4789">
                  <c:v>34807.440000000002</c:v>
                </c:pt>
                <c:pt idx="4790">
                  <c:v>34900.89</c:v>
                </c:pt>
                <c:pt idx="4791">
                  <c:v>34909.53</c:v>
                </c:pt>
                <c:pt idx="4792">
                  <c:v>34909.93</c:v>
                </c:pt>
                <c:pt idx="4793">
                  <c:v>34921.24</c:v>
                </c:pt>
                <c:pt idx="4794">
                  <c:v>34929.589999999997</c:v>
                </c:pt>
                <c:pt idx="4795">
                  <c:v>34931.300000000003</c:v>
                </c:pt>
                <c:pt idx="4796">
                  <c:v>35019.919999999998</c:v>
                </c:pt>
                <c:pt idx="4797">
                  <c:v>35069.800000000003</c:v>
                </c:pt>
                <c:pt idx="4798">
                  <c:v>35093.699999999997</c:v>
                </c:pt>
                <c:pt idx="4799">
                  <c:v>35112.269999999997</c:v>
                </c:pt>
                <c:pt idx="4800">
                  <c:v>35122.01</c:v>
                </c:pt>
                <c:pt idx="4801">
                  <c:v>35154.660000000003</c:v>
                </c:pt>
                <c:pt idx="4802">
                  <c:v>35210.550000000003</c:v>
                </c:pt>
                <c:pt idx="4803">
                  <c:v>35230.47</c:v>
                </c:pt>
                <c:pt idx="4804">
                  <c:v>35231.35</c:v>
                </c:pt>
                <c:pt idx="4805">
                  <c:v>35232.68</c:v>
                </c:pt>
                <c:pt idx="4806">
                  <c:v>35268.78</c:v>
                </c:pt>
                <c:pt idx="4807">
                  <c:v>35311.65</c:v>
                </c:pt>
                <c:pt idx="4808">
                  <c:v>35329.65</c:v>
                </c:pt>
                <c:pt idx="4809">
                  <c:v>35347.699999999997</c:v>
                </c:pt>
                <c:pt idx="4810">
                  <c:v>35365.769999999997</c:v>
                </c:pt>
                <c:pt idx="4811">
                  <c:v>35370.9</c:v>
                </c:pt>
                <c:pt idx="4812">
                  <c:v>35372.449999999997</c:v>
                </c:pt>
                <c:pt idx="4813">
                  <c:v>35376.39</c:v>
                </c:pt>
                <c:pt idx="4814">
                  <c:v>35389.47</c:v>
                </c:pt>
                <c:pt idx="4815">
                  <c:v>35404.92</c:v>
                </c:pt>
                <c:pt idx="4816">
                  <c:v>35452.449999999997</c:v>
                </c:pt>
                <c:pt idx="4817">
                  <c:v>35475.94</c:v>
                </c:pt>
                <c:pt idx="4818">
                  <c:v>35509.33</c:v>
                </c:pt>
                <c:pt idx="4819">
                  <c:v>35531.699999999997</c:v>
                </c:pt>
                <c:pt idx="4820">
                  <c:v>35540</c:v>
                </c:pt>
                <c:pt idx="4821">
                  <c:v>35543.26</c:v>
                </c:pt>
                <c:pt idx="4822">
                  <c:v>35548.519999999997</c:v>
                </c:pt>
                <c:pt idx="4823">
                  <c:v>35555.31</c:v>
                </c:pt>
                <c:pt idx="4824">
                  <c:v>35577.22</c:v>
                </c:pt>
                <c:pt idx="4825">
                  <c:v>35597.730000000003</c:v>
                </c:pt>
                <c:pt idx="4826">
                  <c:v>35630.68</c:v>
                </c:pt>
                <c:pt idx="4827">
                  <c:v>35632.800000000003</c:v>
                </c:pt>
                <c:pt idx="4828">
                  <c:v>35649.25</c:v>
                </c:pt>
                <c:pt idx="4829">
                  <c:v>35667.870000000003</c:v>
                </c:pt>
                <c:pt idx="4830">
                  <c:v>35705.129999999997</c:v>
                </c:pt>
                <c:pt idx="4831">
                  <c:v>35748.589999999997</c:v>
                </c:pt>
                <c:pt idx="4832">
                  <c:v>35748.660000000003</c:v>
                </c:pt>
                <c:pt idx="4833">
                  <c:v>35767.379999999997</c:v>
                </c:pt>
                <c:pt idx="4834">
                  <c:v>35787.040000000001</c:v>
                </c:pt>
                <c:pt idx="4835">
                  <c:v>35788.18</c:v>
                </c:pt>
                <c:pt idx="4836">
                  <c:v>35794.230000000003</c:v>
                </c:pt>
                <c:pt idx="4837">
                  <c:v>35797.47</c:v>
                </c:pt>
                <c:pt idx="4838">
                  <c:v>35798.550000000003</c:v>
                </c:pt>
                <c:pt idx="4839">
                  <c:v>35812</c:v>
                </c:pt>
                <c:pt idx="4840">
                  <c:v>35820.339999999997</c:v>
                </c:pt>
                <c:pt idx="4841">
                  <c:v>35859.82</c:v>
                </c:pt>
                <c:pt idx="4842">
                  <c:v>35871.81</c:v>
                </c:pt>
                <c:pt idx="4843">
                  <c:v>36001.599999999999</c:v>
                </c:pt>
                <c:pt idx="4844">
                  <c:v>36002.019999999997</c:v>
                </c:pt>
                <c:pt idx="4845">
                  <c:v>36026.019999999997</c:v>
                </c:pt>
                <c:pt idx="4846">
                  <c:v>36072.58</c:v>
                </c:pt>
                <c:pt idx="4847">
                  <c:v>36089.39</c:v>
                </c:pt>
                <c:pt idx="4848">
                  <c:v>36091.15</c:v>
                </c:pt>
                <c:pt idx="4849">
                  <c:v>36108.339999999997</c:v>
                </c:pt>
                <c:pt idx="4850">
                  <c:v>36120.83</c:v>
                </c:pt>
                <c:pt idx="4851">
                  <c:v>36167.31</c:v>
                </c:pt>
                <c:pt idx="4852">
                  <c:v>36188.28</c:v>
                </c:pt>
                <c:pt idx="4853">
                  <c:v>36203.29</c:v>
                </c:pt>
                <c:pt idx="4854">
                  <c:v>36207.51</c:v>
                </c:pt>
                <c:pt idx="4855">
                  <c:v>36223.879999999997</c:v>
                </c:pt>
                <c:pt idx="4856">
                  <c:v>36228.82</c:v>
                </c:pt>
                <c:pt idx="4857">
                  <c:v>36249.85</c:v>
                </c:pt>
                <c:pt idx="4858">
                  <c:v>36295.22</c:v>
                </c:pt>
                <c:pt idx="4859">
                  <c:v>36320.620000000003</c:v>
                </c:pt>
                <c:pt idx="4860">
                  <c:v>36329.19</c:v>
                </c:pt>
                <c:pt idx="4861">
                  <c:v>36388.89</c:v>
                </c:pt>
                <c:pt idx="4862">
                  <c:v>36389.160000000003</c:v>
                </c:pt>
                <c:pt idx="4863">
                  <c:v>36399.81</c:v>
                </c:pt>
                <c:pt idx="4864">
                  <c:v>36427.15</c:v>
                </c:pt>
                <c:pt idx="4865">
                  <c:v>36444.300000000003</c:v>
                </c:pt>
                <c:pt idx="4866">
                  <c:v>36465.620000000003</c:v>
                </c:pt>
                <c:pt idx="4867">
                  <c:v>36516.6</c:v>
                </c:pt>
                <c:pt idx="4868">
                  <c:v>36517.85</c:v>
                </c:pt>
                <c:pt idx="4869">
                  <c:v>36529.519999999997</c:v>
                </c:pt>
                <c:pt idx="4870">
                  <c:v>36583.79</c:v>
                </c:pt>
                <c:pt idx="4871">
                  <c:v>36596.92</c:v>
                </c:pt>
                <c:pt idx="4872">
                  <c:v>36621.93</c:v>
                </c:pt>
                <c:pt idx="4873">
                  <c:v>36629.74</c:v>
                </c:pt>
                <c:pt idx="4874">
                  <c:v>36644.68</c:v>
                </c:pt>
                <c:pt idx="4875">
                  <c:v>36661.69</c:v>
                </c:pt>
                <c:pt idx="4876">
                  <c:v>36686.17</c:v>
                </c:pt>
                <c:pt idx="4877">
                  <c:v>36690.69</c:v>
                </c:pt>
                <c:pt idx="4878">
                  <c:v>36693.269999999997</c:v>
                </c:pt>
                <c:pt idx="4879">
                  <c:v>36703.839999999997</c:v>
                </c:pt>
                <c:pt idx="4880">
                  <c:v>36746.26</c:v>
                </c:pt>
                <c:pt idx="4881">
                  <c:v>36777.46</c:v>
                </c:pt>
                <c:pt idx="4882">
                  <c:v>36780.400000000001</c:v>
                </c:pt>
                <c:pt idx="4883">
                  <c:v>36786.36</c:v>
                </c:pt>
                <c:pt idx="4884">
                  <c:v>36803.64</c:v>
                </c:pt>
                <c:pt idx="4885">
                  <c:v>36816.67</c:v>
                </c:pt>
                <c:pt idx="4886">
                  <c:v>36824.980000000003</c:v>
                </c:pt>
                <c:pt idx="4887">
                  <c:v>36835.93</c:v>
                </c:pt>
                <c:pt idx="4888">
                  <c:v>36842.26</c:v>
                </c:pt>
                <c:pt idx="4889">
                  <c:v>36847.730000000003</c:v>
                </c:pt>
                <c:pt idx="4890">
                  <c:v>36880.959999999999</c:v>
                </c:pt>
                <c:pt idx="4891">
                  <c:v>36881.550000000003</c:v>
                </c:pt>
                <c:pt idx="4892">
                  <c:v>36917.03</c:v>
                </c:pt>
                <c:pt idx="4893">
                  <c:v>36926.11</c:v>
                </c:pt>
                <c:pt idx="4894">
                  <c:v>36932.83</c:v>
                </c:pt>
                <c:pt idx="4895">
                  <c:v>36938.42</c:v>
                </c:pt>
                <c:pt idx="4896">
                  <c:v>36941.61</c:v>
                </c:pt>
                <c:pt idx="4897">
                  <c:v>36942.35</c:v>
                </c:pt>
                <c:pt idx="4898">
                  <c:v>36997.550000000003</c:v>
                </c:pt>
                <c:pt idx="4899">
                  <c:v>37026.480000000003</c:v>
                </c:pt>
                <c:pt idx="4900">
                  <c:v>37043.879999999997</c:v>
                </c:pt>
                <c:pt idx="4901">
                  <c:v>37056.839999999997</c:v>
                </c:pt>
                <c:pt idx="4902">
                  <c:v>37057.35</c:v>
                </c:pt>
                <c:pt idx="4903">
                  <c:v>37073.339999999997</c:v>
                </c:pt>
                <c:pt idx="4904">
                  <c:v>37088.81</c:v>
                </c:pt>
                <c:pt idx="4905">
                  <c:v>37094.870000000003</c:v>
                </c:pt>
                <c:pt idx="4906">
                  <c:v>37138.53</c:v>
                </c:pt>
                <c:pt idx="4907">
                  <c:v>37186.74</c:v>
                </c:pt>
                <c:pt idx="4908">
                  <c:v>37195.29</c:v>
                </c:pt>
                <c:pt idx="4909">
                  <c:v>37196.51</c:v>
                </c:pt>
                <c:pt idx="4910">
                  <c:v>37217.379999999997</c:v>
                </c:pt>
                <c:pt idx="4911">
                  <c:v>37226.949999999997</c:v>
                </c:pt>
                <c:pt idx="4912">
                  <c:v>37331.31</c:v>
                </c:pt>
                <c:pt idx="4913">
                  <c:v>37343.230000000003</c:v>
                </c:pt>
                <c:pt idx="4914">
                  <c:v>37394.120000000003</c:v>
                </c:pt>
                <c:pt idx="4915">
                  <c:v>37401.050000000003</c:v>
                </c:pt>
                <c:pt idx="4916">
                  <c:v>37429.03</c:v>
                </c:pt>
                <c:pt idx="4917">
                  <c:v>37431.129999999997</c:v>
                </c:pt>
                <c:pt idx="4918">
                  <c:v>37445.14</c:v>
                </c:pt>
                <c:pt idx="4919">
                  <c:v>37445.230000000003</c:v>
                </c:pt>
                <c:pt idx="4920">
                  <c:v>37449.629999999997</c:v>
                </c:pt>
                <c:pt idx="4921">
                  <c:v>37456.18</c:v>
                </c:pt>
                <c:pt idx="4922">
                  <c:v>37456.519999999997</c:v>
                </c:pt>
                <c:pt idx="4923">
                  <c:v>37467.35</c:v>
                </c:pt>
                <c:pt idx="4924">
                  <c:v>37499.9</c:v>
                </c:pt>
                <c:pt idx="4925">
                  <c:v>37552.83</c:v>
                </c:pt>
                <c:pt idx="4926">
                  <c:v>37589.39</c:v>
                </c:pt>
                <c:pt idx="4927">
                  <c:v>37603.56</c:v>
                </c:pt>
                <c:pt idx="4928">
                  <c:v>37646.85</c:v>
                </c:pt>
                <c:pt idx="4929">
                  <c:v>37718.449999999997</c:v>
                </c:pt>
                <c:pt idx="4930">
                  <c:v>37753.69</c:v>
                </c:pt>
                <c:pt idx="4931">
                  <c:v>37772.910000000003</c:v>
                </c:pt>
                <c:pt idx="4932">
                  <c:v>37817.199999999997</c:v>
                </c:pt>
                <c:pt idx="4933">
                  <c:v>37832.19</c:v>
                </c:pt>
                <c:pt idx="4934">
                  <c:v>37839.360000000001</c:v>
                </c:pt>
                <c:pt idx="4935">
                  <c:v>37854.44</c:v>
                </c:pt>
                <c:pt idx="4936">
                  <c:v>37884.839999999997</c:v>
                </c:pt>
                <c:pt idx="4937">
                  <c:v>37885.61</c:v>
                </c:pt>
                <c:pt idx="4938">
                  <c:v>37930.339999999997</c:v>
                </c:pt>
                <c:pt idx="4939">
                  <c:v>37991.47</c:v>
                </c:pt>
                <c:pt idx="4940">
                  <c:v>38035.14</c:v>
                </c:pt>
                <c:pt idx="4941">
                  <c:v>38038.620000000003</c:v>
                </c:pt>
                <c:pt idx="4942">
                  <c:v>38069.46</c:v>
                </c:pt>
                <c:pt idx="4943">
                  <c:v>38071.919999999998</c:v>
                </c:pt>
                <c:pt idx="4944">
                  <c:v>38086.769999999997</c:v>
                </c:pt>
                <c:pt idx="4945">
                  <c:v>38103.199999999997</c:v>
                </c:pt>
                <c:pt idx="4946">
                  <c:v>38112.97</c:v>
                </c:pt>
                <c:pt idx="4947">
                  <c:v>38114.5</c:v>
                </c:pt>
                <c:pt idx="4948">
                  <c:v>38128.22</c:v>
                </c:pt>
                <c:pt idx="4949">
                  <c:v>38153.39</c:v>
                </c:pt>
                <c:pt idx="4950">
                  <c:v>38178.85</c:v>
                </c:pt>
                <c:pt idx="4951">
                  <c:v>38183.1</c:v>
                </c:pt>
                <c:pt idx="4952">
                  <c:v>38220.82</c:v>
                </c:pt>
                <c:pt idx="4953">
                  <c:v>38287.29</c:v>
                </c:pt>
                <c:pt idx="4954">
                  <c:v>38296.04</c:v>
                </c:pt>
                <c:pt idx="4955">
                  <c:v>38302.879999999997</c:v>
                </c:pt>
                <c:pt idx="4956">
                  <c:v>38311.040000000001</c:v>
                </c:pt>
                <c:pt idx="4957">
                  <c:v>38315.480000000003</c:v>
                </c:pt>
                <c:pt idx="4958">
                  <c:v>38322.730000000003</c:v>
                </c:pt>
                <c:pt idx="4959">
                  <c:v>38335.129999999997</c:v>
                </c:pt>
                <c:pt idx="4960">
                  <c:v>38395.06</c:v>
                </c:pt>
                <c:pt idx="4961">
                  <c:v>38412.06</c:v>
                </c:pt>
                <c:pt idx="4962">
                  <c:v>38416.21</c:v>
                </c:pt>
                <c:pt idx="4963">
                  <c:v>38436.75</c:v>
                </c:pt>
                <c:pt idx="4964">
                  <c:v>38442.959999999999</c:v>
                </c:pt>
                <c:pt idx="4965">
                  <c:v>38445.269999999997</c:v>
                </c:pt>
                <c:pt idx="4966">
                  <c:v>38487.93</c:v>
                </c:pt>
                <c:pt idx="4967">
                  <c:v>38499.31</c:v>
                </c:pt>
                <c:pt idx="4968">
                  <c:v>38561.19</c:v>
                </c:pt>
                <c:pt idx="4969">
                  <c:v>38581.15</c:v>
                </c:pt>
                <c:pt idx="4970">
                  <c:v>38633.71</c:v>
                </c:pt>
                <c:pt idx="4971">
                  <c:v>38638.480000000003</c:v>
                </c:pt>
                <c:pt idx="4972">
                  <c:v>38668.19</c:v>
                </c:pt>
                <c:pt idx="4973">
                  <c:v>38676.33</c:v>
                </c:pt>
                <c:pt idx="4974">
                  <c:v>38681.300000000003</c:v>
                </c:pt>
                <c:pt idx="4975">
                  <c:v>38756.410000000003</c:v>
                </c:pt>
                <c:pt idx="4976">
                  <c:v>38758.839999999997</c:v>
                </c:pt>
                <c:pt idx="4977">
                  <c:v>38761.660000000003</c:v>
                </c:pt>
                <c:pt idx="4978">
                  <c:v>38820.769999999997</c:v>
                </c:pt>
                <c:pt idx="4979">
                  <c:v>38832.949999999997</c:v>
                </c:pt>
                <c:pt idx="4980">
                  <c:v>38855.69</c:v>
                </c:pt>
                <c:pt idx="4981">
                  <c:v>38863.629999999997</c:v>
                </c:pt>
                <c:pt idx="4982">
                  <c:v>38904.14</c:v>
                </c:pt>
                <c:pt idx="4983">
                  <c:v>38908.720000000001</c:v>
                </c:pt>
                <c:pt idx="4984">
                  <c:v>38941.79</c:v>
                </c:pt>
                <c:pt idx="4985">
                  <c:v>38950.04</c:v>
                </c:pt>
                <c:pt idx="4986">
                  <c:v>38964.629999999997</c:v>
                </c:pt>
                <c:pt idx="4987">
                  <c:v>39001.79</c:v>
                </c:pt>
                <c:pt idx="4988">
                  <c:v>39012.15</c:v>
                </c:pt>
                <c:pt idx="4989">
                  <c:v>39015.199999999997</c:v>
                </c:pt>
                <c:pt idx="4990">
                  <c:v>39033.19</c:v>
                </c:pt>
                <c:pt idx="4991">
                  <c:v>39048.21</c:v>
                </c:pt>
                <c:pt idx="4992">
                  <c:v>39061.29</c:v>
                </c:pt>
                <c:pt idx="4993">
                  <c:v>39065.74</c:v>
                </c:pt>
                <c:pt idx="4994">
                  <c:v>39078.14</c:v>
                </c:pt>
                <c:pt idx="4995">
                  <c:v>39132.78</c:v>
                </c:pt>
                <c:pt idx="4996">
                  <c:v>39153.11</c:v>
                </c:pt>
                <c:pt idx="4997">
                  <c:v>39246.01</c:v>
                </c:pt>
                <c:pt idx="4998">
                  <c:v>39288.71</c:v>
                </c:pt>
                <c:pt idx="4999">
                  <c:v>39295.21</c:v>
                </c:pt>
                <c:pt idx="5000">
                  <c:v>39343.83</c:v>
                </c:pt>
                <c:pt idx="5001">
                  <c:v>39380.31</c:v>
                </c:pt>
                <c:pt idx="5002">
                  <c:v>39387.120000000003</c:v>
                </c:pt>
                <c:pt idx="5003">
                  <c:v>39517.040000000001</c:v>
                </c:pt>
                <c:pt idx="5004">
                  <c:v>39525.15</c:v>
                </c:pt>
                <c:pt idx="5005">
                  <c:v>39533.599999999999</c:v>
                </c:pt>
                <c:pt idx="5006">
                  <c:v>39577.83</c:v>
                </c:pt>
                <c:pt idx="5007">
                  <c:v>39643.949999999997</c:v>
                </c:pt>
                <c:pt idx="5008">
                  <c:v>39679.43</c:v>
                </c:pt>
                <c:pt idx="5009">
                  <c:v>39691.910000000003</c:v>
                </c:pt>
                <c:pt idx="5010">
                  <c:v>39693.550000000003</c:v>
                </c:pt>
                <c:pt idx="5011">
                  <c:v>39706.06</c:v>
                </c:pt>
                <c:pt idx="5012">
                  <c:v>39762.11</c:v>
                </c:pt>
                <c:pt idx="5013">
                  <c:v>39847.699999999997</c:v>
                </c:pt>
                <c:pt idx="5014">
                  <c:v>39895.26</c:v>
                </c:pt>
                <c:pt idx="5015">
                  <c:v>39910.160000000003</c:v>
                </c:pt>
                <c:pt idx="5016">
                  <c:v>39966.17</c:v>
                </c:pt>
                <c:pt idx="5017">
                  <c:v>39984.1</c:v>
                </c:pt>
                <c:pt idx="5018">
                  <c:v>39996.43</c:v>
                </c:pt>
                <c:pt idx="5019">
                  <c:v>40030.65</c:v>
                </c:pt>
                <c:pt idx="5020">
                  <c:v>40058.32</c:v>
                </c:pt>
                <c:pt idx="5021">
                  <c:v>40074.49</c:v>
                </c:pt>
                <c:pt idx="5022">
                  <c:v>40099.769999999997</c:v>
                </c:pt>
                <c:pt idx="5023">
                  <c:v>40134.15</c:v>
                </c:pt>
                <c:pt idx="5024">
                  <c:v>40367.54</c:v>
                </c:pt>
                <c:pt idx="5025">
                  <c:v>40413.26</c:v>
                </c:pt>
                <c:pt idx="5026">
                  <c:v>40416.71</c:v>
                </c:pt>
                <c:pt idx="5027">
                  <c:v>40433.370000000003</c:v>
                </c:pt>
                <c:pt idx="5028">
                  <c:v>40459.57</c:v>
                </c:pt>
                <c:pt idx="5029">
                  <c:v>40477.15</c:v>
                </c:pt>
                <c:pt idx="5030">
                  <c:v>40483.910000000003</c:v>
                </c:pt>
                <c:pt idx="5031">
                  <c:v>40512.94</c:v>
                </c:pt>
                <c:pt idx="5032">
                  <c:v>40515.589999999997</c:v>
                </c:pt>
                <c:pt idx="5033">
                  <c:v>40620.21</c:v>
                </c:pt>
                <c:pt idx="5034">
                  <c:v>40621.86</c:v>
                </c:pt>
                <c:pt idx="5035">
                  <c:v>40721.629999999997</c:v>
                </c:pt>
                <c:pt idx="5036">
                  <c:v>40947.839999999997</c:v>
                </c:pt>
                <c:pt idx="5037">
                  <c:v>41033.47</c:v>
                </c:pt>
                <c:pt idx="5038">
                  <c:v>41063.410000000003</c:v>
                </c:pt>
                <c:pt idx="5039">
                  <c:v>41068.959999999999</c:v>
                </c:pt>
                <c:pt idx="5040">
                  <c:v>41098.17</c:v>
                </c:pt>
                <c:pt idx="5041">
                  <c:v>41125.160000000003</c:v>
                </c:pt>
                <c:pt idx="5042">
                  <c:v>41148.54</c:v>
                </c:pt>
                <c:pt idx="5043">
                  <c:v>41228.74</c:v>
                </c:pt>
                <c:pt idx="5044">
                  <c:v>41237.08</c:v>
                </c:pt>
                <c:pt idx="5045">
                  <c:v>41281.81</c:v>
                </c:pt>
                <c:pt idx="5046">
                  <c:v>41299.300000000003</c:v>
                </c:pt>
                <c:pt idx="5047">
                  <c:v>41328.58</c:v>
                </c:pt>
                <c:pt idx="5048">
                  <c:v>41342.93</c:v>
                </c:pt>
                <c:pt idx="5049">
                  <c:v>41360.17</c:v>
                </c:pt>
                <c:pt idx="5050">
                  <c:v>41378.019999999997</c:v>
                </c:pt>
                <c:pt idx="5051">
                  <c:v>41392.480000000003</c:v>
                </c:pt>
                <c:pt idx="5052">
                  <c:v>41393.06</c:v>
                </c:pt>
                <c:pt idx="5053">
                  <c:v>41444.67</c:v>
                </c:pt>
                <c:pt idx="5054">
                  <c:v>41510.78</c:v>
                </c:pt>
                <c:pt idx="5055">
                  <c:v>41553.97</c:v>
                </c:pt>
                <c:pt idx="5056">
                  <c:v>41565.54</c:v>
                </c:pt>
                <c:pt idx="5057">
                  <c:v>41596.26</c:v>
                </c:pt>
                <c:pt idx="5058">
                  <c:v>41609.86</c:v>
                </c:pt>
                <c:pt idx="5059">
                  <c:v>41620.42</c:v>
                </c:pt>
                <c:pt idx="5060">
                  <c:v>41634.65</c:v>
                </c:pt>
                <c:pt idx="5061">
                  <c:v>41682.639999999999</c:v>
                </c:pt>
                <c:pt idx="5062">
                  <c:v>41711.769999999997</c:v>
                </c:pt>
                <c:pt idx="5063">
                  <c:v>41713.58</c:v>
                </c:pt>
                <c:pt idx="5064">
                  <c:v>41724.54</c:v>
                </c:pt>
                <c:pt idx="5065">
                  <c:v>41764.120000000003</c:v>
                </c:pt>
                <c:pt idx="5066">
                  <c:v>41791.910000000003</c:v>
                </c:pt>
                <c:pt idx="5067">
                  <c:v>41803.519999999997</c:v>
                </c:pt>
                <c:pt idx="5068">
                  <c:v>41854.58</c:v>
                </c:pt>
                <c:pt idx="5069">
                  <c:v>41918.54</c:v>
                </c:pt>
                <c:pt idx="5070">
                  <c:v>41950.67</c:v>
                </c:pt>
                <c:pt idx="5071">
                  <c:v>41960.75</c:v>
                </c:pt>
                <c:pt idx="5072">
                  <c:v>41998.58</c:v>
                </c:pt>
                <c:pt idx="5073">
                  <c:v>42021.86</c:v>
                </c:pt>
                <c:pt idx="5074">
                  <c:v>42027.94</c:v>
                </c:pt>
                <c:pt idx="5075">
                  <c:v>42057.73</c:v>
                </c:pt>
                <c:pt idx="5076">
                  <c:v>42096.639999999999</c:v>
                </c:pt>
                <c:pt idx="5077">
                  <c:v>42132.62</c:v>
                </c:pt>
                <c:pt idx="5078">
                  <c:v>42142.2</c:v>
                </c:pt>
                <c:pt idx="5079">
                  <c:v>42168.34</c:v>
                </c:pt>
                <c:pt idx="5080">
                  <c:v>42189.97</c:v>
                </c:pt>
                <c:pt idx="5081">
                  <c:v>42256.02</c:v>
                </c:pt>
                <c:pt idx="5082">
                  <c:v>42290.57</c:v>
                </c:pt>
                <c:pt idx="5083">
                  <c:v>42323.8</c:v>
                </c:pt>
                <c:pt idx="5084">
                  <c:v>42327.58</c:v>
                </c:pt>
                <c:pt idx="5085">
                  <c:v>42330.239999999998</c:v>
                </c:pt>
                <c:pt idx="5086">
                  <c:v>42356.06</c:v>
                </c:pt>
                <c:pt idx="5087">
                  <c:v>42362.66</c:v>
                </c:pt>
                <c:pt idx="5088">
                  <c:v>42370.03</c:v>
                </c:pt>
                <c:pt idx="5089">
                  <c:v>42412.58</c:v>
                </c:pt>
                <c:pt idx="5090">
                  <c:v>42421.91</c:v>
                </c:pt>
                <c:pt idx="5091">
                  <c:v>42423.42</c:v>
                </c:pt>
                <c:pt idx="5092">
                  <c:v>42459.59</c:v>
                </c:pt>
                <c:pt idx="5093">
                  <c:v>42532.6</c:v>
                </c:pt>
                <c:pt idx="5094">
                  <c:v>42537.98</c:v>
                </c:pt>
                <c:pt idx="5095">
                  <c:v>42563.46</c:v>
                </c:pt>
                <c:pt idx="5096">
                  <c:v>42564.57</c:v>
                </c:pt>
                <c:pt idx="5097">
                  <c:v>42637.37</c:v>
                </c:pt>
                <c:pt idx="5098">
                  <c:v>42642.3</c:v>
                </c:pt>
                <c:pt idx="5099">
                  <c:v>42654.73</c:v>
                </c:pt>
                <c:pt idx="5100">
                  <c:v>42682.85</c:v>
                </c:pt>
                <c:pt idx="5101">
                  <c:v>42709.38</c:v>
                </c:pt>
                <c:pt idx="5102">
                  <c:v>42757.16</c:v>
                </c:pt>
                <c:pt idx="5103">
                  <c:v>42936.12</c:v>
                </c:pt>
                <c:pt idx="5104">
                  <c:v>43024.92</c:v>
                </c:pt>
                <c:pt idx="5105">
                  <c:v>43031.23</c:v>
                </c:pt>
                <c:pt idx="5106">
                  <c:v>43048.94</c:v>
                </c:pt>
                <c:pt idx="5107">
                  <c:v>43049.9</c:v>
                </c:pt>
                <c:pt idx="5108">
                  <c:v>43052.17</c:v>
                </c:pt>
                <c:pt idx="5109">
                  <c:v>43288.69</c:v>
                </c:pt>
                <c:pt idx="5110">
                  <c:v>43304.05</c:v>
                </c:pt>
                <c:pt idx="5111">
                  <c:v>43314.1</c:v>
                </c:pt>
                <c:pt idx="5112">
                  <c:v>43341.63</c:v>
                </c:pt>
                <c:pt idx="5113">
                  <c:v>43359.63</c:v>
                </c:pt>
                <c:pt idx="5114">
                  <c:v>43398.31</c:v>
                </c:pt>
                <c:pt idx="5115">
                  <c:v>43400.72</c:v>
                </c:pt>
                <c:pt idx="5116">
                  <c:v>43477.59</c:v>
                </c:pt>
                <c:pt idx="5117">
                  <c:v>43485.31</c:v>
                </c:pt>
                <c:pt idx="5118">
                  <c:v>43501.52</c:v>
                </c:pt>
                <c:pt idx="5119">
                  <c:v>43501.79</c:v>
                </c:pt>
                <c:pt idx="5120">
                  <c:v>43573.82</c:v>
                </c:pt>
                <c:pt idx="5121">
                  <c:v>43578.73</c:v>
                </c:pt>
                <c:pt idx="5122">
                  <c:v>43582.239999999998</c:v>
                </c:pt>
                <c:pt idx="5123">
                  <c:v>43628.99</c:v>
                </c:pt>
                <c:pt idx="5124">
                  <c:v>43680.15</c:v>
                </c:pt>
                <c:pt idx="5125">
                  <c:v>43698.96</c:v>
                </c:pt>
                <c:pt idx="5126">
                  <c:v>43713.88</c:v>
                </c:pt>
                <c:pt idx="5127">
                  <c:v>43735.14</c:v>
                </c:pt>
                <c:pt idx="5128">
                  <c:v>43752.23</c:v>
                </c:pt>
                <c:pt idx="5129">
                  <c:v>43776.97</c:v>
                </c:pt>
                <c:pt idx="5130">
                  <c:v>43838.84</c:v>
                </c:pt>
                <c:pt idx="5131">
                  <c:v>43841.66</c:v>
                </c:pt>
                <c:pt idx="5132">
                  <c:v>43888.38</c:v>
                </c:pt>
                <c:pt idx="5133">
                  <c:v>43895.79</c:v>
                </c:pt>
                <c:pt idx="5134">
                  <c:v>43913.7</c:v>
                </c:pt>
                <c:pt idx="5135">
                  <c:v>43966.89</c:v>
                </c:pt>
                <c:pt idx="5136">
                  <c:v>44007.35</c:v>
                </c:pt>
                <c:pt idx="5137">
                  <c:v>44081.8</c:v>
                </c:pt>
                <c:pt idx="5138">
                  <c:v>44103.68</c:v>
                </c:pt>
                <c:pt idx="5139">
                  <c:v>44106.36</c:v>
                </c:pt>
                <c:pt idx="5140">
                  <c:v>44199.92</c:v>
                </c:pt>
                <c:pt idx="5141">
                  <c:v>44217.32</c:v>
                </c:pt>
                <c:pt idx="5142">
                  <c:v>44237.45</c:v>
                </c:pt>
                <c:pt idx="5143">
                  <c:v>44239.199999999997</c:v>
                </c:pt>
                <c:pt idx="5144">
                  <c:v>44253.38</c:v>
                </c:pt>
                <c:pt idx="5145">
                  <c:v>44261.760000000002</c:v>
                </c:pt>
                <c:pt idx="5146">
                  <c:v>44268.54</c:v>
                </c:pt>
                <c:pt idx="5147">
                  <c:v>44278</c:v>
                </c:pt>
                <c:pt idx="5148">
                  <c:v>44297.9</c:v>
                </c:pt>
                <c:pt idx="5149">
                  <c:v>44348.46</c:v>
                </c:pt>
                <c:pt idx="5150">
                  <c:v>44357.89</c:v>
                </c:pt>
                <c:pt idx="5151">
                  <c:v>44417.02</c:v>
                </c:pt>
                <c:pt idx="5152">
                  <c:v>44463.8</c:v>
                </c:pt>
                <c:pt idx="5153">
                  <c:v>44508.6</c:v>
                </c:pt>
                <c:pt idx="5154">
                  <c:v>44510.37</c:v>
                </c:pt>
                <c:pt idx="5155">
                  <c:v>44548.73</c:v>
                </c:pt>
                <c:pt idx="5156">
                  <c:v>44580.54</c:v>
                </c:pt>
                <c:pt idx="5157">
                  <c:v>44624.75</c:v>
                </c:pt>
                <c:pt idx="5158">
                  <c:v>44634.7</c:v>
                </c:pt>
                <c:pt idx="5159">
                  <c:v>44745.53</c:v>
                </c:pt>
                <c:pt idx="5160">
                  <c:v>44750.01</c:v>
                </c:pt>
                <c:pt idx="5161">
                  <c:v>44752.07</c:v>
                </c:pt>
                <c:pt idx="5162">
                  <c:v>44755.67</c:v>
                </c:pt>
                <c:pt idx="5163">
                  <c:v>44771.78</c:v>
                </c:pt>
                <c:pt idx="5164">
                  <c:v>44791.08</c:v>
                </c:pt>
                <c:pt idx="5165">
                  <c:v>44796.14</c:v>
                </c:pt>
                <c:pt idx="5166">
                  <c:v>44834.07</c:v>
                </c:pt>
                <c:pt idx="5167">
                  <c:v>44869.59</c:v>
                </c:pt>
                <c:pt idx="5168">
                  <c:v>44903.78</c:v>
                </c:pt>
                <c:pt idx="5169">
                  <c:v>44939.65</c:v>
                </c:pt>
                <c:pt idx="5170">
                  <c:v>45022.01</c:v>
                </c:pt>
                <c:pt idx="5171">
                  <c:v>45033.39</c:v>
                </c:pt>
                <c:pt idx="5172">
                  <c:v>45293.19</c:v>
                </c:pt>
                <c:pt idx="5173">
                  <c:v>45313.77</c:v>
                </c:pt>
                <c:pt idx="5174">
                  <c:v>45330.48</c:v>
                </c:pt>
                <c:pt idx="5175">
                  <c:v>45386.68</c:v>
                </c:pt>
                <c:pt idx="5176">
                  <c:v>45441.41</c:v>
                </c:pt>
                <c:pt idx="5177">
                  <c:v>45508.2</c:v>
                </c:pt>
                <c:pt idx="5178">
                  <c:v>45556.58</c:v>
                </c:pt>
                <c:pt idx="5179">
                  <c:v>45586.82</c:v>
                </c:pt>
                <c:pt idx="5180">
                  <c:v>45615.66</c:v>
                </c:pt>
                <c:pt idx="5181">
                  <c:v>45616.54</c:v>
                </c:pt>
                <c:pt idx="5182">
                  <c:v>45658.04</c:v>
                </c:pt>
                <c:pt idx="5183">
                  <c:v>45693.02</c:v>
                </c:pt>
                <c:pt idx="5184">
                  <c:v>45797.13</c:v>
                </c:pt>
                <c:pt idx="5185">
                  <c:v>45827.63</c:v>
                </c:pt>
                <c:pt idx="5186">
                  <c:v>45869.23</c:v>
                </c:pt>
                <c:pt idx="5187">
                  <c:v>45941.81</c:v>
                </c:pt>
                <c:pt idx="5188">
                  <c:v>45958.79</c:v>
                </c:pt>
                <c:pt idx="5189">
                  <c:v>46011.74</c:v>
                </c:pt>
                <c:pt idx="5190">
                  <c:v>46022.45</c:v>
                </c:pt>
                <c:pt idx="5191">
                  <c:v>46098.25</c:v>
                </c:pt>
                <c:pt idx="5192">
                  <c:v>46103.03</c:v>
                </c:pt>
                <c:pt idx="5193">
                  <c:v>46113.35</c:v>
                </c:pt>
                <c:pt idx="5194">
                  <c:v>46185.93</c:v>
                </c:pt>
                <c:pt idx="5195">
                  <c:v>46202.31</c:v>
                </c:pt>
                <c:pt idx="5196">
                  <c:v>46202.41</c:v>
                </c:pt>
                <c:pt idx="5197">
                  <c:v>46225.42</c:v>
                </c:pt>
                <c:pt idx="5198">
                  <c:v>46240.7</c:v>
                </c:pt>
                <c:pt idx="5199">
                  <c:v>46244.25</c:v>
                </c:pt>
                <c:pt idx="5200">
                  <c:v>46318.73</c:v>
                </c:pt>
                <c:pt idx="5201">
                  <c:v>46320.15</c:v>
                </c:pt>
                <c:pt idx="5202">
                  <c:v>46355.79</c:v>
                </c:pt>
                <c:pt idx="5203">
                  <c:v>46373.72</c:v>
                </c:pt>
                <c:pt idx="5204">
                  <c:v>46409.32</c:v>
                </c:pt>
                <c:pt idx="5205">
                  <c:v>46429.86</c:v>
                </c:pt>
                <c:pt idx="5206">
                  <c:v>46498.89</c:v>
                </c:pt>
                <c:pt idx="5207">
                  <c:v>46512.31</c:v>
                </c:pt>
                <c:pt idx="5208">
                  <c:v>46522.93</c:v>
                </c:pt>
                <c:pt idx="5209">
                  <c:v>46566.38</c:v>
                </c:pt>
                <c:pt idx="5210">
                  <c:v>46566.51</c:v>
                </c:pt>
                <c:pt idx="5211">
                  <c:v>46616.31</c:v>
                </c:pt>
                <c:pt idx="5212">
                  <c:v>46645.93</c:v>
                </c:pt>
                <c:pt idx="5213">
                  <c:v>46723.7</c:v>
                </c:pt>
                <c:pt idx="5214">
                  <c:v>46737.42</c:v>
                </c:pt>
                <c:pt idx="5215">
                  <c:v>46860.13</c:v>
                </c:pt>
                <c:pt idx="5216">
                  <c:v>46888.51</c:v>
                </c:pt>
                <c:pt idx="5217">
                  <c:v>46937.07</c:v>
                </c:pt>
                <c:pt idx="5218">
                  <c:v>47003.22</c:v>
                </c:pt>
                <c:pt idx="5219">
                  <c:v>47033.14</c:v>
                </c:pt>
                <c:pt idx="5220">
                  <c:v>47068.18</c:v>
                </c:pt>
                <c:pt idx="5221">
                  <c:v>47111.47</c:v>
                </c:pt>
                <c:pt idx="5222">
                  <c:v>47215.08</c:v>
                </c:pt>
                <c:pt idx="5223">
                  <c:v>47306.65</c:v>
                </c:pt>
                <c:pt idx="5224">
                  <c:v>47492.23</c:v>
                </c:pt>
                <c:pt idx="5225">
                  <c:v>47580.93</c:v>
                </c:pt>
                <c:pt idx="5226">
                  <c:v>47636.4</c:v>
                </c:pt>
                <c:pt idx="5227">
                  <c:v>47644.02</c:v>
                </c:pt>
                <c:pt idx="5228">
                  <c:v>47657.58</c:v>
                </c:pt>
                <c:pt idx="5229">
                  <c:v>47670.71</c:v>
                </c:pt>
                <c:pt idx="5230">
                  <c:v>47706.61</c:v>
                </c:pt>
                <c:pt idx="5231">
                  <c:v>47728.66</c:v>
                </c:pt>
                <c:pt idx="5232">
                  <c:v>47749.58</c:v>
                </c:pt>
                <c:pt idx="5233">
                  <c:v>47777.57</c:v>
                </c:pt>
                <c:pt idx="5234">
                  <c:v>47786.48</c:v>
                </c:pt>
                <c:pt idx="5235">
                  <c:v>47793.42</c:v>
                </c:pt>
                <c:pt idx="5236">
                  <c:v>47890.59</c:v>
                </c:pt>
                <c:pt idx="5237">
                  <c:v>47982.39</c:v>
                </c:pt>
                <c:pt idx="5238">
                  <c:v>48027.27</c:v>
                </c:pt>
                <c:pt idx="5239">
                  <c:v>48113.61</c:v>
                </c:pt>
                <c:pt idx="5240">
                  <c:v>48195.3</c:v>
                </c:pt>
                <c:pt idx="5241">
                  <c:v>48234.52</c:v>
                </c:pt>
                <c:pt idx="5242">
                  <c:v>48390.13</c:v>
                </c:pt>
                <c:pt idx="5243">
                  <c:v>48585.36</c:v>
                </c:pt>
                <c:pt idx="5244">
                  <c:v>48603.18</c:v>
                </c:pt>
                <c:pt idx="5245">
                  <c:v>48615.08</c:v>
                </c:pt>
                <c:pt idx="5246">
                  <c:v>48616.83</c:v>
                </c:pt>
                <c:pt idx="5247">
                  <c:v>48645.27</c:v>
                </c:pt>
                <c:pt idx="5248">
                  <c:v>48646.74</c:v>
                </c:pt>
                <c:pt idx="5249">
                  <c:v>48680.71</c:v>
                </c:pt>
                <c:pt idx="5250">
                  <c:v>48718.78</c:v>
                </c:pt>
                <c:pt idx="5251">
                  <c:v>48746.71</c:v>
                </c:pt>
                <c:pt idx="5252">
                  <c:v>48835.62</c:v>
                </c:pt>
                <c:pt idx="5253">
                  <c:v>48847.6</c:v>
                </c:pt>
                <c:pt idx="5254">
                  <c:v>48867.19</c:v>
                </c:pt>
                <c:pt idx="5255">
                  <c:v>48937.78</c:v>
                </c:pt>
                <c:pt idx="5256">
                  <c:v>48954.2</c:v>
                </c:pt>
                <c:pt idx="5257">
                  <c:v>48984.4</c:v>
                </c:pt>
                <c:pt idx="5258">
                  <c:v>49132.42</c:v>
                </c:pt>
                <c:pt idx="5259">
                  <c:v>49181.3</c:v>
                </c:pt>
                <c:pt idx="5260">
                  <c:v>49217.66</c:v>
                </c:pt>
                <c:pt idx="5261">
                  <c:v>49259.77</c:v>
                </c:pt>
                <c:pt idx="5262">
                  <c:v>49278.71</c:v>
                </c:pt>
                <c:pt idx="5263">
                  <c:v>49335.44</c:v>
                </c:pt>
                <c:pt idx="5264">
                  <c:v>49338.21</c:v>
                </c:pt>
                <c:pt idx="5265">
                  <c:v>49434.14</c:v>
                </c:pt>
                <c:pt idx="5266">
                  <c:v>49577.53</c:v>
                </c:pt>
                <c:pt idx="5267">
                  <c:v>49675.02</c:v>
                </c:pt>
                <c:pt idx="5268">
                  <c:v>49685.15</c:v>
                </c:pt>
                <c:pt idx="5269">
                  <c:v>49715.24</c:v>
                </c:pt>
                <c:pt idx="5270">
                  <c:v>49748.23</c:v>
                </c:pt>
                <c:pt idx="5271">
                  <c:v>49785.35</c:v>
                </c:pt>
                <c:pt idx="5272">
                  <c:v>49852.67</c:v>
                </c:pt>
                <c:pt idx="5273">
                  <c:v>49861.279999999999</c:v>
                </c:pt>
                <c:pt idx="5274">
                  <c:v>49876.62</c:v>
                </c:pt>
                <c:pt idx="5275">
                  <c:v>49985.39</c:v>
                </c:pt>
                <c:pt idx="5276">
                  <c:v>50069.74</c:v>
                </c:pt>
                <c:pt idx="5277">
                  <c:v>50102.67</c:v>
                </c:pt>
                <c:pt idx="5278">
                  <c:v>50159.26</c:v>
                </c:pt>
                <c:pt idx="5279">
                  <c:v>50234.49</c:v>
                </c:pt>
                <c:pt idx="5280">
                  <c:v>50236.19</c:v>
                </c:pt>
                <c:pt idx="5281">
                  <c:v>50246.61</c:v>
                </c:pt>
                <c:pt idx="5282">
                  <c:v>50298.54</c:v>
                </c:pt>
                <c:pt idx="5283">
                  <c:v>50308.27</c:v>
                </c:pt>
                <c:pt idx="5284">
                  <c:v>50359.87</c:v>
                </c:pt>
                <c:pt idx="5285">
                  <c:v>50430.17</c:v>
                </c:pt>
                <c:pt idx="5286">
                  <c:v>50487.58</c:v>
                </c:pt>
                <c:pt idx="5287">
                  <c:v>50536.55</c:v>
                </c:pt>
                <c:pt idx="5288">
                  <c:v>50544.73</c:v>
                </c:pt>
                <c:pt idx="5289">
                  <c:v>50690.82</c:v>
                </c:pt>
                <c:pt idx="5290">
                  <c:v>50722.06</c:v>
                </c:pt>
                <c:pt idx="5291">
                  <c:v>50727.72</c:v>
                </c:pt>
                <c:pt idx="5292">
                  <c:v>50765.38</c:v>
                </c:pt>
                <c:pt idx="5293">
                  <c:v>50771.27</c:v>
                </c:pt>
                <c:pt idx="5294">
                  <c:v>50824.57</c:v>
                </c:pt>
                <c:pt idx="5295">
                  <c:v>50841.15</c:v>
                </c:pt>
                <c:pt idx="5296">
                  <c:v>50954.47</c:v>
                </c:pt>
                <c:pt idx="5297">
                  <c:v>50990.53</c:v>
                </c:pt>
                <c:pt idx="5298">
                  <c:v>51042.23</c:v>
                </c:pt>
                <c:pt idx="5299">
                  <c:v>51082.22</c:v>
                </c:pt>
                <c:pt idx="5300">
                  <c:v>51122.47</c:v>
                </c:pt>
                <c:pt idx="5301">
                  <c:v>51239.64</c:v>
                </c:pt>
                <c:pt idx="5302">
                  <c:v>51287.28</c:v>
                </c:pt>
                <c:pt idx="5303">
                  <c:v>51508.639999999999</c:v>
                </c:pt>
                <c:pt idx="5304">
                  <c:v>51515.18</c:v>
                </c:pt>
                <c:pt idx="5305">
                  <c:v>51604.639999999999</c:v>
                </c:pt>
                <c:pt idx="5306">
                  <c:v>51606.78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C-4042-8C4E-A7C71BD3D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35504"/>
        <c:axId val="483232224"/>
      </c:scatterChart>
      <c:valAx>
        <c:axId val="48323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232224"/>
        <c:crosses val="autoZero"/>
        <c:crossBetween val="midCat"/>
      </c:valAx>
      <c:valAx>
        <c:axId val="4832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3235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Renda Anual per capita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Renda Anual per capita</a:t>
          </a:r>
        </a:p>
      </cx:txPr>
    </cx:title>
    <cx:plotArea>
      <cx:plotAreaRegion>
        <cx:series layoutId="boxWhisker" uniqueId="{0000000D-BB16-4985-8A2A-2BAFFCAC64FB}">
          <cx:tx>
            <cx:txData>
              <cx:f>_xlchart.v1.0</cx:f>
              <cx:v>GDP_CAPITA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80961</xdr:colOff>
      <xdr:row>4</xdr:row>
      <xdr:rowOff>76199</xdr:rowOff>
    </xdr:from>
    <xdr:to>
      <xdr:col>6</xdr:col>
      <xdr:colOff>1019174</xdr:colOff>
      <xdr:row>26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9B8CEEB7-7A86-4C97-A57D-BF12F93256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29061" y="876299"/>
              <a:ext cx="4395788" cy="44958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171450</xdr:colOff>
      <xdr:row>30</xdr:row>
      <xdr:rowOff>57150</xdr:rowOff>
    </xdr:from>
    <xdr:to>
      <xdr:col>9</xdr:col>
      <xdr:colOff>76200</xdr:colOff>
      <xdr:row>44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1D20592-8CAF-4F82-B6C1-BE87D439B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</xdr:colOff>
      <xdr:row>30</xdr:row>
      <xdr:rowOff>38100</xdr:rowOff>
    </xdr:from>
    <xdr:to>
      <xdr:col>19</xdr:col>
      <xdr:colOff>209550</xdr:colOff>
      <xdr:row>43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897C92B-9B8A-4449-A6CB-6DA4F5DD7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 Guimarães" refreshedDate="45248.118578587964" createdVersion="6" refreshedVersion="6" minRefreshableVersion="3" recordCount="5565" xr:uid="{5CCA8576-3226-4884-9B57-1636380BB878}">
  <cacheSource type="worksheet">
    <worksheetSource name="Tabela_Brasil"/>
  </cacheSource>
  <cacheFields count="14">
    <cacheField name="Município" numFmtId="0">
      <sharedItems/>
    </cacheField>
    <cacheField name="Estado" numFmtId="0">
      <sharedItems count="27">
        <s v="SP"/>
        <s v="RJ"/>
        <s v="DF"/>
        <s v="RS"/>
        <s v="MG"/>
        <s v="PE"/>
        <s v="PR"/>
        <s v="BA"/>
        <s v="MT"/>
        <s v="CE"/>
        <s v="GO"/>
        <s v="AM"/>
        <s v="PA"/>
        <s v="MS"/>
        <s v="SC"/>
        <s v="ES"/>
        <s v="RN"/>
        <s v="PB"/>
        <s v="MA"/>
        <s v="AL"/>
        <s v="TO"/>
        <s v="SE"/>
        <s v="PI"/>
        <s v="RO"/>
        <s v="AP"/>
        <s v="RR"/>
        <s v="AC"/>
      </sharedItems>
    </cacheField>
    <cacheField name="IBGE_1-4" numFmtId="0">
      <sharedItems containsSemiMixedTypes="0" containsString="0" containsNumber="1" containsInteger="1" minValue="5" maxValue="514794"/>
    </cacheField>
    <cacheField name="IDHM" numFmtId="0">
      <sharedItems containsSemiMixedTypes="0" containsString="0" containsNumber="1" minValue="0.41799999999999998" maxValue="0.86199999999999999"/>
    </cacheField>
    <cacheField name="IDHM_Renda" numFmtId="0">
      <sharedItems containsSemiMixedTypes="0" containsString="0" containsNumber="1" minValue="0.4" maxValue="0.89100000000000001"/>
    </cacheField>
    <cacheField name="IDHM_Educacao" numFmtId="0">
      <sharedItems containsSemiMixedTypes="0" containsString="0" containsNumber="1" minValue="0.20699999999999999" maxValue="0.82499999999999996"/>
    </cacheField>
    <cacheField name="GDP_CAPITA" numFmtId="0">
      <sharedItems containsSemiMixedTypes="0" containsString="0" containsNumber="1" minValue="3190.57" maxValue="314637.69"/>
    </cacheField>
    <cacheField name="COMP_P" numFmtId="0">
      <sharedItems containsSemiMixedTypes="0" containsString="0" containsNumber="1" containsInteger="1" minValue="0" maxValue="16030"/>
    </cacheField>
    <cacheField name="Municipio-Estado" numFmtId="0">
      <sharedItems count="5565">
        <s v="São Paulo-SP"/>
        <s v="Osasco-SP"/>
        <s v="Rio De Janeiro-RJ"/>
        <s v="Brasília-DF"/>
        <s v="Porto Alegre-RS"/>
        <s v="Belo Horizonte-MG"/>
        <s v="Barueri-SP"/>
        <s v="Recife-PE"/>
        <s v="Santos-SP"/>
        <s v="Curitiba-PR"/>
        <s v="Salvador-BA"/>
        <s v="Campinas-SP"/>
        <s v="Ribeirão Preto-SP"/>
        <s v="Uberlândia-MG"/>
        <s v="Rondonópolis-MT"/>
        <s v="Fortaleza-CE"/>
        <s v="Goiânia-GO"/>
        <s v="Lucas Do Rio Verde-MT"/>
        <s v="São Bernardo Do Campo-SP"/>
        <s v="Guarulhos-SP"/>
        <s v="Santo André-SP"/>
        <s v="Manaus-AM"/>
        <s v="Cuiabá-MT"/>
        <s v="Niterói-RJ"/>
        <s v="Jundiaí-SP"/>
        <s v="Tangará Da Serra-MT"/>
        <s v="Londrina-PR"/>
        <s v="Sorocaba-SP"/>
        <s v="São Caetano Do Sul-SP"/>
        <s v="São José Dos Campos-SP"/>
        <s v="Belém-PA"/>
        <s v="São José Do Rio Preto-SP"/>
        <s v="Araçatuba-SP"/>
        <s v="Campo Grande-MS"/>
        <s v="Rio Verde-GO"/>
        <s v="Piracicaba-SP"/>
        <s v="Barreiras-BA"/>
        <s v="Varginha-MG"/>
        <s v="Florianópolis-SC"/>
        <s v="Maringá-PR"/>
        <s v="Blumenau-SC"/>
        <s v="Joinville-SC"/>
        <s v="Vitória-ES"/>
        <s v="Caxias Do Sul-RS"/>
        <s v="Chapadão Do Sul-MS"/>
        <s v="Contagem-MG"/>
        <s v="Juiz De Fora-MG"/>
        <s v="Bauru-SP"/>
        <s v="Mogi Das Cruzes-SP"/>
        <s v="Natal-RN"/>
        <s v="Itápolis-SP"/>
        <s v="Americana-SP"/>
        <s v="Presidente Prudente-SP"/>
        <s v="Cascavel-PR"/>
        <s v="Duque De Caxias-RJ"/>
        <s v="Diadema-SP"/>
        <s v="Marília-SP"/>
        <s v="Patos De Minas-MG"/>
        <s v="João Pessoa-PB"/>
        <s v="Nova Iguaçu-RJ"/>
        <s v="Limeira-SP"/>
        <s v="Campos Dos Goytacazes-RJ"/>
        <s v="São Luís-MA"/>
        <s v="São Gonçalo-RJ"/>
        <s v="Franca-SP"/>
        <s v="Indaiatuba-SP"/>
        <s v="Petrópolis-RJ"/>
        <s v="Taubaté-SP"/>
        <s v="Maceió-AL"/>
        <s v="Ponta Grossa-PR"/>
        <s v="Balsas-MA"/>
        <s v="São Carlos-SP"/>
        <s v="Chapecó-SC"/>
        <s v="Macaé-RJ"/>
        <s v="Araraquara-SP"/>
        <s v="Volta Redonda-RJ"/>
        <s v="Criciúma-SC"/>
        <s v="Feira De Santana-BA"/>
        <s v="Uberaba-MG"/>
        <s v="Novo Hamburgo-RS"/>
        <s v="Itajaí-SC"/>
        <s v="Cotia-SP"/>
        <s v="Taboão Da Serra-SP"/>
        <s v="Palmas-TO"/>
        <s v="Itu-SP"/>
        <s v="Aracaju-SE"/>
        <s v="Mauá-SP"/>
        <s v="São José Dos Pinhais-PR"/>
        <s v="Teresina-PI"/>
        <s v="Guarapuava-PR"/>
        <s v="Jataí-GO"/>
        <s v="Imperatriz-MA"/>
        <s v="Ipatinga-MG"/>
        <s v="Valinhos-SP"/>
        <s v="Querência-MT"/>
        <s v="Rio Claro-SP"/>
        <s v="Nova Friburgo-RJ"/>
        <s v="Anápolis-GO"/>
        <s v="Praia Grande-SP"/>
        <s v="Betim-MG"/>
        <s v="Guarujá-SP"/>
        <s v="Bragança Paulista-SP"/>
        <s v="São Vicente-SP"/>
        <s v="São Leopoldo-RS"/>
        <s v="Sertãozinho-SP"/>
        <s v="São João De Meriti-RJ"/>
        <s v="Jaraguá Do Sul-SC"/>
        <s v="Suzano-SP"/>
        <s v="Sumaré-SP"/>
        <s v="Pelotas-RS"/>
        <s v="Sorriso-MT"/>
        <s v="Canoas-RS"/>
        <s v="Passo Fundo-RS"/>
        <s v="Araras-SP"/>
        <s v="Vila Velha-ES"/>
        <s v="Montes Claros-MG"/>
        <s v="Jacareí-SP"/>
        <s v="Porto Velho-RO"/>
        <s v="Teresópolis-RJ"/>
        <s v="Foz Do Iguaçu-PR"/>
        <s v="Barretos-SP"/>
        <s v="Atibaia-SP"/>
        <s v="Campina Grande-PB"/>
        <s v="Poços De Caldas-MG"/>
        <s v="Vinhedo-SP"/>
        <s v="Mogi Guaçu-SP"/>
        <s v="Novo Horizonte-SP"/>
        <s v="Dourados-MS"/>
        <s v="Ananindeua-PA"/>
        <s v="Catanduva-SP"/>
        <s v="Santana De Parnaíba-SP"/>
        <s v="Paracatu-MG"/>
        <s v="Pouso Alegre-MG"/>
        <s v="Camaçari-BA"/>
        <s v="Campo Mourão-PR"/>
        <s v="Jaboatão Dos Guararapes-PE"/>
        <s v="Botucatu-SP"/>
        <s v="Lauro De Freitas-BA"/>
        <s v="Jaú-SP"/>
        <s v="Brusque-SC"/>
        <s v="Sinop-MT"/>
        <s v="Governador Valadares-MG"/>
        <s v="Santa Bárbara D'Oeste-SP"/>
        <s v="São José-SC"/>
        <s v="Barra Mansa-RJ"/>
        <s v="Divinópolis-MG"/>
        <s v="Caruaru-PE"/>
        <s v="Cabo Frio-RJ"/>
        <s v="São João Da Boa Vista-SP"/>
        <s v="Catalão-GO"/>
        <s v="Cubatão-SP"/>
        <s v="Luís Eduardo Magalhães-BA"/>
        <s v="Assis-SP"/>
        <s v="Sete Lagoas-MG"/>
        <s v="Bento Gonçalves-RS"/>
        <s v="Itatiba-SP"/>
        <s v="Orlândia-SP"/>
        <s v="Balneário Camboriú-SC"/>
        <s v="Itapira-SP"/>
        <s v="Jaboticabal-SP"/>
        <s v="Resende-RJ"/>
        <s v="Angra Dos Reis-RJ"/>
        <s v="Tupã-SP"/>
        <s v="Passos-MG"/>
        <s v="Serra-ES"/>
        <s v="Petrolina-PE"/>
        <s v="Birigui-SP"/>
        <s v="Toledo-PR"/>
        <s v="Paulínia-SP"/>
        <s v="Carapicuíba-SP"/>
        <s v="Lavras-MG"/>
        <s v="Salto-SP"/>
        <s v="Ribeirão Pires-SP"/>
        <s v="Conselheiro Lafaiete-MG"/>
        <s v="Itapetininga-SP"/>
        <s v="Santa Maria-RS"/>
        <s v="Gravataí-RS"/>
        <s v="Macapá-AP"/>
        <s v="Nova Lima-MG"/>
        <s v="Votuporanga-SP"/>
        <s v="Guaratinguetá-SP"/>
        <s v="Itajubá-MG"/>
        <s v="Pindamonhangaba-SP"/>
        <s v="Itaquaquecetuba-SP"/>
        <s v="Vitória Da Conquista-BA"/>
        <s v="Matão-SP"/>
        <s v="Hortolândia-SP"/>
        <s v="Uruguaiana-RS"/>
        <s v="Arapongas-PR"/>
        <s v="Barbacena-MG"/>
        <s v="Horizontina-RS"/>
        <s v="Amparo-SP"/>
        <s v="Alfenas-MG"/>
        <s v="Valparaíso-SP"/>
        <s v="Batatais-SP"/>
        <s v="Bebedouro-SP"/>
        <s v="Olinda-PE"/>
        <s v="Rio Grande-RS"/>
        <s v="Mogi Mirim-SP"/>
        <s v="São Roque-SP"/>
        <s v="Paranaguá-PR"/>
        <s v="Nilópolis-RJ"/>
        <s v="Joaçaba-SC"/>
        <s v="Arujá-SP"/>
        <s v="Santa Cruz Do Sul-RS"/>
        <s v="Lins-SP"/>
        <s v="Lages-SC"/>
        <s v="Magé-RJ"/>
        <s v="Várzea Grande-MT"/>
        <s v="Leme-SP"/>
        <s v="Ubá-MG"/>
        <s v="Itapecerica Da Serra-SP"/>
        <s v="Cornélio Procópio-PR"/>
        <s v="Caraguatatuba-SP"/>
        <s v="Itumbiara-GO"/>
        <s v="Farroupilha-RS"/>
        <s v="Avaré-SP"/>
        <s v="Paraguaçu Paulista-SP"/>
        <s v="Tubarão-SC"/>
        <s v="Apucarana-PR"/>
        <s v="Jaguariúna-SP"/>
        <s v="Itaboraí-RJ"/>
        <s v="Paranavaí-PR"/>
        <s v="Tatuí-SP"/>
        <s v="Ourinhos-SP"/>
        <s v="Juazeiro-BA"/>
        <s v="Fernandópolis-SP"/>
        <s v="Umuarama-PR"/>
        <s v="Caçapava-SP"/>
        <s v="Itabuna-BA"/>
        <s v="Pirassununga-SP"/>
        <s v="Lençóis Paulista-SP"/>
        <s v="Belford Roxo-RJ"/>
        <s v="Araruama-RJ"/>
        <s v="Boa Vista-RR"/>
        <s v="Poá-SP"/>
        <s v="Itaguaí-RJ"/>
        <s v="Patrocínio-MG"/>
        <s v="Rio Branco-AC"/>
        <s v="Cariacica-ES"/>
        <s v="Embu Das Artes-SP"/>
        <s v="Erechim-RS"/>
        <s v="São João Del Rei-MG"/>
        <s v="Araguari-MG"/>
        <s v="Camaquã-RS"/>
        <s v="São Gabriel-RS"/>
        <s v="Araucária-PR"/>
        <s v="Araxá-MG"/>
        <s v="Rio Do Sul-SC"/>
        <s v="Aparecida De Goiânia-GO"/>
        <s v="São Sebastião-SP"/>
        <s v="Cachoeirinha-RS"/>
        <s v="Itabira-MG"/>
        <s v="Vacaria-RS"/>
        <s v="Itapeva-SP"/>
        <s v="Rio Das Ostras-RJ"/>
        <s v="Três Corações-MG"/>
        <s v="Bagé-RS"/>
        <s v="Cajamar-SP"/>
        <s v="Olímpia-SP"/>
        <s v="Capivari-SP"/>
        <s v="Campo Largo-PR"/>
        <s v="Três Lagoas-MS"/>
        <s v="Cachoeiro De Itapemirim-ES"/>
        <s v="Pinhais-PR"/>
        <s v="Ferraz De Vasconcelos-SP"/>
        <s v="Francisco Beltrão-PR"/>
        <s v="Itanhaém-SP"/>
        <s v="Monte Alto-SP"/>
        <s v="Palhoça-SC"/>
        <s v="Itaperuna-RJ"/>
        <s v="Dracena-SP"/>
        <s v="Mossoró-RN"/>
        <s v="Itapevi-SP"/>
        <s v="Ituverava-SP"/>
        <s v="Ijuí-RS"/>
        <s v="João Monlevade-MG"/>
        <s v="Ubatuba-SP"/>
        <s v="Maricá-RJ"/>
        <s v="Guaíra-SP"/>
        <s v="Ituiutaba-MG"/>
        <s v="Colombo-PR"/>
        <s v="Caieiras-SP"/>
        <s v="Buritama-SP"/>
        <s v="Cândido Mota-SP"/>
        <s v="São Joaquim Da Barra-SP"/>
        <s v="Itaúna-MG"/>
        <s v="Santarém-PA"/>
        <s v="São Gotardo-MG"/>
        <s v="Barra Do Piraí-RJ"/>
        <s v="Mirassol-SP"/>
        <s v="Caçador-SC"/>
        <s v="São Bento Do Sul-SC"/>
        <s v="São José Do Rio Pardo-SP"/>
        <s v="Mococa-SP"/>
        <s v="Ilhéus-BA"/>
        <s v="Peruíbe-SP"/>
        <s v="Nova Odessa-SP"/>
        <s v="Itupeva-SP"/>
        <s v="Santa Luzia-MG"/>
        <s v="Maracanaú-CE"/>
        <s v="Três Rios-RJ"/>
        <s v="Votorantim-SP"/>
        <s v="São Manuel-SP"/>
        <s v="Penápolis-SP"/>
        <s v="Alagoinhas-BA"/>
        <s v="Andradina-SP"/>
        <s v="Cambé-PR"/>
        <s v="Paulista-PE"/>
        <s v="Porto Ferreira-SP"/>
        <s v="Jales-SP"/>
        <s v="Taquaritinga-SP"/>
        <s v="Santo Antônio De Posse-SP"/>
        <s v="Santa Cruz Do Rio Pardo-SP"/>
        <s v="Mairiporã-SP"/>
        <s v="São Lourenço-MG"/>
        <s v="Teófilo Otoni-MG"/>
        <s v="Jandira-SP"/>
        <s v="Garanhuns-PE"/>
        <s v="Sapucaia Do Sul-RS"/>
        <s v="Adamantina-SP"/>
        <s v="Lorena-SP"/>
        <s v="Ponte Nova-MG"/>
        <s v="Cerquilho-SP"/>
        <s v="Campo Limpo Paulista-SP"/>
        <s v="Ouro Preto-MG"/>
        <s v="Cruzeiro-SP"/>
        <s v="Mesquita-RJ"/>
        <s v="Pará De Minas-MG"/>
        <s v="Linhares-ES"/>
        <s v="Concórdia-SC"/>
        <s v="Vargem Grande Do Sul-SP"/>
        <s v="Esteio-RS"/>
        <s v="Xanxerê-SC"/>
        <s v="Conchas-SP"/>
        <s v="Valença-RJ"/>
        <s v="Itabirito-MG"/>
        <s v="Dom Pedrito-RS"/>
        <s v="Lajeado-RS"/>
        <s v="Boituva-SP"/>
        <s v="Formiga-MG"/>
        <s v="Franco Da Rocha-SP"/>
        <s v="Juazeiro Do Norte-CE"/>
        <s v="Timóteo-MG"/>
        <s v="Santa Fé Do Sul-SP"/>
        <s v="Ibitinga-SP"/>
        <s v="Marabá-PA"/>
        <s v="Tietê-SP"/>
        <s v="Paranapanema-SP"/>
        <s v="Cajuru-SP"/>
        <s v="Araguaína-TO"/>
        <s v="Várzea Paulista-SP"/>
        <s v="Rio Bonito-RJ"/>
        <s v="Guaíba-RS"/>
        <s v="Embu-Guaçu-SP"/>
        <s v="Barra Bonita-SP"/>
        <s v="Mariana-MG"/>
        <s v="São Sebastião Do Paraíso-MG"/>
        <s v="Sobral-CE"/>
        <s v="Pedreira-SP"/>
        <s v="Louveira-SP"/>
        <s v="Altamira-PA"/>
        <s v="Palotina-PR"/>
        <s v="Coronel Fabriciano-MG"/>
        <s v="Congonhas-MG"/>
        <s v="Queimados-RJ"/>
        <s v="Parauapebas-PA"/>
        <s v="Caeté-MG"/>
        <s v="Videira-SC"/>
        <s v="Registro-SP"/>
        <s v="Bastos-SP"/>
        <s v="Santo Antônio De Jesus-BA"/>
        <s v="Mirandópolis-SP"/>
        <s v="Vitória De Santo Antão-PE"/>
        <s v="Itararé-SP"/>
        <s v="Campos Do Jordão-SP"/>
        <s v="Cabo De Santo Agostinho-PE"/>
        <s v="Arapiraca-AL"/>
        <s v="Pompéia-SP"/>
        <s v="Porto Feliz-SP"/>
        <s v="Porto Seguro-BA"/>
        <s v="Paranaíba-MS"/>
        <s v="Capão Bonito-SP"/>
        <s v="Montenegro-RS"/>
        <s v="Espírito Santo Do Pinhal-SP"/>
        <s v="Sabará-MG"/>
        <s v="Frutal-MG"/>
        <s v="Oliveira-MG"/>
        <s v="Rolândia-PR"/>
        <s v="Goiatuba-GO"/>
        <s v="Garça-SP"/>
        <s v="Pato Branco-PR"/>
        <s v="Panambi-RS"/>
        <s v="Caratinga-MG"/>
        <s v="Cosmópolis-SP"/>
        <s v="Cataguases-MG"/>
        <s v="Piedade-SP"/>
        <s v="Campo Bom-RS"/>
        <s v="Santa Cruz Do Capibaribe-PE"/>
        <s v="Serra Negra-SP"/>
        <s v="São Pedro-SP"/>
        <s v="Extrema-MG"/>
        <s v="Vargem Grande Paulista-SP"/>
        <s v="Guarapari-ES"/>
        <s v="Santo Ângelo-RS"/>
        <s v="Socorro-SP"/>
        <s v="Paraty-RJ"/>
        <s v="Teixeira De Freitas-BA"/>
        <s v="Lagoa Santa-MG"/>
        <s v="Cachoeira Do Sul-RS"/>
        <s v="Cruz Alta-RS"/>
        <s v="Laranjal Paulista-SP"/>
        <s v="Santa Rita Do Sapucaí-MG"/>
        <s v="Francisco Morato-SP"/>
        <s v="Artur Nogueira-SP"/>
        <s v="Não-Me-Toque-RS"/>
        <s v="Patos-PB"/>
        <s v="Bertioga-SP"/>
        <s v="Alegrete-RS"/>
        <s v="Ouro Branco-MG"/>
        <s v="Camaragibe-PE"/>
        <s v="Cianorte-PR"/>
        <s v="Castanhal-PA"/>
        <s v="Monte Mor-SP"/>
        <s v="Vespasiano-MG"/>
        <s v="Aparecida-SP"/>
        <s v="Saquarema-RJ"/>
        <s v="Ibiúna-SP"/>
        <s v="Telêmaco Borba-PR"/>
        <s v="Armação Dos Búzios-RJ"/>
        <s v="Piraju-SP"/>
        <s v="Muriaé-MG"/>
        <s v="Serra Talhada-PE"/>
        <s v="Viçosa-MG"/>
        <s v="Carpina-PE"/>
        <s v="Gramado-RS"/>
        <s v="Ilhabela-SP"/>
        <s v="Dois Córregos-SP"/>
        <s v="Curvelo-MG"/>
        <s v="Osório-RS"/>
        <s v="Cabreúva-SP"/>
        <s v="São Pedro Da Aldeia-RJ"/>
        <s v="Santa Isabel-SP"/>
        <s v="Guararapes-SP"/>
        <s v="Morrinhos-GO"/>
        <s v="Leopoldina-MG"/>
        <s v="Carazinho-RS"/>
        <s v="Viamão-RS"/>
        <s v="Iturama-MG"/>
        <s v="José Bonifácio-SP"/>
        <s v="Capão Da Canoa-RS"/>
        <s v="Santiago-RS"/>
        <s v="Goiana-PE"/>
        <s v="Simões Filho-BA"/>
        <s v="Caçapava Do Sul-RS"/>
        <s v="Ilha Solteira-SP"/>
        <s v="Morro Agudo-SP"/>
        <s v="Sapiranga-RS"/>
        <s v="Igarapava-SP"/>
        <s v="Campo Belo-MG"/>
        <s v="Candeias-BA"/>
        <s v="Presidente Venceslau-SP"/>
        <s v="Aracruz-ES"/>
        <s v="Jequié-BA"/>
        <s v="Palmital-SP"/>
        <s v="Sousa-PB"/>
        <s v="Mongaguá-SP"/>
        <s v="Alvorada-RS"/>
        <s v="Cruzília-MG"/>
        <s v="Itapema-SC"/>
        <s v="Américo Brasiliense-SP"/>
        <s v="Casa Branca-SP"/>
        <s v="Osvaldo Cruz-SP"/>
        <s v="Estância Velha-RS"/>
        <s v="Bariri-SP"/>
        <s v="Jardinópolis-SP"/>
        <s v="Ji-Paraná-RO"/>
        <s v="Pederneiras-SP"/>
        <s v="Pilar Do Sul-SP"/>
        <s v="Paulo Afonso-BA"/>
        <s v="Alumínio-SP"/>
        <s v="São Borja-RS"/>
        <s v="Belo Jardim-PE"/>
        <s v="Cajazeiras-PB"/>
        <s v="Taquarituba-SP"/>
        <s v="Alta Floresta-MT"/>
        <s v="São Gonçalo Do Amarante-CE"/>
        <s v="Arcoverde-PE"/>
        <s v="Colatina-ES"/>
        <s v="Tanabi-SP"/>
        <s v="Eunápolis-BA"/>
        <s v="Redenção-PA"/>
        <s v="Cordeirópolis-SP"/>
        <s v="Cassilândia-MS"/>
        <s v="Flores Da Cunha-RS"/>
        <s v="Ribeirão Das Neves-MG"/>
        <s v="Pedregulho-SP"/>
        <s v="Taquara-RS"/>
        <s v="Caldas Novas-GO"/>
        <s v="Salesópolis-SP"/>
        <s v="Brumadinho-MG"/>
        <s v="Irati-PR"/>
        <s v="Piracaia-SP"/>
        <s v="Santos Dumont-MG"/>
        <s v="Primavera Do Leste-MT"/>
        <s v="Santa Rita Do Passa Quatro-SP"/>
        <s v="Ipojuca-PE"/>
        <s v="Descalvado-SP"/>
        <s v="Barcarena-PA"/>
        <s v="Corumbá-MS"/>
        <s v="Itaberá-SP"/>
        <s v="Surubim-PE"/>
        <s v="São Lourenço Do Sul-RS"/>
        <s v="Guanambi-BA"/>
        <s v="Triunfo-RS"/>
        <s v="Venâncio Aires-RS"/>
        <s v="Picos-PI"/>
        <s v="Pereira Barreto-SP"/>
        <s v="Nova Serrana-MG"/>
        <s v="Fazenda Rio Grande-PR"/>
        <s v="Sant'Ana Do Livramento-RS"/>
        <s v="Porto Real-RJ"/>
        <s v="Garibaldi-RS"/>
        <s v="Cambuí-MG"/>
        <s v="Gurupi-TO"/>
        <s v="Santa Rosa-RS"/>
        <s v="Santo Anastácio-SP"/>
        <s v="Timbó-SC"/>
        <s v="Angatuba-SP"/>
        <s v="Ponta Porã-MS"/>
        <s v="Palmares-PE"/>
        <s v="Formosa-GO"/>
        <s v="Salgueiro-PE"/>
        <s v="Promissão-SP"/>
        <s v="Tramandaí-RS"/>
        <s v="Aguaí-SP"/>
        <s v="Pomerode-SC"/>
        <s v="Igrejinha-RS"/>
        <s v="Guarabira-PB"/>
        <s v="Pirapozinho-SP"/>
        <s v="União Da Vitória-PR"/>
        <s v="Navegantes-SC"/>
        <s v="Cravinhos-SP"/>
        <s v="Valença-BA"/>
        <s v="Conchal-SP"/>
        <s v="Pedro Leopoldo-MG"/>
        <s v="Auriflama-SP"/>
        <s v="Luziânia-GO"/>
        <s v="Cachoeiras De Macacu-RJ"/>
        <s v="Torres-RS"/>
        <s v="Bom Despacho-MG"/>
        <s v="Miguel Pereira-RJ"/>
        <s v="Curitibanos-SC"/>
        <s v="Brumado-BA"/>
        <s v="Mafra-SC"/>
        <s v="Paracambi-RJ"/>
        <s v="Andradas-MG"/>
        <s v="Veranópolis-RS"/>
        <s v="Crato-CE"/>
        <s v="Rio Das Pedras-SP"/>
        <s v="Mairinque-SP"/>
        <s v="Barroso-MG"/>
        <s v="Iguatu-CE"/>
        <s v="Junqueirópolis-SP"/>
        <s v="Serrana-SP"/>
        <s v="São Gonçalo Do Sapucaí-MG"/>
        <s v="Guanhães-MG"/>
        <s v="Palmas-PR"/>
        <s v="Guararema-SP"/>
        <s v="Holambra-SP"/>
        <s v="Guapimirim-RJ"/>
        <s v="Santa Vitória Do Palmar-RS"/>
        <s v="Manhuaçu-MG"/>
        <s v="Araripina-PE"/>
        <s v="Irecê-BA"/>
        <s v="Apiaí-SP"/>
        <s v="Monte Aprazível-SP"/>
        <s v="Indaial-SC"/>
        <s v="Vilhena-RO"/>
        <s v="Altinópolis-SP"/>
        <s v="Jacobina-BA"/>
        <s v="Ibirité-MG"/>
        <s v="Igarassu-PE"/>
        <s v="Caxambu-MG"/>
        <s v="Inhumas-GO"/>
        <s v="Ibiporã-PR"/>
        <s v="Serrinha-BA"/>
        <s v="Paulo De Faria-SP"/>
        <s v="Santo Estêvão-BA"/>
        <s v="Cruz Das Almas-BA"/>
        <s v="Brodowski-SP"/>
        <s v="Guaxupé-MG"/>
        <s v="Rio Negro-PR"/>
        <s v="Presidente Bernardes-SP"/>
        <s v="Cachoeira Paulista-SP"/>
        <s v="Águas De Lindóia-SP"/>
        <s v="Santo Amaro Da Imperatriz-SC"/>
        <s v="Agudos-SP"/>
        <s v="Martinópolis-SP"/>
        <s v="Cocal Do Sul-SC"/>
        <s v="Gaspar-SC"/>
        <s v="Rio Branco Do Sul-PR"/>
        <s v="São Bento Do Sapucaí-SP"/>
        <s v="Barão De Cocais-MG"/>
        <s v="Arraial Do Cabo-RJ"/>
        <s v="Senhora De Oliveira-MG"/>
        <s v="Parobé-RS"/>
        <s v="Aquidauana-MS"/>
        <s v="Encantado-RS"/>
        <s v="Unaí-MG"/>
        <s v="Presidente Epitácio-SP"/>
        <s v="Rancharia-SP"/>
        <s v="Castro-PR"/>
        <s v="São Mateus-ES"/>
        <s v="Bom Jesus Dos Perdões-SP"/>
        <s v="Brotas-SP"/>
        <s v="Parapuã-SP"/>
        <s v="Seropédica-RJ"/>
        <s v="Limoeiro-PE"/>
        <s v="Bezerros-PE"/>
        <s v="Nova Luzitânia-SP"/>
        <s v="Ibaté-SP"/>
        <s v="Pirajuí-SP"/>
        <s v="Trindade-GO"/>
        <s v="Guaraci-SP"/>
        <s v="São Luiz Do Paraitinga-SP"/>
        <s v="São Miguel Arcanjo-SP"/>
        <s v="Duartina-SP"/>
        <s v="São Marcos-RS"/>
        <s v="Condeúba-BA"/>
        <s v="Regente Feijó-SP"/>
        <s v="Nova Prata-RS"/>
        <s v="Xinguara-PA"/>
        <s v="Içara-SC"/>
        <s v="Santo Antônio De Pádua-RJ"/>
        <s v="Tucumã-PA"/>
        <s v="Além Paraíba-MG"/>
        <s v="Paraíba Do Sul-RJ"/>
        <s v="Ouro Fino-MG"/>
        <s v="Dois Irmãos-RS"/>
        <s v="Lapa-PR"/>
        <s v="Arcos-MG"/>
        <s v="Niquelândia-GO"/>
        <s v="Parambu-CE"/>
        <s v="Cristais Paulista-SP"/>
        <s v="Santa Adélia-SP"/>
        <s v="Caucaia-CE"/>
        <s v="Pesqueira-PE"/>
        <s v="Massaranduba-SC"/>
        <s v="Dois Vizinhos-PR"/>
        <s v="Diamantina-MG"/>
        <s v="Álvares Machado-SP"/>
        <s v="Ipirá-BA"/>
        <s v="Rosana-SP"/>
        <s v="Seabra-BA"/>
        <s v="Nepomuceno-MG"/>
        <s v="Lagoa Vermelha-RS"/>
        <s v="Piumhi-MG"/>
        <s v="Camanducaia-MG"/>
        <s v="Imbituba-SC"/>
        <s v="Bocaina-SP"/>
        <s v="Itaporanga-SP"/>
        <s v="Salto De Pirapora-SP"/>
        <s v="Cajati-SP"/>
        <s v="Colina-SP"/>
        <s v="Tijucas-SC"/>
        <s v="Miguelópolis-SP"/>
        <s v="Quatro Barras-PR"/>
        <s v="Sarandi-PR"/>
        <s v="Parnamirim-RN"/>
        <s v="Santa Cruz Das Palmeiras-SP"/>
        <s v="Cafelândia-SP"/>
        <s v="Nhandeara-SP"/>
        <s v="Barra Do Garças-MT"/>
        <s v="Carmo Do Paranaíba-MG"/>
        <s v="Jaborandi-SP"/>
        <s v="General Salgado-SP"/>
        <s v="Paramirim-BA"/>
        <s v="Ariquemes-RO"/>
        <s v="Cosmorama-SP"/>
        <s v="Vassouras-RJ"/>
        <s v="Abreu E Lima-PE"/>
        <s v="Catu-BA"/>
        <s v="Nanuque-MG"/>
        <s v="Pirangi-SP"/>
        <s v="Barrinha-SP"/>
        <s v="Timbaúba-PE"/>
        <s v="Guariba-SP"/>
        <s v="Potirendaba-SP"/>
        <s v="Iguape-SP"/>
        <s v="Machado-MG"/>
        <s v="Marechal Cândido Rondon-PR"/>
        <s v="Belo Oriente-MG"/>
        <s v="Canoinhas-SC"/>
        <s v="Tupi Paulista-SP"/>
        <s v="Tambaú-SP"/>
        <s v="Conceição De Macabu-RJ"/>
        <s v="Maracaí-SP"/>
        <s v="Tucano-BA"/>
        <s v="Capelinha-MG"/>
        <s v="Boa Esperança Do Sul-SP"/>
        <s v="Itaituba-PA"/>
        <s v="Teodoro Sampaio-SP"/>
        <s v="Araranguá-SC"/>
        <s v="Pirapora-MG"/>
        <s v="Guaraciaba Do Norte-CE"/>
        <s v="Igarapé-MG"/>
        <s v="Cordeiro-RJ"/>
        <s v="Espinosa-MG"/>
        <s v="Patrocínio Paulista-SP"/>
        <s v="Boquira-BA"/>
        <s v="Pariquera-Açu-SP"/>
        <s v="Caculé-BA"/>
        <s v="Cacoal-RO"/>
        <s v="Bandeirantes-PR"/>
        <s v="Guaramirim-SC"/>
        <s v="Itaqui-RS"/>
        <s v="Juína-MT"/>
        <s v="Macatuba-SP"/>
        <s v="Palmeira D'Oeste-SP"/>
        <s v="Mangaratiba-RJ"/>
        <s v="Iracemápolis-SP"/>
        <s v="Taiobeiras-MG"/>
        <s v="Monte Alegre Do Sul-SP"/>
        <s v="Mineiros-GO"/>
        <s v="Casimiro De Abreu-RJ"/>
        <s v="Visconde Do Rio Branco-MG"/>
        <s v="Tauá-CE"/>
        <s v="Santa Inês-MA"/>
        <s v="Santa Gertrudes-SP"/>
        <s v="São Sebastião Do Caí-RS"/>
        <s v="Guabiruba-SC"/>
        <s v="Rio Negrinho-SC"/>
        <s v="Urupês-SP"/>
        <s v="Rio Grande Da Serra-SP"/>
        <s v="Cristalina-GO"/>
        <s v="Matinhos-PR"/>
        <s v="Uruaçu-GO"/>
        <s v="Itaocara-RJ"/>
        <s v="Marialva-PR"/>
        <s v="Itamonte-MG"/>
        <s v="Luís Antônio-SP"/>
        <s v="Guapiaçu-SP"/>
        <s v="Capanema-PA"/>
        <s v="Itaguara-MG"/>
        <s v="Américo De Campos-SP"/>
        <s v="Pontal-SP"/>
        <s v="Valparaíso De Goiás-GO"/>
        <s v="Piraí-RJ"/>
        <s v="Senhor Do Bonfim-BA"/>
        <s v="Rio Do Pires-BA"/>
        <s v="Juquiá-SP"/>
        <s v="Janaúba-MG"/>
        <s v="Santo Amaro-BA"/>
        <s v="Bom Jesus Do Itabapoana-RJ"/>
        <s v="Remanso-BA"/>
        <s v="Jarinu-SP"/>
        <s v="São Francisco Do Sul-SC"/>
        <s v="Uchoa-SP"/>
        <s v="Barreiros-PE"/>
        <s v="Nazaré Paulista-SP"/>
        <s v="Canela-RS"/>
        <s v="Pindorama-SP"/>
        <s v="Ouricuri-PE"/>
        <s v="Perdões-MG"/>
        <s v="Marau-RS"/>
        <s v="Gravatá-PE"/>
        <s v="Urussanga-SC"/>
        <s v="Arroio Grande-RS"/>
        <s v="Aiuruoca-MG"/>
        <s v="Paragominas-PA"/>
        <s v="Matozinhos-MG"/>
        <s v="Paraíso Do Tocantins-TO"/>
        <s v="Mateus Leme-MG"/>
        <s v="Dourado-SP"/>
        <s v="Iperó-SP"/>
        <s v="Itabaiana-SE"/>
        <s v="Pojuca-BA"/>
        <s v="Mandaguari-PR"/>
        <s v="Três Pontas-MG"/>
        <s v="Borborema-SP"/>
        <s v="Lindóia-SP"/>
        <s v="Elói Mendes-MG"/>
        <s v="São Benedito-CE"/>
        <s v="Porto União-SC"/>
        <s v="Porangatu-GO"/>
        <s v="Bocaiúva-MG"/>
        <s v="Posse-GO"/>
        <s v="Açailândia-MA"/>
        <s v="Guaratuba-PR"/>
        <s v="Cantagalo-RJ"/>
        <s v="Monte Santo-BA"/>
        <s v="Itajobi-SP"/>
        <s v="Souto Soares-BA"/>
        <s v="Caicó-RN"/>
        <s v="Nova Andradina-MS"/>
        <s v="Euclides Da Cunha-BA"/>
        <s v="Porteirinha-MG"/>
        <s v="Ivaiporã-PR"/>
        <s v="Santa Rosa De Viterbo-SP"/>
        <s v="Caconde-SP"/>
        <s v="Cáceres-MT"/>
        <s v="Colorado-PR"/>
        <s v="Pitangueiras-SP"/>
        <s v="Gabriel Monteiro-SP"/>
        <s v="Ceres-GO"/>
        <s v="Medianeira-PR"/>
        <s v="Juquitiba-SP"/>
        <s v="Bom Jesus Da Lapa-BA"/>
        <s v="Quirinópolis-GO"/>
        <s v="Maranguape-CE"/>
        <s v="Santo Antônio Da Platina-PR"/>
        <s v="Biguaçu-SC"/>
        <s v="Salinas-MG"/>
        <s v="Tabapuã-SP"/>
        <s v="Taguaí-SP"/>
        <s v="Itaberaba-BA"/>
        <s v="Crateús-CE"/>
        <s v="Camboriú-SC"/>
        <s v="Bela Vista Do Paraíso-PR"/>
        <s v="Morungaba-SP"/>
        <s v="Conceição Do Jacuípe-BA"/>
        <s v="Tabatinga-SP"/>
        <s v="Campo Formoso-BA"/>
        <s v="Piatã-BA"/>
        <s v="Itapuí-SP"/>
        <s v="Sertanópolis-PR"/>
        <s v="Araçoiaba Da Serra-SP"/>
        <s v="Várzea Alegre-CE"/>
        <s v="Varjota-CE"/>
        <s v="Muzambinho-MG"/>
        <s v="Andirá-PR"/>
        <s v="Jacarezinho-PR"/>
        <s v="Nova Granada-SP"/>
        <s v="Itirapina-SP"/>
        <s v="Monte Carmelo-MG"/>
        <s v="Piraquara-PR"/>
        <s v="Tucuruí-PA"/>
        <s v="Boa Esperança-MG"/>
        <s v="Quatá-SP"/>
        <s v="Lucélia-SP"/>
        <s v="Nova Esperança-PR"/>
        <s v="Assaí-PR"/>
        <s v="São Francisco De Itabapoana-RJ"/>
        <s v="Miracatu-SP"/>
        <s v="São Lourenço Da Mata-PE"/>
        <s v="Venda Nova Do Imigrante-ES"/>
        <s v="Goianésia-GO"/>
        <s v="Itaberaí-GO"/>
        <s v="Tupaciguara-MG"/>
        <s v="Carangola-MG"/>
        <s v="Santa Helena De Goiás-GO"/>
        <s v="Assis Chateaubriand-PR"/>
        <s v="Mandaguaçu-PR"/>
        <s v="Ubiratã-PR"/>
        <s v="São Luís De Montes Belos-GO"/>
        <s v="Bom Jardim-RJ"/>
        <s v="Terra Boa-PR"/>
        <s v="Jaru-RO"/>
        <s v="Braço Do Norte-SC"/>
        <s v="Munhoz-MG"/>
        <s v="Silvianópolis-MG"/>
        <s v="Queluz-SP"/>
        <s v="Icém-SP"/>
        <s v="Terra Roxa-SP"/>
        <s v="Cardoso Moreira-RJ"/>
        <s v="Vila Rica-MT"/>
        <s v="Minaçu-GO"/>
        <s v="Itapetinga-BA"/>
        <s v="Santa Lúcia-SP"/>
        <s v="Floriano-PI"/>
        <s v="Viana-ES"/>
        <s v="São Félix Do Xingu-PA"/>
        <s v="Jacupiranga-SP"/>
        <s v="Alto Rio Doce-MG"/>
        <s v="Rosário-MA"/>
        <s v="Chavantes-SP"/>
        <s v="Canguçu-RS"/>
        <s v="Ribeira Do Pombal-BA"/>
        <s v="São Bento-PB"/>
        <s v="Pacaembu-SP"/>
        <s v="Conceição Do Coité-BA"/>
        <s v="Laguna-SC"/>
        <s v="Cunha-SP"/>
        <s v="Cerqueira César-SP"/>
        <s v="Almirante Tamandaré-PR"/>
        <s v="São João Da Barra-RJ"/>
        <s v="Mucuri-BA"/>
        <s v="Poço Fundo-MG"/>
        <s v="São Simão-SP"/>
        <s v="Dias D'Ávila-BA"/>
        <s v="São Miguel Do Oeste-SC"/>
        <s v="Japeri-RJ"/>
        <s v="Jandaia Do Sul-PR"/>
        <s v="Ariranha-SP"/>
        <s v="Pinhalzinho-SP"/>
        <s v="Icaraíma-PR"/>
        <s v="São Gonçalo Do Amarante-RN"/>
        <s v="Cansanção-BA"/>
        <s v="Iporá-GO"/>
        <s v="Fraiburgo-SC"/>
        <s v="Pedra Branca-CE"/>
        <s v="Urânia-SP"/>
        <s v="Conceição Dos Ouros-MG"/>
        <s v="Estiva-MG"/>
        <s v="Ouro Preto Do Oeste-RO"/>
        <s v="Paty Do Alferes-RJ"/>
        <s v="Altônia-PR"/>
        <s v="Conceição Das Alagoas-MG"/>
        <s v="Valentim Gentil-SP"/>
        <s v="Mirante Do Paranapanema-SP"/>
        <s v="Pinheiro-MA"/>
        <s v="Riachão Do Jacuípe-BA"/>
        <s v="Santa Maria Da Vitória-BA"/>
        <s v="Palmeira-PR"/>
        <s v="Itaí-SP"/>
        <s v="Colinas Do Tocantins-TO"/>
        <s v="Colíder-MT"/>
        <s v="Santa Izabel Do Pará-PA"/>
        <s v="Itapecuru Mirim-MA"/>
        <s v="Rio Pomba-MG"/>
        <s v="Juara-MT"/>
        <s v="Barbalha-CE"/>
        <s v="Santana-AP"/>
        <s v="Guará-SP"/>
        <s v="Santa Maria Da Boa Vista-PE"/>
        <s v="Goioerê-PR"/>
        <s v="Taió-SC"/>
        <s v="Lambari-MG"/>
        <s v="Senador Canedo-GO"/>
        <s v="Irapuru-SP"/>
        <s v="Indiaporã-SP"/>
        <s v="Buritizal-SP"/>
        <s v="Januária-MG"/>
        <s v="Pradópolis-SP"/>
        <s v="Fartura-SP"/>
        <s v="Tefé-AM"/>
        <s v="Coromandel-MG"/>
        <s v="Anicuns-GO"/>
        <s v="Ituporanga-SC"/>
        <s v="Iguaba Grande-RJ"/>
        <s v="Afogados Da Ingazeira-PE"/>
        <s v="Monte Azul Paulista-SP"/>
        <s v="Itaú De Minas-MG"/>
        <s v="Campo Novo Do Parecis-MT"/>
        <s v="Guaraçaí-SP"/>
        <s v="São Sebastião Do Passé-BA"/>
        <s v="Monte Santo De Minas-MG"/>
        <s v="Torrinha-SP"/>
        <s v="Taciba-SP"/>
        <s v="Escada-PE"/>
        <s v="Estrela D'Oeste-SP"/>
        <s v="Mamanguape-PB"/>
        <s v="Braúna-SP"/>
        <s v="Palestina-SP"/>
        <s v="Poções-BA"/>
        <s v="Miracema-RJ"/>
        <s v="Loanda-PR"/>
        <s v="Carbonita-MG"/>
        <s v="Cruzeiro Do Oeste-PR"/>
        <s v="São Fidélis-RJ"/>
        <s v="Jaraguá-GO"/>
        <s v="Alvorada Do Norte-GO"/>
        <s v="Astorga-PR"/>
        <s v="Paraibuna-SP"/>
        <s v="Pontes E Lacerda-MT"/>
        <s v="Pitangui-MG"/>
        <s v="Eldorado-SP"/>
        <s v="Rolim De Moura-RO"/>
        <s v="Paudalho-PE"/>
        <s v="Orleans-SC"/>
        <s v="Ibotirama-BA"/>
        <s v="Itamaraju-BA"/>
        <s v="Hidrolândia-GO"/>
        <s v="Oscar Bressane-SP"/>
        <s v="Ibaiti-PR"/>
        <s v="Castelo-ES"/>
        <s v="Guapiara-SP"/>
        <s v="Nova Europa-SP"/>
        <s v="Itacoatiara-AM"/>
        <s v="Santo Antônio Da Patrulha-RS"/>
        <s v="Cururupu-MA"/>
        <s v="Itambé-PE"/>
        <s v="Bom Jesus De Goiás-GO"/>
        <s v="Aracati-CE"/>
        <s v="Quedas Do Iguaçu-PR"/>
        <s v="Cananéia-SP"/>
        <s v="Parintins-AM"/>
        <s v="Tocantins-MG"/>
        <s v="Viradouro-SP"/>
        <s v="Presidente Dutra-MA"/>
        <s v="Entre Rios-BA"/>
        <s v="Buriticupu-MA"/>
        <s v="Bananal-SP"/>
        <s v="Codó-MA"/>
        <s v="Tabuleiro Do Norte-CE"/>
        <s v="São José Do Vale Do Rio Preto-RJ"/>
        <s v="Lauro Müller-SC"/>
        <s v="Almenara-MG"/>
        <s v="Guaíra-PR"/>
        <s v="Palmares Do Sul-RS"/>
        <s v="Estrela-RS"/>
        <s v="Barra Velha-SC"/>
        <s v="Jussara-GO"/>
        <s v="Bady Bassitt-SP"/>
        <s v="Ourilândia Do Norte-PA"/>
        <s v="Pontal Do Paraná-PR"/>
        <s v="Bom Conselho-PE"/>
        <s v="Imbituva-PR"/>
        <s v="Jaguariaíva-PR"/>
        <s v="Carandaí-MG"/>
        <s v="Camacan-BA"/>
        <s v="São Geraldo-MG"/>
        <s v="Bilac-SP"/>
        <s v="Laranjeiras Do Sul-PR"/>
        <s v="Belém-PB"/>
        <s v="Balneário Piçarras-SC"/>
        <s v="Paraguaçu-MG"/>
        <s v="Jaguaquara-BA"/>
        <s v="Bayeux-PB"/>
        <s v="Mantena-MG"/>
        <s v="Pontalina-GO"/>
        <s v="Palmares Paulista-SP"/>
        <s v="Jacutinga-MG"/>
        <s v="Pouso Alto-MG"/>
        <s v="Cedral-SP"/>
        <s v="Ibiá-MG"/>
        <s v="Engenheiro Coelho-SP"/>
        <s v="Porangaba-SP"/>
        <s v="Mirassol D'Oeste-MT"/>
        <s v="Cláudio-MG"/>
        <s v="Bacabal-MA"/>
        <s v="Nova Londrina-PR"/>
        <s v="Porecatu-PR"/>
        <s v="Jacundá-PA"/>
        <s v="Gandu-BA"/>
        <s v="São Mateus Do Sul-PR"/>
        <s v="Pedreiras-MA"/>
        <s v="Tremembé-SP"/>
        <s v="Tiradentes-MG"/>
        <s v="Acreúna-GO"/>
        <s v="Manacapuru-AM"/>
        <s v="Jardim-MS"/>
        <s v="Arari-MA"/>
        <s v="Itapecerica-MG"/>
        <s v="Jardim Alegre-PR"/>
        <s v="Caxias-MA"/>
        <s v="Carmo-RJ"/>
        <s v="São Gonçalo Dos Campos-BA"/>
        <s v="Naviraí-MS"/>
        <s v="Sapé-PB"/>
        <s v="Coxim-MS"/>
        <s v="Bueno Brandão-MG"/>
        <s v="Carlos Barbosa-RS"/>
        <s v="Ivaté-PR"/>
        <s v="Reserva-PR"/>
        <s v="Quixadá-CE"/>
        <s v="Porto Alegre Do Norte-MT"/>
        <s v="Sales Oliveira-SP"/>
        <s v="Rinópolis-SP"/>
        <s v="Sacramento-MG"/>
        <s v="Frecheirinha-CE"/>
        <s v="Itatiaia-RJ"/>
        <s v="Pires Do Rio-GO"/>
        <s v="Piraúba-MG"/>
        <s v="Jaguapitã-PR"/>
        <s v="Santópolis Do Aguapeí-SP"/>
        <s v="Piên-PR"/>
        <s v="Clementina-SP"/>
        <s v="Campo Verde-MT"/>
        <s v="Propriá-SE"/>
        <s v="Cambará-PR"/>
        <s v="Palmeira Dos Índios-AL"/>
        <s v="União Paulista-SP"/>
        <s v="Ituaçu-BA"/>
        <s v="Bataguassu-MS"/>
        <s v="Fernando Prestes-SP"/>
        <s v="Muritiba-BA"/>
        <s v="Cabrobó-PE"/>
        <s v="Ribeirão-PE"/>
        <s v="Cachoeira-BA"/>
        <s v="Pérola-PR"/>
        <s v="Colorado Do Oeste-RO"/>
        <s v="Rubiataba-GO"/>
        <s v="Nova Mutum-MT"/>
        <s v="Cruzeiro Do Sul-AC"/>
        <s v="Estância-SE"/>
        <s v="Gália-SP"/>
        <s v="São Simão-GO"/>
        <s v="Lago Da Pedra-MA"/>
        <s v="Capela Do Alto-SP"/>
        <s v="Ubaitaba-BA"/>
        <s v="Piracanjuba-GO"/>
        <s v="Prudentópolis-PR"/>
        <s v="Abaetetuba-PA"/>
        <s v="Pirenópolis-GO"/>
        <s v="São Pedro Do Suaçuí-MG"/>
        <s v="Almeirim-PA"/>
        <s v="Douradina-PR"/>
        <s v="Bombinhas-SC"/>
        <s v="Pirapora Do Bom Jesus-SP"/>
        <s v="Parnaíba-PI"/>
        <s v="Maracaçumé-MA"/>
        <s v="Elias Fausto-SP"/>
        <s v="Crixás-GO"/>
        <s v="Rondon Do Pará-PA"/>
        <s v="Barra Do Corda-MA"/>
        <s v="Santana Do Araguaia-PA"/>
        <s v="Ibiapina-CE"/>
        <s v="Lagarto-SE"/>
        <s v="Ibicoara-BA"/>
        <s v="Medeiros Neto-BA"/>
        <s v="Itapuranga-GO"/>
        <s v="Costa Rica-MS"/>
        <s v="Catolé Do Rocha-PB"/>
        <s v="Riolândia-SP"/>
        <s v="Nazaré-BA"/>
        <s v="Rio Real-BA"/>
        <s v="Mar De Espanha-MG"/>
        <s v="Paraisópolis-MG"/>
        <s v="Fernando De Noronha-PE"/>
        <s v="Aparecida D'Oeste-SP"/>
        <s v="Águas Lindas De Goiás-GO"/>
        <s v="Cesário Lange-SP"/>
        <s v="Ipiaú-BA"/>
        <s v="Santa Albertina-SP"/>
        <s v="Guaraniaçu-PR"/>
        <s v="Roca Sales-RS"/>
        <s v="Paiçandu-PR"/>
        <s v="Panorama-SP"/>
        <s v="Boa Viagem-CE"/>
        <s v="Penha-SC"/>
        <s v="Nossa Senhora Do Socorro-SE"/>
        <s v="Pitanga-PR"/>
        <s v="Santa Branca-SP"/>
        <s v="Bofete-SP"/>
        <s v="Esplanada-BA"/>
        <s v="Livramento De Nossa Senhora-BA"/>
        <s v="Jeremoabo-BA"/>
        <s v="Itanhandu-MG"/>
        <s v="Portão-RS"/>
        <s v="Caarapó-MS"/>
        <s v="Eldorado-MS"/>
        <s v="Sumidouro-RJ"/>
        <s v="Orindiúva-SP"/>
        <s v="Campos Novos-SC"/>
        <s v="Neves Paulista-SP"/>
        <s v="Ibipeba-BA"/>
        <s v="Goianira-GO"/>
        <s v="Rio Maria-PA"/>
        <s v="Currais Novos-RN"/>
        <s v="Ruy Barbosa-BA"/>
        <s v="Arapoti-PR"/>
        <s v="Pedra Bela-SP"/>
        <s v="Santa Cruz-RN"/>
        <s v="Areado-MG"/>
        <s v="Joaquim Távora-PR"/>
        <s v="Itapissuma-PE"/>
        <s v="São Francisco Do Conde-BA"/>
        <s v="Santo Antônio Do Jardim-SP"/>
        <s v="Sanclerlândia-GO"/>
        <s v="Magda-SP"/>
        <s v="Pardinho-SP"/>
        <s v="Porto Nacional-TO"/>
        <s v="Apiúna-SC"/>
        <s v="Itariri-SP"/>
        <s v="Rafard-SP"/>
        <s v="Serra Preta-BA"/>
        <s v="Coelho Neto-MA"/>
        <s v="Grajaú-MA"/>
        <s v="Silva Jardim-RJ"/>
        <s v="Tarumã-SP"/>
        <s v="Caetité-BA"/>
        <s v="Pau Dos Ferros-RN"/>
        <s v="Itaparica-BA"/>
        <s v="Jaguarari-BA"/>
        <s v="Lagoa Da Prata-MG"/>
        <s v="Açu-RN"/>
        <s v="Santana-BA"/>
        <s v="Sebastianópolis Do Sul-SP"/>
        <s v="Turmalina-MG"/>
        <s v="Goiás-GO"/>
        <s v="Capim Grosso-BA"/>
        <s v="Russas-CE"/>
        <s v="Maracaju-MS"/>
        <s v="Viçosa Do Ceará-CE"/>
        <s v="Santa Fé-PR"/>
        <s v="Marechal Floriano-ES"/>
        <s v="Casa Nova-BA"/>
        <s v="Rio Casca-MG"/>
        <s v="Rio Azul-PR"/>
        <s v="Araçuaí-MG"/>
        <s v="Bernardino De Campos-SP"/>
        <s v="Papagaios-MG"/>
        <s v="Campina Da Lagoa-PR"/>
        <s v="Esmeraldas-MG"/>
        <s v="Capitão Leônidas Marques-PR"/>
        <s v="Congonhal-MG"/>
        <s v="Iporã-PR"/>
        <s v="Ortigueira-PR"/>
        <s v="Carambeí-PR"/>
        <s v="Itobi-SP"/>
        <s v="São Francisco-MG"/>
        <s v="Faxinal-PR"/>
        <s v="Sapezal-MT"/>
        <s v="Quissamã-RJ"/>
        <s v="Ivinhema-MS"/>
        <s v="Sidrolândia-MS"/>
        <s v="Presidente Jânio Quadros-BA"/>
        <s v="Canavieiras-BA"/>
        <s v="São José De Ribamar-MA"/>
        <s v="Santa Quitéria-CE"/>
        <s v="Conceição Do Araguaia-PA"/>
        <s v="Dom Eliseu-PA"/>
        <s v="Pindaí-BA"/>
        <s v="Amambai-MS"/>
        <s v="Tianguá-CE"/>
        <s v="Petrolândia-PE"/>
        <s v="Águas Da Prata-SP"/>
        <s v="Ibirama-SC"/>
        <s v="Planaltina-GO"/>
        <s v="Formoso Do Araguaia-TO"/>
        <s v="Igarapé-Açu-PA"/>
        <s v="Assaré-CE"/>
        <s v="Campos Belos-GO"/>
        <s v="Estreito-MA"/>
        <s v="Santa Bárbara-MG"/>
        <s v="Campanha-MG"/>
        <s v="Pacajus-CE"/>
        <s v="Itapagipe-MG"/>
        <s v="Getulina-SP"/>
        <s v="Rincão-SP"/>
        <s v="Guarantã Do Norte-MT"/>
        <s v="Itabela-BA"/>
        <s v="Santo Antônio Do Monte-MG"/>
        <s v="Araputanga-MT"/>
        <s v="Teutônia-RS"/>
        <s v="Palmeirópolis-TO"/>
        <s v="Ladário-MS"/>
        <s v="Manhumirim-MG"/>
        <s v="São Gabriel Do Oeste-MS"/>
        <s v="Juruena-MT"/>
        <s v="Iguaí-BA"/>
        <s v="Itatinga-SP"/>
        <s v="Ribas Do Rio Pardo-MS"/>
        <s v="Nova Petrópolis-RS"/>
        <s v="São João Do Caiuá-PR"/>
        <s v="Santa Rita D'Oeste-SP"/>
        <s v="Mandirituba-PR"/>
        <s v="Italva-RJ"/>
        <s v="Mendonça-SP"/>
        <s v="Analândia-SP"/>
        <s v="Itamogi-MG"/>
        <s v="Aparecida Do Taboado-MS"/>
        <s v="Inocência-MS"/>
        <s v="Arandu-SP"/>
        <s v="Uraí-PR"/>
        <s v="Ipueiras-CE"/>
        <s v="Colméia-TO"/>
        <s v="Rio Claro-RJ"/>
        <s v="Carneirinho-MG"/>
        <s v="Turvo-PR"/>
        <s v="Primeiro De Maio-PR"/>
        <s v="Cerejeiras-RO"/>
        <s v="Caiuá-SP"/>
        <s v="Acaraú-CE"/>
        <s v="Pedra Azul-MG"/>
        <s v="Buritis-MG"/>
        <s v="Chapada Dos Guimarães-MT"/>
        <s v="Itapipoca-CE"/>
        <s v="Dolcinópolis-SP"/>
        <s v="Guapé-MG"/>
        <s v="Piranhas-GO"/>
        <s v="Sobrália-MG"/>
        <s v="Água Clara-MS"/>
        <s v="Água Boa-MT"/>
        <s v="Macaubal-SP"/>
        <s v="Brejo Santo-CE"/>
        <s v="Corinto-MG"/>
        <s v="Cariré-CE"/>
        <s v="Santa Inês-BA"/>
        <s v="Manduri-SP"/>
        <s v="Nova Xavantina-MT"/>
        <s v="Timon-MA"/>
        <s v="Jaciara-MT"/>
        <s v="Alpinópolis-MG"/>
        <s v="Malacacheta-MG"/>
        <s v="São João Batista-SC"/>
        <s v="Irará-BA"/>
        <s v="Colinas-MA"/>
        <s v="Entre Rios De Minas-MG"/>
        <s v="Aperibé-RJ"/>
        <s v="Tabatinga-AM"/>
        <s v="São Miguel Do Iguaçu-PR"/>
        <s v="Herculândia-SP"/>
        <s v="Buerarema-BA"/>
        <s v="Laranjeiras-SE"/>
        <s v="Nerópolis-GO"/>
        <s v="Bela Vista De Goiás-GO"/>
        <s v="Bom Jesus-PI"/>
        <s v="Miranda-MS"/>
        <s v="Presidente Alves-SP"/>
        <s v="Conceição Do Mato Dentro-MG"/>
        <s v="São Bento Do Una-PE"/>
        <s v="Cambuci-RJ"/>
        <s v="Peixoto De Azevedo-MT"/>
        <s v="Engenheiro Beltrão-PR"/>
        <s v="Ipeúna-SP"/>
        <s v="Brasilândia De Minas-MG"/>
        <s v="Cruzália-SP"/>
        <s v="Ipupiara-BA"/>
        <s v="Cruz Machado-PR"/>
        <s v="Tarabai-SP"/>
        <s v="Ibirá-SP"/>
        <s v="Carlópolis-PR"/>
        <s v="Iacri-SP"/>
        <s v="Ubatã-BA"/>
        <s v="Moreno-PE"/>
        <s v="Desterro De Entre Rios-MG"/>
        <s v="Prata-MG"/>
        <s v="Santa Rita-PB"/>
        <s v="Sales-SP"/>
        <s v="Monte Sião-MG"/>
        <s v="Rio Verde De Mato Grosso-MS"/>
        <s v="Ampére-PR"/>
        <s v="Tapejara-PR"/>
        <s v="Tangará-SC"/>
        <s v="Sirinhaém-PE"/>
        <s v="Severínia-SP"/>
        <s v="Campestre-MG"/>
        <s v="Ribeirão Bonito-SP"/>
        <s v="São José Dos Quatro Marcos-MT"/>
        <s v="Guaporé-RS"/>
        <s v="Resplendor-MG"/>
        <s v="Mallet-PR"/>
        <s v="Xique-Xique-BA"/>
        <s v="Palmeiras-BA"/>
        <s v="Mundo Novo-MS"/>
        <s v="São Pedro Do Turvo-SP"/>
        <s v="Juatuba-MG"/>
        <s v="Penedo-AL"/>
        <s v="Santa Mariana-PR"/>
        <s v="Ipuã-SP"/>
        <s v="Campina Grande Do Sul-PR"/>
        <s v="São Vicente Ferrer-MA"/>
        <s v="Horizonte-CE"/>
        <s v="Clevelândia-PR"/>
        <s v="Milagres-CE"/>
        <s v="Ibicaraí-BA"/>
        <s v="Jaíba-MG"/>
        <s v="Novo Progresso-PA"/>
        <s v="Malhada De Pedras-BA"/>
        <s v="Guaiçara-SP"/>
        <s v="Missão Velha-CE"/>
        <s v="Conceição Do Almeida-BA"/>
        <s v="Taiaçu-SP"/>
        <s v="Santo Antônio Do Descoberto-GO"/>
        <s v="Tapiramutá-BA"/>
        <s v="Careaçu-MG"/>
        <s v="Itapaci-GO"/>
        <s v="Quijingue-BA"/>
        <s v="Araruna-PR"/>
        <s v="São Gabriel Da Cachoeira-AM"/>
        <s v="Coroatá-MA"/>
        <s v="Alexânia-GO"/>
        <s v="Chopinzinho-PR"/>
        <s v="Ipaumirim-CE"/>
        <s v="Piraí Do Sul-PR"/>
        <s v="Itapajé-CE"/>
        <s v="Paranatinga-MT"/>
        <s v="Silvânia-GO"/>
        <s v="Itambé-PR"/>
        <s v="Chapadinha-MA"/>
        <s v="Cardoso-SP"/>
        <s v="Nova Viçosa-BA"/>
        <s v="Paranapuã-SP"/>
        <s v="Igaraçu Do Tietê-SP"/>
        <s v="Schroeder-SC"/>
        <s v="Figueira-PR"/>
        <s v="Brejo Do Cruz-PB"/>
        <s v="Santo Antônio Do Amparo-MG"/>
        <s v="Serra Do Salitre-MG"/>
        <s v="Benevides-PA"/>
        <s v="Crisópolis-BA"/>
        <s v="Porto Franco-MA"/>
        <s v="Mendes-RJ"/>
        <s v="São Miguel Do Araguaia-GO"/>
        <s v="Fundão-ES"/>
        <s v="Espigão D'Oeste-RO"/>
        <s v="Cícero Dantas-BA"/>
        <s v="Pinhão-PR"/>
        <s v="Gameleira-PE"/>
        <s v="Ribeirão Do Sul-SP"/>
        <s v="São Domingos Do Prata-MG"/>
        <s v="Santa Terezinha De Itaipu-PR"/>
        <s v="Xaxim-SC"/>
        <s v="Espera Feliz-MG"/>
        <s v="Rosário Do Ivaí-PR"/>
        <s v="Paulicéia-SP"/>
        <s v="Igaratinga-MG"/>
        <s v="Paraíso-SP"/>
        <s v="São Miguel Dos Campos-AL"/>
        <s v="Paraopeba-MG"/>
        <s v="Petrolina De Goiás-GO"/>
        <s v="Itapeva-MG"/>
        <s v="São João Do Ivaí-PR"/>
        <s v="Coari-AM"/>
        <s v="Iguatemi-MS"/>
        <s v="Mauriti-CE"/>
        <s v="Itororó-BA"/>
        <s v="Frederico Westphalen-RS"/>
        <s v="Alto Garças-MT"/>
        <s v="Corbélia-PR"/>
        <s v="Pedro Canário-ES"/>
        <s v="São João Nepomuceno-MG"/>
        <s v="São Pedro Do Ivaí-PR"/>
        <s v="Paraíso Do Sul-RS"/>
        <s v="Monte Castelo-SP"/>
        <s v="Ouroeste-SP"/>
        <s v="São João Dos Patos-MA"/>
        <s v="Tomé-Açu-PA"/>
        <s v="Mozarlândia-GO"/>
        <s v="Anajatuba-MA"/>
        <s v="Balsa Nova-PR"/>
        <s v="São Bento-MA"/>
        <s v="Catiguá-SP"/>
        <s v="Corupá-SC"/>
        <s v="Mutum-MG"/>
        <s v="Populina-SP"/>
        <s v="Boquim-SE"/>
        <s v="Quatiguá-PR"/>
        <s v="Nova Glória-GO"/>
        <s v="Três Marias-MG"/>
        <s v="Paranaíta-MT"/>
        <s v="Sarzedo-MG"/>
        <s v="Itaúna Do Sul-PR"/>
        <s v="Buriti Bravo-MA"/>
        <s v="Mombaça-CE"/>
        <s v="Limoeiro Do Norte-CE"/>
        <s v="Piacatu-SP"/>
        <s v="Pimenta-MG"/>
        <s v="Tanque Novo-BA"/>
        <s v="Glória De Dourados-MS"/>
        <s v="Murutinga Do Sul-SP"/>
        <s v="Coronel Vivida-PR"/>
        <s v="Codajás-AM"/>
        <s v="Nova Santa Rita-RS"/>
        <s v="Fátima Do Sul-MS"/>
        <s v="Cabedelo-PB"/>
        <s v="Abaeté-MG"/>
        <s v="Bambuí-MG"/>
        <s v="Quixeramobim-CE"/>
        <s v="Coribe-BA"/>
        <s v="Coaraci-BA"/>
        <s v="Taiúva-SP"/>
        <s v="Ribeirão Do Pinhal-PR"/>
        <s v="Iconha-ES"/>
        <s v="Siqueira Campos-PR"/>
        <s v="Independência-CE"/>
        <s v="São Joaquim-SC"/>
        <s v="Morro Do Chapéu-BA"/>
        <s v="Curionópolis-PA"/>
        <s v="Contenda-PR"/>
        <s v="Augustinópolis-TO"/>
        <s v="Iporã Do Oeste-SC"/>
        <s v="Laje Do Muriaé-RJ"/>
        <s v="Alto Paraná-PR"/>
        <s v="Amargosa-BA"/>
        <s v="Macuco-RJ"/>
        <s v="São Mateus Do Maranhão-MA"/>
        <s v="Campo Maior-PI"/>
        <s v="Guaçuí-ES"/>
        <s v="Aramina-SP"/>
        <s v="Goianápolis-GO"/>
        <s v="Ipameri-GO"/>
        <s v="Engenheiro Caldas-MG"/>
        <s v="Matelândia-PR"/>
        <s v="Camocim-CE"/>
        <s v="Tanguá-RJ"/>
        <s v="Floraí-PR"/>
        <s v="Lavínia-SP"/>
        <s v="Humaitá-AM"/>
        <s v="Wenceslau Braz-PR"/>
        <s v="Brotas De Macaúbas-BA"/>
        <s v="Cidade Ocidental-GO"/>
        <s v="Camapuã-MS"/>
        <s v="Indiana-SP"/>
        <s v="Barra De São Francisco-ES"/>
        <s v="Rifaina-SP"/>
        <s v="Pacajá-PA"/>
        <s v="Urubici-SC"/>
        <s v="Gouveia-MG"/>
        <s v="Gastão Vidigal-SP"/>
        <s v="Otacílio Costa-SC"/>
        <s v="Bonito-MS"/>
        <s v="Três Passos-RS"/>
        <s v="Ataléia-MG"/>
        <s v="Carauari-AM"/>
        <s v="Rosário Do Sul-RS"/>
        <s v="Passa Quatro-MG"/>
        <s v="Serrania-MG"/>
        <s v="Bituruna-PR"/>
        <s v="Canarana-MT"/>
        <s v="Terenos-MS"/>
        <s v="Tamboril-CE"/>
        <s v="Maravilha-SC"/>
        <s v="Agrolândia-SC"/>
        <s v="Lábrea-AM"/>
        <s v="Colômbia-SP"/>
        <s v="Wagner-BA"/>
        <s v="Chorrochó-BA"/>
        <s v="Ipanema-MG"/>
        <s v="Aracoiaba-CE"/>
        <s v="Pacatuba-CE"/>
        <s v="Tapiratiba-SP"/>
        <s v="Itagimirim-BA"/>
        <s v="Padre Bernardo-GO"/>
        <s v="Comodoro-MT"/>
        <s v="Serro-MG"/>
        <s v="Barras-PI"/>
        <s v="Palmas De Monte Alto-BA"/>
        <s v="Ipecaetá-BA"/>
        <s v="Bicas-MG"/>
        <s v="Trajano De Moraes-RJ"/>
        <s v="Vianópolis-GO"/>
        <s v="São João Do Paraíso-MG"/>
        <s v="Sapucaia-RJ"/>
        <s v="Ipaussu-SP"/>
        <s v="Alegre-ES"/>
        <s v="Turvo-SC"/>
        <s v="Alterosa-MG"/>
        <s v="Sobradinho-BA"/>
        <s v="João Neiva-ES"/>
        <s v="Deodápolis-MS"/>
        <s v="Bela Vista-MS"/>
        <s v="Presidente Médici-RO"/>
        <s v="Rondon-PR"/>
        <s v="Barra Do Bugres-MT"/>
        <s v="Getúlio Vargas-RS"/>
        <s v="Barra Do Choça-BA"/>
        <s v="Itauçu-GO"/>
        <s v="Santa Isabel Do Ivaí-PR"/>
        <s v="Presidente Getúlio-SC"/>
        <s v="Cedro-CE"/>
        <s v="São José Do Cedro-SC"/>
        <s v="Vera Cruz-SP"/>
        <s v="Carutapera-MA"/>
        <s v="Urbano Santos-MA"/>
        <s v="São Félix Do Araguaia-MT"/>
        <s v="Marituba-PA"/>
        <s v="Terra Roxa-PR"/>
        <s v="São Carlos-SC"/>
        <s v="Lajinha-MG"/>
        <s v="Candelária-RS"/>
        <s v="Alta Floresta D'Oeste-RO"/>
        <s v="São João Evangelista-MG"/>
        <s v="Arame-MA"/>
        <s v="Ouro Verde-SP"/>
        <s v="Corumbaíba-GO"/>
        <s v="Duas Barras-RJ"/>
        <s v="Teolândia-BA"/>
        <s v="Inhapim-MG"/>
        <s v="Luiziânia-SP"/>
        <s v="Paraúna-GO"/>
        <s v="Medina-MG"/>
        <s v="Mãe Do Rio-PA"/>
        <s v="Pinheiral-RJ"/>
        <s v="Carmo Do Rio Claro-MG"/>
        <s v="Itiruçu-BA"/>
        <s v="Araguaçu-TO"/>
        <s v="Guajará-Mirim-RO"/>
        <s v="Realeza-PR"/>
        <s v="Barracão-PR"/>
        <s v="Fortaleza De Minas-MG"/>
        <s v="Águas Belas-PE"/>
        <s v="Barro Alto-GO"/>
        <s v="Paraíso Do Norte-PR"/>
        <s v="Itaporanga-PB"/>
        <s v="Águas Formosas-MG"/>
        <s v="Penalva-MA"/>
        <s v="Santa Rita Do Araguaia-GO"/>
        <s v="Mata De São João-BA"/>
        <s v="Paço Do Lumiar-MA"/>
        <s v="Itapemirim-ES"/>
        <s v="Inhaúma-MG"/>
        <s v="Campina Verde-MG"/>
        <s v="Maués-AM"/>
        <s v="João Alfredo-PE"/>
        <s v="Oriximiná-PA"/>
        <s v="Mauá Da Serra-PR"/>
        <s v="Bela Cruz-CE"/>
        <s v="Novo Gama-GO"/>
        <s v="Miracema Do Tocantins-TO"/>
        <s v="Capão Do Leão-RS"/>
        <s v="Recreio-MG"/>
        <s v="Senador La Rocque-MA"/>
        <s v="São Domingos Do Araguaia-PA"/>
        <s v="Boracéia-SP"/>
        <s v="Divinolândia-SP"/>
        <s v="Rodelas-BA"/>
        <s v="Tombos-MG"/>
        <s v="Cândido Mendes-MA"/>
        <s v="Pimenta Bueno-RO"/>
        <s v="Santa Cruz De Monte Castelo-PR"/>
        <s v="Campinorte-GO"/>
        <s v="Tamboara-PR"/>
        <s v="Novo Oriente-CE"/>
        <s v="Buri-SP"/>
        <s v="Encruzilhada-BA"/>
        <s v="Iepê-SP"/>
        <s v="Bonfim-MG"/>
        <s v="Rio Vermelho-MG"/>
        <s v="Cametá-PA"/>
        <s v="Santa Teresa-ES"/>
        <s v="Nilo Peçanha-BA"/>
        <s v="Santa Luzia Do Paruá-MA"/>
        <s v="Tapiraí-SP"/>
        <s v="Cajobi-SP"/>
        <s v="Barra Do Turvo-SP"/>
        <s v="Diamantino-MT"/>
        <s v="Viana-MA"/>
        <s v="Zé Doca-MA"/>
        <s v="Flórida Paulista-SP"/>
        <s v="Santa Rita-MA"/>
        <s v="Monções-SP"/>
        <s v="Luz-MG"/>
        <s v="Perdigão-MG"/>
        <s v="Mirassolândia-SP"/>
        <s v="Itambacuri-MG"/>
        <s v="Monteiro-PB"/>
        <s v="São Sebastião Do Alto-RJ"/>
        <s v="Céu Azul-PR"/>
        <s v="Marcelândia-MT"/>
        <s v="Itaporã-MS"/>
        <s v="Saúde-BA"/>
        <s v="Alto Piquiri-PR"/>
        <s v="Sengés-PR"/>
        <s v="Guaraciaba-MG"/>
        <s v="Sombrio-SC"/>
        <s v="Abadiânia-GO"/>
        <s v="Capetinga-MG"/>
        <s v="Iguatama-MG"/>
        <s v="Caiapônia-GO"/>
        <s v="Rio Brilhante-MS"/>
        <s v="Urucânia-MG"/>
        <s v="Guapó-GO"/>
        <s v="Santa Quitéria Do Maranhão-MA"/>
        <s v="Aquiraz-CE"/>
        <s v="Leopoldo De Bulhões-GO"/>
        <s v="Castilho-SP"/>
        <s v="Amarante Do Maranhão-MA"/>
        <s v="Serranópolis-GO"/>
        <s v="Alvinópolis-MG"/>
        <s v="Três Barras-SC"/>
        <s v="Canindé-CE"/>
        <s v="Palmeiras De Goiás-GO"/>
        <s v="Acopiara-CE"/>
        <s v="Natividade-RJ"/>
        <s v="Morro Da Fumaça-SC"/>
        <s v="Ibirubá-RS"/>
        <s v="Paula Cândido-MG"/>
        <s v="Santo Antônio-RN"/>
        <s v="Adolfo-SP"/>
        <s v="Oriente-SP"/>
        <s v="Tiros-MG"/>
        <s v="Formosa Do Rio Preto-BA"/>
        <s v="Cândido Rodrigues-SP"/>
        <s v="Araci-BA"/>
        <s v="Bragança-PA"/>
        <s v="Peabiru-PR"/>
        <s v="Uruçuca-BA"/>
        <s v="Agudos Do Sul-PR"/>
        <s v="Vargem Grande-MA"/>
        <s v="Marmeleiro-PR"/>
        <s v="Lavras Da Mangabeira-CE"/>
        <s v="Mato Verde-MG"/>
        <s v="Iretama-PR"/>
        <s v="Eugenópolis-MG"/>
        <s v="São Geraldo Do Araguaia-PA"/>
        <s v="Porciúncula-RJ"/>
        <s v="Presidente Figueiredo-AM"/>
        <s v="Itinga Do Maranhão-MA"/>
        <s v="Centralina-MG"/>
        <s v="Santa Terezinha De Goiás-GO"/>
        <s v="Benedito Novo-SC"/>
        <s v="Campinápolis-MT"/>
        <s v="Capinzal-SC"/>
        <s v="Eirunepé-AM"/>
        <s v="Monte Alegre-RN"/>
        <s v="Vera Cruz-BA"/>
        <s v="Cascavel-CE"/>
        <s v="São João Do Rio Do Peixe-PB"/>
        <s v="Santa Maria De Itabira-MG"/>
        <s v="Uruçuí-PI"/>
        <s v="Correntina-BA"/>
        <s v="Santa Luzia-MA"/>
        <s v="Califórnia-PR"/>
        <s v="Ribeirão Cascalheira-MT"/>
        <s v="Jequitinhonha-MG"/>
        <s v="Três De Maio-RS"/>
        <s v="Milagres-BA"/>
        <s v="Narandiba-SP"/>
        <s v="Vera-MT"/>
        <s v="Arenápolis-MT"/>
        <s v="Andaraí-BA"/>
        <s v="Soledade-RS"/>
        <s v="Nova Veneza-GO"/>
        <s v="Guarda-Mor-MG"/>
        <s v="Itaobim-MG"/>
        <s v="Itajuípe-BA"/>
        <s v="Bom Jesus Do Galho-MG"/>
        <s v="Centenário Do Sul-PR"/>
        <s v="Cantagalo-PR"/>
        <s v="Nova Aurora-PR"/>
        <s v="Maravilhas-MG"/>
        <s v="Pavão-MG"/>
        <s v="Virgem Da Lapa-MG"/>
        <s v="Novo São Joaquim-MT"/>
        <s v="Caçu-GO"/>
        <s v="São Luiz Gonzaga-RS"/>
        <s v="Nobres-MT"/>
        <s v="Bodocó-PE"/>
        <s v="Santa Maria Madalena-RJ"/>
        <s v="Jaguaruana-CE"/>
        <s v="Britânia-GO"/>
        <s v="Uruana-GO"/>
        <s v="Brejões-BA"/>
        <s v="Boca Do Acre-AM"/>
        <s v="União Dos Palmares-AL"/>
        <s v="São Miguel Do Guamá-PA"/>
        <s v="Ceará-Mirim-RN"/>
        <s v="São Lourenço Do Oeste-SC"/>
        <s v="Itacarambi-MG"/>
        <s v="Jangada-MT"/>
        <s v="Carlos Chagas-MG"/>
        <s v="Araporã-MG"/>
        <s v="Charqueada-SP"/>
        <s v="Águas De São Pedro-SP"/>
        <s v="Abelardo Luz-SC"/>
        <s v="Castelândia-GO"/>
        <s v="Cafelândia-PR"/>
        <s v="Capinópolis-MG"/>
        <s v="Turiaçu-MA"/>
        <s v="Brejo Da Madre De Deus-PE"/>
        <s v="Jeceaba-MG"/>
        <s v="Floresta-PE"/>
        <s v="Guareí-SP"/>
        <s v="Mata Roma-MA"/>
        <s v="Queiroz-SP"/>
        <s v="Governador Celso Ramos-SC"/>
        <s v="Nova Cruz-RN"/>
        <s v="Brejo-MA"/>
        <s v="Serra Dourada-BA"/>
        <s v="Cláudia-MT"/>
        <s v="Fonte Boa-AM"/>
        <s v="Nova Venécia-ES"/>
        <s v="Forquilhinha-SC"/>
        <s v="Buritis-RO"/>
        <s v="São José Do Divino-MG"/>
        <s v="Esperança-PB"/>
        <s v="Massapê-CE"/>
        <s v="Planaltino-BA"/>
        <s v="Olindina-BA"/>
        <s v="Edéia-GO"/>
        <s v="Cuité-PB"/>
        <s v="São Gonçalo Do Pará-MG"/>
        <s v="Vila Nova Dos Martírios-MA"/>
        <s v="Nova Prata Do Iguaçu-PR"/>
        <s v="Cássia-MG"/>
        <s v="Solânea-PB"/>
        <s v="Ribeirão Branco-SP"/>
        <s v="Castelo Do Piauí-PI"/>
        <s v="Aimorés-MG"/>
        <s v="São José Do Egito-PE"/>
        <s v="Ipiranga-PR"/>
        <s v="São Sebastião Da Grama-SP"/>
        <s v="João Câmara-RN"/>
        <s v="Amarante-PI"/>
        <s v="Apuí-AM"/>
        <s v="Nova Ponte-MG"/>
        <s v="Guaraí-TO"/>
        <s v="Cambira-PR"/>
        <s v="Guaimbê-SP"/>
        <s v="São José Da Lapa-MG"/>
        <s v="Corrente-PI"/>
        <s v="Paulistana-PI"/>
        <s v="Nazário-GO"/>
        <s v="Bom Sucesso-MG"/>
        <s v="Valente-BA"/>
        <s v="Carmo Da Cachoeira-MG"/>
        <s v="Águas De Santa Bárbara-SP"/>
        <s v="Benjamin Constant-AM"/>
        <s v="Santa Helena-PR"/>
        <s v="Mundo Novo-GO"/>
        <s v="Morretes-PR"/>
        <s v="Mamborê-PR"/>
        <s v="São Felipe-BA"/>
        <s v="Manoel Ribas-PR"/>
        <s v="São José Do Rio Claro-MT"/>
        <s v="Guiratinga-MT"/>
        <s v="Montanha-ES"/>
        <s v="Manicoré-AM"/>
        <s v="Estiva Gerbi-SP"/>
        <s v="Itatim-BA"/>
        <s v="Coluna-MG"/>
        <s v="Tailândia-PA"/>
        <s v="Capanema-PR"/>
        <s v="São Francisco De Paula-RS"/>
        <s v="Onda Verde-SP"/>
        <s v="Santo Antônio Do Içá-AM"/>
        <s v="Tremedal-BA"/>
        <s v="Careiro-AM"/>
        <s v="Barbosa Ferraz-PR"/>
        <s v="Mangueirinha-PR"/>
        <s v="São João D'Aliança-GO"/>
        <s v="Alto Alegre Do Pindaré-MA"/>
        <s v="São Sepé-RS"/>
        <s v="Alto Paraíso De Goiás-GO"/>
        <s v="Antônio João-MS"/>
        <s v="Santo Expedito-SP"/>
        <s v="Iranduba-AM"/>
        <s v="São Luís Do Quitunde-AL"/>
        <s v="Jandaia-GO"/>
        <s v="Anapu-PA"/>
        <s v="Santa Helena-MA"/>
        <s v="Carmo Do Rio Verde-GO"/>
        <s v="Icó-CE"/>
        <s v="Sete Barras-SP"/>
        <s v="Mombuca-SP"/>
        <s v="Santana Do Ipanema-AL"/>
        <s v="Nova Olinda Do Maranhão-MA"/>
        <s v="Nova Olinda Do Norte-AM"/>
        <s v="Icatu-MA"/>
        <s v="João Pinheiro-MG"/>
        <s v="Apodi-RN"/>
        <s v="Pocrane-MG"/>
        <s v="Rio Formoso-PE"/>
        <s v="São João Do Carú-MA"/>
        <s v="Florestópolis-PR"/>
        <s v="Embaúba-SP"/>
        <s v="Ourolândia-BA"/>
        <s v="Chapada Do Norte-MG"/>
        <s v="Engenheiro Paulo De Frontin-RJ"/>
        <s v="Tapes-RS"/>
        <s v="Ipubi-PE"/>
        <s v="Oiapoque-AP"/>
        <s v="Mariluz-PR"/>
        <s v="Potiraguá-BA"/>
        <s v="Solonópole-CE"/>
        <s v="Queimadas-PB"/>
        <s v="Canaã Dos Carajás-PA"/>
        <s v="Aloândia-GO"/>
        <s v="Inácio Martins-PR"/>
        <s v="Camamu-BA"/>
        <s v="Ilha Comprida-SP"/>
        <s v="Vigia-PA"/>
        <s v="Dores Do Indaiá-MG"/>
        <s v="Conquista-MG"/>
        <s v="Francisco Sá-MG"/>
        <s v="Autazes-AM"/>
        <s v="Uruará-PA"/>
        <s v="São Thomé Das Letras-MG"/>
        <s v="Morada Nova-CE"/>
        <s v="Nazareno-MG"/>
        <s v="Lajedo-PE"/>
        <s v="São João Do Paraíso-MA"/>
        <s v="Iaçu-BA"/>
        <s v="Monsenhor Paulo-MG"/>
        <s v="Congonhinhas-PR"/>
        <s v="Jesuítas-PR"/>
        <s v="Doutor Maurício Cardoso-RS"/>
        <s v="Quitandinha-PR"/>
        <s v="Angélica-MS"/>
        <s v="Alto Taquari-MT"/>
        <s v="Três Barras Do Paraná-PR"/>
        <s v="Dom Pedro-MA"/>
        <s v="Sabinópolis-MG"/>
        <s v="Santo Antônio Do Sudoeste-PR"/>
        <s v="Eusébio-CE"/>
        <s v="Goianinha-RN"/>
        <s v="Fortaleza Dos Nogueiras-MA"/>
        <s v="Quatis-RJ"/>
        <s v="Santa Maria Da Serra-SP"/>
        <s v="Roncador-PR"/>
        <s v="Nova Russas-CE"/>
        <s v="São Gabriel Da Palha-ES"/>
        <s v="Bom Jardim De Goiás-GO"/>
        <s v="Campos Gerais-MG"/>
        <s v="Avanhandava-SP"/>
        <s v="Bequimão-MA"/>
        <s v="Mara Rosa-GO"/>
        <s v="Itabaianinha-SE"/>
        <s v="Terra Rica-PR"/>
        <s v="São Raimundo Nonato-PI"/>
        <s v="Santa Luzia-PB"/>
        <s v="Santa Vitória-MG"/>
        <s v="Doutor Camargo-PR"/>
        <s v="Palmeira Das Missões-RS"/>
        <s v="Aragarças-GO"/>
        <s v="Valença Do Piauí-PI"/>
        <s v="Cachoeira Dourada-GO"/>
        <s v="Novo Repartimento-PA"/>
        <s v="Capitão Poço-PA"/>
        <s v="Acará-PA"/>
        <s v="Altos-PI"/>
        <s v="Sabáudia-PR"/>
        <s v="Monção-MA"/>
        <s v="Formosa Da Serra Negra-MA"/>
        <s v="Cruzeiro Do Sul-PR"/>
        <s v="Carolina-MA"/>
        <s v="Araguapaz-GO"/>
        <s v="Macau-RN"/>
        <s v="Canto Do Buriti-PI"/>
        <s v="Conceição-PB"/>
        <s v="São Sebastião Da Amoreira-PR"/>
        <s v="Lago Verde-MA"/>
        <s v="Padre Paraíso-MG"/>
        <s v="Barbosa-SP"/>
        <s v="Águas Vermelhas-MG"/>
        <s v="Vitória Do Mearim-MA"/>
        <s v="Santo Antônio Dos Lopes-MA"/>
        <s v="Perdizes-MG"/>
        <s v="Delmiro Gouveia-AL"/>
        <s v="Araguatins-TO"/>
        <s v="São Paulo Do Potengi-RN"/>
        <s v="Iaciara-GO"/>
        <s v="São Paulo De Olivença-AM"/>
        <s v="Matupá-MT"/>
        <s v="Caibi-SC"/>
        <s v="Abaré-BA"/>
        <s v="Nova União-MG"/>
        <s v="Tijucas Do Sul-PR"/>
        <s v="Caetés-PE"/>
        <s v="Jaguaribe-CE"/>
        <s v="Sud Mennucci-SP"/>
        <s v="Jaguarão-RS"/>
        <s v="Peçanha-MG"/>
        <s v="Maiquinique-BA"/>
        <s v="Licínio De Almeida-BA"/>
        <s v="Trindade-PE"/>
        <s v="Salto Do Lontra-PR"/>
        <s v="Ouvidor-GO"/>
        <s v="Araçariguama-SP"/>
        <s v="Canguaretama-RN"/>
        <s v="Cantanhede-MA"/>
        <s v="Sertaneja-PR"/>
        <s v="Restinga-SP"/>
        <s v="Oliveira Dos Brejinhos-BA"/>
        <s v="Carmópolis De Minas-MG"/>
        <s v="Paraibano-MA"/>
        <s v="Nova Esperança Do Piriá-PA"/>
        <s v="Paraipaba-CE"/>
        <s v="Nova Olímpia-PR"/>
        <s v="Divino-MG"/>
        <s v="Ibirarema-SP"/>
        <s v="Palmópolis-MG"/>
        <s v="Fortuna-MA"/>
        <s v="Pilão Arcado-BA"/>
        <s v="Monte Alegre De Minas-MG"/>
        <s v="Dom Cavati-MG"/>
        <s v="Delfim Moreira-MG"/>
        <s v="Sítio Novo-MA"/>
        <s v="São José Do Belmonte-PE"/>
        <s v="Rebouças-PR"/>
        <s v="São Lourenço Da Serra-SP"/>
        <s v="Rio Dos Cedros-SC"/>
        <s v="Vitorino Freire-MA"/>
        <s v="Adrianópolis-PR"/>
        <s v="Barreirinhas-MA"/>
        <s v="Nossa Senhora Da Glória-SE"/>
        <s v="Nova Resende-MG"/>
        <s v="Campo Florido-MG"/>
        <s v="Botelhos-MG"/>
        <s v="Mata Verde-MG"/>
        <s v="Mairi-BA"/>
        <s v="Natércia-MG"/>
        <s v="Beberibe-CE"/>
        <s v="Presidente Tancredo Neves-BA"/>
        <s v="Uauá-BA"/>
        <s v="Santa Juliana-MG"/>
        <s v="Macaúbas-BA"/>
        <s v="Altair-SP"/>
        <s v="Dário Meira-BA"/>
        <s v="Santaluz-BA"/>
        <s v="Cidade Gaúcha-PR"/>
        <s v="Montes Claros De Goiás-GO"/>
        <s v="Ponto Novo-BA"/>
        <s v="Buritirama-BA"/>
        <s v="Vazante-MG"/>
        <s v="Cachoeirinha-PE"/>
        <s v="Ribeirão Vermelho-MG"/>
        <s v="Paripiranga-BA"/>
        <s v="Borá-SP"/>
        <s v="São João Do Piauí-PI"/>
        <s v="Maracás-BA"/>
        <s v="Tapauá-AM"/>
        <s v="Presidente Olegário-MG"/>
        <s v="Machadinho D'Oeste-RO"/>
        <s v="Pratânia-SP"/>
        <s v="Borba-AM"/>
        <s v="Queimadas-BA"/>
        <s v="Urucará-AM"/>
        <s v="Novo Airão-AM"/>
        <s v="São Benedito Do Rio Preto-MA"/>
        <s v="Canindé De São Francisco-SE"/>
        <s v="Barcelos-AM"/>
        <s v="Santana Do Paraíso-MG"/>
        <s v="Piripiri-PI"/>
        <s v="Canutama-AM"/>
        <s v="Jutaí-AM"/>
        <s v="Ipixuna Do Pará-PA"/>
        <s v="Breves-PA"/>
        <s v="Pentecoste-CE"/>
        <s v="Enéas Marques-PR"/>
        <s v="Paranacity-PR"/>
        <s v="Ribeirão Claro-PR"/>
        <s v="Grão Mogol-MG"/>
        <s v="Itaguajé-PR"/>
        <s v="Florínea-SP"/>
        <s v="Pinhalzinho-SC"/>
        <s v="Bonito-BA"/>
        <s v="Alcântara-MA"/>
        <s v="São José Da Tapera-AL"/>
        <s v="Redenção-CE"/>
        <s v="São Bernardo-MA"/>
        <s v="Antonina-PR"/>
        <s v="Itapoá-SC"/>
        <s v="Mendes Pimentel-MG"/>
        <s v="Cupira-PE"/>
        <s v="Cezarina-GO"/>
        <s v="Nova Crixás-GO"/>
        <s v="Varre-Sai-RJ"/>
        <s v="Areal-RJ"/>
        <s v="Carmo Da Mata-MG"/>
        <s v="Salto Do Itararé-PR"/>
        <s v="Lapão-BA"/>
        <s v="Campestre Do Maranhão-MA"/>
        <s v="Caraúbas-RN"/>
        <s v="Araquari-SC"/>
        <s v="Curuçá-PA"/>
        <s v="Rio Preto Da Eva-AM"/>
        <s v="Antônio Dias-MG"/>
        <s v="Catende-PE"/>
        <s v="Toritama-PE"/>
        <s v="Limeira Do Oeste-MG"/>
        <s v="Alagoa Grande-PB"/>
        <s v="São José De Mipibu-RN"/>
        <s v="Espírito Santo Do Turvo-SP"/>
        <s v="Mathias Lobato-MG"/>
        <s v="Aurilândia-GO"/>
        <s v="Pouso Redondo-SC"/>
        <s v="Caridade-CE"/>
        <s v="Cabeceiras-GO"/>
        <s v="Pombal-PB"/>
        <s v="Campos Sales-CE"/>
        <s v="Duque Bacelar-MA"/>
        <s v="Tutóia-MA"/>
        <s v="Alto Santo-CE"/>
        <s v="Trairi-CE"/>
        <s v="Campos Verdes-GO"/>
        <s v="Barreirinha-AM"/>
        <s v="Inhambupe-BA"/>
        <s v="Santana Do Cariri-CE"/>
        <s v="Paracuru-CE"/>
        <s v="Conselheiro Pena-MG"/>
        <s v="Pratápolis-MG"/>
        <s v="Novo Aripuanã-AM"/>
        <s v="Santa Maria Do Suaçuí-MG"/>
        <s v="Itaueira-PI"/>
        <s v="Moju-PA"/>
        <s v="Alvorada Do Sul-PR"/>
        <s v="Nhamundá-AM"/>
        <s v="Craíbas-AL"/>
        <s v="Palma-MG"/>
        <s v="Mari-PB"/>
        <s v="Tumiritinga-MG"/>
        <s v="Ituberá-BA"/>
        <s v="Imbaú-PR"/>
        <s v="Elesbão Veloso-PI"/>
        <s v="São José Do Goiabal-MG"/>
        <s v="Aruanã-GO"/>
        <s v="Ulianópolis-PA"/>
        <s v="João Dourado-BA"/>
        <s v="Laranjal-MG"/>
        <s v="Salinópolis-PA"/>
        <s v="São Gabriel-BA"/>
        <s v="Bonito-PE"/>
        <s v="Parnarama-MA"/>
        <s v="Envira-AM"/>
        <s v="Tapira-PR"/>
        <s v="Cândido De Abreu-PR"/>
        <s v="Esperantina-PI"/>
        <s v="Naque-MG"/>
        <s v="Chuí-RS"/>
        <s v="Nova Fátima-PR"/>
        <s v="Palmital-PR"/>
        <s v="Ipu-CE"/>
        <s v="Anagé-BA"/>
        <s v="São Jorge Do Patrocínio-PR"/>
        <s v="Tanhaçu-BA"/>
        <s v="Cocos-BA"/>
        <s v="São Jerônimo Da Serra-PR"/>
        <s v="Riacho De Santana-BA"/>
        <s v="Macaíba-RN"/>
        <s v="Granja-CE"/>
        <s v="São Francisco De Goiás-GO"/>
        <s v="São Joaquim De Bicas-MG"/>
        <s v="Formoso-GO"/>
        <s v="Porto Amazonas-PR"/>
        <s v="Itiúba-BA"/>
        <s v="Muaná-PA"/>
        <s v="Turvolândia-MG"/>
        <s v="Joaíma-MG"/>
        <s v="São Sebastião Do Maranhão-MG"/>
        <s v="Taguatinga-TO"/>
        <s v="Montividiu-GO"/>
        <s v="Cujubim-RO"/>
        <s v="Maria Da Fé-MG"/>
        <s v="Alto Jequitibá-MG"/>
        <s v="Campos Altos-MG"/>
        <s v="Hidrolândia-CE"/>
        <s v="Guadalupe-PI"/>
        <s v="São Ludgero-SC"/>
        <s v="Machacalis-MG"/>
        <s v="Mirabela-MG"/>
        <s v="Itaipé-MG"/>
        <s v="Apicum-Açu-MA"/>
        <s v="Planaltina Do Paraná-PR"/>
        <s v="Júlio De Castilhos-RS"/>
        <s v="Baraúna-RN"/>
        <s v="Silveiras-SP"/>
        <s v="Tibagi-PR"/>
        <s v="Moema-MG"/>
        <s v="Oeiras-PI"/>
        <s v="Iraquara-BA"/>
        <s v="Firminópolis-GO"/>
        <s v="Cocalzinho De Goiás-GO"/>
        <s v="Girau Do Ponciano-AL"/>
        <s v="Formosa Do Oeste-PR"/>
        <s v="Itanhém-BA"/>
        <s v="Matinha-MA"/>
        <s v="Itaju Do Colônia-BA"/>
        <s v="Itaiópolis-SC"/>
        <s v="Senador Alexandre Costa-MA"/>
        <s v="Planalto-PR"/>
        <s v="Sete Quedas-MS"/>
        <s v="Mossâmedes-GO"/>
        <s v="São Carlos Do Ivaí-PR"/>
        <s v="Parelhas-RN"/>
        <s v="Quinta Do Sol-PR"/>
        <s v="Tobias Barreto-SE"/>
        <s v="Nazaré Da Mata-PE"/>
        <s v="Tabira-PE"/>
        <s v="Taquaraçu De Minas-MG"/>
        <s v="Urandi-BA"/>
        <s v="Santa Bárbara De Goiás-GO"/>
        <s v="Ubaporanga-MG"/>
        <s v="Santa Brígida-BA"/>
        <s v="Pauini-AM"/>
        <s v="Prainha-PA"/>
        <s v="Piratininga-SP"/>
        <s v="Pinhalão-PR"/>
        <s v="Cachoeira Da Prata-MG"/>
        <s v="Lagoa Grande-PE"/>
        <s v="Cruzeiro Da Fortaleza-MG"/>
        <s v="Cachoeira De Pajeú-MG"/>
        <s v="Tomazina-PR"/>
        <s v="Brasília De Minas-MG"/>
        <s v="São João Da Ponte-MG"/>
        <s v="Entre Folhas-MG"/>
        <s v="Itabaiana-PB"/>
        <s v="Paranaiguara-GO"/>
        <s v="Nova Timboteua-PA"/>
        <s v="Baixo Guandu-ES"/>
        <s v="Pedro Alexandre-BA"/>
        <s v="Boa Vista Da Aparecida-PR"/>
        <s v="Maragogi-AL"/>
        <s v="Pedro Ii-PI"/>
        <s v="Santa Margarida-MG"/>
        <s v="Joviânia-GO"/>
        <s v="Portel-PA"/>
        <s v="Tocantinópolis-TO"/>
        <s v="Caatiba-BA"/>
        <s v="Atalaia-AL"/>
        <s v="Dom Basílio-BA"/>
        <s v="Bela Vista De Minas-MG"/>
        <s v="Angical-BA"/>
        <s v="Corumbá De Goiás-GO"/>
        <s v="Amontada-CE"/>
        <s v="Santa Carmem-MT"/>
        <s v="Fênix-PR"/>
        <s v="Anastácio-MS"/>
        <s v="Monte Negro-RO"/>
        <s v="Viçosa-AL"/>
        <s v="Carmo Do Cajuru-MG"/>
        <s v="Orizona-GO"/>
        <s v="Baturité-CE"/>
        <s v="Iuiu-BA"/>
        <s v="Princesa Isabel-PB"/>
        <s v="Itacaré-BA"/>
        <s v="Biritiba Mirim-SP"/>
        <s v="São Desidério-BA"/>
        <s v="Porto Calvo-AL"/>
        <s v="Comendador Levy Gasparian-RJ"/>
        <s v="Rio Acima-MG"/>
        <s v="Porto Murtinho-MS"/>
        <s v="São José Do Jacuri-MG"/>
        <s v="Augusto Corrêa-PA"/>
        <s v="Itapejara D'Oeste-PR"/>
        <s v="Simão Dias-SE"/>
        <s v="Soure-PA"/>
        <s v="Divisópolis-MG"/>
        <s v="Coração De Jesus-MG"/>
        <s v="Nova Mamoré-RO"/>
        <s v="São João Do Manteninha-MG"/>
        <s v="Itaperuçu-PR"/>
        <s v="Aurora Do Pará-PA"/>
        <s v="Nova Alvorada Do Sul-MS"/>
        <s v="Caiabu-SP"/>
        <s v="Prado-BA"/>
        <s v="Buritizeiro-MG"/>
        <s v="Alenquer-PA"/>
        <s v="Junqueiro-AL"/>
        <s v="Beruri-AM"/>
        <s v="São Miguel Do Guaporé-RO"/>
        <s v="São Sebastião-AL"/>
        <s v="Conceição Do Pará-MG"/>
        <s v="Jequitaí-MG"/>
        <s v="Joaquim Gomes-AL"/>
        <s v="Arinos-MG"/>
        <s v="Itupiranga-PA"/>
        <s v="Presidente Sarney-MA"/>
        <s v="Brasiléia-AC"/>
        <s v="Ipixuna-AM"/>
        <s v="União-PI"/>
        <s v="Araioses-MA"/>
        <s v="Campo Erê-SC"/>
        <s v="Viseu-PA"/>
        <s v="Piracuruca-PI"/>
        <s v="Sertânia-PE"/>
        <s v="Igarapé-Miri-PA"/>
        <s v="Varzelândia-MG"/>
        <s v="Araruna-PB"/>
        <s v="Dona Eusébia-MG"/>
        <s v="Coruripe-AL"/>
        <s v="Custódia-PE"/>
        <s v="Juruti-PA"/>
        <s v="Buíque-PE"/>
        <s v="Diamante Do Norte-PR"/>
        <s v="Charqueadas-RS"/>
        <s v="Batalha-AL"/>
        <s v="Cachoeira Alta-GO"/>
        <s v="Alto Paraíso-RO"/>
        <s v="Gurinhatã-MG"/>
        <s v="Serra Azul-SP"/>
        <s v="Teixeira Soares-PR"/>
        <s v="Manaquiri-AM"/>
        <s v="Santana De Pirapama-MG"/>
        <s v="São Domingos-GO"/>
        <s v="Marechal Deodoro-AL"/>
        <s v="Pirajuba-MG"/>
        <s v="Capela-SE"/>
        <s v="Sarandi-RS"/>
        <s v="Fama-MG"/>
        <s v="Mazagão-AP"/>
        <s v="Missal-PR"/>
        <s v="Barra Da Estiva-BA"/>
        <s v="Floresta Azul-BA"/>
        <s v="Tupanciretã-RS"/>
        <s v="Bocaiúva Do Sul-PR"/>
        <s v="Datas-MG"/>
        <s v="Santa Cruz Da Vitória-BA"/>
        <s v="Serra Dos Aimorés-MG"/>
        <s v="Santa Cruz Cabrália-BA"/>
        <s v="Rio Largo-AL"/>
        <s v="Ponte Serrada-SC"/>
        <s v="Campanário-MG"/>
        <s v="Rio Do Prado-MG"/>
        <s v="Monte Alegre-PA"/>
        <s v="Aquidabã-SE"/>
        <s v="Maurilândia-GO"/>
        <s v="Barra-BA"/>
        <s v="Serra Do Ramalho-BA"/>
        <s v="Vicentinópolis-GO"/>
        <s v="Felisburgo-MG"/>
        <s v="Lagoa Da Canoa-AL"/>
        <s v="Tracuateua-PA"/>
        <s v="Boca Da Mata-AL"/>
        <s v="São Cristóvão-SE"/>
        <s v="Tapejara-RS"/>
        <s v="Santa Cecília-SC"/>
        <s v="Brasilândia-MS"/>
        <s v="Rio Bonito Do Iguaçu-PR"/>
        <s v="Bom Jardim-MA"/>
        <s v="São Domingos-SC"/>
        <s v="Moreira Sales-PR"/>
        <s v="Poço Redondo-SE"/>
        <s v="Pompéu-MG"/>
        <s v="Ivaí-PR"/>
        <s v="Paulo Ramos-MA"/>
        <s v="Igaci-AL"/>
        <s v="Itagi-BA"/>
        <s v="Claraval-MG"/>
        <s v="São Jerônimo-RS"/>
        <s v="Terra Santa-PA"/>
        <s v="Teotônio Vilela-AL"/>
        <s v="Cacequi-RS"/>
        <s v="Planalto-BA"/>
        <s v="Candói-PR"/>
        <s v="Piancó-PB"/>
        <s v="Santana Da Ponte Pensa-SP"/>
        <s v="Igreja Nova-AL"/>
        <s v="Monte Alegre De Goiás-GO"/>
        <s v="Pão De Açúcar-AL"/>
        <s v="Candeias Do Jamari-RO"/>
        <s v="Salitre-CE"/>
        <s v="Miguel Alves-PI"/>
        <s v="Água Fria-BA"/>
        <s v="Paratinga-BA"/>
        <s v="Murici-AL"/>
        <s v="São Francisco Do Guaporé-RO"/>
        <s v="Itambé-BA"/>
        <s v="Cândido Sales-BA"/>
        <s v="Wanderley-BA"/>
        <s v="Piranhas-AL"/>
        <s v="Ferreira Gomes-AP"/>
        <s v="Areia-PB"/>
        <s v="Canapi-AL"/>
        <s v="Campo Alegre-AL"/>
        <s v="Várzea Da Palma-MG"/>
        <s v="Papanduva-SC"/>
        <s v="Baependi-MG"/>
        <s v="Guamaré-RN"/>
        <s v="Eldorado Do Sul-RS"/>
        <s v="Campos De Júlio-MT"/>
        <s v="Nova Ubiratã-MT"/>
        <s v="Itiquira-MT"/>
        <s v="Marataízes-ES"/>
        <s v="Fronteira-MG"/>
        <s v="Chapadão Do Céu-GO"/>
        <s v="Santa Maria De Jetibá-ES"/>
        <s v="Vitória Do Xingu-PA"/>
        <s v="Arroio Do Meio-RS"/>
        <s v="Três Coroas-RS"/>
        <s v="Aratiba-RS"/>
        <s v="Ivoti-RS"/>
        <s v="Alto Araguaia-MT"/>
        <s v="Porto Belo-SC"/>
        <s v="Rio Pardo-RS"/>
        <s v="Brasnorte-MT"/>
        <s v="Laranjal Do Jari-AP"/>
        <s v="Seara-SC"/>
        <s v="Itaporanga D'Ajuda-SE"/>
        <s v="Pedra Preta-MT"/>
        <s v="Nova Veneza-SC"/>
        <s v="Itapiranga-SC"/>
        <s v="Anchieta-ES"/>
        <s v="Confresa-MT"/>
        <s v="Taquari-RS"/>
        <s v="Domingos Martins-ES"/>
        <s v="Nova Bassano-RS"/>
        <s v="Garuva-SC"/>
        <s v="Curralinho-PA"/>
        <s v="São João-PR"/>
        <s v="Capivari De Baixo-SC"/>
        <s v="Santa Bárbara Do Sul-RS"/>
        <s v="Ilhota-SC"/>
        <s v="Iacanga-SP"/>
        <s v="Ipiranga Do Norte-MT"/>
        <s v="Nova Olímpia-MT"/>
        <s v="Ibiraci-MG"/>
        <s v="Itaquiraí-MS"/>
        <s v="Serafina Corrêa-RS"/>
        <s v="Vera Cruz-RS"/>
        <s v="Roque Gonzales-RS"/>
        <s v="Rio Paranaíba-MG"/>
        <s v="Indianópolis-MG"/>
        <s v="Aral Moreira-MS"/>
        <s v="Correia Pinto-SC"/>
        <s v="Matias Barbosa-MG"/>
        <s v="Salto Do Jacuí-RS"/>
        <s v="Medicilândia-PA"/>
        <s v="Itaitinga-CE"/>
        <s v="São José Da Barra-MG"/>
        <s v="Treze Tílias-SC"/>
        <s v="Rolante-RS"/>
        <s v="Palmitos-SC"/>
        <s v="Breu Branco-PA"/>
        <s v="Rosário Do Catete-SE"/>
        <s v="Santo Augusto-RS"/>
        <s v="Mondaí-SC"/>
        <s v="Santo Antônio Do Leverger-MT"/>
        <s v="Antônio Prado-RS"/>
        <s v="Cunha Porã-SC"/>
        <s v="Poconé-MT"/>
        <s v="Nova Trento-SC"/>
        <s v="Peixe-TO"/>
        <s v="Rorainópolis-RR"/>
        <s v="Sananduva-RS"/>
        <s v="Limoeiro De Anadia-AL"/>
        <s v="Areia Branca-RN"/>
        <s v="Bujaru-PA"/>
        <s v="Tasso Fragoso-MA"/>
        <s v="Jaguaré-ES"/>
        <s v="Oeiras Do Pará-PA"/>
        <s v="Sooretama-ES"/>
        <s v="São Miguel Das Missões-RS"/>
        <s v="Santo Cristo-RS"/>
        <s v="Garopaba-SC"/>
        <s v="Xangri-Lá-RS"/>
        <s v="Sena Madureira-AC"/>
        <s v="Afonso Cláudio-ES"/>
        <s v="Riachão Das Neves-BA"/>
        <s v="Nuporanga-SP"/>
        <s v="Pirapetinga-MG"/>
        <s v="Candiota-RS"/>
        <s v="Madre De Deus-BA"/>
        <s v="Jaguaruna-SC"/>
        <s v="Lagoa Da Confusão-TO"/>
        <s v="Pedras De Fogo-PB"/>
        <s v="Tupandi-RS"/>
        <s v="Chapada-RS"/>
        <s v="São Francisco De Assis-RS"/>
        <s v="Itarema-CE"/>
        <s v="Água Azul Do Norte-PA"/>
        <s v="Iúna-ES"/>
        <s v="Tarauacá-AC"/>
        <s v="Vila Bela Da Santíssima Trindade-MT"/>
        <s v="Agudo-RS"/>
        <s v="Planura-MG"/>
        <s v="Denise-MT"/>
        <s v="Pilar-AL"/>
        <s v="Conceição Da Barra-ES"/>
        <s v="Butiá-RS"/>
        <s v="Pinhal Grande-RS"/>
        <s v="Sento Sé-BA"/>
        <s v="Faxinal Dos Guedes-SC"/>
        <s v="Catanduvas-SC"/>
        <s v="Ubajara-CE"/>
        <s v="Siderópolis-SC"/>
        <s v="Tapera-RS"/>
        <s v="Casca-RS"/>
        <s v="São Raimundo Das Mangabeiras-MA"/>
        <s v="Herval D'Oeste-SC"/>
        <s v="Campo Alegre De Goiás-GO"/>
        <s v="Caravelas-BA"/>
        <s v="Mucugê-BA"/>
        <s v="Campo Alegre-SC"/>
        <s v="Jaci-SP"/>
        <s v="São José Do Norte-RS"/>
        <s v="Limoeiro Do Ajuru-PA"/>
        <s v="Feliz-RS"/>
        <s v="Uruburetama-CE"/>
        <s v="Vargem Alta-ES"/>
        <s v="Goianésia Do Pará-PA"/>
        <s v="Guaranésia-MG"/>
        <s v="Itapicuru-BA"/>
        <s v="Tabaporã-MT"/>
        <s v="Nova Canaã Do Norte-MT"/>
        <s v="Maripá-PR"/>
        <s v="Rio Piracicaba-MG"/>
        <s v="Castro Alves-BA"/>
        <s v="Itaipulândia-PR"/>
        <s v="Itamarandiba-MG"/>
        <s v="Tenente Portela-RS"/>
        <s v="Glorinha-RS"/>
        <s v="Santa Tereza Do Oeste-PR"/>
        <s v="Gaúcha Do Norte-MT"/>
        <s v="Quilombo-SC"/>
        <s v="Extremoz-RN"/>
        <s v="Alfredo Chaves-ES"/>
        <s v="Piúma-ES"/>
        <s v="Carmópolis-SE"/>
        <s v="Vista Alegre Do Alto-SP"/>
        <s v="Catuípe-RS"/>
        <s v="Senador Guiomard-AC"/>
        <s v="Batayporã-MS"/>
        <s v="Piratini-RS"/>
        <s v="Ecoporanga-ES"/>
        <s v="Rurópolis-PA"/>
        <s v="Feijó-AC"/>
        <s v="Dom Aquino-MT"/>
        <s v="Sobradinho-RS"/>
        <s v="Lagoa Formosa-MG"/>
        <s v="Baião-PA"/>
        <s v="Pombos-PE"/>
        <s v="Juranda-PR"/>
        <s v="Cachoeira De Minas-MG"/>
        <s v="Bom Jesus-RS"/>
        <s v="Picada Café-RS"/>
        <s v="Ibatiba-ES"/>
        <s v="Mostardas-RS"/>
        <s v="Canápolis-MG"/>
        <s v="Quixeré-CE"/>
        <s v="Tupãssi-PR"/>
        <s v="Eldorado Do Carajás-PA"/>
        <s v="São Caitano-PE"/>
        <s v="Ervália-MG"/>
        <s v="Wenceslau Guimarães-BA"/>
        <s v="São Domingos Do Capim-PA"/>
        <s v="Água Doce-SC"/>
        <s v="Cruzeiro Do Sul-RS"/>
        <s v="Crissiumal-RS"/>
        <s v="Bom Jardim-PE"/>
        <s v="Afuá-PA"/>
        <s v="Porto Grande-AP"/>
        <s v="Barra Do Ribeiro-RS"/>
        <s v="Ronda Alta-RS"/>
        <s v="Orobó-PE"/>
        <s v="Santo Antônio Do Tauá-PA"/>
        <s v="Nova Santa Rosa-PR"/>
        <s v="Arroio Do Tigre-RS"/>
        <s v="Nova Era-MG"/>
        <s v="Trairão-PA"/>
        <s v="Ipumirim-SC"/>
        <s v="Coronel Bicaco-RS"/>
        <s v="Nova Brasilândia D'Oeste-RO"/>
        <s v="Candeias-MG"/>
        <s v="Santo Antônio Das Missões-RS"/>
        <s v="Juscimeira-MT"/>
        <s v="Borda Da Mata-MG"/>
        <s v="Aporé-GO"/>
        <s v="Buriti Alegre-GO"/>
        <s v="Martinho Campos-MG"/>
        <s v="Augusto Pestana-RS"/>
        <s v="Pedra Branca Do Amapari-AP"/>
        <s v="Xambioá-TO"/>
        <s v="José De Freitas-PI"/>
        <s v="Nova Araçá-RS"/>
        <s v="Cambuquira-MG"/>
        <s v="Senador Pompeu-CE"/>
        <s v="Maruim-SE"/>
        <s v="Jacinto Machado-SC"/>
        <s v="Bossoroca-RS"/>
        <s v="Lagoa De Itaenga-PE"/>
        <s v="Una-BA"/>
        <s v="Guarani Das Missões-RS"/>
        <s v="Fortaleza Dos Valos-RS"/>
        <s v="Pinheiro Machado-RS"/>
        <s v="Pains-MG"/>
        <s v="Santa Izabel Do Oeste-PR"/>
        <s v="Dianópolis-TO"/>
        <s v="Belmonte-BA"/>
        <s v="Avaí-SP"/>
        <s v="Água Santa-RS"/>
        <s v="Nossa Senhora Das Dores-SE"/>
        <s v="Saudades-SC"/>
        <s v="Amélia Rodrigues-BA"/>
        <s v="Mocajuba-PA"/>
        <s v="Nova Palma-RS"/>
        <s v="Bom Retiro-SC"/>
        <s v="Astolfo Dutra-MG"/>
        <s v="Verê-PR"/>
        <s v="Guaraciaba-SC"/>
        <s v="Tuntum-MA"/>
        <s v="Chupinguaia-RO"/>
        <s v="Jambeiro-SP"/>
        <s v="Salvador Do Sul-RS"/>
        <s v="São José Do Cerrito-SC"/>
        <s v="Ribeirópolis-SE"/>
        <s v="Catanduvas-PR"/>
        <s v="Governador Mangabeira-BA"/>
        <s v="Marco-CE"/>
        <s v="Pantano Grande-RS"/>
        <s v="Alfredo Wagner-SC"/>
        <s v="Alvorada-TO"/>
        <s v="Ibiraiaras-RS"/>
        <s v="Tuparendi-RS"/>
        <s v="Roseira-SP"/>
        <s v="Curaçá-BA"/>
        <s v="São José Do Ouro-RS"/>
        <s v="Lontras-SC"/>
        <s v="Marilândia Do Sul-PR"/>
        <s v="Constantina-RS"/>
        <s v="Araújos-MG"/>
        <s v="Plácido De Castro-AC"/>
        <s v="Ajuricaba-RS"/>
        <s v="Arceburgo-MG"/>
        <s v="Matriz De Camaragibe-AL"/>
        <s v="Paraí-RS"/>
        <s v="São Jorge Do Ivaí-PR"/>
        <s v="Concórdia Do Pará-PA"/>
        <s v="Cerro Azul-PR"/>
        <s v="Sertão-RS"/>
        <s v="Alcobaça-BA"/>
        <s v="Rio Tinto-PB"/>
        <s v="Rodeio-SC"/>
        <s v="Brejetuba-ES"/>
        <s v="Atílio Vivacqua-ES"/>
        <s v="Luís Correia-PI"/>
        <s v="Coronel Freitas-SC"/>
        <s v="Morada Nova De Minas-MG"/>
        <s v="Pejuçara-RS"/>
        <s v="Água Preta-PE"/>
        <s v="Monte Belo-MG"/>
        <s v="Ibimirim-PE"/>
        <s v="Conde-BA"/>
        <s v="Cidreira-RS"/>
        <s v="Rio Pardo De Minas-MG"/>
        <s v="Porto Da Folha-SE"/>
        <s v="São José Da Laje-AL"/>
        <s v="Alagoa Nova-PB"/>
        <s v="Independência-RS"/>
        <s v="Minas Novas-MG"/>
        <s v="Nioaque-MS"/>
        <s v="Aceguá-RS"/>
        <s v="Lima Duarte-MG"/>
        <s v="Cavalcante-GO"/>
        <s v="Bom Retiro Do Sul-RS"/>
        <s v="Lavras Do Sul-RS"/>
        <s v="Erval Seco-RS"/>
        <s v="Santa Rita De Cássia-BA"/>
        <s v="Itaguaçu-ES"/>
        <s v="Icapuí-CE"/>
        <s v="Arvorezinha-RS"/>
        <s v="Lebon Régis-SC"/>
        <s v="Itarantim-BA"/>
        <s v="Alvorada D'Oeste-RO"/>
        <s v="Muçum-RS"/>
        <s v="Cafarnaum-BA"/>
        <s v="Vila Valério-ES"/>
        <s v="Vidal Ramos-SC"/>
        <s v="Pontão-RS"/>
        <s v="Vera Cruz Do Oeste-PR"/>
        <s v="São Vicente Do Sul-RS"/>
        <s v="Terra Nova Do Norte-MT"/>
        <s v="Maçambará-RS"/>
        <s v="Taquarana-AL"/>
        <s v="Dumont-SP"/>
        <s v="Novo Cruzeiro-MG"/>
        <s v="Ibiraçu-ES"/>
        <s v="Santa Clara Do Sul-RS"/>
        <s v="Poço Verde-SE"/>
        <s v="Lagoa Dourada-MG"/>
        <s v="Jaguari-RS"/>
        <s v="Cabo Verde-MG"/>
        <s v="Brasil Novo-PA"/>
        <s v="Bananeiras-PB"/>
        <s v="Laje-BA"/>
        <s v="Itarumã-GO"/>
        <s v="Acrelândia-AC"/>
        <s v="Vale Do Sol-RS"/>
        <s v="São Domingos Do Norte-ES"/>
        <s v="Caldas-MG"/>
        <s v="Cantá-RR"/>
        <s v="Meleiro-SC"/>
        <s v="Dom Feliciano-RS"/>
        <s v="Taquaritinga Do Norte-PE"/>
        <s v="Exu-PE"/>
        <s v="Ilha De Itamaracá-PE"/>
        <s v="Três Cachoeiras-RS"/>
        <s v="Pocinhos-PB"/>
        <s v="Arroio Dos Ratos-RS"/>
        <s v="Manoel Viana-RS"/>
        <s v="Trombudo Central-SC"/>
        <s v="Marilândia-ES"/>
        <s v="Entre Rios Do Oeste-PR"/>
        <s v="Miguel Calmon-BA"/>
        <s v="Descanso-SC"/>
        <s v="Agrestina-PE"/>
        <s v="Guia Lopes Da Laguna-MS"/>
        <s v="Garrafão Do Norte-PA"/>
        <s v="Itá-SC"/>
        <s v="Boa Esperança-ES"/>
        <s v="Palma Sola-SC"/>
        <s v="Guaratinga-BA"/>
        <s v="Cândido Godói-RS"/>
        <s v="Miranorte-TO"/>
        <s v="Irituia-PA"/>
        <s v="Ipê-RS"/>
        <s v="Marapanim-PA"/>
        <s v="Salto Grande-SP"/>
        <s v="Capivari Do Sul-RS"/>
        <s v="Santa Maria Do Herval-RS"/>
        <s v="Riachão-MA"/>
        <s v="Xapuri-AC"/>
        <s v="Orocó-PE"/>
        <s v="Iraí De Minas-MG"/>
        <s v="Anaurilândia-MS"/>
        <s v="Pereiro-CE"/>
        <s v="Pancas-ES"/>
        <s v="Boa Esperança-PR"/>
        <s v="Inaciolândia-GO"/>
        <s v="Cristais-MG"/>
        <s v="Selbach-RS"/>
        <s v="Carira-SE"/>
        <s v="Barracão-RS"/>
        <s v="Mutuípe-BA"/>
        <s v="Maracanã-PA"/>
        <s v="Campo Belo Do Sul-SC"/>
        <s v="Campinas Do Sul-RS"/>
        <s v="Riachão Do Dantas-SE"/>
        <s v="Conceição Do Rio Verde-MG"/>
        <s v="Vicentina-MS"/>
        <s v="Doverlândia-GO"/>
        <s v="Ibirapuã-BA"/>
        <s v="São Miguel-RN"/>
        <s v="Gurupá-PA"/>
        <s v="Ponta De Pedras-PA"/>
        <s v="Costa Marques-RO"/>
        <s v="Manga-MG"/>
        <s v="Conceição Do Castelo-ES"/>
        <s v="Japurá-PR"/>
        <s v="Itarana-ES"/>
        <s v="Pedro Gomes-MS"/>
        <s v="Vila Maria-RS"/>
        <s v="Campo Do Brito-SE"/>
        <s v="Gravatal-SC"/>
        <s v="Ibiaçá-RS"/>
        <s v="Joanópolis-SP"/>
        <s v="São Martinho-RS"/>
        <s v="São João-PE"/>
        <s v="Santa Leopoldina-ES"/>
        <s v="Seringueiras-RO"/>
        <s v="Tucunduva-RS"/>
        <s v="Mercedes-PR"/>
        <s v="Jaboticatubas-MG"/>
        <s v="Canhotinho-PE"/>
        <s v="Chiapetta-RS"/>
        <s v="Grão Pará-SC"/>
        <s v="Nova Laranjeiras-PR"/>
        <s v="Gaurama-RS"/>
        <s v="Olho D'Água Das Flores-AL"/>
        <s v="Sinimbu-RS"/>
        <s v="Nova Cantu-PR"/>
        <s v="Urupá-RO"/>
        <s v="Bodoquena-MS"/>
        <s v="Terra De Areia-RS"/>
        <s v="Irani-SC"/>
        <s v="Rio Do Oeste-SC"/>
        <s v="Andrelândia-MG"/>
        <s v="São Francisco Do Pará-PA"/>
        <s v="Balneário Pinhal-RS"/>
        <s v="Entre Rios Do Sul-RS"/>
        <s v="Arroio Do Sal-RS"/>
        <s v="Santana Do Acaraú-CE"/>
        <s v="Carinhanha-BA"/>
        <s v="Esmeralda-RS"/>
        <s v="Dois Irmãos Do Buriti-MS"/>
        <s v="Jataizinho-PR"/>
        <s v="Campo Alegre De Lourdes-BA"/>
        <s v="Cocal-PI"/>
        <s v="Santana Da Boa Vista-RS"/>
        <s v="Mirante Da Serra-RO"/>
        <s v="Eugênio De Castro-RS"/>
        <s v="Frei Paulo-SE"/>
        <s v="Rio Novo Do Sul-ES"/>
        <s v="Barão De Cotegipe-RS"/>
        <s v="Rialma-GO"/>
        <s v="Orós-CE"/>
        <s v="Campo Novo-RS"/>
        <s v="Capela De Santana-RS"/>
        <s v="Ministro Andreazza-RO"/>
        <s v="Governador Lindenberg-ES"/>
        <s v="Mâncio Lima-AC"/>
        <s v="Anajás-PA"/>
        <s v="Jari-RS"/>
        <s v="Rio Das Flores-RJ"/>
        <s v="Governador Nunes Freire-MA"/>
        <s v="Jucurutu-RN"/>
        <s v="Salgado-SE"/>
        <s v="Belém Do São Francisco-PE"/>
        <s v="Abre Campo-MG"/>
        <s v="Gouvelândia-GO"/>
        <s v="Major Vieira-SC"/>
        <s v="Anta Gorda-RS"/>
        <s v="Itagibá-BA"/>
        <s v="Amaraji-PE"/>
        <s v="Ubaíra-BA"/>
        <s v="Luzilândia-PI"/>
        <s v="Xavantina-SC"/>
        <s v="Rondinha-RS"/>
        <s v="Colorado-RS"/>
        <s v="Imigrante-RS"/>
        <s v="Alto Parnaíba-MA"/>
        <s v="Fronteiras-PI"/>
        <s v="Barros Cassal-RS"/>
        <s v="Monte Azul-MG"/>
        <s v="São José De Ubá-RJ"/>
        <s v="Tuneiras Do Oeste-PR"/>
        <s v="Barão-RS"/>
        <s v="Sapeaçu-BA"/>
        <s v="Feira Grande-AL"/>
        <s v="Raposos-MG"/>
        <s v="Capela-AL"/>
        <s v="Fontoura Xavier-RS"/>
        <s v="São Roque Do Canaã-ES"/>
        <s v="Coração De Maria-BA"/>
        <s v="Forquilha-CE"/>
        <s v="Palmitinho-RS"/>
        <s v="Jardim-CE"/>
        <s v="Chã Grande-PE"/>
        <s v="Nova Soure-BA"/>
        <s v="Salto Veloso-SC"/>
        <s v="Taperoá-BA"/>
        <s v="Bálsamo-SP"/>
        <s v="Caririaçu-CE"/>
        <s v="Lobato-PR"/>
        <s v="Jucás-CE"/>
        <s v="Ourém-PA"/>
        <s v="Boa Vista Do Incra-RS"/>
        <s v="Chapada Gaúcha-MG"/>
        <s v="Aurora-CE"/>
        <s v="São José Do Calçado-ES"/>
        <s v="Coqueiral-MG"/>
        <s v="Melgaço-PA"/>
        <s v="São José De Piranhas-PB"/>
        <s v="Água Branca-PI"/>
        <s v="Simonésia-MG"/>
        <s v="Trizidela Do Vale-MA"/>
        <s v="Borrazópolis-PR"/>
        <s v="Brazópolis-MG"/>
        <s v="Imaruí-SC"/>
        <s v="Indiaroba-SE"/>
        <s v="Tupanatinga-PE"/>
        <s v="Ibirataia-BA"/>
        <s v="São Félix-BA"/>
        <s v="Itaúba-MT"/>
        <s v="Faxinal Do Soturno-RS"/>
        <s v="Minas Do Leão-RS"/>
        <s v="Venturosa-PE"/>
        <s v="Santa Rita De Caldas-MG"/>
        <s v="Muqui-ES"/>
        <s v="Cachoeira Do Arari-PA"/>
        <s v="Cerro Grande Do Sul-RS"/>
        <s v="Ipuiúna-MG"/>
        <s v="Soledade-PB"/>
        <s v="Caibaté-RS"/>
        <s v="Feira Nova-PE"/>
        <s v="Corumbataí-SP"/>
        <s v="Armazém-SC"/>
        <s v="Passo Do Sobrado-RS"/>
        <s v="Águia Branca-ES"/>
        <s v="Salete-SC"/>
        <s v="Parnamirim-PE"/>
        <s v="Abatiá-PR"/>
        <s v="Canelinha-SC"/>
        <s v="Paranhos-MS"/>
        <s v="Itapororoca-PB"/>
        <s v="Batalha-PI"/>
        <s v="Cristal-RS"/>
        <s v="Panelas-PE"/>
        <s v="Picuí-PB"/>
        <s v="Mineiros Do Tietê-SP"/>
        <s v="Petrolândia-SC"/>
        <s v="São Tiago-MG"/>
        <s v="Paverama-RS"/>
        <s v="Sertão Santana-RS"/>
        <s v="Redentora-RS"/>
        <s v="Ibicuí-BA"/>
        <s v="Nova Erechim-SC"/>
        <s v="Passa Tempo-MG"/>
        <s v="Lagamar-MG"/>
        <s v="Sumé-PB"/>
        <s v="Quatro Pontes-PR"/>
        <s v="Pio Xii-MA"/>
        <s v="Riachuelo-SE"/>
        <s v="Santana Da Vargem-MG"/>
        <s v="Rodeio Bonito-RS"/>
        <s v="Viadutos-RS"/>
        <s v="Victor Graeff-RS"/>
        <s v="Hulha Negra-RS"/>
        <s v="Machadinho-RS"/>
        <s v="Uiraúna-PB"/>
        <s v="Resende Costa-MG"/>
        <s v="Iraí-RS"/>
        <s v="Santa Bárbara-BA"/>
        <s v="Barro-CE"/>
        <s v="Trindade Do Sul-RS"/>
        <s v="Salvaterra-PA"/>
        <s v="Ibitirama-ES"/>
        <s v="Porto Xavier-RS"/>
        <s v="Campo Do Meio-MG"/>
        <s v="Bom Jesus Do Tocantins-PA"/>
        <s v="São Joaquim Do Monte-PE"/>
        <s v="Vila Pavão-ES"/>
        <s v="Piranga-MG"/>
        <s v="Buriti Dos Lopes-PI"/>
        <s v="Macarani-BA"/>
        <s v="Pedralva-MG"/>
        <s v="São José Da Bela Vista-SP"/>
        <s v="Guimarânia-MG"/>
        <s v="Camocim De São Félix-PE"/>
        <s v="Utinga-BA"/>
        <s v="Remígio-PB"/>
        <s v="Vila Flores-RS"/>
        <s v="Pereiras-SP"/>
        <s v="Afrânio-PE"/>
        <s v="Novo Horizonte Do Oeste-RO"/>
        <s v="Tacaratu-PE"/>
        <s v="Japoatã-SE"/>
        <s v="São Tomás De Aquino-MG"/>
        <s v="Santa Luzia D'Oeste-RO"/>
        <s v="São João Do Itaperiú-SC"/>
        <s v="Mundo Novo-BA"/>
        <s v="Nova Alvorada-RS"/>
        <s v="Piquete-SP"/>
        <s v="Aurora-SC"/>
        <s v="Guarantã-SP"/>
        <s v="Quevedos-RS"/>
        <s v="General Câmara-RS"/>
        <s v="Reriutaba-CE"/>
        <s v="Santa Luzia Do Pará-PA"/>
        <s v="Santa Bárbara Do Pará-PA"/>
        <s v="Irapuã-SP"/>
        <s v="Harmonia-RS"/>
        <s v="Campina Das Missões-RS"/>
        <s v="Mantenópolis-ES"/>
        <s v="Flores-PE"/>
        <s v="Juazeirinho-PB"/>
        <s v="Piritiba-BA"/>
        <s v="Água Doce Do Norte-ES"/>
        <s v="Saldanha Marinho-RS"/>
        <s v="Ernestina-RS"/>
        <s v="Jardim Do Seridó-RN"/>
        <s v="Amapá-AP"/>
        <s v="Treze De Maio-SC"/>
        <s v="Cambará Do Sul-RS"/>
        <s v="Itapirapuã-GO"/>
        <s v="Central-BA"/>
        <s v="Coremas-PB"/>
        <s v="Banabuiú-CE"/>
        <s v="Araçagi-PB"/>
        <s v="Carnaíba-PE"/>
        <s v="Antônio Carlos-MG"/>
        <s v="Jacutinga-RS"/>
        <s v="Campestre Da Serra-RS"/>
        <s v="Praia Grande-SC"/>
        <s v="Altinho-PE"/>
        <s v="Regeneração-PI"/>
        <s v="Poção De Pedras-MA"/>
        <s v="Anita Garibaldi-SC"/>
        <s v="Timbiras-MA"/>
        <s v="Anchieta-SC"/>
        <s v="Campos Novos Paulista-SP"/>
        <s v="Baixa Grande-BA"/>
        <s v="Virginópolis-MG"/>
        <s v="Poté-MG"/>
        <s v="Ipanguaçu-RN"/>
        <s v="Humaitá-RS"/>
        <s v="São Nicolau-RS"/>
        <s v="Morrinhos-CE"/>
        <s v="Iaras-SP"/>
        <s v="Jerônimo Monteiro-ES"/>
        <s v="Água Boa-MG"/>
        <s v="Bom Jesus Do Norte-ES"/>
        <s v="Cacaulândia-RO"/>
        <s v="Laranja Da Terra-ES"/>
        <s v="Nova Esperança Do Sul-RS"/>
        <s v="Coronel João Sá-BA"/>
        <s v="Ipaba-MG"/>
        <s v="Miradouro-MG"/>
        <s v="Miraguaí-RS"/>
        <s v="Esperantinópolis-MA"/>
        <s v="Santa Cruz Da Conceição-SP"/>
        <s v="Ciríaco-RS"/>
        <s v="Nossa Senhora Aparecida-SE"/>
        <s v="Imbuia-SC"/>
        <s v="Farias Brito-CE"/>
        <s v="Areiópolis-SP"/>
        <s v="Maribondo-AL"/>
        <s v="Reginópolis-SP"/>
        <s v="Pio Ix-PI"/>
        <s v="São Luís Gonzaga Do Maranhão-MA"/>
        <s v="Echaporã-SP"/>
        <s v="São José Do Hortêncio-RS"/>
        <s v="Simplício Mendes-PI"/>
        <s v="Baianópolis-BA"/>
        <s v="Teixeira-PB"/>
        <s v="Dores Do Rio Preto-ES"/>
        <s v="Novo Lino-AL"/>
        <s v="Guarani-MG"/>
        <s v="Água Branca-AL"/>
        <s v="Malhador-SE"/>
        <s v="Montalvânia-MG"/>
        <s v="Malhada-BA"/>
        <s v="Pacoti-CE"/>
        <s v="David Canabarro-RS"/>
        <s v="Natividade-TO"/>
        <s v="Iracema-CE"/>
        <s v="Triunfo-PE"/>
        <s v="Pedro Osório-RS"/>
        <s v="Porteiras-CE"/>
        <s v="Teixeiras-MG"/>
        <s v="Manoel Urbano-AC"/>
        <s v="Bom Jesus Da Penha-MG"/>
        <s v="Jaborá-SC"/>
        <s v="Ribeiro Gonçalves-PI"/>
        <s v="Dilermando De Aguiar-RS"/>
        <s v="Passagem Franca-MA"/>
        <s v="Cotiporã-RS"/>
        <s v="Tiradentes Do Sul-RS"/>
        <s v="Pindobaçu-BA"/>
        <s v="Liberato Salzano-RS"/>
        <s v="São João Da Urtiga-RS"/>
        <s v="Poloni-SP"/>
        <s v="Virgínia-MG"/>
        <s v="São Caetano De Odivelas-PA"/>
        <s v="América Dourada-BA"/>
        <s v="Jaguaribara-CE"/>
        <s v="Saloá-PE"/>
        <s v="Primavera-PA"/>
        <s v="Jardim De Piranhas-RN"/>
        <s v="Cipó-BA"/>
        <s v="Angicos-RN"/>
        <s v="Maquiné-RS"/>
        <s v="Senador José Porfírio-PA"/>
        <s v="Alagoinha-PE"/>
        <s v="Alexandria-RN"/>
        <s v="Sabino-SP"/>
        <s v="Grandes Rios-PR"/>
        <s v="Belo Campo-BA"/>
        <s v="Nova Canaã-BA"/>
        <s v="Nova Aliança-SP"/>
        <s v="Segredo-RS"/>
        <s v="Jitaúna-BA"/>
        <s v="São João Batista-MA"/>
        <s v="Progresso-RS"/>
        <s v="Ilópolis-RS"/>
        <s v="Riozinho-RS"/>
        <s v="Garruchos-RS"/>
        <s v="Boa Vista Do Tupim-BA"/>
        <s v="Herval-RS"/>
        <s v="Vila Nova Do Sul-RS"/>
        <s v="Nortelândia-MT"/>
        <s v="Estrela Velha-RS"/>
        <s v="Loreto-MA"/>
        <s v="Silvanópolis-TO"/>
        <s v="Acajutiba-BA"/>
        <s v="Vargeão-SC"/>
        <s v="Piquet Carneiro-CE"/>
        <s v="Douradina-MS"/>
        <s v="Boqueirão Do Leão-RS"/>
        <s v="Umarizal-RN"/>
        <s v="Barra Funda-RS"/>
        <s v="Serra Branca-PB"/>
        <s v="Gilbués-PI"/>
        <s v="Mercês-MG"/>
        <s v="Tunápolis-SC"/>
        <s v="Jacuí-MG"/>
        <s v="Mirangaba-BA"/>
        <s v="Fazenda Vilanova-RS"/>
        <s v="Barão Do Triunfo-RS"/>
        <s v="Buenópolis-MG"/>
        <s v="Modelo-SC"/>
        <s v="Goiandira-GO"/>
        <s v="Euclides Da Cunha Paulista-SP"/>
        <s v="Arauá-SE"/>
        <s v="Ibirapuitã-RS"/>
        <s v="Itanhomi-MG"/>
        <s v="Gonçalves Dias-MA"/>
        <s v="Marcelino Ramos-RS"/>
        <s v="Amaral Ferrador-RS"/>
        <s v="Ladainha-MG"/>
        <s v="Rio De Contas-BA"/>
        <s v="Lajes-RN"/>
        <s v="Ferros-MG"/>
        <s v="Caxambu Do Sul-SC"/>
        <s v="Witmarsum-SC"/>
        <s v="Timbé Do Sul-SC"/>
        <s v="Alto Paraguai-MT"/>
        <s v="São José Dos Ausentes-RS"/>
        <s v="Santo Amaro Das Brotas-SE"/>
        <s v="Curuá-PA"/>
        <s v="Tavares-PB"/>
        <s v="Bonito-PA"/>
        <s v="Mata-RS"/>
        <s v="Rancho Queimado-SC"/>
        <s v="Rio Novo-MG"/>
        <s v="Alegria-RS"/>
        <s v="Paulista-PB"/>
        <s v="Paim Filho-RS"/>
        <s v="Arapoema-TO"/>
        <s v="Maximiliano De Almeida-RS"/>
        <s v="Áurea-RS"/>
        <s v="Catarina-CE"/>
        <s v="Santo Antônio Do Planalto-RS"/>
        <s v="Pirambu-SE"/>
        <s v="Candiba-BA"/>
        <s v="Alto Alegre-SP"/>
        <s v="Itajá-GO"/>
        <s v="Coimbra-MG"/>
        <s v="Pedrinhas Paulista-SP"/>
        <s v="Aiuaba-CE"/>
        <s v="Jurema-PE"/>
        <s v="Porto Lucena-RS"/>
        <s v="Alecrim-RS"/>
        <s v="Piracema-MG"/>
        <s v="Águas De Chapecó-SC"/>
        <s v="Fazenda Nova-GO"/>
        <s v="Itabirinha-MG"/>
        <s v="Gararu-SE"/>
        <s v="Jacinto-MG"/>
        <s v="Riachinho-MG"/>
        <s v="Torixoréu-MT"/>
        <s v="Iapu-MG"/>
        <s v="Cumaru-PE"/>
        <s v="Vicente Dutra-RS"/>
        <s v="Severiano De Almeida-RS"/>
        <s v="Presidente Dutra-BA"/>
        <s v="Filadélfia-TO"/>
        <s v="Caiçara-RS"/>
        <s v="Matrinchã-GO"/>
        <s v="Rio Do Antônio-BA"/>
        <s v="Atalanta-SC"/>
        <s v="Maratá-RS"/>
        <s v="Ocauçu-SP"/>
        <s v="Sapucaia-PA"/>
        <s v="Caraá-RS"/>
        <s v="Bacuri-MA"/>
        <s v="Álvares Florence-SP"/>
        <s v="Nova Bréscia-RS"/>
        <s v="Jacaraci-BA"/>
        <s v="Itapé-BA"/>
        <s v="Itacurubi-RS"/>
        <s v="Ibicaré-SC"/>
        <s v="Aliança Do Tocantins-TO"/>
        <s v="São Valentim-RS"/>
        <s v="Boa Nova-BA"/>
        <s v="Itapetim-PE"/>
        <s v="Jussara-BA"/>
        <s v="Lagoão-RS"/>
        <s v="Itaju-SP"/>
        <s v="Governador Eugênio Barros-MA"/>
        <s v="Três Fronteiras-SP"/>
        <s v="Apiacá-ES"/>
        <s v="Ametista Do Sul-RS"/>
        <s v="Paraíso-SC"/>
        <s v="Ubirajara-SP"/>
        <s v="Salto Da Divisa-MG"/>
        <s v="Ipiranga Do Sul-RS"/>
        <s v="Erval Grande-RS"/>
        <s v="Barra Do Mendes-BA"/>
        <s v="Sentinela Do Sul-RS"/>
        <s v="Arroio Trinta-SC"/>
        <s v="Santa Ernestina-SP"/>
        <s v="Cerrito-RS"/>
        <s v="Berilo-MG"/>
        <s v="Ubaí-MG"/>
        <s v="Botuporã-BA"/>
        <s v="Alto Rio Novo-ES"/>
        <s v="Tavares-RS"/>
        <s v="Santo Antônio Do Jacinto-MG"/>
        <s v="Mariana Pimentel-RS"/>
        <s v="São Jorge-RS"/>
        <s v="Novo Cabrais-RS"/>
        <s v="Rubim-MG"/>
        <s v="Ibiassucê-BA"/>
        <s v="Brochier-RS"/>
        <s v="Vale Verde-RS"/>
        <s v="Romelândia-SC"/>
        <s v="Abel Figueiredo-PA"/>
        <s v="Rio Branco-MT"/>
        <s v="Dom Silvério-MG"/>
        <s v="Poção-PE"/>
        <s v="São João Do Oriente-MG"/>
        <s v="Derrubadas-RS"/>
        <s v="Augusto Severo-RN"/>
        <s v="Leoberto Leal-SC"/>
        <s v="São Martinho-SC"/>
        <s v="Pongaí-SP"/>
        <s v="Gramado Xavier-RS"/>
        <s v="Alfredo Marcondes-SP"/>
        <s v="São João Do Polêsine-RS"/>
        <s v="Centenário-RS"/>
        <s v="Galiléia-MG"/>
        <s v="Governador Archer-MA"/>
        <s v="Salmourão-SP"/>
        <s v="Nova Pádua-RS"/>
        <s v="Itaguaru-GO"/>
        <s v="Cerro Branco-RS"/>
        <s v="Abdon Batista-SC"/>
        <s v="São Vendelino-RS"/>
        <s v="Combinado-TO"/>
        <s v="Porto Rico-PR"/>
        <s v="São Domingos Do Sul-RS"/>
        <s v="Monteiro Lobato-SP"/>
        <s v="União Do Oeste-SC"/>
        <s v="Piquerobi-SP"/>
        <s v="Moeda-MG"/>
        <s v="Vanini-RS"/>
        <s v="São Bonifácio-SC"/>
        <s v="Faro-PA"/>
        <s v="Redenção Da Serra-SP"/>
        <s v="Lupércio-SP"/>
        <s v="Itabi-SE"/>
        <s v="Silveira Martins-RS"/>
        <s v="Júlio Mesquita-SP"/>
        <s v="Ivorá-RS"/>
        <s v="Alvinlândia-SP"/>
        <s v="Canhoba-SE"/>
        <s v="Presidente Kennedy-ES"/>
        <s v="São Gonçalo Do Rio Abaixo-MG"/>
        <s v="Alhandra-PB"/>
        <s v="Tapurah-MT"/>
        <s v="Piratuba-SC"/>
        <s v="Itatiaiuçu-MG"/>
        <s v="Giruá-RS"/>
        <s v="Aripuanã-MT"/>
        <s v="Nova Hartz-RS"/>
        <s v="Espumoso-RS"/>
        <s v="Cerro Largo-RS"/>
        <s v="Sonora-MS"/>
        <s v="Óbidos-PA"/>
        <s v="Pedro Afonso-TO"/>
        <s v="Antônio Carlos-SC"/>
        <s v="Encruzilhada Do Sul-RS"/>
        <s v="Touros-RN"/>
        <s v="Luiz Alves-SC"/>
        <s v="Poxoréu-MT"/>
        <s v="Bom Princípio-RS"/>
        <s v="Miranda Do Norte-MA"/>
        <s v="São João Do Triunfo-PR"/>
        <s v="Alpestre-RS"/>
        <s v="Mimoso Do Sul-ES"/>
        <s v="Imbé-RS"/>
        <s v="Alto Do Rodrigues-RN"/>
        <s v="Quaraí-RS"/>
        <s v="Pinheiros-ES"/>
        <s v="Laguna Carapã-MS"/>
        <s v="Rio Bananal-ES"/>
        <s v="Jóia-RS"/>
        <s v="Restinga Sêca-RS"/>
        <s v="Maragogipe-BA"/>
        <s v="Matipó-MG"/>
        <s v="Dionísio Cerqueira-SC"/>
        <s v="Santo Inácio-PR"/>
        <s v="Feliz Natal-MT"/>
        <s v="Barra Dos Coqueiros-SE"/>
        <s v="Nonoai-RS"/>
        <s v="Campo Magro-PR"/>
        <s v="Porto Dos Gaúchos-MT"/>
        <s v="Estrela Do Sul-MG"/>
        <s v="Entre-Ijuís-RS"/>
        <s v="Condor-RS"/>
        <s v="São Pedro Do Sul-RS"/>
        <s v="Indiara-GO"/>
        <s v="Irineópolis-SC"/>
        <s v="Caracaraí-RR"/>
        <s v="Aliança-PE"/>
        <s v="Seberi-RS"/>
        <s v="Pindaré-Mirim-MA"/>
        <s v="Floresta Do Araguaia-PA"/>
        <s v="Umbaúba-SE"/>
        <s v="Muniz Freire-ES"/>
        <s v="Rosário Oeste-MT"/>
        <s v="Carapebus-RJ"/>
        <s v="Raul Soares-MG"/>
        <s v="Epitaciolândia-AC"/>
        <s v="Planalto-SP"/>
        <s v="Mucajaí-RR"/>
        <s v="Santa Maria Do Pará-PA"/>
        <s v="Jauru-MT"/>
        <s v="Japaratuba-SE"/>
        <s v="São Domingos Do Maranhão-MA"/>
        <s v="Laurentino-SC"/>
        <s v="Neópolis-SE"/>
        <s v="Irupi-ES"/>
        <s v="Colônia Leopoldina-AL"/>
        <s v="Porto De Moz-PA"/>
        <s v="Estação-RS"/>
        <s v="Pedra-PE"/>
        <s v="Porto Acre-AC"/>
        <s v="Cristinápolis-SE"/>
        <s v="Ibirapitanga-BA"/>
        <s v="Bonfinópolis De Minas-MG"/>
        <s v="João Lisboa-MA"/>
        <s v="Conceição Da Aparecida-MG"/>
        <s v="Itaíba-PE"/>
        <s v="Quipapá-PE"/>
        <s v="Tacuru-MS"/>
        <s v="Potim-SP"/>
        <s v="Boa Vista Do Buricá-RS"/>
        <s v="Planalto-RS"/>
        <s v="Areia Branca-SE"/>
        <s v="Sanharó-PE"/>
        <s v="Miraí-MG"/>
        <s v="São Martinho Da Serra-RS"/>
        <s v="Nova Monte Verde-MT"/>
        <s v="Arealva-SP"/>
        <s v="Mata Grande-AL"/>
        <s v="Formigueiro-RS"/>
        <s v="Cristina-MG"/>
        <s v="Major Isidoro-AL"/>
        <s v="Buriti-MA"/>
        <s v="Capoeiras-PE"/>
        <s v="João Ramalho-SP"/>
        <s v="Bujari-AC"/>
        <s v="Ascurra-SC"/>
        <s v="São João De Pirabas-PA"/>
        <s v="Mirador-MA"/>
        <s v="Nova Roma Do Sul-RS"/>
        <s v="Marabá Paulista-SP"/>
        <s v="Rio Do Campo-SC"/>
        <s v="São Paulo Das Missões-RS"/>
        <s v="Arraias-TO"/>
        <s v="Braço Do Trombudo-SC"/>
        <s v="São João Da Baliza-RR"/>
        <s v="Tarumirim-MG"/>
        <s v="Três Palmeiras-RS"/>
        <s v="Coroados-SP"/>
        <s v="Vale Real-RS"/>
        <s v="Itapiúna-CE"/>
        <s v="Ribeirão Corrente-SP"/>
        <s v="Patu-RN"/>
        <s v="Siriri-SE"/>
        <s v="Cacique Doble-RS"/>
        <s v="Erebango-RS"/>
        <s v="Santo Antônio Do Pinhal-SP"/>
        <s v="Riqueza-SC"/>
        <s v="Putinga-RS"/>
        <s v="Dois Lajeados-RS"/>
        <s v="Coroaci-MG"/>
        <s v="Cristino Castro-PI"/>
        <s v="Mortugaba-BA"/>
        <s v="Nipoã-SP"/>
        <s v="Igarapé Grande-MA"/>
        <s v="Pareci Novo-RS"/>
        <s v="Mirinzal-MA"/>
        <s v="Curimatá-PI"/>
        <s v="Passa Sete-RS"/>
        <s v="Assis Brasil-AC"/>
        <s v="Central De Minas-MG"/>
        <s v="Ponto Belo-ES"/>
        <s v="Ibarama-RS"/>
        <s v="Cabrália Paulista-SP"/>
        <s v="Pirpirituba-PB"/>
        <s v="Itirapuã-SP"/>
        <s v="Brejo Grande Do Araguaia-PA"/>
        <s v="Mucurici-ES"/>
        <s v="Três Arroios-RS"/>
        <s v="Pinheirinho Do Vale-RS"/>
        <s v="Santana Do Jacaré-MG"/>
        <s v="Senador Firmino-MG"/>
        <s v="Dona Francisca-RS"/>
        <s v="Divino De São Lourenço-ES"/>
        <s v="Itatiba Do Sul-RS"/>
        <s v="Álvaro De Carvalho-SP"/>
        <s v="Mariano Moro-RS"/>
        <s v="Caldazinha-GO"/>
        <s v="Pouso Novo-RS"/>
        <s v="Selvíria-MS"/>
        <s v="Gavião Peixoto-SP"/>
        <s v="Saudade Do Iguaçu-PR"/>
        <s v="Santana Do Mundaú-AL"/>
        <s v="Brejo Alegre-SP"/>
        <s v="Meridiano-SP"/>
        <s v="Sandovalina-SP"/>
        <s v="Conde-PB"/>
        <s v="Itapebi-BA"/>
        <s v="Tapira-MG"/>
        <s v="Santa Rita Do Trivelato-MT"/>
        <s v="Muitos Capões-RS"/>
        <s v="Cairu-BA"/>
        <s v="Marapoama-SP"/>
        <s v="Perolândia-GO"/>
        <s v="Glória Do Goitá-PE"/>
        <s v="Nova Maringá-MT"/>
        <s v="Turvelândia-GO"/>
        <s v="Branquinha-AL"/>
        <s v="Vicência-PE"/>
        <s v="Alto Horizonte-GO"/>
        <s v="Pinhal Da Serra-RS"/>
        <s v="Rodeiro-MG"/>
        <s v="Parazinho-RN"/>
        <s v="Vitorino-PR"/>
        <s v="Jaborandi-BA"/>
        <s v="São Miguel Do Gostoso-RN"/>
        <s v="Nísia Floresta-RN"/>
        <s v="Vargem Bonita-SC"/>
        <s v="Ijaci-MG"/>
        <s v="Bandeirantes-MS"/>
        <s v="Santo Antônio Do Aracanguá-SP"/>
        <s v="Lindolfo Collor-RS"/>
        <s v="Davinópolis-GO"/>
        <s v="Governador Edison Lobão-MA"/>
        <s v="Suzanápolis-SP"/>
        <s v="Caaporã-PB"/>
        <s v="São José Do Xingu-MT"/>
        <s v="General Carneiro-PR"/>
        <s v="Santa Maria Das Barreiras-PA"/>
        <s v="Serra Do Mel-RN"/>
        <s v="Cariri Do Tocantins-TO"/>
        <s v="Careiro Da Várzea-AM"/>
        <s v="Tibau Do Sul-RN"/>
        <s v="Nova Campina-SP"/>
        <s v="São Sebastião Do Oeste-MG"/>
        <s v="Água Fria De Goiás-GO"/>
        <s v="Capão Do Cipó-RS"/>
        <s v="Pitimbu-PB"/>
        <s v="Campos Lindos-TO"/>
        <s v="Rio Quente-GO"/>
        <s v="Juti-MS"/>
        <s v="Piaçabuçu-AL"/>
        <s v="Paulo Frontin-PR"/>
        <s v="Cumaru Do Norte-PA"/>
        <s v="Jaraguari-MS"/>
        <s v="Tamarana-PR"/>
        <s v="Arês-RN"/>
        <s v="Jijoca De Jericoacoara-CE"/>
        <s v="Placas-PA"/>
        <s v="Bom Jesus Do Araguaia-MT"/>
        <s v="Nova Olinda-TO"/>
        <s v="São Sebastião Da Bela Vista-MG"/>
        <s v="Felixlândia-MG"/>
        <s v="Catas Altas-MG"/>
        <s v="Conceição Da Feira-BA"/>
        <s v="Jateí-MS"/>
        <s v="São Jorge D'Oeste-PR"/>
        <s v="Bom Jesus Das Selvas-MA"/>
        <s v="Lagoa Seca-PB"/>
        <s v="Renascença-PR"/>
        <s v="Barrocas-BA"/>
        <s v="Botuverá-SC"/>
        <s v="Sangão-SC"/>
        <s v="Alto Alegre-RR"/>
        <s v="Capitão Enéas-MG"/>
        <s v="Macaparana-PE"/>
        <s v="General Carneiro-MT"/>
        <s v="Paula Freitas-PR"/>
        <s v="Guatambú-SC"/>
        <s v="Luiziana-PR"/>
        <s v="Pendências-RN"/>
        <s v="Edealina-GO"/>
        <s v="Baixa Grande Do Ribeiro-PI"/>
        <s v="Jacareacanga-PA"/>
        <s v="Mataraca-PB"/>
        <s v="Lagoa Nova-RN"/>
        <s v="Ventania-PR"/>
        <s v="Ipuaçu-SC"/>
        <s v="Maraú-BA"/>
        <s v="Rio Fortuna-SC"/>
        <s v="Barão De Grajaú-MA"/>
        <s v="Alto Alegre Dos Parecis-RO"/>
        <s v="Porteirão-GO"/>
        <s v="Olhos-D'Água-MG"/>
        <s v="Dores De Campos-MG"/>
        <s v="Fátima-BA"/>
        <s v="Quarto Centenário-PR"/>
        <s v="Campo Novo De Rondônia-RO"/>
        <s v="Caetanópolis-MG"/>
        <s v="Alto Alegre Do Maranhão-MA"/>
        <s v="Nossa Senhora Do Livramento-MT"/>
        <s v="Jussara-PR"/>
        <s v="Itanhangá-MT"/>
        <s v="Pedra Grande-RN"/>
        <s v="Vila Propício-GO"/>
        <s v="Raposa-MA"/>
        <s v="Rafael Jambeiro-BA"/>
        <s v="São Gonçalo Do Abaeté-MG"/>
        <s v="Passira-PE"/>
        <s v="Lagoa Grande-MG"/>
        <s v="Coxilha-RS"/>
        <s v="Santa Fé De Goiás-GO"/>
        <s v="Guatapará-SP"/>
        <s v="Portelândia-GO"/>
        <s v="Condado-PE"/>
        <s v="Tabocas Do Brejo Velho-BA"/>
        <s v="Treviso-SC"/>
        <s v="São João Do Oeste-SC"/>
        <s v="Taquarivaí-SP"/>
        <s v="Lagoa Do Carro-PE"/>
        <s v="Capitólio-MG"/>
        <s v="Piçarra-PA"/>
        <s v="Querência Do Norte-PR"/>
        <s v="Jequiá Da Praia-AL"/>
        <s v="Porto Esperidião-MT"/>
        <s v="Varjão De Minas-MG"/>
        <s v="Gentio Do Ouro-BA"/>
        <s v="Saltinho-SP"/>
        <s v="Dormentes-PE"/>
        <s v="Paranatama-PE"/>
        <s v="Carmo De Minas-MG"/>
        <s v="Ilicínea-MG"/>
        <s v="Jandaíra-BA"/>
        <s v="Paranã-TO"/>
        <s v="Camutanga-PE"/>
        <s v="São José Da Coroa Grande-PE"/>
        <s v="Traipu-AL"/>
        <s v="São Roque De Minas-MG"/>
        <s v="Guamiranga-PR"/>
        <s v="Cotriguaçu-MT"/>
        <s v="Serranópolis Do Iguaçu-PR"/>
        <s v="Pranchita-PR"/>
        <s v="Cruz-CE"/>
        <s v="Cordilheira Alta-SC"/>
        <s v="Santa Terezinha-SC"/>
        <s v="Lucena-PB"/>
        <s v="Guairaçá-PR"/>
        <s v="Timbó Grande-SC"/>
        <s v="Cabeceira Grande-MG"/>
        <s v="Rodrigues Alves-AC"/>
        <s v="Vitória Do Jari-AP"/>
        <s v="Terezópolis De Goiás-GO"/>
        <s v="Coronel Sapucaia-MS"/>
        <s v="Francisco Alves-PR"/>
        <s v="Machados-PE"/>
        <s v="Madre De Deus De Minas-MG"/>
        <s v="Santa Margarida Do Sul-RS"/>
        <s v="Ressaquinha-MG"/>
        <s v="Floresta-PR"/>
        <s v="Pacatuba-SE"/>
        <s v="Braganey-PR"/>
        <s v="Brasilândia Do Sul-PR"/>
        <s v="Governador Dix-Sept Rosado-RN"/>
        <s v="Santa Maria Do Oeste-PR"/>
        <s v="São Sebastião Da Boa Vista-PA"/>
        <s v="São Pedro Do Iguaçu-PR"/>
        <s v="Honório Serpa-PR"/>
        <s v="Juruaia-MG"/>
        <s v="Chaves-PA"/>
        <s v="Igaratá-SP"/>
        <s v="Igrapiúna-BA"/>
        <s v="Anori-AM"/>
        <s v="Santo Antônio Da Barra-GO"/>
        <s v="Lambari D'Oeste-MT"/>
        <s v="Balneário Barra Do Sul-SC"/>
        <s v="Morro Grande-SC"/>
        <s v="Uarini-AM"/>
        <s v="São Romão-MG"/>
        <s v="Rochedo-MS"/>
        <s v="Marechal Thaumaturgo-AC"/>
        <s v="Primavera-PE"/>
        <s v="Barra Do Quaraí-RS"/>
        <s v="Canarana-BA"/>
        <s v="Messias-AL"/>
        <s v="Capixaba-AC"/>
        <s v="Camargo-RS"/>
        <s v="Paulo Lopes-SC"/>
        <s v="Santa Luzia Do Itanhy-SE"/>
        <s v="Andorinha-BA"/>
        <s v="Peritoró-MA"/>
        <s v="Cachoeira Do Piriá-PA"/>
        <s v="Novo Mundo-MT"/>
        <s v="Coronel Domingos Soares-PR"/>
        <s v="Boqueirão-PB"/>
        <s v="Barra De Santo Antônio-AL"/>
        <s v="Maracajá-SC"/>
        <s v="Theobroma-RO"/>
        <s v="Aldeias Altas-MA"/>
        <s v="Atalaia Do Norte-AM"/>
        <s v="Ouro Verde Do Oeste-PR"/>
        <s v="Morro Da Garça-MG"/>
        <s v="Guaiúba-CE"/>
        <s v="Delfinópolis-MG"/>
        <s v="Matões-MA"/>
        <s v="Monte Castelo-SC"/>
        <s v="Salinas Da Margarida-BA"/>
        <s v="Glória-BA"/>
        <s v="Janiópolis-PR"/>
        <s v="Rio Das Antas-SC"/>
        <s v="Nova Lacerda-MT"/>
        <s v="Igaporã-BA"/>
        <s v="Ribeirão Grande-SP"/>
        <s v="Porto Real Do Colégio-AL"/>
        <s v="São João Do Manhuaçu-MG"/>
        <s v="Antônio Olinto-PR"/>
        <s v="Sátiro Dias-BA"/>
        <s v="Goioxim-PR"/>
        <s v="Nova Marilândia-MT"/>
        <s v="Pacaraima-RR"/>
        <s v="São Tomé-PR"/>
        <s v="Governador Jorge Teixeira-RO"/>
        <s v="Campo Bonito-PR"/>
        <s v="Caseara-TO"/>
        <s v="Morro Reuter-RS"/>
        <s v="Ribeira Do Amparo-BA"/>
        <s v="Novo Horizonte Do Sul-MS"/>
        <s v="Monte Carlo-SC"/>
        <s v="Prados-MG"/>
        <s v="Pérola D'Oeste-PR"/>
        <s v="Carlinda-MT"/>
        <s v="São João Do Sul-SC"/>
        <s v="Barra De São Miguel-AL"/>
        <s v="Pastos Bons-MA"/>
        <s v="Perobal-PR"/>
        <s v="Igarapé Do Meio-MA"/>
        <s v="Alcinópolis-MS"/>
        <s v="Riacho Dos Machados-MG"/>
        <s v="Luzerna-SC"/>
        <s v="Inajá-PE"/>
        <s v="Pilar De Goiás-GO"/>
        <s v="Mário Campos-MG"/>
        <s v="Umburanas-BA"/>
        <s v="Cajueiro-AL"/>
        <s v="Paripueira-AL"/>
        <s v="Itapuã Do Oeste-RO"/>
        <s v="Wanderlândia-TO"/>
        <s v="Riacho Das Almas-PE"/>
        <s v="Jequeri-MG"/>
        <s v="Quintana-SP"/>
        <s v="São José Da Boa Vista-PR"/>
        <s v="Ingá-PB"/>
        <s v="Araricá-RS"/>
        <s v="Córrego Fundo-MG"/>
        <s v="Sairé-PE"/>
        <s v="Caroebe-RR"/>
        <s v="Belterra-PA"/>
        <s v="Pium-TO"/>
        <s v="Pato Bragado-PR"/>
        <s v="Canas-SP"/>
        <s v="Fernandes Pinheiro-PR"/>
        <s v="Teofilândia-BA"/>
        <s v="Caraí-MG"/>
        <s v="Ouro-SC"/>
        <s v="Ocara-CE"/>
        <s v="Santo Antônio Da Alegria-SP"/>
        <s v="Pinheiro Preto-SC"/>
        <s v="Goiatins-TO"/>
        <s v="Moita Bonita-SE"/>
        <s v="Guarujá Do Sul-SC"/>
        <s v="Araripe-CE"/>
        <s v="Alvarães-AM"/>
        <s v="Reserva Do Iguaçu-PR"/>
        <s v="Farol-PR"/>
        <s v="Vertentes-PE"/>
        <s v="Calçoene-AP"/>
        <s v="Jaicós-PI"/>
        <s v="Canabrava Do Norte-MT"/>
        <s v="Caapiranga-AM"/>
        <s v="Barreira-CE"/>
        <s v="Medeiros-MG"/>
        <s v="Iati-PE"/>
        <s v="Maraã-AM"/>
        <s v="Olho D'Água Das Cunhãs-MA"/>
        <s v="Centro Novo Do Maranhão-MA"/>
        <s v="Matias Cardoso-MG"/>
        <s v="São Vicente De Minas-MG"/>
        <s v="Balneário Arroio Do Silva-SC"/>
        <s v="Cocalinho-MT"/>
        <s v="São Francisco De Sales-MG"/>
        <s v="Jaguaretama-CE"/>
        <s v="Mirandiba-PE"/>
        <s v="Cássia Dos Coqueiros-SP"/>
        <s v="Fortim-CE"/>
        <s v="Anadia-AL"/>
        <s v="Chã De Alegria-PE"/>
        <s v="Flores De Goiás-GO"/>
        <s v="Pedro Do Rosário-MA"/>
        <s v="Rancho Alegre D'Oeste-PR"/>
        <s v="Amajari-RR"/>
        <s v="Chorozinho-CE"/>
        <s v="Satuba-AL"/>
        <s v="Jupi-PE"/>
        <s v="Agronômica-SC"/>
        <s v="Ibema-PR"/>
        <s v="Almirante Tamandaré Do Sul-RS"/>
        <s v="Passo De Camaragibe-AL"/>
        <s v="Bom Repouso-MG"/>
        <s v="Iracema-RR"/>
        <s v="Aroeiras-PB"/>
        <s v="Castanheira-MT"/>
        <s v="Humberto De Campos-MA"/>
        <s v="Quinze De Novembro-RS"/>
        <s v="Pedro De Toledo-SP"/>
        <s v="Capão Bonito Do Sul-RS"/>
        <s v="Mascote-BA"/>
        <s v="Fortaleza Do Tabocão-TO"/>
        <s v="Coreaú-CE"/>
        <s v="Serrita-PE"/>
        <s v="Boa Vista Das Missões-RS"/>
        <s v="Iguaraçu-PR"/>
        <s v="Aguiarnópolis-TO"/>
        <s v="Nova Ipixuna-PA"/>
        <s v="Santa Terezinha-MT"/>
        <s v="Brejinho-RN"/>
        <s v="Martins Soares-MG"/>
        <s v="Cidelândia-MA"/>
        <s v="Brejão-PE"/>
        <s v="Anapurus-MA"/>
        <s v="Correntes-PE"/>
        <s v="Cabixi-RO"/>
        <s v="Pedras Grandes-SC"/>
        <s v="Sarapuí-SP"/>
        <s v="Vale Do Anari-RO"/>
        <s v="Tangará-RN"/>
        <s v="Prudente De Morais-MG"/>
        <s v="Vila Boa-GO"/>
        <s v="Nova Santa Helena-MT"/>
        <s v="União De Minas-MG"/>
        <s v="Gurinhém-PB"/>
        <s v="Cabaceiras Do Paraguaçu-BA"/>
        <s v="Arambaré-RS"/>
        <s v="Canudos-BA"/>
        <s v="Belo Vale-MG"/>
        <s v="Cristópolis-BA"/>
        <s v="Veríssimo-MG"/>
        <s v="Nova Candelária-RS"/>
        <s v="Itaquitinga-PE"/>
        <s v="Vale Do Paraíso-RO"/>
        <s v="Lindóia Do Sul-SC"/>
        <s v="Cariús-CE"/>
        <s v="Normandia-RR"/>
        <s v="Monte Do Carmo-TO"/>
        <s v="Gameleira De Goiás-GO"/>
        <s v="Santa Rosa Do Sul-SC"/>
        <s v="Anhembi-SP"/>
        <s v="Araçoiaba-PE"/>
        <s v="São Miguel Do Passa Quatro-GO"/>
        <s v="Balneário Gaivota-SC"/>
        <s v="Acarape-CE"/>
        <s v="Santa Isabel Do Rio Negro-AM"/>
        <s v="Bento De Abreu-SP"/>
        <s v="Madalena-CE"/>
        <s v="Erval Velho-SC"/>
        <s v="Muquém Do São Francisco-BA"/>
        <s v="Santo Antônio De Goiás-GO"/>
        <s v="Westfália-RS"/>
        <s v="Cortês-PE"/>
        <s v="Boa Vista-PB"/>
        <s v="Dueré-TO"/>
        <s v="Araçás-BA"/>
        <s v="Almas-TO"/>
        <s v="Nova Tebas-PR"/>
        <s v="Cotegipe-BA"/>
        <s v="Itambaracá-PR"/>
        <s v="Monte Alegre De Sergipe-SE"/>
        <s v="Monte Belo Do Sul-RS"/>
        <s v="Inúbia Paulista-SP"/>
        <s v="Passos Maia-SC"/>
        <s v="Jacaraú-PB"/>
        <s v="Nova Independência-SP"/>
        <s v="André Da Rocha-RS"/>
        <s v="Passo De Torres-SC"/>
        <s v="União Do Sul-MT"/>
        <s v="Uruoca-CE"/>
        <s v="Umirim-CE"/>
        <s v="Aveiro-PA"/>
        <s v="Darcinópolis-TO"/>
        <s v="Urucurituba-AM"/>
        <s v="Palmeirândia-MA"/>
        <s v="Ibateguara-AL"/>
        <s v="Santa Rita Do Itueto-MG"/>
        <s v="Saubara-BA"/>
        <s v="Monsenhor Tabosa-CE"/>
        <s v="Cerro Corá-RN"/>
        <s v="São João Batista Do Glória-MG"/>
        <s v="Pedrinópolis-MG"/>
        <s v="Itinga-MG"/>
        <s v="Quixelô-CE"/>
        <s v="Caseiros-RS"/>
        <s v="Leópolis-PR"/>
        <s v="Terra Nova-BA"/>
        <s v="Bom Jardim De Minas-MG"/>
        <s v="Novo Machado-RS"/>
        <s v="Salgado De São Félix-PB"/>
        <s v="Tomar Do Geru-SE"/>
        <s v="Nova Olinda-CE"/>
        <s v="São Cristóvão Do Sul-SC"/>
        <s v="Espigão Alto Do Iguaçu-PR"/>
        <s v="Figueirópolis-TO"/>
        <s v="Filadélfia-BA"/>
        <s v="Arapuá-MG"/>
        <s v="Flexeiras-AL"/>
        <s v="Tonantins-AM"/>
        <s v="Nova Porteirinha-MG"/>
        <s v="Croatá-CE"/>
        <s v="Chuvisca-RS"/>
        <s v="São Miguel Do Tapuio-PI"/>
        <s v="São João Do Araguaia-PA"/>
        <s v="Retirolândia-BA"/>
        <s v="Bom Jardim Da Serra-SC"/>
        <s v="Divinópolis Do Tocantins-TO"/>
        <s v="Cacimba De Dentro-PB"/>
        <s v="Jataúba-PE"/>
        <s v="Mogeiro-PB"/>
        <s v="Inhuma-PI"/>
        <s v="Palminópolis-GO"/>
        <s v="Santa Fé Do Araguaia-TO"/>
        <s v="Tacaimbó-PE"/>
        <s v="Xexéu-PE"/>
        <s v="Simões-PI"/>
        <s v="Aurelino Leal-BA"/>
        <s v="Taperoá-PB"/>
        <s v="Braúnas-MG"/>
        <s v="Barra De Santa Rosa-PB"/>
        <s v="Lençóis-BA"/>
        <s v="Grossos-RN"/>
        <s v="Gentil-RS"/>
        <s v="Capistrano-CE"/>
        <s v="Angelina-SC"/>
        <s v="Cristalândia-TO"/>
        <s v="Tio Hugo-RS"/>
        <s v="Capinzal Do Norte-MA"/>
        <s v="Itatira-CE"/>
        <s v="Antas-BA"/>
        <s v="Marilena-PR"/>
        <s v="Bom Sucesso-PR"/>
        <s v="Santana Do Matos-RN"/>
        <s v="Manari-PE"/>
        <s v="Santa Luzia Do Norte-AL"/>
        <s v="Guapirama-PR"/>
        <s v="Milhã-CE"/>
        <s v="Inhangapi-PA"/>
        <s v="Morros-MA"/>
        <s v="Dois Irmãos Das Missões-RS"/>
        <s v="Atalaia-PR"/>
        <s v="Curvelândia-MT"/>
        <s v="Pirapemas-MA"/>
        <s v="São Luiz-RR"/>
        <s v="Cruzeiro Do Iguaçu-PR"/>
        <s v="São Domingos Do Azeitão-MA"/>
        <s v="Angelim-PE"/>
        <s v="São Miguel Das Matas-BA"/>
        <s v="Boa Vista Do Ramos-AM"/>
        <s v="Salvador Das Missões-RS"/>
        <s v="Tuiuti-SP"/>
        <s v="Guajará-AM"/>
        <s v="Campina Do Monte Alegre-SP"/>
        <s v="Magalhães De Almeida-MA"/>
        <s v="Tejuçuoca-CE"/>
        <s v="Presidente Castelo Branco-PR"/>
        <s v="Serra Alta-SC"/>
        <s v="Faina-GO"/>
        <s v="Manoel Vitorino-BA"/>
        <s v="Jiquiriçá-BA"/>
        <s v="Porto Walter-AC"/>
        <s v="Ananás-TO"/>
        <s v="Rio Do Fogo-RN"/>
        <s v="Acari-RN"/>
        <s v="Taquarussu-MS"/>
        <s v="Ivatuba-PR"/>
        <s v="Santa Cecília Do Pavão-PR"/>
        <s v="Carnaubal-CE"/>
        <s v="Nova Itaberaba-SC"/>
        <s v="Dores De Guanhães-MG"/>
        <s v="Corguinho-MS"/>
        <s v="Monte Alegre Do Piauí-PI"/>
        <s v="Jatobá-PE"/>
        <s v="Conceição Do Lago-Açu-MA"/>
        <s v="Santa Luzia-BA"/>
        <s v="Axixá Do Tocantins-TO"/>
        <s v="Japaratinga-AL"/>
        <s v="Santa Cruz De Goiás-GO"/>
        <s v="Nova União-RO"/>
        <s v="Arabutã-SC"/>
        <s v="Fervedouro-MG"/>
        <s v="Bozano-RS"/>
        <s v="Nova Esperança Do Sudoeste-PR"/>
        <s v="Alto Boa Vista-MT"/>
        <s v="Jacuizinho-RS"/>
        <s v="Feliz Deserto-AL"/>
        <s v="Ibititá-BA"/>
        <s v="Tunas Do Paraná-PR"/>
        <s v="Guaraci-PR"/>
        <s v="Florestal-MG"/>
        <s v="Várzea Nova-BA"/>
        <s v="Coronel Barros-RS"/>
        <s v="Foz Do Jordão-PR"/>
        <s v="Mato Castelhano-RS"/>
        <s v="Lavrinhas-SP"/>
        <s v="Presidente Lucena-RS"/>
        <s v="Guaraqueçaba-PR"/>
        <s v="Córrego Danta-MG"/>
        <s v="Coqueiros Do Sul-RS"/>
        <s v="Jequitibá-MG"/>
        <s v="Uiramutã-RR"/>
        <s v="Tracunhaém-PE"/>
        <s v="Inhapi-AL"/>
        <s v="Maxaranguape-RN"/>
        <s v="Vargem-SP"/>
        <s v="Japorã-MS"/>
        <s v="São Miguel Dos Milagres-AL"/>
        <s v="Amaporã-PR"/>
        <s v="Vitor Meireles-SC"/>
        <s v="Diamante D'Oeste-PR"/>
        <s v="Caldeirão Grande-BA"/>
        <s v="Ponte Alta-SC"/>
        <s v="Baldim-MG"/>
        <s v="Roteiro-AL"/>
        <s v="Maria Helena-PR"/>
        <s v="Conselheiro Mairinck-PR"/>
        <s v="Salgado Filho-PR"/>
        <s v="Capão Alto-SC"/>
        <s v="Glicério-SP"/>
        <s v="Carnaubais-RN"/>
        <s v="Babaçulândia-TO"/>
        <s v="Santana Do Manhuaçu-MG"/>
        <s v="Adustina-BA"/>
        <s v="Paulino Neves-MA"/>
        <s v="Palmeira-SC"/>
        <s v="Canitar-SP"/>
        <s v="São Pedro Da União-MG"/>
        <s v="Cachoeira Dos Índios-PB"/>
        <s v="Comendador Gomes-MG"/>
        <s v="São Francisco De Paula-MG"/>
        <s v="Itapiranga-AM"/>
        <s v="Quebrangulo-AL"/>
        <s v="Marianópolis Do Tocantins-TO"/>
        <s v="Cordisburgo-MG"/>
        <s v="Durandé-MG"/>
        <s v="Prado Ferreira-PR"/>
        <s v="Itutinga-MG"/>
        <s v="Palestina De Goiás-GO"/>
        <s v="Itapura-SP"/>
        <s v="Sítio Do Mato-BA"/>
        <s v="Rancho Alegre-PR"/>
        <s v="Estrela De Alagoas-AL"/>
        <s v="Juripiranga-PB"/>
        <s v="Aragoiânia-GO"/>
        <s v="Senador Georgino Avelino-RN"/>
        <s v="Doutor Pedrinho-SC"/>
        <s v="Ponto Dos Volantes-MG"/>
        <s v="José Boiteux-SC"/>
        <s v="Dobrada-SP"/>
        <s v="Santana Do Itararé-PR"/>
        <s v="Jundiaí Do Sul-PR"/>
        <s v="Sapopema-PR"/>
        <s v="Ourizona-PR"/>
        <s v="Japira-PR"/>
        <s v="Santa Cruz-PE"/>
        <s v="Silves-AM"/>
        <s v="Taquaruçu Do Sul-RS"/>
        <s v="Heliodora-MG"/>
        <s v="Arataca-BA"/>
        <s v="São Benedito Do Sul-PE"/>
        <s v="Piranguinho-MG"/>
        <s v="Cajari-MA"/>
        <s v="Frei Miguelinho-PE"/>
        <s v="São Miguel Do Tocantins-TO"/>
        <s v="Estrela Do Indaiá-MG"/>
        <s v="Arapuã-PR"/>
        <s v="Iraceminha-SC"/>
        <s v="Iomerê-SC"/>
        <s v="São João Do Jaguaribe-CE"/>
        <s v="Barroquinha-CE"/>
        <s v="Jucuruçu-BA"/>
        <s v="Uibaí-BA"/>
        <s v="Massaranduba-PB"/>
        <s v="Poço Branco-RN"/>
        <s v="Ielmo Marinho-RN"/>
        <s v="Bela Vista Da Caroba-PR"/>
        <s v="Joanésia-MG"/>
        <s v="Inconfidentes-MG"/>
        <s v="Pedras Altas-RS"/>
        <s v="Morro Redondo-RS"/>
        <s v="Itatuba-PB"/>
        <s v="Virmond-PR"/>
        <s v="Guidoval-MG"/>
        <s v="Figueirão-MS"/>
        <s v="Frei Inocêncio-MG"/>
        <s v="São Francisco Do Brejão-MA"/>
        <s v="Pé De Serra-BA"/>
        <s v="Cruzmaltina-PR"/>
        <s v="Ferreiros-PE"/>
        <s v="São Luís Do Curu-CE"/>
        <s v="Nantes-SP"/>
        <s v="Tururu-CE"/>
        <s v="Anamã-AM"/>
        <s v="Santa Cruz Do Xingu-MT"/>
        <s v="Santa Maria Do Cambucá-PE"/>
        <s v="Buenos Aires-PE"/>
        <s v="São Sebastião Do Uatumã-AM"/>
        <s v="São João Do Soter-MA"/>
        <s v="Açucena-MG"/>
        <s v="Lagoa Dos Gatos-PE"/>
        <s v="Vera Cruz-RN"/>
        <s v="Porto De Pedras-AL"/>
        <s v="Varzedo-BA"/>
        <s v="Jaboticaba-RS"/>
        <s v="Mucambo-CE"/>
        <s v="Passa E Fica-RN"/>
        <s v="Kaloré-PR"/>
        <s v="Rio Negro-MS"/>
        <s v="Aratuba-CE"/>
        <s v="Serrolândia-BA"/>
        <s v="Alfredo Vasconcelos-MG"/>
        <s v="Barra De Guabiraba-PE"/>
        <s v="São José Do Seridó-RN"/>
        <s v="Apuiarés-CE"/>
        <s v="Senador Salgado Filho-RS"/>
        <s v="Sulina-PR"/>
        <s v="Arenópolis-GO"/>
        <s v="Monsenhor Gil-PI"/>
        <s v="Maranhãozinho-MA"/>
        <s v="Caparaó-MG"/>
        <s v="Lupionópolis-PR"/>
        <s v="Guiricema-MG"/>
        <s v="Ibipitanga-BA"/>
        <s v="Presidente Juscelino-MA"/>
        <s v="Tenente Laurentino Cruz-RN"/>
        <s v="São Pedro Do Butiá-RS"/>
        <s v="Dois Irmãos Do Tocantins-TO"/>
        <s v="Arvoredo-SC"/>
        <s v="Paulo Bento-RS"/>
        <s v="Parecis-RO"/>
        <s v="Lassance-MG"/>
        <s v="Antônio Cardoso-BA"/>
        <s v="Sede Nova-RS"/>
        <s v="Campos Borges-RS"/>
        <s v="Simolândia-GO"/>
        <s v="Rio Crespo-RO"/>
        <s v="Rianápolis-GO"/>
        <s v="Ângulo-PR"/>
        <s v="Santa Filomena-PI"/>
        <s v="Sapucaí-Mirim-MG"/>
        <s v="Divisa Alegre-MG"/>
        <s v="Brejinho De Nazaré-TO"/>
        <s v="Piedade De Caratinga-MG"/>
        <s v="Aracatu-BA"/>
        <s v="Pau Brasil-BA"/>
        <s v="Pimenteiras Do Oeste-RO"/>
        <s v="Óleo-SP"/>
        <s v="Mansidão-BA"/>
        <s v="Lacerdópolis-SC"/>
        <s v="Cruzeta-RN"/>
        <s v="Boninal-BA"/>
        <s v="Senhora Dos Remédios-MG"/>
        <s v="Sambaíba-MA"/>
        <s v="Turvânia-GO"/>
        <s v="Várzea Da Roça-BA"/>
        <s v="Meruoca-CE"/>
        <s v="Palmeirais-PI"/>
        <s v="Dona Emma-SC"/>
        <s v="Buriti Do Tocantins-TO"/>
        <s v="Ouro Verde De Goiás-GO"/>
        <s v="Nova Guarita-MT"/>
        <s v="Ouro Verde-SC"/>
        <s v="Itaeté-BA"/>
        <s v="Alambari-SP"/>
        <s v="Alto Caparaó-MG"/>
        <s v="Santa Rosa Do Tocantins-TO"/>
        <s v="Mirador-PR"/>
        <s v="Graça-CE"/>
        <s v="Jenipapo Dos Vieiras-MA"/>
        <s v="Alto Longá-PI"/>
        <s v="Pau D'Arco-PA"/>
        <s v="Novo Horizonte-SC"/>
        <s v="Poço Das Trincheiras-AL"/>
        <s v="Lagoa Real-BA"/>
        <s v="São Tomé-RN"/>
        <s v="Divina Pastora-SE"/>
        <s v="Mormaço-RS"/>
        <s v="Brejolândia-BA"/>
        <s v="Tejupá-SP"/>
        <s v="São Domingos Das Dores-MG"/>
        <s v="Itacajá-TO"/>
        <s v="Mulungu-CE"/>
        <s v="Xambrê-PR"/>
        <s v="Afonso Bezerra-RN"/>
        <s v="Caputira-MG"/>
        <s v="Ramilândia-PR"/>
        <s v="Itamarati-AM"/>
        <s v="Palmácia-CE"/>
        <s v="Estrela Do Norte-SP"/>
        <s v="Bandeirantes Do Tocantins-TO"/>
        <s v="Quatipuru-PA"/>
        <s v="Marques De Souza-RS"/>
        <s v="Montanhas-RN"/>
        <s v="Alto Feliz-RS"/>
        <s v="Ipiaçu-MG"/>
        <s v="Pedra Do Indaiá-MG"/>
        <s v="Senador Rui Palmeira-AL"/>
        <s v="Jordânia-MG"/>
        <s v="Teixeirópolis-RO"/>
        <s v="Coité Do Nóia-AL"/>
        <s v="Santa Filomena-PE"/>
        <s v="Catunda-CE"/>
        <s v="Novo Barreiro-RS"/>
        <s v="Barro Alto-BA"/>
        <s v="Ibaretama-CE"/>
        <s v="Cristiano Otoni-MG"/>
        <s v="Panamá-GO"/>
        <s v="Florânia-RN"/>
        <s v="São José Das Palmeiras-PR"/>
        <s v="Americano Do Brasil-GO"/>
        <s v="Barra Do Chapéu-SP"/>
        <s v="Nova Boa Vista-RS"/>
        <s v="Campo Limpo De Goiás-GO"/>
        <s v="Rio Manso-MG"/>
        <s v="Mulungu Do Morro-BA"/>
        <s v="Laranjal-PR"/>
        <s v="Capela Do Alto Alegre-BA"/>
        <s v="Coronel Murta-MG"/>
        <s v="São José Do Inhacorá-RS"/>
        <s v="Ibicuitinga-CE"/>
        <s v="Vereda-BA"/>
        <s v="Casinhas-PE"/>
        <s v="Periquito-MG"/>
        <s v="Minduri-MG"/>
        <s v="Ipira-SC"/>
        <s v="Esperantina-TO"/>
        <s v="Peritiba-SC"/>
        <s v="Muribeca-SE"/>
        <s v="Galvão-SC"/>
        <s v="Cafezal Do Sul-PR"/>
        <s v="Orizânia-MG"/>
        <s v="São Sebastião De Lagoa De Roça-PB"/>
        <s v="Moreilândia-PE"/>
        <s v="Nova Floresta-PB"/>
        <s v="Charrua-RS"/>
        <s v="Angelândia-MG"/>
        <s v="Várzea Do Poço-BA"/>
        <s v="Marquinho-PR"/>
        <s v="Volta Grande-MG"/>
        <s v="Cedro-PE"/>
        <s v="Itapitanga-BA"/>
        <s v="Capim Branco-MG"/>
        <s v="Matões Do Norte-MA"/>
        <s v="Braga-RS"/>
        <s v="Jati-CE"/>
        <s v="Itati-RS"/>
        <s v="Ariranha Do Ivaí-PR"/>
        <s v="Ermo-SC"/>
        <s v="Lidianópolis-PR"/>
        <s v="Cacimbinhas-AL"/>
        <s v="Rio Dos Índios-RS"/>
        <s v="Paramoti-CE"/>
        <s v="Couto Magalhães-TO"/>
        <s v="São José Do Jacuípe-BA"/>
        <s v="Albertina-MG"/>
        <s v="Sobrado-PB"/>
        <s v="Fagundes Varela-RS"/>
        <s v="Iramaia-BA"/>
        <s v="Palmeirante-TO"/>
        <s v="Coronel Macedo-SP"/>
        <s v="Dona Inês-PB"/>
        <s v="Baía Da Traição-PB"/>
        <s v="Tenente Ananias-RN"/>
        <s v="Araguanã-MA"/>
        <s v="Calmon-SC"/>
        <s v="Itueta-MG"/>
        <s v="Caetanos-BA"/>
        <s v="Ponte Alta Do Norte-SC"/>
        <s v="Pintadas-BA"/>
        <s v="Itaipava Do Grajaú-MA"/>
        <s v="Sebastião Laranjeiras-BA"/>
        <s v="Natuba-PB"/>
        <s v="Marcionílio Souza-BA"/>
        <s v="Platina-SP"/>
        <s v="Alpercata-MG"/>
        <s v="Santo Amaro Do Maranhão-MA"/>
        <s v="Brunópolis-SC"/>
        <s v="Carnaúba Dos Dantas-RN"/>
        <s v="Santa Terezinha-PE"/>
        <s v="Brejo Grande-SE"/>
        <s v="Santa Isabel-GO"/>
        <s v="Tabaí-RS"/>
        <s v="Potengi-CE"/>
        <s v="Mato Rico-PR"/>
        <s v="Zacarias-SP"/>
        <s v="Parnaguá-PI"/>
        <s v="Chalé-MG"/>
        <s v="Marcação-PB"/>
        <s v="Iracema Do Oeste-PR"/>
        <s v="Liberdade-MG"/>
        <s v="Pedra Lavrada-PB"/>
        <s v="Porto-PI"/>
        <s v="Primeira Cruz-MA"/>
        <s v="Cajueiro Da Praia-PI"/>
        <s v="Água Branca-PB"/>
        <s v="Calçado-PE"/>
        <s v="Nova Brasilândia-MT"/>
        <s v="Ninheira-MG"/>
        <s v="Matias Olímpio-PI"/>
        <s v="Novo Oriente De Minas-MG"/>
        <s v="Capitão De Campos-PI"/>
        <s v="Cardeal Da Silva-BA"/>
        <s v="Santa Mônica-PR"/>
        <s v="Bonito De Minas-MG"/>
        <s v="Lunardelli-PR"/>
        <s v="Carnaubeira Da Penha-PE"/>
        <s v="Aparecida Do Rio Doce-GO"/>
        <s v="Cruzaltense-RS"/>
        <s v="Bom Jesus-RN"/>
        <s v="Ipaporanga-CE"/>
        <s v="Tibau-RN"/>
        <s v="São Pedro De Alcântara-SC"/>
        <s v="Santa Cecília Do Sul-RS"/>
        <s v="Nazária-PI"/>
        <s v="Choró-CE"/>
        <s v="Água Doce Do Maranhão-MA"/>
        <s v="Nova Santa Bárbara-PR"/>
        <s v="Novo Planalto-GO"/>
        <s v="Abaiara-CE"/>
        <s v="Pequizeiro-TO"/>
        <s v="Guabiju-RS"/>
        <s v="Araguaiana-MT"/>
        <s v="Pimenteiras-PI"/>
        <s v="Lajedo Do Tabocal-BA"/>
        <s v="São Miguel Do Anta-MG"/>
        <s v="Luisburgo-MG"/>
        <s v="Imaculada-PB"/>
        <s v="Ibiaí-MG"/>
        <s v="Ribeirãozinho-MT"/>
        <s v="Moraújo-CE"/>
        <s v="Bom Jesus Do Sul-PR"/>
        <s v="Aparecida-PB"/>
        <s v="Pedra Bonita-MG"/>
        <s v="Tacima-PB"/>
        <s v="Catolândia-BA"/>
        <s v="Colares-PA"/>
        <s v="Santo Expedito Do Sul-RS"/>
        <s v="Baliza-GO"/>
        <s v="Setubinha-MG"/>
        <s v="Engenheiro Navarro-MG"/>
        <s v="Santa Terezinha-BA"/>
        <s v="Caracol-PI"/>
        <s v="Belém De Maria-PE"/>
        <s v="Poranga-CE"/>
        <s v="Bonfinópolis-GO"/>
        <s v="Jumirim-SP"/>
        <s v="Vista Alegre-RS"/>
        <s v="Betânia-PE"/>
        <s v="Altamira Do Paraná-PR"/>
        <s v="Caturaí-GO"/>
        <s v="Barrolândia-TO"/>
        <s v="Serra Caiada-RN"/>
        <s v="Guimarães-MA"/>
        <s v="Santo Afonso-MT"/>
        <s v="Manaíra-PB"/>
        <s v="Macajuba-BA"/>
        <s v="Pinhal-RS"/>
        <s v="Monte Alegre Dos Campos-RS"/>
        <s v="Avelino Lopes-PI"/>
        <s v="Juru-PB"/>
        <s v="Planalto Da Serra-MT"/>
        <s v="Cordislândia-MG"/>
        <s v="Glória D'Oeste-MT"/>
        <s v="Itaquara-BA"/>
        <s v="Acorizal-MT"/>
        <s v="Patrocínio Do Muriaé-MG"/>
        <s v="Dois Riachos-AL"/>
        <s v="Novo Horizonte-BA"/>
        <s v="Junco Do Seridó-PB"/>
        <s v="Martinópole-CE"/>
        <s v="Axixá-MA"/>
        <s v="Santa Amélia-PR"/>
        <s v="Nova Fátima-BA"/>
        <s v="São Bento Abade-MG"/>
        <s v="Santo Antônio Do Grama-MG"/>
        <s v="Ouro Branco-AL"/>
        <s v="São Valério-TO"/>
        <s v="Cutias-AP"/>
        <s v="Terra Alta-PA"/>
        <s v="São João Das Missões-MG"/>
        <s v="Rondolândia-MT"/>
        <s v="Dionísio-MG"/>
        <s v="Tuparetama-PE"/>
        <s v="Tunas-RS"/>
        <s v="Barra Longa-MG"/>
        <s v="Santa Rita Do Novo Destino-GO"/>
        <s v="Dom Expedito Lopes-PI"/>
        <s v="Lago Dos Rodrigues-MA"/>
        <s v="Castanheiras-RO"/>
        <s v="Mulungu-PB"/>
        <s v="Barão De Antonina-SP"/>
        <s v="Anísio De Abreu-PI"/>
        <s v="Jaquirana-RS"/>
        <s v="Galinhos-RN"/>
        <s v="Anhumas-SP"/>
        <s v="Pitangueiras-PR"/>
        <s v="Colinas-RS"/>
        <s v="Apuarema-BA"/>
        <s v="Rubinéia-SP"/>
        <s v="Marumbi-PR"/>
        <s v="Cristianópolis-GO"/>
        <s v="Sandolândia-TO"/>
        <s v="Maravilha-AL"/>
        <s v="Piedade Dos Gerais-MG"/>
        <s v="Felipe Guerra-RN"/>
        <s v="Riacho Dos Cavalos-PB"/>
        <s v="Esperança Do Sul-RS"/>
        <s v="Matina-BA"/>
        <s v="Ilha Grande-PI"/>
        <s v="São Pedro Da Serra-RS"/>
        <s v="Zortéa-SC"/>
        <s v="Lago Do Junco-MA"/>
        <s v="Doutor Ulysses-PR"/>
        <s v="Palmeiras Do Tocantins-TO"/>
        <s v="Lagoa Do Mato-MA"/>
        <s v="Lagoa De Dentro-PB"/>
        <s v="Franciscópolis-MG"/>
        <s v="Piripá-BA"/>
        <s v="Espírito Santo-RN"/>
        <s v="Caraíbas-BA"/>
        <s v="Natividade Da Serra-SP"/>
        <s v="Cachoeira Dourada-MG"/>
        <s v="Amaturá-AM"/>
        <s v="Urupema-SC"/>
        <s v="Alto Alegre-RS"/>
        <s v="Campo Grande-AL"/>
        <s v="São Pedro Do Paraná-PR"/>
        <s v="Talismã-TO"/>
        <s v="Bandeira Do Sul-MG"/>
        <s v="Belo Monte-AL"/>
        <s v="Olivença-AL"/>
        <s v="Santo Antônio Do Paraíso-PR"/>
        <s v="Ararendá-CE"/>
        <s v="Matutina-MG"/>
        <s v="Boa Vista Do Sul-RS"/>
        <s v="Magalhães Barata-PA"/>
        <s v="Jacuípe-AL"/>
        <s v="Palestina Do Pará-PA"/>
        <s v="Aguanil-MG"/>
        <s v="Vespasiano Corrêa-RS"/>
        <s v="Guzolândia-SP"/>
        <s v="Serra Do Navio-AP"/>
        <s v="Sucupira Do Norte-MA"/>
        <s v="Gongogi-BA"/>
        <s v="Vista Gaúcha-RS"/>
        <s v="Cromínia-GO"/>
        <s v="Abaíra-BA"/>
        <s v="Poço Das Antas-RS"/>
        <s v="São Brás-AL"/>
        <s v="Beneditinos-PI"/>
        <s v="Cajuri-MG"/>
        <s v="Palhano-CE"/>
        <s v="Olho D'Água Do Casado-AL"/>
        <s v="Aragominas-TO"/>
        <s v="Praia Norte-TO"/>
        <s v="Caldas Brandão-PB"/>
        <s v="Antônio Gonçalves-BA"/>
        <s v="Macambira-SE"/>
        <s v="Francisco Santos-PI"/>
        <s v="Francisco Badaró-MG"/>
        <s v="Santa Cruz Do Arari-PA"/>
        <s v="Luís Gomes-RN"/>
        <s v="São Vicente Do Seridó-PB"/>
        <s v="Cafeara-PR"/>
        <s v="Travesseiro-RS"/>
        <s v="Queimada Nova-PI"/>
        <s v="Messias Targino-RN"/>
        <s v="Santana Do São Francisco-SE"/>
        <s v="Claro Dos Poções-MG"/>
        <s v="Bandeirante-SC"/>
        <s v="Terra Nova-PE"/>
        <s v="Iguatu-PR"/>
        <s v="Altamira Do Maranhão-MA"/>
        <s v="Brejo De Areia-MA"/>
        <s v="Verdejante-PE"/>
        <s v="Januário Cicco-RN"/>
        <s v="Paulo Jacinto-AL"/>
        <s v="Corumbataí Do Sul-PR"/>
        <s v="Barra Do Rocha-BA"/>
        <s v="Governador Newton Bello-MA"/>
        <s v="Capitão-RS"/>
        <s v="Jaguaraçu-MG"/>
        <s v="Anguera-BA"/>
        <s v="Serrano Do Maranhão-MA"/>
        <s v="Pariconha-AL"/>
        <s v="Montadas-PB"/>
        <s v="Montividiu Do Norte-GO"/>
        <s v="Caiçara Do Norte-RN"/>
        <s v="São Francisco Do Maranhão-MA"/>
        <s v="Ritápolis-MG"/>
        <s v="Santa Mercedes-SP"/>
        <s v="São José De Espinharas-PB"/>
        <s v="Nossa Senhora De Lourdes-SE"/>
        <s v="Nina Rodrigues-MA"/>
        <s v="Tocantínia-TO"/>
        <s v="Veredinha-MG"/>
        <s v="Pinhão-SE"/>
        <s v="Borebi-SP"/>
        <s v="Itanagra-BA"/>
        <s v="Montes Altos-MA"/>
        <s v="Novo Itacolomi-PR"/>
        <s v="Unistalda-RS"/>
        <s v="Pau D'Arco-TO"/>
        <s v="Coqueiro Seco-AL"/>
        <s v="Curral De Dentro-MG"/>
        <s v="Fátima-TO"/>
        <s v="Gracho Cardoso-SE"/>
        <s v="Indiavaí-MT"/>
        <s v="São Francisco Do Glória-MG"/>
        <s v="Frei Rogério-SC"/>
        <s v="Borborema-PB"/>
        <s v="Peixe-Boi-PA"/>
        <s v="Marema-SC"/>
        <s v="Desterro-PB"/>
        <s v="Novo Horizonte Do Norte-MT"/>
        <s v="Barro Preto-BA"/>
        <s v="Figueirópolis D'Oeste-MT"/>
        <s v="Cumari-GO"/>
        <s v="Santana Do Riacho-MG"/>
        <s v="Anitápolis-SC"/>
        <s v="Murici Dos Portelas-PI"/>
        <s v="Cascalho Rico-MG"/>
        <s v="Mirante-BA"/>
        <s v="Emilianópolis-SP"/>
        <s v="Alcântaras-CE"/>
        <s v="Rio Sono-TO"/>
        <s v="Piau-MG"/>
        <s v="Descoberto-MG"/>
        <s v="Riversul-SP"/>
        <s v="Quixabeira-BA"/>
        <s v="São Valério Do Sul-RS"/>
        <s v="Itaguari-GO"/>
        <s v="Belém Do Brejo Do Cruz-PB"/>
        <s v="Marcelino Vieira-RN"/>
        <s v="Caiana-MG"/>
        <s v="Mutunópolis-GO"/>
        <s v="Pintópolis-MG"/>
        <s v="Ibertioga-MG"/>
        <s v="São Brás Do Suaçuí-MG"/>
        <s v="Vargem-SC"/>
        <s v="Rio Bom-PR"/>
        <s v="Lajedão-BA"/>
        <s v="Vertente Do Lério-PE"/>
        <s v="Elísio Medrado-BA"/>
        <s v="Doutor Ricardo-RS"/>
        <s v="Novo Brasil-GO"/>
        <s v="Redenção Do Gurguéia-PI"/>
        <s v="Japaraíba-MG"/>
        <s v="Lontra-MG"/>
        <s v="Senador Amaral-MG"/>
        <s v="Jericó-PB"/>
        <s v="Divinópolis De Goiás-GO"/>
        <s v="Crucilândia-MG"/>
        <s v="São Bernardino-SC"/>
        <s v="Primavera De Rondônia-RO"/>
        <s v="Nova Belém-MG"/>
        <s v="Lagoa Salgada-RN"/>
        <s v="Salgadinho-PE"/>
        <s v="Sagrada Família-RS"/>
        <s v="Indaiabira-MG"/>
        <s v="Varjão-GO"/>
        <s v="Itacambira-MG"/>
        <s v="Painel-SC"/>
        <s v="Lajeado-TO"/>
        <s v="São Miguel De Taipu-PB"/>
        <s v="Celso Ramos-SC"/>
        <s v="São José Do Sul-RS"/>
        <s v="Goianá-MG"/>
        <s v="Presidente Vargas-MA"/>
        <s v="Bodó-RN"/>
        <s v="Japonvar-MG"/>
        <s v="Porto Mauá-RS"/>
        <s v="Três Forquilhas-RS"/>
        <s v="Imbé De Minas-MG"/>
        <s v="Sardoá-MG"/>
        <s v="Irajuba-BA"/>
        <s v="Camalaú-PB"/>
        <s v="Juarez Távora-PB"/>
        <s v="Gonçalves-MG"/>
        <s v="São José Das Missões-RS"/>
        <s v="Cedral-MA"/>
        <s v="Paineiras-MG"/>
        <s v="Canaã-MG"/>
        <s v="Pequi-MG"/>
        <s v="Rubiácea-SP"/>
        <s v="Jussiape-BA"/>
        <s v="Flórida-PR"/>
        <s v="Taquaral De Goiás-GO"/>
        <s v="Rio Preto-MG"/>
        <s v="Barro Duro-PI"/>
        <s v="Montauri-RS"/>
        <s v="Itaguatins-TO"/>
        <s v="Ibirajuba-PE"/>
        <s v="Campestre-AL"/>
        <s v="Santanópolis-BA"/>
        <s v="Uruana De Minas-MG"/>
        <s v="Nossa Senhora Dos Remédios-PI"/>
        <s v="Cachoeira Grande-MA"/>
        <s v="Mariápolis-SP"/>
        <s v="Mairipotaba-GO"/>
        <s v="Caturama-BA"/>
        <s v="Boa Vista Do Gurupi-MA"/>
        <s v="Jaçanã-RN"/>
        <s v="Cristal Do Sul-RS"/>
        <s v="Granito-PE"/>
        <s v="Macieira-SC"/>
        <s v="Pedranópolis-SP"/>
        <s v="Sigefredo Pacheco-PI"/>
        <s v="Porto Estrela-MT"/>
        <s v="Jatobá-MA"/>
        <s v="Bom Progresso-RS"/>
        <s v="Catuji-MG"/>
        <s v="Tocos Do Moji-MG"/>
        <s v="Landri Sales-PI"/>
        <s v="Vargem Alegre-MG"/>
        <s v="Almadina-BA"/>
        <s v="Condado-PB"/>
        <s v="União Da Serra-RS"/>
        <s v="Barra Do Ouro-TO"/>
        <s v="Guajeru-BA"/>
        <s v="Frei Gaspar-MG"/>
        <s v="Capim-PB"/>
        <s v="Guaramiranga-CE"/>
        <s v="Piranguçu-MG"/>
        <s v="Hidrolina-GO"/>
        <s v="São José Da Lagoa Tapada-PB"/>
        <s v="Planalto Alegre-SC"/>
        <s v="Santa Rita De Jacutinga-MG"/>
        <s v="Casserengue-PB"/>
        <s v="Serraria-PB"/>
        <s v="Amorinópolis-GO"/>
        <s v="Doresópolis-MG"/>
        <s v="Itaverava-MG"/>
        <s v="Lagoa Alegre-PI"/>
        <s v="Guaporema-PR"/>
        <s v="Nazarezinho-PB"/>
        <s v="Lagoa De Pedras-RN"/>
        <s v="Mato Queimado-RS"/>
        <s v="Portalegre-RN"/>
        <s v="São Pedro-RN"/>
        <s v="Soledade De Minas-MG"/>
        <s v="Pugmil-TO"/>
        <s v="Ipiranga De Goiás-GO"/>
        <s v="Vista Alegre Do Prata-RS"/>
        <s v="Lajedinho-BA"/>
        <s v="Floriano Peixoto-RS"/>
        <s v="Crisólita-MG"/>
        <s v="Arantina-MG"/>
        <s v="Sussuapara-PI"/>
        <s v="Jaú Do Tocantins-TO"/>
        <s v="Herveiras-RS"/>
        <s v="Livramento-PB"/>
        <s v="Lucianópolis-SP"/>
        <s v="Tarrafas-CE"/>
        <s v="Presidente Nereu-SC"/>
        <s v="São Sebastião Do Anta-MG"/>
        <s v="Jupiá-SC"/>
        <s v="Engenho Velho-RS"/>
        <s v="Itacuruba-PE"/>
        <s v="Serra Redonda-PB"/>
        <s v="Brejinho-PE"/>
        <s v="Dom Inocêncio-PI"/>
        <s v="Itapiratins-TO"/>
        <s v="Cordeiros-BA"/>
        <s v="Novo Tiradentes-RS"/>
        <s v="Ouriçangas-BA"/>
        <s v="Monteirópolis-AL"/>
        <s v="Marizópolis-PB"/>
        <s v="Cuité De Mamanguape-PB"/>
        <s v="Ingaí-MG"/>
        <s v="Bom Jesus Da Serra-BA"/>
        <s v="Alvorada Do Gurguéia-PI"/>
        <s v="Fernando Falcão-MA"/>
        <s v="Cuitegi-PB"/>
        <s v="Belmiro Braga-MG"/>
        <s v="Ponte Preta-RS"/>
        <s v="Padre Marcos-PI"/>
        <s v="São Valentim Do Sul-RS"/>
        <s v="Diamante Do Sul-PR"/>
        <s v="Arco-Íris-SP"/>
        <s v="Araçu-GO"/>
        <s v="Protásio Alves-RS"/>
        <s v="Jampruca-MG"/>
        <s v="Novo Xingu-RS"/>
        <s v="Ibitiúra De Minas-MG"/>
        <s v="Antonina Do Norte-CE"/>
        <s v="Pedro Avelino-RN"/>
        <s v="Santa Clara D'Oeste-SP"/>
        <s v="Colônia Do Gurguéia-PI"/>
        <s v="Caturité-PB"/>
        <s v="Novo Triunfo-BA"/>
        <s v="Jussari-BA"/>
        <s v="Amaralina-GO"/>
        <s v="Santa Maria-RN"/>
        <s v="Santa Rosa Da Serra-MG"/>
        <s v="Malhada Dos Bois-SE"/>
        <s v="São Sebastião Da Vargem Alegre-MG"/>
        <s v="Dom Bosco-MG"/>
        <s v="Bocaina De Minas-MG"/>
        <s v="José Raydan-MG"/>
        <s v="Ribeira-SP"/>
        <s v="Arroio Do Padre-RS"/>
        <s v="Arneiroz-CE"/>
        <s v="Igaracy-PB"/>
        <s v="Santa Cruz Da Esperança-SP"/>
        <s v="Doutor Severiano-RN"/>
        <s v="Presidente Kennedy-TO"/>
        <s v="Campo Grande Do Piauí-PI"/>
        <s v="Professor Jamil-GO"/>
        <s v="Marajá Do Sena-MA"/>
        <s v="Santa Bárbara Do Tugúrio-MG"/>
        <s v="Barra Do Rio Azul-RS"/>
        <s v="Carvalhos-MG"/>
        <s v="Santa Cruz-PB"/>
        <s v="São Manoel Do Paraná-PR"/>
        <s v="Palmeira Do Piauí-PI"/>
        <s v="Tabuleiro-MG"/>
        <s v="Itapuca-RS"/>
        <s v="Diorama-GO"/>
        <s v="Luislândia-MG"/>
        <s v="Colônia Do Piauí-PI"/>
        <s v="Rio Rufino-SC"/>
        <s v="Nova Rosalândia-TO"/>
        <s v="Campinaçu-GO"/>
        <s v="Funilândia-MG"/>
        <s v="Juvenília-MG"/>
        <s v="Aiquara-BA"/>
        <s v="Mirim Doce-SC"/>
        <s v="Bernardo Do Mearim-MA"/>
        <s v="São Pedro Da Cipa-MT"/>
        <s v="Monsenhor Hipólito-PI"/>
        <s v="Serrinha-RN"/>
        <s v="Douradoquara-MG"/>
        <s v="Lajeado Do Bugre-RS"/>
        <s v="Diamante-PB"/>
        <s v="Santa Rita Do Tocantins-TO"/>
        <s v="Angical Do Piauí-PI"/>
        <s v="Dom Pedro De Alcântara-RS"/>
        <s v="Muliterno-RS"/>
        <s v="Piraquê-TO"/>
        <s v="Governador Luiz Rocha-MA"/>
        <s v="Pires Ferreira-CE"/>
        <s v="Onça De Pitangui-MG"/>
        <s v="Lamarão-BA"/>
        <s v="Santa Cecília-PB"/>
        <s v="Quixaba-PE"/>
        <s v="Cristalândia Do Piauí-PI"/>
        <s v="Timburi-SP"/>
        <s v="Cônego Marinho-MG"/>
        <s v="São José Do Herval-RS"/>
        <s v="Campestre De Goiás-GO"/>
        <s v="Amapá Do Maranhão-MA"/>
        <s v="Muniz Ferreira-BA"/>
        <s v="Pindorama Do Tocantins-TO"/>
        <s v="Fernão-SP"/>
        <s v="São José Do Barreiro-SP"/>
        <s v="São João Do Pau D'Alho-SP"/>
        <s v="Congo-PB"/>
        <s v="Novais-SP"/>
        <s v="Nova Aurora-GO"/>
        <s v="Lagoa D'Anta-RN"/>
        <s v="Santarém Novo-PA"/>
        <s v="Tanquinho-BA"/>
        <s v="Feira Da Mata-BA"/>
        <s v="Conceição Das Pedras-MG"/>
        <s v="Presidente Castello Branco-SC"/>
        <s v="Brasileira-PI"/>
        <s v="Divino Das Laranjeiras-MG"/>
        <s v="Maripá De Minas-MG"/>
        <s v="Brejo Dos Santos-PB"/>
        <s v="Pinhal De São Bento-PR"/>
        <s v="Virgolândia-MG"/>
        <s v="Nova Colinas-MA"/>
        <s v="Natalândia-MG"/>
        <s v="Ibiam-SC"/>
        <s v="Caldeirão Grande Do Piauí-PI"/>
        <s v="Quartel Geral-MG"/>
        <s v="Uru-SP"/>
        <s v="Malta-PB"/>
        <s v="Camacho-MG"/>
        <s v="Geminiano-PI"/>
        <s v="São Fernando-RN"/>
        <s v="Abreulândia-TO"/>
        <s v="Presidente Médici-MA"/>
        <s v="Nova Redenção-BA"/>
        <s v="Santa Helena-PB"/>
        <s v="Alvorada De Minas-MG"/>
        <s v="Maturéia-PB"/>
        <s v="Tanque D'Arca-AL"/>
        <s v="Presidente Bernardes-MG"/>
        <s v="Cantagalo-MG"/>
        <s v="Bertolínia-PI"/>
        <s v="Umari-CE"/>
        <s v="São João Da Paraúna-GO"/>
        <s v="Santa Terezinha Do Progresso-SC"/>
        <s v="São Francisco-SP"/>
        <s v="Amparo Do Serra-MG"/>
        <s v="Itaú-RN"/>
        <s v="Capela Nova-MG"/>
        <s v="Mamonas-MG"/>
        <s v="Cipotânea-MG"/>
        <s v="Conceição Da Barra De Minas-MG"/>
        <s v="Paulistas-MG"/>
        <s v="Madeiro-PI"/>
        <s v="Leme Do Prado-MG"/>
        <s v="Jenipapo De Minas-MG"/>
        <s v="Ouro Verde De Minas-MG"/>
        <s v="Ibiara-PB"/>
        <s v="Maetinga-BA"/>
        <s v="Olho D'Água Grande-AL"/>
        <s v="Tupirama-TO"/>
        <s v="Avelinópolis-GO"/>
        <s v="Ponte Alta Do Bom Jesus-TO"/>
        <s v="Gonzaga-MG"/>
        <s v="Antônio Almeida-PI"/>
        <s v="Botumirim-MG"/>
        <s v="Nova Roma-GO"/>
        <s v="Alagoinha Do Piauí-PI"/>
        <s v="Jaupaci-GO"/>
        <s v="Guarinos-GO"/>
        <s v="Israelândia-GO"/>
        <s v="Santa Rosa De Lima-SE"/>
        <s v="Buriti Dos Montes-PI"/>
        <s v="Tupanci Do Sul-RS"/>
        <s v="Matos Costa-SC"/>
        <s v="São José Do Piauí-PI"/>
        <s v="Santa Cruz Do Escalvado-MG"/>
        <s v="Santo Antônio Do Caiuá-PR"/>
        <s v="Presidente Juscelino-MG"/>
        <s v="Nazaré-TO"/>
        <s v="Olho D'Água-PB"/>
        <s v="Altaneira-CE"/>
        <s v="Trombas-GO"/>
        <s v="Bandeira-MG"/>
        <s v="Itamarati De Minas-MG"/>
        <s v="São Francisco Do Piauí-PI"/>
        <s v="Milagres Do Maranhão-MA"/>
        <s v="Córrego Do Ouro-GO"/>
        <s v="Vargem Bonita-MG"/>
        <s v="Berizal-MG"/>
        <s v="Barra De São Miguel-PB"/>
        <s v="Esperança Nova-PR"/>
        <s v="Capitão Andrade-MG"/>
        <s v="Firmino Alves-BA"/>
        <s v="Aguiar-PB"/>
        <s v="Guarani De Goiás-GO"/>
        <s v="São João Do Arraial-PI"/>
        <s v="General Sampaio-CE"/>
        <s v="Estrela Do Norte-GO"/>
        <s v="Mesquita-MG"/>
        <s v="Santa Maria Do Tocantins-TO"/>
        <s v="Santana De Cataguases-MG"/>
        <s v="Riachinho-TO"/>
        <s v="Materlândia-MG"/>
        <s v="Couto De Magalhães De Minas-MG"/>
        <s v="Angico-TO"/>
        <s v="Uirapuru-GO"/>
        <s v="Ouro Branco-RN"/>
        <s v="Sebastião Leal-PI"/>
        <s v="Iporanga-SP"/>
        <s v="Felício Dos Santos-MG"/>
        <s v="Assunção Do Piauí-PI"/>
        <s v="Piedade De Ponte Nova-MG"/>
        <s v="Três Ranchos-GO"/>
        <s v="Godoy Moreira-PR"/>
        <s v="Guarará-MG"/>
        <s v="Minador Do Negrão-AL"/>
        <s v="Água Limpa-GO"/>
        <s v="São José Do Povo-MT"/>
        <s v="Jaramataia-AL"/>
        <s v="Matinhas-PB"/>
        <s v="Patis-MG"/>
        <s v="Pacujá-CE"/>
        <s v="Serra Grande-PB"/>
        <s v="Central Do Maranhão-MA"/>
        <s v="Trabiju-SP"/>
        <s v="Aroazes-PI"/>
        <s v="Canudos Do Vale-RS"/>
        <s v="Dom Joaquim-MG"/>
        <s v="Pilõezinhos-PB"/>
        <s v="Lagoa Dos Patos-MG"/>
        <s v="São João Da Lagoa-MG"/>
        <s v="Nova Olinda-PB"/>
        <s v="Betânia Do Piauí-PI"/>
        <s v="São João Da Serra-PI"/>
        <s v="São José Dos Basílios-MA"/>
        <s v="Balbinos-SP"/>
        <s v="Dores Do Turvo-MG"/>
        <s v="Santa Rosa De Goiás-GO"/>
        <s v="Senador Sá-CE"/>
        <s v="Ribeira Do Piauí-PI"/>
        <s v="Santa Inês-PR"/>
        <s v="Acauã-PI"/>
        <s v="Santo Antônio Do Aventureiro-MG"/>
        <s v="Forquetinha-RS"/>
        <s v="São José Do Divino-PI"/>
        <s v="Morro Do Chapéu Do Piauí-PI"/>
        <s v="Sertãozinho-PB"/>
        <s v="Novo Acordo-TO"/>
        <s v="Itaporã Do Tocantins-TO"/>
        <s v="São Sebastião Do Tocantins-TO"/>
        <s v="São Julião-PI"/>
        <s v="São José Do Sabugi-PB"/>
        <s v="Juramento-MG"/>
        <s v="Caxingó-PI"/>
        <s v="Recursolândia-TO"/>
        <s v="Patos Do Piauí-PI"/>
        <s v="Belágua-MA"/>
        <s v="Aurora Do Tocantins-TO"/>
        <s v="São Bentinho-PB"/>
        <s v="Santa Helena De Minas-MG"/>
        <s v="Muricilândia-TO"/>
        <s v="Mimoso De Goiás-GO"/>
        <s v="São João Do Cariri-PB"/>
        <s v="Conceição De Ipanema-MG"/>
        <s v="Senador Elói De Souza-RN"/>
        <s v="Pai Pedro-MG"/>
        <s v="Coronel Ezequiel-RN"/>
        <s v="Bom Princípio Do Piauí-PI"/>
        <s v="Cravolândia-BA"/>
        <s v="Novo Oriente Do Piauí-PI"/>
        <s v="Pescador-MG"/>
        <s v="Sagres-SP"/>
        <s v="Conceição Do Canindé-PI"/>
        <s v="Colinas Do Sul-GO"/>
        <s v="Santa Filomena Do Maranhão-MA"/>
        <s v="Eliseu Martins-PI"/>
        <s v="Riachão Do Poço-PB"/>
        <s v="Gameleiras-MG"/>
        <s v="Barra Do Guarita-RS"/>
        <s v="Cunhataí-SC"/>
        <s v="Nova Módica-MG"/>
        <s v="Curral De Cima-PB"/>
        <s v="Olímpio Noronha-MG"/>
        <s v="Cristália-MG"/>
        <s v="Flor Do Sertão-SC"/>
        <s v="Bento Fernandes-RN"/>
        <s v="Macururé-BA"/>
        <s v="Caraúbas Do Piauí-PI"/>
        <s v="São João Da Mata-MG"/>
        <s v="Encanto-RN"/>
        <s v="São João Da Ponta-PA"/>
        <s v="Miraselva-PR"/>
        <s v="Cocal Dos Alves-PI"/>
        <s v="São José De Caiana-PB"/>
        <s v="Catuti-MG"/>
        <s v="Coronel Pacheco-MG"/>
        <s v="Serra De São Bento-RN"/>
        <s v="Leandro Ferreira-MG"/>
        <s v="Ibiracatu-MG"/>
        <s v="Taquaral-SP"/>
        <s v="Rafael Fernandes-RN"/>
        <s v="Tufilândia-MA"/>
        <s v="São Geraldo Do Baixio-MG"/>
        <s v="Marilac-MG"/>
        <s v="Catingueira-PB"/>
        <s v="Milton Brandão-PI"/>
        <s v="Campinas Do Piauí-PI"/>
        <s v="Campo Largo Do Piauí-PI"/>
        <s v="Juazeiro Do Piauí-PI"/>
        <s v="São José Do Alegre-MG"/>
        <s v="Irati-SC"/>
        <s v="Sítio Novo-RN"/>
        <s v="Sucupira Do Riachão-MA"/>
        <s v="Rio Espera-MG"/>
        <s v="Crixás Do Tocantins-TO"/>
        <s v="Triunfo Potiguar-RN"/>
        <s v="Junco Do Maranhão-MA"/>
        <s v="Nova Aliança Do Ivaí-PR"/>
        <s v="Turiúba-SP"/>
        <s v="Biquinhas-MG"/>
        <s v="Damião-PB"/>
        <s v="Santa Maria Do Salto-MG"/>
        <s v="Alcantil-PB"/>
        <s v="Monte Santo Do Tocantins-TO"/>
        <s v="Graça Aranha-MA"/>
        <s v="Boa Ventura-PB"/>
        <s v="Solidão-PE"/>
        <s v="Dezesseis De Novembro-RS"/>
        <s v="Guaraciama-MG"/>
        <s v="Santana Do Seridó-RN"/>
        <s v="São Félix De Balsas-MA"/>
        <s v="Congonhas Do Norte-MG"/>
        <s v="São Miguel Do Aleixo-SE"/>
        <s v="São João Da Fronteira-PI"/>
        <s v="Ichu-BA"/>
        <s v="Barra Bonita-SC"/>
        <s v="Severiano Melo-RN"/>
        <s v="São José Da Safira-MG"/>
        <s v="São Francisco De Assis Do Piauí-PI"/>
        <s v="Vieirópolis-PB"/>
        <s v="Ewbank Da Câmara-MG"/>
        <s v="Cumbe-SE"/>
        <s v="Ponto Chique-MG"/>
        <s v="Jacobina Do Piauí-PI"/>
        <s v="Reserva Do Cabaçal-MT"/>
        <s v="Manoel Emídio-PI"/>
        <s v="Josenópolis-MG"/>
        <s v="Senador Modestino Gonçalves-MG"/>
        <s v="Lajeado Grande-SC"/>
        <s v="Lagoa Santa-GO"/>
        <s v="Porto Rico Do Maranhão-MA"/>
        <s v="Lagoa De São Francisco-PI"/>
        <s v="Júlio Borges-PI"/>
        <s v="Aricanduva-MG"/>
        <s v="Lourdes-SP"/>
        <s v="Bom Sucesso-PB"/>
        <s v="Marzagão-GO"/>
        <s v="Areias-SP"/>
        <s v="Gavião-BA"/>
        <s v="Santa Efigênia De Minas-MG"/>
        <s v="Poço De José De Moura-PB"/>
        <s v="Ibituruna-MG"/>
        <s v="Alvarenga-MG"/>
        <s v="Santa Fé De Minas-MG"/>
        <s v="Pingo D'Água-MG"/>
        <s v="Bertópolis-MG"/>
        <s v="Santana Do Deserto-MG"/>
        <s v="Fruta De Leite-MG"/>
        <s v="Luís Domingues-MA"/>
        <s v="São Francisco Do Oeste-RN"/>
        <s v="Santana De Mangueira-PB"/>
        <s v="Parisi-SP"/>
        <s v="Baraúna-PB"/>
        <s v="Buriti De Goiás-GO"/>
        <s v="Lafaiete Coutinho-BA"/>
        <s v="Dirceu Arcoverde-PI"/>
        <s v="Japi-RN"/>
        <s v="Sítio D'Abadia-GO"/>
        <s v="Rio Dos Bois-TO"/>
        <s v="Damolândia-GO"/>
        <s v="Carlos Gomes-RS"/>
        <s v="São Raimundo Do Doca Bezerra-MA"/>
        <s v="Santa Tereza-RS"/>
        <s v="Serra Nova Dourada-MT"/>
        <s v="Tigrinhos-SC"/>
        <s v="Acaiaca-MG"/>
        <s v="Lamim-MG"/>
        <s v="Casa Grande-MG"/>
        <s v="Brás Pires-MG"/>
        <s v="Lagoa Do Sítio-PI"/>
        <s v="Belém-AL"/>
        <s v="Santa Cruz De Salinas-MG"/>
        <s v="Jardim Olinda-PR"/>
        <s v="Sampaio-TO"/>
        <s v="Paial-SC"/>
        <s v="Benedito Leite-MA"/>
        <s v="São Félix De Minas-MG"/>
        <s v="Itaoca-SP"/>
        <s v="Nova América-GO"/>
        <s v="Bonfim Do Piauí-PI"/>
        <s v="Massapê Do Piauí-PI"/>
        <s v="São Patrício-GO"/>
        <s v="Santana Dos Montes-MG"/>
        <s v="São João Das Duas Pontes-SP"/>
        <s v="Flora Rica-SP"/>
        <s v="Rodolfo Fernandes-RN"/>
        <s v="Caridade Do Piauí-PI"/>
        <s v="Afonso Cunha-MA"/>
        <s v="São Francisco-SE"/>
        <s v="São João Do Pacuí-MG"/>
        <s v="Nova Iguaçu De Goiás-GO"/>
        <s v="Luzinópolis-TO"/>
        <s v="Novo Santo Antônio-MT"/>
        <s v="Lucrécia-RN"/>
        <s v="Sucupira-TO"/>
        <s v="José Gonçalves De Minas-MG"/>
        <s v="Coronel Pilar-RS"/>
        <s v="Santa Rosa Do Piauí-PI"/>
        <s v="Fronteira Dos Vales-MG"/>
        <s v="Desterro Do Melo-MG"/>
        <s v="Carmolândia-TO"/>
        <s v="Palestina-AL"/>
        <s v="Senhora Do Porto-MG"/>
        <s v="Córrego Novo-MG"/>
        <s v="Serrinha Dos Pintos-RN"/>
        <s v="Lagoa Do Tocantins-TO"/>
        <s v="São Miguel Da Boa Vista-SC"/>
        <s v="Bocaina-PI"/>
        <s v="Nova Canaã Paulista-SP"/>
        <s v="Contendas Do Sincorá-BA"/>
        <s v="Moiporá-GO"/>
        <s v="Cocal De Telha-PI"/>
        <s v="Córrego Do Bom Jesus-MG"/>
        <s v="Fortuna De Minas-MG"/>
        <s v="Paes Landim-PI"/>
        <s v="Paraú-RN"/>
        <s v="Alegrete Do Piauí-PI"/>
        <s v="Pedra Do Anta-MG"/>
        <s v="Diogo De Vasconcelos-MG"/>
        <s v="Logradouro-PB"/>
        <s v="Taparuba-MG"/>
        <s v="Campo Azul-MG"/>
        <s v="Passagem Franca Do Piauí-PI"/>
        <s v="Itapirapuã Paulista-SP"/>
        <s v="Marcos Parente-PI"/>
        <s v="Lagoa-PB"/>
        <s v="Bacurituba-MA"/>
        <s v="Olho D'Água Do Borges-RN"/>
        <s v="Monte Horebe-PB"/>
        <s v="Lizarda-TO"/>
        <s v="Francinópolis-PI"/>
        <s v="Caiçara Do Rio Do Vento-RN"/>
        <s v="São Bento Do Trairí-RN"/>
        <s v="Ingazeira-PE"/>
        <s v="Bugre-MG"/>
        <s v="Coqueiro Baixo-RS"/>
        <s v="Jurema-PI"/>
        <s v="Curral Novo Do Piauí-PI"/>
        <s v="Riacho Frio-PI"/>
        <s v="Fernandes Tourinho-MG"/>
        <s v="Barcelona-RN"/>
        <s v="Goiabeira-MG"/>
        <s v="Juarina-TO"/>
        <s v="Pilões-RN"/>
        <s v="Santo Antônio Do Itambé-MG"/>
        <s v="Monjolos-MG"/>
        <s v="Miravânia-MG"/>
        <s v="Arraial-PI"/>
        <s v="Bias Fortes-MG"/>
        <s v="Pedra Dourada-MG"/>
        <s v="Olivedos-PB"/>
        <s v="Santiago Do Sul-SC"/>
        <s v="Joca Marques-PI"/>
        <s v="Vitória Brasil-SP"/>
        <s v="Adelândia-GO"/>
        <s v="Santa Salete-SP"/>
        <s v="Granjeiro-CE"/>
        <s v="Campo Alegre Do Fidalgo-PI"/>
        <s v="Serra Azul De Minas-MG"/>
        <s v="Maurilândia Do Tocantins-TO"/>
        <s v="Dom Macedo Costa-BA"/>
        <s v="Santa Terezinha Do Tocantins-TO"/>
        <s v="Monte Formoso-MG"/>
        <s v="Telha-SE"/>
        <s v="Benjamin Constant Do Sul-RS"/>
        <s v="General Maynard-SE"/>
        <s v="Sebastião Barros-PI"/>
        <s v="Major Sales-RN"/>
        <s v="Santa Cruz Dos Milagres-PI"/>
        <s v="Venha-Ver-RN"/>
        <s v="São José Do Peixe-PI"/>
        <s v="Aspásia-SP"/>
        <s v="Caraúbas-PB"/>
        <s v="São Gonçalo Do Piauí-PI"/>
        <s v="São João Do Tigre-PB"/>
        <s v="Marinópolis-SP"/>
        <s v="Damianópolis-GO"/>
        <s v="Argirita-MG"/>
        <s v="Pedra Mole-SE"/>
        <s v="Vila Flor-RN"/>
        <s v="Guaribas-PI"/>
        <s v="Ruy Barbosa-RN"/>
        <s v="Domingos Mourão-PI"/>
        <s v="Pedra Branca-PB"/>
        <s v="São João De Iracema-SP"/>
        <s v="Guaraíta-GO"/>
        <s v="Estrela Dalva-MG"/>
        <s v="Morro Do Pilar-MG"/>
        <s v="Lagoa Do Barro Do Piauí-PI"/>
        <s v="Coronel José Dias-PI"/>
        <s v="Centenário-TO"/>
        <s v="Frutuoso Gomes-RN"/>
        <s v="Ipueiras-TO"/>
        <s v="São Francisco-PB"/>
        <s v="Oliveira Fortes-MG"/>
        <s v="Riacho De Santana-RN"/>
        <s v="Francisco Ayres-PI"/>
        <s v="Gurjão-PB"/>
        <s v="Várzea Branca-PI"/>
        <s v="Flores Do Piauí-PI"/>
        <s v="Dom Viçoso-MG"/>
        <s v="Mãe D'Água-PB"/>
        <s v="Rio Doce-MG"/>
        <s v="Porto Alegre Do Tocantins-TO"/>
        <s v="São João Da Canabrava-PI"/>
        <s v="Umburatiba-MG"/>
        <s v="Santana Do Piauí-PI"/>
        <s v="Vista Serrana-PB"/>
        <s v="Serra Da Raiz-PB"/>
        <s v="Ouro Velho-PB"/>
        <s v="Várzea Grande-PI"/>
        <s v="Lagoa De Velhos-RN"/>
        <s v="Palmelo-GO"/>
        <s v="Passagem-RN"/>
        <s v="Wall Ferraz-PI"/>
        <s v="Brejo Do Piauí-PI"/>
        <s v="Socorro Do Piauí-PI"/>
        <s v="Agricolândia-PI"/>
        <s v="São Lourenço Do Piauí-PI"/>
        <s v="Nacip Raydan-MG"/>
        <s v="Pindoba-AL"/>
        <s v="Sossêgo-PB"/>
        <s v="Paraná-RN"/>
        <s v="São Gonçalo Do Rio Preto-MG"/>
        <s v="Vila Nova Do Piauí-PI"/>
        <s v="Sem-Peixe-MG"/>
        <s v="Cacimba De Areia-PB"/>
        <s v="Emas-PB"/>
        <s v="Bela Vista Do Piauí-PI"/>
        <s v="Luciara-MT"/>
        <s v="Novo Jardim-TO"/>
        <s v="Santana Do Garambéu-MG"/>
        <s v="Timbaúba Dos Batistas-RN"/>
        <s v="Jundiá-RN"/>
        <s v="São Sebastião Do Umbuzeiro-PB"/>
        <s v="Barra D'Alcântara-PI"/>
        <s v="Chiador-MG"/>
        <s v="Capitão Gervásio Oliveira-PI"/>
        <s v="Tupiratins-TO"/>
        <s v="Riacho Da Cruz-RN"/>
        <s v="Frei Lagonegro-MG"/>
        <s v="Santa Tereza Do Tocantins-TO"/>
        <s v="Queluzito-MG"/>
        <s v="Tenório-PB"/>
        <s v="Cajazeirinhas-PB"/>
        <s v="São José De Princesa-PB"/>
        <s v="São Braz Do Piauí-PI"/>
        <s v="Senador José Bento-MG"/>
        <s v="Várzea-PB"/>
        <s v="Santa Inês-PB"/>
        <s v="Coivaras-PI"/>
        <s v="Catas Altas Da Noruega-MG"/>
        <s v="Pracinha-SP"/>
        <s v="Rafael Godeiro-RN"/>
        <s v="Santo Inácio Do Piauí-PI"/>
        <s v="Fartura Do Piauí-PI"/>
        <s v="São José Dos Cordeiros-PB"/>
        <s v="Novo Alegre-TO"/>
        <s v="Consolação-MG"/>
        <s v="Grupiara-MG"/>
        <s v="Cachoeirinha-TO"/>
        <s v="Ibiquera-BA"/>
        <s v="Jardim Do Mulato-PI"/>
        <s v="Paquetá-PI"/>
        <s v="Glaucilândia-MG"/>
        <s v="Morro Cabeça No Tempo-PI"/>
        <s v="Jesúpolis-GO"/>
        <s v="Fernando Pedroza-RN"/>
        <s v="Hugo Napoleão-PI"/>
        <s v="Amparo De São Francisco-SE"/>
        <s v="Arapeí-SP"/>
        <s v="Presidente Kubitschek-MG"/>
        <s v="Carmésia-MG"/>
        <s v="Frei Martinho-PB"/>
        <s v="São Domingos-PB"/>
        <s v="Bom Jesus-PB"/>
        <s v="Rochedo De Minas-MG"/>
        <s v="Ponte Branca-MT"/>
        <s v="Salgadinho-PB"/>
        <s v="Passagem-PB"/>
        <s v="Cachoeira De Goiás-GO"/>
        <s v="Wenceslau Braz-MG"/>
        <s v="Belém Do Piauí-PI"/>
        <s v="Silveirânia-MG"/>
        <s v="Água Nova-RN"/>
        <s v="Pajeú Do Piauí-PI"/>
        <s v="São José Do Bonfim-PB"/>
        <s v="Joca Claudino-PB"/>
        <s v="Curralinhos-PI"/>
        <s v="Pedra Preta-RN"/>
        <s v="Olaria-MG"/>
        <s v="Senador Cortes-MG"/>
        <s v="Itambé Do Mato Dentro-MG"/>
        <s v="Barreiras Do Piauí-PI"/>
        <s v="Lastro-PB"/>
        <s v="Pavussu-PI"/>
        <s v="Carrapateira-PB"/>
        <s v="Taboleiro Grande-RN"/>
        <s v="Taipas Do Tocantins-TO"/>
        <s v="Francisco Dantas-RN"/>
        <s v="Cajazeiras Do Piauí-PI"/>
        <s v="Algodão De Jandaíra-PB"/>
        <s v="Ipueira-RN"/>
        <s v="João Costa-PI"/>
        <s v="São Félix Do Piauí-PI"/>
        <s v="Jardim De Angicos-RN"/>
        <s v="Torre De Pedra-SP"/>
        <s v="Pedro Teixeira-MG"/>
        <s v="Santo André-PB"/>
        <s v="Pau D'Arco Do Piauí-PI"/>
        <s v="São Gonçalo Do Gurguéia-PI"/>
        <s v="Mato Grosso-PB"/>
        <s v="Tanque Do Piauí-PI"/>
        <s v="Aracitaba-MG"/>
        <s v="Lavandeira-TO"/>
        <s v="Amparo-PB"/>
        <s v="Chapada De Areia-TO"/>
        <s v="Cedro Do Abaeté-MG"/>
        <s v="São Miguel Do Fidalgo-PI"/>
        <s v="Vera Mendes-PI"/>
        <s v="Porto Alegre Do Piauí-PI"/>
        <s v="Curral Velho-PB"/>
        <s v="Antônio Prado De Minas-MG"/>
        <s v="Tamboril Do Piauí-PI"/>
        <s v="Santo Antônio Do Rio Abaixo-MG"/>
        <s v="Prata Do Piauí-PI"/>
        <s v="Riacho De Santo Antônio-PB"/>
        <s v="Paiva-MG"/>
        <s v="Pedro Laurentino-PI"/>
        <s v="Zabelê-PB"/>
        <s v="Quixaba-PB"/>
        <s v="São José Do Brejo Do Cruz-PB"/>
        <s v="São Miguel Da Baixa Grande-PI"/>
        <s v="Passabém-MG"/>
        <s v="Monte Das Gameleiras-RN"/>
        <s v="Oliveira De Fátima-TO"/>
        <s v="Coxixola-PB"/>
        <s v="São Sebastião Do Rio Preto-MG"/>
        <s v="Rio Da Conceição-TO"/>
        <s v="São Félix Do Tocantins-TO"/>
        <s v="Serra Da Saudade-MG"/>
        <s v="Parari-PB"/>
        <s v="Areia De Baraúnas-PB"/>
        <s v="Olho D'Água Do Piauí-PI"/>
        <s v="São Luis Do Piauí-PI"/>
        <s v="Aroeiras Do Itaim-PI"/>
        <s v="Anhanguera-GO"/>
        <s v="Santo Antônio Dos Milagres-PI"/>
        <s v="Miguel Leão-PI"/>
        <s v="Confins-MG"/>
        <s v="Davinópolis-MA"/>
        <s v="Indianópolis-PR"/>
        <s v="Colniza-MT"/>
        <s v="Ubarana-SP"/>
        <s v="Santa Rita Do Pardo-MS"/>
        <s v="Santo Antônio Do Leste-MT"/>
        <s v="Bacabeira-MA"/>
        <s v="Delta-MG"/>
        <s v="Tamandaré-PE"/>
        <s v="Bonfim-RR"/>
        <s v="Mariópolis-PR"/>
        <s v="Corumbiara-RO"/>
        <s v="Boa Vista Do Cadeado-RS"/>
        <s v="São Vicente Férrer-PE"/>
        <s v="Curiúva-PR"/>
        <s v="Bom Sucesso Do Sul-PR"/>
        <s v="Pindoretama-CE"/>
        <s v="Boa Ventura De São Roque-PR"/>
        <s v="Nova Bandeirantes-MT"/>
        <s v="Tartarugalzinho-AP"/>
        <s v="Abadia Dos Dourados-MG"/>
        <s v="Formoso-MG"/>
        <s v="Lindoeste-PR"/>
        <s v="Bagre-PA"/>
        <s v="Romaria-MG"/>
        <s v="Abadia De Goiás-GO"/>
        <s v="São Bento Do Norte-RN"/>
        <s v="Irauçuba-CE"/>
        <s v="São Félix Do Coribe-BA"/>
        <s v="Campo Do Tenente-PR"/>
        <s v="Jaguaripe-BA"/>
        <s v="Bela Vista Do Toldo-SC"/>
        <s v="Pontes Gestal-SP"/>
        <s v="Turilândia-MA"/>
        <s v="Águas Mornas-SC"/>
        <s v="Quiterianópolis-CE"/>
        <s v="Mato Leitão-RS"/>
        <s v="Demerval Lobão-PI"/>
        <s v="Tesouro-MT"/>
        <s v="Cruz Do Espírito Santo-PB"/>
        <s v="Água Comprida-MG"/>
        <s v="Apiacás-MT"/>
        <s v="Lima Campos-MA"/>
        <s v="Baía Formosa-RN"/>
        <s v="Teodoro Sampaio-BA"/>
        <s v="Urucuia-MG"/>
        <s v="Nova Ramada-RS"/>
        <s v="Joaquim Nabuco-PE"/>
        <s v="Flor Da Serra Do Sul-PR"/>
        <s v="Upanema-RN"/>
        <s v="Aporá-BA"/>
        <s v="Caracol-MS"/>
        <s v="Quatro Irmãos-RS"/>
        <s v="Pedro Velho-RN"/>
        <s v="Brazabrantes-GO"/>
        <s v="São Pedro Dos Ferros-MG"/>
        <s v="Santa Lúcia-PR"/>
        <s v="Biritinga-BA"/>
        <s v="Taipu-RN"/>
        <s v="Lagoa Do Ouro-PE"/>
        <s v="Nordestina-BA"/>
        <s v="São Domingos-SE"/>
        <s v="Alagoinha-PB"/>
        <s v="São Pedro Do Piauí-PI"/>
        <s v="Vila Lângaro-RS"/>
        <s v="Ibitiara-BA"/>
        <s v="Rolador-RS"/>
        <s v="Piedade Do Rio Grande-MG"/>
        <s v="Jeriquara-SP"/>
        <s v="Pratinha-MG"/>
        <s v="Joselândia-MA"/>
        <s v="Saboeiro-CE"/>
        <s v="Araguacema-TO"/>
        <s v="Bom Jesus-SC"/>
        <s v="Jucati-PE"/>
        <s v="Buritirana-MA"/>
        <s v="Pontal Do Araguaia-MT"/>
        <s v="Bonópolis-GO"/>
        <s v="São Luiz Do Norte-GO"/>
        <s v="Quadra-SP"/>
        <s v="Olinda Nova Do Maranhão-MA"/>
        <s v="Arara-PB"/>
        <s v="Puxinanã-PB"/>
        <s v="Jaqueira-PE"/>
        <s v="São José Do Campestre-RN"/>
        <s v="Divisa Nova-MG"/>
        <s v="Juruá-AM"/>
        <s v="Penaforte-CE"/>
        <s v="Heliópolis-BA"/>
        <s v="São Pedro Da Água Branca-MA"/>
        <s v="Fagundes-PB"/>
        <s v="Anahy-PR"/>
        <s v="Águas Frias-SC"/>
        <s v="Lutécia-SP"/>
        <s v="Verdelândia-MG"/>
        <s v="Porto Barreiro-PR"/>
        <s v="Caém-BA"/>
        <s v="Joaquim Pires-PI"/>
        <s v="Barão De Melgaço-MT"/>
        <s v="Sítio Novo Do Tocantins-TO"/>
        <s v="Itaara-RS"/>
        <s v="Porto Firme-MG"/>
        <s v="Bom Lugar-MA"/>
        <s v="São José Da Varginha-MG"/>
        <s v="Jaboti-PR"/>
        <s v="Lagoa Dos Três Cantos-RS"/>
        <s v="Pilar-PB"/>
        <s v="Turuçu-RS"/>
        <s v="Inimutaba-MG"/>
        <s v="Ipiguá-SP"/>
        <s v="Nova América Da Colina-PR"/>
        <s v="Reduto-MG"/>
        <s v="Nicolau Vergueiro-RS"/>
        <s v="Barra Do Jacaré-PR"/>
        <s v="Vitória Das Missões-RS"/>
        <s v="Pedrinhas-SE"/>
        <s v="Cerro Negro-SC"/>
        <s v="Munhoz De Melo-PR"/>
        <s v="Aramari-BA"/>
        <s v="São Felipe D'Oeste-RO"/>
        <s v="Sericita-MG"/>
        <s v="Bonito De Santa Fé-PB"/>
        <s v="Ribeirão Do Largo-BA"/>
        <s v="Rio Branco Do Ivaí-PR"/>
        <s v="Boa Esperança Do Iguaçu-PR"/>
        <s v="Conquista D'Oeste-MT"/>
        <s v="Espírito Santo Do Dourado-MG"/>
        <s v="Buritinópolis-GO"/>
        <s v="Urutaí-GO"/>
        <s v="Ivolândia-GO"/>
        <s v="Porto Do Mangue-RN"/>
        <s v="Alto Paraíso-PR"/>
        <s v="Araponga-MG"/>
        <s v="Campina Do Simão-PR"/>
        <s v="Itaguaçu Da Bahia-BA"/>
        <s v="Sul Brasil-SC"/>
        <s v="Motuca-SP"/>
        <s v="Banzaê-BA"/>
        <s v="Santa Rita De Minas-MG"/>
        <s v="Chaval-CE"/>
        <s v="Itamari-BA"/>
        <s v="Pedras De Maria Da Cruz-MG"/>
        <s v="Pureza-RN"/>
        <s v="Bannach-PA"/>
        <s v="Iguaracy-PE"/>
        <s v="Santa Cruz Da Baixa Verde-PE"/>
        <s v="Santa Bárbara Do Leste-MG"/>
        <s v="Maraial-PE"/>
        <s v="Miraíma-CE"/>
        <s v="Itainópolis-PI"/>
        <s v="Piraí Do Norte-BA"/>
        <s v="Mambaí-GO"/>
        <s v="Ponte Alta Do Tocantins-TO"/>
        <s v="Nova Ibiá-BA"/>
        <s v="Bernardo Sayão-TO"/>
        <s v="Serra Negra Do Norte-RN"/>
        <s v="Bela Vista Do Maranhão-MA"/>
        <s v="Icaraí De Minas-MG"/>
        <s v="Santa Cruz De Minas-MG"/>
        <s v="Luminárias-MG"/>
        <s v="Jordão-AC"/>
        <s v="Pontalinda-SP"/>
        <s v="Martins-RN"/>
        <s v="Sítio Do Quinto-BA"/>
        <s v="Carrancas-MG"/>
        <s v="Aparecida Do Rio Negro-TO"/>
        <s v="Triunfo-PB"/>
        <s v="Palmeirina-PE"/>
        <s v="Bom Jesus Do Amparo-MG"/>
        <s v="Nossa Senhora Das Graças-PR"/>
        <s v="Macedônia-SP"/>
        <s v="Ilha Das Flores-SE"/>
        <s v="Ribamar Fiquene-MA"/>
        <s v="Peri Mirim-MA"/>
        <s v="Campo Redondo-RN"/>
        <s v="Chapadão Do Lageado-SC"/>
        <s v="Bocaina Do Sul-SC"/>
        <s v="Centro Do Guilherme-MA"/>
        <s v="Chã Preta-AL"/>
        <s v="Groaíras-CE"/>
        <s v="Umbuzeiro-PB"/>
        <s v="Santo Antônio Do Palma-RS"/>
        <s v="Godofredo Viana-MA"/>
        <s v="Sete De Setembro-RS"/>
        <s v="Augusto De Lima-MG"/>
        <s v="Lagoa Grande Do Maranhão-MA"/>
        <s v="Ipiranga Do Piauí-PI"/>
        <s v="Cana Verde-MG"/>
        <s v="Aratuípe-BA"/>
        <s v="São Mamede-PB"/>
        <s v="Feira Nova Do Maranhão-MA"/>
        <s v="Saltinho-SC"/>
        <s v="Lajeado Novo-MA"/>
        <s v="Araguanã-TO"/>
        <s v="São Rafael-RN"/>
        <s v="Jesuânia-MG"/>
        <s v="Toropi-RS"/>
        <s v="Princesa-SC"/>
        <s v="Santa Helena-SC"/>
        <s v="Goianorte-TO"/>
        <s v="Deputado Irapuan Pinheiro-CE"/>
        <s v="Satubinha-MA"/>
        <s v="São Domingos-BA"/>
        <s v="Itajá-RN"/>
        <s v="Itaubal-AP"/>
        <s v="Toledo-MG"/>
        <s v="Faxinalzinho-RS"/>
        <s v="Equador-RN"/>
        <s v="Jandaíra-RN"/>
        <s v="São Pedro Das Missões-RS"/>
        <s v="Sarutaiá-SP"/>
        <s v="Padre Carvalho-MG"/>
        <s v="Salto Do Céu-MT"/>
        <s v="Elisiário-SP"/>
        <s v="Marcolândia-PI"/>
        <s v="Morrinhos Do Sul-RS"/>
        <s v="Bom Jesus Do Tocantins-TO"/>
        <s v="Pracuúba-AP"/>
        <s v="Chapada Da Natividade-TO"/>
        <s v="Canápolis-BA"/>
        <s v="Itaiçaba-CE"/>
        <s v="Santa Rosa Do Purus-AC"/>
        <s v="Itumirim-MG"/>
        <s v="Nova Nazaré-MT"/>
        <s v="Morpará-BA"/>
        <s v="Santana Do Maranhão-MA"/>
        <s v="Riachuelo-RN"/>
        <s v="Vale De São Domingos-MT"/>
        <s v="Pilões-PB"/>
        <s v="Barra De Santana-PB"/>
        <s v="Ubiretama-RS"/>
        <s v="Currais-PI"/>
        <s v="Japurá-AM"/>
        <s v="Mateiros-TO"/>
        <s v="Paranapoema-PR"/>
        <s v="Uniflor-PR"/>
        <s v="Inhacorá-RS"/>
        <s v="São Vicente-RN"/>
        <s v="Porto Vitória-PR"/>
        <s v="Pirapó-RS"/>
        <s v="Feira Nova-SE"/>
        <s v="Cabeceiras Do Piauí-PI"/>
        <s v="Gado Bravo-PB"/>
        <s v="Simão Pereira-MG"/>
        <s v="Lagoinha-SP"/>
        <s v="Caiçara-PB"/>
        <s v="Linha Nova-RS"/>
        <s v="Érico Cardoso-BA"/>
        <s v="Cubati-PB"/>
        <s v="Comercinho-MG"/>
        <s v="Santa Tereza De Goiás-GO"/>
        <s v="Carvalhópolis-MG"/>
        <s v="Mira Estrela-SP"/>
        <s v="Santa Rita De Ibitipoca-MG"/>
        <s v="Floreal-SP"/>
        <s v="Janduís-RN"/>
        <s v="Manfrinópolis-PR"/>
        <s v="Vermelho Novo-MG"/>
        <s v="Inajá-PR"/>
        <s v="Turmalina-SP"/>
        <s v="Candeal-BA"/>
        <s v="Rubelita-MG"/>
        <s v="Divinolândia De Minas-MG"/>
        <s v="Mampituba-RS"/>
        <s v="Carneiros-AL"/>
        <s v="Dirce Reis-SP"/>
        <s v="Coronel Xavier Chaves-MG"/>
        <s v="Cedro De São João-SE"/>
        <s v="Lagoa Bonita Do Sul-RS"/>
        <s v="Cerro Grande-RS"/>
        <s v="Terezinha-PE"/>
        <s v="Formosa Do Sul-SC"/>
        <s v="Cajapió-MA"/>
        <s v="São João Do Sabugi-RN"/>
        <s v="Ererê-CE"/>
        <s v="Entre Rios-SC"/>
        <s v="Areial-PB"/>
        <s v="Rosário Da Limeira-MG"/>
        <s v="Montezuma-MG"/>
        <s v="São Pedro Dos Crentes-MA"/>
        <s v="Santo Antônio Do Retiro-MG"/>
        <s v="Santana Dos Garrotes-PB"/>
        <s v="Conceição Do Tocantins-TO"/>
        <s v="Mesópolis-SP"/>
        <s v="Nova Itarana-BA"/>
        <s v="Potiretama-CE"/>
        <s v="Antônio Martins-RN"/>
        <s v="Belmonte-SC"/>
        <s v="Isaías Coelho-PI"/>
        <s v="Bom Sucesso De Itararé-SP"/>
        <s v="Cacimbas-PB"/>
        <s v="Relvado-RS"/>
        <s v="Coronel Martins-SC"/>
        <s v="Alto Bela Vista-SC"/>
        <s v="Faria Lemos-MG"/>
        <s v="São José Da Vitória-BA"/>
        <s v="São Bento Do Tocantins-TO"/>
        <s v="Jacaré Dos Homens-AL"/>
        <s v="Oratórios-MG"/>
        <s v="Santa Rosa De Lima-SC"/>
        <s v="Tapiraí-MG"/>
        <s v="Cabaceiras-PB"/>
        <s v="Pedro Régis-PB"/>
        <s v="Santa Cruz Do Piauí-PI"/>
        <s v="Major Gercino-SC"/>
        <s v="Francisco Dumont-MG"/>
        <s v="Santo Antônio De Lisboa-PI"/>
        <s v="Santa Teresinha-PB"/>
        <s v="Nazaré Do Piauí-PI"/>
        <s v="Barão De Monte Alto-MG"/>
        <s v="Jardinópolis-SC"/>
        <s v="Heitoraí-GO"/>
        <s v="Araçaí-MG"/>
        <s v="Novorizonte-MG"/>
        <s v="Gramado Dos Loureiros-RS"/>
        <s v="Jundiá-AL"/>
        <s v="São José Dos Ramos-PB"/>
        <s v="Prata-PB"/>
        <s v="José Da Penha-RN"/>
        <s v="Cuparaque-MG"/>
        <s v="Boa Hora-PI"/>
        <s v="Joaquim Felício-MG"/>
        <s v="Bom Jesus Do Oeste-SC"/>
        <s v="Vieiras-MG"/>
        <s v="Calumbi-PE"/>
        <s v="Baixio-CE"/>
        <s v="Pequeri-MG"/>
        <s v="Divinésia-MG"/>
        <s v="Santa Luz-PI"/>
        <s v="Rio Grande Do Piauí-PI"/>
        <s v="Nova Castilho-SP"/>
        <s v="Jerumenha-PI"/>
        <s v="Vargem Grande Do Rio Pardo-MG"/>
        <s v="Santa Bárbara Do Monte Verde-MG"/>
        <s v="Ribeirão Dos Índios-SP"/>
        <s v="Pedrão-BA"/>
        <s v="Lajes Pintadas-RN"/>
        <s v="Brasilândia Do Tocantins-TO"/>
        <s v="Sério-RS"/>
        <s v="Lagoa Do Piauí-PI"/>
        <s v="Riachão Do Bacamarte-PB"/>
        <s v="Santo Hipólito-MG"/>
        <s v="Marliéria-MG"/>
        <s v="Nova Palmeira-PB"/>
        <s v="Várzea-RN"/>
        <s v="São Roberto-MA"/>
        <s v="Boqueirão Do Piauí-PI"/>
        <s v="Chácara-MG"/>
        <s v="São Geraldo Da Piedade-MG"/>
        <s v="Coronel João Pessoa-RN"/>
        <s v="Duas Estradas-PB"/>
        <s v="Morro Agudo De Goiás-GO"/>
        <s v="Assunção-PB"/>
        <s v="Jatobá Do Piauí-PI"/>
        <s v="Carrasco Bonito-TO"/>
        <s v="Almino Afonso-RN"/>
        <s v="Seritinga-MG"/>
        <s v="Nova Iorque-MA"/>
        <s v="São Salvador Do Tocantins-TO"/>
        <s v="Caranaíba-MG"/>
        <s v="Serranópolis De Minas-MG"/>
        <s v="Alagoa-MG"/>
        <s v="Passa Vinte-MG"/>
        <s v="Mar Vermelho-AL"/>
        <s v="Porto Vera Cruz-RS"/>
        <s v="Paulistânia-SP"/>
        <s v="Nossa Senhora De Nazaré-PI"/>
        <s v="Guarani D'Oeste-SP"/>
        <s v="Nova Santa Rita-PI"/>
        <s v="Teresina De Goiás-GO"/>
        <s v="Poço Dantas-PB"/>
        <s v="Nova Guataporanga-SP"/>
        <s v="Bernardino Batista-PB"/>
        <s v="Marmelópolis-MG"/>
        <s v="Riachão-PB"/>
        <s v="São José Do Mantimento-MG"/>
        <s v="Serranos-MG"/>
        <s v="São João Da Varjota-PI"/>
        <s v="Canavieira-PI"/>
        <s v="São Sebastião Do Rio Verde-MG"/>
        <s v="Francisco Macedo-PI"/>
        <s v="São Domingos Do Cariri-PB"/>
        <s v="Novo Santo Antônio-PI"/>
        <s v="Floresta Do Piauí-PI"/>
        <s v="João Dias-RN"/>
        <s v="Araguainha-MT"/>
        <s v="Lagoinha Do Piauí-PI"/>
        <s v="Viçosa-RN"/>
      </sharedItems>
    </cacheField>
    <cacheField name="IDHMI &lt; 0,599" numFmtId="0">
      <sharedItems containsSemiMixedTypes="0" containsString="0" containsNumber="1" containsInteger="1" minValue="0" maxValue="1"/>
    </cacheField>
    <cacheField name="Classificação" numFmtId="0">
      <sharedItems/>
    </cacheField>
    <cacheField name="Região" numFmtId="0">
      <sharedItems count="5">
        <s v="Sudeste"/>
        <s v="Centro-Oeste"/>
        <s v="Sul"/>
        <s v="Nordeste"/>
        <s v="Norte"/>
      </sharedItems>
    </cacheField>
    <cacheField name="Qtde Criança &gt; 951" numFmtId="0">
      <sharedItems containsSemiMixedTypes="0" containsString="0" containsNumber="1" containsInteger="1" minValue="0" maxValue="1"/>
    </cacheField>
    <cacheField name="Qtde Empresa &lt; 2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65">
  <r>
    <s v="São Paulo"/>
    <x v="0"/>
    <n v="514794"/>
    <n v="0.80500000000000005"/>
    <n v="0.84299999999999997"/>
    <n v="0.72499999999999998"/>
    <n v="57071.43"/>
    <n v="16030"/>
    <x v="0"/>
    <n v="0"/>
    <s v="Muito Alto"/>
    <x v="0"/>
    <n v="1"/>
    <n v="0"/>
  </r>
  <r>
    <s v="Osasco"/>
    <x v="0"/>
    <n v="32305"/>
    <n v="0.78"/>
    <n v="0.77600000000000002"/>
    <n v="0.71799999999999997"/>
    <n v="106841.78"/>
    <n v="527"/>
    <x v="1"/>
    <n v="0"/>
    <s v="Alto"/>
    <x v="0"/>
    <n v="1"/>
    <n v="0"/>
  </r>
  <r>
    <s v="Rio De Janeiro"/>
    <x v="1"/>
    <n v="235380"/>
    <n v="0.79900000000000004"/>
    <n v="0.84"/>
    <n v="0.71899999999999997"/>
    <n v="50690.82"/>
    <n v="6744"/>
    <x v="2"/>
    <n v="0"/>
    <s v="Alto"/>
    <x v="0"/>
    <n v="1"/>
    <n v="0"/>
  </r>
  <r>
    <s v="Brasília"/>
    <x v="2"/>
    <n v="143641"/>
    <n v="0.82"/>
    <n v="0.86299999999999999"/>
    <n v="0.74199999999999999"/>
    <n v="79099.77"/>
    <n v="3043"/>
    <x v="3"/>
    <n v="0"/>
    <s v="Muito Alto"/>
    <x v="1"/>
    <n v="1"/>
    <n v="0"/>
  </r>
  <r>
    <s v="Porto Alegre"/>
    <x v="3"/>
    <n v="58369"/>
    <n v="0.80500000000000005"/>
    <n v="0.86699999999999999"/>
    <n v="0.70199999999999996"/>
    <n v="49577.53"/>
    <n v="2217"/>
    <x v="4"/>
    <n v="0"/>
    <s v="Muito Alto"/>
    <x v="2"/>
    <n v="1"/>
    <n v="0"/>
  </r>
  <r>
    <s v="Belo Horizonte"/>
    <x v="4"/>
    <n v="99493"/>
    <n v="0.81"/>
    <n v="0.84099999999999997"/>
    <n v="0.73699999999999999"/>
    <n v="35122.01"/>
    <n v="3325"/>
    <x v="5"/>
    <n v="0"/>
    <s v="Muito Alto"/>
    <x v="0"/>
    <n v="1"/>
    <n v="0"/>
  </r>
  <r>
    <s v="Barueri"/>
    <x v="0"/>
    <n v="13818"/>
    <n v="0.79"/>
    <n v="0.79100000000000004"/>
    <n v="0.70799999999999996"/>
    <n v="177735.3"/>
    <n v="322"/>
    <x v="6"/>
    <n v="0"/>
    <s v="Alto"/>
    <x v="0"/>
    <n v="1"/>
    <n v="0"/>
  </r>
  <r>
    <s v="Recife"/>
    <x v="5"/>
    <n v="54720"/>
    <n v="0.77200000000000002"/>
    <n v="0.79800000000000004"/>
    <n v="0.69799999999999995"/>
    <n v="30477.73"/>
    <n v="1572"/>
    <x v="7"/>
    <n v="0"/>
    <s v="Alto"/>
    <x v="3"/>
    <n v="1"/>
    <n v="0"/>
  </r>
  <r>
    <s v="Santos"/>
    <x v="0"/>
    <n v="15666"/>
    <n v="0.84"/>
    <n v="0.86099999999999999"/>
    <n v="0.80700000000000005"/>
    <n v="50544.73"/>
    <n v="569"/>
    <x v="8"/>
    <n v="0"/>
    <s v="Muito Alto"/>
    <x v="0"/>
    <n v="1"/>
    <n v="0"/>
  </r>
  <r>
    <s v="Curitiba"/>
    <x v="6"/>
    <n v="81910"/>
    <n v="0.82299999999999995"/>
    <n v="0.85"/>
    <n v="0.76800000000000002"/>
    <n v="44239.199999999997"/>
    <n v="3030"/>
    <x v="9"/>
    <n v="0"/>
    <s v="Muito Alto"/>
    <x v="2"/>
    <n v="1"/>
    <n v="0"/>
  </r>
  <r>
    <s v="Salvador"/>
    <x v="7"/>
    <n v="91470"/>
    <n v="0.75900000000000001"/>
    <n v="0.77200000000000002"/>
    <n v="0.67900000000000005"/>
    <n v="20796.62"/>
    <n v="2409"/>
    <x v="10"/>
    <n v="0"/>
    <s v="Alto"/>
    <x v="3"/>
    <n v="1"/>
    <n v="0"/>
  </r>
  <r>
    <s v="Campinas"/>
    <x v="0"/>
    <n v="46027"/>
    <n v="0.80500000000000005"/>
    <n v="0.82899999999999996"/>
    <n v="0.73099999999999998"/>
    <n v="49876.62"/>
    <n v="1508"/>
    <x v="11"/>
    <n v="0"/>
    <s v="Muito Alto"/>
    <x v="0"/>
    <n v="1"/>
    <n v="0"/>
  </r>
  <r>
    <s v="Ribeirão Preto"/>
    <x v="0"/>
    <n v="27081"/>
    <n v="0.8"/>
    <n v="0.82"/>
    <n v="0.73899999999999999"/>
    <n v="44463.8"/>
    <n v="969"/>
    <x v="12"/>
    <n v="0"/>
    <s v="Muito Alto"/>
    <x v="0"/>
    <n v="1"/>
    <n v="0"/>
  </r>
  <r>
    <s v="Uberlândia"/>
    <x v="4"/>
    <n v="29862"/>
    <n v="0.78900000000000003"/>
    <n v="0.77600000000000002"/>
    <n v="0.71599999999999997"/>
    <n v="48585.36"/>
    <n v="800"/>
    <x v="13"/>
    <n v="0"/>
    <s v="Alto"/>
    <x v="0"/>
    <n v="1"/>
    <n v="0"/>
  </r>
  <r>
    <s v="Rondonópolis"/>
    <x v="8"/>
    <n v="11584"/>
    <n v="0.755"/>
    <n v="0.749"/>
    <n v="0.69799999999999995"/>
    <n v="43024.92"/>
    <n v="204"/>
    <x v="14"/>
    <n v="0"/>
    <s v="Alto"/>
    <x v="1"/>
    <n v="1"/>
    <n v="0"/>
  </r>
  <r>
    <s v="Fortaleza"/>
    <x v="9"/>
    <n v="129766"/>
    <n v="0.754"/>
    <n v="0.749"/>
    <n v="0.69499999999999995"/>
    <n v="23045.09"/>
    <n v="2379"/>
    <x v="15"/>
    <n v="0"/>
    <s v="Alto"/>
    <x v="3"/>
    <n v="1"/>
    <n v="0"/>
  </r>
  <r>
    <s v="Goiânia"/>
    <x v="10"/>
    <n v="66571"/>
    <n v="0.79900000000000004"/>
    <n v="0.82399999999999995"/>
    <n v="0.73899999999999999"/>
    <n v="32209.01"/>
    <n v="1712"/>
    <x v="16"/>
    <n v="0"/>
    <s v="Alto"/>
    <x v="1"/>
    <n v="1"/>
    <n v="0"/>
  </r>
  <r>
    <s v="Lucas Do Rio Verde"/>
    <x v="8"/>
    <n v="2772"/>
    <n v="0.76800000000000002"/>
    <n v="0.76600000000000001"/>
    <n v="0.71"/>
    <n v="62202.25"/>
    <n v="55"/>
    <x v="17"/>
    <n v="0"/>
    <s v="Alto"/>
    <x v="1"/>
    <n v="1"/>
    <n v="0"/>
  </r>
  <r>
    <s v="São Bernardo Do Campo"/>
    <x v="0"/>
    <n v="29282"/>
    <n v="0.80500000000000005"/>
    <n v="0.80700000000000005"/>
    <n v="0.752"/>
    <n v="51239.64"/>
    <n v="836"/>
    <x v="18"/>
    <n v="0"/>
    <s v="Muito Alto"/>
    <x v="0"/>
    <n v="1"/>
    <n v="0"/>
  </r>
  <r>
    <s v="Guarulhos"/>
    <x v="0"/>
    <n v="58730"/>
    <n v="0.76300000000000001"/>
    <n v="0.746"/>
    <n v="0.71699999999999997"/>
    <n v="40367.54"/>
    <n v="992"/>
    <x v="19"/>
    <n v="0"/>
    <s v="Alto"/>
    <x v="0"/>
    <n v="1"/>
    <n v="0"/>
  </r>
  <r>
    <s v="Santo André"/>
    <x v="0"/>
    <n v="29315"/>
    <n v="0.81499999999999995"/>
    <n v="0.81899999999999995"/>
    <n v="0.76900000000000002"/>
    <n v="36249.85"/>
    <n v="880"/>
    <x v="20"/>
    <n v="0"/>
    <s v="Muito Alto"/>
    <x v="0"/>
    <n v="1"/>
    <n v="0"/>
  </r>
  <r>
    <s v="Manaus"/>
    <x v="11"/>
    <n v="125335"/>
    <n v="0.73699999999999999"/>
    <n v="0.73799999999999999"/>
    <n v="0.65800000000000003"/>
    <n v="33564.11"/>
    <n v="1021"/>
    <x v="21"/>
    <n v="0"/>
    <s v="Alto"/>
    <x v="4"/>
    <n v="1"/>
    <n v="0"/>
  </r>
  <r>
    <s v="Cuiabá"/>
    <x v="8"/>
    <n v="31210"/>
    <n v="0.78500000000000003"/>
    <n v="0.8"/>
    <n v="0.72599999999999998"/>
    <n v="37930.339999999997"/>
    <n v="657"/>
    <x v="22"/>
    <n v="0"/>
    <s v="Alto"/>
    <x v="1"/>
    <n v="1"/>
    <n v="0"/>
  </r>
  <r>
    <s v="Niterói"/>
    <x v="1"/>
    <n v="14642"/>
    <n v="0.84"/>
    <n v="0.88700000000000001"/>
    <n v="0.77300000000000002"/>
    <n v="46202.31"/>
    <n v="695"/>
    <x v="23"/>
    <n v="0"/>
    <s v="Muito Alto"/>
    <x v="0"/>
    <n v="1"/>
    <n v="0"/>
  </r>
  <r>
    <s v="Jundiaí"/>
    <x v="0"/>
    <n v="14800"/>
    <n v="0.82"/>
    <n v="0.83399999999999996"/>
    <n v="0.76800000000000002"/>
    <n v="98049.82"/>
    <n v="586"/>
    <x v="24"/>
    <n v="0"/>
    <s v="Muito Alto"/>
    <x v="0"/>
    <n v="1"/>
    <n v="0"/>
  </r>
  <r>
    <s v="Tangará Da Serra"/>
    <x v="8"/>
    <n v="4639"/>
    <n v="0.73"/>
    <n v="0.749"/>
    <n v="0.626"/>
    <n v="30632.81"/>
    <n v="81"/>
    <x v="25"/>
    <n v="0"/>
    <s v="Alto"/>
    <x v="1"/>
    <n v="1"/>
    <n v="0"/>
  </r>
  <r>
    <s v="Londrina"/>
    <x v="6"/>
    <n v="24491"/>
    <n v="0.77800000000000002"/>
    <n v="0.78900000000000003"/>
    <n v="0.71199999999999997"/>
    <n v="33374.97"/>
    <n v="730"/>
    <x v="26"/>
    <n v="0"/>
    <s v="Alto"/>
    <x v="2"/>
    <n v="1"/>
    <n v="0"/>
  </r>
  <r>
    <s v="Sorocaba"/>
    <x v="0"/>
    <n v="28554"/>
    <n v="0.8"/>
    <n v="0.79200000000000004"/>
    <n v="0.76200000000000001"/>
    <n v="46888.51"/>
    <n v="741"/>
    <x v="27"/>
    <n v="0"/>
    <s v="Muito Alto"/>
    <x v="0"/>
    <n v="1"/>
    <n v="0"/>
  </r>
  <r>
    <s v="São Caetano Do Sul"/>
    <x v="0"/>
    <n v="5477"/>
    <n v="0.86199999999999999"/>
    <n v="0.89100000000000001"/>
    <n v="0.81100000000000005"/>
    <n v="83656.3"/>
    <n v="270"/>
    <x v="28"/>
    <n v="0"/>
    <s v="Muito Alto"/>
    <x v="0"/>
    <n v="1"/>
    <n v="0"/>
  </r>
  <r>
    <s v="São José Dos Campos"/>
    <x v="0"/>
    <n v="29167"/>
    <n v="0.80700000000000005"/>
    <n v="0.80400000000000005"/>
    <n v="0.76400000000000001"/>
    <n v="53615.25"/>
    <n v="816"/>
    <x v="29"/>
    <n v="0"/>
    <s v="Muito Alto"/>
    <x v="0"/>
    <n v="1"/>
    <n v="0"/>
  </r>
  <r>
    <s v="Belém"/>
    <x v="12"/>
    <n v="77895"/>
    <n v="0.746"/>
    <n v="0.751"/>
    <n v="0.67300000000000004"/>
    <n v="20350"/>
    <n v="617"/>
    <x v="30"/>
    <n v="0"/>
    <s v="Alto"/>
    <x v="4"/>
    <n v="1"/>
    <n v="0"/>
  </r>
  <r>
    <s v="São José Do Rio Preto"/>
    <x v="0"/>
    <n v="17586"/>
    <n v="0.79700000000000004"/>
    <n v="0.80100000000000005"/>
    <n v="0.748"/>
    <n v="35230.47"/>
    <n v="512"/>
    <x v="31"/>
    <n v="0"/>
    <s v="Alto"/>
    <x v="0"/>
    <n v="1"/>
    <n v="0"/>
  </r>
  <r>
    <s v="Araçatuba"/>
    <x v="0"/>
    <n v="8029"/>
    <n v="0.79"/>
    <n v="0.78200000000000003"/>
    <n v="0.74399999999999999"/>
    <n v="35797.47"/>
    <n v="224"/>
    <x v="32"/>
    <n v="0"/>
    <s v="Alto"/>
    <x v="0"/>
    <n v="1"/>
    <n v="0"/>
  </r>
  <r>
    <s v="Campo Grande"/>
    <x v="13"/>
    <n v="44074"/>
    <n v="0.78400000000000003"/>
    <n v="0.79"/>
    <n v="0.72399999999999998"/>
    <n v="29442.66"/>
    <n v="714"/>
    <x v="33"/>
    <n v="0"/>
    <s v="Alto"/>
    <x v="1"/>
    <n v="1"/>
    <n v="0"/>
  </r>
  <r>
    <s v="Rio Verde"/>
    <x v="10"/>
    <n v="10158"/>
    <n v="0.754"/>
    <n v="0.76500000000000001"/>
    <n v="0.65600000000000003"/>
    <n v="39288.71"/>
    <n v="199"/>
    <x v="34"/>
    <n v="0"/>
    <s v="Alto"/>
    <x v="1"/>
    <n v="1"/>
    <n v="0"/>
  </r>
  <r>
    <s v="Piracicaba"/>
    <x v="0"/>
    <n v="15991"/>
    <n v="0.78500000000000003"/>
    <n v="0.79700000000000004"/>
    <n v="0.71699999999999997"/>
    <n v="54656.57"/>
    <n v="409"/>
    <x v="35"/>
    <n v="0"/>
    <s v="Alto"/>
    <x v="0"/>
    <n v="1"/>
    <n v="0"/>
  </r>
  <r>
    <s v="Barreiras"/>
    <x v="7"/>
    <n v="8402"/>
    <n v="0.72099999999999997"/>
    <n v="0.69499999999999995"/>
    <n v="0.66800000000000004"/>
    <n v="21596.35"/>
    <n v="103"/>
    <x v="36"/>
    <n v="0"/>
    <s v="Alto"/>
    <x v="3"/>
    <n v="1"/>
    <n v="0"/>
  </r>
  <r>
    <s v="Varginha"/>
    <x v="4"/>
    <n v="5875"/>
    <n v="0.77800000000000002"/>
    <n v="0.76"/>
    <n v="0.70699999999999996"/>
    <n v="33603.82"/>
    <n v="130"/>
    <x v="37"/>
    <n v="0"/>
    <s v="Alto"/>
    <x v="0"/>
    <n v="1"/>
    <n v="0"/>
  </r>
  <r>
    <s v="Florianópolis"/>
    <x v="14"/>
    <n v="17158"/>
    <n v="0.84699999999999998"/>
    <n v="0.87"/>
    <n v="0.8"/>
    <n v="39048.21"/>
    <n v="848"/>
    <x v="38"/>
    <n v="0"/>
    <s v="Muito Alto"/>
    <x v="2"/>
    <n v="1"/>
    <n v="0"/>
  </r>
  <r>
    <s v="Maringá"/>
    <x v="6"/>
    <n v="16007"/>
    <n v="0.81"/>
    <n v="0.80600000000000005"/>
    <n v="0.76800000000000002"/>
    <n v="39996.43"/>
    <n v="569"/>
    <x v="39"/>
    <n v="0"/>
    <s v="Muito Alto"/>
    <x v="2"/>
    <n v="1"/>
    <n v="0"/>
  </r>
  <r>
    <s v="Blumenau"/>
    <x v="14"/>
    <n v="12793"/>
    <n v="0.81"/>
    <n v="0.81200000000000006"/>
    <n v="0.72199999999999998"/>
    <n v="44791.08"/>
    <n v="474"/>
    <x v="40"/>
    <n v="0"/>
    <s v="Muito Alto"/>
    <x v="2"/>
    <n v="1"/>
    <n v="0"/>
  </r>
  <r>
    <s v="Joinville"/>
    <x v="14"/>
    <n v="24701"/>
    <n v="0.80900000000000005"/>
    <n v="0.79500000000000004"/>
    <n v="0.749"/>
    <n v="44268.54"/>
    <n v="643"/>
    <x v="41"/>
    <n v="0"/>
    <s v="Muito Alto"/>
    <x v="2"/>
    <n v="1"/>
    <n v="0"/>
  </r>
  <r>
    <s v="Vitória"/>
    <x v="15"/>
    <n v="13665"/>
    <n v="0.84499999999999997"/>
    <n v="0.876"/>
    <n v="0.80500000000000005"/>
    <n v="60427.74"/>
    <n v="568"/>
    <x v="42"/>
    <n v="0"/>
    <s v="Muito Alto"/>
    <x v="0"/>
    <n v="1"/>
    <n v="0"/>
  </r>
  <r>
    <s v="Caxias Do Sul"/>
    <x v="3"/>
    <n v="18929"/>
    <n v="0.78200000000000003"/>
    <n v="0.81200000000000006"/>
    <n v="0.68600000000000005"/>
    <n v="44007.35"/>
    <n v="672"/>
    <x v="43"/>
    <n v="0"/>
    <s v="Alto"/>
    <x v="2"/>
    <n v="1"/>
    <n v="0"/>
  </r>
  <r>
    <s v="Chapadão Do Sul"/>
    <x v="13"/>
    <n v="1061"/>
    <n v="0.754"/>
    <n v="0.75800000000000001"/>
    <n v="0.66500000000000004"/>
    <n v="64356.21"/>
    <n v="20"/>
    <x v="44"/>
    <n v="0"/>
    <s v="Alto"/>
    <x v="1"/>
    <n v="1"/>
    <n v="0"/>
  </r>
  <r>
    <s v="Contagem"/>
    <x v="4"/>
    <n v="30911"/>
    <n v="0.76"/>
    <n v="0.745"/>
    <n v="0.69699999999999995"/>
    <n v="40512.94"/>
    <n v="519"/>
    <x v="45"/>
    <n v="0"/>
    <s v="Alto"/>
    <x v="0"/>
    <n v="1"/>
    <n v="0"/>
  </r>
  <r>
    <s v="Juiz De Fora"/>
    <x v="4"/>
    <n v="22216"/>
    <n v="0.77800000000000002"/>
    <n v="0.78400000000000003"/>
    <n v="0.71099999999999997"/>
    <n v="25968.58"/>
    <n v="648"/>
    <x v="46"/>
    <n v="0"/>
    <s v="Alto"/>
    <x v="0"/>
    <n v="1"/>
    <n v="0"/>
  </r>
  <r>
    <s v="Bauru"/>
    <x v="0"/>
    <n v="16362"/>
    <n v="0.8"/>
    <n v="0.8"/>
    <n v="0.752"/>
    <n v="35577.22"/>
    <n v="406"/>
    <x v="47"/>
    <n v="0"/>
    <s v="Muito Alto"/>
    <x v="0"/>
    <n v="1"/>
    <n v="0"/>
  </r>
  <r>
    <s v="Mogi Das Cruzes"/>
    <x v="0"/>
    <n v="19844"/>
    <n v="0.78"/>
    <n v="0.76200000000000001"/>
    <n v="0.74"/>
    <n v="33602.58"/>
    <n v="375"/>
    <x v="48"/>
    <n v="0"/>
    <s v="Alto"/>
    <x v="0"/>
    <n v="1"/>
    <n v="0"/>
  </r>
  <r>
    <s v="Natal"/>
    <x v="16"/>
    <n v="41558"/>
    <n v="0.76300000000000001"/>
    <n v="0.76800000000000002"/>
    <n v="0.69399999999999995"/>
    <n v="24890.54"/>
    <n v="844"/>
    <x v="49"/>
    <n v="0"/>
    <s v="Alto"/>
    <x v="3"/>
    <n v="1"/>
    <n v="0"/>
  </r>
  <r>
    <s v="Itápolis"/>
    <x v="0"/>
    <n v="1579"/>
    <n v="0.74"/>
    <n v="0.73799999999999999"/>
    <n v="0.66700000000000004"/>
    <n v="27691.66"/>
    <n v="33"/>
    <x v="50"/>
    <n v="0"/>
    <s v="Alto"/>
    <x v="0"/>
    <n v="1"/>
    <n v="0"/>
  </r>
  <r>
    <s v="Americana"/>
    <x v="0"/>
    <n v="9428"/>
    <n v="0.81"/>
    <n v="0.8"/>
    <n v="0.76"/>
    <n v="44417.02"/>
    <n v="306"/>
    <x v="51"/>
    <n v="0"/>
    <s v="Muito Alto"/>
    <x v="0"/>
    <n v="1"/>
    <n v="0"/>
  </r>
  <r>
    <s v="Presidente Prudente"/>
    <x v="0"/>
    <n v="9779"/>
    <n v="0.81"/>
    <n v="0.78800000000000003"/>
    <n v="0.77400000000000002"/>
    <n v="33101.42"/>
    <n v="257"/>
    <x v="52"/>
    <n v="0"/>
    <s v="Muito Alto"/>
    <x v="0"/>
    <n v="1"/>
    <n v="0"/>
  </r>
  <r>
    <s v="Cascavel"/>
    <x v="6"/>
    <n v="13850"/>
    <n v="0.78200000000000003"/>
    <n v="0.77600000000000002"/>
    <n v="0.72799999999999998"/>
    <n v="34106.93"/>
    <n v="368"/>
    <x v="53"/>
    <n v="0"/>
    <s v="Alto"/>
    <x v="2"/>
    <n v="1"/>
    <n v="0"/>
  </r>
  <r>
    <s v="Duque De Caxias"/>
    <x v="1"/>
    <n v="45017"/>
    <n v="0.71099999999999997"/>
    <n v="0.69199999999999995"/>
    <n v="0.624"/>
    <n v="44939.65"/>
    <n v="507"/>
    <x v="54"/>
    <n v="0"/>
    <s v="Alto"/>
    <x v="0"/>
    <n v="1"/>
    <n v="0"/>
  </r>
  <r>
    <s v="Diadema"/>
    <x v="0"/>
    <n v="19917"/>
    <n v="0.75700000000000001"/>
    <n v="0.71699999999999997"/>
    <n v="0.71599999999999997"/>
    <n v="31865.08"/>
    <n v="288"/>
    <x v="55"/>
    <n v="0"/>
    <s v="Alto"/>
    <x v="0"/>
    <n v="1"/>
    <n v="0"/>
  </r>
  <r>
    <s v="Marília"/>
    <x v="0"/>
    <n v="9500"/>
    <n v="0.8"/>
    <n v="0.76800000000000002"/>
    <n v="0.77600000000000002"/>
    <n v="31473.42"/>
    <n v="235"/>
    <x v="56"/>
    <n v="0"/>
    <s v="Muito Alto"/>
    <x v="0"/>
    <n v="1"/>
    <n v="0"/>
  </r>
  <r>
    <s v="Patos De Minas"/>
    <x v="4"/>
    <n v="5763"/>
    <n v="0.76500000000000001"/>
    <n v="0.749"/>
    <n v="0.69799999999999995"/>
    <n v="27995.83"/>
    <n v="157"/>
    <x v="57"/>
    <n v="0"/>
    <s v="Alto"/>
    <x v="0"/>
    <n v="1"/>
    <n v="0"/>
  </r>
  <r>
    <s v="João Pessoa"/>
    <x v="17"/>
    <n v="37313"/>
    <n v="0.76300000000000001"/>
    <n v="0.77"/>
    <n v="0.69299999999999995"/>
    <n v="23345.93"/>
    <n v="712"/>
    <x v="58"/>
    <n v="0"/>
    <s v="Alto"/>
    <x v="3"/>
    <n v="1"/>
    <n v="0"/>
  </r>
  <r>
    <s v="Nova Iguaçu"/>
    <x v="1"/>
    <n v="42403"/>
    <n v="0.71299999999999997"/>
    <n v="0.69099999999999995"/>
    <n v="0.64100000000000001"/>
    <n v="20625.93"/>
    <n v="582"/>
    <x v="59"/>
    <n v="0"/>
    <s v="Alto"/>
    <x v="0"/>
    <n v="1"/>
    <n v="0"/>
  </r>
  <r>
    <s v="Limeira"/>
    <x v="0"/>
    <n v="13019"/>
    <n v="0.77500000000000002"/>
    <n v="0.76100000000000001"/>
    <n v="0.71899999999999997"/>
    <n v="37057.35"/>
    <n v="269"/>
    <x v="60"/>
    <n v="0"/>
    <s v="Alto"/>
    <x v="0"/>
    <n v="1"/>
    <n v="0"/>
  </r>
  <r>
    <s v="Campos Dos Goytacazes"/>
    <x v="1"/>
    <n v="22710"/>
    <n v="0.71599999999999997"/>
    <n v="0.71499999999999997"/>
    <n v="0.61899999999999999"/>
    <n v="35475.94"/>
    <n v="436"/>
    <x v="61"/>
    <n v="0"/>
    <s v="Alto"/>
    <x v="0"/>
    <n v="1"/>
    <n v="0"/>
  </r>
  <r>
    <s v="São Luís"/>
    <x v="18"/>
    <n v="54955"/>
    <n v="0.76800000000000002"/>
    <n v="0.74099999999999999"/>
    <n v="0.752"/>
    <n v="26154.25"/>
    <n v="582"/>
    <x v="62"/>
    <n v="0"/>
    <s v="Alto"/>
    <x v="3"/>
    <n v="1"/>
    <n v="0"/>
  </r>
  <r>
    <s v="São Gonçalo"/>
    <x v="1"/>
    <n v="46890"/>
    <n v="0.74"/>
    <n v="0.71099999999999997"/>
    <n v="0.68100000000000005"/>
    <n v="16216.45"/>
    <n v="668"/>
    <x v="63"/>
    <n v="0"/>
    <s v="Alto"/>
    <x v="0"/>
    <n v="1"/>
    <n v="0"/>
  </r>
  <r>
    <s v="Franca"/>
    <x v="0"/>
    <n v="16558"/>
    <n v="0.78"/>
    <n v="0.749"/>
    <n v="0.753"/>
    <n v="28108.23"/>
    <n v="403"/>
    <x v="64"/>
    <n v="0"/>
    <s v="Alto"/>
    <x v="0"/>
    <n v="1"/>
    <n v="0"/>
  </r>
  <r>
    <s v="Indaiatuba"/>
    <x v="0"/>
    <n v="10191"/>
    <n v="0.79"/>
    <n v="0.79100000000000004"/>
    <n v="0.73799999999999999"/>
    <n v="49861.279999999999"/>
    <n v="274"/>
    <x v="65"/>
    <n v="0"/>
    <s v="Alto"/>
    <x v="0"/>
    <n v="1"/>
    <n v="0"/>
  </r>
  <r>
    <s v="Petrópolis"/>
    <x v="1"/>
    <n v="12167"/>
    <n v="0.745"/>
    <n v="0.76300000000000001"/>
    <n v="0.63900000000000001"/>
    <n v="42564.57"/>
    <n v="267"/>
    <x v="66"/>
    <n v="0"/>
    <s v="Alto"/>
    <x v="0"/>
    <n v="1"/>
    <n v="0"/>
  </r>
  <r>
    <s v="Taubaté"/>
    <x v="0"/>
    <n v="13878"/>
    <n v="0.8"/>
    <n v="0.77800000000000002"/>
    <n v="0.746"/>
    <n v="46320.15"/>
    <n v="387"/>
    <x v="67"/>
    <n v="0"/>
    <s v="Muito Alto"/>
    <x v="0"/>
    <n v="1"/>
    <n v="0"/>
  </r>
  <r>
    <s v="Maceió"/>
    <x v="19"/>
    <n v="52009"/>
    <n v="0.72099999999999997"/>
    <n v="0.73899999999999999"/>
    <n v="0.63500000000000001"/>
    <n v="20853.41"/>
    <n v="709"/>
    <x v="68"/>
    <n v="0"/>
    <s v="Alto"/>
    <x v="3"/>
    <n v="1"/>
    <n v="0"/>
  </r>
  <r>
    <s v="Ponta Grossa"/>
    <x v="6"/>
    <n v="15508"/>
    <n v="0.76300000000000001"/>
    <n v="0.755"/>
    <n v="0.70299999999999996"/>
    <n v="38035.14"/>
    <n v="374"/>
    <x v="69"/>
    <n v="0"/>
    <s v="Alto"/>
    <x v="2"/>
    <n v="1"/>
    <n v="0"/>
  </r>
  <r>
    <s v="Balsas"/>
    <x v="18"/>
    <n v="5853"/>
    <n v="0.68700000000000006"/>
    <n v="0.67400000000000004"/>
    <n v="0.59699999999999998"/>
    <n v="25591.91"/>
    <n v="92"/>
    <x v="70"/>
    <n v="0"/>
    <s v="Médio"/>
    <x v="3"/>
    <n v="1"/>
    <n v="0"/>
  </r>
  <r>
    <s v="São Carlos"/>
    <x v="0"/>
    <n v="10039"/>
    <n v="0.80500000000000005"/>
    <n v="0.78800000000000003"/>
    <n v="0.76600000000000001"/>
    <n v="41281.81"/>
    <n v="390"/>
    <x v="71"/>
    <n v="0"/>
    <s v="Muito Alto"/>
    <x v="0"/>
    <n v="1"/>
    <n v="0"/>
  </r>
  <r>
    <s v="Chapecó"/>
    <x v="14"/>
    <n v="9100"/>
    <n v="0.79"/>
    <n v="0.77900000000000003"/>
    <n v="0.72699999999999998"/>
    <n v="39693.550000000003"/>
    <n v="204"/>
    <x v="72"/>
    <n v="0"/>
    <s v="Alto"/>
    <x v="2"/>
    <n v="1"/>
    <n v="0"/>
  </r>
  <r>
    <s v="Macaé"/>
    <x v="1"/>
    <n v="11913"/>
    <n v="0.76400000000000001"/>
    <n v="0.79200000000000004"/>
    <n v="0.68100000000000005"/>
    <n v="73412.55"/>
    <n v="251"/>
    <x v="73"/>
    <n v="0"/>
    <s v="Alto"/>
    <x v="0"/>
    <n v="1"/>
    <n v="0"/>
  </r>
  <r>
    <s v="Araraquara"/>
    <x v="0"/>
    <n v="9031"/>
    <n v="0.81499999999999995"/>
    <n v="0.78800000000000003"/>
    <n v="0.78200000000000003"/>
    <n v="39065.74"/>
    <n v="239"/>
    <x v="74"/>
    <n v="0"/>
    <s v="Muito Alto"/>
    <x v="0"/>
    <n v="1"/>
    <n v="0"/>
  </r>
  <r>
    <s v="Volta Redonda"/>
    <x v="1"/>
    <n v="11542"/>
    <n v="0.77"/>
    <n v="0.76300000000000001"/>
    <n v="0.72"/>
    <n v="39679.43"/>
    <n v="263"/>
    <x v="75"/>
    <n v="0"/>
    <s v="Alto"/>
    <x v="0"/>
    <n v="1"/>
    <n v="0"/>
  </r>
  <r>
    <s v="Criciúma"/>
    <x v="14"/>
    <n v="8844"/>
    <n v="0.79"/>
    <n v="0.78600000000000003"/>
    <n v="0.73699999999999999"/>
    <n v="32968.639999999999"/>
    <n v="184"/>
    <x v="76"/>
    <n v="0"/>
    <s v="Alto"/>
    <x v="2"/>
    <n v="1"/>
    <n v="0"/>
  </r>
  <r>
    <s v="Feira De Santana"/>
    <x v="7"/>
    <n v="26735"/>
    <n v="0.71"/>
    <n v="0.71"/>
    <n v="0.61899999999999999"/>
    <n v="21051.29"/>
    <n v="565"/>
    <x v="77"/>
    <n v="0"/>
    <s v="Alto"/>
    <x v="3"/>
    <n v="1"/>
    <n v="0"/>
  </r>
  <r>
    <s v="Uberaba"/>
    <x v="4"/>
    <n v="13981"/>
    <n v="0.77200000000000002"/>
    <n v="0.77200000000000002"/>
    <n v="0.70499999999999996"/>
    <n v="41360.17"/>
    <n v="301"/>
    <x v="78"/>
    <n v="0"/>
    <s v="Alto"/>
    <x v="0"/>
    <n v="1"/>
    <n v="0"/>
  </r>
  <r>
    <s v="Novo Hamburgo"/>
    <x v="3"/>
    <n v="10681"/>
    <n v="0.747"/>
    <n v="0.77800000000000002"/>
    <n v="0.629"/>
    <n v="34620.19"/>
    <n v="291"/>
    <x v="79"/>
    <n v="0"/>
    <s v="Alto"/>
    <x v="2"/>
    <n v="1"/>
    <n v="0"/>
  </r>
  <r>
    <s v="Itajaí"/>
    <x v="14"/>
    <n v="8253"/>
    <n v="0.79500000000000004"/>
    <n v="0.77800000000000002"/>
    <n v="0.73"/>
    <n v="92266.86"/>
    <n v="236"/>
    <x v="80"/>
    <n v="0"/>
    <s v="Alto"/>
    <x v="2"/>
    <n v="1"/>
    <n v="0"/>
  </r>
  <r>
    <s v="Cotia"/>
    <x v="0"/>
    <n v="10229"/>
    <n v="0.78"/>
    <n v="0.78900000000000003"/>
    <n v="0.70699999999999996"/>
    <n v="47033.14"/>
    <n v="335"/>
    <x v="81"/>
    <n v="0"/>
    <s v="Alto"/>
    <x v="0"/>
    <n v="1"/>
    <n v="0"/>
  </r>
  <r>
    <s v="Taboão Da Serra"/>
    <x v="0"/>
    <n v="14077"/>
    <n v="0.76900000000000002"/>
    <n v="0.74199999999999999"/>
    <n v="0.71"/>
    <n v="30259.41"/>
    <n v="218"/>
    <x v="82"/>
    <n v="0"/>
    <s v="Alto"/>
    <x v="0"/>
    <n v="1"/>
    <n v="0"/>
  </r>
  <r>
    <s v="Palmas"/>
    <x v="20"/>
    <n v="15148"/>
    <n v="0.79"/>
    <n v="0.78900000000000003"/>
    <n v="0.749"/>
    <n v="28974.17"/>
    <n v="261"/>
    <x v="83"/>
    <n v="0"/>
    <s v="Alto"/>
    <x v="4"/>
    <n v="1"/>
    <n v="0"/>
  </r>
  <r>
    <s v="Itu"/>
    <x v="0"/>
    <n v="7411"/>
    <n v="0.77300000000000002"/>
    <n v="0.78200000000000003"/>
    <n v="0.69199999999999995"/>
    <n v="45313.77"/>
    <n v="198"/>
    <x v="84"/>
    <n v="0"/>
    <s v="Alto"/>
    <x v="0"/>
    <n v="1"/>
    <n v="0"/>
  </r>
  <r>
    <s v="Aracaju"/>
    <x v="21"/>
    <n v="32261"/>
    <n v="0.77"/>
    <n v="0.78400000000000003"/>
    <n v="0.70799999999999996"/>
    <n v="25717.68"/>
    <n v="565"/>
    <x v="85"/>
    <n v="0"/>
    <s v="Alto"/>
    <x v="3"/>
    <n v="1"/>
    <n v="0"/>
  </r>
  <r>
    <s v="Mauá"/>
    <x v="0"/>
    <n v="20512"/>
    <n v="0.77"/>
    <n v="0.72099999999999997"/>
    <n v="0.73299999999999998"/>
    <n v="30509"/>
    <n v="289"/>
    <x v="86"/>
    <n v="0"/>
    <s v="Alto"/>
    <x v="0"/>
    <n v="1"/>
    <n v="0"/>
  </r>
  <r>
    <s v="São José Dos Pinhais"/>
    <x v="6"/>
    <n v="14361"/>
    <n v="0.75800000000000001"/>
    <n v="0.749"/>
    <n v="0.67800000000000005"/>
    <n v="66531.31"/>
    <n v="231"/>
    <x v="87"/>
    <n v="0"/>
    <s v="Alto"/>
    <x v="2"/>
    <n v="1"/>
    <n v="0"/>
  </r>
  <r>
    <s v="Teresina"/>
    <x v="22"/>
    <n v="43726"/>
    <n v="0.75"/>
    <n v="0.73099999999999998"/>
    <n v="0.70699999999999996"/>
    <n v="22597.68"/>
    <n v="560"/>
    <x v="88"/>
    <n v="0"/>
    <s v="Alto"/>
    <x v="3"/>
    <n v="1"/>
    <n v="0"/>
  </r>
  <r>
    <s v="Guarapuava"/>
    <x v="6"/>
    <n v="8989"/>
    <n v="0.73099999999999998"/>
    <n v="0.73"/>
    <n v="0.628"/>
    <n v="29319.05"/>
    <n v="130"/>
    <x v="89"/>
    <n v="0"/>
    <s v="Alto"/>
    <x v="2"/>
    <n v="1"/>
    <n v="0"/>
  </r>
  <r>
    <s v="Jataí"/>
    <x v="10"/>
    <n v="4702"/>
    <n v="0.75700000000000001"/>
    <n v="0.77400000000000002"/>
    <n v="0.65600000000000003"/>
    <n v="41620.42"/>
    <n v="59"/>
    <x v="90"/>
    <n v="0"/>
    <s v="Alto"/>
    <x v="1"/>
    <n v="1"/>
    <n v="0"/>
  </r>
  <r>
    <s v="Imperatriz"/>
    <x v="18"/>
    <n v="15491"/>
    <n v="0.73099999999999998"/>
    <n v="0.69699999999999995"/>
    <n v="0.69799999999999995"/>
    <n v="27482.99"/>
    <n v="154"/>
    <x v="91"/>
    <n v="0"/>
    <s v="Alto"/>
    <x v="3"/>
    <n v="1"/>
    <n v="0"/>
  </r>
  <r>
    <s v="Ipatinga"/>
    <x v="4"/>
    <n v="12476"/>
    <n v="0.77"/>
    <n v="0.752"/>
    <n v="0.70499999999999996"/>
    <n v="32711.16"/>
    <n v="248"/>
    <x v="92"/>
    <n v="0"/>
    <s v="Alto"/>
    <x v="0"/>
    <n v="1"/>
    <n v="0"/>
  </r>
  <r>
    <s v="Valinhos"/>
    <x v="0"/>
    <n v="4177"/>
    <n v="0.82"/>
    <n v="0.84799999999999998"/>
    <n v="0.76300000000000001"/>
    <n v="41711.769999999997"/>
    <n v="187"/>
    <x v="93"/>
    <n v="0"/>
    <s v="Muito Alto"/>
    <x v="0"/>
    <n v="1"/>
    <n v="0"/>
  </r>
  <r>
    <s v="Querência"/>
    <x v="8"/>
    <n v="377"/>
    <n v="0.69"/>
    <n v="0.70099999999999996"/>
    <n v="0.56499999999999995"/>
    <n v="75163.710000000006"/>
    <n v="18"/>
    <x v="94"/>
    <n v="0"/>
    <s v="Médio"/>
    <x v="1"/>
    <n v="0"/>
    <n v="0"/>
  </r>
  <r>
    <s v="Rio Claro"/>
    <x v="0"/>
    <n v="8608"/>
    <n v="0.8"/>
    <n v="0.78400000000000003"/>
    <n v="0.76600000000000001"/>
    <n v="43966.89"/>
    <n v="183"/>
    <x v="95"/>
    <n v="0"/>
    <s v="Muito Alto"/>
    <x v="0"/>
    <n v="1"/>
    <n v="0"/>
  </r>
  <r>
    <s v="Nova Friburgo"/>
    <x v="1"/>
    <n v="7204"/>
    <n v="0.745"/>
    <n v="0.75800000000000001"/>
    <n v="0.64500000000000002"/>
    <n v="25979.3"/>
    <n v="211"/>
    <x v="96"/>
    <n v="0"/>
    <s v="Alto"/>
    <x v="0"/>
    <n v="1"/>
    <n v="0"/>
  </r>
  <r>
    <s v="Anápolis"/>
    <x v="10"/>
    <n v="16632"/>
    <n v="0.73699999999999999"/>
    <n v="0.73699999999999999"/>
    <n v="0.66"/>
    <n v="35372.449999999997"/>
    <n v="377"/>
    <x v="97"/>
    <n v="0"/>
    <s v="Alto"/>
    <x v="1"/>
    <n v="1"/>
    <n v="0"/>
  </r>
  <r>
    <s v="Praia Grande"/>
    <x v="0"/>
    <n v="14139"/>
    <n v="0.754"/>
    <n v="0.74399999999999999"/>
    <n v="0.69199999999999995"/>
    <n v="20285.439999999999"/>
    <n v="198"/>
    <x v="98"/>
    <n v="0"/>
    <s v="Alto"/>
    <x v="0"/>
    <n v="1"/>
    <n v="0"/>
  </r>
  <r>
    <s v="Betim"/>
    <x v="4"/>
    <n v="22167"/>
    <n v="0.75"/>
    <n v="0.70899999999999996"/>
    <n v="0.68700000000000006"/>
    <n v="59534.12"/>
    <n v="293"/>
    <x v="99"/>
    <n v="0"/>
    <s v="Alto"/>
    <x v="0"/>
    <n v="1"/>
    <n v="0"/>
  </r>
  <r>
    <s v="Guarujá"/>
    <x v="0"/>
    <n v="13113"/>
    <n v="0.75"/>
    <n v="0.72899999999999998"/>
    <n v="0.67900000000000005"/>
    <n v="25224.38"/>
    <n v="184"/>
    <x v="100"/>
    <n v="0"/>
    <s v="Alto"/>
    <x v="0"/>
    <n v="1"/>
    <n v="0"/>
  </r>
  <r>
    <s v="Bragança Paulista"/>
    <x v="0"/>
    <n v="5960"/>
    <n v="0.78"/>
    <n v="0.77200000000000002"/>
    <n v="0.70399999999999996"/>
    <n v="31346.47"/>
    <n v="211"/>
    <x v="101"/>
    <n v="0"/>
    <s v="Alto"/>
    <x v="0"/>
    <n v="1"/>
    <n v="0"/>
  </r>
  <r>
    <s v="São Vicente"/>
    <x v="0"/>
    <n v="13667"/>
    <n v="0.76800000000000002"/>
    <n v="0.73799999999999999"/>
    <n v="0.71599999999999997"/>
    <n v="14096.68"/>
    <n v="251"/>
    <x v="102"/>
    <n v="0"/>
    <s v="Alto"/>
    <x v="0"/>
    <n v="1"/>
    <n v="0"/>
  </r>
  <r>
    <s v="São Leopoldo"/>
    <x v="3"/>
    <n v="11426"/>
    <n v="0.74"/>
    <n v="0.76600000000000001"/>
    <n v="0.61199999999999999"/>
    <n v="31853.01"/>
    <n v="197"/>
    <x v="103"/>
    <n v="0"/>
    <s v="Alto"/>
    <x v="2"/>
    <n v="1"/>
    <n v="0"/>
  </r>
  <r>
    <s v="Sertãozinho"/>
    <x v="0"/>
    <n v="5685"/>
    <n v="0.76"/>
    <n v="0.76800000000000002"/>
    <n v="0.67200000000000004"/>
    <n v="42168.34"/>
    <n v="128"/>
    <x v="104"/>
    <n v="0"/>
    <s v="Alto"/>
    <x v="0"/>
    <n v="1"/>
    <n v="0"/>
  </r>
  <r>
    <s v="São João De Meriti"/>
    <x v="1"/>
    <n v="23189"/>
    <n v="0.72"/>
    <n v="0.69299999999999995"/>
    <n v="0.64600000000000002"/>
    <n v="20434.259999999998"/>
    <n v="263"/>
    <x v="105"/>
    <n v="0"/>
    <s v="Alto"/>
    <x v="0"/>
    <n v="1"/>
    <n v="0"/>
  </r>
  <r>
    <s v="Jaraguá Do Sul"/>
    <x v="14"/>
    <n v="4296"/>
    <n v="0.8"/>
    <n v="0.79300000000000004"/>
    <n v="0.755"/>
    <n v="46429.86"/>
    <n v="180"/>
    <x v="106"/>
    <n v="0"/>
    <s v="Muito Alto"/>
    <x v="2"/>
    <n v="1"/>
    <n v="0"/>
  </r>
  <r>
    <s v="Suzano"/>
    <x v="0"/>
    <n v="14607"/>
    <n v="0.76500000000000001"/>
    <n v="0.70799999999999996"/>
    <n v="0.72299999999999998"/>
    <n v="32871.69"/>
    <n v="236"/>
    <x v="107"/>
    <n v="0"/>
    <s v="Alto"/>
    <x v="0"/>
    <n v="1"/>
    <n v="0"/>
  </r>
  <r>
    <s v="Sumaré"/>
    <x v="0"/>
    <n v="13415"/>
    <n v="0.76200000000000001"/>
    <n v="0.74399999999999999"/>
    <n v="0.70499999999999996"/>
    <n v="44750.01"/>
    <n v="195"/>
    <x v="108"/>
    <n v="0"/>
    <s v="Alto"/>
    <x v="0"/>
    <n v="1"/>
    <n v="0"/>
  </r>
  <r>
    <s v="Pelotas"/>
    <x v="3"/>
    <n v="12812"/>
    <n v="0.74"/>
    <n v="0.75800000000000001"/>
    <n v="0.63200000000000001"/>
    <n v="22629.54"/>
    <n v="241"/>
    <x v="109"/>
    <n v="0"/>
    <s v="Alto"/>
    <x v="2"/>
    <n v="1"/>
    <n v="0"/>
  </r>
  <r>
    <s v="Sorriso"/>
    <x v="8"/>
    <n v="4139"/>
    <n v="0.74"/>
    <n v="0.77400000000000002"/>
    <n v="0.63500000000000001"/>
    <n v="68132.44"/>
    <n v="79"/>
    <x v="110"/>
    <n v="0"/>
    <s v="Alto"/>
    <x v="1"/>
    <n v="1"/>
    <n v="0"/>
  </r>
  <r>
    <s v="Canoas"/>
    <x v="3"/>
    <n v="17051"/>
    <n v="0.75"/>
    <n v="0.76800000000000002"/>
    <n v="0.63600000000000001"/>
    <n v="56995.33"/>
    <n v="346"/>
    <x v="111"/>
    <n v="0"/>
    <s v="Alto"/>
    <x v="2"/>
    <n v="1"/>
    <n v="0"/>
  </r>
  <r>
    <s v="Passo Fundo"/>
    <x v="3"/>
    <n v="9256"/>
    <n v="0.78"/>
    <n v="0.78700000000000003"/>
    <n v="0.69899999999999995"/>
    <n v="42459.59"/>
    <n v="270"/>
    <x v="112"/>
    <n v="0"/>
    <s v="Alto"/>
    <x v="2"/>
    <n v="1"/>
    <n v="0"/>
  </r>
  <r>
    <s v="Araras"/>
    <x v="0"/>
    <n v="5302"/>
    <n v="0.78"/>
    <n v="0.76300000000000001"/>
    <n v="0.72799999999999998"/>
    <n v="38412.06"/>
    <n v="112"/>
    <x v="113"/>
    <n v="0"/>
    <s v="Alto"/>
    <x v="0"/>
    <n v="1"/>
    <n v="0"/>
  </r>
  <r>
    <s v="Vila Velha"/>
    <x v="15"/>
    <n v="19053"/>
    <n v="0.8"/>
    <n v="0.80700000000000005"/>
    <n v="0.73399999999999999"/>
    <n v="23011.31"/>
    <n v="391"/>
    <x v="114"/>
    <n v="0"/>
    <s v="Muito Alto"/>
    <x v="0"/>
    <n v="1"/>
    <n v="0"/>
  </r>
  <r>
    <s v="Montes Claros"/>
    <x v="4"/>
    <n v="19192"/>
    <n v="0.77"/>
    <n v="0.70699999999999996"/>
    <n v="0.74399999999999999"/>
    <n v="21943.89"/>
    <n v="329"/>
    <x v="115"/>
    <n v="0"/>
    <s v="Alto"/>
    <x v="0"/>
    <n v="1"/>
    <n v="0"/>
  </r>
  <r>
    <s v="Jacareí"/>
    <x v="0"/>
    <n v="10679"/>
    <n v="0.77700000000000002"/>
    <n v="0.749"/>
    <n v="0.749"/>
    <n v="43735.14"/>
    <n v="164"/>
    <x v="116"/>
    <n v="0"/>
    <s v="Alto"/>
    <x v="0"/>
    <n v="1"/>
    <n v="0"/>
  </r>
  <r>
    <s v="Porto Velho"/>
    <x v="23"/>
    <n v="25876"/>
    <n v="0.73599999999999999"/>
    <n v="0.76400000000000001"/>
    <n v="0.63800000000000001"/>
    <n v="28836.46"/>
    <n v="296"/>
    <x v="117"/>
    <n v="0"/>
    <s v="Alto"/>
    <x v="4"/>
    <n v="1"/>
    <n v="0"/>
  </r>
  <r>
    <s v="Teresópolis"/>
    <x v="1"/>
    <n v="4626"/>
    <n v="0.73"/>
    <n v="0.752"/>
    <n v="0.60499999999999998"/>
    <n v="29997.09"/>
    <n v="197"/>
    <x v="118"/>
    <n v="0"/>
    <s v="Alto"/>
    <x v="0"/>
    <n v="1"/>
    <n v="0"/>
  </r>
  <r>
    <s v="Foz Do Iguaçu"/>
    <x v="6"/>
    <n v="14070"/>
    <n v="0.75"/>
    <n v="0.748"/>
    <n v="0.66100000000000003"/>
    <n v="50727.72"/>
    <n v="290"/>
    <x v="119"/>
    <n v="0"/>
    <s v="Alto"/>
    <x v="2"/>
    <n v="1"/>
    <n v="0"/>
  </r>
  <r>
    <s v="Barretos"/>
    <x v="0"/>
    <n v="5203"/>
    <n v="0.78900000000000003"/>
    <n v="0.76200000000000001"/>
    <n v="0.73799999999999999"/>
    <n v="36842.26"/>
    <n v="113"/>
    <x v="120"/>
    <n v="0"/>
    <s v="Alto"/>
    <x v="0"/>
    <n v="1"/>
    <n v="0"/>
  </r>
  <r>
    <s v="Atibaia"/>
    <x v="0"/>
    <n v="4693"/>
    <n v="0.76500000000000001"/>
    <n v="0.78600000000000003"/>
    <n v="0.67"/>
    <n v="42412.58"/>
    <n v="167"/>
    <x v="121"/>
    <n v="0"/>
    <s v="Alto"/>
    <x v="0"/>
    <n v="1"/>
    <n v="0"/>
  </r>
  <r>
    <s v="Campina Grande"/>
    <x v="17"/>
    <n v="21057"/>
    <n v="0.72"/>
    <n v="0.70199999999999996"/>
    <n v="0.65400000000000003"/>
    <n v="20534.71"/>
    <n v="404"/>
    <x v="122"/>
    <n v="0"/>
    <s v="Alto"/>
    <x v="3"/>
    <n v="1"/>
    <n v="0"/>
  </r>
  <r>
    <s v="Poços De Caldas"/>
    <x v="4"/>
    <n v="6980"/>
    <n v="0.77900000000000003"/>
    <n v="0.76800000000000002"/>
    <n v="0.70599999999999996"/>
    <n v="37094.870000000003"/>
    <n v="149"/>
    <x v="123"/>
    <n v="0"/>
    <s v="Alto"/>
    <x v="0"/>
    <n v="1"/>
    <n v="0"/>
  </r>
  <r>
    <s v="Vinhedo"/>
    <x v="0"/>
    <n v="2790"/>
    <n v="0.82"/>
    <n v="0.84"/>
    <n v="0.73899999999999999"/>
    <n v="106027"/>
    <n v="96"/>
    <x v="124"/>
    <n v="0"/>
    <s v="Muito Alto"/>
    <x v="0"/>
    <n v="1"/>
    <n v="0"/>
  </r>
  <r>
    <s v="Mogi Guaçu"/>
    <x v="0"/>
    <n v="6232"/>
    <n v="0.77400000000000002"/>
    <n v="0.74"/>
    <n v="0.73599999999999999"/>
    <n v="33665.99"/>
    <n v="141"/>
    <x v="125"/>
    <n v="0"/>
    <s v="Alto"/>
    <x v="0"/>
    <n v="1"/>
    <n v="0"/>
  </r>
  <r>
    <s v="Novo Horizonte"/>
    <x v="0"/>
    <n v="1695"/>
    <n v="0.753"/>
    <n v="0.74099999999999999"/>
    <n v="0.66500000000000004"/>
    <n v="31255.3"/>
    <n v="45"/>
    <x v="126"/>
    <n v="0"/>
    <s v="Alto"/>
    <x v="0"/>
    <n v="1"/>
    <n v="0"/>
  </r>
  <r>
    <s v="Dourados"/>
    <x v="13"/>
    <n v="10638"/>
    <n v="0.747"/>
    <n v="0.753"/>
    <n v="0.65700000000000003"/>
    <n v="36320.620000000003"/>
    <n v="192"/>
    <x v="127"/>
    <n v="0"/>
    <s v="Alto"/>
    <x v="1"/>
    <n v="1"/>
    <n v="0"/>
  </r>
  <r>
    <s v="Ananindeua"/>
    <x v="12"/>
    <n v="29206"/>
    <n v="0.71799999999999997"/>
    <n v="0.68400000000000005"/>
    <n v="0.65800000000000003"/>
    <n v="13137.13"/>
    <n v="204"/>
    <x v="128"/>
    <n v="0"/>
    <s v="Alto"/>
    <x v="4"/>
    <n v="1"/>
    <n v="0"/>
  </r>
  <r>
    <s v="Catanduva"/>
    <x v="0"/>
    <n v="5000"/>
    <n v="0.78500000000000003"/>
    <n v="0.76700000000000002"/>
    <n v="0.74"/>
    <n v="32110.65"/>
    <n v="92"/>
    <x v="129"/>
    <n v="0"/>
    <s v="Alto"/>
    <x v="0"/>
    <n v="1"/>
    <n v="0"/>
  </r>
  <r>
    <s v="Santana De Parnaíba"/>
    <x v="0"/>
    <n v="4253"/>
    <n v="0.81"/>
    <n v="0.876"/>
    <n v="0.72499999999999998"/>
    <n v="65644.990000000005"/>
    <n v="164"/>
    <x v="130"/>
    <n v="0"/>
    <s v="Muito Alto"/>
    <x v="0"/>
    <n v="1"/>
    <n v="0"/>
  </r>
  <r>
    <s v="Paracatu"/>
    <x v="4"/>
    <n v="4383"/>
    <n v="0.74"/>
    <n v="0.70399999999999996"/>
    <n v="0.68500000000000005"/>
    <n v="35093.699999999997"/>
    <n v="60"/>
    <x v="131"/>
    <n v="0"/>
    <s v="Alto"/>
    <x v="0"/>
    <n v="1"/>
    <n v="0"/>
  </r>
  <r>
    <s v="Pouso Alegre"/>
    <x v="4"/>
    <n v="5946"/>
    <n v="0.77400000000000002"/>
    <n v="0.755"/>
    <n v="0.70399999999999996"/>
    <n v="46860.13"/>
    <n v="170"/>
    <x v="132"/>
    <n v="0"/>
    <s v="Alto"/>
    <x v="0"/>
    <n v="1"/>
    <n v="0"/>
  </r>
  <r>
    <s v="Camaçari"/>
    <x v="7"/>
    <n v="5982"/>
    <n v="0.69"/>
    <n v="0.68100000000000005"/>
    <n v="0.61599999999999999"/>
    <n v="75103.899999999994"/>
    <n v="147"/>
    <x v="133"/>
    <n v="0"/>
    <s v="Médio"/>
    <x v="3"/>
    <n v="1"/>
    <n v="0"/>
  </r>
  <r>
    <s v="Campo Mourão"/>
    <x v="6"/>
    <n v="4230"/>
    <n v="0.75700000000000001"/>
    <n v="0.749"/>
    <n v="0.68899999999999995"/>
    <n v="36001.599999999999"/>
    <n v="93"/>
    <x v="134"/>
    <n v="0"/>
    <s v="Alto"/>
    <x v="2"/>
    <n v="1"/>
    <n v="0"/>
  </r>
  <r>
    <s v="Jaboatão Dos Guararapes"/>
    <x v="5"/>
    <n v="22956"/>
    <n v="0.72"/>
    <n v="0.69199999999999995"/>
    <n v="0.64200000000000002"/>
    <n v="19491.3"/>
    <n v="338"/>
    <x v="135"/>
    <n v="0"/>
    <s v="Alto"/>
    <x v="3"/>
    <n v="1"/>
    <n v="0"/>
  </r>
  <r>
    <s v="Botucatu"/>
    <x v="0"/>
    <n v="6190"/>
    <n v="0.8"/>
    <n v="0.79"/>
    <n v="0.746"/>
    <n v="34339.019999999997"/>
    <n v="175"/>
    <x v="136"/>
    <n v="0"/>
    <s v="Muito Alto"/>
    <x v="0"/>
    <n v="1"/>
    <n v="0"/>
  </r>
  <r>
    <s v="Lauro De Freitas"/>
    <x v="7"/>
    <n v="8813"/>
    <n v="0.754"/>
    <n v="0.78100000000000003"/>
    <n v="0.66300000000000003"/>
    <n v="31360.720000000001"/>
    <n v="193"/>
    <x v="137"/>
    <n v="0"/>
    <s v="Alto"/>
    <x v="3"/>
    <n v="1"/>
    <n v="0"/>
  </r>
  <r>
    <s v="Jaú"/>
    <x v="0"/>
    <n v="6403"/>
    <n v="0.77800000000000002"/>
    <n v="0.76800000000000002"/>
    <n v="0.69299999999999995"/>
    <n v="29873.78"/>
    <n v="120"/>
    <x v="138"/>
    <n v="0"/>
    <s v="Alto"/>
    <x v="0"/>
    <n v="1"/>
    <n v="0"/>
  </r>
  <r>
    <s v="Brusque"/>
    <x v="14"/>
    <n v="5082"/>
    <n v="0.79500000000000004"/>
    <n v="0.79400000000000004"/>
    <n v="0.70699999999999996"/>
    <n v="41682.639999999999"/>
    <n v="98"/>
    <x v="139"/>
    <n v="0"/>
    <s v="Alto"/>
    <x v="2"/>
    <n v="1"/>
    <n v="0"/>
  </r>
  <r>
    <s v="Sinop"/>
    <x v="8"/>
    <n v="6849"/>
    <n v="0.754"/>
    <n v="0.755"/>
    <n v="0.68200000000000005"/>
    <n v="38499.31"/>
    <n v="107"/>
    <x v="140"/>
    <n v="0"/>
    <s v="Alto"/>
    <x v="1"/>
    <n v="1"/>
    <n v="0"/>
  </r>
  <r>
    <s v="Governador Valadares"/>
    <x v="4"/>
    <n v="13893"/>
    <n v="0.72699999999999998"/>
    <n v="0.71399999999999997"/>
    <n v="0.64400000000000002"/>
    <n v="20207.310000000001"/>
    <n v="228"/>
    <x v="141"/>
    <n v="0"/>
    <s v="Alto"/>
    <x v="0"/>
    <n v="1"/>
    <n v="0"/>
  </r>
  <r>
    <s v="Santa Bárbara D'Oeste"/>
    <x v="0"/>
    <n v="8307"/>
    <n v="0.78"/>
    <n v="0.752"/>
    <n v="0.73099999999999998"/>
    <n v="26590.27"/>
    <n v="147"/>
    <x v="142"/>
    <n v="0"/>
    <s v="Alto"/>
    <x v="0"/>
    <n v="1"/>
    <n v="0"/>
  </r>
  <r>
    <s v="São José"/>
    <x v="14"/>
    <n v="9249"/>
    <n v="0.80900000000000005"/>
    <n v="0.79900000000000004"/>
    <n v="0.752"/>
    <n v="41960.75"/>
    <n v="220"/>
    <x v="143"/>
    <n v="0"/>
    <s v="Muito Alto"/>
    <x v="2"/>
    <n v="1"/>
    <n v="0"/>
  </r>
  <r>
    <s v="Barra Mansa"/>
    <x v="1"/>
    <n v="8544"/>
    <n v="0.73"/>
    <n v="0.72"/>
    <n v="0.65700000000000003"/>
    <n v="26346.46"/>
    <n v="139"/>
    <x v="144"/>
    <n v="0"/>
    <s v="Alto"/>
    <x v="0"/>
    <n v="1"/>
    <n v="0"/>
  </r>
  <r>
    <s v="Divinópolis"/>
    <x v="4"/>
    <n v="8836"/>
    <n v="0.76400000000000001"/>
    <n v="0.753"/>
    <n v="0.70199999999999996"/>
    <n v="24191.34"/>
    <n v="222"/>
    <x v="145"/>
    <n v="0"/>
    <s v="Alto"/>
    <x v="0"/>
    <n v="1"/>
    <n v="0"/>
  </r>
  <r>
    <s v="Caruaru"/>
    <x v="5"/>
    <n v="16867"/>
    <n v="0.67700000000000005"/>
    <n v="0.68100000000000005"/>
    <n v="0.56899999999999995"/>
    <n v="17880.189999999999"/>
    <n v="201"/>
    <x v="146"/>
    <n v="0"/>
    <s v="Médio"/>
    <x v="3"/>
    <n v="1"/>
    <n v="0"/>
  </r>
  <r>
    <s v="Cabo Frio"/>
    <x v="1"/>
    <n v="8842"/>
    <n v="0.73499999999999999"/>
    <n v="0.74299999999999999"/>
    <n v="0.64"/>
    <n v="33969.57"/>
    <n v="195"/>
    <x v="147"/>
    <n v="0"/>
    <s v="Alto"/>
    <x v="0"/>
    <n v="1"/>
    <n v="0"/>
  </r>
  <r>
    <s v="São João Da Boa Vista"/>
    <x v="0"/>
    <n v="3449"/>
    <n v="0.79700000000000004"/>
    <n v="0.77600000000000002"/>
    <n v="0.749"/>
    <n v="30716.49"/>
    <n v="80"/>
    <x v="148"/>
    <n v="0"/>
    <s v="Alto"/>
    <x v="0"/>
    <n v="1"/>
    <n v="0"/>
  </r>
  <r>
    <s v="Catalão"/>
    <x v="10"/>
    <n v="4385"/>
    <n v="0.77"/>
    <n v="0.76900000000000002"/>
    <n v="0.71499999999999997"/>
    <n v="58559.74"/>
    <n v="92"/>
    <x v="149"/>
    <n v="0"/>
    <s v="Alto"/>
    <x v="1"/>
    <n v="1"/>
    <n v="0"/>
  </r>
  <r>
    <s v="Cubatão"/>
    <x v="0"/>
    <n v="3460"/>
    <n v="0.73699999999999999"/>
    <n v="0.71599999999999997"/>
    <n v="0.68100000000000005"/>
    <n v="138153.22"/>
    <n v="78"/>
    <x v="150"/>
    <n v="0"/>
    <s v="Alto"/>
    <x v="0"/>
    <n v="1"/>
    <n v="0"/>
  </r>
  <r>
    <s v="Luís Eduardo Magalhães"/>
    <x v="7"/>
    <n v="4282"/>
    <n v="0.71599999999999997"/>
    <n v="0.754"/>
    <n v="0.59"/>
    <n v="48937.78"/>
    <n v="75"/>
    <x v="151"/>
    <n v="0"/>
    <s v="Alto"/>
    <x v="3"/>
    <n v="1"/>
    <n v="0"/>
  </r>
  <r>
    <s v="Assis"/>
    <x v="0"/>
    <n v="4394"/>
    <n v="0.80500000000000005"/>
    <n v="0.77100000000000002"/>
    <n v="0.78100000000000003"/>
    <n v="27921.64"/>
    <n v="96"/>
    <x v="152"/>
    <n v="0"/>
    <s v="Muito Alto"/>
    <x v="0"/>
    <n v="1"/>
    <n v="0"/>
  </r>
  <r>
    <s v="Sete Lagoas"/>
    <x v="4"/>
    <n v="10492"/>
    <n v="0.76"/>
    <n v="0.74199999999999999"/>
    <n v="0.70499999999999996"/>
    <n v="31042.95"/>
    <n v="219"/>
    <x v="153"/>
    <n v="0"/>
    <s v="Alto"/>
    <x v="0"/>
    <n v="1"/>
    <n v="0"/>
  </r>
  <r>
    <s v="Bento Gonçalves"/>
    <x v="3"/>
    <n v="4103"/>
    <n v="0.77800000000000002"/>
    <n v="0.80500000000000005"/>
    <n v="0.69499999999999995"/>
    <n v="47657.58"/>
    <n v="183"/>
    <x v="154"/>
    <n v="0"/>
    <s v="Alto"/>
    <x v="2"/>
    <n v="1"/>
    <n v="0"/>
  </r>
  <r>
    <s v="Itatiba"/>
    <x v="0"/>
    <n v="3757"/>
    <n v="0.77800000000000002"/>
    <n v="0.78800000000000003"/>
    <n v="0.70799999999999996"/>
    <n v="44580.54"/>
    <n v="101"/>
    <x v="155"/>
    <n v="0"/>
    <s v="Alto"/>
    <x v="0"/>
    <n v="1"/>
    <n v="0"/>
  </r>
  <r>
    <s v="Orlândia"/>
    <x v="0"/>
    <n v="1887"/>
    <n v="0.78"/>
    <n v="0.76500000000000001"/>
    <n v="0.70299999999999996"/>
    <n v="37186.74"/>
    <n v="54"/>
    <x v="156"/>
    <n v="0"/>
    <s v="Alto"/>
    <x v="0"/>
    <n v="1"/>
    <n v="0"/>
  </r>
  <r>
    <s v="Balneário Camboriú"/>
    <x v="14"/>
    <n v="3692"/>
    <n v="0.84499999999999997"/>
    <n v="0.85399999999999998"/>
    <n v="0.78900000000000003"/>
    <n v="37429.03"/>
    <n v="174"/>
    <x v="157"/>
    <n v="0"/>
    <s v="Muito Alto"/>
    <x v="2"/>
    <n v="1"/>
    <n v="0"/>
  </r>
  <r>
    <s v="Itapira"/>
    <x v="0"/>
    <n v="2613"/>
    <n v="0.76200000000000001"/>
    <n v="0.75"/>
    <n v="0.69199999999999995"/>
    <n v="46737.42"/>
    <n v="45"/>
    <x v="158"/>
    <n v="0"/>
    <s v="Alto"/>
    <x v="0"/>
    <n v="1"/>
    <n v="0"/>
  </r>
  <r>
    <s v="Jaboticabal"/>
    <x v="0"/>
    <n v="3169"/>
    <n v="0.77800000000000002"/>
    <n v="0.77800000000000002"/>
    <n v="0.71"/>
    <n v="35019.919999999998"/>
    <n v="52"/>
    <x v="159"/>
    <n v="0"/>
    <s v="Alto"/>
    <x v="0"/>
    <n v="1"/>
    <n v="0"/>
  </r>
  <r>
    <s v="Resende"/>
    <x v="1"/>
    <n v="6029"/>
    <n v="0.76800000000000002"/>
    <n v="0.76200000000000001"/>
    <n v="0.70899999999999996"/>
    <n v="50234.49"/>
    <n v="136"/>
    <x v="160"/>
    <n v="0"/>
    <s v="Alto"/>
    <x v="0"/>
    <n v="1"/>
    <n v="0"/>
  </r>
  <r>
    <s v="Angra Dos Reis"/>
    <x v="1"/>
    <n v="8287"/>
    <n v="0.72"/>
    <n v="0.74"/>
    <n v="0.60499999999999998"/>
    <n v="47636.4"/>
    <n v="104"/>
    <x v="161"/>
    <n v="0"/>
    <s v="Alto"/>
    <x v="0"/>
    <n v="1"/>
    <n v="0"/>
  </r>
  <r>
    <s v="Tupã"/>
    <x v="0"/>
    <n v="2374"/>
    <n v="0.77"/>
    <n v="0.76400000000000001"/>
    <n v="0.70399999999999996"/>
    <n v="25424.12"/>
    <n v="58"/>
    <x v="162"/>
    <n v="0"/>
    <s v="Alto"/>
    <x v="0"/>
    <n v="1"/>
    <n v="0"/>
  </r>
  <r>
    <s v="Passos"/>
    <x v="4"/>
    <n v="5060"/>
    <n v="0.76"/>
    <n v="0.74099999999999999"/>
    <n v="0.65800000000000003"/>
    <n v="20221.63"/>
    <n v="102"/>
    <x v="163"/>
    <n v="0"/>
    <s v="Alto"/>
    <x v="0"/>
    <n v="1"/>
    <n v="0"/>
  </r>
  <r>
    <s v="Serra"/>
    <x v="15"/>
    <n v="23768"/>
    <n v="0.74"/>
    <n v="0.72"/>
    <n v="0.66400000000000003"/>
    <n v="37088.81"/>
    <n v="365"/>
    <x v="164"/>
    <n v="0"/>
    <s v="Alto"/>
    <x v="0"/>
    <n v="1"/>
    <n v="0"/>
  </r>
  <r>
    <s v="Petrolina"/>
    <x v="5"/>
    <n v="14866"/>
    <n v="0.7"/>
    <n v="0.69499999999999995"/>
    <n v="0.61099999999999999"/>
    <n v="17160.36"/>
    <n v="306"/>
    <x v="165"/>
    <n v="0"/>
    <s v="Alto"/>
    <x v="3"/>
    <n v="1"/>
    <n v="0"/>
  </r>
  <r>
    <s v="Birigui"/>
    <x v="0"/>
    <n v="5094"/>
    <n v="0.78"/>
    <n v="0.74299999999999999"/>
    <n v="0.73399999999999999"/>
    <n v="27389.84"/>
    <n v="53"/>
    <x v="166"/>
    <n v="0"/>
    <s v="Alto"/>
    <x v="0"/>
    <n v="1"/>
    <n v="0"/>
  </r>
  <r>
    <s v="Toledo"/>
    <x v="6"/>
    <n v="5096"/>
    <n v="0.76800000000000002"/>
    <n v="0.755"/>
    <n v="0.70199999999999996"/>
    <n v="40433.370000000003"/>
    <n v="181"/>
    <x v="167"/>
    <n v="0"/>
    <s v="Alto"/>
    <x v="2"/>
    <n v="1"/>
    <n v="0"/>
  </r>
  <r>
    <s v="Paulínia"/>
    <x v="0"/>
    <n v="4503"/>
    <n v="0.79500000000000004"/>
    <n v="0.8"/>
    <n v="0.72699999999999998"/>
    <n v="314637.69"/>
    <n v="118"/>
    <x v="168"/>
    <n v="0"/>
    <s v="Alto"/>
    <x v="0"/>
    <n v="1"/>
    <n v="0"/>
  </r>
  <r>
    <s v="Carapicuíba"/>
    <x v="0"/>
    <n v="20476"/>
    <n v="0.75"/>
    <n v="0.72099999999999997"/>
    <n v="0.69299999999999995"/>
    <n v="13218.19"/>
    <n v="240"/>
    <x v="169"/>
    <n v="0"/>
    <s v="Alto"/>
    <x v="0"/>
    <n v="1"/>
    <n v="0"/>
  </r>
  <r>
    <s v="Lavras"/>
    <x v="4"/>
    <n v="4101"/>
    <n v="0.78200000000000003"/>
    <n v="0.75700000000000001"/>
    <n v="0.71899999999999997"/>
    <n v="22428.25"/>
    <n v="81"/>
    <x v="170"/>
    <n v="0"/>
    <s v="Alto"/>
    <x v="0"/>
    <n v="1"/>
    <n v="0"/>
  </r>
  <r>
    <s v="Salto"/>
    <x v="0"/>
    <n v="5316"/>
    <n v="0.78"/>
    <n v="0.755"/>
    <n v="0.751"/>
    <n v="53864.05"/>
    <n v="93"/>
    <x v="171"/>
    <n v="0"/>
    <s v="Alto"/>
    <x v="0"/>
    <n v="1"/>
    <n v="0"/>
  </r>
  <r>
    <s v="Ribeirão Pires"/>
    <x v="0"/>
    <n v="5224"/>
    <n v="0.78400000000000003"/>
    <n v="0.749"/>
    <n v="0.76"/>
    <n v="24947.07"/>
    <n v="111"/>
    <x v="172"/>
    <n v="0"/>
    <s v="Alto"/>
    <x v="0"/>
    <n v="1"/>
    <n v="0"/>
  </r>
  <r>
    <s v="Conselheiro Lafaiete"/>
    <x v="4"/>
    <n v="5499"/>
    <n v="0.76"/>
    <n v="0.73599999999999999"/>
    <n v="0.69699999999999995"/>
    <n v="15735.75"/>
    <n v="133"/>
    <x v="173"/>
    <n v="0"/>
    <s v="Alto"/>
    <x v="0"/>
    <n v="1"/>
    <n v="0"/>
  </r>
  <r>
    <s v="Itapetininga"/>
    <x v="0"/>
    <n v="7326"/>
    <n v="0.76300000000000001"/>
    <n v="0.72799999999999998"/>
    <n v="0.70499999999999996"/>
    <n v="29339.86"/>
    <n v="180"/>
    <x v="174"/>
    <n v="0"/>
    <s v="Alto"/>
    <x v="0"/>
    <n v="1"/>
    <n v="0"/>
  </r>
  <r>
    <s v="Santa Maria"/>
    <x v="3"/>
    <n v="11387"/>
    <n v="0.78400000000000003"/>
    <n v="0.79500000000000004"/>
    <n v="0.71499999999999997"/>
    <n v="24596.22"/>
    <n v="322"/>
    <x v="175"/>
    <n v="0"/>
    <s v="Alto"/>
    <x v="2"/>
    <n v="1"/>
    <n v="0"/>
  </r>
  <r>
    <s v="Gravataí"/>
    <x v="3"/>
    <n v="11972"/>
    <n v="0.73599999999999999"/>
    <n v="0.72699999999999998"/>
    <n v="0.63600000000000001"/>
    <n v="36629.74"/>
    <n v="199"/>
    <x v="176"/>
    <n v="0"/>
    <s v="Alto"/>
    <x v="2"/>
    <n v="1"/>
    <n v="0"/>
  </r>
  <r>
    <s v="Macapá"/>
    <x v="24"/>
    <n v="23717"/>
    <n v="0.73299999999999998"/>
    <n v="0.72299999999999998"/>
    <n v="0.66300000000000003"/>
    <n v="19935.32"/>
    <n v="364"/>
    <x v="177"/>
    <n v="0"/>
    <s v="Alto"/>
    <x v="4"/>
    <n v="1"/>
    <n v="0"/>
  </r>
  <r>
    <s v="Nova Lima"/>
    <x v="4"/>
    <n v="3804"/>
    <n v="0.81299999999999994"/>
    <n v="0.86399999999999999"/>
    <n v="0.70399999999999996"/>
    <n v="82145.16"/>
    <n v="139"/>
    <x v="178"/>
    <n v="0"/>
    <s v="Muito Alto"/>
    <x v="0"/>
    <n v="1"/>
    <n v="0"/>
  </r>
  <r>
    <s v="Votuporanga"/>
    <x v="0"/>
    <n v="3371"/>
    <n v="0.79"/>
    <n v="0.77200000000000002"/>
    <n v="0.74399999999999999"/>
    <n v="29120.959999999999"/>
    <n v="87"/>
    <x v="179"/>
    <n v="0"/>
    <s v="Alto"/>
    <x v="0"/>
    <n v="1"/>
    <n v="0"/>
  </r>
  <r>
    <s v="Guaratinguetá"/>
    <x v="0"/>
    <n v="5045"/>
    <n v="0.8"/>
    <n v="0.76400000000000001"/>
    <n v="0.751"/>
    <n v="35347.699999999997"/>
    <n v="125"/>
    <x v="180"/>
    <n v="0"/>
    <s v="Muito Alto"/>
    <x v="0"/>
    <n v="1"/>
    <n v="0"/>
  </r>
  <r>
    <s v="Itajubá"/>
    <x v="4"/>
    <n v="3918"/>
    <n v="0.78700000000000003"/>
    <n v="0.76700000000000002"/>
    <n v="0.71799999999999997"/>
    <n v="27397.439999999999"/>
    <n v="125"/>
    <x v="181"/>
    <n v="0"/>
    <s v="Alto"/>
    <x v="0"/>
    <n v="1"/>
    <n v="0"/>
  </r>
  <r>
    <s v="Pindamonhangaba"/>
    <x v="0"/>
    <n v="7659"/>
    <n v="0.77300000000000002"/>
    <n v="0.745"/>
    <n v="0.73599999999999999"/>
    <n v="41328.58"/>
    <n v="174"/>
    <x v="182"/>
    <n v="0"/>
    <s v="Alto"/>
    <x v="0"/>
    <n v="1"/>
    <n v="0"/>
  </r>
  <r>
    <s v="Itaquaquecetuba"/>
    <x v="0"/>
    <n v="20794"/>
    <n v="0.71"/>
    <n v="0.66500000000000004"/>
    <n v="0.64800000000000002"/>
    <n v="18240.37"/>
    <n v="158"/>
    <x v="183"/>
    <n v="0"/>
    <s v="Alto"/>
    <x v="0"/>
    <n v="1"/>
    <n v="0"/>
  </r>
  <r>
    <s v="Vitória Da Conquista"/>
    <x v="7"/>
    <n v="16353"/>
    <n v="0.68"/>
    <n v="0.68100000000000005"/>
    <n v="0.58099999999999996"/>
    <n v="17991.07"/>
    <n v="376"/>
    <x v="184"/>
    <n v="0"/>
    <s v="Médio"/>
    <x v="3"/>
    <n v="1"/>
    <n v="0"/>
  </r>
  <r>
    <s v="Matão"/>
    <x v="0"/>
    <n v="3489"/>
    <n v="0.77300000000000002"/>
    <n v="0.76600000000000001"/>
    <n v="0.71299999999999997"/>
    <n v="45441.41"/>
    <n v="73"/>
    <x v="185"/>
    <n v="0"/>
    <s v="Alto"/>
    <x v="0"/>
    <n v="1"/>
    <n v="0"/>
  </r>
  <r>
    <s v="Hortolândia"/>
    <x v="0"/>
    <n v="10742"/>
    <n v="0.76"/>
    <n v="0.71599999999999997"/>
    <n v="0.70299999999999996"/>
    <n v="52570.87"/>
    <n v="190"/>
    <x v="186"/>
    <n v="0"/>
    <s v="Alto"/>
    <x v="0"/>
    <n v="1"/>
    <n v="0"/>
  </r>
  <r>
    <s v="Uruguaiana"/>
    <x v="3"/>
    <n v="7197"/>
    <n v="0.74"/>
    <n v="0.72199999999999998"/>
    <n v="0.66100000000000003"/>
    <n v="20522.98"/>
    <n v="80"/>
    <x v="187"/>
    <n v="0"/>
    <s v="Alto"/>
    <x v="2"/>
    <n v="1"/>
    <n v="0"/>
  </r>
  <r>
    <s v="Arapongas"/>
    <x v="6"/>
    <n v="5023"/>
    <n v="0.748"/>
    <n v="0.751"/>
    <n v="0.66900000000000004"/>
    <n v="34462.699999999997"/>
    <n v="134"/>
    <x v="188"/>
    <n v="0"/>
    <s v="Alto"/>
    <x v="2"/>
    <n v="1"/>
    <n v="0"/>
  </r>
  <r>
    <s v="Barbacena"/>
    <x v="4"/>
    <n v="5409"/>
    <n v="0.76900000000000002"/>
    <n v="0.751"/>
    <n v="0.68700000000000006"/>
    <n v="18885.439999999999"/>
    <n v="95"/>
    <x v="189"/>
    <n v="0"/>
    <s v="Alto"/>
    <x v="0"/>
    <n v="1"/>
    <n v="0"/>
  </r>
  <r>
    <s v="Horizontina"/>
    <x v="3"/>
    <n v="705"/>
    <n v="0.78"/>
    <n v="0.78200000000000003"/>
    <n v="0.71599999999999997"/>
    <n v="63063.89"/>
    <n v="30"/>
    <x v="190"/>
    <n v="0"/>
    <s v="Alto"/>
    <x v="2"/>
    <n v="0"/>
    <n v="0"/>
  </r>
  <r>
    <s v="Amparo"/>
    <x v="0"/>
    <n v="2271"/>
    <n v="0.78500000000000003"/>
    <n v="0.78"/>
    <n v="0.71099999999999997"/>
    <n v="48680.71"/>
    <n v="57"/>
    <x v="191"/>
    <n v="0"/>
    <s v="Alto"/>
    <x v="0"/>
    <n v="1"/>
    <n v="0"/>
  </r>
  <r>
    <s v="Alfenas"/>
    <x v="4"/>
    <n v="3482"/>
    <n v="0.76"/>
    <n v="0.73699999999999999"/>
    <n v="0.71199999999999997"/>
    <n v="28964.87"/>
    <n v="70"/>
    <x v="192"/>
    <n v="0"/>
    <s v="Alto"/>
    <x v="0"/>
    <n v="1"/>
    <n v="0"/>
  </r>
  <r>
    <s v="Valparaíso"/>
    <x v="0"/>
    <n v="1129"/>
    <n v="0.72499999999999998"/>
    <n v="0.71899999999999997"/>
    <n v="0.64300000000000002"/>
    <n v="45386.68"/>
    <n v="15"/>
    <x v="193"/>
    <n v="0"/>
    <s v="Alto"/>
    <x v="0"/>
    <n v="1"/>
    <n v="0"/>
  </r>
  <r>
    <s v="Batatais"/>
    <x v="0"/>
    <n v="2169"/>
    <n v="0.76"/>
    <n v="0.76600000000000001"/>
    <n v="0.68500000000000005"/>
    <n v="27229.67"/>
    <n v="54"/>
    <x v="194"/>
    <n v="0"/>
    <s v="Alto"/>
    <x v="0"/>
    <n v="1"/>
    <n v="0"/>
  </r>
  <r>
    <s v="Bebedouro"/>
    <x v="0"/>
    <n v="3378"/>
    <n v="0.78"/>
    <n v="0.75600000000000001"/>
    <n v="0.73499999999999999"/>
    <n v="41444.67"/>
    <n v="50"/>
    <x v="195"/>
    <n v="0"/>
    <s v="Alto"/>
    <x v="0"/>
    <n v="1"/>
    <n v="0"/>
  </r>
  <r>
    <s v="Olinda"/>
    <x v="5"/>
    <n v="14740"/>
    <n v="0.73499999999999999"/>
    <n v="0.70399999999999996"/>
    <n v="0.67500000000000004"/>
    <n v="13515.27"/>
    <n v="287"/>
    <x v="196"/>
    <n v="0"/>
    <s v="Alto"/>
    <x v="3"/>
    <n v="1"/>
    <n v="0"/>
  </r>
  <r>
    <s v="Rio Grande"/>
    <x v="3"/>
    <n v="9416"/>
    <n v="0.74"/>
    <n v="0.752"/>
    <n v="0.63700000000000001"/>
    <n v="36816.67"/>
    <n v="168"/>
    <x v="197"/>
    <n v="0"/>
    <s v="Alto"/>
    <x v="2"/>
    <n v="1"/>
    <n v="0"/>
  </r>
  <r>
    <s v="Mogi Mirim"/>
    <x v="0"/>
    <n v="3796"/>
    <n v="0.78400000000000003"/>
    <n v="0.76700000000000002"/>
    <n v="0.71499999999999997"/>
    <n v="46512.31"/>
    <n v="85"/>
    <x v="198"/>
    <n v="0"/>
    <s v="Alto"/>
    <x v="0"/>
    <n v="1"/>
    <n v="0"/>
  </r>
  <r>
    <s v="São Roque"/>
    <x v="0"/>
    <n v="2765"/>
    <n v="0.76800000000000002"/>
    <n v="0.76500000000000001"/>
    <n v="0.68700000000000006"/>
    <n v="28920.639999999999"/>
    <n v="108"/>
    <x v="199"/>
    <n v="0"/>
    <s v="Alto"/>
    <x v="0"/>
    <n v="1"/>
    <n v="0"/>
  </r>
  <r>
    <s v="Paranaguá"/>
    <x v="6"/>
    <n v="8150"/>
    <n v="0.75"/>
    <n v="0.73299999999999998"/>
    <n v="0.67600000000000005"/>
    <n v="54723.35"/>
    <n v="133"/>
    <x v="200"/>
    <n v="0"/>
    <s v="Alto"/>
    <x v="2"/>
    <n v="1"/>
    <n v="0"/>
  </r>
  <r>
    <s v="Nilópolis"/>
    <x v="1"/>
    <n v="7410"/>
    <n v="0.753"/>
    <n v="0.73099999999999998"/>
    <n v="0.71599999999999997"/>
    <n v="16045.55"/>
    <n v="110"/>
    <x v="201"/>
    <n v="0"/>
    <s v="Alto"/>
    <x v="0"/>
    <n v="1"/>
    <n v="0"/>
  </r>
  <r>
    <s v="Joaçaba"/>
    <x v="14"/>
    <n v="672"/>
    <n v="0.83"/>
    <n v="0.82299999999999995"/>
    <n v="0.77100000000000002"/>
    <n v="50765.38"/>
    <n v="40"/>
    <x v="202"/>
    <n v="0"/>
    <s v="Muito Alto"/>
    <x v="2"/>
    <n v="0"/>
    <n v="0"/>
  </r>
  <r>
    <s v="Arujá"/>
    <x v="0"/>
    <n v="4073"/>
    <n v="0.78400000000000003"/>
    <n v="0.76100000000000001"/>
    <n v="0.73"/>
    <n v="55521.78"/>
    <n v="84"/>
    <x v="203"/>
    <n v="0"/>
    <s v="Alto"/>
    <x v="0"/>
    <n v="1"/>
    <n v="0"/>
  </r>
  <r>
    <s v="Santa Cruz Do Sul"/>
    <x v="3"/>
    <n v="4718"/>
    <n v="0.77300000000000002"/>
    <n v="0.78200000000000003"/>
    <n v="0.69299999999999995"/>
    <n v="63536.14"/>
    <n v="197"/>
    <x v="204"/>
    <n v="0"/>
    <s v="Alto"/>
    <x v="2"/>
    <n v="1"/>
    <n v="0"/>
  </r>
  <r>
    <s v="Lins"/>
    <x v="0"/>
    <n v="3226"/>
    <n v="0.79"/>
    <n v="0.76200000000000001"/>
    <n v="0.73299999999999998"/>
    <n v="55070.04"/>
    <n v="59"/>
    <x v="205"/>
    <n v="0"/>
    <s v="Alto"/>
    <x v="0"/>
    <n v="1"/>
    <n v="0"/>
  </r>
  <r>
    <s v="Lages"/>
    <x v="14"/>
    <n v="8379"/>
    <n v="0.77"/>
    <n v="0.755"/>
    <n v="0.69699999999999995"/>
    <n v="29930.95"/>
    <n v="129"/>
    <x v="206"/>
    <n v="0"/>
    <s v="Alto"/>
    <x v="2"/>
    <n v="1"/>
    <n v="0"/>
  </r>
  <r>
    <s v="Magé"/>
    <x v="1"/>
    <n v="12138"/>
    <n v="0.71"/>
    <n v="0.68500000000000005"/>
    <n v="0.626"/>
    <n v="15607.47"/>
    <n v="185"/>
    <x v="207"/>
    <n v="0"/>
    <s v="Alto"/>
    <x v="0"/>
    <n v="1"/>
    <n v="0"/>
  </r>
  <r>
    <s v="Várzea Grande"/>
    <x v="8"/>
    <n v="16639"/>
    <n v="0.73"/>
    <n v="0.71099999999999997"/>
    <n v="0.66100000000000003"/>
    <n v="26937.68"/>
    <n v="162"/>
    <x v="208"/>
    <n v="0"/>
    <s v="Alto"/>
    <x v="1"/>
    <n v="1"/>
    <n v="0"/>
  </r>
  <r>
    <s v="Leme"/>
    <x v="0"/>
    <n v="5012"/>
    <n v="0.74"/>
    <n v="0.72899999999999998"/>
    <n v="0.66500000000000004"/>
    <n v="29326.69"/>
    <n v="53"/>
    <x v="209"/>
    <n v="0"/>
    <s v="Alto"/>
    <x v="0"/>
    <n v="1"/>
    <n v="0"/>
  </r>
  <r>
    <s v="Ubá"/>
    <x v="4"/>
    <n v="5059"/>
    <n v="0.72"/>
    <n v="0.72699999999999998"/>
    <n v="0.62"/>
    <n v="22023.63"/>
    <n v="97"/>
    <x v="210"/>
    <n v="0"/>
    <s v="Alto"/>
    <x v="0"/>
    <n v="1"/>
    <n v="0"/>
  </r>
  <r>
    <s v="Itapecerica Da Serra"/>
    <x v="0"/>
    <n v="8325"/>
    <n v="0.74199999999999999"/>
    <n v="0.69899999999999995"/>
    <n v="0.68700000000000006"/>
    <n v="22786.720000000001"/>
    <n v="131"/>
    <x v="211"/>
    <n v="0"/>
    <s v="Alto"/>
    <x v="0"/>
    <n v="1"/>
    <n v="0"/>
  </r>
  <r>
    <s v="Cornélio Procópio"/>
    <x v="6"/>
    <n v="2095"/>
    <n v="0.75900000000000001"/>
    <n v="0.746"/>
    <n v="0.69199999999999995"/>
    <n v="28964.09"/>
    <n v="76"/>
    <x v="212"/>
    <n v="0"/>
    <s v="Alto"/>
    <x v="2"/>
    <n v="1"/>
    <n v="0"/>
  </r>
  <r>
    <s v="Caraguatatuba"/>
    <x v="0"/>
    <n v="5584"/>
    <n v="0.75900000000000001"/>
    <n v="0.73499999999999999"/>
    <n v="0.70499999999999996"/>
    <n v="23100.59"/>
    <n v="126"/>
    <x v="213"/>
    <n v="0"/>
    <s v="Alto"/>
    <x v="0"/>
    <n v="1"/>
    <n v="0"/>
  </r>
  <r>
    <s v="Itumbiara"/>
    <x v="10"/>
    <n v="4537"/>
    <n v="0.752"/>
    <n v="0.74399999999999999"/>
    <n v="0.68200000000000005"/>
    <n v="40477.15"/>
    <n v="68"/>
    <x v="214"/>
    <n v="0"/>
    <s v="Alto"/>
    <x v="1"/>
    <n v="1"/>
    <n v="0"/>
  </r>
  <r>
    <s v="Farroupilha"/>
    <x v="3"/>
    <n v="2420"/>
    <n v="0.77700000000000002"/>
    <n v="0.78300000000000003"/>
    <n v="0.69599999999999995"/>
    <n v="44752.07"/>
    <n v="67"/>
    <x v="215"/>
    <n v="0"/>
    <s v="Alto"/>
    <x v="2"/>
    <n v="1"/>
    <n v="0"/>
  </r>
  <r>
    <s v="Avaré"/>
    <x v="0"/>
    <n v="4098"/>
    <n v="0.76700000000000002"/>
    <n v="0.751"/>
    <n v="0.69499999999999995"/>
    <n v="28025.47"/>
    <n v="103"/>
    <x v="216"/>
    <n v="0"/>
    <s v="Alto"/>
    <x v="0"/>
    <n v="1"/>
    <n v="0"/>
  </r>
  <r>
    <s v="Paraguaçu Paulista"/>
    <x v="0"/>
    <n v="2043"/>
    <n v="0.76200000000000001"/>
    <n v="0.71699999999999997"/>
    <n v="0.73899999999999999"/>
    <n v="26291.19"/>
    <n v="53"/>
    <x v="217"/>
    <n v="0"/>
    <s v="Alto"/>
    <x v="0"/>
    <n v="1"/>
    <n v="0"/>
  </r>
  <r>
    <s v="Tubarão"/>
    <x v="14"/>
    <n v="3923"/>
    <n v="0.8"/>
    <n v="0.78800000000000003"/>
    <n v="0.74"/>
    <n v="32903.9"/>
    <n v="89"/>
    <x v="218"/>
    <n v="0"/>
    <s v="Muito Alto"/>
    <x v="2"/>
    <n v="1"/>
    <n v="0"/>
  </r>
  <r>
    <s v="Apucarana"/>
    <x v="6"/>
    <n v="5693"/>
    <n v="0.748"/>
    <n v="0.74099999999999999"/>
    <n v="0.66800000000000004"/>
    <n v="22541.31"/>
    <n v="135"/>
    <x v="219"/>
    <n v="0"/>
    <s v="Alto"/>
    <x v="2"/>
    <n v="1"/>
    <n v="0"/>
  </r>
  <r>
    <s v="Jaguariúna"/>
    <x v="0"/>
    <n v="1931"/>
    <n v="0.78400000000000003"/>
    <n v="0.78200000000000003"/>
    <n v="0.71499999999999997"/>
    <n v="158703.96"/>
    <n v="77"/>
    <x v="220"/>
    <n v="0"/>
    <s v="Alto"/>
    <x v="0"/>
    <n v="1"/>
    <n v="0"/>
  </r>
  <r>
    <s v="Itaboraí"/>
    <x v="1"/>
    <n v="11134"/>
    <n v="0.69299999999999995"/>
    <n v="0.69"/>
    <n v="0.59299999999999997"/>
    <n v="18864.13"/>
    <n v="127"/>
    <x v="221"/>
    <n v="0"/>
    <s v="Médio"/>
    <x v="0"/>
    <n v="1"/>
    <n v="0"/>
  </r>
  <r>
    <s v="Paranavaí"/>
    <x v="6"/>
    <n v="3966"/>
    <n v="0.76300000000000001"/>
    <n v="0.75"/>
    <n v="0.70299999999999996"/>
    <n v="25539.56"/>
    <n v="91"/>
    <x v="222"/>
    <n v="0"/>
    <s v="Alto"/>
    <x v="2"/>
    <n v="1"/>
    <n v="0"/>
  </r>
  <r>
    <s v="Tatuí"/>
    <x v="0"/>
    <n v="5303"/>
    <n v="0.752"/>
    <n v="0.73399999999999999"/>
    <n v="0.68799999999999994"/>
    <n v="31158.75"/>
    <n v="114"/>
    <x v="223"/>
    <n v="0"/>
    <s v="Alto"/>
    <x v="0"/>
    <n v="1"/>
    <n v="0"/>
  </r>
  <r>
    <s v="Ourinhos"/>
    <x v="0"/>
    <n v="5090"/>
    <n v="0.77800000000000002"/>
    <n v="0.753"/>
    <n v="0.72699999999999998"/>
    <n v="24968.65"/>
    <n v="117"/>
    <x v="224"/>
    <n v="0"/>
    <s v="Alto"/>
    <x v="0"/>
    <n v="1"/>
    <n v="0"/>
  </r>
  <r>
    <s v="Juazeiro"/>
    <x v="7"/>
    <n v="11101"/>
    <n v="0.67700000000000005"/>
    <n v="0.65700000000000003"/>
    <n v="0.59399999999999997"/>
    <n v="15599.23"/>
    <n v="238"/>
    <x v="225"/>
    <n v="0"/>
    <s v="Médio"/>
    <x v="3"/>
    <n v="1"/>
    <n v="0"/>
  </r>
  <r>
    <s v="Fernandópolis"/>
    <x v="0"/>
    <n v="2561"/>
    <n v="0.79700000000000004"/>
    <n v="0.76700000000000002"/>
    <n v="0.75800000000000001"/>
    <n v="28882.59"/>
    <n v="76"/>
    <x v="226"/>
    <n v="0"/>
    <s v="Alto"/>
    <x v="0"/>
    <n v="1"/>
    <n v="0"/>
  </r>
  <r>
    <s v="Umuarama"/>
    <x v="6"/>
    <n v="4577"/>
    <n v="0.76"/>
    <n v="0.755"/>
    <n v="0.69799999999999995"/>
    <n v="28924.83"/>
    <n v="138"/>
    <x v="227"/>
    <n v="0"/>
    <s v="Alto"/>
    <x v="2"/>
    <n v="1"/>
    <n v="0"/>
  </r>
  <r>
    <s v="Caçapava"/>
    <x v="0"/>
    <n v="4198"/>
    <n v="0.79"/>
    <n v="0.754"/>
    <n v="0.755"/>
    <n v="38964.629999999997"/>
    <n v="90"/>
    <x v="228"/>
    <n v="0"/>
    <s v="Alto"/>
    <x v="0"/>
    <n v="1"/>
    <n v="0"/>
  </r>
  <r>
    <s v="Itabuna"/>
    <x v="7"/>
    <n v="10664"/>
    <n v="0.71"/>
    <n v="0.69499999999999995"/>
    <n v="0.64300000000000002"/>
    <n v="17514.189999999999"/>
    <n v="218"/>
    <x v="229"/>
    <n v="0"/>
    <s v="Alto"/>
    <x v="3"/>
    <n v="1"/>
    <n v="0"/>
  </r>
  <r>
    <s v="Pirassununga"/>
    <x v="0"/>
    <n v="3102"/>
    <n v="0.8"/>
    <n v="0.78900000000000003"/>
    <n v="0.73599999999999999"/>
    <n v="32978.620000000003"/>
    <n v="75"/>
    <x v="230"/>
    <n v="0"/>
    <s v="Muito Alto"/>
    <x v="0"/>
    <n v="1"/>
    <n v="0"/>
  </r>
  <r>
    <s v="Lençóis Paulista"/>
    <x v="0"/>
    <n v="3161"/>
    <n v="0.76400000000000001"/>
    <n v="0.74299999999999999"/>
    <n v="0.71699999999999997"/>
    <n v="36824.980000000003"/>
    <n v="54"/>
    <x v="231"/>
    <n v="0"/>
    <s v="Alto"/>
    <x v="0"/>
    <n v="1"/>
    <n v="0"/>
  </r>
  <r>
    <s v="Belford Roxo"/>
    <x v="1"/>
    <n v="26573"/>
    <n v="0.68400000000000005"/>
    <n v="0.66200000000000003"/>
    <n v="0.59799999999999998"/>
    <n v="16764.54"/>
    <n v="239"/>
    <x v="232"/>
    <n v="0"/>
    <s v="Médio"/>
    <x v="0"/>
    <n v="1"/>
    <n v="0"/>
  </r>
  <r>
    <s v="Araruama"/>
    <x v="1"/>
    <n v="5420"/>
    <n v="0.71799999999999997"/>
    <n v="0.71399999999999997"/>
    <n v="0.61699999999999999"/>
    <n v="19748.080000000002"/>
    <n v="115"/>
    <x v="233"/>
    <n v="0"/>
    <s v="Alto"/>
    <x v="0"/>
    <n v="1"/>
    <n v="0"/>
  </r>
  <r>
    <s v="Boa Vista"/>
    <x v="25"/>
    <n v="20851"/>
    <n v="0.752"/>
    <n v="0.73699999999999999"/>
    <n v="0.70799999999999996"/>
    <n v="24852.52"/>
    <n v="206"/>
    <x v="234"/>
    <n v="0"/>
    <s v="Alto"/>
    <x v="4"/>
    <n v="1"/>
    <n v="0"/>
  </r>
  <r>
    <s v="Poá"/>
    <x v="0"/>
    <n v="5998"/>
    <n v="0.77"/>
    <n v="0.71"/>
    <n v="0.754"/>
    <n v="37885.61"/>
    <n v="113"/>
    <x v="235"/>
    <n v="0"/>
    <s v="Alto"/>
    <x v="0"/>
    <n v="1"/>
    <n v="0"/>
  </r>
  <r>
    <s v="Itaguaí"/>
    <x v="1"/>
    <n v="5801"/>
    <n v="0.71499999999999997"/>
    <n v="0.70299999999999996"/>
    <n v="0.63800000000000001"/>
    <n v="65107.78"/>
    <n v="110"/>
    <x v="236"/>
    <n v="0"/>
    <s v="Alto"/>
    <x v="0"/>
    <n v="1"/>
    <n v="0"/>
  </r>
  <r>
    <s v="Patrocínio"/>
    <x v="4"/>
    <n v="4003"/>
    <n v="0.73"/>
    <n v="0.72299999999999998"/>
    <n v="0.628"/>
    <n v="28447.8"/>
    <n v="89"/>
    <x v="237"/>
    <n v="0"/>
    <s v="Alto"/>
    <x v="0"/>
    <n v="1"/>
    <n v="0"/>
  </r>
  <r>
    <s v="Rio Branco"/>
    <x v="26"/>
    <n v="21370"/>
    <n v="0.72699999999999998"/>
    <n v="0.72899999999999998"/>
    <n v="0.66100000000000003"/>
    <n v="21543.65"/>
    <n v="308"/>
    <x v="238"/>
    <n v="0"/>
    <s v="Alto"/>
    <x v="4"/>
    <n v="1"/>
    <n v="0"/>
  </r>
  <r>
    <s v="Cariacica"/>
    <x v="15"/>
    <n v="19236"/>
    <n v="0.71799999999999997"/>
    <n v="0.69899999999999995"/>
    <n v="0.628"/>
    <n v="19215.53"/>
    <n v="251"/>
    <x v="239"/>
    <n v="0"/>
    <s v="Alto"/>
    <x v="0"/>
    <n v="1"/>
    <n v="0"/>
  </r>
  <r>
    <s v="Embu Das Artes"/>
    <x v="0"/>
    <n v="13879"/>
    <n v="0.73499999999999999"/>
    <n v="0.7"/>
    <n v="0.67600000000000005"/>
    <n v="37832.19"/>
    <n v="184"/>
    <x v="240"/>
    <n v="0"/>
    <s v="Alto"/>
    <x v="0"/>
    <n v="1"/>
    <n v="0"/>
  </r>
  <r>
    <s v="Erechim"/>
    <x v="3"/>
    <n v="4139"/>
    <n v="0.78"/>
    <n v="0.78200000000000003"/>
    <n v="0.71599999999999997"/>
    <n v="43052.17"/>
    <n v="124"/>
    <x v="241"/>
    <n v="0"/>
    <s v="Alto"/>
    <x v="2"/>
    <n v="1"/>
    <n v="0"/>
  </r>
  <r>
    <s v="São João Del Rei"/>
    <x v="4"/>
    <n v="3419"/>
    <n v="0.75800000000000001"/>
    <n v="0.73299999999999998"/>
    <n v="0.69"/>
    <n v="20401.060000000001"/>
    <n v="105"/>
    <x v="242"/>
    <n v="0"/>
    <s v="Alto"/>
    <x v="0"/>
    <n v="1"/>
    <n v="0"/>
  </r>
  <r>
    <s v="Araguari"/>
    <x v="4"/>
    <n v="5015"/>
    <n v="0.77300000000000002"/>
    <n v="0.74"/>
    <n v="0.71599999999999997"/>
    <n v="33574.01"/>
    <n v="67"/>
    <x v="243"/>
    <n v="0"/>
    <s v="Alto"/>
    <x v="0"/>
    <n v="1"/>
    <n v="0"/>
  </r>
  <r>
    <s v="Camaquã"/>
    <x v="3"/>
    <n v="2219"/>
    <n v="0.7"/>
    <n v="0.71499999999999997"/>
    <n v="0.57799999999999996"/>
    <n v="27736.29"/>
    <n v="59"/>
    <x v="244"/>
    <n v="0"/>
    <s v="Alto"/>
    <x v="2"/>
    <n v="1"/>
    <n v="0"/>
  </r>
  <r>
    <s v="São Gabriel"/>
    <x v="3"/>
    <n v="2528"/>
    <n v="0.7"/>
    <n v="0.71099999999999997"/>
    <n v="0.58499999999999996"/>
    <n v="24697.46"/>
    <n v="38"/>
    <x v="245"/>
    <n v="0"/>
    <s v="Alto"/>
    <x v="2"/>
    <n v="1"/>
    <n v="0"/>
  </r>
  <r>
    <s v="Araucária"/>
    <x v="6"/>
    <n v="6568"/>
    <n v="0.74"/>
    <n v="0.74299999999999999"/>
    <n v="0.63900000000000001"/>
    <n v="125342.73"/>
    <n v="143"/>
    <x v="246"/>
    <n v="0"/>
    <s v="Alto"/>
    <x v="2"/>
    <n v="1"/>
    <n v="0"/>
  </r>
  <r>
    <s v="Araxá"/>
    <x v="4"/>
    <n v="4292"/>
    <n v="0.77200000000000002"/>
    <n v="0.75600000000000001"/>
    <n v="0.70899999999999996"/>
    <n v="46098.25"/>
    <n v="73"/>
    <x v="247"/>
    <n v="0"/>
    <s v="Alto"/>
    <x v="0"/>
    <n v="1"/>
    <n v="0"/>
  </r>
  <r>
    <s v="Rio Do Sul"/>
    <x v="14"/>
    <n v="2882"/>
    <n v="0.80200000000000005"/>
    <n v="0.79300000000000004"/>
    <n v="0.72699999999999998"/>
    <n v="33250.839999999997"/>
    <n v="72"/>
    <x v="248"/>
    <n v="0"/>
    <s v="Muito Alto"/>
    <x v="2"/>
    <n v="1"/>
    <n v="0"/>
  </r>
  <r>
    <s v="Aparecida De Goiânia"/>
    <x v="10"/>
    <n v="29804"/>
    <n v="0.71799999999999997"/>
    <n v="0.71599999999999997"/>
    <n v="0.62"/>
    <n v="22514.94"/>
    <n v="323"/>
    <x v="249"/>
    <n v="0"/>
    <s v="Alto"/>
    <x v="1"/>
    <n v="1"/>
    <n v="0"/>
  </r>
  <r>
    <s v="São Sebastião"/>
    <x v="0"/>
    <n v="4117"/>
    <n v="0.77200000000000002"/>
    <n v="0.747"/>
    <n v="0.70299999999999996"/>
    <n v="41724.54"/>
    <n v="45"/>
    <x v="250"/>
    <n v="0"/>
    <s v="Alto"/>
    <x v="0"/>
    <n v="1"/>
    <n v="0"/>
  </r>
  <r>
    <s v="Cachoeirinha"/>
    <x v="3"/>
    <n v="5718"/>
    <n v="0.75700000000000001"/>
    <n v="0.749"/>
    <n v="0.67500000000000004"/>
    <n v="41565.54"/>
    <n v="86"/>
    <x v="251"/>
    <n v="0"/>
    <s v="Alto"/>
    <x v="2"/>
    <n v="1"/>
    <n v="0"/>
  </r>
  <r>
    <s v="Itabira"/>
    <x v="4"/>
    <n v="5307"/>
    <n v="0.76"/>
    <n v="0.72899999999999998"/>
    <n v="0.67800000000000005"/>
    <n v="30167.41"/>
    <n v="113"/>
    <x v="252"/>
    <n v="0"/>
    <s v="Alto"/>
    <x v="0"/>
    <n v="1"/>
    <n v="0"/>
  </r>
  <r>
    <s v="Vacaria"/>
    <x v="3"/>
    <n v="3222"/>
    <n v="0.72099999999999997"/>
    <n v="0.74"/>
    <n v="0.60499999999999998"/>
    <n v="32918.160000000003"/>
    <n v="29"/>
    <x v="253"/>
    <n v="0"/>
    <s v="Alto"/>
    <x v="2"/>
    <n v="1"/>
    <n v="0"/>
  </r>
  <r>
    <s v="Itapeva"/>
    <x v="0"/>
    <n v="4408"/>
    <n v="0.73199999999999998"/>
    <n v="0.70199999999999996"/>
    <n v="0.69699999999999995"/>
    <n v="25871.65"/>
    <n v="103"/>
    <x v="254"/>
    <n v="0"/>
    <s v="Alto"/>
    <x v="0"/>
    <n v="1"/>
    <n v="0"/>
  </r>
  <r>
    <s v="Rio Das Ostras"/>
    <x v="1"/>
    <n v="5815"/>
    <n v="0.77300000000000002"/>
    <n v="0.78400000000000003"/>
    <n v="0.68899999999999995"/>
    <n v="35788.18"/>
    <n v="168"/>
    <x v="255"/>
    <n v="0"/>
    <s v="Alto"/>
    <x v="0"/>
    <n v="1"/>
    <n v="0"/>
  </r>
  <r>
    <s v="Três Corações"/>
    <x v="4"/>
    <n v="3559"/>
    <n v="0.74"/>
    <n v="0.73"/>
    <n v="0.66"/>
    <n v="28221.35"/>
    <n v="61"/>
    <x v="256"/>
    <n v="0"/>
    <s v="Alto"/>
    <x v="0"/>
    <n v="1"/>
    <n v="0"/>
  </r>
  <r>
    <s v="Bagé"/>
    <x v="3"/>
    <n v="5380"/>
    <n v="0.74"/>
    <n v="0.73899999999999999"/>
    <n v="0.64700000000000002"/>
    <n v="21930.77"/>
    <n v="117"/>
    <x v="257"/>
    <n v="0"/>
    <s v="Alto"/>
    <x v="2"/>
    <n v="1"/>
    <n v="0"/>
  </r>
  <r>
    <s v="Cajamar"/>
    <x v="0"/>
    <n v="3558"/>
    <n v="0.72799999999999998"/>
    <n v="0.71299999999999997"/>
    <n v="0.66800000000000004"/>
    <n v="178670.47"/>
    <n v="61"/>
    <x v="258"/>
    <n v="0"/>
    <s v="Alto"/>
    <x v="0"/>
    <n v="1"/>
    <n v="0"/>
  </r>
  <r>
    <s v="Olímpia"/>
    <x v="0"/>
    <n v="2367"/>
    <n v="0.77300000000000002"/>
    <n v="0.73699999999999999"/>
    <n v="0.72399999999999998"/>
    <n v="35365.769999999997"/>
    <n v="37"/>
    <x v="259"/>
    <n v="0"/>
    <s v="Alto"/>
    <x v="0"/>
    <n v="1"/>
    <n v="0"/>
  </r>
  <r>
    <s v="Capivari"/>
    <x v="0"/>
    <n v="2372"/>
    <n v="0.75"/>
    <n v="0.74399999999999999"/>
    <n v="0.66900000000000004"/>
    <n v="29907.83"/>
    <n v="34"/>
    <x v="260"/>
    <n v="0"/>
    <s v="Alto"/>
    <x v="0"/>
    <n v="1"/>
    <n v="0"/>
  </r>
  <r>
    <s v="Campo Largo"/>
    <x v="6"/>
    <n v="4403"/>
    <n v="0.745"/>
    <n v="0.73"/>
    <n v="0.66400000000000003"/>
    <n v="30318.28"/>
    <n v="115"/>
    <x v="261"/>
    <n v="0"/>
    <s v="Alto"/>
    <x v="2"/>
    <n v="1"/>
    <n v="0"/>
  </r>
  <r>
    <s v="Três Lagoas"/>
    <x v="13"/>
    <n v="5734"/>
    <n v="0.74"/>
    <n v="0.752"/>
    <n v="0.64500000000000002"/>
    <n v="79911.850000000006"/>
    <n v="76"/>
    <x v="262"/>
    <n v="0"/>
    <s v="Alto"/>
    <x v="1"/>
    <n v="1"/>
    <n v="0"/>
  </r>
  <r>
    <s v="Cachoeiro De Itapemirim"/>
    <x v="15"/>
    <n v="8222"/>
    <n v="0.746"/>
    <n v="0.73299999999999998"/>
    <n v="0.67700000000000005"/>
    <n v="22904.87"/>
    <n v="188"/>
    <x v="263"/>
    <n v="0"/>
    <s v="Alto"/>
    <x v="0"/>
    <n v="1"/>
    <n v="0"/>
  </r>
  <r>
    <s v="Pinhais"/>
    <x v="6"/>
    <n v="6613"/>
    <n v="0.75"/>
    <n v="0.76100000000000001"/>
    <n v="0.66600000000000004"/>
    <n v="41998.58"/>
    <n v="120"/>
    <x v="264"/>
    <n v="0"/>
    <s v="Alto"/>
    <x v="2"/>
    <n v="1"/>
    <n v="0"/>
  </r>
  <r>
    <s v="Ferraz De Vasconcelos"/>
    <x v="0"/>
    <n v="9833"/>
    <n v="0.73799999999999999"/>
    <n v="0.69099999999999995"/>
    <n v="0.70299999999999996"/>
    <n v="15304.53"/>
    <n v="112"/>
    <x v="265"/>
    <n v="0"/>
    <s v="Alto"/>
    <x v="0"/>
    <n v="1"/>
    <n v="0"/>
  </r>
  <r>
    <s v="Francisco Beltrão"/>
    <x v="6"/>
    <n v="3692"/>
    <n v="0.77400000000000002"/>
    <n v="0.75800000000000001"/>
    <n v="0.72599999999999998"/>
    <n v="32465.67"/>
    <n v="104"/>
    <x v="266"/>
    <n v="0"/>
    <s v="Alto"/>
    <x v="2"/>
    <n v="1"/>
    <n v="0"/>
  </r>
  <r>
    <s v="Itanhaém"/>
    <x v="0"/>
    <n v="4749"/>
    <n v="0.745"/>
    <n v="0.71599999999999997"/>
    <n v="0.70099999999999996"/>
    <n v="16454.23"/>
    <n v="75"/>
    <x v="267"/>
    <n v="0"/>
    <s v="Alto"/>
    <x v="0"/>
    <n v="1"/>
    <n v="0"/>
  </r>
  <r>
    <s v="Monte Alto"/>
    <x v="0"/>
    <n v="1917"/>
    <n v="0.76800000000000002"/>
    <n v="0.746"/>
    <n v="0.70699999999999996"/>
    <n v="35154.660000000003"/>
    <n v="50"/>
    <x v="268"/>
    <n v="0"/>
    <s v="Alto"/>
    <x v="0"/>
    <n v="1"/>
    <n v="0"/>
  </r>
  <r>
    <s v="Palhoça"/>
    <x v="14"/>
    <n v="7486"/>
    <n v="0.75700000000000001"/>
    <n v="0.752"/>
    <n v="0.67200000000000004"/>
    <n v="27123.360000000001"/>
    <n v="153"/>
    <x v="269"/>
    <n v="0"/>
    <s v="Alto"/>
    <x v="2"/>
    <n v="1"/>
    <n v="0"/>
  </r>
  <r>
    <s v="Itaperuna"/>
    <x v="1"/>
    <n v="4115"/>
    <n v="0.73"/>
    <n v="0.71599999999999997"/>
    <n v="0.64900000000000002"/>
    <n v="25987.98"/>
    <n v="117"/>
    <x v="270"/>
    <n v="0"/>
    <s v="Alto"/>
    <x v="0"/>
    <n v="1"/>
    <n v="0"/>
  </r>
  <r>
    <s v="Dracena"/>
    <x v="0"/>
    <n v="1650"/>
    <n v="0.78"/>
    <n v="0.752"/>
    <n v="0.73699999999999999"/>
    <n v="24326.29"/>
    <n v="43"/>
    <x v="271"/>
    <n v="0"/>
    <s v="Alto"/>
    <x v="0"/>
    <n v="1"/>
    <n v="0"/>
  </r>
  <r>
    <s v="Mossoró"/>
    <x v="16"/>
    <n v="13799"/>
    <n v="0.72"/>
    <n v="0.69399999999999995"/>
    <n v="0.66300000000000003"/>
    <n v="19714.79"/>
    <n v="185"/>
    <x v="272"/>
    <n v="0"/>
    <s v="Alto"/>
    <x v="3"/>
    <n v="1"/>
    <n v="0"/>
  </r>
  <r>
    <s v="Itapevi"/>
    <x v="0"/>
    <n v="13035"/>
    <n v="0.73499999999999999"/>
    <n v="0.68700000000000006"/>
    <n v="0.67700000000000005"/>
    <n v="53634.91"/>
    <n v="96"/>
    <x v="273"/>
    <n v="0"/>
    <s v="Alto"/>
    <x v="0"/>
    <n v="1"/>
    <n v="0"/>
  </r>
  <r>
    <s v="Ituverava"/>
    <x v="0"/>
    <n v="1724"/>
    <n v="0.76500000000000001"/>
    <n v="0.76800000000000002"/>
    <n v="0.69399999999999995"/>
    <n v="30266.17"/>
    <n v="29"/>
    <x v="274"/>
    <n v="0"/>
    <s v="Alto"/>
    <x v="0"/>
    <n v="1"/>
    <n v="0"/>
  </r>
  <r>
    <s v="Ijuí"/>
    <x v="3"/>
    <n v="3276"/>
    <n v="0.78"/>
    <n v="0.78600000000000003"/>
    <n v="0.70699999999999996"/>
    <n v="36686.17"/>
    <n v="112"/>
    <x v="275"/>
    <n v="0"/>
    <s v="Alto"/>
    <x v="2"/>
    <n v="1"/>
    <n v="0"/>
  </r>
  <r>
    <s v="João Monlevade"/>
    <x v="4"/>
    <n v="3607"/>
    <n v="0.75800000000000001"/>
    <n v="0.72399999999999998"/>
    <n v="0.70799999999999996"/>
    <n v="29336.66"/>
    <n v="78"/>
    <x v="276"/>
    <n v="0"/>
    <s v="Alto"/>
    <x v="0"/>
    <n v="1"/>
    <n v="0"/>
  </r>
  <r>
    <s v="Ubatuba"/>
    <x v="0"/>
    <n v="3278"/>
    <n v="0.75"/>
    <n v="0.74099999999999999"/>
    <n v="0.67900000000000005"/>
    <n v="20447.3"/>
    <n v="49"/>
    <x v="277"/>
    <n v="0"/>
    <s v="Alto"/>
    <x v="0"/>
    <n v="1"/>
    <n v="0"/>
  </r>
  <r>
    <s v="Maricá"/>
    <x v="1"/>
    <n v="5535"/>
    <n v="0.76500000000000001"/>
    <n v="0.76100000000000001"/>
    <n v="0.69199999999999995"/>
    <n v="39078.14"/>
    <n v="129"/>
    <x v="278"/>
    <n v="0"/>
    <s v="Alto"/>
    <x v="0"/>
    <n v="1"/>
    <n v="0"/>
  </r>
  <r>
    <s v="Guaíra"/>
    <x v="0"/>
    <n v="1887"/>
    <n v="0.753"/>
    <n v="0.75900000000000001"/>
    <n v="0.68300000000000005"/>
    <n v="95399.47"/>
    <n v="34"/>
    <x v="279"/>
    <n v="0"/>
    <s v="Alto"/>
    <x v="0"/>
    <n v="1"/>
    <n v="0"/>
  </r>
  <r>
    <s v="Ituiutaba"/>
    <x v="4"/>
    <n v="4503"/>
    <n v="0.74"/>
    <n v="0.745"/>
    <n v="0.64400000000000002"/>
    <n v="27602.09"/>
    <n v="56"/>
    <x v="280"/>
    <n v="0"/>
    <s v="Alto"/>
    <x v="0"/>
    <n v="1"/>
    <n v="0"/>
  </r>
  <r>
    <s v="Colombo"/>
    <x v="6"/>
    <n v="12050"/>
    <n v="0.73299999999999998"/>
    <n v="0.71499999999999997"/>
    <n v="0.63200000000000001"/>
    <n v="19883.099999999999"/>
    <n v="156"/>
    <x v="281"/>
    <n v="0"/>
    <s v="Alto"/>
    <x v="2"/>
    <n v="1"/>
    <n v="0"/>
  </r>
  <r>
    <s v="Caieiras"/>
    <x v="0"/>
    <n v="4661"/>
    <n v="0.78"/>
    <n v="0.74"/>
    <n v="0.749"/>
    <n v="27897.02"/>
    <n v="84"/>
    <x v="282"/>
    <n v="0"/>
    <s v="Alto"/>
    <x v="0"/>
    <n v="1"/>
    <n v="0"/>
  </r>
  <r>
    <s v="Buritama"/>
    <x v="0"/>
    <n v="749"/>
    <n v="0.76300000000000001"/>
    <n v="0.73599999999999999"/>
    <n v="0.72"/>
    <n v="30970.21"/>
    <n v="6"/>
    <x v="283"/>
    <n v="0"/>
    <s v="Alto"/>
    <x v="0"/>
    <n v="0"/>
    <n v="0"/>
  </r>
  <r>
    <s v="Cândido Mota"/>
    <x v="0"/>
    <n v="1427"/>
    <n v="0.747"/>
    <n v="0.70099999999999996"/>
    <n v="0.70399999999999996"/>
    <n v="29350.05"/>
    <n v="26"/>
    <x v="284"/>
    <n v="0"/>
    <s v="Alto"/>
    <x v="0"/>
    <n v="1"/>
    <n v="0"/>
  </r>
  <r>
    <s v="São Joaquim Da Barra"/>
    <x v="0"/>
    <n v="2304"/>
    <n v="0.76200000000000001"/>
    <n v="0.74"/>
    <n v="0.70599999999999996"/>
    <n v="28983.75"/>
    <n v="51"/>
    <x v="285"/>
    <n v="0"/>
    <s v="Alto"/>
    <x v="0"/>
    <n v="1"/>
    <n v="0"/>
  </r>
  <r>
    <s v="Itaúna"/>
    <x v="4"/>
    <n v="3754"/>
    <n v="0.75800000000000001"/>
    <n v="0.749"/>
    <n v="0.68500000000000005"/>
    <n v="28368.39"/>
    <n v="94"/>
    <x v="286"/>
    <n v="0"/>
    <s v="Alto"/>
    <x v="0"/>
    <n v="1"/>
    <n v="0"/>
  </r>
  <r>
    <s v="Santarém"/>
    <x v="12"/>
    <n v="15704"/>
    <n v="0.69099999999999995"/>
    <n v="0.63200000000000001"/>
    <n v="0.64800000000000002"/>
    <n v="15531.42"/>
    <n v="410"/>
    <x v="287"/>
    <n v="0"/>
    <s v="Médio"/>
    <x v="4"/>
    <n v="1"/>
    <n v="0"/>
  </r>
  <r>
    <s v="São Gotardo"/>
    <x v="4"/>
    <n v="1627"/>
    <n v="0.73599999999999999"/>
    <n v="0.73899999999999999"/>
    <n v="0.63200000000000001"/>
    <n v="20738.29"/>
    <n v="32"/>
    <x v="288"/>
    <n v="0"/>
    <s v="Alto"/>
    <x v="0"/>
    <n v="1"/>
    <n v="0"/>
  </r>
  <r>
    <s v="Barra Do Piraí"/>
    <x v="1"/>
    <n v="4591"/>
    <n v="0.73299999999999998"/>
    <n v="0.72299999999999998"/>
    <n v="0.66500000000000004"/>
    <n v="20436.21"/>
    <n v="80"/>
    <x v="289"/>
    <n v="0"/>
    <s v="Alto"/>
    <x v="0"/>
    <n v="1"/>
    <n v="0"/>
  </r>
  <r>
    <s v="Mirassol"/>
    <x v="0"/>
    <n v="2420"/>
    <n v="0.76200000000000001"/>
    <n v="0.748"/>
    <n v="0.69799999999999995"/>
    <n v="30038.14"/>
    <n v="58"/>
    <x v="290"/>
    <n v="0"/>
    <s v="Alto"/>
    <x v="0"/>
    <n v="1"/>
    <n v="0"/>
  </r>
  <r>
    <s v="Caçador"/>
    <x v="14"/>
    <n v="3800"/>
    <n v="0.73499999999999999"/>
    <n v="0.72799999999999998"/>
    <n v="0.62"/>
    <n v="35548.519999999997"/>
    <n v="40"/>
    <x v="291"/>
    <n v="0"/>
    <s v="Alto"/>
    <x v="2"/>
    <n v="1"/>
    <n v="0"/>
  </r>
  <r>
    <s v="São Bento Do Sul"/>
    <x v="14"/>
    <n v="2727"/>
    <n v="0.78200000000000003"/>
    <n v="0.76300000000000001"/>
    <n v="0.71899999999999997"/>
    <n v="32369.89"/>
    <n v="99"/>
    <x v="292"/>
    <n v="0"/>
    <s v="Alto"/>
    <x v="2"/>
    <n v="1"/>
    <n v="0"/>
  </r>
  <r>
    <s v="São José Do Rio Pardo"/>
    <x v="0"/>
    <n v="1979"/>
    <n v="0.77400000000000002"/>
    <n v="0.74399999999999999"/>
    <n v="0.71699999999999997"/>
    <n v="30971.46"/>
    <n v="63"/>
    <x v="293"/>
    <n v="0"/>
    <s v="Alto"/>
    <x v="0"/>
    <n v="1"/>
    <n v="0"/>
  </r>
  <r>
    <s v="Mococa"/>
    <x v="0"/>
    <n v="2852"/>
    <n v="0.76200000000000001"/>
    <n v="0.75600000000000001"/>
    <n v="0.70899999999999996"/>
    <n v="28127.42"/>
    <n v="61"/>
    <x v="294"/>
    <n v="0"/>
    <s v="Alto"/>
    <x v="0"/>
    <n v="1"/>
    <n v="0"/>
  </r>
  <r>
    <s v="Ilhéus"/>
    <x v="7"/>
    <n v="7405"/>
    <n v="0.69"/>
    <n v="0.68799999999999994"/>
    <n v="0.59"/>
    <n v="21743.84"/>
    <n v="153"/>
    <x v="295"/>
    <n v="0"/>
    <s v="Médio"/>
    <x v="3"/>
    <n v="1"/>
    <n v="0"/>
  </r>
  <r>
    <s v="Peruíbe"/>
    <x v="0"/>
    <n v="3289"/>
    <n v="0.75"/>
    <n v="0.73"/>
    <n v="0.67500000000000004"/>
    <n v="18066.2"/>
    <n v="58"/>
    <x v="296"/>
    <n v="0"/>
    <s v="Alto"/>
    <x v="0"/>
    <n v="1"/>
    <n v="0"/>
  </r>
  <r>
    <s v="Nova Odessa"/>
    <x v="0"/>
    <n v="2483"/>
    <n v="0.79"/>
    <n v="0.755"/>
    <n v="0.76200000000000001"/>
    <n v="48867.19"/>
    <n v="55"/>
    <x v="297"/>
    <n v="0"/>
    <s v="Alto"/>
    <x v="0"/>
    <n v="1"/>
    <n v="0"/>
  </r>
  <r>
    <s v="Itupeva"/>
    <x v="0"/>
    <n v="2373"/>
    <n v="0.76200000000000001"/>
    <n v="0.75"/>
    <n v="0.69899999999999995"/>
    <n v="84277.15"/>
    <n v="61"/>
    <x v="298"/>
    <n v="0"/>
    <s v="Alto"/>
    <x v="0"/>
    <n v="1"/>
    <n v="0"/>
  </r>
  <r>
    <s v="Santa Luzia"/>
    <x v="4"/>
    <n v="11043"/>
    <n v="0.71499999999999997"/>
    <n v="0.68200000000000005"/>
    <n v="0.625"/>
    <n v="15182.19"/>
    <n v="119"/>
    <x v="299"/>
    <n v="0"/>
    <s v="Alto"/>
    <x v="0"/>
    <n v="1"/>
    <n v="0"/>
  </r>
  <r>
    <s v="Maracanaú"/>
    <x v="9"/>
    <n v="13064"/>
    <n v="0.69"/>
    <n v="0.61699999999999999"/>
    <n v="0.66500000000000004"/>
    <n v="36223.879999999997"/>
    <n v="171"/>
    <x v="300"/>
    <n v="0"/>
    <s v="Médio"/>
    <x v="3"/>
    <n v="1"/>
    <n v="0"/>
  </r>
  <r>
    <s v="Três Rios"/>
    <x v="1"/>
    <n v="3864"/>
    <n v="0.72499999999999998"/>
    <n v="0.72499999999999998"/>
    <n v="0.65600000000000003"/>
    <n v="45958.79"/>
    <n v="97"/>
    <x v="301"/>
    <n v="0"/>
    <s v="Alto"/>
    <x v="0"/>
    <n v="1"/>
    <n v="0"/>
  </r>
  <r>
    <s v="Votorantim"/>
    <x v="0"/>
    <n v="5630"/>
    <n v="0.76700000000000002"/>
    <n v="0.72"/>
    <n v="0.747"/>
    <n v="36917.03"/>
    <n v="81"/>
    <x v="302"/>
    <n v="0"/>
    <s v="Alto"/>
    <x v="0"/>
    <n v="1"/>
    <n v="0"/>
  </r>
  <r>
    <s v="São Manuel"/>
    <x v="0"/>
    <n v="1909"/>
    <n v="0.74"/>
    <n v="0.73499999999999999"/>
    <n v="0.69499999999999995"/>
    <n v="27514.47"/>
    <n v="39"/>
    <x v="303"/>
    <n v="0"/>
    <s v="Alto"/>
    <x v="0"/>
    <n v="1"/>
    <n v="0"/>
  </r>
  <r>
    <s v="Penápolis"/>
    <x v="0"/>
    <n v="2431"/>
    <n v="0.75900000000000001"/>
    <n v="0.748"/>
    <n v="0.68"/>
    <n v="27010.39"/>
    <n v="79"/>
    <x v="304"/>
    <n v="0"/>
    <s v="Alto"/>
    <x v="0"/>
    <n v="1"/>
    <n v="0"/>
  </r>
  <r>
    <s v="Alagoinhas"/>
    <x v="7"/>
    <n v="6649"/>
    <n v="0.68"/>
    <n v="0.68100000000000005"/>
    <n v="0.59199999999999997"/>
    <n v="20452.72"/>
    <n v="169"/>
    <x v="305"/>
    <n v="0"/>
    <s v="Médio"/>
    <x v="3"/>
    <n v="1"/>
    <n v="0"/>
  </r>
  <r>
    <s v="Andradina"/>
    <x v="0"/>
    <n v="2213"/>
    <n v="0.77900000000000003"/>
    <n v="0.76200000000000001"/>
    <n v="0.70199999999999996"/>
    <n v="54270.98"/>
    <n v="32"/>
    <x v="306"/>
    <n v="0"/>
    <s v="Alto"/>
    <x v="0"/>
    <n v="1"/>
    <n v="0"/>
  </r>
  <r>
    <s v="Cambé"/>
    <x v="6"/>
    <n v="4748"/>
    <n v="0.73"/>
    <n v="0.72399999999999998"/>
    <n v="0.65100000000000002"/>
    <n v="34469.94"/>
    <n v="87"/>
    <x v="307"/>
    <n v="0"/>
    <s v="Alto"/>
    <x v="2"/>
    <n v="1"/>
    <n v="0"/>
  </r>
  <r>
    <s v="Paulista"/>
    <x v="5"/>
    <n v="12964"/>
    <n v="0.73199999999999998"/>
    <n v="0.67300000000000004"/>
    <n v="0.70299999999999996"/>
    <n v="11720.31"/>
    <n v="193"/>
    <x v="308"/>
    <n v="0"/>
    <s v="Alto"/>
    <x v="3"/>
    <n v="1"/>
    <n v="0"/>
  </r>
  <r>
    <s v="Porto Ferreira"/>
    <x v="0"/>
    <n v="2509"/>
    <n v="0.75"/>
    <n v="0.73599999999999999"/>
    <n v="0.69599999999999995"/>
    <n v="31674.93"/>
    <n v="64"/>
    <x v="309"/>
    <n v="0"/>
    <s v="Alto"/>
    <x v="0"/>
    <n v="1"/>
    <n v="0"/>
  </r>
  <r>
    <s v="Jales"/>
    <x v="0"/>
    <n v="1858"/>
    <n v="0.78"/>
    <n v="0.75"/>
    <n v="0.73"/>
    <n v="26810.58"/>
    <n v="54"/>
    <x v="310"/>
    <n v="0"/>
    <s v="Alto"/>
    <x v="0"/>
    <n v="1"/>
    <n v="0"/>
  </r>
  <r>
    <s v="Taquaritinga"/>
    <x v="0"/>
    <n v="2616"/>
    <n v="0.748"/>
    <n v="0.72699999999999998"/>
    <n v="0.69599999999999995"/>
    <n v="24057.32"/>
    <n v="67"/>
    <x v="311"/>
    <n v="0"/>
    <s v="Alto"/>
    <x v="0"/>
    <n v="1"/>
    <n v="0"/>
  </r>
  <r>
    <s v="Santo Antônio De Posse"/>
    <x v="0"/>
    <n v="1061"/>
    <n v="0.7"/>
    <n v="0.71799999999999997"/>
    <n v="0.57599999999999996"/>
    <n v="39295.21"/>
    <n v="24"/>
    <x v="312"/>
    <n v="0"/>
    <s v="Alto"/>
    <x v="0"/>
    <n v="1"/>
    <n v="0"/>
  </r>
  <r>
    <s v="Santa Cruz Do Rio Pardo"/>
    <x v="0"/>
    <n v="2054"/>
    <n v="0.76200000000000001"/>
    <n v="0.74399999999999999"/>
    <n v="0.68600000000000005"/>
    <n v="42021.86"/>
    <n v="58"/>
    <x v="313"/>
    <n v="0"/>
    <s v="Alto"/>
    <x v="0"/>
    <n v="1"/>
    <n v="0"/>
  </r>
  <r>
    <s v="Mairiporã"/>
    <x v="0"/>
    <n v="3576"/>
    <n v="0.79"/>
    <n v="0.76700000000000002"/>
    <n v="0.72299999999999998"/>
    <n v="17441.73"/>
    <n v="70"/>
    <x v="314"/>
    <n v="0"/>
    <s v="Alto"/>
    <x v="0"/>
    <n v="1"/>
    <n v="0"/>
  </r>
  <r>
    <s v="São Lourenço"/>
    <x v="4"/>
    <n v="1939"/>
    <n v="0.75900000000000001"/>
    <n v="0.746"/>
    <n v="0.67300000000000004"/>
    <n v="20315.79"/>
    <n v="54"/>
    <x v="315"/>
    <n v="0"/>
    <s v="Alto"/>
    <x v="0"/>
    <n v="1"/>
    <n v="0"/>
  </r>
  <r>
    <s v="Teófilo Otoni"/>
    <x v="4"/>
    <n v="6144"/>
    <n v="0.70099999999999996"/>
    <n v="0.69799999999999995"/>
    <n v="0.59799999999999998"/>
    <n v="16582.169999999998"/>
    <n v="137"/>
    <x v="316"/>
    <n v="0"/>
    <s v="Alto"/>
    <x v="0"/>
    <n v="1"/>
    <n v="0"/>
  </r>
  <r>
    <s v="Jandira"/>
    <x v="0"/>
    <n v="6560"/>
    <n v="0.76"/>
    <n v="0.73799999999999999"/>
    <n v="0.70599999999999996"/>
    <n v="28454.959999999999"/>
    <n v="53"/>
    <x v="317"/>
    <n v="0"/>
    <s v="Alto"/>
    <x v="0"/>
    <n v="1"/>
    <n v="0"/>
  </r>
  <r>
    <s v="Garanhuns"/>
    <x v="5"/>
    <n v="7277"/>
    <n v="0.66400000000000003"/>
    <n v="0.66200000000000003"/>
    <n v="0.55600000000000005"/>
    <n v="15200.55"/>
    <n v="127"/>
    <x v="318"/>
    <n v="0"/>
    <s v="Médio"/>
    <x v="3"/>
    <n v="1"/>
    <n v="0"/>
  </r>
  <r>
    <s v="Sapucaia Do Sul"/>
    <x v="3"/>
    <n v="6811"/>
    <n v="0.72599999999999998"/>
    <n v="0.72599999999999998"/>
    <n v="0.624"/>
    <n v="22514.85"/>
    <n v="109"/>
    <x v="319"/>
    <n v="0"/>
    <s v="Alto"/>
    <x v="2"/>
    <n v="1"/>
    <n v="0"/>
  </r>
  <r>
    <s v="Adamantina"/>
    <x v="0"/>
    <n v="1282"/>
    <n v="0.79"/>
    <n v="0.77200000000000002"/>
    <n v="0.75"/>
    <n v="32838.699999999997"/>
    <n v="32"/>
    <x v="320"/>
    <n v="0"/>
    <s v="Alto"/>
    <x v="0"/>
    <n v="1"/>
    <n v="0"/>
  </r>
  <r>
    <s v="Lorena"/>
    <x v="0"/>
    <n v="4248"/>
    <n v="0.77"/>
    <n v="0.73599999999999999"/>
    <n v="0.71299999999999997"/>
    <n v="26852.97"/>
    <n v="108"/>
    <x v="321"/>
    <n v="0"/>
    <s v="Alto"/>
    <x v="0"/>
    <n v="1"/>
    <n v="0"/>
  </r>
  <r>
    <s v="Ponte Nova"/>
    <x v="4"/>
    <n v="2573"/>
    <n v="0.72"/>
    <n v="0.71399999999999997"/>
    <n v="0.60799999999999998"/>
    <n v="24700.71"/>
    <n v="68"/>
    <x v="322"/>
    <n v="0"/>
    <s v="Alto"/>
    <x v="0"/>
    <n v="1"/>
    <n v="0"/>
  </r>
  <r>
    <s v="Cerquilho"/>
    <x v="0"/>
    <n v="1866"/>
    <n v="0.78200000000000003"/>
    <n v="0.75800000000000001"/>
    <n v="0.73899999999999999"/>
    <n v="37056.839999999997"/>
    <n v="48"/>
    <x v="323"/>
    <n v="0"/>
    <s v="Alto"/>
    <x v="0"/>
    <n v="1"/>
    <n v="0"/>
  </r>
  <r>
    <s v="Campo Limpo Paulista"/>
    <x v="0"/>
    <n v="4131"/>
    <n v="0.76900000000000002"/>
    <n v="0.73299999999999998"/>
    <n v="0.73899999999999999"/>
    <n v="20515.77"/>
    <n v="84"/>
    <x v="324"/>
    <n v="0"/>
    <s v="Alto"/>
    <x v="0"/>
    <n v="1"/>
    <n v="0"/>
  </r>
  <r>
    <s v="Ouro Preto"/>
    <x v="4"/>
    <n v="3060"/>
    <n v="0.74099999999999999"/>
    <n v="0.72099999999999997"/>
    <n v="0.67700000000000005"/>
    <n v="39001.79"/>
    <n v="94"/>
    <x v="325"/>
    <n v="0"/>
    <s v="Alto"/>
    <x v="0"/>
    <n v="1"/>
    <n v="0"/>
  </r>
  <r>
    <s v="Cruzeiro"/>
    <x v="0"/>
    <n v="3998"/>
    <n v="0.79"/>
    <n v="0.74199999999999999"/>
    <n v="0.75800000000000001"/>
    <n v="24424.5"/>
    <n v="86"/>
    <x v="326"/>
    <n v="0"/>
    <s v="Alto"/>
    <x v="0"/>
    <n v="1"/>
    <n v="0"/>
  </r>
  <r>
    <s v="Mesquita"/>
    <x v="1"/>
    <n v="8849"/>
    <n v="0.73699999999999999"/>
    <n v="0.70399999999999996"/>
    <n v="0.67800000000000005"/>
    <n v="13396.88"/>
    <n v="75"/>
    <x v="327"/>
    <n v="0"/>
    <s v="Alto"/>
    <x v="0"/>
    <n v="1"/>
    <n v="0"/>
  </r>
  <r>
    <s v="Pará De Minas"/>
    <x v="4"/>
    <n v="3936"/>
    <n v="0.72499999999999998"/>
    <n v="0.71499999999999997"/>
    <n v="0.628"/>
    <n v="27044.16"/>
    <n v="75"/>
    <x v="328"/>
    <n v="0"/>
    <s v="Alto"/>
    <x v="0"/>
    <n v="1"/>
    <n v="0"/>
  </r>
  <r>
    <s v="Linhares"/>
    <x v="15"/>
    <n v="6525"/>
    <n v="0.72"/>
    <n v="0.72099999999999997"/>
    <n v="0.63"/>
    <n v="31705.48"/>
    <n v="102"/>
    <x v="329"/>
    <n v="0"/>
    <s v="Alto"/>
    <x v="0"/>
    <n v="1"/>
    <n v="0"/>
  </r>
  <r>
    <s v="Concórdia"/>
    <x v="14"/>
    <n v="2761"/>
    <n v="0.8"/>
    <n v="0.77700000000000002"/>
    <n v="0.75600000000000001"/>
    <n v="39910.160000000003"/>
    <n v="69"/>
    <x v="330"/>
    <n v="0"/>
    <s v="Muito Alto"/>
    <x v="2"/>
    <n v="1"/>
    <n v="0"/>
  </r>
  <r>
    <s v="Vargem Grande Do Sul"/>
    <x v="0"/>
    <n v="1957"/>
    <n v="0.73699999999999999"/>
    <n v="0.72099999999999997"/>
    <n v="0.64300000000000002"/>
    <n v="21192.61"/>
    <n v="30"/>
    <x v="331"/>
    <n v="0"/>
    <s v="Alto"/>
    <x v="0"/>
    <n v="1"/>
    <n v="0"/>
  </r>
  <r>
    <s v="Esteio"/>
    <x v="3"/>
    <n v="4064"/>
    <n v="0.754"/>
    <n v="0.76900000000000002"/>
    <n v="0.66200000000000003"/>
    <n v="40413.26"/>
    <n v="93"/>
    <x v="332"/>
    <n v="0"/>
    <s v="Alto"/>
    <x v="2"/>
    <n v="1"/>
    <n v="0"/>
  </r>
  <r>
    <s v="Xanxerê"/>
    <x v="14"/>
    <n v="2123"/>
    <n v="0.77500000000000002"/>
    <n v="0.76"/>
    <n v="0.71099999999999997"/>
    <n v="31147.64"/>
    <n v="69"/>
    <x v="333"/>
    <n v="0"/>
    <s v="Alto"/>
    <x v="2"/>
    <n v="1"/>
    <n v="0"/>
  </r>
  <r>
    <s v="Conchas"/>
    <x v="0"/>
    <n v="757"/>
    <n v="0.73599999999999999"/>
    <n v="0.72499999999999998"/>
    <n v="0.65800000000000003"/>
    <n v="18466.68"/>
    <n v="18"/>
    <x v="334"/>
    <n v="0"/>
    <s v="Alto"/>
    <x v="0"/>
    <n v="0"/>
    <n v="0"/>
  </r>
  <r>
    <s v="Valença"/>
    <x v="1"/>
    <n v="2996"/>
    <n v="0.73799999999999999"/>
    <n v="0.71299999999999997"/>
    <n v="0.66600000000000004"/>
    <n v="27254.799999999999"/>
    <n v="82"/>
    <x v="335"/>
    <n v="0"/>
    <s v="Alto"/>
    <x v="0"/>
    <n v="1"/>
    <n v="0"/>
  </r>
  <r>
    <s v="Itabirito"/>
    <x v="4"/>
    <n v="2285"/>
    <n v="0.73"/>
    <n v="0.73699999999999999"/>
    <n v="0.63800000000000001"/>
    <n v="52884.26"/>
    <n v="75"/>
    <x v="336"/>
    <n v="0"/>
    <s v="Alto"/>
    <x v="0"/>
    <n v="1"/>
    <n v="0"/>
  </r>
  <r>
    <s v="Dom Pedrito"/>
    <x v="3"/>
    <n v="1675"/>
    <n v="0.70799999999999996"/>
    <n v="0.71499999999999997"/>
    <n v="0.58499999999999996"/>
    <n v="29405.65"/>
    <n v="35"/>
    <x v="337"/>
    <n v="0"/>
    <s v="Alto"/>
    <x v="2"/>
    <n v="1"/>
    <n v="0"/>
  </r>
  <r>
    <s v="Lajeado"/>
    <x v="3"/>
    <n v="3427"/>
    <n v="0.77800000000000002"/>
    <n v="0.79600000000000004"/>
    <n v="0.70399999999999996"/>
    <n v="44199.92"/>
    <n v="109"/>
    <x v="338"/>
    <n v="0"/>
    <s v="Alto"/>
    <x v="2"/>
    <n v="1"/>
    <n v="0"/>
  </r>
  <r>
    <s v="Boituva"/>
    <x v="0"/>
    <n v="2415"/>
    <n v="0.78"/>
    <n v="0.75700000000000001"/>
    <n v="0.72799999999999998"/>
    <n v="45941.81"/>
    <n v="69"/>
    <x v="339"/>
    <n v="0"/>
    <s v="Alto"/>
    <x v="0"/>
    <n v="1"/>
    <n v="0"/>
  </r>
  <r>
    <s v="Formiga"/>
    <x v="4"/>
    <n v="2562"/>
    <n v="0.755"/>
    <n v="0.72899999999999998"/>
    <n v="0.67600000000000005"/>
    <n v="21743.96"/>
    <n v="49"/>
    <x v="340"/>
    <n v="0"/>
    <s v="Alto"/>
    <x v="0"/>
    <n v="1"/>
    <n v="0"/>
  </r>
  <r>
    <s v="Franco Da Rocha"/>
    <x v="0"/>
    <n v="6601"/>
    <n v="0.73099999999999998"/>
    <n v="0.70199999999999996"/>
    <n v="0.65400000000000003"/>
    <n v="16661.580000000002"/>
    <n v="91"/>
    <x v="341"/>
    <n v="0"/>
    <s v="Alto"/>
    <x v="0"/>
    <n v="1"/>
    <n v="0"/>
  </r>
  <r>
    <s v="Juazeiro Do Norte"/>
    <x v="9"/>
    <n v="15801"/>
    <n v="0.69"/>
    <n v="0.64400000000000002"/>
    <n v="0.64200000000000002"/>
    <n v="15604.19"/>
    <n v="226"/>
    <x v="342"/>
    <n v="0"/>
    <s v="Médio"/>
    <x v="3"/>
    <n v="1"/>
    <n v="0"/>
  </r>
  <r>
    <s v="Timóteo"/>
    <x v="4"/>
    <n v="3989"/>
    <n v="0.77"/>
    <n v="0.73699999999999999"/>
    <n v="0.74199999999999999"/>
    <n v="29862.73"/>
    <n v="88"/>
    <x v="343"/>
    <n v="0"/>
    <s v="Alto"/>
    <x v="0"/>
    <n v="1"/>
    <n v="0"/>
  </r>
  <r>
    <s v="Santa Fé Do Sul"/>
    <x v="0"/>
    <n v="1168"/>
    <n v="0.78400000000000003"/>
    <n v="0.76300000000000001"/>
    <n v="0.751"/>
    <n v="30257.7"/>
    <n v="46"/>
    <x v="344"/>
    <n v="0"/>
    <s v="Alto"/>
    <x v="0"/>
    <n v="1"/>
    <n v="0"/>
  </r>
  <r>
    <s v="Ibitinga"/>
    <x v="0"/>
    <n v="2446"/>
    <n v="0.747"/>
    <n v="0.73799999999999999"/>
    <n v="0.66700000000000004"/>
    <n v="23270.16"/>
    <n v="31"/>
    <x v="345"/>
    <n v="0"/>
    <s v="Alto"/>
    <x v="0"/>
    <n v="1"/>
    <n v="0"/>
  </r>
  <r>
    <s v="Marabá"/>
    <x v="12"/>
    <n v="15327"/>
    <n v="0.67"/>
    <n v="0.67300000000000004"/>
    <n v="0.56399999999999995"/>
    <n v="28020.9"/>
    <n v="283"/>
    <x v="346"/>
    <n v="0"/>
    <s v="Médio"/>
    <x v="4"/>
    <n v="1"/>
    <n v="0"/>
  </r>
  <r>
    <s v="Tietê"/>
    <x v="0"/>
    <n v="1607"/>
    <n v="0.77800000000000002"/>
    <n v="0.76400000000000001"/>
    <n v="0.69799999999999995"/>
    <n v="42709.38"/>
    <n v="48"/>
    <x v="347"/>
    <n v="0"/>
    <s v="Alto"/>
    <x v="0"/>
    <n v="1"/>
    <n v="0"/>
  </r>
  <r>
    <s v="Paranapanema"/>
    <x v="0"/>
    <n v="801"/>
    <n v="0.72"/>
    <n v="0.69699999999999995"/>
    <n v="0.63100000000000001"/>
    <n v="32957.629999999997"/>
    <n v="10"/>
    <x v="348"/>
    <n v="0"/>
    <s v="Alto"/>
    <x v="0"/>
    <n v="0"/>
    <n v="0"/>
  </r>
  <r>
    <s v="Cajuru"/>
    <x v="0"/>
    <n v="1131"/>
    <n v="0.71299999999999997"/>
    <n v="0.69299999999999995"/>
    <n v="0.63300000000000001"/>
    <n v="21481.97"/>
    <n v="19"/>
    <x v="349"/>
    <n v="0"/>
    <s v="Alto"/>
    <x v="0"/>
    <n v="1"/>
    <n v="0"/>
  </r>
  <r>
    <s v="Araguaína"/>
    <x v="20"/>
    <n v="9657"/>
    <n v="0.752"/>
    <n v="0.72699999999999998"/>
    <n v="0.71199999999999997"/>
    <n v="21981.279999999999"/>
    <n v="115"/>
    <x v="350"/>
    <n v="0"/>
    <s v="Alto"/>
    <x v="4"/>
    <n v="1"/>
    <n v="0"/>
  </r>
  <r>
    <s v="Várzea Paulista"/>
    <x v="0"/>
    <n v="5931"/>
    <n v="0.75900000000000001"/>
    <n v="0.72"/>
    <n v="0.70499999999999996"/>
    <n v="20044.5"/>
    <n v="66"/>
    <x v="351"/>
    <n v="0"/>
    <s v="Alto"/>
    <x v="0"/>
    <n v="1"/>
    <n v="0"/>
  </r>
  <r>
    <s v="Rio Bonito"/>
    <x v="1"/>
    <n v="1918"/>
    <n v="0.71"/>
    <n v="0.70499999999999996"/>
    <n v="0.62"/>
    <n v="26627.87"/>
    <n v="75"/>
    <x v="352"/>
    <n v="0"/>
    <s v="Alto"/>
    <x v="0"/>
    <n v="1"/>
    <n v="0"/>
  </r>
  <r>
    <s v="Guaíba"/>
    <x v="3"/>
    <n v="4604"/>
    <n v="0.73"/>
    <n v="0.73199999999999998"/>
    <n v="0.63900000000000001"/>
    <n v="56111.13"/>
    <n v="62"/>
    <x v="353"/>
    <n v="0"/>
    <s v="Alto"/>
    <x v="2"/>
    <n v="1"/>
    <n v="0"/>
  </r>
  <r>
    <s v="Embu-Guaçu"/>
    <x v="0"/>
    <n v="3620"/>
    <n v="0.75"/>
    <n v="0.71299999999999997"/>
    <n v="0.70799999999999996"/>
    <n v="15691.8"/>
    <n v="73"/>
    <x v="354"/>
    <n v="0"/>
    <s v="Alto"/>
    <x v="0"/>
    <n v="1"/>
    <n v="0"/>
  </r>
  <r>
    <s v="Barra Bonita"/>
    <x v="0"/>
    <n v="1427"/>
    <n v="0.79"/>
    <n v="0.76200000000000001"/>
    <n v="0.73899999999999999"/>
    <n v="38128.22"/>
    <n v="34"/>
    <x v="355"/>
    <n v="0"/>
    <s v="Alto"/>
    <x v="0"/>
    <n v="1"/>
    <n v="0"/>
  </r>
  <r>
    <s v="Mariana"/>
    <x v="4"/>
    <n v="2635"/>
    <n v="0.74199999999999999"/>
    <n v="0.70499999999999996"/>
    <n v="0.66400000000000003"/>
    <n v="35859.82"/>
    <n v="48"/>
    <x v="356"/>
    <n v="0"/>
    <s v="Alto"/>
    <x v="0"/>
    <n v="1"/>
    <n v="0"/>
  </r>
  <r>
    <s v="São Sebastião Do Paraíso"/>
    <x v="4"/>
    <n v="2963"/>
    <n v="0.72199999999999998"/>
    <n v="0.73499999999999999"/>
    <n v="0.61299999999999999"/>
    <n v="23236.560000000001"/>
    <n v="84"/>
    <x v="357"/>
    <n v="0"/>
    <s v="Alto"/>
    <x v="0"/>
    <n v="1"/>
    <n v="0"/>
  </r>
  <r>
    <s v="Sobral"/>
    <x v="9"/>
    <n v="10271"/>
    <n v="0.71"/>
    <n v="0.64700000000000002"/>
    <n v="0.67500000000000004"/>
    <n v="20258.09"/>
    <n v="160"/>
    <x v="358"/>
    <n v="0"/>
    <s v="Alto"/>
    <x v="3"/>
    <n v="1"/>
    <n v="0"/>
  </r>
  <r>
    <s v="Pedreira"/>
    <x v="0"/>
    <n v="1495"/>
    <n v="0.76900000000000002"/>
    <n v="0.75"/>
    <n v="0.70099999999999996"/>
    <n v="24386.639999999999"/>
    <n v="44"/>
    <x v="359"/>
    <n v="0"/>
    <s v="Alto"/>
    <x v="0"/>
    <n v="1"/>
    <n v="0"/>
  </r>
  <r>
    <s v="Louveira"/>
    <x v="0"/>
    <n v="1661"/>
    <n v="0.77700000000000002"/>
    <n v="0.78300000000000003"/>
    <n v="0.69699999999999995"/>
    <n v="250827.01"/>
    <n v="39"/>
    <x v="360"/>
    <n v="0"/>
    <s v="Alto"/>
    <x v="0"/>
    <n v="1"/>
    <n v="0"/>
  </r>
  <r>
    <s v="Altamira"/>
    <x v="12"/>
    <n v="5847"/>
    <n v="0.66500000000000004"/>
    <n v="0.66200000000000003"/>
    <n v="0.54800000000000004"/>
    <n v="22492.43"/>
    <n v="74"/>
    <x v="361"/>
    <n v="0"/>
    <s v="Médio"/>
    <x v="4"/>
    <n v="1"/>
    <n v="0"/>
  </r>
  <r>
    <s v="Palotina"/>
    <x v="6"/>
    <n v="1251"/>
    <n v="0.76800000000000002"/>
    <n v="0.76"/>
    <n v="0.68899999999999995"/>
    <n v="62619.57"/>
    <n v="53"/>
    <x v="362"/>
    <n v="0"/>
    <s v="Alto"/>
    <x v="2"/>
    <n v="1"/>
    <n v="0"/>
  </r>
  <r>
    <s v="Coronel Fabriciano"/>
    <x v="4"/>
    <n v="5252"/>
    <n v="0.755"/>
    <n v="0.71499999999999997"/>
    <n v="0.69599999999999995"/>
    <n v="14623.85"/>
    <n v="80"/>
    <x v="363"/>
    <n v="0"/>
    <s v="Alto"/>
    <x v="0"/>
    <n v="1"/>
    <n v="0"/>
  </r>
  <r>
    <s v="Congonhas"/>
    <x v="4"/>
    <n v="2552"/>
    <n v="0.753"/>
    <n v="0.73199999999999998"/>
    <n v="0.66500000000000004"/>
    <n v="50722.06"/>
    <n v="28"/>
    <x v="364"/>
    <n v="0"/>
    <s v="Alto"/>
    <x v="0"/>
    <n v="1"/>
    <n v="0"/>
  </r>
  <r>
    <s v="Queimados"/>
    <x v="1"/>
    <n v="7824"/>
    <n v="0.68"/>
    <n v="0.65900000000000003"/>
    <n v="0.58899999999999997"/>
    <n v="32314.25"/>
    <n v="49"/>
    <x v="365"/>
    <n v="0"/>
    <s v="Médio"/>
    <x v="0"/>
    <n v="1"/>
    <n v="0"/>
  </r>
  <r>
    <s v="Parauapebas"/>
    <x v="12"/>
    <n v="11815"/>
    <n v="0.71499999999999997"/>
    <n v="0.70099999999999996"/>
    <n v="0.64400000000000002"/>
    <n v="64395.75"/>
    <n v="106"/>
    <x v="366"/>
    <n v="0"/>
    <s v="Alto"/>
    <x v="4"/>
    <n v="1"/>
    <n v="0"/>
  </r>
  <r>
    <s v="Caeté"/>
    <x v="4"/>
    <n v="1837"/>
    <n v="0.72799999999999998"/>
    <n v="0.69"/>
    <n v="0.66300000000000003"/>
    <n v="13787.43"/>
    <n v="38"/>
    <x v="367"/>
    <n v="0"/>
    <s v="Alto"/>
    <x v="0"/>
    <n v="1"/>
    <n v="0"/>
  </r>
  <r>
    <s v="Videira"/>
    <x v="14"/>
    <n v="2376"/>
    <n v="0.76400000000000001"/>
    <n v="0.77200000000000002"/>
    <n v="0.67500000000000004"/>
    <n v="41596.26"/>
    <n v="50"/>
    <x v="368"/>
    <n v="0"/>
    <s v="Alto"/>
    <x v="2"/>
    <n v="1"/>
    <n v="0"/>
  </r>
  <r>
    <s v="Registro"/>
    <x v="0"/>
    <n v="2178"/>
    <n v="0.754"/>
    <n v="0.71799999999999997"/>
    <n v="0.70199999999999996"/>
    <n v="32358.84"/>
    <n v="41"/>
    <x v="369"/>
    <n v="0"/>
    <s v="Alto"/>
    <x v="0"/>
    <n v="1"/>
    <n v="0"/>
  </r>
  <r>
    <s v="Bastos"/>
    <x v="0"/>
    <n v="884"/>
    <n v="0.75"/>
    <n v="0.69599999999999995"/>
    <n v="0.71799999999999997"/>
    <n v="39033.19"/>
    <n v="10"/>
    <x v="370"/>
    <n v="0"/>
    <s v="Alto"/>
    <x v="0"/>
    <n v="0"/>
    <n v="0"/>
  </r>
  <r>
    <s v="Santo Antônio De Jesus"/>
    <x v="7"/>
    <n v="4578"/>
    <n v="0.7"/>
    <n v="0.67700000000000005"/>
    <n v="0.622"/>
    <n v="20442.099999999999"/>
    <n v="66"/>
    <x v="371"/>
    <n v="0"/>
    <s v="Alto"/>
    <x v="3"/>
    <n v="1"/>
    <n v="0"/>
  </r>
  <r>
    <s v="Mirandópolis"/>
    <x v="0"/>
    <n v="936"/>
    <n v="0.75"/>
    <n v="0.73199999999999998"/>
    <n v="0.66500000000000004"/>
    <n v="20960.79"/>
    <n v="24"/>
    <x v="372"/>
    <n v="0"/>
    <s v="Alto"/>
    <x v="0"/>
    <n v="0"/>
    <n v="0"/>
  </r>
  <r>
    <s v="Vitória De Santo Antão"/>
    <x v="5"/>
    <n v="6247"/>
    <n v="0.64"/>
    <n v="0.629"/>
    <n v="0.54300000000000004"/>
    <n v="23647.17"/>
    <n v="61"/>
    <x v="373"/>
    <n v="0"/>
    <s v="Médio"/>
    <x v="3"/>
    <n v="1"/>
    <n v="0"/>
  </r>
  <r>
    <s v="Itararé"/>
    <x v="0"/>
    <n v="2507"/>
    <n v="0.70299999999999996"/>
    <n v="0.66800000000000004"/>
    <n v="0.64900000000000002"/>
    <n v="18374.14"/>
    <n v="53"/>
    <x v="374"/>
    <n v="0"/>
    <s v="Alto"/>
    <x v="0"/>
    <n v="1"/>
    <n v="0"/>
  </r>
  <r>
    <s v="Campos Do Jordão"/>
    <x v="0"/>
    <n v="2269"/>
    <n v="0.75"/>
    <n v="0.76100000000000001"/>
    <n v="0.64800000000000002"/>
    <n v="23400.87"/>
    <n v="48"/>
    <x v="375"/>
    <n v="0"/>
    <s v="Alto"/>
    <x v="0"/>
    <n v="1"/>
    <n v="0"/>
  </r>
  <r>
    <s v="Cabo De Santo Agostinho"/>
    <x v="5"/>
    <n v="5857"/>
    <n v="0.69"/>
    <n v="0.65400000000000003"/>
    <n v="0.60899999999999999"/>
    <n v="43485.31"/>
    <n v="153"/>
    <x v="376"/>
    <n v="0"/>
    <s v="Médio"/>
    <x v="3"/>
    <n v="1"/>
    <n v="0"/>
  </r>
  <r>
    <s v="Arapiraca"/>
    <x v="19"/>
    <n v="12119"/>
    <n v="0.64900000000000002"/>
    <n v="0.63800000000000001"/>
    <n v="0.54900000000000004"/>
    <n v="17245.95"/>
    <n v="187"/>
    <x v="377"/>
    <n v="0"/>
    <s v="Médio"/>
    <x v="3"/>
    <n v="1"/>
    <n v="0"/>
  </r>
  <r>
    <s v="Pompéia"/>
    <x v="0"/>
    <n v="841"/>
    <n v="0.79"/>
    <n v="0.75"/>
    <n v="0.748"/>
    <n v="49748.23"/>
    <n v="24"/>
    <x v="378"/>
    <n v="0"/>
    <s v="Alto"/>
    <x v="0"/>
    <n v="0"/>
    <n v="0"/>
  </r>
  <r>
    <s v="Porto Feliz"/>
    <x v="0"/>
    <n v="1927"/>
    <n v="0.75800000000000001"/>
    <n v="0.73699999999999999"/>
    <n v="0.70599999999999996"/>
    <n v="31387.01"/>
    <n v="25"/>
    <x v="379"/>
    <n v="0"/>
    <s v="Alto"/>
    <x v="0"/>
    <n v="1"/>
    <n v="0"/>
  </r>
  <r>
    <s v="Porto Seguro"/>
    <x v="7"/>
    <n v="7685"/>
    <n v="0.68"/>
    <n v="0.67300000000000004"/>
    <n v="0.57199999999999995"/>
    <n v="17114.47"/>
    <n v="141"/>
    <x v="380"/>
    <n v="0"/>
    <s v="Médio"/>
    <x v="3"/>
    <n v="1"/>
    <n v="0"/>
  </r>
  <r>
    <s v="Paranaíba"/>
    <x v="13"/>
    <n v="1792"/>
    <n v="0.72099999999999997"/>
    <n v="0.72699999999999998"/>
    <n v="0.627"/>
    <n v="28129"/>
    <n v="27"/>
    <x v="381"/>
    <n v="0"/>
    <s v="Alto"/>
    <x v="1"/>
    <n v="1"/>
    <n v="0"/>
  </r>
  <r>
    <s v="Capão Bonito"/>
    <x v="0"/>
    <n v="2134"/>
    <n v="0.72099999999999997"/>
    <n v="0.67500000000000004"/>
    <n v="0.67100000000000004"/>
    <n v="17535.990000000002"/>
    <n v="48"/>
    <x v="382"/>
    <n v="0"/>
    <s v="Alto"/>
    <x v="0"/>
    <n v="1"/>
    <n v="0"/>
  </r>
  <r>
    <s v="Montenegro"/>
    <x v="3"/>
    <n v="2638"/>
    <n v="0.755"/>
    <n v="0.76100000000000001"/>
    <n v="0.65400000000000003"/>
    <n v="46409.32"/>
    <n v="61"/>
    <x v="383"/>
    <n v="0"/>
    <s v="Alto"/>
    <x v="2"/>
    <n v="1"/>
    <n v="0"/>
  </r>
  <r>
    <s v="Espírito Santo Do Pinhal"/>
    <x v="0"/>
    <n v="1544"/>
    <n v="0.78700000000000003"/>
    <n v="0.78400000000000003"/>
    <n v="0.71199999999999997"/>
    <n v="30140.43"/>
    <n v="33"/>
    <x v="384"/>
    <n v="0"/>
    <s v="Alto"/>
    <x v="0"/>
    <n v="1"/>
    <n v="0"/>
  </r>
  <r>
    <s v="Sabará"/>
    <x v="4"/>
    <n v="6453"/>
    <n v="0.73099999999999998"/>
    <n v="0.69899999999999995"/>
    <n v="0.67"/>
    <n v="16870.16"/>
    <n v="76"/>
    <x v="385"/>
    <n v="0"/>
    <s v="Alto"/>
    <x v="0"/>
    <n v="1"/>
    <n v="0"/>
  </r>
  <r>
    <s v="Frutal"/>
    <x v="4"/>
    <n v="2407"/>
    <n v="0.73"/>
    <n v="0.73"/>
    <n v="0.61499999999999999"/>
    <n v="27884.32"/>
    <n v="35"/>
    <x v="386"/>
    <n v="0"/>
    <s v="Alto"/>
    <x v="0"/>
    <n v="1"/>
    <n v="0"/>
  </r>
  <r>
    <s v="Oliveira"/>
    <x v="4"/>
    <n v="1685"/>
    <n v="0.7"/>
    <n v="0.69099999999999995"/>
    <n v="0.58699999999999997"/>
    <n v="18638.54"/>
    <n v="32"/>
    <x v="387"/>
    <n v="0"/>
    <s v="Alto"/>
    <x v="0"/>
    <n v="1"/>
    <n v="0"/>
  </r>
  <r>
    <s v="Rolândia"/>
    <x v="6"/>
    <n v="2789"/>
    <n v="0.74"/>
    <n v="0.74399999999999999"/>
    <n v="0.66100000000000003"/>
    <n v="38395.06"/>
    <n v="66"/>
    <x v="388"/>
    <n v="0"/>
    <s v="Alto"/>
    <x v="2"/>
    <n v="1"/>
    <n v="0"/>
  </r>
  <r>
    <s v="Goiatuba"/>
    <x v="10"/>
    <n v="1620"/>
    <n v="0.72499999999999998"/>
    <n v="0.73699999999999999"/>
    <n v="0.627"/>
    <n v="43031.23"/>
    <n v="14"/>
    <x v="389"/>
    <n v="0"/>
    <s v="Alto"/>
    <x v="1"/>
    <n v="1"/>
    <n v="0"/>
  </r>
  <r>
    <s v="Garça"/>
    <x v="0"/>
    <n v="1829"/>
    <n v="0.76900000000000002"/>
    <n v="0.73699999999999999"/>
    <n v="0.72799999999999998"/>
    <n v="24487.27"/>
    <n v="55"/>
    <x v="390"/>
    <n v="0"/>
    <s v="Alto"/>
    <x v="0"/>
    <n v="1"/>
    <n v="0"/>
  </r>
  <r>
    <s v="Pato Branco"/>
    <x v="6"/>
    <n v="3671"/>
    <n v="0.78200000000000003"/>
    <n v="0.77800000000000002"/>
    <n v="0.72799999999999998"/>
    <n v="41713.58"/>
    <n v="101"/>
    <x v="391"/>
    <n v="0"/>
    <s v="Alto"/>
    <x v="2"/>
    <n v="1"/>
    <n v="0"/>
  </r>
  <r>
    <s v="Panambi"/>
    <x v="3"/>
    <n v="1751"/>
    <n v="0.76"/>
    <n v="0.752"/>
    <n v="0.69099999999999995"/>
    <n v="41950.67"/>
    <n v="41"/>
    <x v="392"/>
    <n v="0"/>
    <s v="Alto"/>
    <x v="2"/>
    <n v="1"/>
    <n v="0"/>
  </r>
  <r>
    <s v="Caratinga"/>
    <x v="4"/>
    <n v="3592"/>
    <n v="0.70599999999999996"/>
    <n v="0.69699999999999995"/>
    <n v="0.60299999999999998"/>
    <n v="16706.25"/>
    <n v="80"/>
    <x v="393"/>
    <n v="0"/>
    <s v="Alto"/>
    <x v="0"/>
    <n v="1"/>
    <n v="0"/>
  </r>
  <r>
    <s v="Cosmópolis"/>
    <x v="0"/>
    <n v="3148"/>
    <n v="0.76900000000000002"/>
    <n v="0.746"/>
    <n v="0.69699999999999995"/>
    <n v="19396.97"/>
    <n v="34"/>
    <x v="394"/>
    <n v="0"/>
    <s v="Alto"/>
    <x v="0"/>
    <n v="1"/>
    <n v="0"/>
  </r>
  <r>
    <s v="Cataguases"/>
    <x v="4"/>
    <n v="2969"/>
    <n v="0.75"/>
    <n v="0.71799999999999997"/>
    <n v="0.68500000000000005"/>
    <n v="19908.04"/>
    <n v="82"/>
    <x v="395"/>
    <n v="0"/>
    <s v="Alto"/>
    <x v="0"/>
    <n v="1"/>
    <n v="0"/>
  </r>
  <r>
    <s v="Piedade"/>
    <x v="0"/>
    <n v="1211"/>
    <n v="0.71599999999999997"/>
    <n v="0.69399999999999995"/>
    <n v="0.624"/>
    <n v="21416.61"/>
    <n v="55"/>
    <x v="396"/>
    <n v="0"/>
    <s v="Alto"/>
    <x v="0"/>
    <n v="1"/>
    <n v="0"/>
  </r>
  <r>
    <s v="Campo Bom"/>
    <x v="3"/>
    <n v="2567"/>
    <n v="0.745"/>
    <n v="0.755"/>
    <n v="0.64300000000000002"/>
    <n v="44103.68"/>
    <n v="86"/>
    <x v="397"/>
    <n v="0"/>
    <s v="Alto"/>
    <x v="2"/>
    <n v="1"/>
    <n v="0"/>
  </r>
  <r>
    <s v="Santa Cruz Do Capibaribe"/>
    <x v="5"/>
    <n v="5982"/>
    <n v="0.64800000000000002"/>
    <n v="0.66700000000000004"/>
    <n v="0.50600000000000001"/>
    <n v="12601"/>
    <n v="41"/>
    <x v="398"/>
    <n v="0"/>
    <s v="Médio"/>
    <x v="3"/>
    <n v="1"/>
    <n v="0"/>
  </r>
  <r>
    <s v="Serra Negra"/>
    <x v="0"/>
    <n v="533"/>
    <n v="0.76700000000000002"/>
    <n v="0.76400000000000001"/>
    <n v="0.67600000000000005"/>
    <n v="23411.1"/>
    <n v="37"/>
    <x v="399"/>
    <n v="0"/>
    <s v="Alto"/>
    <x v="0"/>
    <n v="0"/>
    <n v="0"/>
  </r>
  <r>
    <s v="São Pedro"/>
    <x v="0"/>
    <n v="1242"/>
    <n v="0.755"/>
    <n v="0.74099999999999999"/>
    <n v="0.67400000000000004"/>
    <n v="19600.54"/>
    <n v="42"/>
    <x v="400"/>
    <n v="0"/>
    <s v="Alto"/>
    <x v="0"/>
    <n v="1"/>
    <n v="0"/>
  </r>
  <r>
    <s v="Extrema"/>
    <x v="4"/>
    <n v="1374"/>
    <n v="0.73199999999999998"/>
    <n v="0.72899999999999998"/>
    <n v="0.63300000000000001"/>
    <n v="183218.05"/>
    <n v="44"/>
    <x v="401"/>
    <n v="0"/>
    <s v="Alto"/>
    <x v="0"/>
    <n v="1"/>
    <n v="0"/>
  </r>
  <r>
    <s v="Vargem Grande Paulista"/>
    <x v="0"/>
    <n v="2566"/>
    <n v="0.77"/>
    <n v="0.755"/>
    <n v="0.68300000000000005"/>
    <n v="35231.35"/>
    <n v="62"/>
    <x v="402"/>
    <n v="0"/>
    <s v="Alto"/>
    <x v="0"/>
    <n v="1"/>
    <n v="0"/>
  </r>
  <r>
    <s v="Guarapari"/>
    <x v="15"/>
    <n v="4966"/>
    <n v="0.73099999999999998"/>
    <n v="0.746"/>
    <n v="0.626"/>
    <n v="17098.939999999999"/>
    <n v="128"/>
    <x v="403"/>
    <n v="0"/>
    <s v="Alto"/>
    <x v="0"/>
    <n v="1"/>
    <n v="0"/>
  </r>
  <r>
    <s v="Santo Ângelo"/>
    <x v="3"/>
    <n v="3573"/>
    <n v="0.77200000000000002"/>
    <n v="0.76500000000000001"/>
    <n v="0.69599999999999995"/>
    <n v="28239.1"/>
    <n v="88"/>
    <x v="404"/>
    <n v="0"/>
    <s v="Alto"/>
    <x v="2"/>
    <n v="1"/>
    <n v="0"/>
  </r>
  <r>
    <s v="Socorro"/>
    <x v="0"/>
    <n v="835"/>
    <n v="0.73"/>
    <n v="0.73699999999999999"/>
    <n v="0.63400000000000001"/>
    <n v="18734.78"/>
    <n v="31"/>
    <x v="405"/>
    <n v="0"/>
    <s v="Alto"/>
    <x v="0"/>
    <n v="0"/>
    <n v="0"/>
  </r>
  <r>
    <s v="Paraty"/>
    <x v="1"/>
    <n v="1690"/>
    <n v="0.69299999999999995"/>
    <n v="0.72599999999999998"/>
    <n v="0.54400000000000004"/>
    <n v="30584.41"/>
    <n v="44"/>
    <x v="406"/>
    <n v="0"/>
    <s v="Médio"/>
    <x v="0"/>
    <n v="1"/>
    <n v="0"/>
  </r>
  <r>
    <s v="Teixeira De Freitas"/>
    <x v="7"/>
    <n v="8322"/>
    <n v="0.68500000000000005"/>
    <n v="0.68300000000000005"/>
    <n v="0.58799999999999997"/>
    <n v="14113.49"/>
    <n v="138"/>
    <x v="407"/>
    <n v="0"/>
    <s v="Médio"/>
    <x v="3"/>
    <n v="1"/>
    <n v="0"/>
  </r>
  <r>
    <s v="Lagoa Santa"/>
    <x v="4"/>
    <n v="2561"/>
    <n v="0.77700000000000002"/>
    <n v="0.79"/>
    <n v="0.69299999999999995"/>
    <n v="32342.23"/>
    <n v="55"/>
    <x v="408"/>
    <n v="0"/>
    <s v="Alto"/>
    <x v="0"/>
    <n v="1"/>
    <n v="0"/>
  </r>
  <r>
    <s v="Cachoeira Do Sul"/>
    <x v="3"/>
    <n v="3204"/>
    <n v="0.74199999999999999"/>
    <n v="0.73899999999999999"/>
    <n v="0.64800000000000002"/>
    <n v="27143.23"/>
    <n v="74"/>
    <x v="409"/>
    <n v="0"/>
    <s v="Alto"/>
    <x v="2"/>
    <n v="1"/>
    <n v="0"/>
  </r>
  <r>
    <s v="Cruz Alta"/>
    <x v="3"/>
    <n v="2740"/>
    <n v="0.75"/>
    <n v="0.754"/>
    <n v="0.65300000000000002"/>
    <n v="52062.77"/>
    <n v="92"/>
    <x v="410"/>
    <n v="0"/>
    <s v="Alto"/>
    <x v="2"/>
    <n v="1"/>
    <n v="0"/>
  </r>
  <r>
    <s v="Laranjal Paulista"/>
    <x v="0"/>
    <n v="1119"/>
    <n v="0.73"/>
    <n v="0.73199999999999998"/>
    <n v="0.63900000000000001"/>
    <n v="31815.57"/>
    <n v="19"/>
    <x v="411"/>
    <n v="0"/>
    <s v="Alto"/>
    <x v="0"/>
    <n v="1"/>
    <n v="0"/>
  </r>
  <r>
    <s v="Santa Rita Do Sapucaí"/>
    <x v="4"/>
    <n v="1646"/>
    <n v="0.72099999999999997"/>
    <n v="0.72699999999999998"/>
    <n v="0.62"/>
    <n v="38950.04"/>
    <n v="36"/>
    <x v="412"/>
    <n v="0"/>
    <s v="Alto"/>
    <x v="0"/>
    <n v="1"/>
    <n v="0"/>
  </r>
  <r>
    <s v="Francisco Morato"/>
    <x v="0"/>
    <n v="9637"/>
    <n v="0.70299999999999996"/>
    <n v="0.65900000000000003"/>
    <n v="0.64700000000000002"/>
    <n v="8074.58"/>
    <n v="70"/>
    <x v="413"/>
    <n v="0"/>
    <s v="Alto"/>
    <x v="0"/>
    <n v="1"/>
    <n v="0"/>
  </r>
  <r>
    <s v="Artur Nogueira"/>
    <x v="0"/>
    <n v="2293"/>
    <n v="0.75"/>
    <n v="0.745"/>
    <n v="0.68100000000000005"/>
    <n v="19388.740000000002"/>
    <n v="29"/>
    <x v="414"/>
    <n v="0"/>
    <s v="Alto"/>
    <x v="0"/>
    <n v="1"/>
    <n v="0"/>
  </r>
  <r>
    <s v="Não-Me-Toque"/>
    <x v="3"/>
    <n v="643"/>
    <n v="0.76500000000000001"/>
    <n v="0.78400000000000003"/>
    <n v="0.67300000000000004"/>
    <n v="59656.17"/>
    <n v="22"/>
    <x v="415"/>
    <n v="0"/>
    <s v="Alto"/>
    <x v="2"/>
    <n v="0"/>
    <n v="0"/>
  </r>
  <r>
    <s v="Patos"/>
    <x v="17"/>
    <n v="6005"/>
    <n v="0.70099999999999996"/>
    <n v="0.66700000000000004"/>
    <n v="0.628"/>
    <n v="14482.69"/>
    <n v="69"/>
    <x v="416"/>
    <n v="0"/>
    <s v="Alto"/>
    <x v="3"/>
    <n v="1"/>
    <n v="0"/>
  </r>
  <r>
    <s v="Bertioga"/>
    <x v="0"/>
    <n v="2993"/>
    <n v="0.73"/>
    <n v="0.72699999999999998"/>
    <n v="0.65400000000000003"/>
    <n v="25674.73"/>
    <n v="38"/>
    <x v="417"/>
    <n v="0"/>
    <s v="Alto"/>
    <x v="0"/>
    <n v="1"/>
    <n v="0"/>
  </r>
  <r>
    <s v="Alegrete"/>
    <x v="3"/>
    <n v="3249"/>
    <n v="0.74"/>
    <n v="0.72"/>
    <n v="0.66400000000000003"/>
    <n v="23689.07"/>
    <n v="77"/>
    <x v="418"/>
    <n v="0"/>
    <s v="Alto"/>
    <x v="2"/>
    <n v="1"/>
    <n v="0"/>
  </r>
  <r>
    <s v="Ouro Branco"/>
    <x v="4"/>
    <n v="1653"/>
    <n v="0.76400000000000001"/>
    <n v="0.753"/>
    <n v="0.68"/>
    <n v="77067.59"/>
    <n v="46"/>
    <x v="419"/>
    <n v="0"/>
    <s v="Alto"/>
    <x v="0"/>
    <n v="1"/>
    <n v="0"/>
  </r>
  <r>
    <s v="Camaragibe"/>
    <x v="5"/>
    <n v="7083"/>
    <n v="0.69"/>
    <n v="0.65600000000000003"/>
    <n v="0.628"/>
    <n v="9506.73"/>
    <n v="78"/>
    <x v="420"/>
    <n v="0"/>
    <s v="Médio"/>
    <x v="3"/>
    <n v="1"/>
    <n v="0"/>
  </r>
  <r>
    <s v="Cianorte"/>
    <x v="6"/>
    <n v="2965"/>
    <n v="0.755"/>
    <n v="0.747"/>
    <n v="0.68500000000000005"/>
    <n v="31698.92"/>
    <n v="57"/>
    <x v="421"/>
    <n v="0"/>
    <s v="Alto"/>
    <x v="2"/>
    <n v="1"/>
    <n v="0"/>
  </r>
  <r>
    <s v="Castanhal"/>
    <x v="12"/>
    <n v="10806"/>
    <n v="0.67"/>
    <n v="0.65400000000000003"/>
    <n v="0.58199999999999996"/>
    <n v="18709.66"/>
    <n v="146"/>
    <x v="422"/>
    <n v="0"/>
    <s v="Médio"/>
    <x v="4"/>
    <n v="1"/>
    <n v="0"/>
  </r>
  <r>
    <s v="Monte Mor"/>
    <x v="0"/>
    <n v="2567"/>
    <n v="0.73299999999999998"/>
    <n v="0.71299999999999997"/>
    <n v="0.63900000000000001"/>
    <n v="40134.15"/>
    <n v="35"/>
    <x v="423"/>
    <n v="0"/>
    <s v="Alto"/>
    <x v="0"/>
    <n v="1"/>
    <n v="0"/>
  </r>
  <r>
    <s v="Vespasiano"/>
    <x v="4"/>
    <n v="4932"/>
    <n v="0.68799999999999994"/>
    <n v="0.67700000000000005"/>
    <n v="0.59199999999999997"/>
    <n v="23398.53"/>
    <n v="83"/>
    <x v="424"/>
    <n v="0"/>
    <s v="Médio"/>
    <x v="0"/>
    <n v="1"/>
    <n v="0"/>
  </r>
  <r>
    <s v="Aparecida"/>
    <x v="0"/>
    <n v="1749"/>
    <n v="0.755"/>
    <n v="0.73499999999999999"/>
    <n v="0.70599999999999996"/>
    <n v="30760.41"/>
    <n v="23"/>
    <x v="425"/>
    <n v="0"/>
    <s v="Alto"/>
    <x v="0"/>
    <n v="1"/>
    <n v="0"/>
  </r>
  <r>
    <s v="Saquarema"/>
    <x v="1"/>
    <n v="3668"/>
    <n v="0.71"/>
    <n v="0.71399999999999997"/>
    <n v="0.621"/>
    <n v="26152.13"/>
    <n v="119"/>
    <x v="426"/>
    <n v="0"/>
    <s v="Alto"/>
    <x v="0"/>
    <n v="1"/>
    <n v="0"/>
  </r>
  <r>
    <s v="Ibiúna"/>
    <x v="0"/>
    <n v="1479"/>
    <n v="0.71"/>
    <n v="0.7"/>
    <n v="0.61399999999999999"/>
    <n v="20750.45"/>
    <n v="73"/>
    <x v="427"/>
    <n v="0"/>
    <s v="Alto"/>
    <x v="0"/>
    <n v="1"/>
    <n v="0"/>
  </r>
  <r>
    <s v="Telêmaco Borba"/>
    <x v="6"/>
    <n v="4442"/>
    <n v="0.73"/>
    <n v="0.72599999999999998"/>
    <n v="0.65700000000000003"/>
    <n v="44278"/>
    <n v="64"/>
    <x v="428"/>
    <n v="0"/>
    <s v="Alto"/>
    <x v="2"/>
    <n v="1"/>
    <n v="0"/>
  </r>
  <r>
    <s v="Armação Dos Búzios"/>
    <x v="1"/>
    <n v="1507"/>
    <n v="0.72799999999999998"/>
    <n v="0.75"/>
    <n v="0.624"/>
    <n v="46566.38"/>
    <n v="26"/>
    <x v="429"/>
    <n v="0"/>
    <s v="Alto"/>
    <x v="0"/>
    <n v="1"/>
    <n v="0"/>
  </r>
  <r>
    <s v="Piraju"/>
    <x v="0"/>
    <n v="1240"/>
    <n v="0.75800000000000001"/>
    <n v="0.74"/>
    <n v="0.69899999999999995"/>
    <n v="20256.689999999999"/>
    <n v="44"/>
    <x v="430"/>
    <n v="0"/>
    <s v="Alto"/>
    <x v="0"/>
    <n v="1"/>
    <n v="0"/>
  </r>
  <r>
    <s v="Muriaé"/>
    <x v="4"/>
    <n v="4618"/>
    <n v="0.73"/>
    <n v="0.73099999999999998"/>
    <n v="0.63400000000000001"/>
    <n v="18893.259999999998"/>
    <n v="117"/>
    <x v="431"/>
    <n v="0"/>
    <s v="Alto"/>
    <x v="0"/>
    <n v="1"/>
    <n v="0"/>
  </r>
  <r>
    <s v="Serra Talhada"/>
    <x v="5"/>
    <n v="3984"/>
    <n v="0.66"/>
    <n v="0.63200000000000001"/>
    <n v="0.57099999999999995"/>
    <n v="15161.18"/>
    <n v="72"/>
    <x v="432"/>
    <n v="0"/>
    <s v="Médio"/>
    <x v="3"/>
    <n v="1"/>
    <n v="0"/>
  </r>
  <r>
    <s v="Viçosa"/>
    <x v="4"/>
    <n v="3119"/>
    <n v="0.77500000000000002"/>
    <n v="0.75800000000000001"/>
    <n v="0.69599999999999995"/>
    <n v="19391.080000000002"/>
    <n v="117"/>
    <x v="433"/>
    <n v="0"/>
    <s v="Alto"/>
    <x v="0"/>
    <n v="1"/>
    <n v="0"/>
  </r>
  <r>
    <s v="Carpina"/>
    <x v="5"/>
    <n v="4069"/>
    <n v="0.68"/>
    <n v="0.63"/>
    <n v="0.61899999999999999"/>
    <n v="15520.94"/>
    <n v="62"/>
    <x v="434"/>
    <n v="0"/>
    <s v="Médio"/>
    <x v="3"/>
    <n v="1"/>
    <n v="0"/>
  </r>
  <r>
    <s v="Gramado"/>
    <x v="3"/>
    <n v="1399"/>
    <n v="0.76400000000000001"/>
    <n v="0.78300000000000003"/>
    <n v="0.66200000000000003"/>
    <n v="51082.22"/>
    <n v="40"/>
    <x v="435"/>
    <n v="0"/>
    <s v="Alto"/>
    <x v="2"/>
    <n v="1"/>
    <n v="0"/>
  </r>
  <r>
    <s v="Ilhabela"/>
    <x v="0"/>
    <n v="1576"/>
    <n v="0.76"/>
    <n v="0.73899999999999999"/>
    <n v="0.69299999999999995"/>
    <n v="91873.77"/>
    <n v="23"/>
    <x v="436"/>
    <n v="0"/>
    <s v="Alto"/>
    <x v="0"/>
    <n v="1"/>
    <n v="0"/>
  </r>
  <r>
    <s v="Dois Córregos"/>
    <x v="0"/>
    <n v="1388"/>
    <n v="0.72499999999999998"/>
    <n v="0.72499999999999998"/>
    <n v="0.61599999999999999"/>
    <n v="25595.29"/>
    <n v="11"/>
    <x v="437"/>
    <n v="0"/>
    <s v="Alto"/>
    <x v="0"/>
    <n v="1"/>
    <n v="0"/>
  </r>
  <r>
    <s v="Curvelo"/>
    <x v="4"/>
    <n v="3493"/>
    <n v="0.71299999999999997"/>
    <n v="0.68899999999999995"/>
    <n v="0.61699999999999999"/>
    <n v="17057.93"/>
    <n v="51"/>
    <x v="438"/>
    <n v="0"/>
    <s v="Alto"/>
    <x v="0"/>
    <n v="1"/>
    <n v="0"/>
  </r>
  <r>
    <s v="Osório"/>
    <x v="3"/>
    <n v="1691"/>
    <n v="0.75"/>
    <n v="0.76900000000000002"/>
    <n v="0.64600000000000002"/>
    <n v="29614.09"/>
    <n v="35"/>
    <x v="439"/>
    <n v="0"/>
    <s v="Alto"/>
    <x v="2"/>
    <n v="1"/>
    <n v="0"/>
  </r>
  <r>
    <s v="Cabreúva"/>
    <x v="0"/>
    <n v="2392"/>
    <n v="0.73799999999999999"/>
    <n v="0.71699999999999997"/>
    <n v="0.67800000000000005"/>
    <n v="87725.88"/>
    <n v="18"/>
    <x v="440"/>
    <n v="0"/>
    <s v="Alto"/>
    <x v="0"/>
    <n v="1"/>
    <n v="0"/>
  </r>
  <r>
    <s v="São Pedro Da Aldeia"/>
    <x v="1"/>
    <n v="4603"/>
    <n v="0.71"/>
    <n v="0.72099999999999997"/>
    <n v="0.626"/>
    <n v="20714.330000000002"/>
    <n v="97"/>
    <x v="441"/>
    <n v="0"/>
    <s v="Alto"/>
    <x v="0"/>
    <n v="1"/>
    <n v="0"/>
  </r>
  <r>
    <s v="Santa Isabel"/>
    <x v="0"/>
    <n v="2175"/>
    <n v="0.73799999999999999"/>
    <n v="0.7"/>
    <n v="0.68899999999999995"/>
    <n v="22328.98"/>
    <n v="52"/>
    <x v="442"/>
    <n v="0"/>
    <s v="Alto"/>
    <x v="0"/>
    <n v="1"/>
    <n v="0"/>
  </r>
  <r>
    <s v="Guararapes"/>
    <x v="0"/>
    <n v="1296"/>
    <n v="0.76300000000000001"/>
    <n v="0.72699999999999998"/>
    <n v="0.72599999999999998"/>
    <n v="38069.46"/>
    <n v="24"/>
    <x v="443"/>
    <n v="0"/>
    <s v="Alto"/>
    <x v="0"/>
    <n v="1"/>
    <n v="0"/>
  </r>
  <r>
    <s v="Morrinhos"/>
    <x v="10"/>
    <n v="1790"/>
    <n v="0.73"/>
    <n v="0.73899999999999999"/>
    <n v="0.621"/>
    <n v="27621.32"/>
    <n v="59"/>
    <x v="444"/>
    <n v="0"/>
    <s v="Alto"/>
    <x v="1"/>
    <n v="1"/>
    <n v="0"/>
  </r>
  <r>
    <s v="Leopoldina"/>
    <x v="4"/>
    <n v="2185"/>
    <n v="0.72599999999999998"/>
    <n v="0.69599999999999995"/>
    <n v="0.63500000000000001"/>
    <n v="18448.490000000002"/>
    <n v="31"/>
    <x v="445"/>
    <n v="0"/>
    <s v="Alto"/>
    <x v="0"/>
    <n v="1"/>
    <n v="0"/>
  </r>
  <r>
    <s v="Carazinho"/>
    <x v="3"/>
    <n v="2673"/>
    <n v="0.77"/>
    <n v="0.75600000000000001"/>
    <n v="0.70699999999999996"/>
    <n v="42532.6"/>
    <n v="77"/>
    <x v="446"/>
    <n v="0"/>
    <s v="Alto"/>
    <x v="2"/>
    <n v="1"/>
    <n v="0"/>
  </r>
  <r>
    <s v="Viamão"/>
    <x v="3"/>
    <n v="11495"/>
    <n v="0.72"/>
    <n v="0.72"/>
    <n v="0.59099999999999997"/>
    <n v="13126.06"/>
    <n v="184"/>
    <x v="447"/>
    <n v="0"/>
    <s v="Alto"/>
    <x v="2"/>
    <n v="1"/>
    <n v="0"/>
  </r>
  <r>
    <s v="Iturama"/>
    <x v="4"/>
    <n v="1652"/>
    <n v="0.747"/>
    <n v="0.73"/>
    <n v="0.67400000000000004"/>
    <n v="52175.19"/>
    <n v="24"/>
    <x v="448"/>
    <n v="0"/>
    <s v="Alto"/>
    <x v="0"/>
    <n v="1"/>
    <n v="0"/>
  </r>
  <r>
    <s v="José Bonifácio"/>
    <x v="0"/>
    <n v="1409"/>
    <n v="0.77700000000000002"/>
    <n v="0.752"/>
    <n v="0.71699999999999997"/>
    <n v="34431.94"/>
    <n v="30"/>
    <x v="449"/>
    <n v="0"/>
    <s v="Alto"/>
    <x v="0"/>
    <n v="1"/>
    <n v="0"/>
  </r>
  <r>
    <s v="Capão Da Canoa"/>
    <x v="3"/>
    <n v="2172"/>
    <n v="0.74299999999999999"/>
    <n v="0.75600000000000001"/>
    <n v="0.63700000000000001"/>
    <n v="27330.71"/>
    <n v="43"/>
    <x v="450"/>
    <n v="0"/>
    <s v="Alto"/>
    <x v="2"/>
    <n v="1"/>
    <n v="0"/>
  </r>
  <r>
    <s v="Santiago"/>
    <x v="3"/>
    <n v="2024"/>
    <n v="0.77"/>
    <n v="0.746"/>
    <n v="0.68200000000000005"/>
    <n v="23542.16"/>
    <n v="47"/>
    <x v="451"/>
    <n v="0"/>
    <s v="Alto"/>
    <x v="2"/>
    <n v="1"/>
    <n v="0"/>
  </r>
  <r>
    <s v="Goiana"/>
    <x v="5"/>
    <n v="3670"/>
    <n v="0.65"/>
    <n v="0.61399999999999999"/>
    <n v="0.57599999999999996"/>
    <n v="65271.07"/>
    <n v="35"/>
    <x v="452"/>
    <n v="0"/>
    <s v="Médio"/>
    <x v="3"/>
    <n v="1"/>
    <n v="0"/>
  </r>
  <r>
    <s v="Simões Filho"/>
    <x v="7"/>
    <n v="7290"/>
    <n v="0.67500000000000004"/>
    <n v="0.64100000000000001"/>
    <n v="0.59099999999999997"/>
    <n v="37043.879999999997"/>
    <n v="58"/>
    <x v="453"/>
    <n v="0"/>
    <s v="Médio"/>
    <x v="3"/>
    <n v="1"/>
    <n v="0"/>
  </r>
  <r>
    <s v="Caçapava Do Sul"/>
    <x v="3"/>
    <n v="1116"/>
    <n v="0.7"/>
    <n v="0.69899999999999995"/>
    <n v="0.58499999999999996"/>
    <n v="21856.5"/>
    <n v="41"/>
    <x v="454"/>
    <n v="0"/>
    <s v="Alto"/>
    <x v="2"/>
    <n v="1"/>
    <n v="0"/>
  </r>
  <r>
    <s v="Ilha Solteira"/>
    <x v="0"/>
    <n v="985"/>
    <n v="0.81200000000000006"/>
    <n v="0.78600000000000003"/>
    <n v="0.78200000000000003"/>
    <n v="21499.82"/>
    <n v="31"/>
    <x v="455"/>
    <n v="0"/>
    <s v="Muito Alto"/>
    <x v="0"/>
    <n v="1"/>
    <n v="0"/>
  </r>
  <r>
    <s v="Morro Agudo"/>
    <x v="0"/>
    <n v="1724"/>
    <n v="0.71"/>
    <n v="0.71599999999999997"/>
    <n v="0.60399999999999998"/>
    <n v="38855.69"/>
    <n v="35"/>
    <x v="456"/>
    <n v="0"/>
    <s v="Alto"/>
    <x v="0"/>
    <n v="1"/>
    <n v="0"/>
  </r>
  <r>
    <s v="Sapiranga"/>
    <x v="3"/>
    <n v="4011"/>
    <n v="0.71099999999999997"/>
    <n v="0.72199999999999998"/>
    <n v="0.59799999999999998"/>
    <n v="37456.519999999997"/>
    <n v="61"/>
    <x v="457"/>
    <n v="0"/>
    <s v="Alto"/>
    <x v="2"/>
    <n v="1"/>
    <n v="0"/>
  </r>
  <r>
    <s v="Igarapava"/>
    <x v="0"/>
    <n v="1412"/>
    <n v="0.76800000000000002"/>
    <n v="0.80900000000000005"/>
    <n v="0.67100000000000004"/>
    <n v="36465.620000000003"/>
    <n v="35"/>
    <x v="458"/>
    <n v="0"/>
    <s v="Alto"/>
    <x v="0"/>
    <n v="1"/>
    <n v="0"/>
  </r>
  <r>
    <s v="Campo Belo"/>
    <x v="4"/>
    <n v="2223"/>
    <n v="0.71099999999999997"/>
    <n v="0.70599999999999996"/>
    <n v="0.58599999999999997"/>
    <n v="17245.78"/>
    <n v="38"/>
    <x v="459"/>
    <n v="0"/>
    <s v="Alto"/>
    <x v="0"/>
    <n v="1"/>
    <n v="0"/>
  </r>
  <r>
    <s v="Candeias"/>
    <x v="7"/>
    <n v="3831"/>
    <n v="0.69099999999999995"/>
    <n v="0.65200000000000002"/>
    <n v="0.61599999999999999"/>
    <n v="38581.15"/>
    <n v="36"/>
    <x v="460"/>
    <n v="0"/>
    <s v="Médio"/>
    <x v="3"/>
    <n v="1"/>
    <n v="0"/>
  </r>
  <r>
    <s v="Presidente Venceslau"/>
    <x v="0"/>
    <n v="1576"/>
    <n v="0.76300000000000001"/>
    <n v="0.749"/>
    <n v="0.70799999999999996"/>
    <n v="17767.62"/>
    <n v="25"/>
    <x v="461"/>
    <n v="0"/>
    <s v="Alto"/>
    <x v="0"/>
    <n v="1"/>
    <n v="0"/>
  </r>
  <r>
    <s v="Aracruz"/>
    <x v="15"/>
    <n v="4348"/>
    <n v="0.752"/>
    <n v="0.71699999999999997"/>
    <n v="0.70699999999999996"/>
    <n v="47644.02"/>
    <n v="114"/>
    <x v="462"/>
    <n v="0"/>
    <s v="Alto"/>
    <x v="0"/>
    <n v="1"/>
    <n v="0"/>
  </r>
  <r>
    <s v="Jequié"/>
    <x v="7"/>
    <n v="8398"/>
    <n v="0.66500000000000004"/>
    <n v="0.65600000000000003"/>
    <n v="0.56799999999999995"/>
    <n v="15062.91"/>
    <n v="91"/>
    <x v="463"/>
    <n v="0"/>
    <s v="Médio"/>
    <x v="3"/>
    <n v="1"/>
    <n v="0"/>
  </r>
  <r>
    <s v="Palmital"/>
    <x v="0"/>
    <n v="906"/>
    <n v="0.746"/>
    <n v="0.72699999999999998"/>
    <n v="0.70199999999999996"/>
    <n v="27670.81"/>
    <n v="22"/>
    <x v="464"/>
    <n v="0"/>
    <s v="Alto"/>
    <x v="0"/>
    <n v="0"/>
    <n v="0"/>
  </r>
  <r>
    <s v="Sousa"/>
    <x v="17"/>
    <n v="3178"/>
    <n v="0.67"/>
    <n v="0.64500000000000002"/>
    <n v="0.56699999999999995"/>
    <n v="15151.67"/>
    <n v="38"/>
    <x v="465"/>
    <n v="0"/>
    <s v="Médio"/>
    <x v="3"/>
    <n v="1"/>
    <n v="0"/>
  </r>
  <r>
    <s v="Mongaguá"/>
    <x v="0"/>
    <n v="2668"/>
    <n v="0.754"/>
    <n v="0.71899999999999997"/>
    <n v="0.69899999999999995"/>
    <n v="17115.560000000001"/>
    <n v="52"/>
    <x v="466"/>
    <n v="0"/>
    <s v="Alto"/>
    <x v="0"/>
    <n v="1"/>
    <n v="0"/>
  </r>
  <r>
    <s v="Alvorada"/>
    <x v="3"/>
    <n v="11832"/>
    <n v="0.7"/>
    <n v="0.69399999999999995"/>
    <n v="0.56399999999999995"/>
    <n v="12166.04"/>
    <n v="97"/>
    <x v="467"/>
    <n v="0"/>
    <s v="Alto"/>
    <x v="2"/>
    <n v="1"/>
    <n v="0"/>
  </r>
  <r>
    <s v="Cruzília"/>
    <x v="4"/>
    <n v="621"/>
    <n v="0.69499999999999995"/>
    <n v="0.67100000000000004"/>
    <n v="0.58699999999999997"/>
    <n v="14213.39"/>
    <n v="9"/>
    <x v="468"/>
    <n v="0"/>
    <s v="Médio"/>
    <x v="0"/>
    <n v="0"/>
    <n v="0"/>
  </r>
  <r>
    <s v="Itapema"/>
    <x v="14"/>
    <n v="2023"/>
    <n v="0.8"/>
    <n v="0.78800000000000003"/>
    <n v="0.72699999999999998"/>
    <n v="26725.94"/>
    <n v="42"/>
    <x v="469"/>
    <n v="0"/>
    <s v="Muito Alto"/>
    <x v="2"/>
    <n v="1"/>
    <n v="0"/>
  </r>
  <r>
    <s v="Américo Brasiliense"/>
    <x v="0"/>
    <n v="1985"/>
    <n v="0.75"/>
    <n v="0.70899999999999996"/>
    <n v="0.70099999999999996"/>
    <n v="21643.91"/>
    <n v="32"/>
    <x v="470"/>
    <n v="0"/>
    <s v="Alto"/>
    <x v="0"/>
    <n v="1"/>
    <n v="0"/>
  </r>
  <r>
    <s v="Casa Branca"/>
    <x v="0"/>
    <n v="1153"/>
    <n v="0.73"/>
    <n v="0.72699999999999998"/>
    <n v="0.64"/>
    <n v="28207.64"/>
    <n v="20"/>
    <x v="471"/>
    <n v="0"/>
    <s v="Alto"/>
    <x v="0"/>
    <n v="1"/>
    <n v="0"/>
  </r>
  <r>
    <s v="Osvaldo Cruz"/>
    <x v="0"/>
    <n v="1077"/>
    <n v="0.76200000000000001"/>
    <n v="0.74"/>
    <n v="0.71299999999999997"/>
    <n v="29901.68"/>
    <n v="24"/>
    <x v="472"/>
    <n v="0"/>
    <s v="Alto"/>
    <x v="0"/>
    <n v="1"/>
    <n v="0"/>
  </r>
  <r>
    <s v="Estância Velha"/>
    <x v="3"/>
    <n v="2049"/>
    <n v="0.75700000000000001"/>
    <n v="0.749"/>
    <n v="0.65200000000000002"/>
    <n v="30009.41"/>
    <n v="53"/>
    <x v="473"/>
    <n v="0"/>
    <s v="Alto"/>
    <x v="2"/>
    <n v="1"/>
    <n v="0"/>
  </r>
  <r>
    <s v="Bariri"/>
    <x v="0"/>
    <n v="1473"/>
    <n v="0.75"/>
    <n v="0.73599999999999999"/>
    <n v="0.66200000000000003"/>
    <n v="41510.78"/>
    <n v="18"/>
    <x v="474"/>
    <n v="0"/>
    <s v="Alto"/>
    <x v="0"/>
    <n v="1"/>
    <n v="0"/>
  </r>
  <r>
    <s v="Jardinópolis"/>
    <x v="0"/>
    <n v="2067"/>
    <n v="0.73499999999999999"/>
    <n v="0.72799999999999998"/>
    <n v="0.64"/>
    <n v="23899.439999999999"/>
    <n v="32"/>
    <x v="475"/>
    <n v="0"/>
    <s v="Alto"/>
    <x v="0"/>
    <n v="1"/>
    <n v="0"/>
  </r>
  <r>
    <s v="Ji-Paraná"/>
    <x v="23"/>
    <n v="6047"/>
    <n v="0.71"/>
    <n v="0.72799999999999998"/>
    <n v="0.61699999999999999"/>
    <n v="22739.38"/>
    <n v="110"/>
    <x v="476"/>
    <n v="0"/>
    <s v="Alto"/>
    <x v="4"/>
    <n v="1"/>
    <n v="0"/>
  </r>
  <r>
    <s v="Pederneiras"/>
    <x v="0"/>
    <n v="2121"/>
    <n v="0.74"/>
    <n v="0.73799999999999999"/>
    <n v="0.67300000000000004"/>
    <n v="36941.61"/>
    <n v="36"/>
    <x v="477"/>
    <n v="0"/>
    <s v="Alto"/>
    <x v="0"/>
    <n v="1"/>
    <n v="0"/>
  </r>
  <r>
    <s v="Pilar Do Sul"/>
    <x v="0"/>
    <n v="1144"/>
    <n v="0.69"/>
    <n v="0.67400000000000004"/>
    <n v="0.59399999999999997"/>
    <n v="20842.71"/>
    <n v="14"/>
    <x v="478"/>
    <n v="0"/>
    <s v="Médio"/>
    <x v="0"/>
    <n v="1"/>
    <n v="0"/>
  </r>
  <r>
    <s v="Paulo Afonso"/>
    <x v="7"/>
    <n v="5901"/>
    <n v="0.67400000000000004"/>
    <n v="0.67800000000000005"/>
    <n v="0.57199999999999995"/>
    <n v="18910.87"/>
    <n v="57"/>
    <x v="479"/>
    <n v="0"/>
    <s v="Médio"/>
    <x v="3"/>
    <n v="1"/>
    <n v="0"/>
  </r>
  <r>
    <s v="Alumínio"/>
    <x v="0"/>
    <n v="834"/>
    <n v="0.77"/>
    <n v="0.72899999999999998"/>
    <n v="0.73199999999999998"/>
    <n v="99392.72"/>
    <n v="17"/>
    <x v="480"/>
    <n v="0"/>
    <s v="Alto"/>
    <x v="0"/>
    <n v="0"/>
    <n v="0"/>
  </r>
  <r>
    <s v="São Borja"/>
    <x v="3"/>
    <n v="2675"/>
    <n v="0.73599999999999999"/>
    <n v="0.72"/>
    <n v="0.64300000000000002"/>
    <n v="26740.400000000001"/>
    <n v="43"/>
    <x v="481"/>
    <n v="0"/>
    <s v="Alto"/>
    <x v="2"/>
    <n v="1"/>
    <n v="0"/>
  </r>
  <r>
    <s v="Belo Jardim"/>
    <x v="5"/>
    <n v="3618"/>
    <n v="0.629"/>
    <n v="0.61699999999999999"/>
    <n v="0.51400000000000001"/>
    <n v="20703.79"/>
    <n v="82"/>
    <x v="482"/>
    <n v="0"/>
    <s v="Médio"/>
    <x v="3"/>
    <n v="1"/>
    <n v="0"/>
  </r>
  <r>
    <s v="Cajazeiras"/>
    <x v="17"/>
    <n v="2804"/>
    <n v="0.67900000000000005"/>
    <n v="0.66800000000000004"/>
    <n v="0.57399999999999995"/>
    <n v="16936.259999999998"/>
    <n v="46"/>
    <x v="483"/>
    <n v="0"/>
    <s v="Médio"/>
    <x v="3"/>
    <n v="1"/>
    <n v="0"/>
  </r>
  <r>
    <s v="Taquarituba"/>
    <x v="0"/>
    <n v="1064"/>
    <n v="0.70099999999999996"/>
    <n v="0.7"/>
    <n v="0.60599999999999998"/>
    <n v="26924.91"/>
    <n v="25"/>
    <x v="484"/>
    <n v="0"/>
    <s v="Alto"/>
    <x v="0"/>
    <n v="1"/>
    <n v="0"/>
  </r>
  <r>
    <s v="Alta Floresta"/>
    <x v="8"/>
    <n v="2448"/>
    <n v="0.71"/>
    <n v="0.70899999999999996"/>
    <n v="0.629"/>
    <n v="31623.8"/>
    <n v="56"/>
    <x v="485"/>
    <n v="0"/>
    <s v="Alto"/>
    <x v="1"/>
    <n v="1"/>
    <n v="0"/>
  </r>
  <r>
    <s v="São Gonçalo Do Amarante"/>
    <x v="9"/>
    <n v="1504"/>
    <n v="0.66500000000000004"/>
    <n v="0.58699999999999997"/>
    <n v="0.64600000000000002"/>
    <n v="49259.77"/>
    <n v="10"/>
    <x v="486"/>
    <n v="0"/>
    <s v="Médio"/>
    <x v="3"/>
    <n v="1"/>
    <n v="0"/>
  </r>
  <r>
    <s v="Arcoverde"/>
    <x v="5"/>
    <n v="4117"/>
    <n v="0.66700000000000004"/>
    <n v="0.65400000000000003"/>
    <n v="0.56699999999999995"/>
    <n v="12994.83"/>
    <n v="37"/>
    <x v="487"/>
    <n v="0"/>
    <s v="Médio"/>
    <x v="3"/>
    <n v="1"/>
    <n v="0"/>
  </r>
  <r>
    <s v="Colatina"/>
    <x v="15"/>
    <n v="4072"/>
    <n v="0.746"/>
    <n v="0.73799999999999999"/>
    <n v="0.66800000000000004"/>
    <n v="26270.720000000001"/>
    <n v="155"/>
    <x v="488"/>
    <n v="0"/>
    <s v="Alto"/>
    <x v="0"/>
    <n v="1"/>
    <n v="0"/>
  </r>
  <r>
    <s v="Tanabi"/>
    <x v="0"/>
    <n v="874"/>
    <n v="0.748"/>
    <n v="0.73499999999999999"/>
    <n v="0.68700000000000006"/>
    <n v="46937.07"/>
    <n v="19"/>
    <x v="489"/>
    <n v="0"/>
    <s v="Alto"/>
    <x v="0"/>
    <n v="0"/>
    <n v="0"/>
  </r>
  <r>
    <s v="Eunápolis"/>
    <x v="7"/>
    <n v="6201"/>
    <n v="0.67700000000000005"/>
    <n v="0.68700000000000006"/>
    <n v="0.57199999999999995"/>
    <n v="22186.57"/>
    <n v="94"/>
    <x v="490"/>
    <n v="0"/>
    <s v="Médio"/>
    <x v="3"/>
    <n v="1"/>
    <n v="0"/>
  </r>
  <r>
    <s v="Redenção"/>
    <x v="12"/>
    <n v="4942"/>
    <n v="0.67200000000000004"/>
    <n v="0.67400000000000004"/>
    <n v="0.56100000000000005"/>
    <n v="20143.55"/>
    <n v="87"/>
    <x v="491"/>
    <n v="0"/>
    <s v="Médio"/>
    <x v="4"/>
    <n v="1"/>
    <n v="0"/>
  </r>
  <r>
    <s v="Cordeirópolis"/>
    <x v="0"/>
    <n v="962"/>
    <n v="0.75800000000000001"/>
    <n v="0.754"/>
    <n v="0.67400000000000004"/>
    <n v="96056.59"/>
    <n v="17"/>
    <x v="492"/>
    <n v="0"/>
    <s v="Alto"/>
    <x v="0"/>
    <n v="1"/>
    <n v="0"/>
  </r>
  <r>
    <s v="Cassilândia"/>
    <x v="13"/>
    <n v="898"/>
    <n v="0.72699999999999998"/>
    <n v="0.75600000000000001"/>
    <n v="0.627"/>
    <n v="24042.01"/>
    <n v="15"/>
    <x v="493"/>
    <n v="0"/>
    <s v="Alto"/>
    <x v="1"/>
    <n v="0"/>
    <n v="0"/>
  </r>
  <r>
    <s v="Flores Da Cunha"/>
    <x v="3"/>
    <n v="817"/>
    <n v="0.754"/>
    <n v="0.78600000000000003"/>
    <n v="0.64200000000000002"/>
    <n v="46113.35"/>
    <n v="39"/>
    <x v="494"/>
    <n v="0"/>
    <s v="Alto"/>
    <x v="2"/>
    <n v="0"/>
    <n v="0"/>
  </r>
  <r>
    <s v="Ribeirão Das Neves"/>
    <x v="4"/>
    <n v="16666"/>
    <n v="0.68400000000000005"/>
    <n v="0.65800000000000003"/>
    <n v="0.59099999999999997"/>
    <n v="11110.22"/>
    <n v="161"/>
    <x v="495"/>
    <n v="0"/>
    <s v="Médio"/>
    <x v="0"/>
    <n v="1"/>
    <n v="0"/>
  </r>
  <r>
    <s v="Pedregulho"/>
    <x v="0"/>
    <n v="635"/>
    <n v="0.71499999999999997"/>
    <n v="0.71599999999999997"/>
    <n v="0.623"/>
    <n v="50159.26"/>
    <n v="16"/>
    <x v="496"/>
    <n v="0"/>
    <s v="Alto"/>
    <x v="0"/>
    <n v="0"/>
    <n v="0"/>
  </r>
  <r>
    <s v="Taquara"/>
    <x v="3"/>
    <n v="2427"/>
    <n v="0.72699999999999998"/>
    <n v="0.754"/>
    <n v="0.57899999999999996"/>
    <n v="22251.35"/>
    <n v="78"/>
    <x v="497"/>
    <n v="0"/>
    <s v="Alto"/>
    <x v="2"/>
    <n v="1"/>
    <n v="0"/>
  </r>
  <r>
    <s v="Caldas Novas"/>
    <x v="10"/>
    <n v="3848"/>
    <n v="0.73299999999999998"/>
    <n v="0.73899999999999999"/>
    <n v="0.64"/>
    <n v="26695.200000000001"/>
    <n v="104"/>
    <x v="498"/>
    <n v="0"/>
    <s v="Alto"/>
    <x v="1"/>
    <n v="1"/>
    <n v="0"/>
  </r>
  <r>
    <s v="Salesópolis"/>
    <x v="0"/>
    <n v="567"/>
    <n v="0.73199999999999998"/>
    <n v="0.68700000000000006"/>
    <n v="0.69"/>
    <n v="11669.96"/>
    <n v="12"/>
    <x v="499"/>
    <n v="0"/>
    <s v="Alto"/>
    <x v="0"/>
    <n v="0"/>
    <n v="0"/>
  </r>
  <r>
    <s v="Brumadinho"/>
    <x v="4"/>
    <n v="1448"/>
    <n v="0.747"/>
    <n v="0.76100000000000001"/>
    <n v="0.63900000000000001"/>
    <n v="40099.769999999997"/>
    <n v="23"/>
    <x v="500"/>
    <n v="0"/>
    <s v="Alto"/>
    <x v="0"/>
    <n v="1"/>
    <n v="0"/>
  </r>
  <r>
    <s v="Irati"/>
    <x v="6"/>
    <n v="2348"/>
    <n v="0.72599999999999998"/>
    <n v="0.71499999999999997"/>
    <n v="0.64"/>
    <n v="26207.22"/>
    <n v="78"/>
    <x v="501"/>
    <n v="0"/>
    <s v="Alto"/>
    <x v="2"/>
    <n v="1"/>
    <n v="0"/>
  </r>
  <r>
    <s v="Piracaia"/>
    <x v="0"/>
    <n v="963"/>
    <n v="0.74"/>
    <n v="0.75800000000000001"/>
    <n v="0.625"/>
    <n v="16537.87"/>
    <n v="25"/>
    <x v="502"/>
    <n v="0"/>
    <s v="Alto"/>
    <x v="0"/>
    <n v="1"/>
    <n v="0"/>
  </r>
  <r>
    <s v="Santos Dumont"/>
    <x v="4"/>
    <n v="2020"/>
    <n v="0.74099999999999999"/>
    <n v="0.68799999999999994"/>
    <n v="0.69699999999999995"/>
    <n v="19343.78"/>
    <n v="31"/>
    <x v="503"/>
    <n v="0"/>
    <s v="Alto"/>
    <x v="0"/>
    <n v="1"/>
    <n v="0"/>
  </r>
  <r>
    <s v="Primavera Do Leste"/>
    <x v="8"/>
    <n v="2833"/>
    <n v="0.752"/>
    <n v="0.77400000000000002"/>
    <n v="0.65300000000000002"/>
    <n v="61274.33"/>
    <n v="67"/>
    <x v="504"/>
    <n v="0"/>
    <s v="Alto"/>
    <x v="1"/>
    <n v="1"/>
    <n v="0"/>
  </r>
  <r>
    <s v="Santa Rita Do Passa Quatro"/>
    <x v="0"/>
    <n v="996"/>
    <n v="0.77500000000000002"/>
    <n v="0.76400000000000001"/>
    <n v="0.68600000000000005"/>
    <n v="22579.86"/>
    <n v="30"/>
    <x v="505"/>
    <n v="0"/>
    <s v="Alto"/>
    <x v="0"/>
    <n v="1"/>
    <n v="0"/>
  </r>
  <r>
    <s v="Ipojuca"/>
    <x v="5"/>
    <n v="3017"/>
    <n v="0.61899999999999999"/>
    <n v="0.61299999999999999"/>
    <n v="0.499"/>
    <n v="115458.91"/>
    <n v="30"/>
    <x v="506"/>
    <n v="0"/>
    <s v="Médio"/>
    <x v="3"/>
    <n v="1"/>
    <n v="0"/>
  </r>
  <r>
    <s v="Descalvado"/>
    <x v="0"/>
    <n v="1261"/>
    <n v="0.76"/>
    <n v="0.74"/>
    <n v="0.68700000000000006"/>
    <n v="41764.120000000003"/>
    <n v="45"/>
    <x v="507"/>
    <n v="0"/>
    <s v="Alto"/>
    <x v="0"/>
    <n v="1"/>
    <n v="0"/>
  </r>
  <r>
    <s v="Barcarena"/>
    <x v="12"/>
    <n v="3040"/>
    <n v="0.66200000000000003"/>
    <n v="0.64300000000000002"/>
    <n v="0.56399999999999995"/>
    <n v="42290.57"/>
    <n v="106"/>
    <x v="508"/>
    <n v="0"/>
    <s v="Médio"/>
    <x v="4"/>
    <n v="1"/>
    <n v="0"/>
  </r>
  <r>
    <s v="Corumbá"/>
    <x v="13"/>
    <n v="6151"/>
    <n v="0.7"/>
    <n v="0.70099999999999996"/>
    <n v="0.58599999999999997"/>
    <n v="24061.55"/>
    <n v="57"/>
    <x v="509"/>
    <n v="0"/>
    <s v="Alto"/>
    <x v="1"/>
    <n v="1"/>
    <n v="0"/>
  </r>
  <r>
    <s v="Itaberá"/>
    <x v="0"/>
    <n v="673"/>
    <n v="0.69299999999999995"/>
    <n v="0.65200000000000002"/>
    <n v="0.63600000000000001"/>
    <n v="32218.560000000001"/>
    <n v="14"/>
    <x v="510"/>
    <n v="0"/>
    <s v="Médio"/>
    <x v="0"/>
    <n v="0"/>
    <n v="0"/>
  </r>
  <r>
    <s v="Surubim"/>
    <x v="5"/>
    <n v="2687"/>
    <n v="0.63500000000000001"/>
    <n v="0.61699999999999999"/>
    <n v="0.54800000000000004"/>
    <n v="10915.41"/>
    <n v="26"/>
    <x v="511"/>
    <n v="0"/>
    <s v="Médio"/>
    <x v="3"/>
    <n v="1"/>
    <n v="0"/>
  </r>
  <r>
    <s v="São Lourenço Do Sul"/>
    <x v="3"/>
    <n v="1103"/>
    <n v="0.68700000000000006"/>
    <n v="0.72199999999999998"/>
    <n v="0.52800000000000002"/>
    <n v="23237.81"/>
    <n v="35"/>
    <x v="512"/>
    <n v="0"/>
    <s v="Médio"/>
    <x v="2"/>
    <n v="1"/>
    <n v="0"/>
  </r>
  <r>
    <s v="Guanambi"/>
    <x v="7"/>
    <n v="3603"/>
    <n v="0.67"/>
    <n v="0.66300000000000003"/>
    <n v="0.58399999999999996"/>
    <n v="13886.22"/>
    <n v="73"/>
    <x v="513"/>
    <n v="0"/>
    <s v="Médio"/>
    <x v="3"/>
    <n v="1"/>
    <n v="0"/>
  </r>
  <r>
    <s v="Triunfo"/>
    <x v="3"/>
    <n v="918"/>
    <n v="0.73299999999999998"/>
    <n v="0.71699999999999997"/>
    <n v="0.629"/>
    <n v="289932.05"/>
    <n v="26"/>
    <x v="514"/>
    <n v="0"/>
    <s v="Alto"/>
    <x v="2"/>
    <n v="0"/>
    <n v="0"/>
  </r>
  <r>
    <s v="Venâncio Aires"/>
    <x v="3"/>
    <n v="1773"/>
    <n v="0.71"/>
    <n v="0.73599999999999999"/>
    <n v="0.6"/>
    <n v="39533.599999999999"/>
    <n v="106"/>
    <x v="515"/>
    <n v="0"/>
    <s v="Alto"/>
    <x v="2"/>
    <n v="1"/>
    <n v="0"/>
  </r>
  <r>
    <s v="Picos"/>
    <x v="22"/>
    <n v="3342"/>
    <n v="0.69799999999999995"/>
    <n v="0.68400000000000005"/>
    <n v="0.621"/>
    <n v="18212.61"/>
    <n v="105"/>
    <x v="516"/>
    <n v="0"/>
    <s v="Médio"/>
    <x v="3"/>
    <n v="1"/>
    <n v="0"/>
  </r>
  <r>
    <s v="Pereira Barreto"/>
    <x v="0"/>
    <n v="1222"/>
    <n v="0.77"/>
    <n v="0.72799999999999998"/>
    <n v="0.73199999999999998"/>
    <n v="31802.91"/>
    <n v="26"/>
    <x v="517"/>
    <n v="0"/>
    <s v="Alto"/>
    <x v="0"/>
    <n v="1"/>
    <n v="0"/>
  </r>
  <r>
    <s v="Nova Serrana"/>
    <x v="4"/>
    <n v="4632"/>
    <n v="0.71499999999999997"/>
    <n v="0.70899999999999996"/>
    <n v="0.59699999999999998"/>
    <n v="22763.3"/>
    <n v="33"/>
    <x v="518"/>
    <n v="0"/>
    <s v="Alto"/>
    <x v="0"/>
    <n v="1"/>
    <n v="0"/>
  </r>
  <r>
    <s v="Fazenda Rio Grande"/>
    <x v="6"/>
    <n v="5406"/>
    <n v="0.72"/>
    <n v="0.71299999999999997"/>
    <n v="0.61699999999999999"/>
    <n v="21982.959999999999"/>
    <n v="69"/>
    <x v="519"/>
    <n v="0"/>
    <s v="Alto"/>
    <x v="2"/>
    <n v="1"/>
    <n v="0"/>
  </r>
  <r>
    <s v="Sant'Ana Do Livramento"/>
    <x v="3"/>
    <n v="3787"/>
    <n v="0.72699999999999998"/>
    <n v="0.71499999999999997"/>
    <n v="0.63600000000000001"/>
    <n v="27878.48"/>
    <n v="64"/>
    <x v="520"/>
    <n v="0"/>
    <s v="Alto"/>
    <x v="2"/>
    <n v="1"/>
    <n v="0"/>
  </r>
  <r>
    <s v="Porto Real"/>
    <x v="1"/>
    <n v="921"/>
    <n v="0.71299999999999997"/>
    <n v="0.68799999999999994"/>
    <n v="0.64500000000000002"/>
    <n v="137592.5"/>
    <n v="20"/>
    <x v="521"/>
    <n v="0"/>
    <s v="Alto"/>
    <x v="0"/>
    <n v="0"/>
    <n v="0"/>
  </r>
  <r>
    <s v="Garibaldi"/>
    <x v="3"/>
    <n v="986"/>
    <n v="0.79"/>
    <n v="0.82499999999999996"/>
    <n v="0.68799999999999994"/>
    <n v="52612.99"/>
    <n v="56"/>
    <x v="522"/>
    <n v="0"/>
    <s v="Alto"/>
    <x v="2"/>
    <n v="1"/>
    <n v="0"/>
  </r>
  <r>
    <s v="Cambuí"/>
    <x v="4"/>
    <n v="990"/>
    <n v="0.75"/>
    <n v="0.72199999999999998"/>
    <n v="0.67400000000000004"/>
    <n v="34594.29"/>
    <n v="21"/>
    <x v="523"/>
    <n v="0"/>
    <s v="Alto"/>
    <x v="0"/>
    <n v="1"/>
    <n v="0"/>
  </r>
  <r>
    <s v="Gurupi"/>
    <x v="20"/>
    <n v="4323"/>
    <n v="0.75900000000000001"/>
    <n v="0.73599999999999999"/>
    <n v="0.70599999999999996"/>
    <n v="24036.9"/>
    <n v="77"/>
    <x v="524"/>
    <n v="0"/>
    <s v="Alto"/>
    <x v="4"/>
    <n v="1"/>
    <n v="0"/>
  </r>
  <r>
    <s v="Santa Rosa"/>
    <x v="3"/>
    <n v="2797"/>
    <n v="0.76900000000000002"/>
    <n v="0.752"/>
    <n v="0.69299999999999995"/>
    <n v="35597.730000000003"/>
    <n v="67"/>
    <x v="525"/>
    <n v="0"/>
    <s v="Alto"/>
    <x v="2"/>
    <n v="1"/>
    <n v="0"/>
  </r>
  <r>
    <s v="Santo Anastácio"/>
    <x v="0"/>
    <n v="881"/>
    <n v="0.753"/>
    <n v="0.72499999999999998"/>
    <n v="0.68899999999999995"/>
    <n v="18873.78"/>
    <n v="19"/>
    <x v="526"/>
    <n v="0"/>
    <s v="Alto"/>
    <x v="0"/>
    <n v="0"/>
    <n v="0"/>
  </r>
  <r>
    <s v="Timbó"/>
    <x v="14"/>
    <n v="1568"/>
    <n v="0.78400000000000003"/>
    <n v="0.80700000000000005"/>
    <n v="0.69699999999999995"/>
    <n v="40483.910000000003"/>
    <n v="68"/>
    <x v="527"/>
    <n v="0"/>
    <s v="Alto"/>
    <x v="2"/>
    <n v="1"/>
    <n v="0"/>
  </r>
  <r>
    <s v="Angatuba"/>
    <x v="0"/>
    <n v="897"/>
    <n v="0.72"/>
    <n v="0.69299999999999995"/>
    <n v="0.64800000000000002"/>
    <n v="34197.410000000003"/>
    <n v="13"/>
    <x v="528"/>
    <n v="0"/>
    <s v="Alto"/>
    <x v="0"/>
    <n v="0"/>
    <n v="0"/>
  </r>
  <r>
    <s v="Ponta Porã"/>
    <x v="13"/>
    <n v="4051"/>
    <n v="0.70099999999999996"/>
    <n v="0.70799999999999996"/>
    <n v="0.59799999999999998"/>
    <n v="29334.28"/>
    <n v="33"/>
    <x v="529"/>
    <n v="0"/>
    <s v="Alto"/>
    <x v="1"/>
    <n v="1"/>
    <n v="0"/>
  </r>
  <r>
    <s v="Palmares"/>
    <x v="5"/>
    <n v="2805"/>
    <n v="0.622"/>
    <n v="0.58799999999999997"/>
    <n v="0.55000000000000004"/>
    <n v="13099.27"/>
    <n v="34"/>
    <x v="530"/>
    <n v="0"/>
    <s v="Médio"/>
    <x v="3"/>
    <n v="1"/>
    <n v="0"/>
  </r>
  <r>
    <s v="Formosa"/>
    <x v="10"/>
    <n v="5886"/>
    <n v="0.74"/>
    <n v="0.72599999999999998"/>
    <n v="0.66600000000000004"/>
    <n v="18456.689999999999"/>
    <n v="104"/>
    <x v="531"/>
    <n v="0"/>
    <s v="Alto"/>
    <x v="1"/>
    <n v="1"/>
    <n v="0"/>
  </r>
  <r>
    <s v="Salgueiro"/>
    <x v="5"/>
    <n v="3159"/>
    <n v="0.66900000000000004"/>
    <n v="0.64500000000000002"/>
    <n v="0.57999999999999996"/>
    <n v="13070.53"/>
    <n v="46"/>
    <x v="532"/>
    <n v="0"/>
    <s v="Médio"/>
    <x v="3"/>
    <n v="1"/>
    <n v="0"/>
  </r>
  <r>
    <s v="Promissão"/>
    <x v="0"/>
    <n v="1613"/>
    <n v="0.74299999999999999"/>
    <n v="0.72399999999999998"/>
    <n v="0.66600000000000004"/>
    <n v="71619.02"/>
    <n v="27"/>
    <x v="533"/>
    <n v="0"/>
    <s v="Alto"/>
    <x v="0"/>
    <n v="1"/>
    <n v="0"/>
  </r>
  <r>
    <s v="Tramandaí"/>
    <x v="3"/>
    <n v="2203"/>
    <n v="0.72"/>
    <n v="0.72699999999999998"/>
    <n v="0.60599999999999998"/>
    <n v="19168.53"/>
    <n v="21"/>
    <x v="534"/>
    <n v="0"/>
    <s v="Alto"/>
    <x v="2"/>
    <n v="1"/>
    <n v="0"/>
  </r>
  <r>
    <s v="Aguaí"/>
    <x v="0"/>
    <n v="1569"/>
    <n v="0.71499999999999997"/>
    <n v="0.70299999999999996"/>
    <n v="0.60599999999999998"/>
    <n v="21719.5"/>
    <n v="12"/>
    <x v="535"/>
    <n v="0"/>
    <s v="Alto"/>
    <x v="0"/>
    <n v="1"/>
    <n v="0"/>
  </r>
  <r>
    <s v="Pomerode"/>
    <x v="14"/>
    <n v="1078"/>
    <n v="0.78"/>
    <n v="0.78"/>
    <n v="0.68700000000000006"/>
    <n v="53900.83"/>
    <n v="36"/>
    <x v="536"/>
    <n v="0"/>
    <s v="Alto"/>
    <x v="2"/>
    <n v="1"/>
    <n v="0"/>
  </r>
  <r>
    <s v="Igrejinha"/>
    <x v="3"/>
    <n v="1576"/>
    <n v="0.72099999999999997"/>
    <n v="0.749"/>
    <n v="0.57099999999999995"/>
    <n v="44903.78"/>
    <n v="48"/>
    <x v="537"/>
    <n v="0"/>
    <s v="Alto"/>
    <x v="2"/>
    <n v="1"/>
    <n v="0"/>
  </r>
  <r>
    <s v="Guarabira"/>
    <x v="17"/>
    <n v="2959"/>
    <n v="0.67"/>
    <n v="0.64100000000000001"/>
    <n v="0.58599999999999997"/>
    <n v="16034.81"/>
    <n v="72"/>
    <x v="538"/>
    <n v="0"/>
    <s v="Médio"/>
    <x v="3"/>
    <n v="1"/>
    <n v="0"/>
  </r>
  <r>
    <s v="Pirapozinho"/>
    <x v="0"/>
    <n v="1080"/>
    <n v="0.78"/>
    <n v="0.74"/>
    <n v="0.73299999999999998"/>
    <n v="26952.95"/>
    <n v="35"/>
    <x v="539"/>
    <n v="0"/>
    <s v="Alto"/>
    <x v="0"/>
    <n v="1"/>
    <n v="0"/>
  </r>
  <r>
    <s v="União Da Vitória"/>
    <x v="6"/>
    <n v="2884"/>
    <n v="0.74"/>
    <n v="0.71299999999999997"/>
    <n v="0.68"/>
    <n v="24911.77"/>
    <n v="82"/>
    <x v="540"/>
    <n v="0"/>
    <s v="Alto"/>
    <x v="2"/>
    <n v="1"/>
    <n v="0"/>
  </r>
  <r>
    <s v="Navegantes"/>
    <x v="14"/>
    <n v="2841"/>
    <n v="0.73599999999999999"/>
    <n v="0.73099999999999998"/>
    <n v="0.624"/>
    <n v="43841.66"/>
    <n v="44"/>
    <x v="541"/>
    <n v="0"/>
    <s v="Alto"/>
    <x v="2"/>
    <n v="1"/>
    <n v="0"/>
  </r>
  <r>
    <s v="Cravinhos"/>
    <x v="0"/>
    <n v="1638"/>
    <n v="0.76"/>
    <n v="0.73699999999999999"/>
    <n v="0.68300000000000005"/>
    <n v="30163.95"/>
    <n v="27"/>
    <x v="542"/>
    <n v="0"/>
    <s v="Alto"/>
    <x v="0"/>
    <n v="1"/>
    <n v="0"/>
  </r>
  <r>
    <s v="Valença"/>
    <x v="7"/>
    <n v="3661"/>
    <n v="0.623"/>
    <n v="0.61899999999999999"/>
    <n v="0.502"/>
    <n v="14274.61"/>
    <n v="113"/>
    <x v="543"/>
    <n v="0"/>
    <s v="Médio"/>
    <x v="3"/>
    <n v="1"/>
    <n v="0"/>
  </r>
  <r>
    <s v="Conchal"/>
    <x v="0"/>
    <n v="1335"/>
    <n v="0.70799999999999996"/>
    <n v="0.69899999999999995"/>
    <n v="0.61399999999999999"/>
    <n v="23443.53"/>
    <n v="27"/>
    <x v="544"/>
    <n v="0"/>
    <s v="Alto"/>
    <x v="0"/>
    <n v="1"/>
    <n v="0"/>
  </r>
  <r>
    <s v="Pedro Leopoldo"/>
    <x v="4"/>
    <n v="2684"/>
    <n v="0.75700000000000001"/>
    <n v="0.72299999999999998"/>
    <n v="0.7"/>
    <n v="22484.47"/>
    <n v="64"/>
    <x v="545"/>
    <n v="0"/>
    <s v="Alto"/>
    <x v="0"/>
    <n v="1"/>
    <n v="0"/>
  </r>
  <r>
    <s v="Auriflama"/>
    <x v="0"/>
    <n v="524"/>
    <n v="0.77300000000000002"/>
    <n v="0.746"/>
    <n v="0.73799999999999999"/>
    <n v="19441.240000000002"/>
    <n v="16"/>
    <x v="546"/>
    <n v="0"/>
    <s v="Alto"/>
    <x v="0"/>
    <n v="0"/>
    <n v="0"/>
  </r>
  <r>
    <s v="Luziânia"/>
    <x v="10"/>
    <n v="11866"/>
    <n v="0.70099999999999996"/>
    <n v="0.68899999999999995"/>
    <n v="0.60199999999999998"/>
    <n v="17471.11"/>
    <n v="149"/>
    <x v="547"/>
    <n v="0"/>
    <s v="Alto"/>
    <x v="1"/>
    <n v="1"/>
    <n v="0"/>
  </r>
  <r>
    <s v="Cachoeiras De Macacu"/>
    <x v="1"/>
    <n v="1988"/>
    <n v="0.7"/>
    <n v="0.69499999999999995"/>
    <n v="0.60299999999999998"/>
    <n v="18427.810000000001"/>
    <n v="53"/>
    <x v="548"/>
    <n v="0"/>
    <s v="Alto"/>
    <x v="0"/>
    <n v="1"/>
    <n v="0"/>
  </r>
  <r>
    <s v="Torres"/>
    <x v="3"/>
    <n v="1155"/>
    <n v="0.76200000000000001"/>
    <n v="0.75"/>
    <n v="0.68500000000000005"/>
    <n v="27993.21"/>
    <n v="41"/>
    <x v="549"/>
    <n v="0"/>
    <s v="Alto"/>
    <x v="2"/>
    <n v="1"/>
    <n v="0"/>
  </r>
  <r>
    <s v="Bom Despacho"/>
    <x v="4"/>
    <n v="1995"/>
    <n v="0.75"/>
    <n v="0.74199999999999999"/>
    <n v="0.66100000000000003"/>
    <n v="23101.42"/>
    <n v="47"/>
    <x v="550"/>
    <n v="0"/>
    <s v="Alto"/>
    <x v="0"/>
    <n v="1"/>
    <n v="0"/>
  </r>
  <r>
    <s v="Miguel Pereira"/>
    <x v="1"/>
    <n v="899"/>
    <n v="0.745"/>
    <n v="0.74"/>
    <n v="0.67500000000000004"/>
    <n v="27470.61"/>
    <n v="32"/>
    <x v="551"/>
    <n v="0"/>
    <s v="Alto"/>
    <x v="0"/>
    <n v="0"/>
    <n v="0"/>
  </r>
  <r>
    <s v="Curitibanos"/>
    <x v="14"/>
    <n v="2030"/>
    <n v="0.72099999999999997"/>
    <n v="0.71599999999999997"/>
    <n v="0.62"/>
    <n v="31046.22"/>
    <n v="18"/>
    <x v="552"/>
    <n v="0"/>
    <s v="Alto"/>
    <x v="2"/>
    <n v="1"/>
    <n v="0"/>
  </r>
  <r>
    <s v="Brumado"/>
    <x v="7"/>
    <n v="2553"/>
    <n v="0.66"/>
    <n v="0.63"/>
    <n v="0.55400000000000005"/>
    <n v="19724.63"/>
    <n v="36"/>
    <x v="553"/>
    <n v="0"/>
    <s v="Médio"/>
    <x v="3"/>
    <n v="1"/>
    <n v="0"/>
  </r>
  <r>
    <s v="Mafra"/>
    <x v="14"/>
    <n v="2307"/>
    <n v="0.77700000000000002"/>
    <n v="0.73799999999999999"/>
    <n v="0.72299999999999998"/>
    <n v="26121.34"/>
    <n v="67"/>
    <x v="554"/>
    <n v="0"/>
    <s v="Alto"/>
    <x v="2"/>
    <n v="1"/>
    <n v="0"/>
  </r>
  <r>
    <s v="Paracambi"/>
    <x v="1"/>
    <n v="1603"/>
    <n v="0.72"/>
    <n v="0.68899999999999995"/>
    <n v="0.66600000000000004"/>
    <n v="19189.62"/>
    <n v="29"/>
    <x v="555"/>
    <n v="0"/>
    <s v="Alto"/>
    <x v="0"/>
    <n v="1"/>
    <n v="0"/>
  </r>
  <r>
    <s v="Andradas"/>
    <x v="4"/>
    <n v="1267"/>
    <n v="0.73"/>
    <n v="0.73099999999999998"/>
    <n v="0.61699999999999999"/>
    <n v="21156.97"/>
    <n v="42"/>
    <x v="556"/>
    <n v="0"/>
    <s v="Alto"/>
    <x v="0"/>
    <n v="1"/>
    <n v="0"/>
  </r>
  <r>
    <s v="Veranópolis"/>
    <x v="3"/>
    <n v="802"/>
    <n v="0.77300000000000002"/>
    <n v="0.79700000000000004"/>
    <n v="0.69199999999999995"/>
    <n v="46498.89"/>
    <n v="26"/>
    <x v="557"/>
    <n v="0"/>
    <s v="Alto"/>
    <x v="2"/>
    <n v="0"/>
    <n v="0"/>
  </r>
  <r>
    <s v="Crato"/>
    <x v="9"/>
    <n v="5613"/>
    <n v="0.71299999999999997"/>
    <n v="0.65500000000000003"/>
    <n v="0.67300000000000004"/>
    <n v="11642.3"/>
    <n v="70"/>
    <x v="558"/>
    <n v="0"/>
    <s v="Alto"/>
    <x v="3"/>
    <n v="1"/>
    <n v="0"/>
  </r>
  <r>
    <s v="Rio Das Pedras"/>
    <x v="0"/>
    <n v="1645"/>
    <n v="0.75900000000000001"/>
    <n v="0.74099999999999999"/>
    <n v="0.7"/>
    <n v="33306.82"/>
    <n v="31"/>
    <x v="559"/>
    <n v="0"/>
    <s v="Alto"/>
    <x v="0"/>
    <n v="1"/>
    <n v="0"/>
  </r>
  <r>
    <s v="Mairinque"/>
    <x v="0"/>
    <n v="1971"/>
    <n v="0.74299999999999999"/>
    <n v="0.72099999999999997"/>
    <n v="0.68400000000000005"/>
    <n v="38941.79"/>
    <n v="43"/>
    <x v="560"/>
    <n v="0"/>
    <s v="Alto"/>
    <x v="0"/>
    <n v="1"/>
    <n v="0"/>
  </r>
  <r>
    <s v="Barroso"/>
    <x v="4"/>
    <n v="995"/>
    <n v="0.73"/>
    <n v="0.67500000000000004"/>
    <n v="0.67800000000000005"/>
    <n v="15099.51"/>
    <n v="23"/>
    <x v="561"/>
    <n v="0"/>
    <s v="Alto"/>
    <x v="0"/>
    <n v="1"/>
    <n v="0"/>
  </r>
  <r>
    <s v="Iguatu"/>
    <x v="9"/>
    <n v="4471"/>
    <n v="0.67700000000000005"/>
    <n v="0.64200000000000002"/>
    <n v="0.59899999999999998"/>
    <n v="13940.47"/>
    <n v="43"/>
    <x v="562"/>
    <n v="0"/>
    <s v="Médio"/>
    <x v="3"/>
    <n v="1"/>
    <n v="0"/>
  </r>
  <r>
    <s v="Junqueirópolis"/>
    <x v="0"/>
    <n v="734"/>
    <n v="0.745"/>
    <n v="0.72699999999999998"/>
    <n v="0.66200000000000003"/>
    <n v="47068.18"/>
    <n v="13"/>
    <x v="563"/>
    <n v="0"/>
    <s v="Alto"/>
    <x v="0"/>
    <n v="0"/>
    <n v="0"/>
  </r>
  <r>
    <s v="Serrana"/>
    <x v="0"/>
    <n v="2389"/>
    <n v="0.73"/>
    <n v="0.71299999999999997"/>
    <n v="0.65"/>
    <n v="20392.27"/>
    <n v="39"/>
    <x v="564"/>
    <n v="0"/>
    <s v="Alto"/>
    <x v="0"/>
    <n v="1"/>
    <n v="0"/>
  </r>
  <r>
    <s v="São Gonçalo Do Sapucaí"/>
    <x v="4"/>
    <n v="1042"/>
    <n v="0.71499999999999997"/>
    <n v="0.70599999999999996"/>
    <n v="0.60899999999999999"/>
    <n v="24946.61"/>
    <n v="24"/>
    <x v="565"/>
    <n v="0"/>
    <s v="Alto"/>
    <x v="0"/>
    <n v="1"/>
    <n v="0"/>
  </r>
  <r>
    <s v="Guanhães"/>
    <x v="4"/>
    <n v="1280"/>
    <n v="0.69"/>
    <n v="0.68300000000000005"/>
    <n v="0.57599999999999996"/>
    <n v="17990.169999999998"/>
    <n v="26"/>
    <x v="566"/>
    <n v="0"/>
    <s v="Médio"/>
    <x v="0"/>
    <n v="1"/>
    <n v="0"/>
  </r>
  <r>
    <s v="Palmas"/>
    <x v="6"/>
    <n v="2950"/>
    <n v="0.66"/>
    <n v="0.68700000000000006"/>
    <n v="0.505"/>
    <n v="22042.21"/>
    <n v="23"/>
    <x v="567"/>
    <n v="0"/>
    <s v="Médio"/>
    <x v="2"/>
    <n v="1"/>
    <n v="0"/>
  </r>
  <r>
    <s v="Guararema"/>
    <x v="0"/>
    <n v="1153"/>
    <n v="0.73099999999999998"/>
    <n v="0.72899999999999998"/>
    <n v="0.65600000000000003"/>
    <n v="49785.35"/>
    <n v="52"/>
    <x v="568"/>
    <n v="0"/>
    <s v="Alto"/>
    <x v="0"/>
    <n v="1"/>
    <n v="0"/>
  </r>
  <r>
    <s v="Holambra"/>
    <x v="0"/>
    <n v="361"/>
    <n v="0.79"/>
    <n v="0.81499999999999995"/>
    <n v="0.69799999999999995"/>
    <n v="66380.039999999994"/>
    <n v="28"/>
    <x v="569"/>
    <n v="0"/>
    <s v="Alto"/>
    <x v="0"/>
    <n v="0"/>
    <n v="0"/>
  </r>
  <r>
    <s v="Guapimirim"/>
    <x v="1"/>
    <n v="2786"/>
    <n v="0.69799999999999995"/>
    <n v="0.69199999999999995"/>
    <n v="0.60399999999999998"/>
    <n v="15912.49"/>
    <n v="19"/>
    <x v="570"/>
    <n v="0"/>
    <s v="Médio"/>
    <x v="0"/>
    <n v="1"/>
    <n v="0"/>
  </r>
  <r>
    <s v="Santa Vitória Do Palmar"/>
    <x v="3"/>
    <n v="1325"/>
    <n v="0.71"/>
    <n v="0.70899999999999996"/>
    <n v="0.59099999999999997"/>
    <n v="27715.9"/>
    <n v="30"/>
    <x v="571"/>
    <n v="0"/>
    <s v="Alto"/>
    <x v="2"/>
    <n v="1"/>
    <n v="0"/>
  </r>
  <r>
    <s v="Manhuaçu"/>
    <x v="4"/>
    <n v="3932"/>
    <n v="0.69"/>
    <n v="0.69199999999999995"/>
    <n v="0.56299999999999994"/>
    <n v="23730.94"/>
    <n v="59"/>
    <x v="572"/>
    <n v="0"/>
    <s v="Médio"/>
    <x v="0"/>
    <n v="1"/>
    <n v="0"/>
  </r>
  <r>
    <s v="Araripina"/>
    <x v="5"/>
    <n v="3306"/>
    <n v="0.60199999999999998"/>
    <n v="0.59499999999999997"/>
    <n v="0.46700000000000003"/>
    <n v="9445.33"/>
    <n v="35"/>
    <x v="573"/>
    <n v="0"/>
    <s v="Médio"/>
    <x v="3"/>
    <n v="1"/>
    <n v="0"/>
  </r>
  <r>
    <s v="Irecê"/>
    <x v="7"/>
    <n v="3983"/>
    <n v="0.69099999999999995"/>
    <n v="0.66100000000000003"/>
    <n v="0.64300000000000002"/>
    <n v="13749.35"/>
    <n v="43"/>
    <x v="574"/>
    <n v="0"/>
    <s v="Médio"/>
    <x v="3"/>
    <n v="1"/>
    <n v="0"/>
  </r>
  <r>
    <s v="Apiaí"/>
    <x v="0"/>
    <n v="1049"/>
    <n v="0.71"/>
    <n v="0.66200000000000003"/>
    <n v="0.64700000000000002"/>
    <n v="24498.9"/>
    <n v="15"/>
    <x v="575"/>
    <n v="0"/>
    <s v="Alto"/>
    <x v="0"/>
    <n v="1"/>
    <n v="0"/>
  </r>
  <r>
    <s v="Monte Aprazível"/>
    <x v="0"/>
    <n v="965"/>
    <n v="0.78500000000000003"/>
    <n v="0.78100000000000003"/>
    <n v="0.72"/>
    <n v="25992.18"/>
    <n v="17"/>
    <x v="576"/>
    <n v="0"/>
    <s v="Alto"/>
    <x v="0"/>
    <n v="1"/>
    <n v="0"/>
  </r>
  <r>
    <s v="Indaial"/>
    <x v="14"/>
    <n v="2716"/>
    <n v="0.77700000000000002"/>
    <n v="0.76700000000000002"/>
    <n v="0.70099999999999996"/>
    <n v="35543.26"/>
    <n v="72"/>
    <x v="577"/>
    <n v="0"/>
    <s v="Alto"/>
    <x v="2"/>
    <n v="1"/>
    <n v="0"/>
  </r>
  <r>
    <s v="Vilhena"/>
    <x v="23"/>
    <n v="4224"/>
    <n v="0.73099999999999998"/>
    <n v="0.73399999999999999"/>
    <n v="0.65900000000000003"/>
    <n v="25822.66"/>
    <n v="38"/>
    <x v="578"/>
    <n v="0"/>
    <s v="Alto"/>
    <x v="4"/>
    <n v="1"/>
    <n v="0"/>
  </r>
  <r>
    <s v="Altinópolis"/>
    <x v="0"/>
    <n v="605"/>
    <n v="0.73"/>
    <n v="0.72599999999999998"/>
    <n v="0.63500000000000001"/>
    <n v="28541.39"/>
    <n v="13"/>
    <x v="579"/>
    <n v="0"/>
    <s v="Alto"/>
    <x v="0"/>
    <n v="0"/>
    <n v="0"/>
  </r>
  <r>
    <s v="Jacobina"/>
    <x v="7"/>
    <n v="3363"/>
    <n v="0.64900000000000002"/>
    <n v="0.63600000000000001"/>
    <n v="0.55800000000000005"/>
    <n v="15208.07"/>
    <n v="79"/>
    <x v="580"/>
    <n v="0"/>
    <s v="Médio"/>
    <x v="3"/>
    <n v="1"/>
    <n v="0"/>
  </r>
  <r>
    <s v="Ibirité"/>
    <x v="4"/>
    <n v="9706"/>
    <n v="0.7"/>
    <n v="0.67300000000000004"/>
    <n v="0.61599999999999999"/>
    <n v="11375.19"/>
    <n v="85"/>
    <x v="581"/>
    <n v="0"/>
    <s v="Alto"/>
    <x v="0"/>
    <n v="1"/>
    <n v="0"/>
  </r>
  <r>
    <s v="Igarassu"/>
    <x v="5"/>
    <n v="5687"/>
    <n v="0.66500000000000004"/>
    <n v="0.622"/>
    <n v="0.60599999999999998"/>
    <n v="20687.18"/>
    <n v="91"/>
    <x v="582"/>
    <n v="0"/>
    <s v="Médio"/>
    <x v="3"/>
    <n v="1"/>
    <n v="0"/>
  </r>
  <r>
    <s v="Caxambu"/>
    <x v="4"/>
    <n v="1026"/>
    <n v="0.74299999999999999"/>
    <n v="0.77"/>
    <n v="0.629"/>
    <n v="13956.91"/>
    <n v="23"/>
    <x v="583"/>
    <n v="0"/>
    <s v="Alto"/>
    <x v="0"/>
    <n v="1"/>
    <n v="0"/>
  </r>
  <r>
    <s v="Inhumas"/>
    <x v="10"/>
    <n v="2197"/>
    <n v="0.72"/>
    <n v="0.71799999999999997"/>
    <n v="0.61799999999999999"/>
    <n v="18933.259999999998"/>
    <n v="52"/>
    <x v="584"/>
    <n v="0"/>
    <s v="Alto"/>
    <x v="1"/>
    <n v="1"/>
    <n v="0"/>
  </r>
  <r>
    <s v="Ibiporã"/>
    <x v="6"/>
    <n v="2402"/>
    <n v="0.72599999999999998"/>
    <n v="0.72"/>
    <n v="0.64700000000000002"/>
    <n v="43888.38"/>
    <n v="63"/>
    <x v="585"/>
    <n v="0"/>
    <s v="Alto"/>
    <x v="2"/>
    <n v="1"/>
    <n v="0"/>
  </r>
  <r>
    <s v="Serrinha"/>
    <x v="7"/>
    <n v="2838"/>
    <n v="0.63400000000000001"/>
    <n v="0.61499999999999999"/>
    <n v="0.53200000000000003"/>
    <n v="9937.74"/>
    <n v="96"/>
    <x v="586"/>
    <n v="0"/>
    <s v="Médio"/>
    <x v="3"/>
    <n v="1"/>
    <n v="0"/>
  </r>
  <r>
    <s v="Paulo De Faria"/>
    <x v="0"/>
    <n v="399"/>
    <n v="0.72499999999999998"/>
    <n v="0.72099999999999997"/>
    <n v="0.66200000000000003"/>
    <n v="25430.720000000001"/>
    <n v="4"/>
    <x v="587"/>
    <n v="0"/>
    <s v="Alto"/>
    <x v="0"/>
    <n v="0"/>
    <n v="0"/>
  </r>
  <r>
    <s v="Santo Estêvão"/>
    <x v="7"/>
    <n v="1878"/>
    <n v="0.626"/>
    <n v="0.61099999999999999"/>
    <n v="0.498"/>
    <n v="13727.22"/>
    <n v="65"/>
    <x v="588"/>
    <n v="0"/>
    <s v="Médio"/>
    <x v="3"/>
    <n v="1"/>
    <n v="0"/>
  </r>
  <r>
    <s v="Cruz Das Almas"/>
    <x v="7"/>
    <n v="2719"/>
    <n v="0.7"/>
    <n v="0.65900000000000003"/>
    <n v="0.65"/>
    <n v="14897.85"/>
    <n v="87"/>
    <x v="589"/>
    <n v="0"/>
    <s v="Alto"/>
    <x v="3"/>
    <n v="1"/>
    <n v="0"/>
  </r>
  <r>
    <s v="Brodowski"/>
    <x v="0"/>
    <n v="1022"/>
    <n v="0.755"/>
    <n v="0.73799999999999999"/>
    <n v="0.67500000000000004"/>
    <n v="22582.080000000002"/>
    <n v="31"/>
    <x v="590"/>
    <n v="0"/>
    <s v="Alto"/>
    <x v="0"/>
    <n v="1"/>
    <n v="0"/>
  </r>
  <r>
    <s v="Guaxupé"/>
    <x v="4"/>
    <n v="2060"/>
    <n v="0.75"/>
    <n v="0.72899999999999998"/>
    <n v="0.65900000000000003"/>
    <n v="35509.33"/>
    <n v="59"/>
    <x v="591"/>
    <n v="0"/>
    <s v="Alto"/>
    <x v="0"/>
    <n v="1"/>
    <n v="0"/>
  </r>
  <r>
    <s v="Rio Negro"/>
    <x v="6"/>
    <n v="1412"/>
    <n v="0.76"/>
    <n v="0.72099999999999997"/>
    <n v="0.70499999999999996"/>
    <n v="30103.68"/>
    <n v="31"/>
    <x v="592"/>
    <n v="0"/>
    <s v="Alto"/>
    <x v="2"/>
    <n v="1"/>
    <n v="0"/>
  </r>
  <r>
    <s v="Presidente Bernardes"/>
    <x v="0"/>
    <n v="383"/>
    <n v="0.75700000000000001"/>
    <n v="0.71799999999999997"/>
    <n v="0.71899999999999997"/>
    <n v="18773.349999999999"/>
    <n v="15"/>
    <x v="593"/>
    <n v="0"/>
    <s v="Alto"/>
    <x v="0"/>
    <n v="0"/>
    <n v="0"/>
  </r>
  <r>
    <s v="Cachoeira Paulista"/>
    <x v="0"/>
    <n v="1258"/>
    <n v="0.76400000000000001"/>
    <n v="0.73299999999999998"/>
    <n v="0.72799999999999998"/>
    <n v="17202.310000000001"/>
    <n v="37"/>
    <x v="594"/>
    <n v="0"/>
    <s v="Alto"/>
    <x v="0"/>
    <n v="1"/>
    <n v="0"/>
  </r>
  <r>
    <s v="Águas De Lindóia"/>
    <x v="0"/>
    <n v="293"/>
    <n v="0.745"/>
    <n v="0.72499999999999998"/>
    <n v="0.67500000000000004"/>
    <n v="24727.02"/>
    <n v="23"/>
    <x v="595"/>
    <n v="0"/>
    <s v="Alto"/>
    <x v="0"/>
    <n v="0"/>
    <n v="0"/>
  </r>
  <r>
    <s v="Santo Amaro Da Imperatriz"/>
    <x v="14"/>
    <n v="767"/>
    <n v="0.78"/>
    <n v="0.753"/>
    <n v="0.71"/>
    <n v="33491.379999999997"/>
    <n v="30"/>
    <x v="596"/>
    <n v="0"/>
    <s v="Alto"/>
    <x v="2"/>
    <n v="0"/>
    <n v="0"/>
  </r>
  <r>
    <s v="Agudos"/>
    <x v="0"/>
    <n v="1767"/>
    <n v="0.745"/>
    <n v="0.70499999999999996"/>
    <n v="0.69399999999999995"/>
    <n v="69828.53"/>
    <n v="23"/>
    <x v="597"/>
    <n v="0"/>
    <s v="Alto"/>
    <x v="0"/>
    <n v="1"/>
    <n v="0"/>
  </r>
  <r>
    <s v="Martinópolis"/>
    <x v="0"/>
    <n v="989"/>
    <n v="0.72099999999999997"/>
    <n v="0.70299999999999996"/>
    <n v="0.64100000000000001"/>
    <n v="21600.06"/>
    <n v="28"/>
    <x v="598"/>
    <n v="0"/>
    <s v="Alto"/>
    <x v="0"/>
    <n v="1"/>
    <n v="0"/>
  </r>
  <r>
    <s v="Cocal Do Sul"/>
    <x v="14"/>
    <n v="543"/>
    <n v="0.78"/>
    <n v="0.747"/>
    <n v="0.74"/>
    <n v="36835.93"/>
    <n v="17"/>
    <x v="599"/>
    <n v="0"/>
    <s v="Alto"/>
    <x v="2"/>
    <n v="0"/>
    <n v="0"/>
  </r>
  <r>
    <s v="Gaspar"/>
    <x v="14"/>
    <n v="2507"/>
    <n v="0.76500000000000001"/>
    <n v="0.77"/>
    <n v="0.65500000000000003"/>
    <n v="36880.959999999999"/>
    <n v="50"/>
    <x v="600"/>
    <n v="0"/>
    <s v="Alto"/>
    <x v="2"/>
    <n v="1"/>
    <n v="0"/>
  </r>
  <r>
    <s v="Rio Branco Do Sul"/>
    <x v="6"/>
    <n v="1479"/>
    <n v="0.67900000000000005"/>
    <n v="0.67900000000000005"/>
    <n v="0.54500000000000004"/>
    <n v="33204.480000000003"/>
    <n v="34"/>
    <x v="601"/>
    <n v="0"/>
    <s v="Médio"/>
    <x v="2"/>
    <n v="1"/>
    <n v="0"/>
  </r>
  <r>
    <s v="São Bento Do Sapucaí"/>
    <x v="0"/>
    <n v="233"/>
    <n v="0.72"/>
    <n v="0.71899999999999997"/>
    <n v="0.63800000000000001"/>
    <n v="16414.830000000002"/>
    <n v="12"/>
    <x v="602"/>
    <n v="0"/>
    <s v="Alto"/>
    <x v="0"/>
    <n v="0"/>
    <n v="0"/>
  </r>
  <r>
    <s v="Barão De Cocais"/>
    <x v="4"/>
    <n v="1407"/>
    <n v="0.72199999999999998"/>
    <n v="0.67900000000000005"/>
    <n v="0.64700000000000002"/>
    <n v="20033.669999999998"/>
    <n v="30"/>
    <x v="603"/>
    <n v="0"/>
    <s v="Alto"/>
    <x v="0"/>
    <n v="1"/>
    <n v="0"/>
  </r>
  <r>
    <s v="Arraial Do Cabo"/>
    <x v="1"/>
    <n v="1241"/>
    <n v="0.73299999999999998"/>
    <n v="0.72199999999999998"/>
    <n v="0.67700000000000005"/>
    <n v="22531.94"/>
    <n v="22"/>
    <x v="604"/>
    <n v="0"/>
    <s v="Alto"/>
    <x v="0"/>
    <n v="1"/>
    <n v="0"/>
  </r>
  <r>
    <s v="Senhora De Oliveira"/>
    <x v="4"/>
    <n v="165"/>
    <n v="0.63100000000000001"/>
    <n v="0.60299999999999998"/>
    <n v="0.52100000000000002"/>
    <n v="11870.23"/>
    <n v="3"/>
    <x v="605"/>
    <n v="0"/>
    <s v="Médio"/>
    <x v="0"/>
    <n v="0"/>
    <n v="0"/>
  </r>
  <r>
    <s v="Parobé"/>
    <x v="3"/>
    <n v="2834"/>
    <n v="0.7"/>
    <n v="0.7"/>
    <n v="0.56200000000000006"/>
    <n v="20380.150000000001"/>
    <n v="35"/>
    <x v="606"/>
    <n v="0"/>
    <s v="Alto"/>
    <x v="2"/>
    <n v="1"/>
    <n v="0"/>
  </r>
  <r>
    <s v="Aquidauana"/>
    <x v="13"/>
    <n v="2208"/>
    <n v="0.68799999999999994"/>
    <n v="0.69"/>
    <n v="0.56200000000000006"/>
    <n v="18568.37"/>
    <n v="40"/>
    <x v="607"/>
    <n v="0"/>
    <s v="Médio"/>
    <x v="1"/>
    <n v="1"/>
    <n v="0"/>
  </r>
  <r>
    <s v="Encantado"/>
    <x v="3"/>
    <n v="733"/>
    <n v="0.76700000000000002"/>
    <n v="0.76400000000000001"/>
    <n v="0.68700000000000006"/>
    <n v="34921.24"/>
    <n v="28"/>
    <x v="608"/>
    <n v="0"/>
    <s v="Alto"/>
    <x v="2"/>
    <n v="0"/>
    <n v="0"/>
  </r>
  <r>
    <s v="Unaí"/>
    <x v="4"/>
    <n v="3346"/>
    <n v="0.73599999999999999"/>
    <n v="0.72299999999999998"/>
    <n v="0.65100000000000002"/>
    <n v="37603.56"/>
    <n v="57"/>
    <x v="609"/>
    <n v="0"/>
    <s v="Alto"/>
    <x v="0"/>
    <n v="1"/>
    <n v="0"/>
  </r>
  <r>
    <s v="Presidente Epitácio"/>
    <x v="0"/>
    <n v="2063"/>
    <n v="0.75"/>
    <n v="0.71399999999999997"/>
    <n v="0.7"/>
    <n v="23820.74"/>
    <n v="26"/>
    <x v="610"/>
    <n v="0"/>
    <s v="Alto"/>
    <x v="0"/>
    <n v="1"/>
    <n v="0"/>
  </r>
  <r>
    <s v="Rancharia"/>
    <x v="0"/>
    <n v="1253"/>
    <n v="0.75"/>
    <n v="0.72"/>
    <n v="0.68300000000000005"/>
    <n v="38668.19"/>
    <n v="19"/>
    <x v="611"/>
    <n v="0"/>
    <s v="Alto"/>
    <x v="0"/>
    <n v="1"/>
    <n v="0"/>
  </r>
  <r>
    <s v="Castro"/>
    <x v="6"/>
    <n v="3297"/>
    <n v="0.70299999999999996"/>
    <n v="0.70399999999999996"/>
    <n v="0.6"/>
    <n v="35232.68"/>
    <n v="61"/>
    <x v="612"/>
    <n v="0"/>
    <s v="Alto"/>
    <x v="2"/>
    <n v="1"/>
    <n v="0"/>
  </r>
  <r>
    <s v="São Mateus"/>
    <x v="15"/>
    <n v="4069"/>
    <n v="0.73499999999999999"/>
    <n v="0.71899999999999997"/>
    <n v="0.65500000000000003"/>
    <n v="15983.29"/>
    <n v="54"/>
    <x v="613"/>
    <n v="0"/>
    <s v="Alto"/>
    <x v="0"/>
    <n v="1"/>
    <n v="0"/>
  </r>
  <r>
    <s v="Bom Jesus Dos Perdões"/>
    <x v="0"/>
    <n v="965"/>
    <n v="0.71299999999999997"/>
    <n v="0.71599999999999997"/>
    <n v="0.63100000000000001"/>
    <n v="23407.62"/>
    <n v="17"/>
    <x v="614"/>
    <n v="0"/>
    <s v="Alto"/>
    <x v="0"/>
    <n v="1"/>
    <n v="0"/>
  </r>
  <r>
    <s v="Brotas"/>
    <x v="0"/>
    <n v="1001"/>
    <n v="0.74"/>
    <n v="0.72399999999999998"/>
    <n v="0.68799999999999994"/>
    <n v="28357.32"/>
    <n v="22"/>
    <x v="615"/>
    <n v="0"/>
    <s v="Alto"/>
    <x v="0"/>
    <n v="1"/>
    <n v="0"/>
  </r>
  <r>
    <s v="Parapuã"/>
    <x v="0"/>
    <n v="374"/>
    <n v="0.73699999999999999"/>
    <n v="0.69299999999999995"/>
    <n v="0.69599999999999995"/>
    <n v="26859.95"/>
    <n v="3"/>
    <x v="616"/>
    <n v="0"/>
    <s v="Alto"/>
    <x v="0"/>
    <n v="0"/>
    <n v="0"/>
  </r>
  <r>
    <s v="Seropédica"/>
    <x v="1"/>
    <n v="3991"/>
    <n v="0.71299999999999997"/>
    <n v="0.69499999999999995"/>
    <n v="0.64800000000000002"/>
    <n v="24602.97"/>
    <n v="35"/>
    <x v="617"/>
    <n v="0"/>
    <s v="Alto"/>
    <x v="0"/>
    <n v="1"/>
    <n v="0"/>
  </r>
  <r>
    <s v="Limoeiro"/>
    <x v="5"/>
    <n v="1971"/>
    <n v="0.66"/>
    <n v="0.628"/>
    <n v="0.58299999999999996"/>
    <n v="12278.17"/>
    <n v="33"/>
    <x v="618"/>
    <n v="0"/>
    <s v="Médio"/>
    <x v="3"/>
    <n v="1"/>
    <n v="0"/>
  </r>
  <r>
    <s v="Bezerros"/>
    <x v="5"/>
    <n v="2465"/>
    <n v="0.60599999999999998"/>
    <n v="0.60799999999999998"/>
    <n v="0.48699999999999999"/>
    <n v="10629.51"/>
    <n v="27"/>
    <x v="619"/>
    <n v="0"/>
    <s v="Médio"/>
    <x v="3"/>
    <n v="1"/>
    <n v="0"/>
  </r>
  <r>
    <s v="Nova Luzitânia"/>
    <x v="0"/>
    <n v="175"/>
    <n v="0.74299999999999999"/>
    <n v="0.70499999999999996"/>
    <n v="0.71899999999999997"/>
    <n v="11081.96"/>
    <n v="7"/>
    <x v="620"/>
    <n v="0"/>
    <s v="Alto"/>
    <x v="0"/>
    <n v="0"/>
    <n v="0"/>
  </r>
  <r>
    <s v="Ibaté"/>
    <x v="0"/>
    <n v="1749"/>
    <n v="0.70299999999999996"/>
    <n v="0.68100000000000005"/>
    <n v="0.627"/>
    <n v="22849.38"/>
    <n v="30"/>
    <x v="621"/>
    <n v="0"/>
    <s v="Alto"/>
    <x v="0"/>
    <n v="1"/>
    <n v="0"/>
  </r>
  <r>
    <s v="Pirajuí"/>
    <x v="0"/>
    <n v="886"/>
    <n v="0.75"/>
    <n v="0.73399999999999999"/>
    <n v="0.67200000000000004"/>
    <n v="15954.78"/>
    <n v="15"/>
    <x v="622"/>
    <n v="0"/>
    <s v="Alto"/>
    <x v="0"/>
    <n v="0"/>
    <n v="0"/>
  </r>
  <r>
    <s v="Trindade"/>
    <x v="10"/>
    <n v="5804"/>
    <n v="0.7"/>
    <n v="0.68200000000000005"/>
    <n v="0.60799999999999998"/>
    <n v="16276.89"/>
    <n v="68"/>
    <x v="623"/>
    <n v="0"/>
    <s v="Alto"/>
    <x v="1"/>
    <n v="1"/>
    <n v="0"/>
  </r>
  <r>
    <s v="Guaraci"/>
    <x v="0"/>
    <n v="530"/>
    <n v="0.73699999999999999"/>
    <n v="0.69799999999999995"/>
    <n v="0.68200000000000005"/>
    <n v="29937.88"/>
    <n v="4"/>
    <x v="624"/>
    <n v="0"/>
    <s v="Alto"/>
    <x v="0"/>
    <n v="0"/>
    <n v="0"/>
  </r>
  <r>
    <s v="São Luiz Do Paraitinga"/>
    <x v="0"/>
    <n v="257"/>
    <n v="0.7"/>
    <n v="0.69099999999999995"/>
    <n v="0.59299999999999997"/>
    <n v="13396.68"/>
    <n v="4"/>
    <x v="625"/>
    <n v="0"/>
    <s v="Alto"/>
    <x v="0"/>
    <n v="0"/>
    <n v="0"/>
  </r>
  <r>
    <s v="São Miguel Arcanjo"/>
    <x v="0"/>
    <n v="1281"/>
    <n v="0.71"/>
    <n v="0.70799999999999996"/>
    <n v="0.63300000000000001"/>
    <n v="19753.599999999999"/>
    <n v="38"/>
    <x v="626"/>
    <n v="0"/>
    <s v="Alto"/>
    <x v="0"/>
    <n v="1"/>
    <n v="0"/>
  </r>
  <r>
    <s v="Duartina"/>
    <x v="0"/>
    <n v="489"/>
    <n v="0.748"/>
    <n v="0.71599999999999997"/>
    <n v="0.69799999999999995"/>
    <n v="17142.2"/>
    <n v="13"/>
    <x v="627"/>
    <n v="0"/>
    <s v="Alto"/>
    <x v="0"/>
    <n v="0"/>
    <n v="0"/>
  </r>
  <r>
    <s v="São Marcos"/>
    <x v="3"/>
    <n v="490"/>
    <n v="0.76800000000000002"/>
    <n v="0.77500000000000002"/>
    <n v="0.68300000000000005"/>
    <n v="30168.25"/>
    <n v="26"/>
    <x v="628"/>
    <n v="0"/>
    <s v="Alto"/>
    <x v="2"/>
    <n v="0"/>
    <n v="0"/>
  </r>
  <r>
    <s v="Condeúba"/>
    <x v="7"/>
    <n v="457"/>
    <n v="0.57999999999999996"/>
    <n v="0.55900000000000005"/>
    <n v="0.44700000000000001"/>
    <n v="6966.54"/>
    <n v="0"/>
    <x v="629"/>
    <n v="1"/>
    <s v="Médio"/>
    <x v="3"/>
    <n v="0"/>
    <n v="1"/>
  </r>
  <r>
    <s v="Regente Feijó"/>
    <x v="0"/>
    <n v="874"/>
    <n v="0.76800000000000002"/>
    <n v="0.73499999999999999"/>
    <n v="0.752"/>
    <n v="30809.19"/>
    <n v="27"/>
    <x v="630"/>
    <n v="0"/>
    <s v="Alto"/>
    <x v="0"/>
    <n v="0"/>
    <n v="0"/>
  </r>
  <r>
    <s v="Nova Prata"/>
    <x v="3"/>
    <n v="855"/>
    <n v="0.77"/>
    <n v="0.78200000000000003"/>
    <n v="0.68600000000000005"/>
    <n v="42654.73"/>
    <n v="33"/>
    <x v="631"/>
    <n v="0"/>
    <s v="Alto"/>
    <x v="2"/>
    <n v="0"/>
    <n v="0"/>
  </r>
  <r>
    <s v="Xinguara"/>
    <x v="12"/>
    <n v="2288"/>
    <n v="0.65"/>
    <n v="0.67100000000000004"/>
    <n v="0.503"/>
    <n v="26768.53"/>
    <n v="17"/>
    <x v="632"/>
    <n v="0"/>
    <s v="Médio"/>
    <x v="4"/>
    <n v="1"/>
    <n v="0"/>
  </r>
  <r>
    <s v="Içara"/>
    <x v="14"/>
    <n v="2212"/>
    <n v="0.74099999999999999"/>
    <n v="0.73199999999999998"/>
    <n v="0.64500000000000002"/>
    <n v="34931.300000000003"/>
    <n v="58"/>
    <x v="633"/>
    <n v="0"/>
    <s v="Alto"/>
    <x v="2"/>
    <n v="1"/>
    <n v="0"/>
  </r>
  <r>
    <s v="Santo Antônio De Pádua"/>
    <x v="1"/>
    <n v="1467"/>
    <n v="0.71799999999999997"/>
    <n v="0.70899999999999996"/>
    <n v="0.64800000000000002"/>
    <n v="26154.880000000001"/>
    <n v="46"/>
    <x v="634"/>
    <n v="0"/>
    <s v="Alto"/>
    <x v="0"/>
    <n v="1"/>
    <n v="0"/>
  </r>
  <r>
    <s v="Tucumã"/>
    <x v="12"/>
    <n v="2112"/>
    <n v="0.65900000000000003"/>
    <n v="0.67"/>
    <n v="0.52500000000000002"/>
    <n v="18892.8"/>
    <n v="10"/>
    <x v="635"/>
    <n v="0"/>
    <s v="Médio"/>
    <x v="4"/>
    <n v="1"/>
    <n v="0"/>
  </r>
  <r>
    <s v="Além Paraíba"/>
    <x v="4"/>
    <n v="1595"/>
    <n v="0.72599999999999998"/>
    <n v="0.71299999999999997"/>
    <n v="0.626"/>
    <n v="22918.85"/>
    <n v="41"/>
    <x v="636"/>
    <n v="0"/>
    <s v="Alto"/>
    <x v="0"/>
    <n v="1"/>
    <n v="0"/>
  </r>
  <r>
    <s v="Paraíba Do Sul"/>
    <x v="1"/>
    <n v="2039"/>
    <n v="0.7"/>
    <n v="0.69699999999999995"/>
    <n v="0.61"/>
    <n v="21056.32"/>
    <n v="42"/>
    <x v="637"/>
    <n v="0"/>
    <s v="Alto"/>
    <x v="0"/>
    <n v="1"/>
    <n v="0"/>
  </r>
  <r>
    <s v="Ouro Fino"/>
    <x v="4"/>
    <n v="1031"/>
    <n v="0.72199999999999998"/>
    <n v="0.70299999999999996"/>
    <n v="0.622"/>
    <n v="18931.740000000002"/>
    <n v="37"/>
    <x v="638"/>
    <n v="0"/>
    <s v="Alto"/>
    <x v="0"/>
    <n v="1"/>
    <n v="0"/>
  </r>
  <r>
    <s v="Dois Irmãos"/>
    <x v="3"/>
    <n v="1230"/>
    <n v="0.74299999999999999"/>
    <n v="0.76300000000000001"/>
    <n v="0.63300000000000001"/>
    <n v="53672.39"/>
    <n v="34"/>
    <x v="639"/>
    <n v="0"/>
    <s v="Alto"/>
    <x v="2"/>
    <n v="1"/>
    <n v="0"/>
  </r>
  <r>
    <s v="Lapa"/>
    <x v="6"/>
    <n v="1447"/>
    <n v="0.70599999999999996"/>
    <n v="0.69599999999999995"/>
    <n v="0.59499999999999997"/>
    <n v="36516.6"/>
    <n v="57"/>
    <x v="640"/>
    <n v="0"/>
    <s v="Alto"/>
    <x v="2"/>
    <n v="1"/>
    <n v="0"/>
  </r>
  <r>
    <s v="Arcos"/>
    <x v="4"/>
    <n v="1618"/>
    <n v="0.75"/>
    <n v="0.71699999999999997"/>
    <n v="0.67100000000000004"/>
    <n v="27757.15"/>
    <n v="42"/>
    <x v="641"/>
    <n v="0"/>
    <s v="Alto"/>
    <x v="0"/>
    <n v="1"/>
    <n v="0"/>
  </r>
  <r>
    <s v="Niquelândia"/>
    <x v="10"/>
    <n v="2087"/>
    <n v="0.71499999999999997"/>
    <n v="0.70899999999999996"/>
    <n v="0.64"/>
    <n v="20463.759999999998"/>
    <n v="25"/>
    <x v="642"/>
    <n v="0"/>
    <s v="Alto"/>
    <x v="1"/>
    <n v="1"/>
    <n v="0"/>
  </r>
  <r>
    <s v="Parambu"/>
    <x v="9"/>
    <n v="832"/>
    <n v="0.56999999999999995"/>
    <n v="0.52600000000000002"/>
    <n v="0.46"/>
    <n v="6624.33"/>
    <n v="2"/>
    <x v="643"/>
    <n v="1"/>
    <s v="Médio"/>
    <x v="3"/>
    <n v="0"/>
    <n v="1"/>
  </r>
  <r>
    <s v="Cristais Paulista"/>
    <x v="0"/>
    <n v="287"/>
    <n v="0.73"/>
    <n v="0.72299999999999998"/>
    <n v="0.68200000000000005"/>
    <n v="21246.82"/>
    <n v="2"/>
    <x v="644"/>
    <n v="0"/>
    <s v="Alto"/>
    <x v="0"/>
    <n v="0"/>
    <n v="1"/>
  </r>
  <r>
    <s v="Santa Adélia"/>
    <x v="0"/>
    <n v="686"/>
    <n v="0.76"/>
    <n v="0.75"/>
    <n v="0.70199999999999996"/>
    <n v="19626.61"/>
    <n v="10"/>
    <x v="645"/>
    <n v="0"/>
    <s v="Alto"/>
    <x v="0"/>
    <n v="0"/>
    <n v="0"/>
  </r>
  <r>
    <s v="Caucaia"/>
    <x v="9"/>
    <n v="17120"/>
    <n v="0.68200000000000005"/>
    <n v="0.62"/>
    <n v="0.63200000000000001"/>
    <n v="15177.12"/>
    <n v="230"/>
    <x v="646"/>
    <n v="0"/>
    <s v="Médio"/>
    <x v="3"/>
    <n v="1"/>
    <n v="0"/>
  </r>
  <r>
    <s v="Pesqueira"/>
    <x v="5"/>
    <n v="2603"/>
    <n v="0.61"/>
    <n v="0.59699999999999998"/>
    <n v="0.50600000000000001"/>
    <n v="9665.93"/>
    <n v="60"/>
    <x v="647"/>
    <n v="0"/>
    <s v="Médio"/>
    <x v="3"/>
    <n v="1"/>
    <n v="0"/>
  </r>
  <r>
    <s v="Massaranduba"/>
    <x v="14"/>
    <n v="164"/>
    <n v="0.77400000000000002"/>
    <n v="0.749"/>
    <n v="0.71399999999999997"/>
    <n v="31412.080000000002"/>
    <n v="18"/>
    <x v="648"/>
    <n v="0"/>
    <s v="Alto"/>
    <x v="2"/>
    <n v="0"/>
    <n v="0"/>
  </r>
  <r>
    <s v="Dois Vizinhos"/>
    <x v="6"/>
    <n v="1550"/>
    <n v="0.76700000000000002"/>
    <n v="0.747"/>
    <n v="0.71099999999999997"/>
    <n v="37445.14"/>
    <n v="56"/>
    <x v="649"/>
    <n v="0"/>
    <s v="Alto"/>
    <x v="2"/>
    <n v="1"/>
    <n v="0"/>
  </r>
  <r>
    <s v="Diamantina"/>
    <x v="4"/>
    <n v="2129"/>
    <n v="0.71599999999999997"/>
    <n v="0.69299999999999995"/>
    <n v="0.63200000000000001"/>
    <n v="14812.65"/>
    <n v="55"/>
    <x v="650"/>
    <n v="0"/>
    <s v="Alto"/>
    <x v="0"/>
    <n v="1"/>
    <n v="0"/>
  </r>
  <r>
    <s v="Álvares Machado"/>
    <x v="0"/>
    <n v="1039"/>
    <n v="0.75800000000000001"/>
    <n v="0.71199999999999997"/>
    <n v="0.73199999999999998"/>
    <n v="19024.25"/>
    <n v="19"/>
    <x v="651"/>
    <n v="0"/>
    <s v="Alto"/>
    <x v="0"/>
    <n v="1"/>
    <n v="0"/>
  </r>
  <r>
    <s v="Ipirá"/>
    <x v="7"/>
    <n v="1871"/>
    <n v="0.55000000000000004"/>
    <n v="0.56799999999999995"/>
    <n v="0.39"/>
    <n v="11054.26"/>
    <n v="71"/>
    <x v="652"/>
    <n v="1"/>
    <s v="Baixo"/>
    <x v="3"/>
    <n v="1"/>
    <n v="0"/>
  </r>
  <r>
    <s v="Rosana"/>
    <x v="0"/>
    <n v="782"/>
    <n v="0.76400000000000001"/>
    <n v="0.749"/>
    <n v="0.72799999999999998"/>
    <n v="123171.63"/>
    <n v="14"/>
    <x v="653"/>
    <n v="0"/>
    <s v="Alto"/>
    <x v="0"/>
    <n v="0"/>
    <n v="0"/>
  </r>
  <r>
    <s v="Seabra"/>
    <x v="7"/>
    <n v="1382"/>
    <n v="0.63500000000000001"/>
    <n v="0.58799999999999997"/>
    <n v="0.57199999999999995"/>
    <n v="9781.82"/>
    <n v="18"/>
    <x v="654"/>
    <n v="0"/>
    <s v="Médio"/>
    <x v="3"/>
    <n v="1"/>
    <n v="0"/>
  </r>
  <r>
    <s v="Nepomuceno"/>
    <x v="4"/>
    <n v="1004"/>
    <n v="0.66700000000000004"/>
    <n v="0.65800000000000003"/>
    <n v="0.54900000000000004"/>
    <n v="17503.740000000002"/>
    <n v="16"/>
    <x v="655"/>
    <n v="0"/>
    <s v="Médio"/>
    <x v="0"/>
    <n v="1"/>
    <n v="0"/>
  </r>
  <r>
    <s v="Lagoa Vermelha"/>
    <x v="3"/>
    <n v="1200"/>
    <n v="0.73799999999999999"/>
    <n v="0.73399999999999999"/>
    <n v="0.62"/>
    <n v="35311.65"/>
    <n v="39"/>
    <x v="656"/>
    <n v="0"/>
    <s v="Alto"/>
    <x v="2"/>
    <n v="1"/>
    <n v="0"/>
  </r>
  <r>
    <s v="Piumhi"/>
    <x v="4"/>
    <n v="1285"/>
    <n v="0.73699999999999999"/>
    <n v="0.72899999999999998"/>
    <n v="0.625"/>
    <n v="25503.35"/>
    <n v="21"/>
    <x v="657"/>
    <n v="0"/>
    <s v="Alto"/>
    <x v="0"/>
    <n v="1"/>
    <n v="0"/>
  </r>
  <r>
    <s v="Camanducaia"/>
    <x v="4"/>
    <n v="784"/>
    <n v="0.69"/>
    <n v="0.70699999999999996"/>
    <n v="0.55300000000000005"/>
    <n v="23987.31"/>
    <n v="18"/>
    <x v="658"/>
    <n v="0"/>
    <s v="Médio"/>
    <x v="0"/>
    <n v="0"/>
    <n v="0"/>
  </r>
  <r>
    <s v="Imbituba"/>
    <x v="14"/>
    <n v="1853"/>
    <n v="0.76500000000000001"/>
    <n v="0.73399999999999999"/>
    <n v="0.70299999999999996"/>
    <n v="31256.53"/>
    <n v="36"/>
    <x v="659"/>
    <n v="0"/>
    <s v="Alto"/>
    <x v="2"/>
    <n v="1"/>
    <n v="0"/>
  </r>
  <r>
    <s v="Bocaina"/>
    <x v="0"/>
    <n v="493"/>
    <n v="0.74199999999999999"/>
    <n v="0.74099999999999999"/>
    <n v="0.65600000000000003"/>
    <n v="87643.77"/>
    <n v="9"/>
    <x v="660"/>
    <n v="0"/>
    <s v="Alto"/>
    <x v="0"/>
    <n v="0"/>
    <n v="0"/>
  </r>
  <r>
    <s v="Itaporanga"/>
    <x v="0"/>
    <n v="646"/>
    <n v="0.72"/>
    <n v="0.68100000000000005"/>
    <n v="0.65300000000000002"/>
    <n v="18522.5"/>
    <n v="13"/>
    <x v="661"/>
    <n v="0"/>
    <s v="Alto"/>
    <x v="0"/>
    <n v="0"/>
    <n v="0"/>
  </r>
  <r>
    <s v="Salto De Pirapora"/>
    <x v="0"/>
    <n v="1762"/>
    <n v="0.73"/>
    <n v="0.69899999999999995"/>
    <n v="0.66500000000000004"/>
    <n v="28731.77"/>
    <n v="35"/>
    <x v="662"/>
    <n v="0"/>
    <s v="Alto"/>
    <x v="0"/>
    <n v="1"/>
    <n v="0"/>
  </r>
  <r>
    <s v="Cajati"/>
    <x v="0"/>
    <n v="1377"/>
    <n v="0.69"/>
    <n v="0.65800000000000003"/>
    <n v="0.61099999999999999"/>
    <n v="36388.89"/>
    <n v="9"/>
    <x v="663"/>
    <n v="0"/>
    <s v="Médio"/>
    <x v="0"/>
    <n v="1"/>
    <n v="0"/>
  </r>
  <r>
    <s v="Colina"/>
    <x v="0"/>
    <n v="781"/>
    <n v="0.75700000000000001"/>
    <n v="0.72"/>
    <n v="0.71199999999999997"/>
    <n v="62059.9"/>
    <n v="19"/>
    <x v="664"/>
    <n v="0"/>
    <s v="Alto"/>
    <x v="0"/>
    <n v="0"/>
    <n v="0"/>
  </r>
  <r>
    <s v="Tijucas"/>
    <x v="14"/>
    <n v="1353"/>
    <n v="0.76"/>
    <n v="0.747"/>
    <n v="0.67200000000000004"/>
    <n v="38445.269999999997"/>
    <n v="24"/>
    <x v="665"/>
    <n v="0"/>
    <s v="Alto"/>
    <x v="2"/>
    <n v="1"/>
    <n v="0"/>
  </r>
  <r>
    <s v="Miguelópolis"/>
    <x v="0"/>
    <n v="1120"/>
    <n v="0.74099999999999999"/>
    <n v="0.71199999999999997"/>
    <n v="0.66100000000000003"/>
    <n v="49278.71"/>
    <n v="13"/>
    <x v="666"/>
    <n v="0"/>
    <s v="Alto"/>
    <x v="0"/>
    <n v="1"/>
    <n v="0"/>
  </r>
  <r>
    <s v="Quatro Barras"/>
    <x v="6"/>
    <n v="957"/>
    <n v="0.74199999999999999"/>
    <n v="0.74"/>
    <n v="0.66500000000000004"/>
    <n v="55692.28"/>
    <n v="26"/>
    <x v="667"/>
    <n v="0"/>
    <s v="Alto"/>
    <x v="2"/>
    <n v="1"/>
    <n v="0"/>
  </r>
  <r>
    <s v="Sarandi"/>
    <x v="6"/>
    <n v="4792"/>
    <n v="0.69499999999999995"/>
    <n v="0.68100000000000005"/>
    <n v="0.57899999999999996"/>
    <n v="15514.11"/>
    <n v="51"/>
    <x v="668"/>
    <n v="0"/>
    <s v="Médio"/>
    <x v="2"/>
    <n v="1"/>
    <n v="0"/>
  </r>
  <r>
    <s v="Parnamirim"/>
    <x v="16"/>
    <n v="11801"/>
    <n v="0.77"/>
    <n v="0.75"/>
    <n v="0.72599999999999998"/>
    <n v="20201.240000000002"/>
    <n v="181"/>
    <x v="669"/>
    <n v="0"/>
    <s v="Alto"/>
    <x v="3"/>
    <n v="1"/>
    <n v="0"/>
  </r>
  <r>
    <s v="Santa Cruz Das Palmeiras"/>
    <x v="0"/>
    <n v="1617"/>
    <n v="0.72799999999999998"/>
    <n v="0.746"/>
    <n v="0.63500000000000001"/>
    <n v="13688.36"/>
    <n v="24"/>
    <x v="670"/>
    <n v="0"/>
    <s v="Alto"/>
    <x v="0"/>
    <n v="1"/>
    <n v="0"/>
  </r>
  <r>
    <s v="Cafelândia"/>
    <x v="0"/>
    <n v="688"/>
    <n v="0.74199999999999999"/>
    <n v="0.71399999999999997"/>
    <n v="0.66100000000000003"/>
    <n v="25039"/>
    <n v="17"/>
    <x v="671"/>
    <n v="0"/>
    <s v="Alto"/>
    <x v="0"/>
    <n v="0"/>
    <n v="0"/>
  </r>
  <r>
    <s v="Nhandeara"/>
    <x v="0"/>
    <n v="336"/>
    <n v="0.75"/>
    <n v="0.755"/>
    <n v="0.67200000000000004"/>
    <n v="25062.32"/>
    <n v="15"/>
    <x v="672"/>
    <n v="0"/>
    <s v="Alto"/>
    <x v="0"/>
    <n v="0"/>
    <n v="0"/>
  </r>
  <r>
    <s v="Barra Do Garças"/>
    <x v="8"/>
    <n v="2443"/>
    <n v="0.748"/>
    <n v="0.73799999999999999"/>
    <n v="0.69299999999999995"/>
    <n v="29773.13"/>
    <n v="75"/>
    <x v="673"/>
    <n v="0"/>
    <s v="Alto"/>
    <x v="1"/>
    <n v="1"/>
    <n v="0"/>
  </r>
  <r>
    <s v="Carmo Do Paranaíba"/>
    <x v="4"/>
    <n v="1181"/>
    <n v="0.70499999999999996"/>
    <n v="0.71299999999999997"/>
    <n v="0.57099999999999995"/>
    <n v="22662.49"/>
    <n v="21"/>
    <x v="674"/>
    <n v="0"/>
    <s v="Alto"/>
    <x v="0"/>
    <n v="1"/>
    <n v="0"/>
  </r>
  <r>
    <s v="Jaborandi"/>
    <x v="0"/>
    <n v="313"/>
    <n v="0.71099999999999997"/>
    <n v="0.67900000000000005"/>
    <n v="0.627"/>
    <n v="20466.28"/>
    <n v="1"/>
    <x v="675"/>
    <n v="0"/>
    <s v="Alto"/>
    <x v="0"/>
    <n v="0"/>
    <n v="1"/>
  </r>
  <r>
    <s v="General Salgado"/>
    <x v="0"/>
    <n v="405"/>
    <n v="0.747"/>
    <n v="0.73399999999999999"/>
    <n v="0.70199999999999996"/>
    <n v="48234.52"/>
    <n v="12"/>
    <x v="676"/>
    <n v="0"/>
    <s v="Alto"/>
    <x v="0"/>
    <n v="0"/>
    <n v="0"/>
  </r>
  <r>
    <s v="Paramirim"/>
    <x v="7"/>
    <n v="498"/>
    <n v="0.61499999999999999"/>
    <n v="0.60399999999999998"/>
    <n v="0.496"/>
    <n v="8563.4599999999991"/>
    <n v="4"/>
    <x v="677"/>
    <n v="0"/>
    <s v="Médio"/>
    <x v="3"/>
    <n v="0"/>
    <n v="0"/>
  </r>
  <r>
    <s v="Ariquemes"/>
    <x v="23"/>
    <n v="4383"/>
    <n v="0.7"/>
    <n v="0.71599999999999997"/>
    <n v="0.6"/>
    <n v="20618.18"/>
    <n v="68"/>
    <x v="678"/>
    <n v="0"/>
    <s v="Alto"/>
    <x v="4"/>
    <n v="1"/>
    <n v="0"/>
  </r>
  <r>
    <s v="Cosmorama"/>
    <x v="0"/>
    <n v="198"/>
    <n v="0.72199999999999998"/>
    <n v="0.70499999999999996"/>
    <n v="0.63"/>
    <n v="30850.27"/>
    <n v="8"/>
    <x v="679"/>
    <n v="0"/>
    <s v="Alto"/>
    <x v="0"/>
    <n v="0"/>
    <n v="0"/>
  </r>
  <r>
    <s v="Vassouras"/>
    <x v="1"/>
    <n v="1110"/>
    <n v="0.71"/>
    <n v="0.71899999999999997"/>
    <n v="0.624"/>
    <n v="27053.02"/>
    <n v="18"/>
    <x v="680"/>
    <n v="0"/>
    <s v="Alto"/>
    <x v="0"/>
    <n v="1"/>
    <n v="0"/>
  </r>
  <r>
    <s v="Abreu E Lima"/>
    <x v="5"/>
    <n v="4405"/>
    <n v="0.67900000000000005"/>
    <n v="0.625"/>
    <n v="0.63200000000000001"/>
    <n v="14390.4"/>
    <n v="47"/>
    <x v="681"/>
    <n v="0"/>
    <s v="Médio"/>
    <x v="3"/>
    <n v="1"/>
    <n v="0"/>
  </r>
  <r>
    <s v="Catu"/>
    <x v="7"/>
    <n v="2418"/>
    <n v="0.67700000000000005"/>
    <n v="0.66"/>
    <n v="0.57799999999999996"/>
    <n v="9220.6"/>
    <n v="63"/>
    <x v="682"/>
    <n v="0"/>
    <s v="Médio"/>
    <x v="3"/>
    <n v="1"/>
    <n v="0"/>
  </r>
  <r>
    <s v="Nanuque"/>
    <x v="4"/>
    <n v="2015"/>
    <n v="0.70099999999999996"/>
    <n v="0.66600000000000004"/>
    <n v="0.60899999999999999"/>
    <n v="15446.42"/>
    <n v="27"/>
    <x v="683"/>
    <n v="0"/>
    <s v="Alto"/>
    <x v="0"/>
    <n v="1"/>
    <n v="0"/>
  </r>
  <r>
    <s v="Pirangi"/>
    <x v="0"/>
    <n v="418"/>
    <n v="0.76"/>
    <n v="0.73499999999999999"/>
    <n v="0.70099999999999996"/>
    <n v="22339.34"/>
    <n v="6"/>
    <x v="684"/>
    <n v="0"/>
    <s v="Alto"/>
    <x v="0"/>
    <n v="0"/>
    <n v="0"/>
  </r>
  <r>
    <s v="Barrinha"/>
    <x v="0"/>
    <n v="1829"/>
    <n v="0.72499999999999998"/>
    <n v="0.71099999999999997"/>
    <n v="0.64600000000000002"/>
    <n v="15185.41"/>
    <n v="21"/>
    <x v="685"/>
    <n v="0"/>
    <s v="Alto"/>
    <x v="0"/>
    <n v="1"/>
    <n v="0"/>
  </r>
  <r>
    <s v="Timbaúba"/>
    <x v="5"/>
    <n v="2342"/>
    <n v="0.61799999999999999"/>
    <n v="0.59199999999999997"/>
    <n v="0.51900000000000002"/>
    <n v="11662.92"/>
    <n v="49"/>
    <x v="686"/>
    <n v="0"/>
    <s v="Médio"/>
    <x v="3"/>
    <n v="1"/>
    <n v="0"/>
  </r>
  <r>
    <s v="Guariba"/>
    <x v="0"/>
    <n v="2082"/>
    <n v="0.72"/>
    <n v="0.71199999999999997"/>
    <n v="0.64500000000000002"/>
    <n v="30226.799999999999"/>
    <n v="26"/>
    <x v="687"/>
    <n v="0"/>
    <s v="Alto"/>
    <x v="0"/>
    <n v="1"/>
    <n v="0"/>
  </r>
  <r>
    <s v="Potirendaba"/>
    <x v="0"/>
    <n v="678"/>
    <n v="0.747"/>
    <n v="0.73699999999999999"/>
    <n v="0.66100000000000003"/>
    <n v="30081.16"/>
    <n v="12"/>
    <x v="688"/>
    <n v="0"/>
    <s v="Alto"/>
    <x v="0"/>
    <n v="0"/>
    <n v="0"/>
  </r>
  <r>
    <s v="Iguape"/>
    <x v="0"/>
    <n v="938"/>
    <n v="0.72599999999999998"/>
    <n v="0.69099999999999995"/>
    <n v="0.65300000000000002"/>
    <n v="20333.939999999999"/>
    <n v="20"/>
    <x v="689"/>
    <n v="0"/>
    <s v="Alto"/>
    <x v="0"/>
    <n v="0"/>
    <n v="0"/>
  </r>
  <r>
    <s v="Machado"/>
    <x v="4"/>
    <n v="1743"/>
    <n v="0.71499999999999997"/>
    <n v="0.71899999999999997"/>
    <n v="0.6"/>
    <n v="22567.63"/>
    <n v="41"/>
    <x v="690"/>
    <n v="0"/>
    <s v="Alto"/>
    <x v="0"/>
    <n v="1"/>
    <n v="0"/>
  </r>
  <r>
    <s v="Marechal Cândido Rondon"/>
    <x v="6"/>
    <n v="1873"/>
    <n v="0.77400000000000002"/>
    <n v="0.78200000000000003"/>
    <n v="0.70399999999999996"/>
    <n v="40515.589999999997"/>
    <n v="63"/>
    <x v="691"/>
    <n v="0"/>
    <s v="Alto"/>
    <x v="2"/>
    <n v="1"/>
    <n v="0"/>
  </r>
  <r>
    <s v="Belo Oriente"/>
    <x v="4"/>
    <n v="1233"/>
    <n v="0.69"/>
    <n v="0.65500000000000003"/>
    <n v="0.60599999999999998"/>
    <n v="53660.17"/>
    <n v="6"/>
    <x v="692"/>
    <n v="0"/>
    <s v="Médio"/>
    <x v="0"/>
    <n v="1"/>
    <n v="0"/>
  </r>
  <r>
    <s v="Canoinhas"/>
    <x v="14"/>
    <n v="2156"/>
    <n v="0.75700000000000001"/>
    <n v="0.71699999999999997"/>
    <n v="0.69199999999999995"/>
    <n v="26851.08"/>
    <n v="64"/>
    <x v="693"/>
    <n v="0"/>
    <s v="Alto"/>
    <x v="2"/>
    <n v="1"/>
    <n v="0"/>
  </r>
  <r>
    <s v="Tupi Paulista"/>
    <x v="0"/>
    <n v="371"/>
    <n v="0.76900000000000002"/>
    <n v="0.76200000000000001"/>
    <n v="0.71499999999999997"/>
    <n v="17118.53"/>
    <n v="19"/>
    <x v="694"/>
    <n v="0"/>
    <s v="Alto"/>
    <x v="0"/>
    <n v="0"/>
    <n v="0"/>
  </r>
  <r>
    <s v="Tambaú"/>
    <x v="0"/>
    <n v="987"/>
    <n v="0.73099999999999998"/>
    <n v="0.72899999999999998"/>
    <n v="0.624"/>
    <n v="21057.439999999999"/>
    <n v="31"/>
    <x v="695"/>
    <n v="0"/>
    <s v="Alto"/>
    <x v="0"/>
    <n v="1"/>
    <n v="0"/>
  </r>
  <r>
    <s v="Conceição De Macabu"/>
    <x v="1"/>
    <n v="967"/>
    <n v="0.71"/>
    <n v="0.69799999999999995"/>
    <n v="0.64200000000000002"/>
    <n v="14909.49"/>
    <n v="21"/>
    <x v="696"/>
    <n v="0"/>
    <s v="Alto"/>
    <x v="0"/>
    <n v="1"/>
    <n v="0"/>
  </r>
  <r>
    <s v="Maracaí"/>
    <x v="0"/>
    <n v="612"/>
    <n v="0.77"/>
    <n v="0.71099999999999997"/>
    <n v="0.75800000000000001"/>
    <n v="36926.11"/>
    <n v="9"/>
    <x v="697"/>
    <n v="0"/>
    <s v="Alto"/>
    <x v="0"/>
    <n v="0"/>
    <n v="0"/>
  </r>
  <r>
    <s v="Tucano"/>
    <x v="7"/>
    <n v="1351"/>
    <n v="0.57899999999999996"/>
    <n v="0.59599999999999997"/>
    <n v="0.45800000000000002"/>
    <n v="8108.49"/>
    <n v="77"/>
    <x v="698"/>
    <n v="1"/>
    <s v="Médio"/>
    <x v="3"/>
    <n v="1"/>
    <n v="0"/>
  </r>
  <r>
    <s v="Capelinha"/>
    <x v="4"/>
    <n v="1643"/>
    <n v="0.65300000000000002"/>
    <n v="0.64100000000000001"/>
    <n v="0.52700000000000002"/>
    <n v="14453.89"/>
    <n v="25"/>
    <x v="699"/>
    <n v="0"/>
    <s v="Médio"/>
    <x v="0"/>
    <n v="1"/>
    <n v="0"/>
  </r>
  <r>
    <s v="Boa Esperança Do Sul"/>
    <x v="0"/>
    <n v="728"/>
    <n v="0.68"/>
    <n v="0.69199999999999995"/>
    <n v="0.56200000000000006"/>
    <n v="21317.01"/>
    <n v="9"/>
    <x v="700"/>
    <n v="0"/>
    <s v="Médio"/>
    <x v="0"/>
    <n v="0"/>
    <n v="0"/>
  </r>
  <r>
    <s v="Itaituba"/>
    <x v="12"/>
    <n v="5302"/>
    <n v="0.64"/>
    <n v="0.64400000000000002"/>
    <n v="0.51"/>
    <n v="16261.21"/>
    <n v="56"/>
    <x v="701"/>
    <n v="0"/>
    <s v="Médio"/>
    <x v="4"/>
    <n v="1"/>
    <n v="0"/>
  </r>
  <r>
    <s v="Teodoro Sampaio"/>
    <x v="0"/>
    <n v="1024"/>
    <n v="0.74099999999999999"/>
    <n v="0.69899999999999995"/>
    <n v="0.67900000000000005"/>
    <n v="47215.08"/>
    <n v="15"/>
    <x v="702"/>
    <n v="0"/>
    <s v="Alto"/>
    <x v="0"/>
    <n v="1"/>
    <n v="0"/>
  </r>
  <r>
    <s v="Araranguá"/>
    <x v="14"/>
    <n v="2022"/>
    <n v="0.76"/>
    <n v="0.745"/>
    <n v="0.69099999999999995"/>
    <n v="23676.35"/>
    <n v="69"/>
    <x v="703"/>
    <n v="0"/>
    <s v="Alto"/>
    <x v="2"/>
    <n v="1"/>
    <n v="0"/>
  </r>
  <r>
    <s v="Pirapora"/>
    <x v="4"/>
    <n v="3287"/>
    <n v="0.73099999999999998"/>
    <n v="0.69299999999999995"/>
    <n v="0.68"/>
    <n v="29847.47"/>
    <n v="56"/>
    <x v="704"/>
    <n v="0"/>
    <s v="Alto"/>
    <x v="0"/>
    <n v="1"/>
    <n v="0"/>
  </r>
  <r>
    <s v="Guaraciaba Do Norte"/>
    <x v="9"/>
    <n v="1111"/>
    <n v="0.60899999999999999"/>
    <n v="0.55200000000000005"/>
    <n v="0.52800000000000002"/>
    <n v="9146.9699999999993"/>
    <n v="7"/>
    <x v="705"/>
    <n v="0"/>
    <s v="Médio"/>
    <x v="3"/>
    <n v="1"/>
    <n v="0"/>
  </r>
  <r>
    <s v="Igarapé"/>
    <x v="4"/>
    <n v="1954"/>
    <n v="0.69799999999999995"/>
    <n v="0.68600000000000005"/>
    <n v="0.58799999999999997"/>
    <n v="16658.37"/>
    <n v="37"/>
    <x v="706"/>
    <n v="0"/>
    <s v="Médio"/>
    <x v="0"/>
    <n v="1"/>
    <n v="0"/>
  </r>
  <r>
    <s v="Cordeiro"/>
    <x v="1"/>
    <n v="964"/>
    <n v="0.73"/>
    <n v="0.72399999999999998"/>
    <n v="0.64900000000000002"/>
    <n v="16365.4"/>
    <n v="24"/>
    <x v="707"/>
    <n v="0"/>
    <s v="Alto"/>
    <x v="0"/>
    <n v="1"/>
    <n v="0"/>
  </r>
  <r>
    <s v="Espinosa"/>
    <x v="4"/>
    <n v="1078"/>
    <n v="0.627"/>
    <n v="0.58199999999999996"/>
    <n v="0.52600000000000002"/>
    <n v="8578.93"/>
    <n v="35"/>
    <x v="708"/>
    <n v="0"/>
    <s v="Médio"/>
    <x v="0"/>
    <n v="1"/>
    <n v="0"/>
  </r>
  <r>
    <s v="Patrocínio Paulista"/>
    <x v="0"/>
    <n v="605"/>
    <n v="0.73"/>
    <n v="0.69599999999999995"/>
    <n v="0.67800000000000005"/>
    <n v="62536.82"/>
    <n v="3"/>
    <x v="709"/>
    <n v="0"/>
    <s v="Alto"/>
    <x v="0"/>
    <n v="0"/>
    <n v="0"/>
  </r>
  <r>
    <s v="Boquira"/>
    <x v="7"/>
    <n v="394"/>
    <n v="0.60299999999999998"/>
    <n v="0.56399999999999995"/>
    <n v="0.497"/>
    <n v="6120.15"/>
    <n v="6"/>
    <x v="710"/>
    <n v="0"/>
    <s v="Médio"/>
    <x v="3"/>
    <n v="0"/>
    <n v="0"/>
  </r>
  <r>
    <s v="Pariquera-Açu"/>
    <x v="0"/>
    <n v="650"/>
    <n v="0.73599999999999999"/>
    <n v="0.68200000000000005"/>
    <n v="0.67800000000000005"/>
    <n v="25956.61"/>
    <n v="6"/>
    <x v="711"/>
    <n v="0"/>
    <s v="Alto"/>
    <x v="0"/>
    <n v="0"/>
    <n v="0"/>
  </r>
  <r>
    <s v="Caculé"/>
    <x v="7"/>
    <n v="684"/>
    <n v="0.63700000000000001"/>
    <n v="0.621"/>
    <n v="0.54100000000000004"/>
    <n v="10148.799999999999"/>
    <n v="9"/>
    <x v="712"/>
    <n v="0"/>
    <s v="Médio"/>
    <x v="3"/>
    <n v="0"/>
    <n v="0"/>
  </r>
  <r>
    <s v="Cacoal"/>
    <x v="23"/>
    <n v="3599"/>
    <n v="0.71799999999999997"/>
    <n v="0.72699999999999998"/>
    <n v="0.62"/>
    <n v="22130.78"/>
    <n v="52"/>
    <x v="713"/>
    <n v="0"/>
    <s v="Alto"/>
    <x v="4"/>
    <n v="1"/>
    <n v="0"/>
  </r>
  <r>
    <s v="Bandeirantes"/>
    <x v="6"/>
    <n v="1482"/>
    <n v="0.72699999999999998"/>
    <n v="0.71399999999999997"/>
    <n v="0.65800000000000003"/>
    <n v="21227.93"/>
    <n v="46"/>
    <x v="714"/>
    <n v="0"/>
    <s v="Alto"/>
    <x v="2"/>
    <n v="1"/>
    <n v="0"/>
  </r>
  <r>
    <s v="Guaramirim"/>
    <x v="14"/>
    <n v="876"/>
    <n v="0.75"/>
    <n v="0.748"/>
    <n v="0.64100000000000001"/>
    <n v="34929.589999999997"/>
    <n v="24"/>
    <x v="715"/>
    <n v="0"/>
    <s v="Alto"/>
    <x v="2"/>
    <n v="0"/>
    <n v="0"/>
  </r>
  <r>
    <s v="Itaqui"/>
    <x v="3"/>
    <n v="1849"/>
    <n v="0.71299999999999997"/>
    <n v="0.68700000000000006"/>
    <n v="0.626"/>
    <n v="29382.73"/>
    <n v="19"/>
    <x v="716"/>
    <n v="0"/>
    <s v="Alto"/>
    <x v="2"/>
    <n v="1"/>
    <n v="0"/>
  </r>
  <r>
    <s v="Juína"/>
    <x v="8"/>
    <n v="1897"/>
    <n v="0.71599999999999997"/>
    <n v="0.73299999999999998"/>
    <n v="0.59299999999999997"/>
    <n v="24006.82"/>
    <n v="20"/>
    <x v="717"/>
    <n v="0"/>
    <s v="Alto"/>
    <x v="1"/>
    <n v="1"/>
    <n v="0"/>
  </r>
  <r>
    <s v="Macatuba"/>
    <x v="0"/>
    <n v="858"/>
    <n v="0.77"/>
    <n v="0.76300000000000001"/>
    <n v="0.69699999999999995"/>
    <n v="36621.93"/>
    <n v="6"/>
    <x v="718"/>
    <n v="0"/>
    <s v="Alto"/>
    <x v="0"/>
    <n v="0"/>
    <n v="0"/>
  </r>
  <r>
    <s v="Palmeira D'Oeste"/>
    <x v="0"/>
    <n v="300"/>
    <n v="0.753"/>
    <n v="0.72"/>
    <n v="0.71399999999999997"/>
    <n v="19622.88"/>
    <n v="10"/>
    <x v="719"/>
    <n v="0"/>
    <s v="Alto"/>
    <x v="0"/>
    <n v="0"/>
    <n v="0"/>
  </r>
  <r>
    <s v="Mangaratiba"/>
    <x v="1"/>
    <n v="1338"/>
    <n v="0.753"/>
    <n v="0.746"/>
    <n v="0.67600000000000005"/>
    <n v="92773.55"/>
    <n v="14"/>
    <x v="720"/>
    <n v="0"/>
    <s v="Alto"/>
    <x v="0"/>
    <n v="1"/>
    <n v="0"/>
  </r>
  <r>
    <s v="Iracemápolis"/>
    <x v="0"/>
    <n v="1013"/>
    <n v="0.78"/>
    <n v="0.74199999999999999"/>
    <n v="0.72899999999999998"/>
    <n v="50771.27"/>
    <n v="18"/>
    <x v="721"/>
    <n v="0"/>
    <s v="Alto"/>
    <x v="0"/>
    <n v="1"/>
    <n v="0"/>
  </r>
  <r>
    <s v="Taiobeiras"/>
    <x v="4"/>
    <n v="1466"/>
    <n v="0.67"/>
    <n v="0.63900000000000001"/>
    <n v="0.57799999999999996"/>
    <n v="11799.22"/>
    <n v="21"/>
    <x v="722"/>
    <n v="0"/>
    <s v="Médio"/>
    <x v="0"/>
    <n v="1"/>
    <n v="0"/>
  </r>
  <r>
    <s v="Monte Alegre Do Sul"/>
    <x v="0"/>
    <n v="179"/>
    <n v="0.75900000000000001"/>
    <n v="0.752"/>
    <n v="0.67800000000000005"/>
    <n v="24612.81"/>
    <n v="8"/>
    <x v="723"/>
    <n v="0"/>
    <s v="Alto"/>
    <x v="0"/>
    <n v="0"/>
    <n v="0"/>
  </r>
  <r>
    <s v="Mineiros"/>
    <x v="10"/>
    <n v="2783"/>
    <n v="0.71799999999999997"/>
    <n v="0.753"/>
    <n v="0.58399999999999996"/>
    <n v="36703.839999999997"/>
    <n v="34"/>
    <x v="724"/>
    <n v="0"/>
    <s v="Alto"/>
    <x v="1"/>
    <n v="1"/>
    <n v="0"/>
  </r>
  <r>
    <s v="Casimiro De Abreu"/>
    <x v="1"/>
    <n v="1551"/>
    <n v="0.72599999999999998"/>
    <n v="0.73399999999999999"/>
    <n v="0.64200000000000002"/>
    <n v="27712.27"/>
    <n v="24"/>
    <x v="725"/>
    <n v="0"/>
    <s v="Alto"/>
    <x v="0"/>
    <n v="1"/>
    <n v="0"/>
  </r>
  <r>
    <s v="Visconde Do Rio Branco"/>
    <x v="4"/>
    <n v="1698"/>
    <n v="0.71"/>
    <n v="0.70899999999999996"/>
    <n v="0.59099999999999997"/>
    <n v="25330.01"/>
    <n v="36"/>
    <x v="726"/>
    <n v="0"/>
    <s v="Alto"/>
    <x v="0"/>
    <n v="1"/>
    <n v="0"/>
  </r>
  <r>
    <s v="Tauá"/>
    <x v="9"/>
    <n v="1912"/>
    <n v="0.63300000000000001"/>
    <n v="0.58499999999999996"/>
    <n v="0.56000000000000005"/>
    <n v="8879.83"/>
    <n v="72"/>
    <x v="727"/>
    <n v="0"/>
    <s v="Médio"/>
    <x v="3"/>
    <n v="1"/>
    <n v="0"/>
  </r>
  <r>
    <s v="Santa Inês"/>
    <x v="18"/>
    <n v="5448"/>
    <n v="0.67400000000000004"/>
    <n v="0.63300000000000001"/>
    <n v="0.61499999999999999"/>
    <n v="14690.96"/>
    <n v="34"/>
    <x v="728"/>
    <n v="0"/>
    <s v="Médio"/>
    <x v="3"/>
    <n v="1"/>
    <n v="0"/>
  </r>
  <r>
    <s v="Santa Gertrudes"/>
    <x v="0"/>
    <n v="1302"/>
    <n v="0.73699999999999999"/>
    <n v="0.72299999999999998"/>
    <n v="0.65400000000000003"/>
    <n v="51604.639999999999"/>
    <n v="9"/>
    <x v="729"/>
    <n v="0"/>
    <s v="Alto"/>
    <x v="0"/>
    <n v="1"/>
    <n v="0"/>
  </r>
  <r>
    <s v="São Sebastião Do Caí"/>
    <x v="3"/>
    <n v="866"/>
    <n v="0.74"/>
    <n v="0.73399999999999999"/>
    <n v="0.64600000000000002"/>
    <n v="24981.4"/>
    <n v="35"/>
    <x v="730"/>
    <n v="0"/>
    <s v="Alto"/>
    <x v="2"/>
    <n v="0"/>
    <n v="0"/>
  </r>
  <r>
    <s v="Guabiruba"/>
    <x v="14"/>
    <n v="810"/>
    <n v="0.754"/>
    <n v="0.75"/>
    <n v="0.65300000000000002"/>
    <n v="36803.64"/>
    <n v="9"/>
    <x v="731"/>
    <n v="0"/>
    <s v="Alto"/>
    <x v="2"/>
    <n v="0"/>
    <n v="0"/>
  </r>
  <r>
    <s v="Rio Negrinho"/>
    <x v="14"/>
    <n v="1985"/>
    <n v="0.73799999999999999"/>
    <n v="0.71"/>
    <n v="0.66800000000000004"/>
    <n v="23848.09"/>
    <n v="53"/>
    <x v="732"/>
    <n v="0"/>
    <s v="Alto"/>
    <x v="2"/>
    <n v="1"/>
    <n v="0"/>
  </r>
  <r>
    <s v="Urupês"/>
    <x v="0"/>
    <n v="463"/>
    <n v="0.745"/>
    <n v="0.74099999999999999"/>
    <n v="0.68300000000000005"/>
    <n v="24917.4"/>
    <n v="10"/>
    <x v="733"/>
    <n v="0"/>
    <s v="Alto"/>
    <x v="0"/>
    <n v="0"/>
    <n v="0"/>
  </r>
  <r>
    <s v="Rio Grande Da Serra"/>
    <x v="0"/>
    <n v="2700"/>
    <n v="0.75"/>
    <n v="0.68400000000000005"/>
    <n v="0.745"/>
    <n v="11831.25"/>
    <n v="28"/>
    <x v="734"/>
    <n v="0"/>
    <s v="Alto"/>
    <x v="0"/>
    <n v="1"/>
    <n v="0"/>
  </r>
  <r>
    <s v="Cristalina"/>
    <x v="10"/>
    <n v="2565"/>
    <n v="0.7"/>
    <n v="0.71599999999999997"/>
    <n v="0.58699999999999997"/>
    <n v="42330.239999999998"/>
    <n v="22"/>
    <x v="735"/>
    <n v="0"/>
    <s v="Alto"/>
    <x v="1"/>
    <n v="1"/>
    <n v="0"/>
  </r>
  <r>
    <s v="Matinhos"/>
    <x v="6"/>
    <n v="1692"/>
    <n v="0.74299999999999999"/>
    <n v="0.74299999999999999"/>
    <n v="0.66200000000000003"/>
    <n v="28604.66"/>
    <n v="30"/>
    <x v="736"/>
    <n v="0"/>
    <s v="Alto"/>
    <x v="2"/>
    <n v="1"/>
    <n v="0"/>
  </r>
  <r>
    <s v="Uruaçu"/>
    <x v="10"/>
    <n v="1883"/>
    <n v="0.73699999999999999"/>
    <n v="0.74"/>
    <n v="0.628"/>
    <n v="18774.45"/>
    <n v="47"/>
    <x v="737"/>
    <n v="0"/>
    <s v="Alto"/>
    <x v="1"/>
    <n v="1"/>
    <n v="0"/>
  </r>
  <r>
    <s v="Itaocara"/>
    <x v="1"/>
    <n v="814"/>
    <n v="0.71299999999999997"/>
    <n v="0.69599999999999995"/>
    <n v="0.63500000000000001"/>
    <n v="22115.599999999999"/>
    <n v="21"/>
    <x v="738"/>
    <n v="0"/>
    <s v="Alto"/>
    <x v="0"/>
    <n v="0"/>
    <n v="0"/>
  </r>
  <r>
    <s v="Marialva"/>
    <x v="6"/>
    <n v="1252"/>
    <n v="0.73499999999999999"/>
    <n v="0.73299999999999998"/>
    <n v="0.66600000000000004"/>
    <n v="39643.949999999997"/>
    <n v="35"/>
    <x v="739"/>
    <n v="0"/>
    <s v="Alto"/>
    <x v="2"/>
    <n v="1"/>
    <n v="0"/>
  </r>
  <r>
    <s v="Itamonte"/>
    <x v="4"/>
    <n v="474"/>
    <n v="0.70499999999999996"/>
    <n v="0.69499999999999995"/>
    <n v="0.59099999999999997"/>
    <n v="47306.65"/>
    <n v="7"/>
    <x v="740"/>
    <n v="0"/>
    <s v="Alto"/>
    <x v="0"/>
    <n v="0"/>
    <n v="0"/>
  </r>
  <r>
    <s v="Luís Antônio"/>
    <x v="0"/>
    <n v="661"/>
    <n v="0.73099999999999998"/>
    <n v="0.70899999999999996"/>
    <n v="0.67100000000000004"/>
    <n v="74444.27"/>
    <n v="13"/>
    <x v="741"/>
    <n v="0"/>
    <s v="Alto"/>
    <x v="0"/>
    <n v="0"/>
    <n v="0"/>
  </r>
  <r>
    <s v="Guapiaçu"/>
    <x v="0"/>
    <n v="744"/>
    <n v="0.72499999999999998"/>
    <n v="0.72799999999999998"/>
    <n v="0.60499999999999998"/>
    <n v="24986.51"/>
    <n v="17"/>
    <x v="742"/>
    <n v="0"/>
    <s v="Alto"/>
    <x v="0"/>
    <n v="0"/>
    <n v="0"/>
  </r>
  <r>
    <s v="Capanema"/>
    <x v="12"/>
    <n v="3295"/>
    <n v="0.65500000000000003"/>
    <n v="0.61"/>
    <n v="0.57999999999999996"/>
    <n v="14740.17"/>
    <n v="25"/>
    <x v="743"/>
    <n v="0"/>
    <s v="Médio"/>
    <x v="4"/>
    <n v="1"/>
    <n v="0"/>
  </r>
  <r>
    <s v="Itaguara"/>
    <x v="4"/>
    <n v="432"/>
    <n v="0.69099999999999995"/>
    <n v="0.69699999999999995"/>
    <n v="0.56699999999999995"/>
    <n v="17706.77"/>
    <n v="11"/>
    <x v="744"/>
    <n v="0"/>
    <s v="Médio"/>
    <x v="0"/>
    <n v="0"/>
    <n v="0"/>
  </r>
  <r>
    <s v="Américo De Campos"/>
    <x v="0"/>
    <n v="210"/>
    <n v="0.745"/>
    <n v="0.71499999999999997"/>
    <n v="0.70799999999999996"/>
    <n v="16655.61"/>
    <n v="5"/>
    <x v="745"/>
    <n v="0"/>
    <s v="Alto"/>
    <x v="0"/>
    <n v="0"/>
    <n v="0"/>
  </r>
  <r>
    <s v="Pontal"/>
    <x v="0"/>
    <n v="2641"/>
    <n v="0.72499999999999998"/>
    <n v="0.71799999999999997"/>
    <n v="0.63300000000000001"/>
    <n v="22094.38"/>
    <n v="34"/>
    <x v="746"/>
    <n v="0"/>
    <s v="Alto"/>
    <x v="0"/>
    <n v="1"/>
    <n v="0"/>
  </r>
  <r>
    <s v="Valparaíso De Goiás"/>
    <x v="10"/>
    <n v="9321"/>
    <n v="0.746"/>
    <n v="0.73299999999999998"/>
    <n v="0.69499999999999995"/>
    <n v="14699.68"/>
    <n v="141"/>
    <x v="747"/>
    <n v="0"/>
    <s v="Alto"/>
    <x v="1"/>
    <n v="1"/>
    <n v="0"/>
  </r>
  <r>
    <s v="Piraí"/>
    <x v="1"/>
    <n v="1009"/>
    <n v="0.70799999999999996"/>
    <n v="0.71399999999999997"/>
    <n v="0.62"/>
    <n v="70587.38"/>
    <n v="24"/>
    <x v="748"/>
    <n v="0"/>
    <s v="Alto"/>
    <x v="0"/>
    <n v="1"/>
    <n v="0"/>
  </r>
  <r>
    <s v="Senhor Do Bonfim"/>
    <x v="7"/>
    <n v="3590"/>
    <n v="0.67"/>
    <n v="0.63800000000000001"/>
    <n v="0.59899999999999998"/>
    <n v="9854.5499999999993"/>
    <n v="40"/>
    <x v="749"/>
    <n v="0"/>
    <s v="Médio"/>
    <x v="3"/>
    <n v="1"/>
    <n v="0"/>
  </r>
  <r>
    <s v="Rio Do Pires"/>
    <x v="7"/>
    <n v="240"/>
    <n v="0.59399999999999997"/>
    <n v="0.56799999999999995"/>
    <n v="0.48099999999999998"/>
    <n v="6468.19"/>
    <n v="0"/>
    <x v="750"/>
    <n v="1"/>
    <s v="Médio"/>
    <x v="3"/>
    <n v="0"/>
    <n v="1"/>
  </r>
  <r>
    <s v="Juquiá"/>
    <x v="0"/>
    <n v="324"/>
    <n v="0.7"/>
    <n v="0.65400000000000003"/>
    <n v="0.63700000000000001"/>
    <n v="17953.89"/>
    <n v="5"/>
    <x v="751"/>
    <n v="0"/>
    <s v="Alto"/>
    <x v="0"/>
    <n v="0"/>
    <n v="0"/>
  </r>
  <r>
    <s v="Janaúba"/>
    <x v="4"/>
    <n v="3657"/>
    <n v="0.69599999999999995"/>
    <n v="0.65400000000000003"/>
    <n v="0.64900000000000002"/>
    <n v="14387.85"/>
    <n v="64"/>
    <x v="752"/>
    <n v="0"/>
    <s v="Médio"/>
    <x v="0"/>
    <n v="1"/>
    <n v="0"/>
  </r>
  <r>
    <s v="Santo Amaro"/>
    <x v="7"/>
    <n v="2498"/>
    <n v="0.65"/>
    <n v="0.626"/>
    <n v="0.55900000000000005"/>
    <n v="12211.38"/>
    <n v="63"/>
    <x v="753"/>
    <n v="0"/>
    <s v="Médio"/>
    <x v="3"/>
    <n v="1"/>
    <n v="0"/>
  </r>
  <r>
    <s v="Bom Jesus Do Itabapoana"/>
    <x v="1"/>
    <n v="1394"/>
    <n v="0.73199999999999998"/>
    <n v="0.72299999999999998"/>
    <n v="0.66200000000000003"/>
    <n v="19756.2"/>
    <n v="32"/>
    <x v="754"/>
    <n v="0"/>
    <s v="Alto"/>
    <x v="0"/>
    <n v="1"/>
    <n v="0"/>
  </r>
  <r>
    <s v="Remanso"/>
    <x v="7"/>
    <n v="1579"/>
    <n v="0.57899999999999996"/>
    <n v="0.56899999999999995"/>
    <n v="0.45100000000000001"/>
    <n v="7496.64"/>
    <n v="9"/>
    <x v="755"/>
    <n v="1"/>
    <s v="Médio"/>
    <x v="3"/>
    <n v="1"/>
    <n v="0"/>
  </r>
  <r>
    <s v="Jarinu"/>
    <x v="0"/>
    <n v="1077"/>
    <n v="0.73299999999999998"/>
    <n v="0.72299999999999998"/>
    <n v="0.65900000000000003"/>
    <n v="70617.600000000006"/>
    <n v="37"/>
    <x v="756"/>
    <n v="0"/>
    <s v="Alto"/>
    <x v="0"/>
    <n v="1"/>
    <n v="0"/>
  </r>
  <r>
    <s v="São Francisco Do Sul"/>
    <x v="14"/>
    <n v="1029"/>
    <n v="0.76200000000000001"/>
    <n v="0.74"/>
    <n v="0.69899999999999995"/>
    <n v="72367.97"/>
    <n v="41"/>
    <x v="757"/>
    <n v="0"/>
    <s v="Alto"/>
    <x v="2"/>
    <n v="1"/>
    <n v="0"/>
  </r>
  <r>
    <s v="Uchoa"/>
    <x v="0"/>
    <n v="396"/>
    <n v="0.72099999999999997"/>
    <n v="0.70799999999999996"/>
    <n v="0.64400000000000002"/>
    <n v="31118.59"/>
    <n v="14"/>
    <x v="758"/>
    <n v="0"/>
    <s v="Alto"/>
    <x v="0"/>
    <n v="0"/>
    <n v="0"/>
  </r>
  <r>
    <s v="Barreiros"/>
    <x v="5"/>
    <n v="2168"/>
    <n v="0.58599999999999997"/>
    <n v="0.56100000000000005"/>
    <n v="0.49099999999999999"/>
    <n v="9706.18"/>
    <n v="9"/>
    <x v="759"/>
    <n v="1"/>
    <s v="Médio"/>
    <x v="3"/>
    <n v="1"/>
    <n v="0"/>
  </r>
  <r>
    <s v="Nazaré Paulista"/>
    <x v="0"/>
    <n v="328"/>
    <n v="0.68"/>
    <n v="0.68100000000000005"/>
    <n v="0.55900000000000005"/>
    <n v="17291.09"/>
    <n v="13"/>
    <x v="760"/>
    <n v="0"/>
    <s v="Médio"/>
    <x v="0"/>
    <n v="0"/>
    <n v="0"/>
  </r>
  <r>
    <s v="Canela"/>
    <x v="3"/>
    <n v="2092"/>
    <n v="0.748"/>
    <n v="0.73799999999999999"/>
    <n v="0.66700000000000004"/>
    <n v="22968.73"/>
    <n v="27"/>
    <x v="761"/>
    <n v="0"/>
    <s v="Alto"/>
    <x v="2"/>
    <n v="1"/>
    <n v="0"/>
  </r>
  <r>
    <s v="Pindorama"/>
    <x v="0"/>
    <n v="646"/>
    <n v="0.73699999999999999"/>
    <n v="0.72599999999999998"/>
    <n v="0.65400000000000003"/>
    <n v="18525.509999999998"/>
    <n v="6"/>
    <x v="762"/>
    <n v="0"/>
    <s v="Alto"/>
    <x v="0"/>
    <n v="0"/>
    <n v="0"/>
  </r>
  <r>
    <s v="Ouricuri"/>
    <x v="5"/>
    <n v="2427"/>
    <n v="0.56999999999999995"/>
    <n v="0.57799999999999996"/>
    <n v="0.41899999999999998"/>
    <n v="8103.52"/>
    <n v="14"/>
    <x v="763"/>
    <n v="1"/>
    <s v="Médio"/>
    <x v="3"/>
    <n v="1"/>
    <n v="0"/>
  </r>
  <r>
    <s v="Perdões"/>
    <x v="4"/>
    <n v="866"/>
    <n v="0.74"/>
    <n v="0.71"/>
    <n v="0.66100000000000003"/>
    <n v="18766.490000000002"/>
    <n v="14"/>
    <x v="764"/>
    <n v="0"/>
    <s v="Alto"/>
    <x v="0"/>
    <n v="0"/>
    <n v="0"/>
  </r>
  <r>
    <s v="Marau"/>
    <x v="3"/>
    <n v="1568"/>
    <n v="0.77400000000000002"/>
    <n v="0.77300000000000002"/>
    <n v="0.69899999999999995"/>
    <n v="43573.82"/>
    <n v="35"/>
    <x v="765"/>
    <n v="0"/>
    <s v="Alto"/>
    <x v="2"/>
    <n v="1"/>
    <n v="0"/>
  </r>
  <r>
    <s v="Gravatá"/>
    <x v="5"/>
    <n v="3646"/>
    <n v="0.63400000000000001"/>
    <n v="0.63"/>
    <n v="0.51"/>
    <n v="12325.14"/>
    <n v="45"/>
    <x v="766"/>
    <n v="0"/>
    <s v="Médio"/>
    <x v="3"/>
    <n v="1"/>
    <n v="0"/>
  </r>
  <r>
    <s v="Urussanga"/>
    <x v="14"/>
    <n v="451"/>
    <n v="0.77200000000000002"/>
    <n v="0.75600000000000001"/>
    <n v="0.69499999999999995"/>
    <n v="34909.93"/>
    <n v="23"/>
    <x v="767"/>
    <n v="0"/>
    <s v="Alto"/>
    <x v="2"/>
    <n v="0"/>
    <n v="0"/>
  </r>
  <r>
    <s v="Arroio Grande"/>
    <x v="3"/>
    <n v="649"/>
    <n v="0.65700000000000003"/>
    <n v="0.67300000000000004"/>
    <n v="0.52200000000000002"/>
    <n v="26232.39"/>
    <n v="5"/>
    <x v="768"/>
    <n v="0"/>
    <s v="Médio"/>
    <x v="2"/>
    <n v="0"/>
    <n v="0"/>
  </r>
  <r>
    <s v="Aiuruoca"/>
    <x v="4"/>
    <n v="113"/>
    <n v="0.67"/>
    <n v="0.67700000000000005"/>
    <n v="0.505"/>
    <n v="15846.5"/>
    <n v="0"/>
    <x v="769"/>
    <n v="0"/>
    <s v="Médio"/>
    <x v="0"/>
    <n v="0"/>
    <n v="1"/>
  </r>
  <r>
    <s v="Paragominas"/>
    <x v="12"/>
    <n v="6295"/>
    <n v="0.64500000000000002"/>
    <n v="0.66700000000000004"/>
    <n v="0.51400000000000001"/>
    <n v="24560.29"/>
    <n v="24"/>
    <x v="770"/>
    <n v="0"/>
    <s v="Médio"/>
    <x v="4"/>
    <n v="1"/>
    <n v="0"/>
  </r>
  <r>
    <s v="Matozinhos"/>
    <x v="4"/>
    <n v="1741"/>
    <n v="0.73099999999999998"/>
    <n v="0.69"/>
    <n v="0.65400000000000003"/>
    <n v="25291.1"/>
    <n v="18"/>
    <x v="771"/>
    <n v="0"/>
    <s v="Alto"/>
    <x v="0"/>
    <n v="1"/>
    <n v="0"/>
  </r>
  <r>
    <s v="Paraíso Do Tocantins"/>
    <x v="20"/>
    <n v="2285"/>
    <n v="0.76400000000000001"/>
    <n v="0.75900000000000001"/>
    <n v="0.70599999999999996"/>
    <n v="24731.81"/>
    <n v="24"/>
    <x v="772"/>
    <n v="0"/>
    <s v="Alto"/>
    <x v="4"/>
    <n v="1"/>
    <n v="0"/>
  </r>
  <r>
    <s v="Mateus Leme"/>
    <x v="4"/>
    <n v="1431"/>
    <n v="0.7"/>
    <n v="0.68799999999999994"/>
    <n v="0.60399999999999998"/>
    <n v="18708.259999999998"/>
    <n v="21"/>
    <x v="773"/>
    <n v="0"/>
    <s v="Alto"/>
    <x v="0"/>
    <n v="1"/>
    <n v="0"/>
  </r>
  <r>
    <s v="Dourado"/>
    <x v="0"/>
    <n v="350"/>
    <n v="0.73799999999999999"/>
    <n v="0.71799999999999997"/>
    <n v="0.68899999999999995"/>
    <n v="78615.59"/>
    <n v="8"/>
    <x v="774"/>
    <n v="0"/>
    <s v="Alto"/>
    <x v="0"/>
    <n v="0"/>
    <n v="0"/>
  </r>
  <r>
    <s v="Iperó"/>
    <x v="0"/>
    <n v="1053"/>
    <n v="0.72"/>
    <n v="0.68"/>
    <n v="0.67200000000000004"/>
    <n v="13953.02"/>
    <n v="26"/>
    <x v="775"/>
    <n v="0"/>
    <s v="Alto"/>
    <x v="0"/>
    <n v="1"/>
    <n v="0"/>
  </r>
  <r>
    <s v="Itabaiana"/>
    <x v="21"/>
    <n v="4074"/>
    <n v="0.64200000000000002"/>
    <n v="0.64500000000000002"/>
    <n v="0.51300000000000001"/>
    <n v="17260.509999999998"/>
    <n v="42"/>
    <x v="776"/>
    <n v="0"/>
    <s v="Médio"/>
    <x v="3"/>
    <n v="1"/>
    <n v="0"/>
  </r>
  <r>
    <s v="Pojuca"/>
    <x v="7"/>
    <n v="1714"/>
    <n v="0.67"/>
    <n v="0.64500000000000002"/>
    <n v="0.55900000000000005"/>
    <n v="21073.9"/>
    <n v="15"/>
    <x v="777"/>
    <n v="0"/>
    <s v="Médio"/>
    <x v="3"/>
    <n v="1"/>
    <n v="0"/>
  </r>
  <r>
    <s v="Mandaguari"/>
    <x v="6"/>
    <n v="1434"/>
    <n v="0.75"/>
    <n v="0.73199999999999998"/>
    <n v="0.68899999999999995"/>
    <n v="38756.410000000003"/>
    <n v="24"/>
    <x v="778"/>
    <n v="0"/>
    <s v="Alto"/>
    <x v="2"/>
    <n v="1"/>
    <n v="0"/>
  </r>
  <r>
    <s v="Três Pontas"/>
    <x v="4"/>
    <n v="2256"/>
    <n v="0.73099999999999998"/>
    <n v="0.71399999999999997"/>
    <n v="0.64300000000000002"/>
    <n v="22362.38"/>
    <n v="50"/>
    <x v="779"/>
    <n v="0"/>
    <s v="Alto"/>
    <x v="0"/>
    <n v="1"/>
    <n v="0"/>
  </r>
  <r>
    <s v="Borborema"/>
    <x v="0"/>
    <n v="599"/>
    <n v="0.73"/>
    <n v="0.71"/>
    <n v="0.65800000000000003"/>
    <n v="24720.06"/>
    <n v="10"/>
    <x v="780"/>
    <n v="0"/>
    <s v="Alto"/>
    <x v="0"/>
    <n v="0"/>
    <n v="0"/>
  </r>
  <r>
    <s v="Lindóia"/>
    <x v="0"/>
    <n v="310"/>
    <n v="0.74199999999999999"/>
    <n v="0.72199999999999998"/>
    <n v="0.65400000000000003"/>
    <n v="19990.11"/>
    <n v="7"/>
    <x v="781"/>
    <n v="0"/>
    <s v="Alto"/>
    <x v="0"/>
    <n v="0"/>
    <n v="0"/>
  </r>
  <r>
    <s v="Elói Mendes"/>
    <x v="4"/>
    <n v="1124"/>
    <n v="0.68500000000000005"/>
    <n v="0.68799999999999994"/>
    <n v="0.55800000000000005"/>
    <n v="20145.48"/>
    <n v="26"/>
    <x v="782"/>
    <n v="0"/>
    <s v="Médio"/>
    <x v="0"/>
    <n v="1"/>
    <n v="0"/>
  </r>
  <r>
    <s v="São Benedito"/>
    <x v="9"/>
    <n v="1758"/>
    <n v="0.61099999999999999"/>
    <n v="0.56200000000000006"/>
    <n v="0.53100000000000003"/>
    <n v="9241.16"/>
    <n v="8"/>
    <x v="783"/>
    <n v="0"/>
    <s v="Médio"/>
    <x v="3"/>
    <n v="1"/>
    <n v="0"/>
  </r>
  <r>
    <s v="Porto União"/>
    <x v="14"/>
    <n v="1535"/>
    <n v="0.79"/>
    <n v="0.752"/>
    <n v="0.72399999999999998"/>
    <n v="17507.810000000001"/>
    <n v="40"/>
    <x v="784"/>
    <n v="0"/>
    <s v="Alto"/>
    <x v="2"/>
    <n v="1"/>
    <n v="0"/>
  </r>
  <r>
    <s v="Porangatu"/>
    <x v="10"/>
    <n v="2098"/>
    <n v="0.72699999999999998"/>
    <n v="0.70899999999999996"/>
    <n v="0.64200000000000002"/>
    <n v="18775.73"/>
    <n v="17"/>
    <x v="785"/>
    <n v="0"/>
    <s v="Alto"/>
    <x v="1"/>
    <n v="1"/>
    <n v="0"/>
  </r>
  <r>
    <s v="Bocaiúva"/>
    <x v="4"/>
    <n v="2230"/>
    <n v="0.7"/>
    <n v="0.64800000000000002"/>
    <n v="0.64400000000000002"/>
    <n v="14605.86"/>
    <n v="58"/>
    <x v="786"/>
    <n v="0"/>
    <s v="Alto"/>
    <x v="0"/>
    <n v="1"/>
    <n v="0"/>
  </r>
  <r>
    <s v="Posse"/>
    <x v="10"/>
    <n v="1636"/>
    <n v="0.65900000000000003"/>
    <n v="0.65900000000000003"/>
    <n v="0.53"/>
    <n v="13190.83"/>
    <n v="18"/>
    <x v="787"/>
    <n v="0"/>
    <s v="Médio"/>
    <x v="1"/>
    <n v="1"/>
    <n v="0"/>
  </r>
  <r>
    <s v="Açailândia"/>
    <x v="18"/>
    <n v="5896"/>
    <n v="0.67200000000000004"/>
    <n v="0.64300000000000002"/>
    <n v="0.60199999999999998"/>
    <n v="18088.400000000001"/>
    <n v="21"/>
    <x v="788"/>
    <n v="0"/>
    <s v="Médio"/>
    <x v="3"/>
    <n v="1"/>
    <n v="0"/>
  </r>
  <r>
    <s v="Guaratuba"/>
    <x v="6"/>
    <n v="1679"/>
    <n v="0.72"/>
    <n v="0.73699999999999999"/>
    <n v="0.60399999999999998"/>
    <n v="21129.77"/>
    <n v="19"/>
    <x v="789"/>
    <n v="0"/>
    <s v="Alto"/>
    <x v="2"/>
    <n v="1"/>
    <n v="0"/>
  </r>
  <r>
    <s v="Cantagalo"/>
    <x v="1"/>
    <n v="781"/>
    <n v="0.71"/>
    <n v="0.70499999999999996"/>
    <n v="0.61399999999999999"/>
    <n v="43895.79"/>
    <n v="17"/>
    <x v="790"/>
    <n v="0"/>
    <s v="Alto"/>
    <x v="0"/>
    <n v="0"/>
    <n v="0"/>
  </r>
  <r>
    <s v="Monte Santo"/>
    <x v="7"/>
    <n v="626"/>
    <n v="0.50600000000000001"/>
    <n v="0.51500000000000001"/>
    <n v="0.35899999999999999"/>
    <n v="5975.48"/>
    <n v="72"/>
    <x v="791"/>
    <n v="1"/>
    <s v="Baixo"/>
    <x v="3"/>
    <n v="0"/>
    <n v="0"/>
  </r>
  <r>
    <s v="Itajobi"/>
    <x v="0"/>
    <n v="488"/>
    <n v="0.73"/>
    <n v="0.72699999999999998"/>
    <n v="0.64400000000000002"/>
    <n v="36847.730000000003"/>
    <n v="10"/>
    <x v="792"/>
    <n v="0"/>
    <s v="Alto"/>
    <x v="0"/>
    <n v="0"/>
    <n v="0"/>
  </r>
  <r>
    <s v="Souto Soares"/>
    <x v="7"/>
    <n v="394"/>
    <n v="0.59"/>
    <n v="0.53300000000000003"/>
    <n v="0.53"/>
    <n v="5380.33"/>
    <n v="1"/>
    <x v="793"/>
    <n v="1"/>
    <s v="Médio"/>
    <x v="3"/>
    <n v="0"/>
    <n v="1"/>
  </r>
  <r>
    <s v="Caicó"/>
    <x v="16"/>
    <n v="2948"/>
    <n v="0.71"/>
    <n v="0.70299999999999996"/>
    <n v="0.61899999999999999"/>
    <n v="15672.5"/>
    <n v="67"/>
    <x v="794"/>
    <n v="0"/>
    <s v="Alto"/>
    <x v="3"/>
    <n v="1"/>
    <n v="0"/>
  </r>
  <r>
    <s v="Nova Andradina"/>
    <x v="13"/>
    <n v="2464"/>
    <n v="0.72099999999999997"/>
    <n v="0.71599999999999997"/>
    <n v="0.61599999999999999"/>
    <n v="35268.78"/>
    <n v="29"/>
    <x v="795"/>
    <n v="0"/>
    <s v="Alto"/>
    <x v="1"/>
    <n v="1"/>
    <n v="0"/>
  </r>
  <r>
    <s v="Euclides Da Cunha"/>
    <x v="7"/>
    <n v="1786"/>
    <n v="0.56999999999999995"/>
    <n v="0.56499999999999995"/>
    <n v="0.43"/>
    <n v="10013.19"/>
    <n v="71"/>
    <x v="796"/>
    <n v="1"/>
    <s v="Médio"/>
    <x v="3"/>
    <n v="1"/>
    <n v="0"/>
  </r>
  <r>
    <s v="Porteirinha"/>
    <x v="4"/>
    <n v="1070"/>
    <n v="0.65"/>
    <n v="0.59299999999999997"/>
    <n v="0.58499999999999996"/>
    <n v="7980.99"/>
    <n v="17"/>
    <x v="797"/>
    <n v="0"/>
    <s v="Médio"/>
    <x v="0"/>
    <n v="1"/>
    <n v="0"/>
  </r>
  <r>
    <s v="Ivaiporã"/>
    <x v="6"/>
    <n v="1337"/>
    <n v="0.73"/>
    <n v="0.71099999999999997"/>
    <n v="0.66100000000000003"/>
    <n v="21647.55"/>
    <n v="20"/>
    <x v="798"/>
    <n v="0"/>
    <s v="Alto"/>
    <x v="2"/>
    <n v="1"/>
    <n v="0"/>
  </r>
  <r>
    <s v="Santa Rosa De Viterbo"/>
    <x v="0"/>
    <n v="1134"/>
    <n v="0.77"/>
    <n v="0.746"/>
    <n v="0.70399999999999996"/>
    <n v="28196.33"/>
    <n v="22"/>
    <x v="799"/>
    <n v="0"/>
    <s v="Alto"/>
    <x v="0"/>
    <n v="1"/>
    <n v="0"/>
  </r>
  <r>
    <s v="Caconde"/>
    <x v="0"/>
    <n v="625"/>
    <n v="0.72"/>
    <n v="0.70099999999999996"/>
    <n v="0.62"/>
    <n v="16250.05"/>
    <n v="15"/>
    <x v="800"/>
    <n v="0"/>
    <s v="Alto"/>
    <x v="0"/>
    <n v="0"/>
    <n v="0"/>
  </r>
  <r>
    <s v="Cáceres"/>
    <x v="8"/>
    <n v="4966"/>
    <n v="0.70799999999999996"/>
    <n v="0.69099999999999995"/>
    <n v="0.63300000000000001"/>
    <n v="18911.2"/>
    <n v="75"/>
    <x v="801"/>
    <n v="0"/>
    <s v="Alto"/>
    <x v="1"/>
    <n v="1"/>
    <n v="0"/>
  </r>
  <r>
    <s v="Colorado"/>
    <x v="6"/>
    <n v="927"/>
    <n v="0.73"/>
    <n v="0.747"/>
    <n v="0.64900000000000002"/>
    <n v="24505.15"/>
    <n v="28"/>
    <x v="802"/>
    <n v="0"/>
    <s v="Alto"/>
    <x v="2"/>
    <n v="0"/>
    <n v="0"/>
  </r>
  <r>
    <s v="Pitangueiras"/>
    <x v="0"/>
    <n v="2034"/>
    <n v="0.72299999999999998"/>
    <n v="0.69899999999999995"/>
    <n v="0.65100000000000002"/>
    <n v="26673.78"/>
    <n v="38"/>
    <x v="803"/>
    <n v="0"/>
    <s v="Alto"/>
    <x v="0"/>
    <n v="1"/>
    <n v="0"/>
  </r>
  <r>
    <s v="Gabriel Monteiro"/>
    <x v="0"/>
    <n v="98"/>
    <n v="0.76300000000000001"/>
    <n v="0.72099999999999997"/>
    <n v="0.76200000000000001"/>
    <n v="21292.45"/>
    <n v="2"/>
    <x v="804"/>
    <n v="0"/>
    <s v="Alto"/>
    <x v="0"/>
    <n v="0"/>
    <n v="1"/>
  </r>
  <r>
    <s v="Ceres"/>
    <x v="10"/>
    <n v="900"/>
    <n v="0.77500000000000002"/>
    <n v="0.753"/>
    <n v="0.73299999999999998"/>
    <n v="22670.01"/>
    <n v="25"/>
    <x v="805"/>
    <n v="0"/>
    <s v="Alto"/>
    <x v="1"/>
    <n v="0"/>
    <n v="0"/>
  </r>
  <r>
    <s v="Medianeira"/>
    <x v="6"/>
    <n v="2029"/>
    <n v="0.76300000000000001"/>
    <n v="0.76200000000000001"/>
    <n v="0.68600000000000005"/>
    <n v="37026.480000000003"/>
    <n v="57"/>
    <x v="806"/>
    <n v="0"/>
    <s v="Alto"/>
    <x v="2"/>
    <n v="1"/>
    <n v="0"/>
  </r>
  <r>
    <s v="Juquitiba"/>
    <x v="0"/>
    <n v="617"/>
    <n v="0.71"/>
    <n v="0.68"/>
    <n v="0.66200000000000003"/>
    <n v="14348.63"/>
    <n v="18"/>
    <x v="807"/>
    <n v="0"/>
    <s v="Alto"/>
    <x v="0"/>
    <n v="0"/>
    <n v="0"/>
  </r>
  <r>
    <s v="Bom Jesus Da Lapa"/>
    <x v="7"/>
    <n v="3013"/>
    <n v="0.63300000000000001"/>
    <n v="0.61499999999999999"/>
    <n v="0.53300000000000003"/>
    <n v="11761.8"/>
    <n v="88"/>
    <x v="808"/>
    <n v="0"/>
    <s v="Médio"/>
    <x v="3"/>
    <n v="1"/>
    <n v="0"/>
  </r>
  <r>
    <s v="Quirinópolis"/>
    <x v="10"/>
    <n v="2130"/>
    <n v="0.74"/>
    <n v="0.73199999999999998"/>
    <n v="0.64200000000000002"/>
    <n v="33075.019999999997"/>
    <n v="46"/>
    <x v="809"/>
    <n v="0"/>
    <s v="Alto"/>
    <x v="1"/>
    <n v="1"/>
    <n v="0"/>
  </r>
  <r>
    <s v="Maranguape"/>
    <x v="9"/>
    <n v="5441"/>
    <n v="0.65900000000000003"/>
    <n v="0.58699999999999997"/>
    <n v="0.61799999999999999"/>
    <n v="10027.06"/>
    <n v="26"/>
    <x v="810"/>
    <n v="0"/>
    <s v="Médio"/>
    <x v="3"/>
    <n v="1"/>
    <n v="0"/>
  </r>
  <r>
    <s v="Santo Antônio Da Platina"/>
    <x v="6"/>
    <n v="2142"/>
    <n v="0.71799999999999997"/>
    <n v="0.73299999999999998"/>
    <n v="0.61699999999999999"/>
    <n v="22114.69"/>
    <n v="47"/>
    <x v="811"/>
    <n v="0"/>
    <s v="Alto"/>
    <x v="2"/>
    <n v="1"/>
    <n v="0"/>
  </r>
  <r>
    <s v="Biguaçu"/>
    <x v="14"/>
    <n v="2831"/>
    <n v="0.74"/>
    <n v="0.73299999999999998"/>
    <n v="0.65900000000000003"/>
    <n v="23224.36"/>
    <n v="48"/>
    <x v="812"/>
    <n v="0"/>
    <s v="Alto"/>
    <x v="2"/>
    <n v="1"/>
    <n v="0"/>
  </r>
  <r>
    <s v="Salinas"/>
    <x v="4"/>
    <n v="1633"/>
    <n v="0.67900000000000005"/>
    <n v="0.69699999999999995"/>
    <n v="0.55100000000000005"/>
    <n v="13147.34"/>
    <n v="36"/>
    <x v="813"/>
    <n v="0"/>
    <s v="Médio"/>
    <x v="0"/>
    <n v="1"/>
    <n v="0"/>
  </r>
  <r>
    <s v="Tabapuã"/>
    <x v="0"/>
    <n v="501"/>
    <n v="0.73499999999999999"/>
    <n v="0.72599999999999998"/>
    <n v="0.66600000000000004"/>
    <n v="21014.42"/>
    <n v="12"/>
    <x v="814"/>
    <n v="0"/>
    <s v="Alto"/>
    <x v="0"/>
    <n v="0"/>
    <n v="0"/>
  </r>
  <r>
    <s v="Taguaí"/>
    <x v="0"/>
    <n v="426"/>
    <n v="0.71"/>
    <n v="0.69"/>
    <n v="0.63100000000000001"/>
    <n v="14667.4"/>
    <n v="4"/>
    <x v="815"/>
    <n v="0"/>
    <s v="Alto"/>
    <x v="0"/>
    <n v="0"/>
    <n v="0"/>
  </r>
  <r>
    <s v="Itaberaba"/>
    <x v="7"/>
    <n v="3129"/>
    <n v="0.62"/>
    <n v="0.63800000000000001"/>
    <n v="0.48499999999999999"/>
    <n v="12008.25"/>
    <n v="64"/>
    <x v="816"/>
    <n v="0"/>
    <s v="Médio"/>
    <x v="3"/>
    <n v="1"/>
    <n v="0"/>
  </r>
  <r>
    <s v="Crateús"/>
    <x v="9"/>
    <n v="3217"/>
    <n v="0.64400000000000002"/>
    <n v="0.61799999999999999"/>
    <n v="0.55000000000000004"/>
    <n v="8967.1299999999992"/>
    <n v="76"/>
    <x v="817"/>
    <n v="0"/>
    <s v="Médio"/>
    <x v="3"/>
    <n v="1"/>
    <n v="0"/>
  </r>
  <r>
    <s v="Camboriú"/>
    <x v="14"/>
    <n v="3124"/>
    <n v="0.72599999999999998"/>
    <n v="0.73599999999999999"/>
    <n v="0.6"/>
    <n v="15807.64"/>
    <n v="59"/>
    <x v="818"/>
    <n v="0"/>
    <s v="Alto"/>
    <x v="2"/>
    <n v="1"/>
    <n v="0"/>
  </r>
  <r>
    <s v="Bela Vista Do Paraíso"/>
    <x v="6"/>
    <n v="664"/>
    <n v="0.71599999999999997"/>
    <n v="0.72099999999999997"/>
    <n v="0.60399999999999998"/>
    <n v="28752.240000000002"/>
    <n v="19"/>
    <x v="819"/>
    <n v="0"/>
    <s v="Alto"/>
    <x v="2"/>
    <n v="0"/>
    <n v="0"/>
  </r>
  <r>
    <s v="Morungaba"/>
    <x v="0"/>
    <n v="471"/>
    <n v="0.71499999999999997"/>
    <n v="0.72599999999999998"/>
    <n v="0.627"/>
    <n v="30316.36"/>
    <n v="13"/>
    <x v="820"/>
    <n v="0"/>
    <s v="Alto"/>
    <x v="0"/>
    <n v="0"/>
    <n v="0"/>
  </r>
  <r>
    <s v="Conceição Do Jacuípe"/>
    <x v="7"/>
    <n v="1404"/>
    <n v="0.66"/>
    <n v="0.63"/>
    <n v="0.57899999999999996"/>
    <n v="60168.45"/>
    <n v="22"/>
    <x v="821"/>
    <n v="0"/>
    <s v="Médio"/>
    <x v="3"/>
    <n v="1"/>
    <n v="0"/>
  </r>
  <r>
    <s v="Tabatinga"/>
    <x v="0"/>
    <n v="695"/>
    <n v="0.7"/>
    <n v="0.7"/>
    <n v="0.60899999999999999"/>
    <n v="14725.46"/>
    <n v="11"/>
    <x v="822"/>
    <n v="0"/>
    <s v="Alto"/>
    <x v="0"/>
    <n v="0"/>
    <n v="0"/>
  </r>
  <r>
    <s v="Campo Formoso"/>
    <x v="7"/>
    <n v="1523"/>
    <n v="0.58599999999999997"/>
    <n v="0.56599999999999995"/>
    <n v="0.47499999999999998"/>
    <n v="9941.14"/>
    <n v="97"/>
    <x v="823"/>
    <n v="1"/>
    <s v="Médio"/>
    <x v="3"/>
    <n v="1"/>
    <n v="0"/>
  </r>
  <r>
    <s v="Piatã"/>
    <x v="7"/>
    <n v="491"/>
    <n v="0.56999999999999995"/>
    <n v="0.54300000000000004"/>
    <n v="0.44700000000000001"/>
    <n v="6350.03"/>
    <n v="23"/>
    <x v="824"/>
    <n v="1"/>
    <s v="Médio"/>
    <x v="3"/>
    <n v="0"/>
    <n v="0"/>
  </r>
  <r>
    <s v="Itapuí"/>
    <x v="0"/>
    <n v="673"/>
    <n v="0.72499999999999998"/>
    <n v="0.71599999999999997"/>
    <n v="0.63300000000000001"/>
    <n v="45293.19"/>
    <n v="11"/>
    <x v="825"/>
    <n v="0"/>
    <s v="Alto"/>
    <x v="0"/>
    <n v="0"/>
    <n v="0"/>
  </r>
  <r>
    <s v="Sertanópolis"/>
    <x v="6"/>
    <n v="668"/>
    <n v="0.72299999999999998"/>
    <n v="0.71899999999999997"/>
    <n v="0.65500000000000003"/>
    <n v="34587.730000000003"/>
    <n v="7"/>
    <x v="826"/>
    <n v="0"/>
    <s v="Alto"/>
    <x v="2"/>
    <n v="0"/>
    <n v="0"/>
  </r>
  <r>
    <s v="Araçoiaba Da Serra"/>
    <x v="0"/>
    <n v="941"/>
    <n v="0.78"/>
    <n v="0.751"/>
    <n v="0.72299999999999998"/>
    <n v="20402.88"/>
    <n v="36"/>
    <x v="827"/>
    <n v="0"/>
    <s v="Alto"/>
    <x v="0"/>
    <n v="0"/>
    <n v="0"/>
  </r>
  <r>
    <s v="Várzea Alegre"/>
    <x v="9"/>
    <n v="1436"/>
    <n v="0.629"/>
    <n v="0.56899999999999995"/>
    <n v="0.57599999999999996"/>
    <n v="7943.47"/>
    <n v="16"/>
    <x v="828"/>
    <n v="0"/>
    <s v="Médio"/>
    <x v="3"/>
    <n v="1"/>
    <n v="0"/>
  </r>
  <r>
    <s v="Varjota"/>
    <x v="9"/>
    <n v="823"/>
    <n v="0.61099999999999999"/>
    <n v="0.57499999999999996"/>
    <n v="0.54500000000000004"/>
    <n v="12483.07"/>
    <n v="9"/>
    <x v="829"/>
    <n v="0"/>
    <s v="Médio"/>
    <x v="3"/>
    <n v="0"/>
    <n v="0"/>
  </r>
  <r>
    <s v="Muzambinho"/>
    <x v="4"/>
    <n v="766"/>
    <n v="0.74"/>
    <n v="0.72299999999999998"/>
    <n v="0.65200000000000002"/>
    <n v="21825.86"/>
    <n v="22"/>
    <x v="830"/>
    <n v="0"/>
    <s v="Alto"/>
    <x v="0"/>
    <n v="0"/>
    <n v="0"/>
  </r>
  <r>
    <s v="Andirá"/>
    <x v="6"/>
    <n v="979"/>
    <n v="0.72499999999999998"/>
    <n v="0.69"/>
    <n v="0.66"/>
    <n v="32926.94"/>
    <n v="11"/>
    <x v="831"/>
    <n v="0"/>
    <s v="Alto"/>
    <x v="2"/>
    <n v="1"/>
    <n v="0"/>
  </r>
  <r>
    <s v="Jacarezinho"/>
    <x v="6"/>
    <n v="1893"/>
    <n v="0.74299999999999999"/>
    <n v="0.73399999999999999"/>
    <n v="0.66300000000000003"/>
    <n v="28376.66"/>
    <n v="35"/>
    <x v="832"/>
    <n v="0"/>
    <s v="Alto"/>
    <x v="2"/>
    <n v="1"/>
    <n v="0"/>
  </r>
  <r>
    <s v="Nova Granada"/>
    <x v="0"/>
    <n v="874"/>
    <n v="0.74"/>
    <n v="0.72699999999999998"/>
    <n v="0.68"/>
    <n v="20033.57"/>
    <n v="11"/>
    <x v="833"/>
    <n v="0"/>
    <s v="Alto"/>
    <x v="0"/>
    <n v="0"/>
    <n v="0"/>
  </r>
  <r>
    <s v="Itirapina"/>
    <x v="0"/>
    <n v="628"/>
    <n v="0.72"/>
    <n v="0.73399999999999999"/>
    <n v="0.63600000000000001"/>
    <n v="23278.9"/>
    <n v="12"/>
    <x v="834"/>
    <n v="0"/>
    <s v="Alto"/>
    <x v="0"/>
    <n v="0"/>
    <n v="0"/>
  </r>
  <r>
    <s v="Monte Carmelo"/>
    <x v="4"/>
    <n v="1968"/>
    <n v="0.72799999999999998"/>
    <n v="0.71599999999999997"/>
    <n v="0.62"/>
    <n v="21540.76"/>
    <n v="41"/>
    <x v="835"/>
    <n v="0"/>
    <s v="Alto"/>
    <x v="0"/>
    <n v="1"/>
    <n v="0"/>
  </r>
  <r>
    <s v="Piraquara"/>
    <x v="6"/>
    <n v="6034"/>
    <n v="0.7"/>
    <n v="0.68899999999999995"/>
    <n v="0.57399999999999995"/>
    <n v="10678.89"/>
    <n v="53"/>
    <x v="836"/>
    <n v="0"/>
    <s v="Alto"/>
    <x v="2"/>
    <n v="1"/>
    <n v="0"/>
  </r>
  <r>
    <s v="Tucuruí"/>
    <x v="12"/>
    <n v="7484"/>
    <n v="0.67"/>
    <n v="0.67500000000000004"/>
    <n v="0.54800000000000004"/>
    <n v="39984.1"/>
    <n v="82"/>
    <x v="837"/>
    <n v="0"/>
    <s v="Médio"/>
    <x v="4"/>
    <n v="1"/>
    <n v="0"/>
  </r>
  <r>
    <s v="Boa Esperança"/>
    <x v="4"/>
    <n v="1624"/>
    <n v="0.7"/>
    <n v="0.69399999999999995"/>
    <n v="0.58699999999999997"/>
    <n v="21682.79"/>
    <n v="40"/>
    <x v="838"/>
    <n v="0"/>
    <s v="Alto"/>
    <x v="0"/>
    <n v="1"/>
    <n v="0"/>
  </r>
  <r>
    <s v="Quatá"/>
    <x v="0"/>
    <n v="662"/>
    <n v="0.73799999999999999"/>
    <n v="0.70599999999999996"/>
    <n v="0.7"/>
    <n v="32791.620000000003"/>
    <n v="11"/>
    <x v="839"/>
    <n v="0"/>
    <s v="Alto"/>
    <x v="0"/>
    <n v="0"/>
    <n v="0"/>
  </r>
  <r>
    <s v="Lucélia"/>
    <x v="0"/>
    <n v="825"/>
    <n v="0.752"/>
    <n v="0.72799999999999998"/>
    <n v="0.69499999999999995"/>
    <n v="18542.560000000001"/>
    <n v="14"/>
    <x v="840"/>
    <n v="0"/>
    <s v="Alto"/>
    <x v="0"/>
    <n v="0"/>
    <n v="0"/>
  </r>
  <r>
    <s v="Nova Esperança"/>
    <x v="6"/>
    <n v="1204"/>
    <n v="0.72199999999999998"/>
    <n v="0.72299999999999998"/>
    <n v="0.628"/>
    <n v="23564.11"/>
    <n v="19"/>
    <x v="841"/>
    <n v="0"/>
    <s v="Alto"/>
    <x v="2"/>
    <n v="1"/>
    <n v="0"/>
  </r>
  <r>
    <s v="Assaí"/>
    <x v="6"/>
    <n v="731"/>
    <n v="0.72799999999999998"/>
    <n v="0.72399999999999998"/>
    <n v="0.64100000000000001"/>
    <n v="24523.78"/>
    <n v="18"/>
    <x v="842"/>
    <n v="0"/>
    <s v="Alto"/>
    <x v="2"/>
    <n v="0"/>
    <n v="0"/>
  </r>
  <r>
    <s v="São Francisco De Itabapoana"/>
    <x v="1"/>
    <n v="1174"/>
    <n v="0.63900000000000001"/>
    <n v="0.61799999999999999"/>
    <n v="0.53300000000000003"/>
    <n v="23220.35"/>
    <n v="5"/>
    <x v="843"/>
    <n v="0"/>
    <s v="Médio"/>
    <x v="0"/>
    <n v="1"/>
    <n v="0"/>
  </r>
  <r>
    <s v="Miracatu"/>
    <x v="0"/>
    <n v="499"/>
    <n v="0.7"/>
    <n v="0.64500000000000002"/>
    <n v="0.65500000000000003"/>
    <n v="20369.11"/>
    <n v="10"/>
    <x v="844"/>
    <n v="0"/>
    <s v="Alto"/>
    <x v="0"/>
    <n v="0"/>
    <n v="0"/>
  </r>
  <r>
    <s v="São Lourenço Da Mata"/>
    <x v="5"/>
    <n v="5451"/>
    <n v="0.65300000000000002"/>
    <n v="0.61399999999999999"/>
    <n v="0.57099999999999995"/>
    <n v="9533.57"/>
    <n v="37"/>
    <x v="845"/>
    <n v="0"/>
    <s v="Médio"/>
    <x v="3"/>
    <n v="1"/>
    <n v="0"/>
  </r>
  <r>
    <s v="Venda Nova Do Imigrante"/>
    <x v="15"/>
    <n v="722"/>
    <n v="0.72799999999999998"/>
    <n v="0.73099999999999998"/>
    <n v="0.624"/>
    <n v="22503.03"/>
    <n v="24"/>
    <x v="846"/>
    <n v="0"/>
    <s v="Alto"/>
    <x v="0"/>
    <n v="0"/>
    <n v="0"/>
  </r>
  <r>
    <s v="Goianésia"/>
    <x v="10"/>
    <n v="3270"/>
    <n v="0.72699999999999998"/>
    <n v="0.71899999999999997"/>
    <n v="0.63600000000000001"/>
    <n v="18620.349999999999"/>
    <n v="40"/>
    <x v="847"/>
    <n v="0"/>
    <s v="Alto"/>
    <x v="1"/>
    <n v="1"/>
    <n v="0"/>
  </r>
  <r>
    <s v="Itaberaí"/>
    <x v="10"/>
    <n v="1669"/>
    <n v="0.72"/>
    <n v="0.73499999999999999"/>
    <n v="0.61"/>
    <n v="26430.06"/>
    <n v="35"/>
    <x v="848"/>
    <n v="0"/>
    <s v="Alto"/>
    <x v="1"/>
    <n v="1"/>
    <n v="0"/>
  </r>
  <r>
    <s v="Tupaciguara"/>
    <x v="4"/>
    <n v="1035"/>
    <n v="0.72"/>
    <n v="0.71099999999999997"/>
    <n v="0.60499999999999998"/>
    <n v="25511.61"/>
    <n v="19"/>
    <x v="849"/>
    <n v="0"/>
    <s v="Alto"/>
    <x v="0"/>
    <n v="1"/>
    <n v="0"/>
  </r>
  <r>
    <s v="Carangola"/>
    <x v="4"/>
    <n v="1202"/>
    <n v="0.69499999999999995"/>
    <n v="0.69899999999999995"/>
    <n v="0.57299999999999995"/>
    <n v="15114.47"/>
    <n v="36"/>
    <x v="850"/>
    <n v="0"/>
    <s v="Médio"/>
    <x v="0"/>
    <n v="1"/>
    <n v="0"/>
  </r>
  <r>
    <s v="Santa Helena De Goiás"/>
    <x v="10"/>
    <n v="1913"/>
    <n v="0.72"/>
    <n v="0.73399999999999999"/>
    <n v="0.627"/>
    <n v="26844.54"/>
    <n v="26"/>
    <x v="851"/>
    <n v="0"/>
    <s v="Alto"/>
    <x v="1"/>
    <n v="1"/>
    <n v="0"/>
  </r>
  <r>
    <s v="Assis Chateaubriand"/>
    <x v="6"/>
    <n v="1157"/>
    <n v="0.73"/>
    <n v="0.71299999999999997"/>
    <n v="0.63300000000000001"/>
    <n v="33984.71"/>
    <n v="37"/>
    <x v="852"/>
    <n v="0"/>
    <s v="Alto"/>
    <x v="2"/>
    <n v="1"/>
    <n v="0"/>
  </r>
  <r>
    <s v="Mandaguaçu"/>
    <x v="6"/>
    <n v="880"/>
    <n v="0.71799999999999997"/>
    <n v="0.71699999999999997"/>
    <n v="0.625"/>
    <n v="23082.560000000001"/>
    <n v="19"/>
    <x v="853"/>
    <n v="0"/>
    <s v="Alto"/>
    <x v="2"/>
    <n v="0"/>
    <n v="0"/>
  </r>
  <r>
    <s v="Ubiratã"/>
    <x v="6"/>
    <n v="894"/>
    <n v="0.74"/>
    <n v="0.70599999999999996"/>
    <n v="0.66900000000000004"/>
    <n v="41299.300000000003"/>
    <n v="32"/>
    <x v="854"/>
    <n v="0"/>
    <s v="Alto"/>
    <x v="2"/>
    <n v="0"/>
    <n v="0"/>
  </r>
  <r>
    <s v="São Luís De Montes Belos"/>
    <x v="10"/>
    <n v="1290"/>
    <n v="0.73099999999999998"/>
    <n v="0.72099999999999997"/>
    <n v="0.67"/>
    <n v="23906"/>
    <n v="41"/>
    <x v="855"/>
    <n v="0"/>
    <s v="Alto"/>
    <x v="1"/>
    <n v="1"/>
    <n v="0"/>
  </r>
  <r>
    <s v="Bom Jardim"/>
    <x v="1"/>
    <n v="936"/>
    <n v="0.66"/>
    <n v="0.70699999999999996"/>
    <n v="0.503"/>
    <n v="25701.24"/>
    <n v="30"/>
    <x v="856"/>
    <n v="0"/>
    <s v="Médio"/>
    <x v="0"/>
    <n v="0"/>
    <n v="0"/>
  </r>
  <r>
    <s v="Terra Boa"/>
    <x v="6"/>
    <n v="674"/>
    <n v="0.72799999999999998"/>
    <n v="0.70799999999999996"/>
    <n v="0.68"/>
    <n v="23616.2"/>
    <n v="17"/>
    <x v="857"/>
    <n v="0"/>
    <s v="Alto"/>
    <x v="2"/>
    <n v="0"/>
    <n v="0"/>
  </r>
  <r>
    <s v="Jaru"/>
    <x v="23"/>
    <n v="2432"/>
    <n v="0.69"/>
    <n v="0.68700000000000006"/>
    <n v="0.57699999999999996"/>
    <n v="23507.78"/>
    <n v="40"/>
    <x v="858"/>
    <n v="0"/>
    <s v="Médio"/>
    <x v="4"/>
    <n v="1"/>
    <n v="0"/>
  </r>
  <r>
    <s v="Braço Do Norte"/>
    <x v="14"/>
    <n v="1214"/>
    <n v="0.77800000000000002"/>
    <n v="0.746"/>
    <n v="0.71599999999999997"/>
    <n v="31503.29"/>
    <n v="23"/>
    <x v="859"/>
    <n v="0"/>
    <s v="Alto"/>
    <x v="2"/>
    <n v="1"/>
    <n v="0"/>
  </r>
  <r>
    <s v="Munhoz"/>
    <x v="4"/>
    <n v="173"/>
    <n v="0.64700000000000002"/>
    <n v="0.63400000000000001"/>
    <n v="0.52"/>
    <n v="12407.52"/>
    <n v="1"/>
    <x v="860"/>
    <n v="0"/>
    <s v="Médio"/>
    <x v="0"/>
    <n v="0"/>
    <n v="1"/>
  </r>
  <r>
    <s v="Silvianópolis"/>
    <x v="4"/>
    <n v="163"/>
    <n v="0.7"/>
    <n v="0.70599999999999996"/>
    <n v="0.55900000000000005"/>
    <n v="19043.77"/>
    <n v="2"/>
    <x v="861"/>
    <n v="0"/>
    <s v="Alto"/>
    <x v="0"/>
    <n v="0"/>
    <n v="1"/>
  </r>
  <r>
    <s v="Queluz"/>
    <x v="0"/>
    <n v="516"/>
    <n v="0.72199999999999998"/>
    <n v="0.66500000000000004"/>
    <n v="0.68700000000000006"/>
    <n v="18624.79"/>
    <n v="4"/>
    <x v="862"/>
    <n v="0"/>
    <s v="Alto"/>
    <x v="0"/>
    <n v="0"/>
    <n v="0"/>
  </r>
  <r>
    <s v="Icém"/>
    <x v="0"/>
    <n v="397"/>
    <n v="0.72"/>
    <n v="0.71599999999999997"/>
    <n v="0.64600000000000002"/>
    <n v="50308.27"/>
    <n v="4"/>
    <x v="863"/>
    <n v="0"/>
    <s v="Alto"/>
    <x v="0"/>
    <n v="0"/>
    <n v="0"/>
  </r>
  <r>
    <s v="Terra Roxa"/>
    <x v="0"/>
    <n v="473"/>
    <n v="0.75"/>
    <n v="0.73199999999999998"/>
    <n v="0.68400000000000005"/>
    <n v="14063.82"/>
    <n v="4"/>
    <x v="864"/>
    <n v="0"/>
    <s v="Alto"/>
    <x v="0"/>
    <n v="0"/>
    <n v="0"/>
  </r>
  <r>
    <s v="Cardoso Moreira"/>
    <x v="1"/>
    <n v="454"/>
    <n v="0.64800000000000002"/>
    <n v="0.65300000000000002"/>
    <n v="0.53400000000000003"/>
    <n v="26400.75"/>
    <n v="2"/>
    <x v="865"/>
    <n v="0"/>
    <s v="Médio"/>
    <x v="0"/>
    <n v="0"/>
    <n v="1"/>
  </r>
  <r>
    <s v="Vila Rica"/>
    <x v="8"/>
    <n v="926"/>
    <n v="0.68799999999999994"/>
    <n v="0.70899999999999996"/>
    <n v="0.55300000000000005"/>
    <n v="18523.62"/>
    <n v="7"/>
    <x v="866"/>
    <n v="0"/>
    <s v="Médio"/>
    <x v="1"/>
    <n v="0"/>
    <n v="0"/>
  </r>
  <r>
    <s v="Minaçu"/>
    <x v="10"/>
    <n v="1368"/>
    <n v="0.71"/>
    <n v="0.69099999999999995"/>
    <n v="0.63700000000000001"/>
    <n v="32202.43"/>
    <n v="11"/>
    <x v="867"/>
    <n v="0"/>
    <s v="Alto"/>
    <x v="1"/>
    <n v="1"/>
    <n v="0"/>
  </r>
  <r>
    <s v="Itapetinga"/>
    <x v="7"/>
    <n v="4112"/>
    <n v="0.66700000000000004"/>
    <n v="0.66700000000000004"/>
    <n v="0.56200000000000006"/>
    <n v="13208.05"/>
    <n v="47"/>
    <x v="868"/>
    <n v="0"/>
    <s v="Médio"/>
    <x v="3"/>
    <n v="1"/>
    <n v="0"/>
  </r>
  <r>
    <s v="Santa Lúcia"/>
    <x v="0"/>
    <n v="481"/>
    <n v="0.73699999999999999"/>
    <n v="0.69599999999999995"/>
    <n v="0.70299999999999996"/>
    <n v="11491.33"/>
    <n v="4"/>
    <x v="869"/>
    <n v="0"/>
    <s v="Alto"/>
    <x v="0"/>
    <n v="0"/>
    <n v="0"/>
  </r>
  <r>
    <s v="Floriano"/>
    <x v="22"/>
    <n v="2787"/>
    <n v="0.7"/>
    <n v="0.67600000000000005"/>
    <n v="0.63300000000000001"/>
    <n v="17327.080000000002"/>
    <n v="92"/>
    <x v="870"/>
    <n v="0"/>
    <s v="Alto"/>
    <x v="3"/>
    <n v="1"/>
    <n v="0"/>
  </r>
  <r>
    <s v="Viana"/>
    <x v="15"/>
    <n v="3492"/>
    <n v="0.69"/>
    <n v="0.67200000000000004"/>
    <n v="0.58899999999999997"/>
    <n v="27509.98"/>
    <n v="47"/>
    <x v="871"/>
    <n v="0"/>
    <s v="Médio"/>
    <x v="0"/>
    <n v="1"/>
    <n v="0"/>
  </r>
  <r>
    <s v="São Félix Do Xingu"/>
    <x v="12"/>
    <n v="3229"/>
    <n v="0.59399999999999997"/>
    <n v="0.63800000000000001"/>
    <n v="0.41099999999999998"/>
    <n v="11724.67"/>
    <n v="45"/>
    <x v="872"/>
    <n v="1"/>
    <s v="Médio"/>
    <x v="4"/>
    <n v="1"/>
    <n v="0"/>
  </r>
  <r>
    <s v="Jacupiranga"/>
    <x v="0"/>
    <n v="536"/>
    <n v="0.72"/>
    <n v="0.68700000000000006"/>
    <n v="0.64400000000000002"/>
    <n v="24919.81"/>
    <n v="4"/>
    <x v="873"/>
    <n v="0"/>
    <s v="Alto"/>
    <x v="0"/>
    <n v="0"/>
    <n v="0"/>
  </r>
  <r>
    <s v="Alto Rio Doce"/>
    <x v="4"/>
    <n v="221"/>
    <n v="0.62"/>
    <n v="0.59499999999999997"/>
    <n v="0.48299999999999998"/>
    <n v="11358.11"/>
    <n v="3"/>
    <x v="874"/>
    <n v="0"/>
    <s v="Médio"/>
    <x v="0"/>
    <n v="0"/>
    <n v="0"/>
  </r>
  <r>
    <s v="Rosário"/>
    <x v="18"/>
    <n v="1761"/>
    <n v="0.63200000000000001"/>
    <n v="0.56599999999999995"/>
    <n v="0.59199999999999997"/>
    <n v="7288.68"/>
    <n v="53"/>
    <x v="875"/>
    <n v="0"/>
    <s v="Médio"/>
    <x v="3"/>
    <n v="1"/>
    <n v="0"/>
  </r>
  <r>
    <s v="Chavantes"/>
    <x v="0"/>
    <n v="576"/>
    <n v="0.73"/>
    <n v="0.71299999999999997"/>
    <n v="0.65500000000000003"/>
    <n v="16066.88"/>
    <n v="6"/>
    <x v="876"/>
    <n v="0"/>
    <s v="Alto"/>
    <x v="0"/>
    <n v="0"/>
    <n v="0"/>
  </r>
  <r>
    <s v="Canguçu"/>
    <x v="3"/>
    <n v="906"/>
    <n v="0.65"/>
    <n v="0.68300000000000005"/>
    <n v="0.49099999999999999"/>
    <n v="19013.48"/>
    <n v="58"/>
    <x v="877"/>
    <n v="0"/>
    <s v="Médio"/>
    <x v="2"/>
    <n v="0"/>
    <n v="0"/>
  </r>
  <r>
    <s v="Ribeira Do Pombal"/>
    <x v="7"/>
    <n v="1856"/>
    <n v="0.60099999999999998"/>
    <n v="0.59899999999999998"/>
    <n v="0.51500000000000001"/>
    <n v="9311.82"/>
    <n v="58"/>
    <x v="878"/>
    <n v="0"/>
    <s v="Médio"/>
    <x v="3"/>
    <n v="1"/>
    <n v="0"/>
  </r>
  <r>
    <s v="São Bento"/>
    <x v="17"/>
    <n v="1593"/>
    <n v="0.57999999999999996"/>
    <n v="0.59699999999999998"/>
    <n v="0.42399999999999999"/>
    <n v="11487.88"/>
    <n v="12"/>
    <x v="879"/>
    <n v="1"/>
    <s v="Médio"/>
    <x v="3"/>
    <n v="1"/>
    <n v="0"/>
  </r>
  <r>
    <s v="Pacaembu"/>
    <x v="0"/>
    <n v="482"/>
    <n v="0.72499999999999998"/>
    <n v="0.71699999999999997"/>
    <n v="0.63100000000000001"/>
    <n v="14216.64"/>
    <n v="7"/>
    <x v="880"/>
    <n v="0"/>
    <s v="Alto"/>
    <x v="0"/>
    <n v="0"/>
    <n v="0"/>
  </r>
  <r>
    <s v="Conceição Do Coité"/>
    <x v="7"/>
    <n v="2310"/>
    <n v="0.61099999999999999"/>
    <n v="0.58699999999999997"/>
    <n v="0.51700000000000002"/>
    <n v="10750.02"/>
    <n v="67"/>
    <x v="881"/>
    <n v="0"/>
    <s v="Médio"/>
    <x v="3"/>
    <n v="1"/>
    <n v="0"/>
  </r>
  <r>
    <s v="Laguna"/>
    <x v="14"/>
    <n v="1871"/>
    <n v="0.752"/>
    <n v="0.71499999999999997"/>
    <n v="0.68200000000000005"/>
    <n v="17431.53"/>
    <n v="37"/>
    <x v="882"/>
    <n v="0"/>
    <s v="Alto"/>
    <x v="2"/>
    <n v="1"/>
    <n v="0"/>
  </r>
  <r>
    <s v="Cunha"/>
    <x v="0"/>
    <n v="549"/>
    <n v="0.68400000000000005"/>
    <n v="0.67200000000000004"/>
    <n v="0.57599999999999996"/>
    <n v="9706.9599999999991"/>
    <n v="14"/>
    <x v="883"/>
    <n v="0"/>
    <s v="Médio"/>
    <x v="0"/>
    <n v="0"/>
    <n v="0"/>
  </r>
  <r>
    <s v="Cerqueira César"/>
    <x v="0"/>
    <n v="832"/>
    <n v="0.73"/>
    <n v="0.71"/>
    <n v="0.66600000000000004"/>
    <n v="35531.699999999997"/>
    <n v="18"/>
    <x v="884"/>
    <n v="0"/>
    <s v="Alto"/>
    <x v="0"/>
    <n v="0"/>
    <n v="0"/>
  </r>
  <r>
    <s v="Almirante Tamandaré"/>
    <x v="6"/>
    <n v="5929"/>
    <n v="0.7"/>
    <n v="0.70599999999999996"/>
    <n v="0.57499999999999996"/>
    <n v="12234.31"/>
    <n v="58"/>
    <x v="885"/>
    <n v="0"/>
    <s v="Alto"/>
    <x v="2"/>
    <n v="1"/>
    <n v="0"/>
  </r>
  <r>
    <s v="São João Da Barra"/>
    <x v="1"/>
    <n v="1281"/>
    <n v="0.67"/>
    <n v="0.68600000000000005"/>
    <n v="0.55100000000000005"/>
    <n v="111529.4"/>
    <n v="38"/>
    <x v="886"/>
    <n v="0"/>
    <s v="Médio"/>
    <x v="0"/>
    <n v="1"/>
    <n v="0"/>
  </r>
  <r>
    <s v="Mucuri"/>
    <x v="7"/>
    <n v="1947"/>
    <n v="0.66500000000000004"/>
    <n v="0.67900000000000005"/>
    <n v="0.54100000000000004"/>
    <n v="47890.59"/>
    <n v="37"/>
    <x v="887"/>
    <n v="0"/>
    <s v="Médio"/>
    <x v="3"/>
    <n v="1"/>
    <n v="0"/>
  </r>
  <r>
    <s v="Poço Fundo"/>
    <x v="4"/>
    <n v="448"/>
    <n v="0.69099999999999995"/>
    <n v="0.70499999999999996"/>
    <n v="0.54100000000000004"/>
    <n v="15585.82"/>
    <n v="6"/>
    <x v="888"/>
    <n v="0"/>
    <s v="Médio"/>
    <x v="0"/>
    <n v="0"/>
    <n v="0"/>
  </r>
  <r>
    <s v="São Simão"/>
    <x v="0"/>
    <n v="655"/>
    <n v="0.77"/>
    <n v="0.73199999999999998"/>
    <n v="0.72199999999999998"/>
    <n v="29386.95"/>
    <n v="14"/>
    <x v="889"/>
    <n v="0"/>
    <s v="Alto"/>
    <x v="0"/>
    <n v="0"/>
    <n v="0"/>
  </r>
  <r>
    <s v="Dias D'Ávila"/>
    <x v="7"/>
    <n v="4482"/>
    <n v="0.68"/>
    <n v="0.65100000000000002"/>
    <n v="0.58399999999999996"/>
    <n v="42142.2"/>
    <n v="35"/>
    <x v="890"/>
    <n v="0"/>
    <s v="Médio"/>
    <x v="3"/>
    <n v="1"/>
    <n v="0"/>
  </r>
  <r>
    <s v="São Miguel Do Oeste"/>
    <x v="14"/>
    <n v="1186"/>
    <n v="0.8"/>
    <n v="0.78700000000000003"/>
    <n v="0.73899999999999999"/>
    <n v="34386.239999999998"/>
    <n v="59"/>
    <x v="891"/>
    <n v="0"/>
    <s v="Muito Alto"/>
    <x v="2"/>
    <n v="1"/>
    <n v="0"/>
  </r>
  <r>
    <s v="Japeri"/>
    <x v="1"/>
    <n v="5580"/>
    <n v="0.65900000000000003"/>
    <n v="0.63700000000000001"/>
    <n v="0.55500000000000005"/>
    <n v="12874.11"/>
    <n v="29"/>
    <x v="892"/>
    <n v="0"/>
    <s v="Médio"/>
    <x v="0"/>
    <n v="1"/>
    <n v="0"/>
  </r>
  <r>
    <s v="Jandaia Do Sul"/>
    <x v="6"/>
    <n v="719"/>
    <n v="0.747"/>
    <n v="0.74099999999999999"/>
    <n v="0.70299999999999996"/>
    <n v="27970.2"/>
    <n v="19"/>
    <x v="893"/>
    <n v="0"/>
    <s v="Alto"/>
    <x v="2"/>
    <n v="0"/>
    <n v="0"/>
  </r>
  <r>
    <s v="Ariranha"/>
    <x v="0"/>
    <n v="423"/>
    <n v="0.73299999999999998"/>
    <n v="0.73"/>
    <n v="0.66300000000000003"/>
    <n v="69837.66"/>
    <n v="7"/>
    <x v="894"/>
    <n v="0"/>
    <s v="Alto"/>
    <x v="0"/>
    <n v="0"/>
    <n v="0"/>
  </r>
  <r>
    <s v="Pinhalzinho"/>
    <x v="0"/>
    <n v="295"/>
    <n v="0.72499999999999998"/>
    <n v="0.70699999999999996"/>
    <n v="0.66600000000000004"/>
    <n v="16151.3"/>
    <n v="12"/>
    <x v="895"/>
    <n v="0"/>
    <s v="Alto"/>
    <x v="0"/>
    <n v="0"/>
    <n v="0"/>
  </r>
  <r>
    <s v="Icaraíma"/>
    <x v="6"/>
    <n v="306"/>
    <n v="0.67"/>
    <n v="0.67300000000000004"/>
    <n v="0.55400000000000005"/>
    <n v="23323.919999999998"/>
    <n v="10"/>
    <x v="896"/>
    <n v="0"/>
    <s v="Médio"/>
    <x v="2"/>
    <n v="0"/>
    <n v="0"/>
  </r>
  <r>
    <s v="São Gonçalo Do Amarante"/>
    <x v="16"/>
    <n v="4044"/>
    <n v="0.66"/>
    <n v="0.61899999999999999"/>
    <n v="0.56399999999999995"/>
    <n v="13459.49"/>
    <n v="83"/>
    <x v="897"/>
    <n v="0"/>
    <s v="Médio"/>
    <x v="3"/>
    <n v="1"/>
    <n v="0"/>
  </r>
  <r>
    <s v="Cansanção"/>
    <x v="7"/>
    <n v="694"/>
    <n v="0.55700000000000005"/>
    <n v="0.53"/>
    <n v="0.438"/>
    <n v="6923.63"/>
    <n v="10"/>
    <x v="898"/>
    <n v="1"/>
    <s v="Médio"/>
    <x v="3"/>
    <n v="0"/>
    <n v="0"/>
  </r>
  <r>
    <s v="Iporá"/>
    <x v="10"/>
    <n v="1327"/>
    <n v="0.74299999999999999"/>
    <n v="0.73099999999999998"/>
    <n v="0.66700000000000004"/>
    <n v="18040.93"/>
    <n v="24"/>
    <x v="899"/>
    <n v="0"/>
    <s v="Alto"/>
    <x v="1"/>
    <n v="1"/>
    <n v="0"/>
  </r>
  <r>
    <s v="Fraiburgo"/>
    <x v="14"/>
    <n v="1738"/>
    <n v="0.73099999999999998"/>
    <n v="0.71199999999999997"/>
    <n v="0.63700000000000001"/>
    <n v="26208.44"/>
    <n v="56"/>
    <x v="900"/>
    <n v="0"/>
    <s v="Alto"/>
    <x v="2"/>
    <n v="1"/>
    <n v="0"/>
  </r>
  <r>
    <s v="Pedra Branca"/>
    <x v="9"/>
    <n v="1485"/>
    <n v="0.60299999999999998"/>
    <n v="0.54100000000000004"/>
    <n v="0.52100000000000002"/>
    <n v="6232.7"/>
    <n v="16"/>
    <x v="901"/>
    <n v="0"/>
    <s v="Médio"/>
    <x v="3"/>
    <n v="1"/>
    <n v="0"/>
  </r>
  <r>
    <s v="Urânia"/>
    <x v="0"/>
    <n v="314"/>
    <n v="0.746"/>
    <n v="0.72699999999999998"/>
    <n v="0.70899999999999996"/>
    <n v="19907.64"/>
    <n v="5"/>
    <x v="902"/>
    <n v="0"/>
    <s v="Alto"/>
    <x v="0"/>
    <n v="0"/>
    <n v="0"/>
  </r>
  <r>
    <s v="Conceição Dos Ouros"/>
    <x v="4"/>
    <n v="473"/>
    <n v="0.70299999999999996"/>
    <n v="0.66800000000000004"/>
    <n v="0.61799999999999999"/>
    <n v="12350.53"/>
    <n v="2"/>
    <x v="903"/>
    <n v="0"/>
    <s v="Alto"/>
    <x v="0"/>
    <n v="0"/>
    <n v="1"/>
  </r>
  <r>
    <s v="Estiva"/>
    <x v="4"/>
    <n v="205"/>
    <n v="0.69099999999999995"/>
    <n v="0.67900000000000005"/>
    <n v="0.57299999999999995"/>
    <n v="22740.400000000001"/>
    <n v="8"/>
    <x v="904"/>
    <n v="0"/>
    <s v="Médio"/>
    <x v="0"/>
    <n v="0"/>
    <n v="0"/>
  </r>
  <r>
    <s v="Ouro Preto Do Oeste"/>
    <x v="23"/>
    <n v="1722"/>
    <n v="0.68200000000000005"/>
    <n v="0.68700000000000006"/>
    <n v="0.56899999999999995"/>
    <n v="17794.04"/>
    <n v="17"/>
    <x v="905"/>
    <n v="0"/>
    <s v="Médio"/>
    <x v="4"/>
    <n v="1"/>
    <n v="0"/>
  </r>
  <r>
    <s v="Paty Do Alferes"/>
    <x v="1"/>
    <n v="949"/>
    <n v="0.67"/>
    <n v="0.68300000000000005"/>
    <n v="0.54900000000000004"/>
    <n v="18309.810000000001"/>
    <n v="25"/>
    <x v="906"/>
    <n v="0"/>
    <s v="Médio"/>
    <x v="0"/>
    <n v="0"/>
    <n v="0"/>
  </r>
  <r>
    <s v="Altônia"/>
    <x v="6"/>
    <n v="821"/>
    <n v="0.72099999999999997"/>
    <n v="0.69"/>
    <n v="0.64100000000000001"/>
    <n v="15299.82"/>
    <n v="21"/>
    <x v="907"/>
    <n v="0"/>
    <s v="Alto"/>
    <x v="2"/>
    <n v="0"/>
    <n v="0"/>
  </r>
  <r>
    <s v="Conceição Das Alagoas"/>
    <x v="4"/>
    <n v="1332"/>
    <n v="0.71"/>
    <n v="0.73399999999999999"/>
    <n v="0.56999999999999995"/>
    <n v="29397.85"/>
    <n v="6"/>
    <x v="908"/>
    <n v="0"/>
    <s v="Alto"/>
    <x v="0"/>
    <n v="1"/>
    <n v="0"/>
  </r>
  <r>
    <s v="Valentim Gentil"/>
    <x v="0"/>
    <n v="478"/>
    <n v="0.73499999999999999"/>
    <n v="0.70799999999999996"/>
    <n v="0.69199999999999995"/>
    <n v="26902.92"/>
    <n v="5"/>
    <x v="909"/>
    <n v="0"/>
    <s v="Alto"/>
    <x v="0"/>
    <n v="0"/>
    <n v="0"/>
  </r>
  <r>
    <s v="Mirante Do Paranapanema"/>
    <x v="0"/>
    <n v="515"/>
    <n v="0.72"/>
    <n v="0.67"/>
    <n v="0.67400000000000004"/>
    <n v="48027.27"/>
    <n v="22"/>
    <x v="910"/>
    <n v="0"/>
    <s v="Alto"/>
    <x v="0"/>
    <n v="0"/>
    <n v="0"/>
  </r>
  <r>
    <s v="Pinheiro"/>
    <x v="18"/>
    <n v="3301"/>
    <n v="0.63700000000000001"/>
    <n v="0.57899999999999996"/>
    <n v="0.57899999999999996"/>
    <n v="9720.73"/>
    <n v="63"/>
    <x v="911"/>
    <n v="0"/>
    <s v="Médio"/>
    <x v="3"/>
    <n v="1"/>
    <n v="0"/>
  </r>
  <r>
    <s v="Riachão Do Jacuípe"/>
    <x v="7"/>
    <n v="1182"/>
    <n v="0.628"/>
    <n v="0.58799999999999997"/>
    <n v="0.55900000000000005"/>
    <n v="9361.7000000000007"/>
    <n v="15"/>
    <x v="912"/>
    <n v="0"/>
    <s v="Médio"/>
    <x v="3"/>
    <n v="1"/>
    <n v="0"/>
  </r>
  <r>
    <s v="Santa Maria Da Vitória"/>
    <x v="7"/>
    <n v="1584"/>
    <n v="0.61399999999999999"/>
    <n v="0.59199999999999997"/>
    <n v="0.51600000000000001"/>
    <n v="9826.2900000000009"/>
    <n v="46"/>
    <x v="913"/>
    <n v="0"/>
    <s v="Médio"/>
    <x v="3"/>
    <n v="1"/>
    <n v="0"/>
  </r>
  <r>
    <s v="Palmeira"/>
    <x v="6"/>
    <n v="1139"/>
    <n v="0.71799999999999997"/>
    <n v="0.72499999999999998"/>
    <n v="0.61799999999999999"/>
    <n v="38183.1"/>
    <n v="40"/>
    <x v="914"/>
    <n v="0"/>
    <s v="Alto"/>
    <x v="2"/>
    <n v="1"/>
    <n v="0"/>
  </r>
  <r>
    <s v="Itaí"/>
    <x v="0"/>
    <n v="1122"/>
    <n v="0.71299999999999997"/>
    <n v="0.69199999999999995"/>
    <n v="0.63"/>
    <n v="29331.5"/>
    <n v="15"/>
    <x v="915"/>
    <n v="0"/>
    <s v="Alto"/>
    <x v="0"/>
    <n v="1"/>
    <n v="0"/>
  </r>
  <r>
    <s v="Colinas Do Tocantins"/>
    <x v="20"/>
    <n v="2039"/>
    <n v="0.70099999999999996"/>
    <n v="0.69"/>
    <n v="0.61399999999999999"/>
    <n v="18502.54"/>
    <n v="27"/>
    <x v="916"/>
    <n v="0"/>
    <s v="Alto"/>
    <x v="4"/>
    <n v="1"/>
    <n v="0"/>
  </r>
  <r>
    <s v="Colíder"/>
    <x v="8"/>
    <n v="1372"/>
    <n v="0.71299999999999997"/>
    <n v="0.73199999999999998"/>
    <n v="0.60399999999999998"/>
    <n v="27128.23"/>
    <n v="46"/>
    <x v="917"/>
    <n v="0"/>
    <s v="Alto"/>
    <x v="1"/>
    <n v="1"/>
    <n v="0"/>
  </r>
  <r>
    <s v="Santa Izabel Do Pará"/>
    <x v="12"/>
    <n v="2941"/>
    <n v="0.65900000000000003"/>
    <n v="0.622"/>
    <n v="0.57599999999999996"/>
    <n v="9301.73"/>
    <n v="45"/>
    <x v="918"/>
    <n v="0"/>
    <s v="Médio"/>
    <x v="4"/>
    <n v="1"/>
    <n v="0"/>
  </r>
  <r>
    <s v="Itapecuru Mirim"/>
    <x v="18"/>
    <n v="2881"/>
    <n v="0.59899999999999998"/>
    <n v="0.53400000000000003"/>
    <n v="0.53900000000000003"/>
    <n v="8215.49"/>
    <n v="66"/>
    <x v="919"/>
    <n v="1"/>
    <s v="Médio"/>
    <x v="3"/>
    <n v="1"/>
    <n v="0"/>
  </r>
  <r>
    <s v="Rio Pomba"/>
    <x v="4"/>
    <n v="641"/>
    <n v="0.71"/>
    <n v="0.69399999999999995"/>
    <n v="0.60899999999999999"/>
    <n v="16137.43"/>
    <n v="8"/>
    <x v="920"/>
    <n v="0"/>
    <s v="Alto"/>
    <x v="0"/>
    <n v="0"/>
    <n v="0"/>
  </r>
  <r>
    <s v="Juara"/>
    <x v="8"/>
    <n v="1385"/>
    <n v="0.68200000000000005"/>
    <n v="0.69899999999999995"/>
    <n v="0.54300000000000004"/>
    <n v="23148.19"/>
    <n v="20"/>
    <x v="921"/>
    <n v="0"/>
    <s v="Médio"/>
    <x v="1"/>
    <n v="1"/>
    <n v="0"/>
  </r>
  <r>
    <s v="Barbalha"/>
    <x v="9"/>
    <n v="2535"/>
    <n v="0.68"/>
    <n v="0.61299999999999999"/>
    <n v="0.63700000000000001"/>
    <n v="14406.42"/>
    <n v="24"/>
    <x v="922"/>
    <n v="0"/>
    <s v="Médio"/>
    <x v="3"/>
    <n v="1"/>
    <n v="0"/>
  </r>
  <r>
    <s v="Santana"/>
    <x v="24"/>
    <n v="6822"/>
    <n v="0.69"/>
    <n v="0.65400000000000003"/>
    <n v="0.63800000000000001"/>
    <n v="15891.21"/>
    <n v="53"/>
    <x v="923"/>
    <n v="0"/>
    <s v="Médio"/>
    <x v="4"/>
    <n v="1"/>
    <n v="0"/>
  </r>
  <r>
    <s v="Guará"/>
    <x v="0"/>
    <n v="1231"/>
    <n v="0.71799999999999997"/>
    <n v="0.71"/>
    <n v="0.63"/>
    <n v="19333.63"/>
    <n v="9"/>
    <x v="924"/>
    <n v="0"/>
    <s v="Alto"/>
    <x v="0"/>
    <n v="1"/>
    <n v="0"/>
  </r>
  <r>
    <s v="Santa Maria Da Boa Vista"/>
    <x v="5"/>
    <n v="1155"/>
    <n v="0.59"/>
    <n v="0.56399999999999995"/>
    <n v="0.47199999999999998"/>
    <n v="10484.27"/>
    <n v="9"/>
    <x v="925"/>
    <n v="1"/>
    <s v="Médio"/>
    <x v="3"/>
    <n v="1"/>
    <n v="0"/>
  </r>
  <r>
    <s v="Goioerê"/>
    <x v="6"/>
    <n v="1242"/>
    <n v="0.73099999999999998"/>
    <n v="0.72"/>
    <n v="0.63900000000000001"/>
    <n v="26115.53"/>
    <n v="41"/>
    <x v="926"/>
    <n v="0"/>
    <s v="Alto"/>
    <x v="2"/>
    <n v="1"/>
    <n v="0"/>
  </r>
  <r>
    <s v="Taió"/>
    <x v="14"/>
    <n v="504"/>
    <n v="0.76"/>
    <n v="0.749"/>
    <n v="0.67"/>
    <n v="28907.68"/>
    <n v="23"/>
    <x v="927"/>
    <n v="0"/>
    <s v="Alto"/>
    <x v="2"/>
    <n v="0"/>
    <n v="0"/>
  </r>
  <r>
    <s v="Lambari"/>
    <x v="4"/>
    <n v="709"/>
    <n v="0.71099999999999997"/>
    <n v="0.69299999999999995"/>
    <n v="0.59599999999999997"/>
    <n v="16014.63"/>
    <n v="19"/>
    <x v="928"/>
    <n v="0"/>
    <s v="Alto"/>
    <x v="0"/>
    <n v="0"/>
    <n v="0"/>
  </r>
  <r>
    <s v="Senador Canedo"/>
    <x v="10"/>
    <n v="5768"/>
    <n v="0.70099999999999996"/>
    <n v="0.67600000000000005"/>
    <n v="0.61699999999999999"/>
    <n v="33136.31"/>
    <n v="78"/>
    <x v="929"/>
    <n v="0"/>
    <s v="Alto"/>
    <x v="1"/>
    <n v="1"/>
    <n v="0"/>
  </r>
  <r>
    <s v="Irapuru"/>
    <x v="0"/>
    <n v="242"/>
    <n v="0.71"/>
    <n v="0.69099999999999995"/>
    <n v="0.622"/>
    <n v="10225.93"/>
    <n v="2"/>
    <x v="930"/>
    <n v="0"/>
    <s v="Alto"/>
    <x v="0"/>
    <n v="0"/>
    <n v="1"/>
  </r>
  <r>
    <s v="Indiaporã"/>
    <x v="0"/>
    <n v="128"/>
    <n v="0.75"/>
    <n v="0.71399999999999997"/>
    <n v="0.71"/>
    <n v="18324.5"/>
    <n v="2"/>
    <x v="931"/>
    <n v="0"/>
    <s v="Alto"/>
    <x v="0"/>
    <n v="0"/>
    <n v="1"/>
  </r>
  <r>
    <s v="Buritizal"/>
    <x v="0"/>
    <n v="160"/>
    <n v="0.73499999999999999"/>
    <n v="0.74299999999999999"/>
    <n v="0.64300000000000002"/>
    <n v="75887.45"/>
    <n v="3"/>
    <x v="932"/>
    <n v="0"/>
    <s v="Alto"/>
    <x v="0"/>
    <n v="0"/>
    <n v="0"/>
  </r>
  <r>
    <s v="Januária"/>
    <x v="4"/>
    <n v="2671"/>
    <n v="0.66"/>
    <n v="0.61099999999999999"/>
    <n v="0.56799999999999995"/>
    <n v="9283.74"/>
    <n v="85"/>
    <x v="933"/>
    <n v="0"/>
    <s v="Médio"/>
    <x v="0"/>
    <n v="1"/>
    <n v="0"/>
  </r>
  <r>
    <s v="Pradópolis"/>
    <x v="0"/>
    <n v="939"/>
    <n v="0.73299999999999998"/>
    <n v="0.73799999999999999"/>
    <n v="0.65"/>
    <n v="36517.85"/>
    <n v="5"/>
    <x v="934"/>
    <n v="0"/>
    <s v="Alto"/>
    <x v="0"/>
    <n v="0"/>
    <n v="0"/>
  </r>
  <r>
    <s v="Fartura"/>
    <x v="0"/>
    <n v="623"/>
    <n v="0.73199999999999998"/>
    <n v="0.69899999999999995"/>
    <n v="0.64800000000000002"/>
    <n v="22290.2"/>
    <n v="18"/>
    <x v="935"/>
    <n v="0"/>
    <s v="Alto"/>
    <x v="0"/>
    <n v="0"/>
    <n v="0"/>
  </r>
  <r>
    <s v="Tefé"/>
    <x v="11"/>
    <n v="4688"/>
    <n v="0.63900000000000001"/>
    <n v="0.63700000000000001"/>
    <n v="0.51100000000000001"/>
    <n v="10450.25"/>
    <n v="28"/>
    <x v="936"/>
    <n v="0"/>
    <s v="Médio"/>
    <x v="4"/>
    <n v="1"/>
    <n v="0"/>
  </r>
  <r>
    <s v="Coromandel"/>
    <x v="4"/>
    <n v="994"/>
    <n v="0.70799999999999996"/>
    <n v="0.73"/>
    <n v="0.56499999999999995"/>
    <n v="33017.06"/>
    <n v="20"/>
    <x v="937"/>
    <n v="0"/>
    <s v="Alto"/>
    <x v="0"/>
    <n v="1"/>
    <n v="0"/>
  </r>
  <r>
    <s v="Anicuns"/>
    <x v="10"/>
    <n v="887"/>
    <n v="0.71"/>
    <n v="0.69499999999999995"/>
    <n v="0.627"/>
    <n v="18907.07"/>
    <n v="10"/>
    <x v="938"/>
    <n v="0"/>
    <s v="Alto"/>
    <x v="1"/>
    <n v="0"/>
    <n v="0"/>
  </r>
  <r>
    <s v="Ituporanga"/>
    <x v="14"/>
    <n v="771"/>
    <n v="0.748"/>
    <n v="0.749"/>
    <n v="0.63800000000000001"/>
    <n v="31680.22"/>
    <n v="24"/>
    <x v="939"/>
    <n v="0"/>
    <s v="Alto"/>
    <x v="2"/>
    <n v="0"/>
    <n v="0"/>
  </r>
  <r>
    <s v="Iguaba Grande"/>
    <x v="1"/>
    <n v="1067"/>
    <n v="0.76"/>
    <n v="0.74399999999999999"/>
    <n v="0.70399999999999996"/>
    <n v="16153.08"/>
    <n v="23"/>
    <x v="940"/>
    <n v="0"/>
    <s v="Alto"/>
    <x v="0"/>
    <n v="1"/>
    <n v="0"/>
  </r>
  <r>
    <s v="Afogados Da Ingazeira"/>
    <x v="5"/>
    <n v="1766"/>
    <n v="0.65700000000000003"/>
    <n v="0.623"/>
    <n v="0.56499999999999995"/>
    <n v="10460.83"/>
    <n v="15"/>
    <x v="941"/>
    <n v="0"/>
    <s v="Médio"/>
    <x v="3"/>
    <n v="1"/>
    <n v="0"/>
  </r>
  <r>
    <s v="Monte Azul Paulista"/>
    <x v="0"/>
    <n v="807"/>
    <n v="0.753"/>
    <n v="0.73299999999999998"/>
    <n v="0.69"/>
    <n v="25470.81"/>
    <n v="15"/>
    <x v="942"/>
    <n v="0"/>
    <s v="Alto"/>
    <x v="0"/>
    <n v="0"/>
    <n v="0"/>
  </r>
  <r>
    <s v="Itaú De Minas"/>
    <x v="4"/>
    <n v="689"/>
    <n v="0.78"/>
    <n v="0.76100000000000001"/>
    <n v="0.71099999999999997"/>
    <n v="30473.33"/>
    <n v="18"/>
    <x v="943"/>
    <n v="0"/>
    <s v="Alto"/>
    <x v="0"/>
    <n v="0"/>
    <n v="0"/>
  </r>
  <r>
    <s v="Campo Novo Do Parecis"/>
    <x v="8"/>
    <n v="1829"/>
    <n v="0.73"/>
    <n v="0.745"/>
    <n v="0.64900000000000002"/>
    <n v="86709.75"/>
    <n v="17"/>
    <x v="944"/>
    <n v="0"/>
    <s v="Alto"/>
    <x v="1"/>
    <n v="1"/>
    <n v="0"/>
  </r>
  <r>
    <s v="Guaraçaí"/>
    <x v="0"/>
    <n v="283"/>
    <n v="0.72"/>
    <n v="0.69899999999999995"/>
    <n v="0.66300000000000003"/>
    <n v="30594.94"/>
    <n v="5"/>
    <x v="945"/>
    <n v="0"/>
    <s v="Alto"/>
    <x v="0"/>
    <n v="0"/>
    <n v="0"/>
  </r>
  <r>
    <s v="São Sebastião Do Passé"/>
    <x v="7"/>
    <n v="1834"/>
    <n v="0.65700000000000003"/>
    <n v="0.63300000000000001"/>
    <n v="0.55100000000000005"/>
    <n v="12276.13"/>
    <n v="11"/>
    <x v="946"/>
    <n v="0"/>
    <s v="Médio"/>
    <x v="3"/>
    <n v="1"/>
    <n v="0"/>
  </r>
  <r>
    <s v="Monte Santo De Minas"/>
    <x v="4"/>
    <n v="684"/>
    <n v="0.71"/>
    <n v="0.68899999999999995"/>
    <n v="0.59499999999999997"/>
    <n v="19974.62"/>
    <n v="22"/>
    <x v="947"/>
    <n v="0"/>
    <s v="Alto"/>
    <x v="0"/>
    <n v="0"/>
    <n v="0"/>
  </r>
  <r>
    <s v="Torrinha"/>
    <x v="0"/>
    <n v="371"/>
    <n v="0.74"/>
    <n v="0.73399999999999999"/>
    <n v="0.65800000000000003"/>
    <n v="20207.05"/>
    <n v="8"/>
    <x v="948"/>
    <n v="0"/>
    <s v="Alto"/>
    <x v="0"/>
    <n v="0"/>
    <n v="0"/>
  </r>
  <r>
    <s v="Taciba"/>
    <x v="0"/>
    <n v="248"/>
    <n v="0.72299999999999998"/>
    <n v="0.68200000000000005"/>
    <n v="0.68400000000000005"/>
    <n v="21170.25"/>
    <n v="4"/>
    <x v="949"/>
    <n v="0"/>
    <s v="Alto"/>
    <x v="0"/>
    <n v="0"/>
    <n v="0"/>
  </r>
  <r>
    <s v="Escada"/>
    <x v="5"/>
    <n v="2305"/>
    <n v="0.63200000000000001"/>
    <n v="0.59399999999999997"/>
    <n v="0.54300000000000004"/>
    <n v="10614.54"/>
    <n v="55"/>
    <x v="950"/>
    <n v="0"/>
    <s v="Médio"/>
    <x v="3"/>
    <n v="1"/>
    <n v="0"/>
  </r>
  <r>
    <s v="Estrela D'Oeste"/>
    <x v="0"/>
    <n v="271"/>
    <n v="0.76"/>
    <n v="0.71199999999999997"/>
    <n v="0.70499999999999996"/>
    <n v="68319.5"/>
    <n v="5"/>
    <x v="951"/>
    <n v="0"/>
    <s v="Alto"/>
    <x v="0"/>
    <n v="0"/>
    <n v="0"/>
  </r>
  <r>
    <s v="Mamanguape"/>
    <x v="17"/>
    <n v="2454"/>
    <n v="0.58499999999999996"/>
    <n v="0.58499999999999996"/>
    <n v="0.45300000000000001"/>
    <n v="13697.32"/>
    <n v="37"/>
    <x v="952"/>
    <n v="1"/>
    <s v="Médio"/>
    <x v="3"/>
    <n v="1"/>
    <n v="0"/>
  </r>
  <r>
    <s v="Braúna"/>
    <x v="0"/>
    <n v="231"/>
    <n v="0.73699999999999999"/>
    <n v="0.72499999999999998"/>
    <n v="0.66400000000000003"/>
    <n v="15873.08"/>
    <n v="3"/>
    <x v="953"/>
    <n v="0"/>
    <s v="Alto"/>
    <x v="0"/>
    <n v="0"/>
    <n v="0"/>
  </r>
  <r>
    <s v="Palestina"/>
    <x v="0"/>
    <n v="446"/>
    <n v="0.73199999999999998"/>
    <n v="0.71699999999999997"/>
    <n v="0.64500000000000002"/>
    <n v="45615.66"/>
    <n v="7"/>
    <x v="954"/>
    <n v="0"/>
    <s v="Alto"/>
    <x v="0"/>
    <n v="0"/>
    <n v="0"/>
  </r>
  <r>
    <s v="Poções"/>
    <x v="7"/>
    <n v="2335"/>
    <n v="0.60399999999999998"/>
    <n v="0.58299999999999996"/>
    <n v="0.47399999999999998"/>
    <n v="9602.73"/>
    <n v="47"/>
    <x v="955"/>
    <n v="0"/>
    <s v="Médio"/>
    <x v="3"/>
    <n v="1"/>
    <n v="0"/>
  </r>
  <r>
    <s v="Miracema"/>
    <x v="1"/>
    <n v="1321"/>
    <n v="0.71299999999999997"/>
    <n v="0.69599999999999995"/>
    <n v="0.64600000000000002"/>
    <n v="17839.009999999998"/>
    <n v="18"/>
    <x v="956"/>
    <n v="0"/>
    <s v="Alto"/>
    <x v="0"/>
    <n v="1"/>
    <n v="0"/>
  </r>
  <r>
    <s v="Loanda"/>
    <x v="6"/>
    <n v="998"/>
    <n v="0.72499999999999998"/>
    <n v="0.72399999999999998"/>
    <n v="0.64500000000000002"/>
    <n v="21691.81"/>
    <n v="26"/>
    <x v="957"/>
    <n v="0"/>
    <s v="Alto"/>
    <x v="2"/>
    <n v="1"/>
    <n v="0"/>
  </r>
  <r>
    <s v="Carbonita"/>
    <x v="4"/>
    <n v="390"/>
    <n v="0.63800000000000001"/>
    <n v="0.61699999999999999"/>
    <n v="0.52900000000000003"/>
    <n v="10006.86"/>
    <n v="11"/>
    <x v="958"/>
    <n v="0"/>
    <s v="Médio"/>
    <x v="0"/>
    <n v="0"/>
    <n v="0"/>
  </r>
  <r>
    <s v="Cruzeiro Do Oeste"/>
    <x v="6"/>
    <n v="876"/>
    <n v="0.72"/>
    <n v="0.69799999999999995"/>
    <n v="0.64"/>
    <n v="31422.720000000001"/>
    <n v="24"/>
    <x v="959"/>
    <n v="0"/>
    <s v="Alto"/>
    <x v="2"/>
    <n v="0"/>
    <n v="0"/>
  </r>
  <r>
    <s v="São Fidélis"/>
    <x v="1"/>
    <n v="1479"/>
    <n v="0.69099999999999995"/>
    <n v="0.68500000000000005"/>
    <n v="0.61099999999999999"/>
    <n v="19392.349999999999"/>
    <n v="25"/>
    <x v="960"/>
    <n v="0"/>
    <s v="Médio"/>
    <x v="0"/>
    <n v="1"/>
    <n v="0"/>
  </r>
  <r>
    <s v="Jaraguá"/>
    <x v="10"/>
    <n v="2072"/>
    <n v="0.7"/>
    <n v="0.69199999999999995"/>
    <n v="0.58799999999999997"/>
    <n v="13390.27"/>
    <n v="21"/>
    <x v="961"/>
    <n v="0"/>
    <s v="Alto"/>
    <x v="1"/>
    <n v="1"/>
    <n v="0"/>
  </r>
  <r>
    <s v="Alvorada Do Norte"/>
    <x v="10"/>
    <n v="443"/>
    <n v="0.66"/>
    <n v="0.64"/>
    <n v="0.54800000000000004"/>
    <n v="13101.98"/>
    <n v="10"/>
    <x v="962"/>
    <n v="0"/>
    <s v="Médio"/>
    <x v="1"/>
    <n v="0"/>
    <n v="0"/>
  </r>
  <r>
    <s v="Astorga"/>
    <x v="6"/>
    <n v="1104"/>
    <n v="0.747"/>
    <n v="0.754"/>
    <n v="0.67500000000000004"/>
    <n v="23835.88"/>
    <n v="28"/>
    <x v="963"/>
    <n v="0"/>
    <s v="Alto"/>
    <x v="2"/>
    <n v="1"/>
    <n v="0"/>
  </r>
  <r>
    <s v="Paraibuna"/>
    <x v="0"/>
    <n v="301"/>
    <n v="0.72"/>
    <n v="0.70899999999999996"/>
    <n v="0.64200000000000002"/>
    <n v="14042.3"/>
    <n v="9"/>
    <x v="964"/>
    <n v="0"/>
    <s v="Alto"/>
    <x v="0"/>
    <n v="0"/>
    <n v="0"/>
  </r>
  <r>
    <s v="Pontes E Lacerda"/>
    <x v="8"/>
    <n v="2290"/>
    <n v="0.70299999999999996"/>
    <n v="0.71099999999999997"/>
    <n v="0.60499999999999998"/>
    <n v="27402.720000000001"/>
    <n v="25"/>
    <x v="965"/>
    <n v="0"/>
    <s v="Alto"/>
    <x v="1"/>
    <n v="1"/>
    <n v="0"/>
  </r>
  <r>
    <s v="Pitangui"/>
    <x v="4"/>
    <n v="1214"/>
    <n v="0.72499999999999998"/>
    <n v="0.71099999999999997"/>
    <n v="0.61699999999999999"/>
    <n v="14907.58"/>
    <n v="23"/>
    <x v="966"/>
    <n v="0"/>
    <s v="Alto"/>
    <x v="0"/>
    <n v="1"/>
    <n v="0"/>
  </r>
  <r>
    <s v="Eldorado"/>
    <x v="0"/>
    <n v="392"/>
    <n v="0.69099999999999995"/>
    <n v="0.63300000000000001"/>
    <n v="0.61499999999999999"/>
    <n v="14561.67"/>
    <n v="17"/>
    <x v="967"/>
    <n v="0"/>
    <s v="Médio"/>
    <x v="0"/>
    <n v="0"/>
    <n v="0"/>
  </r>
  <r>
    <s v="Rolim De Moura"/>
    <x v="23"/>
    <n v="2569"/>
    <n v="0.7"/>
    <n v="0.70899999999999996"/>
    <n v="0.59799999999999998"/>
    <n v="21204.01"/>
    <n v="23"/>
    <x v="968"/>
    <n v="0"/>
    <s v="Alto"/>
    <x v="4"/>
    <n v="1"/>
    <n v="0"/>
  </r>
  <r>
    <s v="Paudalho"/>
    <x v="5"/>
    <n v="2040"/>
    <n v="0.63900000000000001"/>
    <n v="0.61199999999999999"/>
    <n v="0.54500000000000004"/>
    <n v="11590.93"/>
    <n v="10"/>
    <x v="969"/>
    <n v="0"/>
    <s v="Médio"/>
    <x v="3"/>
    <n v="1"/>
    <n v="0"/>
  </r>
  <r>
    <s v="Orleans"/>
    <x v="14"/>
    <n v="753"/>
    <n v="0.755"/>
    <n v="0.749"/>
    <n v="0.65700000000000003"/>
    <n v="37394.120000000003"/>
    <n v="27"/>
    <x v="970"/>
    <n v="0"/>
    <s v="Alto"/>
    <x v="2"/>
    <n v="0"/>
    <n v="0"/>
  </r>
  <r>
    <s v="Ibotirama"/>
    <x v="7"/>
    <n v="1283"/>
    <n v="0.63600000000000001"/>
    <n v="0.60099999999999998"/>
    <n v="0.54800000000000004"/>
    <n v="12150.11"/>
    <n v="35"/>
    <x v="971"/>
    <n v="0"/>
    <s v="Médio"/>
    <x v="3"/>
    <n v="1"/>
    <n v="0"/>
  </r>
  <r>
    <s v="Itamaraju"/>
    <x v="7"/>
    <n v="3140"/>
    <n v="0.627"/>
    <n v="0.64100000000000001"/>
    <n v="0.502"/>
    <n v="12458.8"/>
    <n v="74"/>
    <x v="972"/>
    <n v="0"/>
    <s v="Médio"/>
    <x v="3"/>
    <n v="1"/>
    <n v="0"/>
  </r>
  <r>
    <s v="Hidrolândia"/>
    <x v="10"/>
    <n v="694"/>
    <n v="0.70599999999999996"/>
    <n v="0.70699999999999996"/>
    <n v="0.60299999999999998"/>
    <n v="36399.81"/>
    <n v="23"/>
    <x v="973"/>
    <n v="0"/>
    <s v="Alto"/>
    <x v="1"/>
    <n v="0"/>
    <n v="0"/>
  </r>
  <r>
    <s v="Oscar Bressane"/>
    <x v="0"/>
    <n v="94"/>
    <n v="0.75"/>
    <n v="0.71299999999999997"/>
    <n v="0.71499999999999997"/>
    <n v="32076.14"/>
    <n v="1"/>
    <x v="974"/>
    <n v="0"/>
    <s v="Alto"/>
    <x v="0"/>
    <n v="0"/>
    <n v="1"/>
  </r>
  <r>
    <s v="Ibaiti"/>
    <x v="6"/>
    <n v="1393"/>
    <n v="0.71"/>
    <n v="0.73799999999999999"/>
    <n v="0.59599999999999997"/>
    <n v="18982.34"/>
    <n v="41"/>
    <x v="975"/>
    <n v="0"/>
    <s v="Alto"/>
    <x v="2"/>
    <n v="1"/>
    <n v="0"/>
  </r>
  <r>
    <s v="Castelo"/>
    <x v="15"/>
    <n v="977"/>
    <n v="0.72599999999999998"/>
    <n v="0.70299999999999996"/>
    <n v="0.63900000000000001"/>
    <n v="23339.54"/>
    <n v="43"/>
    <x v="976"/>
    <n v="0"/>
    <s v="Alto"/>
    <x v="0"/>
    <n v="1"/>
    <n v="0"/>
  </r>
  <r>
    <s v="Guapiara"/>
    <x v="0"/>
    <n v="411"/>
    <n v="0.67500000000000004"/>
    <n v="0.63400000000000001"/>
    <n v="0.60199999999999998"/>
    <n v="29812.01"/>
    <n v="23"/>
    <x v="977"/>
    <n v="0"/>
    <s v="Médio"/>
    <x v="0"/>
    <n v="0"/>
    <n v="0"/>
  </r>
  <r>
    <s v="Nova Europa"/>
    <x v="0"/>
    <n v="526"/>
    <n v="0.76500000000000001"/>
    <n v="0.71799999999999997"/>
    <n v="0.71799999999999997"/>
    <n v="29598.27"/>
    <n v="4"/>
    <x v="978"/>
    <n v="0"/>
    <s v="Alto"/>
    <x v="0"/>
    <n v="0"/>
    <n v="0"/>
  </r>
  <r>
    <s v="Itacoatiara"/>
    <x v="11"/>
    <n v="4975"/>
    <n v="0.64400000000000002"/>
    <n v="0.61799999999999999"/>
    <n v="0.53400000000000003"/>
    <n v="20860.580000000002"/>
    <n v="67"/>
    <x v="979"/>
    <n v="0"/>
    <s v="Médio"/>
    <x v="4"/>
    <n v="1"/>
    <n v="0"/>
  </r>
  <r>
    <s v="Santo Antônio Da Patrulha"/>
    <x v="3"/>
    <n v="937"/>
    <n v="0.72"/>
    <n v="0.71799999999999997"/>
    <n v="0.59399999999999997"/>
    <n v="26106.68"/>
    <n v="24"/>
    <x v="980"/>
    <n v="0"/>
    <s v="Alto"/>
    <x v="2"/>
    <n v="0"/>
    <n v="0"/>
  </r>
  <r>
    <s v="Cururupu"/>
    <x v="18"/>
    <n v="1449"/>
    <n v="0.61199999999999999"/>
    <n v="0.56799999999999995"/>
    <n v="0.52500000000000002"/>
    <n v="6547.6"/>
    <n v="4"/>
    <x v="981"/>
    <n v="0"/>
    <s v="Médio"/>
    <x v="3"/>
    <n v="1"/>
    <n v="0"/>
  </r>
  <r>
    <s v="Itambé"/>
    <x v="5"/>
    <n v="1959"/>
    <n v="0.57499999999999996"/>
    <n v="0.56599999999999995"/>
    <n v="0.46300000000000002"/>
    <n v="12892.46"/>
    <n v="6"/>
    <x v="982"/>
    <n v="1"/>
    <s v="Médio"/>
    <x v="3"/>
    <n v="1"/>
    <n v="0"/>
  </r>
  <r>
    <s v="Bom Jesus De Goiás"/>
    <x v="10"/>
    <n v="1258"/>
    <n v="0.70099999999999996"/>
    <n v="0.69899999999999995"/>
    <n v="0.57299999999999995"/>
    <n v="32368.53"/>
    <n v="21"/>
    <x v="983"/>
    <n v="0"/>
    <s v="Alto"/>
    <x v="1"/>
    <n v="1"/>
    <n v="0"/>
  </r>
  <r>
    <s v="Aracati"/>
    <x v="9"/>
    <n v="2558"/>
    <n v="0.65500000000000003"/>
    <n v="0.60699999999999998"/>
    <n v="0.624"/>
    <n v="16595.3"/>
    <n v="25"/>
    <x v="984"/>
    <n v="0"/>
    <s v="Médio"/>
    <x v="3"/>
    <n v="1"/>
    <n v="0"/>
  </r>
  <r>
    <s v="Quedas Do Iguaçu"/>
    <x v="6"/>
    <n v="1262"/>
    <n v="0.68"/>
    <n v="0.69"/>
    <n v="0.57599999999999996"/>
    <n v="38178.85"/>
    <n v="63"/>
    <x v="985"/>
    <n v="0"/>
    <s v="Médio"/>
    <x v="2"/>
    <n v="1"/>
    <n v="0"/>
  </r>
  <r>
    <s v="Cananéia"/>
    <x v="0"/>
    <n v="488"/>
    <n v="0.72"/>
    <n v="0.67700000000000005"/>
    <n v="0.64900000000000002"/>
    <n v="16149.97"/>
    <n v="13"/>
    <x v="986"/>
    <n v="0"/>
    <s v="Alto"/>
    <x v="0"/>
    <n v="0"/>
    <n v="0"/>
  </r>
  <r>
    <s v="Parintins"/>
    <x v="11"/>
    <n v="4353"/>
    <n v="0.66"/>
    <n v="0.58899999999999997"/>
    <n v="0.60499999999999998"/>
    <n v="9092.68"/>
    <n v="9"/>
    <x v="987"/>
    <n v="0"/>
    <s v="Médio"/>
    <x v="4"/>
    <n v="1"/>
    <n v="0"/>
  </r>
  <r>
    <s v="Tocantins"/>
    <x v="4"/>
    <n v="651"/>
    <n v="0.68799999999999994"/>
    <n v="0.68200000000000005"/>
    <n v="0.59699999999999998"/>
    <n v="16426.560000000001"/>
    <n v="16"/>
    <x v="988"/>
    <n v="0"/>
    <s v="Médio"/>
    <x v="0"/>
    <n v="0"/>
    <n v="0"/>
  </r>
  <r>
    <s v="Viradouro"/>
    <x v="0"/>
    <n v="890"/>
    <n v="0.74"/>
    <n v="0.71699999999999997"/>
    <n v="0.68300000000000005"/>
    <n v="15769.82"/>
    <n v="23"/>
    <x v="989"/>
    <n v="0"/>
    <s v="Alto"/>
    <x v="0"/>
    <n v="0"/>
    <n v="0"/>
  </r>
  <r>
    <s v="Presidente Dutra"/>
    <x v="18"/>
    <n v="2259"/>
    <n v="0.65300000000000002"/>
    <n v="0.628"/>
    <n v="0.56299999999999994"/>
    <n v="11040.59"/>
    <n v="42"/>
    <x v="990"/>
    <n v="0"/>
    <s v="Médio"/>
    <x v="3"/>
    <n v="1"/>
    <n v="0"/>
  </r>
  <r>
    <s v="Entre Rios"/>
    <x v="7"/>
    <n v="1572"/>
    <n v="0.61499999999999999"/>
    <n v="0.60199999999999998"/>
    <n v="0.49199999999999999"/>
    <n v="10818.03"/>
    <n v="37"/>
    <x v="991"/>
    <n v="0"/>
    <s v="Médio"/>
    <x v="3"/>
    <n v="1"/>
    <n v="0"/>
  </r>
  <r>
    <s v="Buriticupu"/>
    <x v="18"/>
    <n v="3296"/>
    <n v="0.55600000000000005"/>
    <n v="0.53300000000000003"/>
    <n v="0.45500000000000002"/>
    <n v="6881.5"/>
    <n v="37"/>
    <x v="992"/>
    <n v="1"/>
    <s v="Médio"/>
    <x v="3"/>
    <n v="1"/>
    <n v="0"/>
  </r>
  <r>
    <s v="Bananal"/>
    <x v="0"/>
    <n v="455"/>
    <n v="0.73299999999999998"/>
    <n v="0.69299999999999995"/>
    <n v="0.65300000000000002"/>
    <n v="20068.919999999998"/>
    <n v="6"/>
    <x v="993"/>
    <n v="0"/>
    <s v="Alto"/>
    <x v="0"/>
    <n v="0"/>
    <n v="0"/>
  </r>
  <r>
    <s v="Codó"/>
    <x v="18"/>
    <n v="6298"/>
    <n v="0.59499999999999997"/>
    <n v="0.56799999999999995"/>
    <n v="0.49199999999999999"/>
    <n v="8491.94"/>
    <n v="18"/>
    <x v="994"/>
    <n v="1"/>
    <s v="Médio"/>
    <x v="3"/>
    <n v="1"/>
    <n v="0"/>
  </r>
  <r>
    <s v="Tabuleiro Do Norte"/>
    <x v="9"/>
    <n v="936"/>
    <n v="0.64500000000000002"/>
    <n v="0.62"/>
    <n v="0.54700000000000004"/>
    <n v="9294.1"/>
    <n v="8"/>
    <x v="995"/>
    <n v="0"/>
    <s v="Médio"/>
    <x v="3"/>
    <n v="0"/>
    <n v="0"/>
  </r>
  <r>
    <s v="São José Do Vale Do Rio Preto"/>
    <x v="1"/>
    <n v="742"/>
    <n v="0.66"/>
    <n v="0.67"/>
    <n v="0.53300000000000003"/>
    <n v="21615.52"/>
    <n v="4"/>
    <x v="996"/>
    <n v="0"/>
    <s v="Médio"/>
    <x v="0"/>
    <n v="0"/>
    <n v="0"/>
  </r>
  <r>
    <s v="Lauro Müller"/>
    <x v="14"/>
    <n v="592"/>
    <n v="0.73499999999999999"/>
    <n v="0.71399999999999997"/>
    <n v="0.67700000000000005"/>
    <n v="21156.89"/>
    <n v="9"/>
    <x v="997"/>
    <n v="0"/>
    <s v="Alto"/>
    <x v="2"/>
    <n v="0"/>
    <n v="0"/>
  </r>
  <r>
    <s v="Almenara"/>
    <x v="4"/>
    <n v="1838"/>
    <n v="0.64200000000000002"/>
    <n v="0.63600000000000001"/>
    <n v="0.51800000000000002"/>
    <n v="11420.49"/>
    <n v="26"/>
    <x v="998"/>
    <n v="0"/>
    <s v="Médio"/>
    <x v="0"/>
    <n v="1"/>
    <n v="0"/>
  </r>
  <r>
    <s v="Guaíra"/>
    <x v="6"/>
    <n v="1753"/>
    <n v="0.72"/>
    <n v="0.73899999999999999"/>
    <n v="0.61499999999999999"/>
    <n v="27249.19"/>
    <n v="42"/>
    <x v="999"/>
    <n v="0"/>
    <s v="Alto"/>
    <x v="2"/>
    <n v="1"/>
    <n v="0"/>
  </r>
  <r>
    <s v="Palmares Do Sul"/>
    <x v="3"/>
    <n v="440"/>
    <n v="0.71499999999999997"/>
    <n v="0.72499999999999998"/>
    <n v="0.59199999999999997"/>
    <n v="36091.15"/>
    <n v="13"/>
    <x v="1000"/>
    <n v="0"/>
    <s v="Alto"/>
    <x v="2"/>
    <n v="0"/>
    <n v="0"/>
  </r>
  <r>
    <s v="Estrela"/>
    <x v="3"/>
    <n v="1196"/>
    <n v="0.76700000000000002"/>
    <n v="0.77600000000000002"/>
    <n v="0.68400000000000005"/>
    <n v="37884.839999999997"/>
    <n v="34"/>
    <x v="1001"/>
    <n v="0"/>
    <s v="Alto"/>
    <x v="2"/>
    <n v="1"/>
    <n v="0"/>
  </r>
  <r>
    <s v="Barra Velha"/>
    <x v="14"/>
    <n v="684"/>
    <n v="0.73799999999999999"/>
    <n v="0.73499999999999999"/>
    <n v="0.63900000000000001"/>
    <n v="47982.39"/>
    <n v="25"/>
    <x v="1002"/>
    <n v="0"/>
    <s v="Alto"/>
    <x v="2"/>
    <n v="0"/>
    <n v="0"/>
  </r>
  <r>
    <s v="Jussara"/>
    <x v="10"/>
    <n v="614"/>
    <n v="0.74299999999999999"/>
    <n v="0.76800000000000002"/>
    <n v="0.63500000000000001"/>
    <n v="22218.87"/>
    <n v="15"/>
    <x v="1003"/>
    <n v="0"/>
    <s v="Alto"/>
    <x v="1"/>
    <n v="0"/>
    <n v="0"/>
  </r>
  <r>
    <s v="Bady Bassitt"/>
    <x v="0"/>
    <n v="659"/>
    <n v="0.746"/>
    <n v="0.73699999999999999"/>
    <n v="0.70099999999999996"/>
    <n v="19311.66"/>
    <n v="9"/>
    <x v="1004"/>
    <n v="0"/>
    <s v="Alto"/>
    <x v="0"/>
    <n v="0"/>
    <n v="0"/>
  </r>
  <r>
    <s v="Ourilândia Do Norte"/>
    <x v="12"/>
    <n v="1514"/>
    <n v="0.624"/>
    <n v="0.65300000000000002"/>
    <n v="0.46700000000000003"/>
    <n v="17267.580000000002"/>
    <n v="5"/>
    <x v="1005"/>
    <n v="0"/>
    <s v="Médio"/>
    <x v="4"/>
    <n v="1"/>
    <n v="0"/>
  </r>
  <r>
    <s v="Pontal Do Paraná"/>
    <x v="6"/>
    <n v="1148"/>
    <n v="0.73799999999999999"/>
    <n v="0.73699999999999999"/>
    <n v="0.65500000000000003"/>
    <n v="19067.060000000001"/>
    <n v="22"/>
    <x v="1006"/>
    <n v="0"/>
    <s v="Alto"/>
    <x v="2"/>
    <n v="1"/>
    <n v="0"/>
  </r>
  <r>
    <s v="Bom Conselho"/>
    <x v="5"/>
    <n v="1998"/>
    <n v="0.56299999999999994"/>
    <n v="0.58499999999999996"/>
    <n v="0.433"/>
    <n v="9926.26"/>
    <n v="9"/>
    <x v="1007"/>
    <n v="1"/>
    <s v="Médio"/>
    <x v="3"/>
    <n v="1"/>
    <n v="0"/>
  </r>
  <r>
    <s v="Imbituva"/>
    <x v="6"/>
    <n v="932"/>
    <n v="0.66"/>
    <n v="0.68100000000000005"/>
    <n v="0.50900000000000001"/>
    <n v="23094.71"/>
    <n v="33"/>
    <x v="1008"/>
    <n v="0"/>
    <s v="Médio"/>
    <x v="2"/>
    <n v="0"/>
    <n v="0"/>
  </r>
  <r>
    <s v="Jaguariaíva"/>
    <x v="6"/>
    <n v="1745"/>
    <n v="0.74299999999999999"/>
    <n v="0.69799999999999995"/>
    <n v="0.68400000000000005"/>
    <n v="39966.17"/>
    <n v="43"/>
    <x v="1009"/>
    <n v="0"/>
    <s v="Alto"/>
    <x v="2"/>
    <n v="1"/>
    <n v="0"/>
  </r>
  <r>
    <s v="Carandaí"/>
    <x v="4"/>
    <n v="903"/>
    <n v="0.7"/>
    <n v="0.66300000000000003"/>
    <n v="0.622"/>
    <n v="22322.27"/>
    <n v="13"/>
    <x v="1010"/>
    <n v="0"/>
    <s v="Alto"/>
    <x v="0"/>
    <n v="0"/>
    <n v="0"/>
  </r>
  <r>
    <s v="Camacan"/>
    <x v="7"/>
    <n v="1811"/>
    <n v="0.58099999999999996"/>
    <n v="0.60799999999999998"/>
    <n v="0.41899999999999998"/>
    <n v="8110.8"/>
    <n v="27"/>
    <x v="1011"/>
    <n v="1"/>
    <s v="Médio"/>
    <x v="3"/>
    <n v="1"/>
    <n v="0"/>
  </r>
  <r>
    <s v="São Geraldo"/>
    <x v="4"/>
    <n v="344"/>
    <n v="0.65"/>
    <n v="0.65600000000000003"/>
    <n v="0.50700000000000001"/>
    <n v="13374.81"/>
    <n v="4"/>
    <x v="1012"/>
    <n v="0"/>
    <s v="Médio"/>
    <x v="0"/>
    <n v="0"/>
    <n v="0"/>
  </r>
  <r>
    <s v="Bilac"/>
    <x v="0"/>
    <n v="242"/>
    <n v="0.76800000000000002"/>
    <n v="0.74299999999999999"/>
    <n v="0.72199999999999998"/>
    <n v="24144.27"/>
    <n v="9"/>
    <x v="1013"/>
    <n v="0"/>
    <s v="Alto"/>
    <x v="0"/>
    <n v="0"/>
    <n v="0"/>
  </r>
  <r>
    <s v="Laranjeiras Do Sul"/>
    <x v="6"/>
    <n v="1318"/>
    <n v="0.70599999999999996"/>
    <n v="0.70899999999999996"/>
    <n v="0.59399999999999997"/>
    <n v="21565.119999999999"/>
    <n v="43"/>
    <x v="1014"/>
    <n v="0"/>
    <s v="Alto"/>
    <x v="2"/>
    <n v="1"/>
    <n v="0"/>
  </r>
  <r>
    <s v="Belém"/>
    <x v="17"/>
    <n v="782"/>
    <n v="0.59"/>
    <n v="0.55700000000000005"/>
    <n v="0.49199999999999999"/>
    <n v="8744.48"/>
    <n v="28"/>
    <x v="1015"/>
    <n v="1"/>
    <s v="Médio"/>
    <x v="3"/>
    <n v="0"/>
    <n v="0"/>
  </r>
  <r>
    <s v="Balneário Piçarras"/>
    <x v="14"/>
    <n v="635"/>
    <n v="0.76"/>
    <n v="0.745"/>
    <n v="0.66800000000000004"/>
    <n v="27970.84"/>
    <n v="14"/>
    <x v="1016"/>
    <n v="0"/>
    <s v="Alto"/>
    <x v="2"/>
    <n v="0"/>
    <n v="0"/>
  </r>
  <r>
    <s v="Paraguaçu"/>
    <x v="4"/>
    <n v="824"/>
    <n v="0.71499999999999997"/>
    <n v="0.69"/>
    <n v="0.623"/>
    <n v="23369.48"/>
    <n v="18"/>
    <x v="1017"/>
    <n v="0"/>
    <s v="Alto"/>
    <x v="0"/>
    <n v="0"/>
    <n v="0"/>
  </r>
  <r>
    <s v="Jaguaquara"/>
    <x v="7"/>
    <n v="2677"/>
    <n v="0.57999999999999996"/>
    <n v="0.58599999999999997"/>
    <n v="0.44600000000000001"/>
    <n v="9860.74"/>
    <n v="11"/>
    <x v="1018"/>
    <n v="1"/>
    <s v="Médio"/>
    <x v="3"/>
    <n v="1"/>
    <n v="0"/>
  </r>
  <r>
    <s v="Bayeux"/>
    <x v="17"/>
    <n v="5742"/>
    <n v="0.64900000000000002"/>
    <n v="0.61899999999999999"/>
    <n v="0.56599999999999995"/>
    <n v="12697.98"/>
    <n v="101"/>
    <x v="1019"/>
    <n v="0"/>
    <s v="Médio"/>
    <x v="3"/>
    <n v="1"/>
    <n v="0"/>
  </r>
  <r>
    <s v="Mantena"/>
    <x v="4"/>
    <n v="1109"/>
    <n v="0.67500000000000004"/>
    <n v="0.66600000000000004"/>
    <n v="0.57499999999999996"/>
    <n v="12816.33"/>
    <n v="25"/>
    <x v="1020"/>
    <n v="0"/>
    <s v="Médio"/>
    <x v="0"/>
    <n v="1"/>
    <n v="0"/>
  </r>
  <r>
    <s v="Pontalina"/>
    <x v="10"/>
    <n v="622"/>
    <n v="0.68700000000000006"/>
    <n v="0.71"/>
    <n v="0.54700000000000004"/>
    <n v="24999.87"/>
    <n v="20"/>
    <x v="1021"/>
    <n v="0"/>
    <s v="Médio"/>
    <x v="1"/>
    <n v="0"/>
    <n v="0"/>
  </r>
  <r>
    <s v="Palmares Paulista"/>
    <x v="0"/>
    <n v="670"/>
    <n v="0.72199999999999998"/>
    <n v="0.69799999999999995"/>
    <n v="0.64500000000000002"/>
    <n v="8744.25"/>
    <n v="3"/>
    <x v="1022"/>
    <n v="0"/>
    <s v="Alto"/>
    <x v="0"/>
    <n v="0"/>
    <n v="0"/>
  </r>
  <r>
    <s v="Jacutinga"/>
    <x v="4"/>
    <n v="821"/>
    <n v="0.71499999999999997"/>
    <n v="0.72199999999999998"/>
    <n v="0.58599999999999997"/>
    <n v="19860.09"/>
    <n v="23"/>
    <x v="1023"/>
    <n v="0"/>
    <s v="Alto"/>
    <x v="0"/>
    <n v="0"/>
    <n v="0"/>
  </r>
  <r>
    <s v="Pouso Alto"/>
    <x v="4"/>
    <n v="147"/>
    <n v="0.71"/>
    <n v="0.73599999999999999"/>
    <n v="0.57299999999999995"/>
    <n v="24586.97"/>
    <n v="3"/>
    <x v="1024"/>
    <n v="0"/>
    <s v="Alto"/>
    <x v="0"/>
    <n v="0"/>
    <n v="0"/>
  </r>
  <r>
    <s v="Cedral"/>
    <x v="0"/>
    <n v="255"/>
    <n v="0.77"/>
    <n v="0.749"/>
    <n v="0.68899999999999995"/>
    <n v="30766.240000000002"/>
    <n v="4"/>
    <x v="1025"/>
    <n v="0"/>
    <s v="Alto"/>
    <x v="0"/>
    <n v="0"/>
    <n v="0"/>
  </r>
  <r>
    <s v="Ibiá"/>
    <x v="4"/>
    <n v="1030"/>
    <n v="0.71799999999999997"/>
    <n v="0.73599999999999999"/>
    <n v="0.57299999999999995"/>
    <n v="35798.550000000003"/>
    <n v="22"/>
    <x v="1026"/>
    <n v="0"/>
    <s v="Alto"/>
    <x v="0"/>
    <n v="1"/>
    <n v="0"/>
  </r>
  <r>
    <s v="Engenheiro Coelho"/>
    <x v="0"/>
    <n v="733"/>
    <n v="0.73199999999999998"/>
    <n v="0.72"/>
    <n v="0.66800000000000004"/>
    <n v="23074.63"/>
    <n v="6"/>
    <x v="1027"/>
    <n v="0"/>
    <s v="Alto"/>
    <x v="0"/>
    <n v="0"/>
    <n v="0"/>
  </r>
  <r>
    <s v="Porangaba"/>
    <x v="0"/>
    <n v="167"/>
    <n v="0.70299999999999996"/>
    <n v="0.69599999999999995"/>
    <n v="0.57799999999999996"/>
    <n v="18076.57"/>
    <n v="4"/>
    <x v="1028"/>
    <n v="0"/>
    <s v="Alto"/>
    <x v="0"/>
    <n v="0"/>
    <n v="0"/>
  </r>
  <r>
    <s v="Mirassol D'Oeste"/>
    <x v="8"/>
    <n v="1186"/>
    <n v="0.7"/>
    <n v="0.72299999999999998"/>
    <n v="0.59199999999999997"/>
    <n v="23061.55"/>
    <n v="18"/>
    <x v="1029"/>
    <n v="0"/>
    <s v="Alto"/>
    <x v="1"/>
    <n v="1"/>
    <n v="0"/>
  </r>
  <r>
    <s v="Cláudio"/>
    <x v="4"/>
    <n v="1171"/>
    <n v="0.71"/>
    <n v="0.70099999999999996"/>
    <n v="0.60199999999999998"/>
    <n v="20541.939999999999"/>
    <n v="15"/>
    <x v="1030"/>
    <n v="0"/>
    <s v="Alto"/>
    <x v="0"/>
    <n v="1"/>
    <n v="0"/>
  </r>
  <r>
    <s v="Bacabal"/>
    <x v="18"/>
    <n v="5664"/>
    <n v="0.65"/>
    <n v="0.61899999999999999"/>
    <n v="0.59099999999999997"/>
    <n v="10949.06"/>
    <n v="26"/>
    <x v="1031"/>
    <n v="0"/>
    <s v="Médio"/>
    <x v="3"/>
    <n v="1"/>
    <n v="0"/>
  </r>
  <r>
    <s v="Nova Londrina"/>
    <x v="6"/>
    <n v="556"/>
    <n v="0.75800000000000001"/>
    <n v="0.73499999999999999"/>
    <n v="0.69099999999999995"/>
    <n v="22544.45"/>
    <n v="8"/>
    <x v="1032"/>
    <n v="0"/>
    <s v="Alto"/>
    <x v="2"/>
    <n v="0"/>
    <n v="0"/>
  </r>
  <r>
    <s v="Porecatu"/>
    <x v="6"/>
    <n v="468"/>
    <n v="0.73799999999999999"/>
    <n v="0.72799999999999998"/>
    <n v="0.66100000000000003"/>
    <n v="45556.58"/>
    <n v="15"/>
    <x v="1033"/>
    <n v="0"/>
    <s v="Alto"/>
    <x v="2"/>
    <n v="0"/>
    <n v="0"/>
  </r>
  <r>
    <s v="Jacundá"/>
    <x v="12"/>
    <n v="3552"/>
    <n v="0.622"/>
    <n v="0.628"/>
    <n v="0.50900000000000001"/>
    <n v="8612.32"/>
    <n v="9"/>
    <x v="1034"/>
    <n v="0"/>
    <s v="Médio"/>
    <x v="4"/>
    <n v="1"/>
    <n v="0"/>
  </r>
  <r>
    <s v="Gandu"/>
    <x v="7"/>
    <n v="1706"/>
    <n v="0.63200000000000001"/>
    <n v="0.64500000000000002"/>
    <n v="0.50800000000000001"/>
    <n v="9656.9699999999993"/>
    <n v="8"/>
    <x v="1035"/>
    <n v="0"/>
    <s v="Médio"/>
    <x v="3"/>
    <n v="1"/>
    <n v="0"/>
  </r>
  <r>
    <s v="São Mateus Do Sul"/>
    <x v="6"/>
    <n v="1574"/>
    <n v="0.72"/>
    <n v="0.71099999999999997"/>
    <n v="0.623"/>
    <n v="26537.52"/>
    <n v="54"/>
    <x v="1036"/>
    <n v="0"/>
    <s v="Alto"/>
    <x v="2"/>
    <n v="1"/>
    <n v="0"/>
  </r>
  <r>
    <s v="Pedreiras"/>
    <x v="18"/>
    <n v="2402"/>
    <n v="0.68200000000000005"/>
    <n v="0.64400000000000002"/>
    <n v="0.621"/>
    <n v="12923.12"/>
    <n v="38"/>
    <x v="1037"/>
    <n v="0"/>
    <s v="Médio"/>
    <x v="3"/>
    <n v="1"/>
    <n v="0"/>
  </r>
  <r>
    <s v="Tremembé"/>
    <x v="0"/>
    <n v="1801"/>
    <n v="0.78500000000000003"/>
    <n v="0.76900000000000002"/>
    <n v="0.72"/>
    <n v="14456.43"/>
    <n v="46"/>
    <x v="1038"/>
    <n v="0"/>
    <s v="Alto"/>
    <x v="0"/>
    <n v="1"/>
    <n v="0"/>
  </r>
  <r>
    <s v="Tiradentes"/>
    <x v="4"/>
    <n v="258"/>
    <n v="0.74"/>
    <n v="0.74099999999999999"/>
    <n v="0.61899999999999999"/>
    <n v="18178.82"/>
    <n v="6"/>
    <x v="1039"/>
    <n v="0"/>
    <s v="Alto"/>
    <x v="0"/>
    <n v="0"/>
    <n v="0"/>
  </r>
  <r>
    <s v="Acreúna"/>
    <x v="10"/>
    <n v="1008"/>
    <n v="0.69"/>
    <n v="0.71"/>
    <n v="0.55300000000000005"/>
    <n v="28048.9"/>
    <n v="16"/>
    <x v="1040"/>
    <n v="0"/>
    <s v="Médio"/>
    <x v="1"/>
    <n v="1"/>
    <n v="0"/>
  </r>
  <r>
    <s v="Manacapuru"/>
    <x v="11"/>
    <n v="5108"/>
    <n v="0.61399999999999999"/>
    <n v="0.60399999999999998"/>
    <n v="0.48099999999999998"/>
    <n v="13027.29"/>
    <n v="47"/>
    <x v="1041"/>
    <n v="0"/>
    <s v="Médio"/>
    <x v="4"/>
    <n v="1"/>
    <n v="0"/>
  </r>
  <r>
    <s v="Jardim"/>
    <x v="13"/>
    <n v="1489"/>
    <n v="0.71"/>
    <n v="0.71799999999999997"/>
    <n v="0.59499999999999997"/>
    <n v="20781.89"/>
    <n v="13"/>
    <x v="1042"/>
    <n v="0"/>
    <s v="Alto"/>
    <x v="1"/>
    <n v="1"/>
    <n v="0"/>
  </r>
  <r>
    <s v="Arari"/>
    <x v="18"/>
    <n v="1235"/>
    <n v="0.626"/>
    <n v="0.58699999999999997"/>
    <n v="0.54600000000000004"/>
    <n v="8014.17"/>
    <n v="7"/>
    <x v="1043"/>
    <n v="0"/>
    <s v="Médio"/>
    <x v="3"/>
    <n v="1"/>
    <n v="0"/>
  </r>
  <r>
    <s v="Itapecerica"/>
    <x v="4"/>
    <n v="699"/>
    <n v="0.71299999999999997"/>
    <n v="0.69199999999999995"/>
    <n v="0.61799999999999999"/>
    <n v="19262.599999999999"/>
    <n v="19"/>
    <x v="1044"/>
    <n v="0"/>
    <s v="Alto"/>
    <x v="0"/>
    <n v="0"/>
    <n v="0"/>
  </r>
  <r>
    <s v="Jardim Alegre"/>
    <x v="6"/>
    <n v="327"/>
    <n v="0.69"/>
    <n v="0.69599999999999995"/>
    <n v="0.56899999999999995"/>
    <n v="19017.93"/>
    <n v="6"/>
    <x v="1045"/>
    <n v="0"/>
    <s v="Médio"/>
    <x v="2"/>
    <n v="0"/>
    <n v="0"/>
  </r>
  <r>
    <s v="Caxias"/>
    <x v="18"/>
    <n v="8704"/>
    <n v="0.624"/>
    <n v="0.59499999999999997"/>
    <n v="0.54300000000000004"/>
    <n v="10276.68"/>
    <n v="121"/>
    <x v="1046"/>
    <n v="0"/>
    <s v="Médio"/>
    <x v="3"/>
    <n v="1"/>
    <n v="0"/>
  </r>
  <r>
    <s v="Carmo"/>
    <x v="1"/>
    <n v="808"/>
    <n v="0.69599999999999995"/>
    <n v="0.68300000000000005"/>
    <n v="0.60799999999999998"/>
    <n v="25480.86"/>
    <n v="7"/>
    <x v="1047"/>
    <n v="0"/>
    <s v="Médio"/>
    <x v="0"/>
    <n v="0"/>
    <n v="0"/>
  </r>
  <r>
    <s v="São Gonçalo Dos Campos"/>
    <x v="7"/>
    <n v="985"/>
    <n v="0.627"/>
    <n v="0.63600000000000001"/>
    <n v="0.51600000000000001"/>
    <n v="20473.3"/>
    <n v="22"/>
    <x v="1048"/>
    <n v="0"/>
    <s v="Médio"/>
    <x v="3"/>
    <n v="1"/>
    <n v="0"/>
  </r>
  <r>
    <s v="Naviraí"/>
    <x v="13"/>
    <n v="2631"/>
    <n v="0.7"/>
    <n v="0.71499999999999997"/>
    <n v="0.59699999999999998"/>
    <n v="28749.51"/>
    <n v="26"/>
    <x v="1049"/>
    <n v="0"/>
    <s v="Alto"/>
    <x v="1"/>
    <n v="1"/>
    <n v="0"/>
  </r>
  <r>
    <s v="Sapé"/>
    <x v="17"/>
    <n v="2322"/>
    <n v="0.56899999999999995"/>
    <n v="0.56299999999999994"/>
    <n v="0.46100000000000002"/>
    <n v="10561.14"/>
    <n v="32"/>
    <x v="1050"/>
    <n v="1"/>
    <s v="Médio"/>
    <x v="3"/>
    <n v="1"/>
    <n v="0"/>
  </r>
  <r>
    <s v="Coxim"/>
    <x v="13"/>
    <n v="1537"/>
    <n v="0.70299999999999996"/>
    <n v="0.71899999999999997"/>
    <n v="0.57899999999999996"/>
    <n v="24575.119999999999"/>
    <n v="16"/>
    <x v="1051"/>
    <n v="0"/>
    <s v="Alto"/>
    <x v="1"/>
    <n v="1"/>
    <n v="0"/>
  </r>
  <r>
    <s v="Bueno Brandão"/>
    <x v="4"/>
    <n v="291"/>
    <n v="0.66"/>
    <n v="0.66200000000000003"/>
    <n v="0.50700000000000001"/>
    <n v="12962.25"/>
    <n v="4"/>
    <x v="1052"/>
    <n v="0"/>
    <s v="Médio"/>
    <x v="0"/>
    <n v="0"/>
    <n v="0"/>
  </r>
  <r>
    <s v="Carlos Barbosa"/>
    <x v="3"/>
    <n v="850"/>
    <n v="0.8"/>
    <n v="0.83499999999999996"/>
    <n v="0.72399999999999998"/>
    <n v="72125.210000000006"/>
    <n v="48"/>
    <x v="1053"/>
    <n v="0"/>
    <s v="Muito Alto"/>
    <x v="2"/>
    <n v="0"/>
    <n v="0"/>
  </r>
  <r>
    <s v="Ivaté"/>
    <x v="6"/>
    <n v="309"/>
    <n v="0.70599999999999996"/>
    <n v="0.68400000000000005"/>
    <n v="0.64100000000000001"/>
    <n v="24040.05"/>
    <n v="7"/>
    <x v="1054"/>
    <n v="0"/>
    <s v="Alto"/>
    <x v="2"/>
    <n v="0"/>
    <n v="0"/>
  </r>
  <r>
    <s v="Reserva"/>
    <x v="6"/>
    <n v="825"/>
    <n v="0.61799999999999999"/>
    <n v="0.65"/>
    <n v="0.46100000000000002"/>
    <n v="21269.62"/>
    <n v="25"/>
    <x v="1055"/>
    <n v="0"/>
    <s v="Médio"/>
    <x v="2"/>
    <n v="0"/>
    <n v="0"/>
  </r>
  <r>
    <s v="Quixadá"/>
    <x v="9"/>
    <n v="3666"/>
    <n v="0.65900000000000003"/>
    <n v="0.59199999999999997"/>
    <n v="0.624"/>
    <n v="11316.65"/>
    <n v="75"/>
    <x v="1056"/>
    <n v="0"/>
    <s v="Médio"/>
    <x v="3"/>
    <n v="1"/>
    <n v="0"/>
  </r>
  <r>
    <s v="Porto Alegre Do Norte"/>
    <x v="8"/>
    <n v="496"/>
    <n v="0.67"/>
    <n v="0.64700000000000002"/>
    <n v="0.58699999999999997"/>
    <n v="17891.330000000002"/>
    <n v="8"/>
    <x v="1057"/>
    <n v="0"/>
    <s v="Médio"/>
    <x v="1"/>
    <n v="0"/>
    <n v="0"/>
  </r>
  <r>
    <s v="Sales Oliveira"/>
    <x v="0"/>
    <n v="465"/>
    <n v="0.77200000000000002"/>
    <n v="0.73799999999999999"/>
    <n v="0.73899999999999999"/>
    <n v="27770.45"/>
    <n v="7"/>
    <x v="1058"/>
    <n v="0"/>
    <s v="Alto"/>
    <x v="0"/>
    <n v="0"/>
    <n v="0"/>
  </r>
  <r>
    <s v="Rinópolis"/>
    <x v="0"/>
    <n v="408"/>
    <n v="0.72299999999999998"/>
    <n v="0.69599999999999995"/>
    <n v="0.64400000000000002"/>
    <n v="21669.79"/>
    <n v="6"/>
    <x v="1059"/>
    <n v="0"/>
    <s v="Alto"/>
    <x v="0"/>
    <n v="0"/>
    <n v="0"/>
  </r>
  <r>
    <s v="Sacramento"/>
    <x v="4"/>
    <n v="983"/>
    <n v="0.73199999999999998"/>
    <n v="0.72599999999999998"/>
    <n v="0.61899999999999999"/>
    <n v="52118.86"/>
    <n v="16"/>
    <x v="1060"/>
    <n v="0"/>
    <s v="Alto"/>
    <x v="0"/>
    <n v="1"/>
    <n v="0"/>
  </r>
  <r>
    <s v="Frecheirinha"/>
    <x v="9"/>
    <n v="506"/>
    <n v="0.60399999999999998"/>
    <n v="0.55100000000000005"/>
    <n v="0.53600000000000003"/>
    <n v="16122.52"/>
    <n v="2"/>
    <x v="1061"/>
    <n v="0"/>
    <s v="Médio"/>
    <x v="3"/>
    <n v="0"/>
    <n v="1"/>
  </r>
  <r>
    <s v="Itatiaia"/>
    <x v="1"/>
    <n v="1419"/>
    <n v="0.73699999999999999"/>
    <n v="0.73499999999999999"/>
    <n v="0.65200000000000002"/>
    <n v="118552.79"/>
    <n v="23"/>
    <x v="1062"/>
    <n v="0"/>
    <s v="Alto"/>
    <x v="0"/>
    <n v="1"/>
    <n v="0"/>
  </r>
  <r>
    <s v="Pires Do Rio"/>
    <x v="10"/>
    <n v="1290"/>
    <n v="0.74"/>
    <n v="0.71899999999999997"/>
    <n v="0.65"/>
    <n v="25487.599999999999"/>
    <n v="27"/>
    <x v="1063"/>
    <n v="0"/>
    <s v="Alto"/>
    <x v="1"/>
    <n v="1"/>
    <n v="0"/>
  </r>
  <r>
    <s v="Piraúba"/>
    <x v="4"/>
    <n v="461"/>
    <n v="0.68400000000000005"/>
    <n v="0.67300000000000004"/>
    <n v="0.56399999999999995"/>
    <n v="13670.46"/>
    <n v="6"/>
    <x v="1064"/>
    <n v="0"/>
    <s v="Médio"/>
    <x v="0"/>
    <n v="0"/>
    <n v="0"/>
  </r>
  <r>
    <s v="Jaguapitã"/>
    <x v="6"/>
    <n v="513"/>
    <n v="0.71499999999999997"/>
    <n v="0.71399999999999997"/>
    <n v="0.61499999999999999"/>
    <n v="54956.68"/>
    <n v="10"/>
    <x v="1065"/>
    <n v="0"/>
    <s v="Alto"/>
    <x v="2"/>
    <n v="0"/>
    <n v="0"/>
  </r>
  <r>
    <s v="Santópolis Do Aguapeí"/>
    <x v="0"/>
    <n v="249"/>
    <n v="0.74"/>
    <n v="0.68"/>
    <n v="0.71899999999999997"/>
    <n v="13067.33"/>
    <n v="2"/>
    <x v="1066"/>
    <n v="0"/>
    <s v="Alto"/>
    <x v="0"/>
    <n v="0"/>
    <n v="1"/>
  </r>
  <r>
    <s v="Piên"/>
    <x v="6"/>
    <n v="340"/>
    <n v="0.69"/>
    <n v="0.67700000000000005"/>
    <n v="0.61599999999999999"/>
    <n v="56085.51"/>
    <n v="10"/>
    <x v="1067"/>
    <n v="0"/>
    <s v="Médio"/>
    <x v="2"/>
    <n v="0"/>
    <n v="0"/>
  </r>
  <r>
    <s v="Clementina"/>
    <x v="0"/>
    <n v="424"/>
    <n v="0.72499999999999998"/>
    <n v="0.70399999999999996"/>
    <n v="0.66"/>
    <n v="26394.01"/>
    <n v="6"/>
    <x v="1068"/>
    <n v="0"/>
    <s v="Alto"/>
    <x v="0"/>
    <n v="0"/>
    <n v="0"/>
  </r>
  <r>
    <s v="Campo Verde"/>
    <x v="8"/>
    <n v="1386"/>
    <n v="0.75"/>
    <n v="0.755"/>
    <n v="0.67"/>
    <n v="60604.23"/>
    <n v="29"/>
    <x v="1069"/>
    <n v="0"/>
    <s v="Alto"/>
    <x v="1"/>
    <n v="1"/>
    <n v="0"/>
  </r>
  <r>
    <s v="Propriá"/>
    <x v="21"/>
    <n v="1624"/>
    <n v="0.66"/>
    <n v="0.629"/>
    <n v="0.59299999999999997"/>
    <n v="14321.19"/>
    <n v="11"/>
    <x v="1070"/>
    <n v="0"/>
    <s v="Médio"/>
    <x v="3"/>
    <n v="1"/>
    <n v="0"/>
  </r>
  <r>
    <s v="Cambará"/>
    <x v="6"/>
    <n v="1169"/>
    <n v="0.72099999999999997"/>
    <n v="0.71099999999999997"/>
    <n v="0.64500000000000002"/>
    <n v="25990.45"/>
    <n v="23"/>
    <x v="1071"/>
    <n v="0"/>
    <s v="Alto"/>
    <x v="2"/>
    <n v="1"/>
    <n v="0"/>
  </r>
  <r>
    <s v="Palmeira Dos Índios"/>
    <x v="19"/>
    <n v="3329"/>
    <n v="0.63800000000000001"/>
    <n v="0.625"/>
    <n v="0.52300000000000002"/>
    <n v="9785.07"/>
    <n v="38"/>
    <x v="1072"/>
    <n v="0"/>
    <s v="Médio"/>
    <x v="3"/>
    <n v="1"/>
    <n v="0"/>
  </r>
  <r>
    <s v="União Paulista"/>
    <x v="0"/>
    <n v="77"/>
    <n v="0.75"/>
    <n v="0.69699999999999995"/>
    <n v="0.69899999999999995"/>
    <n v="25374.17"/>
    <n v="1"/>
    <x v="1073"/>
    <n v="0"/>
    <s v="Alto"/>
    <x v="0"/>
    <n v="0"/>
    <n v="1"/>
  </r>
  <r>
    <s v="Ituaçu"/>
    <x v="7"/>
    <n v="461"/>
    <n v="0.56999999999999995"/>
    <n v="0.56499999999999995"/>
    <n v="0.42499999999999999"/>
    <n v="9913.2099999999991"/>
    <n v="4"/>
    <x v="1074"/>
    <n v="1"/>
    <s v="Médio"/>
    <x v="3"/>
    <n v="0"/>
    <n v="0"/>
  </r>
  <r>
    <s v="Bataguassu"/>
    <x v="13"/>
    <n v="1032"/>
    <n v="0.71"/>
    <n v="0.69799999999999995"/>
    <n v="0.60599999999999998"/>
    <n v="33791.65"/>
    <n v="11"/>
    <x v="1075"/>
    <n v="0"/>
    <s v="Alto"/>
    <x v="1"/>
    <n v="1"/>
    <n v="0"/>
  </r>
  <r>
    <s v="Fernando Prestes"/>
    <x v="0"/>
    <n v="221"/>
    <n v="0.75800000000000001"/>
    <n v="0.746"/>
    <n v="0.68"/>
    <n v="28412.16"/>
    <n v="8"/>
    <x v="1076"/>
    <n v="0"/>
    <s v="Alto"/>
    <x v="0"/>
    <n v="0"/>
    <n v="0"/>
  </r>
  <r>
    <s v="Muritiba"/>
    <x v="7"/>
    <n v="901"/>
    <n v="0.66"/>
    <n v="0.629"/>
    <n v="0.57299999999999995"/>
    <n v="9419.42"/>
    <n v="10"/>
    <x v="1077"/>
    <n v="0"/>
    <s v="Médio"/>
    <x v="3"/>
    <n v="0"/>
    <n v="0"/>
  </r>
  <r>
    <s v="Cabrobó"/>
    <x v="5"/>
    <n v="1551"/>
    <n v="0.623"/>
    <n v="0.58099999999999996"/>
    <n v="0.53900000000000003"/>
    <n v="11041.04"/>
    <n v="16"/>
    <x v="1078"/>
    <n v="0"/>
    <s v="Médio"/>
    <x v="3"/>
    <n v="1"/>
    <n v="0"/>
  </r>
  <r>
    <s v="Ribeirão"/>
    <x v="5"/>
    <n v="2160"/>
    <n v="0.60199999999999998"/>
    <n v="0.59499999999999997"/>
    <n v="0.51600000000000001"/>
    <n v="8792.94"/>
    <n v="13"/>
    <x v="1079"/>
    <n v="0"/>
    <s v="Médio"/>
    <x v="3"/>
    <n v="1"/>
    <n v="0"/>
  </r>
  <r>
    <s v="Cachoeira"/>
    <x v="7"/>
    <n v="891"/>
    <n v="0.64700000000000002"/>
    <n v="0.61499999999999999"/>
    <n v="0.57699999999999996"/>
    <n v="14941.95"/>
    <n v="8"/>
    <x v="1080"/>
    <n v="0"/>
    <s v="Médio"/>
    <x v="3"/>
    <n v="0"/>
    <n v="0"/>
  </r>
  <r>
    <s v="Pérola"/>
    <x v="6"/>
    <n v="364"/>
    <n v="0.7"/>
    <n v="0.70399999999999996"/>
    <n v="0.60699999999999998"/>
    <n v="32119.07"/>
    <n v="8"/>
    <x v="1081"/>
    <n v="0"/>
    <s v="Alto"/>
    <x v="2"/>
    <n v="0"/>
    <n v="0"/>
  </r>
  <r>
    <s v="Colorado Do Oeste"/>
    <x v="23"/>
    <n v="822"/>
    <n v="0.68500000000000005"/>
    <n v="0.67600000000000005"/>
    <n v="0.58399999999999996"/>
    <n v="16410.55"/>
    <n v="5"/>
    <x v="1082"/>
    <n v="0"/>
    <s v="Médio"/>
    <x v="4"/>
    <n v="0"/>
    <n v="0"/>
  </r>
  <r>
    <s v="Rubiataba"/>
    <x v="10"/>
    <n v="826"/>
    <n v="0.72"/>
    <n v="0.68600000000000005"/>
    <n v="0.66600000000000004"/>
    <n v="20751.849999999999"/>
    <n v="20"/>
    <x v="1083"/>
    <n v="0"/>
    <s v="Alto"/>
    <x v="1"/>
    <n v="0"/>
    <n v="0"/>
  </r>
  <r>
    <s v="Nova Mutum"/>
    <x v="8"/>
    <n v="1762"/>
    <n v="0.75800000000000001"/>
    <n v="0.77300000000000002"/>
    <n v="0.67300000000000004"/>
    <n v="71101.06"/>
    <n v="41"/>
    <x v="1084"/>
    <n v="0"/>
    <s v="Alto"/>
    <x v="1"/>
    <n v="1"/>
    <n v="0"/>
  </r>
  <r>
    <s v="Cruzeiro Do Sul"/>
    <x v="26"/>
    <n v="4210"/>
    <n v="0.66400000000000003"/>
    <n v="0.64800000000000002"/>
    <n v="0.58199999999999996"/>
    <n v="13263.8"/>
    <n v="161"/>
    <x v="1085"/>
    <n v="0"/>
    <s v="Médio"/>
    <x v="4"/>
    <n v="1"/>
    <n v="0"/>
  </r>
  <r>
    <s v="Estância"/>
    <x v="21"/>
    <n v="3410"/>
    <n v="0.64700000000000002"/>
    <n v="0.627"/>
    <n v="0.55200000000000005"/>
    <n v="21761.11"/>
    <n v="17"/>
    <x v="1086"/>
    <n v="0"/>
    <s v="Médio"/>
    <x v="3"/>
    <n v="1"/>
    <n v="0"/>
  </r>
  <r>
    <s v="Gália"/>
    <x v="0"/>
    <n v="205"/>
    <n v="0.71"/>
    <n v="0.68400000000000005"/>
    <n v="0.63400000000000001"/>
    <n v="17968.98"/>
    <n v="4"/>
    <x v="1087"/>
    <n v="0"/>
    <s v="Alto"/>
    <x v="0"/>
    <n v="0"/>
    <n v="0"/>
  </r>
  <r>
    <s v="São Simão"/>
    <x v="10"/>
    <n v="777"/>
    <n v="0.72"/>
    <n v="0.75600000000000001"/>
    <n v="0.59899999999999998"/>
    <n v="121806.46"/>
    <n v="13"/>
    <x v="1088"/>
    <n v="0"/>
    <s v="Alto"/>
    <x v="1"/>
    <n v="0"/>
    <n v="0"/>
  </r>
  <r>
    <s v="Lago Da Pedra"/>
    <x v="18"/>
    <n v="2258"/>
    <n v="0.58899999999999997"/>
    <n v="0.56100000000000005"/>
    <n v="0.502"/>
    <n v="7309.94"/>
    <n v="9"/>
    <x v="1089"/>
    <n v="1"/>
    <s v="Médio"/>
    <x v="3"/>
    <n v="1"/>
    <n v="0"/>
  </r>
  <r>
    <s v="Capela Do Alto"/>
    <x v="0"/>
    <n v="831"/>
    <n v="0.7"/>
    <n v="0.67300000000000004"/>
    <n v="0.61699999999999999"/>
    <n v="14528.11"/>
    <n v="5"/>
    <x v="1090"/>
    <n v="0"/>
    <s v="Alto"/>
    <x v="0"/>
    <n v="0"/>
    <n v="0"/>
  </r>
  <r>
    <s v="Ubaitaba"/>
    <x v="7"/>
    <n v="1115"/>
    <n v="0.61099999999999999"/>
    <n v="0.60699999999999998"/>
    <n v="0.49"/>
    <n v="9992.19"/>
    <n v="6"/>
    <x v="1091"/>
    <n v="0"/>
    <s v="Médio"/>
    <x v="3"/>
    <n v="1"/>
    <n v="0"/>
  </r>
  <r>
    <s v="Piracanjuba"/>
    <x v="10"/>
    <n v="797"/>
    <n v="0.72099999999999997"/>
    <n v="0.72"/>
    <n v="0.59899999999999998"/>
    <n v="29862.240000000002"/>
    <n v="23"/>
    <x v="1092"/>
    <n v="0"/>
    <s v="Alto"/>
    <x v="1"/>
    <n v="0"/>
    <n v="0"/>
  </r>
  <r>
    <s v="Prudentópolis"/>
    <x v="6"/>
    <n v="1336"/>
    <n v="0.68"/>
    <n v="0.66400000000000003"/>
    <n v="0.57699999999999996"/>
    <n v="20371.89"/>
    <n v="91"/>
    <x v="1093"/>
    <n v="0"/>
    <s v="Médio"/>
    <x v="2"/>
    <n v="1"/>
    <n v="0"/>
  </r>
  <r>
    <s v="Abaetetuba"/>
    <x v="12"/>
    <n v="5567"/>
    <n v="0.628"/>
    <n v="0.57899999999999996"/>
    <n v="0.53700000000000003"/>
    <n v="8222.36"/>
    <n v="155"/>
    <x v="1094"/>
    <n v="0"/>
    <s v="Médio"/>
    <x v="4"/>
    <n v="1"/>
    <n v="0"/>
  </r>
  <r>
    <s v="Pirenópolis"/>
    <x v="10"/>
    <n v="878"/>
    <n v="0.69299999999999995"/>
    <n v="0.67800000000000005"/>
    <n v="0.60399999999999998"/>
    <n v="14120.17"/>
    <n v="26"/>
    <x v="1095"/>
    <n v="0"/>
    <s v="Médio"/>
    <x v="1"/>
    <n v="0"/>
    <n v="0"/>
  </r>
  <r>
    <s v="São Pedro Do Suaçuí"/>
    <x v="4"/>
    <n v="136"/>
    <n v="0.622"/>
    <n v="0.61099999999999999"/>
    <n v="0.501"/>
    <n v="10474.76"/>
    <n v="2"/>
    <x v="1096"/>
    <n v="0"/>
    <s v="Médio"/>
    <x v="0"/>
    <n v="0"/>
    <n v="1"/>
  </r>
  <r>
    <s v="Almeirim"/>
    <x v="12"/>
    <n v="1669"/>
    <n v="0.64200000000000002"/>
    <n v="0.65900000000000003"/>
    <n v="0.497"/>
    <n v="17706.580000000002"/>
    <n v="31"/>
    <x v="1097"/>
    <n v="0"/>
    <s v="Médio"/>
    <x v="4"/>
    <n v="1"/>
    <n v="0"/>
  </r>
  <r>
    <s v="Douradina"/>
    <x v="6"/>
    <n v="292"/>
    <n v="0.72"/>
    <n v="0.72099999999999997"/>
    <n v="0.64400000000000002"/>
    <n v="58912.77"/>
    <n v="8"/>
    <x v="1098"/>
    <n v="0"/>
    <s v="Alto"/>
    <x v="2"/>
    <n v="0"/>
    <n v="0"/>
  </r>
  <r>
    <s v="Bombinhas"/>
    <x v="14"/>
    <n v="279"/>
    <n v="0.78"/>
    <n v="0.753"/>
    <n v="0.73199999999999998"/>
    <n v="32847.65"/>
    <n v="11"/>
    <x v="1099"/>
    <n v="0"/>
    <s v="Alto"/>
    <x v="2"/>
    <n v="0"/>
    <n v="0"/>
  </r>
  <r>
    <s v="Pirapora Do Bom Jesus"/>
    <x v="0"/>
    <n v="124"/>
    <n v="0.72699999999999998"/>
    <n v="0.67900000000000005"/>
    <n v="0.69799999999999995"/>
    <n v="14980.96"/>
    <n v="19"/>
    <x v="1100"/>
    <n v="0"/>
    <s v="Alto"/>
    <x v="0"/>
    <n v="0"/>
    <n v="0"/>
  </r>
  <r>
    <s v="Parnaíba"/>
    <x v="22"/>
    <n v="8293"/>
    <n v="0.68700000000000006"/>
    <n v="0.65800000000000003"/>
    <n v="0.60399999999999998"/>
    <n v="12787.32"/>
    <n v="186"/>
    <x v="1101"/>
    <n v="0"/>
    <s v="Médio"/>
    <x v="3"/>
    <n v="1"/>
    <n v="0"/>
  </r>
  <r>
    <s v="Maracaçumé"/>
    <x v="18"/>
    <n v="1524"/>
    <n v="0.57999999999999996"/>
    <n v="0.54600000000000004"/>
    <n v="0.501"/>
    <n v="7448.61"/>
    <n v="10"/>
    <x v="1102"/>
    <n v="1"/>
    <s v="Médio"/>
    <x v="3"/>
    <n v="1"/>
    <n v="0"/>
  </r>
  <r>
    <s v="Elias Fausto"/>
    <x v="0"/>
    <n v="658"/>
    <n v="0.69499999999999995"/>
    <n v="0.70099999999999996"/>
    <n v="0.58299999999999996"/>
    <n v="34474.83"/>
    <n v="7"/>
    <x v="1103"/>
    <n v="0"/>
    <s v="Médio"/>
    <x v="0"/>
    <n v="0"/>
    <n v="0"/>
  </r>
  <r>
    <s v="Crixás"/>
    <x v="10"/>
    <n v="667"/>
    <n v="0.70799999999999996"/>
    <n v="0.70599999999999996"/>
    <n v="0.625"/>
    <n v="23428.26"/>
    <n v="16"/>
    <x v="1104"/>
    <n v="0"/>
    <s v="Alto"/>
    <x v="1"/>
    <n v="0"/>
    <n v="0"/>
  </r>
  <r>
    <s v="Rondon Do Pará"/>
    <x v="12"/>
    <n v="2607"/>
    <n v="0.60199999999999998"/>
    <n v="0.60599999999999998"/>
    <n v="0.45700000000000002"/>
    <n v="10257.31"/>
    <n v="9"/>
    <x v="1105"/>
    <n v="0"/>
    <s v="Médio"/>
    <x v="4"/>
    <n v="1"/>
    <n v="0"/>
  </r>
  <r>
    <s v="Barra Do Corda"/>
    <x v="18"/>
    <n v="3860"/>
    <n v="0.60599999999999998"/>
    <n v="0.58499999999999996"/>
    <n v="0.498"/>
    <n v="6941.9"/>
    <n v="17"/>
    <x v="1106"/>
    <n v="0"/>
    <s v="Médio"/>
    <x v="3"/>
    <n v="1"/>
    <n v="0"/>
  </r>
  <r>
    <s v="Santana Do Araguaia"/>
    <x v="12"/>
    <n v="2421"/>
    <n v="0.60199999999999998"/>
    <n v="0.59099999999999997"/>
    <n v="0.47799999999999998"/>
    <n v="11044.68"/>
    <n v="4"/>
    <x v="1107"/>
    <n v="0"/>
    <s v="Médio"/>
    <x v="4"/>
    <n v="1"/>
    <n v="0"/>
  </r>
  <r>
    <s v="Ibiapina"/>
    <x v="9"/>
    <n v="712"/>
    <n v="0.60799999999999998"/>
    <n v="0.55900000000000005"/>
    <n v="0.52500000000000002"/>
    <n v="7745.8"/>
    <n v="4"/>
    <x v="1108"/>
    <n v="0"/>
    <s v="Médio"/>
    <x v="3"/>
    <n v="0"/>
    <n v="0"/>
  </r>
  <r>
    <s v="Lagarto"/>
    <x v="21"/>
    <n v="2886"/>
    <n v="0.625"/>
    <n v="0.61299999999999999"/>
    <n v="0.51500000000000001"/>
    <n v="13548.27"/>
    <n v="98"/>
    <x v="1109"/>
    <n v="0"/>
    <s v="Médio"/>
    <x v="3"/>
    <n v="1"/>
    <n v="0"/>
  </r>
  <r>
    <s v="Ibicoara"/>
    <x v="7"/>
    <n v="939"/>
    <n v="0.59099999999999997"/>
    <n v="0.58299999999999996"/>
    <n v="0.48399999999999999"/>
    <n v="15888.76"/>
    <n v="11"/>
    <x v="1110"/>
    <n v="1"/>
    <s v="Médio"/>
    <x v="3"/>
    <n v="0"/>
    <n v="0"/>
  </r>
  <r>
    <s v="Medeiros Neto"/>
    <x v="7"/>
    <n v="1021"/>
    <n v="0.625"/>
    <n v="0.626"/>
    <n v="0.501"/>
    <n v="12864.08"/>
    <n v="4"/>
    <x v="1111"/>
    <n v="0"/>
    <s v="Médio"/>
    <x v="3"/>
    <n v="1"/>
    <n v="0"/>
  </r>
  <r>
    <s v="Itapuranga"/>
    <x v="10"/>
    <n v="1047"/>
    <n v="0.72599999999999998"/>
    <n v="0.7"/>
    <n v="0.65300000000000002"/>
    <n v="14523.96"/>
    <n v="10"/>
    <x v="1112"/>
    <n v="0"/>
    <s v="Alto"/>
    <x v="1"/>
    <n v="1"/>
    <n v="0"/>
  </r>
  <r>
    <s v="Costa Rica"/>
    <x v="13"/>
    <n v="989"/>
    <n v="0.70599999999999996"/>
    <n v="0.71699999999999997"/>
    <n v="0.60599999999999998"/>
    <n v="75311.86"/>
    <n v="8"/>
    <x v="1113"/>
    <n v="0"/>
    <s v="Alto"/>
    <x v="1"/>
    <n v="1"/>
    <n v="0"/>
  </r>
  <r>
    <s v="Catolé Do Rocha"/>
    <x v="17"/>
    <n v="1257"/>
    <n v="0.64"/>
    <n v="0.61699999999999999"/>
    <n v="0.53900000000000003"/>
    <n v="11961.95"/>
    <n v="35"/>
    <x v="1114"/>
    <n v="0"/>
    <s v="Médio"/>
    <x v="3"/>
    <n v="1"/>
    <n v="0"/>
  </r>
  <r>
    <s v="Riolândia"/>
    <x v="0"/>
    <n v="543"/>
    <n v="0.70299999999999996"/>
    <n v="0.67700000000000005"/>
    <n v="0.629"/>
    <n v="17148.57"/>
    <n v="4"/>
    <x v="1115"/>
    <n v="0"/>
    <s v="Alto"/>
    <x v="0"/>
    <n v="0"/>
    <n v="0"/>
  </r>
  <r>
    <s v="Nazaré"/>
    <x v="7"/>
    <n v="1371"/>
    <n v="0.64"/>
    <n v="0.63700000000000001"/>
    <n v="0.53200000000000003"/>
    <n v="8377.23"/>
    <n v="47"/>
    <x v="1116"/>
    <n v="0"/>
    <s v="Médio"/>
    <x v="3"/>
    <n v="1"/>
    <n v="0"/>
  </r>
  <r>
    <s v="Rio Real"/>
    <x v="7"/>
    <n v="1529"/>
    <n v="0.56999999999999995"/>
    <n v="0.56799999999999995"/>
    <n v="0.45200000000000001"/>
    <n v="20315.66"/>
    <n v="5"/>
    <x v="1117"/>
    <n v="1"/>
    <s v="Médio"/>
    <x v="3"/>
    <n v="1"/>
    <n v="0"/>
  </r>
  <r>
    <s v="Mar De Espanha"/>
    <x v="4"/>
    <n v="492"/>
    <n v="0.68400000000000005"/>
    <n v="0.69399999999999995"/>
    <n v="0.55800000000000005"/>
    <n v="12030.77"/>
    <n v="7"/>
    <x v="1118"/>
    <n v="0"/>
    <s v="Médio"/>
    <x v="0"/>
    <n v="0"/>
    <n v="0"/>
  </r>
  <r>
    <s v="Paraisópolis"/>
    <x v="4"/>
    <n v="868"/>
    <n v="0.73"/>
    <n v="0.69199999999999995"/>
    <n v="0.65700000000000003"/>
    <n v="19968.68"/>
    <n v="16"/>
    <x v="1119"/>
    <n v="0"/>
    <s v="Alto"/>
    <x v="0"/>
    <n v="0"/>
    <n v="0"/>
  </r>
  <r>
    <s v="Fernando De Noronha"/>
    <x v="5"/>
    <n v="137"/>
    <n v="0.79"/>
    <n v="0.78100000000000003"/>
    <n v="0.748"/>
    <n v="41803.519999999997"/>
    <n v="4"/>
    <x v="1120"/>
    <n v="0"/>
    <s v="Alto"/>
    <x v="3"/>
    <n v="0"/>
    <n v="0"/>
  </r>
  <r>
    <s v="Aparecida D'Oeste"/>
    <x v="0"/>
    <n v="137"/>
    <n v="0.72099999999999997"/>
    <n v="0.69699999999999995"/>
    <n v="0.67"/>
    <n v="22567.32"/>
    <n v="2"/>
    <x v="1121"/>
    <n v="0"/>
    <s v="Alto"/>
    <x v="0"/>
    <n v="0"/>
    <n v="1"/>
  </r>
  <r>
    <s v="Águas Lindas De Goiás"/>
    <x v="10"/>
    <n v="12766"/>
    <n v="0.69"/>
    <n v="0.64700000000000002"/>
    <n v="0.58799999999999997"/>
    <n v="8510.85"/>
    <n v="88"/>
    <x v="1122"/>
    <n v="0"/>
    <s v="Médio"/>
    <x v="1"/>
    <n v="1"/>
    <n v="0"/>
  </r>
  <r>
    <s v="Cesário Lange"/>
    <x v="0"/>
    <n v="616"/>
    <n v="0.70599999999999996"/>
    <n v="0.71499999999999997"/>
    <n v="0.61099999999999999"/>
    <n v="20966.88"/>
    <n v="14"/>
    <x v="1123"/>
    <n v="0"/>
    <s v="Alto"/>
    <x v="0"/>
    <n v="0"/>
    <n v="0"/>
  </r>
  <r>
    <s v="Ipiaú"/>
    <x v="7"/>
    <n v="2362"/>
    <n v="0.67"/>
    <n v="0.68700000000000006"/>
    <n v="0.55100000000000005"/>
    <n v="9022.7199999999993"/>
    <n v="44"/>
    <x v="1124"/>
    <n v="0"/>
    <s v="Médio"/>
    <x v="3"/>
    <n v="1"/>
    <n v="0"/>
  </r>
  <r>
    <s v="Santa Albertina"/>
    <x v="0"/>
    <n v="208"/>
    <n v="0.72799999999999998"/>
    <n v="0.71599999999999997"/>
    <n v="0.66500000000000004"/>
    <n v="31782.25"/>
    <n v="3"/>
    <x v="1125"/>
    <n v="0"/>
    <s v="Alto"/>
    <x v="0"/>
    <n v="0"/>
    <n v="0"/>
  </r>
  <r>
    <s v="Guaraniaçu"/>
    <x v="6"/>
    <n v="394"/>
    <n v="0.67700000000000005"/>
    <n v="0.69799999999999995"/>
    <n v="0.52800000000000002"/>
    <n v="25189.53"/>
    <n v="5"/>
    <x v="1126"/>
    <n v="0"/>
    <s v="Médio"/>
    <x v="2"/>
    <n v="0"/>
    <n v="0"/>
  </r>
  <r>
    <s v="Roca Sales"/>
    <x v="3"/>
    <n v="327"/>
    <n v="0.73"/>
    <n v="0.753"/>
    <n v="0.60199999999999998"/>
    <n v="40074.49"/>
    <n v="10"/>
    <x v="1127"/>
    <n v="0"/>
    <s v="Alto"/>
    <x v="2"/>
    <n v="0"/>
    <n v="0"/>
  </r>
  <r>
    <s v="Paiçandu"/>
    <x v="6"/>
    <n v="1851"/>
    <n v="0.71599999999999997"/>
    <n v="0.69699999999999995"/>
    <n v="0.63200000000000001"/>
    <n v="19421.23"/>
    <n v="15"/>
    <x v="1128"/>
    <n v="0"/>
    <s v="Alto"/>
    <x v="2"/>
    <n v="1"/>
    <n v="0"/>
  </r>
  <r>
    <s v="Panorama"/>
    <x v="0"/>
    <n v="857"/>
    <n v="0.72199999999999998"/>
    <n v="0.72399999999999998"/>
    <n v="0.63900000000000001"/>
    <n v="16381.45"/>
    <n v="17"/>
    <x v="1129"/>
    <n v="0"/>
    <s v="Alto"/>
    <x v="0"/>
    <n v="0"/>
    <n v="0"/>
  </r>
  <r>
    <s v="Boa Viagem"/>
    <x v="9"/>
    <n v="1685"/>
    <n v="0.59799999999999998"/>
    <n v="0.55300000000000005"/>
    <n v="0.504"/>
    <n v="6834.78"/>
    <n v="73"/>
    <x v="1130"/>
    <n v="1"/>
    <s v="Médio"/>
    <x v="3"/>
    <n v="1"/>
    <n v="0"/>
  </r>
  <r>
    <s v="Penha"/>
    <x v="14"/>
    <n v="814"/>
    <n v="0.74299999999999999"/>
    <n v="0.73899999999999999"/>
    <n v="0.64"/>
    <n v="20660.810000000001"/>
    <n v="35"/>
    <x v="1131"/>
    <n v="0"/>
    <s v="Alto"/>
    <x v="2"/>
    <n v="0"/>
    <n v="0"/>
  </r>
  <r>
    <s v="Nossa Senhora Do Socorro"/>
    <x v="21"/>
    <n v="11256"/>
    <n v="0.66400000000000003"/>
    <n v="0.62"/>
    <n v="0.58099999999999996"/>
    <n v="13045.51"/>
    <n v="98"/>
    <x v="1132"/>
    <n v="0"/>
    <s v="Médio"/>
    <x v="3"/>
    <n v="1"/>
    <n v="0"/>
  </r>
  <r>
    <s v="Pitanga"/>
    <x v="6"/>
    <n v="1168"/>
    <n v="0.7"/>
    <n v="0.69599999999999995"/>
    <n v="0.621"/>
    <n v="25328.959999999999"/>
    <n v="54"/>
    <x v="1133"/>
    <n v="0"/>
    <s v="Alto"/>
    <x v="2"/>
    <n v="1"/>
    <n v="0"/>
  </r>
  <r>
    <s v="Santa Branca"/>
    <x v="0"/>
    <n v="483"/>
    <n v="0.73499999999999999"/>
    <n v="0.70599999999999996"/>
    <n v="0.67800000000000005"/>
    <n v="17224.14"/>
    <n v="13"/>
    <x v="1134"/>
    <n v="0"/>
    <s v="Alto"/>
    <x v="0"/>
    <n v="0"/>
    <n v="0"/>
  </r>
  <r>
    <s v="Bofete"/>
    <x v="0"/>
    <n v="338"/>
    <n v="0.70499999999999996"/>
    <n v="0.7"/>
    <n v="0.60899999999999999"/>
    <n v="14349.1"/>
    <n v="5"/>
    <x v="1135"/>
    <n v="0"/>
    <s v="Alto"/>
    <x v="0"/>
    <n v="0"/>
    <n v="0"/>
  </r>
  <r>
    <s v="Esplanada"/>
    <x v="7"/>
    <n v="1478"/>
    <n v="0.58899999999999997"/>
    <n v="0.58899999999999997"/>
    <n v="0.46899999999999997"/>
    <n v="13207.15"/>
    <n v="13"/>
    <x v="1136"/>
    <n v="1"/>
    <s v="Médio"/>
    <x v="3"/>
    <n v="1"/>
    <n v="0"/>
  </r>
  <r>
    <s v="Livramento De Nossa Senhora"/>
    <x v="7"/>
    <n v="1086"/>
    <n v="0.61099999999999999"/>
    <n v="0.58699999999999997"/>
    <n v="0.49099999999999999"/>
    <n v="9342.24"/>
    <n v="44"/>
    <x v="1137"/>
    <n v="0"/>
    <s v="Médio"/>
    <x v="3"/>
    <n v="1"/>
    <n v="0"/>
  </r>
  <r>
    <s v="Jeremoabo"/>
    <x v="7"/>
    <n v="1118"/>
    <n v="0.54700000000000004"/>
    <n v="0.56100000000000005"/>
    <n v="0.42399999999999999"/>
    <n v="7611.16"/>
    <n v="6"/>
    <x v="1138"/>
    <n v="1"/>
    <s v="Baixo"/>
    <x v="3"/>
    <n v="1"/>
    <n v="0"/>
  </r>
  <r>
    <s v="Itanhandu"/>
    <x v="4"/>
    <n v="626"/>
    <n v="0.74"/>
    <n v="0.72"/>
    <n v="0.64300000000000002"/>
    <n v="26494.54"/>
    <n v="19"/>
    <x v="1139"/>
    <n v="0"/>
    <s v="Alto"/>
    <x v="0"/>
    <n v="0"/>
    <n v="0"/>
  </r>
  <r>
    <s v="Portão"/>
    <x v="3"/>
    <n v="1409"/>
    <n v="0.71299999999999997"/>
    <n v="0.72499999999999998"/>
    <n v="0.58399999999999996"/>
    <n v="34705.949999999997"/>
    <n v="31"/>
    <x v="1140"/>
    <n v="0"/>
    <s v="Alto"/>
    <x v="2"/>
    <n v="1"/>
    <n v="0"/>
  </r>
  <r>
    <s v="Caarapó"/>
    <x v="13"/>
    <n v="1094"/>
    <n v="0.69"/>
    <n v="0.67600000000000005"/>
    <n v="0.59199999999999997"/>
    <n v="43288.69"/>
    <n v="20"/>
    <x v="1141"/>
    <n v="0"/>
    <s v="Médio"/>
    <x v="1"/>
    <n v="1"/>
    <n v="0"/>
  </r>
  <r>
    <s v="Eldorado"/>
    <x v="13"/>
    <n v="553"/>
    <n v="0.68400000000000005"/>
    <n v="0.67400000000000004"/>
    <n v="0.57699999999999996"/>
    <n v="26666.26"/>
    <n v="1"/>
    <x v="1142"/>
    <n v="0"/>
    <s v="Médio"/>
    <x v="1"/>
    <n v="0"/>
    <n v="1"/>
  </r>
  <r>
    <s v="Sumidouro"/>
    <x v="1"/>
    <n v="237"/>
    <n v="0.61099999999999999"/>
    <n v="0.65800000000000003"/>
    <n v="0.436"/>
    <n v="24476.1"/>
    <n v="24"/>
    <x v="1143"/>
    <n v="0"/>
    <s v="Médio"/>
    <x v="0"/>
    <n v="0"/>
    <n v="0"/>
  </r>
  <r>
    <s v="Orindiúva"/>
    <x v="0"/>
    <n v="337"/>
    <n v="0.76700000000000002"/>
    <n v="0.71899999999999997"/>
    <n v="0.76200000000000001"/>
    <n v="67015.87"/>
    <n v="2"/>
    <x v="1144"/>
    <n v="0"/>
    <s v="Alto"/>
    <x v="0"/>
    <n v="0"/>
    <n v="1"/>
  </r>
  <r>
    <s v="Campos Novos"/>
    <x v="14"/>
    <n v="1398"/>
    <n v="0.74199999999999999"/>
    <n v="0.72099999999999997"/>
    <n v="0.65800000000000003"/>
    <n v="55186.5"/>
    <n v="38"/>
    <x v="1145"/>
    <n v="0"/>
    <s v="Alto"/>
    <x v="2"/>
    <n v="1"/>
    <n v="0"/>
  </r>
  <r>
    <s v="Neves Paulista"/>
    <x v="0"/>
    <n v="274"/>
    <n v="0.754"/>
    <n v="0.73699999999999999"/>
    <n v="0.70699999999999996"/>
    <n v="20913.11"/>
    <n v="4"/>
    <x v="1146"/>
    <n v="0"/>
    <s v="Alto"/>
    <x v="0"/>
    <n v="0"/>
    <n v="0"/>
  </r>
  <r>
    <s v="Ibipeba"/>
    <x v="7"/>
    <n v="611"/>
    <n v="0.61599999999999999"/>
    <n v="0.57699999999999996"/>
    <n v="0.54500000000000004"/>
    <n v="6356.68"/>
    <n v="1"/>
    <x v="1147"/>
    <n v="0"/>
    <s v="Médio"/>
    <x v="3"/>
    <n v="0"/>
    <n v="1"/>
  </r>
  <r>
    <s v="Goianira"/>
    <x v="10"/>
    <n v="2093"/>
    <n v="0.69"/>
    <n v="0.67400000000000004"/>
    <n v="0.59599999999999997"/>
    <n v="19640.77"/>
    <n v="19"/>
    <x v="1148"/>
    <n v="0"/>
    <s v="Médio"/>
    <x v="1"/>
    <n v="1"/>
    <n v="0"/>
  </r>
  <r>
    <s v="Rio Maria"/>
    <x v="12"/>
    <n v="911"/>
    <n v="0.63800000000000001"/>
    <n v="0.65100000000000002"/>
    <n v="0.495"/>
    <n v="22968.76"/>
    <n v="12"/>
    <x v="1149"/>
    <n v="0"/>
    <s v="Médio"/>
    <x v="4"/>
    <n v="0"/>
    <n v="0"/>
  </r>
  <r>
    <s v="Currais Novos"/>
    <x v="16"/>
    <n v="1966"/>
    <n v="0.69099999999999995"/>
    <n v="0.67300000000000004"/>
    <n v="0.61699999999999999"/>
    <n v="14103.95"/>
    <n v="46"/>
    <x v="1150"/>
    <n v="0"/>
    <s v="Médio"/>
    <x v="3"/>
    <n v="1"/>
    <n v="0"/>
  </r>
  <r>
    <s v="Ruy Barbosa"/>
    <x v="7"/>
    <n v="1340"/>
    <n v="0.61"/>
    <n v="0.58299999999999996"/>
    <n v="0.505"/>
    <n v="9861.77"/>
    <n v="10"/>
    <x v="1151"/>
    <n v="0"/>
    <s v="Médio"/>
    <x v="3"/>
    <n v="1"/>
    <n v="0"/>
  </r>
  <r>
    <s v="Arapoti"/>
    <x v="6"/>
    <n v="1380"/>
    <n v="0.72299999999999998"/>
    <n v="0.71499999999999997"/>
    <n v="0.64300000000000002"/>
    <n v="37589.39"/>
    <n v="29"/>
    <x v="1152"/>
    <n v="0"/>
    <s v="Alto"/>
    <x v="2"/>
    <n v="1"/>
    <n v="0"/>
  </r>
  <r>
    <s v="Pedra Bela"/>
    <x v="0"/>
    <n v="57"/>
    <n v="0.67700000000000005"/>
    <n v="0.67100000000000004"/>
    <n v="0.58099999999999996"/>
    <n v="12135.78"/>
    <n v="1"/>
    <x v="1153"/>
    <n v="0"/>
    <s v="Médio"/>
    <x v="0"/>
    <n v="0"/>
    <n v="1"/>
  </r>
  <r>
    <s v="Santa Cruz"/>
    <x v="16"/>
    <n v="1934"/>
    <n v="0.63500000000000001"/>
    <n v="0.59699999999999998"/>
    <n v="0.56399999999999995"/>
    <n v="11735.96"/>
    <n v="26"/>
    <x v="1154"/>
    <n v="0"/>
    <s v="Médio"/>
    <x v="3"/>
    <n v="1"/>
    <n v="0"/>
  </r>
  <r>
    <s v="Areado"/>
    <x v="4"/>
    <n v="610"/>
    <n v="0.72699999999999998"/>
    <n v="0.7"/>
    <n v="0.64900000000000002"/>
    <n v="14617.92"/>
    <n v="6"/>
    <x v="1155"/>
    <n v="0"/>
    <s v="Alto"/>
    <x v="0"/>
    <n v="0"/>
    <n v="0"/>
  </r>
  <r>
    <s v="Joaquim Távora"/>
    <x v="6"/>
    <n v="423"/>
    <n v="0.7"/>
    <n v="0.69899999999999995"/>
    <n v="0.61299999999999999"/>
    <n v="45033.39"/>
    <n v="13"/>
    <x v="1156"/>
    <n v="0"/>
    <s v="Alto"/>
    <x v="2"/>
    <n v="0"/>
    <n v="0"/>
  </r>
  <r>
    <s v="Itapissuma"/>
    <x v="5"/>
    <n v="1078"/>
    <n v="0.63300000000000001"/>
    <n v="0.58899999999999997"/>
    <n v="0.56399999999999995"/>
    <n v="48390.13"/>
    <n v="21"/>
    <x v="1157"/>
    <n v="0"/>
    <s v="Médio"/>
    <x v="3"/>
    <n v="1"/>
    <n v="0"/>
  </r>
  <r>
    <s v="São Francisco Do Conde"/>
    <x v="7"/>
    <n v="1379"/>
    <n v="0.67400000000000004"/>
    <n v="0.64100000000000001"/>
    <n v="0.58699999999999997"/>
    <n v="296459.34999999998"/>
    <n v="40"/>
    <x v="1158"/>
    <n v="0"/>
    <s v="Médio"/>
    <x v="3"/>
    <n v="1"/>
    <n v="0"/>
  </r>
  <r>
    <s v="Santo Antônio Do Jardim"/>
    <x v="0"/>
    <n v="164"/>
    <n v="0.71"/>
    <n v="0.70299999999999996"/>
    <n v="0.62"/>
    <n v="25020.880000000001"/>
    <n v="10"/>
    <x v="1159"/>
    <n v="0"/>
    <s v="Alto"/>
    <x v="0"/>
    <n v="0"/>
    <n v="0"/>
  </r>
  <r>
    <s v="Sanclerlândia"/>
    <x v="10"/>
    <n v="293"/>
    <n v="0.73599999999999999"/>
    <n v="0.72499999999999998"/>
    <n v="0.66200000000000003"/>
    <n v="16517.38"/>
    <n v="2"/>
    <x v="1160"/>
    <n v="0"/>
    <s v="Alto"/>
    <x v="1"/>
    <n v="0"/>
    <n v="1"/>
  </r>
  <r>
    <s v="Magda"/>
    <x v="0"/>
    <n v="105"/>
    <n v="0.753"/>
    <n v="0.72399999999999998"/>
    <n v="0.71699999999999997"/>
    <n v="21246.6"/>
    <n v="3"/>
    <x v="1161"/>
    <n v="0"/>
    <s v="Alto"/>
    <x v="0"/>
    <n v="0"/>
    <n v="0"/>
  </r>
  <r>
    <s v="Pardinho"/>
    <x v="0"/>
    <n v="247"/>
    <n v="0.72699999999999998"/>
    <n v="0.71799999999999997"/>
    <n v="0.65200000000000002"/>
    <n v="44771.78"/>
    <n v="9"/>
    <x v="1162"/>
    <n v="0"/>
    <s v="Alto"/>
    <x v="0"/>
    <n v="0"/>
    <n v="0"/>
  </r>
  <r>
    <s v="Porto Nacional"/>
    <x v="20"/>
    <n v="2956"/>
    <n v="0.74"/>
    <n v="0.69899999999999995"/>
    <n v="0.70099999999999996"/>
    <n v="28589.65"/>
    <n v="47"/>
    <x v="1163"/>
    <n v="0"/>
    <s v="Alto"/>
    <x v="4"/>
    <n v="1"/>
    <n v="0"/>
  </r>
  <r>
    <s v="Apiúna"/>
    <x v="14"/>
    <n v="173"/>
    <n v="0.70799999999999996"/>
    <n v="0.73499999999999999"/>
    <n v="0.58399999999999996"/>
    <n v="37073.339999999997"/>
    <n v="14"/>
    <x v="1164"/>
    <n v="0"/>
    <s v="Alto"/>
    <x v="2"/>
    <n v="0"/>
    <n v="0"/>
  </r>
  <r>
    <s v="Itariri"/>
    <x v="0"/>
    <n v="736"/>
    <n v="0.67700000000000005"/>
    <n v="0.64200000000000002"/>
    <n v="0.57699999999999996"/>
    <n v="13696.27"/>
    <n v="4"/>
    <x v="1165"/>
    <n v="0"/>
    <s v="Médio"/>
    <x v="0"/>
    <n v="0"/>
    <n v="0"/>
  </r>
  <r>
    <s v="Rafard"/>
    <x v="0"/>
    <n v="350"/>
    <n v="0.745"/>
    <n v="0.72199999999999998"/>
    <n v="0.69599999999999995"/>
    <n v="33913.11"/>
    <n v="8"/>
    <x v="1166"/>
    <n v="0"/>
    <s v="Alto"/>
    <x v="0"/>
    <n v="0"/>
    <n v="0"/>
  </r>
  <r>
    <s v="Serra Preta"/>
    <x v="7"/>
    <n v="411"/>
    <n v="0.56999999999999995"/>
    <n v="0.54100000000000004"/>
    <n v="0.45900000000000002"/>
    <n v="6196.66"/>
    <n v="4"/>
    <x v="1167"/>
    <n v="1"/>
    <s v="Médio"/>
    <x v="3"/>
    <n v="0"/>
    <n v="0"/>
  </r>
  <r>
    <s v="Coelho Neto"/>
    <x v="18"/>
    <n v="3348"/>
    <n v="0.56399999999999995"/>
    <n v="0.54400000000000004"/>
    <n v="0.45400000000000001"/>
    <n v="7738.13"/>
    <n v="6"/>
    <x v="1168"/>
    <n v="1"/>
    <s v="Médio"/>
    <x v="3"/>
    <n v="1"/>
    <n v="0"/>
  </r>
  <r>
    <s v="Grajaú"/>
    <x v="18"/>
    <n v="3146"/>
    <n v="0.60899999999999999"/>
    <n v="0.60299999999999998"/>
    <n v="0.497"/>
    <n v="8309.7999999999993"/>
    <n v="12"/>
    <x v="1169"/>
    <n v="0"/>
    <s v="Médio"/>
    <x v="3"/>
    <n v="1"/>
    <n v="0"/>
  </r>
  <r>
    <s v="Silva Jardim"/>
    <x v="1"/>
    <n v="945"/>
    <n v="0.65400000000000003"/>
    <n v="0.65700000000000003"/>
    <n v="0.53600000000000003"/>
    <n v="18959.5"/>
    <n v="6"/>
    <x v="1170"/>
    <n v="0"/>
    <s v="Médio"/>
    <x v="0"/>
    <n v="0"/>
    <n v="0"/>
  </r>
  <r>
    <s v="Tarumã"/>
    <x v="0"/>
    <n v="725"/>
    <n v="0.753"/>
    <n v="0.73799999999999999"/>
    <n v="0.68"/>
    <n v="78512.45"/>
    <n v="12"/>
    <x v="1171"/>
    <n v="0"/>
    <s v="Alto"/>
    <x v="0"/>
    <n v="0"/>
    <n v="0"/>
  </r>
  <r>
    <s v="Caetité"/>
    <x v="7"/>
    <n v="1724"/>
    <n v="0.625"/>
    <n v="0.63100000000000001"/>
    <n v="0.48399999999999999"/>
    <n v="12097.2"/>
    <n v="23"/>
    <x v="1172"/>
    <n v="0"/>
    <s v="Médio"/>
    <x v="3"/>
    <n v="1"/>
    <n v="0"/>
  </r>
  <r>
    <s v="Pau Dos Ferros"/>
    <x v="16"/>
    <n v="1406"/>
    <n v="0.68"/>
    <n v="0.66600000000000004"/>
    <n v="0.58399999999999996"/>
    <n v="14287.29"/>
    <n v="43"/>
    <x v="1173"/>
    <n v="0"/>
    <s v="Médio"/>
    <x v="3"/>
    <n v="1"/>
    <n v="0"/>
  </r>
  <r>
    <s v="Itaparica"/>
    <x v="7"/>
    <n v="1139"/>
    <n v="0.67"/>
    <n v="0.65700000000000003"/>
    <n v="0.55300000000000005"/>
    <n v="9227.69"/>
    <n v="8"/>
    <x v="1174"/>
    <n v="0"/>
    <s v="Médio"/>
    <x v="3"/>
    <n v="1"/>
    <n v="0"/>
  </r>
  <r>
    <s v="Jaguarari"/>
    <x v="7"/>
    <n v="1017"/>
    <n v="0.65900000000000003"/>
    <n v="0.64400000000000002"/>
    <n v="0.55100000000000005"/>
    <n v="8444.36"/>
    <n v="23"/>
    <x v="1175"/>
    <n v="0"/>
    <s v="Médio"/>
    <x v="3"/>
    <n v="1"/>
    <n v="0"/>
  </r>
  <r>
    <s v="Lagoa Da Prata"/>
    <x v="4"/>
    <n v="2323"/>
    <n v="0.73199999999999998"/>
    <n v="0.72"/>
    <n v="0.65500000000000003"/>
    <n v="27161.02"/>
    <n v="23"/>
    <x v="1176"/>
    <n v="0"/>
    <s v="Alto"/>
    <x v="0"/>
    <n v="1"/>
    <n v="0"/>
  </r>
  <r>
    <s v="Açu"/>
    <x v="16"/>
    <n v="2546"/>
    <n v="0.66"/>
    <n v="0.64100000000000001"/>
    <n v="0.56799999999999995"/>
    <n v="13571.24"/>
    <n v="48"/>
    <x v="1177"/>
    <n v="0"/>
    <s v="Médio"/>
    <x v="3"/>
    <n v="1"/>
    <n v="0"/>
  </r>
  <r>
    <s v="Santana"/>
    <x v="7"/>
    <n v="902"/>
    <n v="0.60799999999999998"/>
    <n v="0.58499999999999996"/>
    <n v="0.496"/>
    <n v="7811.76"/>
    <n v="16"/>
    <x v="1178"/>
    <n v="0"/>
    <s v="Médio"/>
    <x v="3"/>
    <n v="0"/>
    <n v="0"/>
  </r>
  <r>
    <s v="Sebastianópolis Do Sul"/>
    <x v="0"/>
    <n v="113"/>
    <n v="0.77300000000000002"/>
    <n v="0.748"/>
    <n v="0.74"/>
    <n v="253147.24"/>
    <n v="5"/>
    <x v="1179"/>
    <n v="0"/>
    <s v="Alto"/>
    <x v="0"/>
    <n v="0"/>
    <n v="0"/>
  </r>
  <r>
    <s v="Turmalina"/>
    <x v="4"/>
    <n v="775"/>
    <n v="0.68200000000000005"/>
    <n v="0.64600000000000002"/>
    <n v="0.60199999999999998"/>
    <n v="12146.37"/>
    <n v="13"/>
    <x v="1180"/>
    <n v="0"/>
    <s v="Médio"/>
    <x v="0"/>
    <n v="0"/>
    <n v="0"/>
  </r>
  <r>
    <s v="Goiás"/>
    <x v="10"/>
    <n v="901"/>
    <n v="0.71"/>
    <n v="0.71299999999999997"/>
    <n v="0.621"/>
    <n v="16933.45"/>
    <n v="31"/>
    <x v="1181"/>
    <n v="0"/>
    <s v="Alto"/>
    <x v="1"/>
    <n v="0"/>
    <n v="0"/>
  </r>
  <r>
    <s v="Capim Grosso"/>
    <x v="7"/>
    <n v="1477"/>
    <n v="0.621"/>
    <n v="0.62"/>
    <n v="0.51400000000000001"/>
    <n v="11347.86"/>
    <n v="38"/>
    <x v="1182"/>
    <n v="0"/>
    <s v="Médio"/>
    <x v="3"/>
    <n v="1"/>
    <n v="0"/>
  </r>
  <r>
    <s v="Russas"/>
    <x v="9"/>
    <n v="2572"/>
    <n v="0.67400000000000004"/>
    <n v="0.61699999999999999"/>
    <n v="0.626"/>
    <n v="12125.65"/>
    <n v="51"/>
    <x v="1183"/>
    <n v="0"/>
    <s v="Médio"/>
    <x v="3"/>
    <n v="1"/>
    <n v="0"/>
  </r>
  <r>
    <s v="Maracaju"/>
    <x v="13"/>
    <n v="1968"/>
    <n v="0.73599999999999999"/>
    <n v="0.74399999999999999"/>
    <n v="0.61299999999999999"/>
    <n v="52514.89"/>
    <n v="38"/>
    <x v="1184"/>
    <n v="0"/>
    <s v="Alto"/>
    <x v="1"/>
    <n v="1"/>
    <n v="0"/>
  </r>
  <r>
    <s v="Viçosa Do Ceará"/>
    <x v="9"/>
    <n v="1091"/>
    <n v="0.56999999999999995"/>
    <n v="0.52100000000000002"/>
    <n v="0.47499999999999998"/>
    <n v="6357.65"/>
    <n v="8"/>
    <x v="1185"/>
    <n v="1"/>
    <s v="Médio"/>
    <x v="3"/>
    <n v="1"/>
    <n v="0"/>
  </r>
  <r>
    <s v="Santa Fé"/>
    <x v="6"/>
    <n v="451"/>
    <n v="0.70499999999999996"/>
    <n v="0.72099999999999997"/>
    <n v="0.60099999999999998"/>
    <n v="20214.060000000001"/>
    <n v="12"/>
    <x v="1186"/>
    <n v="0"/>
    <s v="Alto"/>
    <x v="2"/>
    <n v="0"/>
    <n v="0"/>
  </r>
  <r>
    <s v="Marechal Floriano"/>
    <x v="15"/>
    <n v="400"/>
    <n v="0.71"/>
    <n v="0.71499999999999997"/>
    <n v="0.58899999999999997"/>
    <n v="23083.88"/>
    <n v="14"/>
    <x v="1187"/>
    <n v="0"/>
    <s v="Alto"/>
    <x v="0"/>
    <n v="0"/>
    <n v="0"/>
  </r>
  <r>
    <s v="Casa Nova"/>
    <x v="7"/>
    <n v="2894"/>
    <n v="0.56999999999999995"/>
    <n v="0.57699999999999996"/>
    <n v="0.435"/>
    <n v="8027.25"/>
    <n v="12"/>
    <x v="1188"/>
    <n v="1"/>
    <s v="Médio"/>
    <x v="3"/>
    <n v="1"/>
    <n v="0"/>
  </r>
  <r>
    <s v="Rio Casca"/>
    <x v="4"/>
    <n v="603"/>
    <n v="0.65"/>
    <n v="0.65100000000000002"/>
    <n v="0.51900000000000002"/>
    <n v="12602.46"/>
    <n v="7"/>
    <x v="1189"/>
    <n v="0"/>
    <s v="Médio"/>
    <x v="0"/>
    <n v="0"/>
    <n v="0"/>
  </r>
  <r>
    <s v="Rio Azul"/>
    <x v="6"/>
    <n v="290"/>
    <n v="0.68700000000000006"/>
    <n v="0.72799999999999998"/>
    <n v="0.54400000000000004"/>
    <n v="31664.240000000002"/>
    <n v="11"/>
    <x v="1190"/>
    <n v="0"/>
    <s v="Médio"/>
    <x v="2"/>
    <n v="0"/>
    <n v="0"/>
  </r>
  <r>
    <s v="Araçuaí"/>
    <x v="4"/>
    <n v="1445"/>
    <n v="0.66"/>
    <n v="0.63300000000000001"/>
    <n v="0.56000000000000005"/>
    <n v="9796.2800000000007"/>
    <n v="35"/>
    <x v="1191"/>
    <n v="0"/>
    <s v="Médio"/>
    <x v="0"/>
    <n v="1"/>
    <n v="0"/>
  </r>
  <r>
    <s v="Bernardino De Campos"/>
    <x v="0"/>
    <n v="467"/>
    <n v="0.73"/>
    <n v="0.71299999999999997"/>
    <n v="0.66200000000000003"/>
    <n v="18250.23"/>
    <n v="11"/>
    <x v="1192"/>
    <n v="0"/>
    <s v="Alto"/>
    <x v="0"/>
    <n v="0"/>
    <n v="0"/>
  </r>
  <r>
    <s v="Papagaios"/>
    <x v="4"/>
    <n v="736"/>
    <n v="0.67"/>
    <n v="0.65"/>
    <n v="0.54500000000000004"/>
    <n v="14584.18"/>
    <n v="7"/>
    <x v="1193"/>
    <n v="0"/>
    <s v="Médio"/>
    <x v="0"/>
    <n v="0"/>
    <n v="0"/>
  </r>
  <r>
    <s v="Campina Da Lagoa"/>
    <x v="6"/>
    <n v="675"/>
    <n v="0.7"/>
    <n v="0.67700000000000005"/>
    <n v="0.623"/>
    <n v="29148.63"/>
    <n v="21"/>
    <x v="1194"/>
    <n v="0"/>
    <s v="Alto"/>
    <x v="2"/>
    <n v="0"/>
    <n v="0"/>
  </r>
  <r>
    <s v="Esmeraldas"/>
    <x v="4"/>
    <n v="3464"/>
    <n v="0.67"/>
    <n v="0.64900000000000002"/>
    <n v="0.56699999999999995"/>
    <n v="9699.93"/>
    <n v="37"/>
    <x v="1195"/>
    <n v="0"/>
    <s v="Médio"/>
    <x v="0"/>
    <n v="1"/>
    <n v="0"/>
  </r>
  <r>
    <s v="Capitão Leônidas Marques"/>
    <x v="6"/>
    <n v="658"/>
    <n v="0.71599999999999997"/>
    <n v="0.71199999999999997"/>
    <n v="0.623"/>
    <n v="94484.79"/>
    <n v="17"/>
    <x v="1196"/>
    <n v="0"/>
    <s v="Alto"/>
    <x v="2"/>
    <n v="0"/>
    <n v="0"/>
  </r>
  <r>
    <s v="Congonhal"/>
    <x v="4"/>
    <n v="378"/>
    <n v="0.71"/>
    <n v="0.68100000000000005"/>
    <n v="0.626"/>
    <n v="16469.23"/>
    <n v="3"/>
    <x v="1197"/>
    <n v="0"/>
    <s v="Alto"/>
    <x v="0"/>
    <n v="0"/>
    <n v="0"/>
  </r>
  <r>
    <s v="Iporã"/>
    <x v="6"/>
    <n v="591"/>
    <n v="0.70599999999999996"/>
    <n v="0.69599999999999995"/>
    <n v="0.61099999999999999"/>
    <n v="24207.87"/>
    <n v="11"/>
    <x v="1198"/>
    <n v="0"/>
    <s v="Alto"/>
    <x v="2"/>
    <n v="0"/>
    <n v="0"/>
  </r>
  <r>
    <s v="Ortigueira"/>
    <x v="6"/>
    <n v="650"/>
    <n v="0.60899999999999999"/>
    <n v="0.63200000000000001"/>
    <n v="0.441"/>
    <n v="52276.46"/>
    <n v="16"/>
    <x v="1199"/>
    <n v="0"/>
    <s v="Médio"/>
    <x v="2"/>
    <n v="0"/>
    <n v="0"/>
  </r>
  <r>
    <s v="Carambeí"/>
    <x v="6"/>
    <n v="1027"/>
    <n v="0.72799999999999998"/>
    <n v="0.72099999999999997"/>
    <n v="0.64"/>
    <n v="59507.51"/>
    <n v="21"/>
    <x v="1200"/>
    <n v="0"/>
    <s v="Alto"/>
    <x v="2"/>
    <n v="1"/>
    <n v="0"/>
  </r>
  <r>
    <s v="Itobi"/>
    <x v="0"/>
    <n v="352"/>
    <n v="0.72"/>
    <n v="0.69699999999999995"/>
    <n v="0.64600000000000002"/>
    <n v="16244.19"/>
    <n v="5"/>
    <x v="1201"/>
    <n v="0"/>
    <s v="Alto"/>
    <x v="0"/>
    <n v="0"/>
    <n v="0"/>
  </r>
  <r>
    <s v="São Francisco"/>
    <x v="4"/>
    <n v="2330"/>
    <n v="0.63800000000000001"/>
    <n v="0.59499999999999997"/>
    <n v="0.54200000000000004"/>
    <n v="8459.7800000000007"/>
    <n v="47"/>
    <x v="1202"/>
    <n v="0"/>
    <s v="Médio"/>
    <x v="0"/>
    <n v="1"/>
    <n v="0"/>
  </r>
  <r>
    <s v="Faxinal"/>
    <x v="6"/>
    <n v="670"/>
    <n v="0.68700000000000006"/>
    <n v="0.69699999999999995"/>
    <n v="0.58399999999999996"/>
    <n v="23925.360000000001"/>
    <n v="24"/>
    <x v="1203"/>
    <n v="0"/>
    <s v="Médio"/>
    <x v="2"/>
    <n v="0"/>
    <n v="0"/>
  </r>
  <r>
    <s v="Sapezal"/>
    <x v="8"/>
    <n v="950"/>
    <n v="0.73199999999999998"/>
    <n v="0.75800000000000001"/>
    <n v="0.62"/>
    <n v="113763.91"/>
    <n v="18"/>
    <x v="1204"/>
    <n v="0"/>
    <s v="Alto"/>
    <x v="1"/>
    <n v="0"/>
    <n v="0"/>
  </r>
  <r>
    <s v="Quissamã"/>
    <x v="1"/>
    <n v="717"/>
    <n v="0.7"/>
    <n v="0.69799999999999995"/>
    <n v="0.61"/>
    <n v="43048.94"/>
    <n v="14"/>
    <x v="1205"/>
    <n v="0"/>
    <s v="Alto"/>
    <x v="0"/>
    <n v="0"/>
    <n v="0"/>
  </r>
  <r>
    <s v="Ivinhema"/>
    <x v="13"/>
    <n v="937"/>
    <n v="0.72"/>
    <n v="0.71499999999999997"/>
    <n v="0.61499999999999999"/>
    <n v="45022.01"/>
    <n v="9"/>
    <x v="1206"/>
    <n v="0"/>
    <s v="Alto"/>
    <x v="1"/>
    <n v="0"/>
    <n v="0"/>
  </r>
  <r>
    <s v="Sidrolândia"/>
    <x v="13"/>
    <n v="1652"/>
    <n v="0.69"/>
    <n v="0.69399999999999995"/>
    <n v="0.56100000000000005"/>
    <n v="28426.58"/>
    <n v="16"/>
    <x v="1207"/>
    <n v="0"/>
    <s v="Médio"/>
    <x v="1"/>
    <n v="1"/>
    <n v="0"/>
  </r>
  <r>
    <s v="Presidente Jânio Quadros"/>
    <x v="7"/>
    <n v="257"/>
    <n v="0.54200000000000004"/>
    <n v="0.53300000000000003"/>
    <n v="0.38600000000000001"/>
    <n v="5528.25"/>
    <n v="17"/>
    <x v="1208"/>
    <n v="1"/>
    <s v="Baixo"/>
    <x v="3"/>
    <n v="0"/>
    <n v="0"/>
  </r>
  <r>
    <s v="Canavieiras"/>
    <x v="7"/>
    <n v="1549"/>
    <n v="0.59"/>
    <n v="0.59599999999999997"/>
    <n v="0.434"/>
    <n v="9333.93"/>
    <n v="16"/>
    <x v="1209"/>
    <n v="1"/>
    <s v="Médio"/>
    <x v="3"/>
    <n v="1"/>
    <n v="0"/>
  </r>
  <r>
    <s v="São José De Ribamar"/>
    <x v="18"/>
    <n v="10226"/>
    <n v="0.70799999999999996"/>
    <n v="0.64200000000000002"/>
    <n v="0.7"/>
    <n v="10808.38"/>
    <n v="119"/>
    <x v="1210"/>
    <n v="0"/>
    <s v="Alto"/>
    <x v="3"/>
    <n v="1"/>
    <n v="0"/>
  </r>
  <r>
    <s v="Santa Quitéria"/>
    <x v="9"/>
    <n v="1354"/>
    <n v="0.61599999999999999"/>
    <n v="0.54600000000000004"/>
    <n v="0.55300000000000005"/>
    <n v="9174.9699999999993"/>
    <n v="6"/>
    <x v="1211"/>
    <n v="0"/>
    <s v="Médio"/>
    <x v="3"/>
    <n v="1"/>
    <n v="0"/>
  </r>
  <r>
    <s v="Conceição Do Araguaia"/>
    <x v="12"/>
    <n v="2330"/>
    <n v="0.64"/>
    <n v="0.63100000000000001"/>
    <n v="0.54"/>
    <n v="11674.44"/>
    <n v="12"/>
    <x v="1212"/>
    <n v="0"/>
    <s v="Médio"/>
    <x v="4"/>
    <n v="1"/>
    <n v="0"/>
  </r>
  <r>
    <s v="Dom Eliseu"/>
    <x v="12"/>
    <n v="2552"/>
    <n v="0.61499999999999999"/>
    <n v="0.60599999999999998"/>
    <n v="0.502"/>
    <n v="11459.84"/>
    <n v="5"/>
    <x v="1213"/>
    <n v="0"/>
    <s v="Médio"/>
    <x v="4"/>
    <n v="1"/>
    <n v="0"/>
  </r>
  <r>
    <s v="Pindaí"/>
    <x v="7"/>
    <n v="259"/>
    <n v="0.60299999999999998"/>
    <n v="0.56599999999999995"/>
    <n v="0.498"/>
    <n v="9914.36"/>
    <n v="3"/>
    <x v="1214"/>
    <n v="0"/>
    <s v="Médio"/>
    <x v="3"/>
    <n v="0"/>
    <n v="0"/>
  </r>
  <r>
    <s v="Amambai"/>
    <x v="13"/>
    <n v="1278"/>
    <n v="0.67"/>
    <n v="0.68300000000000005"/>
    <n v="0.54600000000000004"/>
    <n v="23076.05"/>
    <n v="30"/>
    <x v="1215"/>
    <n v="0"/>
    <s v="Médio"/>
    <x v="1"/>
    <n v="1"/>
    <n v="0"/>
  </r>
  <r>
    <s v="Tianguá"/>
    <x v="9"/>
    <n v="3254"/>
    <n v="0.65700000000000003"/>
    <n v="0.628"/>
    <n v="0.58699999999999997"/>
    <n v="14123.58"/>
    <n v="39"/>
    <x v="1216"/>
    <n v="0"/>
    <s v="Médio"/>
    <x v="3"/>
    <n v="1"/>
    <n v="0"/>
  </r>
  <r>
    <s v="Petrolândia"/>
    <x v="5"/>
    <n v="1811"/>
    <n v="0.623"/>
    <n v="0.60399999999999998"/>
    <n v="0.53100000000000003"/>
    <n v="25132.13"/>
    <n v="40"/>
    <x v="1217"/>
    <n v="0"/>
    <s v="Médio"/>
    <x v="3"/>
    <n v="1"/>
    <n v="0"/>
  </r>
  <r>
    <s v="Águas Da Prata"/>
    <x v="0"/>
    <n v="278"/>
    <n v="0.78"/>
    <n v="0.75"/>
    <n v="0.71599999999999997"/>
    <n v="17688.07"/>
    <n v="3"/>
    <x v="1218"/>
    <n v="0"/>
    <s v="Alto"/>
    <x v="0"/>
    <n v="0"/>
    <n v="0"/>
  </r>
  <r>
    <s v="Ibirama"/>
    <x v="14"/>
    <n v="753"/>
    <n v="0.73699999999999999"/>
    <n v="0.749"/>
    <n v="0.63"/>
    <n v="20913.82"/>
    <n v="18"/>
    <x v="1219"/>
    <n v="0"/>
    <s v="Alto"/>
    <x v="2"/>
    <n v="0"/>
    <n v="0"/>
  </r>
  <r>
    <s v="Planaltina"/>
    <x v="10"/>
    <n v="5468"/>
    <n v="0.66900000000000004"/>
    <n v="0.65300000000000002"/>
    <n v="0.56599999999999995"/>
    <n v="10896.14"/>
    <n v="79"/>
    <x v="1220"/>
    <n v="0"/>
    <s v="Médio"/>
    <x v="1"/>
    <n v="1"/>
    <n v="0"/>
  </r>
  <r>
    <s v="Formoso Do Araguaia"/>
    <x v="20"/>
    <n v="883"/>
    <n v="0.67"/>
    <n v="0.64"/>
    <n v="0.58699999999999997"/>
    <n v="19757.560000000001"/>
    <n v="7"/>
    <x v="1221"/>
    <n v="0"/>
    <s v="Médio"/>
    <x v="4"/>
    <n v="0"/>
    <n v="0"/>
  </r>
  <r>
    <s v="Igarapé-Açu"/>
    <x v="12"/>
    <n v="1457"/>
    <n v="0.59499999999999997"/>
    <n v="0.57899999999999996"/>
    <n v="0.49"/>
    <n v="8890.9599999999991"/>
    <n v="26"/>
    <x v="1222"/>
    <n v="1"/>
    <s v="Médio"/>
    <x v="4"/>
    <n v="1"/>
    <n v="0"/>
  </r>
  <r>
    <s v="Assaré"/>
    <x v="9"/>
    <n v="728"/>
    <n v="0.6"/>
    <n v="0.57299999999999995"/>
    <n v="0.48199999999999998"/>
    <n v="6510.21"/>
    <n v="3"/>
    <x v="1223"/>
    <n v="0"/>
    <s v="Médio"/>
    <x v="3"/>
    <n v="0"/>
    <n v="0"/>
  </r>
  <r>
    <s v="Campos Belos"/>
    <x v="10"/>
    <n v="1096"/>
    <n v="0.69"/>
    <n v="0.66100000000000003"/>
    <n v="0.61599999999999999"/>
    <n v="12562.82"/>
    <n v="21"/>
    <x v="1224"/>
    <n v="0"/>
    <s v="Médio"/>
    <x v="1"/>
    <n v="1"/>
    <n v="0"/>
  </r>
  <r>
    <s v="Estreito"/>
    <x v="18"/>
    <n v="2037"/>
    <n v="0.65900000000000003"/>
    <n v="0.66600000000000004"/>
    <n v="0.53600000000000003"/>
    <n v="16604.900000000001"/>
    <n v="9"/>
    <x v="1225"/>
    <n v="0"/>
    <s v="Médio"/>
    <x v="3"/>
    <n v="1"/>
    <n v="0"/>
  </r>
  <r>
    <s v="Santa Bárbara"/>
    <x v="4"/>
    <n v="1514"/>
    <n v="0.71"/>
    <n v="0.67600000000000005"/>
    <n v="0.64200000000000002"/>
    <n v="22766.6"/>
    <n v="28"/>
    <x v="1226"/>
    <n v="0"/>
    <s v="Alto"/>
    <x v="0"/>
    <n v="1"/>
    <n v="0"/>
  </r>
  <r>
    <s v="Campanha"/>
    <x v="4"/>
    <n v="669"/>
    <n v="0.71"/>
    <n v="0.71499999999999997"/>
    <n v="0.58699999999999997"/>
    <n v="19523.66"/>
    <n v="22"/>
    <x v="1227"/>
    <n v="0"/>
    <s v="Alto"/>
    <x v="0"/>
    <n v="0"/>
    <n v="0"/>
  </r>
  <r>
    <s v="Pacajus"/>
    <x v="9"/>
    <n v="3002"/>
    <n v="0.65900000000000003"/>
    <n v="0.60899999999999999"/>
    <n v="0.59599999999999997"/>
    <n v="14375.34"/>
    <n v="68"/>
    <x v="1228"/>
    <n v="0"/>
    <s v="Médio"/>
    <x v="3"/>
    <n v="1"/>
    <n v="0"/>
  </r>
  <r>
    <s v="Itapagipe"/>
    <x v="4"/>
    <n v="428"/>
    <n v="0.72299999999999998"/>
    <n v="0.72799999999999998"/>
    <n v="0.60299999999999998"/>
    <n v="25974.3"/>
    <n v="15"/>
    <x v="1229"/>
    <n v="0"/>
    <s v="Alto"/>
    <x v="0"/>
    <n v="0"/>
    <n v="0"/>
  </r>
  <r>
    <s v="Getulina"/>
    <x v="0"/>
    <n v="429"/>
    <n v="0.72"/>
    <n v="0.69599999999999995"/>
    <n v="0.65200000000000002"/>
    <n v="15019.6"/>
    <n v="9"/>
    <x v="1230"/>
    <n v="0"/>
    <s v="Alto"/>
    <x v="0"/>
    <n v="0"/>
    <n v="0"/>
  </r>
  <r>
    <s v="Rincão"/>
    <x v="0"/>
    <n v="456"/>
    <n v="0.73"/>
    <n v="0.70099999999999996"/>
    <n v="0.68200000000000005"/>
    <n v="16111.67"/>
    <n v="9"/>
    <x v="1231"/>
    <n v="0"/>
    <s v="Alto"/>
    <x v="0"/>
    <n v="0"/>
    <n v="0"/>
  </r>
  <r>
    <s v="Guarantã Do Norte"/>
    <x v="8"/>
    <n v="1492"/>
    <n v="0.70299999999999996"/>
    <n v="0.69199999999999995"/>
    <n v="0.60899999999999999"/>
    <n v="19771.72"/>
    <n v="20"/>
    <x v="1232"/>
    <n v="0"/>
    <s v="Alto"/>
    <x v="1"/>
    <n v="1"/>
    <n v="0"/>
  </r>
  <r>
    <s v="Itabela"/>
    <x v="7"/>
    <n v="1603"/>
    <n v="0.59899999999999998"/>
    <n v="0.61399999999999999"/>
    <n v="0.46500000000000002"/>
    <n v="10596.36"/>
    <n v="12"/>
    <x v="1233"/>
    <n v="1"/>
    <s v="Médio"/>
    <x v="3"/>
    <n v="1"/>
    <n v="0"/>
  </r>
  <r>
    <s v="Santo Antônio Do Monte"/>
    <x v="4"/>
    <n v="1097"/>
    <n v="0.72"/>
    <n v="0.73599999999999999"/>
    <n v="0.61499999999999999"/>
    <n v="17512.03"/>
    <n v="22"/>
    <x v="1234"/>
    <n v="0"/>
    <s v="Alto"/>
    <x v="0"/>
    <n v="1"/>
    <n v="0"/>
  </r>
  <r>
    <s v="Araputanga"/>
    <x v="8"/>
    <n v="720"/>
    <n v="0.72499999999999998"/>
    <n v="0.70399999999999996"/>
    <n v="0.65500000000000003"/>
    <n v="25725.3"/>
    <n v="15"/>
    <x v="1235"/>
    <n v="0"/>
    <s v="Alto"/>
    <x v="1"/>
    <n v="0"/>
    <n v="0"/>
  </r>
  <r>
    <s v="Teutônia"/>
    <x v="3"/>
    <n v="1100"/>
    <n v="0.747"/>
    <n v="0.751"/>
    <n v="0.65"/>
    <n v="35871.81"/>
    <n v="37"/>
    <x v="1236"/>
    <n v="0"/>
    <s v="Alto"/>
    <x v="2"/>
    <n v="1"/>
    <n v="0"/>
  </r>
  <r>
    <s v="Palmeirópolis"/>
    <x v="20"/>
    <n v="403"/>
    <n v="0.67"/>
    <n v="0.65200000000000002"/>
    <n v="0.57099999999999995"/>
    <n v="14595.51"/>
    <n v="2"/>
    <x v="1237"/>
    <n v="0"/>
    <s v="Médio"/>
    <x v="4"/>
    <n v="0"/>
    <n v="1"/>
  </r>
  <r>
    <s v="Ladário"/>
    <x v="13"/>
    <n v="1322"/>
    <n v="0.7"/>
    <n v="0.68700000000000006"/>
    <n v="0.61799999999999999"/>
    <n v="12464.41"/>
    <n v="10"/>
    <x v="1238"/>
    <n v="0"/>
    <s v="Alto"/>
    <x v="1"/>
    <n v="1"/>
    <n v="0"/>
  </r>
  <r>
    <s v="Manhumirim"/>
    <x v="4"/>
    <n v="931"/>
    <n v="0.7"/>
    <n v="0.67900000000000005"/>
    <n v="0.58899999999999997"/>
    <n v="18737.39"/>
    <n v="17"/>
    <x v="1239"/>
    <n v="0"/>
    <s v="Alto"/>
    <x v="0"/>
    <n v="0"/>
    <n v="0"/>
  </r>
  <r>
    <s v="São Gabriel Do Oeste"/>
    <x v="13"/>
    <n v="1217"/>
    <n v="0.73"/>
    <n v="0.751"/>
    <n v="0.60799999999999998"/>
    <n v="60764.83"/>
    <n v="21"/>
    <x v="1240"/>
    <n v="0"/>
    <s v="Alto"/>
    <x v="1"/>
    <n v="1"/>
    <n v="0"/>
  </r>
  <r>
    <s v="Juruena"/>
    <x v="8"/>
    <n v="342"/>
    <n v="0.66200000000000003"/>
    <n v="0.64700000000000002"/>
    <n v="0.56299999999999994"/>
    <n v="11933.08"/>
    <n v="2"/>
    <x v="1241"/>
    <n v="0"/>
    <s v="Médio"/>
    <x v="1"/>
    <n v="0"/>
    <n v="1"/>
  </r>
  <r>
    <s v="Iguaí"/>
    <x v="7"/>
    <n v="954"/>
    <n v="0.55200000000000005"/>
    <n v="0.55900000000000005"/>
    <n v="0.38200000000000001"/>
    <n v="7028.27"/>
    <n v="20"/>
    <x v="1242"/>
    <n v="1"/>
    <s v="Médio"/>
    <x v="3"/>
    <n v="1"/>
    <n v="0"/>
  </r>
  <r>
    <s v="Itatinga"/>
    <x v="0"/>
    <n v="1100"/>
    <n v="0.70599999999999996"/>
    <n v="0.68500000000000005"/>
    <n v="0.61"/>
    <n v="13308.85"/>
    <n v="22"/>
    <x v="1243"/>
    <n v="0"/>
    <s v="Alto"/>
    <x v="0"/>
    <n v="1"/>
    <n v="0"/>
  </r>
  <r>
    <s v="Ribas Do Rio Pardo"/>
    <x v="13"/>
    <n v="836"/>
    <n v="0.66400000000000003"/>
    <n v="0.68100000000000005"/>
    <n v="0.51900000000000002"/>
    <n v="38908.720000000001"/>
    <n v="5"/>
    <x v="1244"/>
    <n v="0"/>
    <s v="Médio"/>
    <x v="1"/>
    <n v="0"/>
    <n v="0"/>
  </r>
  <r>
    <s v="Nova Petrópolis"/>
    <x v="3"/>
    <n v="612"/>
    <n v="0.78"/>
    <n v="0.77500000000000002"/>
    <n v="0.68799999999999994"/>
    <n v="34342.980000000003"/>
    <n v="35"/>
    <x v="1245"/>
    <n v="0"/>
    <s v="Alto"/>
    <x v="2"/>
    <n v="0"/>
    <n v="0"/>
  </r>
  <r>
    <s v="São João Do Caiuá"/>
    <x v="6"/>
    <n v="261"/>
    <n v="0.66400000000000003"/>
    <n v="0.67800000000000005"/>
    <n v="0.55100000000000005"/>
    <n v="17734.02"/>
    <n v="4"/>
    <x v="1246"/>
    <n v="0"/>
    <s v="Médio"/>
    <x v="2"/>
    <n v="0"/>
    <n v="0"/>
  </r>
  <r>
    <s v="Santa Rita D'Oeste"/>
    <x v="0"/>
    <n v="55"/>
    <n v="0.76"/>
    <n v="0.71099999999999997"/>
    <n v="0.74"/>
    <n v="21852.83"/>
    <n v="1"/>
    <x v="1247"/>
    <n v="0"/>
    <s v="Alto"/>
    <x v="0"/>
    <n v="0"/>
    <n v="1"/>
  </r>
  <r>
    <s v="Mandirituba"/>
    <x v="6"/>
    <n v="481"/>
    <n v="0.65500000000000003"/>
    <n v="0.67700000000000005"/>
    <n v="0.51500000000000001"/>
    <n v="21729.5"/>
    <n v="25"/>
    <x v="1248"/>
    <n v="0"/>
    <s v="Médio"/>
    <x v="2"/>
    <n v="0"/>
    <n v="0"/>
  </r>
  <r>
    <s v="Italva"/>
    <x v="1"/>
    <n v="468"/>
    <n v="0.68799999999999994"/>
    <n v="0.69199999999999995"/>
    <n v="0.59499999999999997"/>
    <n v="22591.24"/>
    <n v="7"/>
    <x v="1249"/>
    <n v="0"/>
    <s v="Médio"/>
    <x v="0"/>
    <n v="0"/>
    <n v="0"/>
  </r>
  <r>
    <s v="Mendonça"/>
    <x v="0"/>
    <n v="178"/>
    <n v="0.74"/>
    <n v="0.72"/>
    <n v="0.66300000000000003"/>
    <n v="41393.06"/>
    <n v="0"/>
    <x v="1250"/>
    <n v="0"/>
    <s v="Alto"/>
    <x v="0"/>
    <n v="0"/>
    <n v="1"/>
  </r>
  <r>
    <s v="Analândia"/>
    <x v="0"/>
    <n v="181"/>
    <n v="0.754"/>
    <n v="0.745"/>
    <n v="0.66800000000000004"/>
    <n v="29771.71"/>
    <n v="0"/>
    <x v="1251"/>
    <n v="0"/>
    <s v="Alto"/>
    <x v="0"/>
    <n v="0"/>
    <n v="1"/>
  </r>
  <r>
    <s v="Itamogi"/>
    <x v="4"/>
    <n v="344"/>
    <n v="0.67400000000000004"/>
    <n v="0.66500000000000004"/>
    <n v="0.56799999999999995"/>
    <n v="19391.04"/>
    <n v="12"/>
    <x v="1252"/>
    <n v="0"/>
    <s v="Médio"/>
    <x v="0"/>
    <n v="0"/>
    <n v="0"/>
  </r>
  <r>
    <s v="Aparecida Do Taboado"/>
    <x v="13"/>
    <n v="969"/>
    <n v="0.7"/>
    <n v="0.71699999999999997"/>
    <n v="0.58799999999999997"/>
    <n v="36108.339999999997"/>
    <n v="11"/>
    <x v="1253"/>
    <n v="0"/>
    <s v="Alto"/>
    <x v="1"/>
    <n v="1"/>
    <n v="0"/>
  </r>
  <r>
    <s v="Inocência"/>
    <x v="13"/>
    <n v="252"/>
    <n v="0.68"/>
    <n v="0.70199999999999996"/>
    <n v="0.53100000000000003"/>
    <n v="32096.52"/>
    <n v="10"/>
    <x v="1254"/>
    <n v="0"/>
    <s v="Médio"/>
    <x v="1"/>
    <n v="0"/>
    <n v="0"/>
  </r>
  <r>
    <s v="Arandu"/>
    <x v="0"/>
    <n v="229"/>
    <n v="0.68500000000000005"/>
    <n v="0.67500000000000004"/>
    <n v="0.59199999999999997"/>
    <n v="20640.43"/>
    <n v="4"/>
    <x v="1255"/>
    <n v="0"/>
    <s v="Médio"/>
    <x v="0"/>
    <n v="0"/>
    <n v="0"/>
  </r>
  <r>
    <s v="Uraí"/>
    <x v="6"/>
    <n v="430"/>
    <n v="0.72099999999999997"/>
    <n v="0.69799999999999995"/>
    <n v="0.65500000000000003"/>
    <n v="20740.38"/>
    <n v="16"/>
    <x v="1256"/>
    <n v="0"/>
    <s v="Alto"/>
    <x v="2"/>
    <n v="0"/>
    <n v="0"/>
  </r>
  <r>
    <s v="Ipueiras"/>
    <x v="9"/>
    <n v="1035"/>
    <n v="0.57299999999999995"/>
    <n v="0.53400000000000003"/>
    <n v="0.47899999999999998"/>
    <n v="5794.4"/>
    <n v="42"/>
    <x v="1257"/>
    <n v="1"/>
    <s v="Médio"/>
    <x v="3"/>
    <n v="1"/>
    <n v="0"/>
  </r>
  <r>
    <s v="Colméia"/>
    <x v="20"/>
    <n v="392"/>
    <n v="0.67"/>
    <n v="0.64500000000000002"/>
    <n v="0.57399999999999995"/>
    <n v="15684.03"/>
    <n v="1"/>
    <x v="1258"/>
    <n v="0"/>
    <s v="Médio"/>
    <x v="4"/>
    <n v="0"/>
    <n v="1"/>
  </r>
  <r>
    <s v="Rio Claro"/>
    <x v="1"/>
    <n v="671"/>
    <n v="0.68"/>
    <n v="0.7"/>
    <n v="0.56699999999999995"/>
    <n v="18746.419999999998"/>
    <n v="14"/>
    <x v="1259"/>
    <n v="0"/>
    <s v="Médio"/>
    <x v="0"/>
    <n v="0"/>
    <n v="0"/>
  </r>
  <r>
    <s v="Carneirinho"/>
    <x v="4"/>
    <n v="333"/>
    <n v="0.74099999999999999"/>
    <n v="0.749"/>
    <n v="0.622"/>
    <n v="30470.54"/>
    <n v="6"/>
    <x v="1260"/>
    <n v="0"/>
    <s v="Alto"/>
    <x v="0"/>
    <n v="0"/>
    <n v="0"/>
  </r>
  <r>
    <s v="Turvo"/>
    <x v="6"/>
    <n v="312"/>
    <n v="0.67200000000000004"/>
    <n v="0.66800000000000004"/>
    <n v="0.54900000000000004"/>
    <n v="27483.75"/>
    <n v="14"/>
    <x v="1261"/>
    <n v="0"/>
    <s v="Médio"/>
    <x v="2"/>
    <n v="0"/>
    <n v="0"/>
  </r>
  <r>
    <s v="Primeiro De Maio"/>
    <x v="6"/>
    <n v="427"/>
    <n v="0.70099999999999996"/>
    <n v="0.69499999999999995"/>
    <n v="0.59899999999999998"/>
    <n v="24103.4"/>
    <n v="9"/>
    <x v="1262"/>
    <n v="0"/>
    <s v="Alto"/>
    <x v="2"/>
    <n v="0"/>
    <n v="0"/>
  </r>
  <r>
    <s v="Cerejeiras"/>
    <x v="23"/>
    <n v="827"/>
    <n v="0.69"/>
    <n v="0.68799999999999994"/>
    <n v="0.60199999999999998"/>
    <n v="22721.08"/>
    <n v="10"/>
    <x v="1263"/>
    <n v="0"/>
    <s v="Médio"/>
    <x v="4"/>
    <n v="0"/>
    <n v="0"/>
  </r>
  <r>
    <s v="Caiuá"/>
    <x v="0"/>
    <n v="104"/>
    <n v="0.7"/>
    <n v="0.66500000000000004"/>
    <n v="0.63500000000000001"/>
    <n v="13996.95"/>
    <n v="3"/>
    <x v="1264"/>
    <n v="0"/>
    <s v="Alto"/>
    <x v="0"/>
    <n v="0"/>
    <n v="0"/>
  </r>
  <r>
    <s v="Acaraú"/>
    <x v="9"/>
    <n v="1615"/>
    <n v="0.60099999999999998"/>
    <n v="0.55400000000000005"/>
    <n v="0.51700000000000002"/>
    <n v="9409.83"/>
    <n v="71"/>
    <x v="1265"/>
    <n v="0"/>
    <s v="Médio"/>
    <x v="3"/>
    <n v="1"/>
    <n v="0"/>
  </r>
  <r>
    <s v="Pedra Azul"/>
    <x v="4"/>
    <n v="1327"/>
    <n v="0.627"/>
    <n v="0.59599999999999997"/>
    <n v="0.51800000000000002"/>
    <n v="8536.33"/>
    <n v="14"/>
    <x v="1266"/>
    <n v="0"/>
    <s v="Médio"/>
    <x v="0"/>
    <n v="1"/>
    <n v="0"/>
  </r>
  <r>
    <s v="Buritis"/>
    <x v="4"/>
    <n v="1071"/>
    <n v="0.67200000000000004"/>
    <n v="0.66600000000000004"/>
    <n v="0.55800000000000005"/>
    <n v="27268.1"/>
    <n v="10"/>
    <x v="1267"/>
    <n v="0"/>
    <s v="Médio"/>
    <x v="0"/>
    <n v="1"/>
    <n v="0"/>
  </r>
  <r>
    <s v="Chapada Dos Guimarães"/>
    <x v="8"/>
    <n v="719"/>
    <n v="0.68799999999999994"/>
    <n v="0.67700000000000005"/>
    <n v="0.57799999999999996"/>
    <n v="32950.22"/>
    <n v="31"/>
    <x v="1268"/>
    <n v="0"/>
    <s v="Médio"/>
    <x v="1"/>
    <n v="0"/>
    <n v="0"/>
  </r>
  <r>
    <s v="Itapipoca"/>
    <x v="9"/>
    <n v="4723"/>
    <n v="0.64"/>
    <n v="0.56200000000000006"/>
    <n v="0.61299999999999999"/>
    <n v="10511.93"/>
    <n v="125"/>
    <x v="1269"/>
    <n v="0"/>
    <s v="Médio"/>
    <x v="3"/>
    <n v="1"/>
    <n v="0"/>
  </r>
  <r>
    <s v="Dolcinópolis"/>
    <x v="0"/>
    <n v="70"/>
    <n v="0.74199999999999999"/>
    <n v="0.69899999999999995"/>
    <n v="0.70899999999999996"/>
    <n v="20261.419999999998"/>
    <n v="1"/>
    <x v="1270"/>
    <n v="0"/>
    <s v="Alto"/>
    <x v="0"/>
    <n v="0"/>
    <n v="1"/>
  </r>
  <r>
    <s v="Guapé"/>
    <x v="4"/>
    <n v="363"/>
    <n v="0.67900000000000005"/>
    <n v="0.66100000000000003"/>
    <n v="0.56999999999999995"/>
    <n v="16420.759999999998"/>
    <n v="5"/>
    <x v="1271"/>
    <n v="0"/>
    <s v="Médio"/>
    <x v="0"/>
    <n v="0"/>
    <n v="0"/>
  </r>
  <r>
    <s v="Piranhas"/>
    <x v="10"/>
    <n v="398"/>
    <n v="0.72099999999999997"/>
    <n v="0.69899999999999995"/>
    <n v="0.63100000000000001"/>
    <n v="31821.439999999999"/>
    <n v="6"/>
    <x v="1272"/>
    <n v="0"/>
    <s v="Alto"/>
    <x v="1"/>
    <n v="0"/>
    <n v="0"/>
  </r>
  <r>
    <s v="Sobrália"/>
    <x v="4"/>
    <n v="258"/>
    <n v="0.63100000000000001"/>
    <n v="0.61099999999999999"/>
    <n v="0.51"/>
    <n v="8507.7800000000007"/>
    <n v="3"/>
    <x v="1273"/>
    <n v="0"/>
    <s v="Médio"/>
    <x v="0"/>
    <n v="0"/>
    <n v="0"/>
  </r>
  <r>
    <s v="Água Clara"/>
    <x v="13"/>
    <n v="660"/>
    <n v="0.67"/>
    <n v="0.70499999999999996"/>
    <n v="0.51800000000000002"/>
    <n v="75878.350000000006"/>
    <n v="9"/>
    <x v="1274"/>
    <n v="0"/>
    <s v="Médio"/>
    <x v="1"/>
    <n v="0"/>
    <n v="0"/>
  </r>
  <r>
    <s v="Água Boa"/>
    <x v="8"/>
    <n v="1047"/>
    <n v="0.73"/>
    <n v="0.72299999999999998"/>
    <n v="0.64600000000000002"/>
    <n v="37449.629999999997"/>
    <n v="11"/>
    <x v="1275"/>
    <n v="0"/>
    <s v="Alto"/>
    <x v="1"/>
    <n v="1"/>
    <n v="0"/>
  </r>
  <r>
    <s v="Macaubal"/>
    <x v="0"/>
    <n v="336"/>
    <n v="0.74299999999999999"/>
    <n v="0.72"/>
    <n v="0.67600000000000005"/>
    <n v="17767.27"/>
    <n v="6"/>
    <x v="1276"/>
    <n v="0"/>
    <s v="Alto"/>
    <x v="0"/>
    <n v="0"/>
    <n v="0"/>
  </r>
  <r>
    <s v="Brejo Santo"/>
    <x v="9"/>
    <n v="1745"/>
    <n v="0.64700000000000002"/>
    <n v="0.59599999999999997"/>
    <n v="0.59199999999999997"/>
    <n v="14142.89"/>
    <n v="51"/>
    <x v="1277"/>
    <n v="0"/>
    <s v="Médio"/>
    <x v="3"/>
    <n v="1"/>
    <n v="0"/>
  </r>
  <r>
    <s v="Corinto"/>
    <x v="4"/>
    <n v="1147"/>
    <n v="0.68"/>
    <n v="0.66400000000000003"/>
    <n v="0.56200000000000006"/>
    <n v="12425.59"/>
    <n v="9"/>
    <x v="1278"/>
    <n v="0"/>
    <s v="Médio"/>
    <x v="0"/>
    <n v="1"/>
    <n v="0"/>
  </r>
  <r>
    <s v="Cariré"/>
    <x v="9"/>
    <n v="455"/>
    <n v="0.59599999999999997"/>
    <n v="0.53700000000000003"/>
    <n v="0.52600000000000002"/>
    <n v="6400.96"/>
    <n v="3"/>
    <x v="1279"/>
    <n v="1"/>
    <s v="Médio"/>
    <x v="3"/>
    <n v="0"/>
    <n v="0"/>
  </r>
  <r>
    <s v="Santa Inês"/>
    <x v="7"/>
    <n v="532"/>
    <n v="0.57399999999999995"/>
    <n v="0.57099999999999995"/>
    <n v="0.47"/>
    <n v="5927.57"/>
    <n v="9"/>
    <x v="1280"/>
    <n v="1"/>
    <s v="Médio"/>
    <x v="3"/>
    <n v="0"/>
    <n v="0"/>
  </r>
  <r>
    <s v="Manduri"/>
    <x v="0"/>
    <n v="421"/>
    <n v="0.74"/>
    <n v="0.73"/>
    <n v="0.67500000000000004"/>
    <n v="18494.25"/>
    <n v="5"/>
    <x v="1281"/>
    <n v="0"/>
    <s v="Alto"/>
    <x v="0"/>
    <n v="0"/>
    <n v="0"/>
  </r>
  <r>
    <s v="Nova Xavantina"/>
    <x v="8"/>
    <n v="845"/>
    <n v="0.7"/>
    <n v="0.71299999999999997"/>
    <n v="0.61299999999999999"/>
    <n v="25790.65"/>
    <n v="26"/>
    <x v="1282"/>
    <n v="0"/>
    <s v="Alto"/>
    <x v="1"/>
    <n v="0"/>
    <n v="0"/>
  </r>
  <r>
    <s v="Timon"/>
    <x v="18"/>
    <n v="9345"/>
    <n v="0.64900000000000002"/>
    <n v="0.61399999999999999"/>
    <n v="0.57899999999999996"/>
    <n v="9616.57"/>
    <n v="41"/>
    <x v="1283"/>
    <n v="0"/>
    <s v="Médio"/>
    <x v="3"/>
    <n v="1"/>
    <n v="0"/>
  </r>
  <r>
    <s v="Jaciara"/>
    <x v="8"/>
    <n v="1368"/>
    <n v="0.73499999999999999"/>
    <n v="0.72799999999999998"/>
    <n v="0.65500000000000003"/>
    <n v="33695.83"/>
    <n v="21"/>
    <x v="1284"/>
    <n v="0"/>
    <s v="Alto"/>
    <x v="1"/>
    <n v="1"/>
    <n v="0"/>
  </r>
  <r>
    <s v="Alpinópolis"/>
    <x v="4"/>
    <n v="759"/>
    <n v="0.72499999999999998"/>
    <n v="0.70299999999999996"/>
    <n v="0.629"/>
    <n v="17599.27"/>
    <n v="17"/>
    <x v="1285"/>
    <n v="0"/>
    <s v="Alto"/>
    <x v="0"/>
    <n v="0"/>
    <n v="0"/>
  </r>
  <r>
    <s v="Malacacheta"/>
    <x v="4"/>
    <n v="667"/>
    <n v="0.61799999999999999"/>
    <n v="0.60899999999999999"/>
    <n v="0.505"/>
    <n v="9979.7099999999991"/>
    <n v="22"/>
    <x v="1286"/>
    <n v="0"/>
    <s v="Médio"/>
    <x v="0"/>
    <n v="0"/>
    <n v="0"/>
  </r>
  <r>
    <s v="São João Batista"/>
    <x v="14"/>
    <n v="1303"/>
    <n v="0.74"/>
    <n v="0.73899999999999999"/>
    <n v="0.63400000000000001"/>
    <n v="22200.52"/>
    <n v="26"/>
    <x v="1287"/>
    <n v="0"/>
    <s v="Alto"/>
    <x v="2"/>
    <n v="1"/>
    <n v="0"/>
  </r>
  <r>
    <s v="Irará"/>
    <x v="7"/>
    <n v="684"/>
    <n v="0.62"/>
    <n v="0.58699999999999997"/>
    <n v="0.501"/>
    <n v="8083.5"/>
    <n v="8"/>
    <x v="1288"/>
    <n v="0"/>
    <s v="Médio"/>
    <x v="3"/>
    <n v="0"/>
    <n v="0"/>
  </r>
  <r>
    <s v="Colinas"/>
    <x v="18"/>
    <n v="2002"/>
    <n v="0.59599999999999997"/>
    <n v="0.57099999999999995"/>
    <n v="0.52400000000000002"/>
    <n v="7491.48"/>
    <n v="6"/>
    <x v="1289"/>
    <n v="1"/>
    <s v="Médio"/>
    <x v="3"/>
    <n v="1"/>
    <n v="0"/>
  </r>
  <r>
    <s v="Entre Rios De Minas"/>
    <x v="4"/>
    <n v="462"/>
    <n v="0.67200000000000004"/>
    <n v="0.67300000000000004"/>
    <n v="0.56299999999999994"/>
    <n v="12138.99"/>
    <n v="18"/>
    <x v="1290"/>
    <n v="0"/>
    <s v="Médio"/>
    <x v="0"/>
    <n v="0"/>
    <n v="0"/>
  </r>
  <r>
    <s v="Aperibé"/>
    <x v="1"/>
    <n v="414"/>
    <n v="0.69"/>
    <n v="0.67"/>
    <n v="0.63100000000000001"/>
    <n v="15055.48"/>
    <n v="10"/>
    <x v="1291"/>
    <n v="0"/>
    <s v="Médio"/>
    <x v="0"/>
    <n v="0"/>
    <n v="0"/>
  </r>
  <r>
    <s v="Tabatinga"/>
    <x v="11"/>
    <n v="3517"/>
    <n v="0.61599999999999999"/>
    <n v="0.60199999999999998"/>
    <n v="0.505"/>
    <n v="6651.46"/>
    <n v="6"/>
    <x v="1292"/>
    <n v="0"/>
    <s v="Médio"/>
    <x v="4"/>
    <n v="1"/>
    <n v="0"/>
  </r>
  <r>
    <s v="São Miguel Do Iguaçu"/>
    <x v="6"/>
    <n v="887"/>
    <n v="0.7"/>
    <n v="0.72599999999999998"/>
    <n v="0.58799999999999997"/>
    <n v="37343.230000000003"/>
    <n v="15"/>
    <x v="1293"/>
    <n v="0"/>
    <s v="Alto"/>
    <x v="2"/>
    <n v="0"/>
    <n v="0"/>
  </r>
  <r>
    <s v="Herculândia"/>
    <x v="0"/>
    <n v="440"/>
    <n v="0.72699999999999998"/>
    <n v="0.68"/>
    <n v="0.69799999999999995"/>
    <n v="28896.01"/>
    <n v="4"/>
    <x v="1294"/>
    <n v="0"/>
    <s v="Alto"/>
    <x v="0"/>
    <n v="0"/>
    <n v="0"/>
  </r>
  <r>
    <s v="Buerarema"/>
    <x v="7"/>
    <n v="900"/>
    <n v="0.61299999999999999"/>
    <n v="0.60399999999999998"/>
    <n v="0.495"/>
    <n v="9203.1"/>
    <n v="4"/>
    <x v="1295"/>
    <n v="0"/>
    <s v="Médio"/>
    <x v="3"/>
    <n v="0"/>
    <n v="0"/>
  </r>
  <r>
    <s v="Laranjeiras"/>
    <x v="21"/>
    <n v="1509"/>
    <n v="0.64200000000000002"/>
    <n v="0.58899999999999997"/>
    <n v="0.58199999999999996"/>
    <n v="34054.589999999997"/>
    <n v="24"/>
    <x v="1296"/>
    <n v="0"/>
    <s v="Médio"/>
    <x v="3"/>
    <n v="1"/>
    <n v="0"/>
  </r>
  <r>
    <s v="Nerópolis"/>
    <x v="10"/>
    <n v="1347"/>
    <n v="0.72099999999999997"/>
    <n v="0.68100000000000005"/>
    <n v="0.67100000000000004"/>
    <n v="23208.78"/>
    <n v="16"/>
    <x v="1297"/>
    <n v="0"/>
    <s v="Alto"/>
    <x v="1"/>
    <n v="1"/>
    <n v="0"/>
  </r>
  <r>
    <s v="Bela Vista De Goiás"/>
    <x v="10"/>
    <n v="966"/>
    <n v="0.71599999999999997"/>
    <n v="0.72099999999999997"/>
    <n v="0.60699999999999998"/>
    <n v="28950.93"/>
    <n v="19"/>
    <x v="1298"/>
    <n v="0"/>
    <s v="Alto"/>
    <x v="1"/>
    <n v="1"/>
    <n v="0"/>
  </r>
  <r>
    <s v="Bom Jesus"/>
    <x v="22"/>
    <n v="1270"/>
    <n v="0.67"/>
    <n v="0.66500000000000004"/>
    <n v="0.56200000000000006"/>
    <n v="20938.400000000001"/>
    <n v="17"/>
    <x v="1299"/>
    <n v="0"/>
    <s v="Médio"/>
    <x v="3"/>
    <n v="1"/>
    <n v="0"/>
  </r>
  <r>
    <s v="Miranda"/>
    <x v="13"/>
    <n v="1006"/>
    <n v="0.63200000000000001"/>
    <n v="0.63800000000000001"/>
    <n v="0.50700000000000001"/>
    <n v="16946.03"/>
    <n v="19"/>
    <x v="1300"/>
    <n v="0"/>
    <s v="Médio"/>
    <x v="1"/>
    <n v="1"/>
    <n v="0"/>
  </r>
  <r>
    <s v="Presidente Alves"/>
    <x v="0"/>
    <n v="161"/>
    <n v="0.73499999999999999"/>
    <n v="0.71099999999999997"/>
    <n v="0.68899999999999995"/>
    <n v="18302.47"/>
    <n v="3"/>
    <x v="1301"/>
    <n v="0"/>
    <s v="Alto"/>
    <x v="0"/>
    <n v="0"/>
    <n v="0"/>
  </r>
  <r>
    <s v="Conceição Do Mato Dentro"/>
    <x v="4"/>
    <n v="715"/>
    <n v="0.63400000000000001"/>
    <n v="0.622"/>
    <n v="0.51700000000000002"/>
    <n v="43713.88"/>
    <n v="16"/>
    <x v="1302"/>
    <n v="0"/>
    <s v="Médio"/>
    <x v="0"/>
    <n v="0"/>
    <n v="0"/>
  </r>
  <r>
    <s v="São Bento Do Una"/>
    <x v="5"/>
    <n v="1768"/>
    <n v="0.59299999999999997"/>
    <n v="0.59299999999999997"/>
    <n v="0.44600000000000001"/>
    <n v="16487.400000000001"/>
    <n v="7"/>
    <x v="1303"/>
    <n v="1"/>
    <s v="Médio"/>
    <x v="3"/>
    <n v="1"/>
    <n v="0"/>
  </r>
  <r>
    <s v="Cambuci"/>
    <x v="1"/>
    <n v="481"/>
    <n v="0.69099999999999995"/>
    <n v="0.67200000000000004"/>
    <n v="0.60799999999999998"/>
    <n v="22554.23"/>
    <n v="7"/>
    <x v="1304"/>
    <n v="0"/>
    <s v="Médio"/>
    <x v="0"/>
    <n v="0"/>
    <n v="0"/>
  </r>
  <r>
    <s v="Peixoto De Azevedo"/>
    <x v="8"/>
    <n v="1258"/>
    <n v="0.64900000000000002"/>
    <n v="0.69099999999999995"/>
    <n v="0.52100000000000002"/>
    <n v="14059.8"/>
    <n v="12"/>
    <x v="1305"/>
    <n v="0"/>
    <s v="Médio"/>
    <x v="1"/>
    <n v="1"/>
    <n v="0"/>
  </r>
  <r>
    <s v="Engenheiro Beltrão"/>
    <x v="6"/>
    <n v="623"/>
    <n v="0.73"/>
    <n v="0.70099999999999996"/>
    <n v="0.67700000000000005"/>
    <n v="27753.68"/>
    <n v="10"/>
    <x v="1306"/>
    <n v="0"/>
    <s v="Alto"/>
    <x v="2"/>
    <n v="0"/>
    <n v="0"/>
  </r>
  <r>
    <s v="Ipeúna"/>
    <x v="0"/>
    <n v="295"/>
    <n v="0.753"/>
    <n v="0.73699999999999999"/>
    <n v="0.68500000000000005"/>
    <n v="93626.98"/>
    <n v="6"/>
    <x v="1307"/>
    <n v="0"/>
    <s v="Alto"/>
    <x v="0"/>
    <n v="0"/>
    <n v="0"/>
  </r>
  <r>
    <s v="Brasilândia De Minas"/>
    <x v="4"/>
    <n v="905"/>
    <n v="0.67400000000000004"/>
    <n v="0.64600000000000002"/>
    <n v="0.55900000000000005"/>
    <n v="12555.73"/>
    <n v="7"/>
    <x v="1308"/>
    <n v="0"/>
    <s v="Médio"/>
    <x v="0"/>
    <n v="0"/>
    <n v="0"/>
  </r>
  <r>
    <s v="Cruzália"/>
    <x v="0"/>
    <n v="64"/>
    <n v="0.77400000000000002"/>
    <n v="0.69799999999999995"/>
    <n v="0.77800000000000002"/>
    <n v="31800.1"/>
    <n v="1"/>
    <x v="1309"/>
    <n v="0"/>
    <s v="Alto"/>
    <x v="0"/>
    <n v="0"/>
    <n v="1"/>
  </r>
  <r>
    <s v="Ipupiara"/>
    <x v="7"/>
    <n v="349"/>
    <n v="0.59"/>
    <n v="0.55800000000000005"/>
    <n v="0.499"/>
    <n v="7333.99"/>
    <n v="17"/>
    <x v="1310"/>
    <n v="1"/>
    <s v="Médio"/>
    <x v="3"/>
    <n v="0"/>
    <n v="0"/>
  </r>
  <r>
    <s v="Cruz Machado"/>
    <x v="6"/>
    <n v="364"/>
    <n v="0.66400000000000003"/>
    <n v="0.63500000000000001"/>
    <n v="0.54500000000000004"/>
    <n v="16256.07"/>
    <n v="7"/>
    <x v="1311"/>
    <n v="0"/>
    <s v="Médio"/>
    <x v="2"/>
    <n v="0"/>
    <n v="0"/>
  </r>
  <r>
    <s v="Tarabai"/>
    <x v="0"/>
    <n v="349"/>
    <n v="0.72599999999999998"/>
    <n v="0.66600000000000004"/>
    <n v="0.69699999999999995"/>
    <n v="13465.76"/>
    <n v="3"/>
    <x v="1312"/>
    <n v="0"/>
    <s v="Alto"/>
    <x v="0"/>
    <n v="0"/>
    <n v="0"/>
  </r>
  <r>
    <s v="Ibirá"/>
    <x v="0"/>
    <n v="503"/>
    <n v="0.74"/>
    <n v="0.74099999999999999"/>
    <n v="0.65"/>
    <n v="18450.48"/>
    <n v="11"/>
    <x v="1313"/>
    <n v="0"/>
    <s v="Alto"/>
    <x v="0"/>
    <n v="0"/>
    <n v="0"/>
  </r>
  <r>
    <s v="Carlópolis"/>
    <x v="6"/>
    <n v="474"/>
    <n v="0.71299999999999997"/>
    <n v="0.69599999999999995"/>
    <n v="0.625"/>
    <n v="19314.560000000001"/>
    <n v="7"/>
    <x v="1314"/>
    <n v="0"/>
    <s v="Alto"/>
    <x v="2"/>
    <n v="0"/>
    <n v="0"/>
  </r>
  <r>
    <s v="Iacri"/>
    <x v="0"/>
    <n v="249"/>
    <n v="0.73299999999999998"/>
    <n v="0.70099999999999996"/>
    <n v="0.65500000000000003"/>
    <n v="23150.97"/>
    <n v="1"/>
    <x v="1315"/>
    <n v="0"/>
    <s v="Alto"/>
    <x v="0"/>
    <n v="0"/>
    <n v="1"/>
  </r>
  <r>
    <s v="Ubatã"/>
    <x v="7"/>
    <n v="1239"/>
    <n v="0.59299999999999997"/>
    <n v="0.58599999999999997"/>
    <n v="0.45200000000000001"/>
    <n v="6846.32"/>
    <n v="30"/>
    <x v="1316"/>
    <n v="1"/>
    <s v="Médio"/>
    <x v="3"/>
    <n v="1"/>
    <n v="0"/>
  </r>
  <r>
    <s v="Moreno"/>
    <x v="5"/>
    <n v="2252"/>
    <n v="0.65200000000000002"/>
    <n v="0.61"/>
    <n v="0.56399999999999995"/>
    <n v="10269.36"/>
    <n v="43"/>
    <x v="1317"/>
    <n v="0"/>
    <s v="Médio"/>
    <x v="3"/>
    <n v="1"/>
    <n v="0"/>
  </r>
  <r>
    <s v="Desterro De Entre Rios"/>
    <x v="4"/>
    <n v="165"/>
    <n v="0.63900000000000001"/>
    <n v="0.60699999999999998"/>
    <n v="0.53600000000000003"/>
    <n v="13661.46"/>
    <n v="3"/>
    <x v="1318"/>
    <n v="0"/>
    <s v="Médio"/>
    <x v="0"/>
    <n v="0"/>
    <n v="0"/>
  </r>
  <r>
    <s v="Prata"/>
    <x v="4"/>
    <n v="1014"/>
    <n v="0.69499999999999995"/>
    <n v="0.73599999999999999"/>
    <n v="0.53600000000000003"/>
    <n v="34244.28"/>
    <n v="11"/>
    <x v="1319"/>
    <n v="0"/>
    <s v="Médio"/>
    <x v="0"/>
    <n v="1"/>
    <n v="0"/>
  </r>
  <r>
    <s v="Santa Rita"/>
    <x v="17"/>
    <n v="6417"/>
    <n v="0.627"/>
    <n v="0.59699999999999998"/>
    <n v="0.53400000000000003"/>
    <n v="16047.33"/>
    <n v="126"/>
    <x v="1320"/>
    <n v="0"/>
    <s v="Médio"/>
    <x v="3"/>
    <n v="1"/>
    <n v="0"/>
  </r>
  <r>
    <s v="Sales"/>
    <x v="0"/>
    <n v="236"/>
    <n v="0.75"/>
    <n v="0.70799999999999996"/>
    <n v="0.69699999999999995"/>
    <n v="21449.82"/>
    <n v="1"/>
    <x v="1321"/>
    <n v="0"/>
    <s v="Alto"/>
    <x v="0"/>
    <n v="0"/>
    <n v="1"/>
  </r>
  <r>
    <s v="Monte Sião"/>
    <x v="4"/>
    <n v="847"/>
    <n v="0.72"/>
    <n v="0.73199999999999998"/>
    <n v="0.59"/>
    <n v="17410.400000000001"/>
    <n v="9"/>
    <x v="1322"/>
    <n v="0"/>
    <s v="Alto"/>
    <x v="0"/>
    <n v="0"/>
    <n v="0"/>
  </r>
  <r>
    <s v="Rio Verde De Mato Grosso"/>
    <x v="13"/>
    <n v="915"/>
    <n v="0.67"/>
    <n v="0.68600000000000005"/>
    <n v="0.52100000000000002"/>
    <n v="21838.39"/>
    <n v="7"/>
    <x v="1323"/>
    <n v="0"/>
    <s v="Médio"/>
    <x v="1"/>
    <n v="0"/>
    <n v="0"/>
  </r>
  <r>
    <s v="Ampére"/>
    <x v="6"/>
    <n v="703"/>
    <n v="0.71"/>
    <n v="0.69899999999999995"/>
    <n v="0.62"/>
    <n v="28076.86"/>
    <n v="26"/>
    <x v="1324"/>
    <n v="0"/>
    <s v="Alto"/>
    <x v="2"/>
    <n v="0"/>
    <n v="0"/>
  </r>
  <r>
    <s v="Tapejara"/>
    <x v="6"/>
    <n v="738"/>
    <n v="0.70299999999999996"/>
    <n v="0.69399999999999995"/>
    <n v="0.61199999999999999"/>
    <n v="28357.67"/>
    <n v="5"/>
    <x v="1325"/>
    <n v="0"/>
    <s v="Alto"/>
    <x v="2"/>
    <n v="0"/>
    <n v="0"/>
  </r>
  <r>
    <s v="Tangará"/>
    <x v="14"/>
    <n v="261"/>
    <n v="0.73699999999999999"/>
    <n v="0.748"/>
    <n v="0.61699999999999999"/>
    <n v="44834.07"/>
    <n v="6"/>
    <x v="1326"/>
    <n v="0"/>
    <s v="Alto"/>
    <x v="2"/>
    <n v="0"/>
    <n v="0"/>
  </r>
  <r>
    <s v="Sirinhaém"/>
    <x v="5"/>
    <n v="1556"/>
    <n v="0.59699999999999998"/>
    <n v="0.56799999999999995"/>
    <n v="0.49199999999999999"/>
    <n v="12580.1"/>
    <n v="30"/>
    <x v="1327"/>
    <n v="1"/>
    <s v="Médio"/>
    <x v="3"/>
    <n v="1"/>
    <n v="0"/>
  </r>
  <r>
    <s v="Severínia"/>
    <x v="0"/>
    <n v="881"/>
    <n v="0.71499999999999997"/>
    <n v="0.70899999999999996"/>
    <n v="0.63800000000000001"/>
    <n v="36072.58"/>
    <n v="12"/>
    <x v="1328"/>
    <n v="0"/>
    <s v="Alto"/>
    <x v="0"/>
    <n v="0"/>
    <n v="0"/>
  </r>
  <r>
    <s v="Campestre"/>
    <x v="4"/>
    <n v="502"/>
    <n v="0.69799999999999995"/>
    <n v="0.71199999999999997"/>
    <n v="0.56599999999999995"/>
    <n v="15879.96"/>
    <n v="9"/>
    <x v="1329"/>
    <n v="0"/>
    <s v="Médio"/>
    <x v="0"/>
    <n v="0"/>
    <n v="0"/>
  </r>
  <r>
    <s v="Ribeirão Bonito"/>
    <x v="0"/>
    <n v="669"/>
    <n v="0.71"/>
    <n v="0.71199999999999997"/>
    <n v="0.625"/>
    <n v="17422.7"/>
    <n v="8"/>
    <x v="1330"/>
    <n v="0"/>
    <s v="Alto"/>
    <x v="0"/>
    <n v="0"/>
    <n v="0"/>
  </r>
  <r>
    <s v="São José Dos Quatro Marcos"/>
    <x v="8"/>
    <n v="825"/>
    <n v="0.72"/>
    <n v="0.70699999999999996"/>
    <n v="0.64300000000000002"/>
    <n v="19006.62"/>
    <n v="14"/>
    <x v="1331"/>
    <n v="0"/>
    <s v="Alto"/>
    <x v="1"/>
    <n v="0"/>
    <n v="0"/>
  </r>
  <r>
    <s v="Guaporé"/>
    <x v="3"/>
    <n v="871"/>
    <n v="0.76500000000000001"/>
    <n v="0.78100000000000003"/>
    <n v="0.68500000000000005"/>
    <n v="31402.55"/>
    <n v="40"/>
    <x v="1332"/>
    <n v="0"/>
    <s v="Alto"/>
    <x v="2"/>
    <n v="0"/>
    <n v="0"/>
  </r>
  <r>
    <s v="Resplendor"/>
    <x v="4"/>
    <n v="688"/>
    <n v="0.67"/>
    <n v="0.66600000000000004"/>
    <n v="0.54300000000000004"/>
    <n v="13185.65"/>
    <n v="7"/>
    <x v="1333"/>
    <n v="0"/>
    <s v="Médio"/>
    <x v="0"/>
    <n v="0"/>
    <n v="0"/>
  </r>
  <r>
    <s v="Mallet"/>
    <x v="6"/>
    <n v="417"/>
    <n v="0.70799999999999996"/>
    <n v="0.68100000000000005"/>
    <n v="0.64500000000000002"/>
    <n v="44357.89"/>
    <n v="13"/>
    <x v="1334"/>
    <n v="0"/>
    <s v="Alto"/>
    <x v="2"/>
    <n v="0"/>
    <n v="0"/>
  </r>
  <r>
    <s v="Xique-Xique"/>
    <x v="7"/>
    <n v="2318"/>
    <n v="0.58499999999999996"/>
    <n v="0.56299999999999994"/>
    <n v="0.47899999999999998"/>
    <n v="7089.97"/>
    <n v="6"/>
    <x v="1335"/>
    <n v="1"/>
    <s v="Médio"/>
    <x v="3"/>
    <n v="1"/>
    <n v="0"/>
  </r>
  <r>
    <s v="Palmeiras"/>
    <x v="7"/>
    <n v="352"/>
    <n v="0.64300000000000002"/>
    <n v="0.60799999999999998"/>
    <n v="0.56000000000000005"/>
    <n v="7249.67"/>
    <n v="12"/>
    <x v="1336"/>
    <n v="0"/>
    <s v="Médio"/>
    <x v="3"/>
    <n v="0"/>
    <n v="0"/>
  </r>
  <r>
    <s v="Mundo Novo"/>
    <x v="13"/>
    <n v="828"/>
    <n v="0.69"/>
    <n v="0.70699999999999996"/>
    <n v="0.56499999999999995"/>
    <n v="23906"/>
    <n v="10"/>
    <x v="1337"/>
    <n v="0"/>
    <s v="Médio"/>
    <x v="1"/>
    <n v="0"/>
    <n v="0"/>
  </r>
  <r>
    <s v="São Pedro Do Turvo"/>
    <x v="0"/>
    <n v="201"/>
    <n v="0.70299999999999996"/>
    <n v="0.66100000000000003"/>
    <n v="0.63600000000000001"/>
    <n v="25581.29"/>
    <n v="4"/>
    <x v="1338"/>
    <n v="0"/>
    <s v="Alto"/>
    <x v="0"/>
    <n v="0"/>
    <n v="0"/>
  </r>
  <r>
    <s v="Juatuba"/>
    <x v="4"/>
    <n v="1306"/>
    <n v="0.72"/>
    <n v="0.67"/>
    <n v="0.64900000000000002"/>
    <n v="42637.37"/>
    <n v="23"/>
    <x v="1339"/>
    <n v="0"/>
    <s v="Alto"/>
    <x v="0"/>
    <n v="1"/>
    <n v="0"/>
  </r>
  <r>
    <s v="Penedo"/>
    <x v="19"/>
    <n v="3189"/>
    <n v="0.63"/>
    <n v="0.60199999999999998"/>
    <n v="0.53600000000000003"/>
    <n v="13202.44"/>
    <n v="29"/>
    <x v="1340"/>
    <n v="0"/>
    <s v="Médio"/>
    <x v="3"/>
    <n v="1"/>
    <n v="0"/>
  </r>
  <r>
    <s v="Santa Mariana"/>
    <x v="6"/>
    <n v="348"/>
    <n v="0.7"/>
    <n v="0.68400000000000005"/>
    <n v="0.624"/>
    <n v="25946.87"/>
    <n v="8"/>
    <x v="1341"/>
    <n v="0"/>
    <s v="Alto"/>
    <x v="2"/>
    <n v="0"/>
    <n v="0"/>
  </r>
  <r>
    <s v="Ipuã"/>
    <x v="0"/>
    <n v="751"/>
    <n v="0.75"/>
    <n v="0.75900000000000001"/>
    <n v="0.65400000000000003"/>
    <n v="22446.38"/>
    <n v="15"/>
    <x v="1342"/>
    <n v="0"/>
    <s v="Alto"/>
    <x v="0"/>
    <n v="0"/>
    <n v="0"/>
  </r>
  <r>
    <s v="Campina Grande Do Sul"/>
    <x v="6"/>
    <n v="1995"/>
    <n v="0.71799999999999997"/>
    <n v="0.71199999999999997"/>
    <n v="0.60499999999999998"/>
    <n v="27283.22"/>
    <n v="43"/>
    <x v="1343"/>
    <n v="0"/>
    <s v="Alto"/>
    <x v="2"/>
    <n v="1"/>
    <n v="0"/>
  </r>
  <r>
    <s v="São Vicente Ferrer"/>
    <x v="18"/>
    <n v="412"/>
    <n v="0.59"/>
    <n v="0.504"/>
    <n v="0.54100000000000004"/>
    <n v="6287.9"/>
    <n v="1"/>
    <x v="1344"/>
    <n v="1"/>
    <s v="Médio"/>
    <x v="3"/>
    <n v="0"/>
    <n v="1"/>
  </r>
  <r>
    <s v="Horizonte"/>
    <x v="9"/>
    <n v="2939"/>
    <n v="0.66"/>
    <n v="0.59399999999999997"/>
    <n v="0.61"/>
    <n v="22426.48"/>
    <n v="57"/>
    <x v="1345"/>
    <n v="0"/>
    <s v="Médio"/>
    <x v="3"/>
    <n v="1"/>
    <n v="0"/>
  </r>
  <r>
    <s v="Clevelândia"/>
    <x v="6"/>
    <n v="830"/>
    <n v="0.69"/>
    <n v="0.71799999999999997"/>
    <n v="0.57299999999999995"/>
    <n v="26891.55"/>
    <n v="23"/>
    <x v="1346"/>
    <n v="0"/>
    <s v="Médio"/>
    <x v="2"/>
    <n v="0"/>
    <n v="0"/>
  </r>
  <r>
    <s v="Milagres"/>
    <x v="9"/>
    <n v="903"/>
    <n v="0.628"/>
    <n v="0.56100000000000005"/>
    <n v="0.56899999999999995"/>
    <n v="7040.09"/>
    <n v="18"/>
    <x v="1347"/>
    <n v="0"/>
    <s v="Médio"/>
    <x v="3"/>
    <n v="0"/>
    <n v="0"/>
  </r>
  <r>
    <s v="Ibicaraí"/>
    <x v="7"/>
    <n v="986"/>
    <n v="0.625"/>
    <n v="0.60899999999999999"/>
    <n v="0.52400000000000002"/>
    <n v="7311.82"/>
    <n v="41"/>
    <x v="1348"/>
    <n v="0"/>
    <s v="Médio"/>
    <x v="3"/>
    <n v="1"/>
    <n v="0"/>
  </r>
  <r>
    <s v="Jaíba"/>
    <x v="4"/>
    <n v="1277"/>
    <n v="0.63800000000000001"/>
    <n v="0.61899999999999999"/>
    <n v="0.53100000000000003"/>
    <n v="13923.94"/>
    <n v="9"/>
    <x v="1349"/>
    <n v="0"/>
    <s v="Médio"/>
    <x v="0"/>
    <n v="1"/>
    <n v="0"/>
  </r>
  <r>
    <s v="Novo Progresso"/>
    <x v="12"/>
    <n v="1363"/>
    <n v="0.67"/>
    <n v="0.70899999999999996"/>
    <n v="0.51900000000000002"/>
    <n v="22325.89"/>
    <n v="12"/>
    <x v="1350"/>
    <n v="0"/>
    <s v="Médio"/>
    <x v="4"/>
    <n v="1"/>
    <n v="0"/>
  </r>
  <r>
    <s v="Malhada De Pedras"/>
    <x v="7"/>
    <n v="233"/>
    <n v="0.57799999999999996"/>
    <n v="0.54900000000000004"/>
    <n v="0.47099999999999997"/>
    <n v="6282.33"/>
    <n v="1"/>
    <x v="1351"/>
    <n v="1"/>
    <s v="Médio"/>
    <x v="3"/>
    <n v="0"/>
    <n v="1"/>
  </r>
  <r>
    <s v="Guaiçara"/>
    <x v="0"/>
    <n v="556"/>
    <n v="0.74"/>
    <n v="0.69699999999999995"/>
    <n v="0.67900000000000005"/>
    <n v="15901.94"/>
    <n v="1"/>
    <x v="1352"/>
    <n v="0"/>
    <s v="Alto"/>
    <x v="0"/>
    <n v="0"/>
    <n v="1"/>
  </r>
  <r>
    <s v="Missão Velha"/>
    <x v="9"/>
    <n v="1057"/>
    <n v="0.622"/>
    <n v="0.57899999999999996"/>
    <n v="0.55200000000000005"/>
    <n v="9351.99"/>
    <n v="6"/>
    <x v="1353"/>
    <n v="0"/>
    <s v="Médio"/>
    <x v="3"/>
    <n v="1"/>
    <n v="0"/>
  </r>
  <r>
    <s v="Conceição Do Almeida"/>
    <x v="7"/>
    <n v="392"/>
    <n v="0.60599999999999998"/>
    <n v="0.57799999999999996"/>
    <n v="0.47899999999999998"/>
    <n v="8467.14"/>
    <n v="4"/>
    <x v="1354"/>
    <n v="0"/>
    <s v="Médio"/>
    <x v="3"/>
    <n v="0"/>
    <n v="0"/>
  </r>
  <r>
    <s v="Taiaçu"/>
    <x v="0"/>
    <n v="262"/>
    <n v="0.71"/>
    <n v="0.70099999999999996"/>
    <n v="0.628"/>
    <n v="12836.38"/>
    <n v="1"/>
    <x v="1355"/>
    <n v="0"/>
    <s v="Alto"/>
    <x v="0"/>
    <n v="0"/>
    <n v="1"/>
  </r>
  <r>
    <s v="Santo Antônio Do Descoberto"/>
    <x v="10"/>
    <n v="4470"/>
    <n v="0.66500000000000004"/>
    <n v="0.64700000000000002"/>
    <n v="0.55600000000000005"/>
    <n v="8320.5"/>
    <n v="20"/>
    <x v="1356"/>
    <n v="0"/>
    <s v="Médio"/>
    <x v="1"/>
    <n v="1"/>
    <n v="0"/>
  </r>
  <r>
    <s v="Tapiramutá"/>
    <x v="7"/>
    <n v="975"/>
    <n v="0.59399999999999997"/>
    <n v="0.58899999999999997"/>
    <n v="0.47299999999999998"/>
    <n v="6917.25"/>
    <n v="1"/>
    <x v="1357"/>
    <n v="1"/>
    <s v="Médio"/>
    <x v="3"/>
    <n v="1"/>
    <n v="1"/>
  </r>
  <r>
    <s v="Careaçu"/>
    <x v="4"/>
    <n v="261"/>
    <n v="0.68"/>
    <n v="0.66600000000000004"/>
    <n v="0.58099999999999996"/>
    <n v="20704.02"/>
    <n v="2"/>
    <x v="1358"/>
    <n v="0"/>
    <s v="Médio"/>
    <x v="0"/>
    <n v="0"/>
    <n v="1"/>
  </r>
  <r>
    <s v="Itapaci"/>
    <x v="10"/>
    <n v="956"/>
    <n v="0.72499999999999998"/>
    <n v="0.72"/>
    <n v="0.626"/>
    <n v="15213.5"/>
    <n v="15"/>
    <x v="1359"/>
    <n v="0"/>
    <s v="Alto"/>
    <x v="1"/>
    <n v="1"/>
    <n v="0"/>
  </r>
  <r>
    <s v="Quijingue"/>
    <x v="7"/>
    <n v="388"/>
    <n v="0.54400000000000004"/>
    <n v="0.53900000000000003"/>
    <n v="0.434"/>
    <n v="6819.44"/>
    <n v="43"/>
    <x v="1360"/>
    <n v="1"/>
    <s v="Baixo"/>
    <x v="3"/>
    <n v="0"/>
    <n v="0"/>
  </r>
  <r>
    <s v="Araruna"/>
    <x v="6"/>
    <n v="541"/>
    <n v="0.7"/>
    <n v="0.68500000000000005"/>
    <n v="0.64800000000000002"/>
    <n v="31904.76"/>
    <n v="11"/>
    <x v="1361"/>
    <n v="0"/>
    <s v="Alto"/>
    <x v="2"/>
    <n v="0"/>
    <n v="0"/>
  </r>
  <r>
    <s v="São Gabriel Da Cachoeira"/>
    <x v="11"/>
    <n v="1866"/>
    <n v="0.60899999999999999"/>
    <n v="0.61"/>
    <n v="0.47599999999999998"/>
    <n v="6184.5"/>
    <n v="2"/>
    <x v="1362"/>
    <n v="0"/>
    <s v="Médio"/>
    <x v="4"/>
    <n v="1"/>
    <n v="1"/>
  </r>
  <r>
    <s v="Coroatá"/>
    <x v="18"/>
    <n v="3322"/>
    <n v="0.57999999999999996"/>
    <n v="0.54500000000000004"/>
    <n v="0.47499999999999998"/>
    <n v="6238.6"/>
    <n v="10"/>
    <x v="1363"/>
    <n v="1"/>
    <s v="Médio"/>
    <x v="3"/>
    <n v="1"/>
    <n v="0"/>
  </r>
  <r>
    <s v="Alexânia"/>
    <x v="10"/>
    <n v="1196"/>
    <n v="0.68200000000000005"/>
    <n v="0.66400000000000003"/>
    <n v="0.56799999999999995"/>
    <n v="52951.89"/>
    <n v="16"/>
    <x v="1364"/>
    <n v="0"/>
    <s v="Médio"/>
    <x v="1"/>
    <n v="1"/>
    <n v="0"/>
  </r>
  <r>
    <s v="Chopinzinho"/>
    <x v="6"/>
    <n v="651"/>
    <n v="0.74"/>
    <n v="0.74"/>
    <n v="0.67100000000000004"/>
    <n v="30462.97"/>
    <n v="12"/>
    <x v="1365"/>
    <n v="0"/>
    <s v="Alto"/>
    <x v="2"/>
    <n v="0"/>
    <n v="0"/>
  </r>
  <r>
    <s v="Ipaumirim"/>
    <x v="9"/>
    <n v="448"/>
    <n v="0.60599999999999998"/>
    <n v="0.621"/>
    <n v="0.49099999999999999"/>
    <n v="7559.62"/>
    <n v="2"/>
    <x v="1366"/>
    <n v="0"/>
    <s v="Médio"/>
    <x v="3"/>
    <n v="0"/>
    <n v="1"/>
  </r>
  <r>
    <s v="Piraí Do Sul"/>
    <x v="6"/>
    <n v="1019"/>
    <n v="0.70799999999999996"/>
    <n v="0.70199999999999996"/>
    <n v="0.61899999999999999"/>
    <n v="27257.63"/>
    <n v="23"/>
    <x v="1367"/>
    <n v="0"/>
    <s v="Alto"/>
    <x v="2"/>
    <n v="1"/>
    <n v="0"/>
  </r>
  <r>
    <s v="Itapajé"/>
    <x v="9"/>
    <n v="2249"/>
    <n v="0.623"/>
    <n v="0.56100000000000005"/>
    <n v="0.56799999999999995"/>
    <n v="10224.780000000001"/>
    <n v="30"/>
    <x v="1368"/>
    <n v="0"/>
    <s v="Médio"/>
    <x v="3"/>
    <n v="1"/>
    <n v="0"/>
  </r>
  <r>
    <s v="Paranatinga"/>
    <x v="8"/>
    <n v="964"/>
    <n v="0.66700000000000004"/>
    <n v="0.67900000000000005"/>
    <n v="0.53200000000000003"/>
    <n v="35389.47"/>
    <n v="6"/>
    <x v="1369"/>
    <n v="0"/>
    <s v="Médio"/>
    <x v="1"/>
    <n v="1"/>
    <n v="0"/>
  </r>
  <r>
    <s v="Silvânia"/>
    <x v="10"/>
    <n v="666"/>
    <n v="0.71"/>
    <n v="0.72099999999999997"/>
    <n v="0.60599999999999998"/>
    <n v="30457.89"/>
    <n v="24"/>
    <x v="1370"/>
    <n v="0"/>
    <s v="Alto"/>
    <x v="1"/>
    <n v="0"/>
    <n v="0"/>
  </r>
  <r>
    <s v="Itambé"/>
    <x v="6"/>
    <n v="262"/>
    <n v="0.746"/>
    <n v="0.69099999999999995"/>
    <n v="0.70299999999999996"/>
    <n v="27653.91"/>
    <n v="9"/>
    <x v="1371"/>
    <n v="0"/>
    <s v="Alto"/>
    <x v="2"/>
    <n v="0"/>
    <n v="0"/>
  </r>
  <r>
    <s v="Chapadinha"/>
    <x v="18"/>
    <n v="4298"/>
    <n v="0.60399999999999998"/>
    <n v="0.55400000000000005"/>
    <n v="0.51700000000000002"/>
    <n v="8365.8799999999992"/>
    <n v="108"/>
    <x v="1372"/>
    <n v="0"/>
    <s v="Médio"/>
    <x v="3"/>
    <n v="1"/>
    <n v="0"/>
  </r>
  <r>
    <s v="Cardoso"/>
    <x v="0"/>
    <n v="529"/>
    <n v="0.72199999999999998"/>
    <n v="0.69499999999999995"/>
    <n v="0.63600000000000001"/>
    <n v="16995.79"/>
    <n v="17"/>
    <x v="1373"/>
    <n v="0"/>
    <s v="Alto"/>
    <x v="0"/>
    <n v="0"/>
    <n v="0"/>
  </r>
  <r>
    <s v="Nova Viçosa"/>
    <x v="7"/>
    <n v="2455"/>
    <n v="0.65400000000000003"/>
    <n v="0.65700000000000003"/>
    <n v="0.54600000000000004"/>
    <n v="10763.95"/>
    <n v="34"/>
    <x v="1374"/>
    <n v="0"/>
    <s v="Médio"/>
    <x v="3"/>
    <n v="1"/>
    <n v="0"/>
  </r>
  <r>
    <s v="Paranapuã"/>
    <x v="0"/>
    <n v="152"/>
    <n v="0.73199999999999998"/>
    <n v="0.71199999999999997"/>
    <n v="0.65500000000000003"/>
    <n v="20391.86"/>
    <n v="5"/>
    <x v="1375"/>
    <n v="0"/>
    <s v="Alto"/>
    <x v="0"/>
    <n v="0"/>
    <n v="0"/>
  </r>
  <r>
    <s v="Igaraçu Do Tietê"/>
    <x v="0"/>
    <n v="1212"/>
    <n v="0.72699999999999998"/>
    <n v="0.69099999999999995"/>
    <n v="0.66400000000000003"/>
    <n v="11474.74"/>
    <n v="19"/>
    <x v="1376"/>
    <n v="0"/>
    <s v="Alto"/>
    <x v="0"/>
    <n v="1"/>
    <n v="0"/>
  </r>
  <r>
    <s v="Schroeder"/>
    <x v="14"/>
    <n v="188"/>
    <n v="0.76900000000000002"/>
    <n v="0.75"/>
    <n v="0.71"/>
    <n v="21794.03"/>
    <n v="21"/>
    <x v="1377"/>
    <n v="0"/>
    <s v="Alto"/>
    <x v="2"/>
    <n v="0"/>
    <n v="0"/>
  </r>
  <r>
    <s v="Figueira"/>
    <x v="6"/>
    <n v="377"/>
    <n v="0.67700000000000005"/>
    <n v="0.68"/>
    <n v="0.56899999999999995"/>
    <n v="17618.62"/>
    <n v="1"/>
    <x v="1378"/>
    <n v="0"/>
    <s v="Médio"/>
    <x v="2"/>
    <n v="0"/>
    <n v="1"/>
  </r>
  <r>
    <s v="Brejo Do Cruz"/>
    <x v="17"/>
    <n v="655"/>
    <n v="0.59699999999999998"/>
    <n v="0.57499999999999996"/>
    <n v="0.46300000000000002"/>
    <n v="8056.52"/>
    <n v="9"/>
    <x v="1379"/>
    <n v="1"/>
    <s v="Médio"/>
    <x v="3"/>
    <n v="0"/>
    <n v="0"/>
  </r>
  <r>
    <s v="Santo Antônio Do Amparo"/>
    <x v="4"/>
    <n v="772"/>
    <n v="0.67200000000000004"/>
    <n v="0.64100000000000001"/>
    <n v="0.57599999999999996"/>
    <n v="16461.55"/>
    <n v="8"/>
    <x v="1380"/>
    <n v="0"/>
    <s v="Médio"/>
    <x v="0"/>
    <n v="0"/>
    <n v="0"/>
  </r>
  <r>
    <s v="Serra Do Salitre"/>
    <x v="4"/>
    <n v="449"/>
    <n v="0.69599999999999995"/>
    <n v="0.72199999999999998"/>
    <n v="0.54900000000000004"/>
    <n v="35630.68"/>
    <n v="5"/>
    <x v="1381"/>
    <n v="0"/>
    <s v="Médio"/>
    <x v="0"/>
    <n v="0"/>
    <n v="0"/>
  </r>
  <r>
    <s v="Benevides"/>
    <x v="12"/>
    <n v="2003"/>
    <n v="0.66500000000000004"/>
    <n v="0.623"/>
    <n v="0.59199999999999997"/>
    <n v="21553.05"/>
    <n v="30"/>
    <x v="1382"/>
    <n v="0"/>
    <s v="Médio"/>
    <x v="4"/>
    <n v="1"/>
    <n v="0"/>
  </r>
  <r>
    <s v="Crisópolis"/>
    <x v="7"/>
    <n v="462"/>
    <n v="0.54"/>
    <n v="0.54200000000000004"/>
    <n v="0.38700000000000001"/>
    <n v="6615.4"/>
    <n v="1"/>
    <x v="1383"/>
    <n v="1"/>
    <s v="Baixo"/>
    <x v="3"/>
    <n v="0"/>
    <n v="1"/>
  </r>
  <r>
    <s v="Porto Franco"/>
    <x v="18"/>
    <n v="1251"/>
    <n v="0.68400000000000005"/>
    <n v="0.66400000000000003"/>
    <n v="0.60599999999999998"/>
    <n v="21227.63"/>
    <n v="3"/>
    <x v="1384"/>
    <n v="0"/>
    <s v="Médio"/>
    <x v="3"/>
    <n v="1"/>
    <n v="0"/>
  </r>
  <r>
    <s v="Mendes"/>
    <x v="1"/>
    <n v="723"/>
    <n v="0.73599999999999999"/>
    <n v="0.70699999999999996"/>
    <n v="0.7"/>
    <n v="16158.35"/>
    <n v="17"/>
    <x v="1385"/>
    <n v="0"/>
    <s v="Alto"/>
    <x v="0"/>
    <n v="0"/>
    <n v="0"/>
  </r>
  <r>
    <s v="São Miguel Do Araguaia"/>
    <x v="10"/>
    <n v="848"/>
    <n v="0.66400000000000003"/>
    <n v="0.66700000000000004"/>
    <n v="0.53600000000000003"/>
    <n v="22635.52"/>
    <n v="20"/>
    <x v="1386"/>
    <n v="0"/>
    <s v="Médio"/>
    <x v="1"/>
    <n v="0"/>
    <n v="0"/>
  </r>
  <r>
    <s v="Fundão"/>
    <x v="15"/>
    <n v="739"/>
    <n v="0.71799999999999997"/>
    <n v="0.70799999999999996"/>
    <n v="0.623"/>
    <n v="18058.93"/>
    <n v="4"/>
    <x v="1387"/>
    <n v="0"/>
    <s v="Alto"/>
    <x v="0"/>
    <n v="0"/>
    <n v="0"/>
  </r>
  <r>
    <s v="Espigão D'Oeste"/>
    <x v="23"/>
    <n v="1335"/>
    <n v="0.67200000000000004"/>
    <n v="0.69099999999999995"/>
    <n v="0.53600000000000003"/>
    <n v="16650.27"/>
    <n v="16"/>
    <x v="1388"/>
    <n v="0"/>
    <s v="Médio"/>
    <x v="4"/>
    <n v="1"/>
    <n v="0"/>
  </r>
  <r>
    <s v="Cícero Dantas"/>
    <x v="7"/>
    <n v="996"/>
    <n v="0.58499999999999996"/>
    <n v="0.59"/>
    <n v="0.47699999999999998"/>
    <n v="7407.38"/>
    <n v="7"/>
    <x v="1389"/>
    <n v="1"/>
    <s v="Médio"/>
    <x v="3"/>
    <n v="1"/>
    <n v="0"/>
  </r>
  <r>
    <s v="Pinhão"/>
    <x v="6"/>
    <n v="969"/>
    <n v="0.65400000000000003"/>
    <n v="0.64900000000000002"/>
    <n v="0.53400000000000003"/>
    <n v="58776.09"/>
    <n v="37"/>
    <x v="1390"/>
    <n v="0"/>
    <s v="Médio"/>
    <x v="2"/>
    <n v="1"/>
    <n v="0"/>
  </r>
  <r>
    <s v="Gameleira"/>
    <x v="5"/>
    <n v="1155"/>
    <n v="0.60199999999999998"/>
    <n v="0.54100000000000004"/>
    <n v="0.53200000000000003"/>
    <n v="7825.22"/>
    <n v="2"/>
    <x v="1391"/>
    <n v="0"/>
    <s v="Médio"/>
    <x v="3"/>
    <n v="1"/>
    <n v="1"/>
  </r>
  <r>
    <s v="Ribeirão Do Sul"/>
    <x v="0"/>
    <n v="154"/>
    <n v="0.747"/>
    <n v="0.753"/>
    <n v="0.67600000000000005"/>
    <n v="28597.68"/>
    <n v="3"/>
    <x v="1392"/>
    <n v="0"/>
    <s v="Alto"/>
    <x v="0"/>
    <n v="0"/>
    <n v="0"/>
  </r>
  <r>
    <s v="São Domingos Do Prata"/>
    <x v="4"/>
    <n v="514"/>
    <n v="0.69"/>
    <n v="0.67400000000000004"/>
    <n v="0.59299999999999997"/>
    <n v="12786.35"/>
    <n v="19"/>
    <x v="1393"/>
    <n v="0"/>
    <s v="Médio"/>
    <x v="0"/>
    <n v="0"/>
    <n v="0"/>
  </r>
  <r>
    <s v="Santa Terezinha De Itaipu"/>
    <x v="6"/>
    <n v="1075"/>
    <n v="0.73799999999999999"/>
    <n v="0.71599999999999997"/>
    <n v="0.68899999999999995"/>
    <n v="23038.87"/>
    <n v="21"/>
    <x v="1394"/>
    <n v="0"/>
    <s v="Alto"/>
    <x v="2"/>
    <n v="1"/>
    <n v="0"/>
  </r>
  <r>
    <s v="Xaxim"/>
    <x v="14"/>
    <n v="978"/>
    <n v="0.752"/>
    <n v="0.73699999999999999"/>
    <n v="0.66200000000000003"/>
    <n v="30263.25"/>
    <n v="20"/>
    <x v="1395"/>
    <n v="0"/>
    <s v="Alto"/>
    <x v="2"/>
    <n v="1"/>
    <n v="0"/>
  </r>
  <r>
    <s v="Espera Feliz"/>
    <x v="4"/>
    <n v="714"/>
    <n v="0.66"/>
    <n v="0.66300000000000003"/>
    <n v="0.52"/>
    <n v="17335.77"/>
    <n v="29"/>
    <x v="1396"/>
    <n v="0"/>
    <s v="Médio"/>
    <x v="0"/>
    <n v="0"/>
    <n v="0"/>
  </r>
  <r>
    <s v="Rosário Do Ivaí"/>
    <x v="6"/>
    <n v="139"/>
    <n v="0.66200000000000003"/>
    <n v="0.63800000000000001"/>
    <n v="0.57699999999999996"/>
    <n v="15812.25"/>
    <n v="12"/>
    <x v="1397"/>
    <n v="0"/>
    <s v="Médio"/>
    <x v="2"/>
    <n v="0"/>
    <n v="0"/>
  </r>
  <r>
    <s v="Paulicéia"/>
    <x v="0"/>
    <n v="272"/>
    <n v="0.71099999999999997"/>
    <n v="0.69199999999999995"/>
    <n v="0.64"/>
    <n v="81400.91"/>
    <n v="1"/>
    <x v="1398"/>
    <n v="0"/>
    <s v="Alto"/>
    <x v="0"/>
    <n v="0"/>
    <n v="1"/>
  </r>
  <r>
    <s v="Igaratinga"/>
    <x v="4"/>
    <n v="422"/>
    <n v="0.65"/>
    <n v="0.68200000000000005"/>
    <n v="0.48099999999999998"/>
    <n v="30860.01"/>
    <n v="3"/>
    <x v="1399"/>
    <n v="0"/>
    <s v="Médio"/>
    <x v="0"/>
    <n v="0"/>
    <n v="0"/>
  </r>
  <r>
    <s v="Paraíso"/>
    <x v="0"/>
    <n v="262"/>
    <n v="0.75"/>
    <n v="0.751"/>
    <n v="0.66800000000000004"/>
    <n v="36932.83"/>
    <n v="3"/>
    <x v="1400"/>
    <n v="0"/>
    <s v="Alto"/>
    <x v="0"/>
    <n v="0"/>
    <n v="0"/>
  </r>
  <r>
    <s v="São Miguel Dos Campos"/>
    <x v="19"/>
    <n v="3784"/>
    <n v="0.623"/>
    <n v="0.61199999999999999"/>
    <n v="0.51400000000000001"/>
    <n v="15258"/>
    <n v="20"/>
    <x v="1401"/>
    <n v="0"/>
    <s v="Médio"/>
    <x v="3"/>
    <n v="1"/>
    <n v="0"/>
  </r>
  <r>
    <s v="Paraopeba"/>
    <x v="4"/>
    <n v="1039"/>
    <n v="0.69"/>
    <n v="0.67400000000000004"/>
    <n v="0.625"/>
    <n v="21581.14"/>
    <n v="18"/>
    <x v="1402"/>
    <n v="0"/>
    <s v="Médio"/>
    <x v="0"/>
    <n v="1"/>
    <n v="0"/>
  </r>
  <r>
    <s v="Petrolina De Goiás"/>
    <x v="10"/>
    <n v="283"/>
    <n v="0.71"/>
    <n v="0.67400000000000004"/>
    <n v="0.64300000000000002"/>
    <n v="12732.88"/>
    <n v="4"/>
    <x v="1403"/>
    <n v="0"/>
    <s v="Alto"/>
    <x v="1"/>
    <n v="0"/>
    <n v="0"/>
  </r>
  <r>
    <s v="Itapeva"/>
    <x v="4"/>
    <n v="229"/>
    <n v="0.72"/>
    <n v="0.69899999999999995"/>
    <n v="0.60699999999999998"/>
    <n v="25642.21"/>
    <n v="4"/>
    <x v="1404"/>
    <n v="0"/>
    <s v="Alto"/>
    <x v="0"/>
    <n v="0"/>
    <n v="0"/>
  </r>
  <r>
    <s v="São João Do Ivaí"/>
    <x v="6"/>
    <n v="416"/>
    <n v="0.69299999999999995"/>
    <n v="0.67700000000000005"/>
    <n v="0.61099999999999999"/>
    <n v="21861.93"/>
    <n v="12"/>
    <x v="1405"/>
    <n v="0"/>
    <s v="Médio"/>
    <x v="2"/>
    <n v="0"/>
    <n v="0"/>
  </r>
  <r>
    <s v="Coari"/>
    <x v="11"/>
    <n v="4349"/>
    <n v="0.58599999999999997"/>
    <n v="0.60599999999999998"/>
    <n v="0.42499999999999999"/>
    <n v="13520.93"/>
    <n v="11"/>
    <x v="1406"/>
    <n v="1"/>
    <s v="Médio"/>
    <x v="4"/>
    <n v="1"/>
    <n v="0"/>
  </r>
  <r>
    <s v="Iguatemi"/>
    <x v="13"/>
    <n v="696"/>
    <n v="0.66200000000000003"/>
    <n v="0.67100000000000004"/>
    <n v="0.53"/>
    <n v="25344.6"/>
    <n v="13"/>
    <x v="1407"/>
    <n v="0"/>
    <s v="Médio"/>
    <x v="1"/>
    <n v="0"/>
    <n v="0"/>
  </r>
  <r>
    <s v="Mauriti"/>
    <x v="9"/>
    <n v="1559"/>
    <n v="0.60499999999999998"/>
    <n v="0.54400000000000004"/>
    <n v="0.52600000000000002"/>
    <n v="7289.23"/>
    <n v="55"/>
    <x v="1408"/>
    <n v="0"/>
    <s v="Médio"/>
    <x v="3"/>
    <n v="1"/>
    <n v="0"/>
  </r>
  <r>
    <s v="Itororó"/>
    <x v="7"/>
    <n v="1139"/>
    <n v="0.59399999999999997"/>
    <n v="0.59799999999999998"/>
    <n v="0.47399999999999998"/>
    <n v="10216.620000000001"/>
    <n v="33"/>
    <x v="1409"/>
    <n v="1"/>
    <s v="Médio"/>
    <x v="3"/>
    <n v="1"/>
    <n v="0"/>
  </r>
  <r>
    <s v="Frederico Westphalen"/>
    <x v="3"/>
    <n v="1151"/>
    <n v="0.76"/>
    <n v="0.754"/>
    <n v="0.68799999999999994"/>
    <n v="32230.6"/>
    <n v="32"/>
    <x v="1410"/>
    <n v="0"/>
    <s v="Alto"/>
    <x v="2"/>
    <n v="1"/>
    <n v="0"/>
  </r>
  <r>
    <s v="Alto Garças"/>
    <x v="8"/>
    <n v="537"/>
    <n v="0.70099999999999996"/>
    <n v="0.70699999999999996"/>
    <n v="0.58299999999999996"/>
    <n v="51515.18"/>
    <n v="7"/>
    <x v="1411"/>
    <n v="0"/>
    <s v="Alto"/>
    <x v="1"/>
    <n v="0"/>
    <n v="0"/>
  </r>
  <r>
    <s v="Corbélia"/>
    <x v="6"/>
    <n v="752"/>
    <n v="0.73799999999999999"/>
    <n v="0.72799999999999998"/>
    <n v="0.68300000000000005"/>
    <n v="35649.25"/>
    <n v="17"/>
    <x v="1412"/>
    <n v="0"/>
    <s v="Alto"/>
    <x v="2"/>
    <n v="0"/>
    <n v="0"/>
  </r>
  <r>
    <s v="Pedro Canário"/>
    <x v="15"/>
    <n v="1503"/>
    <n v="0.65400000000000003"/>
    <n v="0.64300000000000002"/>
    <n v="0.53600000000000003"/>
    <n v="11041.42"/>
    <n v="22"/>
    <x v="1413"/>
    <n v="0"/>
    <s v="Médio"/>
    <x v="0"/>
    <n v="1"/>
    <n v="0"/>
  </r>
  <r>
    <s v="São João Nepomuceno"/>
    <x v="4"/>
    <n v="1064"/>
    <n v="0.70799999999999996"/>
    <n v="0.69599999999999995"/>
    <n v="0.6"/>
    <n v="14289.5"/>
    <n v="22"/>
    <x v="1414"/>
    <n v="0"/>
    <s v="Alto"/>
    <x v="0"/>
    <n v="1"/>
    <n v="0"/>
  </r>
  <r>
    <s v="São Pedro Do Ivaí"/>
    <x v="6"/>
    <n v="456"/>
    <n v="0.72"/>
    <n v="0.70199999999999996"/>
    <n v="0.627"/>
    <n v="24062.21"/>
    <n v="16"/>
    <x v="1415"/>
    <n v="0"/>
    <s v="Alto"/>
    <x v="2"/>
    <n v="0"/>
    <n v="0"/>
  </r>
  <r>
    <s v="Paraíso Do Sul"/>
    <x v="3"/>
    <n v="135"/>
    <n v="0.68"/>
    <n v="0.69199999999999995"/>
    <n v="0.53700000000000003"/>
    <n v="18659.62"/>
    <n v="15"/>
    <x v="1416"/>
    <n v="0"/>
    <s v="Médio"/>
    <x v="2"/>
    <n v="0"/>
    <n v="0"/>
  </r>
  <r>
    <s v="Monte Castelo"/>
    <x v="0"/>
    <n v="128"/>
    <n v="0.74099999999999999"/>
    <n v="0.70599999999999996"/>
    <n v="0.70899999999999996"/>
    <n v="21414.11"/>
    <n v="1"/>
    <x v="1417"/>
    <n v="0"/>
    <s v="Alto"/>
    <x v="0"/>
    <n v="0"/>
    <n v="1"/>
  </r>
  <r>
    <s v="Ouroeste"/>
    <x v="0"/>
    <n v="364"/>
    <n v="0.77"/>
    <n v="0.71699999999999997"/>
    <n v="0.73599999999999999"/>
    <n v="43578.73"/>
    <n v="4"/>
    <x v="1418"/>
    <n v="0"/>
    <s v="Alto"/>
    <x v="0"/>
    <n v="0"/>
    <n v="0"/>
  </r>
  <r>
    <s v="São João Dos Patos"/>
    <x v="18"/>
    <n v="1446"/>
    <n v="0.61499999999999999"/>
    <n v="0.61299999999999999"/>
    <n v="0.52200000000000002"/>
    <n v="10157.25"/>
    <n v="28"/>
    <x v="1419"/>
    <n v="0"/>
    <s v="Médio"/>
    <x v="3"/>
    <n v="1"/>
    <n v="0"/>
  </r>
  <r>
    <s v="Tomé-Açu"/>
    <x v="12"/>
    <n v="2715"/>
    <n v="0.58599999999999997"/>
    <n v="0.59599999999999997"/>
    <n v="0.42399999999999999"/>
    <n v="10518.26"/>
    <n v="4"/>
    <x v="1420"/>
    <n v="1"/>
    <s v="Médio"/>
    <x v="4"/>
    <n v="1"/>
    <n v="0"/>
  </r>
  <r>
    <s v="Mozarlândia"/>
    <x v="10"/>
    <n v="714"/>
    <n v="0.68"/>
    <n v="0.68400000000000005"/>
    <n v="0.56499999999999995"/>
    <n v="30713.58"/>
    <n v="5"/>
    <x v="1421"/>
    <n v="0"/>
    <s v="Médio"/>
    <x v="1"/>
    <n v="0"/>
    <n v="0"/>
  </r>
  <r>
    <s v="Anajatuba"/>
    <x v="18"/>
    <n v="429"/>
    <n v="0.58099999999999996"/>
    <n v="0.52300000000000002"/>
    <n v="0.49199999999999999"/>
    <n v="6404.32"/>
    <n v="3"/>
    <x v="1422"/>
    <n v="1"/>
    <s v="Médio"/>
    <x v="3"/>
    <n v="0"/>
    <n v="0"/>
  </r>
  <r>
    <s v="Balsa Nova"/>
    <x v="6"/>
    <n v="391"/>
    <n v="0.69599999999999995"/>
    <n v="0.70699999999999996"/>
    <n v="0.57899999999999996"/>
    <n v="48615.08"/>
    <n v="10"/>
    <x v="1423"/>
    <n v="0"/>
    <s v="Médio"/>
    <x v="2"/>
    <n v="0"/>
    <n v="0"/>
  </r>
  <r>
    <s v="São Bento"/>
    <x v="18"/>
    <n v="1538"/>
    <n v="0.60199999999999998"/>
    <n v="0.52500000000000002"/>
    <n v="0.54500000000000004"/>
    <n v="9578.17"/>
    <n v="4"/>
    <x v="1424"/>
    <n v="0"/>
    <s v="Médio"/>
    <x v="3"/>
    <n v="1"/>
    <n v="0"/>
  </r>
  <r>
    <s v="Catiguá"/>
    <x v="0"/>
    <n v="325"/>
    <n v="0.75"/>
    <n v="0.73399999999999999"/>
    <n v="0.67600000000000005"/>
    <n v="13450.24"/>
    <n v="4"/>
    <x v="1425"/>
    <n v="0"/>
    <s v="Alto"/>
    <x v="0"/>
    <n v="0"/>
    <n v="0"/>
  </r>
  <r>
    <s v="Corupá"/>
    <x v="14"/>
    <n v="369"/>
    <n v="0.78"/>
    <n v="0.76800000000000002"/>
    <n v="0.70699999999999996"/>
    <n v="24768.34"/>
    <n v="6"/>
    <x v="1426"/>
    <n v="0"/>
    <s v="Alto"/>
    <x v="2"/>
    <n v="0"/>
    <n v="0"/>
  </r>
  <r>
    <s v="Mutum"/>
    <x v="4"/>
    <n v="748"/>
    <n v="0.64400000000000002"/>
    <n v="0.63500000000000001"/>
    <n v="0.51100000000000001"/>
    <n v="12462.29"/>
    <n v="17"/>
    <x v="1427"/>
    <n v="0"/>
    <s v="Médio"/>
    <x v="0"/>
    <n v="0"/>
    <n v="0"/>
  </r>
  <r>
    <s v="Populina"/>
    <x v="0"/>
    <n v="147"/>
    <n v="0.71"/>
    <n v="0.69899999999999995"/>
    <n v="0.64700000000000002"/>
    <n v="21651.45"/>
    <n v="2"/>
    <x v="1428"/>
    <n v="0"/>
    <s v="Alto"/>
    <x v="0"/>
    <n v="0"/>
    <n v="1"/>
  </r>
  <r>
    <s v="Boquim"/>
    <x v="21"/>
    <n v="989"/>
    <n v="0.60399999999999998"/>
    <n v="0.58099999999999996"/>
    <n v="0.49199999999999999"/>
    <n v="10818.39"/>
    <n v="3"/>
    <x v="1429"/>
    <n v="0"/>
    <s v="Médio"/>
    <x v="3"/>
    <n v="1"/>
    <n v="0"/>
  </r>
  <r>
    <s v="Quatiguá"/>
    <x v="6"/>
    <n v="301"/>
    <n v="0.71"/>
    <n v="0.69099999999999995"/>
    <n v="0.65500000000000003"/>
    <n v="23746.19"/>
    <n v="3"/>
    <x v="1430"/>
    <n v="0"/>
    <s v="Alto"/>
    <x v="2"/>
    <n v="0"/>
    <n v="0"/>
  </r>
  <r>
    <s v="Nova Glória"/>
    <x v="10"/>
    <n v="261"/>
    <n v="0.68"/>
    <n v="0.65700000000000003"/>
    <n v="0.58899999999999997"/>
    <n v="14062.55"/>
    <n v="9"/>
    <x v="1431"/>
    <n v="0"/>
    <s v="Médio"/>
    <x v="1"/>
    <n v="0"/>
    <n v="0"/>
  </r>
  <r>
    <s v="Três Marias"/>
    <x v="4"/>
    <n v="1481"/>
    <n v="0.752"/>
    <n v="0.70599999999999996"/>
    <n v="0.69499999999999995"/>
    <n v="46355.79"/>
    <n v="35"/>
    <x v="1432"/>
    <n v="0"/>
    <s v="Alto"/>
    <x v="0"/>
    <n v="1"/>
    <n v="0"/>
  </r>
  <r>
    <s v="Paranaíta"/>
    <x v="8"/>
    <n v="333"/>
    <n v="0.67200000000000004"/>
    <n v="0.67700000000000005"/>
    <n v="0.55500000000000005"/>
    <n v="37331.31"/>
    <n v="6"/>
    <x v="1433"/>
    <n v="0"/>
    <s v="Médio"/>
    <x v="1"/>
    <n v="0"/>
    <n v="0"/>
  </r>
  <r>
    <s v="Sarzedo"/>
    <x v="4"/>
    <n v="1636"/>
    <n v="0.73"/>
    <n v="0.70599999999999996"/>
    <n v="0.64300000000000002"/>
    <n v="25413.31"/>
    <n v="9"/>
    <x v="1434"/>
    <n v="0"/>
    <s v="Alto"/>
    <x v="0"/>
    <n v="1"/>
    <n v="0"/>
  </r>
  <r>
    <s v="Itaúna Do Sul"/>
    <x v="6"/>
    <n v="147"/>
    <n v="0.66"/>
    <n v="0.65100000000000002"/>
    <n v="0.54300000000000004"/>
    <n v="21640.89"/>
    <n v="2"/>
    <x v="1435"/>
    <n v="0"/>
    <s v="Médio"/>
    <x v="2"/>
    <n v="0"/>
    <n v="1"/>
  </r>
  <r>
    <s v="Buriti Bravo"/>
    <x v="18"/>
    <n v="1296"/>
    <n v="0.59"/>
    <n v="0.53900000000000003"/>
    <n v="0.50600000000000001"/>
    <n v="6487.05"/>
    <n v="28"/>
    <x v="1436"/>
    <n v="1"/>
    <s v="Médio"/>
    <x v="3"/>
    <n v="1"/>
    <n v="0"/>
  </r>
  <r>
    <s v="Mombaça"/>
    <x v="9"/>
    <n v="1146"/>
    <n v="0.57999999999999996"/>
    <n v="0.54900000000000004"/>
    <n v="0.48899999999999999"/>
    <n v="7023.81"/>
    <n v="43"/>
    <x v="1437"/>
    <n v="1"/>
    <s v="Médio"/>
    <x v="3"/>
    <n v="1"/>
    <n v="0"/>
  </r>
  <r>
    <s v="Limoeiro Do Norte"/>
    <x v="9"/>
    <n v="1434"/>
    <n v="0.68200000000000005"/>
    <n v="0.63300000000000001"/>
    <n v="0.623"/>
    <n v="15842.69"/>
    <n v="46"/>
    <x v="1438"/>
    <n v="0"/>
    <s v="Médio"/>
    <x v="3"/>
    <n v="1"/>
    <n v="0"/>
  </r>
  <r>
    <s v="Piacatu"/>
    <x v="0"/>
    <n v="239"/>
    <n v="0.73199999999999998"/>
    <n v="0.68100000000000005"/>
    <n v="0.68400000000000005"/>
    <n v="17357.2"/>
    <n v="6"/>
    <x v="1439"/>
    <n v="0"/>
    <s v="Alto"/>
    <x v="0"/>
    <n v="0"/>
    <n v="0"/>
  </r>
  <r>
    <s v="Pimenta"/>
    <x v="4"/>
    <n v="322"/>
    <n v="0.69"/>
    <n v="0.69699999999999995"/>
    <n v="0.55600000000000005"/>
    <n v="20934.29"/>
    <n v="4"/>
    <x v="1440"/>
    <n v="0"/>
    <s v="Médio"/>
    <x v="0"/>
    <n v="0"/>
    <n v="0"/>
  </r>
  <r>
    <s v="Tanque Novo"/>
    <x v="7"/>
    <n v="478"/>
    <n v="0.59899999999999998"/>
    <n v="0.58299999999999996"/>
    <n v="0.47399999999999998"/>
    <n v="7744.27"/>
    <n v="0"/>
    <x v="1441"/>
    <n v="1"/>
    <s v="Médio"/>
    <x v="3"/>
    <n v="0"/>
    <n v="1"/>
  </r>
  <r>
    <s v="Glória De Dourados"/>
    <x v="13"/>
    <n v="406"/>
    <n v="0.72099999999999997"/>
    <n v="0.70499999999999996"/>
    <n v="0.64800000000000002"/>
    <n v="17352.400000000001"/>
    <n v="9"/>
    <x v="1442"/>
    <n v="0"/>
    <s v="Alto"/>
    <x v="1"/>
    <n v="0"/>
    <n v="0"/>
  </r>
  <r>
    <s v="Murutinga Do Sul"/>
    <x v="0"/>
    <n v="84"/>
    <n v="0.72599999999999998"/>
    <n v="0.70299999999999996"/>
    <n v="0.64300000000000002"/>
    <n v="13224.34"/>
    <n v="1"/>
    <x v="1443"/>
    <n v="0"/>
    <s v="Alto"/>
    <x v="0"/>
    <n v="0"/>
    <n v="1"/>
  </r>
  <r>
    <s v="Coronel Vivida"/>
    <x v="6"/>
    <n v="749"/>
    <n v="0.72299999999999998"/>
    <n v="0.71399999999999997"/>
    <n v="0.65300000000000002"/>
    <n v="28680.06"/>
    <n v="37"/>
    <x v="1444"/>
    <n v="0"/>
    <s v="Alto"/>
    <x v="2"/>
    <n v="0"/>
    <n v="0"/>
  </r>
  <r>
    <s v="Codajás"/>
    <x v="11"/>
    <n v="1426"/>
    <n v="0.56299999999999994"/>
    <n v="0.54600000000000004"/>
    <n v="0.42099999999999999"/>
    <n v="23736.94"/>
    <n v="0"/>
    <x v="1445"/>
    <n v="1"/>
    <s v="Médio"/>
    <x v="4"/>
    <n v="1"/>
    <n v="1"/>
  </r>
  <r>
    <s v="Nova Santa Rita"/>
    <x v="3"/>
    <n v="1181"/>
    <n v="0.71799999999999997"/>
    <n v="0.71599999999999997"/>
    <n v="0.60599999999999998"/>
    <n v="44796.14"/>
    <n v="15"/>
    <x v="1446"/>
    <n v="0"/>
    <s v="Alto"/>
    <x v="2"/>
    <n v="1"/>
    <n v="0"/>
  </r>
  <r>
    <s v="Fátima Do Sul"/>
    <x v="13"/>
    <n v="838"/>
    <n v="0.71"/>
    <n v="0.71899999999999997"/>
    <n v="0.621"/>
    <n v="21019.15"/>
    <n v="9"/>
    <x v="1447"/>
    <n v="0"/>
    <s v="Alto"/>
    <x v="1"/>
    <n v="0"/>
    <n v="0"/>
  </r>
  <r>
    <s v="Cabedelo"/>
    <x v="17"/>
    <n v="3428"/>
    <n v="0.748"/>
    <n v="0.78200000000000003"/>
    <n v="0.65100000000000002"/>
    <n v="37217.379999999997"/>
    <n v="32"/>
    <x v="1448"/>
    <n v="0"/>
    <s v="Alto"/>
    <x v="3"/>
    <n v="1"/>
    <n v="0"/>
  </r>
  <r>
    <s v="Abaeté"/>
    <x v="4"/>
    <n v="856"/>
    <n v="0.69799999999999995"/>
    <n v="0.72"/>
    <n v="0.55600000000000005"/>
    <n v="18250.419999999998"/>
    <n v="15"/>
    <x v="1449"/>
    <n v="0"/>
    <s v="Médio"/>
    <x v="0"/>
    <n v="0"/>
    <n v="0"/>
  </r>
  <r>
    <s v="Bambuí"/>
    <x v="4"/>
    <n v="753"/>
    <n v="0.74099999999999999"/>
    <n v="0.73499999999999999"/>
    <n v="0.63600000000000001"/>
    <n v="24268.14"/>
    <n v="14"/>
    <x v="1450"/>
    <n v="0"/>
    <s v="Alto"/>
    <x v="0"/>
    <n v="0"/>
    <n v="0"/>
  </r>
  <r>
    <s v="Quixeramobim"/>
    <x v="9"/>
    <n v="2847"/>
    <n v="0.64200000000000002"/>
    <n v="0.59199999999999997"/>
    <n v="0.56699999999999995"/>
    <n v="11193.37"/>
    <n v="102"/>
    <x v="1451"/>
    <n v="0"/>
    <s v="Médio"/>
    <x v="3"/>
    <n v="1"/>
    <n v="0"/>
  </r>
  <r>
    <s v="Coribe"/>
    <x v="7"/>
    <n v="396"/>
    <n v="0.6"/>
    <n v="0.54500000000000004"/>
    <n v="0.49099999999999999"/>
    <n v="8220.4599999999991"/>
    <n v="1"/>
    <x v="1452"/>
    <n v="0"/>
    <s v="Médio"/>
    <x v="3"/>
    <n v="0"/>
    <n v="1"/>
  </r>
  <r>
    <s v="Coaraci"/>
    <x v="7"/>
    <n v="1154"/>
    <n v="0.61299999999999999"/>
    <n v="0.61499999999999999"/>
    <n v="0.49099999999999999"/>
    <n v="8196.42"/>
    <n v="33"/>
    <x v="1453"/>
    <n v="0"/>
    <s v="Médio"/>
    <x v="3"/>
    <n v="1"/>
    <n v="0"/>
  </r>
  <r>
    <s v="Taiúva"/>
    <x v="0"/>
    <n v="205"/>
    <n v="0.76"/>
    <n v="0.73199999999999998"/>
    <n v="0.71799999999999997"/>
    <n v="17950.689999999999"/>
    <n v="4"/>
    <x v="1454"/>
    <n v="0"/>
    <s v="Alto"/>
    <x v="0"/>
    <n v="0"/>
    <n v="0"/>
  </r>
  <r>
    <s v="Ribeirão Do Pinhal"/>
    <x v="6"/>
    <n v="609"/>
    <n v="0.70099999999999996"/>
    <n v="0.68400000000000005"/>
    <n v="0.61099999999999999"/>
    <n v="15788.95"/>
    <n v="8"/>
    <x v="1455"/>
    <n v="0"/>
    <s v="Alto"/>
    <x v="2"/>
    <n v="0"/>
    <n v="0"/>
  </r>
  <r>
    <s v="Iconha"/>
    <x v="15"/>
    <n v="336"/>
    <n v="0.73"/>
    <n v="0.70899999999999996"/>
    <n v="0.65800000000000003"/>
    <n v="20787.84"/>
    <n v="11"/>
    <x v="1456"/>
    <n v="0"/>
    <s v="Alto"/>
    <x v="0"/>
    <n v="0"/>
    <n v="0"/>
  </r>
  <r>
    <s v="Siqueira Campos"/>
    <x v="6"/>
    <n v="718"/>
    <n v="0.7"/>
    <n v="0.70799999999999996"/>
    <n v="0.58799999999999997"/>
    <n v="23247.54"/>
    <n v="19"/>
    <x v="1457"/>
    <n v="0"/>
    <s v="Alto"/>
    <x v="2"/>
    <n v="0"/>
    <n v="0"/>
  </r>
  <r>
    <s v="Independência"/>
    <x v="9"/>
    <n v="638"/>
    <n v="0.63200000000000001"/>
    <n v="0.56100000000000005"/>
    <n v="0.59199999999999997"/>
    <n v="8098.53"/>
    <n v="3"/>
    <x v="1458"/>
    <n v="0"/>
    <s v="Médio"/>
    <x v="3"/>
    <n v="0"/>
    <n v="0"/>
  </r>
  <r>
    <s v="São Joaquim"/>
    <x v="14"/>
    <n v="971"/>
    <n v="0.68700000000000006"/>
    <n v="0.70499999999999996"/>
    <n v="0.56200000000000006"/>
    <n v="33314.980000000003"/>
    <n v="34"/>
    <x v="1459"/>
    <n v="0"/>
    <s v="Médio"/>
    <x v="2"/>
    <n v="1"/>
    <n v="0"/>
  </r>
  <r>
    <s v="Morro Do Chapéu"/>
    <x v="7"/>
    <n v="1417"/>
    <n v="0.58799999999999997"/>
    <n v="0.55400000000000005"/>
    <n v="0.47799999999999998"/>
    <n v="8150.34"/>
    <n v="30"/>
    <x v="1460"/>
    <n v="1"/>
    <s v="Médio"/>
    <x v="3"/>
    <n v="1"/>
    <n v="0"/>
  </r>
  <r>
    <s v="Curionópolis"/>
    <x v="12"/>
    <n v="1051"/>
    <n v="0.63600000000000001"/>
    <n v="0.59199999999999997"/>
    <n v="0.53600000000000003"/>
    <n v="33717.21"/>
    <n v="15"/>
    <x v="1461"/>
    <n v="0"/>
    <s v="Médio"/>
    <x v="4"/>
    <n v="1"/>
    <n v="0"/>
  </r>
  <r>
    <s v="Contenda"/>
    <x v="6"/>
    <n v="423"/>
    <n v="0.68"/>
    <n v="0.69699999999999995"/>
    <n v="0.55500000000000005"/>
    <n v="19401.11"/>
    <n v="9"/>
    <x v="1462"/>
    <n v="0"/>
    <s v="Médio"/>
    <x v="2"/>
    <n v="0"/>
    <n v="0"/>
  </r>
  <r>
    <s v="Augustinópolis"/>
    <x v="20"/>
    <n v="1019"/>
    <n v="0.67"/>
    <n v="0.61399999999999999"/>
    <n v="0.61899999999999999"/>
    <n v="12462.39"/>
    <n v="7"/>
    <x v="1463"/>
    <n v="0"/>
    <s v="Médio"/>
    <x v="4"/>
    <n v="1"/>
    <n v="0"/>
  </r>
  <r>
    <s v="Iporã Do Oeste"/>
    <x v="14"/>
    <n v="115"/>
    <n v="0.75900000000000001"/>
    <n v="0.74299999999999999"/>
    <n v="0.69499999999999995"/>
    <n v="27449.07"/>
    <n v="5"/>
    <x v="1464"/>
    <n v="0"/>
    <s v="Alto"/>
    <x v="2"/>
    <n v="0"/>
    <n v="0"/>
  </r>
  <r>
    <s v="Laje Do Muriaé"/>
    <x v="1"/>
    <n v="288"/>
    <n v="0.67"/>
    <n v="0.64900000000000002"/>
    <n v="0.57499999999999996"/>
    <n v="18261.169999999998"/>
    <n v="11"/>
    <x v="1465"/>
    <n v="0"/>
    <s v="Médio"/>
    <x v="0"/>
    <n v="0"/>
    <n v="0"/>
  </r>
  <r>
    <s v="Alto Paraná"/>
    <x v="6"/>
    <n v="616"/>
    <n v="0.69599999999999995"/>
    <n v="0.67900000000000005"/>
    <n v="0.58699999999999997"/>
    <n v="18476.66"/>
    <n v="11"/>
    <x v="1466"/>
    <n v="0"/>
    <s v="Médio"/>
    <x v="2"/>
    <n v="0"/>
    <n v="0"/>
  </r>
  <r>
    <s v="Amargosa"/>
    <x v="7"/>
    <n v="1387"/>
    <n v="0.625"/>
    <n v="0.61599999999999999"/>
    <n v="0.49199999999999999"/>
    <n v="8892.67"/>
    <n v="16"/>
    <x v="1467"/>
    <n v="0"/>
    <s v="Médio"/>
    <x v="3"/>
    <n v="1"/>
    <n v="0"/>
  </r>
  <r>
    <s v="Macuco"/>
    <x v="1"/>
    <n v="280"/>
    <n v="0.70299999999999996"/>
    <n v="0.68700000000000006"/>
    <n v="0.63100000000000001"/>
    <n v="28428.33"/>
    <n v="4"/>
    <x v="1468"/>
    <n v="0"/>
    <s v="Alto"/>
    <x v="0"/>
    <n v="0"/>
    <n v="0"/>
  </r>
  <r>
    <s v="São Mateus Do Maranhão"/>
    <x v="18"/>
    <n v="2268"/>
    <n v="0.61599999999999999"/>
    <n v="0.627"/>
    <n v="0.51500000000000001"/>
    <n v="7493.54"/>
    <n v="3"/>
    <x v="1469"/>
    <n v="0"/>
    <s v="Médio"/>
    <x v="3"/>
    <n v="1"/>
    <n v="0"/>
  </r>
  <r>
    <s v="Campo Maior"/>
    <x v="22"/>
    <n v="1327"/>
    <n v="0.66"/>
    <n v="0.629"/>
    <n v="0.56599999999999995"/>
    <n v="11433.99"/>
    <n v="13"/>
    <x v="1470"/>
    <n v="0"/>
    <s v="Médio"/>
    <x v="3"/>
    <n v="1"/>
    <n v="0"/>
  </r>
  <r>
    <s v="Guaçuí"/>
    <x v="15"/>
    <n v="1180"/>
    <n v="0.70299999999999996"/>
    <n v="0.69099999999999995"/>
    <n v="0.59499999999999997"/>
    <n v="18334.27"/>
    <n v="17"/>
    <x v="1471"/>
    <n v="0"/>
    <s v="Alto"/>
    <x v="0"/>
    <n v="1"/>
    <n v="0"/>
  </r>
  <r>
    <s v="Aramina"/>
    <x v="0"/>
    <n v="205"/>
    <n v="0.74"/>
    <n v="0.72299999999999998"/>
    <n v="0.65600000000000003"/>
    <n v="22763.73"/>
    <n v="3"/>
    <x v="1472"/>
    <n v="0"/>
    <s v="Alto"/>
    <x v="0"/>
    <n v="0"/>
    <n v="0"/>
  </r>
  <r>
    <s v="Goianápolis"/>
    <x v="10"/>
    <n v="538"/>
    <n v="0.70299999999999996"/>
    <n v="0.67800000000000005"/>
    <n v="0.62"/>
    <n v="14700.31"/>
    <n v="10"/>
    <x v="1473"/>
    <n v="0"/>
    <s v="Alto"/>
    <x v="1"/>
    <n v="0"/>
    <n v="0"/>
  </r>
  <r>
    <s v="Ipameri"/>
    <x v="10"/>
    <n v="1035"/>
    <n v="0.70099999999999996"/>
    <n v="0.71099999999999997"/>
    <n v="0.58799999999999997"/>
    <n v="44237.45"/>
    <n v="22"/>
    <x v="1474"/>
    <n v="0"/>
    <s v="Alto"/>
    <x v="1"/>
    <n v="1"/>
    <n v="0"/>
  </r>
  <r>
    <s v="Engenheiro Caldas"/>
    <x v="4"/>
    <n v="500"/>
    <n v="0.64400000000000002"/>
    <n v="0.63200000000000001"/>
    <n v="0.51800000000000002"/>
    <n v="9833.7800000000007"/>
    <n v="7"/>
    <x v="1475"/>
    <n v="0"/>
    <s v="Médio"/>
    <x v="0"/>
    <n v="0"/>
    <n v="0"/>
  </r>
  <r>
    <s v="Matelândia"/>
    <x v="6"/>
    <n v="670"/>
    <n v="0.72499999999999998"/>
    <n v="0.71499999999999997"/>
    <n v="0.64200000000000002"/>
    <n v="43049.9"/>
    <n v="17"/>
    <x v="1476"/>
    <n v="0"/>
    <s v="Alto"/>
    <x v="2"/>
    <n v="0"/>
    <n v="0"/>
  </r>
  <r>
    <s v="Camocim"/>
    <x v="9"/>
    <n v="2649"/>
    <n v="0.62"/>
    <n v="0.56499999999999995"/>
    <n v="0.57799999999999996"/>
    <n v="9763.2900000000009"/>
    <n v="14"/>
    <x v="1477"/>
    <n v="0"/>
    <s v="Médio"/>
    <x v="3"/>
    <n v="1"/>
    <n v="0"/>
  </r>
  <r>
    <s v="Tanguá"/>
    <x v="1"/>
    <n v="1511"/>
    <n v="0.65400000000000003"/>
    <n v="0.64400000000000002"/>
    <n v="0.54800000000000004"/>
    <n v="17195.21"/>
    <n v="24"/>
    <x v="1478"/>
    <n v="0"/>
    <s v="Médio"/>
    <x v="0"/>
    <n v="1"/>
    <n v="0"/>
  </r>
  <r>
    <s v="Floraí"/>
    <x v="6"/>
    <n v="170"/>
    <n v="0.745"/>
    <n v="0.73899999999999999"/>
    <n v="0.65600000000000003"/>
    <n v="30942.98"/>
    <n v="3"/>
    <x v="1479"/>
    <n v="0"/>
    <s v="Alto"/>
    <x v="2"/>
    <n v="0"/>
    <n v="0"/>
  </r>
  <r>
    <s v="Lavínia"/>
    <x v="0"/>
    <n v="182"/>
    <n v="0.72099999999999997"/>
    <n v="0.69799999999999995"/>
    <n v="0.65500000000000003"/>
    <n v="13460.71"/>
    <n v="3"/>
    <x v="1480"/>
    <n v="0"/>
    <s v="Alto"/>
    <x v="0"/>
    <n v="0"/>
    <n v="0"/>
  </r>
  <r>
    <s v="Humaitá"/>
    <x v="11"/>
    <n v="2322"/>
    <n v="0.60499999999999998"/>
    <n v="0.621"/>
    <n v="0.45100000000000001"/>
    <n v="9430.8700000000008"/>
    <n v="13"/>
    <x v="1481"/>
    <n v="0"/>
    <s v="Médio"/>
    <x v="4"/>
    <n v="1"/>
    <n v="0"/>
  </r>
  <r>
    <s v="Wenceslau Braz"/>
    <x v="6"/>
    <n v="870"/>
    <n v="0.68700000000000006"/>
    <n v="0.69199999999999995"/>
    <n v="0.59399999999999997"/>
    <n v="24319.16"/>
    <n v="24"/>
    <x v="1482"/>
    <n v="0"/>
    <s v="Médio"/>
    <x v="2"/>
    <n v="0"/>
    <n v="0"/>
  </r>
  <r>
    <s v="Brotas De Macaúbas"/>
    <x v="7"/>
    <n v="163"/>
    <n v="0.56999999999999995"/>
    <n v="0.55200000000000005"/>
    <n v="0.44500000000000001"/>
    <n v="6197.97"/>
    <n v="20"/>
    <x v="1483"/>
    <n v="1"/>
    <s v="Médio"/>
    <x v="3"/>
    <n v="0"/>
    <n v="0"/>
  </r>
  <r>
    <s v="Cidade Ocidental"/>
    <x v="10"/>
    <n v="3889"/>
    <n v="0.72"/>
    <n v="0.70599999999999996"/>
    <n v="0.64100000000000001"/>
    <n v="10694.22"/>
    <n v="24"/>
    <x v="1484"/>
    <n v="0"/>
    <s v="Alto"/>
    <x v="1"/>
    <n v="1"/>
    <n v="0"/>
  </r>
  <r>
    <s v="Camapuã"/>
    <x v="13"/>
    <n v="469"/>
    <n v="0.70299999999999996"/>
    <n v="0.71499999999999997"/>
    <n v="0.59599999999999997"/>
    <n v="28810.57"/>
    <n v="17"/>
    <x v="1485"/>
    <n v="0"/>
    <s v="Alto"/>
    <x v="1"/>
    <n v="0"/>
    <n v="0"/>
  </r>
  <r>
    <s v="Indiana"/>
    <x v="0"/>
    <n v="180"/>
    <n v="0.76"/>
    <n v="0.71399999999999997"/>
    <n v="0.73299999999999998"/>
    <n v="12159.98"/>
    <n v="1"/>
    <x v="1486"/>
    <n v="0"/>
    <s v="Alto"/>
    <x v="0"/>
    <n v="0"/>
    <n v="1"/>
  </r>
  <r>
    <s v="Barra De São Francisco"/>
    <x v="15"/>
    <n v="1520"/>
    <n v="0.68"/>
    <n v="0.67300000000000004"/>
    <n v="0.57999999999999996"/>
    <n v="18814.93"/>
    <n v="30"/>
    <x v="1487"/>
    <n v="0"/>
    <s v="Médio"/>
    <x v="0"/>
    <n v="1"/>
    <n v="0"/>
  </r>
  <r>
    <s v="Rifaina"/>
    <x v="0"/>
    <n v="137"/>
    <n v="0.74"/>
    <n v="0.71299999999999997"/>
    <n v="0.69"/>
    <n v="23947.27"/>
    <n v="4"/>
    <x v="1488"/>
    <n v="0"/>
    <s v="Alto"/>
    <x v="0"/>
    <n v="0"/>
    <n v="0"/>
  </r>
  <r>
    <s v="Pacajá"/>
    <x v="12"/>
    <n v="1188"/>
    <n v="0.51500000000000001"/>
    <n v="0.54100000000000004"/>
    <n v="0.33800000000000002"/>
    <n v="11447.76"/>
    <n v="2"/>
    <x v="1489"/>
    <n v="1"/>
    <s v="Baixo"/>
    <x v="4"/>
    <n v="1"/>
    <n v="1"/>
  </r>
  <r>
    <s v="Urubici"/>
    <x v="14"/>
    <n v="412"/>
    <n v="0.69"/>
    <n v="0.72199999999999998"/>
    <n v="0.56200000000000006"/>
    <n v="23243.66"/>
    <n v="12"/>
    <x v="1490"/>
    <n v="0"/>
    <s v="Médio"/>
    <x v="2"/>
    <n v="0"/>
    <n v="0"/>
  </r>
  <r>
    <s v="Gouveia"/>
    <x v="4"/>
    <n v="360"/>
    <n v="0.68"/>
    <n v="0.622"/>
    <n v="0.60899999999999999"/>
    <n v="11423.92"/>
    <n v="6"/>
    <x v="1491"/>
    <n v="0"/>
    <s v="Médio"/>
    <x v="0"/>
    <n v="0"/>
    <n v="0"/>
  </r>
  <r>
    <s v="Gastão Vidigal"/>
    <x v="0"/>
    <n v="214"/>
    <n v="0.72299999999999998"/>
    <n v="0.72699999999999998"/>
    <n v="0.63500000000000001"/>
    <n v="12848.93"/>
    <n v="1"/>
    <x v="1492"/>
    <n v="0"/>
    <s v="Alto"/>
    <x v="0"/>
    <n v="0"/>
    <n v="1"/>
  </r>
  <r>
    <s v="Otacílio Costa"/>
    <x v="14"/>
    <n v="904"/>
    <n v="0.74"/>
    <n v="0.71299999999999997"/>
    <n v="0.68100000000000005"/>
    <n v="34900.89"/>
    <n v="10"/>
    <x v="1493"/>
    <n v="0"/>
    <s v="Alto"/>
    <x v="2"/>
    <n v="0"/>
    <n v="0"/>
  </r>
  <r>
    <s v="Bonito"/>
    <x v="13"/>
    <n v="992"/>
    <n v="0.67"/>
    <n v="0.71399999999999997"/>
    <n v="0.50800000000000001"/>
    <n v="29857.75"/>
    <n v="8"/>
    <x v="1494"/>
    <n v="0"/>
    <s v="Médio"/>
    <x v="1"/>
    <n v="1"/>
    <n v="0"/>
  </r>
  <r>
    <s v="Três Passos"/>
    <x v="3"/>
    <n v="797"/>
    <n v="0.76800000000000002"/>
    <n v="0.745"/>
    <n v="0.71"/>
    <n v="28200.01"/>
    <n v="33"/>
    <x v="1495"/>
    <n v="0"/>
    <s v="Alto"/>
    <x v="2"/>
    <n v="0"/>
    <n v="0"/>
  </r>
  <r>
    <s v="Ataléia"/>
    <x v="4"/>
    <n v="375"/>
    <n v="0.58799999999999997"/>
    <n v="0.59199999999999997"/>
    <n v="0.42299999999999999"/>
    <n v="10601.65"/>
    <n v="7"/>
    <x v="1496"/>
    <n v="1"/>
    <s v="Médio"/>
    <x v="0"/>
    <n v="0"/>
    <n v="0"/>
  </r>
  <r>
    <s v="Carauari"/>
    <x v="11"/>
    <n v="1729"/>
    <n v="0.55000000000000004"/>
    <n v="0.53400000000000003"/>
    <n v="0.41599999999999998"/>
    <n v="9371.4599999999991"/>
    <n v="6"/>
    <x v="1497"/>
    <n v="1"/>
    <s v="Baixo"/>
    <x v="4"/>
    <n v="1"/>
    <n v="0"/>
  </r>
  <r>
    <s v="Rosário Do Sul"/>
    <x v="3"/>
    <n v="1756"/>
    <n v="0.7"/>
    <n v="0.70499999999999996"/>
    <n v="0.57599999999999996"/>
    <n v="21192.99"/>
    <n v="30"/>
    <x v="1498"/>
    <n v="0"/>
    <s v="Alto"/>
    <x v="2"/>
    <n v="1"/>
    <n v="0"/>
  </r>
  <r>
    <s v="Passa Quatro"/>
    <x v="4"/>
    <n v="558"/>
    <n v="0.71499999999999997"/>
    <n v="0.68300000000000005"/>
    <n v="0.623"/>
    <n v="19242.18"/>
    <n v="21"/>
    <x v="1499"/>
    <n v="0"/>
    <s v="Alto"/>
    <x v="0"/>
    <n v="0"/>
    <n v="0"/>
  </r>
  <r>
    <s v="Serrania"/>
    <x v="4"/>
    <n v="370"/>
    <n v="0.67700000000000005"/>
    <n v="0.65500000000000003"/>
    <n v="0.56899999999999995"/>
    <n v="15407.7"/>
    <n v="4"/>
    <x v="1500"/>
    <n v="0"/>
    <s v="Médio"/>
    <x v="0"/>
    <n v="0"/>
    <n v="0"/>
  </r>
  <r>
    <s v="Bituruna"/>
    <x v="6"/>
    <n v="693"/>
    <n v="0.66700000000000004"/>
    <n v="0.64500000000000002"/>
    <n v="0.55600000000000005"/>
    <n v="17642.5"/>
    <n v="18"/>
    <x v="1501"/>
    <n v="0"/>
    <s v="Médio"/>
    <x v="2"/>
    <n v="0"/>
    <n v="0"/>
  </r>
  <r>
    <s v="Canarana"/>
    <x v="8"/>
    <n v="909"/>
    <n v="0.69299999999999995"/>
    <n v="0.73499999999999999"/>
    <n v="0.54900000000000004"/>
    <n v="50430.17"/>
    <n v="18"/>
    <x v="1502"/>
    <n v="0"/>
    <s v="Médio"/>
    <x v="1"/>
    <n v="0"/>
    <n v="0"/>
  </r>
  <r>
    <s v="Terenos"/>
    <x v="13"/>
    <n v="463"/>
    <n v="0.66"/>
    <n v="0.65100000000000002"/>
    <n v="0.52100000000000002"/>
    <n v="22658.51"/>
    <n v="12"/>
    <x v="1503"/>
    <n v="0"/>
    <s v="Médio"/>
    <x v="1"/>
    <n v="0"/>
    <n v="0"/>
  </r>
  <r>
    <s v="Tamboril"/>
    <x v="9"/>
    <n v="875"/>
    <n v="0.57999999999999996"/>
    <n v="0.52600000000000002"/>
    <n v="0.47599999999999998"/>
    <n v="7577.29"/>
    <n v="6"/>
    <x v="1504"/>
    <n v="1"/>
    <s v="Médio"/>
    <x v="3"/>
    <n v="0"/>
    <n v="0"/>
  </r>
  <r>
    <s v="Maravilha"/>
    <x v="14"/>
    <n v="913"/>
    <n v="0.78"/>
    <n v="0.75800000000000001"/>
    <n v="0.70799999999999996"/>
    <n v="38832.949999999997"/>
    <n v="35"/>
    <x v="1505"/>
    <n v="0"/>
    <s v="Alto"/>
    <x v="2"/>
    <n v="0"/>
    <n v="0"/>
  </r>
  <r>
    <s v="Agrolândia"/>
    <x v="14"/>
    <n v="364"/>
    <n v="0.72499999999999998"/>
    <n v="0.72699999999999998"/>
    <n v="0.63300000000000001"/>
    <n v="21655.48"/>
    <n v="14"/>
    <x v="1506"/>
    <n v="0"/>
    <s v="Alto"/>
    <x v="2"/>
    <n v="0"/>
    <n v="0"/>
  </r>
  <r>
    <s v="Lábrea"/>
    <x v="11"/>
    <n v="2119"/>
    <n v="0.53100000000000003"/>
    <n v="0.53800000000000003"/>
    <n v="0.374"/>
    <n v="9841.76"/>
    <n v="5"/>
    <x v="1507"/>
    <n v="1"/>
    <s v="Baixo"/>
    <x v="4"/>
    <n v="1"/>
    <n v="0"/>
  </r>
  <r>
    <s v="Colômbia"/>
    <x v="0"/>
    <n v="220"/>
    <n v="0.71"/>
    <n v="0.68899999999999995"/>
    <n v="0.64700000000000002"/>
    <n v="54670.46"/>
    <n v="3"/>
    <x v="1508"/>
    <n v="0"/>
    <s v="Alto"/>
    <x v="0"/>
    <n v="0"/>
    <n v="0"/>
  </r>
  <r>
    <s v="Wagner"/>
    <x v="7"/>
    <n v="378"/>
    <n v="0.59"/>
    <n v="0.57299999999999995"/>
    <n v="0.47899999999999998"/>
    <n v="7474.43"/>
    <n v="1"/>
    <x v="1509"/>
    <n v="1"/>
    <s v="Médio"/>
    <x v="3"/>
    <n v="0"/>
    <n v="1"/>
  </r>
  <r>
    <s v="Chorrochó"/>
    <x v="7"/>
    <n v="179"/>
    <n v="0.6"/>
    <n v="0.55200000000000005"/>
    <n v="0.503"/>
    <n v="6183.93"/>
    <n v="0"/>
    <x v="1510"/>
    <n v="0"/>
    <s v="Médio"/>
    <x v="3"/>
    <n v="0"/>
    <n v="1"/>
  </r>
  <r>
    <s v="Ipanema"/>
    <x v="4"/>
    <n v="758"/>
    <n v="0.69299999999999995"/>
    <n v="0.67"/>
    <n v="0.58599999999999997"/>
    <n v="10962.01"/>
    <n v="7"/>
    <x v="1511"/>
    <n v="0"/>
    <s v="Médio"/>
    <x v="0"/>
    <n v="0"/>
    <n v="0"/>
  </r>
  <r>
    <s v="Aracoiaba"/>
    <x v="9"/>
    <n v="821"/>
    <n v="0.61499999999999999"/>
    <n v="0.55000000000000004"/>
    <n v="0.55600000000000005"/>
    <n v="7289.25"/>
    <n v="1"/>
    <x v="1512"/>
    <n v="0"/>
    <s v="Médio"/>
    <x v="3"/>
    <n v="0"/>
    <n v="1"/>
  </r>
  <r>
    <s v="Pacatuba"/>
    <x v="9"/>
    <n v="4102"/>
    <n v="0.67500000000000004"/>
    <n v="0.60499999999999998"/>
    <n v="0.65200000000000002"/>
    <n v="11514.38"/>
    <n v="47"/>
    <x v="1513"/>
    <n v="0"/>
    <s v="Médio"/>
    <x v="3"/>
    <n v="1"/>
    <n v="0"/>
  </r>
  <r>
    <s v="Tapiratiba"/>
    <x v="0"/>
    <n v="456"/>
    <n v="0.75"/>
    <n v="0.70299999999999996"/>
    <n v="0.69199999999999995"/>
    <n v="22252.66"/>
    <n v="15"/>
    <x v="1514"/>
    <n v="0"/>
    <s v="Alto"/>
    <x v="0"/>
    <n v="0"/>
    <n v="0"/>
  </r>
  <r>
    <s v="Itagimirim"/>
    <x v="7"/>
    <n v="356"/>
    <n v="0.63400000000000001"/>
    <n v="0.60199999999999998"/>
    <n v="0.51600000000000001"/>
    <n v="14791.37"/>
    <n v="1"/>
    <x v="1515"/>
    <n v="0"/>
    <s v="Médio"/>
    <x v="3"/>
    <n v="0"/>
    <n v="1"/>
  </r>
  <r>
    <s v="Padre Bernardo"/>
    <x v="10"/>
    <n v="1546"/>
    <n v="0.65"/>
    <n v="0.67"/>
    <n v="0.51500000000000001"/>
    <n v="15678.25"/>
    <n v="7"/>
    <x v="1516"/>
    <n v="0"/>
    <s v="Médio"/>
    <x v="1"/>
    <n v="1"/>
    <n v="0"/>
  </r>
  <r>
    <s v="Comodoro"/>
    <x v="8"/>
    <n v="920"/>
    <n v="0.69"/>
    <n v="0.68700000000000006"/>
    <n v="0.56699999999999995"/>
    <n v="28116.37"/>
    <n v="6"/>
    <x v="1517"/>
    <n v="0"/>
    <s v="Médio"/>
    <x v="1"/>
    <n v="0"/>
    <n v="0"/>
  </r>
  <r>
    <s v="Serro"/>
    <x v="4"/>
    <n v="733"/>
    <n v="0.66"/>
    <n v="0.65"/>
    <n v="0.52"/>
    <n v="10244.459999999999"/>
    <n v="15"/>
    <x v="1518"/>
    <n v="0"/>
    <s v="Médio"/>
    <x v="0"/>
    <n v="0"/>
    <n v="0"/>
  </r>
  <r>
    <s v="Barras"/>
    <x v="22"/>
    <n v="1503"/>
    <n v="0.59499999999999997"/>
    <n v="0.55800000000000005"/>
    <n v="0.48499999999999999"/>
    <n v="7518.49"/>
    <n v="16"/>
    <x v="1519"/>
    <n v="1"/>
    <s v="Médio"/>
    <x v="3"/>
    <n v="1"/>
    <n v="0"/>
  </r>
  <r>
    <s v="Palmas De Monte Alto"/>
    <x v="7"/>
    <n v="582"/>
    <n v="0.58599999999999997"/>
    <n v="0.56100000000000005"/>
    <n v="0.46200000000000002"/>
    <n v="6753.27"/>
    <n v="4"/>
    <x v="1520"/>
    <n v="1"/>
    <s v="Médio"/>
    <x v="3"/>
    <n v="0"/>
    <n v="0"/>
  </r>
  <r>
    <s v="Ipecaetá"/>
    <x v="7"/>
    <n v="140"/>
    <n v="0.55000000000000004"/>
    <n v="0.50600000000000001"/>
    <n v="0.42399999999999999"/>
    <n v="5067.74"/>
    <n v="2"/>
    <x v="1521"/>
    <n v="1"/>
    <s v="Baixo"/>
    <x v="3"/>
    <n v="0"/>
    <n v="1"/>
  </r>
  <r>
    <s v="Bicas"/>
    <x v="4"/>
    <n v="607"/>
    <n v="0.74"/>
    <n v="0.72599999999999998"/>
    <n v="0.66700000000000004"/>
    <n v="16009.35"/>
    <n v="16"/>
    <x v="1522"/>
    <n v="0"/>
    <s v="Alto"/>
    <x v="0"/>
    <n v="0"/>
    <n v="0"/>
  </r>
  <r>
    <s v="Trajano De Moraes"/>
    <x v="1"/>
    <n v="283"/>
    <n v="0.66700000000000004"/>
    <n v="0.66800000000000004"/>
    <n v="0.54700000000000004"/>
    <n v="18295.189999999999"/>
    <n v="1"/>
    <x v="1523"/>
    <n v="0"/>
    <s v="Médio"/>
    <x v="0"/>
    <n v="0"/>
    <n v="1"/>
  </r>
  <r>
    <s v="Vianópolis"/>
    <x v="10"/>
    <n v="477"/>
    <n v="0.71"/>
    <n v="0.71"/>
    <n v="0.622"/>
    <n v="27534.21"/>
    <n v="11"/>
    <x v="1524"/>
    <n v="0"/>
    <s v="Alto"/>
    <x v="1"/>
    <n v="0"/>
    <n v="0"/>
  </r>
  <r>
    <s v="São João Do Paraíso"/>
    <x v="4"/>
    <n v="622"/>
    <n v="0.61499999999999999"/>
    <n v="0.58299999999999996"/>
    <n v="0.49299999999999999"/>
    <n v="8051.18"/>
    <n v="8"/>
    <x v="1525"/>
    <n v="0"/>
    <s v="Médio"/>
    <x v="0"/>
    <n v="0"/>
    <n v="0"/>
  </r>
  <r>
    <s v="Sapucaia"/>
    <x v="1"/>
    <n v="660"/>
    <n v="0.67500000000000004"/>
    <n v="0.68200000000000005"/>
    <n v="0.56100000000000005"/>
    <n v="47111.47"/>
    <n v="8"/>
    <x v="1526"/>
    <n v="0"/>
    <s v="Médio"/>
    <x v="0"/>
    <n v="0"/>
    <n v="0"/>
  </r>
  <r>
    <s v="Ipaussu"/>
    <x v="0"/>
    <n v="731"/>
    <n v="0.72699999999999998"/>
    <n v="0.71299999999999997"/>
    <n v="0.65"/>
    <n v="25058.43"/>
    <n v="11"/>
    <x v="1527"/>
    <n v="0"/>
    <s v="Alto"/>
    <x v="0"/>
    <n v="0"/>
    <n v="0"/>
  </r>
  <r>
    <s v="Alegre"/>
    <x v="15"/>
    <n v="975"/>
    <n v="0.72099999999999997"/>
    <n v="0.70799999999999996"/>
    <n v="0.63"/>
    <n v="15145.44"/>
    <n v="38"/>
    <x v="1528"/>
    <n v="0"/>
    <s v="Alto"/>
    <x v="0"/>
    <n v="1"/>
    <n v="0"/>
  </r>
  <r>
    <s v="Turvo"/>
    <x v="14"/>
    <n v="342"/>
    <n v="0.74"/>
    <n v="0.74199999999999999"/>
    <n v="0.63100000000000001"/>
    <n v="39153.11"/>
    <n v="13"/>
    <x v="1529"/>
    <n v="0"/>
    <s v="Alto"/>
    <x v="2"/>
    <n v="0"/>
    <n v="0"/>
  </r>
  <r>
    <s v="Alterosa"/>
    <x v="4"/>
    <n v="511"/>
    <n v="0.67"/>
    <n v="0.65700000000000003"/>
    <n v="0.53600000000000003"/>
    <n v="14678.61"/>
    <n v="8"/>
    <x v="1530"/>
    <n v="0"/>
    <s v="Médio"/>
    <x v="0"/>
    <n v="0"/>
    <n v="0"/>
  </r>
  <r>
    <s v="Sobradinho"/>
    <x v="7"/>
    <n v="1332"/>
    <n v="0.63100000000000001"/>
    <n v="0.60499999999999998"/>
    <n v="0.55500000000000005"/>
    <n v="16272.83"/>
    <n v="23"/>
    <x v="1531"/>
    <n v="0"/>
    <s v="Médio"/>
    <x v="3"/>
    <n v="1"/>
    <n v="0"/>
  </r>
  <r>
    <s v="João Neiva"/>
    <x v="15"/>
    <n v="627"/>
    <n v="0.753"/>
    <n v="0.751"/>
    <n v="0.66300000000000003"/>
    <n v="20065.87"/>
    <n v="10"/>
    <x v="1532"/>
    <n v="0"/>
    <s v="Alto"/>
    <x v="0"/>
    <n v="0"/>
    <n v="0"/>
  </r>
  <r>
    <s v="Deodápolis"/>
    <x v="13"/>
    <n v="611"/>
    <n v="0.69"/>
    <n v="0.69299999999999995"/>
    <n v="0.59499999999999997"/>
    <n v="19328.240000000002"/>
    <n v="10"/>
    <x v="1533"/>
    <n v="0"/>
    <s v="Médio"/>
    <x v="1"/>
    <n v="0"/>
    <n v="0"/>
  </r>
  <r>
    <s v="Bela Vista"/>
    <x v="13"/>
    <n v="868"/>
    <n v="0.69799999999999995"/>
    <n v="0.69899999999999995"/>
    <n v="0.58499999999999996"/>
    <n v="19855.900000000001"/>
    <n v="11"/>
    <x v="1534"/>
    <n v="0"/>
    <s v="Médio"/>
    <x v="1"/>
    <n v="0"/>
    <n v="0"/>
  </r>
  <r>
    <s v="Presidente Médici"/>
    <x v="23"/>
    <n v="752"/>
    <n v="0.66400000000000003"/>
    <n v="0.67100000000000004"/>
    <n v="0.55000000000000004"/>
    <n v="17380.72"/>
    <n v="5"/>
    <x v="1535"/>
    <n v="0"/>
    <s v="Médio"/>
    <x v="4"/>
    <n v="0"/>
    <n v="0"/>
  </r>
  <r>
    <s v="Rondon"/>
    <x v="6"/>
    <n v="370"/>
    <n v="0.71299999999999997"/>
    <n v="0.72399999999999998"/>
    <n v="0.61"/>
    <n v="28183.56"/>
    <n v="10"/>
    <x v="1536"/>
    <n v="0"/>
    <s v="Alto"/>
    <x v="2"/>
    <n v="0"/>
    <n v="0"/>
  </r>
  <r>
    <s v="Barra Do Bugres"/>
    <x v="8"/>
    <n v="1789"/>
    <n v="0.69299999999999995"/>
    <n v="0.68400000000000005"/>
    <n v="0.59499999999999997"/>
    <n v="35540"/>
    <n v="23"/>
    <x v="1537"/>
    <n v="0"/>
    <s v="Médio"/>
    <x v="1"/>
    <n v="1"/>
    <n v="0"/>
  </r>
  <r>
    <s v="Getúlio Vargas"/>
    <x v="3"/>
    <n v="582"/>
    <n v="0.746"/>
    <n v="0.747"/>
    <n v="0.65800000000000003"/>
    <n v="30200.99"/>
    <n v="30"/>
    <x v="1538"/>
    <n v="0"/>
    <s v="Alto"/>
    <x v="2"/>
    <n v="0"/>
    <n v="0"/>
  </r>
  <r>
    <s v="Barra Do Choça"/>
    <x v="7"/>
    <n v="1501"/>
    <n v="0.55100000000000005"/>
    <n v="0.56299999999999994"/>
    <n v="0.38600000000000001"/>
    <n v="14575.54"/>
    <n v="42"/>
    <x v="1539"/>
    <n v="1"/>
    <s v="Médio"/>
    <x v="3"/>
    <n v="1"/>
    <n v="0"/>
  </r>
  <r>
    <s v="Itauçu"/>
    <x v="10"/>
    <n v="272"/>
    <n v="0.71799999999999997"/>
    <n v="0.69699999999999995"/>
    <n v="0.63800000000000001"/>
    <n v="14219.45"/>
    <n v="8"/>
    <x v="1540"/>
    <n v="0"/>
    <s v="Alto"/>
    <x v="1"/>
    <n v="0"/>
    <n v="0"/>
  </r>
  <r>
    <s v="Santa Isabel Do Ivaí"/>
    <x v="6"/>
    <n v="320"/>
    <n v="0.72"/>
    <n v="0.69699999999999995"/>
    <n v="0.65600000000000003"/>
    <n v="19377.3"/>
    <n v="4"/>
    <x v="1541"/>
    <n v="0"/>
    <s v="Alto"/>
    <x v="2"/>
    <n v="0"/>
    <n v="0"/>
  </r>
  <r>
    <s v="Presidente Getúlio"/>
    <x v="14"/>
    <n v="541"/>
    <n v="0.75900000000000001"/>
    <n v="0.76400000000000001"/>
    <n v="0.65400000000000003"/>
    <n v="30609.65"/>
    <n v="12"/>
    <x v="1542"/>
    <n v="0"/>
    <s v="Alto"/>
    <x v="2"/>
    <n v="0"/>
    <n v="0"/>
  </r>
  <r>
    <s v="Cedro"/>
    <x v="9"/>
    <n v="908"/>
    <n v="0.627"/>
    <n v="0.59199999999999997"/>
    <n v="0.55300000000000005"/>
    <n v="7345.96"/>
    <n v="6"/>
    <x v="1543"/>
    <n v="0"/>
    <s v="Médio"/>
    <x v="3"/>
    <n v="0"/>
    <n v="0"/>
  </r>
  <r>
    <s v="São José Do Cedro"/>
    <x v="14"/>
    <n v="255"/>
    <n v="0.73099999999999998"/>
    <n v="0.753"/>
    <n v="0.625"/>
    <n v="27763.08"/>
    <n v="49"/>
    <x v="1544"/>
    <n v="0"/>
    <s v="Alto"/>
    <x v="2"/>
    <n v="0"/>
    <n v="0"/>
  </r>
  <r>
    <s v="Vera Cruz"/>
    <x v="0"/>
    <n v="422"/>
    <n v="0.754"/>
    <n v="0.72199999999999998"/>
    <n v="0.71499999999999997"/>
    <n v="11228.93"/>
    <n v="13"/>
    <x v="1545"/>
    <n v="0"/>
    <s v="Alto"/>
    <x v="0"/>
    <n v="0"/>
    <n v="0"/>
  </r>
  <r>
    <s v="Carutapera"/>
    <x v="18"/>
    <n v="1352"/>
    <n v="0.57399999999999995"/>
    <n v="0.53300000000000003"/>
    <n v="0.47599999999999998"/>
    <n v="6970.54"/>
    <n v="1"/>
    <x v="1546"/>
    <n v="1"/>
    <s v="Médio"/>
    <x v="3"/>
    <n v="1"/>
    <n v="1"/>
  </r>
  <r>
    <s v="Urbano Santos"/>
    <x v="18"/>
    <n v="1653"/>
    <n v="0.58799999999999997"/>
    <n v="0.50600000000000001"/>
    <n v="0.52200000000000002"/>
    <n v="5403.47"/>
    <n v="47"/>
    <x v="1547"/>
    <n v="1"/>
    <s v="Médio"/>
    <x v="3"/>
    <n v="1"/>
    <n v="0"/>
  </r>
  <r>
    <s v="São Félix Do Araguaia"/>
    <x v="8"/>
    <n v="397"/>
    <n v="0.67"/>
    <n v="0.65200000000000002"/>
    <n v="0.53800000000000003"/>
    <n v="54972.41"/>
    <n v="4"/>
    <x v="1548"/>
    <n v="0"/>
    <s v="Médio"/>
    <x v="1"/>
    <n v="0"/>
    <n v="0"/>
  </r>
  <r>
    <s v="Marituba"/>
    <x v="12"/>
    <n v="7478"/>
    <n v="0.68"/>
    <n v="0.621"/>
    <n v="0.628"/>
    <n v="13781.36"/>
    <n v="28"/>
    <x v="1549"/>
    <n v="0"/>
    <s v="Médio"/>
    <x v="4"/>
    <n v="1"/>
    <n v="0"/>
  </r>
  <r>
    <s v="Terra Roxa"/>
    <x v="6"/>
    <n v="641"/>
    <n v="0.71"/>
    <n v="0.69699999999999995"/>
    <n v="0.63900000000000001"/>
    <n v="36596.92"/>
    <n v="7"/>
    <x v="1550"/>
    <n v="0"/>
    <s v="Alto"/>
    <x v="2"/>
    <n v="0"/>
    <n v="0"/>
  </r>
  <r>
    <s v="São Carlos"/>
    <x v="14"/>
    <n v="299"/>
    <n v="0.76900000000000002"/>
    <n v="0.76300000000000001"/>
    <n v="0.68799999999999994"/>
    <n v="26395.58"/>
    <n v="12"/>
    <x v="1551"/>
    <n v="0"/>
    <s v="Alto"/>
    <x v="2"/>
    <n v="0"/>
    <n v="0"/>
  </r>
  <r>
    <s v="Lajinha"/>
    <x v="4"/>
    <n v="656"/>
    <n v="0.66"/>
    <n v="0.65900000000000003"/>
    <n v="0.54100000000000004"/>
    <n v="15736.28"/>
    <n v="8"/>
    <x v="1552"/>
    <n v="0"/>
    <s v="Médio"/>
    <x v="0"/>
    <n v="0"/>
    <n v="0"/>
  </r>
  <r>
    <s v="Candelária"/>
    <x v="3"/>
    <n v="705"/>
    <n v="0.67400000000000004"/>
    <n v="0.69899999999999995"/>
    <n v="0.52100000000000002"/>
    <n v="21711.46"/>
    <n v="19"/>
    <x v="1553"/>
    <n v="0"/>
    <s v="Médio"/>
    <x v="2"/>
    <n v="0"/>
    <n v="0"/>
  </r>
  <r>
    <s v="Alta Floresta D'Oeste"/>
    <x v="23"/>
    <n v="869"/>
    <n v="0.64"/>
    <n v="0.65700000000000003"/>
    <n v="0.52600000000000002"/>
    <n v="18732.169999999998"/>
    <n v="21"/>
    <x v="1554"/>
    <n v="0"/>
    <s v="Médio"/>
    <x v="4"/>
    <n v="0"/>
    <n v="0"/>
  </r>
  <r>
    <s v="São João Evangelista"/>
    <x v="4"/>
    <n v="534"/>
    <n v="0.63800000000000001"/>
    <n v="0.62"/>
    <n v="0.52"/>
    <n v="10971.27"/>
    <n v="8"/>
    <x v="1555"/>
    <n v="0"/>
    <s v="Médio"/>
    <x v="0"/>
    <n v="0"/>
    <n v="0"/>
  </r>
  <r>
    <s v="Arame"/>
    <x v="18"/>
    <n v="1026"/>
    <n v="0.51200000000000001"/>
    <n v="0.52500000000000002"/>
    <n v="0.36499999999999999"/>
    <n v="6929.19"/>
    <n v="34"/>
    <x v="1556"/>
    <n v="1"/>
    <s v="Baixo"/>
    <x v="3"/>
    <n v="1"/>
    <n v="0"/>
  </r>
  <r>
    <s v="Ouro Verde"/>
    <x v="0"/>
    <n v="392"/>
    <n v="0.69"/>
    <n v="0.66600000000000004"/>
    <n v="0.61199999999999999"/>
    <n v="11853.79"/>
    <n v="6"/>
    <x v="1557"/>
    <n v="0"/>
    <s v="Médio"/>
    <x v="0"/>
    <n v="0"/>
    <n v="0"/>
  </r>
  <r>
    <s v="Corumbaíba"/>
    <x v="10"/>
    <n v="357"/>
    <n v="0.69799999999999995"/>
    <n v="0.70299999999999996"/>
    <n v="0.58199999999999996"/>
    <n v="48718.78"/>
    <n v="7"/>
    <x v="1558"/>
    <n v="0"/>
    <s v="Médio"/>
    <x v="1"/>
    <n v="0"/>
    <n v="0"/>
  </r>
  <r>
    <s v="Duas Barras"/>
    <x v="1"/>
    <n v="409"/>
    <n v="0.65900000000000003"/>
    <n v="0.67700000000000005"/>
    <n v="0.53400000000000003"/>
    <n v="20979.33"/>
    <n v="14"/>
    <x v="1559"/>
    <n v="0"/>
    <s v="Médio"/>
    <x v="0"/>
    <n v="0"/>
    <n v="0"/>
  </r>
  <r>
    <s v="Teolândia"/>
    <x v="7"/>
    <n v="320"/>
    <n v="0.55500000000000005"/>
    <n v="0.54100000000000004"/>
    <n v="0.41799999999999998"/>
    <n v="9393.52"/>
    <n v="0"/>
    <x v="1560"/>
    <n v="1"/>
    <s v="Médio"/>
    <x v="3"/>
    <n v="0"/>
    <n v="1"/>
  </r>
  <r>
    <s v="Inhapim"/>
    <x v="4"/>
    <n v="696"/>
    <n v="0.66"/>
    <n v="0.64200000000000002"/>
    <n v="0.53500000000000003"/>
    <n v="11693.03"/>
    <n v="18"/>
    <x v="1561"/>
    <n v="0"/>
    <s v="Médio"/>
    <x v="0"/>
    <n v="0"/>
    <n v="0"/>
  </r>
  <r>
    <s v="Luiziânia"/>
    <x v="0"/>
    <n v="248"/>
    <n v="0.7"/>
    <n v="0.68200000000000005"/>
    <n v="0.623"/>
    <n v="12438.45"/>
    <n v="1"/>
    <x v="1562"/>
    <n v="0"/>
    <s v="Alto"/>
    <x v="0"/>
    <n v="0"/>
    <n v="1"/>
  </r>
  <r>
    <s v="Paraúna"/>
    <x v="10"/>
    <n v="423"/>
    <n v="0.67200000000000004"/>
    <n v="0.68700000000000006"/>
    <n v="0.54700000000000004"/>
    <n v="72605.27"/>
    <n v="9"/>
    <x v="1563"/>
    <n v="0"/>
    <s v="Médio"/>
    <x v="1"/>
    <n v="0"/>
    <n v="0"/>
  </r>
  <r>
    <s v="Medina"/>
    <x v="4"/>
    <n v="924"/>
    <n v="0.624"/>
    <n v="0.624"/>
    <n v="0.47499999999999998"/>
    <n v="9780.6200000000008"/>
    <n v="10"/>
    <x v="1564"/>
    <n v="0"/>
    <s v="Médio"/>
    <x v="0"/>
    <n v="0"/>
    <n v="0"/>
  </r>
  <r>
    <s v="Mãe Do Rio"/>
    <x v="12"/>
    <n v="1808"/>
    <n v="0.59899999999999998"/>
    <n v="0.61499999999999999"/>
    <n v="0.45800000000000002"/>
    <n v="9737.44"/>
    <n v="41"/>
    <x v="1565"/>
    <n v="1"/>
    <s v="Médio"/>
    <x v="4"/>
    <n v="1"/>
    <n v="0"/>
  </r>
  <r>
    <s v="Pinheiral"/>
    <x v="1"/>
    <n v="1032"/>
    <n v="0.71499999999999997"/>
    <n v="0.70899999999999996"/>
    <n v="0.64300000000000002"/>
    <n v="15248.92"/>
    <n v="23"/>
    <x v="1566"/>
    <n v="0"/>
    <s v="Alto"/>
    <x v="0"/>
    <n v="1"/>
    <n v="0"/>
  </r>
  <r>
    <s v="Carmo Do Rio Claro"/>
    <x v="4"/>
    <n v="656"/>
    <n v="0.73299999999999998"/>
    <n v="0.71499999999999997"/>
    <n v="0.64900000000000002"/>
    <n v="20757.7"/>
    <n v="12"/>
    <x v="1567"/>
    <n v="0"/>
    <s v="Alto"/>
    <x v="0"/>
    <n v="0"/>
    <n v="0"/>
  </r>
  <r>
    <s v="Itiruçu"/>
    <x v="7"/>
    <n v="566"/>
    <n v="0.6"/>
    <n v="0.58799999999999997"/>
    <n v="0.48199999999999998"/>
    <n v="6869.36"/>
    <n v="11"/>
    <x v="1568"/>
    <n v="0"/>
    <s v="Médio"/>
    <x v="3"/>
    <n v="0"/>
    <n v="0"/>
  </r>
  <r>
    <s v="Araguaçu"/>
    <x v="20"/>
    <n v="301"/>
    <n v="0.67500000000000004"/>
    <n v="0.64200000000000002"/>
    <n v="0.60199999999999998"/>
    <n v="20759.38"/>
    <n v="7"/>
    <x v="1569"/>
    <n v="0"/>
    <s v="Médio"/>
    <x v="4"/>
    <n v="0"/>
    <n v="0"/>
  </r>
  <r>
    <s v="Guajará-Mirim"/>
    <x v="23"/>
    <n v="2521"/>
    <n v="0.65700000000000003"/>
    <n v="0.66300000000000003"/>
    <n v="0.51900000000000002"/>
    <n v="15732.01"/>
    <n v="12"/>
    <x v="1570"/>
    <n v="0"/>
    <s v="Médio"/>
    <x v="4"/>
    <n v="1"/>
    <n v="0"/>
  </r>
  <r>
    <s v="Realeza"/>
    <x v="6"/>
    <n v="586"/>
    <n v="0.72199999999999998"/>
    <n v="0.72"/>
    <n v="0.63"/>
    <n v="33882.730000000003"/>
    <n v="24"/>
    <x v="1571"/>
    <n v="0"/>
    <s v="Alto"/>
    <x v="2"/>
    <n v="0"/>
    <n v="0"/>
  </r>
  <r>
    <s v="Barracão"/>
    <x v="6"/>
    <n v="356"/>
    <n v="0.70599999999999996"/>
    <n v="0.71599999999999997"/>
    <n v="0.59"/>
    <n v="24529.14"/>
    <n v="10"/>
    <x v="1572"/>
    <n v="0"/>
    <s v="Alto"/>
    <x v="2"/>
    <n v="0"/>
    <n v="0"/>
  </r>
  <r>
    <s v="Fortaleza De Minas"/>
    <x v="4"/>
    <n v="151"/>
    <n v="0.67"/>
    <n v="0.68300000000000005"/>
    <n v="0.54600000000000004"/>
    <n v="22730.79"/>
    <n v="2"/>
    <x v="1573"/>
    <n v="0"/>
    <s v="Médio"/>
    <x v="0"/>
    <n v="0"/>
    <n v="1"/>
  </r>
  <r>
    <s v="Águas Belas"/>
    <x v="5"/>
    <n v="1854"/>
    <n v="0.52600000000000002"/>
    <n v="0.54600000000000004"/>
    <n v="0.38500000000000001"/>
    <n v="7317.75"/>
    <n v="10"/>
    <x v="1574"/>
    <n v="1"/>
    <s v="Baixo"/>
    <x v="3"/>
    <n v="1"/>
    <n v="0"/>
  </r>
  <r>
    <s v="Barro Alto"/>
    <x v="10"/>
    <n v="367"/>
    <n v="0.74199999999999999"/>
    <n v="0.70099999999999996"/>
    <n v="0.68200000000000005"/>
    <n v="77671.72"/>
    <n v="4"/>
    <x v="1575"/>
    <n v="0"/>
    <s v="Alto"/>
    <x v="1"/>
    <n v="0"/>
    <n v="0"/>
  </r>
  <r>
    <s v="Paraíso Do Norte"/>
    <x v="6"/>
    <n v="498"/>
    <n v="0.746"/>
    <n v="0.752"/>
    <n v="0.66800000000000004"/>
    <n v="24572.7"/>
    <n v="11"/>
    <x v="1576"/>
    <n v="0"/>
    <s v="Alto"/>
    <x v="2"/>
    <n v="0"/>
    <n v="0"/>
  </r>
  <r>
    <s v="Itaporanga"/>
    <x v="17"/>
    <n v="1153"/>
    <n v="0.61499999999999999"/>
    <n v="0.60699999999999998"/>
    <n v="0.51700000000000002"/>
    <n v="10174.89"/>
    <n v="20"/>
    <x v="1577"/>
    <n v="0"/>
    <s v="Médio"/>
    <x v="3"/>
    <n v="1"/>
    <n v="0"/>
  </r>
  <r>
    <s v="Águas Formosas"/>
    <x v="4"/>
    <n v="822"/>
    <n v="0.64500000000000002"/>
    <n v="0.624"/>
    <n v="0.53100000000000003"/>
    <n v="11470.47"/>
    <n v="11"/>
    <x v="1578"/>
    <n v="0"/>
    <s v="Médio"/>
    <x v="0"/>
    <n v="0"/>
    <n v="0"/>
  </r>
  <r>
    <s v="Penalva"/>
    <x v="18"/>
    <n v="1285"/>
    <n v="0.55000000000000004"/>
    <n v="0.51900000000000002"/>
    <n v="0.47199999999999998"/>
    <n v="4530.24"/>
    <n v="1"/>
    <x v="1579"/>
    <n v="1"/>
    <s v="Baixo"/>
    <x v="3"/>
    <n v="1"/>
    <n v="1"/>
  </r>
  <r>
    <s v="Santa Rita Do Araguaia"/>
    <x v="10"/>
    <n v="382"/>
    <n v="0.71"/>
    <n v="0.70299999999999996"/>
    <n v="0.61599999999999999"/>
    <n v="18525.75"/>
    <n v="6"/>
    <x v="1580"/>
    <n v="0"/>
    <s v="Alto"/>
    <x v="1"/>
    <n v="0"/>
    <n v="0"/>
  </r>
  <r>
    <s v="Mata De São João"/>
    <x v="7"/>
    <n v="1890"/>
    <n v="0.67"/>
    <n v="0.64800000000000002"/>
    <n v="0.56200000000000006"/>
    <n v="22498.15"/>
    <n v="36"/>
    <x v="1581"/>
    <n v="0"/>
    <s v="Médio"/>
    <x v="3"/>
    <n v="1"/>
    <n v="0"/>
  </r>
  <r>
    <s v="Paço Do Lumiar"/>
    <x v="18"/>
    <n v="5782"/>
    <n v="0.72"/>
    <n v="0.64600000000000002"/>
    <n v="0.73899999999999999"/>
    <n v="6672"/>
    <n v="74"/>
    <x v="1582"/>
    <n v="0"/>
    <s v="Alto"/>
    <x v="3"/>
    <n v="1"/>
    <n v="0"/>
  </r>
  <r>
    <s v="Itapemirim"/>
    <x v="15"/>
    <n v="1128"/>
    <n v="0.65400000000000003"/>
    <n v="0.64"/>
    <n v="0.54"/>
    <n v="57370.27"/>
    <n v="11"/>
    <x v="1583"/>
    <n v="0"/>
    <s v="Médio"/>
    <x v="0"/>
    <n v="1"/>
    <n v="0"/>
  </r>
  <r>
    <s v="Inhaúma"/>
    <x v="4"/>
    <n v="194"/>
    <n v="0.7"/>
    <n v="0.65700000000000003"/>
    <n v="0.624"/>
    <n v="15202.14"/>
    <n v="7"/>
    <x v="1584"/>
    <n v="0"/>
    <s v="Alto"/>
    <x v="0"/>
    <n v="0"/>
    <n v="0"/>
  </r>
  <r>
    <s v="Campina Verde"/>
    <x v="4"/>
    <n v="635"/>
    <n v="0.7"/>
    <n v="0.71399999999999997"/>
    <n v="0.56200000000000006"/>
    <n v="27102.52"/>
    <n v="13"/>
    <x v="1585"/>
    <n v="0"/>
    <s v="Alto"/>
    <x v="0"/>
    <n v="0"/>
    <n v="0"/>
  </r>
  <r>
    <s v="Maués"/>
    <x v="11"/>
    <n v="2351"/>
    <n v="0.58799999999999997"/>
    <n v="0.54900000000000004"/>
    <n v="0.46400000000000002"/>
    <n v="6481.4"/>
    <n v="114"/>
    <x v="1586"/>
    <n v="1"/>
    <s v="Médio"/>
    <x v="4"/>
    <n v="1"/>
    <n v="0"/>
  </r>
  <r>
    <s v="João Alfredo"/>
    <x v="5"/>
    <n v="885"/>
    <n v="0.57999999999999996"/>
    <n v="0.56899999999999995"/>
    <n v="0.46600000000000003"/>
    <n v="7053.71"/>
    <n v="39"/>
    <x v="1587"/>
    <n v="1"/>
    <s v="Médio"/>
    <x v="3"/>
    <n v="0"/>
    <n v="0"/>
  </r>
  <r>
    <s v="Oriximiná"/>
    <x v="12"/>
    <n v="3513"/>
    <n v="0.623"/>
    <n v="0.59899999999999998"/>
    <n v="0.52"/>
    <n v="25866.74"/>
    <n v="27"/>
    <x v="1588"/>
    <n v="0"/>
    <s v="Médio"/>
    <x v="4"/>
    <n v="1"/>
    <n v="0"/>
  </r>
  <r>
    <s v="Mauá Da Serra"/>
    <x v="6"/>
    <n v="485"/>
    <n v="0.65200000000000002"/>
    <n v="0.66100000000000003"/>
    <n v="0.52900000000000003"/>
    <n v="27359.35"/>
    <n v="3"/>
    <x v="1589"/>
    <n v="0"/>
    <s v="Médio"/>
    <x v="2"/>
    <n v="0"/>
    <n v="0"/>
  </r>
  <r>
    <s v="Bela Cruz"/>
    <x v="9"/>
    <n v="769"/>
    <n v="0.623"/>
    <n v="0.53300000000000003"/>
    <n v="0.59799999999999998"/>
    <n v="6351.38"/>
    <n v="42"/>
    <x v="1590"/>
    <n v="0"/>
    <s v="Médio"/>
    <x v="3"/>
    <n v="0"/>
    <n v="0"/>
  </r>
  <r>
    <s v="Novo Gama"/>
    <x v="10"/>
    <n v="6741"/>
    <n v="0.68400000000000005"/>
    <n v="0.66400000000000003"/>
    <n v="0.56699999999999995"/>
    <n v="7501.44"/>
    <n v="82"/>
    <x v="1591"/>
    <n v="0"/>
    <s v="Médio"/>
    <x v="1"/>
    <n v="1"/>
    <n v="0"/>
  </r>
  <r>
    <s v="Miracema Do Tocantins"/>
    <x v="20"/>
    <n v="1220"/>
    <n v="0.68400000000000005"/>
    <n v="0.67500000000000004"/>
    <n v="0.57899999999999996"/>
    <n v="33388.9"/>
    <n v="8"/>
    <x v="1592"/>
    <n v="0"/>
    <s v="Médio"/>
    <x v="4"/>
    <n v="1"/>
    <n v="0"/>
  </r>
  <r>
    <s v="Capão Do Leão"/>
    <x v="3"/>
    <n v="1340"/>
    <n v="0.63700000000000001"/>
    <n v="0.66200000000000003"/>
    <n v="0.48"/>
    <n v="20054.419999999998"/>
    <n v="5"/>
    <x v="1593"/>
    <n v="0"/>
    <s v="Médio"/>
    <x v="2"/>
    <n v="1"/>
    <n v="0"/>
  </r>
  <r>
    <s v="Recreio"/>
    <x v="4"/>
    <n v="410"/>
    <n v="0.69"/>
    <n v="0.66800000000000004"/>
    <n v="0.58899999999999997"/>
    <n v="8350.64"/>
    <n v="3"/>
    <x v="1594"/>
    <n v="0"/>
    <s v="Médio"/>
    <x v="0"/>
    <n v="0"/>
    <n v="0"/>
  </r>
  <r>
    <s v="Senador La Rocque"/>
    <x v="18"/>
    <n v="703"/>
    <n v="0.60199999999999998"/>
    <n v="0.56999999999999995"/>
    <n v="0.51500000000000001"/>
    <n v="10561.69"/>
    <n v="1"/>
    <x v="1595"/>
    <n v="0"/>
    <s v="Médio"/>
    <x v="3"/>
    <n v="0"/>
    <n v="1"/>
  </r>
  <r>
    <s v="São Domingos Do Araguaia"/>
    <x v="12"/>
    <n v="1266"/>
    <n v="0.59399999999999997"/>
    <n v="0.629"/>
    <n v="0.45100000000000001"/>
    <n v="10167.629999999999"/>
    <n v="33"/>
    <x v="1596"/>
    <n v="1"/>
    <s v="Médio"/>
    <x v="4"/>
    <n v="1"/>
    <n v="0"/>
  </r>
  <r>
    <s v="Boracéia"/>
    <x v="0"/>
    <n v="218"/>
    <n v="0.754"/>
    <n v="0.72299999999999998"/>
    <n v="0.68500000000000005"/>
    <n v="42757.16"/>
    <n v="2"/>
    <x v="1597"/>
    <n v="0"/>
    <s v="Alto"/>
    <x v="0"/>
    <n v="0"/>
    <n v="1"/>
  </r>
  <r>
    <s v="Divinolândia"/>
    <x v="0"/>
    <n v="287"/>
    <n v="0.73"/>
    <n v="0.72"/>
    <n v="0.64500000000000002"/>
    <n v="23550.52"/>
    <n v="9"/>
    <x v="1598"/>
    <n v="0"/>
    <s v="Alto"/>
    <x v="0"/>
    <n v="0"/>
    <n v="0"/>
  </r>
  <r>
    <s v="Rodelas"/>
    <x v="7"/>
    <n v="524"/>
    <n v="0.63200000000000001"/>
    <n v="0.56599999999999995"/>
    <n v="0.56399999999999995"/>
    <n v="10397.23"/>
    <n v="12"/>
    <x v="1599"/>
    <n v="0"/>
    <s v="Médio"/>
    <x v="3"/>
    <n v="0"/>
    <n v="0"/>
  </r>
  <r>
    <s v="Tombos"/>
    <x v="4"/>
    <n v="356"/>
    <n v="0.71799999999999997"/>
    <n v="0.69899999999999995"/>
    <n v="0.60699999999999998"/>
    <n v="11158.37"/>
    <n v="5"/>
    <x v="1600"/>
    <n v="0"/>
    <s v="Alto"/>
    <x v="0"/>
    <n v="0"/>
    <n v="0"/>
  </r>
  <r>
    <s v="Cândido Mendes"/>
    <x v="18"/>
    <n v="958"/>
    <n v="0.56100000000000005"/>
    <n v="0.52"/>
    <n v="0.45600000000000002"/>
    <n v="6291.51"/>
    <n v="0"/>
    <x v="1601"/>
    <n v="1"/>
    <s v="Médio"/>
    <x v="3"/>
    <n v="1"/>
    <n v="1"/>
  </r>
  <r>
    <s v="Pimenta Bueno"/>
    <x v="23"/>
    <n v="1799"/>
    <n v="0.71"/>
    <n v="0.72599999999999998"/>
    <n v="0.61299999999999999"/>
    <n v="26493.58"/>
    <n v="23"/>
    <x v="1602"/>
    <n v="0"/>
    <s v="Alto"/>
    <x v="4"/>
    <n v="1"/>
    <n v="0"/>
  </r>
  <r>
    <s v="Santa Cruz De Monte Castelo"/>
    <x v="6"/>
    <n v="289"/>
    <n v="0.71"/>
    <n v="0.68100000000000005"/>
    <n v="0.63300000000000001"/>
    <n v="32354.87"/>
    <n v="12"/>
    <x v="1603"/>
    <n v="0"/>
    <s v="Alto"/>
    <x v="2"/>
    <n v="0"/>
    <n v="0"/>
  </r>
  <r>
    <s v="Campinorte"/>
    <x v="10"/>
    <n v="547"/>
    <n v="0.68799999999999994"/>
    <n v="0.68500000000000005"/>
    <n v="0.56499999999999995"/>
    <n v="15917.97"/>
    <n v="8"/>
    <x v="1604"/>
    <n v="0"/>
    <s v="Médio"/>
    <x v="1"/>
    <n v="0"/>
    <n v="0"/>
  </r>
  <r>
    <s v="Tamboara"/>
    <x v="6"/>
    <n v="198"/>
    <n v="0.73099999999999998"/>
    <n v="0.67900000000000005"/>
    <n v="0.67400000000000004"/>
    <n v="20905.580000000002"/>
    <n v="2"/>
    <x v="1605"/>
    <n v="0"/>
    <s v="Alto"/>
    <x v="2"/>
    <n v="0"/>
    <n v="1"/>
  </r>
  <r>
    <s v="Novo Oriente"/>
    <x v="9"/>
    <n v="867"/>
    <n v="0.60499999999999998"/>
    <n v="0.55200000000000005"/>
    <n v="0.52600000000000002"/>
    <n v="6288.36"/>
    <n v="27"/>
    <x v="1606"/>
    <n v="0"/>
    <s v="Médio"/>
    <x v="3"/>
    <n v="0"/>
    <n v="0"/>
  </r>
  <r>
    <s v="Buri"/>
    <x v="0"/>
    <n v="1049"/>
    <n v="0.66700000000000004"/>
    <n v="0.64200000000000002"/>
    <n v="0.57799999999999996"/>
    <n v="19528.740000000002"/>
    <n v="4"/>
    <x v="1607"/>
    <n v="0"/>
    <s v="Médio"/>
    <x v="0"/>
    <n v="1"/>
    <n v="0"/>
  </r>
  <r>
    <s v="Encruzilhada"/>
    <x v="7"/>
    <n v="242"/>
    <n v="0.54400000000000004"/>
    <n v="0.53300000000000003"/>
    <n v="0.4"/>
    <n v="9164.8700000000008"/>
    <n v="25"/>
    <x v="1608"/>
    <n v="1"/>
    <s v="Baixo"/>
    <x v="3"/>
    <n v="0"/>
    <n v="0"/>
  </r>
  <r>
    <s v="Iepê"/>
    <x v="0"/>
    <n v="342"/>
    <n v="0.73599999999999999"/>
    <n v="0.7"/>
    <n v="0.7"/>
    <n v="30175.51"/>
    <n v="4"/>
    <x v="1609"/>
    <n v="0"/>
    <s v="Alto"/>
    <x v="0"/>
    <n v="0"/>
    <n v="0"/>
  </r>
  <r>
    <s v="Bonfim"/>
    <x v="4"/>
    <n v="128"/>
    <n v="0.63700000000000001"/>
    <n v="0.66900000000000004"/>
    <n v="0.46400000000000002"/>
    <n v="12552.7"/>
    <n v="3"/>
    <x v="1610"/>
    <n v="0"/>
    <s v="Médio"/>
    <x v="0"/>
    <n v="0"/>
    <n v="0"/>
  </r>
  <r>
    <s v="Rio Vermelho"/>
    <x v="4"/>
    <n v="350"/>
    <n v="0.56000000000000005"/>
    <n v="0.56599999999999995"/>
    <n v="0.38900000000000001"/>
    <n v="8255.52"/>
    <n v="9"/>
    <x v="1611"/>
    <n v="1"/>
    <s v="Médio"/>
    <x v="0"/>
    <n v="0"/>
    <n v="0"/>
  </r>
  <r>
    <s v="Cametá"/>
    <x v="12"/>
    <n v="4146"/>
    <n v="0.57999999999999996"/>
    <n v="0.53800000000000003"/>
    <n v="0.47399999999999998"/>
    <n v="8576.6200000000008"/>
    <n v="131"/>
    <x v="1612"/>
    <n v="1"/>
    <s v="Médio"/>
    <x v="4"/>
    <n v="1"/>
    <n v="0"/>
  </r>
  <r>
    <s v="Santa Teresa"/>
    <x v="15"/>
    <n v="505"/>
    <n v="0.71"/>
    <n v="0.72199999999999998"/>
    <n v="0.60399999999999998"/>
    <n v="18035.849999999999"/>
    <n v="21"/>
    <x v="1613"/>
    <n v="0"/>
    <s v="Alto"/>
    <x v="0"/>
    <n v="0"/>
    <n v="0"/>
  </r>
  <r>
    <s v="Nilo Peçanha"/>
    <x v="7"/>
    <n v="237"/>
    <n v="0.54700000000000004"/>
    <n v="0.53100000000000003"/>
    <n v="0.40400000000000003"/>
    <n v="9083.5499999999993"/>
    <n v="28"/>
    <x v="1614"/>
    <n v="1"/>
    <s v="Baixo"/>
    <x v="3"/>
    <n v="0"/>
    <n v="0"/>
  </r>
  <r>
    <s v="Santa Luzia Do Paruá"/>
    <x v="18"/>
    <n v="1316"/>
    <n v="0.59899999999999998"/>
    <n v="0.58299999999999996"/>
    <n v="0.51"/>
    <n v="8919.39"/>
    <n v="38"/>
    <x v="1615"/>
    <n v="1"/>
    <s v="Médio"/>
    <x v="3"/>
    <n v="1"/>
    <n v="0"/>
  </r>
  <r>
    <s v="Tapiraí"/>
    <x v="0"/>
    <n v="364"/>
    <n v="0.68"/>
    <n v="0.64700000000000002"/>
    <n v="0.57799999999999996"/>
    <n v="18043.86"/>
    <n v="8"/>
    <x v="1616"/>
    <n v="0"/>
    <s v="Médio"/>
    <x v="0"/>
    <n v="0"/>
    <n v="0"/>
  </r>
  <r>
    <s v="Cajobi"/>
    <x v="0"/>
    <n v="414"/>
    <n v="0.73"/>
    <n v="0.71399999999999997"/>
    <n v="0.67400000000000004"/>
    <n v="14085.49"/>
    <n v="4"/>
    <x v="1617"/>
    <n v="0"/>
    <s v="Alto"/>
    <x v="0"/>
    <n v="0"/>
    <n v="0"/>
  </r>
  <r>
    <s v="Barra Do Turvo"/>
    <x v="0"/>
    <n v="209"/>
    <n v="0.64"/>
    <n v="0.625"/>
    <n v="0.53200000000000003"/>
    <n v="10286.620000000001"/>
    <n v="0"/>
    <x v="1618"/>
    <n v="0"/>
    <s v="Médio"/>
    <x v="0"/>
    <n v="0"/>
    <n v="1"/>
  </r>
  <r>
    <s v="Diamantino"/>
    <x v="8"/>
    <n v="1049"/>
    <n v="0.71799999999999997"/>
    <n v="0.71399999999999997"/>
    <n v="0.625"/>
    <n v="104092.58"/>
    <n v="16"/>
    <x v="1619"/>
    <n v="0"/>
    <s v="Alto"/>
    <x v="1"/>
    <n v="1"/>
    <n v="0"/>
  </r>
  <r>
    <s v="Viana"/>
    <x v="18"/>
    <n v="1951"/>
    <n v="0.61799999999999999"/>
    <n v="0.56699999999999995"/>
    <n v="0.54800000000000004"/>
    <n v="7803.02"/>
    <n v="7"/>
    <x v="1620"/>
    <n v="0"/>
    <s v="Médio"/>
    <x v="3"/>
    <n v="1"/>
    <n v="0"/>
  </r>
  <r>
    <s v="Zé Doca"/>
    <x v="18"/>
    <n v="2366"/>
    <n v="0.59499999999999997"/>
    <n v="0.55900000000000005"/>
    <n v="0.505"/>
    <n v="7489.46"/>
    <n v="11"/>
    <x v="1621"/>
    <n v="1"/>
    <s v="Médio"/>
    <x v="3"/>
    <n v="1"/>
    <n v="0"/>
  </r>
  <r>
    <s v="Flórida Paulista"/>
    <x v="0"/>
    <n v="527"/>
    <n v="0.71499999999999997"/>
    <n v="0.70199999999999996"/>
    <n v="0.64600000000000002"/>
    <n v="13293.3"/>
    <n v="7"/>
    <x v="1622"/>
    <n v="0"/>
    <s v="Alto"/>
    <x v="0"/>
    <n v="0"/>
    <n v="0"/>
  </r>
  <r>
    <s v="Santa Rita"/>
    <x v="18"/>
    <n v="1051"/>
    <n v="0.60899999999999999"/>
    <n v="0.55300000000000005"/>
    <n v="0.55100000000000005"/>
    <n v="7324.76"/>
    <n v="4"/>
    <x v="1623"/>
    <n v="0"/>
    <s v="Médio"/>
    <x v="3"/>
    <n v="1"/>
    <n v="0"/>
  </r>
  <r>
    <s v="Monções"/>
    <x v="0"/>
    <n v="75"/>
    <n v="0.77200000000000002"/>
    <n v="0.73099999999999998"/>
    <n v="0.77300000000000002"/>
    <n v="31663.66"/>
    <n v="1"/>
    <x v="1624"/>
    <n v="0"/>
    <s v="Alto"/>
    <x v="0"/>
    <n v="0"/>
    <n v="1"/>
  </r>
  <r>
    <s v="Luz"/>
    <x v="4"/>
    <n v="716"/>
    <n v="0.72"/>
    <n v="0.72299999999999998"/>
    <n v="0.63"/>
    <n v="23429.57"/>
    <n v="12"/>
    <x v="1625"/>
    <n v="0"/>
    <s v="Alto"/>
    <x v="0"/>
    <n v="0"/>
    <n v="0"/>
  </r>
  <r>
    <s v="Perdigão"/>
    <x v="4"/>
    <n v="412"/>
    <n v="0.70299999999999996"/>
    <n v="0.71099999999999997"/>
    <n v="0.57899999999999996"/>
    <n v="15053.81"/>
    <n v="9"/>
    <x v="1626"/>
    <n v="0"/>
    <s v="Alto"/>
    <x v="0"/>
    <n v="0"/>
    <n v="0"/>
  </r>
  <r>
    <s v="Mirassolândia"/>
    <x v="0"/>
    <n v="172"/>
    <n v="0.73799999999999999"/>
    <n v="0.70399999999999996"/>
    <n v="0.69"/>
    <n v="18210.89"/>
    <n v="5"/>
    <x v="1627"/>
    <n v="0"/>
    <s v="Alto"/>
    <x v="0"/>
    <n v="0"/>
    <n v="0"/>
  </r>
  <r>
    <s v="Itambacuri"/>
    <x v="4"/>
    <n v="815"/>
    <n v="0.63400000000000001"/>
    <n v="0.61599999999999999"/>
    <n v="0.52700000000000002"/>
    <n v="11018.53"/>
    <n v="19"/>
    <x v="1628"/>
    <n v="0"/>
    <s v="Médio"/>
    <x v="0"/>
    <n v="0"/>
    <n v="0"/>
  </r>
  <r>
    <s v="Monteiro"/>
    <x v="17"/>
    <n v="1258"/>
    <n v="0.628"/>
    <n v="0.625"/>
    <n v="0.55800000000000005"/>
    <n v="13599.64"/>
    <n v="33"/>
    <x v="1629"/>
    <n v="0"/>
    <s v="Médio"/>
    <x v="3"/>
    <n v="1"/>
    <n v="0"/>
  </r>
  <r>
    <s v="São Sebastião Do Alto"/>
    <x v="1"/>
    <n v="237"/>
    <n v="0.65"/>
    <n v="0.63800000000000001"/>
    <n v="0.53600000000000003"/>
    <n v="20795.509999999998"/>
    <n v="6"/>
    <x v="1630"/>
    <n v="0"/>
    <s v="Médio"/>
    <x v="0"/>
    <n v="0"/>
    <n v="0"/>
  </r>
  <r>
    <s v="Céu Azul"/>
    <x v="6"/>
    <n v="426"/>
    <n v="0.73199999999999998"/>
    <n v="0.73199999999999998"/>
    <n v="0.65900000000000003"/>
    <n v="49181.3"/>
    <n v="10"/>
    <x v="1631"/>
    <n v="0"/>
    <s v="Alto"/>
    <x v="2"/>
    <n v="0"/>
    <n v="0"/>
  </r>
  <r>
    <s v="Marcelândia"/>
    <x v="8"/>
    <n v="472"/>
    <n v="0.70099999999999996"/>
    <n v="0.7"/>
    <n v="0.60399999999999998"/>
    <n v="25172.86"/>
    <n v="6"/>
    <x v="1632"/>
    <n v="0"/>
    <s v="Alto"/>
    <x v="1"/>
    <n v="0"/>
    <n v="0"/>
  </r>
  <r>
    <s v="Itaporã"/>
    <x v="13"/>
    <n v="718"/>
    <n v="0.65400000000000003"/>
    <n v="0.66"/>
    <n v="0.52300000000000002"/>
    <n v="28051.37"/>
    <n v="18"/>
    <x v="1633"/>
    <n v="0"/>
    <s v="Médio"/>
    <x v="1"/>
    <n v="0"/>
    <n v="0"/>
  </r>
  <r>
    <s v="Saúde"/>
    <x v="7"/>
    <n v="530"/>
    <n v="0.55000000000000004"/>
    <n v="0.54600000000000004"/>
    <n v="0.442"/>
    <n v="6210.88"/>
    <n v="2"/>
    <x v="1634"/>
    <n v="1"/>
    <s v="Baixo"/>
    <x v="3"/>
    <n v="0"/>
    <n v="1"/>
  </r>
  <r>
    <s v="Alto Piquiri"/>
    <x v="6"/>
    <n v="429"/>
    <n v="0.68"/>
    <n v="0.66900000000000004"/>
    <n v="0.57799999999999996"/>
    <n v="24675.48"/>
    <n v="6"/>
    <x v="1635"/>
    <n v="0"/>
    <s v="Médio"/>
    <x v="2"/>
    <n v="0"/>
    <n v="0"/>
  </r>
  <r>
    <s v="Sengés"/>
    <x v="6"/>
    <n v="1038"/>
    <n v="0.66"/>
    <n v="0.65800000000000003"/>
    <n v="0.54600000000000004"/>
    <n v="23178.86"/>
    <n v="4"/>
    <x v="1636"/>
    <n v="0"/>
    <s v="Médio"/>
    <x v="2"/>
    <n v="1"/>
    <n v="0"/>
  </r>
  <r>
    <s v="Guaraciaba"/>
    <x v="4"/>
    <n v="156"/>
    <n v="0.623"/>
    <n v="0.61799999999999999"/>
    <n v="0.49299999999999999"/>
    <n v="7927.26"/>
    <n v="1"/>
    <x v="1637"/>
    <n v="0"/>
    <s v="Médio"/>
    <x v="0"/>
    <n v="0"/>
    <n v="1"/>
  </r>
  <r>
    <s v="Sombrio"/>
    <x v="14"/>
    <n v="1129"/>
    <n v="0.72799999999999998"/>
    <n v="0.72899999999999998"/>
    <n v="0.61699999999999999"/>
    <n v="23009.19"/>
    <n v="15"/>
    <x v="1638"/>
    <n v="0"/>
    <s v="Alto"/>
    <x v="2"/>
    <n v="1"/>
    <n v="0"/>
  </r>
  <r>
    <s v="Abadiânia"/>
    <x v="10"/>
    <n v="650"/>
    <n v="0.69"/>
    <n v="0.67100000000000004"/>
    <n v="0.57899999999999996"/>
    <n v="15628.4"/>
    <n v="11"/>
    <x v="1639"/>
    <n v="0"/>
    <s v="Médio"/>
    <x v="1"/>
    <n v="0"/>
    <n v="0"/>
  </r>
  <r>
    <s v="Capetinga"/>
    <x v="4"/>
    <n v="326"/>
    <n v="0.67500000000000004"/>
    <n v="0.68"/>
    <n v="0.53300000000000003"/>
    <n v="17298.5"/>
    <n v="6"/>
    <x v="1640"/>
    <n v="0"/>
    <s v="Médio"/>
    <x v="0"/>
    <n v="0"/>
    <n v="0"/>
  </r>
  <r>
    <s v="Iguatama"/>
    <x v="4"/>
    <n v="288"/>
    <n v="0.71"/>
    <n v="0.69499999999999995"/>
    <n v="0.61599999999999999"/>
    <n v="43341.63"/>
    <n v="6"/>
    <x v="1641"/>
    <n v="0"/>
    <s v="Alto"/>
    <x v="0"/>
    <n v="0"/>
    <n v="0"/>
  </r>
  <r>
    <s v="Caiapônia"/>
    <x v="10"/>
    <n v="589"/>
    <n v="0.69299999999999995"/>
    <n v="0.70099999999999996"/>
    <n v="0.58799999999999997"/>
    <n v="34636.370000000003"/>
    <n v="9"/>
    <x v="1642"/>
    <n v="0"/>
    <s v="Médio"/>
    <x v="1"/>
    <n v="0"/>
    <n v="0"/>
  </r>
  <r>
    <s v="Rio Brilhante"/>
    <x v="13"/>
    <n v="1504"/>
    <n v="0.71499999999999997"/>
    <n v="0.72"/>
    <n v="0.59"/>
    <n v="62114.47"/>
    <n v="32"/>
    <x v="1643"/>
    <n v="0"/>
    <s v="Alto"/>
    <x v="1"/>
    <n v="1"/>
    <n v="0"/>
  </r>
  <r>
    <s v="Urucânia"/>
    <x v="4"/>
    <n v="471"/>
    <n v="0.63300000000000001"/>
    <n v="0.628"/>
    <n v="0.498"/>
    <n v="15684.06"/>
    <n v="2"/>
    <x v="1644"/>
    <n v="0"/>
    <s v="Médio"/>
    <x v="0"/>
    <n v="0"/>
    <n v="1"/>
  </r>
  <r>
    <s v="Guapó"/>
    <x v="10"/>
    <n v="620"/>
    <n v="0.7"/>
    <n v="0.70799999999999996"/>
    <n v="0.57999999999999996"/>
    <n v="11896.65"/>
    <n v="5"/>
    <x v="1645"/>
    <n v="0"/>
    <s v="Alto"/>
    <x v="1"/>
    <n v="0"/>
    <n v="0"/>
  </r>
  <r>
    <s v="Santa Quitéria Do Maranhão"/>
    <x v="18"/>
    <n v="1114"/>
    <n v="0.55500000000000005"/>
    <n v="0.49"/>
    <n v="0.45800000000000002"/>
    <n v="6714.31"/>
    <n v="25"/>
    <x v="1646"/>
    <n v="1"/>
    <s v="Médio"/>
    <x v="3"/>
    <n v="1"/>
    <n v="0"/>
  </r>
  <r>
    <s v="Aquiraz"/>
    <x v="9"/>
    <n v="1721"/>
    <n v="0.64"/>
    <n v="0.60799999999999998"/>
    <n v="0.55000000000000004"/>
    <n v="27336.65"/>
    <n v="19"/>
    <x v="1647"/>
    <n v="0"/>
    <s v="Médio"/>
    <x v="3"/>
    <n v="1"/>
    <n v="0"/>
  </r>
  <r>
    <s v="Leopoldo De Bulhões"/>
    <x v="10"/>
    <n v="312"/>
    <n v="0.65900000000000003"/>
    <n v="0.66500000000000004"/>
    <n v="0.52900000000000003"/>
    <n v="23784.36"/>
    <n v="7"/>
    <x v="1648"/>
    <n v="0"/>
    <s v="Médio"/>
    <x v="1"/>
    <n v="0"/>
    <n v="0"/>
  </r>
  <r>
    <s v="Castilho"/>
    <x v="0"/>
    <n v="744"/>
    <n v="0.73099999999999998"/>
    <n v="0.68799999999999994"/>
    <n v="0.68600000000000005"/>
    <n v="29524.83"/>
    <n v="2"/>
    <x v="1649"/>
    <n v="0"/>
    <s v="Alto"/>
    <x v="0"/>
    <n v="0"/>
    <n v="1"/>
  </r>
  <r>
    <s v="Amarante Do Maranhão"/>
    <x v="18"/>
    <n v="1281"/>
    <n v="0.55500000000000005"/>
    <n v="0.54100000000000004"/>
    <n v="0.441"/>
    <n v="6997.9"/>
    <n v="4"/>
    <x v="1650"/>
    <n v="1"/>
    <s v="Médio"/>
    <x v="3"/>
    <n v="1"/>
    <n v="0"/>
  </r>
  <r>
    <s v="Serranópolis"/>
    <x v="10"/>
    <n v="306"/>
    <n v="0.68"/>
    <n v="0.71299999999999997"/>
    <n v="0.55100000000000005"/>
    <n v="52079.49"/>
    <n v="2"/>
    <x v="1651"/>
    <n v="0"/>
    <s v="Médio"/>
    <x v="1"/>
    <n v="0"/>
    <n v="1"/>
  </r>
  <r>
    <s v="Alvinópolis"/>
    <x v="4"/>
    <n v="599"/>
    <n v="0.68"/>
    <n v="0.65100000000000002"/>
    <n v="0.57699999999999996"/>
    <n v="17217.97"/>
    <n v="8"/>
    <x v="1652"/>
    <n v="0"/>
    <s v="Médio"/>
    <x v="0"/>
    <n v="0"/>
    <n v="0"/>
  </r>
  <r>
    <s v="Três Barras"/>
    <x v="14"/>
    <n v="1086"/>
    <n v="0.70599999999999996"/>
    <n v="0.67700000000000005"/>
    <n v="0.63900000000000001"/>
    <n v="47777.57"/>
    <n v="13"/>
    <x v="1653"/>
    <n v="0"/>
    <s v="Alto"/>
    <x v="2"/>
    <n v="1"/>
    <n v="0"/>
  </r>
  <r>
    <s v="Canindé"/>
    <x v="9"/>
    <n v="2892"/>
    <n v="0.61199999999999999"/>
    <n v="0.57099999999999995"/>
    <n v="0.52600000000000002"/>
    <n v="8309.69"/>
    <n v="108"/>
    <x v="1654"/>
    <n v="0"/>
    <s v="Médio"/>
    <x v="3"/>
    <n v="1"/>
    <n v="0"/>
  </r>
  <r>
    <s v="Palmeiras De Goiás"/>
    <x v="10"/>
    <n v="978"/>
    <n v="0.69799999999999995"/>
    <n v="0.69799999999999995"/>
    <n v="0.59799999999999998"/>
    <n v="30667.93"/>
    <n v="20"/>
    <x v="1655"/>
    <n v="0"/>
    <s v="Médio"/>
    <x v="1"/>
    <n v="1"/>
    <n v="0"/>
  </r>
  <r>
    <s v="Acopiara"/>
    <x v="9"/>
    <n v="1521"/>
    <n v="0.59499999999999997"/>
    <n v="0.56299999999999994"/>
    <n v="0.51700000000000002"/>
    <n v="6966.18"/>
    <n v="5"/>
    <x v="1656"/>
    <n v="1"/>
    <s v="Médio"/>
    <x v="3"/>
    <n v="1"/>
    <n v="0"/>
  </r>
  <r>
    <s v="Natividade"/>
    <x v="1"/>
    <n v="555"/>
    <n v="0.73"/>
    <n v="0.70699999999999996"/>
    <n v="0.68300000000000005"/>
    <n v="16767.72"/>
    <n v="9"/>
    <x v="1657"/>
    <n v="0"/>
    <s v="Alto"/>
    <x v="0"/>
    <n v="0"/>
    <n v="0"/>
  </r>
  <r>
    <s v="Morro Da Fumaça"/>
    <x v="14"/>
    <n v="662"/>
    <n v="0.73799999999999999"/>
    <n v="0.73199999999999998"/>
    <n v="0.66500000000000004"/>
    <n v="34043.589999999997"/>
    <n v="24"/>
    <x v="1658"/>
    <n v="0"/>
    <s v="Alto"/>
    <x v="2"/>
    <n v="0"/>
    <n v="0"/>
  </r>
  <r>
    <s v="Ibirubá"/>
    <x v="3"/>
    <n v="731"/>
    <n v="0.76500000000000001"/>
    <n v="0.78600000000000003"/>
    <n v="0.67100000000000004"/>
    <n v="47580.93"/>
    <n v="26"/>
    <x v="1659"/>
    <n v="0"/>
    <s v="Alto"/>
    <x v="2"/>
    <n v="0"/>
    <n v="0"/>
  </r>
  <r>
    <s v="Paula Cândido"/>
    <x v="4"/>
    <n v="237"/>
    <n v="0.63700000000000001"/>
    <n v="0.63200000000000001"/>
    <n v="0.497"/>
    <n v="9303.86"/>
    <n v="3"/>
    <x v="1660"/>
    <n v="0"/>
    <s v="Médio"/>
    <x v="0"/>
    <n v="0"/>
    <n v="0"/>
  </r>
  <r>
    <s v="Santo Antônio"/>
    <x v="16"/>
    <n v="917"/>
    <n v="0.62"/>
    <n v="0.59499999999999997"/>
    <n v="0.51200000000000001"/>
    <n v="8659.2900000000009"/>
    <n v="20"/>
    <x v="1661"/>
    <n v="0"/>
    <s v="Médio"/>
    <x v="3"/>
    <n v="0"/>
    <n v="0"/>
  </r>
  <r>
    <s v="Adolfo"/>
    <x v="0"/>
    <n v="149"/>
    <n v="0.73"/>
    <n v="0.71"/>
    <n v="0.64800000000000002"/>
    <n v="23911.98"/>
    <n v="3"/>
    <x v="1662"/>
    <n v="0"/>
    <s v="Alto"/>
    <x v="0"/>
    <n v="0"/>
    <n v="0"/>
  </r>
  <r>
    <s v="Oriente"/>
    <x v="0"/>
    <n v="248"/>
    <n v="0.77"/>
    <n v="0.71699999999999997"/>
    <n v="0.76100000000000001"/>
    <n v="15119.42"/>
    <n v="1"/>
    <x v="1663"/>
    <n v="0"/>
    <s v="Alto"/>
    <x v="0"/>
    <n v="0"/>
    <n v="1"/>
  </r>
  <r>
    <s v="Tiros"/>
    <x v="4"/>
    <n v="232"/>
    <n v="0.68"/>
    <n v="0.70299999999999996"/>
    <n v="0.53200000000000003"/>
    <n v="26875.34"/>
    <n v="4"/>
    <x v="1664"/>
    <n v="0"/>
    <s v="Médio"/>
    <x v="0"/>
    <n v="0"/>
    <n v="0"/>
  </r>
  <r>
    <s v="Formosa Do Rio Preto"/>
    <x v="7"/>
    <n v="1011"/>
    <n v="0.61799999999999999"/>
    <n v="0.57599999999999996"/>
    <n v="0.53600000000000003"/>
    <n v="38416.21"/>
    <n v="21"/>
    <x v="1665"/>
    <n v="0"/>
    <s v="Médio"/>
    <x v="3"/>
    <n v="1"/>
    <n v="0"/>
  </r>
  <r>
    <s v="Cândido Rodrigues"/>
    <x v="0"/>
    <n v="76"/>
    <n v="0.78900000000000003"/>
    <n v="0.747"/>
    <n v="0.76200000000000001"/>
    <n v="31697.4"/>
    <n v="2"/>
    <x v="1666"/>
    <n v="0"/>
    <s v="Alto"/>
    <x v="0"/>
    <n v="0"/>
    <n v="1"/>
  </r>
  <r>
    <s v="Araci"/>
    <x v="7"/>
    <n v="1340"/>
    <n v="0.53400000000000003"/>
    <n v="0.53400000000000003"/>
    <n v="0.38100000000000001"/>
    <n v="7043.77"/>
    <n v="12"/>
    <x v="1667"/>
    <n v="1"/>
    <s v="Baixo"/>
    <x v="3"/>
    <n v="1"/>
    <n v="0"/>
  </r>
  <r>
    <s v="Bragança"/>
    <x v="12"/>
    <n v="5640"/>
    <n v="0.6"/>
    <n v="0.58899999999999997"/>
    <n v="0.48599999999999999"/>
    <n v="8607.7000000000007"/>
    <n v="46"/>
    <x v="1668"/>
    <n v="0"/>
    <s v="Médio"/>
    <x v="4"/>
    <n v="1"/>
    <n v="0"/>
  </r>
  <r>
    <s v="Peabiru"/>
    <x v="6"/>
    <n v="536"/>
    <n v="0.72299999999999998"/>
    <n v="0.72699999999999998"/>
    <n v="0.629"/>
    <n v="21718.28"/>
    <n v="20"/>
    <x v="1669"/>
    <n v="0"/>
    <s v="Alto"/>
    <x v="2"/>
    <n v="0"/>
    <n v="0"/>
  </r>
  <r>
    <s v="Uruçuca"/>
    <x v="7"/>
    <n v="971"/>
    <n v="0.61599999999999999"/>
    <n v="0.60699999999999998"/>
    <n v="0.50700000000000001"/>
    <n v="9145.9699999999993"/>
    <n v="8"/>
    <x v="1670"/>
    <n v="0"/>
    <s v="Médio"/>
    <x v="3"/>
    <n v="1"/>
    <n v="0"/>
  </r>
  <r>
    <s v="Agudos Do Sul"/>
    <x v="6"/>
    <n v="103"/>
    <n v="0.66"/>
    <n v="0.67100000000000004"/>
    <n v="0.54300000000000004"/>
    <n v="18512.84"/>
    <n v="1"/>
    <x v="1671"/>
    <n v="0"/>
    <s v="Médio"/>
    <x v="2"/>
    <n v="0"/>
    <n v="1"/>
  </r>
  <r>
    <s v="Vargem Grande"/>
    <x v="18"/>
    <n v="2247"/>
    <n v="0.54200000000000004"/>
    <n v="0.48699999999999999"/>
    <n v="0.42499999999999999"/>
    <n v="5091.8999999999996"/>
    <n v="3"/>
    <x v="1672"/>
    <n v="1"/>
    <s v="Baixo"/>
    <x v="3"/>
    <n v="1"/>
    <n v="0"/>
  </r>
  <r>
    <s v="Marmeleiro"/>
    <x v="6"/>
    <n v="474"/>
    <n v="0.72199999999999998"/>
    <n v="0.73"/>
    <n v="0.61299999999999999"/>
    <n v="27679.52"/>
    <n v="9"/>
    <x v="1673"/>
    <n v="0"/>
    <s v="Alto"/>
    <x v="2"/>
    <n v="0"/>
    <n v="0"/>
  </r>
  <r>
    <s v="Lavras Da Mangabeira"/>
    <x v="9"/>
    <n v="1016"/>
    <n v="0.61299999999999999"/>
    <n v="0.57599999999999996"/>
    <n v="0.51500000000000001"/>
    <n v="7030.18"/>
    <n v="13"/>
    <x v="1674"/>
    <n v="0"/>
    <s v="Médio"/>
    <x v="3"/>
    <n v="1"/>
    <n v="0"/>
  </r>
  <r>
    <s v="Mato Verde"/>
    <x v="4"/>
    <n v="451"/>
    <n v="0.66200000000000003"/>
    <n v="0.60399999999999998"/>
    <n v="0.61"/>
    <n v="8991.7199999999993"/>
    <n v="6"/>
    <x v="1675"/>
    <n v="0"/>
    <s v="Médio"/>
    <x v="0"/>
    <n v="0"/>
    <n v="0"/>
  </r>
  <r>
    <s v="Iretama"/>
    <x v="6"/>
    <n v="322"/>
    <n v="0.66500000000000004"/>
    <n v="0.69599999999999995"/>
    <n v="0.52100000000000002"/>
    <n v="21255.55"/>
    <n v="9"/>
    <x v="1676"/>
    <n v="0"/>
    <s v="Médio"/>
    <x v="2"/>
    <n v="0"/>
    <n v="0"/>
  </r>
  <r>
    <s v="Eugenópolis"/>
    <x v="4"/>
    <n v="378"/>
    <n v="0.67500000000000004"/>
    <n v="0.66"/>
    <n v="0.55100000000000005"/>
    <n v="12668.53"/>
    <n v="7"/>
    <x v="1677"/>
    <n v="0"/>
    <s v="Médio"/>
    <x v="0"/>
    <n v="0"/>
    <n v="0"/>
  </r>
  <r>
    <s v="São Geraldo Do Araguaia"/>
    <x v="12"/>
    <n v="1017"/>
    <n v="0.59499999999999997"/>
    <n v="0.59399999999999997"/>
    <n v="0.44700000000000001"/>
    <n v="15517.48"/>
    <n v="4"/>
    <x v="1678"/>
    <n v="1"/>
    <s v="Médio"/>
    <x v="4"/>
    <n v="1"/>
    <n v="0"/>
  </r>
  <r>
    <s v="Porciúncula"/>
    <x v="1"/>
    <n v="728"/>
    <n v="0.7"/>
    <n v="0.69799999999999995"/>
    <n v="0.60599999999999998"/>
    <n v="17507.39"/>
    <n v="22"/>
    <x v="1679"/>
    <n v="0"/>
    <s v="Alto"/>
    <x v="0"/>
    <n v="0"/>
    <n v="0"/>
  </r>
  <r>
    <s v="Presidente Figueiredo"/>
    <x v="11"/>
    <n v="1149"/>
    <n v="0.64700000000000002"/>
    <n v="0.627"/>
    <n v="0.53800000000000003"/>
    <n v="16206.55"/>
    <n v="4"/>
    <x v="1680"/>
    <n v="0"/>
    <s v="Médio"/>
    <x v="4"/>
    <n v="1"/>
    <n v="0"/>
  </r>
  <r>
    <s v="Itinga Do Maranhão"/>
    <x v="18"/>
    <n v="1381"/>
    <n v="0.63"/>
    <n v="0.60099999999999998"/>
    <n v="0.54500000000000004"/>
    <n v="10562.8"/>
    <n v="21"/>
    <x v="1681"/>
    <n v="0"/>
    <s v="Médio"/>
    <x v="3"/>
    <n v="1"/>
    <n v="0"/>
  </r>
  <r>
    <s v="Centralina"/>
    <x v="4"/>
    <n v="515"/>
    <n v="0.68"/>
    <n v="0.65400000000000003"/>
    <n v="0.55800000000000005"/>
    <n v="17990.66"/>
    <n v="1"/>
    <x v="1682"/>
    <n v="0"/>
    <s v="Médio"/>
    <x v="0"/>
    <n v="0"/>
    <n v="1"/>
  </r>
  <r>
    <s v="Santa Terezinha De Goiás"/>
    <x v="10"/>
    <n v="356"/>
    <n v="0.70099999999999996"/>
    <n v="0.64700000000000002"/>
    <n v="0.64400000000000002"/>
    <n v="13239.96"/>
    <n v="7"/>
    <x v="1683"/>
    <n v="0"/>
    <s v="Alto"/>
    <x v="1"/>
    <n v="0"/>
    <n v="0"/>
  </r>
  <r>
    <s v="Benedito Novo"/>
    <x v="14"/>
    <n v="303"/>
    <n v="0.74"/>
    <n v="0.72299999999999998"/>
    <n v="0.64500000000000002"/>
    <n v="22641.53"/>
    <n v="28"/>
    <x v="1684"/>
    <n v="0"/>
    <s v="Alto"/>
    <x v="2"/>
    <n v="0"/>
    <n v="0"/>
  </r>
  <r>
    <s v="Campinápolis"/>
    <x v="8"/>
    <n v="221"/>
    <n v="0.54"/>
    <n v="0.59699999999999998"/>
    <n v="0.32400000000000001"/>
    <n v="16932.060000000001"/>
    <n v="11"/>
    <x v="1685"/>
    <n v="1"/>
    <s v="Baixo"/>
    <x v="1"/>
    <n v="0"/>
    <n v="0"/>
  </r>
  <r>
    <s v="Capinzal"/>
    <x v="14"/>
    <n v="648"/>
    <n v="0.752"/>
    <n v="0.74199999999999999"/>
    <n v="0.65900000000000003"/>
    <n v="35210.550000000003"/>
    <n v="15"/>
    <x v="1686"/>
    <n v="0"/>
    <s v="Alto"/>
    <x v="2"/>
    <n v="0"/>
    <n v="0"/>
  </r>
  <r>
    <s v="Eirunepé"/>
    <x v="11"/>
    <n v="1965"/>
    <n v="0.56299999999999994"/>
    <n v="0.54800000000000004"/>
    <n v="0.43099999999999999"/>
    <n v="11363.73"/>
    <n v="8"/>
    <x v="1687"/>
    <n v="1"/>
    <s v="Médio"/>
    <x v="4"/>
    <n v="1"/>
    <n v="0"/>
  </r>
  <r>
    <s v="Monte Alegre"/>
    <x v="16"/>
    <n v="687"/>
    <n v="0.60899999999999999"/>
    <n v="0.57799999999999996"/>
    <n v="0.50700000000000001"/>
    <n v="8555.75"/>
    <n v="2"/>
    <x v="1688"/>
    <n v="0"/>
    <s v="Médio"/>
    <x v="3"/>
    <n v="0"/>
    <n v="1"/>
  </r>
  <r>
    <s v="Vera Cruz"/>
    <x v="7"/>
    <n v="1914"/>
    <n v="0.64500000000000002"/>
    <n v="0.63200000000000001"/>
    <n v="0.52"/>
    <n v="12088.97"/>
    <n v="18"/>
    <x v="1689"/>
    <n v="0"/>
    <s v="Médio"/>
    <x v="3"/>
    <n v="1"/>
    <n v="0"/>
  </r>
  <r>
    <s v="Cascavel"/>
    <x v="9"/>
    <n v="2200"/>
    <n v="0.65"/>
    <n v="0.58699999999999997"/>
    <n v="0.57799999999999996"/>
    <n v="12352.04"/>
    <n v="16"/>
    <x v="1690"/>
    <n v="0"/>
    <s v="Médio"/>
    <x v="3"/>
    <n v="1"/>
    <n v="0"/>
  </r>
  <r>
    <s v="São João Do Rio Do Peixe"/>
    <x v="17"/>
    <n v="338"/>
    <n v="0.60799999999999998"/>
    <n v="0.58599999999999997"/>
    <n v="0.49"/>
    <n v="9378.44"/>
    <n v="31"/>
    <x v="1691"/>
    <n v="0"/>
    <s v="Médio"/>
    <x v="3"/>
    <n v="0"/>
    <n v="0"/>
  </r>
  <r>
    <s v="Santa Maria De Itabira"/>
    <x v="4"/>
    <n v="350"/>
    <n v="0.64800000000000002"/>
    <n v="0.622"/>
    <n v="0.53300000000000003"/>
    <n v="13291.84"/>
    <n v="6"/>
    <x v="1692"/>
    <n v="0"/>
    <s v="Médio"/>
    <x v="0"/>
    <n v="0"/>
    <n v="0"/>
  </r>
  <r>
    <s v="Uruçuí"/>
    <x v="22"/>
    <n v="1125"/>
    <n v="0.63100000000000001"/>
    <n v="0.61399999999999999"/>
    <n v="0.51600000000000001"/>
    <n v="36777.46"/>
    <n v="6"/>
    <x v="1693"/>
    <n v="0"/>
    <s v="Médio"/>
    <x v="3"/>
    <n v="1"/>
    <n v="0"/>
  </r>
  <r>
    <s v="Correntina"/>
    <x v="7"/>
    <n v="754"/>
    <n v="0.60299999999999998"/>
    <n v="0.57499999999999996"/>
    <n v="0.48099999999999998"/>
    <n v="33778.300000000003"/>
    <n v="3"/>
    <x v="1694"/>
    <n v="0"/>
    <s v="Médio"/>
    <x v="3"/>
    <n v="0"/>
    <n v="0"/>
  </r>
  <r>
    <s v="Santa Luzia"/>
    <x v="18"/>
    <n v="2089"/>
    <n v="0.55000000000000004"/>
    <n v="0.52500000000000002"/>
    <n v="0.45200000000000001"/>
    <n v="7851.23"/>
    <n v="99"/>
    <x v="1695"/>
    <n v="1"/>
    <s v="Baixo"/>
    <x v="3"/>
    <n v="1"/>
    <n v="0"/>
  </r>
  <r>
    <s v="Califórnia"/>
    <x v="6"/>
    <n v="338"/>
    <n v="0.72199999999999998"/>
    <n v="0.71799999999999997"/>
    <n v="0.63800000000000001"/>
    <n v="16249.61"/>
    <n v="7"/>
    <x v="1696"/>
    <n v="0"/>
    <s v="Alto"/>
    <x v="2"/>
    <n v="0"/>
    <n v="0"/>
  </r>
  <r>
    <s v="Ribeirão Cascalheira"/>
    <x v="8"/>
    <n v="348"/>
    <n v="0.67"/>
    <n v="0.66800000000000004"/>
    <n v="0.54200000000000004"/>
    <n v="26125.61"/>
    <n v="13"/>
    <x v="1697"/>
    <n v="0"/>
    <s v="Médio"/>
    <x v="1"/>
    <n v="0"/>
    <n v="0"/>
  </r>
  <r>
    <s v="Jequitinhonha"/>
    <x v="4"/>
    <n v="1039"/>
    <n v="0.61499999999999999"/>
    <n v="0.61899999999999999"/>
    <n v="0.46100000000000002"/>
    <n v="9385.9699999999993"/>
    <n v="6"/>
    <x v="1698"/>
    <n v="0"/>
    <s v="Médio"/>
    <x v="0"/>
    <n v="1"/>
    <n v="0"/>
  </r>
  <r>
    <s v="Três De Maio"/>
    <x v="3"/>
    <n v="831"/>
    <n v="0.75900000000000001"/>
    <n v="0.75600000000000001"/>
    <n v="0.69399999999999995"/>
    <n v="38114.5"/>
    <n v="40"/>
    <x v="1699"/>
    <n v="0"/>
    <s v="Alto"/>
    <x v="2"/>
    <n v="0"/>
    <n v="0"/>
  </r>
  <r>
    <s v="Milagres"/>
    <x v="7"/>
    <n v="452"/>
    <n v="0.622"/>
    <n v="0.59"/>
    <n v="0.51800000000000002"/>
    <n v="7834.83"/>
    <n v="0"/>
    <x v="1700"/>
    <n v="0"/>
    <s v="Médio"/>
    <x v="3"/>
    <n v="0"/>
    <n v="1"/>
  </r>
  <r>
    <s v="Narandiba"/>
    <x v="0"/>
    <n v="182"/>
    <n v="0.71799999999999997"/>
    <n v="0.65900000000000003"/>
    <n v="0.67"/>
    <n v="48835.62"/>
    <n v="4"/>
    <x v="1701"/>
    <n v="0"/>
    <s v="Alto"/>
    <x v="0"/>
    <n v="0"/>
    <n v="0"/>
  </r>
  <r>
    <s v="Vera"/>
    <x v="8"/>
    <n v="389"/>
    <n v="0.68"/>
    <n v="0.66300000000000003"/>
    <n v="0.56799999999999995"/>
    <n v="48646.74"/>
    <n v="3"/>
    <x v="1702"/>
    <n v="0"/>
    <s v="Médio"/>
    <x v="1"/>
    <n v="0"/>
    <n v="0"/>
  </r>
  <r>
    <s v="Arenápolis"/>
    <x v="8"/>
    <n v="600"/>
    <n v="0.7"/>
    <n v="0.67700000000000005"/>
    <n v="0.64900000000000002"/>
    <n v="17256.009999999998"/>
    <n v="14"/>
    <x v="1703"/>
    <n v="0"/>
    <s v="Alto"/>
    <x v="1"/>
    <n v="0"/>
    <n v="0"/>
  </r>
  <r>
    <s v="Andaraí"/>
    <x v="7"/>
    <n v="509"/>
    <n v="0.55500000000000005"/>
    <n v="0.54"/>
    <n v="0.41499999999999998"/>
    <n v="6920.19"/>
    <n v="22"/>
    <x v="1704"/>
    <n v="1"/>
    <s v="Médio"/>
    <x v="3"/>
    <n v="0"/>
    <n v="0"/>
  </r>
  <r>
    <s v="Soledade"/>
    <x v="3"/>
    <n v="1207"/>
    <n v="0.73099999999999998"/>
    <n v="0.72699999999999998"/>
    <n v="0.625"/>
    <n v="23916.29"/>
    <n v="45"/>
    <x v="1705"/>
    <n v="0"/>
    <s v="Alto"/>
    <x v="2"/>
    <n v="1"/>
    <n v="0"/>
  </r>
  <r>
    <s v="Nova Veneza"/>
    <x v="10"/>
    <n v="395"/>
    <n v="0.71799999999999997"/>
    <n v="0.67100000000000004"/>
    <n v="0.66"/>
    <n v="17486.150000000001"/>
    <n v="3"/>
    <x v="1706"/>
    <n v="0"/>
    <s v="Alto"/>
    <x v="1"/>
    <n v="0"/>
    <n v="0"/>
  </r>
  <r>
    <s v="Guarda-Mor"/>
    <x v="4"/>
    <n v="225"/>
    <n v="0.69"/>
    <n v="0.70899999999999996"/>
    <n v="0.55800000000000005"/>
    <n v="50102.67"/>
    <n v="2"/>
    <x v="1707"/>
    <n v="0"/>
    <s v="Médio"/>
    <x v="0"/>
    <n v="0"/>
    <n v="1"/>
  </r>
  <r>
    <s v="Itaobim"/>
    <x v="4"/>
    <n v="960"/>
    <n v="0.629"/>
    <n v="0.61299999999999999"/>
    <n v="0.51600000000000001"/>
    <n v="12071.22"/>
    <n v="11"/>
    <x v="1708"/>
    <n v="0"/>
    <s v="Médio"/>
    <x v="0"/>
    <n v="1"/>
    <n v="0"/>
  </r>
  <r>
    <s v="Itajuípe"/>
    <x v="7"/>
    <n v="977"/>
    <n v="0.59899999999999998"/>
    <n v="0.60899999999999999"/>
    <n v="0.46600000000000003"/>
    <n v="12317.23"/>
    <n v="18"/>
    <x v="1709"/>
    <n v="1"/>
    <s v="Médio"/>
    <x v="3"/>
    <n v="1"/>
    <n v="0"/>
  </r>
  <r>
    <s v="Bom Jesus Do Galho"/>
    <x v="4"/>
    <n v="537"/>
    <n v="0.623"/>
    <n v="0.61499999999999999"/>
    <n v="0.49099999999999999"/>
    <n v="8851.67"/>
    <n v="1"/>
    <x v="1710"/>
    <n v="0"/>
    <s v="Médio"/>
    <x v="0"/>
    <n v="0"/>
    <n v="1"/>
  </r>
  <r>
    <s v="Centenário Do Sul"/>
    <x v="6"/>
    <n v="357"/>
    <n v="0.67"/>
    <n v="0.68600000000000005"/>
    <n v="0.54900000000000004"/>
    <n v="18467.41"/>
    <n v="8"/>
    <x v="1711"/>
    <n v="0"/>
    <s v="Médio"/>
    <x v="2"/>
    <n v="0"/>
    <n v="0"/>
  </r>
  <r>
    <s v="Cantagalo"/>
    <x v="6"/>
    <n v="587"/>
    <n v="0.63500000000000001"/>
    <n v="0.63800000000000001"/>
    <n v="0.52200000000000002"/>
    <n v="17136.939999999999"/>
    <n v="2"/>
    <x v="1712"/>
    <n v="0"/>
    <s v="Médio"/>
    <x v="2"/>
    <n v="0"/>
    <n v="1"/>
  </r>
  <r>
    <s v="Nova Aurora"/>
    <x v="6"/>
    <n v="438"/>
    <n v="0.73299999999999998"/>
    <n v="0.72599999999999998"/>
    <n v="0.64200000000000002"/>
    <n v="45658.04"/>
    <n v="17"/>
    <x v="1713"/>
    <n v="0"/>
    <s v="Alto"/>
    <x v="2"/>
    <n v="0"/>
    <n v="0"/>
  </r>
  <r>
    <s v="Maravilhas"/>
    <x v="4"/>
    <n v="301"/>
    <n v="0.67200000000000004"/>
    <n v="0.64500000000000002"/>
    <n v="0.55800000000000005"/>
    <n v="14420.46"/>
    <n v="3"/>
    <x v="1714"/>
    <n v="0"/>
    <s v="Médio"/>
    <x v="0"/>
    <n v="0"/>
    <n v="0"/>
  </r>
  <r>
    <s v="Pavão"/>
    <x v="4"/>
    <n v="306"/>
    <n v="0.627"/>
    <n v="0.59899999999999998"/>
    <n v="0.50700000000000001"/>
    <n v="8014.75"/>
    <n v="5"/>
    <x v="1715"/>
    <n v="0"/>
    <s v="Médio"/>
    <x v="0"/>
    <n v="0"/>
    <n v="0"/>
  </r>
  <r>
    <s v="Virgem Da Lapa"/>
    <x v="4"/>
    <n v="354"/>
    <n v="0.61"/>
    <n v="0.58499999999999996"/>
    <n v="0.48799999999999999"/>
    <n v="7332.85"/>
    <n v="11"/>
    <x v="1716"/>
    <n v="0"/>
    <s v="Médio"/>
    <x v="0"/>
    <n v="0"/>
    <n v="0"/>
  </r>
  <r>
    <s v="Novo São Joaquim"/>
    <x v="8"/>
    <n v="232"/>
    <n v="0.64900000000000002"/>
    <n v="0.65800000000000003"/>
    <n v="0.50700000000000001"/>
    <n v="69298.960000000006"/>
    <n v="3"/>
    <x v="1717"/>
    <n v="0"/>
    <s v="Médio"/>
    <x v="1"/>
    <n v="0"/>
    <n v="0"/>
  </r>
  <r>
    <s v="Caçu"/>
    <x v="10"/>
    <n v="524"/>
    <n v="0.73"/>
    <n v="0.77400000000000002"/>
    <n v="0.59899999999999998"/>
    <n v="53694.65"/>
    <n v="11"/>
    <x v="1718"/>
    <n v="0"/>
    <s v="Alto"/>
    <x v="1"/>
    <n v="0"/>
    <n v="0"/>
  </r>
  <r>
    <s v="São Luiz Gonzaga"/>
    <x v="3"/>
    <n v="1428"/>
    <n v="0.74099999999999999"/>
    <n v="0.71799999999999997"/>
    <n v="0.66400000000000003"/>
    <n v="32129.27"/>
    <n v="61"/>
    <x v="1719"/>
    <n v="0"/>
    <s v="Alto"/>
    <x v="2"/>
    <n v="1"/>
    <n v="0"/>
  </r>
  <r>
    <s v="Nobres"/>
    <x v="8"/>
    <n v="819"/>
    <n v="0.7"/>
    <n v="0.67500000000000004"/>
    <n v="0.61099999999999999"/>
    <n v="35667.870000000003"/>
    <n v="9"/>
    <x v="1720"/>
    <n v="0"/>
    <s v="Alto"/>
    <x v="1"/>
    <n v="0"/>
    <n v="0"/>
  </r>
  <r>
    <s v="Bodocó"/>
    <x v="5"/>
    <n v="930"/>
    <n v="0.56499999999999995"/>
    <n v="0.54300000000000004"/>
    <n v="0.44500000000000001"/>
    <n v="6302.48"/>
    <n v="7"/>
    <x v="1721"/>
    <n v="1"/>
    <s v="Médio"/>
    <x v="3"/>
    <n v="0"/>
    <n v="0"/>
  </r>
  <r>
    <s v="Santa Maria Madalena"/>
    <x v="1"/>
    <n v="299"/>
    <n v="0.67"/>
    <n v="0.67200000000000004"/>
    <n v="0.55600000000000005"/>
    <n v="16574.71"/>
    <n v="7"/>
    <x v="1722"/>
    <n v="0"/>
    <s v="Médio"/>
    <x v="0"/>
    <n v="0"/>
    <n v="0"/>
  </r>
  <r>
    <s v="Jaguaruana"/>
    <x v="9"/>
    <n v="999"/>
    <n v="0.624"/>
    <n v="0.56799999999999995"/>
    <n v="0.54800000000000004"/>
    <n v="11031.7"/>
    <n v="19"/>
    <x v="1723"/>
    <n v="0"/>
    <s v="Médio"/>
    <x v="3"/>
    <n v="1"/>
    <n v="0"/>
  </r>
  <r>
    <s v="Britânia"/>
    <x v="10"/>
    <n v="213"/>
    <n v="0.67200000000000004"/>
    <n v="0.69199999999999995"/>
    <n v="0.54600000000000004"/>
    <n v="17975.849999999999"/>
    <n v="1"/>
    <x v="1724"/>
    <n v="0"/>
    <s v="Médio"/>
    <x v="1"/>
    <n v="0"/>
    <n v="1"/>
  </r>
  <r>
    <s v="Uruana"/>
    <x v="10"/>
    <n v="577"/>
    <n v="0.70299999999999996"/>
    <n v="0.66500000000000004"/>
    <n v="0.63400000000000001"/>
    <n v="14343.91"/>
    <n v="5"/>
    <x v="1725"/>
    <n v="0"/>
    <s v="Alto"/>
    <x v="1"/>
    <n v="0"/>
    <n v="0"/>
  </r>
  <r>
    <s v="Brejões"/>
    <x v="7"/>
    <n v="289"/>
    <n v="0.59699999999999998"/>
    <n v="0.56000000000000005"/>
    <n v="0.49"/>
    <n v="8513.23"/>
    <n v="1"/>
    <x v="1726"/>
    <n v="1"/>
    <s v="Médio"/>
    <x v="3"/>
    <n v="0"/>
    <n v="1"/>
  </r>
  <r>
    <s v="Boca Do Acre"/>
    <x v="11"/>
    <n v="1644"/>
    <n v="0.58799999999999997"/>
    <n v="0.57599999999999996"/>
    <n v="0.45500000000000002"/>
    <n v="9115.3799999999992"/>
    <n v="5"/>
    <x v="1727"/>
    <n v="1"/>
    <s v="Médio"/>
    <x v="4"/>
    <n v="1"/>
    <n v="0"/>
  </r>
  <r>
    <s v="União Dos Palmares"/>
    <x v="19"/>
    <n v="3226"/>
    <n v="0.59299999999999997"/>
    <n v="0.59"/>
    <n v="0.46200000000000002"/>
    <n v="11990.47"/>
    <n v="38"/>
    <x v="1728"/>
    <n v="1"/>
    <s v="Médio"/>
    <x v="3"/>
    <n v="1"/>
    <n v="0"/>
  </r>
  <r>
    <s v="São Miguel Do Guamá"/>
    <x v="12"/>
    <n v="2702"/>
    <n v="0.59099999999999997"/>
    <n v="0.58199999999999996"/>
    <n v="0.47099999999999997"/>
    <n v="11652.53"/>
    <n v="6"/>
    <x v="1729"/>
    <n v="1"/>
    <s v="Médio"/>
    <x v="4"/>
    <n v="1"/>
    <n v="0"/>
  </r>
  <r>
    <s v="Ceará-Mirim"/>
    <x v="16"/>
    <n v="2411"/>
    <n v="0.61599999999999999"/>
    <n v="0.59899999999999998"/>
    <n v="0.505"/>
    <n v="10718.21"/>
    <n v="64"/>
    <x v="1730"/>
    <n v="0"/>
    <s v="Médio"/>
    <x v="3"/>
    <n v="1"/>
    <n v="0"/>
  </r>
  <r>
    <s v="São Lourenço Do Oeste"/>
    <x v="14"/>
    <n v="877"/>
    <n v="0.75"/>
    <n v="0.748"/>
    <n v="0.69499999999999995"/>
    <n v="34299.24"/>
    <n v="18"/>
    <x v="1731"/>
    <n v="0"/>
    <s v="Alto"/>
    <x v="2"/>
    <n v="0"/>
    <n v="0"/>
  </r>
  <r>
    <s v="Itacarambi"/>
    <x v="4"/>
    <n v="944"/>
    <n v="0.64"/>
    <n v="0.59299999999999997"/>
    <n v="0.56399999999999995"/>
    <n v="9992.0499999999993"/>
    <n v="25"/>
    <x v="1732"/>
    <n v="0"/>
    <s v="Médio"/>
    <x v="0"/>
    <n v="0"/>
    <n v="0"/>
  </r>
  <r>
    <s v="Jangada"/>
    <x v="8"/>
    <n v="211"/>
    <n v="0.63"/>
    <n v="0.56699999999999995"/>
    <n v="0.54900000000000004"/>
    <n v="28100.03"/>
    <n v="8"/>
    <x v="1733"/>
    <n v="0"/>
    <s v="Médio"/>
    <x v="1"/>
    <n v="0"/>
    <n v="0"/>
  </r>
  <r>
    <s v="Carlos Chagas"/>
    <x v="4"/>
    <n v="608"/>
    <n v="0.64800000000000002"/>
    <n v="0.64100000000000001"/>
    <n v="0.51300000000000001"/>
    <n v="17948.79"/>
    <n v="18"/>
    <x v="1734"/>
    <n v="0"/>
    <s v="Médio"/>
    <x v="0"/>
    <n v="0"/>
    <n v="0"/>
  </r>
  <r>
    <s v="Araporã"/>
    <x v="4"/>
    <n v="371"/>
    <n v="0.70799999999999996"/>
    <n v="0.67600000000000005"/>
    <n v="0.64600000000000002"/>
    <n v="161058.06"/>
    <n v="0"/>
    <x v="1735"/>
    <n v="0"/>
    <s v="Alto"/>
    <x v="0"/>
    <n v="0"/>
    <n v="1"/>
  </r>
  <r>
    <s v="Charqueada"/>
    <x v="0"/>
    <n v="655"/>
    <n v="0.73599999999999999"/>
    <n v="0.72"/>
    <n v="0.67500000000000004"/>
    <n v="16381.07"/>
    <n v="12"/>
    <x v="1736"/>
    <n v="0"/>
    <s v="Alto"/>
    <x v="0"/>
    <n v="0"/>
    <n v="0"/>
  </r>
  <r>
    <s v="Águas De São Pedro"/>
    <x v="0"/>
    <n v="95"/>
    <n v="0.85"/>
    <n v="0.84899999999999998"/>
    <n v="0.82499999999999996"/>
    <n v="41378.019999999997"/>
    <n v="3"/>
    <x v="1737"/>
    <n v="0"/>
    <s v="Muito Alto"/>
    <x v="0"/>
    <n v="0"/>
    <n v="0"/>
  </r>
  <r>
    <s v="Abelardo Luz"/>
    <x v="14"/>
    <n v="616"/>
    <n v="0.69599999999999995"/>
    <n v="0.68400000000000005"/>
    <n v="0.57799999999999996"/>
    <n v="33982.699999999997"/>
    <n v="14"/>
    <x v="1738"/>
    <n v="0"/>
    <s v="Médio"/>
    <x v="2"/>
    <n v="0"/>
    <n v="0"/>
  </r>
  <r>
    <s v="Castelândia"/>
    <x v="10"/>
    <n v="187"/>
    <n v="0.70099999999999996"/>
    <n v="0.72399999999999998"/>
    <n v="0.57799999999999996"/>
    <n v="23482.92"/>
    <n v="3"/>
    <x v="1739"/>
    <n v="0"/>
    <s v="Alto"/>
    <x v="1"/>
    <n v="0"/>
    <n v="0"/>
  </r>
  <r>
    <s v="Cafelândia"/>
    <x v="6"/>
    <n v="719"/>
    <n v="0.748"/>
    <n v="0.72299999999999998"/>
    <n v="0.69199999999999995"/>
    <n v="89241.06"/>
    <n v="14"/>
    <x v="1740"/>
    <n v="0"/>
    <s v="Alto"/>
    <x v="2"/>
    <n v="0"/>
    <n v="0"/>
  </r>
  <r>
    <s v="Capinópolis"/>
    <x v="4"/>
    <n v="772"/>
    <n v="0.72299999999999998"/>
    <n v="0.747"/>
    <n v="0.60099999999999998"/>
    <n v="21133.08"/>
    <n v="9"/>
    <x v="1741"/>
    <n v="0"/>
    <s v="Alto"/>
    <x v="0"/>
    <n v="0"/>
    <n v="0"/>
  </r>
  <r>
    <s v="Turiaçu"/>
    <x v="18"/>
    <n v="914"/>
    <n v="0.56100000000000005"/>
    <n v="0.49299999999999999"/>
    <n v="0.46100000000000002"/>
    <n v="8333.33"/>
    <n v="0"/>
    <x v="1742"/>
    <n v="1"/>
    <s v="Médio"/>
    <x v="3"/>
    <n v="0"/>
    <n v="1"/>
  </r>
  <r>
    <s v="Brejo Da Madre De Deus"/>
    <x v="5"/>
    <n v="2518"/>
    <n v="0.56200000000000006"/>
    <n v="0.58099999999999996"/>
    <n v="0.41699999999999998"/>
    <n v="6561.15"/>
    <n v="7"/>
    <x v="1743"/>
    <n v="1"/>
    <s v="Médio"/>
    <x v="3"/>
    <n v="1"/>
    <n v="0"/>
  </r>
  <r>
    <s v="Jeceaba"/>
    <x v="4"/>
    <n v="145"/>
    <n v="0.66"/>
    <n v="0.629"/>
    <n v="0.54400000000000004"/>
    <n v="112989.28"/>
    <n v="3"/>
    <x v="1744"/>
    <n v="0"/>
    <s v="Médio"/>
    <x v="0"/>
    <n v="0"/>
    <n v="0"/>
  </r>
  <r>
    <s v="Floresta"/>
    <x v="5"/>
    <n v="1511"/>
    <n v="0.626"/>
    <n v="0.58799999999999997"/>
    <n v="0.53800000000000003"/>
    <n v="12356.67"/>
    <n v="20"/>
    <x v="1745"/>
    <n v="0"/>
    <s v="Médio"/>
    <x v="3"/>
    <n v="1"/>
    <n v="0"/>
  </r>
  <r>
    <s v="Guareí"/>
    <x v="0"/>
    <n v="473"/>
    <n v="0.68700000000000006"/>
    <n v="0.69199999999999995"/>
    <n v="0.58299999999999996"/>
    <n v="13307.71"/>
    <n v="4"/>
    <x v="1746"/>
    <n v="0"/>
    <s v="Médio"/>
    <x v="0"/>
    <n v="0"/>
    <n v="0"/>
  </r>
  <r>
    <s v="Mata Roma"/>
    <x v="18"/>
    <n v="591"/>
    <n v="0.56999999999999995"/>
    <n v="0.48299999999999998"/>
    <n v="0.49399999999999999"/>
    <n v="6868.65"/>
    <n v="1"/>
    <x v="1747"/>
    <n v="1"/>
    <s v="Médio"/>
    <x v="3"/>
    <n v="0"/>
    <n v="1"/>
  </r>
  <r>
    <s v="Queiroz"/>
    <x v="0"/>
    <n v="142"/>
    <n v="0.71499999999999997"/>
    <n v="0.66200000000000003"/>
    <n v="0.68100000000000005"/>
    <n v="133036.07"/>
    <n v="2"/>
    <x v="1748"/>
    <n v="0"/>
    <s v="Alto"/>
    <x v="0"/>
    <n v="0"/>
    <n v="1"/>
  </r>
  <r>
    <s v="Governador Celso Ramos"/>
    <x v="14"/>
    <n v="515"/>
    <n v="0.747"/>
    <n v="0.73699999999999999"/>
    <n v="0.65100000000000002"/>
    <n v="19003.349999999999"/>
    <n v="6"/>
    <x v="1749"/>
    <n v="0"/>
    <s v="Alto"/>
    <x v="2"/>
    <n v="0"/>
    <n v="0"/>
  </r>
  <r>
    <s v="Nova Cruz"/>
    <x v="16"/>
    <n v="1551"/>
    <n v="0.629"/>
    <n v="0.58899999999999997"/>
    <n v="0.53700000000000003"/>
    <n v="11902.92"/>
    <n v="38"/>
    <x v="1750"/>
    <n v="0"/>
    <s v="Médio"/>
    <x v="3"/>
    <n v="1"/>
    <n v="0"/>
  </r>
  <r>
    <s v="Brejo"/>
    <x v="18"/>
    <n v="1057"/>
    <n v="0.56200000000000006"/>
    <n v="0.51700000000000002"/>
    <n v="0.45400000000000001"/>
    <n v="6392.68"/>
    <n v="52"/>
    <x v="1751"/>
    <n v="1"/>
    <s v="Médio"/>
    <x v="3"/>
    <n v="1"/>
    <n v="0"/>
  </r>
  <r>
    <s v="Serra Dourada"/>
    <x v="7"/>
    <n v="415"/>
    <n v="0.60799999999999998"/>
    <n v="0.53900000000000003"/>
    <n v="0.53700000000000003"/>
    <n v="7516.23"/>
    <n v="1"/>
    <x v="1752"/>
    <n v="0"/>
    <s v="Médio"/>
    <x v="3"/>
    <n v="0"/>
    <n v="1"/>
  </r>
  <r>
    <s v="Cláudia"/>
    <x v="8"/>
    <n v="520"/>
    <n v="0.7"/>
    <n v="0.71899999999999997"/>
    <n v="0.58599999999999997"/>
    <n v="32264.33"/>
    <n v="9"/>
    <x v="1753"/>
    <n v="0"/>
    <s v="Alto"/>
    <x v="1"/>
    <n v="0"/>
    <n v="0"/>
  </r>
  <r>
    <s v="Fonte Boa"/>
    <x v="11"/>
    <n v="1586"/>
    <n v="0.53"/>
    <n v="0.51800000000000002"/>
    <n v="0.4"/>
    <n v="7417.66"/>
    <n v="4"/>
    <x v="1754"/>
    <n v="1"/>
    <s v="Baixo"/>
    <x v="4"/>
    <n v="1"/>
    <n v="0"/>
  </r>
  <r>
    <s v="Nova Venécia"/>
    <x v="15"/>
    <n v="1630"/>
    <n v="0.71"/>
    <n v="0.69199999999999995"/>
    <n v="0.621"/>
    <n v="19002.96"/>
    <n v="78"/>
    <x v="1755"/>
    <n v="0"/>
    <s v="Alto"/>
    <x v="0"/>
    <n v="1"/>
    <n v="0"/>
  </r>
  <r>
    <s v="Forquilhinha"/>
    <x v="14"/>
    <n v="1082"/>
    <n v="0.753"/>
    <n v="0.754"/>
    <n v="0.65700000000000003"/>
    <n v="27917.23"/>
    <n v="26"/>
    <x v="1756"/>
    <n v="0"/>
    <s v="Alto"/>
    <x v="2"/>
    <n v="1"/>
    <n v="0"/>
  </r>
  <r>
    <s v="Buritis"/>
    <x v="23"/>
    <n v="1593"/>
    <n v="0.61599999999999999"/>
    <n v="0.65"/>
    <n v="0.47899999999999998"/>
    <n v="15123.8"/>
    <n v="14"/>
    <x v="1757"/>
    <n v="0"/>
    <s v="Médio"/>
    <x v="4"/>
    <n v="1"/>
    <n v="0"/>
  </r>
  <r>
    <s v="São José Do Divino"/>
    <x v="4"/>
    <n v="162"/>
    <n v="0.66"/>
    <n v="0.627"/>
    <n v="0.58299999999999996"/>
    <n v="9967.19"/>
    <n v="1"/>
    <x v="1758"/>
    <n v="0"/>
    <s v="Médio"/>
    <x v="0"/>
    <n v="0"/>
    <n v="1"/>
  </r>
  <r>
    <s v="Esperança"/>
    <x v="17"/>
    <n v="1360"/>
    <n v="0.623"/>
    <n v="0.59799999999999998"/>
    <n v="0.52600000000000002"/>
    <n v="12208.76"/>
    <n v="12"/>
    <x v="1759"/>
    <n v="0"/>
    <s v="Médio"/>
    <x v="3"/>
    <n v="1"/>
    <n v="0"/>
  </r>
  <r>
    <s v="Massapê"/>
    <x v="9"/>
    <n v="1649"/>
    <n v="0.61599999999999999"/>
    <n v="0.54100000000000004"/>
    <n v="0.55400000000000005"/>
    <n v="6015.2"/>
    <n v="33"/>
    <x v="1760"/>
    <n v="0"/>
    <s v="Médio"/>
    <x v="3"/>
    <n v="1"/>
    <n v="0"/>
  </r>
  <r>
    <s v="Planaltino"/>
    <x v="7"/>
    <n v="211"/>
    <n v="0.56999999999999995"/>
    <n v="0.57299999999999995"/>
    <n v="0.46200000000000002"/>
    <n v="6210.54"/>
    <n v="15"/>
    <x v="1761"/>
    <n v="1"/>
    <s v="Médio"/>
    <x v="3"/>
    <n v="0"/>
    <n v="0"/>
  </r>
  <r>
    <s v="Olindina"/>
    <x v="7"/>
    <n v="853"/>
    <n v="0.56000000000000005"/>
    <n v="0.53400000000000003"/>
    <n v="0.40300000000000002"/>
    <n v="7213.56"/>
    <n v="26"/>
    <x v="1762"/>
    <n v="1"/>
    <s v="Médio"/>
    <x v="3"/>
    <n v="0"/>
    <n v="0"/>
  </r>
  <r>
    <s v="Edéia"/>
    <x v="10"/>
    <n v="472"/>
    <n v="0.74"/>
    <n v="0.755"/>
    <n v="0.64800000000000002"/>
    <n v="58818.79"/>
    <n v="12"/>
    <x v="1763"/>
    <n v="0"/>
    <s v="Alto"/>
    <x v="1"/>
    <n v="0"/>
    <n v="0"/>
  </r>
  <r>
    <s v="Cuité"/>
    <x v="17"/>
    <n v="801"/>
    <n v="0.59099999999999997"/>
    <n v="0.57399999999999995"/>
    <n v="0.47"/>
    <n v="8785.18"/>
    <n v="7"/>
    <x v="1764"/>
    <n v="1"/>
    <s v="Médio"/>
    <x v="3"/>
    <n v="0"/>
    <n v="0"/>
  </r>
  <r>
    <s v="São Gonçalo Do Pará"/>
    <x v="4"/>
    <n v="408"/>
    <n v="0.69"/>
    <n v="0.68200000000000005"/>
    <n v="0.56999999999999995"/>
    <n v="14996.48"/>
    <n v="10"/>
    <x v="1765"/>
    <n v="0"/>
    <s v="Médio"/>
    <x v="0"/>
    <n v="0"/>
    <n v="0"/>
  </r>
  <r>
    <s v="Vila Nova Dos Martírios"/>
    <x v="18"/>
    <n v="538"/>
    <n v="0.58099999999999996"/>
    <n v="0.55500000000000005"/>
    <n v="0.49099999999999999"/>
    <n v="16509.59"/>
    <n v="0"/>
    <x v="1766"/>
    <n v="1"/>
    <s v="Médio"/>
    <x v="3"/>
    <n v="0"/>
    <n v="1"/>
  </r>
  <r>
    <s v="Nova Prata Do Iguaçu"/>
    <x v="6"/>
    <n v="257"/>
    <n v="0.71599999999999997"/>
    <n v="0.71099999999999997"/>
    <n v="0.64600000000000002"/>
    <n v="28179.360000000001"/>
    <n v="6"/>
    <x v="1767"/>
    <n v="0"/>
    <s v="Alto"/>
    <x v="2"/>
    <n v="0"/>
    <n v="0"/>
  </r>
  <r>
    <s v="Cássia"/>
    <x v="4"/>
    <n v="667"/>
    <n v="0.7"/>
    <n v="0.72299999999999998"/>
    <n v="0.57599999999999996"/>
    <n v="19249.259999999998"/>
    <n v="9"/>
    <x v="1768"/>
    <n v="0"/>
    <s v="Alto"/>
    <x v="0"/>
    <n v="0"/>
    <n v="0"/>
  </r>
  <r>
    <s v="Solânea"/>
    <x v="17"/>
    <n v="1224"/>
    <n v="0.59499999999999997"/>
    <n v="0.59199999999999997"/>
    <n v="0.46800000000000003"/>
    <n v="9637.23"/>
    <n v="48"/>
    <x v="1769"/>
    <n v="1"/>
    <s v="Médio"/>
    <x v="3"/>
    <n v="1"/>
    <n v="0"/>
  </r>
  <r>
    <s v="Ribeirão Branco"/>
    <x v="0"/>
    <n v="595"/>
    <n v="0.63900000000000001"/>
    <n v="0.59199999999999997"/>
    <n v="0.55300000000000005"/>
    <n v="23377.9"/>
    <n v="15"/>
    <x v="1770"/>
    <n v="0"/>
    <s v="Médio"/>
    <x v="0"/>
    <n v="0"/>
    <n v="0"/>
  </r>
  <r>
    <s v="Castelo Do Piauí"/>
    <x v="22"/>
    <n v="660"/>
    <n v="0.59"/>
    <n v="0.56599999999999995"/>
    <n v="0.47299999999999998"/>
    <n v="7869.62"/>
    <n v="8"/>
    <x v="1771"/>
    <n v="1"/>
    <s v="Médio"/>
    <x v="3"/>
    <n v="0"/>
    <n v="0"/>
  </r>
  <r>
    <s v="Aimorés"/>
    <x v="4"/>
    <n v="961"/>
    <n v="0.68400000000000005"/>
    <n v="0.68500000000000005"/>
    <n v="0.57599999999999996"/>
    <n v="15959.36"/>
    <n v="30"/>
    <x v="1772"/>
    <n v="0"/>
    <s v="Médio"/>
    <x v="0"/>
    <n v="1"/>
    <n v="0"/>
  </r>
  <r>
    <s v="São José Do Egito"/>
    <x v="5"/>
    <n v="1273"/>
    <n v="0.63500000000000001"/>
    <n v="0.60199999999999998"/>
    <n v="0.55400000000000005"/>
    <n v="8902.44"/>
    <n v="10"/>
    <x v="1773"/>
    <n v="0"/>
    <s v="Médio"/>
    <x v="3"/>
    <n v="1"/>
    <n v="0"/>
  </r>
  <r>
    <s v="Ipiranga"/>
    <x v="6"/>
    <n v="290"/>
    <n v="0.65200000000000002"/>
    <n v="0.68400000000000005"/>
    <n v="0.48899999999999999"/>
    <n v="26300.79"/>
    <n v="4"/>
    <x v="1774"/>
    <n v="0"/>
    <s v="Médio"/>
    <x v="2"/>
    <n v="0"/>
    <n v="0"/>
  </r>
  <r>
    <s v="São Sebastião Da Grama"/>
    <x v="0"/>
    <n v="337"/>
    <n v="0.70099999999999996"/>
    <n v="0.68899999999999995"/>
    <n v="0.60899999999999999"/>
    <n v="25448.6"/>
    <n v="13"/>
    <x v="1775"/>
    <n v="0"/>
    <s v="Alto"/>
    <x v="0"/>
    <n v="0"/>
    <n v="0"/>
  </r>
  <r>
    <s v="João Câmara"/>
    <x v="16"/>
    <n v="1507"/>
    <n v="0.59499999999999997"/>
    <n v="0.6"/>
    <n v="0.48399999999999999"/>
    <n v="27173.83"/>
    <n v="9"/>
    <x v="1776"/>
    <n v="1"/>
    <s v="Médio"/>
    <x v="3"/>
    <n v="1"/>
    <n v="0"/>
  </r>
  <r>
    <s v="Amarante"/>
    <x v="22"/>
    <n v="539"/>
    <n v="0.59799999999999998"/>
    <n v="0.57399999999999995"/>
    <n v="0.497"/>
    <n v="7198.74"/>
    <n v="5"/>
    <x v="1777"/>
    <n v="1"/>
    <s v="Médio"/>
    <x v="3"/>
    <n v="0"/>
    <n v="0"/>
  </r>
  <r>
    <s v="Apuí"/>
    <x v="11"/>
    <n v="788"/>
    <n v="0.63700000000000001"/>
    <n v="0.621"/>
    <n v="0.54"/>
    <n v="8809.6200000000008"/>
    <n v="5"/>
    <x v="1778"/>
    <n v="0"/>
    <s v="Médio"/>
    <x v="4"/>
    <n v="0"/>
    <n v="0"/>
  </r>
  <r>
    <s v="Nova Ponte"/>
    <x v="4"/>
    <n v="656"/>
    <n v="0.70099999999999996"/>
    <n v="0.73399999999999999"/>
    <n v="0.56200000000000006"/>
    <n v="57177.27"/>
    <n v="14"/>
    <x v="1779"/>
    <n v="0"/>
    <s v="Alto"/>
    <x v="0"/>
    <n v="0"/>
    <n v="0"/>
  </r>
  <r>
    <s v="Guaraí"/>
    <x v="20"/>
    <n v="1282"/>
    <n v="0.74099999999999999"/>
    <n v="0.72399999999999998"/>
    <n v="0.67"/>
    <n v="22271.24"/>
    <n v="18"/>
    <x v="1780"/>
    <n v="0"/>
    <s v="Alto"/>
    <x v="4"/>
    <n v="1"/>
    <n v="0"/>
  </r>
  <r>
    <s v="Cambira"/>
    <x v="6"/>
    <n v="199"/>
    <n v="0.72499999999999998"/>
    <n v="0.70199999999999996"/>
    <n v="0.65100000000000002"/>
    <n v="23014.14"/>
    <n v="7"/>
    <x v="1781"/>
    <n v="0"/>
    <s v="Alto"/>
    <x v="2"/>
    <n v="0"/>
    <n v="0"/>
  </r>
  <r>
    <s v="Guaimbê"/>
    <x v="0"/>
    <n v="271"/>
    <n v="0.72799999999999998"/>
    <n v="0.67500000000000004"/>
    <n v="0.68899999999999995"/>
    <n v="12751.97"/>
    <n v="1"/>
    <x v="1782"/>
    <n v="0"/>
    <s v="Alto"/>
    <x v="0"/>
    <n v="0"/>
    <n v="1"/>
  </r>
  <r>
    <s v="São José Da Lapa"/>
    <x v="4"/>
    <n v="957"/>
    <n v="0.73"/>
    <n v="0.67700000000000005"/>
    <n v="0.67900000000000005"/>
    <n v="20394.47"/>
    <n v="17"/>
    <x v="1783"/>
    <n v="0"/>
    <s v="Alto"/>
    <x v="0"/>
    <n v="1"/>
    <n v="0"/>
  </r>
  <r>
    <s v="Corrente"/>
    <x v="22"/>
    <n v="1084"/>
    <n v="0.64200000000000002"/>
    <n v="0.62"/>
    <n v="0.54"/>
    <n v="10718.9"/>
    <n v="8"/>
    <x v="1784"/>
    <n v="0"/>
    <s v="Médio"/>
    <x v="3"/>
    <n v="1"/>
    <n v="0"/>
  </r>
  <r>
    <s v="Paulistana"/>
    <x v="22"/>
    <n v="715"/>
    <n v="0.6"/>
    <n v="0.59599999999999997"/>
    <n v="0.47199999999999998"/>
    <n v="10052.530000000001"/>
    <n v="33"/>
    <x v="1785"/>
    <n v="0"/>
    <s v="Médio"/>
    <x v="3"/>
    <n v="0"/>
    <n v="0"/>
  </r>
  <r>
    <s v="Nazário"/>
    <x v="10"/>
    <n v="301"/>
    <n v="0.71"/>
    <n v="0.70199999999999996"/>
    <n v="0.63100000000000001"/>
    <n v="19143.560000000001"/>
    <n v="5"/>
    <x v="1786"/>
    <n v="0"/>
    <s v="Alto"/>
    <x v="1"/>
    <n v="0"/>
    <n v="0"/>
  </r>
  <r>
    <s v="Bom Sucesso"/>
    <x v="4"/>
    <n v="617"/>
    <n v="0.69"/>
    <n v="0.68"/>
    <n v="0.60199999999999998"/>
    <n v="17542.650000000001"/>
    <n v="4"/>
    <x v="1787"/>
    <n v="0"/>
    <s v="Médio"/>
    <x v="0"/>
    <n v="0"/>
    <n v="0"/>
  </r>
  <r>
    <s v="Valente"/>
    <x v="7"/>
    <n v="843"/>
    <n v="0.63700000000000001"/>
    <n v="0.623"/>
    <n v="0.56799999999999995"/>
    <n v="7453.19"/>
    <n v="18"/>
    <x v="1788"/>
    <n v="0"/>
    <s v="Médio"/>
    <x v="3"/>
    <n v="0"/>
    <n v="0"/>
  </r>
  <r>
    <s v="Carmo Da Cachoeira"/>
    <x v="4"/>
    <n v="524"/>
    <n v="0.65500000000000003"/>
    <n v="0.67200000000000004"/>
    <n v="0.52300000000000002"/>
    <n v="19338.22"/>
    <n v="9"/>
    <x v="1789"/>
    <n v="0"/>
    <s v="Médio"/>
    <x v="0"/>
    <n v="0"/>
    <n v="0"/>
  </r>
  <r>
    <s v="Águas De Santa Bárbara"/>
    <x v="0"/>
    <n v="208"/>
    <n v="0.75700000000000001"/>
    <n v="0.74399999999999999"/>
    <n v="0.69499999999999995"/>
    <n v="26362.59"/>
    <n v="4"/>
    <x v="1790"/>
    <n v="0"/>
    <s v="Alto"/>
    <x v="0"/>
    <n v="0"/>
    <n v="0"/>
  </r>
  <r>
    <s v="Benjamin Constant"/>
    <x v="11"/>
    <n v="1622"/>
    <n v="0.57399999999999995"/>
    <n v="0.52600000000000002"/>
    <n v="0.47099999999999997"/>
    <n v="6602.92"/>
    <n v="2"/>
    <x v="1791"/>
    <n v="1"/>
    <s v="Médio"/>
    <x v="4"/>
    <n v="1"/>
    <n v="1"/>
  </r>
  <r>
    <s v="Santa Helena"/>
    <x v="6"/>
    <n v="629"/>
    <n v="0.74"/>
    <n v="0.73799999999999999"/>
    <n v="0.67800000000000005"/>
    <n v="33334.01"/>
    <n v="35"/>
    <x v="1792"/>
    <n v="0"/>
    <s v="Alto"/>
    <x v="2"/>
    <n v="0"/>
    <n v="0"/>
  </r>
  <r>
    <s v="Mundo Novo"/>
    <x v="10"/>
    <n v="207"/>
    <n v="0.63400000000000001"/>
    <n v="0.64200000000000002"/>
    <n v="0.48799999999999999"/>
    <n v="18190.8"/>
    <n v="1"/>
    <x v="1793"/>
    <n v="0"/>
    <s v="Médio"/>
    <x v="1"/>
    <n v="0"/>
    <n v="1"/>
  </r>
  <r>
    <s v="Morretes"/>
    <x v="6"/>
    <n v="367"/>
    <n v="0.69"/>
    <n v="0.71"/>
    <n v="0.54400000000000004"/>
    <n v="18312.439999999999"/>
    <n v="9"/>
    <x v="1794"/>
    <n v="0"/>
    <s v="Médio"/>
    <x v="2"/>
    <n v="0"/>
    <n v="0"/>
  </r>
  <r>
    <s v="Mamborê"/>
    <x v="6"/>
    <n v="467"/>
    <n v="0.72"/>
    <n v="0.69799999999999995"/>
    <n v="0.64900000000000002"/>
    <n v="38103.199999999997"/>
    <n v="15"/>
    <x v="1795"/>
    <n v="0"/>
    <s v="Alto"/>
    <x v="2"/>
    <n v="0"/>
    <n v="0"/>
  </r>
  <r>
    <s v="São Felipe"/>
    <x v="7"/>
    <n v="567"/>
    <n v="0.61599999999999999"/>
    <n v="0.56499999999999995"/>
    <n v="0.52500000000000002"/>
    <n v="8318.56"/>
    <n v="19"/>
    <x v="1796"/>
    <n v="0"/>
    <s v="Médio"/>
    <x v="3"/>
    <n v="0"/>
    <n v="0"/>
  </r>
  <r>
    <s v="Manoel Ribas"/>
    <x v="6"/>
    <n v="366"/>
    <n v="0.71599999999999997"/>
    <n v="0.72499999999999998"/>
    <n v="0.628"/>
    <n v="25990.55"/>
    <n v="5"/>
    <x v="1797"/>
    <n v="0"/>
    <s v="Alto"/>
    <x v="2"/>
    <n v="0"/>
    <n v="0"/>
  </r>
  <r>
    <s v="São José Do Rio Claro"/>
    <x v="8"/>
    <n v="864"/>
    <n v="0.68200000000000005"/>
    <n v="0.68899999999999995"/>
    <n v="0.54800000000000004"/>
    <n v="33865.26"/>
    <n v="9"/>
    <x v="1798"/>
    <n v="0"/>
    <s v="Médio"/>
    <x v="1"/>
    <n v="0"/>
    <n v="0"/>
  </r>
  <r>
    <s v="Guiratinga"/>
    <x v="8"/>
    <n v="573"/>
    <n v="0.70499999999999996"/>
    <n v="0.67700000000000005"/>
    <n v="0.63700000000000001"/>
    <n v="25825.95"/>
    <n v="19"/>
    <x v="1799"/>
    <n v="0"/>
    <s v="Alto"/>
    <x v="1"/>
    <n v="0"/>
    <n v="0"/>
  </r>
  <r>
    <s v="Montanha"/>
    <x v="15"/>
    <n v="733"/>
    <n v="0.66700000000000004"/>
    <n v="0.67900000000000005"/>
    <n v="0.53500000000000003"/>
    <n v="17598.86"/>
    <n v="29"/>
    <x v="1800"/>
    <n v="0"/>
    <s v="Médio"/>
    <x v="0"/>
    <n v="0"/>
    <n v="0"/>
  </r>
  <r>
    <s v="Manicoré"/>
    <x v="11"/>
    <n v="1724"/>
    <n v="0.57999999999999996"/>
    <n v="0.57999999999999996"/>
    <n v="0.45600000000000002"/>
    <n v="8859.52"/>
    <n v="39"/>
    <x v="1801"/>
    <n v="1"/>
    <s v="Médio"/>
    <x v="4"/>
    <n v="1"/>
    <n v="0"/>
  </r>
  <r>
    <s v="Estiva Gerbi"/>
    <x v="0"/>
    <n v="463"/>
    <n v="0.74"/>
    <n v="0.71599999999999997"/>
    <n v="0.69499999999999995"/>
    <n v="21331.37"/>
    <n v="2"/>
    <x v="1802"/>
    <n v="0"/>
    <s v="Alto"/>
    <x v="0"/>
    <n v="0"/>
    <n v="1"/>
  </r>
  <r>
    <s v="Itatim"/>
    <x v="7"/>
    <n v="674"/>
    <n v="0.57999999999999996"/>
    <n v="0.55000000000000004"/>
    <n v="0.45900000000000002"/>
    <n v="20524.38"/>
    <n v="24"/>
    <x v="1803"/>
    <n v="1"/>
    <s v="Médio"/>
    <x v="3"/>
    <n v="0"/>
    <n v="0"/>
  </r>
  <r>
    <s v="Coluna"/>
    <x v="4"/>
    <n v="231"/>
    <n v="0.58299999999999996"/>
    <n v="0.59"/>
    <n v="0.43"/>
    <n v="9263.9599999999991"/>
    <n v="6"/>
    <x v="1804"/>
    <n v="1"/>
    <s v="Médio"/>
    <x v="0"/>
    <n v="0"/>
    <n v="0"/>
  </r>
  <r>
    <s v="Tailândia"/>
    <x v="12"/>
    <n v="5279"/>
    <n v="0.58799999999999997"/>
    <n v="0.58299999999999996"/>
    <n v="0.45"/>
    <n v="8711.6200000000008"/>
    <n v="6"/>
    <x v="1805"/>
    <n v="1"/>
    <s v="Médio"/>
    <x v="4"/>
    <n v="1"/>
    <n v="0"/>
  </r>
  <r>
    <s v="Capanema"/>
    <x v="6"/>
    <n v="570"/>
    <n v="0.70599999999999996"/>
    <n v="0.71899999999999997"/>
    <n v="0.61099999999999999"/>
    <n v="34197.129999999997"/>
    <n v="16"/>
    <x v="1806"/>
    <n v="0"/>
    <s v="Alto"/>
    <x v="2"/>
    <n v="0"/>
    <n v="0"/>
  </r>
  <r>
    <s v="São Francisco De Paula"/>
    <x v="3"/>
    <n v="780"/>
    <n v="0.68500000000000005"/>
    <n v="0.70099999999999996"/>
    <n v="0.53400000000000003"/>
    <n v="28967.51"/>
    <n v="20"/>
    <x v="1807"/>
    <n v="0"/>
    <s v="Médio"/>
    <x v="2"/>
    <n v="0"/>
    <n v="0"/>
  </r>
  <r>
    <s v="Onda Verde"/>
    <x v="0"/>
    <n v="170"/>
    <n v="0.73799999999999999"/>
    <n v="0.69299999999999995"/>
    <n v="0.67100000000000004"/>
    <n v="47749.58"/>
    <n v="3"/>
    <x v="1808"/>
    <n v="0"/>
    <s v="Alto"/>
    <x v="0"/>
    <n v="0"/>
    <n v="0"/>
  </r>
  <r>
    <s v="Santo Antônio Do Içá"/>
    <x v="11"/>
    <n v="1513"/>
    <n v="0.49"/>
    <n v="0.438"/>
    <n v="0.35299999999999998"/>
    <n v="6887.79"/>
    <n v="3"/>
    <x v="1809"/>
    <n v="1"/>
    <s v="Baixo"/>
    <x v="4"/>
    <n v="1"/>
    <n v="0"/>
  </r>
  <r>
    <s v="Tremedal"/>
    <x v="7"/>
    <n v="201"/>
    <n v="0.52800000000000002"/>
    <n v="0.54500000000000004"/>
    <n v="0.36"/>
    <n v="6505.2"/>
    <n v="2"/>
    <x v="1810"/>
    <n v="1"/>
    <s v="Baixo"/>
    <x v="3"/>
    <n v="0"/>
    <n v="1"/>
  </r>
  <r>
    <s v="Careiro"/>
    <x v="11"/>
    <n v="886"/>
    <n v="0.55700000000000005"/>
    <n v="0.51500000000000001"/>
    <n v="0.43099999999999999"/>
    <n v="6543.75"/>
    <n v="25"/>
    <x v="1811"/>
    <n v="1"/>
    <s v="Médio"/>
    <x v="4"/>
    <n v="0"/>
    <n v="0"/>
  </r>
  <r>
    <s v="Barbosa Ferraz"/>
    <x v="6"/>
    <n v="501"/>
    <n v="0.69599999999999995"/>
    <n v="0.66700000000000004"/>
    <n v="0.625"/>
    <n v="16225.81"/>
    <n v="7"/>
    <x v="1812"/>
    <n v="0"/>
    <s v="Médio"/>
    <x v="2"/>
    <n v="0"/>
    <n v="0"/>
  </r>
  <r>
    <s v="Mangueirinha"/>
    <x v="6"/>
    <n v="551"/>
    <n v="0.68799999999999994"/>
    <n v="0.69499999999999995"/>
    <n v="0.57899999999999996"/>
    <n v="98109.15"/>
    <n v="10"/>
    <x v="1813"/>
    <n v="0"/>
    <s v="Médio"/>
    <x v="2"/>
    <n v="0"/>
    <n v="0"/>
  </r>
  <r>
    <s v="São João D'Aliança"/>
    <x v="10"/>
    <n v="521"/>
    <n v="0.68500000000000005"/>
    <n v="0.65"/>
    <n v="0.60899999999999999"/>
    <n v="23186.59"/>
    <n v="3"/>
    <x v="1814"/>
    <n v="0"/>
    <s v="Médio"/>
    <x v="1"/>
    <n v="0"/>
    <n v="0"/>
  </r>
  <r>
    <s v="Alto Alegre Do Pindaré"/>
    <x v="18"/>
    <n v="824"/>
    <n v="0.56000000000000005"/>
    <n v="0.46500000000000002"/>
    <n v="0.48299999999999998"/>
    <n v="5611.29"/>
    <n v="2"/>
    <x v="1815"/>
    <n v="1"/>
    <s v="Médio"/>
    <x v="3"/>
    <n v="0"/>
    <n v="1"/>
  </r>
  <r>
    <s v="São Sepé"/>
    <x v="3"/>
    <n v="796"/>
    <n v="0.70799999999999996"/>
    <n v="0.70799999999999996"/>
    <n v="0.57599999999999996"/>
    <n v="30301.78"/>
    <n v="25"/>
    <x v="1816"/>
    <n v="0"/>
    <s v="Alto"/>
    <x v="2"/>
    <n v="0"/>
    <n v="0"/>
  </r>
  <r>
    <s v="Alto Paraíso De Goiás"/>
    <x v="10"/>
    <n v="355"/>
    <n v="0.71299999999999997"/>
    <n v="0.72299999999999998"/>
    <n v="0.61099999999999999"/>
    <n v="21484.13"/>
    <n v="10"/>
    <x v="1817"/>
    <n v="0"/>
    <s v="Alto"/>
    <x v="1"/>
    <n v="0"/>
    <n v="0"/>
  </r>
  <r>
    <s v="Antônio João"/>
    <x v="13"/>
    <n v="404"/>
    <n v="0.64300000000000002"/>
    <n v="0.63300000000000001"/>
    <n v="0.52600000000000002"/>
    <n v="22889.34"/>
    <n v="4"/>
    <x v="1818"/>
    <n v="0"/>
    <s v="Médio"/>
    <x v="1"/>
    <n v="0"/>
    <n v="0"/>
  </r>
  <r>
    <s v="Santo Expedito"/>
    <x v="0"/>
    <n v="125"/>
    <n v="0.73199999999999998"/>
    <n v="0.66400000000000003"/>
    <n v="0.71399999999999997"/>
    <n v="10971.88"/>
    <n v="0"/>
    <x v="1819"/>
    <n v="0"/>
    <s v="Alto"/>
    <x v="0"/>
    <n v="0"/>
    <n v="1"/>
  </r>
  <r>
    <s v="Iranduba"/>
    <x v="11"/>
    <n v="2807"/>
    <n v="0.61299999999999999"/>
    <n v="0.60699999999999998"/>
    <n v="0.47599999999999998"/>
    <n v="13618.27"/>
    <n v="39"/>
    <x v="1820"/>
    <n v="0"/>
    <s v="Médio"/>
    <x v="4"/>
    <n v="1"/>
    <n v="0"/>
  </r>
  <r>
    <s v="São Luís Do Quitunde"/>
    <x v="19"/>
    <n v="1636"/>
    <n v="0.53600000000000003"/>
    <n v="0.55000000000000004"/>
    <n v="0.4"/>
    <n v="12215.12"/>
    <n v="7"/>
    <x v="1821"/>
    <n v="1"/>
    <s v="Baixo"/>
    <x v="3"/>
    <n v="1"/>
    <n v="0"/>
  </r>
  <r>
    <s v="Jandaia"/>
    <x v="10"/>
    <n v="201"/>
    <n v="0.71"/>
    <n v="0.69"/>
    <n v="0.625"/>
    <n v="41228.74"/>
    <n v="2"/>
    <x v="1822"/>
    <n v="0"/>
    <s v="Alto"/>
    <x v="1"/>
    <n v="0"/>
    <n v="1"/>
  </r>
  <r>
    <s v="Anapu"/>
    <x v="12"/>
    <n v="911"/>
    <n v="0.55000000000000004"/>
    <n v="0.56299999999999994"/>
    <n v="0.371"/>
    <n v="11784.93"/>
    <n v="23"/>
    <x v="1823"/>
    <n v="1"/>
    <s v="Baixo"/>
    <x v="4"/>
    <n v="0"/>
    <n v="0"/>
  </r>
  <r>
    <s v="Santa Helena"/>
    <x v="18"/>
    <n v="1414"/>
    <n v="0.56999999999999995"/>
    <n v="0.53100000000000003"/>
    <n v="0.47099999999999997"/>
    <n v="6283.71"/>
    <n v="26"/>
    <x v="1824"/>
    <n v="1"/>
    <s v="Médio"/>
    <x v="3"/>
    <n v="1"/>
    <n v="0"/>
  </r>
  <r>
    <s v="Carmo Do Rio Verde"/>
    <x v="10"/>
    <n v="349"/>
    <n v="0.71299999999999997"/>
    <n v="0.67700000000000005"/>
    <n v="0.64900000000000002"/>
    <n v="25795.29"/>
    <n v="3"/>
    <x v="1825"/>
    <n v="0"/>
    <s v="Alto"/>
    <x v="1"/>
    <n v="0"/>
    <n v="0"/>
  </r>
  <r>
    <s v="Icó"/>
    <x v="9"/>
    <n v="1870"/>
    <n v="0.60599999999999998"/>
    <n v="0.56799999999999995"/>
    <n v="0.53600000000000003"/>
    <n v="8004.06"/>
    <n v="40"/>
    <x v="1826"/>
    <n v="0"/>
    <s v="Médio"/>
    <x v="3"/>
    <n v="1"/>
    <n v="0"/>
  </r>
  <r>
    <s v="Sete Barras"/>
    <x v="0"/>
    <n v="443"/>
    <n v="0.67"/>
    <n v="0.65100000000000002"/>
    <n v="0.56200000000000006"/>
    <n v="28053.09"/>
    <n v="3"/>
    <x v="1827"/>
    <n v="0"/>
    <s v="Médio"/>
    <x v="0"/>
    <n v="0"/>
    <n v="0"/>
  </r>
  <r>
    <s v="Mombuca"/>
    <x v="0"/>
    <n v="165"/>
    <n v="0.72"/>
    <n v="0.746"/>
    <n v="0.60699999999999998"/>
    <n v="19354.599999999999"/>
    <n v="5"/>
    <x v="1828"/>
    <n v="0"/>
    <s v="Alto"/>
    <x v="0"/>
    <n v="0"/>
    <n v="0"/>
  </r>
  <r>
    <s v="Santana Do Ipanema"/>
    <x v="19"/>
    <n v="1984"/>
    <n v="0.59099999999999997"/>
    <n v="0.57899999999999996"/>
    <n v="0.46300000000000002"/>
    <n v="10798.17"/>
    <n v="63"/>
    <x v="1829"/>
    <n v="1"/>
    <s v="Médio"/>
    <x v="3"/>
    <n v="1"/>
    <n v="0"/>
  </r>
  <r>
    <s v="Nova Olinda Do Maranhão"/>
    <x v="18"/>
    <n v="900"/>
    <n v="0.58099999999999996"/>
    <n v="0.53600000000000003"/>
    <n v="0.48399999999999999"/>
    <n v="6260.45"/>
    <n v="16"/>
    <x v="1830"/>
    <n v="1"/>
    <s v="Médio"/>
    <x v="3"/>
    <n v="0"/>
    <n v="0"/>
  </r>
  <r>
    <s v="Nova Olinda Do Norte"/>
    <x v="11"/>
    <n v="1283"/>
    <n v="0.56000000000000005"/>
    <n v="0.54100000000000004"/>
    <n v="0.41199999999999998"/>
    <n v="5861.52"/>
    <n v="37"/>
    <x v="1831"/>
    <n v="1"/>
    <s v="Médio"/>
    <x v="4"/>
    <n v="1"/>
    <n v="0"/>
  </r>
  <r>
    <s v="Icatu"/>
    <x v="18"/>
    <n v="832"/>
    <n v="0.54600000000000004"/>
    <n v="0.47499999999999998"/>
    <n v="0.47199999999999998"/>
    <n v="5079.1099999999997"/>
    <n v="45"/>
    <x v="1832"/>
    <n v="1"/>
    <s v="Baixo"/>
    <x v="3"/>
    <n v="0"/>
    <n v="0"/>
  </r>
  <r>
    <s v="João Pinheiro"/>
    <x v="4"/>
    <n v="2165"/>
    <n v="0.7"/>
    <n v="0.68300000000000005"/>
    <n v="0.63"/>
    <n v="27473.67"/>
    <n v="33"/>
    <x v="1833"/>
    <n v="0"/>
    <s v="Alto"/>
    <x v="0"/>
    <n v="1"/>
    <n v="0"/>
  </r>
  <r>
    <s v="Apodi"/>
    <x v="16"/>
    <n v="845"/>
    <n v="0.63900000000000001"/>
    <n v="0.61099999999999999"/>
    <n v="0.57099999999999995"/>
    <n v="11573.86"/>
    <n v="29"/>
    <x v="1834"/>
    <n v="0"/>
    <s v="Médio"/>
    <x v="3"/>
    <n v="0"/>
    <n v="0"/>
  </r>
  <r>
    <s v="Pocrane"/>
    <x v="4"/>
    <n v="258"/>
    <n v="0.626"/>
    <n v="0.61399999999999999"/>
    <n v="0.5"/>
    <n v="9798.85"/>
    <n v="5"/>
    <x v="1835"/>
    <n v="0"/>
    <s v="Médio"/>
    <x v="0"/>
    <n v="0"/>
    <n v="0"/>
  </r>
  <r>
    <s v="Rio Formoso"/>
    <x v="5"/>
    <n v="823"/>
    <n v="0.61299999999999999"/>
    <n v="0.56200000000000006"/>
    <n v="0.50600000000000001"/>
    <n v="11804.5"/>
    <n v="23"/>
    <x v="1836"/>
    <n v="0"/>
    <s v="Médio"/>
    <x v="3"/>
    <n v="0"/>
    <n v="0"/>
  </r>
  <r>
    <s v="São João Do Carú"/>
    <x v="18"/>
    <n v="562"/>
    <n v="0.50900000000000001"/>
    <n v="0.48699999999999999"/>
    <n v="0.39700000000000002"/>
    <n v="5779.54"/>
    <n v="0"/>
    <x v="1837"/>
    <n v="1"/>
    <s v="Baixo"/>
    <x v="3"/>
    <n v="0"/>
    <n v="1"/>
  </r>
  <r>
    <s v="Florestópolis"/>
    <x v="6"/>
    <n v="559"/>
    <n v="0.70099999999999996"/>
    <n v="0.68200000000000005"/>
    <n v="0.625"/>
    <n v="20375.509999999998"/>
    <n v="10"/>
    <x v="1838"/>
    <n v="0"/>
    <s v="Alto"/>
    <x v="2"/>
    <n v="0"/>
    <n v="0"/>
  </r>
  <r>
    <s v="Embaúba"/>
    <x v="0"/>
    <n v="106"/>
    <n v="0.73"/>
    <n v="0.72299999999999998"/>
    <n v="0.64100000000000001"/>
    <n v="19309.05"/>
    <n v="0"/>
    <x v="1839"/>
    <n v="0"/>
    <s v="Alto"/>
    <x v="0"/>
    <n v="0"/>
    <n v="1"/>
  </r>
  <r>
    <s v="Ourolândia"/>
    <x v="7"/>
    <n v="499"/>
    <n v="0.56000000000000005"/>
    <n v="0.54700000000000004"/>
    <n v="0.45900000000000002"/>
    <n v="8471.8700000000008"/>
    <n v="20"/>
    <x v="1840"/>
    <n v="1"/>
    <s v="Médio"/>
    <x v="3"/>
    <n v="0"/>
    <n v="0"/>
  </r>
  <r>
    <s v="Chapada Do Norte"/>
    <x v="4"/>
    <n v="356"/>
    <n v="0.59799999999999998"/>
    <n v="0.57099999999999995"/>
    <n v="0.46899999999999997"/>
    <n v="5789.39"/>
    <n v="8"/>
    <x v="1841"/>
    <n v="1"/>
    <s v="Médio"/>
    <x v="0"/>
    <n v="0"/>
    <n v="0"/>
  </r>
  <r>
    <s v="Engenheiro Paulo De Frontin"/>
    <x v="1"/>
    <n v="376"/>
    <n v="0.72199999999999998"/>
    <n v="0.67400000000000004"/>
    <n v="0.69399999999999995"/>
    <n v="19198.29"/>
    <n v="9"/>
    <x v="1842"/>
    <n v="0"/>
    <s v="Alto"/>
    <x v="0"/>
    <n v="0"/>
    <n v="0"/>
  </r>
  <r>
    <s v="Tapes"/>
    <x v="3"/>
    <n v="727"/>
    <n v="0.69499999999999995"/>
    <n v="0.69899999999999995"/>
    <n v="0.55600000000000005"/>
    <n v="19591.84"/>
    <n v="13"/>
    <x v="1843"/>
    <n v="0"/>
    <s v="Médio"/>
    <x v="2"/>
    <n v="0"/>
    <n v="0"/>
  </r>
  <r>
    <s v="Ipubi"/>
    <x v="5"/>
    <n v="1415"/>
    <n v="0.55000000000000004"/>
    <n v="0.54100000000000004"/>
    <n v="0.433"/>
    <n v="8489.51"/>
    <n v="25"/>
    <x v="1844"/>
    <n v="1"/>
    <s v="Baixo"/>
    <x v="3"/>
    <n v="1"/>
    <n v="0"/>
  </r>
  <r>
    <s v="Oiapoque"/>
    <x v="24"/>
    <n v="1279"/>
    <n v="0.66"/>
    <n v="0.69299999999999995"/>
    <n v="0.52700000000000002"/>
    <n v="14199"/>
    <n v="13"/>
    <x v="1845"/>
    <n v="0"/>
    <s v="Médio"/>
    <x v="4"/>
    <n v="1"/>
    <n v="0"/>
  </r>
  <r>
    <s v="Mariluz"/>
    <x v="6"/>
    <n v="454"/>
    <n v="0.63900000000000001"/>
    <n v="0.65300000000000002"/>
    <n v="0.504"/>
    <n v="20095.740000000002"/>
    <n v="9"/>
    <x v="1846"/>
    <n v="0"/>
    <s v="Médio"/>
    <x v="2"/>
    <n v="0"/>
    <n v="0"/>
  </r>
  <r>
    <s v="Potiraguá"/>
    <x v="7"/>
    <n v="411"/>
    <n v="0.625"/>
    <n v="0.59499999999999997"/>
    <n v="0.54500000000000004"/>
    <n v="9290.75"/>
    <n v="1"/>
    <x v="1847"/>
    <n v="0"/>
    <s v="Médio"/>
    <x v="3"/>
    <n v="0"/>
    <n v="1"/>
  </r>
  <r>
    <s v="Solonópole"/>
    <x v="9"/>
    <n v="514"/>
    <n v="0.625"/>
    <n v="0.56499999999999995"/>
    <n v="0.57399999999999995"/>
    <n v="9013.7800000000007"/>
    <n v="4"/>
    <x v="1848"/>
    <n v="0"/>
    <s v="Médio"/>
    <x v="3"/>
    <n v="0"/>
    <n v="0"/>
  </r>
  <r>
    <s v="Queimadas"/>
    <x v="17"/>
    <n v="1590"/>
    <n v="0.60799999999999998"/>
    <n v="0.57799999999999996"/>
    <n v="0.48899999999999999"/>
    <n v="9997.76"/>
    <n v="29"/>
    <x v="1849"/>
    <n v="0"/>
    <s v="Médio"/>
    <x v="3"/>
    <n v="1"/>
    <n v="0"/>
  </r>
  <r>
    <s v="Canaã Dos Carajás"/>
    <x v="12"/>
    <n v="1793"/>
    <n v="0.67"/>
    <n v="0.67"/>
    <n v="0.56899999999999995"/>
    <n v="67238.81"/>
    <n v="39"/>
    <x v="1850"/>
    <n v="0"/>
    <s v="Médio"/>
    <x v="4"/>
    <n v="1"/>
    <n v="0"/>
  </r>
  <r>
    <s v="Aloândia"/>
    <x v="10"/>
    <n v="85"/>
    <n v="0.7"/>
    <n v="0.69399999999999995"/>
    <n v="0.58499999999999996"/>
    <n v="18672.82"/>
    <n v="1"/>
    <x v="1851"/>
    <n v="0"/>
    <s v="Alto"/>
    <x v="1"/>
    <n v="0"/>
    <n v="1"/>
  </r>
  <r>
    <s v="Inácio Martins"/>
    <x v="6"/>
    <n v="447"/>
    <n v="0.6"/>
    <n v="0.623"/>
    <n v="0.45400000000000001"/>
    <n v="13891.23"/>
    <n v="12"/>
    <x v="1852"/>
    <n v="0"/>
    <s v="Médio"/>
    <x v="2"/>
    <n v="0"/>
    <n v="0"/>
  </r>
  <r>
    <s v="Camamu"/>
    <x v="7"/>
    <n v="1286"/>
    <n v="0.56499999999999995"/>
    <n v="0.56200000000000006"/>
    <n v="0.45200000000000001"/>
    <n v="9267.06"/>
    <n v="8"/>
    <x v="1853"/>
    <n v="1"/>
    <s v="Médio"/>
    <x v="3"/>
    <n v="1"/>
    <n v="0"/>
  </r>
  <r>
    <s v="Ilha Comprida"/>
    <x v="0"/>
    <n v="259"/>
    <n v="0.72499999999999998"/>
    <n v="0.69599999999999995"/>
    <n v="0.66600000000000004"/>
    <n v="52999.97"/>
    <n v="8"/>
    <x v="1854"/>
    <n v="0"/>
    <s v="Alto"/>
    <x v="0"/>
    <n v="0"/>
    <n v="0"/>
  </r>
  <r>
    <s v="Vigia"/>
    <x v="12"/>
    <n v="2287"/>
    <n v="0.61699999999999999"/>
    <n v="0.59399999999999997"/>
    <n v="0.51600000000000001"/>
    <n v="7066.07"/>
    <n v="49"/>
    <x v="1855"/>
    <n v="0"/>
    <s v="Médio"/>
    <x v="4"/>
    <n v="1"/>
    <n v="0"/>
  </r>
  <r>
    <s v="Dores Do Indaiá"/>
    <x v="4"/>
    <n v="522"/>
    <n v="0.72"/>
    <n v="0.71"/>
    <n v="0.623"/>
    <n v="15209.57"/>
    <n v="14"/>
    <x v="1856"/>
    <n v="0"/>
    <s v="Alto"/>
    <x v="0"/>
    <n v="0"/>
    <n v="0"/>
  </r>
  <r>
    <s v="Conquista"/>
    <x v="4"/>
    <n v="293"/>
    <n v="0.73"/>
    <n v="0.71399999999999997"/>
    <n v="0.61799999999999999"/>
    <n v="65375.69"/>
    <n v="6"/>
    <x v="1857"/>
    <n v="0"/>
    <s v="Alto"/>
    <x v="0"/>
    <n v="0"/>
    <n v="0"/>
  </r>
  <r>
    <s v="Francisco Sá"/>
    <x v="4"/>
    <n v="879"/>
    <n v="0.65400000000000003"/>
    <n v="0.60499999999999998"/>
    <n v="0.57199999999999995"/>
    <n v="14169"/>
    <n v="22"/>
    <x v="1858"/>
    <n v="0"/>
    <s v="Médio"/>
    <x v="0"/>
    <n v="0"/>
    <n v="0"/>
  </r>
  <r>
    <s v="Autazes"/>
    <x v="11"/>
    <n v="1410"/>
    <n v="0.57999999999999996"/>
    <n v="0.53900000000000003"/>
    <n v="0.44600000000000001"/>
    <n v="7621.23"/>
    <n v="17"/>
    <x v="1859"/>
    <n v="1"/>
    <s v="Médio"/>
    <x v="4"/>
    <n v="1"/>
    <n v="0"/>
  </r>
  <r>
    <s v="Uruará"/>
    <x v="12"/>
    <n v="2112"/>
    <n v="0.58899999999999997"/>
    <n v="0.60899999999999999"/>
    <n v="0.42"/>
    <n v="11347.19"/>
    <n v="12"/>
    <x v="1860"/>
    <n v="1"/>
    <s v="Médio"/>
    <x v="4"/>
    <n v="1"/>
    <n v="0"/>
  </r>
  <r>
    <s v="São Thomé Das Letras"/>
    <x v="4"/>
    <n v="198"/>
    <n v="0.66700000000000004"/>
    <n v="0.64"/>
    <n v="0.57799999999999996"/>
    <n v="13985.07"/>
    <n v="3"/>
    <x v="1861"/>
    <n v="0"/>
    <s v="Médio"/>
    <x v="0"/>
    <n v="0"/>
    <n v="0"/>
  </r>
  <r>
    <s v="Morada Nova"/>
    <x v="9"/>
    <n v="1839"/>
    <n v="0.61"/>
    <n v="0.56899999999999995"/>
    <n v="0.52500000000000002"/>
    <n v="12217.14"/>
    <n v="57"/>
    <x v="1862"/>
    <n v="0"/>
    <s v="Médio"/>
    <x v="3"/>
    <n v="1"/>
    <n v="0"/>
  </r>
  <r>
    <s v="Nazareno"/>
    <x v="4"/>
    <n v="316"/>
    <n v="0.69"/>
    <n v="0.66200000000000003"/>
    <n v="0.59699999999999998"/>
    <n v="28285.75"/>
    <n v="5"/>
    <x v="1863"/>
    <n v="0"/>
    <s v="Médio"/>
    <x v="0"/>
    <n v="0"/>
    <n v="0"/>
  </r>
  <r>
    <s v="Lajedo"/>
    <x v="5"/>
    <n v="1470"/>
    <n v="0.61099999999999999"/>
    <n v="0.59899999999999998"/>
    <n v="0.503"/>
    <n v="10377.950000000001"/>
    <n v="36"/>
    <x v="1864"/>
    <n v="0"/>
    <s v="Médio"/>
    <x v="3"/>
    <n v="1"/>
    <n v="0"/>
  </r>
  <r>
    <s v="São João Do Paraíso"/>
    <x v="18"/>
    <n v="387"/>
    <n v="0.60899999999999999"/>
    <n v="0.55400000000000005"/>
    <n v="0.54200000000000004"/>
    <n v="13647.29"/>
    <n v="2"/>
    <x v="1865"/>
    <n v="0"/>
    <s v="Médio"/>
    <x v="3"/>
    <n v="0"/>
    <n v="1"/>
  </r>
  <r>
    <s v="Iaçu"/>
    <x v="7"/>
    <n v="1337"/>
    <n v="0.57399999999999995"/>
    <n v="0.58799999999999997"/>
    <n v="0.46100000000000002"/>
    <n v="7574.04"/>
    <n v="2"/>
    <x v="1866"/>
    <n v="1"/>
    <s v="Médio"/>
    <x v="3"/>
    <n v="1"/>
    <n v="1"/>
  </r>
  <r>
    <s v="Monsenhor Paulo"/>
    <x v="4"/>
    <n v="331"/>
    <n v="0.72099999999999997"/>
    <n v="0.68200000000000005"/>
    <n v="0.65400000000000003"/>
    <n v="23648.880000000001"/>
    <n v="6"/>
    <x v="1867"/>
    <n v="0"/>
    <s v="Alto"/>
    <x v="0"/>
    <n v="0"/>
    <n v="0"/>
  </r>
  <r>
    <s v="Congonhinhas"/>
    <x v="6"/>
    <n v="255"/>
    <n v="0.67"/>
    <n v="0.65500000000000003"/>
    <n v="0.56200000000000006"/>
    <n v="20007.759999999998"/>
    <n v="0"/>
    <x v="1868"/>
    <n v="0"/>
    <s v="Médio"/>
    <x v="2"/>
    <n v="0"/>
    <n v="1"/>
  </r>
  <r>
    <s v="Jesuítas"/>
    <x v="6"/>
    <n v="332"/>
    <n v="0.70499999999999996"/>
    <n v="0.68"/>
    <n v="0.61499999999999999"/>
    <n v="35794.230000000003"/>
    <n v="6"/>
    <x v="1869"/>
    <n v="0"/>
    <s v="Alto"/>
    <x v="2"/>
    <n v="0"/>
    <n v="0"/>
  </r>
  <r>
    <s v="Doutor Maurício Cardoso"/>
    <x v="3"/>
    <n v="80"/>
    <n v="0.70599999999999996"/>
    <n v="0.70699999999999996"/>
    <n v="0.59299999999999997"/>
    <n v="36120.83"/>
    <n v="6"/>
    <x v="1870"/>
    <n v="0"/>
    <s v="Alto"/>
    <x v="2"/>
    <n v="0"/>
    <n v="0"/>
  </r>
  <r>
    <s v="Quitandinha"/>
    <x v="6"/>
    <n v="225"/>
    <n v="0.68"/>
    <n v="0.64800000000000002"/>
    <n v="0.60299999999999998"/>
    <n v="16390.599999999999"/>
    <n v="18"/>
    <x v="1871"/>
    <n v="0"/>
    <s v="Médio"/>
    <x v="2"/>
    <n v="0"/>
    <n v="0"/>
  </r>
  <r>
    <s v="Angélica"/>
    <x v="13"/>
    <n v="451"/>
    <n v="0.7"/>
    <n v="0.69199999999999995"/>
    <n v="0.58199999999999996"/>
    <n v="60899.26"/>
    <n v="4"/>
    <x v="1872"/>
    <n v="0"/>
    <s v="Alto"/>
    <x v="1"/>
    <n v="0"/>
    <n v="0"/>
  </r>
  <r>
    <s v="Alto Taquari"/>
    <x v="8"/>
    <n v="502"/>
    <n v="0.70499999999999996"/>
    <n v="0.73599999999999999"/>
    <n v="0.57099999999999995"/>
    <n v="104237.7"/>
    <n v="5"/>
    <x v="1873"/>
    <n v="0"/>
    <s v="Alto"/>
    <x v="1"/>
    <n v="0"/>
    <n v="0"/>
  </r>
  <r>
    <s v="Três Barras Do Paraná"/>
    <x v="6"/>
    <n v="397"/>
    <n v="0.68"/>
    <n v="0.68300000000000005"/>
    <n v="0.55700000000000005"/>
    <n v="24942.69"/>
    <n v="4"/>
    <x v="1874"/>
    <n v="0"/>
    <s v="Médio"/>
    <x v="2"/>
    <n v="0"/>
    <n v="0"/>
  </r>
  <r>
    <s v="Dom Pedro"/>
    <x v="18"/>
    <n v="1126"/>
    <n v="0.622"/>
    <n v="0.58199999999999996"/>
    <n v="0.54500000000000004"/>
    <n v="9479.7900000000009"/>
    <n v="6"/>
    <x v="1875"/>
    <n v="0"/>
    <s v="Médio"/>
    <x v="3"/>
    <n v="1"/>
    <n v="0"/>
  </r>
  <r>
    <s v="Sabinópolis"/>
    <x v="4"/>
    <n v="617"/>
    <n v="0.63800000000000001"/>
    <n v="0.63700000000000001"/>
    <n v="0.502"/>
    <n v="11258.32"/>
    <n v="11"/>
    <x v="1876"/>
    <n v="0"/>
    <s v="Médio"/>
    <x v="0"/>
    <n v="0"/>
    <n v="0"/>
  </r>
  <r>
    <s v="Santo Antônio Do Sudoeste"/>
    <x v="6"/>
    <n v="861"/>
    <n v="0.67"/>
    <n v="0.69"/>
    <n v="0.54300000000000004"/>
    <n v="24252.639999999999"/>
    <n v="20"/>
    <x v="1877"/>
    <n v="0"/>
    <s v="Médio"/>
    <x v="2"/>
    <n v="0"/>
    <n v="0"/>
  </r>
  <r>
    <s v="Eusébio"/>
    <x v="9"/>
    <n v="2709"/>
    <n v="0.70099999999999996"/>
    <n v="0.7"/>
    <n v="0.621"/>
    <n v="59097.86"/>
    <n v="57"/>
    <x v="1878"/>
    <n v="0"/>
    <s v="Alto"/>
    <x v="3"/>
    <n v="1"/>
    <n v="0"/>
  </r>
  <r>
    <s v="Goianinha"/>
    <x v="16"/>
    <n v="1005"/>
    <n v="0.63800000000000001"/>
    <n v="0.61899999999999999"/>
    <n v="0.53700000000000003"/>
    <n v="12434.28"/>
    <n v="7"/>
    <x v="1879"/>
    <n v="0"/>
    <s v="Médio"/>
    <x v="3"/>
    <n v="1"/>
    <n v="0"/>
  </r>
  <r>
    <s v="Fortaleza Dos Nogueiras"/>
    <x v="18"/>
    <n v="546"/>
    <n v="0.61599999999999999"/>
    <n v="0.56599999999999995"/>
    <n v="0.53400000000000003"/>
    <n v="10323.92"/>
    <n v="1"/>
    <x v="1880"/>
    <n v="0"/>
    <s v="Médio"/>
    <x v="3"/>
    <n v="0"/>
    <n v="1"/>
  </r>
  <r>
    <s v="Quatis"/>
    <x v="1"/>
    <n v="660"/>
    <n v="0.69"/>
    <n v="0.67600000000000005"/>
    <n v="0.60299999999999998"/>
    <n v="18183.439999999999"/>
    <n v="12"/>
    <x v="1881"/>
    <n v="0"/>
    <s v="Médio"/>
    <x v="0"/>
    <n v="0"/>
    <n v="0"/>
  </r>
  <r>
    <s v="Santa Maria Da Serra"/>
    <x v="0"/>
    <n v="297"/>
    <n v="0.69"/>
    <n v="0.68799999999999994"/>
    <n v="0.57099999999999995"/>
    <n v="19060.12"/>
    <n v="4"/>
    <x v="1882"/>
    <n v="0"/>
    <s v="Médio"/>
    <x v="0"/>
    <n v="0"/>
    <n v="0"/>
  </r>
  <r>
    <s v="Roncador"/>
    <x v="6"/>
    <n v="391"/>
    <n v="0.68"/>
    <n v="0.66500000000000004"/>
    <n v="0.59499999999999997"/>
    <n v="33900.68"/>
    <n v="4"/>
    <x v="1883"/>
    <n v="0"/>
    <s v="Médio"/>
    <x v="2"/>
    <n v="0"/>
    <n v="0"/>
  </r>
  <r>
    <s v="Nova Russas"/>
    <x v="9"/>
    <n v="1377"/>
    <n v="0.61399999999999999"/>
    <n v="0.58499999999999996"/>
    <n v="0.52400000000000002"/>
    <n v="8218.75"/>
    <n v="7"/>
    <x v="1884"/>
    <n v="0"/>
    <s v="Médio"/>
    <x v="3"/>
    <n v="1"/>
    <n v="0"/>
  </r>
  <r>
    <s v="São Gabriel Da Palha"/>
    <x v="15"/>
    <n v="1293"/>
    <n v="0.71"/>
    <n v="0.73899999999999999"/>
    <n v="0.57799999999999996"/>
    <n v="15153.52"/>
    <n v="35"/>
    <x v="1885"/>
    <n v="0"/>
    <s v="Alto"/>
    <x v="0"/>
    <n v="1"/>
    <n v="0"/>
  </r>
  <r>
    <s v="Bom Jardim De Goiás"/>
    <x v="10"/>
    <n v="322"/>
    <n v="0.67"/>
    <n v="0.68"/>
    <n v="0.54500000000000004"/>
    <n v="16231.26"/>
    <n v="3"/>
    <x v="1886"/>
    <n v="0"/>
    <s v="Médio"/>
    <x v="1"/>
    <n v="0"/>
    <n v="0"/>
  </r>
  <r>
    <s v="Campos Gerais"/>
    <x v="4"/>
    <n v="981"/>
    <n v="0.68200000000000005"/>
    <n v="0.66600000000000004"/>
    <n v="0.57999999999999996"/>
    <n v="16703.47"/>
    <n v="27"/>
    <x v="1887"/>
    <n v="0"/>
    <s v="Médio"/>
    <x v="0"/>
    <n v="1"/>
    <n v="0"/>
  </r>
  <r>
    <s v="Avanhandava"/>
    <x v="0"/>
    <n v="583"/>
    <n v="0.70499999999999996"/>
    <n v="0.68799999999999994"/>
    <n v="0.623"/>
    <n v="26101.7"/>
    <n v="3"/>
    <x v="1888"/>
    <n v="0"/>
    <s v="Alto"/>
    <x v="0"/>
    <n v="0"/>
    <n v="0"/>
  </r>
  <r>
    <s v="Bequimão"/>
    <x v="18"/>
    <n v="474"/>
    <n v="0.60099999999999998"/>
    <n v="0.51"/>
    <n v="0.56100000000000005"/>
    <n v="5340.6"/>
    <n v="12"/>
    <x v="1889"/>
    <n v="0"/>
    <s v="Médio"/>
    <x v="3"/>
    <n v="0"/>
    <n v="0"/>
  </r>
  <r>
    <s v="Mara Rosa"/>
    <x v="10"/>
    <n v="479"/>
    <n v="0.69099999999999995"/>
    <n v="0.68"/>
    <n v="0.57899999999999996"/>
    <n v="17278.330000000002"/>
    <n v="9"/>
    <x v="1890"/>
    <n v="0"/>
    <s v="Médio"/>
    <x v="1"/>
    <n v="0"/>
    <n v="0"/>
  </r>
  <r>
    <s v="Itabaianinha"/>
    <x v="21"/>
    <n v="1072"/>
    <n v="0.55600000000000005"/>
    <n v="0.55500000000000005"/>
    <n v="0.40699999999999997"/>
    <n v="9803.5"/>
    <n v="46"/>
    <x v="1891"/>
    <n v="1"/>
    <s v="Médio"/>
    <x v="3"/>
    <n v="1"/>
    <n v="0"/>
  </r>
  <r>
    <s v="Terra Rica"/>
    <x v="6"/>
    <n v="703"/>
    <n v="0.71"/>
    <n v="0.69799999999999995"/>
    <n v="0.61299999999999999"/>
    <n v="19978.34"/>
    <n v="8"/>
    <x v="1892"/>
    <n v="0"/>
    <s v="Alto"/>
    <x v="2"/>
    <n v="0"/>
    <n v="0"/>
  </r>
  <r>
    <s v="São Raimundo Nonato"/>
    <x v="22"/>
    <n v="1431"/>
    <n v="0.66"/>
    <n v="0.63100000000000001"/>
    <n v="0.58699999999999997"/>
    <n v="11453.54"/>
    <n v="24"/>
    <x v="1893"/>
    <n v="0"/>
    <s v="Médio"/>
    <x v="3"/>
    <n v="1"/>
    <n v="0"/>
  </r>
  <r>
    <s v="Santa Luzia"/>
    <x v="17"/>
    <n v="781"/>
    <n v="0.68200000000000005"/>
    <n v="0.62"/>
    <n v="0.63500000000000001"/>
    <n v="11212.47"/>
    <n v="9"/>
    <x v="1894"/>
    <n v="0"/>
    <s v="Médio"/>
    <x v="3"/>
    <n v="0"/>
    <n v="0"/>
  </r>
  <r>
    <s v="Santa Vitória"/>
    <x v="4"/>
    <n v="717"/>
    <n v="0.71"/>
    <n v="0.71799999999999997"/>
    <n v="0.57599999999999996"/>
    <n v="35370.9"/>
    <n v="23"/>
    <x v="1895"/>
    <n v="0"/>
    <s v="Alto"/>
    <x v="0"/>
    <n v="0"/>
    <n v="0"/>
  </r>
  <r>
    <s v="Doutor Camargo"/>
    <x v="6"/>
    <n v="202"/>
    <n v="0.746"/>
    <n v="0.70399999999999996"/>
    <n v="0.70199999999999996"/>
    <n v="25031.98"/>
    <n v="3"/>
    <x v="1896"/>
    <n v="0"/>
    <s v="Alto"/>
    <x v="2"/>
    <n v="0"/>
    <n v="0"/>
  </r>
  <r>
    <s v="Palmeira Das Missões"/>
    <x v="3"/>
    <n v="1595"/>
    <n v="0.73699999999999999"/>
    <n v="0.72199999999999998"/>
    <n v="0.66700000000000004"/>
    <n v="38153.39"/>
    <n v="28"/>
    <x v="1897"/>
    <n v="0"/>
    <s v="Alto"/>
    <x v="2"/>
    <n v="1"/>
    <n v="0"/>
  </r>
  <r>
    <s v="Aragarças"/>
    <x v="10"/>
    <n v="963"/>
    <n v="0.73199999999999998"/>
    <n v="0.69399999999999995"/>
    <n v="0.68"/>
    <n v="10897.66"/>
    <n v="13"/>
    <x v="1898"/>
    <n v="0"/>
    <s v="Alto"/>
    <x v="1"/>
    <n v="1"/>
    <n v="0"/>
  </r>
  <r>
    <s v="Valença Do Piauí"/>
    <x v="22"/>
    <n v="904"/>
    <n v="0.64700000000000002"/>
    <n v="0.62"/>
    <n v="0.56599999999999995"/>
    <n v="10051.35"/>
    <n v="15"/>
    <x v="1899"/>
    <n v="0"/>
    <s v="Médio"/>
    <x v="3"/>
    <n v="0"/>
    <n v="0"/>
  </r>
  <r>
    <s v="Cachoeira Dourada"/>
    <x v="10"/>
    <n v="280"/>
    <n v="0.69799999999999995"/>
    <n v="0.70299999999999996"/>
    <n v="0.60199999999999998"/>
    <n v="114807.73"/>
    <n v="8"/>
    <x v="1900"/>
    <n v="0"/>
    <s v="Médio"/>
    <x v="1"/>
    <n v="0"/>
    <n v="0"/>
  </r>
  <r>
    <s v="Novo Repartimento"/>
    <x v="12"/>
    <n v="2808"/>
    <n v="0.53700000000000003"/>
    <n v="0.55700000000000005"/>
    <n v="0.376"/>
    <n v="11368.05"/>
    <n v="5"/>
    <x v="1901"/>
    <n v="1"/>
    <s v="Baixo"/>
    <x v="4"/>
    <n v="1"/>
    <n v="0"/>
  </r>
  <r>
    <s v="Capitão Poço"/>
    <x v="12"/>
    <n v="1442"/>
    <n v="0.55000000000000004"/>
    <n v="0.57299999999999995"/>
    <n v="0.38500000000000001"/>
    <n v="9088.27"/>
    <n v="52"/>
    <x v="1902"/>
    <n v="1"/>
    <s v="Baixo"/>
    <x v="4"/>
    <n v="1"/>
    <n v="0"/>
  </r>
  <r>
    <s v="Acará"/>
    <x v="12"/>
    <n v="1082"/>
    <n v="0.50600000000000001"/>
    <n v="0.51700000000000002"/>
    <n v="0.33200000000000002"/>
    <n v="14578.7"/>
    <n v="12"/>
    <x v="1903"/>
    <n v="1"/>
    <s v="Baixo"/>
    <x v="4"/>
    <n v="1"/>
    <n v="0"/>
  </r>
  <r>
    <s v="Altos"/>
    <x v="22"/>
    <n v="1811"/>
    <n v="0.61399999999999999"/>
    <n v="0.59"/>
    <n v="0.51200000000000001"/>
    <n v="8706.16"/>
    <n v="11"/>
    <x v="1904"/>
    <n v="0"/>
    <s v="Médio"/>
    <x v="3"/>
    <n v="1"/>
    <n v="0"/>
  </r>
  <r>
    <s v="Sabáudia"/>
    <x v="6"/>
    <n v="257"/>
    <n v="0.74"/>
    <n v="0.71"/>
    <n v="0.67600000000000005"/>
    <n v="52950.19"/>
    <n v="7"/>
    <x v="1905"/>
    <n v="0"/>
    <s v="Alto"/>
    <x v="2"/>
    <n v="0"/>
    <n v="0"/>
  </r>
  <r>
    <s v="Monção"/>
    <x v="18"/>
    <n v="1085"/>
    <n v="0.54600000000000004"/>
    <n v="0.499"/>
    <n v="0.46400000000000002"/>
    <n v="5789.7"/>
    <n v="0"/>
    <x v="1906"/>
    <n v="1"/>
    <s v="Baixo"/>
    <x v="3"/>
    <n v="1"/>
    <n v="1"/>
  </r>
  <r>
    <s v="Formosa Da Serra Negra"/>
    <x v="18"/>
    <n v="402"/>
    <n v="0.55600000000000005"/>
    <n v="0.48499999999999999"/>
    <n v="0.45900000000000002"/>
    <n v="7003.35"/>
    <n v="1"/>
    <x v="1907"/>
    <n v="1"/>
    <s v="Médio"/>
    <x v="3"/>
    <n v="0"/>
    <n v="1"/>
  </r>
  <r>
    <s v="Cruzeiro Do Sul"/>
    <x v="6"/>
    <n v="174"/>
    <n v="0.71299999999999997"/>
    <n v="0.68200000000000005"/>
    <n v="0.64100000000000001"/>
    <n v="39061.29"/>
    <n v="6"/>
    <x v="1908"/>
    <n v="0"/>
    <s v="Alto"/>
    <x v="2"/>
    <n v="0"/>
    <n v="0"/>
  </r>
  <r>
    <s v="Carolina"/>
    <x v="18"/>
    <n v="1167"/>
    <n v="0.63400000000000001"/>
    <n v="0.6"/>
    <n v="0.52900000000000003"/>
    <n v="10165.969999999999"/>
    <n v="30"/>
    <x v="1909"/>
    <n v="0"/>
    <s v="Médio"/>
    <x v="3"/>
    <n v="1"/>
    <n v="0"/>
  </r>
  <r>
    <s v="Araguapaz"/>
    <x v="10"/>
    <n v="302"/>
    <n v="0.67400000000000004"/>
    <n v="0.69599999999999995"/>
    <n v="0.54"/>
    <n v="14622.77"/>
    <n v="2"/>
    <x v="1910"/>
    <n v="0"/>
    <s v="Médio"/>
    <x v="1"/>
    <n v="0"/>
    <n v="1"/>
  </r>
  <r>
    <s v="Macau"/>
    <x v="16"/>
    <n v="1063"/>
    <n v="0.66500000000000004"/>
    <n v="0.65"/>
    <n v="0.57199999999999995"/>
    <n v="17222.310000000001"/>
    <n v="35"/>
    <x v="1911"/>
    <n v="0"/>
    <s v="Médio"/>
    <x v="3"/>
    <n v="1"/>
    <n v="0"/>
  </r>
  <r>
    <s v="Canto Do Buriti"/>
    <x v="22"/>
    <n v="613"/>
    <n v="0.57999999999999996"/>
    <n v="0.57099999999999995"/>
    <n v="0.46200000000000002"/>
    <n v="9760.48"/>
    <n v="29"/>
    <x v="1912"/>
    <n v="1"/>
    <s v="Médio"/>
    <x v="3"/>
    <n v="0"/>
    <n v="0"/>
  </r>
  <r>
    <s v="Conceição"/>
    <x v="17"/>
    <n v="704"/>
    <n v="0.59"/>
    <n v="0.57699999999999996"/>
    <n v="0.47599999999999998"/>
    <n v="8144.83"/>
    <n v="10"/>
    <x v="1913"/>
    <n v="1"/>
    <s v="Médio"/>
    <x v="3"/>
    <n v="0"/>
    <n v="0"/>
  </r>
  <r>
    <s v="São Sebastião Da Amoreira"/>
    <x v="6"/>
    <n v="379"/>
    <n v="0.71499999999999997"/>
    <n v="0.68899999999999995"/>
    <n v="0.65100000000000002"/>
    <n v="21107.67"/>
    <n v="12"/>
    <x v="1914"/>
    <n v="0"/>
    <s v="Alto"/>
    <x v="2"/>
    <n v="0"/>
    <n v="0"/>
  </r>
  <r>
    <s v="Lago Verde"/>
    <x v="18"/>
    <n v="395"/>
    <n v="0.55700000000000005"/>
    <n v="0.50800000000000001"/>
    <n v="0.46600000000000003"/>
    <n v="6083.36"/>
    <n v="22"/>
    <x v="1915"/>
    <n v="1"/>
    <s v="Médio"/>
    <x v="3"/>
    <n v="0"/>
    <n v="0"/>
  </r>
  <r>
    <s v="Padre Paraíso"/>
    <x v="4"/>
    <n v="785"/>
    <n v="0.59599999999999997"/>
    <n v="0.55600000000000005"/>
    <n v="0.47799999999999998"/>
    <n v="7877.63"/>
    <n v="8"/>
    <x v="1916"/>
    <n v="1"/>
    <s v="Médio"/>
    <x v="0"/>
    <n v="0"/>
    <n v="0"/>
  </r>
  <r>
    <s v="Barbosa"/>
    <x v="0"/>
    <n v="309"/>
    <n v="0.7"/>
    <n v="0.67600000000000005"/>
    <n v="0.59899999999999998"/>
    <n v="13925.31"/>
    <n v="4"/>
    <x v="1917"/>
    <n v="0"/>
    <s v="Alto"/>
    <x v="0"/>
    <n v="0"/>
    <n v="0"/>
  </r>
  <r>
    <s v="Águas Vermelhas"/>
    <x v="4"/>
    <n v="617"/>
    <n v="0.60099999999999998"/>
    <n v="0.58599999999999997"/>
    <n v="0.45800000000000002"/>
    <n v="13619.57"/>
    <n v="3"/>
    <x v="1918"/>
    <n v="0"/>
    <s v="Médio"/>
    <x v="0"/>
    <n v="0"/>
    <n v="0"/>
  </r>
  <r>
    <s v="Vitória Do Mearim"/>
    <x v="18"/>
    <n v="1062"/>
    <n v="0.59599999999999997"/>
    <n v="0.54"/>
    <n v="0.53400000000000003"/>
    <n v="8771.5"/>
    <n v="10"/>
    <x v="1919"/>
    <n v="1"/>
    <s v="Médio"/>
    <x v="3"/>
    <n v="1"/>
    <n v="0"/>
  </r>
  <r>
    <s v="Santo Antônio Dos Lopes"/>
    <x v="18"/>
    <n v="375"/>
    <n v="0.56999999999999995"/>
    <n v="0.54700000000000004"/>
    <n v="0.46500000000000002"/>
    <n v="89606.91"/>
    <n v="1"/>
    <x v="1920"/>
    <n v="1"/>
    <s v="Médio"/>
    <x v="3"/>
    <n v="0"/>
    <n v="1"/>
  </r>
  <r>
    <s v="Perdizes"/>
    <x v="4"/>
    <n v="619"/>
    <n v="0.72299999999999998"/>
    <n v="0.752"/>
    <n v="0.57099999999999995"/>
    <n v="41854.58"/>
    <n v="5"/>
    <x v="1921"/>
    <n v="0"/>
    <s v="Alto"/>
    <x v="0"/>
    <n v="0"/>
    <n v="0"/>
  </r>
  <r>
    <s v="Delmiro Gouveia"/>
    <x v="19"/>
    <n v="2477"/>
    <n v="0.61199999999999999"/>
    <n v="0.59899999999999998"/>
    <n v="0.49399999999999999"/>
    <n v="8737.5300000000007"/>
    <n v="18"/>
    <x v="1922"/>
    <n v="0"/>
    <s v="Médio"/>
    <x v="3"/>
    <n v="1"/>
    <n v="0"/>
  </r>
  <r>
    <s v="Araguatins"/>
    <x v="20"/>
    <n v="1582"/>
    <n v="0.63100000000000001"/>
    <n v="0.60399999999999998"/>
    <n v="0.52500000000000002"/>
    <n v="10837.63"/>
    <n v="7"/>
    <x v="1923"/>
    <n v="0"/>
    <s v="Médio"/>
    <x v="4"/>
    <n v="1"/>
    <n v="0"/>
  </r>
  <r>
    <s v="São Paulo Do Potengi"/>
    <x v="16"/>
    <n v="705"/>
    <n v="0.622"/>
    <n v="0.58399999999999996"/>
    <n v="0.55500000000000005"/>
    <n v="8465.9699999999993"/>
    <n v="16"/>
    <x v="1924"/>
    <n v="0"/>
    <s v="Médio"/>
    <x v="3"/>
    <n v="0"/>
    <n v="0"/>
  </r>
  <r>
    <s v="Iaciara"/>
    <x v="10"/>
    <n v="766"/>
    <n v="0.64400000000000002"/>
    <n v="0.61499999999999999"/>
    <n v="0.52700000000000002"/>
    <n v="10710.49"/>
    <n v="16"/>
    <x v="1925"/>
    <n v="0"/>
    <s v="Médio"/>
    <x v="1"/>
    <n v="0"/>
    <n v="0"/>
  </r>
  <r>
    <s v="São Paulo De Olivença"/>
    <x v="11"/>
    <n v="1559"/>
    <n v="0.52100000000000002"/>
    <n v="0.47099999999999997"/>
    <n v="0.38600000000000001"/>
    <n v="5500.85"/>
    <n v="1"/>
    <x v="1926"/>
    <n v="1"/>
    <s v="Baixo"/>
    <x v="4"/>
    <n v="1"/>
    <n v="1"/>
  </r>
  <r>
    <s v="Matupá"/>
    <x v="8"/>
    <n v="477"/>
    <n v="0.71599999999999997"/>
    <n v="0.70599999999999996"/>
    <n v="0.63100000000000001"/>
    <n v="39015.199999999997"/>
    <n v="14"/>
    <x v="1927"/>
    <n v="0"/>
    <s v="Alto"/>
    <x v="1"/>
    <n v="0"/>
    <n v="0"/>
  </r>
  <r>
    <s v="Caibi"/>
    <x v="14"/>
    <n v="168"/>
    <n v="0.72799999999999998"/>
    <n v="0.73699999999999999"/>
    <n v="0.63100000000000001"/>
    <n v="29679.96"/>
    <n v="3"/>
    <x v="1928"/>
    <n v="0"/>
    <s v="Alto"/>
    <x v="2"/>
    <n v="0"/>
    <n v="0"/>
  </r>
  <r>
    <s v="Abaré"/>
    <x v="7"/>
    <n v="733"/>
    <n v="0.57499999999999996"/>
    <n v="0.53300000000000003"/>
    <n v="0.46"/>
    <n v="6256.8"/>
    <n v="0"/>
    <x v="1929"/>
    <n v="1"/>
    <s v="Médio"/>
    <x v="3"/>
    <n v="0"/>
    <n v="1"/>
  </r>
  <r>
    <s v="Nova União"/>
    <x v="4"/>
    <n v="173"/>
    <n v="0.66200000000000003"/>
    <n v="0.624"/>
    <n v="0.56799999999999995"/>
    <n v="11709.32"/>
    <n v="4"/>
    <x v="1930"/>
    <n v="0"/>
    <s v="Médio"/>
    <x v="0"/>
    <n v="0"/>
    <n v="0"/>
  </r>
  <r>
    <s v="Tijucas Do Sul"/>
    <x v="6"/>
    <n v="143"/>
    <n v="0.63600000000000001"/>
    <n v="0.67900000000000005"/>
    <n v="0.47899999999999998"/>
    <n v="21838.91"/>
    <n v="2"/>
    <x v="1931"/>
    <n v="0"/>
    <s v="Médio"/>
    <x v="2"/>
    <n v="0"/>
    <n v="1"/>
  </r>
  <r>
    <s v="Caetés"/>
    <x v="5"/>
    <n v="458"/>
    <n v="0.52200000000000002"/>
    <n v="0.497"/>
    <n v="0.39200000000000002"/>
    <n v="8644.6200000000008"/>
    <n v="2"/>
    <x v="1932"/>
    <n v="1"/>
    <s v="Baixo"/>
    <x v="3"/>
    <n v="0"/>
    <n v="1"/>
  </r>
  <r>
    <s v="Jaguaribe"/>
    <x v="9"/>
    <n v="1360"/>
    <n v="0.621"/>
    <n v="0.57999999999999996"/>
    <n v="0.54300000000000004"/>
    <n v="13091.49"/>
    <n v="22"/>
    <x v="1933"/>
    <n v="0"/>
    <s v="Médio"/>
    <x v="3"/>
    <n v="1"/>
    <n v="0"/>
  </r>
  <r>
    <s v="Sud Mennucci"/>
    <x v="0"/>
    <n v="311"/>
    <n v="0.747"/>
    <n v="0.74299999999999999"/>
    <n v="0.69399999999999995"/>
    <n v="37772.910000000003"/>
    <n v="5"/>
    <x v="1934"/>
    <n v="0"/>
    <s v="Alto"/>
    <x v="0"/>
    <n v="0"/>
    <n v="0"/>
  </r>
  <r>
    <s v="Jaguarão"/>
    <x v="3"/>
    <n v="1199"/>
    <n v="0.71"/>
    <n v="0.69799999999999995"/>
    <n v="0.60799999999999998"/>
    <n v="22271.08"/>
    <n v="24"/>
    <x v="1935"/>
    <n v="0"/>
    <s v="Alto"/>
    <x v="2"/>
    <n v="1"/>
    <n v="0"/>
  </r>
  <r>
    <s v="Peçanha"/>
    <x v="4"/>
    <n v="544"/>
    <n v="0.627"/>
    <n v="0.63"/>
    <n v="0.497"/>
    <n v="10890.86"/>
    <n v="5"/>
    <x v="1936"/>
    <n v="0"/>
    <s v="Médio"/>
    <x v="0"/>
    <n v="0"/>
    <n v="0"/>
  </r>
  <r>
    <s v="Maiquinique"/>
    <x v="7"/>
    <n v="464"/>
    <n v="0.57999999999999996"/>
    <n v="0.58599999999999997"/>
    <n v="0.47199999999999998"/>
    <n v="9173.2199999999993"/>
    <n v="2"/>
    <x v="1937"/>
    <n v="1"/>
    <s v="Médio"/>
    <x v="3"/>
    <n v="0"/>
    <n v="1"/>
  </r>
  <r>
    <s v="Licínio De Almeida"/>
    <x v="7"/>
    <n v="405"/>
    <n v="0.621"/>
    <n v="0.58199999999999996"/>
    <n v="0.53100000000000003"/>
    <n v="7792.86"/>
    <n v="10"/>
    <x v="1938"/>
    <n v="0"/>
    <s v="Médio"/>
    <x v="3"/>
    <n v="0"/>
    <n v="0"/>
  </r>
  <r>
    <s v="Trindade"/>
    <x v="5"/>
    <n v="1587"/>
    <n v="0.59499999999999997"/>
    <n v="0.60199999999999998"/>
    <n v="0.45500000000000002"/>
    <n v="9760.11"/>
    <n v="5"/>
    <x v="1939"/>
    <n v="1"/>
    <s v="Médio"/>
    <x v="3"/>
    <n v="1"/>
    <n v="0"/>
  </r>
  <r>
    <s v="Salto Do Lontra"/>
    <x v="6"/>
    <n v="406"/>
    <n v="0.71799999999999997"/>
    <n v="0.70699999999999996"/>
    <n v="0.625"/>
    <n v="23322.99"/>
    <n v="22"/>
    <x v="1940"/>
    <n v="0"/>
    <s v="Alto"/>
    <x v="2"/>
    <n v="0"/>
    <n v="0"/>
  </r>
  <r>
    <s v="Ouvidor"/>
    <x v="10"/>
    <n v="267"/>
    <n v="0.747"/>
    <n v="0.72099999999999997"/>
    <n v="0.69699999999999995"/>
    <n v="95794.89"/>
    <n v="1"/>
    <x v="1941"/>
    <n v="0"/>
    <s v="Alto"/>
    <x v="1"/>
    <n v="0"/>
    <n v="1"/>
  </r>
  <r>
    <s v="Araçariguama"/>
    <x v="0"/>
    <n v="808"/>
    <n v="0.7"/>
    <n v="0.71699999999999997"/>
    <n v="0.59699999999999998"/>
    <n v="103080.36"/>
    <n v="22"/>
    <x v="1942"/>
    <n v="0"/>
    <s v="Alto"/>
    <x v="0"/>
    <n v="0"/>
    <n v="0"/>
  </r>
  <r>
    <s v="Canguaretama"/>
    <x v="16"/>
    <n v="1503"/>
    <n v="0.57899999999999996"/>
    <n v="0.55700000000000005"/>
    <n v="0.48599999999999999"/>
    <n v="12107.01"/>
    <n v="30"/>
    <x v="1943"/>
    <n v="1"/>
    <s v="Médio"/>
    <x v="3"/>
    <n v="1"/>
    <n v="0"/>
  </r>
  <r>
    <s v="Cantanhede"/>
    <x v="18"/>
    <n v="1010"/>
    <n v="0.56499999999999995"/>
    <n v="0.497"/>
    <n v="0.46800000000000003"/>
    <n v="5636.11"/>
    <n v="2"/>
    <x v="1944"/>
    <n v="1"/>
    <s v="Médio"/>
    <x v="3"/>
    <n v="1"/>
    <n v="1"/>
  </r>
  <r>
    <s v="Sertaneja"/>
    <x v="6"/>
    <n v="224"/>
    <n v="0.72499999999999998"/>
    <n v="0.72399999999999998"/>
    <n v="0.65100000000000002"/>
    <n v="46202.41"/>
    <n v="11"/>
    <x v="1945"/>
    <n v="0"/>
    <s v="Alto"/>
    <x v="2"/>
    <n v="0"/>
    <n v="0"/>
  </r>
  <r>
    <s v="Restinga"/>
    <x v="0"/>
    <n v="324"/>
    <n v="0.70499999999999996"/>
    <n v="0.66400000000000003"/>
    <n v="0.63900000000000001"/>
    <n v="24005.35"/>
    <n v="2"/>
    <x v="1946"/>
    <n v="0"/>
    <s v="Alto"/>
    <x v="0"/>
    <n v="0"/>
    <n v="1"/>
  </r>
  <r>
    <s v="Oliveira Dos Brejinhos"/>
    <x v="7"/>
    <n v="368"/>
    <n v="0.55000000000000004"/>
    <n v="0.53300000000000003"/>
    <n v="0.42699999999999999"/>
    <n v="6995.88"/>
    <n v="14"/>
    <x v="1947"/>
    <n v="1"/>
    <s v="Baixo"/>
    <x v="3"/>
    <n v="0"/>
    <n v="0"/>
  </r>
  <r>
    <s v="Carmópolis De Minas"/>
    <x v="4"/>
    <n v="572"/>
    <n v="0.7"/>
    <n v="0.69399999999999995"/>
    <n v="0.58199999999999996"/>
    <n v="20239.78"/>
    <n v="17"/>
    <x v="1948"/>
    <n v="0"/>
    <s v="Alto"/>
    <x v="0"/>
    <n v="0"/>
    <n v="0"/>
  </r>
  <r>
    <s v="Paraibano"/>
    <x v="18"/>
    <n v="1091"/>
    <n v="0.57999999999999996"/>
    <n v="0.57199999999999995"/>
    <n v="0.47299999999999998"/>
    <n v="6441.33"/>
    <n v="2"/>
    <x v="1949"/>
    <n v="1"/>
    <s v="Médio"/>
    <x v="3"/>
    <n v="1"/>
    <n v="1"/>
  </r>
  <r>
    <s v="Nova Esperança Do Piriá"/>
    <x v="12"/>
    <n v="774"/>
    <n v="0.502"/>
    <n v="0.48199999999999998"/>
    <n v="0.34599999999999997"/>
    <n v="8741.3799999999992"/>
    <n v="0"/>
    <x v="1950"/>
    <n v="1"/>
    <s v="Baixo"/>
    <x v="4"/>
    <n v="0"/>
    <n v="1"/>
  </r>
  <r>
    <s v="Paraipaba"/>
    <x v="9"/>
    <n v="824"/>
    <n v="0.63400000000000001"/>
    <n v="0.57399999999999995"/>
    <n v="0.60199999999999998"/>
    <n v="12745.27"/>
    <n v="6"/>
    <x v="1951"/>
    <n v="0"/>
    <s v="Médio"/>
    <x v="3"/>
    <n v="0"/>
    <n v="0"/>
  </r>
  <r>
    <s v="Nova Olímpia"/>
    <x v="6"/>
    <n v="218"/>
    <n v="0.71"/>
    <n v="0.69899999999999995"/>
    <n v="0.63100000000000001"/>
    <n v="12963.73"/>
    <n v="4"/>
    <x v="1952"/>
    <n v="0"/>
    <s v="Alto"/>
    <x v="2"/>
    <n v="0"/>
    <n v="0"/>
  </r>
  <r>
    <s v="Divino"/>
    <x v="4"/>
    <n v="612"/>
    <n v="0.60499999999999998"/>
    <n v="0.63900000000000001"/>
    <n v="0.42099999999999999"/>
    <n v="11821.81"/>
    <n v="10"/>
    <x v="1953"/>
    <n v="0"/>
    <s v="Médio"/>
    <x v="0"/>
    <n v="0"/>
    <n v="0"/>
  </r>
  <r>
    <s v="Ibirarema"/>
    <x v="0"/>
    <n v="313"/>
    <n v="0.70799999999999996"/>
    <n v="0.69199999999999995"/>
    <n v="0.628"/>
    <n v="47003.22"/>
    <n v="3"/>
    <x v="1954"/>
    <n v="0"/>
    <s v="Alto"/>
    <x v="0"/>
    <n v="0"/>
    <n v="0"/>
  </r>
  <r>
    <s v="Palmópolis"/>
    <x v="4"/>
    <n v="236"/>
    <n v="0.56499999999999995"/>
    <n v="0.55900000000000005"/>
    <n v="0.437"/>
    <n v="7521"/>
    <n v="4"/>
    <x v="1955"/>
    <n v="1"/>
    <s v="Médio"/>
    <x v="0"/>
    <n v="0"/>
    <n v="0"/>
  </r>
  <r>
    <s v="Fortuna"/>
    <x v="18"/>
    <n v="713"/>
    <n v="0.57999999999999996"/>
    <n v="0.55800000000000005"/>
    <n v="0.49399999999999999"/>
    <n v="6384.25"/>
    <n v="5"/>
    <x v="1956"/>
    <n v="1"/>
    <s v="Médio"/>
    <x v="3"/>
    <n v="0"/>
    <n v="0"/>
  </r>
  <r>
    <s v="Pilão Arcado"/>
    <x v="7"/>
    <n v="836"/>
    <n v="0.50600000000000001"/>
    <n v="0.51400000000000001"/>
    <n v="0.34300000000000003"/>
    <n v="5850.33"/>
    <n v="6"/>
    <x v="1957"/>
    <n v="1"/>
    <s v="Baixo"/>
    <x v="3"/>
    <n v="0"/>
    <n v="0"/>
  </r>
  <r>
    <s v="Monte Alegre De Minas"/>
    <x v="4"/>
    <n v="648"/>
    <n v="0.67400000000000004"/>
    <n v="0.69899999999999995"/>
    <n v="0.51600000000000001"/>
    <n v="27464.22"/>
    <n v="21"/>
    <x v="1958"/>
    <n v="0"/>
    <s v="Médio"/>
    <x v="0"/>
    <n v="0"/>
    <n v="0"/>
  </r>
  <r>
    <s v="Dom Cavati"/>
    <x v="4"/>
    <n v="219"/>
    <n v="0.68799999999999994"/>
    <n v="0.66"/>
    <n v="0.63"/>
    <n v="9990.2000000000007"/>
    <n v="2"/>
    <x v="1959"/>
    <n v="0"/>
    <s v="Médio"/>
    <x v="0"/>
    <n v="0"/>
    <n v="1"/>
  </r>
  <r>
    <s v="Delfim Moreira"/>
    <x v="4"/>
    <n v="131"/>
    <n v="0.66900000000000004"/>
    <n v="0.64900000000000002"/>
    <n v="0.55200000000000005"/>
    <n v="10774.38"/>
    <n v="4"/>
    <x v="1960"/>
    <n v="0"/>
    <s v="Médio"/>
    <x v="0"/>
    <n v="0"/>
    <n v="0"/>
  </r>
  <r>
    <s v="Sítio Novo"/>
    <x v="18"/>
    <n v="365"/>
    <n v="0.56399999999999995"/>
    <n v="0.50900000000000001"/>
    <n v="0.45600000000000002"/>
    <n v="7622"/>
    <n v="19"/>
    <x v="1961"/>
    <n v="1"/>
    <s v="Médio"/>
    <x v="3"/>
    <n v="0"/>
    <n v="0"/>
  </r>
  <r>
    <s v="São José Do Belmonte"/>
    <x v="5"/>
    <n v="1077"/>
    <n v="0.61"/>
    <n v="0.56899999999999995"/>
    <n v="0.52"/>
    <n v="7299.38"/>
    <n v="33"/>
    <x v="1962"/>
    <n v="0"/>
    <s v="Médio"/>
    <x v="3"/>
    <n v="1"/>
    <n v="0"/>
  </r>
  <r>
    <s v="Rebouças"/>
    <x v="6"/>
    <n v="454"/>
    <n v="0.67200000000000004"/>
    <n v="0.64700000000000002"/>
    <n v="0.57599999999999996"/>
    <n v="21768.39"/>
    <n v="2"/>
    <x v="1963"/>
    <n v="0"/>
    <s v="Médio"/>
    <x v="2"/>
    <n v="0"/>
    <n v="1"/>
  </r>
  <r>
    <s v="São Lourenço Da Serra"/>
    <x v="0"/>
    <n v="265"/>
    <n v="0.72799999999999998"/>
    <n v="0.70399999999999996"/>
    <n v="0.66600000000000004"/>
    <n v="12812.82"/>
    <n v="9"/>
    <x v="1964"/>
    <n v="0"/>
    <s v="Alto"/>
    <x v="0"/>
    <n v="0"/>
    <n v="0"/>
  </r>
  <r>
    <s v="Rio Dos Cedros"/>
    <x v="14"/>
    <n v="239"/>
    <n v="0.73"/>
    <n v="0.73899999999999999"/>
    <n v="0.63400000000000001"/>
    <n v="24500.23"/>
    <n v="6"/>
    <x v="1965"/>
    <n v="0"/>
    <s v="Alto"/>
    <x v="2"/>
    <n v="0"/>
    <n v="0"/>
  </r>
  <r>
    <s v="Vitorino Freire"/>
    <x v="18"/>
    <n v="1147"/>
    <n v="0.56999999999999995"/>
    <n v="0.56299999999999994"/>
    <n v="0.47699999999999998"/>
    <n v="6932.37"/>
    <n v="3"/>
    <x v="1966"/>
    <n v="1"/>
    <s v="Médio"/>
    <x v="3"/>
    <n v="1"/>
    <n v="0"/>
  </r>
  <r>
    <s v="Adrianópolis"/>
    <x v="6"/>
    <n v="124"/>
    <n v="0.66700000000000004"/>
    <n v="0.64400000000000002"/>
    <n v="0.56299999999999994"/>
    <n v="37991.47"/>
    <n v="2"/>
    <x v="1967"/>
    <n v="0"/>
    <s v="Médio"/>
    <x v="2"/>
    <n v="0"/>
    <n v="1"/>
  </r>
  <r>
    <s v="Barreirinhas"/>
    <x v="18"/>
    <n v="1949"/>
    <n v="0.56999999999999995"/>
    <n v="0.51500000000000001"/>
    <n v="0.47899999999999998"/>
    <n v="7284.41"/>
    <n v="8"/>
    <x v="1968"/>
    <n v="1"/>
    <s v="Médio"/>
    <x v="3"/>
    <n v="1"/>
    <n v="0"/>
  </r>
  <r>
    <s v="Nossa Senhora Da Glória"/>
    <x v="21"/>
    <n v="1420"/>
    <n v="0.59"/>
    <n v="0.59099999999999997"/>
    <n v="0.45600000000000002"/>
    <n v="14297.99"/>
    <n v="16"/>
    <x v="1969"/>
    <n v="1"/>
    <s v="Médio"/>
    <x v="3"/>
    <n v="1"/>
    <n v="0"/>
  </r>
  <r>
    <s v="Nova Resende"/>
    <x v="4"/>
    <n v="518"/>
    <n v="0.67"/>
    <n v="0.68700000000000006"/>
    <n v="0.52500000000000002"/>
    <n v="16813.68"/>
    <n v="14"/>
    <x v="1970"/>
    <n v="0"/>
    <s v="Médio"/>
    <x v="0"/>
    <n v="0"/>
    <n v="0"/>
  </r>
  <r>
    <s v="Campo Florido"/>
    <x v="4"/>
    <n v="285"/>
    <n v="0.70599999999999996"/>
    <n v="0.73499999999999999"/>
    <n v="0.55800000000000005"/>
    <n v="51606.78"/>
    <n v="2"/>
    <x v="1971"/>
    <n v="0"/>
    <s v="Alto"/>
    <x v="0"/>
    <n v="0"/>
    <n v="1"/>
  </r>
  <r>
    <s v="Botelhos"/>
    <x v="4"/>
    <n v="547"/>
    <n v="0.7"/>
    <n v="0.70199999999999996"/>
    <n v="0.56799999999999995"/>
    <n v="15712.78"/>
    <n v="15"/>
    <x v="1972"/>
    <n v="0"/>
    <s v="Alto"/>
    <x v="0"/>
    <n v="0"/>
    <n v="0"/>
  </r>
  <r>
    <s v="Mata Verde"/>
    <x v="4"/>
    <n v="361"/>
    <n v="0.58099999999999996"/>
    <n v="0.58099999999999996"/>
    <n v="0.45"/>
    <n v="6891.25"/>
    <n v="1"/>
    <x v="1973"/>
    <n v="1"/>
    <s v="Médio"/>
    <x v="0"/>
    <n v="0"/>
    <n v="1"/>
  </r>
  <r>
    <s v="Mairi"/>
    <x v="7"/>
    <n v="626"/>
    <n v="0.56999999999999995"/>
    <n v="0.57499999999999996"/>
    <n v="0.438"/>
    <n v="6535.44"/>
    <n v="9"/>
    <x v="1974"/>
    <n v="1"/>
    <s v="Médio"/>
    <x v="3"/>
    <n v="0"/>
    <n v="0"/>
  </r>
  <r>
    <s v="Natércia"/>
    <x v="4"/>
    <n v="92"/>
    <n v="0.69299999999999995"/>
    <n v="0.67700000000000005"/>
    <n v="0.61199999999999999"/>
    <n v="17128.79"/>
    <n v="1"/>
    <x v="1975"/>
    <n v="0"/>
    <s v="Médio"/>
    <x v="0"/>
    <n v="0"/>
    <n v="1"/>
  </r>
  <r>
    <s v="Beberibe"/>
    <x v="9"/>
    <n v="1057"/>
    <n v="0.63800000000000001"/>
    <n v="0.58499999999999996"/>
    <n v="0.57099999999999995"/>
    <n v="12047.14"/>
    <n v="7"/>
    <x v="1976"/>
    <n v="0"/>
    <s v="Médio"/>
    <x v="3"/>
    <n v="1"/>
    <n v="0"/>
  </r>
  <r>
    <s v="Presidente Tancredo Neves"/>
    <x v="7"/>
    <n v="688"/>
    <n v="0.56000000000000005"/>
    <n v="0.56599999999999995"/>
    <n v="0.42399999999999999"/>
    <n v="7959.67"/>
    <n v="5"/>
    <x v="1977"/>
    <n v="1"/>
    <s v="Médio"/>
    <x v="3"/>
    <n v="0"/>
    <n v="0"/>
  </r>
  <r>
    <s v="Uauá"/>
    <x v="7"/>
    <n v="680"/>
    <n v="0.60499999999999998"/>
    <n v="0.55400000000000005"/>
    <n v="0.53500000000000003"/>
    <n v="7431.82"/>
    <n v="22"/>
    <x v="1978"/>
    <n v="0"/>
    <s v="Médio"/>
    <x v="3"/>
    <n v="0"/>
    <n v="0"/>
  </r>
  <r>
    <s v="Santa Juliana"/>
    <x v="4"/>
    <n v="569"/>
    <n v="0.70599999999999996"/>
    <n v="0.72599999999999998"/>
    <n v="0.55800000000000005"/>
    <n v="48847.6"/>
    <n v="6"/>
    <x v="1979"/>
    <n v="0"/>
    <s v="Alto"/>
    <x v="0"/>
    <n v="0"/>
    <n v="0"/>
  </r>
  <r>
    <s v="Macaúbas"/>
    <x v="7"/>
    <n v="862"/>
    <n v="0.60899999999999999"/>
    <n v="0.55700000000000005"/>
    <n v="0.51300000000000001"/>
    <n v="6366.29"/>
    <n v="58"/>
    <x v="1980"/>
    <n v="0"/>
    <s v="Médio"/>
    <x v="3"/>
    <n v="0"/>
    <n v="0"/>
  </r>
  <r>
    <s v="Altair"/>
    <x v="0"/>
    <n v="189"/>
    <n v="0.68700000000000006"/>
    <n v="0.69799999999999995"/>
    <n v="0.58099999999999996"/>
    <n v="48984.4"/>
    <n v="3"/>
    <x v="1981"/>
    <n v="0"/>
    <s v="Médio"/>
    <x v="0"/>
    <n v="0"/>
    <n v="0"/>
  </r>
  <r>
    <s v="Dário Meira"/>
    <x v="7"/>
    <n v="341"/>
    <n v="0.54"/>
    <n v="0.52200000000000002"/>
    <n v="0.39200000000000002"/>
    <n v="7757.99"/>
    <n v="6"/>
    <x v="1982"/>
    <n v="1"/>
    <s v="Baixo"/>
    <x v="3"/>
    <n v="0"/>
    <n v="0"/>
  </r>
  <r>
    <s v="Santaluz"/>
    <x v="7"/>
    <n v="1392"/>
    <n v="0.59799999999999998"/>
    <n v="0.55900000000000005"/>
    <n v="0.5"/>
    <n v="8675.16"/>
    <n v="43"/>
    <x v="1983"/>
    <n v="1"/>
    <s v="Médio"/>
    <x v="3"/>
    <n v="1"/>
    <n v="0"/>
  </r>
  <r>
    <s v="Cidade Gaúcha"/>
    <x v="6"/>
    <n v="543"/>
    <n v="0.71799999999999997"/>
    <n v="0.71199999999999997"/>
    <n v="0.64500000000000002"/>
    <n v="26673.21"/>
    <n v="10"/>
    <x v="1984"/>
    <n v="0"/>
    <s v="Alto"/>
    <x v="2"/>
    <n v="0"/>
    <n v="0"/>
  </r>
  <r>
    <s v="Montes Claros De Goiás"/>
    <x v="10"/>
    <n v="230"/>
    <n v="0.71"/>
    <n v="0.70399999999999996"/>
    <n v="0.622"/>
    <n v="34807.440000000002"/>
    <n v="3"/>
    <x v="1985"/>
    <n v="0"/>
    <s v="Alto"/>
    <x v="1"/>
    <n v="0"/>
    <n v="0"/>
  </r>
  <r>
    <s v="Ponto Novo"/>
    <x v="7"/>
    <n v="507"/>
    <n v="0.57999999999999996"/>
    <n v="0.53900000000000003"/>
    <n v="0.47499999999999998"/>
    <n v="7000.47"/>
    <n v="2"/>
    <x v="1986"/>
    <n v="1"/>
    <s v="Médio"/>
    <x v="3"/>
    <n v="0"/>
    <n v="1"/>
  </r>
  <r>
    <s v="Buritirama"/>
    <x v="7"/>
    <n v="531"/>
    <n v="0.56499999999999995"/>
    <n v="0.504"/>
    <n v="0.47099999999999997"/>
    <n v="5428.47"/>
    <n v="1"/>
    <x v="1987"/>
    <n v="1"/>
    <s v="Médio"/>
    <x v="3"/>
    <n v="0"/>
    <n v="1"/>
  </r>
  <r>
    <s v="Vazante"/>
    <x v="4"/>
    <n v="813"/>
    <n v="0.74199999999999999"/>
    <n v="0.70699999999999996"/>
    <n v="0.66600000000000004"/>
    <n v="27494.32"/>
    <n v="26"/>
    <x v="1988"/>
    <n v="0"/>
    <s v="Alto"/>
    <x v="0"/>
    <n v="0"/>
    <n v="0"/>
  </r>
  <r>
    <s v="Cachoeirinha"/>
    <x v="5"/>
    <n v="908"/>
    <n v="0.57899999999999996"/>
    <n v="0.58699999999999997"/>
    <n v="0.439"/>
    <n v="8560.39"/>
    <n v="7"/>
    <x v="1989"/>
    <n v="1"/>
    <s v="Médio"/>
    <x v="3"/>
    <n v="0"/>
    <n v="0"/>
  </r>
  <r>
    <s v="Ribeirão Vermelho"/>
    <x v="4"/>
    <n v="159"/>
    <n v="0.73699999999999999"/>
    <n v="0.69899999999999995"/>
    <n v="0.67500000000000004"/>
    <n v="24768.93"/>
    <n v="2"/>
    <x v="1990"/>
    <n v="0"/>
    <s v="Alto"/>
    <x v="0"/>
    <n v="0"/>
    <n v="1"/>
  </r>
  <r>
    <s v="Paripiranga"/>
    <x v="7"/>
    <n v="526"/>
    <n v="0.57999999999999996"/>
    <n v="0.56699999999999995"/>
    <n v="0.47199999999999998"/>
    <n v="9461.18"/>
    <n v="8"/>
    <x v="1991"/>
    <n v="1"/>
    <s v="Médio"/>
    <x v="3"/>
    <n v="0"/>
    <n v="0"/>
  </r>
  <r>
    <s v="Borá"/>
    <x v="0"/>
    <n v="30"/>
    <n v="0.746"/>
    <n v="0.71199999999999997"/>
    <n v="0.67500000000000004"/>
    <n v="100029.91"/>
    <n v="3"/>
    <x v="1992"/>
    <n v="0"/>
    <s v="Alto"/>
    <x v="0"/>
    <n v="0"/>
    <n v="0"/>
  </r>
  <r>
    <s v="São João Do Piauí"/>
    <x v="22"/>
    <n v="901"/>
    <n v="0.64500000000000002"/>
    <n v="0.61499999999999999"/>
    <n v="0.56699999999999995"/>
    <n v="9678.0400000000009"/>
    <n v="7"/>
    <x v="1993"/>
    <n v="0"/>
    <s v="Médio"/>
    <x v="3"/>
    <n v="0"/>
    <n v="0"/>
  </r>
  <r>
    <s v="Maracás"/>
    <x v="7"/>
    <n v="1069"/>
    <n v="0.60699999999999998"/>
    <n v="0.57699999999999996"/>
    <n v="0.51900000000000002"/>
    <n v="13216.09"/>
    <n v="35"/>
    <x v="1994"/>
    <n v="0"/>
    <s v="Médio"/>
    <x v="3"/>
    <n v="1"/>
    <n v="0"/>
  </r>
  <r>
    <s v="Tapauá"/>
    <x v="11"/>
    <n v="922"/>
    <n v="0.502"/>
    <n v="0.51200000000000001"/>
    <n v="0.35499999999999998"/>
    <n v="12019.31"/>
    <n v="0"/>
    <x v="1995"/>
    <n v="1"/>
    <s v="Baixo"/>
    <x v="4"/>
    <n v="0"/>
    <n v="1"/>
  </r>
  <r>
    <s v="Presidente Olegário"/>
    <x v="4"/>
    <n v="652"/>
    <n v="0.70099999999999996"/>
    <n v="0.67900000000000005"/>
    <n v="0.61099999999999999"/>
    <n v="23619.61"/>
    <n v="22"/>
    <x v="1996"/>
    <n v="0"/>
    <s v="Alto"/>
    <x v="0"/>
    <n v="0"/>
    <n v="0"/>
  </r>
  <r>
    <s v="Machadinho D'Oeste"/>
    <x v="23"/>
    <n v="1172"/>
    <n v="0.59599999999999997"/>
    <n v="0.629"/>
    <n v="0.44600000000000001"/>
    <n v="13523.83"/>
    <n v="20"/>
    <x v="1997"/>
    <n v="1"/>
    <s v="Médio"/>
    <x v="4"/>
    <n v="1"/>
    <n v="0"/>
  </r>
  <r>
    <s v="Pratânia"/>
    <x v="0"/>
    <n v="193"/>
    <n v="0.70099999999999996"/>
    <n v="0.68100000000000005"/>
    <n v="0.63300000000000001"/>
    <n v="19929.080000000002"/>
    <n v="1"/>
    <x v="1998"/>
    <n v="0"/>
    <s v="Alto"/>
    <x v="0"/>
    <n v="0"/>
    <n v="1"/>
  </r>
  <r>
    <s v="Borba"/>
    <x v="11"/>
    <n v="1284"/>
    <n v="0.56000000000000005"/>
    <n v="0.53200000000000003"/>
    <n v="0.42499999999999999"/>
    <n v="6655.2"/>
    <n v="8"/>
    <x v="1999"/>
    <n v="1"/>
    <s v="Médio"/>
    <x v="4"/>
    <n v="1"/>
    <n v="0"/>
  </r>
  <r>
    <s v="Queimadas"/>
    <x v="7"/>
    <n v="813"/>
    <n v="0.59"/>
    <n v="0.55000000000000004"/>
    <n v="0.49299999999999999"/>
    <n v="7842.17"/>
    <n v="3"/>
    <x v="2000"/>
    <n v="1"/>
    <s v="Médio"/>
    <x v="3"/>
    <n v="0"/>
    <n v="0"/>
  </r>
  <r>
    <s v="Urucará"/>
    <x v="11"/>
    <n v="873"/>
    <n v="0.62"/>
    <n v="0.55100000000000005"/>
    <n v="0.57499999999999996"/>
    <n v="17378.650000000001"/>
    <n v="7"/>
    <x v="2001"/>
    <n v="0"/>
    <s v="Médio"/>
    <x v="4"/>
    <n v="0"/>
    <n v="0"/>
  </r>
  <r>
    <s v="Novo Airão"/>
    <x v="11"/>
    <n v="918"/>
    <n v="0.56999999999999995"/>
    <n v="0.55100000000000005"/>
    <n v="0.434"/>
    <n v="6650.15"/>
    <n v="4"/>
    <x v="2002"/>
    <n v="1"/>
    <s v="Médio"/>
    <x v="4"/>
    <n v="0"/>
    <n v="0"/>
  </r>
  <r>
    <s v="São Benedito Do Rio Preto"/>
    <x v="18"/>
    <n v="985"/>
    <n v="0.54100000000000004"/>
    <n v="0.46800000000000003"/>
    <n v="0.45200000000000001"/>
    <n v="5684.05"/>
    <n v="0"/>
    <x v="2003"/>
    <n v="1"/>
    <s v="Baixo"/>
    <x v="3"/>
    <n v="1"/>
    <n v="1"/>
  </r>
  <r>
    <s v="Canindé De São Francisco"/>
    <x v="21"/>
    <n v="1110"/>
    <n v="0.56999999999999995"/>
    <n v="0.56599999999999995"/>
    <n v="0.435"/>
    <n v="44297.9"/>
    <n v="31"/>
    <x v="2004"/>
    <n v="1"/>
    <s v="Médio"/>
    <x v="3"/>
    <n v="1"/>
    <n v="0"/>
  </r>
  <r>
    <s v="Barcelos"/>
    <x v="11"/>
    <n v="881"/>
    <n v="0.5"/>
    <n v="0.54500000000000004"/>
    <n v="0.315"/>
    <n v="5697.67"/>
    <n v="2"/>
    <x v="2005"/>
    <n v="1"/>
    <s v="Baixo"/>
    <x v="4"/>
    <n v="0"/>
    <n v="1"/>
  </r>
  <r>
    <s v="Santana Do Paraíso"/>
    <x v="4"/>
    <n v="1619"/>
    <n v="0.68500000000000005"/>
    <n v="0.66300000000000003"/>
    <n v="0.55200000000000005"/>
    <n v="15602.87"/>
    <n v="18"/>
    <x v="2006"/>
    <n v="0"/>
    <s v="Médio"/>
    <x v="0"/>
    <n v="1"/>
    <n v="0"/>
  </r>
  <r>
    <s v="Piripiri"/>
    <x v="22"/>
    <n v="2532"/>
    <n v="0.63500000000000001"/>
    <n v="0.621"/>
    <n v="0.53300000000000003"/>
    <n v="10246.67"/>
    <n v="70"/>
    <x v="2007"/>
    <n v="0"/>
    <s v="Médio"/>
    <x v="3"/>
    <n v="1"/>
    <n v="0"/>
  </r>
  <r>
    <s v="Canutama"/>
    <x v="11"/>
    <n v="586"/>
    <n v="0.53"/>
    <n v="0.52200000000000002"/>
    <n v="0.379"/>
    <n v="6351.22"/>
    <n v="2"/>
    <x v="2008"/>
    <n v="1"/>
    <s v="Baixo"/>
    <x v="4"/>
    <n v="0"/>
    <n v="1"/>
  </r>
  <r>
    <s v="Jutaí"/>
    <x v="11"/>
    <n v="1249"/>
    <n v="0.51600000000000001"/>
    <n v="0.52800000000000002"/>
    <n v="0.34"/>
    <n v="12223.5"/>
    <n v="0"/>
    <x v="2009"/>
    <n v="1"/>
    <s v="Baixo"/>
    <x v="4"/>
    <n v="1"/>
    <n v="1"/>
  </r>
  <r>
    <s v="Ipixuna Do Pará"/>
    <x v="12"/>
    <n v="1194"/>
    <n v="0.48899999999999999"/>
    <n v="0.50800000000000001"/>
    <n v="0.30399999999999999"/>
    <n v="7922.43"/>
    <n v="4"/>
    <x v="2010"/>
    <n v="1"/>
    <s v="Baixo"/>
    <x v="4"/>
    <n v="1"/>
    <n v="0"/>
  </r>
  <r>
    <s v="Breves"/>
    <x v="12"/>
    <n v="3988"/>
    <n v="0.503"/>
    <n v="0.52400000000000002"/>
    <n v="0.312"/>
    <n v="6921.05"/>
    <n v="36"/>
    <x v="2011"/>
    <n v="1"/>
    <s v="Baixo"/>
    <x v="4"/>
    <n v="1"/>
    <n v="0"/>
  </r>
  <r>
    <s v="Pentecoste"/>
    <x v="9"/>
    <n v="1333"/>
    <n v="0.629"/>
    <n v="0.56200000000000006"/>
    <n v="0.60399999999999998"/>
    <n v="9940.75"/>
    <n v="42"/>
    <x v="2012"/>
    <n v="0"/>
    <s v="Médio"/>
    <x v="3"/>
    <n v="1"/>
    <n v="0"/>
  </r>
  <r>
    <s v="Enéas Marques"/>
    <x v="6"/>
    <n v="92"/>
    <n v="0.752"/>
    <n v="0.76700000000000002"/>
    <n v="0.66400000000000003"/>
    <n v="35376.39"/>
    <n v="6"/>
    <x v="2013"/>
    <n v="0"/>
    <s v="Alto"/>
    <x v="2"/>
    <n v="0"/>
    <n v="0"/>
  </r>
  <r>
    <s v="Paranacity"/>
    <x v="6"/>
    <n v="523"/>
    <n v="0.72"/>
    <n v="0.68899999999999995"/>
    <n v="0.63800000000000001"/>
    <n v="27491.68"/>
    <n v="8"/>
    <x v="2014"/>
    <n v="0"/>
    <s v="Alto"/>
    <x v="2"/>
    <n v="0"/>
    <n v="0"/>
  </r>
  <r>
    <s v="Ribeirão Claro"/>
    <x v="6"/>
    <n v="317"/>
    <n v="0.71599999999999997"/>
    <n v="0.70399999999999996"/>
    <n v="0.627"/>
    <n v="43752.23"/>
    <n v="14"/>
    <x v="2015"/>
    <n v="0"/>
    <s v="Alto"/>
    <x v="2"/>
    <n v="0"/>
    <n v="0"/>
  </r>
  <r>
    <s v="Grão Mogol"/>
    <x v="4"/>
    <n v="314"/>
    <n v="0.60399999999999998"/>
    <n v="0.57899999999999996"/>
    <n v="0.48199999999999998"/>
    <n v="17523.259999999998"/>
    <n v="3"/>
    <x v="2016"/>
    <n v="0"/>
    <s v="Médio"/>
    <x v="0"/>
    <n v="0"/>
    <n v="0"/>
  </r>
  <r>
    <s v="Itaguajé"/>
    <x v="6"/>
    <n v="199"/>
    <n v="0.71"/>
    <n v="0.67200000000000004"/>
    <n v="0.66400000000000003"/>
    <n v="20066.03"/>
    <n v="4"/>
    <x v="2017"/>
    <n v="0"/>
    <s v="Alto"/>
    <x v="2"/>
    <n v="0"/>
    <n v="0"/>
  </r>
  <r>
    <s v="Florínea"/>
    <x v="0"/>
    <n v="117"/>
    <n v="0.71299999999999997"/>
    <n v="0.67800000000000005"/>
    <n v="0.65200000000000002"/>
    <n v="43838.84"/>
    <n v="2"/>
    <x v="2018"/>
    <n v="0"/>
    <s v="Alto"/>
    <x v="0"/>
    <n v="0"/>
    <n v="1"/>
  </r>
  <r>
    <s v="Pinhalzinho"/>
    <x v="14"/>
    <n v="606"/>
    <n v="0.78"/>
    <n v="0.75800000000000001"/>
    <n v="0.71599999999999997"/>
    <n v="49338.21"/>
    <n v="27"/>
    <x v="2019"/>
    <n v="0"/>
    <s v="Alto"/>
    <x v="2"/>
    <n v="0"/>
    <n v="0"/>
  </r>
  <r>
    <s v="Bonito"/>
    <x v="7"/>
    <n v="398"/>
    <n v="0.56100000000000005"/>
    <n v="0.55200000000000005"/>
    <n v="0.46700000000000003"/>
    <n v="9282.5400000000009"/>
    <n v="0"/>
    <x v="2020"/>
    <n v="1"/>
    <s v="Médio"/>
    <x v="3"/>
    <n v="0"/>
    <n v="1"/>
  </r>
  <r>
    <s v="Alcântara"/>
    <x v="18"/>
    <n v="443"/>
    <n v="0.57299999999999995"/>
    <n v="0.52500000000000002"/>
    <n v="0.47499999999999998"/>
    <n v="5422.74"/>
    <n v="3"/>
    <x v="2021"/>
    <n v="1"/>
    <s v="Médio"/>
    <x v="3"/>
    <n v="0"/>
    <n v="0"/>
  </r>
  <r>
    <s v="São José Da Tapera"/>
    <x v="19"/>
    <n v="952"/>
    <n v="0.52700000000000002"/>
    <n v="0.50800000000000001"/>
    <n v="0.40899999999999997"/>
    <n v="6988.02"/>
    <n v="34"/>
    <x v="2022"/>
    <n v="1"/>
    <s v="Baixo"/>
    <x v="3"/>
    <n v="1"/>
    <n v="0"/>
  </r>
  <r>
    <s v="Redenção"/>
    <x v="9"/>
    <n v="839"/>
    <n v="0.626"/>
    <n v="0.56699999999999995"/>
    <n v="0.57699999999999996"/>
    <n v="8891.27"/>
    <n v="4"/>
    <x v="2023"/>
    <n v="0"/>
    <s v="Médio"/>
    <x v="3"/>
    <n v="0"/>
    <n v="0"/>
  </r>
  <r>
    <s v="São Bernardo"/>
    <x v="18"/>
    <n v="961"/>
    <n v="0.56999999999999995"/>
    <n v="0.51400000000000001"/>
    <n v="0.47899999999999998"/>
    <n v="9426.7199999999993"/>
    <n v="2"/>
    <x v="2024"/>
    <n v="1"/>
    <s v="Médio"/>
    <x v="3"/>
    <n v="1"/>
    <n v="1"/>
  </r>
  <r>
    <s v="Antonina"/>
    <x v="6"/>
    <n v="883"/>
    <n v="0.68700000000000006"/>
    <n v="0.68600000000000005"/>
    <n v="0.56399999999999995"/>
    <n v="27049.43"/>
    <n v="7"/>
    <x v="2025"/>
    <n v="0"/>
    <s v="Médio"/>
    <x v="2"/>
    <n v="0"/>
    <n v="0"/>
  </r>
  <r>
    <s v="Itapoá"/>
    <x v="14"/>
    <n v="663"/>
    <n v="0.76"/>
    <n v="0.73899999999999999"/>
    <n v="0.68200000000000005"/>
    <n v="32918.050000000003"/>
    <n v="8"/>
    <x v="2026"/>
    <n v="0"/>
    <s v="Alto"/>
    <x v="2"/>
    <n v="0"/>
    <n v="0"/>
  </r>
  <r>
    <s v="Mendes Pimentel"/>
    <x v="4"/>
    <n v="178"/>
    <n v="0.626"/>
    <n v="0.61699999999999999"/>
    <n v="0.51800000000000002"/>
    <n v="8720.86"/>
    <n v="2"/>
    <x v="2027"/>
    <n v="0"/>
    <s v="Médio"/>
    <x v="0"/>
    <n v="0"/>
    <n v="1"/>
  </r>
  <r>
    <s v="Cupira"/>
    <x v="5"/>
    <n v="1239"/>
    <n v="0.59"/>
    <n v="0.60099999999999998"/>
    <n v="0.45300000000000001"/>
    <n v="9507.57"/>
    <n v="31"/>
    <x v="2028"/>
    <n v="1"/>
    <s v="Médio"/>
    <x v="3"/>
    <n v="1"/>
    <n v="0"/>
  </r>
  <r>
    <s v="Cezarina"/>
    <x v="10"/>
    <n v="340"/>
    <n v="0.71099999999999997"/>
    <n v="0.68400000000000005"/>
    <n v="0.65200000000000002"/>
    <n v="32385.23"/>
    <n v="6"/>
    <x v="2029"/>
    <n v="0"/>
    <s v="Alto"/>
    <x v="1"/>
    <n v="0"/>
    <n v="0"/>
  </r>
  <r>
    <s v="Nova Crixás"/>
    <x v="10"/>
    <n v="429"/>
    <n v="0.64300000000000002"/>
    <n v="0.67400000000000004"/>
    <n v="0.48499999999999999"/>
    <n v="29242.11"/>
    <n v="9"/>
    <x v="2030"/>
    <n v="0"/>
    <s v="Médio"/>
    <x v="1"/>
    <n v="0"/>
    <n v="0"/>
  </r>
  <r>
    <s v="Varre-Sai"/>
    <x v="1"/>
    <n v="395"/>
    <n v="0.65900000000000003"/>
    <n v="0.63600000000000001"/>
    <n v="0.55500000000000005"/>
    <n v="14922.88"/>
    <n v="4"/>
    <x v="2031"/>
    <n v="0"/>
    <s v="Médio"/>
    <x v="0"/>
    <n v="0"/>
    <n v="0"/>
  </r>
  <r>
    <s v="Areal"/>
    <x v="1"/>
    <n v="512"/>
    <n v="0.68400000000000005"/>
    <n v="0.68600000000000005"/>
    <n v="0.56599999999999995"/>
    <n v="26229.599999999999"/>
    <n v="16"/>
    <x v="2032"/>
    <n v="0"/>
    <s v="Médio"/>
    <x v="0"/>
    <n v="0"/>
    <n v="0"/>
  </r>
  <r>
    <s v="Carmo Da Mata"/>
    <x v="4"/>
    <n v="374"/>
    <n v="0.69"/>
    <n v="0.68"/>
    <n v="0.57199999999999995"/>
    <n v="14208.32"/>
    <n v="11"/>
    <x v="2033"/>
    <n v="0"/>
    <s v="Médio"/>
    <x v="0"/>
    <n v="0"/>
    <n v="0"/>
  </r>
  <r>
    <s v="Salto Do Itararé"/>
    <x v="6"/>
    <n v="175"/>
    <n v="0.7"/>
    <n v="0.66100000000000003"/>
    <n v="0.63100000000000001"/>
    <n v="18031.810000000001"/>
    <n v="5"/>
    <x v="2034"/>
    <n v="0"/>
    <s v="Alto"/>
    <x v="2"/>
    <n v="0"/>
    <n v="0"/>
  </r>
  <r>
    <s v="Lapão"/>
    <x v="7"/>
    <n v="719"/>
    <n v="0.59599999999999997"/>
    <n v="0.55000000000000004"/>
    <n v="0.51"/>
    <n v="6889.61"/>
    <n v="27"/>
    <x v="2035"/>
    <n v="1"/>
    <s v="Médio"/>
    <x v="3"/>
    <n v="0"/>
    <n v="0"/>
  </r>
  <r>
    <s v="Campestre Do Maranhão"/>
    <x v="18"/>
    <n v="823"/>
    <n v="0.65200000000000002"/>
    <n v="0.61099999999999999"/>
    <n v="0.58599999999999997"/>
    <n v="10521.12"/>
    <n v="0"/>
    <x v="2036"/>
    <n v="0"/>
    <s v="Médio"/>
    <x v="3"/>
    <n v="0"/>
    <n v="1"/>
  </r>
  <r>
    <s v="Caraúbas"/>
    <x v="16"/>
    <n v="795"/>
    <n v="0.63800000000000001"/>
    <n v="0.59399999999999997"/>
    <n v="0.55600000000000005"/>
    <n v="11839.51"/>
    <n v="8"/>
    <x v="2037"/>
    <n v="0"/>
    <s v="Médio"/>
    <x v="3"/>
    <n v="0"/>
    <n v="0"/>
  </r>
  <r>
    <s v="Araquari"/>
    <x v="14"/>
    <n v="1154"/>
    <n v="0.70299999999999996"/>
    <n v="0.69599999999999995"/>
    <n v="0.60199999999999998"/>
    <n v="94595.1"/>
    <n v="32"/>
    <x v="2038"/>
    <n v="0"/>
    <s v="Alto"/>
    <x v="2"/>
    <n v="1"/>
    <n v="0"/>
  </r>
  <r>
    <s v="Curuçá"/>
    <x v="12"/>
    <n v="882"/>
    <n v="0.57999999999999996"/>
    <n v="0.54200000000000004"/>
    <n v="0.48"/>
    <n v="6927.55"/>
    <n v="2"/>
    <x v="2039"/>
    <n v="1"/>
    <s v="Médio"/>
    <x v="4"/>
    <n v="0"/>
    <n v="1"/>
  </r>
  <r>
    <s v="Rio Preto Da Eva"/>
    <x v="11"/>
    <n v="1172"/>
    <n v="0.61099999999999999"/>
    <n v="0.59"/>
    <n v="0.49299999999999999"/>
    <n v="14234.32"/>
    <n v="2"/>
    <x v="2040"/>
    <n v="0"/>
    <s v="Médio"/>
    <x v="4"/>
    <n v="1"/>
    <n v="1"/>
  </r>
  <r>
    <s v="Antônio Dias"/>
    <x v="4"/>
    <n v="277"/>
    <n v="0.64500000000000002"/>
    <n v="0.624"/>
    <n v="0.50700000000000001"/>
    <n v="14981.84"/>
    <n v="5"/>
    <x v="2041"/>
    <n v="0"/>
    <s v="Médio"/>
    <x v="0"/>
    <n v="0"/>
    <n v="0"/>
  </r>
  <r>
    <s v="Catende"/>
    <x v="5"/>
    <n v="1916"/>
    <n v="0.60899999999999999"/>
    <n v="0.57799999999999996"/>
    <n v="0.51500000000000001"/>
    <n v="6345.61"/>
    <n v="6"/>
    <x v="2042"/>
    <n v="0"/>
    <s v="Médio"/>
    <x v="3"/>
    <n v="1"/>
    <n v="0"/>
  </r>
  <r>
    <s v="Toritama"/>
    <x v="5"/>
    <n v="2476"/>
    <n v="0.61799999999999999"/>
    <n v="0.65500000000000003"/>
    <n v="0.45200000000000001"/>
    <n v="13442"/>
    <n v="29"/>
    <x v="2043"/>
    <n v="0"/>
    <s v="Médio"/>
    <x v="3"/>
    <n v="1"/>
    <n v="0"/>
  </r>
  <r>
    <s v="Limeira Do Oeste"/>
    <x v="4"/>
    <n v="254"/>
    <n v="0.71"/>
    <n v="0.69299999999999995"/>
    <n v="0.62"/>
    <n v="42132.62"/>
    <n v="2"/>
    <x v="2044"/>
    <n v="0"/>
    <s v="Alto"/>
    <x v="0"/>
    <n v="0"/>
    <n v="1"/>
  </r>
  <r>
    <s v="Alagoa Grande"/>
    <x v="17"/>
    <n v="1027"/>
    <n v="0.57999999999999996"/>
    <n v="0.57599999999999996"/>
    <n v="0.43"/>
    <n v="8378.43"/>
    <n v="22"/>
    <x v="2045"/>
    <n v="1"/>
    <s v="Médio"/>
    <x v="3"/>
    <n v="1"/>
    <n v="0"/>
  </r>
  <r>
    <s v="São José De Mipibu"/>
    <x v="16"/>
    <n v="1219"/>
    <n v="0.61099999999999999"/>
    <n v="0.59899999999999998"/>
    <n v="0.50800000000000001"/>
    <n v="15308.09"/>
    <n v="6"/>
    <x v="2046"/>
    <n v="0"/>
    <s v="Médio"/>
    <x v="3"/>
    <n v="1"/>
    <n v="0"/>
  </r>
  <r>
    <s v="Espírito Santo Do Turvo"/>
    <x v="0"/>
    <n v="247"/>
    <n v="0.69599999999999995"/>
    <n v="0.67500000000000004"/>
    <n v="0.60899999999999999"/>
    <n v="15358.13"/>
    <n v="4"/>
    <x v="2047"/>
    <n v="0"/>
    <s v="Médio"/>
    <x v="0"/>
    <n v="0"/>
    <n v="0"/>
  </r>
  <r>
    <s v="Mathias Lobato"/>
    <x v="4"/>
    <n v="210"/>
    <n v="0.61199999999999999"/>
    <n v="0.59599999999999997"/>
    <n v="0.48299999999999998"/>
    <n v="9576.73"/>
    <n v="1"/>
    <x v="2048"/>
    <n v="0"/>
    <s v="Médio"/>
    <x v="0"/>
    <n v="0"/>
    <n v="1"/>
  </r>
  <r>
    <s v="Aurilândia"/>
    <x v="10"/>
    <n v="93"/>
    <n v="0.7"/>
    <n v="0.66100000000000003"/>
    <n v="0.62"/>
    <n v="16113.79"/>
    <n v="0"/>
    <x v="2049"/>
    <n v="0"/>
    <s v="Alto"/>
    <x v="1"/>
    <n v="0"/>
    <n v="1"/>
  </r>
  <r>
    <s v="Pouso Redondo"/>
    <x v="14"/>
    <n v="554"/>
    <n v="0.72"/>
    <n v="0.72799999999999998"/>
    <n v="0.59799999999999998"/>
    <n v="29398.98"/>
    <n v="17"/>
    <x v="2050"/>
    <n v="0"/>
    <s v="Alto"/>
    <x v="2"/>
    <n v="0"/>
    <n v="0"/>
  </r>
  <r>
    <s v="Caridade"/>
    <x v="9"/>
    <n v="748"/>
    <n v="0.59"/>
    <n v="0.52800000000000002"/>
    <n v="0.505"/>
    <n v="5264.33"/>
    <n v="3"/>
    <x v="2051"/>
    <n v="1"/>
    <s v="Médio"/>
    <x v="3"/>
    <n v="0"/>
    <n v="0"/>
  </r>
  <r>
    <s v="Cabeceiras"/>
    <x v="10"/>
    <n v="372"/>
    <n v="0.67"/>
    <n v="0.63700000000000001"/>
    <n v="0.57099999999999995"/>
    <n v="34393.25"/>
    <n v="3"/>
    <x v="2052"/>
    <n v="0"/>
    <s v="Médio"/>
    <x v="1"/>
    <n v="0"/>
    <n v="0"/>
  </r>
  <r>
    <s v="Pombal"/>
    <x v="17"/>
    <n v="1456"/>
    <n v="0.63400000000000001"/>
    <n v="0.629"/>
    <n v="0.51500000000000001"/>
    <n v="11217.86"/>
    <n v="36"/>
    <x v="2053"/>
    <n v="0"/>
    <s v="Médio"/>
    <x v="3"/>
    <n v="1"/>
    <n v="0"/>
  </r>
  <r>
    <s v="Campos Sales"/>
    <x v="9"/>
    <n v="1281"/>
    <n v="0.63"/>
    <n v="0.58399999999999996"/>
    <n v="0.55600000000000005"/>
    <n v="7424.99"/>
    <n v="22"/>
    <x v="2054"/>
    <n v="0"/>
    <s v="Médio"/>
    <x v="3"/>
    <n v="1"/>
    <n v="0"/>
  </r>
  <r>
    <s v="Duque Bacelar"/>
    <x v="18"/>
    <n v="472"/>
    <n v="0.53"/>
    <n v="0.48499999999999999"/>
    <n v="0.45100000000000001"/>
    <n v="5776.25"/>
    <n v="0"/>
    <x v="2055"/>
    <n v="1"/>
    <s v="Baixo"/>
    <x v="3"/>
    <n v="0"/>
    <n v="1"/>
  </r>
  <r>
    <s v="Tutóia"/>
    <x v="18"/>
    <n v="1704"/>
    <n v="0.56100000000000005"/>
    <n v="0.54300000000000004"/>
    <n v="0.45100000000000001"/>
    <n v="6766.18"/>
    <n v="4"/>
    <x v="2056"/>
    <n v="1"/>
    <s v="Médio"/>
    <x v="3"/>
    <n v="1"/>
    <n v="0"/>
  </r>
  <r>
    <s v="Alto Santo"/>
    <x v="9"/>
    <n v="452"/>
    <n v="0.60099999999999998"/>
    <n v="0.56299999999999994"/>
    <n v="0.499"/>
    <n v="7889.81"/>
    <n v="2"/>
    <x v="2057"/>
    <n v="0"/>
    <s v="Médio"/>
    <x v="3"/>
    <n v="0"/>
    <n v="1"/>
  </r>
  <r>
    <s v="Trairi"/>
    <x v="9"/>
    <n v="1282"/>
    <n v="0.60599999999999998"/>
    <n v="0.52200000000000002"/>
    <n v="0.57699999999999996"/>
    <n v="11755.46"/>
    <n v="56"/>
    <x v="2058"/>
    <n v="0"/>
    <s v="Médio"/>
    <x v="3"/>
    <n v="1"/>
    <n v="0"/>
  </r>
  <r>
    <s v="Campos Verdes"/>
    <x v="10"/>
    <n v="231"/>
    <n v="0.65400000000000003"/>
    <n v="0.60799999999999998"/>
    <n v="0.57699999999999996"/>
    <n v="11984.88"/>
    <n v="0"/>
    <x v="2059"/>
    <n v="0"/>
    <s v="Médio"/>
    <x v="1"/>
    <n v="0"/>
    <n v="1"/>
  </r>
  <r>
    <s v="Barreirinha"/>
    <x v="11"/>
    <n v="1251"/>
    <n v="0.57399999999999995"/>
    <n v="0.46899999999999997"/>
    <n v="0.52200000000000002"/>
    <n v="7059.8"/>
    <n v="34"/>
    <x v="2060"/>
    <n v="1"/>
    <s v="Médio"/>
    <x v="4"/>
    <n v="1"/>
    <n v="0"/>
  </r>
  <r>
    <s v="Inhambupe"/>
    <x v="7"/>
    <n v="1031"/>
    <n v="0.56499999999999995"/>
    <n v="0.55600000000000005"/>
    <n v="0.42899999999999999"/>
    <n v="10848.54"/>
    <n v="5"/>
    <x v="2061"/>
    <n v="1"/>
    <s v="Médio"/>
    <x v="3"/>
    <n v="1"/>
    <n v="0"/>
  </r>
  <r>
    <s v="Santana Do Cariri"/>
    <x v="9"/>
    <n v="669"/>
    <n v="0.61199999999999999"/>
    <n v="0.52700000000000002"/>
    <n v="0.55700000000000005"/>
    <n v="6116.46"/>
    <n v="19"/>
    <x v="2062"/>
    <n v="0"/>
    <s v="Médio"/>
    <x v="3"/>
    <n v="0"/>
    <n v="0"/>
  </r>
  <r>
    <s v="Paracuru"/>
    <x v="9"/>
    <n v="1008"/>
    <n v="0.63700000000000001"/>
    <n v="0.59699999999999998"/>
    <n v="0.58099999999999996"/>
    <n v="12320.61"/>
    <n v="8"/>
    <x v="2063"/>
    <n v="0"/>
    <s v="Médio"/>
    <x v="3"/>
    <n v="1"/>
    <n v="0"/>
  </r>
  <r>
    <s v="Conselheiro Pena"/>
    <x v="4"/>
    <n v="979"/>
    <n v="0.66200000000000003"/>
    <n v="0.64600000000000002"/>
    <n v="0.53700000000000003"/>
    <n v="11562.24"/>
    <n v="23"/>
    <x v="2064"/>
    <n v="0"/>
    <s v="Médio"/>
    <x v="0"/>
    <n v="1"/>
    <n v="0"/>
  </r>
  <r>
    <s v="Pratápolis"/>
    <x v="4"/>
    <n v="335"/>
    <n v="0.73"/>
    <n v="0.70299999999999996"/>
    <n v="0.63900000000000001"/>
    <n v="16754.93"/>
    <n v="3"/>
    <x v="2065"/>
    <n v="0"/>
    <s v="Alto"/>
    <x v="0"/>
    <n v="0"/>
    <n v="0"/>
  </r>
  <r>
    <s v="Novo Aripuanã"/>
    <x v="11"/>
    <n v="1166"/>
    <n v="0.55000000000000004"/>
    <n v="0.53200000000000003"/>
    <n v="0.42099999999999999"/>
    <n v="6757.82"/>
    <n v="5"/>
    <x v="2066"/>
    <n v="1"/>
    <s v="Baixo"/>
    <x v="4"/>
    <n v="1"/>
    <n v="0"/>
  </r>
  <r>
    <s v="Santa Maria Do Suaçuí"/>
    <x v="4"/>
    <n v="631"/>
    <n v="0.64"/>
    <n v="0.629"/>
    <n v="0.51100000000000001"/>
    <n v="8433.84"/>
    <n v="15"/>
    <x v="2067"/>
    <n v="0"/>
    <s v="Médio"/>
    <x v="0"/>
    <n v="0"/>
    <n v="0"/>
  </r>
  <r>
    <s v="Itaueira"/>
    <x v="22"/>
    <n v="376"/>
    <n v="0.58299999999999996"/>
    <n v="0.59399999999999997"/>
    <n v="0.46"/>
    <n v="8818.7199999999993"/>
    <n v="2"/>
    <x v="2068"/>
    <n v="1"/>
    <s v="Médio"/>
    <x v="3"/>
    <n v="0"/>
    <n v="1"/>
  </r>
  <r>
    <s v="Moju"/>
    <x v="12"/>
    <n v="2231"/>
    <n v="0.54700000000000004"/>
    <n v="0.57799999999999996"/>
    <n v="0.375"/>
    <n v="11041.92"/>
    <n v="49"/>
    <x v="2069"/>
    <n v="1"/>
    <s v="Baixo"/>
    <x v="4"/>
    <n v="1"/>
    <n v="0"/>
  </r>
  <r>
    <s v="Alvorada Do Sul"/>
    <x v="6"/>
    <n v="318"/>
    <n v="0.70799999999999996"/>
    <n v="0.69499999999999995"/>
    <n v="0.61699999999999999"/>
    <n v="21927.919999999998"/>
    <n v="5"/>
    <x v="2070"/>
    <n v="0"/>
    <s v="Alto"/>
    <x v="2"/>
    <n v="0"/>
    <n v="0"/>
  </r>
  <r>
    <s v="Nhamundá"/>
    <x v="11"/>
    <n v="534"/>
    <n v="0.58599999999999997"/>
    <n v="0.51300000000000001"/>
    <n v="0.503"/>
    <n v="6462.02"/>
    <n v="0"/>
    <x v="2071"/>
    <n v="1"/>
    <s v="Médio"/>
    <x v="4"/>
    <n v="0"/>
    <n v="1"/>
  </r>
  <r>
    <s v="Craíbas"/>
    <x v="19"/>
    <n v="514"/>
    <n v="0.52500000000000002"/>
    <n v="0.51700000000000002"/>
    <n v="0.40799999999999997"/>
    <n v="6450.88"/>
    <n v="4"/>
    <x v="2072"/>
    <n v="1"/>
    <s v="Baixo"/>
    <x v="3"/>
    <n v="0"/>
    <n v="0"/>
  </r>
  <r>
    <s v="Palma"/>
    <x v="4"/>
    <n v="228"/>
    <n v="0.70299999999999996"/>
    <n v="0.66300000000000003"/>
    <n v="0.623"/>
    <n v="9384.4500000000007"/>
    <n v="8"/>
    <x v="2073"/>
    <n v="0"/>
    <s v="Alto"/>
    <x v="0"/>
    <n v="0"/>
    <n v="0"/>
  </r>
  <r>
    <s v="Mari"/>
    <x v="17"/>
    <n v="1072"/>
    <n v="0.55000000000000004"/>
    <n v="0.55300000000000005"/>
    <n v="0.42899999999999999"/>
    <n v="8894.2199999999993"/>
    <n v="21"/>
    <x v="2074"/>
    <n v="1"/>
    <s v="Baixo"/>
    <x v="3"/>
    <n v="1"/>
    <n v="0"/>
  </r>
  <r>
    <s v="Tumiritinga"/>
    <x v="4"/>
    <n v="267"/>
    <n v="0.626"/>
    <n v="0.61499999999999999"/>
    <n v="0.48199999999999998"/>
    <n v="7542.04"/>
    <n v="3"/>
    <x v="2075"/>
    <n v="0"/>
    <s v="Médio"/>
    <x v="0"/>
    <n v="0"/>
    <n v="0"/>
  </r>
  <r>
    <s v="Ituberá"/>
    <x v="7"/>
    <n v="1336"/>
    <n v="0.60599999999999998"/>
    <n v="0.60099999999999998"/>
    <n v="0.48199999999999998"/>
    <n v="11115.84"/>
    <n v="55"/>
    <x v="2076"/>
    <n v="0"/>
    <s v="Médio"/>
    <x v="3"/>
    <n v="1"/>
    <n v="0"/>
  </r>
  <r>
    <s v="Imbaú"/>
    <x v="6"/>
    <n v="496"/>
    <n v="0.622"/>
    <n v="0.63600000000000001"/>
    <n v="0.48099999999999998"/>
    <n v="16241"/>
    <n v="4"/>
    <x v="2077"/>
    <n v="0"/>
    <s v="Médio"/>
    <x v="2"/>
    <n v="0"/>
    <n v="0"/>
  </r>
  <r>
    <s v="Elesbão Veloso"/>
    <x v="22"/>
    <n v="586"/>
    <n v="0.57999999999999996"/>
    <n v="0.57299999999999995"/>
    <n v="0.45"/>
    <n v="8120.47"/>
    <n v="4"/>
    <x v="2078"/>
    <n v="1"/>
    <s v="Médio"/>
    <x v="3"/>
    <n v="0"/>
    <n v="0"/>
  </r>
  <r>
    <s v="São José Do Goiabal"/>
    <x v="4"/>
    <n v="177"/>
    <n v="0.67"/>
    <n v="0.65700000000000003"/>
    <n v="0.55300000000000005"/>
    <n v="9207.67"/>
    <n v="2"/>
    <x v="2079"/>
    <n v="0"/>
    <s v="Médio"/>
    <x v="0"/>
    <n v="0"/>
    <n v="1"/>
  </r>
  <r>
    <s v="Aruanã"/>
    <x v="10"/>
    <n v="349"/>
    <n v="0.67500000000000004"/>
    <n v="0.70799999999999996"/>
    <n v="0.52600000000000002"/>
    <n v="18184.900000000001"/>
    <n v="5"/>
    <x v="2080"/>
    <n v="0"/>
    <s v="Médio"/>
    <x v="1"/>
    <n v="0"/>
    <n v="0"/>
  </r>
  <r>
    <s v="Ulianópolis"/>
    <x v="12"/>
    <n v="2504"/>
    <n v="0.60399999999999998"/>
    <n v="0.68200000000000005"/>
    <n v="0.42499999999999999"/>
    <n v="23408.58"/>
    <n v="1"/>
    <x v="2081"/>
    <n v="0"/>
    <s v="Médio"/>
    <x v="4"/>
    <n v="1"/>
    <n v="1"/>
  </r>
  <r>
    <s v="João Dourado"/>
    <x v="7"/>
    <n v="1055"/>
    <n v="0.59299999999999997"/>
    <n v="0.57299999999999995"/>
    <n v="0.51300000000000001"/>
    <n v="8508.5499999999993"/>
    <n v="1"/>
    <x v="2082"/>
    <n v="1"/>
    <s v="Médio"/>
    <x v="3"/>
    <n v="1"/>
    <n v="1"/>
  </r>
  <r>
    <s v="Laranjal"/>
    <x v="4"/>
    <n v="193"/>
    <n v="0.71"/>
    <n v="0.69399999999999995"/>
    <n v="0.61299999999999999"/>
    <n v="10517.16"/>
    <n v="1"/>
    <x v="2083"/>
    <n v="0"/>
    <s v="Alto"/>
    <x v="0"/>
    <n v="0"/>
    <n v="1"/>
  </r>
  <r>
    <s v="Salinópolis"/>
    <x v="12"/>
    <n v="2489"/>
    <n v="0.64700000000000002"/>
    <n v="0.628"/>
    <n v="0.54100000000000004"/>
    <n v="10514.59"/>
    <n v="24"/>
    <x v="2084"/>
    <n v="0"/>
    <s v="Médio"/>
    <x v="4"/>
    <n v="1"/>
    <n v="0"/>
  </r>
  <r>
    <s v="São Gabriel"/>
    <x v="7"/>
    <n v="713"/>
    <n v="0.59"/>
    <n v="0.55000000000000004"/>
    <n v="0.53700000000000003"/>
    <n v="5582.87"/>
    <n v="29"/>
    <x v="2085"/>
    <n v="1"/>
    <s v="Médio"/>
    <x v="3"/>
    <n v="0"/>
    <n v="0"/>
  </r>
  <r>
    <s v="Bonito"/>
    <x v="5"/>
    <n v="1668"/>
    <n v="0.56100000000000005"/>
    <n v="0.55900000000000005"/>
    <n v="0.42"/>
    <n v="9565.07"/>
    <n v="11"/>
    <x v="2086"/>
    <n v="1"/>
    <s v="Médio"/>
    <x v="3"/>
    <n v="1"/>
    <n v="0"/>
  </r>
  <r>
    <s v="Parnarama"/>
    <x v="18"/>
    <n v="1107"/>
    <n v="0.54200000000000004"/>
    <n v="0.504"/>
    <n v="0.41599999999999998"/>
    <n v="5543.79"/>
    <n v="5"/>
    <x v="2087"/>
    <n v="1"/>
    <s v="Baixo"/>
    <x v="3"/>
    <n v="1"/>
    <n v="0"/>
  </r>
  <r>
    <s v="Envira"/>
    <x v="11"/>
    <n v="1052"/>
    <n v="0.50900000000000001"/>
    <n v="0.52100000000000002"/>
    <n v="0.34899999999999998"/>
    <n v="7448.88"/>
    <n v="3"/>
    <x v="2088"/>
    <n v="1"/>
    <s v="Baixo"/>
    <x v="4"/>
    <n v="1"/>
    <n v="0"/>
  </r>
  <r>
    <s v="Tapira"/>
    <x v="6"/>
    <n v="184"/>
    <n v="0.7"/>
    <n v="0.68899999999999995"/>
    <n v="0.61899999999999999"/>
    <n v="20776.009999999998"/>
    <n v="4"/>
    <x v="2089"/>
    <n v="0"/>
    <s v="Alto"/>
    <x v="2"/>
    <n v="0"/>
    <n v="0"/>
  </r>
  <r>
    <s v="Cândido De Abreu"/>
    <x v="6"/>
    <n v="298"/>
    <n v="0.629"/>
    <n v="0.64300000000000002"/>
    <n v="0.49399999999999999"/>
    <n v="18562.740000000002"/>
    <n v="16"/>
    <x v="2090"/>
    <n v="0"/>
    <s v="Médio"/>
    <x v="2"/>
    <n v="0"/>
    <n v="0"/>
  </r>
  <r>
    <s v="Esperantina"/>
    <x v="22"/>
    <n v="1366"/>
    <n v="0.60499999999999998"/>
    <n v="0.57899999999999996"/>
    <n v="0.497"/>
    <n v="8328.67"/>
    <n v="60"/>
    <x v="2091"/>
    <n v="0"/>
    <s v="Médio"/>
    <x v="3"/>
    <n v="1"/>
    <n v="0"/>
  </r>
  <r>
    <s v="Naque"/>
    <x v="4"/>
    <n v="380"/>
    <n v="0.67500000000000004"/>
    <n v="0.63200000000000001"/>
    <n v="0.59199999999999997"/>
    <n v="9844.0400000000009"/>
    <n v="2"/>
    <x v="2092"/>
    <n v="0"/>
    <s v="Médio"/>
    <x v="0"/>
    <n v="0"/>
    <n v="1"/>
  </r>
  <r>
    <s v="Chuí"/>
    <x v="3"/>
    <n v="353"/>
    <n v="0.70599999999999996"/>
    <n v="0.67600000000000005"/>
    <n v="0.65800000000000003"/>
    <n v="29788.92"/>
    <n v="3"/>
    <x v="2093"/>
    <n v="0"/>
    <s v="Alto"/>
    <x v="2"/>
    <n v="0"/>
    <n v="0"/>
  </r>
  <r>
    <s v="Nova Fátima"/>
    <x v="6"/>
    <n v="373"/>
    <n v="0.68799999999999994"/>
    <n v="0.68100000000000005"/>
    <n v="0.58399999999999996"/>
    <n v="24857.57"/>
    <n v="5"/>
    <x v="2094"/>
    <n v="0"/>
    <s v="Médio"/>
    <x v="2"/>
    <n v="0"/>
    <n v="0"/>
  </r>
  <r>
    <s v="Palmital"/>
    <x v="6"/>
    <n v="470"/>
    <n v="0.63900000000000001"/>
    <n v="0.64700000000000002"/>
    <n v="0.51100000000000001"/>
    <n v="17060.28"/>
    <n v="22"/>
    <x v="2095"/>
    <n v="0"/>
    <s v="Médio"/>
    <x v="2"/>
    <n v="0"/>
    <n v="0"/>
  </r>
  <r>
    <s v="Ipu"/>
    <x v="9"/>
    <n v="1486"/>
    <n v="0.61799999999999999"/>
    <n v="0.58299999999999996"/>
    <n v="0.53200000000000003"/>
    <n v="8052.99"/>
    <n v="42"/>
    <x v="2096"/>
    <n v="0"/>
    <s v="Médio"/>
    <x v="3"/>
    <n v="1"/>
    <n v="0"/>
  </r>
  <r>
    <s v="Anagé"/>
    <x v="7"/>
    <n v="319"/>
    <n v="0.54"/>
    <n v="0.54900000000000004"/>
    <n v="0.371"/>
    <n v="8089.98"/>
    <n v="8"/>
    <x v="2097"/>
    <n v="1"/>
    <s v="Baixo"/>
    <x v="3"/>
    <n v="0"/>
    <n v="0"/>
  </r>
  <r>
    <s v="São Jorge Do Patrocínio"/>
    <x v="6"/>
    <n v="183"/>
    <n v="0.68"/>
    <n v="0.70199999999999996"/>
    <n v="0.54300000000000004"/>
    <n v="18344.53"/>
    <n v="4"/>
    <x v="2098"/>
    <n v="0"/>
    <s v="Médio"/>
    <x v="2"/>
    <n v="0"/>
    <n v="0"/>
  </r>
  <r>
    <s v="Tanhaçu"/>
    <x v="7"/>
    <n v="490"/>
    <n v="0.57999999999999996"/>
    <n v="0.56499999999999995"/>
    <n v="0.44"/>
    <n v="9749.64"/>
    <n v="10"/>
    <x v="2099"/>
    <n v="1"/>
    <s v="Médio"/>
    <x v="3"/>
    <n v="0"/>
    <n v="0"/>
  </r>
  <r>
    <s v="Cocos"/>
    <x v="7"/>
    <n v="594"/>
    <n v="0.59599999999999997"/>
    <n v="0.55800000000000005"/>
    <n v="0.47099999999999997"/>
    <n v="11281.1"/>
    <n v="2"/>
    <x v="2100"/>
    <n v="1"/>
    <s v="Médio"/>
    <x v="3"/>
    <n v="0"/>
    <n v="1"/>
  </r>
  <r>
    <s v="São Jerônimo Da Serra"/>
    <x v="6"/>
    <n v="327"/>
    <n v="0.63700000000000001"/>
    <n v="0.626"/>
    <n v="0.503"/>
    <n v="17682.38"/>
    <n v="21"/>
    <x v="2101"/>
    <n v="0"/>
    <s v="Médio"/>
    <x v="2"/>
    <n v="0"/>
    <n v="0"/>
  </r>
  <r>
    <s v="Riacho De Santana"/>
    <x v="7"/>
    <n v="813"/>
    <n v="0.61499999999999999"/>
    <n v="0.57199999999999995"/>
    <n v="0.53200000000000003"/>
    <n v="6675.43"/>
    <n v="24"/>
    <x v="2102"/>
    <n v="0"/>
    <s v="Médio"/>
    <x v="3"/>
    <n v="0"/>
    <n v="0"/>
  </r>
  <r>
    <s v="Macaíba"/>
    <x v="16"/>
    <n v="3020"/>
    <n v="0.64"/>
    <n v="0.61299999999999999"/>
    <n v="0.54500000000000004"/>
    <n v="16898.439999999999"/>
    <n v="39"/>
    <x v="2103"/>
    <n v="0"/>
    <s v="Médio"/>
    <x v="3"/>
    <n v="1"/>
    <n v="0"/>
  </r>
  <r>
    <s v="Granja"/>
    <x v="9"/>
    <n v="1795"/>
    <n v="0.56000000000000005"/>
    <n v="0.495"/>
    <n v="0.45300000000000001"/>
    <n v="6919.34"/>
    <n v="3"/>
    <x v="2104"/>
    <n v="1"/>
    <s v="Médio"/>
    <x v="3"/>
    <n v="1"/>
    <n v="0"/>
  </r>
  <r>
    <s v="São Francisco De Goiás"/>
    <x v="10"/>
    <n v="262"/>
    <n v="0.65"/>
    <n v="0.65800000000000003"/>
    <n v="0.50900000000000001"/>
    <n v="14625.31"/>
    <n v="3"/>
    <x v="2105"/>
    <n v="0"/>
    <s v="Médio"/>
    <x v="1"/>
    <n v="0"/>
    <n v="0"/>
  </r>
  <r>
    <s v="São Joaquim De Bicas"/>
    <x v="4"/>
    <n v="1395"/>
    <n v="0.66200000000000003"/>
    <n v="0.66400000000000003"/>
    <n v="0.51800000000000002"/>
    <n v="19149.88"/>
    <n v="15"/>
    <x v="2106"/>
    <n v="0"/>
    <s v="Médio"/>
    <x v="0"/>
    <n v="1"/>
    <n v="0"/>
  </r>
  <r>
    <s v="Formoso"/>
    <x v="10"/>
    <n v="146"/>
    <n v="0.71499999999999997"/>
    <n v="0.68600000000000005"/>
    <n v="0.63900000000000001"/>
    <n v="12971.17"/>
    <n v="4"/>
    <x v="2107"/>
    <n v="0"/>
    <s v="Alto"/>
    <x v="1"/>
    <n v="0"/>
    <n v="0"/>
  </r>
  <r>
    <s v="Porto Amazonas"/>
    <x v="6"/>
    <n v="218"/>
    <n v="0.7"/>
    <n v="0.70799999999999996"/>
    <n v="0.59499999999999997"/>
    <n v="21135.56"/>
    <n v="3"/>
    <x v="2108"/>
    <n v="0"/>
    <s v="Alto"/>
    <x v="2"/>
    <n v="0"/>
    <n v="0"/>
  </r>
  <r>
    <s v="Itiúba"/>
    <x v="7"/>
    <n v="609"/>
    <n v="0.54400000000000004"/>
    <n v="0.52100000000000002"/>
    <n v="0.39800000000000002"/>
    <n v="7498.26"/>
    <n v="46"/>
    <x v="2109"/>
    <n v="1"/>
    <s v="Baixo"/>
    <x v="3"/>
    <n v="0"/>
    <n v="0"/>
  </r>
  <r>
    <s v="Muaná"/>
    <x v="12"/>
    <n v="1150"/>
    <n v="0.54700000000000004"/>
    <n v="0.54"/>
    <n v="0.39100000000000001"/>
    <n v="6100.47"/>
    <n v="0"/>
    <x v="2110"/>
    <n v="1"/>
    <s v="Baixo"/>
    <x v="4"/>
    <n v="1"/>
    <n v="1"/>
  </r>
  <r>
    <s v="Turvolândia"/>
    <x v="4"/>
    <n v="122"/>
    <n v="0.69599999999999995"/>
    <n v="0.70699999999999996"/>
    <n v="0.57599999999999996"/>
    <n v="19518.34"/>
    <n v="2"/>
    <x v="2111"/>
    <n v="0"/>
    <s v="Médio"/>
    <x v="0"/>
    <n v="0"/>
    <n v="1"/>
  </r>
  <r>
    <s v="Joaíma"/>
    <x v="4"/>
    <n v="627"/>
    <n v="0.59"/>
    <n v="0.57199999999999995"/>
    <n v="0.44800000000000001"/>
    <n v="8000.9"/>
    <n v="6"/>
    <x v="2112"/>
    <n v="1"/>
    <s v="Médio"/>
    <x v="0"/>
    <n v="0"/>
    <n v="0"/>
  </r>
  <r>
    <s v="São Sebastião Do Maranhão"/>
    <x v="4"/>
    <n v="197"/>
    <n v="0.58099999999999996"/>
    <n v="0.56399999999999995"/>
    <n v="0.42699999999999999"/>
    <n v="6587.8"/>
    <n v="6"/>
    <x v="2113"/>
    <n v="1"/>
    <s v="Médio"/>
    <x v="0"/>
    <n v="0"/>
    <n v="0"/>
  </r>
  <r>
    <s v="Taguatinga"/>
    <x v="20"/>
    <n v="726"/>
    <n v="0.63400000000000001"/>
    <n v="0.628"/>
    <n v="0.497"/>
    <n v="13380.3"/>
    <n v="4"/>
    <x v="2114"/>
    <n v="0"/>
    <s v="Médio"/>
    <x v="4"/>
    <n v="0"/>
    <n v="0"/>
  </r>
  <r>
    <s v="Montividiu"/>
    <x v="10"/>
    <n v="504"/>
    <n v="0.73299999999999998"/>
    <n v="0.73799999999999999"/>
    <n v="0.64400000000000002"/>
    <n v="59010.83"/>
    <n v="10"/>
    <x v="2115"/>
    <n v="0"/>
    <s v="Alto"/>
    <x v="1"/>
    <n v="0"/>
    <n v="0"/>
  </r>
  <r>
    <s v="Cujubim"/>
    <x v="23"/>
    <n v="937"/>
    <n v="0.61199999999999999"/>
    <n v="0.66300000000000003"/>
    <n v="0.439"/>
    <n v="14517.11"/>
    <n v="5"/>
    <x v="2116"/>
    <n v="0"/>
    <s v="Médio"/>
    <x v="4"/>
    <n v="0"/>
    <n v="0"/>
  </r>
  <r>
    <s v="Maria Da Fé"/>
    <x v="4"/>
    <n v="465"/>
    <n v="0.7"/>
    <n v="0.64600000000000002"/>
    <n v="0.63700000000000001"/>
    <n v="10449.82"/>
    <n v="15"/>
    <x v="2117"/>
    <n v="0"/>
    <s v="Alto"/>
    <x v="0"/>
    <n v="0"/>
    <n v="0"/>
  </r>
  <r>
    <s v="Alto Jequitibá"/>
    <x v="4"/>
    <n v="198"/>
    <n v="0.66"/>
    <n v="0.66"/>
    <n v="0.55400000000000005"/>
    <n v="12189.26"/>
    <n v="12"/>
    <x v="2118"/>
    <n v="0"/>
    <s v="Médio"/>
    <x v="0"/>
    <n v="0"/>
    <n v="0"/>
  </r>
  <r>
    <s v="Campos Altos"/>
    <x v="4"/>
    <n v="758"/>
    <n v="0.7"/>
    <n v="0.69"/>
    <n v="0.58199999999999996"/>
    <n v="22786.15"/>
    <n v="6"/>
    <x v="2119"/>
    <n v="0"/>
    <s v="Alto"/>
    <x v="0"/>
    <n v="0"/>
    <n v="0"/>
  </r>
  <r>
    <s v="Hidrolândia"/>
    <x v="9"/>
    <n v="672"/>
    <n v="0.59699999999999998"/>
    <n v="0.54900000000000004"/>
    <n v="0.499"/>
    <n v="6756.65"/>
    <n v="2"/>
    <x v="2120"/>
    <n v="1"/>
    <s v="Médio"/>
    <x v="3"/>
    <n v="0"/>
    <n v="1"/>
  </r>
  <r>
    <s v="Guadalupe"/>
    <x v="22"/>
    <n v="650"/>
    <n v="0.65"/>
    <n v="0.63900000000000001"/>
    <n v="0.54200000000000004"/>
    <n v="41553.97"/>
    <n v="4"/>
    <x v="2121"/>
    <n v="0"/>
    <s v="Médio"/>
    <x v="3"/>
    <n v="0"/>
    <n v="0"/>
  </r>
  <r>
    <s v="São Ludgero"/>
    <x v="14"/>
    <n v="494"/>
    <n v="0.755"/>
    <n v="0.75600000000000001"/>
    <n v="0.68300000000000005"/>
    <n v="46373.72"/>
    <n v="6"/>
    <x v="2122"/>
    <n v="0"/>
    <s v="Alto"/>
    <x v="2"/>
    <n v="0"/>
    <n v="0"/>
  </r>
  <r>
    <s v="Machacalis"/>
    <x v="4"/>
    <n v="349"/>
    <n v="0.64"/>
    <n v="0.60699999999999998"/>
    <n v="0.55200000000000005"/>
    <n v="10143.6"/>
    <n v="6"/>
    <x v="2123"/>
    <n v="0"/>
    <s v="Médio"/>
    <x v="0"/>
    <n v="0"/>
    <n v="0"/>
  </r>
  <r>
    <s v="Mirabela"/>
    <x v="4"/>
    <n v="585"/>
    <n v="0.66500000000000004"/>
    <n v="0.59599999999999997"/>
    <n v="0.622"/>
    <n v="8266.86"/>
    <n v="10"/>
    <x v="2124"/>
    <n v="0"/>
    <s v="Médio"/>
    <x v="0"/>
    <n v="0"/>
    <n v="0"/>
  </r>
  <r>
    <s v="Itaipé"/>
    <x v="4"/>
    <n v="336"/>
    <n v="0.55200000000000005"/>
    <n v="0.56999999999999995"/>
    <n v="0.38800000000000001"/>
    <n v="6904.47"/>
    <n v="6"/>
    <x v="2125"/>
    <n v="1"/>
    <s v="Médio"/>
    <x v="0"/>
    <n v="0"/>
    <n v="0"/>
  </r>
  <r>
    <s v="Apicum-Açu"/>
    <x v="18"/>
    <n v="675"/>
    <n v="0.56799999999999995"/>
    <n v="0.52900000000000003"/>
    <n v="0.48299999999999998"/>
    <n v="5708.63"/>
    <n v="17"/>
    <x v="2126"/>
    <n v="1"/>
    <s v="Médio"/>
    <x v="3"/>
    <n v="0"/>
    <n v="0"/>
  </r>
  <r>
    <s v="Planaltina Do Paraná"/>
    <x v="6"/>
    <n v="138"/>
    <n v="0.70499999999999996"/>
    <n v="0.68200000000000005"/>
    <n v="0.64600000000000002"/>
    <n v="22724.66"/>
    <n v="4"/>
    <x v="2127"/>
    <n v="0"/>
    <s v="Alto"/>
    <x v="2"/>
    <n v="0"/>
    <n v="0"/>
  </r>
  <r>
    <s v="Júlio De Castilhos"/>
    <x v="3"/>
    <n v="879"/>
    <n v="0.71599999999999997"/>
    <n v="0.73299999999999998"/>
    <n v="0.60199999999999998"/>
    <n v="53494.43"/>
    <n v="28"/>
    <x v="2128"/>
    <n v="0"/>
    <s v="Alto"/>
    <x v="2"/>
    <n v="0"/>
    <n v="0"/>
  </r>
  <r>
    <s v="Baraúna"/>
    <x v="16"/>
    <n v="1170"/>
    <n v="0.57399999999999995"/>
    <n v="0.56200000000000006"/>
    <n v="0.44600000000000001"/>
    <n v="18282.490000000002"/>
    <n v="6"/>
    <x v="2129"/>
    <n v="1"/>
    <s v="Médio"/>
    <x v="3"/>
    <n v="1"/>
    <n v="0"/>
  </r>
  <r>
    <s v="Silveiras"/>
    <x v="0"/>
    <n v="163"/>
    <n v="0.68"/>
    <n v="0.65700000000000003"/>
    <n v="0.58399999999999996"/>
    <n v="10192"/>
    <n v="1"/>
    <x v="2130"/>
    <n v="0"/>
    <s v="Médio"/>
    <x v="0"/>
    <n v="0"/>
    <n v="1"/>
  </r>
  <r>
    <s v="Tibagi"/>
    <x v="6"/>
    <n v="805"/>
    <n v="0.66400000000000003"/>
    <n v="0.67800000000000005"/>
    <n v="0.51900000000000002"/>
    <n v="43400.72"/>
    <n v="13"/>
    <x v="2131"/>
    <n v="0"/>
    <s v="Médio"/>
    <x v="2"/>
    <n v="0"/>
    <n v="0"/>
  </r>
  <r>
    <s v="Moema"/>
    <x v="4"/>
    <n v="323"/>
    <n v="0.72099999999999997"/>
    <n v="0.70299999999999996"/>
    <n v="0.629"/>
    <n v="13075.36"/>
    <n v="6"/>
    <x v="2132"/>
    <n v="0"/>
    <s v="Alto"/>
    <x v="0"/>
    <n v="0"/>
    <n v="0"/>
  </r>
  <r>
    <s v="Oeiras"/>
    <x v="22"/>
    <n v="1393"/>
    <n v="0.63400000000000001"/>
    <n v="0.61899999999999999"/>
    <n v="0.54700000000000004"/>
    <n v="10380.69"/>
    <n v="23"/>
    <x v="2133"/>
    <n v="0"/>
    <s v="Médio"/>
    <x v="3"/>
    <n v="1"/>
    <n v="0"/>
  </r>
  <r>
    <s v="Iraquara"/>
    <x v="7"/>
    <n v="446"/>
    <n v="0.59899999999999998"/>
    <n v="0.54800000000000004"/>
    <n v="0.52300000000000002"/>
    <n v="13100.34"/>
    <n v="23"/>
    <x v="2134"/>
    <n v="1"/>
    <s v="Médio"/>
    <x v="3"/>
    <n v="0"/>
    <n v="0"/>
  </r>
  <r>
    <s v="Firminópolis"/>
    <x v="10"/>
    <n v="373"/>
    <n v="0.73199999999999998"/>
    <n v="0.68100000000000005"/>
    <n v="0.68799999999999994"/>
    <n v="12227.44"/>
    <n v="7"/>
    <x v="2135"/>
    <n v="0"/>
    <s v="Alto"/>
    <x v="1"/>
    <n v="0"/>
    <n v="0"/>
  </r>
  <r>
    <s v="Cocalzinho De Goiás"/>
    <x v="10"/>
    <n v="374"/>
    <n v="0.65700000000000003"/>
    <n v="0.64800000000000002"/>
    <n v="0.53100000000000003"/>
    <n v="14789.79"/>
    <n v="12"/>
    <x v="2136"/>
    <n v="0"/>
    <s v="Médio"/>
    <x v="1"/>
    <n v="0"/>
    <n v="0"/>
  </r>
  <r>
    <s v="Girau Do Ponciano"/>
    <x v="19"/>
    <n v="801"/>
    <n v="0.53600000000000003"/>
    <n v="0.498"/>
    <n v="0.40500000000000003"/>
    <n v="7046.49"/>
    <n v="66"/>
    <x v="2137"/>
    <n v="1"/>
    <s v="Baixo"/>
    <x v="3"/>
    <n v="0"/>
    <n v="0"/>
  </r>
  <r>
    <s v="Formosa Do Oeste"/>
    <x v="6"/>
    <n v="186"/>
    <n v="0.72299999999999998"/>
    <n v="0.69199999999999995"/>
    <n v="0.65200000000000002"/>
    <n v="38335.129999999997"/>
    <n v="1"/>
    <x v="2138"/>
    <n v="0"/>
    <s v="Alto"/>
    <x v="2"/>
    <n v="0"/>
    <n v="1"/>
  </r>
  <r>
    <s v="Itanhém"/>
    <x v="7"/>
    <n v="759"/>
    <n v="0.63700000000000001"/>
    <n v="0.624"/>
    <n v="0.52500000000000002"/>
    <n v="10668.11"/>
    <n v="3"/>
    <x v="2139"/>
    <n v="0"/>
    <s v="Médio"/>
    <x v="3"/>
    <n v="0"/>
    <n v="0"/>
  </r>
  <r>
    <s v="Matinha"/>
    <x v="18"/>
    <n v="730"/>
    <n v="0.61899999999999999"/>
    <n v="0.57899999999999996"/>
    <n v="0.56000000000000005"/>
    <n v="6071.98"/>
    <n v="1"/>
    <x v="2140"/>
    <n v="0"/>
    <s v="Médio"/>
    <x v="3"/>
    <n v="0"/>
    <n v="1"/>
  </r>
  <r>
    <s v="Itaju Do Colônia"/>
    <x v="7"/>
    <n v="427"/>
    <n v="0.59"/>
    <n v="0.56999999999999995"/>
    <n v="0.502"/>
    <n v="8971.84"/>
    <n v="0"/>
    <x v="2141"/>
    <n v="1"/>
    <s v="Médio"/>
    <x v="3"/>
    <n v="0"/>
    <n v="1"/>
  </r>
  <r>
    <s v="Itaiópolis"/>
    <x v="14"/>
    <n v="673"/>
    <n v="0.70799999999999996"/>
    <n v="0.7"/>
    <n v="0.60599999999999998"/>
    <n v="31930.85"/>
    <n v="29"/>
    <x v="2142"/>
    <n v="0"/>
    <s v="Alto"/>
    <x v="2"/>
    <n v="0"/>
    <n v="0"/>
  </r>
  <r>
    <s v="Senador Alexandre Costa"/>
    <x v="18"/>
    <n v="525"/>
    <n v="0.54"/>
    <n v="0.52"/>
    <n v="0.435"/>
    <n v="5695.12"/>
    <n v="0"/>
    <x v="2143"/>
    <n v="1"/>
    <s v="Baixo"/>
    <x v="3"/>
    <n v="0"/>
    <n v="1"/>
  </r>
  <r>
    <s v="Planalto"/>
    <x v="6"/>
    <n v="294"/>
    <n v="0.70599999999999996"/>
    <n v="0.70399999999999996"/>
    <n v="0.63600000000000001"/>
    <n v="21421.759999999998"/>
    <n v="18"/>
    <x v="2144"/>
    <n v="0"/>
    <s v="Alto"/>
    <x v="2"/>
    <n v="0"/>
    <n v="0"/>
  </r>
  <r>
    <s v="Sete Quedas"/>
    <x v="13"/>
    <n v="566"/>
    <n v="0.61399999999999999"/>
    <n v="0.66"/>
    <n v="0.45"/>
    <n v="19635.580000000002"/>
    <n v="9"/>
    <x v="2145"/>
    <n v="0"/>
    <s v="Médio"/>
    <x v="1"/>
    <n v="0"/>
    <n v="0"/>
  </r>
  <r>
    <s v="Mossâmedes"/>
    <x v="10"/>
    <n v="141"/>
    <n v="0.70599999999999996"/>
    <n v="0.69599999999999995"/>
    <n v="0.623"/>
    <n v="16565.28"/>
    <n v="8"/>
    <x v="2146"/>
    <n v="0"/>
    <s v="Alto"/>
    <x v="1"/>
    <n v="0"/>
    <n v="0"/>
  </r>
  <r>
    <s v="São Carlos Do Ivaí"/>
    <x v="6"/>
    <n v="315"/>
    <n v="0.68200000000000005"/>
    <n v="0.70299999999999996"/>
    <n v="0.54700000000000004"/>
    <n v="39246.01"/>
    <n v="6"/>
    <x v="2147"/>
    <n v="0"/>
    <s v="Médio"/>
    <x v="2"/>
    <n v="0"/>
    <n v="0"/>
  </r>
  <r>
    <s v="Parelhas"/>
    <x v="16"/>
    <n v="1057"/>
    <n v="0.68"/>
    <n v="0.625"/>
    <n v="0.61699999999999999"/>
    <n v="13709.32"/>
    <n v="17"/>
    <x v="2148"/>
    <n v="0"/>
    <s v="Médio"/>
    <x v="3"/>
    <n v="1"/>
    <n v="0"/>
  </r>
  <r>
    <s v="Quinta Do Sol"/>
    <x v="6"/>
    <n v="192"/>
    <n v="0.71499999999999997"/>
    <n v="0.68899999999999995"/>
    <n v="0.63100000000000001"/>
    <n v="34073.49"/>
    <n v="4"/>
    <x v="2149"/>
    <n v="0"/>
    <s v="Alto"/>
    <x v="2"/>
    <n v="0"/>
    <n v="0"/>
  </r>
  <r>
    <s v="Tobias Barreto"/>
    <x v="21"/>
    <n v="2007"/>
    <n v="0.55700000000000005"/>
    <n v="0.60899999999999999"/>
    <n v="0.40400000000000003"/>
    <n v="9688.16"/>
    <n v="28"/>
    <x v="2150"/>
    <n v="1"/>
    <s v="Médio"/>
    <x v="3"/>
    <n v="1"/>
    <n v="0"/>
  </r>
  <r>
    <s v="Nazaré Da Mata"/>
    <x v="5"/>
    <n v="1543"/>
    <n v="0.66200000000000003"/>
    <n v="0.60799999999999998"/>
    <n v="0.60399999999999998"/>
    <n v="14297.44"/>
    <n v="14"/>
    <x v="2151"/>
    <n v="0"/>
    <s v="Médio"/>
    <x v="3"/>
    <n v="1"/>
    <n v="0"/>
  </r>
  <r>
    <s v="Tabira"/>
    <x v="5"/>
    <n v="1250"/>
    <n v="0.60499999999999998"/>
    <n v="0.56999999999999995"/>
    <n v="0.504"/>
    <n v="8049.85"/>
    <n v="4"/>
    <x v="2152"/>
    <n v="0"/>
    <s v="Médio"/>
    <x v="3"/>
    <n v="1"/>
    <n v="0"/>
  </r>
  <r>
    <s v="Taquaraçu De Minas"/>
    <x v="4"/>
    <n v="96"/>
    <n v="0.65"/>
    <n v="0.64300000000000002"/>
    <n v="0.52500000000000002"/>
    <n v="11885.31"/>
    <n v="2"/>
    <x v="2153"/>
    <n v="0"/>
    <s v="Médio"/>
    <x v="0"/>
    <n v="0"/>
    <n v="1"/>
  </r>
  <r>
    <s v="Urandi"/>
    <x v="7"/>
    <n v="352"/>
    <n v="0.59799999999999998"/>
    <n v="0.59499999999999997"/>
    <n v="0.46899999999999997"/>
    <n v="9412.25"/>
    <n v="18"/>
    <x v="2154"/>
    <n v="1"/>
    <s v="Médio"/>
    <x v="3"/>
    <n v="0"/>
    <n v="0"/>
  </r>
  <r>
    <s v="Santa Bárbara De Goiás"/>
    <x v="10"/>
    <n v="309"/>
    <n v="0.70599999999999996"/>
    <n v="0.66700000000000004"/>
    <n v="0.63500000000000001"/>
    <n v="14794.64"/>
    <n v="4"/>
    <x v="2155"/>
    <n v="0"/>
    <s v="Alto"/>
    <x v="1"/>
    <n v="0"/>
    <n v="0"/>
  </r>
  <r>
    <s v="Ubaporanga"/>
    <x v="4"/>
    <n v="360"/>
    <n v="0.61399999999999999"/>
    <n v="0.60399999999999998"/>
    <n v="0.47499999999999998"/>
    <n v="9061.7199999999993"/>
    <n v="5"/>
    <x v="2156"/>
    <n v="0"/>
    <s v="Médio"/>
    <x v="0"/>
    <n v="0"/>
    <n v="0"/>
  </r>
  <r>
    <s v="Santa Brígida"/>
    <x v="7"/>
    <n v="414"/>
    <n v="0.54600000000000004"/>
    <n v="0.53300000000000003"/>
    <n v="0.43099999999999999"/>
    <n v="6467.97"/>
    <n v="19"/>
    <x v="2157"/>
    <n v="1"/>
    <s v="Baixo"/>
    <x v="3"/>
    <n v="0"/>
    <n v="0"/>
  </r>
  <r>
    <s v="Pauini"/>
    <x v="11"/>
    <n v="971"/>
    <n v="0.496"/>
    <n v="0.53100000000000003"/>
    <n v="0.317"/>
    <n v="7226.48"/>
    <n v="4"/>
    <x v="2158"/>
    <n v="1"/>
    <s v="Baixo"/>
    <x v="4"/>
    <n v="1"/>
    <n v="0"/>
  </r>
  <r>
    <s v="Prainha"/>
    <x v="12"/>
    <n v="711"/>
    <n v="0.52300000000000002"/>
    <n v="0.51200000000000001"/>
    <n v="0.35899999999999999"/>
    <n v="9606.44"/>
    <n v="5"/>
    <x v="2159"/>
    <n v="1"/>
    <s v="Baixo"/>
    <x v="4"/>
    <n v="0"/>
    <n v="0"/>
  </r>
  <r>
    <s v="Piratininga"/>
    <x v="0"/>
    <n v="405"/>
    <n v="0.77900000000000003"/>
    <n v="0.76200000000000001"/>
    <n v="0.72299999999999998"/>
    <n v="14610.61"/>
    <n v="14"/>
    <x v="2160"/>
    <n v="0"/>
    <s v="Alto"/>
    <x v="0"/>
    <n v="0"/>
    <n v="0"/>
  </r>
  <r>
    <s v="Pinhalão"/>
    <x v="6"/>
    <n v="191"/>
    <n v="0.7"/>
    <n v="0.67900000000000005"/>
    <n v="0.60099999999999998"/>
    <n v="24623.87"/>
    <n v="1"/>
    <x v="2161"/>
    <n v="0"/>
    <s v="Alto"/>
    <x v="2"/>
    <n v="0"/>
    <n v="1"/>
  </r>
  <r>
    <s v="Cachoeira Da Prata"/>
    <x v="4"/>
    <n v="151"/>
    <n v="0.74099999999999999"/>
    <n v="0.68899999999999995"/>
    <n v="0.70699999999999996"/>
    <n v="10071.43"/>
    <n v="2"/>
    <x v="2162"/>
    <n v="0"/>
    <s v="Alto"/>
    <x v="0"/>
    <n v="0"/>
    <n v="1"/>
  </r>
  <r>
    <s v="Lagoa Grande"/>
    <x v="5"/>
    <n v="786"/>
    <n v="0.59699999999999998"/>
    <n v="0.58099999999999996"/>
    <n v="0.52"/>
    <n v="11034.92"/>
    <n v="10"/>
    <x v="2163"/>
    <n v="1"/>
    <s v="Médio"/>
    <x v="3"/>
    <n v="0"/>
    <n v="0"/>
  </r>
  <r>
    <s v="Cruzeiro Da Fortaleza"/>
    <x v="4"/>
    <n v="186"/>
    <n v="0.69599999999999995"/>
    <n v="0.72"/>
    <n v="0.56200000000000006"/>
    <n v="21781.21"/>
    <n v="7"/>
    <x v="2164"/>
    <n v="0"/>
    <s v="Médio"/>
    <x v="0"/>
    <n v="0"/>
    <n v="0"/>
  </r>
  <r>
    <s v="Cachoeira De Pajeú"/>
    <x v="4"/>
    <n v="255"/>
    <n v="0.57799999999999996"/>
    <n v="0.56299999999999994"/>
    <n v="0.44400000000000001"/>
    <n v="9321.52"/>
    <n v="3"/>
    <x v="2165"/>
    <n v="1"/>
    <s v="Médio"/>
    <x v="0"/>
    <n v="0"/>
    <n v="0"/>
  </r>
  <r>
    <s v="Tomazina"/>
    <x v="6"/>
    <n v="207"/>
    <n v="0.7"/>
    <n v="0.66100000000000003"/>
    <n v="0.622"/>
    <n v="19995.669999999998"/>
    <n v="10"/>
    <x v="2166"/>
    <n v="0"/>
    <s v="Alto"/>
    <x v="2"/>
    <n v="0"/>
    <n v="0"/>
  </r>
  <r>
    <s v="Brasília De Minas"/>
    <x v="4"/>
    <n v="1240"/>
    <n v="0.66"/>
    <n v="0.61199999999999999"/>
    <n v="0.56799999999999995"/>
    <n v="9295.3799999999992"/>
    <n v="33"/>
    <x v="2167"/>
    <n v="0"/>
    <s v="Médio"/>
    <x v="0"/>
    <n v="1"/>
    <n v="0"/>
  </r>
  <r>
    <s v="São João Da Ponte"/>
    <x v="4"/>
    <n v="498"/>
    <n v="0.56899999999999995"/>
    <n v="0.55900000000000005"/>
    <n v="0.41899999999999998"/>
    <n v="7421.55"/>
    <n v="15"/>
    <x v="2168"/>
    <n v="1"/>
    <s v="Médio"/>
    <x v="0"/>
    <n v="0"/>
    <n v="0"/>
  </r>
  <r>
    <s v="Entre Folhas"/>
    <x v="4"/>
    <n v="197"/>
    <n v="0.63400000000000001"/>
    <n v="0.61699999999999999"/>
    <n v="0.52100000000000002"/>
    <n v="9269.7800000000007"/>
    <n v="0"/>
    <x v="2169"/>
    <n v="0"/>
    <s v="Médio"/>
    <x v="0"/>
    <n v="0"/>
    <n v="1"/>
  </r>
  <r>
    <s v="Itabaiana"/>
    <x v="17"/>
    <n v="1074"/>
    <n v="0.61299999999999999"/>
    <n v="0.59199999999999997"/>
    <n v="0.53600000000000003"/>
    <n v="10548.82"/>
    <n v="11"/>
    <x v="2170"/>
    <n v="0"/>
    <s v="Médio"/>
    <x v="3"/>
    <n v="1"/>
    <n v="0"/>
  </r>
  <r>
    <s v="Paranaiguara"/>
    <x v="10"/>
    <n v="417"/>
    <n v="0.71099999999999997"/>
    <n v="0.70199999999999996"/>
    <n v="0.61299999999999999"/>
    <n v="18278.93"/>
    <n v="5"/>
    <x v="2171"/>
    <n v="0"/>
    <s v="Alto"/>
    <x v="1"/>
    <n v="0"/>
    <n v="0"/>
  </r>
  <r>
    <s v="Nova Timboteua"/>
    <x v="12"/>
    <n v="406"/>
    <n v="0.60899999999999999"/>
    <n v="0.56399999999999995"/>
    <n v="0.50700000000000001"/>
    <n v="7839.04"/>
    <n v="0"/>
    <x v="2172"/>
    <n v="0"/>
    <s v="Médio"/>
    <x v="4"/>
    <n v="0"/>
    <n v="1"/>
  </r>
  <r>
    <s v="Baixo Guandu"/>
    <x v="15"/>
    <n v="1169"/>
    <n v="0.7"/>
    <n v="0.67"/>
    <n v="0.63700000000000001"/>
    <n v="20780.919999999998"/>
    <n v="16"/>
    <x v="2173"/>
    <n v="0"/>
    <s v="Alto"/>
    <x v="0"/>
    <n v="1"/>
    <n v="0"/>
  </r>
  <r>
    <s v="Pedro Alexandre"/>
    <x v="7"/>
    <n v="222"/>
    <n v="0.51300000000000001"/>
    <n v="0.48899999999999999"/>
    <n v="0.35399999999999998"/>
    <n v="5856.58"/>
    <n v="1"/>
    <x v="2174"/>
    <n v="1"/>
    <s v="Baixo"/>
    <x v="3"/>
    <n v="0"/>
    <n v="1"/>
  </r>
  <r>
    <s v="Boa Vista Da Aparecida"/>
    <x v="6"/>
    <n v="280"/>
    <n v="0.67"/>
    <n v="0.66800000000000004"/>
    <n v="0.56299999999999994"/>
    <n v="16871.099999999999"/>
    <n v="4"/>
    <x v="2175"/>
    <n v="0"/>
    <s v="Médio"/>
    <x v="2"/>
    <n v="0"/>
    <n v="0"/>
  </r>
  <r>
    <s v="Maragogi"/>
    <x v="19"/>
    <n v="1372"/>
    <n v="0.57399999999999995"/>
    <n v="0.55600000000000005"/>
    <n v="0.443"/>
    <n v="15157.55"/>
    <n v="8"/>
    <x v="2176"/>
    <n v="1"/>
    <s v="Médio"/>
    <x v="3"/>
    <n v="1"/>
    <n v="0"/>
  </r>
  <r>
    <s v="Pedro Ii"/>
    <x v="22"/>
    <n v="1397"/>
    <n v="0.56999999999999995"/>
    <n v="0.56599999999999995"/>
    <n v="0.42799999999999999"/>
    <n v="7289.03"/>
    <n v="10"/>
    <x v="2177"/>
    <n v="1"/>
    <s v="Médio"/>
    <x v="3"/>
    <n v="1"/>
    <n v="0"/>
  </r>
  <r>
    <s v="Santa Margarida"/>
    <x v="4"/>
    <n v="479"/>
    <n v="0.61"/>
    <n v="0.63500000000000001"/>
    <n v="0.45500000000000002"/>
    <n v="16310.11"/>
    <n v="16"/>
    <x v="2178"/>
    <n v="0"/>
    <s v="Médio"/>
    <x v="0"/>
    <n v="0"/>
    <n v="0"/>
  </r>
  <r>
    <s v="Joviânia"/>
    <x v="10"/>
    <n v="361"/>
    <n v="0.70599999999999996"/>
    <n v="0.71399999999999997"/>
    <n v="0.59499999999999997"/>
    <n v="28443.11"/>
    <n v="6"/>
    <x v="2179"/>
    <n v="0"/>
    <s v="Alto"/>
    <x v="1"/>
    <n v="0"/>
    <n v="0"/>
  </r>
  <r>
    <s v="Portel"/>
    <x v="12"/>
    <n v="2531"/>
    <n v="0.48299999999999998"/>
    <n v="0.51300000000000001"/>
    <n v="0.28599999999999998"/>
    <n v="11716.45"/>
    <n v="125"/>
    <x v="2180"/>
    <n v="1"/>
    <s v="Baixo"/>
    <x v="4"/>
    <n v="1"/>
    <n v="0"/>
  </r>
  <r>
    <s v="Tocantinópolis"/>
    <x v="20"/>
    <n v="1263"/>
    <n v="0.68"/>
    <n v="0.63400000000000001"/>
    <n v="0.623"/>
    <n v="11712.68"/>
    <n v="7"/>
    <x v="2181"/>
    <n v="0"/>
    <s v="Médio"/>
    <x v="4"/>
    <n v="1"/>
    <n v="0"/>
  </r>
  <r>
    <s v="Caatiba"/>
    <x v="7"/>
    <n v="347"/>
    <n v="0.56100000000000005"/>
    <n v="0.57899999999999996"/>
    <n v="0.40600000000000003"/>
    <n v="6598.79"/>
    <n v="2"/>
    <x v="2182"/>
    <n v="1"/>
    <s v="Médio"/>
    <x v="3"/>
    <n v="0"/>
    <n v="1"/>
  </r>
  <r>
    <s v="Atalaia"/>
    <x v="19"/>
    <n v="1869"/>
    <n v="0.56100000000000005"/>
    <n v="0.54500000000000004"/>
    <n v="0.43099999999999999"/>
    <n v="14098.23"/>
    <n v="4"/>
    <x v="2183"/>
    <n v="1"/>
    <s v="Médio"/>
    <x v="3"/>
    <n v="1"/>
    <n v="0"/>
  </r>
  <r>
    <s v="Dom Basílio"/>
    <x v="7"/>
    <n v="135"/>
    <n v="0.59099999999999997"/>
    <n v="0.54700000000000004"/>
    <n v="0.48199999999999998"/>
    <n v="9833.8799999999992"/>
    <n v="0"/>
    <x v="2184"/>
    <n v="1"/>
    <s v="Médio"/>
    <x v="3"/>
    <n v="0"/>
    <n v="1"/>
  </r>
  <r>
    <s v="Bela Vista De Minas"/>
    <x v="4"/>
    <n v="559"/>
    <n v="0.67400000000000004"/>
    <n v="0.64400000000000002"/>
    <n v="0.59699999999999998"/>
    <n v="14826.73"/>
    <n v="6"/>
    <x v="2185"/>
    <n v="0"/>
    <s v="Médio"/>
    <x v="0"/>
    <n v="0"/>
    <n v="0"/>
  </r>
  <r>
    <s v="Angical"/>
    <x v="7"/>
    <n v="383"/>
    <n v="0.625"/>
    <n v="0.56399999999999995"/>
    <n v="0.55600000000000005"/>
    <n v="9772.3700000000008"/>
    <n v="1"/>
    <x v="2186"/>
    <n v="0"/>
    <s v="Médio"/>
    <x v="3"/>
    <n v="0"/>
    <n v="1"/>
  </r>
  <r>
    <s v="Corumbá De Goiás"/>
    <x v="10"/>
    <n v="380"/>
    <n v="0.68"/>
    <n v="0.66500000000000004"/>
    <n v="0.57099999999999995"/>
    <n v="12933.88"/>
    <n v="5"/>
    <x v="2187"/>
    <n v="0"/>
    <s v="Médio"/>
    <x v="1"/>
    <n v="0"/>
    <n v="0"/>
  </r>
  <r>
    <s v="Amontada"/>
    <x v="9"/>
    <n v="1172"/>
    <n v="0.60599999999999998"/>
    <n v="0.503"/>
    <n v="0.58199999999999996"/>
    <n v="9917.57"/>
    <n v="9"/>
    <x v="2188"/>
    <n v="0"/>
    <s v="Médio"/>
    <x v="3"/>
    <n v="1"/>
    <n v="0"/>
  </r>
  <r>
    <s v="Santa Carmem"/>
    <x v="8"/>
    <n v="229"/>
    <n v="0.71499999999999997"/>
    <n v="0.70299999999999996"/>
    <n v="0.628"/>
    <n v="78374.259999999995"/>
    <n v="0"/>
    <x v="2189"/>
    <n v="0"/>
    <s v="Alto"/>
    <x v="1"/>
    <n v="0"/>
    <n v="1"/>
  </r>
  <r>
    <s v="Fênix"/>
    <x v="6"/>
    <n v="168"/>
    <n v="0.71599999999999997"/>
    <n v="0.66900000000000004"/>
    <n v="0.66500000000000004"/>
    <n v="28270.34"/>
    <n v="3"/>
    <x v="2190"/>
    <n v="0"/>
    <s v="Alto"/>
    <x v="2"/>
    <n v="0"/>
    <n v="0"/>
  </r>
  <r>
    <s v="Anastácio"/>
    <x v="13"/>
    <n v="1241"/>
    <n v="0.66"/>
    <n v="0.66300000000000003"/>
    <n v="0.55700000000000005"/>
    <n v="16593.34"/>
    <n v="8"/>
    <x v="2191"/>
    <n v="0"/>
    <s v="Médio"/>
    <x v="1"/>
    <n v="1"/>
    <n v="0"/>
  </r>
  <r>
    <s v="Monte Negro"/>
    <x v="23"/>
    <n v="552"/>
    <n v="0.60699999999999998"/>
    <n v="0.64500000000000002"/>
    <n v="0.45400000000000001"/>
    <n v="15120.74"/>
    <n v="7"/>
    <x v="2192"/>
    <n v="0"/>
    <s v="Médio"/>
    <x v="4"/>
    <n v="0"/>
    <n v="0"/>
  </r>
  <r>
    <s v="Viçosa"/>
    <x v="19"/>
    <n v="1245"/>
    <n v="0.58599999999999997"/>
    <n v="0.55400000000000005"/>
    <n v="0.47799999999999998"/>
    <n v="9930.24"/>
    <n v="9"/>
    <x v="2193"/>
    <n v="1"/>
    <s v="Médio"/>
    <x v="3"/>
    <n v="1"/>
    <n v="0"/>
  </r>
  <r>
    <s v="Carmo Do Cajuru"/>
    <x v="4"/>
    <n v="963"/>
    <n v="0.71"/>
    <n v="0.69499999999999995"/>
    <n v="0.60499999999999998"/>
    <n v="17486.73"/>
    <n v="11"/>
    <x v="2194"/>
    <n v="0"/>
    <s v="Alto"/>
    <x v="0"/>
    <n v="1"/>
    <n v="0"/>
  </r>
  <r>
    <s v="Orizona"/>
    <x v="10"/>
    <n v="368"/>
    <n v="0.71499999999999997"/>
    <n v="0.72199999999999998"/>
    <n v="0.61199999999999999"/>
    <n v="30023.74"/>
    <n v="13"/>
    <x v="2195"/>
    <n v="0"/>
    <s v="Alto"/>
    <x v="1"/>
    <n v="0"/>
    <n v="0"/>
  </r>
  <r>
    <s v="Baturité"/>
    <x v="9"/>
    <n v="1356"/>
    <n v="0.61899999999999999"/>
    <n v="0.57399999999999995"/>
    <n v="0.54800000000000004"/>
    <n v="8541.11"/>
    <n v="15"/>
    <x v="2196"/>
    <n v="0"/>
    <s v="Médio"/>
    <x v="3"/>
    <n v="1"/>
    <n v="0"/>
  </r>
  <r>
    <s v="Iuiu"/>
    <x v="7"/>
    <n v="352"/>
    <n v="0.59099999999999997"/>
    <n v="0.55300000000000005"/>
    <n v="0.504"/>
    <n v="7983.28"/>
    <n v="2"/>
    <x v="2197"/>
    <n v="1"/>
    <s v="Médio"/>
    <x v="3"/>
    <n v="0"/>
    <n v="1"/>
  </r>
  <r>
    <s v="Princesa Isabel"/>
    <x v="17"/>
    <n v="1003"/>
    <n v="0.60599999999999998"/>
    <n v="0.6"/>
    <n v="0.51400000000000001"/>
    <n v="9028"/>
    <n v="10"/>
    <x v="2198"/>
    <n v="0"/>
    <s v="Médio"/>
    <x v="3"/>
    <n v="1"/>
    <n v="0"/>
  </r>
  <r>
    <s v="Itacaré"/>
    <x v="7"/>
    <n v="1113"/>
    <n v="0.58299999999999996"/>
    <n v="0.59399999999999997"/>
    <n v="0.41299999999999998"/>
    <n v="9397.23"/>
    <n v="21"/>
    <x v="2199"/>
    <n v="1"/>
    <s v="Médio"/>
    <x v="3"/>
    <n v="1"/>
    <n v="0"/>
  </r>
  <r>
    <s v="Biritiba Mirim"/>
    <x v="0"/>
    <n v="1139"/>
    <n v="0.71"/>
    <n v="0.71"/>
    <n v="0.64"/>
    <n v="23459.93"/>
    <n v="11"/>
    <x v="2200"/>
    <n v="0"/>
    <s v="Alto"/>
    <x v="0"/>
    <n v="1"/>
    <n v="0"/>
  </r>
  <r>
    <s v="São Desidério"/>
    <x v="7"/>
    <n v="611"/>
    <n v="0.57899999999999996"/>
    <n v="0.58399999999999996"/>
    <n v="0.44900000000000001"/>
    <n v="44548.73"/>
    <n v="35"/>
    <x v="2201"/>
    <n v="1"/>
    <s v="Médio"/>
    <x v="3"/>
    <n v="0"/>
    <n v="0"/>
  </r>
  <r>
    <s v="Porto Calvo"/>
    <x v="19"/>
    <n v="1458"/>
    <n v="0.58599999999999997"/>
    <n v="0.55800000000000005"/>
    <n v="0.498"/>
    <n v="11362.15"/>
    <n v="19"/>
    <x v="2202"/>
    <n v="1"/>
    <s v="Médio"/>
    <x v="3"/>
    <n v="1"/>
    <n v="0"/>
  </r>
  <r>
    <s v="Comendador Levy Gasparian"/>
    <x v="1"/>
    <n v="423"/>
    <n v="0.68500000000000005"/>
    <n v="0.67600000000000005"/>
    <n v="0.60499999999999998"/>
    <n v="42356.06"/>
    <n v="9"/>
    <x v="2203"/>
    <n v="0"/>
    <s v="Médio"/>
    <x v="0"/>
    <n v="0"/>
    <n v="0"/>
  </r>
  <r>
    <s v="Rio Acima"/>
    <x v="4"/>
    <n v="422"/>
    <n v="0.67"/>
    <n v="0.68899999999999995"/>
    <n v="0.50800000000000001"/>
    <n v="13571.47"/>
    <n v="21"/>
    <x v="2204"/>
    <n v="0"/>
    <s v="Médio"/>
    <x v="0"/>
    <n v="0"/>
    <n v="0"/>
  </r>
  <r>
    <s v="Porto Murtinho"/>
    <x v="13"/>
    <n v="745"/>
    <n v="0.67"/>
    <n v="0.67700000000000005"/>
    <n v="0.52600000000000002"/>
    <n v="18668.919999999998"/>
    <n v="1"/>
    <x v="2205"/>
    <n v="0"/>
    <s v="Médio"/>
    <x v="1"/>
    <n v="0"/>
    <n v="1"/>
  </r>
  <r>
    <s v="São José Do Jacuri"/>
    <x v="4"/>
    <n v="117"/>
    <n v="0.56999999999999995"/>
    <n v="0.58199999999999996"/>
    <n v="0.41699999999999998"/>
    <n v="9511.69"/>
    <n v="6"/>
    <x v="2206"/>
    <n v="1"/>
    <s v="Médio"/>
    <x v="0"/>
    <n v="0"/>
    <n v="0"/>
  </r>
  <r>
    <s v="Augusto Corrêa"/>
    <x v="12"/>
    <n v="1675"/>
    <n v="0.52"/>
    <n v="0.48"/>
    <n v="0.38"/>
    <n v="6993.3"/>
    <n v="0"/>
    <x v="2207"/>
    <n v="1"/>
    <s v="Baixo"/>
    <x v="4"/>
    <n v="1"/>
    <n v="1"/>
  </r>
  <r>
    <s v="Itapejara D'Oeste"/>
    <x v="6"/>
    <n v="310"/>
    <n v="0.73099999999999998"/>
    <n v="0.71299999999999997"/>
    <n v="0.66100000000000003"/>
    <n v="41342.93"/>
    <n v="4"/>
    <x v="2208"/>
    <n v="0"/>
    <s v="Alto"/>
    <x v="2"/>
    <n v="0"/>
    <n v="0"/>
  </r>
  <r>
    <s v="Simão Dias"/>
    <x v="21"/>
    <n v="1233"/>
    <n v="0.60399999999999998"/>
    <n v="0.57899999999999996"/>
    <n v="0.49199999999999999"/>
    <n v="11848.25"/>
    <n v="7"/>
    <x v="2209"/>
    <n v="0"/>
    <s v="Médio"/>
    <x v="3"/>
    <n v="1"/>
    <n v="0"/>
  </r>
  <r>
    <s v="Soure"/>
    <x v="12"/>
    <n v="1602"/>
    <n v="0.61499999999999999"/>
    <n v="0.58299999999999996"/>
    <n v="0.52500000000000002"/>
    <n v="7329.77"/>
    <n v="15"/>
    <x v="2210"/>
    <n v="0"/>
    <s v="Médio"/>
    <x v="4"/>
    <n v="1"/>
    <n v="0"/>
  </r>
  <r>
    <s v="Divisópolis"/>
    <x v="4"/>
    <n v="383"/>
    <n v="0.60899999999999999"/>
    <n v="0.57699999999999996"/>
    <n v="0.48899999999999999"/>
    <n v="6293.2"/>
    <n v="0"/>
    <x v="2211"/>
    <n v="0"/>
    <s v="Médio"/>
    <x v="0"/>
    <n v="0"/>
    <n v="1"/>
  </r>
  <r>
    <s v="Coração De Jesus"/>
    <x v="4"/>
    <n v="895"/>
    <n v="0.64200000000000002"/>
    <n v="0.57499999999999996"/>
    <n v="0.56999999999999995"/>
    <n v="7776.17"/>
    <n v="26"/>
    <x v="2212"/>
    <n v="0"/>
    <s v="Médio"/>
    <x v="0"/>
    <n v="0"/>
    <n v="0"/>
  </r>
  <r>
    <s v="Nova Mamoré"/>
    <x v="23"/>
    <n v="1095"/>
    <n v="0.59"/>
    <n v="0.61899999999999999"/>
    <n v="0.42399999999999999"/>
    <n v="14846.72"/>
    <n v="8"/>
    <x v="2213"/>
    <n v="1"/>
    <s v="Médio"/>
    <x v="4"/>
    <n v="1"/>
    <n v="0"/>
  </r>
  <r>
    <s v="São João Do Manteninha"/>
    <x v="4"/>
    <n v="142"/>
    <n v="0.64"/>
    <n v="0.623"/>
    <n v="0.52200000000000002"/>
    <n v="11095.53"/>
    <n v="4"/>
    <x v="2214"/>
    <n v="0"/>
    <s v="Médio"/>
    <x v="0"/>
    <n v="0"/>
    <n v="0"/>
  </r>
  <r>
    <s v="Itaperuçu"/>
    <x v="6"/>
    <n v="1348"/>
    <n v="0.63700000000000001"/>
    <n v="0.65400000000000003"/>
    <n v="0.50700000000000001"/>
    <n v="16676.75"/>
    <n v="10"/>
    <x v="2215"/>
    <n v="0"/>
    <s v="Médio"/>
    <x v="2"/>
    <n v="1"/>
    <n v="0"/>
  </r>
  <r>
    <s v="Aurora Do Pará"/>
    <x v="12"/>
    <n v="695"/>
    <n v="0.51900000000000002"/>
    <n v="0.504"/>
    <n v="0.35799999999999998"/>
    <n v="9945.1299999999992"/>
    <n v="0"/>
    <x v="2216"/>
    <n v="1"/>
    <s v="Baixo"/>
    <x v="4"/>
    <n v="0"/>
    <n v="1"/>
  </r>
  <r>
    <s v="Nova Alvorada Do Sul"/>
    <x v="13"/>
    <n v="954"/>
    <n v="0.69"/>
    <n v="0.746"/>
    <n v="0.55400000000000005"/>
    <n v="70601.27"/>
    <n v="14"/>
    <x v="2217"/>
    <n v="0"/>
    <s v="Médio"/>
    <x v="1"/>
    <n v="1"/>
    <n v="0"/>
  </r>
  <r>
    <s v="Caiabu"/>
    <x v="0"/>
    <n v="137"/>
    <n v="0.73"/>
    <n v="0.68200000000000005"/>
    <n v="0.69099999999999995"/>
    <n v="13658.49"/>
    <n v="1"/>
    <x v="2218"/>
    <n v="0"/>
    <s v="Alto"/>
    <x v="0"/>
    <n v="0"/>
    <n v="1"/>
  </r>
  <r>
    <s v="Prado"/>
    <x v="7"/>
    <n v="1131"/>
    <n v="0.621"/>
    <n v="0.61599999999999999"/>
    <n v="0.497"/>
    <n v="14230.09"/>
    <n v="8"/>
    <x v="2219"/>
    <n v="0"/>
    <s v="Médio"/>
    <x v="3"/>
    <n v="1"/>
    <n v="0"/>
  </r>
  <r>
    <s v="Buritizeiro"/>
    <x v="4"/>
    <n v="1641"/>
    <n v="0.624"/>
    <n v="0.60299999999999998"/>
    <n v="0.52400000000000002"/>
    <n v="15293.33"/>
    <n v="17"/>
    <x v="2220"/>
    <n v="0"/>
    <s v="Médio"/>
    <x v="0"/>
    <n v="1"/>
    <n v="0"/>
  </r>
  <r>
    <s v="Alenquer"/>
    <x v="12"/>
    <n v="2342"/>
    <n v="0.56399999999999995"/>
    <n v="0.52900000000000003"/>
    <n v="0.436"/>
    <n v="11999.45"/>
    <n v="3"/>
    <x v="2221"/>
    <n v="1"/>
    <s v="Médio"/>
    <x v="4"/>
    <n v="1"/>
    <n v="0"/>
  </r>
  <r>
    <s v="Junqueiro"/>
    <x v="19"/>
    <n v="545"/>
    <n v="0.57499999999999996"/>
    <n v="0.58599999999999997"/>
    <n v="0.45400000000000001"/>
    <n v="14489.98"/>
    <n v="3"/>
    <x v="2222"/>
    <n v="1"/>
    <s v="Médio"/>
    <x v="3"/>
    <n v="0"/>
    <n v="0"/>
  </r>
  <r>
    <s v="Beruri"/>
    <x v="11"/>
    <n v="832"/>
    <n v="0.50600000000000001"/>
    <n v="0.51200000000000001"/>
    <n v="0.34599999999999997"/>
    <n v="6557.79"/>
    <n v="1"/>
    <x v="2223"/>
    <n v="1"/>
    <s v="Baixo"/>
    <x v="4"/>
    <n v="0"/>
    <n v="1"/>
  </r>
  <r>
    <s v="São Miguel Do Guaporé"/>
    <x v="23"/>
    <n v="568"/>
    <n v="0.65"/>
    <n v="0.64400000000000002"/>
    <n v="0.53700000000000003"/>
    <n v="21385.41"/>
    <n v="5"/>
    <x v="2224"/>
    <n v="0"/>
    <s v="Médio"/>
    <x v="4"/>
    <n v="0"/>
    <n v="0"/>
  </r>
  <r>
    <s v="São Sebastião"/>
    <x v="19"/>
    <n v="943"/>
    <n v="0.55000000000000004"/>
    <n v="0.53700000000000003"/>
    <n v="0.432"/>
    <n v="9874.7900000000009"/>
    <n v="7"/>
    <x v="2225"/>
    <n v="1"/>
    <s v="Baixo"/>
    <x v="3"/>
    <n v="0"/>
    <n v="0"/>
  </r>
  <r>
    <s v="Conceição Do Pará"/>
    <x v="4"/>
    <n v="107"/>
    <n v="0.7"/>
    <n v="0.68700000000000006"/>
    <n v="0.58799999999999997"/>
    <n v="43314.1"/>
    <n v="3"/>
    <x v="2226"/>
    <n v="0"/>
    <s v="Alto"/>
    <x v="0"/>
    <n v="0"/>
    <n v="0"/>
  </r>
  <r>
    <s v="Jequitaí"/>
    <x v="4"/>
    <n v="288"/>
    <n v="0.64300000000000002"/>
    <n v="0.60499999999999998"/>
    <n v="0.55200000000000005"/>
    <n v="9424.86"/>
    <n v="3"/>
    <x v="2227"/>
    <n v="0"/>
    <s v="Médio"/>
    <x v="0"/>
    <n v="0"/>
    <n v="0"/>
  </r>
  <r>
    <s v="Joaquim Gomes"/>
    <x v="19"/>
    <n v="1290"/>
    <n v="0.53100000000000003"/>
    <n v="0.50900000000000001"/>
    <n v="0.38600000000000001"/>
    <n v="8876.43"/>
    <n v="16"/>
    <x v="2228"/>
    <n v="1"/>
    <s v="Baixo"/>
    <x v="3"/>
    <n v="1"/>
    <n v="0"/>
  </r>
  <r>
    <s v="Arinos"/>
    <x v="4"/>
    <n v="755"/>
    <n v="0.66"/>
    <n v="0.60699999999999998"/>
    <n v="0.56999999999999995"/>
    <n v="11200.04"/>
    <n v="17"/>
    <x v="2229"/>
    <n v="0"/>
    <s v="Médio"/>
    <x v="0"/>
    <n v="0"/>
    <n v="0"/>
  </r>
  <r>
    <s v="Itupiranga"/>
    <x v="12"/>
    <n v="1857"/>
    <n v="0.52800000000000002"/>
    <n v="0.54300000000000004"/>
    <n v="0.36399999999999999"/>
    <n v="9860.2099999999991"/>
    <n v="32"/>
    <x v="2230"/>
    <n v="1"/>
    <s v="Baixo"/>
    <x v="4"/>
    <n v="1"/>
    <n v="0"/>
  </r>
  <r>
    <s v="Presidente Sarney"/>
    <x v="18"/>
    <n v="333"/>
    <n v="0.55700000000000005"/>
    <n v="0.48599999999999999"/>
    <n v="0.47199999999999998"/>
    <n v="7665.58"/>
    <n v="0"/>
    <x v="2231"/>
    <n v="1"/>
    <s v="Médio"/>
    <x v="3"/>
    <n v="0"/>
    <n v="1"/>
  </r>
  <r>
    <s v="Brasiléia"/>
    <x v="26"/>
    <n v="1020"/>
    <n v="0.61399999999999999"/>
    <n v="0.61899999999999999"/>
    <n v="0.48499999999999999"/>
    <n v="16728.68"/>
    <n v="13"/>
    <x v="2232"/>
    <n v="0"/>
    <s v="Médio"/>
    <x v="4"/>
    <n v="1"/>
    <n v="0"/>
  </r>
  <r>
    <s v="Ipixuna"/>
    <x v="11"/>
    <n v="834"/>
    <n v="0.48099999999999998"/>
    <n v="0.47599999999999998"/>
    <n v="0.30199999999999999"/>
    <n v="4533.95"/>
    <n v="11"/>
    <x v="2233"/>
    <n v="1"/>
    <s v="Baixo"/>
    <x v="4"/>
    <n v="0"/>
    <n v="0"/>
  </r>
  <r>
    <s v="União"/>
    <x v="22"/>
    <n v="1302"/>
    <n v="0.57999999999999996"/>
    <n v="0.54200000000000004"/>
    <n v="0.45300000000000001"/>
    <n v="7428.39"/>
    <n v="18"/>
    <x v="2234"/>
    <n v="1"/>
    <s v="Médio"/>
    <x v="3"/>
    <n v="1"/>
    <n v="0"/>
  </r>
  <r>
    <s v="Araioses"/>
    <x v="18"/>
    <n v="932"/>
    <n v="0.52100000000000002"/>
    <n v="0.497"/>
    <n v="0.40200000000000002"/>
    <n v="5672.48"/>
    <n v="2"/>
    <x v="2235"/>
    <n v="1"/>
    <s v="Baixo"/>
    <x v="3"/>
    <n v="0"/>
    <n v="1"/>
  </r>
  <r>
    <s v="Campo Erê"/>
    <x v="14"/>
    <n v="335"/>
    <n v="0.69"/>
    <n v="0.70199999999999996"/>
    <n v="0.59499999999999997"/>
    <n v="30017.15"/>
    <n v="10"/>
    <x v="2236"/>
    <n v="0"/>
    <s v="Médio"/>
    <x v="2"/>
    <n v="0"/>
    <n v="0"/>
  </r>
  <r>
    <s v="Viseu"/>
    <x v="12"/>
    <n v="1726"/>
    <n v="0.51500000000000001"/>
    <n v="0.48199999999999998"/>
    <n v="0.36599999999999999"/>
    <n v="11170.38"/>
    <n v="24"/>
    <x v="2237"/>
    <n v="1"/>
    <s v="Baixo"/>
    <x v="4"/>
    <n v="1"/>
    <n v="0"/>
  </r>
  <r>
    <s v="Piracuruca"/>
    <x v="22"/>
    <n v="1111"/>
    <n v="0.59599999999999997"/>
    <n v="0.57499999999999996"/>
    <n v="0.47799999999999998"/>
    <n v="8418.81"/>
    <n v="12"/>
    <x v="2238"/>
    <n v="1"/>
    <s v="Médio"/>
    <x v="3"/>
    <n v="1"/>
    <n v="0"/>
  </r>
  <r>
    <s v="Sertânia"/>
    <x v="5"/>
    <n v="1276"/>
    <n v="0.61299999999999999"/>
    <n v="0.60099999999999998"/>
    <n v="0.51"/>
    <n v="8002.14"/>
    <n v="8"/>
    <x v="2239"/>
    <n v="0"/>
    <s v="Médio"/>
    <x v="3"/>
    <n v="1"/>
    <n v="0"/>
  </r>
  <r>
    <s v="Igarapé-Miri"/>
    <x v="12"/>
    <n v="2099"/>
    <n v="0.54700000000000004"/>
    <n v="0.51400000000000001"/>
    <n v="0.41299999999999998"/>
    <n v="6054.45"/>
    <n v="2"/>
    <x v="2240"/>
    <n v="1"/>
    <s v="Baixo"/>
    <x v="4"/>
    <n v="1"/>
    <n v="1"/>
  </r>
  <r>
    <s v="Varzelândia"/>
    <x v="4"/>
    <n v="597"/>
    <n v="0.59399999999999997"/>
    <n v="0.54600000000000004"/>
    <n v="0.47699999999999998"/>
    <n v="7397.55"/>
    <n v="17"/>
    <x v="2241"/>
    <n v="1"/>
    <s v="Médio"/>
    <x v="0"/>
    <n v="0"/>
    <n v="0"/>
  </r>
  <r>
    <s v="Araruna"/>
    <x v="17"/>
    <n v="600"/>
    <n v="0.56999999999999995"/>
    <n v="0.54900000000000004"/>
    <n v="0.439"/>
    <n v="7653.89"/>
    <n v="5"/>
    <x v="2242"/>
    <n v="1"/>
    <s v="Médio"/>
    <x v="3"/>
    <n v="0"/>
    <n v="0"/>
  </r>
  <r>
    <s v="Dona Eusébia"/>
    <x v="4"/>
    <n v="246"/>
    <n v="0.70099999999999996"/>
    <n v="0.68400000000000005"/>
    <n v="0.59799999999999998"/>
    <n v="11335.54"/>
    <n v="3"/>
    <x v="2243"/>
    <n v="0"/>
    <s v="Alto"/>
    <x v="0"/>
    <n v="0"/>
    <n v="0"/>
  </r>
  <r>
    <s v="Coruripe"/>
    <x v="19"/>
    <n v="3491"/>
    <n v="0.626"/>
    <n v="0.59099999999999997"/>
    <n v="0.54100000000000004"/>
    <n v="27183.71"/>
    <n v="25"/>
    <x v="2244"/>
    <n v="0"/>
    <s v="Médio"/>
    <x v="3"/>
    <n v="1"/>
    <n v="0"/>
  </r>
  <r>
    <s v="Custódia"/>
    <x v="5"/>
    <n v="1425"/>
    <n v="0.59399999999999997"/>
    <n v="0.60699999999999998"/>
    <n v="0.48899999999999999"/>
    <n v="9983.73"/>
    <n v="28"/>
    <x v="2245"/>
    <n v="1"/>
    <s v="Médio"/>
    <x v="3"/>
    <n v="1"/>
    <n v="0"/>
  </r>
  <r>
    <s v="Juruti"/>
    <x v="12"/>
    <n v="1743"/>
    <n v="0.59"/>
    <n v="0.54700000000000004"/>
    <n v="0.501"/>
    <n v="17038.21"/>
    <n v="11"/>
    <x v="2246"/>
    <n v="1"/>
    <s v="Médio"/>
    <x v="4"/>
    <n v="1"/>
    <n v="0"/>
  </r>
  <r>
    <s v="Buíque"/>
    <x v="5"/>
    <n v="1550"/>
    <n v="0.52700000000000002"/>
    <n v="0.497"/>
    <n v="0.39500000000000002"/>
    <n v="6528.24"/>
    <n v="5"/>
    <x v="2247"/>
    <n v="1"/>
    <s v="Baixo"/>
    <x v="3"/>
    <n v="1"/>
    <n v="0"/>
  </r>
  <r>
    <s v="Diamante Do Norte"/>
    <x v="6"/>
    <n v="209"/>
    <n v="0.72299999999999998"/>
    <n v="0.69899999999999995"/>
    <n v="0.65700000000000003"/>
    <n v="58039.48"/>
    <n v="3"/>
    <x v="2248"/>
    <n v="0"/>
    <s v="Alto"/>
    <x v="2"/>
    <n v="0"/>
    <n v="0"/>
  </r>
  <r>
    <s v="Charqueadas"/>
    <x v="3"/>
    <n v="1541"/>
    <n v="0.747"/>
    <n v="0.72599999999999998"/>
    <n v="0.65900000000000003"/>
    <n v="29205.05"/>
    <n v="27"/>
    <x v="2249"/>
    <n v="0"/>
    <s v="Alto"/>
    <x v="2"/>
    <n v="1"/>
    <n v="0"/>
  </r>
  <r>
    <s v="Batalha"/>
    <x v="19"/>
    <n v="806"/>
    <n v="0.59399999999999997"/>
    <n v="0.56299999999999994"/>
    <n v="0.496"/>
    <n v="8803.02"/>
    <n v="25"/>
    <x v="2250"/>
    <n v="1"/>
    <s v="Médio"/>
    <x v="3"/>
    <n v="0"/>
    <n v="0"/>
  </r>
  <r>
    <s v="Cachoeira Alta"/>
    <x v="10"/>
    <n v="480"/>
    <n v="0.71"/>
    <n v="0.75"/>
    <n v="0.56899999999999995"/>
    <n v="21782.23"/>
    <n v="7"/>
    <x v="2251"/>
    <n v="0"/>
    <s v="Alto"/>
    <x v="1"/>
    <n v="0"/>
    <n v="0"/>
  </r>
  <r>
    <s v="Alto Paraíso"/>
    <x v="23"/>
    <n v="177"/>
    <n v="0.625"/>
    <n v="0.66400000000000003"/>
    <n v="0.45700000000000002"/>
    <n v="13957.19"/>
    <n v="8"/>
    <x v="2252"/>
    <n v="0"/>
    <s v="Médio"/>
    <x v="4"/>
    <n v="0"/>
    <n v="0"/>
  </r>
  <r>
    <s v="Gurinhatã"/>
    <x v="4"/>
    <n v="112"/>
    <n v="0.68"/>
    <n v="0.69099999999999995"/>
    <n v="0.52500000000000002"/>
    <n v="20858.97"/>
    <n v="1"/>
    <x v="2253"/>
    <n v="0"/>
    <s v="Médio"/>
    <x v="0"/>
    <n v="0"/>
    <n v="1"/>
  </r>
  <r>
    <s v="Serra Azul"/>
    <x v="0"/>
    <n v="506"/>
    <n v="0.69"/>
    <n v="0.69699999999999995"/>
    <n v="0.57199999999999995"/>
    <n v="10651.27"/>
    <n v="3"/>
    <x v="2254"/>
    <n v="0"/>
    <s v="Médio"/>
    <x v="0"/>
    <n v="0"/>
    <n v="0"/>
  </r>
  <r>
    <s v="Teixeira Soares"/>
    <x v="6"/>
    <n v="252"/>
    <n v="0.67"/>
    <n v="0.67600000000000005"/>
    <n v="0.54400000000000004"/>
    <n v="28166.74"/>
    <n v="6"/>
    <x v="2255"/>
    <n v="0"/>
    <s v="Médio"/>
    <x v="2"/>
    <n v="0"/>
    <n v="0"/>
  </r>
  <r>
    <s v="Manaquiri"/>
    <x v="11"/>
    <n v="628"/>
    <n v="0.59599999999999997"/>
    <n v="0.55600000000000005"/>
    <n v="0.51"/>
    <n v="8518.3700000000008"/>
    <n v="2"/>
    <x v="2256"/>
    <n v="1"/>
    <s v="Médio"/>
    <x v="4"/>
    <n v="0"/>
    <n v="1"/>
  </r>
  <r>
    <s v="Santana De Pirapama"/>
    <x v="4"/>
    <n v="176"/>
    <n v="0.628"/>
    <n v="0.61699999999999999"/>
    <n v="0.49299999999999999"/>
    <n v="11566.8"/>
    <n v="8"/>
    <x v="2257"/>
    <n v="0"/>
    <s v="Médio"/>
    <x v="0"/>
    <n v="0"/>
    <n v="0"/>
  </r>
  <r>
    <s v="São Domingos"/>
    <x v="10"/>
    <n v="401"/>
    <n v="0.59699999999999998"/>
    <n v="0.57599999999999996"/>
    <n v="0.44500000000000001"/>
    <n v="11816.12"/>
    <n v="10"/>
    <x v="2258"/>
    <n v="1"/>
    <s v="Médio"/>
    <x v="1"/>
    <n v="0"/>
    <n v="0"/>
  </r>
  <r>
    <s v="Marechal Deodoro"/>
    <x v="19"/>
    <n v="3052"/>
    <n v="0.64200000000000002"/>
    <n v="0.64100000000000001"/>
    <n v="0.52"/>
    <n v="31655.89"/>
    <n v="10"/>
    <x v="2259"/>
    <n v="0"/>
    <s v="Médio"/>
    <x v="3"/>
    <n v="1"/>
    <n v="0"/>
  </r>
  <r>
    <s v="Pirajuba"/>
    <x v="4"/>
    <n v="252"/>
    <n v="0.72299999999999998"/>
    <n v="0.748"/>
    <n v="0.58799999999999997"/>
    <n v="43359.63"/>
    <n v="1"/>
    <x v="2260"/>
    <n v="0"/>
    <s v="Alto"/>
    <x v="0"/>
    <n v="0"/>
    <n v="1"/>
  </r>
  <r>
    <s v="Capela"/>
    <x v="21"/>
    <n v="1025"/>
    <n v="0.61499999999999999"/>
    <n v="0.59599999999999997"/>
    <n v="0.51"/>
    <n v="9252.19"/>
    <n v="21"/>
    <x v="2261"/>
    <n v="0"/>
    <s v="Médio"/>
    <x v="3"/>
    <n v="1"/>
    <n v="0"/>
  </r>
  <r>
    <s v="Sarandi"/>
    <x v="3"/>
    <n v="883"/>
    <n v="0.77700000000000002"/>
    <n v="0.77600000000000002"/>
    <n v="0.70499999999999996"/>
    <n v="34589.72"/>
    <n v="31"/>
    <x v="2262"/>
    <n v="0"/>
    <s v="Alto"/>
    <x v="2"/>
    <n v="0"/>
    <n v="0"/>
  </r>
  <r>
    <s v="Fama"/>
    <x v="4"/>
    <n v="56"/>
    <n v="0.72"/>
    <n v="0.7"/>
    <n v="0.61"/>
    <n v="16451.330000000002"/>
    <n v="1"/>
    <x v="2263"/>
    <n v="0"/>
    <s v="Alto"/>
    <x v="0"/>
    <n v="0"/>
    <n v="1"/>
  </r>
  <r>
    <s v="Mazagão"/>
    <x v="24"/>
    <n v="746"/>
    <n v="0.59"/>
    <n v="0.60899999999999999"/>
    <n v="0.44900000000000001"/>
    <n v="11601.08"/>
    <n v="22"/>
    <x v="2264"/>
    <n v="1"/>
    <s v="Médio"/>
    <x v="4"/>
    <n v="0"/>
    <n v="0"/>
  </r>
  <r>
    <s v="Missal"/>
    <x v="6"/>
    <n v="280"/>
    <n v="0.71099999999999997"/>
    <n v="0.71399999999999997"/>
    <n v="0.60799999999999998"/>
    <n v="30479.97"/>
    <n v="26"/>
    <x v="2265"/>
    <n v="0"/>
    <s v="Alto"/>
    <x v="2"/>
    <n v="0"/>
    <n v="0"/>
  </r>
  <r>
    <s v="Barra Da Estiva"/>
    <x v="7"/>
    <n v="680"/>
    <n v="0.57499999999999996"/>
    <n v="0.56599999999999995"/>
    <n v="0.46899999999999997"/>
    <n v="11036.96"/>
    <n v="16"/>
    <x v="2266"/>
    <n v="1"/>
    <s v="Médio"/>
    <x v="3"/>
    <n v="0"/>
    <n v="0"/>
  </r>
  <r>
    <s v="Floresta Azul"/>
    <x v="7"/>
    <n v="443"/>
    <n v="0.55700000000000005"/>
    <n v="0.54800000000000004"/>
    <n v="0.43099999999999999"/>
    <n v="6971.66"/>
    <n v="2"/>
    <x v="2267"/>
    <n v="1"/>
    <s v="Médio"/>
    <x v="3"/>
    <n v="0"/>
    <n v="1"/>
  </r>
  <r>
    <s v="Tupanciretã"/>
    <x v="3"/>
    <n v="923"/>
    <n v="0.71"/>
    <n v="0.72099999999999997"/>
    <n v="0.59599999999999997"/>
    <n v="48195.3"/>
    <n v="27"/>
    <x v="2268"/>
    <n v="0"/>
    <s v="Alto"/>
    <x v="2"/>
    <n v="0"/>
    <n v="0"/>
  </r>
  <r>
    <s v="Bocaiúva Do Sul"/>
    <x v="6"/>
    <n v="371"/>
    <n v="0.64"/>
    <n v="0.67900000000000005"/>
    <n v="0.47299999999999998"/>
    <n v="15866.17"/>
    <n v="9"/>
    <x v="2269"/>
    <n v="0"/>
    <s v="Médio"/>
    <x v="2"/>
    <n v="0"/>
    <n v="0"/>
  </r>
  <r>
    <s v="Datas"/>
    <x v="4"/>
    <n v="190"/>
    <n v="0.61599999999999999"/>
    <n v="0.59"/>
    <n v="0.52400000000000002"/>
    <n v="9328.5499999999993"/>
    <n v="2"/>
    <x v="2270"/>
    <n v="0"/>
    <s v="Médio"/>
    <x v="0"/>
    <n v="0"/>
    <n v="1"/>
  </r>
  <r>
    <s v="Santa Cruz Da Vitória"/>
    <x v="7"/>
    <n v="291"/>
    <n v="0.61"/>
    <n v="0.57299999999999995"/>
    <n v="0.504"/>
    <n v="8154.16"/>
    <n v="8"/>
    <x v="2271"/>
    <n v="0"/>
    <s v="Médio"/>
    <x v="3"/>
    <n v="0"/>
    <n v="0"/>
  </r>
  <r>
    <s v="Serra Dos Aimorés"/>
    <x v="4"/>
    <n v="429"/>
    <n v="0.65"/>
    <n v="0.65300000000000002"/>
    <n v="0.53900000000000003"/>
    <n v="10987.21"/>
    <n v="11"/>
    <x v="2272"/>
    <n v="0"/>
    <s v="Médio"/>
    <x v="0"/>
    <n v="0"/>
    <n v="0"/>
  </r>
  <r>
    <s v="Santa Cruz Cabrália"/>
    <x v="7"/>
    <n v="1162"/>
    <n v="0.65400000000000003"/>
    <n v="0.624"/>
    <n v="0.57099999999999995"/>
    <n v="11955.99"/>
    <n v="7"/>
    <x v="2273"/>
    <n v="0"/>
    <s v="Médio"/>
    <x v="3"/>
    <n v="1"/>
    <n v="0"/>
  </r>
  <r>
    <s v="Rio Largo"/>
    <x v="19"/>
    <n v="4296"/>
    <n v="0.64300000000000002"/>
    <n v="0.61599999999999999"/>
    <n v="0.54700000000000004"/>
    <n v="12968.97"/>
    <n v="56"/>
    <x v="2274"/>
    <n v="0"/>
    <s v="Médio"/>
    <x v="3"/>
    <n v="1"/>
    <n v="0"/>
  </r>
  <r>
    <s v="Ponte Serrada"/>
    <x v="14"/>
    <n v="389"/>
    <n v="0.69299999999999995"/>
    <n v="0.69"/>
    <n v="0.61"/>
    <n v="19001.89"/>
    <n v="5"/>
    <x v="2275"/>
    <n v="0"/>
    <s v="Médio"/>
    <x v="2"/>
    <n v="0"/>
    <n v="0"/>
  </r>
  <r>
    <s v="Campanário"/>
    <x v="4"/>
    <n v="138"/>
    <n v="0.61599999999999999"/>
    <n v="0.60699999999999998"/>
    <n v="0.46400000000000002"/>
    <n v="10645.43"/>
    <n v="1"/>
    <x v="2276"/>
    <n v="0"/>
    <s v="Médio"/>
    <x v="0"/>
    <n v="0"/>
    <n v="1"/>
  </r>
  <r>
    <s v="Rio Do Prado"/>
    <x v="4"/>
    <n v="154"/>
    <n v="0.60499999999999998"/>
    <n v="0.57299999999999995"/>
    <n v="0.47899999999999998"/>
    <n v="7413.71"/>
    <n v="4"/>
    <x v="2277"/>
    <n v="0"/>
    <s v="Médio"/>
    <x v="0"/>
    <n v="0"/>
    <n v="0"/>
  </r>
  <r>
    <s v="Monte Alegre"/>
    <x v="12"/>
    <n v="1652"/>
    <n v="0.58899999999999997"/>
    <n v="0.54100000000000004"/>
    <n v="0.495"/>
    <n v="11910.55"/>
    <n v="18"/>
    <x v="2278"/>
    <n v="1"/>
    <s v="Médio"/>
    <x v="4"/>
    <n v="1"/>
    <n v="0"/>
  </r>
  <r>
    <s v="Aquidabã"/>
    <x v="21"/>
    <n v="774"/>
    <n v="0.57799999999999996"/>
    <n v="0.57299999999999995"/>
    <n v="0.45200000000000001"/>
    <n v="10880.89"/>
    <n v="7"/>
    <x v="2279"/>
    <n v="1"/>
    <s v="Médio"/>
    <x v="3"/>
    <n v="0"/>
    <n v="0"/>
  </r>
  <r>
    <s v="Maurilândia"/>
    <x v="10"/>
    <n v="820"/>
    <n v="0.67700000000000005"/>
    <n v="0.68200000000000005"/>
    <n v="0.55400000000000005"/>
    <n v="14248.34"/>
    <n v="5"/>
    <x v="2280"/>
    <n v="0"/>
    <s v="Médio"/>
    <x v="1"/>
    <n v="0"/>
    <n v="0"/>
  </r>
  <r>
    <s v="Barra"/>
    <x v="7"/>
    <n v="1558"/>
    <n v="0.55700000000000005"/>
    <n v="0.503"/>
    <n v="0.45700000000000002"/>
    <n v="6408.63"/>
    <n v="89"/>
    <x v="2281"/>
    <n v="1"/>
    <s v="Médio"/>
    <x v="3"/>
    <n v="1"/>
    <n v="0"/>
  </r>
  <r>
    <s v="Serra Do Ramalho"/>
    <x v="7"/>
    <n v="431"/>
    <n v="0.59499999999999997"/>
    <n v="0.53"/>
    <n v="0.51200000000000001"/>
    <n v="8491.14"/>
    <n v="40"/>
    <x v="2282"/>
    <n v="1"/>
    <s v="Médio"/>
    <x v="3"/>
    <n v="0"/>
    <n v="0"/>
  </r>
  <r>
    <s v="Vicentinópolis"/>
    <x v="10"/>
    <n v="402"/>
    <n v="0.68400000000000005"/>
    <n v="0.70699999999999996"/>
    <n v="0.56200000000000006"/>
    <n v="41609.86"/>
    <n v="7"/>
    <x v="2283"/>
    <n v="0"/>
    <s v="Médio"/>
    <x v="1"/>
    <n v="0"/>
    <n v="0"/>
  </r>
  <r>
    <s v="Felisburgo"/>
    <x v="4"/>
    <n v="270"/>
    <n v="0.58299999999999996"/>
    <n v="0.57699999999999996"/>
    <n v="0.46200000000000002"/>
    <n v="7961.67"/>
    <n v="6"/>
    <x v="2284"/>
    <n v="1"/>
    <s v="Médio"/>
    <x v="0"/>
    <n v="0"/>
    <n v="0"/>
  </r>
  <r>
    <s v="Lagoa Da Canoa"/>
    <x v="19"/>
    <n v="651"/>
    <n v="0.55200000000000005"/>
    <n v="0.54100000000000004"/>
    <n v="0.443"/>
    <n v="6907.22"/>
    <n v="2"/>
    <x v="2285"/>
    <n v="1"/>
    <s v="Médio"/>
    <x v="3"/>
    <n v="0"/>
    <n v="1"/>
  </r>
  <r>
    <s v="Tracuateua"/>
    <x v="12"/>
    <n v="555"/>
    <n v="0.53100000000000003"/>
    <n v="0.51400000000000001"/>
    <n v="0.376"/>
    <n v="7769.35"/>
    <n v="11"/>
    <x v="2286"/>
    <n v="1"/>
    <s v="Baixo"/>
    <x v="4"/>
    <n v="0"/>
    <n v="0"/>
  </r>
  <r>
    <s v="Boca Da Mata"/>
    <x v="19"/>
    <n v="1148"/>
    <n v="0.60399999999999998"/>
    <n v="0.56000000000000005"/>
    <n v="0.51800000000000002"/>
    <n v="9670.16"/>
    <n v="4"/>
    <x v="2287"/>
    <n v="0"/>
    <s v="Médio"/>
    <x v="3"/>
    <n v="1"/>
    <n v="0"/>
  </r>
  <r>
    <s v="São Cristóvão"/>
    <x v="21"/>
    <n v="4562"/>
    <n v="0.66200000000000003"/>
    <n v="0.624"/>
    <n v="0.58099999999999996"/>
    <n v="10172.459999999999"/>
    <n v="33"/>
    <x v="2288"/>
    <n v="0"/>
    <s v="Médio"/>
    <x v="3"/>
    <n v="1"/>
    <n v="0"/>
  </r>
  <r>
    <s v="Tapejara"/>
    <x v="3"/>
    <n v="712"/>
    <n v="0.76"/>
    <n v="0.76300000000000001"/>
    <n v="0.68799999999999994"/>
    <n v="36329.19"/>
    <n v="24"/>
    <x v="2289"/>
    <n v="0"/>
    <s v="Alto"/>
    <x v="2"/>
    <n v="0"/>
    <n v="0"/>
  </r>
  <r>
    <s v="Santa Cecília"/>
    <x v="14"/>
    <n v="904"/>
    <n v="0.69799999999999995"/>
    <n v="0.69699999999999995"/>
    <n v="0.59699999999999998"/>
    <n v="21635.89"/>
    <n v="7"/>
    <x v="2290"/>
    <n v="0"/>
    <s v="Médio"/>
    <x v="2"/>
    <n v="0"/>
    <n v="0"/>
  </r>
  <r>
    <s v="Brasilândia"/>
    <x v="13"/>
    <n v="488"/>
    <n v="0.70099999999999996"/>
    <n v="0.72099999999999997"/>
    <n v="0.56999999999999995"/>
    <n v="40947.839999999997"/>
    <n v="11"/>
    <x v="2291"/>
    <n v="0"/>
    <s v="Alto"/>
    <x v="1"/>
    <n v="0"/>
    <n v="0"/>
  </r>
  <r>
    <s v="Rio Bonito Do Iguaçu"/>
    <x v="6"/>
    <n v="232"/>
    <n v="0.629"/>
    <n v="0.63100000000000001"/>
    <n v="0.498"/>
    <n v="20415.349999999999"/>
    <n v="18"/>
    <x v="2292"/>
    <n v="0"/>
    <s v="Médio"/>
    <x v="2"/>
    <n v="0"/>
    <n v="0"/>
  </r>
  <r>
    <s v="Bom Jardim"/>
    <x v="18"/>
    <n v="1336"/>
    <n v="0.54"/>
    <n v="0.51900000000000002"/>
    <n v="0.4"/>
    <n v="6809.03"/>
    <n v="59"/>
    <x v="2293"/>
    <n v="1"/>
    <s v="Baixo"/>
    <x v="3"/>
    <n v="1"/>
    <n v="0"/>
  </r>
  <r>
    <s v="São Domingos"/>
    <x v="14"/>
    <n v="316"/>
    <n v="0.76500000000000001"/>
    <n v="0.76900000000000002"/>
    <n v="0.67500000000000004"/>
    <n v="34322.769999999997"/>
    <n v="8"/>
    <x v="2294"/>
    <n v="0"/>
    <s v="Alto"/>
    <x v="2"/>
    <n v="0"/>
    <n v="0"/>
  </r>
  <r>
    <s v="Moreira Sales"/>
    <x v="6"/>
    <n v="533"/>
    <n v="0.67500000000000004"/>
    <n v="0.67300000000000004"/>
    <n v="0.56999999999999995"/>
    <n v="19092.63"/>
    <n v="12"/>
    <x v="2295"/>
    <n v="0"/>
    <s v="Médio"/>
    <x v="2"/>
    <n v="0"/>
    <n v="0"/>
  </r>
  <r>
    <s v="Poço Redondo"/>
    <x v="21"/>
    <n v="657"/>
    <n v="0.52900000000000003"/>
    <n v="0.51900000000000002"/>
    <n v="0.376"/>
    <n v="7723.55"/>
    <n v="4"/>
    <x v="2296"/>
    <n v="1"/>
    <s v="Baixo"/>
    <x v="3"/>
    <n v="0"/>
    <n v="0"/>
  </r>
  <r>
    <s v="Pompéu"/>
    <x v="4"/>
    <n v="1517"/>
    <n v="0.69"/>
    <n v="0.69399999999999995"/>
    <n v="0.56399999999999995"/>
    <n v="21402.21"/>
    <n v="35"/>
    <x v="2297"/>
    <n v="0"/>
    <s v="Médio"/>
    <x v="0"/>
    <n v="1"/>
    <n v="0"/>
  </r>
  <r>
    <s v="Ivaí"/>
    <x v="6"/>
    <n v="317"/>
    <n v="0.65"/>
    <n v="0.65400000000000003"/>
    <n v="0.53400000000000003"/>
    <n v="20708.79"/>
    <n v="11"/>
    <x v="2298"/>
    <n v="0"/>
    <s v="Médio"/>
    <x v="2"/>
    <n v="0"/>
    <n v="0"/>
  </r>
  <r>
    <s v="Paulo Ramos"/>
    <x v="18"/>
    <n v="874"/>
    <n v="0.55000000000000004"/>
    <n v="0.54600000000000004"/>
    <n v="0.44700000000000001"/>
    <n v="7303.11"/>
    <n v="1"/>
    <x v="2299"/>
    <n v="1"/>
    <s v="Baixo"/>
    <x v="3"/>
    <n v="0"/>
    <n v="1"/>
  </r>
  <r>
    <s v="Igaci"/>
    <x v="19"/>
    <n v="429"/>
    <n v="0.56399999999999995"/>
    <n v="0.54700000000000004"/>
    <n v="0.42399999999999999"/>
    <n v="6427.14"/>
    <n v="35"/>
    <x v="2300"/>
    <n v="1"/>
    <s v="Médio"/>
    <x v="3"/>
    <n v="0"/>
    <n v="0"/>
  </r>
  <r>
    <s v="Itagi"/>
    <x v="7"/>
    <n v="603"/>
    <n v="0.54"/>
    <n v="0.54300000000000004"/>
    <n v="0.42599999999999999"/>
    <n v="8089.38"/>
    <n v="10"/>
    <x v="2301"/>
    <n v="1"/>
    <s v="Baixo"/>
    <x v="3"/>
    <n v="0"/>
    <n v="0"/>
  </r>
  <r>
    <s v="Claraval"/>
    <x v="4"/>
    <n v="158"/>
    <n v="0.69799999999999995"/>
    <n v="0.68700000000000006"/>
    <n v="0.58399999999999996"/>
    <n v="28481.64"/>
    <n v="1"/>
    <x v="2302"/>
    <n v="0"/>
    <s v="Médio"/>
    <x v="0"/>
    <n v="0"/>
    <n v="1"/>
  </r>
  <r>
    <s v="São Jerônimo"/>
    <x v="3"/>
    <n v="906"/>
    <n v="0.69599999999999995"/>
    <n v="0.73399999999999999"/>
    <n v="0.56000000000000005"/>
    <n v="24006.46"/>
    <n v="20"/>
    <x v="2303"/>
    <n v="0"/>
    <s v="Médio"/>
    <x v="2"/>
    <n v="0"/>
    <n v="0"/>
  </r>
  <r>
    <s v="Terra Santa"/>
    <x v="12"/>
    <n v="1048"/>
    <n v="0.63500000000000001"/>
    <n v="0.60199999999999998"/>
    <n v="0.55800000000000005"/>
    <n v="25312.1"/>
    <n v="12"/>
    <x v="2304"/>
    <n v="0"/>
    <s v="Médio"/>
    <x v="4"/>
    <n v="1"/>
    <n v="0"/>
  </r>
  <r>
    <s v="Teotônio Vilela"/>
    <x v="19"/>
    <n v="2895"/>
    <n v="0.56399999999999995"/>
    <n v="0.54900000000000004"/>
    <n v="0.46600000000000003"/>
    <n v="8947.42"/>
    <n v="7"/>
    <x v="2305"/>
    <n v="1"/>
    <s v="Médio"/>
    <x v="3"/>
    <n v="1"/>
    <n v="0"/>
  </r>
  <r>
    <s v="Cacequi"/>
    <x v="3"/>
    <n v="587"/>
    <n v="0.7"/>
    <n v="0.68"/>
    <n v="0.626"/>
    <n v="22585.03"/>
    <n v="8"/>
    <x v="2306"/>
    <n v="0"/>
    <s v="Alto"/>
    <x v="2"/>
    <n v="0"/>
    <n v="0"/>
  </r>
  <r>
    <s v="Planalto"/>
    <x v="7"/>
    <n v="1015"/>
    <n v="0.56000000000000005"/>
    <n v="0.55700000000000005"/>
    <n v="0.42799999999999999"/>
    <n v="8349.7999999999993"/>
    <n v="25"/>
    <x v="2307"/>
    <n v="1"/>
    <s v="Médio"/>
    <x v="3"/>
    <n v="1"/>
    <n v="0"/>
  </r>
  <r>
    <s v="Candói"/>
    <x v="6"/>
    <n v="463"/>
    <n v="0.63500000000000001"/>
    <n v="0.65500000000000003"/>
    <n v="0.503"/>
    <n v="30660.05"/>
    <n v="17"/>
    <x v="2308"/>
    <n v="0"/>
    <s v="Médio"/>
    <x v="2"/>
    <n v="0"/>
    <n v="0"/>
  </r>
  <r>
    <s v="Piancó"/>
    <x v="17"/>
    <n v="651"/>
    <n v="0.621"/>
    <n v="0.59299999999999997"/>
    <n v="0.55000000000000004"/>
    <n v="10484.200000000001"/>
    <n v="8"/>
    <x v="2309"/>
    <n v="0"/>
    <s v="Médio"/>
    <x v="3"/>
    <n v="0"/>
    <n v="0"/>
  </r>
  <r>
    <s v="Santana Da Ponte Pensa"/>
    <x v="0"/>
    <n v="35"/>
    <n v="0.77300000000000002"/>
    <n v="0.751"/>
    <n v="0.73299999999999998"/>
    <n v="21581.49"/>
    <n v="1"/>
    <x v="2310"/>
    <n v="0"/>
    <s v="Alto"/>
    <x v="0"/>
    <n v="0"/>
    <n v="1"/>
  </r>
  <r>
    <s v="Igreja Nova"/>
    <x v="19"/>
    <n v="334"/>
    <n v="0.56799999999999995"/>
    <n v="0.55600000000000005"/>
    <n v="0.42799999999999999"/>
    <n v="13425.98"/>
    <n v="3"/>
    <x v="2311"/>
    <n v="1"/>
    <s v="Médio"/>
    <x v="3"/>
    <n v="0"/>
    <n v="0"/>
  </r>
  <r>
    <s v="Monte Alegre De Goiás"/>
    <x v="10"/>
    <n v="229"/>
    <n v="0.61499999999999999"/>
    <n v="0.59199999999999997"/>
    <n v="0.48099999999999998"/>
    <n v="9732.41"/>
    <n v="1"/>
    <x v="2312"/>
    <n v="0"/>
    <s v="Médio"/>
    <x v="1"/>
    <n v="0"/>
    <n v="1"/>
  </r>
  <r>
    <s v="Pão De Açúcar"/>
    <x v="19"/>
    <n v="756"/>
    <n v="0.59299999999999997"/>
    <n v="0.53600000000000003"/>
    <n v="0.49099999999999999"/>
    <n v="6761.58"/>
    <n v="6"/>
    <x v="2313"/>
    <n v="1"/>
    <s v="Médio"/>
    <x v="3"/>
    <n v="0"/>
    <n v="0"/>
  </r>
  <r>
    <s v="Candeias Do Jamari"/>
    <x v="23"/>
    <n v="1209"/>
    <n v="0.64900000000000002"/>
    <n v="0.65200000000000002"/>
    <n v="0.51200000000000001"/>
    <n v="16170.5"/>
    <n v="6"/>
    <x v="2314"/>
    <n v="0"/>
    <s v="Médio"/>
    <x v="4"/>
    <n v="1"/>
    <n v="0"/>
  </r>
  <r>
    <s v="Salitre"/>
    <x v="9"/>
    <n v="509"/>
    <n v="0.54"/>
    <n v="0.497"/>
    <n v="0.434"/>
    <n v="6538.95"/>
    <n v="0"/>
    <x v="2315"/>
    <n v="1"/>
    <s v="Baixo"/>
    <x v="3"/>
    <n v="0"/>
    <n v="1"/>
  </r>
  <r>
    <s v="Miguel Alves"/>
    <x v="22"/>
    <n v="776"/>
    <n v="0.53900000000000003"/>
    <n v="0.53300000000000003"/>
    <n v="0.39600000000000002"/>
    <n v="6102.62"/>
    <n v="2"/>
    <x v="2316"/>
    <n v="1"/>
    <s v="Baixo"/>
    <x v="3"/>
    <n v="0"/>
    <n v="1"/>
  </r>
  <r>
    <s v="Água Fria"/>
    <x v="7"/>
    <n v="332"/>
    <n v="0.55000000000000004"/>
    <n v="0.52900000000000003"/>
    <n v="0.42199999999999999"/>
    <n v="7955.78"/>
    <n v="3"/>
    <x v="2317"/>
    <n v="1"/>
    <s v="Baixo"/>
    <x v="3"/>
    <n v="0"/>
    <n v="0"/>
  </r>
  <r>
    <s v="Paratinga"/>
    <x v="7"/>
    <n v="877"/>
    <n v="0.59"/>
    <n v="0.51900000000000002"/>
    <n v="0.51"/>
    <n v="6115.72"/>
    <n v="2"/>
    <x v="2318"/>
    <n v="1"/>
    <s v="Médio"/>
    <x v="3"/>
    <n v="0"/>
    <n v="1"/>
  </r>
  <r>
    <s v="Murici"/>
    <x v="19"/>
    <n v="1572"/>
    <n v="0.52700000000000002"/>
    <n v="0.54200000000000004"/>
    <n v="0.39500000000000002"/>
    <n v="8983.7199999999993"/>
    <n v="6"/>
    <x v="2319"/>
    <n v="1"/>
    <s v="Baixo"/>
    <x v="3"/>
    <n v="1"/>
    <n v="0"/>
  </r>
  <r>
    <s v="São Francisco Do Guaporé"/>
    <x v="23"/>
    <n v="638"/>
    <n v="0.61099999999999999"/>
    <n v="0.65700000000000003"/>
    <n v="0.46200000000000002"/>
    <n v="16479.25"/>
    <n v="6"/>
    <x v="2320"/>
    <n v="0"/>
    <s v="Médio"/>
    <x v="4"/>
    <n v="0"/>
    <n v="0"/>
  </r>
  <r>
    <s v="Itambé"/>
    <x v="7"/>
    <n v="1219"/>
    <n v="0.57799999999999996"/>
    <n v="0.58899999999999997"/>
    <n v="0.436"/>
    <n v="9545.59"/>
    <n v="4"/>
    <x v="2321"/>
    <n v="1"/>
    <s v="Médio"/>
    <x v="3"/>
    <n v="1"/>
    <n v="0"/>
  </r>
  <r>
    <s v="Cândido Sales"/>
    <x v="7"/>
    <n v="1232"/>
    <n v="0.60099999999999998"/>
    <n v="0.56499999999999995"/>
    <n v="0.48199999999999998"/>
    <n v="6521.19"/>
    <n v="7"/>
    <x v="2322"/>
    <n v="0"/>
    <s v="Médio"/>
    <x v="3"/>
    <n v="1"/>
    <n v="0"/>
  </r>
  <r>
    <s v="Wanderley"/>
    <x v="7"/>
    <n v="423"/>
    <n v="0.6"/>
    <n v="0.56899999999999995"/>
    <n v="0.498"/>
    <n v="10181.59"/>
    <n v="1"/>
    <x v="2323"/>
    <n v="0"/>
    <s v="Médio"/>
    <x v="3"/>
    <n v="0"/>
    <n v="1"/>
  </r>
  <r>
    <s v="Piranhas"/>
    <x v="19"/>
    <n v="1001"/>
    <n v="0.58899999999999997"/>
    <n v="0.56299999999999994"/>
    <n v="0.46200000000000002"/>
    <n v="7950.03"/>
    <n v="6"/>
    <x v="2324"/>
    <n v="1"/>
    <s v="Médio"/>
    <x v="3"/>
    <n v="1"/>
    <n v="0"/>
  </r>
  <r>
    <s v="Ferreira Gomes"/>
    <x v="24"/>
    <n v="393"/>
    <n v="0.66"/>
    <n v="0.63500000000000001"/>
    <n v="0.54200000000000004"/>
    <n v="49132.42"/>
    <n v="6"/>
    <x v="2325"/>
    <n v="0"/>
    <s v="Médio"/>
    <x v="4"/>
    <n v="0"/>
    <n v="0"/>
  </r>
  <r>
    <s v="Areia"/>
    <x v="17"/>
    <n v="978"/>
    <n v="0.59399999999999997"/>
    <n v="0.59299999999999997"/>
    <n v="0.46700000000000003"/>
    <n v="9056.24"/>
    <n v="21"/>
    <x v="2326"/>
    <n v="1"/>
    <s v="Médio"/>
    <x v="3"/>
    <n v="1"/>
    <n v="0"/>
  </r>
  <r>
    <s v="Canapi"/>
    <x v="19"/>
    <n v="467"/>
    <n v="0.50600000000000001"/>
    <n v="0.504"/>
    <n v="0.35699999999999998"/>
    <n v="5647.4"/>
    <n v="15"/>
    <x v="2327"/>
    <n v="1"/>
    <s v="Baixo"/>
    <x v="3"/>
    <n v="0"/>
    <n v="0"/>
  </r>
  <r>
    <s v="Campo Alegre"/>
    <x v="19"/>
    <n v="1761"/>
    <n v="0.56999999999999995"/>
    <n v="0.53100000000000003"/>
    <n v="0.47"/>
    <n v="7627.57"/>
    <n v="3"/>
    <x v="2328"/>
    <n v="1"/>
    <s v="Médio"/>
    <x v="3"/>
    <n v="1"/>
    <n v="0"/>
  </r>
  <r>
    <s v="Várzea Da Palma"/>
    <x v="4"/>
    <n v="1896"/>
    <n v="0.67"/>
    <n v="0.63400000000000001"/>
    <n v="0.57299999999999995"/>
    <n v="15274.21"/>
    <n v="32"/>
    <x v="2329"/>
    <n v="0"/>
    <s v="Médio"/>
    <x v="0"/>
    <n v="1"/>
    <n v="0"/>
  </r>
  <r>
    <s v="Papanduva"/>
    <x v="14"/>
    <n v="582"/>
    <n v="0.7"/>
    <n v="0.69099999999999995"/>
    <n v="0.60299999999999998"/>
    <n v="25766.46"/>
    <n v="34"/>
    <x v="2330"/>
    <n v="0"/>
    <s v="Alto"/>
    <x v="2"/>
    <n v="0"/>
    <n v="0"/>
  </r>
  <r>
    <s v="Baependi"/>
    <x v="4"/>
    <n v="604"/>
    <n v="0.68"/>
    <n v="0.66400000000000003"/>
    <n v="0.56999999999999995"/>
    <n v="14049.32"/>
    <n v="14"/>
    <x v="2331"/>
    <n v="0"/>
    <s v="Médio"/>
    <x v="0"/>
    <n v="0"/>
    <n v="0"/>
  </r>
  <r>
    <s v="Guamaré"/>
    <x v="16"/>
    <n v="295"/>
    <n v="0.626"/>
    <n v="0.63200000000000001"/>
    <n v="0.505"/>
    <n v="125315.16"/>
    <n v="6"/>
    <x v="2332"/>
    <n v="0"/>
    <s v="Médio"/>
    <x v="3"/>
    <n v="0"/>
    <n v="0"/>
  </r>
  <r>
    <s v="Eldorado Do Sul"/>
    <x v="3"/>
    <n v="1753"/>
    <n v="0.72"/>
    <n v="0.71699999999999997"/>
    <n v="0.60899999999999999"/>
    <n v="36188.28"/>
    <n v="24"/>
    <x v="2333"/>
    <n v="0"/>
    <s v="Alto"/>
    <x v="2"/>
    <n v="1"/>
    <n v="0"/>
  </r>
  <r>
    <s v="Campos De Júlio"/>
    <x v="8"/>
    <n v="298"/>
    <n v="0.74"/>
    <n v="0.8"/>
    <n v="0.625"/>
    <n v="202309.42"/>
    <n v="2"/>
    <x v="2334"/>
    <n v="0"/>
    <s v="Alto"/>
    <x v="1"/>
    <n v="0"/>
    <n v="1"/>
  </r>
  <r>
    <s v="Nova Ubiratã"/>
    <x v="8"/>
    <n v="416"/>
    <n v="0.66900000000000004"/>
    <n v="0.69399999999999995"/>
    <n v="0.52900000000000003"/>
    <n v="115474.99"/>
    <n v="4"/>
    <x v="2335"/>
    <n v="0"/>
    <s v="Médio"/>
    <x v="1"/>
    <n v="0"/>
    <n v="0"/>
  </r>
  <r>
    <s v="Itiquira"/>
    <x v="8"/>
    <n v="278"/>
    <n v="0.69299999999999995"/>
    <n v="0.69399999999999995"/>
    <n v="0.59099999999999997"/>
    <n v="91162.75"/>
    <n v="6"/>
    <x v="2336"/>
    <n v="0"/>
    <s v="Médio"/>
    <x v="1"/>
    <n v="0"/>
    <n v="0"/>
  </r>
  <r>
    <s v="Marataízes"/>
    <x v="15"/>
    <n v="1489"/>
    <n v="0.69599999999999995"/>
    <n v="0.67600000000000005"/>
    <n v="0.58799999999999997"/>
    <n v="29171.51"/>
    <n v="20"/>
    <x v="2337"/>
    <n v="0"/>
    <s v="Médio"/>
    <x v="0"/>
    <n v="1"/>
    <n v="0"/>
  </r>
  <r>
    <s v="Fronteira"/>
    <x v="4"/>
    <n v="913"/>
    <n v="0.68400000000000005"/>
    <n v="0.69299999999999995"/>
    <n v="0.53"/>
    <n v="66685.05"/>
    <n v="5"/>
    <x v="2338"/>
    <n v="0"/>
    <s v="Médio"/>
    <x v="0"/>
    <n v="0"/>
    <n v="0"/>
  </r>
  <r>
    <s v="Chapadão Do Céu"/>
    <x v="10"/>
    <n v="420"/>
    <n v="0.74199999999999999"/>
    <n v="0.748"/>
    <n v="0.65200000000000002"/>
    <n v="121054.33"/>
    <n v="5"/>
    <x v="2339"/>
    <n v="0"/>
    <s v="Alto"/>
    <x v="1"/>
    <n v="0"/>
    <n v="0"/>
  </r>
  <r>
    <s v="Santa Maria De Jetibá"/>
    <x v="15"/>
    <n v="522"/>
    <n v="0.67"/>
    <n v="0.69499999999999995"/>
    <n v="0.52100000000000002"/>
    <n v="26239.09"/>
    <n v="42"/>
    <x v="2340"/>
    <n v="0"/>
    <s v="Médio"/>
    <x v="0"/>
    <n v="0"/>
    <n v="0"/>
  </r>
  <r>
    <s v="Vitória Do Xingu"/>
    <x v="12"/>
    <n v="453"/>
    <n v="0.59599999999999997"/>
    <n v="0.59399999999999997"/>
    <n v="0.45100000000000001"/>
    <n v="69540.08"/>
    <n v="12"/>
    <x v="2341"/>
    <n v="1"/>
    <s v="Médio"/>
    <x v="4"/>
    <n v="0"/>
    <n v="0"/>
  </r>
  <r>
    <s v="Arroio Do Meio"/>
    <x v="3"/>
    <n v="590"/>
    <n v="0.76900000000000002"/>
    <n v="0.75"/>
    <n v="0.70599999999999996"/>
    <n v="48603.18"/>
    <n v="21"/>
    <x v="2342"/>
    <n v="0"/>
    <s v="Alto"/>
    <x v="2"/>
    <n v="0"/>
    <n v="0"/>
  </r>
  <r>
    <s v="Três Coroas"/>
    <x v="3"/>
    <n v="1165"/>
    <n v="0.71"/>
    <n v="0.74"/>
    <n v="0.58399999999999996"/>
    <n v="36661.69"/>
    <n v="17"/>
    <x v="2343"/>
    <n v="0"/>
    <s v="Alto"/>
    <x v="2"/>
    <n v="1"/>
    <n v="0"/>
  </r>
  <r>
    <s v="Aratiba"/>
    <x v="3"/>
    <n v="88"/>
    <n v="0.77200000000000002"/>
    <n v="0.80100000000000005"/>
    <n v="0.67"/>
    <n v="144218.51"/>
    <n v="7"/>
    <x v="2344"/>
    <n v="0"/>
    <s v="Alto"/>
    <x v="2"/>
    <n v="0"/>
    <n v="0"/>
  </r>
  <r>
    <s v="Ivoti"/>
    <x v="3"/>
    <n v="807"/>
    <n v="0.78400000000000003"/>
    <n v="0.78"/>
    <n v="0.72899999999999998"/>
    <n v="42027.94"/>
    <n v="32"/>
    <x v="2345"/>
    <n v="0"/>
    <s v="Alto"/>
    <x v="2"/>
    <n v="0"/>
    <n v="0"/>
  </r>
  <r>
    <s v="Alto Araguaia"/>
    <x v="8"/>
    <n v="842"/>
    <n v="0.7"/>
    <n v="0.71199999999999997"/>
    <n v="0.61199999999999999"/>
    <n v="50298.54"/>
    <n v="19"/>
    <x v="2346"/>
    <n v="0"/>
    <s v="Alto"/>
    <x v="1"/>
    <n v="0"/>
    <n v="0"/>
  </r>
  <r>
    <s v="Porto Belo"/>
    <x v="14"/>
    <n v="810"/>
    <n v="0.76"/>
    <n v="0.75"/>
    <n v="0.66"/>
    <n v="44755.67"/>
    <n v="16"/>
    <x v="2347"/>
    <n v="0"/>
    <s v="Alto"/>
    <x v="2"/>
    <n v="0"/>
    <n v="0"/>
  </r>
  <r>
    <s v="Rio Pardo"/>
    <x v="3"/>
    <n v="1121"/>
    <n v="0.69299999999999995"/>
    <n v="0.70199999999999996"/>
    <n v="0.56000000000000005"/>
    <n v="22585.86"/>
    <n v="30"/>
    <x v="2348"/>
    <n v="0"/>
    <s v="Médio"/>
    <x v="2"/>
    <n v="1"/>
    <n v="0"/>
  </r>
  <r>
    <s v="Brasnorte"/>
    <x v="8"/>
    <n v="462"/>
    <n v="0.69599999999999995"/>
    <n v="0.69499999999999995"/>
    <n v="0.57099999999999995"/>
    <n v="44624.75"/>
    <n v="11"/>
    <x v="2349"/>
    <n v="0"/>
    <s v="Médio"/>
    <x v="1"/>
    <n v="0"/>
    <n v="0"/>
  </r>
  <r>
    <s v="Laranjal Do Jari"/>
    <x v="24"/>
    <n v="2482"/>
    <n v="0.66500000000000004"/>
    <n v="0.64100000000000001"/>
    <n v="0.57299999999999995"/>
    <n v="16741.38"/>
    <n v="38"/>
    <x v="2350"/>
    <n v="0"/>
    <s v="Médio"/>
    <x v="4"/>
    <n v="1"/>
    <n v="0"/>
  </r>
  <r>
    <s v="Seara"/>
    <x v="14"/>
    <n v="606"/>
    <n v="0.77900000000000003"/>
    <n v="0.80400000000000005"/>
    <n v="0.67400000000000004"/>
    <n v="43304.05"/>
    <n v="27"/>
    <x v="2351"/>
    <n v="0"/>
    <s v="Alto"/>
    <x v="2"/>
    <n v="0"/>
    <n v="0"/>
  </r>
  <r>
    <s v="Itaporanga D'Ajuda"/>
    <x v="21"/>
    <n v="813"/>
    <n v="0.56100000000000005"/>
    <n v="0.54800000000000004"/>
    <n v="0.41399999999999998"/>
    <n v="22348.560000000001"/>
    <n v="5"/>
    <x v="2352"/>
    <n v="1"/>
    <s v="Médio"/>
    <x v="3"/>
    <n v="0"/>
    <n v="0"/>
  </r>
  <r>
    <s v="Pedra Preta"/>
    <x v="8"/>
    <n v="550"/>
    <n v="0.67900000000000005"/>
    <n v="0.67200000000000004"/>
    <n v="0.57299999999999995"/>
    <n v="43698.96"/>
    <n v="9"/>
    <x v="2353"/>
    <n v="0"/>
    <s v="Médio"/>
    <x v="1"/>
    <n v="0"/>
    <n v="0"/>
  </r>
  <r>
    <s v="Nova Veneza"/>
    <x v="14"/>
    <n v="413"/>
    <n v="0.76800000000000002"/>
    <n v="0.74099999999999999"/>
    <n v="0.70299999999999996"/>
    <n v="49675.02"/>
    <n v="18"/>
    <x v="2354"/>
    <n v="0"/>
    <s v="Alto"/>
    <x v="2"/>
    <n v="0"/>
    <n v="0"/>
  </r>
  <r>
    <s v="Itapiranga"/>
    <x v="14"/>
    <n v="373"/>
    <n v="0.77500000000000002"/>
    <n v="0.76600000000000001"/>
    <n v="0.72299999999999998"/>
    <n v="43776.97"/>
    <n v="19"/>
    <x v="2355"/>
    <n v="0"/>
    <s v="Alto"/>
    <x v="2"/>
    <n v="0"/>
    <n v="0"/>
  </r>
  <r>
    <s v="Anchieta"/>
    <x v="15"/>
    <n v="978"/>
    <n v="0.73"/>
    <n v="0.69599999999999995"/>
    <n v="0.65400000000000003"/>
    <n v="25397.919999999998"/>
    <n v="17"/>
    <x v="2356"/>
    <n v="0"/>
    <s v="Alto"/>
    <x v="0"/>
    <n v="1"/>
    <n v="0"/>
  </r>
  <r>
    <s v="Confresa"/>
    <x v="8"/>
    <n v="1163"/>
    <n v="0.67"/>
    <n v="0.66"/>
    <n v="0.55600000000000005"/>
    <n v="24268.84"/>
    <n v="17"/>
    <x v="2357"/>
    <n v="0"/>
    <s v="Médio"/>
    <x v="1"/>
    <n v="1"/>
    <n v="0"/>
  </r>
  <r>
    <s v="Taquari"/>
    <x v="3"/>
    <n v="1086"/>
    <n v="0.73299999999999998"/>
    <n v="0.73699999999999999"/>
    <n v="0.629"/>
    <n v="25431.11"/>
    <n v="38"/>
    <x v="2358"/>
    <n v="0"/>
    <s v="Alto"/>
    <x v="2"/>
    <n v="1"/>
    <n v="0"/>
  </r>
  <r>
    <s v="Domingos Martins"/>
    <x v="15"/>
    <n v="325"/>
    <n v="0.66900000000000004"/>
    <n v="0.68"/>
    <n v="0.52800000000000002"/>
    <n v="19908.400000000001"/>
    <n v="30"/>
    <x v="2359"/>
    <n v="0"/>
    <s v="Médio"/>
    <x v="0"/>
    <n v="0"/>
    <n v="0"/>
  </r>
  <r>
    <s v="Nova Bassano"/>
    <x v="3"/>
    <n v="213"/>
    <n v="0.747"/>
    <n v="0.77800000000000002"/>
    <n v="0.63200000000000001"/>
    <n v="70114.37"/>
    <n v="5"/>
    <x v="2360"/>
    <n v="0"/>
    <s v="Alto"/>
    <x v="2"/>
    <n v="0"/>
    <n v="0"/>
  </r>
  <r>
    <s v="Garuva"/>
    <x v="14"/>
    <n v="627"/>
    <n v="0.72499999999999998"/>
    <n v="0.71699999999999997"/>
    <n v="0.64"/>
    <n v="38676.33"/>
    <n v="17"/>
    <x v="2361"/>
    <n v="0"/>
    <s v="Alto"/>
    <x v="2"/>
    <n v="0"/>
    <n v="0"/>
  </r>
  <r>
    <s v="Curralinho"/>
    <x v="12"/>
    <n v="1042"/>
    <n v="0.502"/>
    <n v="0.50800000000000001"/>
    <n v="0.32300000000000001"/>
    <n v="20018.72"/>
    <n v="0"/>
    <x v="2362"/>
    <n v="1"/>
    <s v="Baixo"/>
    <x v="4"/>
    <n v="1"/>
    <n v="1"/>
  </r>
  <r>
    <s v="São João"/>
    <x v="6"/>
    <n v="304"/>
    <n v="0.72699999999999998"/>
    <n v="0.69499999999999995"/>
    <n v="0.66"/>
    <n v="61310"/>
    <n v="17"/>
    <x v="2363"/>
    <n v="0"/>
    <s v="Alto"/>
    <x v="2"/>
    <n v="0"/>
    <n v="0"/>
  </r>
  <r>
    <s v="Capivari De Baixo"/>
    <x v="14"/>
    <n v="1069"/>
    <n v="0.76700000000000002"/>
    <n v="0.72399999999999998"/>
    <n v="0.71599999999999997"/>
    <n v="26576.62"/>
    <n v="25"/>
    <x v="2364"/>
    <n v="0"/>
    <s v="Alto"/>
    <x v="2"/>
    <n v="1"/>
    <n v="0"/>
  </r>
  <r>
    <s v="Santa Bárbara Do Sul"/>
    <x v="3"/>
    <n v="268"/>
    <n v="0.72499999999999998"/>
    <n v="0.71599999999999997"/>
    <n v="0.63400000000000001"/>
    <n v="72531.98"/>
    <n v="16"/>
    <x v="2365"/>
    <n v="0"/>
    <s v="Alto"/>
    <x v="2"/>
    <n v="0"/>
    <n v="0"/>
  </r>
  <r>
    <s v="Ilhota"/>
    <x v="14"/>
    <n v="293"/>
    <n v="0.73799999999999999"/>
    <n v="0.75"/>
    <n v="0.60699999999999998"/>
    <n v="46244.25"/>
    <n v="6"/>
    <x v="2366"/>
    <n v="0"/>
    <s v="Alto"/>
    <x v="2"/>
    <n v="0"/>
    <n v="0"/>
  </r>
  <r>
    <s v="Iacanga"/>
    <x v="0"/>
    <n v="438"/>
    <n v="0.745"/>
    <n v="0.72099999999999997"/>
    <n v="0.67500000000000004"/>
    <n v="56215.83"/>
    <n v="9"/>
    <x v="2367"/>
    <n v="0"/>
    <s v="Alto"/>
    <x v="0"/>
    <n v="0"/>
    <n v="0"/>
  </r>
  <r>
    <s v="Ipiranga Do Norte"/>
    <x v="8"/>
    <n v="236"/>
    <n v="0.72699999999999998"/>
    <n v="0.74199999999999999"/>
    <n v="0.64200000000000002"/>
    <n v="89906.55"/>
    <n v="5"/>
    <x v="2368"/>
    <n v="0"/>
    <s v="Alto"/>
    <x v="1"/>
    <n v="0"/>
    <n v="0"/>
  </r>
  <r>
    <s v="Nova Olímpia"/>
    <x v="8"/>
    <n v="1147"/>
    <n v="0.68200000000000005"/>
    <n v="0.70399999999999996"/>
    <n v="0.56100000000000005"/>
    <n v="32212.240000000002"/>
    <n v="6"/>
    <x v="2369"/>
    <n v="0"/>
    <s v="Médio"/>
    <x v="1"/>
    <n v="1"/>
    <n v="0"/>
  </r>
  <r>
    <s v="Ibiraci"/>
    <x v="4"/>
    <n v="488"/>
    <n v="0.70599999999999996"/>
    <n v="0.69599999999999995"/>
    <n v="0.59099999999999997"/>
    <n v="45869.23"/>
    <n v="4"/>
    <x v="2370"/>
    <n v="0"/>
    <s v="Alto"/>
    <x v="0"/>
    <n v="0"/>
    <n v="0"/>
  </r>
  <r>
    <s v="Itaquiraí"/>
    <x v="13"/>
    <n v="431"/>
    <n v="0.62"/>
    <n v="0.64500000000000002"/>
    <n v="0.47899999999999998"/>
    <n v="30221"/>
    <n v="14"/>
    <x v="2371"/>
    <n v="0"/>
    <s v="Médio"/>
    <x v="1"/>
    <n v="0"/>
    <n v="0"/>
  </r>
  <r>
    <s v="Serafina Corrêa"/>
    <x v="3"/>
    <n v="453"/>
    <n v="0.76"/>
    <n v="0.755"/>
    <n v="0.69"/>
    <n v="38302.879999999997"/>
    <n v="33"/>
    <x v="2372"/>
    <n v="0"/>
    <s v="Alto"/>
    <x v="2"/>
    <n v="0"/>
    <n v="0"/>
  </r>
  <r>
    <s v="Vera Cruz"/>
    <x v="3"/>
    <n v="645"/>
    <n v="0.73699999999999999"/>
    <n v="0.73799999999999999"/>
    <n v="0.64300000000000002"/>
    <n v="23644.35"/>
    <n v="19"/>
    <x v="2373"/>
    <n v="0"/>
    <s v="Alto"/>
    <x v="2"/>
    <n v="0"/>
    <n v="0"/>
  </r>
  <r>
    <s v="Roque Gonzales"/>
    <x v="3"/>
    <n v="148"/>
    <n v="0.68799999999999994"/>
    <n v="0.68700000000000006"/>
    <n v="0.56299999999999994"/>
    <n v="84046.58"/>
    <n v="9"/>
    <x v="2374"/>
    <n v="0"/>
    <s v="Médio"/>
    <x v="2"/>
    <n v="0"/>
    <n v="0"/>
  </r>
  <r>
    <s v="Rio Paranaíba"/>
    <x v="4"/>
    <n v="413"/>
    <n v="0.71"/>
    <n v="0.72499999999999998"/>
    <n v="0.57499999999999996"/>
    <n v="48113.61"/>
    <n v="15"/>
    <x v="2375"/>
    <n v="0"/>
    <s v="Alto"/>
    <x v="0"/>
    <n v="0"/>
    <n v="0"/>
  </r>
  <r>
    <s v="Indianópolis"/>
    <x v="4"/>
    <n v="207"/>
    <n v="0.67400000000000004"/>
    <n v="0.66400000000000003"/>
    <n v="0.55400000000000005"/>
    <n v="86969.8"/>
    <n v="4"/>
    <x v="2376"/>
    <n v="0"/>
    <s v="Médio"/>
    <x v="0"/>
    <n v="0"/>
    <n v="0"/>
  </r>
  <r>
    <s v="Aral Moreira"/>
    <x v="13"/>
    <n v="439"/>
    <n v="0.63300000000000001"/>
    <n v="0.628"/>
    <n v="0.50700000000000001"/>
    <n v="50236.19"/>
    <n v="3"/>
    <x v="2377"/>
    <n v="0"/>
    <s v="Médio"/>
    <x v="1"/>
    <n v="0"/>
    <n v="0"/>
  </r>
  <r>
    <s v="Correia Pinto"/>
    <x v="14"/>
    <n v="703"/>
    <n v="0.7"/>
    <n v="0.70099999999999996"/>
    <n v="0.61399999999999999"/>
    <n v="42362.66"/>
    <n v="7"/>
    <x v="2378"/>
    <n v="0"/>
    <s v="Alto"/>
    <x v="2"/>
    <n v="0"/>
    <n v="0"/>
  </r>
  <r>
    <s v="Matias Barbosa"/>
    <x v="4"/>
    <n v="577"/>
    <n v="0.72"/>
    <n v="0.70299999999999996"/>
    <n v="0.61599999999999999"/>
    <n v="40030.65"/>
    <n v="11"/>
    <x v="2379"/>
    <n v="0"/>
    <s v="Alto"/>
    <x v="0"/>
    <n v="0"/>
    <n v="0"/>
  </r>
  <r>
    <s v="Salto Do Jacuí"/>
    <x v="3"/>
    <n v="526"/>
    <n v="0.68700000000000006"/>
    <n v="0.69299999999999995"/>
    <n v="0.55800000000000005"/>
    <n v="45616.54"/>
    <n v="8"/>
    <x v="2380"/>
    <n v="0"/>
    <s v="Médio"/>
    <x v="2"/>
    <n v="0"/>
    <n v="0"/>
  </r>
  <r>
    <s v="Medicilândia"/>
    <x v="12"/>
    <n v="767"/>
    <n v="0.57999999999999996"/>
    <n v="0.60499999999999998"/>
    <n v="0.40799999999999997"/>
    <n v="18664.02"/>
    <n v="0"/>
    <x v="2381"/>
    <n v="1"/>
    <s v="Médio"/>
    <x v="4"/>
    <n v="0"/>
    <n v="1"/>
  </r>
  <r>
    <s v="Itaitinga"/>
    <x v="9"/>
    <n v="2392"/>
    <n v="0.626"/>
    <n v="0.58299999999999996"/>
    <n v="0.54800000000000004"/>
    <n v="14527.61"/>
    <n v="12"/>
    <x v="2382"/>
    <n v="0"/>
    <s v="Médio"/>
    <x v="3"/>
    <n v="1"/>
    <n v="0"/>
  </r>
  <r>
    <s v="São José Da Barra"/>
    <x v="4"/>
    <n v="242"/>
    <n v="0.74"/>
    <n v="0.72199999999999998"/>
    <n v="0.63700000000000001"/>
    <n v="76908.929999999993"/>
    <n v="2"/>
    <x v="2383"/>
    <n v="0"/>
    <s v="Alto"/>
    <x v="0"/>
    <n v="0"/>
    <n v="1"/>
  </r>
  <r>
    <s v="Treze Tílias"/>
    <x v="14"/>
    <n v="171"/>
    <n v="0.79500000000000004"/>
    <n v="0.83799999999999997"/>
    <n v="0.68500000000000005"/>
    <n v="73993.56"/>
    <n v="5"/>
    <x v="2384"/>
    <n v="0"/>
    <s v="Alto"/>
    <x v="2"/>
    <n v="0"/>
    <n v="0"/>
  </r>
  <r>
    <s v="Rolante"/>
    <x v="3"/>
    <n v="762"/>
    <n v="0.68799999999999994"/>
    <n v="0.70799999999999996"/>
    <n v="0.55300000000000005"/>
    <n v="26156.99"/>
    <n v="20"/>
    <x v="2385"/>
    <n v="0"/>
    <s v="Médio"/>
    <x v="2"/>
    <n v="0"/>
    <n v="0"/>
  </r>
  <r>
    <s v="Palmitos"/>
    <x v="14"/>
    <n v="458"/>
    <n v="0.73699999999999999"/>
    <n v="0.75700000000000001"/>
    <n v="0.63200000000000001"/>
    <n v="33311.74"/>
    <n v="17"/>
    <x v="2386"/>
    <n v="0"/>
    <s v="Alto"/>
    <x v="2"/>
    <n v="0"/>
    <n v="0"/>
  </r>
  <r>
    <s v="Breu Branco"/>
    <x v="12"/>
    <n v="2739"/>
    <n v="0.56799999999999995"/>
    <n v="0.55500000000000005"/>
    <n v="0.42199999999999999"/>
    <n v="8551.2800000000007"/>
    <n v="33"/>
    <x v="2387"/>
    <n v="1"/>
    <s v="Médio"/>
    <x v="4"/>
    <n v="1"/>
    <n v="0"/>
  </r>
  <r>
    <s v="Rosário Do Catete"/>
    <x v="21"/>
    <n v="527"/>
    <n v="0.63100000000000001"/>
    <n v="0.60299999999999998"/>
    <n v="0.57099999999999995"/>
    <n v="50536.55"/>
    <n v="1"/>
    <x v="2388"/>
    <n v="0"/>
    <s v="Médio"/>
    <x v="3"/>
    <n v="0"/>
    <n v="1"/>
  </r>
  <r>
    <s v="Santo Augusto"/>
    <x v="3"/>
    <n v="554"/>
    <n v="0.74"/>
    <n v="0.753"/>
    <n v="0.63700000000000001"/>
    <n v="36167.31"/>
    <n v="12"/>
    <x v="2389"/>
    <n v="0"/>
    <s v="Alto"/>
    <x v="2"/>
    <n v="0"/>
    <n v="0"/>
  </r>
  <r>
    <s v="Mondaí"/>
    <x v="14"/>
    <n v="280"/>
    <n v="0.748"/>
    <n v="0.72799999999999998"/>
    <n v="0.65700000000000003"/>
    <n v="45586.82"/>
    <n v="8"/>
    <x v="2390"/>
    <n v="0"/>
    <s v="Alto"/>
    <x v="2"/>
    <n v="0"/>
    <n v="0"/>
  </r>
  <r>
    <s v="Santo Antônio Do Leverger"/>
    <x v="8"/>
    <n v="436"/>
    <n v="0.66"/>
    <n v="0.65100000000000002"/>
    <n v="0.53900000000000003"/>
    <n v="28253.52"/>
    <n v="9"/>
    <x v="2391"/>
    <n v="0"/>
    <s v="Médio"/>
    <x v="1"/>
    <n v="0"/>
    <n v="0"/>
  </r>
  <r>
    <s v="Antônio Prado"/>
    <x v="3"/>
    <n v="242"/>
    <n v="0.75800000000000001"/>
    <n v="0.77700000000000002"/>
    <n v="0.67100000000000004"/>
    <n v="38633.71"/>
    <n v="19"/>
    <x v="2392"/>
    <n v="0"/>
    <s v="Alto"/>
    <x v="2"/>
    <n v="0"/>
    <n v="0"/>
  </r>
  <r>
    <s v="Cunha Porã"/>
    <x v="14"/>
    <n v="298"/>
    <n v="0.74199999999999999"/>
    <n v="0.74399999999999999"/>
    <n v="0.68200000000000005"/>
    <n v="46566.51"/>
    <n v="9"/>
    <x v="2393"/>
    <n v="0"/>
    <s v="Alto"/>
    <x v="2"/>
    <n v="0"/>
    <n v="0"/>
  </r>
  <r>
    <s v="Poconé"/>
    <x v="8"/>
    <n v="1550"/>
    <n v="0.65200000000000002"/>
    <n v="0.64300000000000002"/>
    <n v="0.53400000000000003"/>
    <n v="15841.91"/>
    <n v="13"/>
    <x v="2394"/>
    <n v="0"/>
    <s v="Médio"/>
    <x v="1"/>
    <n v="1"/>
    <n v="0"/>
  </r>
  <r>
    <s v="Nova Trento"/>
    <x v="14"/>
    <n v="384"/>
    <n v="0.748"/>
    <n v="0.749"/>
    <n v="0.628"/>
    <n v="36644.68"/>
    <n v="15"/>
    <x v="2395"/>
    <n v="0"/>
    <s v="Alto"/>
    <x v="2"/>
    <n v="0"/>
    <n v="0"/>
  </r>
  <r>
    <s v="Peixe"/>
    <x v="20"/>
    <n v="295"/>
    <n v="0.67400000000000004"/>
    <n v="0.67900000000000005"/>
    <n v="0.55500000000000005"/>
    <n v="44217.32"/>
    <n v="14"/>
    <x v="2396"/>
    <n v="0"/>
    <s v="Médio"/>
    <x v="4"/>
    <n v="0"/>
    <n v="0"/>
  </r>
  <r>
    <s v="Rorainópolis"/>
    <x v="25"/>
    <n v="869"/>
    <n v="0.61899999999999999"/>
    <n v="0.57399999999999995"/>
    <n v="0.51900000000000002"/>
    <n v="18235.04"/>
    <n v="7"/>
    <x v="2397"/>
    <n v="0"/>
    <s v="Médio"/>
    <x v="4"/>
    <n v="0"/>
    <n v="0"/>
  </r>
  <r>
    <s v="Sananduva"/>
    <x v="3"/>
    <n v="461"/>
    <n v="0.747"/>
    <n v="0.76400000000000001"/>
    <n v="0.64700000000000002"/>
    <n v="30978.92"/>
    <n v="14"/>
    <x v="2398"/>
    <n v="0"/>
    <s v="Alto"/>
    <x v="2"/>
    <n v="0"/>
    <n v="0"/>
  </r>
  <r>
    <s v="Limoeiro De Anadia"/>
    <x v="19"/>
    <n v="107"/>
    <n v="0.57999999999999996"/>
    <n v="0.57499999999999996"/>
    <n v="0.45700000000000002"/>
    <n v="17263.400000000001"/>
    <n v="34"/>
    <x v="2399"/>
    <n v="1"/>
    <s v="Médio"/>
    <x v="3"/>
    <n v="0"/>
    <n v="0"/>
  </r>
  <r>
    <s v="Areia Branca"/>
    <x v="16"/>
    <n v="1193"/>
    <n v="0.68200000000000005"/>
    <n v="0.64700000000000002"/>
    <n v="0.621"/>
    <n v="18173.830000000002"/>
    <n v="7"/>
    <x v="2400"/>
    <n v="0"/>
    <s v="Médio"/>
    <x v="3"/>
    <n v="1"/>
    <n v="0"/>
  </r>
  <r>
    <s v="Bujaru"/>
    <x v="12"/>
    <n v="624"/>
    <n v="0.55200000000000005"/>
    <n v="0.495"/>
    <n v="0.437"/>
    <n v="17488.37"/>
    <n v="1"/>
    <x v="2401"/>
    <n v="1"/>
    <s v="Médio"/>
    <x v="4"/>
    <n v="0"/>
    <n v="1"/>
  </r>
  <r>
    <s v="Tasso Fragoso"/>
    <x v="18"/>
    <n v="411"/>
    <n v="0.59899999999999998"/>
    <n v="0.56200000000000006"/>
    <n v="0.49099999999999999"/>
    <n v="58403.77"/>
    <n v="0"/>
    <x v="2402"/>
    <n v="1"/>
    <s v="Médio"/>
    <x v="3"/>
    <n v="0"/>
    <n v="1"/>
  </r>
  <r>
    <s v="Jaguaré"/>
    <x v="15"/>
    <n v="1007"/>
    <n v="0.68"/>
    <n v="0.67800000000000005"/>
    <n v="0.56799999999999995"/>
    <n v="16786.669999999998"/>
    <n v="19"/>
    <x v="2403"/>
    <n v="0"/>
    <s v="Médio"/>
    <x v="0"/>
    <n v="1"/>
    <n v="0"/>
  </r>
  <r>
    <s v="Oeiras Do Pará"/>
    <x v="12"/>
    <n v="1069"/>
    <n v="0.50700000000000001"/>
    <n v="0.502"/>
    <n v="0.34399999999999997"/>
    <n v="15623.36"/>
    <n v="0"/>
    <x v="2404"/>
    <n v="1"/>
    <s v="Baixo"/>
    <x v="4"/>
    <n v="1"/>
    <n v="1"/>
  </r>
  <r>
    <s v="Sooretama"/>
    <x v="15"/>
    <n v="1300"/>
    <n v="0.66200000000000003"/>
    <n v="0.65"/>
    <n v="0.55600000000000005"/>
    <n v="17054.189999999999"/>
    <n v="16"/>
    <x v="2405"/>
    <n v="0"/>
    <s v="Médio"/>
    <x v="0"/>
    <n v="1"/>
    <n v="0"/>
  </r>
  <r>
    <s v="São Miguel Das Missões"/>
    <x v="3"/>
    <n v="198"/>
    <n v="0.66700000000000004"/>
    <n v="0.67400000000000004"/>
    <n v="0.53700000000000003"/>
    <n v="61757.15"/>
    <n v="11"/>
    <x v="2406"/>
    <n v="0"/>
    <s v="Médio"/>
    <x v="2"/>
    <n v="0"/>
    <n v="0"/>
  </r>
  <r>
    <s v="Santo Cristo"/>
    <x v="3"/>
    <n v="342"/>
    <n v="0.73799999999999999"/>
    <n v="0.746"/>
    <n v="0.65600000000000003"/>
    <n v="32419.23"/>
    <n v="7"/>
    <x v="2407"/>
    <n v="0"/>
    <s v="Alto"/>
    <x v="2"/>
    <n v="0"/>
    <n v="0"/>
  </r>
  <r>
    <s v="Garopaba"/>
    <x v="14"/>
    <n v="717"/>
    <n v="0.753"/>
    <n v="0.73699999999999999"/>
    <n v="0.66800000000000004"/>
    <n v="22159.16"/>
    <n v="25"/>
    <x v="2408"/>
    <n v="0"/>
    <s v="Alto"/>
    <x v="2"/>
    <n v="0"/>
    <n v="0"/>
  </r>
  <r>
    <s v="Xangri-Lá"/>
    <x v="3"/>
    <n v="752"/>
    <n v="0.73499999999999999"/>
    <n v="0.74"/>
    <n v="0.63"/>
    <n v="32906.5"/>
    <n v="5"/>
    <x v="2409"/>
    <n v="0"/>
    <s v="Alto"/>
    <x v="2"/>
    <n v="0"/>
    <n v="0"/>
  </r>
  <r>
    <s v="Sena Madureira"/>
    <x v="26"/>
    <n v="1978"/>
    <n v="0.60299999999999998"/>
    <n v="0.59299999999999997"/>
    <n v="0.45600000000000002"/>
    <n v="11176.37"/>
    <n v="50"/>
    <x v="2410"/>
    <n v="0"/>
    <s v="Médio"/>
    <x v="4"/>
    <n v="1"/>
    <n v="0"/>
  </r>
  <r>
    <s v="Afonso Cláudio"/>
    <x v="15"/>
    <n v="845"/>
    <n v="0.66700000000000004"/>
    <n v="0.66100000000000003"/>
    <n v="0.54400000000000004"/>
    <n v="14579.47"/>
    <n v="27"/>
    <x v="2411"/>
    <n v="0"/>
    <s v="Médio"/>
    <x v="0"/>
    <n v="0"/>
    <n v="0"/>
  </r>
  <r>
    <s v="Riachão Das Neves"/>
    <x v="7"/>
    <n v="727"/>
    <n v="0.57799999999999996"/>
    <n v="0.52700000000000002"/>
    <n v="0.47099999999999997"/>
    <n v="20266.7"/>
    <n v="1"/>
    <x v="2412"/>
    <n v="1"/>
    <s v="Médio"/>
    <x v="3"/>
    <n v="0"/>
    <n v="1"/>
  </r>
  <r>
    <s v="Nuporanga"/>
    <x v="0"/>
    <n v="288"/>
    <n v="0.746"/>
    <n v="0.73"/>
    <n v="0.65600000000000003"/>
    <n v="64231.96"/>
    <n v="11"/>
    <x v="2413"/>
    <n v="0"/>
    <s v="Alto"/>
    <x v="0"/>
    <n v="0"/>
    <n v="0"/>
  </r>
  <r>
    <s v="Pirapetinga"/>
    <x v="4"/>
    <n v="423"/>
    <n v="0.71"/>
    <n v="0.68"/>
    <n v="0.624"/>
    <n v="42537.98"/>
    <n v="9"/>
    <x v="2414"/>
    <n v="0"/>
    <s v="Alto"/>
    <x v="0"/>
    <n v="0"/>
    <n v="0"/>
  </r>
  <r>
    <s v="Candiota"/>
    <x v="3"/>
    <n v="139"/>
    <n v="0.69799999999999995"/>
    <n v="0.70399999999999996"/>
    <n v="0.56200000000000006"/>
    <n v="48954.2"/>
    <n v="8"/>
    <x v="2415"/>
    <n v="0"/>
    <s v="Médio"/>
    <x v="2"/>
    <n v="0"/>
    <n v="0"/>
  </r>
  <r>
    <s v="Madre De Deus"/>
    <x v="7"/>
    <n v="958"/>
    <n v="0.70799999999999996"/>
    <n v="0.67"/>
    <n v="0.66700000000000004"/>
    <n v="22017.5"/>
    <n v="8"/>
    <x v="2416"/>
    <n v="0"/>
    <s v="Alto"/>
    <x v="3"/>
    <n v="1"/>
    <n v="0"/>
  </r>
  <r>
    <s v="Jaguaruna"/>
    <x v="14"/>
    <n v="655"/>
    <n v="0.72099999999999997"/>
    <n v="0.71899999999999997"/>
    <n v="0.628"/>
    <n v="23615.4"/>
    <n v="14"/>
    <x v="2417"/>
    <n v="0"/>
    <s v="Alto"/>
    <x v="2"/>
    <n v="0"/>
    <n v="0"/>
  </r>
  <r>
    <s v="Lagoa Da Confusão"/>
    <x v="20"/>
    <n v="560"/>
    <n v="0.627"/>
    <n v="0.63"/>
    <n v="0.496"/>
    <n v="36002.019999999997"/>
    <n v="6"/>
    <x v="2418"/>
    <n v="0"/>
    <s v="Médio"/>
    <x v="4"/>
    <n v="0"/>
    <n v="0"/>
  </r>
  <r>
    <s v="Pedras De Fogo"/>
    <x v="17"/>
    <n v="1069"/>
    <n v="0.59"/>
    <n v="0.56799999999999995"/>
    <n v="0.46800000000000003"/>
    <n v="15720.61"/>
    <n v="34"/>
    <x v="2419"/>
    <n v="1"/>
    <s v="Médio"/>
    <x v="3"/>
    <n v="1"/>
    <n v="0"/>
  </r>
  <r>
    <s v="Tupandi"/>
    <x v="3"/>
    <n v="132"/>
    <n v="0.71799999999999997"/>
    <n v="0.74199999999999999"/>
    <n v="0.59699999999999998"/>
    <n v="100569.99"/>
    <n v="4"/>
    <x v="2420"/>
    <n v="0"/>
    <s v="Alto"/>
    <x v="2"/>
    <n v="0"/>
    <n v="0"/>
  </r>
  <r>
    <s v="Chapada"/>
    <x v="3"/>
    <n v="220"/>
    <n v="0.75700000000000001"/>
    <n v="0.752"/>
    <n v="0.67900000000000005"/>
    <n v="45827.63"/>
    <n v="12"/>
    <x v="2421"/>
    <n v="0"/>
    <s v="Alto"/>
    <x v="2"/>
    <n v="0"/>
    <n v="0"/>
  </r>
  <r>
    <s v="São Francisco De Assis"/>
    <x v="3"/>
    <n v="610"/>
    <n v="0.67500000000000004"/>
    <n v="0.68100000000000005"/>
    <n v="0.55200000000000005"/>
    <n v="22558.99"/>
    <n v="10"/>
    <x v="2422"/>
    <n v="0"/>
    <s v="Médio"/>
    <x v="2"/>
    <n v="0"/>
    <n v="0"/>
  </r>
  <r>
    <s v="Itarema"/>
    <x v="9"/>
    <n v="983"/>
    <n v="0.60599999999999998"/>
    <n v="0.52900000000000003"/>
    <n v="0.55800000000000005"/>
    <n v="10599.14"/>
    <n v="48"/>
    <x v="2423"/>
    <n v="0"/>
    <s v="Médio"/>
    <x v="3"/>
    <n v="1"/>
    <n v="0"/>
  </r>
  <r>
    <s v="Água Azul Do Norte"/>
    <x v="12"/>
    <n v="614"/>
    <n v="0.56399999999999995"/>
    <n v="0.56299999999999994"/>
    <n v="0.39900000000000002"/>
    <n v="16308.05"/>
    <n v="4"/>
    <x v="2424"/>
    <n v="1"/>
    <s v="Médio"/>
    <x v="4"/>
    <n v="0"/>
    <n v="0"/>
  </r>
  <r>
    <s v="Iúna"/>
    <x v="15"/>
    <n v="875"/>
    <n v="0.67"/>
    <n v="0.66500000000000004"/>
    <n v="0.53700000000000003"/>
    <n v="14480.7"/>
    <n v="32"/>
    <x v="2425"/>
    <n v="0"/>
    <s v="Médio"/>
    <x v="0"/>
    <n v="0"/>
    <n v="0"/>
  </r>
  <r>
    <s v="Tarauacá"/>
    <x v="26"/>
    <n v="1601"/>
    <n v="0.53900000000000003"/>
    <n v="0.55400000000000005"/>
    <n v="0.39200000000000002"/>
    <n v="10873.24"/>
    <n v="18"/>
    <x v="2426"/>
    <n v="1"/>
    <s v="Baixo"/>
    <x v="4"/>
    <n v="1"/>
    <n v="0"/>
  </r>
  <r>
    <s v="Vila Bela Da Santíssima Trindade"/>
    <x v="8"/>
    <n v="435"/>
    <n v="0.64500000000000002"/>
    <n v="0.64400000000000002"/>
    <n v="0.495"/>
    <n v="27536.04"/>
    <n v="3"/>
    <x v="2427"/>
    <n v="0"/>
    <s v="Médio"/>
    <x v="1"/>
    <n v="0"/>
    <n v="0"/>
  </r>
  <r>
    <s v="Agudo"/>
    <x v="3"/>
    <n v="282"/>
    <n v="0.69"/>
    <n v="0.752"/>
    <n v="0.52400000000000002"/>
    <n v="24771.79"/>
    <n v="19"/>
    <x v="2428"/>
    <n v="0"/>
    <s v="Médio"/>
    <x v="2"/>
    <n v="0"/>
    <n v="0"/>
  </r>
  <r>
    <s v="Planura"/>
    <x v="4"/>
    <n v="599"/>
    <n v="0.71"/>
    <n v="0.71099999999999997"/>
    <n v="0.59699999999999998"/>
    <n v="36207.51"/>
    <n v="3"/>
    <x v="2429"/>
    <n v="0"/>
    <s v="Alto"/>
    <x v="0"/>
    <n v="0"/>
    <n v="0"/>
  </r>
  <r>
    <s v="Denise"/>
    <x v="8"/>
    <n v="553"/>
    <n v="0.68"/>
    <n v="0.67200000000000004"/>
    <n v="0.59"/>
    <n v="46645.93"/>
    <n v="3"/>
    <x v="2430"/>
    <n v="0"/>
    <s v="Médio"/>
    <x v="1"/>
    <n v="0"/>
    <n v="0"/>
  </r>
  <r>
    <s v="Pilar"/>
    <x v="19"/>
    <n v="2412"/>
    <n v="0.61"/>
    <n v="0.57799999999999996"/>
    <n v="0.50900000000000001"/>
    <n v="11893.43"/>
    <n v="11"/>
    <x v="2431"/>
    <n v="0"/>
    <s v="Médio"/>
    <x v="3"/>
    <n v="1"/>
    <n v="0"/>
  </r>
  <r>
    <s v="Conceição Da Barra"/>
    <x v="15"/>
    <n v="1398"/>
    <n v="0.68"/>
    <n v="0.64800000000000002"/>
    <n v="0.60299999999999998"/>
    <n v="13408.56"/>
    <n v="26"/>
    <x v="2432"/>
    <n v="0"/>
    <s v="Médio"/>
    <x v="0"/>
    <n v="1"/>
    <n v="0"/>
  </r>
  <r>
    <s v="Butiá"/>
    <x v="3"/>
    <n v="1089"/>
    <n v="0.69"/>
    <n v="0.69099999999999995"/>
    <n v="0.55800000000000005"/>
    <n v="19791.29"/>
    <n v="7"/>
    <x v="2433"/>
    <n v="0"/>
    <s v="Médio"/>
    <x v="2"/>
    <n v="1"/>
    <n v="0"/>
  </r>
  <r>
    <s v="Pinhal Grande"/>
    <x v="3"/>
    <n v="82"/>
    <n v="0.68"/>
    <n v="0.67200000000000004"/>
    <n v="0.57699999999999996"/>
    <n v="90435.74"/>
    <n v="4"/>
    <x v="2434"/>
    <n v="0"/>
    <s v="Médio"/>
    <x v="2"/>
    <n v="0"/>
    <n v="0"/>
  </r>
  <r>
    <s v="Sento Sé"/>
    <x v="7"/>
    <n v="1788"/>
    <n v="0.58499999999999996"/>
    <n v="0.53500000000000003"/>
    <n v="0.48"/>
    <n v="9766.51"/>
    <n v="7"/>
    <x v="2435"/>
    <n v="1"/>
    <s v="Médio"/>
    <x v="3"/>
    <n v="1"/>
    <n v="0"/>
  </r>
  <r>
    <s v="Faxinal Dos Guedes"/>
    <x v="14"/>
    <n v="414"/>
    <n v="0.75800000000000001"/>
    <n v="0.746"/>
    <n v="0.67600000000000005"/>
    <n v="37467.35"/>
    <n v="14"/>
    <x v="2436"/>
    <n v="0"/>
    <s v="Alto"/>
    <x v="2"/>
    <n v="0"/>
    <n v="0"/>
  </r>
  <r>
    <s v="Catanduvas"/>
    <x v="14"/>
    <n v="271"/>
    <n v="0.71"/>
    <n v="0.72299999999999998"/>
    <n v="0.625"/>
    <n v="38311.040000000001"/>
    <n v="6"/>
    <x v="2437"/>
    <n v="0"/>
    <s v="Alto"/>
    <x v="2"/>
    <n v="0"/>
    <n v="0"/>
  </r>
  <r>
    <s v="Ubajara"/>
    <x v="9"/>
    <n v="983"/>
    <n v="0.64800000000000002"/>
    <n v="0.59499999999999997"/>
    <n v="0.59399999999999997"/>
    <n v="11755.39"/>
    <n v="10"/>
    <x v="2438"/>
    <n v="0"/>
    <s v="Médio"/>
    <x v="3"/>
    <n v="1"/>
    <n v="0"/>
  </r>
  <r>
    <s v="Siderópolis"/>
    <x v="14"/>
    <n v="484"/>
    <n v="0.77400000000000002"/>
    <n v="0.751"/>
    <n v="0.70099999999999996"/>
    <n v="28973.54"/>
    <n v="6"/>
    <x v="2439"/>
    <n v="0"/>
    <s v="Alto"/>
    <x v="2"/>
    <n v="0"/>
    <n v="0"/>
  </r>
  <r>
    <s v="Tapera"/>
    <x v="3"/>
    <n v="371"/>
    <n v="0.747"/>
    <n v="0.74299999999999999"/>
    <n v="0.67200000000000004"/>
    <n v="36693.269999999997"/>
    <n v="10"/>
    <x v="2440"/>
    <n v="0"/>
    <s v="Alto"/>
    <x v="2"/>
    <n v="0"/>
    <n v="0"/>
  </r>
  <r>
    <s v="Casca"/>
    <x v="3"/>
    <n v="201"/>
    <n v="0.78500000000000003"/>
    <n v="0.77800000000000002"/>
    <n v="0.73299999999999998"/>
    <n v="43680.15"/>
    <n v="16"/>
    <x v="2441"/>
    <n v="0"/>
    <s v="Alto"/>
    <x v="2"/>
    <n v="0"/>
    <n v="0"/>
  </r>
  <r>
    <s v="São Raimundo Das Mangabeiras"/>
    <x v="18"/>
    <n v="952"/>
    <n v="0.61"/>
    <n v="0.58299999999999996"/>
    <n v="0.52100000000000002"/>
    <n v="21280.95"/>
    <n v="3"/>
    <x v="2442"/>
    <n v="0"/>
    <s v="Médio"/>
    <x v="3"/>
    <n v="1"/>
    <n v="0"/>
  </r>
  <r>
    <s v="Herval D'Oeste"/>
    <x v="14"/>
    <n v="705"/>
    <n v="0.75800000000000001"/>
    <n v="0.74"/>
    <n v="0.68400000000000005"/>
    <n v="17641.78"/>
    <n v="16"/>
    <x v="2443"/>
    <n v="0"/>
    <s v="Alto"/>
    <x v="2"/>
    <n v="0"/>
    <n v="0"/>
  </r>
  <r>
    <s v="Campo Alegre De Goiás"/>
    <x v="10"/>
    <n v="329"/>
    <n v="0.69"/>
    <n v="0.70199999999999996"/>
    <n v="0.58599999999999997"/>
    <n v="55960.2"/>
    <n v="2"/>
    <x v="2444"/>
    <n v="0"/>
    <s v="Médio"/>
    <x v="1"/>
    <n v="0"/>
    <n v="1"/>
  </r>
  <r>
    <s v="Caravelas"/>
    <x v="7"/>
    <n v="741"/>
    <n v="0.61599999999999999"/>
    <n v="0.626"/>
    <n v="0.47299999999999998"/>
    <n v="17321.439999999999"/>
    <n v="2"/>
    <x v="2445"/>
    <n v="0"/>
    <s v="Médio"/>
    <x v="3"/>
    <n v="0"/>
    <n v="1"/>
  </r>
  <r>
    <s v="Mucugê"/>
    <x v="7"/>
    <n v="250"/>
    <n v="0.60599999999999998"/>
    <n v="0.58899999999999997"/>
    <n v="0.48"/>
    <n v="38638.480000000003"/>
    <n v="5"/>
    <x v="2446"/>
    <n v="0"/>
    <s v="Médio"/>
    <x v="3"/>
    <n v="0"/>
    <n v="0"/>
  </r>
  <r>
    <s v="Campo Alegre"/>
    <x v="14"/>
    <n v="393"/>
    <n v="0.71"/>
    <n v="0.67700000000000005"/>
    <n v="0.63600000000000001"/>
    <n v="32339.01"/>
    <n v="16"/>
    <x v="2447"/>
    <n v="0"/>
    <s v="Alto"/>
    <x v="2"/>
    <n v="0"/>
    <n v="0"/>
  </r>
  <r>
    <s v="Jaci"/>
    <x v="0"/>
    <n v="257"/>
    <n v="0.72299999999999998"/>
    <n v="0.7"/>
    <n v="0.65900000000000003"/>
    <n v="58703.27"/>
    <n v="1"/>
    <x v="2448"/>
    <n v="0"/>
    <s v="Alto"/>
    <x v="0"/>
    <n v="0"/>
    <n v="1"/>
  </r>
  <r>
    <s v="São José Do Norte"/>
    <x v="3"/>
    <n v="862"/>
    <n v="0.623"/>
    <n v="0.66300000000000003"/>
    <n v="0.46100000000000002"/>
    <n v="14288.96"/>
    <n v="12"/>
    <x v="2449"/>
    <n v="0"/>
    <s v="Médio"/>
    <x v="2"/>
    <n v="0"/>
    <n v="0"/>
  </r>
  <r>
    <s v="Limoeiro Do Ajuru"/>
    <x v="12"/>
    <n v="520"/>
    <n v="0.54100000000000004"/>
    <n v="0.49299999999999999"/>
    <n v="0.42499999999999999"/>
    <n v="13819.82"/>
    <n v="0"/>
    <x v="2450"/>
    <n v="1"/>
    <s v="Baixo"/>
    <x v="4"/>
    <n v="0"/>
    <n v="1"/>
  </r>
  <r>
    <s v="Feliz"/>
    <x v="3"/>
    <n v="361"/>
    <n v="0.75"/>
    <n v="0.75800000000000001"/>
    <n v="0.65800000000000003"/>
    <n v="29020.639999999999"/>
    <n v="29"/>
    <x v="2451"/>
    <n v="0"/>
    <s v="Alto"/>
    <x v="2"/>
    <n v="0"/>
    <n v="0"/>
  </r>
  <r>
    <s v="Uruburetama"/>
    <x v="9"/>
    <n v="948"/>
    <n v="0.63900000000000001"/>
    <n v="0.56399999999999995"/>
    <n v="0.60799999999999998"/>
    <n v="17862.64"/>
    <n v="4"/>
    <x v="2452"/>
    <n v="0"/>
    <s v="Médio"/>
    <x v="3"/>
    <n v="0"/>
    <n v="0"/>
  </r>
  <r>
    <s v="Vargem Alta"/>
    <x v="15"/>
    <n v="396"/>
    <n v="0.66"/>
    <n v="0.65800000000000003"/>
    <n v="0.54400000000000004"/>
    <n v="17863.8"/>
    <n v="8"/>
    <x v="2453"/>
    <n v="0"/>
    <s v="Médio"/>
    <x v="0"/>
    <n v="0"/>
    <n v="0"/>
  </r>
  <r>
    <s v="Goianésia Do Pará"/>
    <x v="12"/>
    <n v="1871"/>
    <n v="0.56000000000000005"/>
    <n v="0.58499999999999996"/>
    <n v="0.40400000000000003"/>
    <n v="9664.48"/>
    <n v="5"/>
    <x v="2454"/>
    <n v="1"/>
    <s v="Médio"/>
    <x v="4"/>
    <n v="1"/>
    <n v="0"/>
  </r>
  <r>
    <s v="Guaranésia"/>
    <x v="4"/>
    <n v="786"/>
    <n v="0.70099999999999996"/>
    <n v="0.69299999999999995"/>
    <n v="0.58899999999999997"/>
    <n v="19296.27"/>
    <n v="14"/>
    <x v="2455"/>
    <n v="0"/>
    <s v="Alto"/>
    <x v="0"/>
    <n v="0"/>
    <n v="0"/>
  </r>
  <r>
    <s v="Itapicuru"/>
    <x v="7"/>
    <n v="462"/>
    <n v="0.48599999999999999"/>
    <n v="0.505"/>
    <n v="0.31900000000000001"/>
    <n v="10220.81"/>
    <n v="3"/>
    <x v="2456"/>
    <n v="1"/>
    <s v="Baixo"/>
    <x v="3"/>
    <n v="0"/>
    <n v="0"/>
  </r>
  <r>
    <s v="Tabaporã"/>
    <x v="8"/>
    <n v="340"/>
    <n v="0.69499999999999995"/>
    <n v="0.67900000000000005"/>
    <n v="0.59799999999999998"/>
    <n v="39380.31"/>
    <n v="8"/>
    <x v="2457"/>
    <n v="0"/>
    <s v="Médio"/>
    <x v="1"/>
    <n v="0"/>
    <n v="0"/>
  </r>
  <r>
    <s v="Nova Canaã Do Norte"/>
    <x v="8"/>
    <n v="357"/>
    <n v="0.69"/>
    <n v="0.69199999999999995"/>
    <n v="0.57199999999999995"/>
    <n v="29564.82"/>
    <n v="6"/>
    <x v="2458"/>
    <n v="0"/>
    <s v="Médio"/>
    <x v="1"/>
    <n v="0"/>
    <n v="0"/>
  </r>
  <r>
    <s v="Maripá"/>
    <x v="6"/>
    <n v="133"/>
    <n v="0.75800000000000001"/>
    <n v="0.73599999999999999"/>
    <n v="0.68400000000000005"/>
    <n v="62758.16"/>
    <n v="7"/>
    <x v="2459"/>
    <n v="0"/>
    <s v="Alto"/>
    <x v="2"/>
    <n v="0"/>
    <n v="0"/>
  </r>
  <r>
    <s v="Rio Piracicaba"/>
    <x v="4"/>
    <n v="537"/>
    <n v="0.68500000000000005"/>
    <n v="0.67"/>
    <n v="0.60499999999999998"/>
    <n v="24813.15"/>
    <n v="9"/>
    <x v="2460"/>
    <n v="0"/>
    <s v="Médio"/>
    <x v="0"/>
    <n v="0"/>
    <n v="0"/>
  </r>
  <r>
    <s v="Castro Alves"/>
    <x v="7"/>
    <n v="959"/>
    <n v="0.61299999999999999"/>
    <n v="0.59099999999999997"/>
    <n v="0.504"/>
    <n v="13329.84"/>
    <n v="43"/>
    <x v="2461"/>
    <n v="0"/>
    <s v="Médio"/>
    <x v="3"/>
    <n v="1"/>
    <n v="0"/>
  </r>
  <r>
    <s v="Itaipulândia"/>
    <x v="6"/>
    <n v="239"/>
    <n v="0.73799999999999999"/>
    <n v="0.77900000000000003"/>
    <n v="0.60799999999999998"/>
    <n v="34702.57"/>
    <n v="3"/>
    <x v="2462"/>
    <n v="0"/>
    <s v="Alto"/>
    <x v="2"/>
    <n v="0"/>
    <n v="0"/>
  </r>
  <r>
    <s v="Itamarandiba"/>
    <x v="4"/>
    <n v="1474"/>
    <n v="0.65"/>
    <n v="0.61799999999999999"/>
    <n v="0.54700000000000004"/>
    <n v="10478.5"/>
    <n v="23"/>
    <x v="2463"/>
    <n v="0"/>
    <s v="Médio"/>
    <x v="0"/>
    <n v="1"/>
    <n v="0"/>
  </r>
  <r>
    <s v="Tenente Portela"/>
    <x v="3"/>
    <n v="402"/>
    <n v="0.70799999999999996"/>
    <n v="0.70899999999999996"/>
    <n v="0.60299999999999998"/>
    <n v="25710.720000000001"/>
    <n v="30"/>
    <x v="2464"/>
    <n v="0"/>
    <s v="Alto"/>
    <x v="2"/>
    <n v="0"/>
    <n v="0"/>
  </r>
  <r>
    <s v="Glorinha"/>
    <x v="3"/>
    <n v="99"/>
    <n v="0.71"/>
    <n v="0.71599999999999997"/>
    <n v="0.59299999999999997"/>
    <n v="47492.23"/>
    <n v="7"/>
    <x v="2465"/>
    <n v="0"/>
    <s v="Alto"/>
    <x v="2"/>
    <n v="0"/>
    <n v="0"/>
  </r>
  <r>
    <s v="Santa Tereza Do Oeste"/>
    <x v="6"/>
    <n v="476"/>
    <n v="0.70499999999999996"/>
    <n v="0.68600000000000005"/>
    <n v="0.63200000000000001"/>
    <n v="34350.769999999997"/>
    <n v="10"/>
    <x v="2466"/>
    <n v="0"/>
    <s v="Alto"/>
    <x v="2"/>
    <n v="0"/>
    <n v="0"/>
  </r>
  <r>
    <s v="Gaúcha Do Norte"/>
    <x v="8"/>
    <n v="122"/>
    <n v="0.61499999999999999"/>
    <n v="0.65800000000000003"/>
    <n v="0.41799999999999998"/>
    <n v="49852.67"/>
    <n v="4"/>
    <x v="2467"/>
    <n v="0"/>
    <s v="Médio"/>
    <x v="1"/>
    <n v="0"/>
    <n v="0"/>
  </r>
  <r>
    <s v="Quilombo"/>
    <x v="14"/>
    <n v="291"/>
    <n v="0.73"/>
    <n v="0.71199999999999997"/>
    <n v="0.65600000000000003"/>
    <n v="35329.65"/>
    <n v="11"/>
    <x v="2468"/>
    <n v="0"/>
    <s v="Alto"/>
    <x v="2"/>
    <n v="0"/>
    <n v="0"/>
  </r>
  <r>
    <s v="Extremoz"/>
    <x v="16"/>
    <n v="1117"/>
    <n v="0.66"/>
    <n v="0.64"/>
    <n v="0.55500000000000005"/>
    <n v="12607.78"/>
    <n v="13"/>
    <x v="2469"/>
    <n v="0"/>
    <s v="Médio"/>
    <x v="3"/>
    <n v="1"/>
    <n v="0"/>
  </r>
  <r>
    <s v="Alfredo Chaves"/>
    <x v="15"/>
    <n v="344"/>
    <n v="0.71"/>
    <n v="0.70299999999999996"/>
    <n v="0.61099999999999999"/>
    <n v="23295.87"/>
    <n v="26"/>
    <x v="2470"/>
    <n v="0"/>
    <s v="Alto"/>
    <x v="0"/>
    <n v="0"/>
    <n v="0"/>
  </r>
  <r>
    <s v="Piúma"/>
    <x v="15"/>
    <n v="922"/>
    <n v="0.72699999999999998"/>
    <n v="0.70199999999999996"/>
    <n v="0.64300000000000002"/>
    <n v="16584.72"/>
    <n v="17"/>
    <x v="2471"/>
    <n v="0"/>
    <s v="Alto"/>
    <x v="0"/>
    <n v="0"/>
    <n v="0"/>
  </r>
  <r>
    <s v="Carmópolis"/>
    <x v="21"/>
    <n v="845"/>
    <n v="0.64300000000000002"/>
    <n v="0.623"/>
    <n v="0.54600000000000004"/>
    <n v="21836.07"/>
    <n v="6"/>
    <x v="2472"/>
    <n v="0"/>
    <s v="Médio"/>
    <x v="3"/>
    <n v="0"/>
    <n v="0"/>
  </r>
  <r>
    <s v="Vista Alegre Do Alto"/>
    <x v="0"/>
    <n v="324"/>
    <n v="0.74"/>
    <n v="0.72599999999999998"/>
    <n v="0.67600000000000005"/>
    <n v="42563.46"/>
    <n v="6"/>
    <x v="2473"/>
    <n v="0"/>
    <s v="Alto"/>
    <x v="0"/>
    <n v="0"/>
    <n v="0"/>
  </r>
  <r>
    <s v="Catuípe"/>
    <x v="3"/>
    <n v="249"/>
    <n v="0.74"/>
    <n v="0.76300000000000001"/>
    <n v="0.627"/>
    <n v="36997.550000000003"/>
    <n v="12"/>
    <x v="2474"/>
    <n v="0"/>
    <s v="Alto"/>
    <x v="2"/>
    <n v="0"/>
    <n v="0"/>
  </r>
  <r>
    <s v="Senador Guiomard"/>
    <x v="26"/>
    <n v="992"/>
    <n v="0.64"/>
    <n v="0.64900000000000002"/>
    <n v="0.51300000000000001"/>
    <n v="16162.26"/>
    <n v="17"/>
    <x v="2475"/>
    <n v="0"/>
    <s v="Médio"/>
    <x v="4"/>
    <n v="1"/>
    <n v="0"/>
  </r>
  <r>
    <s v="Batayporã"/>
    <x v="13"/>
    <n v="498"/>
    <n v="0.68400000000000005"/>
    <n v="0.70199999999999996"/>
    <n v="0.55900000000000005"/>
    <n v="30696.44"/>
    <n v="5"/>
    <x v="2476"/>
    <n v="0"/>
    <s v="Médio"/>
    <x v="1"/>
    <n v="0"/>
    <n v="0"/>
  </r>
  <r>
    <s v="Piratini"/>
    <x v="3"/>
    <n v="561"/>
    <n v="0.66"/>
    <n v="0.67200000000000004"/>
    <n v="0.51700000000000002"/>
    <n v="16600.580000000002"/>
    <n v="29"/>
    <x v="2477"/>
    <n v="0"/>
    <s v="Médio"/>
    <x v="2"/>
    <n v="0"/>
    <n v="0"/>
  </r>
  <r>
    <s v="Ecoporanga"/>
    <x v="15"/>
    <n v="808"/>
    <n v="0.66200000000000003"/>
    <n v="0.63100000000000001"/>
    <n v="0.56200000000000006"/>
    <n v="14195.33"/>
    <n v="17"/>
    <x v="2478"/>
    <n v="0"/>
    <s v="Médio"/>
    <x v="0"/>
    <n v="0"/>
    <n v="0"/>
  </r>
  <r>
    <s v="Rurópolis"/>
    <x v="12"/>
    <n v="1211"/>
    <n v="0.55000000000000004"/>
    <n v="0.54800000000000004"/>
    <n v="0.39200000000000002"/>
    <n v="7119.47"/>
    <n v="13"/>
    <x v="2479"/>
    <n v="1"/>
    <s v="Baixo"/>
    <x v="4"/>
    <n v="1"/>
    <n v="0"/>
  </r>
  <r>
    <s v="Feijó"/>
    <x v="26"/>
    <n v="1494"/>
    <n v="0.53900000000000003"/>
    <n v="0.55900000000000005"/>
    <n v="0.38800000000000001"/>
    <n v="10544.48"/>
    <n v="45"/>
    <x v="2480"/>
    <n v="1"/>
    <s v="Baixo"/>
    <x v="4"/>
    <n v="1"/>
    <n v="0"/>
  </r>
  <r>
    <s v="Dom Aquino"/>
    <x v="8"/>
    <n v="388"/>
    <n v="0.69"/>
    <n v="0.68700000000000006"/>
    <n v="0.59299999999999997"/>
    <n v="42370.03"/>
    <n v="3"/>
    <x v="2481"/>
    <n v="0"/>
    <s v="Médio"/>
    <x v="1"/>
    <n v="0"/>
    <n v="0"/>
  </r>
  <r>
    <s v="Sobradinho"/>
    <x v="3"/>
    <n v="525"/>
    <n v="0.74299999999999999"/>
    <n v="0.73499999999999999"/>
    <n v="0.64700000000000002"/>
    <n v="22613.39"/>
    <n v="20"/>
    <x v="2482"/>
    <n v="0"/>
    <s v="Alto"/>
    <x v="2"/>
    <n v="0"/>
    <n v="0"/>
  </r>
  <r>
    <s v="Lagoa Formosa"/>
    <x v="4"/>
    <n v="610"/>
    <n v="0.70299999999999996"/>
    <n v="0.71699999999999997"/>
    <n v="0.58199999999999996"/>
    <n v="18671.259999999998"/>
    <n v="8"/>
    <x v="2483"/>
    <n v="0"/>
    <s v="Alto"/>
    <x v="0"/>
    <n v="0"/>
    <n v="0"/>
  </r>
  <r>
    <s v="Baião"/>
    <x v="12"/>
    <n v="1434"/>
    <n v="0.57799999999999996"/>
    <n v="0.53800000000000003"/>
    <n v="0.46700000000000003"/>
    <n v="7514.88"/>
    <n v="31"/>
    <x v="2484"/>
    <n v="1"/>
    <s v="Médio"/>
    <x v="4"/>
    <n v="1"/>
    <n v="0"/>
  </r>
  <r>
    <s v="Pombos"/>
    <x v="5"/>
    <n v="891"/>
    <n v="0.59799999999999998"/>
    <n v="0.58399999999999996"/>
    <n v="0.46300000000000002"/>
    <n v="12532.37"/>
    <n v="33"/>
    <x v="2485"/>
    <n v="1"/>
    <s v="Médio"/>
    <x v="3"/>
    <n v="0"/>
    <n v="0"/>
  </r>
  <r>
    <s v="Juranda"/>
    <x v="6"/>
    <n v="257"/>
    <n v="0.70799999999999996"/>
    <n v="0.67800000000000005"/>
    <n v="0.63900000000000001"/>
    <n v="43477.59"/>
    <n v="8"/>
    <x v="2486"/>
    <n v="0"/>
    <s v="Alto"/>
    <x v="2"/>
    <n v="0"/>
    <n v="0"/>
  </r>
  <r>
    <s v="Cachoeira De Minas"/>
    <x v="4"/>
    <n v="377"/>
    <n v="0.70599999999999996"/>
    <n v="0.67300000000000004"/>
    <n v="0.63700000000000001"/>
    <n v="28500.560000000001"/>
    <n v="14"/>
    <x v="2487"/>
    <n v="0"/>
    <s v="Alto"/>
    <x v="0"/>
    <n v="0"/>
    <n v="0"/>
  </r>
  <r>
    <s v="Bom Jesus"/>
    <x v="3"/>
    <n v="497"/>
    <n v="0.67"/>
    <n v="0.69699999999999995"/>
    <n v="0.51"/>
    <n v="28060.1"/>
    <n v="9"/>
    <x v="2488"/>
    <n v="0"/>
    <s v="Médio"/>
    <x v="2"/>
    <n v="0"/>
    <n v="0"/>
  </r>
  <r>
    <s v="Picada Café"/>
    <x v="3"/>
    <n v="173"/>
    <n v="0.75800000000000001"/>
    <n v="0.73799999999999999"/>
    <n v="0.70099999999999996"/>
    <n v="59355.77"/>
    <n v="4"/>
    <x v="2489"/>
    <n v="0"/>
    <s v="Alto"/>
    <x v="2"/>
    <n v="0"/>
    <n v="0"/>
  </r>
  <r>
    <s v="Ibatiba"/>
    <x v="15"/>
    <n v="771"/>
    <n v="0.64700000000000002"/>
    <n v="0.65100000000000002"/>
    <n v="0.501"/>
    <n v="12898.65"/>
    <n v="9"/>
    <x v="2490"/>
    <n v="0"/>
    <s v="Médio"/>
    <x v="0"/>
    <n v="0"/>
    <n v="0"/>
  </r>
  <r>
    <s v="Mostardas"/>
    <x v="3"/>
    <n v="432"/>
    <n v="0.66400000000000003"/>
    <n v="0.70099999999999996"/>
    <n v="0.49299999999999999"/>
    <n v="25843.96"/>
    <n v="1"/>
    <x v="2491"/>
    <n v="0"/>
    <s v="Médio"/>
    <x v="2"/>
    <n v="0"/>
    <n v="1"/>
  </r>
  <r>
    <s v="Canápolis"/>
    <x v="4"/>
    <n v="546"/>
    <n v="0.72199999999999998"/>
    <n v="0.72099999999999997"/>
    <n v="0.59799999999999998"/>
    <n v="27276.2"/>
    <n v="4"/>
    <x v="2492"/>
    <n v="0"/>
    <s v="Alto"/>
    <x v="0"/>
    <n v="0"/>
    <n v="0"/>
  </r>
  <r>
    <s v="Quixeré"/>
    <x v="9"/>
    <n v="711"/>
    <n v="0.622"/>
    <n v="0.56000000000000005"/>
    <n v="0.55600000000000005"/>
    <n v="14899.86"/>
    <n v="4"/>
    <x v="2493"/>
    <n v="0"/>
    <s v="Médio"/>
    <x v="3"/>
    <n v="0"/>
    <n v="0"/>
  </r>
  <r>
    <s v="Tupãssi"/>
    <x v="6"/>
    <n v="341"/>
    <n v="0.73"/>
    <n v="0.72099999999999997"/>
    <n v="0.64900000000000002"/>
    <n v="39132.78"/>
    <n v="6"/>
    <x v="2494"/>
    <n v="0"/>
    <s v="Alto"/>
    <x v="2"/>
    <n v="0"/>
    <n v="0"/>
  </r>
  <r>
    <s v="Eldorado Do Carajás"/>
    <x v="12"/>
    <n v="1476"/>
    <n v="0.56000000000000005"/>
    <n v="0.57199999999999995"/>
    <n v="0.40500000000000003"/>
    <n v="9844.4599999999991"/>
    <n v="19"/>
    <x v="2495"/>
    <n v="1"/>
    <s v="Médio"/>
    <x v="4"/>
    <n v="1"/>
    <n v="0"/>
  </r>
  <r>
    <s v="São Caitano"/>
    <x v="5"/>
    <n v="1791"/>
    <n v="0.59099999999999997"/>
    <n v="0.58299999999999996"/>
    <n v="0.46899999999999997"/>
    <n v="8735.8700000000008"/>
    <n v="12"/>
    <x v="2496"/>
    <n v="1"/>
    <s v="Médio"/>
    <x v="3"/>
    <n v="1"/>
    <n v="0"/>
  </r>
  <r>
    <s v="Ervália"/>
    <x v="4"/>
    <n v="456"/>
    <n v="0.625"/>
    <n v="0.64"/>
    <n v="0.46"/>
    <n v="16864.150000000001"/>
    <n v="12"/>
    <x v="2497"/>
    <n v="0"/>
    <s v="Médio"/>
    <x v="0"/>
    <n v="0"/>
    <n v="0"/>
  </r>
  <r>
    <s v="Wenceslau Guimarães"/>
    <x v="7"/>
    <n v="542"/>
    <n v="0.54400000000000004"/>
    <n v="0.55800000000000005"/>
    <n v="0.38300000000000001"/>
    <n v="14230.59"/>
    <n v="30"/>
    <x v="2498"/>
    <n v="1"/>
    <s v="Baixo"/>
    <x v="3"/>
    <n v="0"/>
    <n v="0"/>
  </r>
  <r>
    <s v="São Domingos Do Capim"/>
    <x v="12"/>
    <n v="1045"/>
    <n v="0.53200000000000003"/>
    <n v="0.50900000000000001"/>
    <n v="0.38200000000000001"/>
    <n v="10289.86"/>
    <n v="19"/>
    <x v="2499"/>
    <n v="1"/>
    <s v="Baixo"/>
    <x v="4"/>
    <n v="1"/>
    <n v="0"/>
  </r>
  <r>
    <s v="Água Doce"/>
    <x v="14"/>
    <n v="184"/>
    <n v="0.69799999999999995"/>
    <n v="0.72399999999999998"/>
    <n v="0.57399999999999995"/>
    <n v="44510.37"/>
    <n v="8"/>
    <x v="2500"/>
    <n v="0"/>
    <s v="Médio"/>
    <x v="2"/>
    <n v="0"/>
    <n v="0"/>
  </r>
  <r>
    <s v="Cruzeiro Do Sul"/>
    <x v="3"/>
    <n v="308"/>
    <n v="0.72299999999999998"/>
    <n v="0.746"/>
    <n v="0.60699999999999998"/>
    <n v="25941.86"/>
    <n v="25"/>
    <x v="2501"/>
    <n v="0"/>
    <s v="Alto"/>
    <x v="2"/>
    <n v="0"/>
    <n v="0"/>
  </r>
  <r>
    <s v="Crissiumal"/>
    <x v="3"/>
    <n v="302"/>
    <n v="0.71"/>
    <n v="0.70199999999999996"/>
    <n v="0.61599999999999999"/>
    <n v="22248.46"/>
    <n v="14"/>
    <x v="2502"/>
    <n v="0"/>
    <s v="Alto"/>
    <x v="2"/>
    <n v="0"/>
    <n v="0"/>
  </r>
  <r>
    <s v="Bom Jardim"/>
    <x v="5"/>
    <n v="811"/>
    <n v="0.60199999999999998"/>
    <n v="0.55200000000000005"/>
    <n v="0.51500000000000001"/>
    <n v="8112.71"/>
    <n v="19"/>
    <x v="2503"/>
    <n v="0"/>
    <s v="Médio"/>
    <x v="3"/>
    <n v="0"/>
    <n v="0"/>
  </r>
  <r>
    <s v="Afuá"/>
    <x v="12"/>
    <n v="818"/>
    <n v="0.48899999999999999"/>
    <n v="0.48499999999999999"/>
    <n v="0.311"/>
    <n v="8364.42"/>
    <n v="0"/>
    <x v="2504"/>
    <n v="1"/>
    <s v="Baixo"/>
    <x v="4"/>
    <n v="0"/>
    <n v="1"/>
  </r>
  <r>
    <s v="Porto Grande"/>
    <x v="24"/>
    <n v="1016"/>
    <n v="0.64"/>
    <n v="0.61"/>
    <n v="0.55400000000000005"/>
    <n v="15672.35"/>
    <n v="16"/>
    <x v="2505"/>
    <n v="0"/>
    <s v="Médio"/>
    <x v="4"/>
    <n v="1"/>
    <n v="0"/>
  </r>
  <r>
    <s v="Barra Do Ribeiro"/>
    <x v="3"/>
    <n v="468"/>
    <n v="0.67"/>
    <n v="0.69099999999999995"/>
    <n v="0.52900000000000003"/>
    <n v="23577.62"/>
    <n v="5"/>
    <x v="2506"/>
    <n v="0"/>
    <s v="Médio"/>
    <x v="2"/>
    <n v="0"/>
    <n v="0"/>
  </r>
  <r>
    <s v="Ronda Alta"/>
    <x v="3"/>
    <n v="314"/>
    <n v="0.72"/>
    <n v="0.72899999999999998"/>
    <n v="0.6"/>
    <n v="29381.26"/>
    <n v="1"/>
    <x v="2507"/>
    <n v="0"/>
    <s v="Alto"/>
    <x v="2"/>
    <n v="0"/>
    <n v="1"/>
  </r>
  <r>
    <s v="Orobó"/>
    <x v="5"/>
    <n v="467"/>
    <n v="0.61"/>
    <n v="0.54500000000000004"/>
    <n v="0.52800000000000002"/>
    <n v="13150.45"/>
    <n v="6"/>
    <x v="2508"/>
    <n v="0"/>
    <s v="Médio"/>
    <x v="3"/>
    <n v="0"/>
    <n v="0"/>
  </r>
  <r>
    <s v="Santo Antônio Do Tauá"/>
    <x v="12"/>
    <n v="1145"/>
    <n v="0.63200000000000001"/>
    <n v="0.59799999999999998"/>
    <n v="0.56100000000000005"/>
    <n v="10348.11"/>
    <n v="15"/>
    <x v="2509"/>
    <n v="0"/>
    <s v="Médio"/>
    <x v="4"/>
    <n v="1"/>
    <n v="0"/>
  </r>
  <r>
    <s v="Nova Santa Rosa"/>
    <x v="6"/>
    <n v="264"/>
    <n v="0.73099999999999998"/>
    <n v="0.73199999999999998"/>
    <n v="0.66"/>
    <n v="38220.82"/>
    <n v="13"/>
    <x v="2510"/>
    <n v="0"/>
    <s v="Alto"/>
    <x v="2"/>
    <n v="0"/>
    <n v="0"/>
  </r>
  <r>
    <s v="Arroio Do Tigre"/>
    <x v="3"/>
    <n v="276"/>
    <n v="0.71"/>
    <n v="0.70799999999999996"/>
    <n v="0.58899999999999997"/>
    <n v="23226.69"/>
    <n v="23"/>
    <x v="2511"/>
    <n v="0"/>
    <s v="Alto"/>
    <x v="2"/>
    <n v="0"/>
    <n v="0"/>
  </r>
  <r>
    <s v="Nova Era"/>
    <x v="4"/>
    <n v="854"/>
    <n v="0.71"/>
    <n v="0.67500000000000004"/>
    <n v="0.63900000000000001"/>
    <n v="17232.72"/>
    <n v="13"/>
    <x v="2512"/>
    <n v="0"/>
    <s v="Alto"/>
    <x v="0"/>
    <n v="0"/>
    <n v="0"/>
  </r>
  <r>
    <s v="Trairão"/>
    <x v="12"/>
    <n v="558"/>
    <n v="0.56200000000000006"/>
    <n v="0.59399999999999997"/>
    <n v="0.39200000000000002"/>
    <n v="16955.939999999999"/>
    <n v="0"/>
    <x v="2513"/>
    <n v="1"/>
    <s v="Médio"/>
    <x v="4"/>
    <n v="0"/>
    <n v="1"/>
  </r>
  <r>
    <s v="Ipumirim"/>
    <x v="14"/>
    <n v="116"/>
    <n v="0.73799999999999999"/>
    <n v="0.747"/>
    <n v="0.63100000000000001"/>
    <n v="41148.54"/>
    <n v="13"/>
    <x v="2514"/>
    <n v="0"/>
    <s v="Alto"/>
    <x v="2"/>
    <n v="0"/>
    <n v="0"/>
  </r>
  <r>
    <s v="Coronel Bicaco"/>
    <x v="3"/>
    <n v="260"/>
    <n v="0.66500000000000004"/>
    <n v="0.66700000000000004"/>
    <n v="0.55000000000000004"/>
    <n v="39577.83"/>
    <n v="2"/>
    <x v="2515"/>
    <n v="0"/>
    <s v="Médio"/>
    <x v="2"/>
    <n v="0"/>
    <n v="1"/>
  </r>
  <r>
    <s v="Nova Brasilândia D'Oeste"/>
    <x v="23"/>
    <n v="491"/>
    <n v="0.64300000000000002"/>
    <n v="0.66400000000000003"/>
    <n v="0.52400000000000002"/>
    <n v="14199.05"/>
    <n v="5"/>
    <x v="2516"/>
    <n v="0"/>
    <s v="Médio"/>
    <x v="4"/>
    <n v="0"/>
    <n v="0"/>
  </r>
  <r>
    <s v="Candeias"/>
    <x v="4"/>
    <n v="419"/>
    <n v="0.68"/>
    <n v="0.69899999999999995"/>
    <n v="0.53700000000000003"/>
    <n v="20253.91"/>
    <n v="11"/>
    <x v="2517"/>
    <n v="0"/>
    <s v="Médio"/>
    <x v="0"/>
    <n v="0"/>
    <n v="0"/>
  </r>
  <r>
    <s v="Santo Antônio Das Missões"/>
    <x v="3"/>
    <n v="360"/>
    <n v="0.69"/>
    <n v="0.67200000000000004"/>
    <n v="0.57599999999999996"/>
    <n v="27451.78"/>
    <n v="1"/>
    <x v="2518"/>
    <n v="0"/>
    <s v="Médio"/>
    <x v="2"/>
    <n v="0"/>
    <n v="1"/>
  </r>
  <r>
    <s v="Juscimeira"/>
    <x v="8"/>
    <n v="515"/>
    <n v="0.71"/>
    <n v="0.67800000000000005"/>
    <n v="0.63700000000000001"/>
    <n v="27593.86"/>
    <n v="6"/>
    <x v="2519"/>
    <n v="0"/>
    <s v="Alto"/>
    <x v="1"/>
    <n v="0"/>
    <n v="0"/>
  </r>
  <r>
    <s v="Borda Da Mata"/>
    <x v="4"/>
    <n v="615"/>
    <n v="0.73"/>
    <n v="0.70299999999999996"/>
    <n v="0.64"/>
    <n v="16063.73"/>
    <n v="5"/>
    <x v="2520"/>
    <n v="0"/>
    <s v="Alto"/>
    <x v="0"/>
    <n v="0"/>
    <n v="0"/>
  </r>
  <r>
    <s v="Aporé"/>
    <x v="10"/>
    <n v="163"/>
    <n v="0.69299999999999995"/>
    <n v="0.69199999999999995"/>
    <n v="0.58399999999999996"/>
    <n v="73609.2"/>
    <n v="1"/>
    <x v="2521"/>
    <n v="0"/>
    <s v="Médio"/>
    <x v="1"/>
    <n v="0"/>
    <n v="1"/>
  </r>
  <r>
    <s v="Buriti Alegre"/>
    <x v="10"/>
    <n v="420"/>
    <n v="0.71"/>
    <n v="0.7"/>
    <n v="0.61399999999999999"/>
    <n v="31622.05"/>
    <n v="9"/>
    <x v="2522"/>
    <n v="0"/>
    <s v="Alto"/>
    <x v="1"/>
    <n v="0"/>
    <n v="0"/>
  </r>
  <r>
    <s v="Martinho Campos"/>
    <x v="4"/>
    <n v="532"/>
    <n v="0.66900000000000004"/>
    <n v="0.68799999999999994"/>
    <n v="0.51500000000000001"/>
    <n v="22369.77"/>
    <n v="14"/>
    <x v="2523"/>
    <n v="0"/>
    <s v="Médio"/>
    <x v="0"/>
    <n v="0"/>
    <n v="0"/>
  </r>
  <r>
    <s v="Augusto Pestana"/>
    <x v="3"/>
    <n v="151"/>
    <n v="0.74299999999999999"/>
    <n v="0.77900000000000003"/>
    <n v="0.621"/>
    <n v="41918.54"/>
    <n v="6"/>
    <x v="2524"/>
    <n v="0"/>
    <s v="Alto"/>
    <x v="2"/>
    <n v="0"/>
    <n v="0"/>
  </r>
  <r>
    <s v="Pedra Branca Do Amapari"/>
    <x v="24"/>
    <n v="575"/>
    <n v="0.626"/>
    <n v="0.628"/>
    <n v="0.502"/>
    <n v="20478.7"/>
    <n v="7"/>
    <x v="2525"/>
    <n v="0"/>
    <s v="Médio"/>
    <x v="4"/>
    <n v="0"/>
    <n v="0"/>
  </r>
  <r>
    <s v="Xambioá"/>
    <x v="20"/>
    <n v="691"/>
    <n v="0.67"/>
    <n v="0.64800000000000002"/>
    <n v="0.56999999999999995"/>
    <n v="25359.05"/>
    <n v="3"/>
    <x v="2526"/>
    <n v="0"/>
    <s v="Médio"/>
    <x v="4"/>
    <n v="0"/>
    <n v="0"/>
  </r>
  <r>
    <s v="José De Freitas"/>
    <x v="22"/>
    <n v="1494"/>
    <n v="0.61799999999999999"/>
    <n v="0.59099999999999997"/>
    <n v="0.51200000000000001"/>
    <n v="7711.6"/>
    <n v="7"/>
    <x v="2527"/>
    <n v="0"/>
    <s v="Médio"/>
    <x v="3"/>
    <n v="1"/>
    <n v="0"/>
  </r>
  <r>
    <s v="Nova Araçá"/>
    <x v="3"/>
    <n v="114"/>
    <n v="0.78500000000000003"/>
    <n v="0.79600000000000004"/>
    <n v="0.72199999999999998"/>
    <n v="66546.83"/>
    <n v="8"/>
    <x v="2528"/>
    <n v="0"/>
    <s v="Alto"/>
    <x v="2"/>
    <n v="0"/>
    <n v="0"/>
  </r>
  <r>
    <s v="Cambuquira"/>
    <x v="4"/>
    <n v="500"/>
    <n v="0.7"/>
    <n v="0.69099999999999995"/>
    <n v="0.57699999999999996"/>
    <n v="22512.32"/>
    <n v="7"/>
    <x v="2529"/>
    <n v="0"/>
    <s v="Alto"/>
    <x v="0"/>
    <n v="0"/>
    <n v="0"/>
  </r>
  <r>
    <s v="Senador Pompeu"/>
    <x v="9"/>
    <n v="936"/>
    <n v="0.61899999999999999"/>
    <n v="0.57399999999999995"/>
    <n v="0.53700000000000003"/>
    <n v="10991.65"/>
    <n v="4"/>
    <x v="2530"/>
    <n v="0"/>
    <s v="Médio"/>
    <x v="3"/>
    <n v="0"/>
    <n v="0"/>
  </r>
  <r>
    <s v="Maruim"/>
    <x v="21"/>
    <n v="795"/>
    <n v="0.61799999999999999"/>
    <n v="0.59"/>
    <n v="0.51100000000000001"/>
    <n v="16840.43"/>
    <n v="2"/>
    <x v="2531"/>
    <n v="0"/>
    <s v="Médio"/>
    <x v="3"/>
    <n v="0"/>
    <n v="1"/>
  </r>
  <r>
    <s v="Jacinto Machado"/>
    <x v="14"/>
    <n v="222"/>
    <n v="0.71599999999999997"/>
    <n v="0.70799999999999996"/>
    <n v="0.63300000000000001"/>
    <n v="27414.94"/>
    <n v="6"/>
    <x v="2532"/>
    <n v="0"/>
    <s v="Alto"/>
    <x v="2"/>
    <n v="0"/>
    <n v="0"/>
  </r>
  <r>
    <s v="Bossoroca"/>
    <x v="3"/>
    <n v="183"/>
    <n v="0.69"/>
    <n v="0.66500000000000004"/>
    <n v="0.60799999999999998"/>
    <n v="42327.58"/>
    <n v="10"/>
    <x v="2533"/>
    <n v="0"/>
    <s v="Médio"/>
    <x v="2"/>
    <n v="0"/>
    <n v="0"/>
  </r>
  <r>
    <s v="Lagoa De Itaenga"/>
    <x v="5"/>
    <n v="1108"/>
    <n v="0.60199999999999998"/>
    <n v="0.55500000000000005"/>
    <n v="0.50900000000000001"/>
    <n v="13576"/>
    <n v="7"/>
    <x v="2534"/>
    <n v="0"/>
    <s v="Médio"/>
    <x v="3"/>
    <n v="1"/>
    <n v="0"/>
  </r>
  <r>
    <s v="Una"/>
    <x v="7"/>
    <n v="1013"/>
    <n v="0.56000000000000005"/>
    <n v="0.58399999999999996"/>
    <n v="0.42399999999999999"/>
    <n v="13258.54"/>
    <n v="5"/>
    <x v="2535"/>
    <n v="1"/>
    <s v="Médio"/>
    <x v="3"/>
    <n v="1"/>
    <n v="0"/>
  </r>
  <r>
    <s v="Guarani Das Missões"/>
    <x v="3"/>
    <n v="211"/>
    <n v="0.73699999999999999"/>
    <n v="0.69799999999999995"/>
    <n v="0.66500000000000004"/>
    <n v="35404.92"/>
    <n v="1"/>
    <x v="2536"/>
    <n v="0"/>
    <s v="Alto"/>
    <x v="2"/>
    <n v="0"/>
    <n v="1"/>
  </r>
  <r>
    <s v="Fortaleza Dos Valos"/>
    <x v="3"/>
    <n v="122"/>
    <n v="0.76"/>
    <n v="0.77900000000000003"/>
    <n v="0.66300000000000003"/>
    <n v="62245.36"/>
    <n v="1"/>
    <x v="2537"/>
    <n v="0"/>
    <s v="Alto"/>
    <x v="2"/>
    <n v="0"/>
    <n v="1"/>
  </r>
  <r>
    <s v="Pinheiro Machado"/>
    <x v="3"/>
    <n v="473"/>
    <n v="0.66"/>
    <n v="0.68500000000000005"/>
    <n v="0.499"/>
    <n v="22099.4"/>
    <n v="12"/>
    <x v="2538"/>
    <n v="0"/>
    <s v="Médio"/>
    <x v="2"/>
    <n v="0"/>
    <n v="0"/>
  </r>
  <r>
    <s v="Pains"/>
    <x v="4"/>
    <n v="316"/>
    <n v="0.72799999999999998"/>
    <n v="0.71699999999999997"/>
    <n v="0.61599999999999999"/>
    <n v="34171.51"/>
    <n v="4"/>
    <x v="2539"/>
    <n v="0"/>
    <s v="Alto"/>
    <x v="0"/>
    <n v="0"/>
    <n v="0"/>
  </r>
  <r>
    <s v="Santa Izabel Do Oeste"/>
    <x v="6"/>
    <n v="415"/>
    <n v="0.69599999999999995"/>
    <n v="0.67700000000000005"/>
    <n v="0.60299999999999998"/>
    <n v="19986.59"/>
    <n v="3"/>
    <x v="2540"/>
    <n v="0"/>
    <s v="Médio"/>
    <x v="2"/>
    <n v="0"/>
    <n v="0"/>
  </r>
  <r>
    <s v="Dianópolis"/>
    <x v="20"/>
    <n v="1204"/>
    <n v="0.70099999999999996"/>
    <n v="0.67300000000000004"/>
    <n v="0.624"/>
    <n v="13302.27"/>
    <n v="9"/>
    <x v="2541"/>
    <n v="0"/>
    <s v="Alto"/>
    <x v="4"/>
    <n v="1"/>
    <n v="0"/>
  </r>
  <r>
    <s v="Belmonte"/>
    <x v="7"/>
    <n v="729"/>
    <n v="0.59799999999999998"/>
    <n v="0.57699999999999996"/>
    <n v="0.48"/>
    <n v="11902.74"/>
    <n v="21"/>
    <x v="2542"/>
    <n v="1"/>
    <s v="Médio"/>
    <x v="3"/>
    <n v="0"/>
    <n v="0"/>
  </r>
  <r>
    <s v="Avaí"/>
    <x v="0"/>
    <n v="181"/>
    <n v="0.71"/>
    <n v="0.67400000000000004"/>
    <n v="0.65"/>
    <n v="53431.32"/>
    <n v="6"/>
    <x v="2543"/>
    <n v="0"/>
    <s v="Alto"/>
    <x v="0"/>
    <n v="0"/>
    <n v="0"/>
  </r>
  <r>
    <s v="Água Santa"/>
    <x v="3"/>
    <n v="94"/>
    <n v="0.75"/>
    <n v="0.84"/>
    <n v="0.59"/>
    <n v="73762.48"/>
    <n v="7"/>
    <x v="2544"/>
    <n v="0"/>
    <s v="Alto"/>
    <x v="2"/>
    <n v="0"/>
    <n v="0"/>
  </r>
  <r>
    <s v="Nossa Senhora Das Dores"/>
    <x v="21"/>
    <n v="850"/>
    <n v="0.6"/>
    <n v="0.57899999999999996"/>
    <n v="0.497"/>
    <n v="10695.91"/>
    <n v="17"/>
    <x v="2545"/>
    <n v="0"/>
    <s v="Médio"/>
    <x v="3"/>
    <n v="0"/>
    <n v="0"/>
  </r>
  <r>
    <s v="Saudades"/>
    <x v="14"/>
    <n v="264"/>
    <n v="0.755"/>
    <n v="0.72299999999999998"/>
    <n v="0.7"/>
    <n v="29447.42"/>
    <n v="12"/>
    <x v="2546"/>
    <n v="0"/>
    <s v="Alto"/>
    <x v="2"/>
    <n v="0"/>
    <n v="0"/>
  </r>
  <r>
    <s v="Amélia Rodrigues"/>
    <x v="7"/>
    <n v="1153"/>
    <n v="0.67"/>
    <n v="0.60899999999999999"/>
    <n v="0.6"/>
    <n v="10611.57"/>
    <n v="8"/>
    <x v="2547"/>
    <n v="0"/>
    <s v="Médio"/>
    <x v="3"/>
    <n v="1"/>
    <n v="0"/>
  </r>
  <r>
    <s v="Mocajuba"/>
    <x v="12"/>
    <n v="1573"/>
    <n v="0.57499999999999996"/>
    <n v="0.53900000000000003"/>
    <n v="0.46700000000000003"/>
    <n v="9376.98"/>
    <n v="0"/>
    <x v="2548"/>
    <n v="1"/>
    <s v="Médio"/>
    <x v="4"/>
    <n v="1"/>
    <n v="1"/>
  </r>
  <r>
    <s v="Nova Palma"/>
    <x v="3"/>
    <n v="112"/>
    <n v="0.74"/>
    <n v="0.76200000000000001"/>
    <n v="0.64300000000000002"/>
    <n v="42189.97"/>
    <n v="8"/>
    <x v="2549"/>
    <n v="0"/>
    <s v="Alto"/>
    <x v="2"/>
    <n v="0"/>
    <n v="0"/>
  </r>
  <r>
    <s v="Bom Retiro"/>
    <x v="14"/>
    <n v="409"/>
    <n v="0.7"/>
    <n v="0.70399999999999996"/>
    <n v="0.55900000000000005"/>
    <n v="28696.79"/>
    <n v="8"/>
    <x v="2550"/>
    <n v="0"/>
    <s v="Alto"/>
    <x v="2"/>
    <n v="0"/>
    <n v="0"/>
  </r>
  <r>
    <s v="Astolfo Dutra"/>
    <x v="4"/>
    <n v="553"/>
    <n v="0.69"/>
    <n v="0.68600000000000005"/>
    <n v="0.56699999999999995"/>
    <n v="19777.349999999999"/>
    <n v="8"/>
    <x v="2551"/>
    <n v="0"/>
    <s v="Médio"/>
    <x v="0"/>
    <n v="0"/>
    <n v="0"/>
  </r>
  <r>
    <s v="Verê"/>
    <x v="6"/>
    <n v="151"/>
    <n v="0.72"/>
    <n v="0.70899999999999996"/>
    <n v="0.626"/>
    <n v="35820.339999999997"/>
    <n v="12"/>
    <x v="2552"/>
    <n v="0"/>
    <s v="Alto"/>
    <x v="2"/>
    <n v="0"/>
    <n v="0"/>
  </r>
  <r>
    <s v="Guaraciaba"/>
    <x v="14"/>
    <n v="166"/>
    <n v="0.75"/>
    <n v="0.754"/>
    <n v="0.64600000000000002"/>
    <n v="26853.24"/>
    <n v="12"/>
    <x v="2553"/>
    <n v="0"/>
    <s v="Alto"/>
    <x v="2"/>
    <n v="0"/>
    <n v="0"/>
  </r>
  <r>
    <s v="Tuntum"/>
    <x v="18"/>
    <n v="1269"/>
    <n v="0.56999999999999995"/>
    <n v="0.53400000000000003"/>
    <n v="0.48299999999999998"/>
    <n v="6739.4"/>
    <n v="3"/>
    <x v="2554"/>
    <n v="1"/>
    <s v="Médio"/>
    <x v="3"/>
    <n v="1"/>
    <n v="0"/>
  </r>
  <r>
    <s v="Chupinguaia"/>
    <x v="23"/>
    <n v="281"/>
    <n v="0.65200000000000002"/>
    <n v="0.65900000000000003"/>
    <n v="0.51400000000000001"/>
    <n v="26538.27"/>
    <n v="4"/>
    <x v="2555"/>
    <n v="0"/>
    <s v="Médio"/>
    <x v="4"/>
    <n v="0"/>
    <n v="0"/>
  </r>
  <r>
    <s v="Jambeiro"/>
    <x v="0"/>
    <n v="128"/>
    <n v="0.76"/>
    <n v="0.72699999999999998"/>
    <n v="0.69"/>
    <n v="44348.46"/>
    <n v="4"/>
    <x v="2556"/>
    <n v="0"/>
    <s v="Alto"/>
    <x v="0"/>
    <n v="0"/>
    <n v="0"/>
  </r>
  <r>
    <s v="Salvador Do Sul"/>
    <x v="3"/>
    <n v="166"/>
    <n v="0.74"/>
    <n v="0.75"/>
    <n v="0.64100000000000001"/>
    <n v="37226.949999999997"/>
    <n v="10"/>
    <x v="2557"/>
    <n v="0"/>
    <s v="Alto"/>
    <x v="2"/>
    <n v="0"/>
    <n v="0"/>
  </r>
  <r>
    <s v="São José Do Cerrito"/>
    <x v="14"/>
    <n v="138"/>
    <n v="0.63600000000000001"/>
    <n v="0.61799999999999999"/>
    <n v="0.503"/>
    <n v="31512.080000000002"/>
    <n v="6"/>
    <x v="2558"/>
    <n v="0"/>
    <s v="Médio"/>
    <x v="2"/>
    <n v="0"/>
    <n v="0"/>
  </r>
  <r>
    <s v="Ribeirópolis"/>
    <x v="21"/>
    <n v="671"/>
    <n v="0.61299999999999999"/>
    <n v="0.61"/>
    <n v="0.49"/>
    <n v="14805.27"/>
    <n v="1"/>
    <x v="2559"/>
    <n v="0"/>
    <s v="Médio"/>
    <x v="3"/>
    <n v="0"/>
    <n v="1"/>
  </r>
  <r>
    <s v="Catanduvas"/>
    <x v="6"/>
    <n v="352"/>
    <n v="0.68"/>
    <n v="0.67700000000000005"/>
    <n v="0.57299999999999995"/>
    <n v="26144.6"/>
    <n v="4"/>
    <x v="2560"/>
    <n v="0"/>
    <s v="Médio"/>
    <x v="2"/>
    <n v="0"/>
    <n v="0"/>
  </r>
  <r>
    <s v="Governador Mangabeira"/>
    <x v="7"/>
    <n v="434"/>
    <n v="0.64300000000000002"/>
    <n v="0.59399999999999997"/>
    <n v="0.59399999999999997"/>
    <n v="12741.64"/>
    <n v="7"/>
    <x v="2561"/>
    <n v="0"/>
    <s v="Médio"/>
    <x v="3"/>
    <n v="0"/>
    <n v="0"/>
  </r>
  <r>
    <s v="Marco"/>
    <x v="9"/>
    <n v="1169"/>
    <n v="0.61199999999999999"/>
    <n v="0.56399999999999995"/>
    <n v="0.55300000000000005"/>
    <n v="10203.879999999999"/>
    <n v="8"/>
    <x v="2562"/>
    <n v="0"/>
    <s v="Médio"/>
    <x v="3"/>
    <n v="1"/>
    <n v="0"/>
  </r>
  <r>
    <s v="Pantano Grande"/>
    <x v="3"/>
    <n v="468"/>
    <n v="0.66"/>
    <n v="0.67600000000000005"/>
    <n v="0.52400000000000002"/>
    <n v="27529.65"/>
    <n v="9"/>
    <x v="2563"/>
    <n v="0"/>
    <s v="Médio"/>
    <x v="2"/>
    <n v="0"/>
    <n v="0"/>
  </r>
  <r>
    <s v="Alfredo Wagner"/>
    <x v="14"/>
    <n v="126"/>
    <n v="0.67"/>
    <n v="0.70199999999999996"/>
    <n v="0.48099999999999998"/>
    <n v="27437.14"/>
    <n v="21"/>
    <x v="2564"/>
    <n v="0"/>
    <s v="Médio"/>
    <x v="2"/>
    <n v="0"/>
    <n v="0"/>
  </r>
  <r>
    <s v="Alvorada"/>
    <x v="20"/>
    <n v="467"/>
    <n v="0.70799999999999996"/>
    <n v="0.67700000000000005"/>
    <n v="0.623"/>
    <n v="31782.67"/>
    <n v="2"/>
    <x v="2565"/>
    <n v="0"/>
    <s v="Alto"/>
    <x v="4"/>
    <n v="0"/>
    <n v="1"/>
  </r>
  <r>
    <s v="Ibiraiaras"/>
    <x v="3"/>
    <n v="161"/>
    <n v="0.72"/>
    <n v="0.73899999999999999"/>
    <n v="0.61499999999999999"/>
    <n v="36228.82"/>
    <n v="5"/>
    <x v="2566"/>
    <n v="0"/>
    <s v="Alto"/>
    <x v="2"/>
    <n v="0"/>
    <n v="0"/>
  </r>
  <r>
    <s v="Tuparendi"/>
    <x v="3"/>
    <n v="172"/>
    <n v="0.72799999999999998"/>
    <n v="0.73399999999999999"/>
    <n v="0.63200000000000001"/>
    <n v="31561.72"/>
    <n v="9"/>
    <x v="2567"/>
    <n v="0"/>
    <s v="Alto"/>
    <x v="2"/>
    <n v="0"/>
    <n v="0"/>
  </r>
  <r>
    <s v="Roseira"/>
    <x v="0"/>
    <n v="503"/>
    <n v="0.73699999999999999"/>
    <n v="0.69099999999999995"/>
    <n v="0.70399999999999996"/>
    <n v="25823.08"/>
    <n v="6"/>
    <x v="2568"/>
    <n v="0"/>
    <s v="Alto"/>
    <x v="0"/>
    <n v="0"/>
    <n v="0"/>
  </r>
  <r>
    <s v="Curaçá"/>
    <x v="7"/>
    <n v="1016"/>
    <n v="0.58099999999999996"/>
    <n v="0.54400000000000004"/>
    <n v="0.46300000000000002"/>
    <n v="7617.66"/>
    <n v="40"/>
    <x v="2569"/>
    <n v="1"/>
    <s v="Médio"/>
    <x v="3"/>
    <n v="1"/>
    <n v="0"/>
  </r>
  <r>
    <s v="São José Do Ouro"/>
    <x v="3"/>
    <n v="169"/>
    <n v="0.755"/>
    <n v="0.75900000000000001"/>
    <n v="0.66900000000000004"/>
    <n v="37718.449999999997"/>
    <n v="14"/>
    <x v="2570"/>
    <n v="0"/>
    <s v="Alto"/>
    <x v="2"/>
    <n v="0"/>
    <n v="0"/>
  </r>
  <r>
    <s v="Lontras"/>
    <x v="14"/>
    <n v="422"/>
    <n v="0.7"/>
    <n v="0.73499999999999999"/>
    <n v="0.57899999999999996"/>
    <n v="23160.2"/>
    <n v="11"/>
    <x v="2571"/>
    <n v="0"/>
    <s v="Alto"/>
    <x v="2"/>
    <n v="0"/>
    <n v="0"/>
  </r>
  <r>
    <s v="Marilândia Do Sul"/>
    <x v="6"/>
    <n v="323"/>
    <n v="0.69099999999999995"/>
    <n v="0.66400000000000003"/>
    <n v="0.59899999999999998"/>
    <n v="29497.55"/>
    <n v="12"/>
    <x v="2572"/>
    <n v="0"/>
    <s v="Médio"/>
    <x v="2"/>
    <n v="0"/>
    <n v="0"/>
  </r>
  <r>
    <s v="Constantina"/>
    <x v="3"/>
    <n v="316"/>
    <n v="0.754"/>
    <n v="0.72599999999999998"/>
    <n v="0.66800000000000004"/>
    <n v="26350.06"/>
    <n v="16"/>
    <x v="2573"/>
    <n v="0"/>
    <s v="Alto"/>
    <x v="2"/>
    <n v="0"/>
    <n v="0"/>
  </r>
  <r>
    <s v="Araújos"/>
    <x v="4"/>
    <n v="398"/>
    <n v="0.69799999999999995"/>
    <n v="0.69399999999999995"/>
    <n v="0.57399999999999995"/>
    <n v="29947.96"/>
    <n v="4"/>
    <x v="2574"/>
    <n v="0"/>
    <s v="Médio"/>
    <x v="0"/>
    <n v="0"/>
    <n v="0"/>
  </r>
  <r>
    <s v="Plácido De Castro"/>
    <x v="26"/>
    <n v="911"/>
    <n v="0.622"/>
    <n v="0.59299999999999997"/>
    <n v="0.51700000000000002"/>
    <n v="14392.66"/>
    <n v="10"/>
    <x v="2575"/>
    <n v="0"/>
    <s v="Médio"/>
    <x v="4"/>
    <n v="0"/>
    <n v="0"/>
  </r>
  <r>
    <s v="Ajuricaba"/>
    <x v="3"/>
    <n v="173"/>
    <n v="0.753"/>
    <n v="0.76300000000000001"/>
    <n v="0.65800000000000003"/>
    <n v="35748.660000000003"/>
    <n v="9"/>
    <x v="2576"/>
    <n v="0"/>
    <s v="Alto"/>
    <x v="2"/>
    <n v="0"/>
    <n v="0"/>
  </r>
  <r>
    <s v="Arceburgo"/>
    <x v="4"/>
    <n v="446"/>
    <n v="0.68"/>
    <n v="0.68700000000000006"/>
    <n v="0.57299999999999995"/>
    <n v="25063.77"/>
    <n v="6"/>
    <x v="2577"/>
    <n v="0"/>
    <s v="Médio"/>
    <x v="0"/>
    <n v="0"/>
    <n v="0"/>
  </r>
  <r>
    <s v="Matriz De Camaragibe"/>
    <x v="19"/>
    <n v="1422"/>
    <n v="0.58399999999999996"/>
    <n v="0.54100000000000004"/>
    <n v="0.47299999999999998"/>
    <n v="10499.65"/>
    <n v="8"/>
    <x v="2578"/>
    <n v="1"/>
    <s v="Médio"/>
    <x v="3"/>
    <n v="1"/>
    <n v="0"/>
  </r>
  <r>
    <s v="Paraí"/>
    <x v="3"/>
    <n v="173"/>
    <n v="0.77300000000000002"/>
    <n v="0.78700000000000003"/>
    <n v="0.67900000000000005"/>
    <n v="35632.800000000003"/>
    <n v="10"/>
    <x v="2579"/>
    <n v="0"/>
    <s v="Alto"/>
    <x v="2"/>
    <n v="0"/>
    <n v="0"/>
  </r>
  <r>
    <s v="São Jorge Do Ivaí"/>
    <x v="6"/>
    <n v="224"/>
    <n v="0.74299999999999999"/>
    <n v="0.72699999999999998"/>
    <n v="0.69599999999999995"/>
    <n v="46185.93"/>
    <n v="3"/>
    <x v="2580"/>
    <n v="0"/>
    <s v="Alto"/>
    <x v="2"/>
    <n v="0"/>
    <n v="0"/>
  </r>
  <r>
    <s v="Concórdia Do Pará"/>
    <x v="12"/>
    <n v="1294"/>
    <n v="0.56999999999999995"/>
    <n v="0.56000000000000005"/>
    <n v="0.438"/>
    <n v="8220.44"/>
    <n v="66"/>
    <x v="2581"/>
    <n v="1"/>
    <s v="Médio"/>
    <x v="4"/>
    <n v="1"/>
    <n v="0"/>
  </r>
  <r>
    <s v="Cerro Azul"/>
    <x v="6"/>
    <n v="337"/>
    <n v="0.57299999999999995"/>
    <n v="0.60399999999999998"/>
    <n v="0.39100000000000001"/>
    <n v="14650.89"/>
    <n v="4"/>
    <x v="2582"/>
    <n v="1"/>
    <s v="Médio"/>
    <x v="2"/>
    <n v="0"/>
    <n v="0"/>
  </r>
  <r>
    <s v="Sertão"/>
    <x v="3"/>
    <n v="120"/>
    <n v="0.75"/>
    <n v="0.746"/>
    <n v="0.67800000000000005"/>
    <n v="42642.3"/>
    <n v="9"/>
    <x v="2583"/>
    <n v="0"/>
    <s v="Alto"/>
    <x v="2"/>
    <n v="0"/>
    <n v="0"/>
  </r>
  <r>
    <s v="Alcobaça"/>
    <x v="7"/>
    <n v="865"/>
    <n v="0.60799999999999998"/>
    <n v="0.61099999999999999"/>
    <n v="0.47599999999999998"/>
    <n v="11149.72"/>
    <n v="4"/>
    <x v="2584"/>
    <n v="0"/>
    <s v="Médio"/>
    <x v="3"/>
    <n v="0"/>
    <n v="0"/>
  </r>
  <r>
    <s v="Rio Tinto"/>
    <x v="17"/>
    <n v="651"/>
    <n v="0.58499999999999996"/>
    <n v="0.56200000000000006"/>
    <n v="0.48"/>
    <n v="10778.9"/>
    <n v="10"/>
    <x v="2585"/>
    <n v="1"/>
    <s v="Médio"/>
    <x v="3"/>
    <n v="0"/>
    <n v="0"/>
  </r>
  <r>
    <s v="Rodeio"/>
    <x v="14"/>
    <n v="410"/>
    <n v="0.754"/>
    <n v="0.76900000000000002"/>
    <n v="0.626"/>
    <n v="22705.68"/>
    <n v="18"/>
    <x v="2586"/>
    <n v="0"/>
    <s v="Alto"/>
    <x v="2"/>
    <n v="0"/>
    <n v="0"/>
  </r>
  <r>
    <s v="Brejetuba"/>
    <x v="15"/>
    <n v="202"/>
    <n v="0.66"/>
    <n v="0.63"/>
    <n v="0.54"/>
    <n v="20275.59"/>
    <n v="12"/>
    <x v="2587"/>
    <n v="0"/>
    <s v="Médio"/>
    <x v="0"/>
    <n v="0"/>
    <n v="0"/>
  </r>
  <r>
    <s v="Atílio Vivacqua"/>
    <x v="15"/>
    <n v="353"/>
    <n v="0.70799999999999996"/>
    <n v="0.66300000000000003"/>
    <n v="0.63700000000000001"/>
    <n v="22858.06"/>
    <n v="12"/>
    <x v="2588"/>
    <n v="0"/>
    <s v="Alto"/>
    <x v="0"/>
    <n v="0"/>
    <n v="0"/>
  </r>
  <r>
    <s v="Luís Correia"/>
    <x v="22"/>
    <n v="940"/>
    <n v="0.54100000000000004"/>
    <n v="0.54400000000000004"/>
    <n v="0.39800000000000002"/>
    <n v="8699.3700000000008"/>
    <n v="4"/>
    <x v="2589"/>
    <n v="1"/>
    <s v="Baixo"/>
    <x v="3"/>
    <n v="0"/>
    <n v="0"/>
  </r>
  <r>
    <s v="Coronel Freitas"/>
    <x v="14"/>
    <n v="273"/>
    <n v="0.74"/>
    <n v="0.73199999999999998"/>
    <n v="0.65300000000000002"/>
    <n v="25381.9"/>
    <n v="11"/>
    <x v="2590"/>
    <n v="0"/>
    <s v="Alto"/>
    <x v="2"/>
    <n v="0"/>
    <n v="0"/>
  </r>
  <r>
    <s v="Morada Nova De Minas"/>
    <x v="4"/>
    <n v="352"/>
    <n v="0.69599999999999995"/>
    <n v="0.68799999999999994"/>
    <n v="0.59"/>
    <n v="29222.27"/>
    <n v="14"/>
    <x v="2591"/>
    <n v="0"/>
    <s v="Médio"/>
    <x v="0"/>
    <n v="0"/>
    <n v="0"/>
  </r>
  <r>
    <s v="Pejuçara"/>
    <x v="3"/>
    <n v="104"/>
    <n v="0.74099999999999999"/>
    <n v="0.72399999999999998"/>
    <n v="0.64800000000000002"/>
    <n v="63426.23"/>
    <n v="3"/>
    <x v="2592"/>
    <n v="0"/>
    <s v="Alto"/>
    <x v="2"/>
    <n v="0"/>
    <n v="0"/>
  </r>
  <r>
    <s v="Água Preta"/>
    <x v="5"/>
    <n v="1123"/>
    <n v="0.55000000000000004"/>
    <n v="0.51400000000000001"/>
    <n v="0.432"/>
    <n v="7107.34"/>
    <n v="4"/>
    <x v="2593"/>
    <n v="1"/>
    <s v="Baixo"/>
    <x v="3"/>
    <n v="1"/>
    <n v="0"/>
  </r>
  <r>
    <s v="Monte Belo"/>
    <x v="4"/>
    <n v="406"/>
    <n v="0.68799999999999994"/>
    <n v="0.67700000000000005"/>
    <n v="0.56699999999999995"/>
    <n v="19018.68"/>
    <n v="8"/>
    <x v="2594"/>
    <n v="0"/>
    <s v="Médio"/>
    <x v="0"/>
    <n v="0"/>
    <n v="0"/>
  </r>
  <r>
    <s v="Ibimirim"/>
    <x v="5"/>
    <n v="1105"/>
    <n v="0.55200000000000005"/>
    <n v="0.53300000000000003"/>
    <n v="0.44600000000000001"/>
    <n v="8871.58"/>
    <n v="3"/>
    <x v="2595"/>
    <n v="1"/>
    <s v="Médio"/>
    <x v="3"/>
    <n v="1"/>
    <n v="0"/>
  </r>
  <r>
    <s v="Conde"/>
    <x v="7"/>
    <n v="771"/>
    <n v="0.56000000000000005"/>
    <n v="0.55100000000000005"/>
    <n v="0.45100000000000001"/>
    <n v="9611.74"/>
    <n v="0"/>
    <x v="2596"/>
    <n v="1"/>
    <s v="Médio"/>
    <x v="3"/>
    <n v="0"/>
    <n v="1"/>
  </r>
  <r>
    <s v="Cidreira"/>
    <x v="3"/>
    <n v="576"/>
    <n v="0.73"/>
    <n v="0.73"/>
    <n v="0.625"/>
    <n v="17487.52"/>
    <n v="3"/>
    <x v="2597"/>
    <n v="0"/>
    <s v="Alto"/>
    <x v="2"/>
    <n v="0"/>
    <n v="0"/>
  </r>
  <r>
    <s v="Rio Pardo De Minas"/>
    <x v="4"/>
    <n v="744"/>
    <n v="0.624"/>
    <n v="0.58599999999999997"/>
    <n v="0.52"/>
    <n v="8178.13"/>
    <n v="29"/>
    <x v="2598"/>
    <n v="0"/>
    <s v="Médio"/>
    <x v="0"/>
    <n v="0"/>
    <n v="0"/>
  </r>
  <r>
    <s v="Porto Da Folha"/>
    <x v="21"/>
    <n v="615"/>
    <n v="0.56799999999999995"/>
    <n v="0.53700000000000003"/>
    <n v="0.46200000000000002"/>
    <n v="8818.18"/>
    <n v="25"/>
    <x v="2599"/>
    <n v="1"/>
    <s v="Médio"/>
    <x v="3"/>
    <n v="0"/>
    <n v="0"/>
  </r>
  <r>
    <s v="São José Da Laje"/>
    <x v="19"/>
    <n v="1094"/>
    <n v="0.57299999999999995"/>
    <n v="0.57399999999999995"/>
    <n v="0.434"/>
    <n v="10430.9"/>
    <n v="21"/>
    <x v="2600"/>
    <n v="1"/>
    <s v="Médio"/>
    <x v="3"/>
    <n v="1"/>
    <n v="0"/>
  </r>
  <r>
    <s v="Alagoa Nova"/>
    <x v="17"/>
    <n v="627"/>
    <n v="0.57999999999999996"/>
    <n v="0.56699999999999995"/>
    <n v="0.45100000000000001"/>
    <n v="12179.9"/>
    <n v="3"/>
    <x v="2601"/>
    <n v="1"/>
    <s v="Médio"/>
    <x v="3"/>
    <n v="0"/>
    <n v="0"/>
  </r>
  <r>
    <s v="Independência"/>
    <x v="3"/>
    <n v="186"/>
    <n v="0.69299999999999995"/>
    <n v="0.71099999999999997"/>
    <n v="0.57599999999999996"/>
    <n v="37854.44"/>
    <n v="6"/>
    <x v="2602"/>
    <n v="0"/>
    <s v="Médio"/>
    <x v="2"/>
    <n v="0"/>
    <n v="0"/>
  </r>
  <r>
    <s v="Minas Novas"/>
    <x v="4"/>
    <n v="761"/>
    <n v="0.63300000000000001"/>
    <n v="0.6"/>
    <n v="0.52800000000000002"/>
    <n v="7844.03"/>
    <n v="20"/>
    <x v="2603"/>
    <n v="0"/>
    <s v="Médio"/>
    <x v="0"/>
    <n v="0"/>
    <n v="0"/>
  </r>
  <r>
    <s v="Nioaque"/>
    <x v="13"/>
    <n v="504"/>
    <n v="0.63900000000000001"/>
    <n v="0.65800000000000003"/>
    <n v="0.48299999999999998"/>
    <n v="17682.009999999998"/>
    <n v="11"/>
    <x v="2604"/>
    <n v="0"/>
    <s v="Médio"/>
    <x v="1"/>
    <n v="0"/>
    <n v="0"/>
  </r>
  <r>
    <s v="Aceguá"/>
    <x v="3"/>
    <n v="46"/>
    <n v="0.68700000000000006"/>
    <n v="0.70299999999999996"/>
    <n v="0.54100000000000004"/>
    <n v="52913.18"/>
    <n v="6"/>
    <x v="2605"/>
    <n v="0"/>
    <s v="Médio"/>
    <x v="2"/>
    <n v="0"/>
    <n v="0"/>
  </r>
  <r>
    <s v="Lima Duarte"/>
    <x v="4"/>
    <n v="611"/>
    <n v="0.71"/>
    <n v="0.70499999999999996"/>
    <n v="0.59"/>
    <n v="14743.29"/>
    <n v="17"/>
    <x v="2606"/>
    <n v="0"/>
    <s v="Alto"/>
    <x v="0"/>
    <n v="0"/>
    <n v="0"/>
  </r>
  <r>
    <s v="Cavalcante"/>
    <x v="10"/>
    <n v="364"/>
    <n v="0.58399999999999996"/>
    <n v="0.59499999999999997"/>
    <n v="0.41499999999999998"/>
    <n v="25303.89"/>
    <n v="3"/>
    <x v="2607"/>
    <n v="1"/>
    <s v="Médio"/>
    <x v="1"/>
    <n v="0"/>
    <n v="0"/>
  </r>
  <r>
    <s v="Bom Retiro Do Sul"/>
    <x v="3"/>
    <n v="426"/>
    <n v="0.74"/>
    <n v="0.72499999999999998"/>
    <n v="0.64900000000000002"/>
    <n v="20372.11"/>
    <n v="9"/>
    <x v="2608"/>
    <n v="0"/>
    <s v="Alto"/>
    <x v="2"/>
    <n v="0"/>
    <n v="0"/>
  </r>
  <r>
    <s v="Lavras Do Sul"/>
    <x v="3"/>
    <n v="285"/>
    <n v="0.7"/>
    <n v="0.68300000000000005"/>
    <n v="0.57699999999999996"/>
    <n v="31583.33"/>
    <n v="2"/>
    <x v="2609"/>
    <n v="0"/>
    <s v="Alto"/>
    <x v="2"/>
    <n v="0"/>
    <n v="1"/>
  </r>
  <r>
    <s v="Erval Seco"/>
    <x v="3"/>
    <n v="150"/>
    <n v="0.68500000000000005"/>
    <n v="0.66600000000000004"/>
    <n v="0.58899999999999997"/>
    <n v="32005.7"/>
    <n v="14"/>
    <x v="2610"/>
    <n v="0"/>
    <s v="Médio"/>
    <x v="2"/>
    <n v="0"/>
    <n v="0"/>
  </r>
  <r>
    <s v="Santa Rita De Cássia"/>
    <x v="7"/>
    <n v="1048"/>
    <n v="0.60499999999999998"/>
    <n v="0.56399999999999995"/>
    <n v="0.51300000000000001"/>
    <n v="8516.5499999999993"/>
    <n v="31"/>
    <x v="2611"/>
    <n v="0"/>
    <s v="Médio"/>
    <x v="3"/>
    <n v="1"/>
    <n v="0"/>
  </r>
  <r>
    <s v="Itaguaçu"/>
    <x v="15"/>
    <n v="345"/>
    <n v="0.7"/>
    <n v="0.67200000000000004"/>
    <n v="0.64100000000000001"/>
    <n v="16575.419999999998"/>
    <n v="15"/>
    <x v="2612"/>
    <n v="0"/>
    <s v="Alto"/>
    <x v="0"/>
    <n v="0"/>
    <n v="0"/>
  </r>
  <r>
    <s v="Icapuí"/>
    <x v="9"/>
    <n v="197"/>
    <n v="0.61599999999999999"/>
    <n v="0.57199999999999995"/>
    <n v="0.54100000000000004"/>
    <n v="12555.22"/>
    <n v="3"/>
    <x v="2613"/>
    <n v="0"/>
    <s v="Médio"/>
    <x v="3"/>
    <n v="0"/>
    <n v="0"/>
  </r>
  <r>
    <s v="Arvorezinha"/>
    <x v="3"/>
    <n v="289"/>
    <n v="0.69"/>
    <n v="0.71299999999999997"/>
    <n v="0.57499999999999996"/>
    <n v="23066.12"/>
    <n v="13"/>
    <x v="2614"/>
    <n v="0"/>
    <s v="Médio"/>
    <x v="2"/>
    <n v="0"/>
    <n v="0"/>
  </r>
  <r>
    <s v="Lebon Régis"/>
    <x v="14"/>
    <n v="553"/>
    <n v="0.64900000000000002"/>
    <n v="0.63200000000000001"/>
    <n v="0.53700000000000003"/>
    <n v="20179.349999999999"/>
    <n v="13"/>
    <x v="2615"/>
    <n v="0"/>
    <s v="Médio"/>
    <x v="2"/>
    <n v="0"/>
    <n v="0"/>
  </r>
  <r>
    <s v="Itarantim"/>
    <x v="7"/>
    <n v="911"/>
    <n v="0.61"/>
    <n v="0.60799999999999998"/>
    <n v="0.48699999999999999"/>
    <n v="12076.64"/>
    <n v="2"/>
    <x v="2616"/>
    <n v="0"/>
    <s v="Médio"/>
    <x v="3"/>
    <n v="0"/>
    <n v="1"/>
  </r>
  <r>
    <s v="Alvorada D'Oeste"/>
    <x v="23"/>
    <n v="591"/>
    <n v="0.64300000000000002"/>
    <n v="0.65400000000000003"/>
    <n v="0.53400000000000003"/>
    <n v="14410.14"/>
    <n v="3"/>
    <x v="2617"/>
    <n v="0"/>
    <s v="Médio"/>
    <x v="4"/>
    <n v="0"/>
    <n v="0"/>
  </r>
  <r>
    <s v="Muçum"/>
    <x v="3"/>
    <n v="184"/>
    <n v="0.746"/>
    <n v="0.75700000000000001"/>
    <n v="0.65400000000000003"/>
    <n v="48616.83"/>
    <n v="2"/>
    <x v="2618"/>
    <n v="0"/>
    <s v="Alto"/>
    <x v="2"/>
    <n v="0"/>
    <n v="1"/>
  </r>
  <r>
    <s v="Cafarnaum"/>
    <x v="7"/>
    <n v="751"/>
    <n v="0.58399999999999996"/>
    <n v="0.55400000000000005"/>
    <n v="0.49"/>
    <n v="12819.19"/>
    <n v="9"/>
    <x v="2619"/>
    <n v="1"/>
    <s v="Médio"/>
    <x v="3"/>
    <n v="0"/>
    <n v="0"/>
  </r>
  <r>
    <s v="Vila Valério"/>
    <x v="15"/>
    <n v="243"/>
    <n v="0.67500000000000004"/>
    <n v="0.68600000000000005"/>
    <n v="0.54900000000000004"/>
    <n v="16515.54"/>
    <n v="10"/>
    <x v="2620"/>
    <n v="0"/>
    <s v="Médio"/>
    <x v="0"/>
    <n v="0"/>
    <n v="0"/>
  </r>
  <r>
    <s v="Vidal Ramos"/>
    <x v="14"/>
    <n v="86"/>
    <n v="0.7"/>
    <n v="0.72799999999999998"/>
    <n v="0.58799999999999997"/>
    <n v="38086.769999999997"/>
    <n v="6"/>
    <x v="2621"/>
    <n v="0"/>
    <s v="Alto"/>
    <x v="2"/>
    <n v="0"/>
    <n v="0"/>
  </r>
  <r>
    <s v="Pontão"/>
    <x v="3"/>
    <n v="78"/>
    <n v="0.72499999999999998"/>
    <n v="0.70799999999999996"/>
    <n v="0.623"/>
    <n v="60342.82"/>
    <n v="2"/>
    <x v="2622"/>
    <n v="0"/>
    <s v="Alto"/>
    <x v="2"/>
    <n v="0"/>
    <n v="1"/>
  </r>
  <r>
    <s v="Vera Cruz Do Oeste"/>
    <x v="6"/>
    <n v="273"/>
    <n v="0.7"/>
    <n v="0.70199999999999996"/>
    <n v="0.60099999999999998"/>
    <n v="26852.36"/>
    <n v="6"/>
    <x v="2623"/>
    <n v="0"/>
    <s v="Alto"/>
    <x v="2"/>
    <n v="0"/>
    <n v="0"/>
  </r>
  <r>
    <s v="São Vicente Do Sul"/>
    <x v="3"/>
    <n v="253"/>
    <n v="0.68500000000000005"/>
    <n v="0.69799999999999995"/>
    <n v="0.55300000000000005"/>
    <n v="27160.9"/>
    <n v="8"/>
    <x v="2624"/>
    <n v="0"/>
    <s v="Médio"/>
    <x v="2"/>
    <n v="0"/>
    <n v="0"/>
  </r>
  <r>
    <s v="Terra Nova Do Norte"/>
    <x v="8"/>
    <n v="274"/>
    <n v="0.69799999999999995"/>
    <n v="0.69199999999999995"/>
    <n v="0.60199999999999998"/>
    <n v="24329.52"/>
    <n v="6"/>
    <x v="2625"/>
    <n v="0"/>
    <s v="Médio"/>
    <x v="1"/>
    <n v="0"/>
    <n v="0"/>
  </r>
  <r>
    <s v="Maçambará"/>
    <x v="3"/>
    <n v="69"/>
    <n v="0.68400000000000005"/>
    <n v="0.66400000000000003"/>
    <n v="0.57999999999999996"/>
    <n v="49335.44"/>
    <n v="0"/>
    <x v="2626"/>
    <n v="0"/>
    <s v="Médio"/>
    <x v="2"/>
    <n v="0"/>
    <n v="1"/>
  </r>
  <r>
    <s v="Taquarana"/>
    <x v="19"/>
    <n v="523"/>
    <n v="0.54100000000000004"/>
    <n v="0.52900000000000003"/>
    <n v="0.42099999999999999"/>
    <n v="11758.83"/>
    <n v="27"/>
    <x v="2627"/>
    <n v="1"/>
    <s v="Baixo"/>
    <x v="3"/>
    <n v="0"/>
    <n v="0"/>
  </r>
  <r>
    <s v="Dumont"/>
    <x v="0"/>
    <n v="411"/>
    <n v="0.74"/>
    <n v="0.72"/>
    <n v="0.67400000000000004"/>
    <n v="25206.39"/>
    <n v="12"/>
    <x v="2628"/>
    <n v="0"/>
    <s v="Alto"/>
    <x v="0"/>
    <n v="0"/>
    <n v="0"/>
  </r>
  <r>
    <s v="Novo Cruzeiro"/>
    <x v="4"/>
    <n v="703"/>
    <n v="0.56999999999999995"/>
    <n v="0.56200000000000006"/>
    <n v="0.41499999999999998"/>
    <n v="7353.15"/>
    <n v="28"/>
    <x v="2629"/>
    <n v="1"/>
    <s v="Médio"/>
    <x v="0"/>
    <n v="0"/>
    <n v="0"/>
  </r>
  <r>
    <s v="Ibiraçu"/>
    <x v="15"/>
    <n v="469"/>
    <n v="0.72599999999999998"/>
    <n v="0.73299999999999998"/>
    <n v="0.625"/>
    <n v="18648.46"/>
    <n v="3"/>
    <x v="2630"/>
    <n v="0"/>
    <s v="Alto"/>
    <x v="0"/>
    <n v="0"/>
    <n v="0"/>
  </r>
  <r>
    <s v="Santa Clara Do Sul"/>
    <x v="3"/>
    <n v="148"/>
    <n v="0.74"/>
    <n v="0.747"/>
    <n v="0.64400000000000002"/>
    <n v="37195.29"/>
    <n v="4"/>
    <x v="2631"/>
    <n v="0"/>
    <s v="Alto"/>
    <x v="2"/>
    <n v="0"/>
    <n v="0"/>
  </r>
  <r>
    <s v="Poço Verde"/>
    <x v="21"/>
    <n v="722"/>
    <n v="0.56100000000000005"/>
    <n v="0.56299999999999994"/>
    <n v="0.41699999999999998"/>
    <n v="9822.93"/>
    <n v="19"/>
    <x v="2632"/>
    <n v="1"/>
    <s v="Médio"/>
    <x v="3"/>
    <n v="0"/>
    <n v="0"/>
  </r>
  <r>
    <s v="Lagoa Dourada"/>
    <x v="4"/>
    <n v="380"/>
    <n v="0.68"/>
    <n v="0.67200000000000004"/>
    <n v="0.55400000000000005"/>
    <n v="17817.689999999999"/>
    <n v="3"/>
    <x v="2633"/>
    <n v="0"/>
    <s v="Médio"/>
    <x v="0"/>
    <n v="0"/>
    <n v="0"/>
  </r>
  <r>
    <s v="Jaguari"/>
    <x v="3"/>
    <n v="214"/>
    <n v="0.71"/>
    <n v="0.73399999999999999"/>
    <n v="0.56699999999999995"/>
    <n v="19827.75"/>
    <n v="6"/>
    <x v="2634"/>
    <n v="0"/>
    <s v="Alto"/>
    <x v="2"/>
    <n v="0"/>
    <n v="0"/>
  </r>
  <r>
    <s v="Cabo Verde"/>
    <x v="4"/>
    <n v="377"/>
    <n v="0.67400000000000004"/>
    <n v="0.68600000000000005"/>
    <n v="0.52700000000000002"/>
    <n v="15994.61"/>
    <n v="8"/>
    <x v="2635"/>
    <n v="0"/>
    <s v="Médio"/>
    <x v="0"/>
    <n v="0"/>
    <n v="0"/>
  </r>
  <r>
    <s v="Brasil Novo"/>
    <x v="12"/>
    <n v="526"/>
    <n v="0.61299999999999999"/>
    <n v="0.63200000000000001"/>
    <n v="0.45100000000000001"/>
    <n v="15414.13"/>
    <n v="13"/>
    <x v="2636"/>
    <n v="0"/>
    <s v="Médio"/>
    <x v="4"/>
    <n v="0"/>
    <n v="0"/>
  </r>
  <r>
    <s v="Bananeiras"/>
    <x v="17"/>
    <n v="570"/>
    <n v="0.56799999999999995"/>
    <n v="0.55500000000000005"/>
    <n v="0.43"/>
    <n v="10784.91"/>
    <n v="8"/>
    <x v="2637"/>
    <n v="1"/>
    <s v="Médio"/>
    <x v="3"/>
    <n v="0"/>
    <n v="0"/>
  </r>
  <r>
    <s v="Laje"/>
    <x v="7"/>
    <n v="350"/>
    <n v="0.58599999999999997"/>
    <n v="0.54800000000000004"/>
    <n v="0.48"/>
    <n v="9471.91"/>
    <n v="3"/>
    <x v="2638"/>
    <n v="1"/>
    <s v="Médio"/>
    <x v="3"/>
    <n v="0"/>
    <n v="0"/>
  </r>
  <r>
    <s v="Itarumã"/>
    <x v="10"/>
    <n v="207"/>
    <n v="0.69299999999999995"/>
    <n v="0.76900000000000002"/>
    <n v="0.503"/>
    <n v="32934.5"/>
    <n v="2"/>
    <x v="2639"/>
    <n v="0"/>
    <s v="Médio"/>
    <x v="1"/>
    <n v="0"/>
    <n v="1"/>
  </r>
  <r>
    <s v="Acrelândia"/>
    <x v="26"/>
    <n v="508"/>
    <n v="0.60399999999999998"/>
    <n v="0.58399999999999996"/>
    <n v="0.46600000000000003"/>
    <n v="16119.75"/>
    <n v="8"/>
    <x v="2640"/>
    <n v="0"/>
    <s v="Médio"/>
    <x v="4"/>
    <n v="0"/>
    <n v="0"/>
  </r>
  <r>
    <s v="Vale Do Sol"/>
    <x v="3"/>
    <n v="45"/>
    <n v="0.624"/>
    <n v="0.68100000000000005"/>
    <n v="0.439"/>
    <n v="19464.150000000001"/>
    <n v="13"/>
    <x v="2641"/>
    <n v="0"/>
    <s v="Médio"/>
    <x v="2"/>
    <n v="0"/>
    <n v="0"/>
  </r>
  <r>
    <s v="São Domingos Do Norte"/>
    <x v="15"/>
    <n v="206"/>
    <n v="0.68200000000000005"/>
    <n v="0.67900000000000005"/>
    <n v="0.57499999999999996"/>
    <n v="25862.16"/>
    <n v="9"/>
    <x v="2642"/>
    <n v="0"/>
    <s v="Médio"/>
    <x v="0"/>
    <n v="0"/>
    <n v="0"/>
  </r>
  <r>
    <s v="Caldas"/>
    <x v="4"/>
    <n v="326"/>
    <n v="0.68700000000000006"/>
    <n v="0.70099999999999996"/>
    <n v="0.52900000000000003"/>
    <n v="15660.15"/>
    <n v="11"/>
    <x v="2643"/>
    <n v="0"/>
    <s v="Médio"/>
    <x v="0"/>
    <n v="0"/>
    <n v="0"/>
  </r>
  <r>
    <s v="Cantá"/>
    <x v="25"/>
    <n v="209"/>
    <n v="0.61899999999999999"/>
    <n v="0.58099999999999996"/>
    <n v="0.50900000000000001"/>
    <n v="13700.76"/>
    <n v="0"/>
    <x v="2644"/>
    <n v="0"/>
    <s v="Médio"/>
    <x v="4"/>
    <n v="0"/>
    <n v="1"/>
  </r>
  <r>
    <s v="Meleiro"/>
    <x v="14"/>
    <n v="168"/>
    <n v="0.73799999999999999"/>
    <n v="0.73399999999999999"/>
    <n v="0.67900000000000005"/>
    <n v="32050.02"/>
    <n v="3"/>
    <x v="2645"/>
    <n v="0"/>
    <s v="Alto"/>
    <x v="2"/>
    <n v="0"/>
    <n v="0"/>
  </r>
  <r>
    <s v="Dom Feliciano"/>
    <x v="3"/>
    <n v="193"/>
    <n v="0.59"/>
    <n v="0.63300000000000001"/>
    <n v="0.39"/>
    <n v="14798.63"/>
    <n v="1"/>
    <x v="2646"/>
    <n v="1"/>
    <s v="Médio"/>
    <x v="2"/>
    <n v="0"/>
    <n v="1"/>
  </r>
  <r>
    <s v="Taquaritinga Do Norte"/>
    <x v="5"/>
    <n v="1097"/>
    <n v="0.64"/>
    <n v="0.63600000000000001"/>
    <n v="0.52"/>
    <n v="8039.36"/>
    <n v="14"/>
    <x v="2647"/>
    <n v="0"/>
    <s v="Médio"/>
    <x v="3"/>
    <n v="1"/>
    <n v="0"/>
  </r>
  <r>
    <s v="Exu"/>
    <x v="5"/>
    <n v="1184"/>
    <n v="0.57999999999999996"/>
    <n v="0.54300000000000004"/>
    <n v="0.45400000000000001"/>
    <n v="7009.77"/>
    <n v="11"/>
    <x v="2648"/>
    <n v="1"/>
    <s v="Médio"/>
    <x v="3"/>
    <n v="1"/>
    <n v="0"/>
  </r>
  <r>
    <s v="Ilha De Itamaracá"/>
    <x v="5"/>
    <n v="936"/>
    <n v="0.65300000000000002"/>
    <n v="0.627"/>
    <n v="0.54800000000000004"/>
    <n v="8805.83"/>
    <n v="6"/>
    <x v="2649"/>
    <n v="0"/>
    <s v="Médio"/>
    <x v="3"/>
    <n v="0"/>
    <n v="0"/>
  </r>
  <r>
    <s v="Três Cachoeiras"/>
    <x v="3"/>
    <n v="340"/>
    <n v="0.71799999999999997"/>
    <n v="0.72199999999999998"/>
    <n v="0.60599999999999998"/>
    <n v="20549.25"/>
    <n v="6"/>
    <x v="2650"/>
    <n v="0"/>
    <s v="Alto"/>
    <x v="2"/>
    <n v="0"/>
    <n v="0"/>
  </r>
  <r>
    <s v="Pocinhos"/>
    <x v="17"/>
    <n v="785"/>
    <n v="0.59099999999999997"/>
    <n v="0.55600000000000005"/>
    <n v="0.47699999999999998"/>
    <n v="12068.24"/>
    <n v="24"/>
    <x v="2651"/>
    <n v="1"/>
    <s v="Médio"/>
    <x v="3"/>
    <n v="0"/>
    <n v="0"/>
  </r>
  <r>
    <s v="Arroio Dos Ratos"/>
    <x v="3"/>
    <n v="669"/>
    <n v="0.69799999999999995"/>
    <n v="0.7"/>
    <n v="0.58299999999999996"/>
    <n v="15646.31"/>
    <n v="8"/>
    <x v="2652"/>
    <n v="0"/>
    <s v="Médio"/>
    <x v="2"/>
    <n v="0"/>
    <n v="0"/>
  </r>
  <r>
    <s v="Manoel Viana"/>
    <x v="3"/>
    <n v="249"/>
    <n v="0.65500000000000003"/>
    <n v="0.68600000000000005"/>
    <n v="0.53400000000000003"/>
    <n v="30185.78"/>
    <n v="7"/>
    <x v="2653"/>
    <n v="0"/>
    <s v="Médio"/>
    <x v="2"/>
    <n v="0"/>
    <n v="0"/>
  </r>
  <r>
    <s v="Trombudo Central"/>
    <x v="14"/>
    <n v="249"/>
    <n v="0.77500000000000002"/>
    <n v="0.76"/>
    <n v="0.69599999999999995"/>
    <n v="31113.68"/>
    <n v="11"/>
    <x v="2654"/>
    <n v="0"/>
    <s v="Alto"/>
    <x v="2"/>
    <n v="0"/>
    <n v="0"/>
  </r>
  <r>
    <s v="Marilândia"/>
    <x v="15"/>
    <n v="248"/>
    <n v="0.69599999999999995"/>
    <n v="0.66800000000000004"/>
    <n v="0.61199999999999999"/>
    <n v="17775.240000000002"/>
    <n v="8"/>
    <x v="2655"/>
    <n v="0"/>
    <s v="Médio"/>
    <x v="0"/>
    <n v="0"/>
    <n v="0"/>
  </r>
  <r>
    <s v="Entre Rios Do Oeste"/>
    <x v="6"/>
    <n v="130"/>
    <n v="0.76"/>
    <n v="0.77800000000000002"/>
    <n v="0.68600000000000005"/>
    <n v="50824.57"/>
    <n v="3"/>
    <x v="2656"/>
    <n v="0"/>
    <s v="Alto"/>
    <x v="2"/>
    <n v="0"/>
    <n v="0"/>
  </r>
  <r>
    <s v="Miguel Calmon"/>
    <x v="7"/>
    <n v="1023"/>
    <n v="0.58599999999999997"/>
    <n v="0.57099999999999995"/>
    <n v="0.47199999999999998"/>
    <n v="8003.47"/>
    <n v="47"/>
    <x v="2657"/>
    <n v="1"/>
    <s v="Médio"/>
    <x v="3"/>
    <n v="1"/>
    <n v="0"/>
  </r>
  <r>
    <s v="Descanso"/>
    <x v="14"/>
    <n v="167"/>
    <n v="0.74299999999999999"/>
    <n v="0.74099999999999999"/>
    <n v="0.64700000000000002"/>
    <n v="26112.59"/>
    <n v="11"/>
    <x v="2658"/>
    <n v="0"/>
    <s v="Alto"/>
    <x v="2"/>
    <n v="0"/>
    <n v="0"/>
  </r>
  <r>
    <s v="Agrestina"/>
    <x v="5"/>
    <n v="1046"/>
    <n v="0.59"/>
    <n v="0.58099999999999996"/>
    <n v="0.47"/>
    <n v="9024.69"/>
    <n v="18"/>
    <x v="2659"/>
    <n v="1"/>
    <s v="Médio"/>
    <x v="3"/>
    <n v="1"/>
    <n v="0"/>
  </r>
  <r>
    <s v="Guia Lopes Da Laguna"/>
    <x v="13"/>
    <n v="545"/>
    <n v="0.67500000000000004"/>
    <n v="0.67700000000000005"/>
    <n v="0.54900000000000004"/>
    <n v="21922.81"/>
    <n v="6"/>
    <x v="2660"/>
    <n v="0"/>
    <s v="Médio"/>
    <x v="1"/>
    <n v="0"/>
    <n v="0"/>
  </r>
  <r>
    <s v="Garrafão Do Norte"/>
    <x v="12"/>
    <n v="652"/>
    <n v="0.52600000000000002"/>
    <n v="0.54"/>
    <n v="0.35299999999999998"/>
    <n v="8703.91"/>
    <n v="0"/>
    <x v="2661"/>
    <n v="1"/>
    <s v="Baixo"/>
    <x v="4"/>
    <n v="0"/>
    <n v="1"/>
  </r>
  <r>
    <s v="Itá"/>
    <x v="14"/>
    <n v="198"/>
    <n v="0.77"/>
    <n v="0.747"/>
    <n v="0.69799999999999995"/>
    <n v="34909.53"/>
    <n v="6"/>
    <x v="2662"/>
    <n v="0"/>
    <s v="Alto"/>
    <x v="2"/>
    <n v="0"/>
    <n v="0"/>
  </r>
  <r>
    <s v="Boa Esperança"/>
    <x v="15"/>
    <n v="599"/>
    <n v="0.67900000000000005"/>
    <n v="0.65100000000000002"/>
    <n v="0.59"/>
    <n v="14288.79"/>
    <n v="19"/>
    <x v="2663"/>
    <n v="0"/>
    <s v="Médio"/>
    <x v="0"/>
    <n v="0"/>
    <n v="0"/>
  </r>
  <r>
    <s v="Palma Sola"/>
    <x v="14"/>
    <n v="271"/>
    <n v="0.7"/>
    <n v="0.7"/>
    <n v="0.622"/>
    <n v="28897.39"/>
    <n v="5"/>
    <x v="2664"/>
    <n v="0"/>
    <s v="Alto"/>
    <x v="2"/>
    <n v="0"/>
    <n v="0"/>
  </r>
  <r>
    <s v="Guaratinga"/>
    <x v="7"/>
    <n v="684"/>
    <n v="0.56000000000000005"/>
    <n v="0.55900000000000005"/>
    <n v="0.40600000000000003"/>
    <n v="9874.8700000000008"/>
    <n v="3"/>
    <x v="2665"/>
    <n v="1"/>
    <s v="Médio"/>
    <x v="3"/>
    <n v="0"/>
    <n v="0"/>
  </r>
  <r>
    <s v="Cândido Godói"/>
    <x v="3"/>
    <n v="81"/>
    <n v="0.72799999999999998"/>
    <n v="0.72"/>
    <n v="0.627"/>
    <n v="33333.800000000003"/>
    <n v="16"/>
    <x v="2666"/>
    <n v="0"/>
    <s v="Alto"/>
    <x v="2"/>
    <n v="0"/>
    <n v="0"/>
  </r>
  <r>
    <s v="Miranorte"/>
    <x v="20"/>
    <n v="690"/>
    <n v="0.66200000000000003"/>
    <n v="0.63300000000000001"/>
    <n v="0.57099999999999995"/>
    <n v="16415.52"/>
    <n v="6"/>
    <x v="2667"/>
    <n v="0"/>
    <s v="Médio"/>
    <x v="4"/>
    <n v="0"/>
    <n v="0"/>
  </r>
  <r>
    <s v="Irituia"/>
    <x v="12"/>
    <n v="512"/>
    <n v="0.56000000000000005"/>
    <n v="0.53600000000000003"/>
    <n v="0.42699999999999999"/>
    <n v="6921.29"/>
    <n v="47"/>
    <x v="2668"/>
    <n v="1"/>
    <s v="Médio"/>
    <x v="4"/>
    <n v="0"/>
    <n v="0"/>
  </r>
  <r>
    <s v="Ipê"/>
    <x v="3"/>
    <n v="70"/>
    <n v="0.72799999999999998"/>
    <n v="0.751"/>
    <n v="0.61799999999999999"/>
    <n v="33982.44"/>
    <n v="8"/>
    <x v="2669"/>
    <n v="0"/>
    <s v="Alto"/>
    <x v="2"/>
    <n v="0"/>
    <n v="0"/>
  </r>
  <r>
    <s v="Marapanim"/>
    <x v="12"/>
    <n v="821"/>
    <n v="0.60899999999999999"/>
    <n v="0.56999999999999995"/>
    <n v="0.52100000000000002"/>
    <n v="7949.56"/>
    <n v="39"/>
    <x v="2670"/>
    <n v="0"/>
    <s v="Médio"/>
    <x v="4"/>
    <n v="0"/>
    <n v="0"/>
  </r>
  <r>
    <s v="Salto Grande"/>
    <x v="0"/>
    <n v="421"/>
    <n v="0.7"/>
    <n v="0.66400000000000003"/>
    <n v="0.63700000000000001"/>
    <n v="23400.79"/>
    <n v="7"/>
    <x v="2671"/>
    <n v="0"/>
    <s v="Alto"/>
    <x v="0"/>
    <n v="0"/>
    <n v="0"/>
  </r>
  <r>
    <s v="Capivari Do Sul"/>
    <x v="3"/>
    <n v="170"/>
    <n v="0.77"/>
    <n v="0.80500000000000005"/>
    <n v="0.66800000000000004"/>
    <n v="49985.39"/>
    <n v="1"/>
    <x v="2672"/>
    <n v="0"/>
    <s v="Alto"/>
    <x v="2"/>
    <n v="0"/>
    <n v="1"/>
  </r>
  <r>
    <s v="Santa Maria Do Herval"/>
    <x v="3"/>
    <n v="163"/>
    <n v="0.68"/>
    <n v="0.71599999999999997"/>
    <n v="0.51"/>
    <n v="34034.92"/>
    <n v="19"/>
    <x v="2673"/>
    <n v="0"/>
    <s v="Médio"/>
    <x v="2"/>
    <n v="0"/>
    <n v="0"/>
  </r>
  <r>
    <s v="Riachão"/>
    <x v="18"/>
    <n v="825"/>
    <n v="0.57999999999999996"/>
    <n v="0.57199999999999995"/>
    <n v="0.442"/>
    <n v="10912.06"/>
    <n v="10"/>
    <x v="2674"/>
    <n v="1"/>
    <s v="Médio"/>
    <x v="3"/>
    <n v="0"/>
    <n v="0"/>
  </r>
  <r>
    <s v="Xapuri"/>
    <x v="26"/>
    <n v="769"/>
    <n v="0.59899999999999998"/>
    <n v="0.621"/>
    <n v="0.44800000000000001"/>
    <n v="12047.45"/>
    <n v="18"/>
    <x v="2675"/>
    <n v="1"/>
    <s v="Médio"/>
    <x v="4"/>
    <n v="0"/>
    <n v="0"/>
  </r>
  <r>
    <s v="Orocó"/>
    <x v="5"/>
    <n v="369"/>
    <n v="0.61"/>
    <n v="0.53600000000000003"/>
    <n v="0.55300000000000005"/>
    <n v="14721.17"/>
    <n v="20"/>
    <x v="2676"/>
    <n v="0"/>
    <s v="Médio"/>
    <x v="3"/>
    <n v="0"/>
    <n v="0"/>
  </r>
  <r>
    <s v="Iraí De Minas"/>
    <x v="4"/>
    <n v="340"/>
    <n v="0.69499999999999995"/>
    <n v="0.70499999999999996"/>
    <n v="0.56299999999999994"/>
    <n v="30866.53"/>
    <n v="3"/>
    <x v="2677"/>
    <n v="0"/>
    <s v="Médio"/>
    <x v="0"/>
    <n v="0"/>
    <n v="0"/>
  </r>
  <r>
    <s v="Anaurilândia"/>
    <x v="13"/>
    <n v="229"/>
    <n v="0.67"/>
    <n v="0.67600000000000005"/>
    <n v="0.53800000000000003"/>
    <n v="24011.279999999999"/>
    <n v="2"/>
    <x v="2678"/>
    <n v="0"/>
    <s v="Médio"/>
    <x v="1"/>
    <n v="0"/>
    <n v="1"/>
  </r>
  <r>
    <s v="Pereiro"/>
    <x v="9"/>
    <n v="300"/>
    <n v="0.60099999999999998"/>
    <n v="0.52500000000000002"/>
    <n v="0.53400000000000003"/>
    <n v="13216.04"/>
    <n v="18"/>
    <x v="2679"/>
    <n v="0"/>
    <s v="Médio"/>
    <x v="3"/>
    <n v="0"/>
    <n v="0"/>
  </r>
  <r>
    <s v="Pancas"/>
    <x v="15"/>
    <n v="598"/>
    <n v="0.66700000000000004"/>
    <n v="0.64800000000000002"/>
    <n v="0.56200000000000006"/>
    <n v="9047.41"/>
    <n v="13"/>
    <x v="2680"/>
    <n v="0"/>
    <s v="Médio"/>
    <x v="0"/>
    <n v="0"/>
    <n v="0"/>
  </r>
  <r>
    <s v="Boa Esperança"/>
    <x v="6"/>
    <n v="112"/>
    <n v="0.72"/>
    <n v="0.68700000000000006"/>
    <n v="0.67300000000000004"/>
    <n v="47793.42"/>
    <n v="3"/>
    <x v="2681"/>
    <n v="0"/>
    <s v="Alto"/>
    <x v="2"/>
    <n v="0"/>
    <n v="0"/>
  </r>
  <r>
    <s v="Inaciolândia"/>
    <x v="10"/>
    <n v="290"/>
    <n v="0.69"/>
    <n v="0.68300000000000005"/>
    <n v="0.59099999999999997"/>
    <n v="34726.83"/>
    <n v="4"/>
    <x v="2682"/>
    <n v="0"/>
    <s v="Médio"/>
    <x v="1"/>
    <n v="0"/>
    <n v="0"/>
  </r>
  <r>
    <s v="Cristais"/>
    <x v="4"/>
    <n v="480"/>
    <n v="0.69"/>
    <n v="0.73599999999999999"/>
    <n v="0.52500000000000002"/>
    <n v="17039.509999999998"/>
    <n v="6"/>
    <x v="2683"/>
    <n v="0"/>
    <s v="Médio"/>
    <x v="0"/>
    <n v="0"/>
    <n v="0"/>
  </r>
  <r>
    <s v="Selbach"/>
    <x v="3"/>
    <n v="151"/>
    <n v="0.77700000000000002"/>
    <n v="0.78500000000000003"/>
    <n v="0.71"/>
    <n v="41068.959999999999"/>
    <n v="12"/>
    <x v="2684"/>
    <n v="0"/>
    <s v="Alto"/>
    <x v="2"/>
    <n v="0"/>
    <n v="0"/>
  </r>
  <r>
    <s v="Carira"/>
    <x v="21"/>
    <n v="717"/>
    <n v="0.58799999999999997"/>
    <n v="0.58099999999999996"/>
    <n v="0.442"/>
    <n v="9730.56"/>
    <n v="5"/>
    <x v="2685"/>
    <n v="1"/>
    <s v="Médio"/>
    <x v="3"/>
    <n v="0"/>
    <n v="0"/>
  </r>
  <r>
    <s v="Barracão"/>
    <x v="3"/>
    <n v="142"/>
    <n v="0.71"/>
    <n v="0.71099999999999997"/>
    <n v="0.56799999999999995"/>
    <n v="38442.959999999999"/>
    <n v="9"/>
    <x v="2686"/>
    <n v="0"/>
    <s v="Alto"/>
    <x v="2"/>
    <n v="0"/>
    <n v="0"/>
  </r>
  <r>
    <s v="Mutuípe"/>
    <x v="7"/>
    <n v="548"/>
    <n v="0.60099999999999998"/>
    <n v="0.61799999999999999"/>
    <n v="0.46700000000000003"/>
    <n v="9164.48"/>
    <n v="36"/>
    <x v="2687"/>
    <n v="0"/>
    <s v="Médio"/>
    <x v="3"/>
    <n v="0"/>
    <n v="0"/>
  </r>
  <r>
    <s v="Maracanã"/>
    <x v="12"/>
    <n v="836"/>
    <n v="0.56999999999999995"/>
    <n v="0.53400000000000003"/>
    <n v="0.45400000000000001"/>
    <n v="7315.95"/>
    <n v="28"/>
    <x v="2688"/>
    <n v="1"/>
    <s v="Médio"/>
    <x v="4"/>
    <n v="0"/>
    <n v="0"/>
  </r>
  <r>
    <s v="Campo Belo Do Sul"/>
    <x v="14"/>
    <n v="269"/>
    <n v="0.64"/>
    <n v="0.64800000000000002"/>
    <n v="0.52800000000000002"/>
    <n v="28969.61"/>
    <n v="2"/>
    <x v="2689"/>
    <n v="0"/>
    <s v="Médio"/>
    <x v="2"/>
    <n v="0"/>
    <n v="1"/>
  </r>
  <r>
    <s v="Campinas Do Sul"/>
    <x v="3"/>
    <n v="145"/>
    <n v="0.76"/>
    <n v="0.753"/>
    <n v="0.69099999999999995"/>
    <n v="37138.53"/>
    <n v="9"/>
    <x v="2690"/>
    <n v="0"/>
    <s v="Alto"/>
    <x v="2"/>
    <n v="0"/>
    <n v="0"/>
  </r>
  <r>
    <s v="Riachão Do Dantas"/>
    <x v="21"/>
    <n v="320"/>
    <n v="0.53900000000000003"/>
    <n v="0.52700000000000002"/>
    <n v="0.38100000000000001"/>
    <n v="10476.780000000001"/>
    <n v="1"/>
    <x v="2691"/>
    <n v="1"/>
    <s v="Baixo"/>
    <x v="3"/>
    <n v="0"/>
    <n v="1"/>
  </r>
  <r>
    <s v="Conceição Do Rio Verde"/>
    <x v="4"/>
    <n v="632"/>
    <n v="0.66500000000000004"/>
    <n v="0.67500000000000004"/>
    <n v="0.52200000000000002"/>
    <n v="15317.5"/>
    <n v="11"/>
    <x v="2692"/>
    <n v="0"/>
    <s v="Médio"/>
    <x v="0"/>
    <n v="0"/>
    <n v="0"/>
  </r>
  <r>
    <s v="Vicentina"/>
    <x v="13"/>
    <n v="217"/>
    <n v="0.71099999999999997"/>
    <n v="0.68899999999999995"/>
    <n v="0.626"/>
    <n v="34662.25"/>
    <n v="4"/>
    <x v="2693"/>
    <n v="0"/>
    <s v="Alto"/>
    <x v="1"/>
    <n v="0"/>
    <n v="0"/>
  </r>
  <r>
    <s v="Doverlândia"/>
    <x v="10"/>
    <n v="246"/>
    <n v="0.67"/>
    <n v="0.68400000000000005"/>
    <n v="0.51800000000000002"/>
    <n v="26788.69"/>
    <n v="3"/>
    <x v="2694"/>
    <n v="0"/>
    <s v="Médio"/>
    <x v="1"/>
    <n v="0"/>
    <n v="0"/>
  </r>
  <r>
    <s v="Ibirapuã"/>
    <x v="7"/>
    <n v="295"/>
    <n v="0.61399999999999999"/>
    <n v="0.64100000000000001"/>
    <n v="0.46700000000000003"/>
    <n v="23738.97"/>
    <n v="1"/>
    <x v="2695"/>
    <n v="0"/>
    <s v="Médio"/>
    <x v="3"/>
    <n v="0"/>
    <n v="1"/>
  </r>
  <r>
    <s v="São Miguel"/>
    <x v="16"/>
    <n v="995"/>
    <n v="0.60599999999999998"/>
    <n v="0.57399999999999995"/>
    <n v="0.51800000000000002"/>
    <n v="8854.3700000000008"/>
    <n v="5"/>
    <x v="2696"/>
    <n v="0"/>
    <s v="Médio"/>
    <x v="3"/>
    <n v="1"/>
    <n v="0"/>
  </r>
  <r>
    <s v="Gurupá"/>
    <x v="12"/>
    <n v="872"/>
    <n v="0.50900000000000001"/>
    <n v="0.51"/>
    <n v="0.33300000000000002"/>
    <n v="6445.26"/>
    <n v="0"/>
    <x v="2697"/>
    <n v="1"/>
    <s v="Baixo"/>
    <x v="4"/>
    <n v="0"/>
    <n v="1"/>
  </r>
  <r>
    <s v="Ponta De Pedras"/>
    <x v="12"/>
    <n v="987"/>
    <n v="0.56200000000000006"/>
    <n v="0.55800000000000005"/>
    <n v="0.41199999999999998"/>
    <n v="6948.87"/>
    <n v="0"/>
    <x v="2698"/>
    <n v="1"/>
    <s v="Médio"/>
    <x v="4"/>
    <n v="1"/>
    <n v="1"/>
  </r>
  <r>
    <s v="Costa Marques"/>
    <x v="23"/>
    <n v="644"/>
    <n v="0.61099999999999999"/>
    <n v="0.61599999999999999"/>
    <n v="0.49299999999999999"/>
    <n v="12102.82"/>
    <n v="10"/>
    <x v="2699"/>
    <n v="0"/>
    <s v="Médio"/>
    <x v="4"/>
    <n v="0"/>
    <n v="0"/>
  </r>
  <r>
    <s v="Manga"/>
    <x v="4"/>
    <n v="964"/>
    <n v="0.64200000000000002"/>
    <n v="0.624"/>
    <n v="0.53"/>
    <n v="10567.85"/>
    <n v="18"/>
    <x v="2700"/>
    <n v="0"/>
    <s v="Médio"/>
    <x v="0"/>
    <n v="1"/>
    <n v="0"/>
  </r>
  <r>
    <s v="Conceição Do Castelo"/>
    <x v="15"/>
    <n v="322"/>
    <n v="0.67"/>
    <n v="0.68500000000000005"/>
    <n v="0.54100000000000004"/>
    <n v="15993.99"/>
    <n v="1"/>
    <x v="2701"/>
    <n v="0"/>
    <s v="Médio"/>
    <x v="0"/>
    <n v="0"/>
    <n v="1"/>
  </r>
  <r>
    <s v="Japurá"/>
    <x v="6"/>
    <n v="346"/>
    <n v="0.71"/>
    <n v="0.69799999999999995"/>
    <n v="0.623"/>
    <n v="22224.25"/>
    <n v="2"/>
    <x v="2702"/>
    <n v="0"/>
    <s v="Alto"/>
    <x v="2"/>
    <n v="0"/>
    <n v="1"/>
  </r>
  <r>
    <s v="Itarana"/>
    <x v="15"/>
    <n v="140"/>
    <n v="0.68400000000000005"/>
    <n v="0.69599999999999995"/>
    <n v="0.56799999999999995"/>
    <n v="18192.73"/>
    <n v="7"/>
    <x v="2703"/>
    <n v="0"/>
    <s v="Médio"/>
    <x v="0"/>
    <n v="0"/>
    <n v="0"/>
  </r>
  <r>
    <s v="Pedro Gomes"/>
    <x v="13"/>
    <n v="301"/>
    <n v="0.67"/>
    <n v="0.67200000000000004"/>
    <n v="0.56200000000000006"/>
    <n v="26382.55"/>
    <n v="8"/>
    <x v="2704"/>
    <n v="0"/>
    <s v="Médio"/>
    <x v="1"/>
    <n v="0"/>
    <n v="0"/>
  </r>
  <r>
    <s v="Vila Maria"/>
    <x v="3"/>
    <n v="87"/>
    <n v="0.76"/>
    <n v="0.79100000000000004"/>
    <n v="0.66400000000000003"/>
    <n v="46318.73"/>
    <n v="3"/>
    <x v="2705"/>
    <n v="0"/>
    <s v="Alto"/>
    <x v="2"/>
    <n v="0"/>
    <n v="0"/>
  </r>
  <r>
    <s v="Campo Do Brito"/>
    <x v="21"/>
    <n v="603"/>
    <n v="0.621"/>
    <n v="0.625"/>
    <n v="0.48399999999999999"/>
    <n v="11306.59"/>
    <n v="3"/>
    <x v="2706"/>
    <n v="0"/>
    <s v="Médio"/>
    <x v="3"/>
    <n v="0"/>
    <n v="0"/>
  </r>
  <r>
    <s v="Gravatal"/>
    <x v="14"/>
    <n v="208"/>
    <n v="0.75700000000000001"/>
    <n v="0.72599999999999998"/>
    <n v="0.68100000000000005"/>
    <n v="17933.79"/>
    <n v="11"/>
    <x v="2707"/>
    <n v="0"/>
    <s v="Alto"/>
    <x v="2"/>
    <n v="0"/>
    <n v="0"/>
  </r>
  <r>
    <s v="Ibiaçá"/>
    <x v="3"/>
    <n v="90"/>
    <n v="0.74"/>
    <n v="0.76600000000000001"/>
    <n v="0.59299999999999997"/>
    <n v="41791.910000000003"/>
    <n v="6"/>
    <x v="2708"/>
    <n v="0"/>
    <s v="Alto"/>
    <x v="2"/>
    <n v="0"/>
    <n v="0"/>
  </r>
  <r>
    <s v="Joanópolis"/>
    <x v="0"/>
    <n v="430"/>
    <n v="0.7"/>
    <n v="0.70699999999999996"/>
    <n v="0.58499999999999996"/>
    <n v="15749.4"/>
    <n v="17"/>
    <x v="2709"/>
    <n v="0"/>
    <s v="Alto"/>
    <x v="0"/>
    <n v="0"/>
    <n v="0"/>
  </r>
  <r>
    <s v="São Martinho"/>
    <x v="3"/>
    <n v="126"/>
    <n v="0.72599999999999998"/>
    <n v="0.73399999999999999"/>
    <n v="0.628"/>
    <n v="34722.449999999997"/>
    <n v="5"/>
    <x v="2710"/>
    <n v="0"/>
    <s v="Alto"/>
    <x v="2"/>
    <n v="0"/>
    <n v="0"/>
  </r>
  <r>
    <s v="São João"/>
    <x v="5"/>
    <n v="545"/>
    <n v="0.56999999999999995"/>
    <n v="0.56499999999999995"/>
    <n v="0.42599999999999999"/>
    <n v="8937.2900000000009"/>
    <n v="1"/>
    <x v="2711"/>
    <n v="1"/>
    <s v="Médio"/>
    <x v="3"/>
    <n v="0"/>
    <n v="1"/>
  </r>
  <r>
    <s v="Santa Leopoldina"/>
    <x v="15"/>
    <n v="130"/>
    <n v="0.626"/>
    <n v="0.64600000000000002"/>
    <n v="0.47699999999999998"/>
    <n v="15562.7"/>
    <n v="13"/>
    <x v="2712"/>
    <n v="0"/>
    <s v="Médio"/>
    <x v="0"/>
    <n v="0"/>
    <n v="0"/>
  </r>
  <r>
    <s v="Seringueiras"/>
    <x v="23"/>
    <n v="292"/>
    <n v="0.59799999999999998"/>
    <n v="0.64400000000000002"/>
    <n v="0.42699999999999999"/>
    <n v="15858.71"/>
    <n v="5"/>
    <x v="2713"/>
    <n v="1"/>
    <s v="Médio"/>
    <x v="4"/>
    <n v="0"/>
    <n v="0"/>
  </r>
  <r>
    <s v="Tucunduva"/>
    <x v="3"/>
    <n v="156"/>
    <n v="0.747"/>
    <n v="0.748"/>
    <n v="0.68200000000000005"/>
    <n v="33423.089999999997"/>
    <n v="1"/>
    <x v="2714"/>
    <n v="0"/>
    <s v="Alto"/>
    <x v="2"/>
    <n v="0"/>
    <n v="1"/>
  </r>
  <r>
    <s v="Mercedes"/>
    <x v="6"/>
    <n v="129"/>
    <n v="0.74"/>
    <n v="0.70799999999999996"/>
    <n v="0.68"/>
    <n v="36746.26"/>
    <n v="7"/>
    <x v="2715"/>
    <n v="0"/>
    <s v="Alto"/>
    <x v="2"/>
    <n v="0"/>
    <n v="0"/>
  </r>
  <r>
    <s v="Jaboticatubas"/>
    <x v="4"/>
    <n v="593"/>
    <n v="0.68"/>
    <n v="0.69399999999999995"/>
    <n v="0.54300000000000004"/>
    <n v="10330"/>
    <n v="16"/>
    <x v="2716"/>
    <n v="0"/>
    <s v="Médio"/>
    <x v="0"/>
    <n v="0"/>
    <n v="0"/>
  </r>
  <r>
    <s v="Canhotinho"/>
    <x v="5"/>
    <n v="849"/>
    <n v="0.54100000000000004"/>
    <n v="0.54300000000000004"/>
    <n v="0.40300000000000002"/>
    <n v="8029.51"/>
    <n v="8"/>
    <x v="2717"/>
    <n v="1"/>
    <s v="Baixo"/>
    <x v="3"/>
    <n v="0"/>
    <n v="0"/>
  </r>
  <r>
    <s v="Chiapetta"/>
    <x v="3"/>
    <n v="124"/>
    <n v="0.73199999999999998"/>
    <n v="0.70199999999999996"/>
    <n v="0.65700000000000003"/>
    <n v="49217.66"/>
    <n v="7"/>
    <x v="2718"/>
    <n v="0"/>
    <s v="Alto"/>
    <x v="2"/>
    <n v="0"/>
    <n v="0"/>
  </r>
  <r>
    <s v="Grão Pará"/>
    <x v="14"/>
    <n v="163"/>
    <n v="0.73599999999999999"/>
    <n v="0.749"/>
    <n v="0.63"/>
    <n v="30493.9"/>
    <n v="4"/>
    <x v="2719"/>
    <n v="0"/>
    <s v="Alto"/>
    <x v="2"/>
    <n v="0"/>
    <n v="0"/>
  </r>
  <r>
    <s v="Nova Laranjeiras"/>
    <x v="6"/>
    <n v="152"/>
    <n v="0.64200000000000002"/>
    <n v="0.61399999999999999"/>
    <n v="0.51700000000000002"/>
    <n v="16492.38"/>
    <n v="15"/>
    <x v="2720"/>
    <n v="0"/>
    <s v="Médio"/>
    <x v="2"/>
    <n v="0"/>
    <n v="0"/>
  </r>
  <r>
    <s v="Gaurama"/>
    <x v="3"/>
    <n v="126"/>
    <n v="0.73799999999999999"/>
    <n v="0.73299999999999998"/>
    <n v="0.64300000000000002"/>
    <n v="33403.019999999997"/>
    <n v="17"/>
    <x v="2721"/>
    <n v="0"/>
    <s v="Alto"/>
    <x v="2"/>
    <n v="0"/>
    <n v="0"/>
  </r>
  <r>
    <s v="Olho D'Água Das Flores"/>
    <x v="19"/>
    <n v="979"/>
    <n v="0.56499999999999995"/>
    <n v="0.56799999999999995"/>
    <n v="0.42199999999999999"/>
    <n v="9064.7000000000007"/>
    <n v="4"/>
    <x v="2722"/>
    <n v="1"/>
    <s v="Médio"/>
    <x v="3"/>
    <n v="1"/>
    <n v="0"/>
  </r>
  <r>
    <s v="Sinimbu"/>
    <x v="3"/>
    <n v="41"/>
    <n v="0.63100000000000001"/>
    <n v="0.69699999999999995"/>
    <n v="0.45600000000000002"/>
    <n v="18911.580000000002"/>
    <n v="16"/>
    <x v="2723"/>
    <n v="0"/>
    <s v="Médio"/>
    <x v="2"/>
    <n v="0"/>
    <n v="0"/>
  </r>
  <r>
    <s v="Nova Cantu"/>
    <x v="6"/>
    <n v="218"/>
    <n v="0.66"/>
    <n v="0.64600000000000002"/>
    <n v="0.55800000000000005"/>
    <n v="30397.32"/>
    <n v="0"/>
    <x v="2724"/>
    <n v="0"/>
    <s v="Médio"/>
    <x v="2"/>
    <n v="0"/>
    <n v="1"/>
  </r>
  <r>
    <s v="Urupá"/>
    <x v="23"/>
    <n v="351"/>
    <n v="0.60899999999999999"/>
    <n v="0.621"/>
    <n v="0.47099999999999997"/>
    <n v="14893.19"/>
    <n v="2"/>
    <x v="2725"/>
    <n v="0"/>
    <s v="Médio"/>
    <x v="4"/>
    <n v="0"/>
    <n v="1"/>
  </r>
  <r>
    <s v="Bodoquena"/>
    <x v="13"/>
    <n v="309"/>
    <n v="0.67"/>
    <n v="0.66500000000000004"/>
    <n v="0.57299999999999995"/>
    <n v="25000.799999999999"/>
    <n v="6"/>
    <x v="2726"/>
    <n v="0"/>
    <s v="Médio"/>
    <x v="1"/>
    <n v="0"/>
    <n v="0"/>
  </r>
  <r>
    <s v="Terra De Areia"/>
    <x v="3"/>
    <n v="248"/>
    <n v="0.69"/>
    <n v="0.69899999999999995"/>
    <n v="0.56499999999999995"/>
    <n v="18330.61"/>
    <n v="5"/>
    <x v="2727"/>
    <n v="0"/>
    <s v="Médio"/>
    <x v="2"/>
    <n v="0"/>
    <n v="0"/>
  </r>
  <r>
    <s v="Irani"/>
    <x v="14"/>
    <n v="394"/>
    <n v="0.74199999999999999"/>
    <n v="0.71499999999999997"/>
    <n v="0.67500000000000004"/>
    <n v="19244.689999999999"/>
    <n v="5"/>
    <x v="2728"/>
    <n v="0"/>
    <s v="Alto"/>
    <x v="2"/>
    <n v="0"/>
    <n v="0"/>
  </r>
  <r>
    <s v="Rio Do Oeste"/>
    <x v="14"/>
    <n v="159"/>
    <n v="0.754"/>
    <n v="0.76900000000000002"/>
    <n v="0.625"/>
    <n v="26416.48"/>
    <n v="4"/>
    <x v="2729"/>
    <n v="0"/>
    <s v="Alto"/>
    <x v="2"/>
    <n v="0"/>
    <n v="0"/>
  </r>
  <r>
    <s v="Andrelândia"/>
    <x v="4"/>
    <n v="445"/>
    <n v="0.7"/>
    <n v="0.67500000000000004"/>
    <n v="0.621"/>
    <n v="15618.5"/>
    <n v="7"/>
    <x v="2730"/>
    <n v="0"/>
    <s v="Alto"/>
    <x v="0"/>
    <n v="0"/>
    <n v="0"/>
  </r>
  <r>
    <s v="São Francisco Do Pará"/>
    <x v="12"/>
    <n v="301"/>
    <n v="0.60799999999999998"/>
    <n v="0.57099999999999995"/>
    <n v="0.502"/>
    <n v="12651.52"/>
    <n v="12"/>
    <x v="2731"/>
    <n v="0"/>
    <s v="Médio"/>
    <x v="4"/>
    <n v="0"/>
    <n v="0"/>
  </r>
  <r>
    <s v="Balneário Pinhal"/>
    <x v="3"/>
    <n v="555"/>
    <n v="0.69599999999999995"/>
    <n v="0.71"/>
    <n v="0.56699999999999995"/>
    <n v="15606.11"/>
    <n v="2"/>
    <x v="2732"/>
    <n v="0"/>
    <s v="Médio"/>
    <x v="2"/>
    <n v="0"/>
    <n v="1"/>
  </r>
  <r>
    <s v="Entre Rios Do Sul"/>
    <x v="3"/>
    <n v="120"/>
    <n v="0.70299999999999996"/>
    <n v="0.70899999999999996"/>
    <n v="0.57199999999999995"/>
    <n v="63805.22"/>
    <n v="7"/>
    <x v="2733"/>
    <n v="0"/>
    <s v="Alto"/>
    <x v="2"/>
    <n v="0"/>
    <n v="0"/>
  </r>
  <r>
    <s v="Arroio Do Sal"/>
    <x v="3"/>
    <n v="375"/>
    <n v="0.74"/>
    <n v="0.74"/>
    <n v="0.64900000000000002"/>
    <n v="21822.84"/>
    <n v="6"/>
    <x v="2734"/>
    <n v="0"/>
    <s v="Alto"/>
    <x v="2"/>
    <n v="0"/>
    <n v="0"/>
  </r>
  <r>
    <s v="Santana Do Acaraú"/>
    <x v="9"/>
    <n v="975"/>
    <n v="0.59"/>
    <n v="0.53600000000000003"/>
    <n v="0.5"/>
    <n v="6118.06"/>
    <n v="6"/>
    <x v="2735"/>
    <n v="1"/>
    <s v="Médio"/>
    <x v="3"/>
    <n v="1"/>
    <n v="0"/>
  </r>
  <r>
    <s v="Carinhanha"/>
    <x v="7"/>
    <n v="951"/>
    <n v="0.57999999999999996"/>
    <n v="0.52500000000000002"/>
    <n v="0.47699999999999998"/>
    <n v="6466.1"/>
    <n v="33"/>
    <x v="2736"/>
    <n v="1"/>
    <s v="Médio"/>
    <x v="3"/>
    <n v="1"/>
    <n v="0"/>
  </r>
  <r>
    <s v="Esmeralda"/>
    <x v="3"/>
    <n v="98"/>
    <n v="0.68"/>
    <n v="0.66900000000000004"/>
    <n v="0.56899999999999995"/>
    <n v="58588.44"/>
    <n v="0"/>
    <x v="2737"/>
    <n v="0"/>
    <s v="Médio"/>
    <x v="2"/>
    <n v="0"/>
    <n v="1"/>
  </r>
  <r>
    <s v="Dois Irmãos Do Buriti"/>
    <x v="13"/>
    <n v="277"/>
    <n v="0.63900000000000001"/>
    <n v="0.64"/>
    <n v="0.52800000000000002"/>
    <n v="17519.599999999999"/>
    <n v="5"/>
    <x v="2738"/>
    <n v="0"/>
    <s v="Médio"/>
    <x v="1"/>
    <n v="0"/>
    <n v="0"/>
  </r>
  <r>
    <s v="Jataizinho"/>
    <x v="6"/>
    <n v="662"/>
    <n v="0.68700000000000006"/>
    <n v="0.66900000000000004"/>
    <n v="0.57399999999999995"/>
    <n v="15409.63"/>
    <n v="7"/>
    <x v="2739"/>
    <n v="0"/>
    <s v="Médio"/>
    <x v="2"/>
    <n v="0"/>
    <n v="0"/>
  </r>
  <r>
    <s v="Campo Alegre De Lourdes"/>
    <x v="7"/>
    <n v="560"/>
    <n v="0.55700000000000005"/>
    <n v="0.51600000000000001"/>
    <n v="0.43"/>
    <n v="6437.86"/>
    <n v="1"/>
    <x v="2740"/>
    <n v="1"/>
    <s v="Médio"/>
    <x v="3"/>
    <n v="0"/>
    <n v="1"/>
  </r>
  <r>
    <s v="Cocal"/>
    <x v="22"/>
    <n v="871"/>
    <n v="0.5"/>
    <n v="0.51600000000000001"/>
    <n v="0.33400000000000002"/>
    <n v="7062.74"/>
    <n v="43"/>
    <x v="2741"/>
    <n v="1"/>
    <s v="Baixo"/>
    <x v="3"/>
    <n v="0"/>
    <n v="0"/>
  </r>
  <r>
    <s v="Santana Da Boa Vista"/>
    <x v="3"/>
    <n v="189"/>
    <n v="0.63300000000000001"/>
    <n v="0.63"/>
    <n v="0.503"/>
    <n v="22867.14"/>
    <n v="3"/>
    <x v="2742"/>
    <n v="0"/>
    <s v="Médio"/>
    <x v="2"/>
    <n v="0"/>
    <n v="0"/>
  </r>
  <r>
    <s v="Mirante Da Serra"/>
    <x v="23"/>
    <n v="415"/>
    <n v="0.64300000000000002"/>
    <n v="0.67300000000000004"/>
    <n v="0.49399999999999999"/>
    <n v="15618.12"/>
    <n v="5"/>
    <x v="2743"/>
    <n v="0"/>
    <s v="Médio"/>
    <x v="4"/>
    <n v="0"/>
    <n v="0"/>
  </r>
  <r>
    <s v="Eugênio De Castro"/>
    <x v="3"/>
    <n v="64"/>
    <n v="0.71"/>
    <n v="0.69699999999999995"/>
    <n v="0.58399999999999996"/>
    <n v="70514.69"/>
    <n v="4"/>
    <x v="2744"/>
    <n v="0"/>
    <s v="Alto"/>
    <x v="2"/>
    <n v="0"/>
    <n v="0"/>
  </r>
  <r>
    <s v="Frei Paulo"/>
    <x v="21"/>
    <n v="529"/>
    <n v="0.58899999999999997"/>
    <n v="0.623"/>
    <n v="0.42799999999999999"/>
    <n v="12622.55"/>
    <n v="11"/>
    <x v="2745"/>
    <n v="1"/>
    <s v="Médio"/>
    <x v="3"/>
    <n v="0"/>
    <n v="0"/>
  </r>
  <r>
    <s v="Rio Novo Do Sul"/>
    <x v="15"/>
    <n v="317"/>
    <n v="0.71099999999999997"/>
    <n v="0.69199999999999995"/>
    <n v="0.62"/>
    <n v="15855.76"/>
    <n v="2"/>
    <x v="2746"/>
    <n v="0"/>
    <s v="Alto"/>
    <x v="0"/>
    <n v="0"/>
    <n v="1"/>
  </r>
  <r>
    <s v="Barão De Cotegipe"/>
    <x v="3"/>
    <n v="160"/>
    <n v="0.72"/>
    <n v="0.745"/>
    <n v="0.59299999999999997"/>
    <n v="28220.57"/>
    <n v="3"/>
    <x v="2747"/>
    <n v="0"/>
    <s v="Alto"/>
    <x v="2"/>
    <n v="0"/>
    <n v="0"/>
  </r>
  <r>
    <s v="Rialma"/>
    <x v="10"/>
    <n v="445"/>
    <n v="0.72699999999999998"/>
    <n v="0.69799999999999995"/>
    <n v="0.66700000000000004"/>
    <n v="17329.59"/>
    <n v="8"/>
    <x v="2748"/>
    <n v="0"/>
    <s v="Alto"/>
    <x v="1"/>
    <n v="0"/>
    <n v="0"/>
  </r>
  <r>
    <s v="Orós"/>
    <x v="9"/>
    <n v="941"/>
    <n v="0.63600000000000001"/>
    <n v="0.58199999999999996"/>
    <n v="0.55700000000000005"/>
    <n v="8921.9699999999993"/>
    <n v="2"/>
    <x v="2749"/>
    <n v="0"/>
    <s v="Médio"/>
    <x v="3"/>
    <n v="0"/>
    <n v="1"/>
  </r>
  <r>
    <s v="Campo Novo"/>
    <x v="3"/>
    <n v="165"/>
    <n v="0.70299999999999996"/>
    <n v="0.67700000000000005"/>
    <n v="0.59299999999999997"/>
    <n v="36444.300000000003"/>
    <n v="11"/>
    <x v="2750"/>
    <n v="0"/>
    <s v="Alto"/>
    <x v="2"/>
    <n v="0"/>
    <n v="0"/>
  </r>
  <r>
    <s v="Capela De Santana"/>
    <x v="3"/>
    <n v="373"/>
    <n v="0.66"/>
    <n v="0.67500000000000004"/>
    <n v="0.52500000000000002"/>
    <n v="16674.849999999999"/>
    <n v="12"/>
    <x v="2751"/>
    <n v="0"/>
    <s v="Médio"/>
    <x v="2"/>
    <n v="0"/>
    <n v="0"/>
  </r>
  <r>
    <s v="Ministro Andreazza"/>
    <x v="23"/>
    <n v="200"/>
    <n v="0.63800000000000001"/>
    <n v="0.64700000000000002"/>
    <n v="0.51800000000000002"/>
    <n v="17577.060000000001"/>
    <n v="2"/>
    <x v="2752"/>
    <n v="0"/>
    <s v="Médio"/>
    <x v="4"/>
    <n v="0"/>
    <n v="1"/>
  </r>
  <r>
    <s v="Governador Lindenberg"/>
    <x v="15"/>
    <n v="211"/>
    <n v="0.69"/>
    <n v="0.66900000000000004"/>
    <n v="0.60799999999999998"/>
    <n v="15222.64"/>
    <n v="9"/>
    <x v="2753"/>
    <n v="0"/>
    <s v="Médio"/>
    <x v="0"/>
    <n v="0"/>
    <n v="0"/>
  </r>
  <r>
    <s v="Mâncio Lima"/>
    <x v="26"/>
    <n v="781"/>
    <n v="0.625"/>
    <n v="0.57999999999999996"/>
    <n v="0.54600000000000004"/>
    <n v="10796.46"/>
    <n v="7"/>
    <x v="2754"/>
    <n v="0"/>
    <s v="Médio"/>
    <x v="4"/>
    <n v="0"/>
    <n v="0"/>
  </r>
  <r>
    <s v="Anajás"/>
    <x v="12"/>
    <n v="1023"/>
    <n v="0.48399999999999999"/>
    <n v="0.50600000000000001"/>
    <n v="0.28999999999999998"/>
    <n v="6755.12"/>
    <n v="0"/>
    <x v="2755"/>
    <n v="1"/>
    <s v="Baixo"/>
    <x v="4"/>
    <n v="1"/>
    <n v="1"/>
  </r>
  <r>
    <s v="Jari"/>
    <x v="3"/>
    <n v="38"/>
    <n v="0.63100000000000001"/>
    <n v="0.63600000000000001"/>
    <n v="0.47299999999999998"/>
    <n v="51723.72"/>
    <n v="0"/>
    <x v="2756"/>
    <n v="0"/>
    <s v="Médio"/>
    <x v="2"/>
    <n v="0"/>
    <n v="1"/>
  </r>
  <r>
    <s v="Rio Das Flores"/>
    <x v="1"/>
    <n v="294"/>
    <n v="0.68"/>
    <n v="0.66400000000000003"/>
    <n v="0.57499999999999996"/>
    <n v="21096.86"/>
    <n v="3"/>
    <x v="2757"/>
    <n v="0"/>
    <s v="Médio"/>
    <x v="0"/>
    <n v="0"/>
    <n v="0"/>
  </r>
  <r>
    <s v="Governador Nunes Freire"/>
    <x v="18"/>
    <n v="1413"/>
    <n v="0.56899999999999995"/>
    <n v="0.54"/>
    <n v="0.47199999999999998"/>
    <n v="7528.88"/>
    <n v="2"/>
    <x v="2758"/>
    <n v="1"/>
    <s v="Médio"/>
    <x v="3"/>
    <n v="1"/>
    <n v="1"/>
  </r>
  <r>
    <s v="Jucurutu"/>
    <x v="16"/>
    <n v="502"/>
    <n v="0.60099999999999998"/>
    <n v="0.58299999999999996"/>
    <n v="0.49199999999999999"/>
    <n v="10195.64"/>
    <n v="18"/>
    <x v="2759"/>
    <n v="0"/>
    <s v="Médio"/>
    <x v="3"/>
    <n v="0"/>
    <n v="0"/>
  </r>
  <r>
    <s v="Salgado"/>
    <x v="21"/>
    <n v="424"/>
    <n v="0.60899999999999999"/>
    <n v="0.58799999999999997"/>
    <n v="0.48599999999999999"/>
    <n v="9362.65"/>
    <n v="27"/>
    <x v="2760"/>
    <n v="0"/>
    <s v="Médio"/>
    <x v="3"/>
    <n v="0"/>
    <n v="0"/>
  </r>
  <r>
    <s v="Belém Do São Francisco"/>
    <x v="5"/>
    <n v="907"/>
    <n v="0.64200000000000002"/>
    <n v="0.61099999999999999"/>
    <n v="0.55300000000000005"/>
    <n v="9107.7999999999993"/>
    <n v="9"/>
    <x v="2761"/>
    <n v="0"/>
    <s v="Médio"/>
    <x v="3"/>
    <n v="0"/>
    <n v="0"/>
  </r>
  <r>
    <s v="Abre Campo"/>
    <x v="4"/>
    <n v="362"/>
    <n v="0.65400000000000003"/>
    <n v="0.64600000000000002"/>
    <n v="0.52500000000000002"/>
    <n v="13689.62"/>
    <n v="11"/>
    <x v="2762"/>
    <n v="0"/>
    <s v="Médio"/>
    <x v="0"/>
    <n v="0"/>
    <n v="0"/>
  </r>
  <r>
    <s v="Gouvelândia"/>
    <x v="10"/>
    <n v="259"/>
    <n v="0.67400000000000004"/>
    <n v="0.68"/>
    <n v="0.55900000000000005"/>
    <n v="33660.44"/>
    <n v="1"/>
    <x v="2763"/>
    <n v="0"/>
    <s v="Médio"/>
    <x v="1"/>
    <n v="0"/>
    <n v="1"/>
  </r>
  <r>
    <s v="Major Vieira"/>
    <x v="14"/>
    <n v="175"/>
    <n v="0.69"/>
    <n v="0.65300000000000002"/>
    <n v="0.61699999999999999"/>
    <n v="23571.55"/>
    <n v="3"/>
    <x v="2764"/>
    <n v="0"/>
    <s v="Médio"/>
    <x v="2"/>
    <n v="0"/>
    <n v="0"/>
  </r>
  <r>
    <s v="Anta Gorda"/>
    <x v="3"/>
    <n v="87"/>
    <n v="0.74"/>
    <n v="0.74199999999999999"/>
    <n v="0.63"/>
    <n v="30141.67"/>
    <n v="10"/>
    <x v="2765"/>
    <n v="0"/>
    <s v="Alto"/>
    <x v="2"/>
    <n v="0"/>
    <n v="0"/>
  </r>
  <r>
    <s v="Itagibá"/>
    <x v="7"/>
    <n v="555"/>
    <n v="0.58899999999999997"/>
    <n v="0.56599999999999995"/>
    <n v="0.46899999999999997"/>
    <n v="11946.19"/>
    <n v="2"/>
    <x v="2766"/>
    <n v="1"/>
    <s v="Médio"/>
    <x v="3"/>
    <n v="0"/>
    <n v="1"/>
  </r>
  <r>
    <s v="Amaraji"/>
    <x v="5"/>
    <n v="1032"/>
    <n v="0.57999999999999996"/>
    <n v="0.57499999999999996"/>
    <n v="0.45400000000000001"/>
    <n v="8249.41"/>
    <n v="2"/>
    <x v="2767"/>
    <n v="1"/>
    <s v="Médio"/>
    <x v="3"/>
    <n v="1"/>
    <n v="1"/>
  </r>
  <r>
    <s v="Ubaíra"/>
    <x v="7"/>
    <n v="529"/>
    <n v="0.57999999999999996"/>
    <n v="0.58099999999999996"/>
    <n v="0.44700000000000001"/>
    <n v="8968.86"/>
    <n v="10"/>
    <x v="2768"/>
    <n v="1"/>
    <s v="Médio"/>
    <x v="3"/>
    <n v="0"/>
    <n v="0"/>
  </r>
  <r>
    <s v="Luzilândia"/>
    <x v="22"/>
    <n v="948"/>
    <n v="0.54500000000000004"/>
    <n v="0.55000000000000004"/>
    <n v="0.42"/>
    <n v="7428.62"/>
    <n v="52"/>
    <x v="2769"/>
    <n v="1"/>
    <s v="Baixo"/>
    <x v="3"/>
    <n v="0"/>
    <n v="0"/>
  </r>
  <r>
    <s v="Xavantina"/>
    <x v="14"/>
    <n v="53"/>
    <n v="0.75"/>
    <n v="0.77200000000000002"/>
    <n v="0.63200000000000001"/>
    <n v="46103.03"/>
    <n v="12"/>
    <x v="2770"/>
    <n v="0"/>
    <s v="Alto"/>
    <x v="2"/>
    <n v="0"/>
    <n v="0"/>
  </r>
  <r>
    <s v="Rondinha"/>
    <x v="3"/>
    <n v="95"/>
    <n v="0.76400000000000001"/>
    <n v="0.78"/>
    <n v="0.67800000000000005"/>
    <n v="33583.910000000003"/>
    <n v="7"/>
    <x v="2771"/>
    <n v="0"/>
    <s v="Alto"/>
    <x v="2"/>
    <n v="0"/>
    <n v="0"/>
  </r>
  <r>
    <s v="Colorado"/>
    <x v="3"/>
    <n v="79"/>
    <n v="0.75800000000000001"/>
    <n v="0.77500000000000002"/>
    <n v="0.67400000000000004"/>
    <n v="52893.71"/>
    <n v="6"/>
    <x v="2772"/>
    <n v="0"/>
    <s v="Alto"/>
    <x v="2"/>
    <n v="0"/>
    <n v="0"/>
  </r>
  <r>
    <s v="Imigrante"/>
    <x v="3"/>
    <n v="61"/>
    <n v="0.74299999999999999"/>
    <n v="0.76400000000000001"/>
    <n v="0.63500000000000001"/>
    <n v="58699.05"/>
    <n v="4"/>
    <x v="2773"/>
    <n v="0"/>
    <s v="Alto"/>
    <x v="2"/>
    <n v="0"/>
    <n v="0"/>
  </r>
  <r>
    <s v="Alto Parnaíba"/>
    <x v="18"/>
    <n v="540"/>
    <n v="0.63300000000000001"/>
    <n v="0.68300000000000005"/>
    <n v="0.47399999999999998"/>
    <n v="16837.39"/>
    <n v="0"/>
    <x v="2774"/>
    <n v="0"/>
    <s v="Médio"/>
    <x v="3"/>
    <n v="0"/>
    <n v="1"/>
  </r>
  <r>
    <s v="Fronteiras"/>
    <x v="22"/>
    <n v="438"/>
    <n v="0.61899999999999999"/>
    <n v="0.621"/>
    <n v="0.51100000000000001"/>
    <n v="16174.08"/>
    <n v="10"/>
    <x v="2775"/>
    <n v="0"/>
    <s v="Médio"/>
    <x v="3"/>
    <n v="0"/>
    <n v="0"/>
  </r>
  <r>
    <s v="Barros Cassal"/>
    <x v="3"/>
    <n v="186"/>
    <n v="0.65"/>
    <n v="0.69"/>
    <n v="0.5"/>
    <n v="16048.05"/>
    <n v="9"/>
    <x v="2776"/>
    <n v="0"/>
    <s v="Médio"/>
    <x v="2"/>
    <n v="0"/>
    <n v="0"/>
  </r>
  <r>
    <s v="Monte Azul"/>
    <x v="4"/>
    <n v="650"/>
    <n v="0.65900000000000003"/>
    <n v="0.61099999999999999"/>
    <n v="0.57799999999999996"/>
    <n v="8404.6200000000008"/>
    <n v="29"/>
    <x v="2777"/>
    <n v="0"/>
    <s v="Médio"/>
    <x v="0"/>
    <n v="0"/>
    <n v="0"/>
  </r>
  <r>
    <s v="São José De Ubá"/>
    <x v="1"/>
    <n v="158"/>
    <n v="0.65200000000000002"/>
    <n v="0.63300000000000001"/>
    <n v="0.54800000000000004"/>
    <n v="25346.29"/>
    <n v="2"/>
    <x v="2778"/>
    <n v="0"/>
    <s v="Médio"/>
    <x v="0"/>
    <n v="0"/>
    <n v="1"/>
  </r>
  <r>
    <s v="Tuneiras Do Oeste"/>
    <x v="6"/>
    <n v="339"/>
    <n v="0.69499999999999995"/>
    <n v="0.66200000000000003"/>
    <n v="0.629"/>
    <n v="20701.61"/>
    <n v="11"/>
    <x v="2779"/>
    <n v="0"/>
    <s v="Médio"/>
    <x v="2"/>
    <n v="0"/>
    <n v="0"/>
  </r>
  <r>
    <s v="Barão"/>
    <x v="3"/>
    <n v="121"/>
    <n v="0.748"/>
    <n v="0.76700000000000002"/>
    <n v="0.65200000000000002"/>
    <n v="29997.01"/>
    <n v="16"/>
    <x v="2780"/>
    <n v="0"/>
    <s v="Alto"/>
    <x v="2"/>
    <n v="0"/>
    <n v="0"/>
  </r>
  <r>
    <s v="Sapeaçu"/>
    <x v="7"/>
    <n v="488"/>
    <n v="0.61399999999999999"/>
    <n v="0.60199999999999998"/>
    <n v="0.52200000000000002"/>
    <n v="10095.24"/>
    <n v="2"/>
    <x v="2781"/>
    <n v="0"/>
    <s v="Médio"/>
    <x v="3"/>
    <n v="0"/>
    <n v="1"/>
  </r>
  <r>
    <s v="Feira Grande"/>
    <x v="19"/>
    <n v="281"/>
    <n v="0.53"/>
    <n v="0.51200000000000001"/>
    <n v="0.40200000000000002"/>
    <n v="8126.09"/>
    <n v="4"/>
    <x v="2782"/>
    <n v="1"/>
    <s v="Baixo"/>
    <x v="3"/>
    <n v="0"/>
    <n v="0"/>
  </r>
  <r>
    <s v="Raposos"/>
    <x v="4"/>
    <n v="801"/>
    <n v="0.73"/>
    <n v="0.70599999999999996"/>
    <n v="0.66100000000000003"/>
    <n v="11129.19"/>
    <n v="9"/>
    <x v="2783"/>
    <n v="0"/>
    <s v="Alto"/>
    <x v="0"/>
    <n v="0"/>
    <n v="0"/>
  </r>
  <r>
    <s v="Capela"/>
    <x v="19"/>
    <n v="844"/>
    <n v="0.57299999999999995"/>
    <n v="0.55400000000000005"/>
    <n v="0.45600000000000002"/>
    <n v="10390.77"/>
    <n v="14"/>
    <x v="2784"/>
    <n v="1"/>
    <s v="Médio"/>
    <x v="3"/>
    <n v="0"/>
    <n v="0"/>
  </r>
  <r>
    <s v="Fontoura Xavier"/>
    <x v="3"/>
    <n v="176"/>
    <n v="0.66"/>
    <n v="0.66800000000000004"/>
    <n v="0.53200000000000003"/>
    <n v="16626.41"/>
    <n v="3"/>
    <x v="2785"/>
    <n v="0"/>
    <s v="Médio"/>
    <x v="2"/>
    <n v="0"/>
    <n v="0"/>
  </r>
  <r>
    <s v="São Roque Do Canaã"/>
    <x v="15"/>
    <n v="265"/>
    <n v="0.7"/>
    <n v="0.68600000000000005"/>
    <n v="0.623"/>
    <n v="14373.45"/>
    <n v="13"/>
    <x v="2786"/>
    <n v="0"/>
    <s v="Alto"/>
    <x v="0"/>
    <n v="0"/>
    <n v="0"/>
  </r>
  <r>
    <s v="Coração De Maria"/>
    <x v="7"/>
    <n v="573"/>
    <n v="0.59"/>
    <n v="0.55800000000000005"/>
    <n v="0.48899999999999999"/>
    <n v="7484.6"/>
    <n v="10"/>
    <x v="2787"/>
    <n v="1"/>
    <s v="Médio"/>
    <x v="3"/>
    <n v="0"/>
    <n v="0"/>
  </r>
  <r>
    <s v="Forquilha"/>
    <x v="9"/>
    <n v="962"/>
    <n v="0.64400000000000002"/>
    <n v="0.58299999999999996"/>
    <n v="0.60199999999999998"/>
    <n v="7526.82"/>
    <n v="4"/>
    <x v="2788"/>
    <n v="0"/>
    <s v="Médio"/>
    <x v="3"/>
    <n v="1"/>
    <n v="0"/>
  </r>
  <r>
    <s v="Palmitinho"/>
    <x v="3"/>
    <n v="168"/>
    <n v="0.72"/>
    <n v="0.70699999999999996"/>
    <n v="0.63200000000000001"/>
    <n v="24897.14"/>
    <n v="10"/>
    <x v="2789"/>
    <n v="0"/>
    <s v="Alto"/>
    <x v="2"/>
    <n v="0"/>
    <n v="0"/>
  </r>
  <r>
    <s v="Jardim"/>
    <x v="9"/>
    <n v="587"/>
    <n v="0.61399999999999999"/>
    <n v="0.54700000000000004"/>
    <n v="0.54200000000000004"/>
    <n v="6578.22"/>
    <n v="1"/>
    <x v="2790"/>
    <n v="0"/>
    <s v="Médio"/>
    <x v="3"/>
    <n v="0"/>
    <n v="1"/>
  </r>
  <r>
    <s v="Chã Grande"/>
    <x v="5"/>
    <n v="740"/>
    <n v="0.59899999999999998"/>
    <n v="0.60299999999999998"/>
    <n v="0.443"/>
    <n v="8300.7900000000009"/>
    <n v="25"/>
    <x v="2791"/>
    <n v="1"/>
    <s v="Médio"/>
    <x v="3"/>
    <n v="0"/>
    <n v="0"/>
  </r>
  <r>
    <s v="Nova Soure"/>
    <x v="7"/>
    <n v="737"/>
    <n v="0.55500000000000005"/>
    <n v="0.54800000000000004"/>
    <n v="0.439"/>
    <n v="6850.97"/>
    <n v="51"/>
    <x v="2792"/>
    <n v="1"/>
    <s v="Médio"/>
    <x v="3"/>
    <n v="0"/>
    <n v="0"/>
  </r>
  <r>
    <s v="Salto Veloso"/>
    <x v="14"/>
    <n v="169"/>
    <n v="0.78400000000000003"/>
    <n v="0.77800000000000002"/>
    <n v="0.70499999999999996"/>
    <n v="38436.75"/>
    <n v="3"/>
    <x v="2793"/>
    <n v="0"/>
    <s v="Alto"/>
    <x v="2"/>
    <n v="0"/>
    <n v="0"/>
  </r>
  <r>
    <s v="Taperoá"/>
    <x v="7"/>
    <n v="589"/>
    <n v="0.56999999999999995"/>
    <n v="0.56599999999999995"/>
    <n v="0.42599999999999999"/>
    <n v="8329.1"/>
    <n v="49"/>
    <x v="2794"/>
    <n v="1"/>
    <s v="Médio"/>
    <x v="3"/>
    <n v="0"/>
    <n v="0"/>
  </r>
  <r>
    <s v="Bálsamo"/>
    <x v="0"/>
    <n v="336"/>
    <n v="0.76"/>
    <n v="0.746"/>
    <n v="0.69499999999999995"/>
    <n v="20025.400000000001"/>
    <n v="4"/>
    <x v="2795"/>
    <n v="0"/>
    <s v="Alto"/>
    <x v="0"/>
    <n v="0"/>
    <n v="0"/>
  </r>
  <r>
    <s v="Caririaçu"/>
    <x v="9"/>
    <n v="915"/>
    <n v="0.57799999999999996"/>
    <n v="0.54900000000000004"/>
    <n v="0.48299999999999998"/>
    <n v="6587.35"/>
    <n v="5"/>
    <x v="2796"/>
    <n v="1"/>
    <s v="Médio"/>
    <x v="3"/>
    <n v="0"/>
    <n v="0"/>
  </r>
  <r>
    <s v="Lobato"/>
    <x v="6"/>
    <n v="204"/>
    <n v="0.74"/>
    <n v="0.70799999999999996"/>
    <n v="0.69199999999999995"/>
    <n v="37499.9"/>
    <n v="2"/>
    <x v="2797"/>
    <n v="0"/>
    <s v="Alto"/>
    <x v="2"/>
    <n v="0"/>
    <n v="1"/>
  </r>
  <r>
    <s v="Jucás"/>
    <x v="9"/>
    <n v="929"/>
    <n v="0.59799999999999998"/>
    <n v="0.54100000000000004"/>
    <n v="0.51100000000000001"/>
    <n v="7205.26"/>
    <n v="2"/>
    <x v="2798"/>
    <n v="1"/>
    <s v="Médio"/>
    <x v="3"/>
    <n v="0"/>
    <n v="1"/>
  </r>
  <r>
    <s v="Ourém"/>
    <x v="12"/>
    <n v="491"/>
    <n v="0.56799999999999995"/>
    <n v="0.57499999999999996"/>
    <n v="0.438"/>
    <n v="10251.93"/>
    <n v="4"/>
    <x v="2799"/>
    <n v="1"/>
    <s v="Médio"/>
    <x v="4"/>
    <n v="0"/>
    <n v="0"/>
  </r>
  <r>
    <s v="Boa Vista Do Incra"/>
    <x v="3"/>
    <n v="33"/>
    <n v="0.73099999999999998"/>
    <n v="0.70299999999999996"/>
    <n v="0.64100000000000001"/>
    <n v="68652.320000000007"/>
    <n v="5"/>
    <x v="2800"/>
    <n v="0"/>
    <s v="Alto"/>
    <x v="2"/>
    <n v="0"/>
    <n v="0"/>
  </r>
  <r>
    <s v="Chapada Gaúcha"/>
    <x v="4"/>
    <n v="479"/>
    <n v="0.63500000000000001"/>
    <n v="0.57299999999999995"/>
    <n v="0.54600000000000004"/>
    <n v="13826.9"/>
    <n v="4"/>
    <x v="2801"/>
    <n v="0"/>
    <s v="Médio"/>
    <x v="0"/>
    <n v="0"/>
    <n v="0"/>
  </r>
  <r>
    <s v="Aurora"/>
    <x v="9"/>
    <n v="687"/>
    <n v="0.60499999999999998"/>
    <n v="0.55700000000000005"/>
    <n v="0.52100000000000002"/>
    <n v="7164.34"/>
    <n v="14"/>
    <x v="2802"/>
    <n v="0"/>
    <s v="Médio"/>
    <x v="3"/>
    <n v="0"/>
    <n v="0"/>
  </r>
  <r>
    <s v="São José Do Calçado"/>
    <x v="15"/>
    <n v="421"/>
    <n v="0.68799999999999994"/>
    <n v="0.66900000000000004"/>
    <n v="0.59899999999999998"/>
    <n v="15946.79"/>
    <n v="2"/>
    <x v="2803"/>
    <n v="0"/>
    <s v="Médio"/>
    <x v="0"/>
    <n v="0"/>
    <n v="1"/>
  </r>
  <r>
    <s v="Coqueiral"/>
    <x v="4"/>
    <n v="313"/>
    <n v="0.69"/>
    <n v="0.66300000000000003"/>
    <n v="0.60099999999999998"/>
    <n v="18565.189999999999"/>
    <n v="6"/>
    <x v="2804"/>
    <n v="0"/>
    <s v="Médio"/>
    <x v="0"/>
    <n v="0"/>
    <n v="0"/>
  </r>
  <r>
    <s v="Melgaço"/>
    <x v="12"/>
    <n v="633"/>
    <n v="0.41799999999999998"/>
    <n v="0.45400000000000001"/>
    <n v="0.20699999999999999"/>
    <n v="6557.97"/>
    <n v="0"/>
    <x v="2805"/>
    <n v="1"/>
    <s v="Baixo"/>
    <x v="4"/>
    <n v="0"/>
    <n v="1"/>
  </r>
  <r>
    <s v="São José De Piranhas"/>
    <x v="17"/>
    <n v="630"/>
    <n v="0.59099999999999997"/>
    <n v="0.59399999999999997"/>
    <n v="0.46100000000000002"/>
    <n v="8711.36"/>
    <n v="12"/>
    <x v="2806"/>
    <n v="1"/>
    <s v="Médio"/>
    <x v="3"/>
    <n v="0"/>
    <n v="0"/>
  </r>
  <r>
    <s v="Água Branca"/>
    <x v="22"/>
    <n v="933"/>
    <n v="0.63900000000000001"/>
    <n v="0.6"/>
    <n v="0.56899999999999995"/>
    <n v="10237.35"/>
    <n v="12"/>
    <x v="2807"/>
    <n v="0"/>
    <s v="Médio"/>
    <x v="3"/>
    <n v="0"/>
    <n v="0"/>
  </r>
  <r>
    <s v="Simonésia"/>
    <x v="4"/>
    <n v="381"/>
    <n v="0.63200000000000001"/>
    <n v="0.622"/>
    <n v="0.49299999999999999"/>
    <n v="8922.7999999999993"/>
    <n v="10"/>
    <x v="2808"/>
    <n v="0"/>
    <s v="Médio"/>
    <x v="0"/>
    <n v="0"/>
    <n v="0"/>
  </r>
  <r>
    <s v="Trizidela Do Vale"/>
    <x v="18"/>
    <n v="1239"/>
    <n v="0.60599999999999998"/>
    <n v="0.56499999999999995"/>
    <n v="0.53400000000000003"/>
    <n v="8268.2099999999991"/>
    <n v="5"/>
    <x v="2809"/>
    <n v="0"/>
    <s v="Médio"/>
    <x v="3"/>
    <n v="1"/>
    <n v="0"/>
  </r>
  <r>
    <s v="Borrazópolis"/>
    <x v="6"/>
    <n v="238"/>
    <n v="0.72"/>
    <n v="0.69499999999999995"/>
    <n v="0.63300000000000001"/>
    <n v="23531.95"/>
    <n v="6"/>
    <x v="2810"/>
    <n v="0"/>
    <s v="Alto"/>
    <x v="2"/>
    <n v="0"/>
    <n v="0"/>
  </r>
  <r>
    <s v="Brazópolis"/>
    <x v="4"/>
    <n v="349"/>
    <n v="0.69"/>
    <n v="0.69699999999999995"/>
    <n v="0.56599999999999995"/>
    <n v="11641.34"/>
    <n v="5"/>
    <x v="2811"/>
    <n v="0"/>
    <s v="Médio"/>
    <x v="0"/>
    <n v="0"/>
    <n v="0"/>
  </r>
  <r>
    <s v="Imaruí"/>
    <x v="14"/>
    <n v="184"/>
    <n v="0.66700000000000004"/>
    <n v="0.67"/>
    <n v="0.53"/>
    <n v="16139.24"/>
    <n v="13"/>
    <x v="2812"/>
    <n v="0"/>
    <s v="Médio"/>
    <x v="2"/>
    <n v="0"/>
    <n v="0"/>
  </r>
  <r>
    <s v="Indiaroba"/>
    <x v="21"/>
    <n v="471"/>
    <n v="0.57999999999999996"/>
    <n v="0.53300000000000003"/>
    <n v="0.47499999999999998"/>
    <n v="9849.5400000000009"/>
    <n v="18"/>
    <x v="2813"/>
    <n v="1"/>
    <s v="Médio"/>
    <x v="3"/>
    <n v="0"/>
    <n v="0"/>
  </r>
  <r>
    <s v="Tupanatinga"/>
    <x v="5"/>
    <n v="650"/>
    <n v="0.51900000000000002"/>
    <n v="0.49399999999999999"/>
    <n v="0.379"/>
    <n v="6445.4"/>
    <n v="0"/>
    <x v="2814"/>
    <n v="1"/>
    <s v="Baixo"/>
    <x v="3"/>
    <n v="0"/>
    <n v="1"/>
  </r>
  <r>
    <s v="Ibirataia"/>
    <x v="7"/>
    <n v="994"/>
    <n v="0.57999999999999996"/>
    <n v="0.57099999999999995"/>
    <n v="0.42399999999999999"/>
    <n v="9741.42"/>
    <n v="3"/>
    <x v="2815"/>
    <n v="1"/>
    <s v="Médio"/>
    <x v="3"/>
    <n v="1"/>
    <n v="0"/>
  </r>
  <r>
    <s v="São Félix"/>
    <x v="7"/>
    <n v="468"/>
    <n v="0.63900000000000001"/>
    <n v="0.58199999999999996"/>
    <n v="0.58299999999999996"/>
    <n v="11203.09"/>
    <n v="2"/>
    <x v="2816"/>
    <n v="0"/>
    <s v="Médio"/>
    <x v="3"/>
    <n v="0"/>
    <n v="1"/>
  </r>
  <r>
    <s v="Itaúba"/>
    <x v="8"/>
    <n v="246"/>
    <n v="0.69"/>
    <n v="0.71399999999999997"/>
    <n v="0.56899999999999995"/>
    <n v="43628.99"/>
    <n v="0"/>
    <x v="2817"/>
    <n v="0"/>
    <s v="Médio"/>
    <x v="1"/>
    <n v="0"/>
    <n v="1"/>
  </r>
  <r>
    <s v="Faxinal Do Soturno"/>
    <x v="3"/>
    <n v="157"/>
    <n v="0.72"/>
    <n v="0.73199999999999998"/>
    <n v="0.59699999999999998"/>
    <n v="24766.38"/>
    <n v="5"/>
    <x v="2818"/>
    <n v="0"/>
    <s v="Alto"/>
    <x v="2"/>
    <n v="0"/>
    <n v="0"/>
  </r>
  <r>
    <s v="Minas Do Leão"/>
    <x v="3"/>
    <n v="402"/>
    <n v="0.68"/>
    <n v="0.74299999999999999"/>
    <n v="0.51400000000000001"/>
    <n v="21159.75"/>
    <n v="3"/>
    <x v="2819"/>
    <n v="0"/>
    <s v="Médio"/>
    <x v="2"/>
    <n v="0"/>
    <n v="0"/>
  </r>
  <r>
    <s v="Venturosa"/>
    <x v="5"/>
    <n v="668"/>
    <n v="0.59"/>
    <n v="0.56999999999999995"/>
    <n v="0.48399999999999999"/>
    <n v="9407.32"/>
    <n v="3"/>
    <x v="2820"/>
    <n v="1"/>
    <s v="Médio"/>
    <x v="3"/>
    <n v="0"/>
    <n v="0"/>
  </r>
  <r>
    <s v="Santa Rita De Caldas"/>
    <x v="4"/>
    <n v="242"/>
    <n v="0.69"/>
    <n v="0.69299999999999995"/>
    <n v="0.57599999999999996"/>
    <n v="18450.82"/>
    <n v="6"/>
    <x v="2821"/>
    <n v="0"/>
    <s v="Médio"/>
    <x v="0"/>
    <n v="0"/>
    <n v="0"/>
  </r>
  <r>
    <s v="Muqui"/>
    <x v="15"/>
    <n v="432"/>
    <n v="0.69"/>
    <n v="0.67300000000000004"/>
    <n v="0.61899999999999999"/>
    <n v="10783.05"/>
    <n v="16"/>
    <x v="2822"/>
    <n v="0"/>
    <s v="Médio"/>
    <x v="0"/>
    <n v="0"/>
    <n v="0"/>
  </r>
  <r>
    <s v="Cachoeira Do Arari"/>
    <x v="12"/>
    <n v="584"/>
    <n v="0.54600000000000004"/>
    <n v="0.52500000000000002"/>
    <n v="0.39800000000000002"/>
    <n v="7390.14"/>
    <n v="0"/>
    <x v="2823"/>
    <n v="1"/>
    <s v="Baixo"/>
    <x v="4"/>
    <n v="0"/>
    <n v="1"/>
  </r>
  <r>
    <s v="Cerro Grande Do Sul"/>
    <x v="3"/>
    <n v="134"/>
    <n v="0.66"/>
    <n v="0.67300000000000004"/>
    <n v="0.499"/>
    <n v="14794.44"/>
    <n v="12"/>
    <x v="2824"/>
    <n v="0"/>
    <s v="Médio"/>
    <x v="2"/>
    <n v="0"/>
    <n v="0"/>
  </r>
  <r>
    <s v="Ipuiúna"/>
    <x v="4"/>
    <n v="361"/>
    <n v="0.69"/>
    <n v="0.72299999999999998"/>
    <n v="0.51600000000000001"/>
    <n v="16679.919999999998"/>
    <n v="6"/>
    <x v="2825"/>
    <n v="0"/>
    <s v="Médio"/>
    <x v="0"/>
    <n v="0"/>
    <n v="0"/>
  </r>
  <r>
    <s v="Soledade"/>
    <x v="17"/>
    <n v="718"/>
    <n v="0.61599999999999999"/>
    <n v="0.59799999999999998"/>
    <n v="0.50600000000000001"/>
    <n v="11294.52"/>
    <n v="4"/>
    <x v="2826"/>
    <n v="0"/>
    <s v="Médio"/>
    <x v="3"/>
    <n v="0"/>
    <n v="0"/>
  </r>
  <r>
    <s v="Caibaté"/>
    <x v="3"/>
    <n v="112"/>
    <n v="0.72"/>
    <n v="0.70899999999999996"/>
    <n v="0.61099999999999999"/>
    <n v="33168.050000000003"/>
    <n v="0"/>
    <x v="2827"/>
    <n v="0"/>
    <s v="Alto"/>
    <x v="2"/>
    <n v="0"/>
    <n v="1"/>
  </r>
  <r>
    <s v="Feira Nova"/>
    <x v="5"/>
    <n v="946"/>
    <n v="0.6"/>
    <n v="0.58099999999999996"/>
    <n v="0.46"/>
    <n v="7666.85"/>
    <n v="3"/>
    <x v="2828"/>
    <n v="0"/>
    <s v="Médio"/>
    <x v="3"/>
    <n v="0"/>
    <n v="0"/>
  </r>
  <r>
    <s v="Corumbataí"/>
    <x v="0"/>
    <n v="92"/>
    <n v="0.754"/>
    <n v="0.72799999999999998"/>
    <n v="0.7"/>
    <n v="41125.160000000003"/>
    <n v="1"/>
    <x v="2829"/>
    <n v="0"/>
    <s v="Alto"/>
    <x v="0"/>
    <n v="0"/>
    <n v="1"/>
  </r>
  <r>
    <s v="Armazém"/>
    <x v="14"/>
    <n v="254"/>
    <n v="0.77"/>
    <n v="0.74299999999999999"/>
    <n v="0.69799999999999995"/>
    <n v="19685.87"/>
    <n v="4"/>
    <x v="2830"/>
    <n v="0"/>
    <s v="Alto"/>
    <x v="2"/>
    <n v="0"/>
    <n v="0"/>
  </r>
  <r>
    <s v="Passo Do Sobrado"/>
    <x v="3"/>
    <n v="53"/>
    <n v="0.69799999999999995"/>
    <n v="0.72599999999999998"/>
    <n v="0.55100000000000005"/>
    <n v="25919.9"/>
    <n v="12"/>
    <x v="2831"/>
    <n v="0"/>
    <s v="Médio"/>
    <x v="2"/>
    <n v="0"/>
    <n v="0"/>
  </r>
  <r>
    <s v="Águia Branca"/>
    <x v="15"/>
    <n v="172"/>
    <n v="0.68"/>
    <n v="0.66"/>
    <n v="0.59499999999999997"/>
    <n v="16454.37"/>
    <n v="14"/>
    <x v="2832"/>
    <n v="0"/>
    <s v="Médio"/>
    <x v="0"/>
    <n v="0"/>
    <n v="0"/>
  </r>
  <r>
    <s v="Salete"/>
    <x v="14"/>
    <n v="271"/>
    <n v="0.74"/>
    <n v="0.73699999999999999"/>
    <n v="0.69499999999999995"/>
    <n v="21770.71"/>
    <n v="2"/>
    <x v="2833"/>
    <n v="0"/>
    <s v="Alto"/>
    <x v="2"/>
    <n v="0"/>
    <n v="1"/>
  </r>
  <r>
    <s v="Parnamirim"/>
    <x v="5"/>
    <n v="587"/>
    <n v="0.59899999999999998"/>
    <n v="0.55600000000000005"/>
    <n v="0.499"/>
    <n v="7781.86"/>
    <n v="16"/>
    <x v="2834"/>
    <n v="1"/>
    <s v="Médio"/>
    <x v="3"/>
    <n v="0"/>
    <n v="0"/>
  </r>
  <r>
    <s v="Abatiá"/>
    <x v="6"/>
    <n v="302"/>
    <n v="0.68700000000000006"/>
    <n v="0.67600000000000005"/>
    <n v="0.59599999999999997"/>
    <n v="21173.599999999999"/>
    <n v="8"/>
    <x v="2835"/>
    <n v="0"/>
    <s v="Médio"/>
    <x v="2"/>
    <n v="0"/>
    <n v="0"/>
  </r>
  <r>
    <s v="Canelinha"/>
    <x v="14"/>
    <n v="364"/>
    <n v="0.7"/>
    <n v="0.72299999999999998"/>
    <n v="0.54200000000000004"/>
    <n v="14005.49"/>
    <n v="5"/>
    <x v="2836"/>
    <n v="0"/>
    <s v="Alto"/>
    <x v="2"/>
    <n v="0"/>
    <n v="0"/>
  </r>
  <r>
    <s v="Paranhos"/>
    <x v="13"/>
    <n v="406"/>
    <n v="0.58799999999999997"/>
    <n v="0.56599999999999995"/>
    <n v="0.44400000000000001"/>
    <n v="12064.68"/>
    <n v="3"/>
    <x v="2837"/>
    <n v="1"/>
    <s v="Médio"/>
    <x v="1"/>
    <n v="0"/>
    <n v="0"/>
  </r>
  <r>
    <s v="Itapororoca"/>
    <x v="17"/>
    <n v="743"/>
    <n v="0.56399999999999995"/>
    <n v="0.54300000000000004"/>
    <n v="0.437"/>
    <n v="8897.34"/>
    <n v="12"/>
    <x v="2838"/>
    <n v="1"/>
    <s v="Médio"/>
    <x v="3"/>
    <n v="0"/>
    <n v="0"/>
  </r>
  <r>
    <s v="Batalha"/>
    <x v="22"/>
    <n v="646"/>
    <n v="0.54500000000000004"/>
    <n v="0.54"/>
    <n v="0.39800000000000002"/>
    <n v="6243.46"/>
    <n v="5"/>
    <x v="2839"/>
    <n v="1"/>
    <s v="Baixo"/>
    <x v="3"/>
    <n v="0"/>
    <n v="0"/>
  </r>
  <r>
    <s v="Cristal"/>
    <x v="3"/>
    <n v="217"/>
    <n v="0.64400000000000002"/>
    <n v="0.68700000000000006"/>
    <n v="0.47099999999999997"/>
    <n v="21051.3"/>
    <n v="6"/>
    <x v="2840"/>
    <n v="0"/>
    <s v="Médio"/>
    <x v="2"/>
    <n v="0"/>
    <n v="0"/>
  </r>
  <r>
    <s v="Panelas"/>
    <x v="5"/>
    <n v="921"/>
    <n v="0.56899999999999995"/>
    <n v="0.54600000000000004"/>
    <n v="0.433"/>
    <n v="6196.51"/>
    <n v="29"/>
    <x v="2841"/>
    <n v="1"/>
    <s v="Médio"/>
    <x v="3"/>
    <n v="0"/>
    <n v="0"/>
  </r>
  <r>
    <s v="Picuí"/>
    <x v="17"/>
    <n v="735"/>
    <n v="0.60799999999999998"/>
    <n v="0.59599999999999997"/>
    <n v="0.50600000000000001"/>
    <n v="8756.85"/>
    <n v="5"/>
    <x v="2842"/>
    <n v="0"/>
    <s v="Médio"/>
    <x v="3"/>
    <n v="0"/>
    <n v="0"/>
  </r>
  <r>
    <s v="Mineiros Do Tietê"/>
    <x v="0"/>
    <n v="582"/>
    <n v="0.73"/>
    <n v="0.71899999999999997"/>
    <n v="0.65800000000000003"/>
    <n v="12835.54"/>
    <n v="13"/>
    <x v="2843"/>
    <n v="0"/>
    <s v="Alto"/>
    <x v="0"/>
    <n v="0"/>
    <n v="0"/>
  </r>
  <r>
    <s v="Petrolândia"/>
    <x v="14"/>
    <n v="116"/>
    <n v="0.71599999999999997"/>
    <n v="0.74"/>
    <n v="0.61799999999999999"/>
    <n v="26825.43"/>
    <n v="4"/>
    <x v="2844"/>
    <n v="0"/>
    <s v="Alto"/>
    <x v="2"/>
    <n v="0"/>
    <n v="0"/>
  </r>
  <r>
    <s v="São Tiago"/>
    <x v="4"/>
    <n v="406"/>
    <n v="0.66200000000000003"/>
    <n v="0.66"/>
    <n v="0.53300000000000003"/>
    <n v="14683.27"/>
    <n v="8"/>
    <x v="2845"/>
    <n v="0"/>
    <s v="Médio"/>
    <x v="0"/>
    <n v="0"/>
    <n v="0"/>
  </r>
  <r>
    <s v="Paverama"/>
    <x v="3"/>
    <n v="211"/>
    <n v="0.68"/>
    <n v="0.70099999999999996"/>
    <n v="0.54100000000000004"/>
    <n v="19168.75"/>
    <n v="3"/>
    <x v="2846"/>
    <n v="0"/>
    <s v="Médio"/>
    <x v="2"/>
    <n v="0"/>
    <n v="0"/>
  </r>
  <r>
    <s v="Sertão Santana"/>
    <x v="3"/>
    <n v="51"/>
    <n v="0.69"/>
    <n v="0.73699999999999999"/>
    <n v="0.53400000000000003"/>
    <n v="25805.62"/>
    <n v="7"/>
    <x v="2847"/>
    <n v="0"/>
    <s v="Médio"/>
    <x v="2"/>
    <n v="0"/>
    <n v="0"/>
  </r>
  <r>
    <s v="Redentora"/>
    <x v="3"/>
    <n v="160"/>
    <n v="0.63100000000000001"/>
    <n v="0.60599999999999998"/>
    <n v="0.52300000000000002"/>
    <n v="14591.76"/>
    <n v="23"/>
    <x v="2848"/>
    <n v="0"/>
    <s v="Médio"/>
    <x v="2"/>
    <n v="0"/>
    <n v="0"/>
  </r>
  <r>
    <s v="Ibicuí"/>
    <x v="7"/>
    <n v="705"/>
    <n v="0.58399999999999996"/>
    <n v="0.58599999999999997"/>
    <n v="0.435"/>
    <n v="9649.66"/>
    <n v="15"/>
    <x v="2849"/>
    <n v="1"/>
    <s v="Médio"/>
    <x v="3"/>
    <n v="0"/>
    <n v="0"/>
  </r>
  <r>
    <s v="Nova Erechim"/>
    <x v="14"/>
    <n v="125"/>
    <n v="0.76500000000000001"/>
    <n v="0.76700000000000002"/>
    <n v="0.68600000000000005"/>
    <n v="33568.58"/>
    <n v="3"/>
    <x v="2850"/>
    <n v="0"/>
    <s v="Alto"/>
    <x v="2"/>
    <n v="0"/>
    <n v="0"/>
  </r>
  <r>
    <s v="Passa Tempo"/>
    <x v="4"/>
    <n v="241"/>
    <n v="0.68700000000000006"/>
    <n v="0.67600000000000005"/>
    <n v="0.59399999999999997"/>
    <n v="19245.57"/>
    <n v="5"/>
    <x v="2851"/>
    <n v="0"/>
    <s v="Médio"/>
    <x v="0"/>
    <n v="0"/>
    <n v="0"/>
  </r>
  <r>
    <s v="Lagamar"/>
    <x v="4"/>
    <n v="231"/>
    <n v="0.71799999999999997"/>
    <n v="0.69199999999999995"/>
    <n v="0.63700000000000001"/>
    <n v="20554.12"/>
    <n v="8"/>
    <x v="2852"/>
    <n v="0"/>
    <s v="Alto"/>
    <x v="0"/>
    <n v="0"/>
    <n v="0"/>
  </r>
  <r>
    <s v="Sumé"/>
    <x v="17"/>
    <n v="642"/>
    <n v="0.627"/>
    <n v="0.60199999999999998"/>
    <n v="0.53400000000000003"/>
    <n v="9496.57"/>
    <n v="14"/>
    <x v="2853"/>
    <n v="0"/>
    <s v="Médio"/>
    <x v="3"/>
    <n v="0"/>
    <n v="0"/>
  </r>
  <r>
    <s v="Quatro Pontes"/>
    <x v="6"/>
    <n v="104"/>
    <n v="0.79"/>
    <n v="0.79"/>
    <n v="0.748"/>
    <n v="39847.699999999997"/>
    <n v="4"/>
    <x v="2854"/>
    <n v="0"/>
    <s v="Alto"/>
    <x v="2"/>
    <n v="0"/>
    <n v="0"/>
  </r>
  <r>
    <s v="Pio Xii"/>
    <x v="18"/>
    <n v="987"/>
    <n v="0.54100000000000004"/>
    <n v="0.53500000000000003"/>
    <n v="0.40799999999999997"/>
    <n v="7588.31"/>
    <n v="2"/>
    <x v="2855"/>
    <n v="1"/>
    <s v="Baixo"/>
    <x v="3"/>
    <n v="1"/>
    <n v="1"/>
  </r>
  <r>
    <s v="Riachuelo"/>
    <x v="21"/>
    <n v="607"/>
    <n v="0.61699999999999999"/>
    <n v="0.59099999999999997"/>
    <n v="0.52"/>
    <n v="15703.9"/>
    <n v="4"/>
    <x v="2856"/>
    <n v="0"/>
    <s v="Médio"/>
    <x v="3"/>
    <n v="0"/>
    <n v="0"/>
  </r>
  <r>
    <s v="Santana Da Vargem"/>
    <x v="4"/>
    <n v="241"/>
    <n v="0.69799999999999995"/>
    <n v="0.68100000000000005"/>
    <n v="0.58699999999999997"/>
    <n v="21508.74"/>
    <n v="6"/>
    <x v="2857"/>
    <n v="0"/>
    <s v="Médio"/>
    <x v="0"/>
    <n v="0"/>
    <n v="0"/>
  </r>
  <r>
    <s v="Rodeio Bonito"/>
    <x v="3"/>
    <n v="111"/>
    <n v="0.73199999999999998"/>
    <n v="0.73299999999999998"/>
    <n v="0.63600000000000001"/>
    <n v="26465.22"/>
    <n v="2"/>
    <x v="2858"/>
    <n v="0"/>
    <s v="Alto"/>
    <x v="2"/>
    <n v="0"/>
    <n v="1"/>
  </r>
  <r>
    <s v="Viadutos"/>
    <x v="3"/>
    <n v="95"/>
    <n v="0.7"/>
    <n v="0.71499999999999997"/>
    <n v="0.56100000000000005"/>
    <n v="30116.66"/>
    <n v="4"/>
    <x v="2859"/>
    <n v="0"/>
    <s v="Alto"/>
    <x v="2"/>
    <n v="0"/>
    <n v="0"/>
  </r>
  <r>
    <s v="Victor Graeff"/>
    <x v="3"/>
    <n v="60"/>
    <n v="0.77700000000000002"/>
    <n v="0.77400000000000002"/>
    <n v="0.72199999999999998"/>
    <n v="51508.639999999999"/>
    <n v="6"/>
    <x v="2860"/>
    <n v="0"/>
    <s v="Alto"/>
    <x v="2"/>
    <n v="0"/>
    <n v="0"/>
  </r>
  <r>
    <s v="Hulha Negra"/>
    <x v="3"/>
    <n v="190"/>
    <n v="0.64300000000000002"/>
    <n v="0.65300000000000002"/>
    <n v="0.51200000000000001"/>
    <n v="24073.53"/>
    <n v="9"/>
    <x v="2861"/>
    <n v="0"/>
    <s v="Médio"/>
    <x v="2"/>
    <n v="0"/>
    <n v="0"/>
  </r>
  <r>
    <s v="Machadinho"/>
    <x v="3"/>
    <n v="186"/>
    <n v="0.69"/>
    <n v="0.71099999999999997"/>
    <n v="0.57699999999999996"/>
    <n v="27770.6"/>
    <n v="2"/>
    <x v="2862"/>
    <n v="0"/>
    <s v="Médio"/>
    <x v="2"/>
    <n v="0"/>
    <n v="1"/>
  </r>
  <r>
    <s v="Uiraúna"/>
    <x v="17"/>
    <n v="617"/>
    <n v="0.63600000000000001"/>
    <n v="0.61199999999999999"/>
    <n v="0.52800000000000002"/>
    <n v="10232.82"/>
    <n v="7"/>
    <x v="2863"/>
    <n v="0"/>
    <s v="Médio"/>
    <x v="3"/>
    <n v="0"/>
    <n v="0"/>
  </r>
  <r>
    <s v="Resende Costa"/>
    <x v="4"/>
    <n v="440"/>
    <n v="0.68500000000000005"/>
    <n v="0.68899999999999995"/>
    <n v="0.56799999999999995"/>
    <n v="13562.68"/>
    <n v="7"/>
    <x v="2864"/>
    <n v="0"/>
    <s v="Médio"/>
    <x v="0"/>
    <n v="0"/>
    <n v="0"/>
  </r>
  <r>
    <s v="Iraí"/>
    <x v="3"/>
    <n v="177"/>
    <n v="0.69099999999999995"/>
    <n v="0.68400000000000005"/>
    <n v="0.59"/>
    <n v="19594.990000000002"/>
    <n v="5"/>
    <x v="2865"/>
    <n v="0"/>
    <s v="Médio"/>
    <x v="2"/>
    <n v="0"/>
    <n v="0"/>
  </r>
  <r>
    <s v="Santa Bárbara"/>
    <x v="7"/>
    <n v="547"/>
    <n v="0.58299999999999996"/>
    <n v="0.55400000000000005"/>
    <n v="0.46200000000000002"/>
    <n v="7325.37"/>
    <n v="14"/>
    <x v="2866"/>
    <n v="1"/>
    <s v="Médio"/>
    <x v="3"/>
    <n v="0"/>
    <n v="0"/>
  </r>
  <r>
    <s v="Barro"/>
    <x v="9"/>
    <n v="786"/>
    <n v="0.59899999999999998"/>
    <n v="0.55600000000000005"/>
    <n v="0.51"/>
    <n v="6971.19"/>
    <n v="5"/>
    <x v="2867"/>
    <n v="1"/>
    <s v="Médio"/>
    <x v="3"/>
    <n v="0"/>
    <n v="0"/>
  </r>
  <r>
    <s v="Trindade Do Sul"/>
    <x v="3"/>
    <n v="158"/>
    <n v="0.68700000000000006"/>
    <n v="0.67500000000000004"/>
    <n v="0.61"/>
    <n v="26122.39"/>
    <n v="4"/>
    <x v="2868"/>
    <n v="0"/>
    <s v="Médio"/>
    <x v="2"/>
    <n v="0"/>
    <n v="0"/>
  </r>
  <r>
    <s v="Salvaterra"/>
    <x v="12"/>
    <n v="868"/>
    <n v="0.60799999999999998"/>
    <n v="0.57999999999999996"/>
    <n v="0.48799999999999999"/>
    <n v="6832.32"/>
    <n v="19"/>
    <x v="2869"/>
    <n v="0"/>
    <s v="Médio"/>
    <x v="4"/>
    <n v="0"/>
    <n v="0"/>
  </r>
  <r>
    <s v="Ibitirama"/>
    <x v="15"/>
    <n v="201"/>
    <n v="0.622"/>
    <n v="0.60899999999999999"/>
    <n v="0.48099999999999998"/>
    <n v="16506.04"/>
    <n v="4"/>
    <x v="2870"/>
    <n v="0"/>
    <s v="Médio"/>
    <x v="0"/>
    <n v="0"/>
    <n v="0"/>
  </r>
  <r>
    <s v="Porto Xavier"/>
    <x v="3"/>
    <n v="276"/>
    <n v="0.72299999999999998"/>
    <n v="0.68700000000000006"/>
    <n v="0.628"/>
    <n v="14349.55"/>
    <n v="18"/>
    <x v="2871"/>
    <n v="0"/>
    <s v="Alto"/>
    <x v="2"/>
    <n v="0"/>
    <n v="0"/>
  </r>
  <r>
    <s v="Campo Do Meio"/>
    <x v="4"/>
    <n v="445"/>
    <n v="0.68"/>
    <n v="0.65500000000000003"/>
    <n v="0.58799999999999997"/>
    <n v="12976.77"/>
    <n v="5"/>
    <x v="2872"/>
    <n v="0"/>
    <s v="Médio"/>
    <x v="0"/>
    <n v="0"/>
    <n v="0"/>
  </r>
  <r>
    <s v="Bom Jesus Do Tocantins"/>
    <x v="12"/>
    <n v="600"/>
    <n v="0.58899999999999997"/>
    <n v="0.60099999999999998"/>
    <n v="0.437"/>
    <n v="9373.09"/>
    <n v="13"/>
    <x v="2873"/>
    <n v="1"/>
    <s v="Médio"/>
    <x v="4"/>
    <n v="0"/>
    <n v="0"/>
  </r>
  <r>
    <s v="São Joaquim Do Monte"/>
    <x v="5"/>
    <n v="853"/>
    <n v="0.53700000000000003"/>
    <n v="0.54900000000000004"/>
    <n v="0.38100000000000001"/>
    <n v="7221.32"/>
    <n v="4"/>
    <x v="2874"/>
    <n v="1"/>
    <s v="Baixo"/>
    <x v="3"/>
    <n v="0"/>
    <n v="0"/>
  </r>
  <r>
    <s v="Vila Pavão"/>
    <x v="15"/>
    <n v="165"/>
    <n v="0.68"/>
    <n v="0.64700000000000002"/>
    <n v="0.58799999999999997"/>
    <n v="16263.45"/>
    <n v="4"/>
    <x v="2875"/>
    <n v="0"/>
    <s v="Médio"/>
    <x v="0"/>
    <n v="0"/>
    <n v="0"/>
  </r>
  <r>
    <s v="Piranga"/>
    <x v="4"/>
    <n v="319"/>
    <n v="0.6"/>
    <n v="0.58499999999999996"/>
    <n v="0.46100000000000002"/>
    <n v="8529.85"/>
    <n v="8"/>
    <x v="2876"/>
    <n v="0"/>
    <s v="Médio"/>
    <x v="0"/>
    <n v="0"/>
    <n v="0"/>
  </r>
  <r>
    <s v="Buriti Dos Lopes"/>
    <x v="22"/>
    <n v="651"/>
    <n v="0.56499999999999995"/>
    <n v="0.54400000000000004"/>
    <n v="0.45200000000000001"/>
    <n v="7845.94"/>
    <n v="28"/>
    <x v="2877"/>
    <n v="1"/>
    <s v="Médio"/>
    <x v="3"/>
    <n v="0"/>
    <n v="0"/>
  </r>
  <r>
    <s v="Macarani"/>
    <x v="7"/>
    <n v="872"/>
    <n v="0.60499999999999998"/>
    <n v="0.60699999999999998"/>
    <n v="0.46600000000000003"/>
    <n v="8039.44"/>
    <n v="12"/>
    <x v="2878"/>
    <n v="0"/>
    <s v="Médio"/>
    <x v="3"/>
    <n v="0"/>
    <n v="0"/>
  </r>
  <r>
    <s v="Pedralva"/>
    <x v="4"/>
    <n v="242"/>
    <n v="0.67500000000000004"/>
    <n v="0.67700000000000005"/>
    <n v="0.56299999999999994"/>
    <n v="13073.61"/>
    <n v="10"/>
    <x v="2879"/>
    <n v="0"/>
    <s v="Médio"/>
    <x v="0"/>
    <n v="0"/>
    <n v="0"/>
  </r>
  <r>
    <s v="São José Da Bela Vista"/>
    <x v="0"/>
    <n v="517"/>
    <n v="0.69299999999999995"/>
    <n v="0.67900000000000005"/>
    <n v="0.57999999999999996"/>
    <n v="17042.14"/>
    <n v="4"/>
    <x v="2880"/>
    <n v="0"/>
    <s v="Médio"/>
    <x v="0"/>
    <n v="0"/>
    <n v="0"/>
  </r>
  <r>
    <s v="Guimarânia"/>
    <x v="4"/>
    <n v="330"/>
    <n v="0.69299999999999995"/>
    <n v="0.68100000000000005"/>
    <n v="0.59199999999999997"/>
    <n v="19102.53"/>
    <n v="11"/>
    <x v="2881"/>
    <n v="0"/>
    <s v="Médio"/>
    <x v="0"/>
    <n v="0"/>
    <n v="0"/>
  </r>
  <r>
    <s v="Camocim De São Félix"/>
    <x v="5"/>
    <n v="847"/>
    <n v="0.58799999999999997"/>
    <n v="0.58499999999999996"/>
    <n v="0.47199999999999998"/>
    <n v="8176.94"/>
    <n v="7"/>
    <x v="2882"/>
    <n v="1"/>
    <s v="Médio"/>
    <x v="3"/>
    <n v="0"/>
    <n v="0"/>
  </r>
  <r>
    <s v="Utinga"/>
    <x v="7"/>
    <n v="904"/>
    <n v="0.59"/>
    <n v="0.59699999999999998"/>
    <n v="0.48699999999999999"/>
    <n v="7650.68"/>
    <n v="5"/>
    <x v="2883"/>
    <n v="1"/>
    <s v="Médio"/>
    <x v="3"/>
    <n v="0"/>
    <n v="0"/>
  </r>
  <r>
    <s v="Remígio"/>
    <x v="17"/>
    <n v="878"/>
    <n v="0.60699999999999998"/>
    <n v="0.59199999999999997"/>
    <n v="0.47399999999999998"/>
    <n v="7775.67"/>
    <n v="5"/>
    <x v="2884"/>
    <n v="0"/>
    <s v="Médio"/>
    <x v="3"/>
    <n v="0"/>
    <n v="0"/>
  </r>
  <r>
    <s v="Vila Flores"/>
    <x v="3"/>
    <n v="53"/>
    <n v="0.74199999999999999"/>
    <n v="0.72499999999999998"/>
    <n v="0.65"/>
    <n v="44634.7"/>
    <n v="5"/>
    <x v="2885"/>
    <n v="0"/>
    <s v="Alto"/>
    <x v="2"/>
    <n v="0"/>
    <n v="0"/>
  </r>
  <r>
    <s v="Pereiras"/>
    <x v="0"/>
    <n v="277"/>
    <n v="0.73599999999999999"/>
    <n v="0.71699999999999997"/>
    <n v="0.63700000000000001"/>
    <n v="18088.66"/>
    <n v="4"/>
    <x v="2886"/>
    <n v="0"/>
    <s v="Alto"/>
    <x v="0"/>
    <n v="0"/>
    <n v="0"/>
  </r>
  <r>
    <s v="Afrânio"/>
    <x v="5"/>
    <n v="477"/>
    <n v="0.58799999999999997"/>
    <n v="0.54200000000000004"/>
    <n v="0.49299999999999999"/>
    <n v="7820"/>
    <n v="22"/>
    <x v="2887"/>
    <n v="1"/>
    <s v="Médio"/>
    <x v="3"/>
    <n v="0"/>
    <n v="0"/>
  </r>
  <r>
    <s v="Novo Horizonte Do Oeste"/>
    <x v="23"/>
    <n v="131"/>
    <n v="0.63400000000000001"/>
    <n v="0.60599999999999998"/>
    <n v="0.52700000000000002"/>
    <n v="14791.65"/>
    <n v="1"/>
    <x v="2888"/>
    <n v="0"/>
    <s v="Médio"/>
    <x v="4"/>
    <n v="0"/>
    <n v="1"/>
  </r>
  <r>
    <s v="Tacaratu"/>
    <x v="5"/>
    <n v="687"/>
    <n v="0.57299999999999995"/>
    <n v="0.52100000000000002"/>
    <n v="0.50700000000000001"/>
    <n v="6009.56"/>
    <n v="14"/>
    <x v="2889"/>
    <n v="1"/>
    <s v="Médio"/>
    <x v="3"/>
    <n v="0"/>
    <n v="0"/>
  </r>
  <r>
    <s v="Japoatã"/>
    <x v="21"/>
    <n v="352"/>
    <n v="0.56000000000000005"/>
    <n v="0.55100000000000005"/>
    <n v="0.45500000000000002"/>
    <n v="11304.93"/>
    <n v="4"/>
    <x v="2890"/>
    <n v="1"/>
    <s v="Médio"/>
    <x v="3"/>
    <n v="0"/>
    <n v="0"/>
  </r>
  <r>
    <s v="São Tomás De Aquino"/>
    <x v="4"/>
    <n v="282"/>
    <n v="0.7"/>
    <n v="0.69199999999999995"/>
    <n v="0.56799999999999995"/>
    <n v="20699.68"/>
    <n v="4"/>
    <x v="2891"/>
    <n v="0"/>
    <s v="Alto"/>
    <x v="0"/>
    <n v="0"/>
    <n v="0"/>
  </r>
  <r>
    <s v="Santa Luzia D'Oeste"/>
    <x v="23"/>
    <n v="159"/>
    <n v="0.67"/>
    <n v="0.65700000000000003"/>
    <n v="0.56399999999999995"/>
    <n v="17842.990000000002"/>
    <n v="1"/>
    <x v="2892"/>
    <n v="0"/>
    <s v="Médio"/>
    <x v="4"/>
    <n v="0"/>
    <n v="1"/>
  </r>
  <r>
    <s v="São João Do Itaperiú"/>
    <x v="14"/>
    <n v="75"/>
    <n v="0.73799999999999999"/>
    <n v="0.71399999999999997"/>
    <n v="0.64500000000000002"/>
    <n v="40621.86"/>
    <n v="5"/>
    <x v="2893"/>
    <n v="0"/>
    <s v="Alto"/>
    <x v="2"/>
    <n v="0"/>
    <n v="0"/>
  </r>
  <r>
    <s v="Mundo Novo"/>
    <x v="7"/>
    <n v="880"/>
    <n v="0.59"/>
    <n v="0.60599999999999998"/>
    <n v="0.42899999999999999"/>
    <n v="5469.48"/>
    <n v="27"/>
    <x v="2894"/>
    <n v="1"/>
    <s v="Médio"/>
    <x v="3"/>
    <n v="0"/>
    <n v="0"/>
  </r>
  <r>
    <s v="Nova Alvorada"/>
    <x v="3"/>
    <n v="17"/>
    <n v="0.74"/>
    <n v="0.76300000000000001"/>
    <n v="0.63400000000000001"/>
    <n v="42936.12"/>
    <n v="2"/>
    <x v="2895"/>
    <n v="0"/>
    <s v="Alto"/>
    <x v="2"/>
    <n v="0"/>
    <n v="1"/>
  </r>
  <r>
    <s v="Piquete"/>
    <x v="0"/>
    <n v="657"/>
    <n v="0.75700000000000001"/>
    <n v="0.71099999999999997"/>
    <n v="0.74"/>
    <n v="10564.93"/>
    <n v="6"/>
    <x v="2896"/>
    <n v="0"/>
    <s v="Alto"/>
    <x v="0"/>
    <n v="0"/>
    <n v="0"/>
  </r>
  <r>
    <s v="Aurora"/>
    <x v="14"/>
    <n v="79"/>
    <n v="0.73299999999999998"/>
    <n v="0.748"/>
    <n v="0.60599999999999998"/>
    <n v="26025.33"/>
    <n v="14"/>
    <x v="2897"/>
    <n v="0"/>
    <s v="Alto"/>
    <x v="2"/>
    <n v="0"/>
    <n v="0"/>
  </r>
  <r>
    <s v="Guarantã"/>
    <x v="0"/>
    <n v="324"/>
    <n v="0.71299999999999997"/>
    <n v="0.69799999999999995"/>
    <n v="0.623"/>
    <n v="22115.08"/>
    <n v="4"/>
    <x v="2898"/>
    <n v="0"/>
    <s v="Alto"/>
    <x v="0"/>
    <n v="0"/>
    <n v="0"/>
  </r>
  <r>
    <s v="Quevedos"/>
    <x v="3"/>
    <n v="47"/>
    <n v="0.66500000000000004"/>
    <n v="0.66700000000000004"/>
    <n v="0.53400000000000003"/>
    <n v="52136.19"/>
    <n v="2"/>
    <x v="2899"/>
    <n v="0"/>
    <s v="Médio"/>
    <x v="2"/>
    <n v="0"/>
    <n v="1"/>
  </r>
  <r>
    <s v="General Câmara"/>
    <x v="3"/>
    <n v="249"/>
    <n v="0.69"/>
    <n v="0.70399999999999996"/>
    <n v="0.55200000000000005"/>
    <n v="16955.88"/>
    <n v="10"/>
    <x v="2900"/>
    <n v="0"/>
    <s v="Médio"/>
    <x v="2"/>
    <n v="0"/>
    <n v="0"/>
  </r>
  <r>
    <s v="Reriutaba"/>
    <x v="9"/>
    <n v="603"/>
    <n v="0.60099999999999998"/>
    <n v="0.56000000000000005"/>
    <n v="0.50900000000000001"/>
    <n v="7764.55"/>
    <n v="7"/>
    <x v="2901"/>
    <n v="0"/>
    <s v="Médio"/>
    <x v="3"/>
    <n v="0"/>
    <n v="0"/>
  </r>
  <r>
    <s v="Santa Luzia Do Pará"/>
    <x v="12"/>
    <n v="690"/>
    <n v="0.54600000000000004"/>
    <n v="0.53"/>
    <n v="0.42399999999999999"/>
    <n v="7574.75"/>
    <n v="1"/>
    <x v="2902"/>
    <n v="1"/>
    <s v="Baixo"/>
    <x v="4"/>
    <n v="0"/>
    <n v="1"/>
  </r>
  <r>
    <s v="Santa Bárbara Do Pará"/>
    <x v="12"/>
    <n v="385"/>
    <n v="0.627"/>
    <n v="0.57499999999999996"/>
    <n v="0.54600000000000004"/>
    <n v="7291.75"/>
    <n v="18"/>
    <x v="2903"/>
    <n v="0"/>
    <s v="Médio"/>
    <x v="4"/>
    <n v="0"/>
    <n v="0"/>
  </r>
  <r>
    <s v="Irapuã"/>
    <x v="0"/>
    <n v="366"/>
    <n v="0.71299999999999997"/>
    <n v="0.68799999999999994"/>
    <n v="0.624"/>
    <n v="18630.64"/>
    <n v="5"/>
    <x v="2904"/>
    <n v="0"/>
    <s v="Alto"/>
    <x v="0"/>
    <n v="0"/>
    <n v="0"/>
  </r>
  <r>
    <s v="Harmonia"/>
    <x v="3"/>
    <n v="101"/>
    <n v="0.75"/>
    <n v="0.748"/>
    <n v="0.66800000000000004"/>
    <n v="31454.63"/>
    <n v="15"/>
    <x v="2905"/>
    <n v="0"/>
    <s v="Alto"/>
    <x v="2"/>
    <n v="0"/>
    <n v="0"/>
  </r>
  <r>
    <s v="Campina Das Missões"/>
    <x v="3"/>
    <n v="94"/>
    <n v="0.73799999999999999"/>
    <n v="0.69799999999999995"/>
    <n v="0.67700000000000005"/>
    <n v="24136.13"/>
    <n v="10"/>
    <x v="2906"/>
    <n v="0"/>
    <s v="Alto"/>
    <x v="2"/>
    <n v="0"/>
    <n v="0"/>
  </r>
  <r>
    <s v="Mantenópolis"/>
    <x v="15"/>
    <n v="438"/>
    <n v="0.65700000000000003"/>
    <n v="0.63600000000000001"/>
    <n v="0.55100000000000005"/>
    <n v="9506.24"/>
    <n v="10"/>
    <x v="2907"/>
    <n v="0"/>
    <s v="Médio"/>
    <x v="0"/>
    <n v="0"/>
    <n v="0"/>
  </r>
  <r>
    <s v="Flores"/>
    <x v="5"/>
    <n v="592"/>
    <n v="0.55600000000000005"/>
    <n v="0.54400000000000004"/>
    <n v="0.42299999999999999"/>
    <n v="6417.15"/>
    <n v="4"/>
    <x v="2908"/>
    <n v="1"/>
    <s v="Médio"/>
    <x v="3"/>
    <n v="0"/>
    <n v="0"/>
  </r>
  <r>
    <s v="Juazeirinho"/>
    <x v="17"/>
    <n v="725"/>
    <n v="0.56999999999999995"/>
    <n v="0.55700000000000005"/>
    <n v="0.435"/>
    <n v="8017.63"/>
    <n v="4"/>
    <x v="2909"/>
    <n v="1"/>
    <s v="Médio"/>
    <x v="3"/>
    <n v="0"/>
    <n v="0"/>
  </r>
  <r>
    <s v="Piritiba"/>
    <x v="7"/>
    <n v="959"/>
    <n v="0.57799999999999996"/>
    <n v="0.56599999999999995"/>
    <n v="0.44900000000000001"/>
    <n v="5785.11"/>
    <n v="4"/>
    <x v="2910"/>
    <n v="1"/>
    <s v="Médio"/>
    <x v="3"/>
    <n v="1"/>
    <n v="0"/>
  </r>
  <r>
    <s v="Água Doce Do Norte"/>
    <x v="15"/>
    <n v="371"/>
    <n v="0.65200000000000002"/>
    <n v="0.61899999999999999"/>
    <n v="0.54600000000000004"/>
    <n v="12081.44"/>
    <n v="7"/>
    <x v="2911"/>
    <n v="0"/>
    <s v="Médio"/>
    <x v="0"/>
    <n v="0"/>
    <n v="0"/>
  </r>
  <r>
    <s v="Saldanha Marinho"/>
    <x v="3"/>
    <n v="77"/>
    <n v="0.76200000000000001"/>
    <n v="0.745"/>
    <n v="0.70599999999999996"/>
    <n v="50359.87"/>
    <n v="4"/>
    <x v="2912"/>
    <n v="0"/>
    <s v="Alto"/>
    <x v="2"/>
    <n v="0"/>
    <n v="0"/>
  </r>
  <r>
    <s v="Ernestina"/>
    <x v="3"/>
    <n v="87"/>
    <n v="0.71599999999999997"/>
    <n v="0.70299999999999996"/>
    <n v="0.61199999999999999"/>
    <n v="44745.53"/>
    <n v="2"/>
    <x v="2913"/>
    <n v="0"/>
    <s v="Alto"/>
    <x v="2"/>
    <n v="0"/>
    <n v="1"/>
  </r>
  <r>
    <s v="Jardim Do Seridó"/>
    <x v="16"/>
    <n v="401"/>
    <n v="0.66"/>
    <n v="0.64700000000000002"/>
    <n v="0.58399999999999996"/>
    <n v="11433.58"/>
    <n v="12"/>
    <x v="2914"/>
    <n v="0"/>
    <s v="Médio"/>
    <x v="3"/>
    <n v="0"/>
    <n v="0"/>
  </r>
  <r>
    <s v="Amapá"/>
    <x v="24"/>
    <n v="515"/>
    <n v="0.64200000000000002"/>
    <n v="0.63100000000000001"/>
    <n v="0.53200000000000003"/>
    <n v="16519.72"/>
    <n v="13"/>
    <x v="2915"/>
    <n v="0"/>
    <s v="Médio"/>
    <x v="4"/>
    <n v="0"/>
    <n v="0"/>
  </r>
  <r>
    <s v="Treze De Maio"/>
    <x v="14"/>
    <n v="168"/>
    <n v="0.73"/>
    <n v="0.72899999999999998"/>
    <n v="0.60199999999999998"/>
    <n v="20151.13"/>
    <n v="7"/>
    <x v="2916"/>
    <n v="0"/>
    <s v="Alto"/>
    <x v="2"/>
    <n v="0"/>
    <n v="0"/>
  </r>
  <r>
    <s v="Cambará Do Sul"/>
    <x v="3"/>
    <n v="189"/>
    <n v="0.7"/>
    <n v="0.70499999999999996"/>
    <n v="0.57399999999999995"/>
    <n v="21321.52"/>
    <n v="6"/>
    <x v="2917"/>
    <n v="0"/>
    <s v="Alto"/>
    <x v="2"/>
    <n v="0"/>
    <n v="0"/>
  </r>
  <r>
    <s v="Itapirapuã"/>
    <x v="10"/>
    <n v="230"/>
    <n v="0.67700000000000005"/>
    <n v="0.67"/>
    <n v="0.56799999999999995"/>
    <n v="21765.1"/>
    <n v="2"/>
    <x v="2918"/>
    <n v="0"/>
    <s v="Médio"/>
    <x v="1"/>
    <n v="0"/>
    <n v="1"/>
  </r>
  <r>
    <s v="Central"/>
    <x v="7"/>
    <n v="602"/>
    <n v="0.59599999999999997"/>
    <n v="0.54"/>
    <n v="0.53800000000000003"/>
    <n v="7933.89"/>
    <n v="1"/>
    <x v="2919"/>
    <n v="1"/>
    <s v="Médio"/>
    <x v="3"/>
    <n v="0"/>
    <n v="1"/>
  </r>
  <r>
    <s v="Coremas"/>
    <x v="17"/>
    <n v="704"/>
    <n v="0.59"/>
    <n v="0.57799999999999996"/>
    <n v="0.45200000000000001"/>
    <n v="9227.4599999999991"/>
    <n v="7"/>
    <x v="2920"/>
    <n v="1"/>
    <s v="Médio"/>
    <x v="3"/>
    <n v="0"/>
    <n v="0"/>
  </r>
  <r>
    <s v="Banabuiú"/>
    <x v="9"/>
    <n v="614"/>
    <n v="0.60599999999999998"/>
    <n v="0.54"/>
    <n v="0.53"/>
    <n v="7889.12"/>
    <n v="5"/>
    <x v="2921"/>
    <n v="0"/>
    <s v="Médio"/>
    <x v="3"/>
    <n v="0"/>
    <n v="0"/>
  </r>
  <r>
    <s v="Araçagi"/>
    <x v="17"/>
    <n v="424"/>
    <n v="0.55000000000000004"/>
    <n v="0.54"/>
    <n v="0.41199999999999998"/>
    <n v="8307.35"/>
    <n v="4"/>
    <x v="2922"/>
    <n v="1"/>
    <s v="Baixo"/>
    <x v="3"/>
    <n v="0"/>
    <n v="0"/>
  </r>
  <r>
    <s v="Carnaíba"/>
    <x v="5"/>
    <n v="441"/>
    <n v="0.58299999999999996"/>
    <n v="0.54"/>
    <n v="0.505"/>
    <n v="7277.43"/>
    <n v="5"/>
    <x v="2923"/>
    <n v="1"/>
    <s v="Médio"/>
    <x v="3"/>
    <n v="0"/>
    <n v="0"/>
  </r>
  <r>
    <s v="Antônio Carlos"/>
    <x v="4"/>
    <n v="351"/>
    <n v="0.68"/>
    <n v="0.65"/>
    <n v="0.58399999999999996"/>
    <n v="12164.42"/>
    <n v="10"/>
    <x v="2924"/>
    <n v="0"/>
    <s v="Médio"/>
    <x v="0"/>
    <n v="0"/>
    <n v="0"/>
  </r>
  <r>
    <s v="Jacutinga"/>
    <x v="3"/>
    <n v="91"/>
    <n v="0.72599999999999998"/>
    <n v="0.70299999999999996"/>
    <n v="0.63600000000000001"/>
    <n v="37839.360000000001"/>
    <n v="4"/>
    <x v="2925"/>
    <n v="0"/>
    <s v="Alto"/>
    <x v="2"/>
    <n v="0"/>
    <n v="0"/>
  </r>
  <r>
    <s v="Campestre Da Serra"/>
    <x v="3"/>
    <n v="53"/>
    <n v="0.70599999999999996"/>
    <n v="0.71299999999999997"/>
    <n v="0.55700000000000005"/>
    <n v="41237.08"/>
    <n v="3"/>
    <x v="2926"/>
    <n v="0"/>
    <s v="Alto"/>
    <x v="2"/>
    <n v="0"/>
    <n v="0"/>
  </r>
  <r>
    <s v="Praia Grande"/>
    <x v="14"/>
    <n v="239"/>
    <n v="0.71799999999999997"/>
    <n v="0.69199999999999995"/>
    <n v="0.63600000000000001"/>
    <n v="19011.57"/>
    <n v="3"/>
    <x v="2927"/>
    <n v="0"/>
    <s v="Alto"/>
    <x v="2"/>
    <n v="0"/>
    <n v="0"/>
  </r>
  <r>
    <s v="Altinho"/>
    <x v="5"/>
    <n v="690"/>
    <n v="0.59799999999999998"/>
    <n v="0.55900000000000005"/>
    <n v="0.48199999999999998"/>
    <n v="6110.14"/>
    <n v="26"/>
    <x v="2928"/>
    <n v="1"/>
    <s v="Médio"/>
    <x v="3"/>
    <n v="0"/>
    <n v="0"/>
  </r>
  <r>
    <s v="Regeneração"/>
    <x v="22"/>
    <n v="985"/>
    <n v="0.59099999999999997"/>
    <n v="0.58199999999999996"/>
    <n v="0.498"/>
    <n v="7897.35"/>
    <n v="22"/>
    <x v="2929"/>
    <n v="1"/>
    <s v="Médio"/>
    <x v="3"/>
    <n v="1"/>
    <n v="0"/>
  </r>
  <r>
    <s v="Poção De Pedras"/>
    <x v="18"/>
    <n v="541"/>
    <n v="0.57999999999999996"/>
    <n v="0.54300000000000004"/>
    <n v="0.48099999999999998"/>
    <n v="8037.47"/>
    <n v="2"/>
    <x v="2930"/>
    <n v="1"/>
    <s v="Médio"/>
    <x v="3"/>
    <n v="0"/>
    <n v="1"/>
  </r>
  <r>
    <s v="Anita Garibaldi"/>
    <x v="14"/>
    <n v="245"/>
    <n v="0.68799999999999994"/>
    <n v="0.66700000000000004"/>
    <n v="0.59199999999999997"/>
    <n v="18048.22"/>
    <n v="9"/>
    <x v="2931"/>
    <n v="0"/>
    <s v="Médio"/>
    <x v="2"/>
    <n v="0"/>
    <n v="0"/>
  </r>
  <r>
    <s v="Timbiras"/>
    <x v="18"/>
    <n v="1410"/>
    <n v="0.53700000000000003"/>
    <n v="0.498"/>
    <n v="0.42699999999999999"/>
    <n v="4848.7299999999996"/>
    <n v="2"/>
    <x v="2932"/>
    <n v="1"/>
    <s v="Baixo"/>
    <x v="3"/>
    <n v="1"/>
    <n v="1"/>
  </r>
  <r>
    <s v="Anchieta"/>
    <x v="14"/>
    <n v="123"/>
    <n v="0.7"/>
    <n v="0.70299999999999996"/>
    <n v="0.60799999999999998"/>
    <n v="23428.62"/>
    <n v="16"/>
    <x v="2933"/>
    <n v="0"/>
    <s v="Alto"/>
    <x v="2"/>
    <n v="0"/>
    <n v="0"/>
  </r>
  <r>
    <s v="Campos Novos Paulista"/>
    <x v="0"/>
    <n v="208"/>
    <n v="0.70599999999999996"/>
    <n v="0.67"/>
    <n v="0.63800000000000001"/>
    <n v="28307.64"/>
    <n v="1"/>
    <x v="2934"/>
    <n v="0"/>
    <s v="Alto"/>
    <x v="0"/>
    <n v="0"/>
    <n v="1"/>
  </r>
  <r>
    <s v="Baixa Grande"/>
    <x v="7"/>
    <n v="623"/>
    <n v="0.58499999999999996"/>
    <n v="0.54900000000000004"/>
    <n v="0.47099999999999997"/>
    <n v="6418"/>
    <n v="28"/>
    <x v="2935"/>
    <n v="1"/>
    <s v="Médio"/>
    <x v="3"/>
    <n v="0"/>
    <n v="0"/>
  </r>
  <r>
    <s v="Virginópolis"/>
    <x v="4"/>
    <n v="325"/>
    <n v="0.67500000000000004"/>
    <n v="0.63800000000000001"/>
    <n v="0.57999999999999996"/>
    <n v="12643.03"/>
    <n v="8"/>
    <x v="2936"/>
    <n v="0"/>
    <s v="Médio"/>
    <x v="0"/>
    <n v="0"/>
    <n v="0"/>
  </r>
  <r>
    <s v="Poté"/>
    <x v="4"/>
    <n v="551"/>
    <n v="0.624"/>
    <n v="0.58399999999999996"/>
    <n v="0.51500000000000001"/>
    <n v="8212.58"/>
    <n v="12"/>
    <x v="2937"/>
    <n v="0"/>
    <s v="Médio"/>
    <x v="0"/>
    <n v="0"/>
    <n v="0"/>
  </r>
  <r>
    <s v="Ipanguaçu"/>
    <x v="16"/>
    <n v="375"/>
    <n v="0.60299999999999998"/>
    <n v="0.56799999999999995"/>
    <n v="0.51800000000000002"/>
    <n v="8878.36"/>
    <n v="6"/>
    <x v="2938"/>
    <n v="0"/>
    <s v="Médio"/>
    <x v="3"/>
    <n v="0"/>
    <n v="0"/>
  </r>
  <r>
    <s v="Humaitá"/>
    <x v="3"/>
    <n v="128"/>
    <n v="0.73799999999999999"/>
    <n v="0.73199999999999998"/>
    <n v="0.65700000000000003"/>
    <n v="27064.84"/>
    <n v="5"/>
    <x v="2939"/>
    <n v="0"/>
    <s v="Alto"/>
    <x v="2"/>
    <n v="0"/>
    <n v="0"/>
  </r>
  <r>
    <s v="São Nicolau"/>
    <x v="3"/>
    <n v="164"/>
    <n v="0.64500000000000002"/>
    <n v="0.65800000000000003"/>
    <n v="0.52300000000000002"/>
    <n v="23697.74"/>
    <n v="0"/>
    <x v="2940"/>
    <n v="0"/>
    <s v="Médio"/>
    <x v="2"/>
    <n v="0"/>
    <n v="1"/>
  </r>
  <r>
    <s v="Morrinhos"/>
    <x v="9"/>
    <n v="709"/>
    <n v="0.58799999999999997"/>
    <n v="0.52400000000000002"/>
    <n v="0.51100000000000001"/>
    <n v="6113.39"/>
    <n v="5"/>
    <x v="2941"/>
    <n v="1"/>
    <s v="Médio"/>
    <x v="3"/>
    <n v="0"/>
    <n v="0"/>
  </r>
  <r>
    <s v="Iaras"/>
    <x v="0"/>
    <n v="194"/>
    <n v="0.67400000000000004"/>
    <n v="0.66400000000000003"/>
    <n v="0.54300000000000004"/>
    <n v="16389.78"/>
    <n v="3"/>
    <x v="2942"/>
    <n v="0"/>
    <s v="Médio"/>
    <x v="0"/>
    <n v="0"/>
    <n v="0"/>
  </r>
  <r>
    <s v="Jerônimo Monteiro"/>
    <x v="15"/>
    <n v="417"/>
    <n v="0.69799999999999995"/>
    <n v="0.68500000000000005"/>
    <n v="0.58899999999999997"/>
    <n v="11263.91"/>
    <n v="5"/>
    <x v="2943"/>
    <n v="0"/>
    <s v="Médio"/>
    <x v="0"/>
    <n v="0"/>
    <n v="0"/>
  </r>
  <r>
    <s v="Água Boa"/>
    <x v="4"/>
    <n v="447"/>
    <n v="0.57999999999999996"/>
    <n v="0.59399999999999997"/>
    <n v="0.40300000000000002"/>
    <n v="9243.16"/>
    <n v="9"/>
    <x v="2944"/>
    <n v="1"/>
    <s v="Médio"/>
    <x v="0"/>
    <n v="0"/>
    <n v="0"/>
  </r>
  <r>
    <s v="Bom Jesus Do Norte"/>
    <x v="15"/>
    <n v="434"/>
    <n v="0.73"/>
    <n v="0.68899999999999995"/>
    <n v="0.67300000000000004"/>
    <n v="13116.9"/>
    <n v="5"/>
    <x v="2945"/>
    <n v="0"/>
    <s v="Alto"/>
    <x v="0"/>
    <n v="0"/>
    <n v="0"/>
  </r>
  <r>
    <s v="Cacaulândia"/>
    <x v="23"/>
    <n v="144"/>
    <n v="0.65"/>
    <n v="0.66400000000000003"/>
    <n v="0.50600000000000001"/>
    <n v="20886.57"/>
    <n v="2"/>
    <x v="2946"/>
    <n v="0"/>
    <s v="Médio"/>
    <x v="4"/>
    <n v="0"/>
    <n v="1"/>
  </r>
  <r>
    <s v="Laranja Da Terra"/>
    <x v="15"/>
    <n v="138"/>
    <n v="0.66"/>
    <n v="0.63300000000000001"/>
    <n v="0.55000000000000004"/>
    <n v="11655.36"/>
    <n v="12"/>
    <x v="2947"/>
    <n v="0"/>
    <s v="Médio"/>
    <x v="0"/>
    <n v="0"/>
    <n v="0"/>
  </r>
  <r>
    <s v="Nova Esperança Do Sul"/>
    <x v="3"/>
    <n v="149"/>
    <n v="0.73499999999999999"/>
    <n v="0.72299999999999998"/>
    <n v="0.64700000000000002"/>
    <n v="26218.03"/>
    <n v="4"/>
    <x v="2948"/>
    <n v="0"/>
    <s v="Alto"/>
    <x v="2"/>
    <n v="0"/>
    <n v="0"/>
  </r>
  <r>
    <s v="Coronel João Sá"/>
    <x v="7"/>
    <n v="490"/>
    <n v="0.53500000000000003"/>
    <n v="0.54500000000000004"/>
    <n v="0.39200000000000002"/>
    <n v="7835.18"/>
    <n v="2"/>
    <x v="2949"/>
    <n v="1"/>
    <s v="Baixo"/>
    <x v="3"/>
    <n v="0"/>
    <n v="1"/>
  </r>
  <r>
    <s v="Ipaba"/>
    <x v="4"/>
    <n v="960"/>
    <n v="0.66500000000000004"/>
    <n v="0.63"/>
    <n v="0.56200000000000006"/>
    <n v="7286.68"/>
    <n v="8"/>
    <x v="2950"/>
    <n v="0"/>
    <s v="Médio"/>
    <x v="0"/>
    <n v="1"/>
    <n v="0"/>
  </r>
  <r>
    <s v="Miradouro"/>
    <x v="4"/>
    <n v="284"/>
    <n v="0.66"/>
    <n v="0.64500000000000002"/>
    <n v="0.54600000000000004"/>
    <n v="12288.15"/>
    <n v="13"/>
    <x v="2951"/>
    <n v="0"/>
    <s v="Médio"/>
    <x v="0"/>
    <n v="0"/>
    <n v="0"/>
  </r>
  <r>
    <s v="Miraguaí"/>
    <x v="3"/>
    <n v="96"/>
    <n v="0.72499999999999998"/>
    <n v="0.74399999999999999"/>
    <n v="0.61299999999999999"/>
    <n v="26637.08"/>
    <n v="11"/>
    <x v="2952"/>
    <n v="0"/>
    <s v="Alto"/>
    <x v="2"/>
    <n v="0"/>
    <n v="0"/>
  </r>
  <r>
    <s v="Esperantinópolis"/>
    <x v="18"/>
    <n v="763"/>
    <n v="0.58599999999999997"/>
    <n v="0.56100000000000005"/>
    <n v="0.503"/>
    <n v="7828.26"/>
    <n v="38"/>
    <x v="2953"/>
    <n v="1"/>
    <s v="Médio"/>
    <x v="3"/>
    <n v="0"/>
    <n v="0"/>
  </r>
  <r>
    <s v="Santa Cruz Da Conceição"/>
    <x v="0"/>
    <n v="113"/>
    <n v="0.79"/>
    <n v="0.83"/>
    <n v="0.67900000000000005"/>
    <n v="30071.5"/>
    <n v="1"/>
    <x v="2954"/>
    <n v="0"/>
    <s v="Alto"/>
    <x v="0"/>
    <n v="0"/>
    <n v="1"/>
  </r>
  <r>
    <s v="Ciríaco"/>
    <x v="3"/>
    <n v="99"/>
    <n v="0.72"/>
    <n v="0.72399999999999998"/>
    <n v="0.6"/>
    <n v="26216.48"/>
    <n v="7"/>
    <x v="2955"/>
    <n v="0"/>
    <s v="Alto"/>
    <x v="2"/>
    <n v="0"/>
    <n v="0"/>
  </r>
  <r>
    <s v="Nossa Senhora Aparecida"/>
    <x v="21"/>
    <n v="214"/>
    <n v="0.57999999999999996"/>
    <n v="0.57699999999999996"/>
    <n v="0.43"/>
    <n v="14789.79"/>
    <n v="5"/>
    <x v="2956"/>
    <n v="1"/>
    <s v="Médio"/>
    <x v="3"/>
    <n v="0"/>
    <n v="0"/>
  </r>
  <r>
    <s v="Imbuia"/>
    <x v="14"/>
    <n v="140"/>
    <n v="0.71299999999999997"/>
    <n v="0.71599999999999997"/>
    <n v="0.60199999999999998"/>
    <n v="21494.9"/>
    <n v="3"/>
    <x v="2957"/>
    <n v="0"/>
    <s v="Alto"/>
    <x v="2"/>
    <n v="0"/>
    <n v="0"/>
  </r>
  <r>
    <s v="Farias Brito"/>
    <x v="9"/>
    <n v="496"/>
    <n v="0.63300000000000001"/>
    <n v="0.54100000000000004"/>
    <n v="0.60499999999999998"/>
    <n v="6929.95"/>
    <n v="24"/>
    <x v="2958"/>
    <n v="0"/>
    <s v="Médio"/>
    <x v="3"/>
    <n v="0"/>
    <n v="0"/>
  </r>
  <r>
    <s v="Areiópolis"/>
    <x v="0"/>
    <n v="543"/>
    <n v="0.69499999999999995"/>
    <n v="0.68600000000000005"/>
    <n v="0.59399999999999997"/>
    <n v="11717.73"/>
    <n v="3"/>
    <x v="2959"/>
    <n v="0"/>
    <s v="Médio"/>
    <x v="0"/>
    <n v="0"/>
    <n v="0"/>
  </r>
  <r>
    <s v="Maribondo"/>
    <x v="19"/>
    <n v="630"/>
    <n v="0.59699999999999998"/>
    <n v="0.58099999999999996"/>
    <n v="0.48699999999999999"/>
    <n v="9550.07"/>
    <n v="5"/>
    <x v="2960"/>
    <n v="1"/>
    <s v="Médio"/>
    <x v="3"/>
    <n v="0"/>
    <n v="0"/>
  </r>
  <r>
    <s v="Reginópolis"/>
    <x v="0"/>
    <n v="203"/>
    <n v="0.72799999999999998"/>
    <n v="0.71499999999999997"/>
    <n v="0.66"/>
    <n v="14651.05"/>
    <n v="2"/>
    <x v="2961"/>
    <n v="0"/>
    <s v="Alto"/>
    <x v="0"/>
    <n v="0"/>
    <n v="1"/>
  </r>
  <r>
    <s v="Pio Ix"/>
    <x v="22"/>
    <n v="296"/>
    <n v="0.56399999999999995"/>
    <n v="0.53800000000000003"/>
    <n v="0.44"/>
    <n v="7154.53"/>
    <n v="0"/>
    <x v="2962"/>
    <n v="1"/>
    <s v="Médio"/>
    <x v="3"/>
    <n v="0"/>
    <n v="1"/>
  </r>
  <r>
    <s v="São Luís Gonzaga Do Maranhão"/>
    <x v="18"/>
    <n v="607"/>
    <n v="0.54"/>
    <n v="0.503"/>
    <n v="0.438"/>
    <n v="6996.99"/>
    <n v="1"/>
    <x v="2963"/>
    <n v="1"/>
    <s v="Baixo"/>
    <x v="3"/>
    <n v="0"/>
    <n v="1"/>
  </r>
  <r>
    <s v="Echaporã"/>
    <x v="0"/>
    <n v="259"/>
    <n v="0.745"/>
    <n v="0.71899999999999997"/>
    <n v="0.69"/>
    <n v="20518.61"/>
    <n v="1"/>
    <x v="2964"/>
    <n v="0"/>
    <s v="Alto"/>
    <x v="0"/>
    <n v="0"/>
    <n v="1"/>
  </r>
  <r>
    <s v="São José Do Hortêncio"/>
    <x v="3"/>
    <n v="129"/>
    <n v="0.71"/>
    <n v="0.71699999999999997"/>
    <n v="0.59699999999999998"/>
    <n v="28606.61"/>
    <n v="5"/>
    <x v="2965"/>
    <n v="0"/>
    <s v="Alto"/>
    <x v="2"/>
    <n v="0"/>
    <n v="0"/>
  </r>
  <r>
    <s v="Simplício Mendes"/>
    <x v="22"/>
    <n v="442"/>
    <n v="0.627"/>
    <n v="0.61299999999999999"/>
    <n v="0.52500000000000002"/>
    <n v="10327.06"/>
    <n v="14"/>
    <x v="2966"/>
    <n v="0"/>
    <s v="Médio"/>
    <x v="3"/>
    <n v="0"/>
    <n v="0"/>
  </r>
  <r>
    <s v="Baianópolis"/>
    <x v="7"/>
    <n v="274"/>
    <n v="0.58899999999999997"/>
    <n v="0.54300000000000004"/>
    <n v="0.49199999999999999"/>
    <n v="8980.4699999999993"/>
    <n v="0"/>
    <x v="2967"/>
    <n v="1"/>
    <s v="Médio"/>
    <x v="3"/>
    <n v="0"/>
    <n v="1"/>
  </r>
  <r>
    <s v="Teixeira"/>
    <x v="17"/>
    <n v="695"/>
    <n v="0.60499999999999998"/>
    <n v="0.56599999999999995"/>
    <n v="0.52700000000000002"/>
    <n v="8482.34"/>
    <n v="11"/>
    <x v="2968"/>
    <n v="0"/>
    <s v="Médio"/>
    <x v="3"/>
    <n v="0"/>
    <n v="0"/>
  </r>
  <r>
    <s v="Dores Do Rio Preto"/>
    <x v="15"/>
    <n v="193"/>
    <n v="0.65400000000000003"/>
    <n v="0.63500000000000001"/>
    <n v="0.54200000000000004"/>
    <n v="18333.310000000001"/>
    <n v="5"/>
    <x v="2969"/>
    <n v="0"/>
    <s v="Médio"/>
    <x v="0"/>
    <n v="0"/>
    <n v="0"/>
  </r>
  <r>
    <s v="Novo Lino"/>
    <x v="19"/>
    <n v="520"/>
    <n v="0.52100000000000002"/>
    <n v="0.54600000000000004"/>
    <n v="0.375"/>
    <n v="9936.86"/>
    <n v="1"/>
    <x v="2970"/>
    <n v="1"/>
    <s v="Baixo"/>
    <x v="3"/>
    <n v="0"/>
    <n v="1"/>
  </r>
  <r>
    <s v="Guarani"/>
    <x v="4"/>
    <n v="319"/>
    <n v="0.67700000000000005"/>
    <n v="0.68500000000000005"/>
    <n v="0.53300000000000003"/>
    <n v="13986.92"/>
    <n v="7"/>
    <x v="2971"/>
    <n v="0"/>
    <s v="Médio"/>
    <x v="0"/>
    <n v="0"/>
    <n v="0"/>
  </r>
  <r>
    <s v="Água Branca"/>
    <x v="19"/>
    <n v="361"/>
    <n v="0.55000000000000004"/>
    <n v="0.52700000000000002"/>
    <n v="0.432"/>
    <n v="6180.97"/>
    <n v="3"/>
    <x v="2972"/>
    <n v="1"/>
    <s v="Baixo"/>
    <x v="3"/>
    <n v="0"/>
    <n v="0"/>
  </r>
  <r>
    <s v="Malhador"/>
    <x v="21"/>
    <n v="362"/>
    <n v="0.59"/>
    <n v="0.58699999999999997"/>
    <n v="0.442"/>
    <n v="9950.11"/>
    <n v="15"/>
    <x v="2973"/>
    <n v="1"/>
    <s v="Médio"/>
    <x v="3"/>
    <n v="0"/>
    <n v="0"/>
  </r>
  <r>
    <s v="Montalvânia"/>
    <x v="4"/>
    <n v="655"/>
    <n v="0.61299999999999999"/>
    <n v="0.58599999999999997"/>
    <n v="0.49199999999999999"/>
    <n v="8011.7"/>
    <n v="11"/>
    <x v="2974"/>
    <n v="0"/>
    <s v="Médio"/>
    <x v="0"/>
    <n v="0"/>
    <n v="0"/>
  </r>
  <r>
    <s v="Malhada"/>
    <x v="7"/>
    <n v="506"/>
    <n v="0.56200000000000006"/>
    <n v="0.53200000000000003"/>
    <n v="0.45400000000000001"/>
    <n v="7160.75"/>
    <n v="1"/>
    <x v="2975"/>
    <n v="1"/>
    <s v="Médio"/>
    <x v="3"/>
    <n v="0"/>
    <n v="1"/>
  </r>
  <r>
    <s v="Pacoti"/>
    <x v="9"/>
    <n v="195"/>
    <n v="0.63500000000000001"/>
    <n v="0.57099999999999995"/>
    <n v="0.57999999999999996"/>
    <n v="10481.85"/>
    <n v="4"/>
    <x v="2976"/>
    <n v="0"/>
    <s v="Médio"/>
    <x v="3"/>
    <n v="0"/>
    <n v="0"/>
  </r>
  <r>
    <s v="David Canabarro"/>
    <x v="3"/>
    <n v="84"/>
    <n v="0.76200000000000001"/>
    <n v="0.74"/>
    <n v="0.68799999999999994"/>
    <n v="25831.88"/>
    <n v="1"/>
    <x v="2977"/>
    <n v="0"/>
    <s v="Alto"/>
    <x v="2"/>
    <n v="0"/>
    <n v="1"/>
  </r>
  <r>
    <s v="Natividade"/>
    <x v="20"/>
    <n v="524"/>
    <n v="0.67"/>
    <n v="0.64600000000000002"/>
    <n v="0.55600000000000005"/>
    <n v="13423.04"/>
    <n v="2"/>
    <x v="2978"/>
    <n v="0"/>
    <s v="Médio"/>
    <x v="4"/>
    <n v="0"/>
    <n v="1"/>
  </r>
  <r>
    <s v="Iracema"/>
    <x v="9"/>
    <n v="586"/>
    <n v="0.65200000000000002"/>
    <n v="0.59699999999999998"/>
    <n v="0.63200000000000001"/>
    <n v="8836.5400000000009"/>
    <n v="18"/>
    <x v="2979"/>
    <n v="0"/>
    <s v="Médio"/>
    <x v="3"/>
    <n v="0"/>
    <n v="0"/>
  </r>
  <r>
    <s v="Triunfo"/>
    <x v="5"/>
    <n v="431"/>
    <n v="0.67"/>
    <n v="0.624"/>
    <n v="0.59099999999999997"/>
    <n v="8175.66"/>
    <n v="18"/>
    <x v="2980"/>
    <n v="0"/>
    <s v="Médio"/>
    <x v="3"/>
    <n v="0"/>
    <n v="0"/>
  </r>
  <r>
    <s v="Pedro Osório"/>
    <x v="3"/>
    <n v="315"/>
    <n v="0.68"/>
    <n v="0.68300000000000005"/>
    <n v="0.55100000000000005"/>
    <n v="15543.65"/>
    <n v="3"/>
    <x v="2981"/>
    <n v="0"/>
    <s v="Médio"/>
    <x v="2"/>
    <n v="0"/>
    <n v="0"/>
  </r>
  <r>
    <s v="Porteiras"/>
    <x v="9"/>
    <n v="419"/>
    <n v="0.622"/>
    <n v="0.53100000000000003"/>
    <n v="0.59199999999999997"/>
    <n v="8309.58"/>
    <n v="32"/>
    <x v="2982"/>
    <n v="0"/>
    <s v="Médio"/>
    <x v="3"/>
    <n v="0"/>
    <n v="0"/>
  </r>
  <r>
    <s v="Teixeiras"/>
    <x v="4"/>
    <n v="330"/>
    <n v="0.67500000000000004"/>
    <n v="0.68500000000000005"/>
    <n v="0.55800000000000005"/>
    <n v="10524.72"/>
    <n v="14"/>
    <x v="2983"/>
    <n v="0"/>
    <s v="Médio"/>
    <x v="0"/>
    <n v="0"/>
    <n v="0"/>
  </r>
  <r>
    <s v="Manoel Urbano"/>
    <x v="26"/>
    <n v="504"/>
    <n v="0.55100000000000005"/>
    <n v="0.58599999999999997"/>
    <n v="0.373"/>
    <n v="14182.17"/>
    <n v="2"/>
    <x v="2984"/>
    <n v="1"/>
    <s v="Médio"/>
    <x v="4"/>
    <n v="0"/>
    <n v="1"/>
  </r>
  <r>
    <s v="Bom Jesus Da Penha"/>
    <x v="4"/>
    <n v="131"/>
    <n v="0.73499999999999999"/>
    <n v="0.69599999999999995"/>
    <n v="0.66200000000000003"/>
    <n v="29691.89"/>
    <n v="3"/>
    <x v="2985"/>
    <n v="0"/>
    <s v="Alto"/>
    <x v="0"/>
    <n v="0"/>
    <n v="0"/>
  </r>
  <r>
    <s v="Jaborá"/>
    <x v="14"/>
    <n v="78"/>
    <n v="0.73199999999999998"/>
    <n v="0.746"/>
    <n v="0.65700000000000003"/>
    <n v="30951.39"/>
    <n v="2"/>
    <x v="2986"/>
    <n v="0"/>
    <s v="Alto"/>
    <x v="2"/>
    <n v="0"/>
    <n v="1"/>
  </r>
  <r>
    <s v="Ribeiro Gonçalves"/>
    <x v="22"/>
    <n v="349"/>
    <n v="0.60099999999999998"/>
    <n v="0.56799999999999995"/>
    <n v="0.48499999999999999"/>
    <n v="17232.04"/>
    <n v="1"/>
    <x v="2987"/>
    <n v="0"/>
    <s v="Médio"/>
    <x v="3"/>
    <n v="0"/>
    <n v="1"/>
  </r>
  <r>
    <s v="Dilermando De Aguiar"/>
    <x v="3"/>
    <n v="71"/>
    <n v="0.64800000000000002"/>
    <n v="0.68100000000000005"/>
    <n v="0.46300000000000002"/>
    <n v="39343.83"/>
    <n v="3"/>
    <x v="2988"/>
    <n v="0"/>
    <s v="Médio"/>
    <x v="2"/>
    <n v="0"/>
    <n v="0"/>
  </r>
  <r>
    <s v="Passagem Franca"/>
    <x v="18"/>
    <n v="816"/>
    <n v="0.53200000000000003"/>
    <n v="0.52500000000000002"/>
    <n v="0.40100000000000002"/>
    <n v="6578.75"/>
    <n v="4"/>
    <x v="2989"/>
    <n v="1"/>
    <s v="Baixo"/>
    <x v="3"/>
    <n v="0"/>
    <n v="0"/>
  </r>
  <r>
    <s v="Cotiporã"/>
    <x v="3"/>
    <n v="55"/>
    <n v="0.74099999999999999"/>
    <n v="0.76700000000000002"/>
    <n v="0.63600000000000001"/>
    <n v="30623.82"/>
    <n v="3"/>
    <x v="2990"/>
    <n v="0"/>
    <s v="Alto"/>
    <x v="2"/>
    <n v="0"/>
    <n v="0"/>
  </r>
  <r>
    <s v="Tiradentes Do Sul"/>
    <x v="3"/>
    <n v="97"/>
    <n v="0.69"/>
    <n v="0.70499999999999996"/>
    <n v="0.56899999999999995"/>
    <n v="19318.23"/>
    <n v="9"/>
    <x v="2991"/>
    <n v="0"/>
    <s v="Médio"/>
    <x v="2"/>
    <n v="0"/>
    <n v="0"/>
  </r>
  <r>
    <s v="Pindobaçu"/>
    <x v="7"/>
    <n v="775"/>
    <n v="0.57999999999999996"/>
    <n v="0.52700000000000002"/>
    <n v="0.48199999999999998"/>
    <n v="5770.02"/>
    <n v="4"/>
    <x v="2992"/>
    <n v="1"/>
    <s v="Médio"/>
    <x v="3"/>
    <n v="0"/>
    <n v="0"/>
  </r>
  <r>
    <s v="Liberato Salzano"/>
    <x v="3"/>
    <n v="52"/>
    <n v="0.68500000000000005"/>
    <n v="0.68"/>
    <n v="0.58299999999999996"/>
    <n v="21346.9"/>
    <n v="11"/>
    <x v="2993"/>
    <n v="0"/>
    <s v="Médio"/>
    <x v="2"/>
    <n v="0"/>
    <n v="0"/>
  </r>
  <r>
    <s v="São João Da Urtiga"/>
    <x v="3"/>
    <n v="91"/>
    <n v="0.69"/>
    <n v="0.70199999999999996"/>
    <n v="0.57499999999999996"/>
    <n v="25240.06"/>
    <n v="5"/>
    <x v="2994"/>
    <n v="0"/>
    <s v="Médio"/>
    <x v="2"/>
    <n v="0"/>
    <n v="0"/>
  </r>
  <r>
    <s v="Poloni"/>
    <x v="0"/>
    <n v="250"/>
    <n v="0.77"/>
    <n v="0.73599999999999999"/>
    <n v="0.71699999999999997"/>
    <n v="20742.68"/>
    <n v="3"/>
    <x v="2995"/>
    <n v="0"/>
    <s v="Alto"/>
    <x v="0"/>
    <n v="0"/>
    <n v="0"/>
  </r>
  <r>
    <s v="Virgínia"/>
    <x v="4"/>
    <n v="200"/>
    <n v="0.65"/>
    <n v="0.63500000000000001"/>
    <n v="0.52300000000000002"/>
    <n v="13679.81"/>
    <n v="6"/>
    <x v="2996"/>
    <n v="0"/>
    <s v="Médio"/>
    <x v="0"/>
    <n v="0"/>
    <n v="0"/>
  </r>
  <r>
    <s v="São Caetano De Odivelas"/>
    <x v="12"/>
    <n v="471"/>
    <n v="0.58499999999999996"/>
    <n v="0.55200000000000005"/>
    <n v="0.47299999999999998"/>
    <n v="6925.69"/>
    <n v="12"/>
    <x v="2997"/>
    <n v="1"/>
    <s v="Médio"/>
    <x v="4"/>
    <n v="0"/>
    <n v="0"/>
  </r>
  <r>
    <s v="América Dourada"/>
    <x v="7"/>
    <n v="847"/>
    <n v="0.56100000000000005"/>
    <n v="0.50600000000000001"/>
    <n v="0.46400000000000002"/>
    <n v="7196.18"/>
    <n v="19"/>
    <x v="2998"/>
    <n v="1"/>
    <s v="Médio"/>
    <x v="3"/>
    <n v="0"/>
    <n v="0"/>
  </r>
  <r>
    <s v="Jaguaribara"/>
    <x v="9"/>
    <n v="415"/>
    <n v="0.61799999999999999"/>
    <n v="0.57499999999999996"/>
    <n v="0.55900000000000005"/>
    <n v="10773.36"/>
    <n v="1"/>
    <x v="2999"/>
    <n v="0"/>
    <s v="Médio"/>
    <x v="3"/>
    <n v="0"/>
    <n v="1"/>
  </r>
  <r>
    <s v="Saloá"/>
    <x v="5"/>
    <n v="556"/>
    <n v="0.56000000000000005"/>
    <n v="0.55900000000000005"/>
    <n v="0.42099999999999999"/>
    <n v="7624.53"/>
    <n v="2"/>
    <x v="3000"/>
    <n v="1"/>
    <s v="Médio"/>
    <x v="3"/>
    <n v="0"/>
    <n v="1"/>
  </r>
  <r>
    <s v="Primavera"/>
    <x v="12"/>
    <n v="404"/>
    <n v="0.57999999999999996"/>
    <n v="0.57099999999999995"/>
    <n v="0.435"/>
    <n v="11429.2"/>
    <n v="9"/>
    <x v="3001"/>
    <n v="1"/>
    <s v="Médio"/>
    <x v="4"/>
    <n v="0"/>
    <n v="0"/>
  </r>
  <r>
    <s v="Jardim De Piranhas"/>
    <x v="16"/>
    <n v="602"/>
    <n v="0.60299999999999998"/>
    <n v="0.59"/>
    <n v="0.46899999999999997"/>
    <n v="8105.85"/>
    <n v="14"/>
    <x v="3002"/>
    <n v="0"/>
    <s v="Médio"/>
    <x v="3"/>
    <n v="0"/>
    <n v="0"/>
  </r>
  <r>
    <s v="Cipó"/>
    <x v="7"/>
    <n v="732"/>
    <n v="0.60099999999999998"/>
    <n v="0.58899999999999997"/>
    <n v="0.496"/>
    <n v="6757.53"/>
    <n v="23"/>
    <x v="3003"/>
    <n v="0"/>
    <s v="Médio"/>
    <x v="3"/>
    <n v="0"/>
    <n v="0"/>
  </r>
  <r>
    <s v="Angicos"/>
    <x v="16"/>
    <n v="564"/>
    <n v="0.624"/>
    <n v="0.60599999999999998"/>
    <n v="0.53"/>
    <n v="10020.82"/>
    <n v="7"/>
    <x v="3004"/>
    <n v="0"/>
    <s v="Médio"/>
    <x v="3"/>
    <n v="0"/>
    <n v="0"/>
  </r>
  <r>
    <s v="Maquiné"/>
    <x v="3"/>
    <n v="87"/>
    <n v="0.68200000000000005"/>
    <n v="0.69499999999999995"/>
    <n v="0.51900000000000002"/>
    <n v="16948.759999999998"/>
    <n v="2"/>
    <x v="3005"/>
    <n v="0"/>
    <s v="Médio"/>
    <x v="2"/>
    <n v="0"/>
    <n v="1"/>
  </r>
  <r>
    <s v="Senador José Porfírio"/>
    <x v="12"/>
    <n v="655"/>
    <n v="0.51400000000000001"/>
    <n v="0.53300000000000003"/>
    <n v="0.33800000000000002"/>
    <n v="10272.06"/>
    <n v="10"/>
    <x v="3006"/>
    <n v="1"/>
    <s v="Baixo"/>
    <x v="4"/>
    <n v="0"/>
    <n v="0"/>
  </r>
  <r>
    <s v="Alagoinha"/>
    <x v="5"/>
    <n v="502"/>
    <n v="0.59899999999999998"/>
    <n v="0.56899999999999995"/>
    <n v="0.47199999999999998"/>
    <n v="8244.1200000000008"/>
    <n v="2"/>
    <x v="3007"/>
    <n v="1"/>
    <s v="Médio"/>
    <x v="3"/>
    <n v="0"/>
    <n v="1"/>
  </r>
  <r>
    <s v="Alexandria"/>
    <x v="16"/>
    <n v="567"/>
    <n v="0.60599999999999998"/>
    <n v="0.58099999999999996"/>
    <n v="0.49099999999999999"/>
    <n v="8581.8700000000008"/>
    <n v="8"/>
    <x v="3008"/>
    <n v="0"/>
    <s v="Médio"/>
    <x v="3"/>
    <n v="0"/>
    <n v="0"/>
  </r>
  <r>
    <s v="Sabino"/>
    <x v="0"/>
    <n v="224"/>
    <n v="0.72799999999999998"/>
    <n v="0.70799999999999996"/>
    <n v="0.67100000000000004"/>
    <n v="21452.92"/>
    <n v="3"/>
    <x v="3009"/>
    <n v="0"/>
    <s v="Alto"/>
    <x v="0"/>
    <n v="0"/>
    <n v="0"/>
  </r>
  <r>
    <s v="Grandes Rios"/>
    <x v="6"/>
    <n v="155"/>
    <n v="0.66"/>
    <n v="0.64900000000000002"/>
    <n v="0.55000000000000004"/>
    <n v="18953.48"/>
    <n v="5"/>
    <x v="3010"/>
    <n v="0"/>
    <s v="Médio"/>
    <x v="2"/>
    <n v="0"/>
    <n v="0"/>
  </r>
  <r>
    <s v="Belo Campo"/>
    <x v="7"/>
    <n v="540"/>
    <n v="0.57499999999999996"/>
    <n v="0.56200000000000006"/>
    <n v="0.44400000000000001"/>
    <n v="6466.01"/>
    <n v="3"/>
    <x v="3011"/>
    <n v="1"/>
    <s v="Médio"/>
    <x v="3"/>
    <n v="0"/>
    <n v="0"/>
  </r>
  <r>
    <s v="Nova Canaã"/>
    <x v="7"/>
    <n v="390"/>
    <n v="0.54500000000000004"/>
    <n v="0.55400000000000005"/>
    <n v="0.37"/>
    <n v="6894.88"/>
    <n v="3"/>
    <x v="3012"/>
    <n v="1"/>
    <s v="Baixo"/>
    <x v="3"/>
    <n v="0"/>
    <n v="0"/>
  </r>
  <r>
    <s v="Nova Aliança"/>
    <x v="0"/>
    <n v="260"/>
    <n v="0.73799999999999999"/>
    <n v="0.71"/>
    <n v="0.68400000000000005"/>
    <n v="17755.46"/>
    <n v="5"/>
    <x v="3013"/>
    <n v="0"/>
    <s v="Alto"/>
    <x v="0"/>
    <n v="0"/>
    <n v="0"/>
  </r>
  <r>
    <s v="Segredo"/>
    <x v="3"/>
    <n v="77"/>
    <n v="0.65900000000000003"/>
    <n v="0.67300000000000004"/>
    <n v="0.52500000000000002"/>
    <n v="15893"/>
    <n v="11"/>
    <x v="3014"/>
    <n v="0"/>
    <s v="Médio"/>
    <x v="2"/>
    <n v="0"/>
    <n v="0"/>
  </r>
  <r>
    <s v="Jitaúna"/>
    <x v="7"/>
    <n v="543"/>
    <n v="0.57499999999999996"/>
    <n v="0.56299999999999994"/>
    <n v="0.47899999999999998"/>
    <n v="9050.26"/>
    <n v="5"/>
    <x v="3015"/>
    <n v="1"/>
    <s v="Médio"/>
    <x v="3"/>
    <n v="0"/>
    <n v="0"/>
  </r>
  <r>
    <s v="São João Batista"/>
    <x v="18"/>
    <n v="421"/>
    <n v="0.59799999999999998"/>
    <n v="0.49299999999999999"/>
    <n v="0.57699999999999996"/>
    <n v="5782.96"/>
    <n v="1"/>
    <x v="3016"/>
    <n v="1"/>
    <s v="Médio"/>
    <x v="3"/>
    <n v="0"/>
    <n v="1"/>
  </r>
  <r>
    <s v="Progresso"/>
    <x v="3"/>
    <n v="67"/>
    <n v="0.68"/>
    <n v="0.70499999999999996"/>
    <n v="0.52500000000000002"/>
    <n v="18375.13"/>
    <n v="14"/>
    <x v="3017"/>
    <n v="0"/>
    <s v="Médio"/>
    <x v="2"/>
    <n v="0"/>
    <n v="0"/>
  </r>
  <r>
    <s v="Ilópolis"/>
    <x v="3"/>
    <n v="51"/>
    <n v="0.73"/>
    <n v="0.75600000000000001"/>
    <n v="0.59499999999999997"/>
    <n v="27850.19"/>
    <n v="4"/>
    <x v="3018"/>
    <n v="0"/>
    <s v="Alto"/>
    <x v="2"/>
    <n v="0"/>
    <n v="0"/>
  </r>
  <r>
    <s v="Riozinho"/>
    <x v="3"/>
    <n v="123"/>
    <n v="0.66"/>
    <n v="0.69"/>
    <n v="0.47199999999999998"/>
    <n v="25480.83"/>
    <n v="7"/>
    <x v="3019"/>
    <n v="0"/>
    <s v="Médio"/>
    <x v="2"/>
    <n v="0"/>
    <n v="0"/>
  </r>
  <r>
    <s v="Garruchos"/>
    <x v="3"/>
    <n v="51"/>
    <n v="0.67"/>
    <n v="0.65700000000000003"/>
    <n v="0.55300000000000005"/>
    <n v="36529.519999999997"/>
    <n v="5"/>
    <x v="3020"/>
    <n v="0"/>
    <s v="Médio"/>
    <x v="2"/>
    <n v="0"/>
    <n v="0"/>
  </r>
  <r>
    <s v="Boa Vista Do Tupim"/>
    <x v="7"/>
    <n v="462"/>
    <n v="0.55100000000000005"/>
    <n v="0.51400000000000001"/>
    <n v="0.44700000000000001"/>
    <n v="5984.36"/>
    <n v="1"/>
    <x v="3021"/>
    <n v="1"/>
    <s v="Médio"/>
    <x v="3"/>
    <n v="0"/>
    <n v="1"/>
  </r>
  <r>
    <s v="Herval"/>
    <x v="3"/>
    <n v="256"/>
    <n v="0.68700000000000006"/>
    <n v="0.73"/>
    <n v="0.52700000000000002"/>
    <n v="16656.400000000001"/>
    <n v="1"/>
    <x v="3022"/>
    <n v="0"/>
    <s v="Médio"/>
    <x v="2"/>
    <n v="0"/>
    <n v="1"/>
  </r>
  <r>
    <s v="Vila Nova Do Sul"/>
    <x v="3"/>
    <n v="105"/>
    <n v="0.66200000000000003"/>
    <n v="0.64500000000000002"/>
    <n v="0.54400000000000004"/>
    <n v="26538.880000000001"/>
    <n v="2"/>
    <x v="3023"/>
    <n v="0"/>
    <s v="Médio"/>
    <x v="2"/>
    <n v="0"/>
    <n v="1"/>
  </r>
  <r>
    <s v="Nortelândia"/>
    <x v="8"/>
    <n v="325"/>
    <n v="0.7"/>
    <n v="0.65300000000000002"/>
    <n v="0.66800000000000004"/>
    <n v="19405.78"/>
    <n v="4"/>
    <x v="3024"/>
    <n v="0"/>
    <s v="Alto"/>
    <x v="1"/>
    <n v="0"/>
    <n v="0"/>
  </r>
  <r>
    <s v="Estrela Velha"/>
    <x v="3"/>
    <n v="58"/>
    <n v="0.67900000000000005"/>
    <n v="0.70699999999999996"/>
    <n v="0.56000000000000005"/>
    <n v="30931.57"/>
    <n v="3"/>
    <x v="3025"/>
    <n v="0"/>
    <s v="Médio"/>
    <x v="2"/>
    <n v="0"/>
    <n v="0"/>
  </r>
  <r>
    <s v="Loreto"/>
    <x v="18"/>
    <n v="445"/>
    <n v="0.57999999999999996"/>
    <n v="0.51600000000000001"/>
    <n v="0.495"/>
    <n v="9694.58"/>
    <n v="12"/>
    <x v="3026"/>
    <n v="1"/>
    <s v="Médio"/>
    <x v="3"/>
    <n v="0"/>
    <n v="0"/>
  </r>
  <r>
    <s v="Silvanópolis"/>
    <x v="20"/>
    <n v="303"/>
    <n v="0.67500000000000004"/>
    <n v="0.63800000000000001"/>
    <n v="0.59199999999999997"/>
    <n v="21448.7"/>
    <n v="1"/>
    <x v="3027"/>
    <n v="0"/>
    <s v="Médio"/>
    <x v="4"/>
    <n v="0"/>
    <n v="1"/>
  </r>
  <r>
    <s v="Acajutiba"/>
    <x v="7"/>
    <n v="849"/>
    <n v="0.57999999999999996"/>
    <n v="0.56000000000000005"/>
    <n v="0.48699999999999999"/>
    <n v="7305.15"/>
    <n v="3"/>
    <x v="3028"/>
    <n v="1"/>
    <s v="Médio"/>
    <x v="3"/>
    <n v="0"/>
    <n v="0"/>
  </r>
  <r>
    <s v="Vargeão"/>
    <x v="14"/>
    <n v="111"/>
    <n v="0.69"/>
    <n v="0.70799999999999996"/>
    <n v="0.55100000000000005"/>
    <n v="32044.89"/>
    <n v="1"/>
    <x v="3029"/>
    <n v="0"/>
    <s v="Médio"/>
    <x v="2"/>
    <n v="0"/>
    <n v="1"/>
  </r>
  <r>
    <s v="Piquet Carneiro"/>
    <x v="9"/>
    <n v="370"/>
    <n v="0.6"/>
    <n v="0.53"/>
    <n v="0.52300000000000002"/>
    <n v="6925.59"/>
    <n v="7"/>
    <x v="3030"/>
    <n v="0"/>
    <s v="Médio"/>
    <x v="3"/>
    <n v="0"/>
    <n v="0"/>
  </r>
  <r>
    <s v="Douradina"/>
    <x v="13"/>
    <n v="184"/>
    <n v="0.7"/>
    <n v="0.70599999999999996"/>
    <n v="0.59699999999999998"/>
    <n v="19893.060000000001"/>
    <n v="5"/>
    <x v="3031"/>
    <n v="0"/>
    <s v="Alto"/>
    <x v="1"/>
    <n v="0"/>
    <n v="0"/>
  </r>
  <r>
    <s v="Boqueirão Do Leão"/>
    <x v="3"/>
    <n v="71"/>
    <n v="0.7"/>
    <n v="0.72499999999999998"/>
    <n v="0.56200000000000006"/>
    <n v="14498.31"/>
    <n v="19"/>
    <x v="3032"/>
    <n v="0"/>
    <s v="Alto"/>
    <x v="2"/>
    <n v="0"/>
    <n v="0"/>
  </r>
  <r>
    <s v="Umarizal"/>
    <x v="16"/>
    <n v="464"/>
    <n v="0.61799999999999999"/>
    <n v="0.59"/>
    <n v="0.50600000000000001"/>
    <n v="10612.37"/>
    <n v="6"/>
    <x v="3033"/>
    <n v="0"/>
    <s v="Médio"/>
    <x v="3"/>
    <n v="0"/>
    <n v="0"/>
  </r>
  <r>
    <s v="Barra Funda"/>
    <x v="3"/>
    <n v="69"/>
    <n v="0.76300000000000001"/>
    <n v="0.73099999999999998"/>
    <n v="0.71"/>
    <n v="45693.02"/>
    <n v="4"/>
    <x v="3034"/>
    <n v="0"/>
    <s v="Alto"/>
    <x v="2"/>
    <n v="0"/>
    <n v="0"/>
  </r>
  <r>
    <s v="Serra Branca"/>
    <x v="17"/>
    <n v="533"/>
    <n v="0.628"/>
    <n v="0.59799999999999998"/>
    <n v="0.53700000000000003"/>
    <n v="8335.82"/>
    <n v="7"/>
    <x v="3035"/>
    <n v="0"/>
    <s v="Médio"/>
    <x v="3"/>
    <n v="0"/>
    <n v="0"/>
  </r>
  <r>
    <s v="Gilbués"/>
    <x v="22"/>
    <n v="460"/>
    <n v="0.55000000000000004"/>
    <n v="0.57399999999999995"/>
    <n v="0.38"/>
    <n v="10804.67"/>
    <n v="2"/>
    <x v="3036"/>
    <n v="1"/>
    <s v="Baixo"/>
    <x v="3"/>
    <n v="0"/>
    <n v="1"/>
  </r>
  <r>
    <s v="Mercês"/>
    <x v="4"/>
    <n v="318"/>
    <n v="0.66400000000000003"/>
    <n v="0.68300000000000005"/>
    <n v="0.51500000000000001"/>
    <n v="10463.61"/>
    <n v="4"/>
    <x v="3037"/>
    <n v="0"/>
    <s v="Médio"/>
    <x v="0"/>
    <n v="0"/>
    <n v="0"/>
  </r>
  <r>
    <s v="Tunápolis"/>
    <x v="14"/>
    <n v="53"/>
    <n v="0.752"/>
    <n v="0.72799999999999998"/>
    <n v="0.70399999999999996"/>
    <n v="24591.83"/>
    <n v="6"/>
    <x v="3038"/>
    <n v="0"/>
    <s v="Alto"/>
    <x v="2"/>
    <n v="0"/>
    <n v="0"/>
  </r>
  <r>
    <s v="Jacuí"/>
    <x v="4"/>
    <n v="225"/>
    <n v="0.67"/>
    <n v="0.68200000000000005"/>
    <n v="0.54"/>
    <n v="14543.85"/>
    <n v="2"/>
    <x v="3039"/>
    <n v="0"/>
    <s v="Médio"/>
    <x v="0"/>
    <n v="0"/>
    <n v="1"/>
  </r>
  <r>
    <s v="Mirangaba"/>
    <x v="7"/>
    <n v="458"/>
    <n v="0.54200000000000004"/>
    <n v="0.51200000000000001"/>
    <n v="0.45400000000000001"/>
    <n v="6094.36"/>
    <n v="0"/>
    <x v="3040"/>
    <n v="1"/>
    <s v="Baixo"/>
    <x v="3"/>
    <n v="0"/>
    <n v="1"/>
  </r>
  <r>
    <s v="Fazenda Vilanova"/>
    <x v="3"/>
    <n v="139"/>
    <n v="0.69799999999999995"/>
    <n v="0.72599999999999998"/>
    <n v="0.55700000000000005"/>
    <n v="27297.55"/>
    <n v="4"/>
    <x v="3041"/>
    <n v="0"/>
    <s v="Médio"/>
    <x v="2"/>
    <n v="0"/>
    <n v="0"/>
  </r>
  <r>
    <s v="Barão Do Triunfo"/>
    <x v="3"/>
    <n v="24"/>
    <n v="0.61"/>
    <n v="0.64500000000000002"/>
    <n v="0.42799999999999999"/>
    <n v="15212.71"/>
    <n v="0"/>
    <x v="3042"/>
    <n v="0"/>
    <s v="Médio"/>
    <x v="2"/>
    <n v="0"/>
    <n v="1"/>
  </r>
  <r>
    <s v="Buenópolis"/>
    <x v="4"/>
    <n v="415"/>
    <n v="0.66900000000000004"/>
    <n v="0.65"/>
    <n v="0.57899999999999996"/>
    <n v="10645.56"/>
    <n v="4"/>
    <x v="3043"/>
    <n v="0"/>
    <s v="Médio"/>
    <x v="0"/>
    <n v="0"/>
    <n v="0"/>
  </r>
  <r>
    <s v="Modelo"/>
    <x v="14"/>
    <n v="107"/>
    <n v="0.76"/>
    <n v="0.751"/>
    <n v="0.65900000000000003"/>
    <n v="26893.16"/>
    <n v="8"/>
    <x v="3044"/>
    <n v="0"/>
    <s v="Alto"/>
    <x v="2"/>
    <n v="0"/>
    <n v="0"/>
  </r>
  <r>
    <s v="Goiandira"/>
    <x v="10"/>
    <n v="204"/>
    <n v="0.76"/>
    <n v="0.71099999999999997"/>
    <n v="0.72699999999999998"/>
    <n v="20122.060000000001"/>
    <n v="4"/>
    <x v="3045"/>
    <n v="0"/>
    <s v="Alto"/>
    <x v="1"/>
    <n v="0"/>
    <n v="0"/>
  </r>
  <r>
    <s v="Euclides Da Cunha Paulista"/>
    <x v="0"/>
    <n v="374"/>
    <n v="0.7"/>
    <n v="0.66300000000000003"/>
    <n v="0.65500000000000003"/>
    <n v="11689.99"/>
    <n v="2"/>
    <x v="3046"/>
    <n v="0"/>
    <s v="Alto"/>
    <x v="0"/>
    <n v="0"/>
    <n v="1"/>
  </r>
  <r>
    <s v="Arauá"/>
    <x v="21"/>
    <n v="252"/>
    <n v="0.59499999999999997"/>
    <n v="0.55000000000000004"/>
    <n v="0.49"/>
    <n v="10645.71"/>
    <n v="19"/>
    <x v="3047"/>
    <n v="1"/>
    <s v="Médio"/>
    <x v="3"/>
    <n v="0"/>
    <n v="0"/>
  </r>
  <r>
    <s v="Ibirapuitã"/>
    <x v="3"/>
    <n v="121"/>
    <n v="0.63800000000000001"/>
    <n v="0.67800000000000005"/>
    <n v="0.46300000000000002"/>
    <n v="26750.55"/>
    <n v="1"/>
    <x v="3048"/>
    <n v="0"/>
    <s v="Médio"/>
    <x v="2"/>
    <n v="0"/>
    <n v="1"/>
  </r>
  <r>
    <s v="Itanhomi"/>
    <x v="4"/>
    <n v="472"/>
    <n v="0.65"/>
    <n v="0.65600000000000003"/>
    <n v="0.503"/>
    <n v="8970.2199999999993"/>
    <n v="2"/>
    <x v="3049"/>
    <n v="0"/>
    <s v="Médio"/>
    <x v="0"/>
    <n v="0"/>
    <n v="1"/>
  </r>
  <r>
    <s v="Gonçalves Dias"/>
    <x v="18"/>
    <n v="531"/>
    <n v="0.56799999999999995"/>
    <n v="0.54200000000000004"/>
    <n v="0.44500000000000001"/>
    <n v="6299.75"/>
    <n v="12"/>
    <x v="3050"/>
    <n v="1"/>
    <s v="Médio"/>
    <x v="3"/>
    <n v="0"/>
    <n v="0"/>
  </r>
  <r>
    <s v="Marcelino Ramos"/>
    <x v="3"/>
    <n v="89"/>
    <n v="0.72"/>
    <n v="0.73499999999999999"/>
    <n v="0.61799999999999999"/>
    <n v="22170.12"/>
    <n v="2"/>
    <x v="3051"/>
    <n v="0"/>
    <s v="Alto"/>
    <x v="2"/>
    <n v="0"/>
    <n v="1"/>
  </r>
  <r>
    <s v="Amaral Ferrador"/>
    <x v="3"/>
    <n v="113"/>
    <n v="0.624"/>
    <n v="0.66400000000000003"/>
    <n v="0.45700000000000002"/>
    <n v="16172.45"/>
    <n v="3"/>
    <x v="3052"/>
    <n v="0"/>
    <s v="Médio"/>
    <x v="2"/>
    <n v="0"/>
    <n v="0"/>
  </r>
  <r>
    <s v="Ladainha"/>
    <x v="4"/>
    <n v="249"/>
    <n v="0.54100000000000004"/>
    <n v="0.53700000000000003"/>
    <n v="0.39100000000000001"/>
    <n v="6086.96"/>
    <n v="4"/>
    <x v="3053"/>
    <n v="1"/>
    <s v="Baixo"/>
    <x v="0"/>
    <n v="0"/>
    <n v="0"/>
  </r>
  <r>
    <s v="Rio De Contas"/>
    <x v="7"/>
    <n v="288"/>
    <n v="0.60499999999999998"/>
    <n v="0.57999999999999996"/>
    <n v="0.498"/>
    <n v="8079.28"/>
    <n v="1"/>
    <x v="3054"/>
    <n v="0"/>
    <s v="Médio"/>
    <x v="3"/>
    <n v="0"/>
    <n v="1"/>
  </r>
  <r>
    <s v="Lajes"/>
    <x v="16"/>
    <n v="471"/>
    <n v="0.624"/>
    <n v="0.57799999999999996"/>
    <n v="0.55700000000000005"/>
    <n v="9714.94"/>
    <n v="8"/>
    <x v="3055"/>
    <n v="0"/>
    <s v="Médio"/>
    <x v="3"/>
    <n v="0"/>
    <n v="0"/>
  </r>
  <r>
    <s v="Ferros"/>
    <x v="4"/>
    <n v="251"/>
    <n v="0.60299999999999998"/>
    <n v="0.625"/>
    <n v="0.42799999999999999"/>
    <n v="10367.77"/>
    <n v="6"/>
    <x v="3056"/>
    <n v="0"/>
    <s v="Médio"/>
    <x v="0"/>
    <n v="0"/>
    <n v="0"/>
  </r>
  <r>
    <s v="Caxambu Do Sul"/>
    <x v="14"/>
    <n v="36"/>
    <n v="0.69099999999999995"/>
    <n v="0.72499999999999998"/>
    <n v="0.52300000000000002"/>
    <n v="27654.560000000001"/>
    <n v="3"/>
    <x v="3057"/>
    <n v="0"/>
    <s v="Médio"/>
    <x v="2"/>
    <n v="0"/>
    <n v="0"/>
  </r>
  <r>
    <s v="Witmarsum"/>
    <x v="14"/>
    <n v="51"/>
    <n v="0.71"/>
    <n v="0.73899999999999999"/>
    <n v="0.55700000000000005"/>
    <n v="28098"/>
    <n v="5"/>
    <x v="3058"/>
    <n v="0"/>
    <s v="Alto"/>
    <x v="2"/>
    <n v="0"/>
    <n v="0"/>
  </r>
  <r>
    <s v="Timbé Do Sul"/>
    <x v="14"/>
    <n v="41"/>
    <n v="0.72"/>
    <n v="0.72099999999999997"/>
    <n v="0.60599999999999998"/>
    <n v="20238.34"/>
    <n v="2"/>
    <x v="3059"/>
    <n v="0"/>
    <s v="Alto"/>
    <x v="2"/>
    <n v="0"/>
    <n v="1"/>
  </r>
  <r>
    <s v="Alto Paraguai"/>
    <x v="8"/>
    <n v="437"/>
    <n v="0.63800000000000001"/>
    <n v="0.61199999999999999"/>
    <n v="0.54100000000000004"/>
    <n v="10060.57"/>
    <n v="5"/>
    <x v="3060"/>
    <n v="0"/>
    <s v="Médio"/>
    <x v="1"/>
    <n v="0"/>
    <n v="0"/>
  </r>
  <r>
    <s v="São José Dos Ausentes"/>
    <x v="3"/>
    <n v="133"/>
    <n v="0.66"/>
    <n v="0.67400000000000004"/>
    <n v="0.54100000000000004"/>
    <n v="31209.98"/>
    <n v="3"/>
    <x v="3061"/>
    <n v="0"/>
    <s v="Médio"/>
    <x v="2"/>
    <n v="0"/>
    <n v="0"/>
  </r>
  <r>
    <s v="Santo Amaro Das Brotas"/>
    <x v="21"/>
    <n v="648"/>
    <n v="0.63700000000000001"/>
    <n v="0.61299999999999999"/>
    <n v="0.54300000000000004"/>
    <n v="8992.64"/>
    <n v="0"/>
    <x v="3062"/>
    <n v="0"/>
    <s v="Médio"/>
    <x v="3"/>
    <n v="0"/>
    <n v="1"/>
  </r>
  <r>
    <s v="Curuá"/>
    <x v="12"/>
    <n v="586"/>
    <n v="0.57799999999999996"/>
    <n v="0.501"/>
    <n v="0.495"/>
    <n v="7880.49"/>
    <n v="0"/>
    <x v="3063"/>
    <n v="1"/>
    <s v="Médio"/>
    <x v="4"/>
    <n v="0"/>
    <n v="1"/>
  </r>
  <r>
    <s v="Tavares"/>
    <x v="17"/>
    <n v="457"/>
    <n v="0.58599999999999997"/>
    <n v="0.56000000000000005"/>
    <n v="0.46200000000000002"/>
    <n v="7419.91"/>
    <n v="12"/>
    <x v="3064"/>
    <n v="1"/>
    <s v="Médio"/>
    <x v="3"/>
    <n v="0"/>
    <n v="0"/>
  </r>
  <r>
    <s v="Bonito"/>
    <x v="12"/>
    <n v="344"/>
    <n v="0.54600000000000004"/>
    <n v="0.53100000000000003"/>
    <n v="0.39800000000000002"/>
    <n v="6958.89"/>
    <n v="0"/>
    <x v="3065"/>
    <n v="1"/>
    <s v="Baixo"/>
    <x v="4"/>
    <n v="0"/>
    <n v="1"/>
  </r>
  <r>
    <s v="Mata"/>
    <x v="3"/>
    <n v="102"/>
    <n v="0.66"/>
    <n v="0.66"/>
    <n v="0.52900000000000003"/>
    <n v="20897.810000000001"/>
    <n v="9"/>
    <x v="3066"/>
    <n v="0"/>
    <s v="Médio"/>
    <x v="2"/>
    <n v="0"/>
    <n v="0"/>
  </r>
  <r>
    <s v="Rancho Queimado"/>
    <x v="14"/>
    <n v="50"/>
    <n v="0.753"/>
    <n v="0.74299999999999999"/>
    <n v="0.64400000000000002"/>
    <n v="37456.18"/>
    <n v="4"/>
    <x v="3067"/>
    <n v="0"/>
    <s v="Alto"/>
    <x v="2"/>
    <n v="0"/>
    <n v="0"/>
  </r>
  <r>
    <s v="Rio Novo"/>
    <x v="4"/>
    <n v="334"/>
    <n v="0.71"/>
    <n v="0.67100000000000004"/>
    <n v="0.63100000000000001"/>
    <n v="11783.72"/>
    <n v="3"/>
    <x v="3068"/>
    <n v="0"/>
    <s v="Alto"/>
    <x v="0"/>
    <n v="0"/>
    <n v="0"/>
  </r>
  <r>
    <s v="Alegria"/>
    <x v="3"/>
    <n v="62"/>
    <n v="0.69499999999999995"/>
    <n v="0.71699999999999997"/>
    <n v="0.57199999999999995"/>
    <n v="26144.19"/>
    <n v="1"/>
    <x v="3069"/>
    <n v="0"/>
    <s v="Médio"/>
    <x v="2"/>
    <n v="0"/>
    <n v="1"/>
  </r>
  <r>
    <s v="Paulista"/>
    <x v="17"/>
    <n v="319"/>
    <n v="0.59"/>
    <n v="0.58699999999999997"/>
    <n v="0.46100000000000002"/>
    <n v="8688.64"/>
    <n v="10"/>
    <x v="3070"/>
    <n v="1"/>
    <s v="Médio"/>
    <x v="3"/>
    <n v="0"/>
    <n v="0"/>
  </r>
  <r>
    <s v="Paim Filho"/>
    <x v="3"/>
    <n v="101"/>
    <n v="0.70599999999999996"/>
    <n v="0.72499999999999998"/>
    <n v="0.55800000000000005"/>
    <n v="25386.01"/>
    <n v="1"/>
    <x v="3071"/>
    <n v="0"/>
    <s v="Alto"/>
    <x v="2"/>
    <n v="0"/>
    <n v="1"/>
  </r>
  <r>
    <s v="Arapoema"/>
    <x v="20"/>
    <n v="373"/>
    <n v="0.68"/>
    <n v="0.64500000000000002"/>
    <n v="0.60099999999999998"/>
    <n v="15700.19"/>
    <n v="1"/>
    <x v="3072"/>
    <n v="0"/>
    <s v="Médio"/>
    <x v="4"/>
    <n v="0"/>
    <n v="1"/>
  </r>
  <r>
    <s v="Maximiliano De Almeida"/>
    <x v="3"/>
    <n v="137"/>
    <n v="0.7"/>
    <n v="0.69899999999999995"/>
    <n v="0.59099999999999997"/>
    <n v="21810.68"/>
    <n v="0"/>
    <x v="3073"/>
    <n v="0"/>
    <s v="Alto"/>
    <x v="2"/>
    <n v="0"/>
    <n v="1"/>
  </r>
  <r>
    <s v="Áurea"/>
    <x v="3"/>
    <n v="63"/>
    <n v="0.71"/>
    <n v="0.71499999999999997"/>
    <n v="0.58799999999999997"/>
    <n v="28130.87"/>
    <n v="3"/>
    <x v="3074"/>
    <n v="0"/>
    <s v="Alto"/>
    <x v="2"/>
    <n v="0"/>
    <n v="0"/>
  </r>
  <r>
    <s v="Catarina"/>
    <x v="9"/>
    <n v="473"/>
    <n v="0.61799999999999999"/>
    <n v="0.55100000000000005"/>
    <n v="0.56000000000000005"/>
    <n v="5139.8900000000003"/>
    <n v="16"/>
    <x v="3075"/>
    <n v="0"/>
    <s v="Médio"/>
    <x v="3"/>
    <n v="0"/>
    <n v="0"/>
  </r>
  <r>
    <s v="Santo Antônio Do Planalto"/>
    <x v="3"/>
    <n v="56"/>
    <n v="0.75900000000000001"/>
    <n v="0.70099999999999996"/>
    <n v="0.70499999999999996"/>
    <n v="50487.58"/>
    <n v="4"/>
    <x v="3076"/>
    <n v="0"/>
    <s v="Alto"/>
    <x v="2"/>
    <n v="0"/>
    <n v="0"/>
  </r>
  <r>
    <s v="Pirambu"/>
    <x v="21"/>
    <n v="385"/>
    <n v="0.60299999999999998"/>
    <n v="0.55800000000000005"/>
    <n v="0.51500000000000001"/>
    <n v="11239.2"/>
    <n v="2"/>
    <x v="3077"/>
    <n v="0"/>
    <s v="Médio"/>
    <x v="3"/>
    <n v="0"/>
    <n v="1"/>
  </r>
  <r>
    <s v="Candiba"/>
    <x v="7"/>
    <n v="434"/>
    <n v="0.59099999999999997"/>
    <n v="0.57799999999999996"/>
    <n v="0.48099999999999998"/>
    <n v="6945.91"/>
    <n v="7"/>
    <x v="3078"/>
    <n v="1"/>
    <s v="Médio"/>
    <x v="3"/>
    <n v="0"/>
    <n v="0"/>
  </r>
  <r>
    <s v="Alto Alegre"/>
    <x v="0"/>
    <n v="142"/>
    <n v="0.7"/>
    <n v="0.68300000000000005"/>
    <n v="0.61599999999999999"/>
    <n v="24529.77"/>
    <n v="3"/>
    <x v="3079"/>
    <n v="0"/>
    <s v="Alto"/>
    <x v="0"/>
    <n v="0"/>
    <n v="0"/>
  </r>
  <r>
    <s v="Itajá"/>
    <x v="10"/>
    <n v="189"/>
    <n v="0.69099999999999995"/>
    <n v="0.69199999999999995"/>
    <n v="0.56999999999999995"/>
    <n v="20693.37"/>
    <n v="1"/>
    <x v="3080"/>
    <n v="0"/>
    <s v="Médio"/>
    <x v="1"/>
    <n v="0"/>
    <n v="1"/>
  </r>
  <r>
    <s v="Coimbra"/>
    <x v="4"/>
    <n v="254"/>
    <n v="0.66900000000000004"/>
    <n v="0.64900000000000002"/>
    <n v="0.55800000000000005"/>
    <n v="13529.3"/>
    <n v="2"/>
    <x v="3081"/>
    <n v="0"/>
    <s v="Médio"/>
    <x v="0"/>
    <n v="0"/>
    <n v="1"/>
  </r>
  <r>
    <s v="Pedrinhas Paulista"/>
    <x v="0"/>
    <n v="107"/>
    <n v="0.77400000000000002"/>
    <n v="0.749"/>
    <n v="0.73899999999999999"/>
    <n v="33024.83"/>
    <n v="1"/>
    <x v="3082"/>
    <n v="0"/>
    <s v="Alto"/>
    <x v="0"/>
    <n v="0"/>
    <n v="1"/>
  </r>
  <r>
    <s v="Aiuaba"/>
    <x v="9"/>
    <n v="243"/>
    <n v="0.56899999999999995"/>
    <n v="0.51800000000000002"/>
    <n v="0.47399999999999998"/>
    <n v="5946.54"/>
    <n v="2"/>
    <x v="3083"/>
    <n v="1"/>
    <s v="Médio"/>
    <x v="3"/>
    <n v="0"/>
    <n v="1"/>
  </r>
  <r>
    <s v="Jurema"/>
    <x v="5"/>
    <n v="583"/>
    <n v="0.50900000000000001"/>
    <n v="0.52200000000000002"/>
    <n v="0.372"/>
    <n v="6657.51"/>
    <n v="21"/>
    <x v="3084"/>
    <n v="1"/>
    <s v="Baixo"/>
    <x v="3"/>
    <n v="0"/>
    <n v="0"/>
  </r>
  <r>
    <s v="Porto Lucena"/>
    <x v="3"/>
    <n v="83"/>
    <n v="0.69299999999999995"/>
    <n v="0.7"/>
    <n v="0.57499999999999996"/>
    <n v="19229.259999999998"/>
    <n v="18"/>
    <x v="3085"/>
    <n v="0"/>
    <s v="Médio"/>
    <x v="2"/>
    <n v="0"/>
    <n v="0"/>
  </r>
  <r>
    <s v="Alecrim"/>
    <x v="3"/>
    <n v="68"/>
    <n v="0.67200000000000004"/>
    <n v="0.68300000000000005"/>
    <n v="0.52200000000000002"/>
    <n v="14880.75"/>
    <n v="9"/>
    <x v="3086"/>
    <n v="0"/>
    <s v="Médio"/>
    <x v="2"/>
    <n v="0"/>
    <n v="0"/>
  </r>
  <r>
    <s v="Piracema"/>
    <x v="4"/>
    <n v="107"/>
    <n v="0.65"/>
    <n v="0.64600000000000002"/>
    <n v="0.51500000000000001"/>
    <n v="15369.47"/>
    <n v="5"/>
    <x v="3087"/>
    <n v="0"/>
    <s v="Médio"/>
    <x v="0"/>
    <n v="0"/>
    <n v="0"/>
  </r>
  <r>
    <s v="Águas De Chapecó"/>
    <x v="14"/>
    <n v="164"/>
    <n v="0.71299999999999997"/>
    <n v="0.71199999999999997"/>
    <n v="0.629"/>
    <n v="15732.48"/>
    <n v="3"/>
    <x v="3088"/>
    <n v="0"/>
    <s v="Alto"/>
    <x v="2"/>
    <n v="0"/>
    <n v="0"/>
  </r>
  <r>
    <s v="Fazenda Nova"/>
    <x v="10"/>
    <n v="182"/>
    <n v="0.68500000000000005"/>
    <n v="0.67100000000000004"/>
    <n v="0.57599999999999996"/>
    <n v="16436.75"/>
    <n v="4"/>
    <x v="3089"/>
    <n v="0"/>
    <s v="Médio"/>
    <x v="1"/>
    <n v="0"/>
    <n v="0"/>
  </r>
  <r>
    <s v="Itabirinha"/>
    <x v="4"/>
    <n v="497"/>
    <n v="0.65300000000000002"/>
    <n v="0.625"/>
    <n v="0.53100000000000003"/>
    <n v="8790.65"/>
    <n v="3"/>
    <x v="3090"/>
    <n v="0"/>
    <s v="Médio"/>
    <x v="0"/>
    <n v="0"/>
    <n v="0"/>
  </r>
  <r>
    <s v="Gararu"/>
    <x v="21"/>
    <n v="245"/>
    <n v="0.56399999999999995"/>
    <n v="0.54400000000000004"/>
    <n v="0.42199999999999999"/>
    <n v="8566.98"/>
    <n v="4"/>
    <x v="3091"/>
    <n v="1"/>
    <s v="Médio"/>
    <x v="3"/>
    <n v="0"/>
    <n v="0"/>
  </r>
  <r>
    <s v="Jacinto"/>
    <x v="4"/>
    <n v="579"/>
    <n v="0.62"/>
    <n v="0.59499999999999997"/>
    <n v="0.496"/>
    <n v="7996.11"/>
    <n v="12"/>
    <x v="3092"/>
    <n v="0"/>
    <s v="Médio"/>
    <x v="0"/>
    <n v="0"/>
    <n v="0"/>
  </r>
  <r>
    <s v="Riachinho"/>
    <x v="4"/>
    <n v="265"/>
    <n v="0.63200000000000001"/>
    <n v="0.57699999999999996"/>
    <n v="0.55100000000000005"/>
    <n v="12080.44"/>
    <n v="4"/>
    <x v="3093"/>
    <n v="0"/>
    <s v="Médio"/>
    <x v="0"/>
    <n v="0"/>
    <n v="0"/>
  </r>
  <r>
    <s v="Torixoréu"/>
    <x v="8"/>
    <n v="118"/>
    <n v="0.71599999999999997"/>
    <n v="0.68400000000000005"/>
    <n v="0.66600000000000004"/>
    <n v="27453.58"/>
    <n v="4"/>
    <x v="3094"/>
    <n v="0"/>
    <s v="Alto"/>
    <x v="1"/>
    <n v="0"/>
    <n v="0"/>
  </r>
  <r>
    <s v="Iapu"/>
    <x v="4"/>
    <n v="397"/>
    <n v="0.65400000000000003"/>
    <n v="0.63900000000000001"/>
    <n v="0.53500000000000003"/>
    <n v="9146.92"/>
    <n v="5"/>
    <x v="3095"/>
    <n v="0"/>
    <s v="Médio"/>
    <x v="0"/>
    <n v="0"/>
    <n v="0"/>
  </r>
  <r>
    <s v="Cumaru"/>
    <x v="5"/>
    <n v="264"/>
    <n v="0.56999999999999995"/>
    <n v="0.55300000000000005"/>
    <n v="0.47"/>
    <n v="8051.62"/>
    <n v="0"/>
    <x v="3096"/>
    <n v="1"/>
    <s v="Médio"/>
    <x v="3"/>
    <n v="0"/>
    <n v="1"/>
  </r>
  <r>
    <s v="Vicente Dutra"/>
    <x v="3"/>
    <n v="134"/>
    <n v="0.63800000000000001"/>
    <n v="0.65600000000000003"/>
    <n v="0.48899999999999999"/>
    <n v="19030.900000000001"/>
    <n v="3"/>
    <x v="3097"/>
    <n v="0"/>
    <s v="Médio"/>
    <x v="2"/>
    <n v="0"/>
    <n v="0"/>
  </r>
  <r>
    <s v="Severiano De Almeida"/>
    <x v="3"/>
    <n v="54"/>
    <n v="0.752"/>
    <n v="0.73799999999999999"/>
    <n v="0.67"/>
    <n v="25436.95"/>
    <n v="5"/>
    <x v="3098"/>
    <n v="0"/>
    <s v="Alto"/>
    <x v="2"/>
    <n v="0"/>
    <n v="0"/>
  </r>
  <r>
    <s v="Presidente Dutra"/>
    <x v="7"/>
    <n v="583"/>
    <n v="0.61399999999999999"/>
    <n v="0.57199999999999995"/>
    <n v="0.55300000000000005"/>
    <n v="6278.02"/>
    <n v="18"/>
    <x v="3099"/>
    <n v="0"/>
    <s v="Médio"/>
    <x v="3"/>
    <n v="0"/>
    <n v="0"/>
  </r>
  <r>
    <s v="Filadélfia"/>
    <x v="20"/>
    <n v="440"/>
    <n v="0.621"/>
    <n v="0.57799999999999996"/>
    <n v="0.52200000000000002"/>
    <n v="11038.93"/>
    <n v="3"/>
    <x v="3100"/>
    <n v="0"/>
    <s v="Médio"/>
    <x v="4"/>
    <n v="0"/>
    <n v="0"/>
  </r>
  <r>
    <s v="Caiçara"/>
    <x v="3"/>
    <n v="55"/>
    <n v="0.7"/>
    <n v="0.72099999999999997"/>
    <n v="0.57999999999999996"/>
    <n v="19264.28"/>
    <n v="7"/>
    <x v="3101"/>
    <n v="0"/>
    <s v="Alto"/>
    <x v="2"/>
    <n v="0"/>
    <n v="0"/>
  </r>
  <r>
    <s v="Matrinchã"/>
    <x v="10"/>
    <n v="147"/>
    <n v="0.67900000000000005"/>
    <n v="0.65100000000000002"/>
    <n v="0.57199999999999995"/>
    <n v="21738"/>
    <n v="1"/>
    <x v="3102"/>
    <n v="0"/>
    <s v="Médio"/>
    <x v="1"/>
    <n v="0"/>
    <n v="1"/>
  </r>
  <r>
    <s v="Rio Do Antônio"/>
    <x v="7"/>
    <n v="301"/>
    <n v="0.57999999999999996"/>
    <n v="0.55500000000000005"/>
    <n v="0.46500000000000002"/>
    <n v="6215.17"/>
    <n v="10"/>
    <x v="3103"/>
    <n v="1"/>
    <s v="Médio"/>
    <x v="3"/>
    <n v="0"/>
    <n v="0"/>
  </r>
  <r>
    <s v="Atalanta"/>
    <x v="14"/>
    <n v="67"/>
    <n v="0.73299999999999998"/>
    <n v="0.73599999999999999"/>
    <n v="0.66800000000000004"/>
    <n v="29655.99"/>
    <n v="1"/>
    <x v="3104"/>
    <n v="0"/>
    <s v="Alto"/>
    <x v="2"/>
    <n v="0"/>
    <n v="1"/>
  </r>
  <r>
    <s v="Maratá"/>
    <x v="3"/>
    <n v="21"/>
    <n v="0.7"/>
    <n v="0.72899999999999998"/>
    <n v="0.54"/>
    <n v="36295.22"/>
    <n v="8"/>
    <x v="3105"/>
    <n v="0"/>
    <s v="Alto"/>
    <x v="2"/>
    <n v="0"/>
    <n v="0"/>
  </r>
  <r>
    <s v="Ocauçu"/>
    <x v="0"/>
    <n v="189"/>
    <n v="0.72"/>
    <n v="0.67900000000000005"/>
    <n v="0.65300000000000002"/>
    <n v="22459.31"/>
    <n v="3"/>
    <x v="3106"/>
    <n v="0"/>
    <s v="Alto"/>
    <x v="0"/>
    <n v="0"/>
    <n v="0"/>
  </r>
  <r>
    <s v="Sapucaia"/>
    <x v="12"/>
    <n v="244"/>
    <n v="0.59"/>
    <n v="0.63900000000000001"/>
    <n v="0.40500000000000003"/>
    <n v="17021.810000000001"/>
    <n v="0"/>
    <x v="3107"/>
    <n v="1"/>
    <s v="Médio"/>
    <x v="4"/>
    <n v="0"/>
    <n v="1"/>
  </r>
  <r>
    <s v="Caraá"/>
    <x v="3"/>
    <n v="54"/>
    <n v="0.65200000000000002"/>
    <n v="0.66100000000000003"/>
    <n v="0.505"/>
    <n v="12158.07"/>
    <n v="1"/>
    <x v="3108"/>
    <n v="0"/>
    <s v="Médio"/>
    <x v="2"/>
    <n v="0"/>
    <n v="1"/>
  </r>
  <r>
    <s v="Bacuri"/>
    <x v="18"/>
    <n v="627"/>
    <n v="0.57799999999999996"/>
    <n v="0.54"/>
    <n v="0.48399999999999999"/>
    <n v="5489.47"/>
    <n v="4"/>
    <x v="3109"/>
    <n v="1"/>
    <s v="Médio"/>
    <x v="3"/>
    <n v="0"/>
    <n v="0"/>
  </r>
  <r>
    <s v="Álvares Florence"/>
    <x v="0"/>
    <n v="107"/>
    <n v="0.72799999999999998"/>
    <n v="0.70099999999999996"/>
    <n v="0.68300000000000005"/>
    <n v="24830.77"/>
    <n v="1"/>
    <x v="3110"/>
    <n v="0"/>
    <s v="Alto"/>
    <x v="0"/>
    <n v="0"/>
    <n v="1"/>
  </r>
  <r>
    <s v="Nova Bréscia"/>
    <x v="3"/>
    <n v="48"/>
    <n v="0.77800000000000002"/>
    <n v="0.83599999999999997"/>
    <n v="0.66600000000000004"/>
    <n v="28450.19"/>
    <n v="3"/>
    <x v="3111"/>
    <n v="0"/>
    <s v="Alto"/>
    <x v="2"/>
    <n v="0"/>
    <n v="0"/>
  </r>
  <r>
    <s v="Jacaraci"/>
    <x v="7"/>
    <n v="281"/>
    <n v="0.59299999999999997"/>
    <n v="0.57299999999999995"/>
    <n v="0.49"/>
    <n v="6138.91"/>
    <n v="11"/>
    <x v="3112"/>
    <n v="1"/>
    <s v="Médio"/>
    <x v="3"/>
    <n v="0"/>
    <n v="0"/>
  </r>
  <r>
    <s v="Itapé"/>
    <x v="7"/>
    <n v="449"/>
    <n v="0.59899999999999998"/>
    <n v="0.57399999999999995"/>
    <n v="0.49099999999999999"/>
    <n v="9446.57"/>
    <n v="10"/>
    <x v="3113"/>
    <n v="1"/>
    <s v="Médio"/>
    <x v="3"/>
    <n v="0"/>
    <n v="0"/>
  </r>
  <r>
    <s v="Itacurubi"/>
    <x v="3"/>
    <n v="55"/>
    <n v="0.65700000000000003"/>
    <n v="0.69199999999999995"/>
    <n v="0.50900000000000001"/>
    <n v="26648.59"/>
    <n v="5"/>
    <x v="3114"/>
    <n v="0"/>
    <s v="Médio"/>
    <x v="2"/>
    <n v="0"/>
    <n v="0"/>
  </r>
  <r>
    <s v="Ibicaré"/>
    <x v="14"/>
    <n v="72"/>
    <n v="0.70799999999999996"/>
    <n v="0.73399999999999999"/>
    <n v="0.58599999999999997"/>
    <n v="28680.75"/>
    <n v="1"/>
    <x v="3115"/>
    <n v="0"/>
    <s v="Alto"/>
    <x v="2"/>
    <n v="0"/>
    <n v="1"/>
  </r>
  <r>
    <s v="Aliança Do Tocantins"/>
    <x v="20"/>
    <n v="288"/>
    <n v="0.66"/>
    <n v="0.61"/>
    <n v="0.59599999999999997"/>
    <n v="16945.25"/>
    <n v="2"/>
    <x v="3116"/>
    <n v="0"/>
    <s v="Médio"/>
    <x v="4"/>
    <n v="0"/>
    <n v="1"/>
  </r>
  <r>
    <s v="São Valentim"/>
    <x v="3"/>
    <n v="43"/>
    <n v="0.72"/>
    <n v="0.745"/>
    <n v="0.61199999999999999"/>
    <n v="26185.65"/>
    <n v="6"/>
    <x v="3117"/>
    <n v="0"/>
    <s v="Alto"/>
    <x v="2"/>
    <n v="0"/>
    <n v="0"/>
  </r>
  <r>
    <s v="Boa Nova"/>
    <x v="7"/>
    <n v="316"/>
    <n v="0.56999999999999995"/>
    <n v="0.53500000000000003"/>
    <n v="0.45300000000000001"/>
    <n v="6580.5"/>
    <n v="2"/>
    <x v="3118"/>
    <n v="1"/>
    <s v="Médio"/>
    <x v="3"/>
    <n v="0"/>
    <n v="1"/>
  </r>
  <r>
    <s v="Itapetim"/>
    <x v="5"/>
    <n v="455"/>
    <n v="0.59"/>
    <n v="0.59799999999999998"/>
    <n v="0.49399999999999999"/>
    <n v="6871.23"/>
    <n v="2"/>
    <x v="3119"/>
    <n v="1"/>
    <s v="Médio"/>
    <x v="3"/>
    <n v="0"/>
    <n v="1"/>
  </r>
  <r>
    <s v="Jussara"/>
    <x v="7"/>
    <n v="725"/>
    <n v="0.56999999999999995"/>
    <n v="0.54400000000000004"/>
    <n v="0.47599999999999998"/>
    <n v="5875.61"/>
    <n v="24"/>
    <x v="3120"/>
    <n v="1"/>
    <s v="Médio"/>
    <x v="3"/>
    <n v="0"/>
    <n v="0"/>
  </r>
  <r>
    <s v="Lagoão"/>
    <x v="3"/>
    <n v="81"/>
    <n v="0.64300000000000002"/>
    <n v="0.64100000000000001"/>
    <n v="0.505"/>
    <n v="14456.65"/>
    <n v="2"/>
    <x v="3121"/>
    <n v="0"/>
    <s v="Médio"/>
    <x v="2"/>
    <n v="0"/>
    <n v="1"/>
  </r>
  <r>
    <s v="Itaju"/>
    <x v="0"/>
    <n v="120"/>
    <n v="0.70499999999999996"/>
    <n v="0.69599999999999995"/>
    <n v="0.61299999999999999"/>
    <n v="25664.53"/>
    <n v="2"/>
    <x v="3122"/>
    <n v="0"/>
    <s v="Alto"/>
    <x v="0"/>
    <n v="0"/>
    <n v="1"/>
  </r>
  <r>
    <s v="Governador Eugênio Barros"/>
    <x v="18"/>
    <n v="377"/>
    <n v="0.56999999999999995"/>
    <n v="0.55000000000000004"/>
    <n v="0.46200000000000002"/>
    <n v="5670.63"/>
    <n v="4"/>
    <x v="3123"/>
    <n v="1"/>
    <s v="Médio"/>
    <x v="3"/>
    <n v="0"/>
    <n v="0"/>
  </r>
  <r>
    <s v="Três Fronteiras"/>
    <x v="0"/>
    <n v="200"/>
    <n v="0.753"/>
    <n v="0.71"/>
    <n v="0.72599999999999998"/>
    <n v="16299.91"/>
    <n v="7"/>
    <x v="3124"/>
    <n v="0"/>
    <s v="Alto"/>
    <x v="0"/>
    <n v="0"/>
    <n v="0"/>
  </r>
  <r>
    <s v="Apiacá"/>
    <x v="15"/>
    <n v="251"/>
    <n v="0.67"/>
    <n v="0.65900000000000003"/>
    <n v="0.54900000000000004"/>
    <n v="11766.2"/>
    <n v="5"/>
    <x v="3125"/>
    <n v="0"/>
    <s v="Médio"/>
    <x v="0"/>
    <n v="0"/>
    <n v="0"/>
  </r>
  <r>
    <s v="Ametista Do Sul"/>
    <x v="3"/>
    <n v="207"/>
    <n v="0.68200000000000005"/>
    <n v="0.69699999999999995"/>
    <n v="0.56200000000000006"/>
    <n v="12203.19"/>
    <n v="2"/>
    <x v="3126"/>
    <n v="0"/>
    <s v="Médio"/>
    <x v="2"/>
    <n v="0"/>
    <n v="1"/>
  </r>
  <r>
    <s v="Paraíso"/>
    <x v="14"/>
    <n v="55"/>
    <n v="0.7"/>
    <n v="0.72799999999999998"/>
    <n v="0.56499999999999995"/>
    <n v="24914.91"/>
    <n v="1"/>
    <x v="3127"/>
    <n v="0"/>
    <s v="Alto"/>
    <x v="2"/>
    <n v="0"/>
    <n v="1"/>
  </r>
  <r>
    <s v="Ubirajara"/>
    <x v="0"/>
    <n v="180"/>
    <n v="0.72699999999999998"/>
    <n v="0.68899999999999995"/>
    <n v="0.67400000000000004"/>
    <n v="19503.650000000001"/>
    <n v="0"/>
    <x v="3128"/>
    <n v="0"/>
    <s v="Alto"/>
    <x v="0"/>
    <n v="0"/>
    <n v="1"/>
  </r>
  <r>
    <s v="Salto Da Divisa"/>
    <x v="4"/>
    <n v="417"/>
    <n v="0.60799999999999998"/>
    <n v="0.58599999999999997"/>
    <n v="0.45300000000000001"/>
    <n v="12835.35"/>
    <n v="4"/>
    <x v="3129"/>
    <n v="0"/>
    <s v="Médio"/>
    <x v="0"/>
    <n v="0"/>
    <n v="0"/>
  </r>
  <r>
    <s v="Ipiranga Do Sul"/>
    <x v="3"/>
    <n v="24"/>
    <n v="0.79"/>
    <n v="0.81799999999999995"/>
    <n v="0.69799999999999995"/>
    <n v="46011.74"/>
    <n v="4"/>
    <x v="3130"/>
    <n v="0"/>
    <s v="Alto"/>
    <x v="2"/>
    <n v="0"/>
    <n v="0"/>
  </r>
  <r>
    <s v="Erval Grande"/>
    <x v="3"/>
    <n v="100"/>
    <n v="0.68"/>
    <n v="0.71299999999999997"/>
    <n v="0.501"/>
    <n v="17494.580000000002"/>
    <n v="6"/>
    <x v="3131"/>
    <n v="0"/>
    <s v="Médio"/>
    <x v="2"/>
    <n v="0"/>
    <n v="0"/>
  </r>
  <r>
    <s v="Barra Do Mendes"/>
    <x v="7"/>
    <n v="387"/>
    <n v="0.63"/>
    <n v="0.57799999999999996"/>
    <n v="0.55300000000000005"/>
    <n v="6228.75"/>
    <n v="14"/>
    <x v="3132"/>
    <n v="0"/>
    <s v="Médio"/>
    <x v="3"/>
    <n v="0"/>
    <n v="0"/>
  </r>
  <r>
    <s v="Sentinela Do Sul"/>
    <x v="3"/>
    <n v="50"/>
    <n v="0.67"/>
    <n v="0.67100000000000004"/>
    <n v="0.54500000000000004"/>
    <n v="16401.23"/>
    <n v="2"/>
    <x v="3133"/>
    <n v="0"/>
    <s v="Médio"/>
    <x v="2"/>
    <n v="0"/>
    <n v="1"/>
  </r>
  <r>
    <s v="Arroio Trinta"/>
    <x v="14"/>
    <n v="85"/>
    <n v="0.76400000000000001"/>
    <n v="0.78100000000000003"/>
    <n v="0.65300000000000002"/>
    <n v="25248.49"/>
    <n v="4"/>
    <x v="3134"/>
    <n v="0"/>
    <s v="Alto"/>
    <x v="2"/>
    <n v="0"/>
    <n v="0"/>
  </r>
  <r>
    <s v="Santa Ernestina"/>
    <x v="0"/>
    <n v="290"/>
    <n v="0.73799999999999999"/>
    <n v="0.71599999999999997"/>
    <n v="0.69899999999999995"/>
    <n v="15710.17"/>
    <n v="5"/>
    <x v="3135"/>
    <n v="0"/>
    <s v="Alto"/>
    <x v="0"/>
    <n v="0"/>
    <n v="0"/>
  </r>
  <r>
    <s v="Cerrito"/>
    <x v="3"/>
    <n v="162"/>
    <n v="0.64900000000000002"/>
    <n v="0.65700000000000003"/>
    <n v="0.504"/>
    <n v="13605.5"/>
    <n v="7"/>
    <x v="3136"/>
    <n v="0"/>
    <s v="Médio"/>
    <x v="2"/>
    <n v="0"/>
    <n v="0"/>
  </r>
  <r>
    <s v="Berilo"/>
    <x v="4"/>
    <n v="241"/>
    <n v="0.628"/>
    <n v="0.57999999999999996"/>
    <n v="0.52400000000000002"/>
    <n v="7035.99"/>
    <n v="11"/>
    <x v="3137"/>
    <n v="0"/>
    <s v="Médio"/>
    <x v="0"/>
    <n v="0"/>
    <n v="0"/>
  </r>
  <r>
    <s v="Ubaí"/>
    <x v="4"/>
    <n v="376"/>
    <n v="0.60899999999999999"/>
    <n v="0.55200000000000005"/>
    <n v="0.51900000000000002"/>
    <n v="6898.92"/>
    <n v="7"/>
    <x v="3138"/>
    <n v="0"/>
    <s v="Médio"/>
    <x v="0"/>
    <n v="0"/>
    <n v="0"/>
  </r>
  <r>
    <s v="Botuporã"/>
    <x v="7"/>
    <n v="239"/>
    <n v="0.57499999999999996"/>
    <n v="0.54300000000000004"/>
    <n v="0.46400000000000002"/>
    <n v="7822.93"/>
    <n v="1"/>
    <x v="3139"/>
    <n v="1"/>
    <s v="Médio"/>
    <x v="3"/>
    <n v="0"/>
    <n v="1"/>
  </r>
  <r>
    <s v="Alto Rio Novo"/>
    <x v="15"/>
    <n v="249"/>
    <n v="0.66400000000000003"/>
    <n v="0.63400000000000001"/>
    <n v="0.56699999999999995"/>
    <n v="10709.54"/>
    <n v="3"/>
    <x v="3140"/>
    <n v="0"/>
    <s v="Médio"/>
    <x v="0"/>
    <n v="0"/>
    <n v="0"/>
  </r>
  <r>
    <s v="Tavares"/>
    <x v="3"/>
    <n v="152"/>
    <n v="0.66"/>
    <n v="0.69199999999999995"/>
    <n v="0.49199999999999999"/>
    <n v="14992.68"/>
    <n v="5"/>
    <x v="3141"/>
    <n v="0"/>
    <s v="Médio"/>
    <x v="2"/>
    <n v="0"/>
    <n v="0"/>
  </r>
  <r>
    <s v="Santo Antônio Do Jacinto"/>
    <x v="4"/>
    <n v="429"/>
    <n v="0.57399999999999995"/>
    <n v="0.57499999999999996"/>
    <n v="0.42699999999999999"/>
    <n v="6930.04"/>
    <n v="2"/>
    <x v="3142"/>
    <n v="1"/>
    <s v="Médio"/>
    <x v="0"/>
    <n v="0"/>
    <n v="1"/>
  </r>
  <r>
    <s v="Mariana Pimentel"/>
    <x v="3"/>
    <n v="25"/>
    <n v="0.70099999999999996"/>
    <n v="0.70099999999999996"/>
    <n v="0.56799999999999995"/>
    <n v="21054.07"/>
    <n v="5"/>
    <x v="3143"/>
    <n v="0"/>
    <s v="Alto"/>
    <x v="2"/>
    <n v="0"/>
    <n v="0"/>
  </r>
  <r>
    <s v="São Jorge"/>
    <x v="3"/>
    <n v="66"/>
    <n v="0.73199999999999998"/>
    <n v="0.75"/>
    <n v="0.61699999999999999"/>
    <n v="28773.45"/>
    <n v="0"/>
    <x v="3144"/>
    <n v="0"/>
    <s v="Alto"/>
    <x v="2"/>
    <n v="0"/>
    <n v="1"/>
  </r>
  <r>
    <s v="Novo Cabrais"/>
    <x v="3"/>
    <n v="26"/>
    <n v="0.68799999999999994"/>
    <n v="0.69699999999999995"/>
    <n v="0.54800000000000004"/>
    <n v="19885.330000000002"/>
    <n v="6"/>
    <x v="3145"/>
    <n v="0"/>
    <s v="Médio"/>
    <x v="2"/>
    <n v="0"/>
    <n v="0"/>
  </r>
  <r>
    <s v="Rubim"/>
    <x v="4"/>
    <n v="411"/>
    <n v="0.60899999999999999"/>
    <n v="0.58899999999999997"/>
    <n v="0.46899999999999997"/>
    <n v="7885.98"/>
    <n v="0"/>
    <x v="3146"/>
    <n v="0"/>
    <s v="Médio"/>
    <x v="0"/>
    <n v="0"/>
    <n v="1"/>
  </r>
  <r>
    <s v="Ibiassucê"/>
    <x v="7"/>
    <n v="268"/>
    <n v="0.61099999999999999"/>
    <n v="0.60799999999999998"/>
    <n v="0.47599999999999998"/>
    <n v="7837.39"/>
    <n v="4"/>
    <x v="3147"/>
    <n v="0"/>
    <s v="Médio"/>
    <x v="3"/>
    <n v="0"/>
    <n v="0"/>
  </r>
  <r>
    <s v="Brochier"/>
    <x v="3"/>
    <n v="93"/>
    <n v="0.7"/>
    <n v="0.72299999999999998"/>
    <n v="0.55400000000000005"/>
    <n v="16199.19"/>
    <n v="8"/>
    <x v="3148"/>
    <n v="0"/>
    <s v="Alto"/>
    <x v="2"/>
    <n v="0"/>
    <n v="0"/>
  </r>
  <r>
    <s v="Vale Verde"/>
    <x v="3"/>
    <n v="49"/>
    <n v="0.65"/>
    <n v="0.66600000000000004"/>
    <n v="0.497"/>
    <n v="23293.65"/>
    <n v="1"/>
    <x v="3149"/>
    <n v="0"/>
    <s v="Médio"/>
    <x v="2"/>
    <n v="0"/>
    <n v="1"/>
  </r>
  <r>
    <s v="Romelândia"/>
    <x v="14"/>
    <n v="102"/>
    <n v="0.69"/>
    <n v="0.73799999999999999"/>
    <n v="0.56100000000000005"/>
    <n v="15682.31"/>
    <n v="2"/>
    <x v="3150"/>
    <n v="0"/>
    <s v="Médio"/>
    <x v="2"/>
    <n v="0"/>
    <n v="1"/>
  </r>
  <r>
    <s v="Abel Figueiredo"/>
    <x v="12"/>
    <n v="471"/>
    <n v="0.622"/>
    <n v="0.625"/>
    <n v="0.48099999999999998"/>
    <n v="11095.92"/>
    <n v="6"/>
    <x v="3151"/>
    <n v="0"/>
    <s v="Médio"/>
    <x v="4"/>
    <n v="0"/>
    <n v="0"/>
  </r>
  <r>
    <s v="Rio Branco"/>
    <x v="8"/>
    <n v="220"/>
    <n v="0.71"/>
    <n v="0.70099999999999996"/>
    <n v="0.61699999999999999"/>
    <n v="15825.35"/>
    <n v="3"/>
    <x v="3152"/>
    <n v="0"/>
    <s v="Alto"/>
    <x v="1"/>
    <n v="0"/>
    <n v="0"/>
  </r>
  <r>
    <s v="Dom Silvério"/>
    <x v="4"/>
    <n v="167"/>
    <n v="0.71"/>
    <n v="0.66100000000000003"/>
    <n v="0.63600000000000001"/>
    <n v="14855.69"/>
    <n v="2"/>
    <x v="3153"/>
    <n v="0"/>
    <s v="Alto"/>
    <x v="0"/>
    <n v="0"/>
    <n v="1"/>
  </r>
  <r>
    <s v="Poção"/>
    <x v="5"/>
    <n v="495"/>
    <n v="0.52800000000000002"/>
    <n v="0.54200000000000004"/>
    <n v="0.40200000000000002"/>
    <n v="7005.05"/>
    <n v="1"/>
    <x v="3154"/>
    <n v="1"/>
    <s v="Baixo"/>
    <x v="3"/>
    <n v="0"/>
    <n v="1"/>
  </r>
  <r>
    <s v="São João Do Oriente"/>
    <x v="4"/>
    <n v="346"/>
    <n v="0.64800000000000002"/>
    <n v="0.63100000000000001"/>
    <n v="0.53600000000000003"/>
    <n v="9960.52"/>
    <n v="4"/>
    <x v="3155"/>
    <n v="0"/>
    <s v="Médio"/>
    <x v="0"/>
    <n v="0"/>
    <n v="0"/>
  </r>
  <r>
    <s v="Derrubadas"/>
    <x v="3"/>
    <n v="49"/>
    <n v="0.71"/>
    <n v="0.66400000000000003"/>
    <n v="0.628"/>
    <n v="24810.53"/>
    <n v="5"/>
    <x v="3156"/>
    <n v="0"/>
    <s v="Alto"/>
    <x v="2"/>
    <n v="0"/>
    <n v="0"/>
  </r>
  <r>
    <s v="Augusto Severo"/>
    <x v="16"/>
    <n v="288"/>
    <n v="0.621"/>
    <n v="0.624"/>
    <n v="0.495"/>
    <n v="7936.82"/>
    <n v="3"/>
    <x v="3157"/>
    <n v="0"/>
    <s v="Médio"/>
    <x v="3"/>
    <n v="0"/>
    <n v="0"/>
  </r>
  <r>
    <s v="Leoberto Leal"/>
    <x v="14"/>
    <n v="41"/>
    <n v="0.69"/>
    <n v="0.74"/>
    <n v="0.53300000000000003"/>
    <n v="24247.23"/>
    <n v="1"/>
    <x v="3158"/>
    <n v="0"/>
    <s v="Médio"/>
    <x v="2"/>
    <n v="0"/>
    <n v="1"/>
  </r>
  <r>
    <s v="São Martinho"/>
    <x v="14"/>
    <n v="58"/>
    <n v="0.74199999999999999"/>
    <n v="0.754"/>
    <n v="0.65400000000000003"/>
    <n v="23791.75"/>
    <n v="3"/>
    <x v="3159"/>
    <n v="0"/>
    <s v="Alto"/>
    <x v="2"/>
    <n v="0"/>
    <n v="0"/>
  </r>
  <r>
    <s v="Pongaí"/>
    <x v="0"/>
    <n v="105"/>
    <n v="0.755"/>
    <n v="0.72699999999999998"/>
    <n v="0.70099999999999996"/>
    <n v="21493.65"/>
    <n v="3"/>
    <x v="3160"/>
    <n v="0"/>
    <s v="Alto"/>
    <x v="0"/>
    <n v="0"/>
    <n v="0"/>
  </r>
  <r>
    <s v="Gramado Xavier"/>
    <x v="3"/>
    <n v="23"/>
    <n v="0.63400000000000001"/>
    <n v="0.68100000000000005"/>
    <n v="0.47299999999999998"/>
    <n v="17727.490000000002"/>
    <n v="11"/>
    <x v="3161"/>
    <n v="0"/>
    <s v="Médio"/>
    <x v="2"/>
    <n v="0"/>
    <n v="0"/>
  </r>
  <r>
    <s v="Alfredo Marcondes"/>
    <x v="0"/>
    <n v="105"/>
    <n v="0.74099999999999999"/>
    <n v="0.68200000000000005"/>
    <n v="0.71"/>
    <n v="18074.689999999999"/>
    <n v="0"/>
    <x v="3162"/>
    <n v="0"/>
    <s v="Alto"/>
    <x v="0"/>
    <n v="0"/>
    <n v="1"/>
  </r>
  <r>
    <s v="São João Do Polêsine"/>
    <x v="3"/>
    <n v="48"/>
    <n v="0.748"/>
    <n v="0.748"/>
    <n v="0.66100000000000003"/>
    <n v="27736.22"/>
    <n v="7"/>
    <x v="3163"/>
    <n v="0"/>
    <s v="Alto"/>
    <x v="2"/>
    <n v="0"/>
    <n v="0"/>
  </r>
  <r>
    <s v="Centenário"/>
    <x v="3"/>
    <n v="38"/>
    <n v="0.70099999999999996"/>
    <n v="0.70699999999999996"/>
    <n v="0.56899999999999995"/>
    <n v="24113.98"/>
    <n v="3"/>
    <x v="3164"/>
    <n v="0"/>
    <s v="Alto"/>
    <x v="2"/>
    <n v="0"/>
    <n v="0"/>
  </r>
  <r>
    <s v="Galiléia"/>
    <x v="4"/>
    <n v="297"/>
    <n v="0.65400000000000003"/>
    <n v="0.64500000000000002"/>
    <n v="0.54600000000000004"/>
    <n v="10219.86"/>
    <n v="4"/>
    <x v="3165"/>
    <n v="0"/>
    <s v="Médio"/>
    <x v="0"/>
    <n v="0"/>
    <n v="0"/>
  </r>
  <r>
    <s v="Governador Archer"/>
    <x v="18"/>
    <n v="495"/>
    <n v="0.56499999999999995"/>
    <n v="0.54500000000000004"/>
    <n v="0.48099999999999998"/>
    <n v="6720.65"/>
    <n v="15"/>
    <x v="3166"/>
    <n v="1"/>
    <s v="Médio"/>
    <x v="3"/>
    <n v="0"/>
    <n v="0"/>
  </r>
  <r>
    <s v="Salmourão"/>
    <x v="0"/>
    <n v="235"/>
    <n v="0.72"/>
    <n v="0.67800000000000005"/>
    <n v="0.64900000000000002"/>
    <n v="13440.12"/>
    <n v="1"/>
    <x v="3167"/>
    <n v="0"/>
    <s v="Alto"/>
    <x v="0"/>
    <n v="0"/>
    <n v="1"/>
  </r>
  <r>
    <s v="Nova Pádua"/>
    <x v="3"/>
    <n v="36"/>
    <n v="0.76"/>
    <n v="0.76200000000000001"/>
    <n v="0.67800000000000005"/>
    <n v="26630.39"/>
    <n v="0"/>
    <x v="3168"/>
    <n v="0"/>
    <s v="Alto"/>
    <x v="2"/>
    <n v="0"/>
    <n v="1"/>
  </r>
  <r>
    <s v="Itaguaru"/>
    <x v="10"/>
    <n v="175"/>
    <n v="0.71799999999999997"/>
    <n v="0.68899999999999995"/>
    <n v="0.64800000000000002"/>
    <n v="12432.75"/>
    <n v="4"/>
    <x v="3169"/>
    <n v="0"/>
    <s v="Alto"/>
    <x v="1"/>
    <n v="0"/>
    <n v="0"/>
  </r>
  <r>
    <s v="Cerro Branco"/>
    <x v="3"/>
    <n v="45"/>
    <n v="0.66"/>
    <n v="0.67100000000000004"/>
    <n v="0.52700000000000002"/>
    <n v="14506.57"/>
    <n v="9"/>
    <x v="3170"/>
    <n v="0"/>
    <s v="Médio"/>
    <x v="2"/>
    <n v="0"/>
    <n v="0"/>
  </r>
  <r>
    <s v="Abdon Batista"/>
    <x v="14"/>
    <n v="32"/>
    <n v="0.69"/>
    <n v="0.66"/>
    <n v="0.625"/>
    <n v="24739.02"/>
    <n v="1"/>
    <x v="3171"/>
    <n v="0"/>
    <s v="Médio"/>
    <x v="2"/>
    <n v="0"/>
    <n v="1"/>
  </r>
  <r>
    <s v="São Vendelino"/>
    <x v="3"/>
    <n v="52"/>
    <n v="0.754"/>
    <n v="0.74299999999999999"/>
    <n v="0.67700000000000005"/>
    <n v="30133.439999999999"/>
    <n v="0"/>
    <x v="3172"/>
    <n v="0"/>
    <s v="Alto"/>
    <x v="2"/>
    <n v="0"/>
    <n v="1"/>
  </r>
  <r>
    <s v="Combinado"/>
    <x v="20"/>
    <n v="297"/>
    <n v="0.7"/>
    <n v="0.64900000000000002"/>
    <n v="0.63900000000000001"/>
    <n v="12704.58"/>
    <n v="1"/>
    <x v="3173"/>
    <n v="0"/>
    <s v="Alto"/>
    <x v="4"/>
    <n v="0"/>
    <n v="1"/>
  </r>
  <r>
    <s v="Porto Rico"/>
    <x v="6"/>
    <n v="84"/>
    <n v="0.73499999999999999"/>
    <n v="0.69099999999999995"/>
    <n v="0.68"/>
    <n v="23586.69"/>
    <n v="1"/>
    <x v="3174"/>
    <n v="0"/>
    <s v="Alto"/>
    <x v="2"/>
    <n v="0"/>
    <n v="1"/>
  </r>
  <r>
    <s v="São Domingos Do Sul"/>
    <x v="3"/>
    <n v="71"/>
    <n v="0.76300000000000001"/>
    <n v="0.78"/>
    <n v="0.68"/>
    <n v="19556.84"/>
    <n v="1"/>
    <x v="3175"/>
    <n v="0"/>
    <s v="Alto"/>
    <x v="2"/>
    <n v="0"/>
    <n v="1"/>
  </r>
  <r>
    <s v="Monteiro Lobato"/>
    <x v="0"/>
    <n v="77"/>
    <n v="0.71"/>
    <n v="0.69199999999999995"/>
    <n v="0.627"/>
    <n v="12828.99"/>
    <n v="3"/>
    <x v="3176"/>
    <n v="0"/>
    <s v="Alto"/>
    <x v="0"/>
    <n v="0"/>
    <n v="0"/>
  </r>
  <r>
    <s v="União Do Oeste"/>
    <x v="14"/>
    <n v="60"/>
    <n v="0.70499999999999996"/>
    <n v="0.70299999999999996"/>
    <n v="0.60599999999999998"/>
    <n v="21532.97"/>
    <n v="3"/>
    <x v="3177"/>
    <n v="0"/>
    <s v="Alto"/>
    <x v="2"/>
    <n v="0"/>
    <n v="0"/>
  </r>
  <r>
    <s v="Piquerobi"/>
    <x v="0"/>
    <n v="127"/>
    <n v="0.71099999999999997"/>
    <n v="0.66900000000000004"/>
    <n v="0.64400000000000002"/>
    <n v="15107.21"/>
    <n v="1"/>
    <x v="3178"/>
    <n v="0"/>
    <s v="Alto"/>
    <x v="0"/>
    <n v="0"/>
    <n v="1"/>
  </r>
  <r>
    <s v="Moeda"/>
    <x v="4"/>
    <n v="78"/>
    <n v="0.63800000000000001"/>
    <n v="0.65700000000000003"/>
    <n v="0.49399999999999999"/>
    <n v="11261.84"/>
    <n v="2"/>
    <x v="3179"/>
    <n v="0"/>
    <s v="Médio"/>
    <x v="0"/>
    <n v="0"/>
    <n v="1"/>
  </r>
  <r>
    <s v="Vanini"/>
    <x v="3"/>
    <n v="32"/>
    <n v="0.75700000000000001"/>
    <n v="0.73599999999999999"/>
    <n v="0.70399999999999996"/>
    <n v="26558.02"/>
    <n v="0"/>
    <x v="3180"/>
    <n v="0"/>
    <s v="Alto"/>
    <x v="2"/>
    <n v="0"/>
    <n v="1"/>
  </r>
  <r>
    <s v="São Bonifácio"/>
    <x v="14"/>
    <n v="29"/>
    <n v="0.73099999999999998"/>
    <n v="0.72899999999999998"/>
    <n v="0.622"/>
    <n v="18976.25"/>
    <n v="5"/>
    <x v="3181"/>
    <n v="0"/>
    <s v="Alto"/>
    <x v="2"/>
    <n v="0"/>
    <n v="0"/>
  </r>
  <r>
    <s v="Faro"/>
    <x v="12"/>
    <n v="577"/>
    <n v="0.56299999999999994"/>
    <n v="0.501"/>
    <n v="0.47"/>
    <n v="7564.23"/>
    <n v="8"/>
    <x v="3182"/>
    <n v="1"/>
    <s v="Médio"/>
    <x v="4"/>
    <n v="0"/>
    <n v="0"/>
  </r>
  <r>
    <s v="Redenção Da Serra"/>
    <x v="0"/>
    <n v="58"/>
    <n v="0.65700000000000003"/>
    <n v="0.63300000000000001"/>
    <n v="0.56000000000000005"/>
    <n v="13717.38"/>
    <n v="1"/>
    <x v="3183"/>
    <n v="0"/>
    <s v="Médio"/>
    <x v="0"/>
    <n v="0"/>
    <n v="1"/>
  </r>
  <r>
    <s v="Lupércio"/>
    <x v="0"/>
    <n v="211"/>
    <n v="0.72"/>
    <n v="0.67900000000000005"/>
    <n v="0.67400000000000004"/>
    <n v="11416.47"/>
    <n v="1"/>
    <x v="3184"/>
    <n v="0"/>
    <s v="Alto"/>
    <x v="0"/>
    <n v="0"/>
    <n v="1"/>
  </r>
  <r>
    <s v="Itabi"/>
    <x v="21"/>
    <n v="121"/>
    <n v="0.60199999999999998"/>
    <n v="0.56899999999999995"/>
    <n v="0.51200000000000001"/>
    <n v="10276.19"/>
    <n v="2"/>
    <x v="3185"/>
    <n v="0"/>
    <s v="Médio"/>
    <x v="3"/>
    <n v="0"/>
    <n v="1"/>
  </r>
  <r>
    <s v="Silveira Martins"/>
    <x v="3"/>
    <n v="47"/>
    <n v="0.74199999999999999"/>
    <n v="0.74399999999999999"/>
    <n v="0.64400000000000002"/>
    <n v="20686.169999999998"/>
    <n v="1"/>
    <x v="3186"/>
    <n v="0"/>
    <s v="Alto"/>
    <x v="2"/>
    <n v="0"/>
    <n v="1"/>
  </r>
  <r>
    <s v="Júlio Mesquita"/>
    <x v="0"/>
    <n v="192"/>
    <n v="0.71599999999999997"/>
    <n v="0.65900000000000003"/>
    <n v="0.68600000000000005"/>
    <n v="10823.59"/>
    <n v="2"/>
    <x v="3187"/>
    <n v="0"/>
    <s v="Alto"/>
    <x v="0"/>
    <n v="0"/>
    <n v="1"/>
  </r>
  <r>
    <s v="Ivorá"/>
    <x v="3"/>
    <n v="30"/>
    <n v="0.72"/>
    <n v="0.71199999999999997"/>
    <n v="0.60199999999999998"/>
    <n v="23469.7"/>
    <n v="3"/>
    <x v="3188"/>
    <n v="0"/>
    <s v="Alto"/>
    <x v="2"/>
    <n v="0"/>
    <n v="0"/>
  </r>
  <r>
    <s v="Alvinlândia"/>
    <x v="0"/>
    <n v="153"/>
    <n v="0.72199999999999998"/>
    <n v="0.72099999999999997"/>
    <n v="0.65900000000000003"/>
    <n v="14823.57"/>
    <n v="2"/>
    <x v="3189"/>
    <n v="0"/>
    <s v="Alto"/>
    <x v="0"/>
    <n v="0"/>
    <n v="1"/>
  </r>
  <r>
    <s v="Canhoba"/>
    <x v="21"/>
    <n v="88"/>
    <n v="0.56899999999999995"/>
    <n v="0.55300000000000005"/>
    <n v="0.46200000000000002"/>
    <n v="10962.52"/>
    <n v="0"/>
    <x v="3190"/>
    <n v="1"/>
    <s v="Médio"/>
    <x v="3"/>
    <n v="0"/>
    <n v="1"/>
  </r>
  <r>
    <s v="Presidente Kennedy"/>
    <x v="15"/>
    <n v="183"/>
    <n v="0.65700000000000003"/>
    <n v="0.63600000000000001"/>
    <n v="0.55300000000000005"/>
    <n v="169012.45"/>
    <n v="10"/>
    <x v="3191"/>
    <n v="0"/>
    <s v="Médio"/>
    <x v="0"/>
    <n v="0"/>
    <n v="0"/>
  </r>
  <r>
    <s v="São Gonçalo Do Rio Abaixo"/>
    <x v="4"/>
    <n v="234"/>
    <n v="0.66700000000000004"/>
    <n v="0.65800000000000003"/>
    <n v="0.56899999999999995"/>
    <n v="179339.36"/>
    <n v="5"/>
    <x v="3192"/>
    <n v="0"/>
    <s v="Médio"/>
    <x v="0"/>
    <n v="0"/>
    <n v="0"/>
  </r>
  <r>
    <s v="Alhandra"/>
    <x v="17"/>
    <n v="827"/>
    <n v="0.57999999999999996"/>
    <n v="0.54400000000000004"/>
    <n v="0.46500000000000002"/>
    <n v="44508.6"/>
    <n v="3"/>
    <x v="3193"/>
    <n v="1"/>
    <s v="Médio"/>
    <x v="3"/>
    <n v="0"/>
    <n v="0"/>
  </r>
  <r>
    <s v="Tapurah"/>
    <x v="8"/>
    <n v="429"/>
    <n v="0.71"/>
    <n v="0.73799999999999999"/>
    <n v="0.59399999999999997"/>
    <n v="62136.02"/>
    <n v="9"/>
    <x v="3194"/>
    <n v="0"/>
    <s v="Alto"/>
    <x v="1"/>
    <n v="0"/>
    <n v="0"/>
  </r>
  <r>
    <s v="Piratuba"/>
    <x v="14"/>
    <n v="123"/>
    <n v="0.75800000000000001"/>
    <n v="0.73599999999999999"/>
    <n v="0.71399999999999997"/>
    <n v="180824.63"/>
    <n v="3"/>
    <x v="3195"/>
    <n v="0"/>
    <s v="Alto"/>
    <x v="2"/>
    <n v="0"/>
    <n v="0"/>
  </r>
  <r>
    <s v="Itatiaiuçu"/>
    <x v="4"/>
    <n v="348"/>
    <n v="0.67700000000000005"/>
    <n v="0.66100000000000003"/>
    <n v="0.56299999999999994"/>
    <n v="66981"/>
    <n v="11"/>
    <x v="3196"/>
    <n v="0"/>
    <s v="Médio"/>
    <x v="0"/>
    <n v="0"/>
    <n v="0"/>
  </r>
  <r>
    <s v="Giruá"/>
    <x v="3"/>
    <n v="542"/>
    <n v="0.72099999999999997"/>
    <n v="0.70699999999999996"/>
    <n v="0.629"/>
    <n v="42423.42"/>
    <n v="21"/>
    <x v="3197"/>
    <n v="0"/>
    <s v="Alto"/>
    <x v="2"/>
    <n v="0"/>
    <n v="0"/>
  </r>
  <r>
    <s v="Aripuanã"/>
    <x v="8"/>
    <n v="847"/>
    <n v="0.67500000000000004"/>
    <n v="0.68200000000000005"/>
    <n v="0.55300000000000005"/>
    <n v="32753.74"/>
    <n v="16"/>
    <x v="3198"/>
    <n v="0"/>
    <s v="Médio"/>
    <x v="1"/>
    <n v="0"/>
    <n v="0"/>
  </r>
  <r>
    <s v="Nova Hartz"/>
    <x v="3"/>
    <n v="1048"/>
    <n v="0.69"/>
    <n v="0.69399999999999995"/>
    <n v="0.56299999999999994"/>
    <n v="33832.410000000003"/>
    <n v="19"/>
    <x v="3199"/>
    <n v="0"/>
    <s v="Médio"/>
    <x v="2"/>
    <n v="1"/>
    <n v="0"/>
  </r>
  <r>
    <s v="Espumoso"/>
    <x v="3"/>
    <n v="490"/>
    <n v="0.76500000000000001"/>
    <n v="0.747"/>
    <n v="0.67700000000000005"/>
    <n v="42421.91"/>
    <n v="19"/>
    <x v="3200"/>
    <n v="0"/>
    <s v="Alto"/>
    <x v="2"/>
    <n v="0"/>
    <n v="0"/>
  </r>
  <r>
    <s v="Cerro Largo"/>
    <x v="3"/>
    <n v="514"/>
    <n v="0.76400000000000001"/>
    <n v="0.752"/>
    <n v="0.69799999999999995"/>
    <n v="45330.48"/>
    <n v="27"/>
    <x v="3201"/>
    <n v="0"/>
    <s v="Alto"/>
    <x v="2"/>
    <n v="0"/>
    <n v="0"/>
  </r>
  <r>
    <s v="Sonora"/>
    <x v="13"/>
    <n v="947"/>
    <n v="0.68"/>
    <n v="0.70599999999999996"/>
    <n v="0.55700000000000005"/>
    <n v="34566.46"/>
    <n v="5"/>
    <x v="3202"/>
    <n v="0"/>
    <s v="Médio"/>
    <x v="1"/>
    <n v="0"/>
    <n v="0"/>
  </r>
  <r>
    <s v="Óbidos"/>
    <x v="12"/>
    <n v="2074"/>
    <n v="0.59399999999999997"/>
    <n v="0.55600000000000005"/>
    <n v="0.499"/>
    <n v="12100.42"/>
    <n v="53"/>
    <x v="3203"/>
    <n v="1"/>
    <s v="Médio"/>
    <x v="4"/>
    <n v="1"/>
    <n v="0"/>
  </r>
  <r>
    <s v="Pedro Afonso"/>
    <x v="20"/>
    <n v="684"/>
    <n v="0.73199999999999998"/>
    <n v="0.69899999999999995"/>
    <n v="0.66400000000000003"/>
    <n v="46723.7"/>
    <n v="6"/>
    <x v="3204"/>
    <n v="0"/>
    <s v="Alto"/>
    <x v="4"/>
    <n v="0"/>
    <n v="0"/>
  </r>
  <r>
    <s v="Antônio Carlos"/>
    <x v="14"/>
    <n v="101"/>
    <n v="0.75"/>
    <n v="0.76800000000000002"/>
    <n v="0.61499999999999999"/>
    <n v="72874.820000000007"/>
    <n v="8"/>
    <x v="3205"/>
    <n v="0"/>
    <s v="Alto"/>
    <x v="2"/>
    <n v="0"/>
    <n v="0"/>
  </r>
  <r>
    <s v="Encruzilhada Do Sul"/>
    <x v="3"/>
    <n v="910"/>
    <n v="0.65700000000000003"/>
    <n v="0.67700000000000005"/>
    <n v="0.47799999999999998"/>
    <n v="21889.73"/>
    <n v="28"/>
    <x v="3206"/>
    <n v="0"/>
    <s v="Médio"/>
    <x v="2"/>
    <n v="0"/>
    <n v="0"/>
  </r>
  <r>
    <s v="Touros"/>
    <x v="16"/>
    <n v="764"/>
    <n v="0.56999999999999995"/>
    <n v="0.56200000000000006"/>
    <n v="0.46600000000000003"/>
    <n v="16075.71"/>
    <n v="11"/>
    <x v="3207"/>
    <n v="1"/>
    <s v="Médio"/>
    <x v="3"/>
    <n v="0"/>
    <n v="0"/>
  </r>
  <r>
    <s v="Luiz Alves"/>
    <x v="14"/>
    <n v="143"/>
    <n v="0.73699999999999999"/>
    <n v="0.76600000000000001"/>
    <n v="0.6"/>
    <n v="44253.38"/>
    <n v="13"/>
    <x v="3208"/>
    <n v="0"/>
    <s v="Alto"/>
    <x v="2"/>
    <n v="0"/>
    <n v="0"/>
  </r>
  <r>
    <s v="Poxoréu"/>
    <x v="8"/>
    <n v="677"/>
    <n v="0.68"/>
    <n v="0.65300000000000002"/>
    <n v="0.57299999999999995"/>
    <n v="32843.980000000003"/>
    <n v="8"/>
    <x v="3209"/>
    <n v="0"/>
    <s v="Médio"/>
    <x v="1"/>
    <n v="0"/>
    <n v="0"/>
  </r>
  <r>
    <s v="Bom Princípio"/>
    <x v="3"/>
    <n v="434"/>
    <n v="0.746"/>
    <n v="0.751"/>
    <n v="0.66100000000000003"/>
    <n v="40058.32"/>
    <n v="26"/>
    <x v="3210"/>
    <n v="0"/>
    <s v="Alto"/>
    <x v="2"/>
    <n v="0"/>
    <n v="0"/>
  </r>
  <r>
    <s v="Miranda Do Norte"/>
    <x v="18"/>
    <n v="1405"/>
    <n v="0.61"/>
    <n v="0.55000000000000004"/>
    <n v="0.55000000000000004"/>
    <n v="16763.560000000001"/>
    <n v="0"/>
    <x v="3211"/>
    <n v="0"/>
    <s v="Médio"/>
    <x v="3"/>
    <n v="1"/>
    <n v="1"/>
  </r>
  <r>
    <s v="São João Do Triunfo"/>
    <x v="6"/>
    <n v="292"/>
    <n v="0.629"/>
    <n v="0.65500000000000003"/>
    <n v="0.47499999999999998"/>
    <n v="30780.46"/>
    <n v="15"/>
    <x v="3212"/>
    <n v="0"/>
    <s v="Médio"/>
    <x v="2"/>
    <n v="0"/>
    <n v="0"/>
  </r>
  <r>
    <s v="Alpestre"/>
    <x v="3"/>
    <n v="93"/>
    <n v="0.67"/>
    <n v="0.7"/>
    <n v="0.54300000000000004"/>
    <n v="59940.160000000003"/>
    <n v="6"/>
    <x v="3213"/>
    <n v="0"/>
    <s v="Médio"/>
    <x v="2"/>
    <n v="0"/>
    <n v="0"/>
  </r>
  <r>
    <s v="Mimoso Do Sul"/>
    <x v="15"/>
    <n v="805"/>
    <n v="0.67"/>
    <n v="0.67200000000000004"/>
    <n v="0.54100000000000004"/>
    <n v="16475.97"/>
    <n v="9"/>
    <x v="3214"/>
    <n v="0"/>
    <s v="Médio"/>
    <x v="0"/>
    <n v="0"/>
    <n v="0"/>
  </r>
  <r>
    <s v="Imbé"/>
    <x v="3"/>
    <n v="858"/>
    <n v="0.76400000000000001"/>
    <n v="0.82499999999999996"/>
    <n v="0.63800000000000001"/>
    <n v="21342.58"/>
    <n v="6"/>
    <x v="3215"/>
    <n v="0"/>
    <s v="Alto"/>
    <x v="2"/>
    <n v="0"/>
    <n v="0"/>
  </r>
  <r>
    <s v="Alto Do Rodrigues"/>
    <x v="16"/>
    <n v="558"/>
    <n v="0.67200000000000004"/>
    <n v="0.64700000000000002"/>
    <n v="0.58499999999999996"/>
    <n v="30135.98"/>
    <n v="7"/>
    <x v="3216"/>
    <n v="0"/>
    <s v="Médio"/>
    <x v="3"/>
    <n v="0"/>
    <n v="0"/>
  </r>
  <r>
    <s v="Quaraí"/>
    <x v="3"/>
    <n v="1158"/>
    <n v="0.7"/>
    <n v="0.67300000000000004"/>
    <n v="0.60899999999999999"/>
    <n v="17819.009999999998"/>
    <n v="16"/>
    <x v="3217"/>
    <n v="0"/>
    <s v="Alto"/>
    <x v="2"/>
    <n v="1"/>
    <n v="0"/>
  </r>
  <r>
    <s v="Pinheiros"/>
    <x v="15"/>
    <n v="1168"/>
    <n v="0.67"/>
    <n v="0.66800000000000004"/>
    <n v="0.55800000000000005"/>
    <n v="15474.98"/>
    <n v="16"/>
    <x v="3218"/>
    <n v="0"/>
    <s v="Médio"/>
    <x v="0"/>
    <n v="1"/>
    <n v="0"/>
  </r>
  <r>
    <s v="Laguna Carapã"/>
    <x v="13"/>
    <n v="141"/>
    <n v="0.67200000000000004"/>
    <n v="0.67600000000000005"/>
    <n v="0.54500000000000004"/>
    <n v="57689.46"/>
    <n v="2"/>
    <x v="3219"/>
    <n v="0"/>
    <s v="Médio"/>
    <x v="1"/>
    <n v="0"/>
    <n v="1"/>
  </r>
  <r>
    <s v="Rio Bananal"/>
    <x v="15"/>
    <n v="338"/>
    <n v="0.68"/>
    <n v="0.68"/>
    <n v="0.57899999999999996"/>
    <n v="21030.04"/>
    <n v="15"/>
    <x v="3220"/>
    <n v="0"/>
    <s v="Médio"/>
    <x v="0"/>
    <n v="0"/>
    <n v="0"/>
  </r>
  <r>
    <s v="Jóia"/>
    <x v="3"/>
    <n v="94"/>
    <n v="0.69"/>
    <n v="0.67100000000000004"/>
    <n v="0.57199999999999995"/>
    <n v="46616.31"/>
    <n v="17"/>
    <x v="3221"/>
    <n v="0"/>
    <s v="Médio"/>
    <x v="2"/>
    <n v="0"/>
    <n v="0"/>
  </r>
  <r>
    <s v="Restinga Sêca"/>
    <x v="3"/>
    <n v="376"/>
    <n v="0.68"/>
    <n v="0.70899999999999996"/>
    <n v="0.54200000000000004"/>
    <n v="24672.07"/>
    <n v="12"/>
    <x v="3222"/>
    <n v="0"/>
    <s v="Médio"/>
    <x v="2"/>
    <n v="0"/>
    <n v="0"/>
  </r>
  <r>
    <s v="Maragogipe"/>
    <x v="7"/>
    <n v="1445"/>
    <n v="0.621"/>
    <n v="0.58199999999999996"/>
    <n v="0.51800000000000002"/>
    <n v="8727.02"/>
    <n v="6"/>
    <x v="3223"/>
    <n v="0"/>
    <s v="Médio"/>
    <x v="3"/>
    <n v="1"/>
    <n v="0"/>
  </r>
  <r>
    <s v="Matipó"/>
    <x v="4"/>
    <n v="939"/>
    <n v="0.63100000000000001"/>
    <n v="0.63"/>
    <n v="0.51100000000000001"/>
    <n v="21346.34"/>
    <n v="8"/>
    <x v="3224"/>
    <n v="0"/>
    <s v="Médio"/>
    <x v="0"/>
    <n v="0"/>
    <n v="0"/>
  </r>
  <r>
    <s v="Dionísio Cerqueira"/>
    <x v="14"/>
    <n v="448"/>
    <n v="0.70599999999999996"/>
    <n v="0.70299999999999996"/>
    <n v="0.61"/>
    <n v="26012.7"/>
    <n v="8"/>
    <x v="3225"/>
    <n v="0"/>
    <s v="Alto"/>
    <x v="2"/>
    <n v="0"/>
    <n v="0"/>
  </r>
  <r>
    <s v="Santo Inácio"/>
    <x v="6"/>
    <n v="197"/>
    <n v="0.74"/>
    <n v="0.746"/>
    <n v="0.64100000000000001"/>
    <n v="68161.59"/>
    <n v="3"/>
    <x v="3226"/>
    <n v="0"/>
    <s v="Alto"/>
    <x v="2"/>
    <n v="0"/>
    <n v="0"/>
  </r>
  <r>
    <s v="Feliz Natal"/>
    <x v="8"/>
    <n v="652"/>
    <n v="0.69"/>
    <n v="0.73699999999999999"/>
    <n v="0.54800000000000004"/>
    <n v="28302.55"/>
    <n v="9"/>
    <x v="3227"/>
    <n v="0"/>
    <s v="Médio"/>
    <x v="1"/>
    <n v="0"/>
    <n v="0"/>
  </r>
  <r>
    <s v="Barra Dos Coqueiros"/>
    <x v="21"/>
    <n v="1369"/>
    <n v="0.64900000000000002"/>
    <n v="0.64700000000000002"/>
    <n v="0.54500000000000004"/>
    <n v="12571.31"/>
    <n v="9"/>
    <x v="3228"/>
    <n v="0"/>
    <s v="Médio"/>
    <x v="3"/>
    <n v="1"/>
    <n v="0"/>
  </r>
  <r>
    <s v="Nonoai"/>
    <x v="3"/>
    <n v="444"/>
    <n v="0.7"/>
    <n v="0.70299999999999996"/>
    <n v="0.59099999999999997"/>
    <n v="29239.75"/>
    <n v="8"/>
    <x v="3229"/>
    <n v="0"/>
    <s v="Alto"/>
    <x v="2"/>
    <n v="0"/>
    <n v="0"/>
  </r>
  <r>
    <s v="Campo Magro"/>
    <x v="6"/>
    <n v="1218"/>
    <n v="0.70099999999999996"/>
    <n v="0.68500000000000005"/>
    <n v="0.60699999999999998"/>
    <n v="12781.85"/>
    <n v="4"/>
    <x v="3230"/>
    <n v="0"/>
    <s v="Alto"/>
    <x v="2"/>
    <n v="1"/>
    <n v="0"/>
  </r>
  <r>
    <s v="Porto Dos Gaúchos"/>
    <x v="8"/>
    <n v="119"/>
    <n v="0.68500000000000005"/>
    <n v="0.70299999999999996"/>
    <n v="0.56100000000000005"/>
    <n v="66527.17"/>
    <n v="6"/>
    <x v="3231"/>
    <n v="0"/>
    <s v="Médio"/>
    <x v="1"/>
    <n v="0"/>
    <n v="0"/>
  </r>
  <r>
    <s v="Estrela Do Sul"/>
    <x v="4"/>
    <n v="324"/>
    <n v="0.69599999999999995"/>
    <n v="0.69399999999999995"/>
    <n v="0.57899999999999996"/>
    <n v="43501.52"/>
    <n v="4"/>
    <x v="3232"/>
    <n v="0"/>
    <s v="Médio"/>
    <x v="0"/>
    <n v="0"/>
    <n v="0"/>
  </r>
  <r>
    <s v="Entre-Ijuís"/>
    <x v="3"/>
    <n v="268"/>
    <n v="0.68"/>
    <n v="0.69199999999999995"/>
    <n v="0.54800000000000004"/>
    <n v="38038.620000000003"/>
    <n v="6"/>
    <x v="3233"/>
    <n v="0"/>
    <s v="Médio"/>
    <x v="2"/>
    <n v="0"/>
    <n v="0"/>
  </r>
  <r>
    <s v="Condor"/>
    <x v="3"/>
    <n v="211"/>
    <n v="0.747"/>
    <n v="0.73499999999999999"/>
    <n v="0.66600000000000004"/>
    <n v="50069.74"/>
    <n v="5"/>
    <x v="3234"/>
    <n v="0"/>
    <s v="Alto"/>
    <x v="2"/>
    <n v="0"/>
    <n v="0"/>
  </r>
  <r>
    <s v="São Pedro Do Sul"/>
    <x v="3"/>
    <n v="522"/>
    <n v="0.71"/>
    <n v="0.69799999999999995"/>
    <n v="0.61899999999999999"/>
    <n v="20113.240000000002"/>
    <n v="17"/>
    <x v="3235"/>
    <n v="0"/>
    <s v="Alto"/>
    <x v="2"/>
    <n v="0"/>
    <n v="0"/>
  </r>
  <r>
    <s v="Indiara"/>
    <x v="10"/>
    <n v="705"/>
    <n v="0.70099999999999996"/>
    <n v="0.69399999999999995"/>
    <n v="0.59299999999999997"/>
    <n v="21966.959999999999"/>
    <n v="13"/>
    <x v="3236"/>
    <n v="0"/>
    <s v="Alto"/>
    <x v="1"/>
    <n v="0"/>
    <n v="0"/>
  </r>
  <r>
    <s v="Irineópolis"/>
    <x v="14"/>
    <n v="221"/>
    <n v="0.7"/>
    <n v="0.72"/>
    <n v="0.56699999999999995"/>
    <n v="29399.46"/>
    <n v="2"/>
    <x v="3237"/>
    <n v="0"/>
    <s v="Alto"/>
    <x v="2"/>
    <n v="0"/>
    <n v="1"/>
  </r>
  <r>
    <s v="Caracaraí"/>
    <x v="25"/>
    <n v="874"/>
    <n v="0.624"/>
    <n v="0.60099999999999998"/>
    <n v="0.51800000000000002"/>
    <n v="15720.08"/>
    <n v="1"/>
    <x v="3238"/>
    <n v="0"/>
    <s v="Médio"/>
    <x v="4"/>
    <n v="0"/>
    <n v="1"/>
  </r>
  <r>
    <s v="Aliança"/>
    <x v="5"/>
    <n v="1388"/>
    <n v="0.60399999999999998"/>
    <n v="0.56499999999999995"/>
    <n v="0.48799999999999999"/>
    <n v="8367.2000000000007"/>
    <n v="5"/>
    <x v="3239"/>
    <n v="0"/>
    <s v="Médio"/>
    <x v="3"/>
    <n v="1"/>
    <n v="0"/>
  </r>
  <r>
    <s v="Seberi"/>
    <x v="3"/>
    <n v="298"/>
    <n v="0.72299999999999998"/>
    <n v="0.70599999999999996"/>
    <n v="0.62"/>
    <n v="28600.34"/>
    <n v="10"/>
    <x v="3240"/>
    <n v="0"/>
    <s v="Alto"/>
    <x v="2"/>
    <n v="0"/>
    <n v="0"/>
  </r>
  <r>
    <s v="Pindaré-Mirim"/>
    <x v="18"/>
    <n v="1766"/>
    <n v="0.63300000000000001"/>
    <n v="0.56799999999999995"/>
    <n v="0.59199999999999997"/>
    <n v="9764.5400000000009"/>
    <n v="2"/>
    <x v="3241"/>
    <n v="0"/>
    <s v="Médio"/>
    <x v="3"/>
    <n v="1"/>
    <n v="1"/>
  </r>
  <r>
    <s v="Floresta Do Araguaia"/>
    <x v="12"/>
    <n v="728"/>
    <n v="0.58299999999999996"/>
    <n v="0.57299999999999995"/>
    <n v="0.437"/>
    <n v="16151.54"/>
    <n v="21"/>
    <x v="3242"/>
    <n v="1"/>
    <s v="Médio"/>
    <x v="4"/>
    <n v="0"/>
    <n v="0"/>
  </r>
  <r>
    <s v="Umbaúba"/>
    <x v="21"/>
    <n v="1016"/>
    <n v="0.57899999999999996"/>
    <n v="0.56699999999999995"/>
    <n v="0.47599999999999998"/>
    <n v="12389.41"/>
    <n v="18"/>
    <x v="3243"/>
    <n v="1"/>
    <s v="Médio"/>
    <x v="3"/>
    <n v="1"/>
    <n v="0"/>
  </r>
  <r>
    <s v="Muniz Freire"/>
    <x v="15"/>
    <n v="450"/>
    <n v="0.64500000000000002"/>
    <n v="0.63700000000000001"/>
    <n v="0.51200000000000001"/>
    <n v="16311.14"/>
    <n v="3"/>
    <x v="3244"/>
    <n v="0"/>
    <s v="Médio"/>
    <x v="0"/>
    <n v="0"/>
    <n v="0"/>
  </r>
  <r>
    <s v="Rosário Oeste"/>
    <x v="8"/>
    <n v="476"/>
    <n v="0.65"/>
    <n v="0.65300000000000002"/>
    <n v="0.52"/>
    <n v="17994.16"/>
    <n v="8"/>
    <x v="3245"/>
    <n v="0"/>
    <s v="Médio"/>
    <x v="1"/>
    <n v="0"/>
    <n v="0"/>
  </r>
  <r>
    <s v="Carapebus"/>
    <x v="1"/>
    <n v="596"/>
    <n v="0.71299999999999997"/>
    <n v="0.69899999999999995"/>
    <n v="0.64400000000000002"/>
    <n v="19832.89"/>
    <n v="3"/>
    <x v="3246"/>
    <n v="0"/>
    <s v="Alto"/>
    <x v="0"/>
    <n v="0"/>
    <n v="0"/>
  </r>
  <r>
    <s v="Raul Soares"/>
    <x v="4"/>
    <n v="723"/>
    <n v="0.65500000000000003"/>
    <n v="0.65800000000000003"/>
    <n v="0.52"/>
    <n v="12128.59"/>
    <n v="28"/>
    <x v="3247"/>
    <n v="0"/>
    <s v="Médio"/>
    <x v="0"/>
    <n v="0"/>
    <n v="0"/>
  </r>
  <r>
    <s v="Epitaciolândia"/>
    <x v="26"/>
    <n v="816"/>
    <n v="0.65300000000000002"/>
    <n v="0.65400000000000003"/>
    <n v="0.55300000000000005"/>
    <n v="16382.28"/>
    <n v="12"/>
    <x v="3248"/>
    <n v="0"/>
    <s v="Médio"/>
    <x v="4"/>
    <n v="0"/>
    <n v="0"/>
  </r>
  <r>
    <s v="Planalto"/>
    <x v="0"/>
    <n v="227"/>
    <n v="0.72"/>
    <n v="0.68300000000000005"/>
    <n v="0.63900000000000001"/>
    <n v="54427.24"/>
    <n v="0"/>
    <x v="3249"/>
    <n v="0"/>
    <s v="Alto"/>
    <x v="0"/>
    <n v="0"/>
    <n v="1"/>
  </r>
  <r>
    <s v="Mucajaí"/>
    <x v="25"/>
    <n v="690"/>
    <n v="0.66500000000000004"/>
    <n v="0.66100000000000003"/>
    <n v="0.54700000000000004"/>
    <n v="16304.33"/>
    <n v="2"/>
    <x v="3250"/>
    <n v="0"/>
    <s v="Médio"/>
    <x v="4"/>
    <n v="0"/>
    <n v="1"/>
  </r>
  <r>
    <s v="Santa Maria Do Pará"/>
    <x v="12"/>
    <n v="871"/>
    <n v="0.59799999999999998"/>
    <n v="0.59499999999999997"/>
    <n v="0.47099999999999997"/>
    <n v="11139.12"/>
    <n v="1"/>
    <x v="3251"/>
    <n v="1"/>
    <s v="Médio"/>
    <x v="4"/>
    <n v="0"/>
    <n v="1"/>
  </r>
  <r>
    <s v="Jauru"/>
    <x v="8"/>
    <n v="460"/>
    <n v="0.67"/>
    <n v="0.66800000000000004"/>
    <n v="0.56299999999999994"/>
    <n v="29144.31"/>
    <n v="2"/>
    <x v="3252"/>
    <n v="0"/>
    <s v="Médio"/>
    <x v="1"/>
    <n v="0"/>
    <n v="1"/>
  </r>
  <r>
    <s v="Japaratuba"/>
    <x v="21"/>
    <n v="474"/>
    <n v="0.621"/>
    <n v="0.58099999999999996"/>
    <n v="0.54400000000000004"/>
    <n v="14095.33"/>
    <n v="4"/>
    <x v="3253"/>
    <n v="0"/>
    <s v="Médio"/>
    <x v="3"/>
    <n v="0"/>
    <n v="0"/>
  </r>
  <r>
    <s v="São Domingos Do Maranhão"/>
    <x v="18"/>
    <n v="1259"/>
    <n v="0.57999999999999996"/>
    <n v="0.54900000000000004"/>
    <n v="0.504"/>
    <n v="7698.45"/>
    <n v="2"/>
    <x v="3254"/>
    <n v="1"/>
    <s v="Médio"/>
    <x v="3"/>
    <n v="1"/>
    <n v="1"/>
  </r>
  <r>
    <s v="Laurentino"/>
    <x v="14"/>
    <n v="211"/>
    <n v="0.75"/>
    <n v="0.74199999999999999"/>
    <n v="0.66200000000000003"/>
    <n v="37552.83"/>
    <n v="2"/>
    <x v="3255"/>
    <n v="0"/>
    <s v="Alto"/>
    <x v="2"/>
    <n v="0"/>
    <n v="1"/>
  </r>
  <r>
    <s v="Neópolis"/>
    <x v="21"/>
    <n v="637"/>
    <n v="0.58899999999999997"/>
    <n v="0.57499999999999996"/>
    <n v="0.505"/>
    <n v="12613.48"/>
    <n v="16"/>
    <x v="3256"/>
    <n v="1"/>
    <s v="Médio"/>
    <x v="3"/>
    <n v="0"/>
    <n v="0"/>
  </r>
  <r>
    <s v="Irupi"/>
    <x v="15"/>
    <n v="395"/>
    <n v="0.63700000000000001"/>
    <n v="0.65800000000000003"/>
    <n v="0.49299999999999999"/>
    <n v="17627.349999999999"/>
    <n v="13"/>
    <x v="3257"/>
    <n v="0"/>
    <s v="Médio"/>
    <x v="0"/>
    <n v="0"/>
    <n v="0"/>
  </r>
  <r>
    <s v="Colônia Leopoldina"/>
    <x v="19"/>
    <n v="1166"/>
    <n v="0.51700000000000002"/>
    <n v="0.54800000000000004"/>
    <n v="0.36299999999999999"/>
    <n v="10469.82"/>
    <n v="13"/>
    <x v="3258"/>
    <n v="1"/>
    <s v="Baixo"/>
    <x v="3"/>
    <n v="1"/>
    <n v="0"/>
  </r>
  <r>
    <s v="Porto De Moz"/>
    <x v="12"/>
    <n v="1526"/>
    <n v="0.503"/>
    <n v="0.51200000000000001"/>
    <n v="0.32200000000000001"/>
    <n v="5799.6"/>
    <n v="2"/>
    <x v="3259"/>
    <n v="1"/>
    <s v="Baixo"/>
    <x v="4"/>
    <n v="1"/>
    <n v="1"/>
  </r>
  <r>
    <s v="Estação"/>
    <x v="3"/>
    <n v="212"/>
    <n v="0.753"/>
    <n v="0.752"/>
    <n v="0.67400000000000004"/>
    <n v="36690.69"/>
    <n v="8"/>
    <x v="3260"/>
    <n v="0"/>
    <s v="Alto"/>
    <x v="2"/>
    <n v="0"/>
    <n v="0"/>
  </r>
  <r>
    <s v="Pedra"/>
    <x v="5"/>
    <n v="844"/>
    <n v="0.56999999999999995"/>
    <n v="0.55000000000000004"/>
    <n v="0.44500000000000001"/>
    <n v="10044.26"/>
    <n v="1"/>
    <x v="3261"/>
    <n v="1"/>
    <s v="Médio"/>
    <x v="3"/>
    <n v="0"/>
    <n v="1"/>
  </r>
  <r>
    <s v="Porto Acre"/>
    <x v="26"/>
    <n v="152"/>
    <n v="0.57999999999999996"/>
    <n v="0.59299999999999997"/>
    <n v="0.41799999999999998"/>
    <n v="13045.53"/>
    <n v="15"/>
    <x v="3262"/>
    <n v="1"/>
    <s v="Médio"/>
    <x v="4"/>
    <n v="0"/>
    <n v="0"/>
  </r>
  <r>
    <s v="Cristinápolis"/>
    <x v="21"/>
    <n v="610"/>
    <n v="0.55000000000000004"/>
    <n v="0.54"/>
    <n v="0.41399999999999998"/>
    <n v="11855.57"/>
    <n v="4"/>
    <x v="3263"/>
    <n v="1"/>
    <s v="Baixo"/>
    <x v="3"/>
    <n v="0"/>
    <n v="0"/>
  </r>
  <r>
    <s v="Ibirapitanga"/>
    <x v="7"/>
    <n v="462"/>
    <n v="0.56000000000000005"/>
    <n v="0.56100000000000005"/>
    <n v="0.41499999999999998"/>
    <n v="8829.36"/>
    <n v="19"/>
    <x v="3264"/>
    <n v="1"/>
    <s v="Médio"/>
    <x v="3"/>
    <n v="0"/>
    <n v="0"/>
  </r>
  <r>
    <s v="Bonfinópolis De Minas"/>
    <x v="4"/>
    <n v="257"/>
    <n v="0.68"/>
    <n v="0.65500000000000003"/>
    <n v="0.59799999999999998"/>
    <n v="36026.019999999997"/>
    <n v="5"/>
    <x v="3265"/>
    <n v="0"/>
    <s v="Médio"/>
    <x v="0"/>
    <n v="0"/>
    <n v="0"/>
  </r>
  <r>
    <s v="João Lisboa"/>
    <x v="18"/>
    <n v="1060"/>
    <n v="0.64"/>
    <n v="0.58499999999999996"/>
    <n v="0.57299999999999995"/>
    <n v="8692.24"/>
    <n v="4"/>
    <x v="3266"/>
    <n v="0"/>
    <s v="Médio"/>
    <x v="3"/>
    <n v="1"/>
    <n v="0"/>
  </r>
  <r>
    <s v="Conceição Da Aparecida"/>
    <x v="4"/>
    <n v="288"/>
    <n v="0.69099999999999995"/>
    <n v="0.68799999999999994"/>
    <n v="0.56599999999999995"/>
    <n v="18831.41"/>
    <n v="2"/>
    <x v="3267"/>
    <n v="0"/>
    <s v="Médio"/>
    <x v="0"/>
    <n v="0"/>
    <n v="1"/>
  </r>
  <r>
    <s v="Itaíba"/>
    <x v="5"/>
    <n v="708"/>
    <n v="0.51"/>
    <n v="0.53100000000000003"/>
    <n v="0.36399999999999999"/>
    <n v="7310.35"/>
    <n v="2"/>
    <x v="3268"/>
    <n v="1"/>
    <s v="Baixo"/>
    <x v="3"/>
    <n v="0"/>
    <n v="1"/>
  </r>
  <r>
    <s v="Quipapá"/>
    <x v="5"/>
    <n v="780"/>
    <n v="0.55200000000000005"/>
    <n v="0.53"/>
    <n v="0.42699999999999999"/>
    <n v="7502.09"/>
    <n v="3"/>
    <x v="3269"/>
    <n v="1"/>
    <s v="Médio"/>
    <x v="3"/>
    <n v="0"/>
    <n v="0"/>
  </r>
  <r>
    <s v="Tacuru"/>
    <x v="13"/>
    <n v="233"/>
    <n v="0.59299999999999997"/>
    <n v="0.61499999999999999"/>
    <n v="0.434"/>
    <n v="17173.72"/>
    <n v="1"/>
    <x v="3270"/>
    <n v="1"/>
    <s v="Médio"/>
    <x v="1"/>
    <n v="0"/>
    <n v="1"/>
  </r>
  <r>
    <s v="Potim"/>
    <x v="0"/>
    <n v="1121"/>
    <n v="0.7"/>
    <n v="0.65100000000000002"/>
    <n v="0.64600000000000002"/>
    <n v="8200.44"/>
    <n v="3"/>
    <x v="3271"/>
    <n v="0"/>
    <s v="Alto"/>
    <x v="0"/>
    <n v="1"/>
    <n v="0"/>
  </r>
  <r>
    <s v="Boa Vista Do Buricá"/>
    <x v="3"/>
    <n v="160"/>
    <n v="0.76200000000000001"/>
    <n v="0.76100000000000001"/>
    <n v="0.69699999999999995"/>
    <n v="27375.95"/>
    <n v="1"/>
    <x v="3272"/>
    <n v="0"/>
    <s v="Alto"/>
    <x v="2"/>
    <n v="0"/>
    <n v="1"/>
  </r>
  <r>
    <s v="Planalto"/>
    <x v="3"/>
    <n v="221"/>
    <n v="0.68700000000000006"/>
    <n v="0.67400000000000004"/>
    <n v="0.59699999999999998"/>
    <n v="17189.3"/>
    <n v="5"/>
    <x v="3273"/>
    <n v="0"/>
    <s v="Médio"/>
    <x v="2"/>
    <n v="0"/>
    <n v="0"/>
  </r>
  <r>
    <s v="Areia Branca"/>
    <x v="21"/>
    <n v="548"/>
    <n v="0.57899999999999996"/>
    <n v="0.57899999999999996"/>
    <n v="0.434"/>
    <n v="9784.32"/>
    <n v="1"/>
    <x v="3274"/>
    <n v="1"/>
    <s v="Médio"/>
    <x v="3"/>
    <n v="0"/>
    <n v="1"/>
  </r>
  <r>
    <s v="Sanharó"/>
    <x v="5"/>
    <n v="820"/>
    <n v="0.60299999999999998"/>
    <n v="0.56399999999999995"/>
    <n v="0.51400000000000001"/>
    <n v="6978.9"/>
    <n v="13"/>
    <x v="3275"/>
    <n v="0"/>
    <s v="Médio"/>
    <x v="3"/>
    <n v="0"/>
    <n v="0"/>
  </r>
  <r>
    <s v="Miraí"/>
    <x v="4"/>
    <n v="569"/>
    <n v="0.68"/>
    <n v="0.66300000000000003"/>
    <n v="0.56699999999999995"/>
    <n v="11752.52"/>
    <n v="9"/>
    <x v="3276"/>
    <n v="0"/>
    <s v="Médio"/>
    <x v="0"/>
    <n v="0"/>
    <n v="0"/>
  </r>
  <r>
    <s v="São Martinho Da Serra"/>
    <x v="3"/>
    <n v="48"/>
    <n v="0.65200000000000002"/>
    <n v="0.65900000000000003"/>
    <n v="0.496"/>
    <n v="52535.08"/>
    <n v="0"/>
    <x v="3277"/>
    <n v="0"/>
    <s v="Médio"/>
    <x v="2"/>
    <n v="0"/>
    <n v="1"/>
  </r>
  <r>
    <s v="Nova Monte Verde"/>
    <x v="8"/>
    <n v="257"/>
    <n v="0.69099999999999995"/>
    <n v="0.69"/>
    <n v="0.58199999999999996"/>
    <n v="19561.72"/>
    <n v="6"/>
    <x v="3278"/>
    <n v="0"/>
    <s v="Médio"/>
    <x v="1"/>
    <n v="0"/>
    <n v="0"/>
  </r>
  <r>
    <s v="Arealva"/>
    <x v="0"/>
    <n v="274"/>
    <n v="0.74"/>
    <n v="0.71799999999999997"/>
    <n v="0.68300000000000005"/>
    <n v="20317.669999999998"/>
    <n v="3"/>
    <x v="3279"/>
    <n v="0"/>
    <s v="Alto"/>
    <x v="0"/>
    <n v="0"/>
    <n v="0"/>
  </r>
  <r>
    <s v="Mata Grande"/>
    <x v="19"/>
    <n v="463"/>
    <n v="0.504"/>
    <n v="0.50600000000000001"/>
    <n v="0.36899999999999999"/>
    <n v="6599.27"/>
    <n v="28"/>
    <x v="3280"/>
    <n v="1"/>
    <s v="Baixo"/>
    <x v="3"/>
    <n v="0"/>
    <n v="0"/>
  </r>
  <r>
    <s v="Formigueiro"/>
    <x v="3"/>
    <n v="99"/>
    <n v="0.68200000000000005"/>
    <n v="0.69"/>
    <n v="0.54900000000000004"/>
    <n v="23523.94"/>
    <n v="11"/>
    <x v="3281"/>
    <n v="0"/>
    <s v="Médio"/>
    <x v="2"/>
    <n v="0"/>
    <n v="0"/>
  </r>
  <r>
    <s v="Cristina"/>
    <x v="4"/>
    <n v="290"/>
    <n v="0.67"/>
    <n v="0.64500000000000002"/>
    <n v="0.55000000000000004"/>
    <n v="15735.92"/>
    <n v="9"/>
    <x v="3282"/>
    <n v="0"/>
    <s v="Médio"/>
    <x v="0"/>
    <n v="0"/>
    <n v="0"/>
  </r>
  <r>
    <s v="Major Isidoro"/>
    <x v="19"/>
    <n v="664"/>
    <n v="0.56999999999999995"/>
    <n v="0.56599999999999995"/>
    <n v="0.42399999999999999"/>
    <n v="8147.72"/>
    <n v="29"/>
    <x v="3283"/>
    <n v="1"/>
    <s v="Médio"/>
    <x v="3"/>
    <n v="0"/>
    <n v="0"/>
  </r>
  <r>
    <s v="Buriti"/>
    <x v="18"/>
    <n v="774"/>
    <n v="0.55000000000000004"/>
    <n v="0.47899999999999998"/>
    <n v="0.48"/>
    <n v="5812.29"/>
    <n v="30"/>
    <x v="3284"/>
    <n v="1"/>
    <s v="Baixo"/>
    <x v="3"/>
    <n v="0"/>
    <n v="0"/>
  </r>
  <r>
    <s v="Capoeiras"/>
    <x v="5"/>
    <n v="358"/>
    <n v="0.55000000000000004"/>
    <n v="0.52900000000000003"/>
    <n v="0.41899999999999998"/>
    <n v="8019.46"/>
    <n v="2"/>
    <x v="3285"/>
    <n v="1"/>
    <s v="Baixo"/>
    <x v="3"/>
    <n v="0"/>
    <n v="1"/>
  </r>
  <r>
    <s v="João Ramalho"/>
    <x v="0"/>
    <n v="208"/>
    <n v="0.74099999999999999"/>
    <n v="0.70099999999999996"/>
    <n v="0.71"/>
    <n v="35767.379999999997"/>
    <n v="1"/>
    <x v="3286"/>
    <n v="0"/>
    <s v="Alto"/>
    <x v="0"/>
    <n v="0"/>
    <n v="1"/>
  </r>
  <r>
    <s v="Bujari"/>
    <x v="26"/>
    <n v="289"/>
    <n v="0.58899999999999997"/>
    <n v="0.60299999999999998"/>
    <n v="0.439"/>
    <n v="16704.34"/>
    <n v="13"/>
    <x v="3287"/>
    <n v="1"/>
    <s v="Médio"/>
    <x v="4"/>
    <n v="0"/>
    <n v="0"/>
  </r>
  <r>
    <s v="Ascurra"/>
    <x v="14"/>
    <n v="340"/>
    <n v="0.74199999999999999"/>
    <n v="0.73899999999999999"/>
    <n v="0.63600000000000001"/>
    <n v="20143.89"/>
    <n v="9"/>
    <x v="3288"/>
    <n v="0"/>
    <s v="Alto"/>
    <x v="2"/>
    <n v="0"/>
    <n v="0"/>
  </r>
  <r>
    <s v="São João De Pirabas"/>
    <x v="12"/>
    <n v="918"/>
    <n v="0.53900000000000003"/>
    <n v="0.52900000000000003"/>
    <n v="0.39300000000000002"/>
    <n v="6736.9"/>
    <n v="0"/>
    <x v="3289"/>
    <n v="1"/>
    <s v="Baixo"/>
    <x v="4"/>
    <n v="0"/>
    <n v="1"/>
  </r>
  <r>
    <s v="Mirador"/>
    <x v="18"/>
    <n v="607"/>
    <n v="0.54500000000000004"/>
    <n v="0.48499999999999999"/>
    <n v="0.45100000000000001"/>
    <n v="7246.48"/>
    <n v="2"/>
    <x v="3290"/>
    <n v="1"/>
    <s v="Baixo"/>
    <x v="3"/>
    <n v="0"/>
    <n v="1"/>
  </r>
  <r>
    <s v="Nova Roma Do Sul"/>
    <x v="3"/>
    <n v="72"/>
    <n v="0.74099999999999999"/>
    <n v="0.79400000000000004"/>
    <n v="0.60199999999999998"/>
    <n v="41033.47"/>
    <n v="1"/>
    <x v="3291"/>
    <n v="0"/>
    <s v="Alto"/>
    <x v="2"/>
    <n v="0"/>
    <n v="1"/>
  </r>
  <r>
    <s v="Marabá Paulista"/>
    <x v="0"/>
    <n v="109"/>
    <n v="0.67700000000000005"/>
    <n v="0.65"/>
    <n v="0.59099999999999997"/>
    <n v="26501.1"/>
    <n v="1"/>
    <x v="3292"/>
    <n v="0"/>
    <s v="Médio"/>
    <x v="0"/>
    <n v="0"/>
    <n v="1"/>
  </r>
  <r>
    <s v="Rio Do Campo"/>
    <x v="14"/>
    <n v="154"/>
    <n v="0.73"/>
    <n v="0.74099999999999999"/>
    <n v="0.65"/>
    <n v="23976.02"/>
    <n v="3"/>
    <x v="3293"/>
    <n v="0"/>
    <s v="Alto"/>
    <x v="2"/>
    <n v="0"/>
    <n v="0"/>
  </r>
  <r>
    <s v="São Paulo Das Missões"/>
    <x v="3"/>
    <n v="85"/>
    <n v="0.69"/>
    <n v="0.68799999999999994"/>
    <n v="0.58399999999999996"/>
    <n v="22963.13"/>
    <n v="5"/>
    <x v="3294"/>
    <n v="0"/>
    <s v="Médio"/>
    <x v="2"/>
    <n v="0"/>
    <n v="0"/>
  </r>
  <r>
    <s v="Arraias"/>
    <x v="20"/>
    <n v="493"/>
    <n v="0.65"/>
    <n v="0.63600000000000001"/>
    <n v="0.52300000000000002"/>
    <n v="13306.15"/>
    <n v="9"/>
    <x v="3295"/>
    <n v="0"/>
    <s v="Médio"/>
    <x v="4"/>
    <n v="0"/>
    <n v="0"/>
  </r>
  <r>
    <s v="Braço Do Trombudo"/>
    <x v="14"/>
    <n v="127"/>
    <n v="0.78"/>
    <n v="0.76600000000000001"/>
    <n v="0.70199999999999996"/>
    <n v="38112.97"/>
    <n v="1"/>
    <x v="3296"/>
    <n v="0"/>
    <s v="Alto"/>
    <x v="2"/>
    <n v="0"/>
    <n v="1"/>
  </r>
  <r>
    <s v="São João Da Baliza"/>
    <x v="25"/>
    <n v="410"/>
    <n v="0.65500000000000003"/>
    <n v="0.61399999999999999"/>
    <n v="0.58699999999999997"/>
    <n v="18387.38"/>
    <n v="0"/>
    <x v="3297"/>
    <n v="0"/>
    <s v="Médio"/>
    <x v="4"/>
    <n v="0"/>
    <n v="1"/>
  </r>
  <r>
    <s v="Tarumirim"/>
    <x v="4"/>
    <n v="450"/>
    <n v="0.63300000000000001"/>
    <n v="0.61399999999999999"/>
    <n v="0.499"/>
    <n v="9436.77"/>
    <n v="14"/>
    <x v="3298"/>
    <n v="0"/>
    <s v="Médio"/>
    <x v="0"/>
    <n v="0"/>
    <n v="0"/>
  </r>
  <r>
    <s v="Três Palmeiras"/>
    <x v="3"/>
    <n v="96"/>
    <n v="0.70299999999999996"/>
    <n v="0.747"/>
    <n v="0.56000000000000005"/>
    <n v="30115.98"/>
    <n v="7"/>
    <x v="3299"/>
    <n v="0"/>
    <s v="Alto"/>
    <x v="2"/>
    <n v="0"/>
    <n v="0"/>
  </r>
  <r>
    <s v="Coroados"/>
    <x v="0"/>
    <n v="231"/>
    <n v="0.72"/>
    <n v="0.70399999999999996"/>
    <n v="0.64800000000000002"/>
    <n v="22589.03"/>
    <n v="2"/>
    <x v="3300"/>
    <n v="0"/>
    <s v="Alto"/>
    <x v="0"/>
    <n v="0"/>
    <n v="1"/>
  </r>
  <r>
    <s v="Vale Real"/>
    <x v="3"/>
    <n v="185"/>
    <n v="0.73699999999999999"/>
    <n v="0.73899999999999999"/>
    <n v="0.63600000000000001"/>
    <n v="23202.35"/>
    <n v="7"/>
    <x v="3301"/>
    <n v="0"/>
    <s v="Alto"/>
    <x v="2"/>
    <n v="0"/>
    <n v="0"/>
  </r>
  <r>
    <s v="Itapiúna"/>
    <x v="9"/>
    <n v="543"/>
    <n v="0.60399999999999998"/>
    <n v="0.52500000000000002"/>
    <n v="0.54200000000000004"/>
    <n v="6187.36"/>
    <n v="16"/>
    <x v="3302"/>
    <n v="0"/>
    <s v="Médio"/>
    <x v="3"/>
    <n v="0"/>
    <n v="0"/>
  </r>
  <r>
    <s v="Ribeirão Corrente"/>
    <x v="0"/>
    <n v="199"/>
    <n v="0.71099999999999997"/>
    <n v="0.68799999999999994"/>
    <n v="0.64200000000000002"/>
    <n v="24406.16"/>
    <n v="1"/>
    <x v="3303"/>
    <n v="0"/>
    <s v="Alto"/>
    <x v="0"/>
    <n v="0"/>
    <n v="1"/>
  </r>
  <r>
    <s v="Patu"/>
    <x v="16"/>
    <n v="641"/>
    <n v="0.61799999999999999"/>
    <n v="0.59899999999999998"/>
    <n v="0.51300000000000001"/>
    <n v="8327.81"/>
    <n v="4"/>
    <x v="3304"/>
    <n v="0"/>
    <s v="Médio"/>
    <x v="3"/>
    <n v="0"/>
    <n v="0"/>
  </r>
  <r>
    <s v="Siriri"/>
    <x v="21"/>
    <n v="239"/>
    <n v="0.60899999999999999"/>
    <n v="0.56499999999999995"/>
    <n v="0.54100000000000004"/>
    <n v="11753.58"/>
    <n v="0"/>
    <x v="3305"/>
    <n v="0"/>
    <s v="Médio"/>
    <x v="3"/>
    <n v="0"/>
    <n v="1"/>
  </r>
  <r>
    <s v="Cacique Doble"/>
    <x v="3"/>
    <n v="152"/>
    <n v="0.66200000000000003"/>
    <n v="0.67700000000000005"/>
    <n v="0.52800000000000002"/>
    <n v="19941.21"/>
    <n v="7"/>
    <x v="3306"/>
    <n v="0"/>
    <s v="Médio"/>
    <x v="2"/>
    <n v="0"/>
    <n v="0"/>
  </r>
  <r>
    <s v="Erebango"/>
    <x v="3"/>
    <n v="91"/>
    <n v="0.71"/>
    <n v="0.68899999999999995"/>
    <n v="0.626"/>
    <n v="31661.360000000001"/>
    <n v="4"/>
    <x v="3307"/>
    <n v="0"/>
    <s v="Alto"/>
    <x v="2"/>
    <n v="0"/>
    <n v="0"/>
  </r>
  <r>
    <s v="Santo Antônio Do Pinhal"/>
    <x v="0"/>
    <n v="149"/>
    <n v="0.70599999999999996"/>
    <n v="0.68500000000000005"/>
    <n v="0.63200000000000001"/>
    <n v="14222.23"/>
    <n v="5"/>
    <x v="3308"/>
    <n v="0"/>
    <s v="Alto"/>
    <x v="0"/>
    <n v="0"/>
    <n v="0"/>
  </r>
  <r>
    <s v="Riqueza"/>
    <x v="14"/>
    <n v="110"/>
    <n v="0.71"/>
    <n v="0.70199999999999996"/>
    <n v="0.624"/>
    <n v="19390.38"/>
    <n v="7"/>
    <x v="3309"/>
    <n v="0"/>
    <s v="Alto"/>
    <x v="2"/>
    <n v="0"/>
    <n v="0"/>
  </r>
  <r>
    <s v="Putinga"/>
    <x v="3"/>
    <n v="52"/>
    <n v="0.71499999999999997"/>
    <n v="0.745"/>
    <n v="0.56299999999999994"/>
    <n v="21841.599999999999"/>
    <n v="1"/>
    <x v="3310"/>
    <n v="0"/>
    <s v="Alto"/>
    <x v="2"/>
    <n v="0"/>
    <n v="1"/>
  </r>
  <r>
    <s v="Dois Lajeados"/>
    <x v="3"/>
    <n v="61"/>
    <n v="0.75700000000000001"/>
    <n v="0.77500000000000002"/>
    <n v="0.67"/>
    <n v="26180.85"/>
    <n v="3"/>
    <x v="3311"/>
    <n v="0"/>
    <s v="Alto"/>
    <x v="2"/>
    <n v="0"/>
    <n v="0"/>
  </r>
  <r>
    <s v="Coroaci"/>
    <x v="4"/>
    <n v="257"/>
    <n v="0.626"/>
    <n v="0.61299999999999999"/>
    <n v="0.49299999999999999"/>
    <n v="8565.33"/>
    <n v="7"/>
    <x v="3312"/>
    <n v="0"/>
    <s v="Médio"/>
    <x v="0"/>
    <n v="0"/>
    <n v="0"/>
  </r>
  <r>
    <s v="Cristino Castro"/>
    <x v="22"/>
    <n v="546"/>
    <n v="0.56999999999999995"/>
    <n v="0.58599999999999997"/>
    <n v="0.434"/>
    <n v="8490.7900000000009"/>
    <n v="2"/>
    <x v="3313"/>
    <n v="1"/>
    <s v="Médio"/>
    <x v="3"/>
    <n v="0"/>
    <n v="1"/>
  </r>
  <r>
    <s v="Mortugaba"/>
    <x v="7"/>
    <n v="355"/>
    <n v="0.61799999999999999"/>
    <n v="0.59799999999999998"/>
    <n v="0.51300000000000001"/>
    <n v="6941.83"/>
    <n v="17"/>
    <x v="3314"/>
    <n v="0"/>
    <s v="Médio"/>
    <x v="3"/>
    <n v="0"/>
    <n v="0"/>
  </r>
  <r>
    <s v="Nipoã"/>
    <x v="0"/>
    <n v="226"/>
    <n v="0.71299999999999997"/>
    <n v="0.70099999999999996"/>
    <n v="0.63600000000000001"/>
    <n v="17638.77"/>
    <n v="0"/>
    <x v="3315"/>
    <n v="0"/>
    <s v="Alto"/>
    <x v="0"/>
    <n v="0"/>
    <n v="1"/>
  </r>
  <r>
    <s v="Igarapé Grande"/>
    <x v="18"/>
    <n v="491"/>
    <n v="0.61399999999999999"/>
    <n v="0.57799999999999996"/>
    <n v="0.53600000000000003"/>
    <n v="7352.96"/>
    <n v="1"/>
    <x v="3316"/>
    <n v="0"/>
    <s v="Médio"/>
    <x v="3"/>
    <n v="0"/>
    <n v="1"/>
  </r>
  <r>
    <s v="Pareci Novo"/>
    <x v="3"/>
    <n v="44"/>
    <n v="0.75"/>
    <n v="0.73799999999999999"/>
    <n v="0.66800000000000004"/>
    <n v="22775.25"/>
    <n v="5"/>
    <x v="3317"/>
    <n v="0"/>
    <s v="Alto"/>
    <x v="2"/>
    <n v="0"/>
    <n v="0"/>
  </r>
  <r>
    <s v="Mirinzal"/>
    <x v="18"/>
    <n v="672"/>
    <n v="0.622"/>
    <n v="0.54600000000000004"/>
    <n v="0.58199999999999996"/>
    <n v="5764.28"/>
    <n v="18"/>
    <x v="3318"/>
    <n v="0"/>
    <s v="Médio"/>
    <x v="3"/>
    <n v="0"/>
    <n v="0"/>
  </r>
  <r>
    <s v="Curimatá"/>
    <x v="22"/>
    <n v="510"/>
    <n v="0.60699999999999998"/>
    <n v="0.57399999999999995"/>
    <n v="0.52700000000000002"/>
    <n v="7553.71"/>
    <n v="6"/>
    <x v="3319"/>
    <n v="0"/>
    <s v="Médio"/>
    <x v="3"/>
    <n v="0"/>
    <n v="0"/>
  </r>
  <r>
    <s v="Passa Sete"/>
    <x v="3"/>
    <n v="9"/>
    <n v="0.622"/>
    <n v="0.63900000000000001"/>
    <n v="0.48199999999999998"/>
    <n v="15207.34"/>
    <n v="5"/>
    <x v="3320"/>
    <n v="0"/>
    <s v="Médio"/>
    <x v="2"/>
    <n v="0"/>
    <n v="0"/>
  </r>
  <r>
    <s v="Assis Brasil"/>
    <x v="26"/>
    <n v="349"/>
    <n v="0.58799999999999997"/>
    <n v="0.57799999999999996"/>
    <n v="0.45600000000000002"/>
    <n v="12134.14"/>
    <n v="1"/>
    <x v="3321"/>
    <n v="1"/>
    <s v="Médio"/>
    <x v="4"/>
    <n v="0"/>
    <n v="1"/>
  </r>
  <r>
    <s v="Central De Minas"/>
    <x v="4"/>
    <n v="256"/>
    <n v="0.66500000000000004"/>
    <n v="0.66300000000000003"/>
    <n v="0.54"/>
    <n v="11609.55"/>
    <n v="1"/>
    <x v="3322"/>
    <n v="0"/>
    <s v="Médio"/>
    <x v="0"/>
    <n v="0"/>
    <n v="1"/>
  </r>
  <r>
    <s v="Ponto Belo"/>
    <x v="15"/>
    <n v="311"/>
    <n v="0.66900000000000004"/>
    <n v="0.63100000000000001"/>
    <n v="0.60499999999999998"/>
    <n v="10517.49"/>
    <n v="5"/>
    <x v="3323"/>
    <n v="0"/>
    <s v="Médio"/>
    <x v="0"/>
    <n v="0"/>
    <n v="0"/>
  </r>
  <r>
    <s v="Ibarama"/>
    <x v="3"/>
    <n v="44"/>
    <n v="0.65200000000000002"/>
    <n v="0.68600000000000005"/>
    <n v="0.51100000000000001"/>
    <n v="17894.79"/>
    <n v="3"/>
    <x v="3324"/>
    <n v="0"/>
    <s v="Médio"/>
    <x v="2"/>
    <n v="0"/>
    <n v="0"/>
  </r>
  <r>
    <s v="Cabrália Paulista"/>
    <x v="0"/>
    <n v="201"/>
    <n v="0.69"/>
    <n v="0.66700000000000004"/>
    <n v="0.61899999999999999"/>
    <n v="18464.939999999999"/>
    <n v="6"/>
    <x v="3325"/>
    <n v="0"/>
    <s v="Médio"/>
    <x v="0"/>
    <n v="0"/>
    <n v="0"/>
  </r>
  <r>
    <s v="Pirpirituba"/>
    <x v="17"/>
    <n v="517"/>
    <n v="0.59499999999999997"/>
    <n v="0.56599999999999995"/>
    <n v="0.499"/>
    <n v="7570.07"/>
    <n v="2"/>
    <x v="3326"/>
    <n v="1"/>
    <s v="Médio"/>
    <x v="3"/>
    <n v="0"/>
    <n v="1"/>
  </r>
  <r>
    <s v="Itirapuã"/>
    <x v="0"/>
    <n v="294"/>
    <n v="0.71"/>
    <n v="0.67300000000000004"/>
    <n v="0.63600000000000001"/>
    <n v="12244.56"/>
    <n v="2"/>
    <x v="3327"/>
    <n v="0"/>
    <s v="Alto"/>
    <x v="0"/>
    <n v="0"/>
    <n v="1"/>
  </r>
  <r>
    <s v="Brejo Grande Do Araguaia"/>
    <x v="12"/>
    <n v="375"/>
    <n v="0.59099999999999997"/>
    <n v="0.58799999999999997"/>
    <n v="0.47299999999999998"/>
    <n v="10589.35"/>
    <n v="0"/>
    <x v="3328"/>
    <n v="1"/>
    <s v="Médio"/>
    <x v="4"/>
    <n v="0"/>
    <n v="1"/>
  </r>
  <r>
    <s v="Mucurici"/>
    <x v="15"/>
    <n v="184"/>
    <n v="0.67"/>
    <n v="0.61699999999999999"/>
    <n v="0.57699999999999996"/>
    <n v="12931.95"/>
    <n v="3"/>
    <x v="3329"/>
    <n v="0"/>
    <s v="Médio"/>
    <x v="0"/>
    <n v="0"/>
    <n v="0"/>
  </r>
  <r>
    <s v="Três Arroios"/>
    <x v="3"/>
    <n v="43"/>
    <n v="0.79"/>
    <n v="0.84299999999999997"/>
    <n v="0.68899999999999995"/>
    <n v="26388.400000000001"/>
    <n v="3"/>
    <x v="3330"/>
    <n v="0"/>
    <s v="Alto"/>
    <x v="2"/>
    <n v="0"/>
    <n v="0"/>
  </r>
  <r>
    <s v="Pinheirinho Do Vale"/>
    <x v="3"/>
    <n v="45"/>
    <n v="0.71"/>
    <n v="0.71299999999999997"/>
    <n v="0.60699999999999998"/>
    <n v="15282.37"/>
    <n v="7"/>
    <x v="3331"/>
    <n v="0"/>
    <s v="Alto"/>
    <x v="2"/>
    <n v="0"/>
    <n v="0"/>
  </r>
  <r>
    <s v="Santana Do Jacaré"/>
    <x v="4"/>
    <n v="183"/>
    <n v="0.64700000000000002"/>
    <n v="0.65500000000000003"/>
    <n v="0.52300000000000002"/>
    <n v="14814.35"/>
    <n v="3"/>
    <x v="3332"/>
    <n v="0"/>
    <s v="Médio"/>
    <x v="0"/>
    <n v="0"/>
    <n v="0"/>
  </r>
  <r>
    <s v="Senador Firmino"/>
    <x v="4"/>
    <n v="203"/>
    <n v="0.64400000000000002"/>
    <n v="0.63900000000000001"/>
    <n v="0.505"/>
    <n v="9251.77"/>
    <n v="8"/>
    <x v="3333"/>
    <n v="0"/>
    <s v="Médio"/>
    <x v="0"/>
    <n v="0"/>
    <n v="0"/>
  </r>
  <r>
    <s v="Dona Francisca"/>
    <x v="3"/>
    <n v="98"/>
    <n v="0.7"/>
    <n v="0.71799999999999997"/>
    <n v="0.56799999999999995"/>
    <n v="19846.11"/>
    <n v="4"/>
    <x v="3334"/>
    <n v="0"/>
    <s v="Alto"/>
    <x v="2"/>
    <n v="0"/>
    <n v="0"/>
  </r>
  <r>
    <s v="Divino De São Lourenço"/>
    <x v="15"/>
    <n v="107"/>
    <n v="0.63200000000000001"/>
    <n v="0.622"/>
    <n v="0.496"/>
    <n v="14309.32"/>
    <n v="3"/>
    <x v="3335"/>
    <n v="0"/>
    <s v="Médio"/>
    <x v="0"/>
    <n v="0"/>
    <n v="0"/>
  </r>
  <r>
    <s v="Itatiba Do Sul"/>
    <x v="3"/>
    <n v="79"/>
    <n v="0.68"/>
    <n v="0.69599999999999995"/>
    <n v="0.56699999999999995"/>
    <n v="15855.25"/>
    <n v="13"/>
    <x v="3336"/>
    <n v="0"/>
    <s v="Médio"/>
    <x v="2"/>
    <n v="0"/>
    <n v="0"/>
  </r>
  <r>
    <s v="Álvaro De Carvalho"/>
    <x v="0"/>
    <n v="186"/>
    <n v="0.68799999999999994"/>
    <n v="0.66900000000000004"/>
    <n v="0.60499999999999998"/>
    <n v="9771.9500000000007"/>
    <n v="3"/>
    <x v="3337"/>
    <n v="0"/>
    <s v="Médio"/>
    <x v="0"/>
    <n v="0"/>
    <n v="0"/>
  </r>
  <r>
    <s v="Mariano Moro"/>
    <x v="3"/>
    <n v="51"/>
    <n v="0.73"/>
    <n v="0.76300000000000001"/>
    <n v="0.60399999999999998"/>
    <n v="22091.03"/>
    <n v="1"/>
    <x v="3338"/>
    <n v="0"/>
    <s v="Alto"/>
    <x v="2"/>
    <n v="0"/>
    <n v="1"/>
  </r>
  <r>
    <s v="Caldazinha"/>
    <x v="10"/>
    <n v="97"/>
    <n v="0.68500000000000005"/>
    <n v="0.66900000000000004"/>
    <n v="0.59099999999999997"/>
    <n v="12144.12"/>
    <n v="0"/>
    <x v="3339"/>
    <n v="0"/>
    <s v="Médio"/>
    <x v="1"/>
    <n v="0"/>
    <n v="1"/>
  </r>
  <r>
    <s v="Pouso Novo"/>
    <x v="3"/>
    <n v="29"/>
    <n v="0.71499999999999997"/>
    <n v="0.76500000000000001"/>
    <n v="0.56599999999999995"/>
    <n v="22787.599999999999"/>
    <n v="0"/>
    <x v="3340"/>
    <n v="0"/>
    <s v="Alto"/>
    <x v="2"/>
    <n v="0"/>
    <n v="1"/>
  </r>
  <r>
    <s v="Selvíria"/>
    <x v="13"/>
    <n v="262"/>
    <n v="0.68200000000000005"/>
    <n v="0.66800000000000004"/>
    <n v="0.57599999999999996"/>
    <n v="306138.63"/>
    <n v="2"/>
    <x v="3341"/>
    <n v="0"/>
    <s v="Médio"/>
    <x v="1"/>
    <n v="0"/>
    <n v="1"/>
  </r>
  <r>
    <s v="Gavião Peixoto"/>
    <x v="0"/>
    <n v="202"/>
    <n v="0.72"/>
    <n v="0.68700000000000006"/>
    <n v="0.67600000000000005"/>
    <n v="182468"/>
    <n v="6"/>
    <x v="3342"/>
    <n v="0"/>
    <s v="Alto"/>
    <x v="0"/>
    <n v="0"/>
    <n v="0"/>
  </r>
  <r>
    <s v="Saudade Do Iguaçu"/>
    <x v="6"/>
    <n v="154"/>
    <n v="0.7"/>
    <n v="0.69499999999999995"/>
    <n v="0.61099999999999999"/>
    <n v="148439.70000000001"/>
    <n v="3"/>
    <x v="3343"/>
    <n v="0"/>
    <s v="Alto"/>
    <x v="2"/>
    <n v="0"/>
    <n v="0"/>
  </r>
  <r>
    <s v="Santana Do Mundaú"/>
    <x v="19"/>
    <n v="380"/>
    <n v="0.51900000000000002"/>
    <n v="0.51300000000000001"/>
    <n v="0.36199999999999999"/>
    <n v="71759.710000000006"/>
    <n v="9"/>
    <x v="3344"/>
    <n v="1"/>
    <s v="Baixo"/>
    <x v="3"/>
    <n v="0"/>
    <n v="0"/>
  </r>
  <r>
    <s v="Brejo Alegre"/>
    <x v="0"/>
    <n v="106"/>
    <n v="0.71"/>
    <n v="0.70199999999999996"/>
    <n v="0.61799999999999999"/>
    <n v="274572.12"/>
    <n v="1"/>
    <x v="3345"/>
    <n v="0"/>
    <s v="Alto"/>
    <x v="0"/>
    <n v="0"/>
    <n v="1"/>
  </r>
  <r>
    <s v="Meridiano"/>
    <x v="0"/>
    <n v="108"/>
    <n v="0.73099999999999998"/>
    <n v="0.71699999999999997"/>
    <n v="0.66700000000000004"/>
    <n v="184602.58"/>
    <n v="0"/>
    <x v="3346"/>
    <n v="0"/>
    <s v="Alto"/>
    <x v="0"/>
    <n v="0"/>
    <n v="1"/>
  </r>
  <r>
    <s v="Sandovalina"/>
    <x v="0"/>
    <n v="185"/>
    <n v="0.71"/>
    <n v="0.66500000000000004"/>
    <n v="0.65900000000000003"/>
    <n v="143674.04"/>
    <n v="3"/>
    <x v="3347"/>
    <n v="0"/>
    <s v="Alto"/>
    <x v="0"/>
    <n v="0"/>
    <n v="0"/>
  </r>
  <r>
    <s v="Conde"/>
    <x v="17"/>
    <n v="1221"/>
    <n v="0.61799999999999999"/>
    <n v="0.59099999999999997"/>
    <n v="0.5"/>
    <n v="24305.29"/>
    <n v="19"/>
    <x v="3348"/>
    <n v="0"/>
    <s v="Médio"/>
    <x v="3"/>
    <n v="1"/>
    <n v="0"/>
  </r>
  <r>
    <s v="Itapebi"/>
    <x v="7"/>
    <n v="562"/>
    <n v="0.56999999999999995"/>
    <n v="0.56799999999999995"/>
    <n v="0.45800000000000002"/>
    <n v="53223.86"/>
    <n v="0"/>
    <x v="3349"/>
    <n v="1"/>
    <s v="Médio"/>
    <x v="3"/>
    <n v="0"/>
    <n v="1"/>
  </r>
  <r>
    <s v="Tapira"/>
    <x v="4"/>
    <n v="127"/>
    <n v="0.71"/>
    <n v="0.75900000000000001"/>
    <n v="0.56100000000000005"/>
    <n v="119080.12"/>
    <n v="3"/>
    <x v="3350"/>
    <n v="0"/>
    <s v="Alto"/>
    <x v="0"/>
    <n v="0"/>
    <n v="0"/>
  </r>
  <r>
    <s v="Santa Rita Do Trivelato"/>
    <x v="8"/>
    <n v="105"/>
    <n v="0.73499999999999999"/>
    <n v="0.73799999999999999"/>
    <n v="0.63200000000000001"/>
    <n v="167966.16"/>
    <n v="4"/>
    <x v="3351"/>
    <n v="0"/>
    <s v="Alto"/>
    <x v="1"/>
    <n v="0"/>
    <n v="0"/>
  </r>
  <r>
    <s v="Muitos Capões"/>
    <x v="3"/>
    <n v="43"/>
    <n v="0.7"/>
    <n v="0.71099999999999997"/>
    <n v="0.55800000000000005"/>
    <n v="162877.51"/>
    <n v="0"/>
    <x v="3352"/>
    <n v="0"/>
    <s v="Alto"/>
    <x v="2"/>
    <n v="0"/>
    <n v="1"/>
  </r>
  <r>
    <s v="Cairu"/>
    <x v="7"/>
    <n v="544"/>
    <n v="0.627"/>
    <n v="0.6"/>
    <n v="0.51"/>
    <n v="25163.040000000001"/>
    <n v="14"/>
    <x v="3353"/>
    <n v="0"/>
    <s v="Médio"/>
    <x v="3"/>
    <n v="0"/>
    <n v="0"/>
  </r>
  <r>
    <s v="Marapoama"/>
    <x v="0"/>
    <n v="83"/>
    <n v="0.752"/>
    <n v="0.73599999999999999"/>
    <n v="0.67900000000000005"/>
    <n v="146456.19"/>
    <n v="2"/>
    <x v="3354"/>
    <n v="0"/>
    <s v="Alto"/>
    <x v="0"/>
    <n v="0"/>
    <n v="1"/>
  </r>
  <r>
    <s v="Perolândia"/>
    <x v="10"/>
    <n v="107"/>
    <n v="0.68"/>
    <n v="0.69099999999999995"/>
    <n v="0.53800000000000003"/>
    <n v="134919.66"/>
    <n v="1"/>
    <x v="3355"/>
    <n v="0"/>
    <s v="Médio"/>
    <x v="1"/>
    <n v="0"/>
    <n v="1"/>
  </r>
  <r>
    <s v="Glória Do Goitá"/>
    <x v="5"/>
    <n v="1141"/>
    <n v="0.60399999999999998"/>
    <n v="0.56999999999999995"/>
    <n v="0.50600000000000001"/>
    <n v="13441.97"/>
    <n v="5"/>
    <x v="3356"/>
    <n v="0"/>
    <s v="Médio"/>
    <x v="3"/>
    <n v="1"/>
    <n v="0"/>
  </r>
  <r>
    <s v="Nova Maringá"/>
    <x v="8"/>
    <n v="185"/>
    <n v="0.66"/>
    <n v="0.70199999999999996"/>
    <n v="0.50900000000000001"/>
    <n v="50954.47"/>
    <n v="4"/>
    <x v="3357"/>
    <n v="0"/>
    <s v="Médio"/>
    <x v="1"/>
    <n v="0"/>
    <n v="0"/>
  </r>
  <r>
    <s v="Turvelândia"/>
    <x v="10"/>
    <n v="248"/>
    <n v="0.69099999999999995"/>
    <n v="0.67100000000000004"/>
    <n v="0.60499999999999998"/>
    <n v="81567.199999999997"/>
    <n v="6"/>
    <x v="3358"/>
    <n v="0"/>
    <s v="Médio"/>
    <x v="1"/>
    <n v="0"/>
    <n v="0"/>
  </r>
  <r>
    <s v="Branquinha"/>
    <x v="19"/>
    <n v="488"/>
    <n v="0.51300000000000001"/>
    <n v="0.53400000000000003"/>
    <n v="0.36199999999999999"/>
    <n v="36881.550000000003"/>
    <n v="3"/>
    <x v="3359"/>
    <n v="1"/>
    <s v="Baixo"/>
    <x v="3"/>
    <n v="0"/>
    <n v="0"/>
  </r>
  <r>
    <s v="Vicência"/>
    <x v="5"/>
    <n v="953"/>
    <n v="0.60499999999999998"/>
    <n v="0.55100000000000005"/>
    <n v="0.53400000000000003"/>
    <n v="12194.26"/>
    <n v="21"/>
    <x v="3360"/>
    <n v="0"/>
    <s v="Médio"/>
    <x v="3"/>
    <n v="1"/>
    <n v="0"/>
  </r>
  <r>
    <s v="Alto Horizonte"/>
    <x v="10"/>
    <n v="276"/>
    <n v="0.72"/>
    <n v="0.70899999999999996"/>
    <n v="0.624"/>
    <n v="69673.86"/>
    <n v="0"/>
    <x v="3361"/>
    <n v="0"/>
    <s v="Alto"/>
    <x v="1"/>
    <n v="0"/>
    <n v="1"/>
  </r>
  <r>
    <s v="Pinhal Da Serra"/>
    <x v="3"/>
    <n v="22"/>
    <n v="0.65"/>
    <n v="0.64100000000000001"/>
    <n v="0.51300000000000001"/>
    <n v="181845.18"/>
    <n v="1"/>
    <x v="3362"/>
    <n v="0"/>
    <s v="Médio"/>
    <x v="2"/>
    <n v="0"/>
    <n v="1"/>
  </r>
  <r>
    <s v="Rodeiro"/>
    <x v="4"/>
    <n v="288"/>
    <n v="0.67"/>
    <n v="0.70299999999999996"/>
    <n v="0.53200000000000003"/>
    <n v="47670.71"/>
    <n v="7"/>
    <x v="3363"/>
    <n v="0"/>
    <s v="Médio"/>
    <x v="0"/>
    <n v="0"/>
    <n v="0"/>
  </r>
  <r>
    <s v="Parazinho"/>
    <x v="16"/>
    <n v="221"/>
    <n v="0.55000000000000004"/>
    <n v="0.54300000000000004"/>
    <n v="0.42399999999999999"/>
    <n v="70768.59"/>
    <n v="0"/>
    <x v="3364"/>
    <n v="1"/>
    <s v="Baixo"/>
    <x v="3"/>
    <n v="0"/>
    <n v="1"/>
  </r>
  <r>
    <s v="Vitorino"/>
    <x v="6"/>
    <n v="220"/>
    <n v="0.7"/>
    <n v="0.72799999999999998"/>
    <n v="0.58199999999999996"/>
    <n v="51042.23"/>
    <n v="2"/>
    <x v="3365"/>
    <n v="0"/>
    <s v="Alto"/>
    <x v="2"/>
    <n v="0"/>
    <n v="1"/>
  </r>
  <r>
    <s v="Jaborandi"/>
    <x v="7"/>
    <n v="166"/>
    <n v="0.61299999999999999"/>
    <n v="0.57199999999999995"/>
    <n v="0.50800000000000001"/>
    <n v="37817.199999999997"/>
    <n v="0"/>
    <x v="3366"/>
    <n v="0"/>
    <s v="Médio"/>
    <x v="3"/>
    <n v="0"/>
    <n v="1"/>
  </r>
  <r>
    <s v="São Miguel Do Gostoso"/>
    <x v="16"/>
    <n v="297"/>
    <n v="0.59099999999999997"/>
    <n v="0.55800000000000005"/>
    <n v="0.46800000000000003"/>
    <n v="36203.29"/>
    <n v="4"/>
    <x v="3367"/>
    <n v="1"/>
    <s v="Médio"/>
    <x v="3"/>
    <n v="0"/>
    <n v="0"/>
  </r>
  <r>
    <s v="Nísia Floresta"/>
    <x v="16"/>
    <n v="581"/>
    <n v="0.622"/>
    <n v="0.60099999999999998"/>
    <n v="0.51800000000000002"/>
    <n v="12524.23"/>
    <n v="4"/>
    <x v="3368"/>
    <n v="0"/>
    <s v="Médio"/>
    <x v="3"/>
    <n v="0"/>
    <n v="0"/>
  </r>
  <r>
    <s v="Vargem Bonita"/>
    <x v="14"/>
    <n v="150"/>
    <n v="0.71799999999999997"/>
    <n v="0.70499999999999996"/>
    <n v="0.65600000000000003"/>
    <n v="72899.990000000005"/>
    <n v="2"/>
    <x v="3369"/>
    <n v="0"/>
    <s v="Alto"/>
    <x v="2"/>
    <n v="0"/>
    <n v="1"/>
  </r>
  <r>
    <s v="Ijaci"/>
    <x v="4"/>
    <n v="259"/>
    <n v="0.71"/>
    <n v="0.66300000000000003"/>
    <n v="0.65400000000000003"/>
    <n v="52422.7"/>
    <n v="1"/>
    <x v="3370"/>
    <n v="0"/>
    <s v="Alto"/>
    <x v="0"/>
    <n v="0"/>
    <n v="1"/>
  </r>
  <r>
    <s v="Bandeirantes"/>
    <x v="13"/>
    <n v="227"/>
    <n v="0.68"/>
    <n v="0.69399999999999995"/>
    <n v="0.53700000000000003"/>
    <n v="47706.61"/>
    <n v="3"/>
    <x v="3371"/>
    <n v="0"/>
    <s v="Médio"/>
    <x v="1"/>
    <n v="0"/>
    <n v="0"/>
  </r>
  <r>
    <s v="Santo Antônio Do Aracanguá"/>
    <x v="0"/>
    <n v="288"/>
    <n v="0.75700000000000001"/>
    <n v="0.71"/>
    <n v="0.72799999999999998"/>
    <n v="38820.769999999997"/>
    <n v="7"/>
    <x v="3372"/>
    <n v="0"/>
    <s v="Alto"/>
    <x v="0"/>
    <n v="0"/>
    <n v="0"/>
  </r>
  <r>
    <s v="Lindolfo Collor"/>
    <x v="3"/>
    <n v="252"/>
    <n v="0.71"/>
    <n v="0.71199999999999997"/>
    <n v="0.60099999999999998"/>
    <n v="55523.23"/>
    <n v="8"/>
    <x v="3373"/>
    <n v="0"/>
    <s v="Alto"/>
    <x v="2"/>
    <n v="0"/>
    <n v="0"/>
  </r>
  <r>
    <s v="Davinópolis"/>
    <x v="10"/>
    <n v="81"/>
    <n v="0.71599999999999997"/>
    <n v="0.70199999999999996"/>
    <n v="0.60599999999999998"/>
    <n v="148316.37"/>
    <n v="0"/>
    <x v="3374"/>
    <n v="0"/>
    <s v="Alto"/>
    <x v="1"/>
    <n v="0"/>
    <n v="1"/>
  </r>
  <r>
    <s v="Governador Edison Lobão"/>
    <x v="18"/>
    <n v="611"/>
    <n v="0.629"/>
    <n v="0.58899999999999997"/>
    <n v="0.55200000000000005"/>
    <n v="17227.18"/>
    <n v="1"/>
    <x v="3375"/>
    <n v="0"/>
    <s v="Médio"/>
    <x v="3"/>
    <n v="0"/>
    <n v="1"/>
  </r>
  <r>
    <s v="Suzanápolis"/>
    <x v="0"/>
    <n v="105"/>
    <n v="0.7"/>
    <n v="0.66500000000000004"/>
    <n v="0.63100000000000001"/>
    <n v="81964.789999999994"/>
    <n v="2"/>
    <x v="3376"/>
    <n v="0"/>
    <s v="Alto"/>
    <x v="0"/>
    <n v="0"/>
    <n v="1"/>
  </r>
  <r>
    <s v="Caaporã"/>
    <x v="17"/>
    <n v="1273"/>
    <n v="0.60199999999999998"/>
    <n v="0.56499999999999995"/>
    <n v="0.50900000000000001"/>
    <n v="14109.49"/>
    <n v="4"/>
    <x v="3377"/>
    <n v="0"/>
    <s v="Médio"/>
    <x v="3"/>
    <n v="1"/>
    <n v="0"/>
  </r>
  <r>
    <s v="São José Do Xingu"/>
    <x v="8"/>
    <n v="298"/>
    <n v="0.65700000000000003"/>
    <n v="0.70299999999999996"/>
    <n v="0.48699999999999999"/>
    <n v="55460.43"/>
    <n v="3"/>
    <x v="3378"/>
    <n v="0"/>
    <s v="Médio"/>
    <x v="1"/>
    <n v="0"/>
    <n v="0"/>
  </r>
  <r>
    <s v="General Carneiro"/>
    <x v="6"/>
    <n v="622"/>
    <n v="0.65200000000000002"/>
    <n v="0.63800000000000001"/>
    <n v="0.53200000000000003"/>
    <n v="21201.95"/>
    <n v="11"/>
    <x v="3379"/>
    <n v="0"/>
    <s v="Médio"/>
    <x v="2"/>
    <n v="0"/>
    <n v="0"/>
  </r>
  <r>
    <s v="Santa Maria Das Barreiras"/>
    <x v="12"/>
    <n v="542"/>
    <n v="0.54400000000000004"/>
    <n v="0.55500000000000005"/>
    <n v="0.37"/>
    <n v="14579.98"/>
    <n v="2"/>
    <x v="3380"/>
    <n v="1"/>
    <s v="Baixo"/>
    <x v="4"/>
    <n v="0"/>
    <n v="1"/>
  </r>
  <r>
    <s v="Serra Do Mel"/>
    <x v="16"/>
    <n v="229"/>
    <n v="0.61399999999999999"/>
    <n v="0.57399999999999995"/>
    <n v="0.52100000000000002"/>
    <n v="25343.66"/>
    <n v="5"/>
    <x v="3381"/>
    <n v="0"/>
    <s v="Médio"/>
    <x v="3"/>
    <n v="0"/>
    <n v="0"/>
  </r>
  <r>
    <s v="Cariri Do Tocantins"/>
    <x v="20"/>
    <n v="148"/>
    <n v="0.66200000000000003"/>
    <n v="0.63900000000000001"/>
    <n v="0.54900000000000004"/>
    <n v="69814.240000000005"/>
    <n v="0"/>
    <x v="3382"/>
    <n v="0"/>
    <s v="Médio"/>
    <x v="4"/>
    <n v="0"/>
    <n v="1"/>
  </r>
  <r>
    <s v="Careiro Da Várzea"/>
    <x v="11"/>
    <n v="71"/>
    <n v="0.56799999999999995"/>
    <n v="0.52300000000000002"/>
    <n v="0.45"/>
    <n v="10321.25"/>
    <n v="1"/>
    <x v="3383"/>
    <n v="1"/>
    <s v="Médio"/>
    <x v="4"/>
    <n v="0"/>
    <n v="1"/>
  </r>
  <r>
    <s v="Tibau Do Sul"/>
    <x v="16"/>
    <n v="303"/>
    <n v="0.64500000000000002"/>
    <n v="0.67200000000000004"/>
    <n v="0.504"/>
    <n v="21070.38"/>
    <n v="5"/>
    <x v="3384"/>
    <n v="0"/>
    <s v="Médio"/>
    <x v="3"/>
    <n v="0"/>
    <n v="0"/>
  </r>
  <r>
    <s v="Nova Campina"/>
    <x v="0"/>
    <n v="385"/>
    <n v="0.65"/>
    <n v="0.59799999999999998"/>
    <n v="0.57699999999999996"/>
    <n v="30175.15"/>
    <n v="14"/>
    <x v="3385"/>
    <n v="0"/>
    <s v="Médio"/>
    <x v="0"/>
    <n v="0"/>
    <n v="0"/>
  </r>
  <r>
    <s v="São Sebastião Do Oeste"/>
    <x v="4"/>
    <n v="171"/>
    <n v="0.626"/>
    <n v="0.67800000000000005"/>
    <n v="0.434"/>
    <n v="43501.79"/>
    <n v="1"/>
    <x v="3386"/>
    <n v="0"/>
    <s v="Médio"/>
    <x v="0"/>
    <n v="0"/>
    <n v="1"/>
  </r>
  <r>
    <s v="Água Fria De Goiás"/>
    <x v="10"/>
    <n v="153"/>
    <n v="0.67"/>
    <n v="0.67200000000000004"/>
    <n v="0.55000000000000004"/>
    <n v="49715.24"/>
    <n v="1"/>
    <x v="3387"/>
    <n v="0"/>
    <s v="Médio"/>
    <x v="1"/>
    <n v="0"/>
    <n v="1"/>
  </r>
  <r>
    <s v="Capão Do Cipó"/>
    <x v="3"/>
    <n v="31"/>
    <n v="0.67200000000000004"/>
    <n v="0.63900000000000001"/>
    <n v="0.55200000000000005"/>
    <n v="80672.37"/>
    <n v="0"/>
    <x v="3388"/>
    <n v="0"/>
    <s v="Médio"/>
    <x v="2"/>
    <n v="0"/>
    <n v="1"/>
  </r>
  <r>
    <s v="Pitimbu"/>
    <x v="17"/>
    <n v="815"/>
    <n v="0.56999999999999995"/>
    <n v="0.53800000000000003"/>
    <n v="0.45600000000000002"/>
    <n v="14530.78"/>
    <n v="1"/>
    <x v="3389"/>
    <n v="1"/>
    <s v="Médio"/>
    <x v="3"/>
    <n v="0"/>
    <n v="1"/>
  </r>
  <r>
    <s v="Campos Lindos"/>
    <x v="20"/>
    <n v="436"/>
    <n v="0.54400000000000004"/>
    <n v="0.57799999999999996"/>
    <n v="0.377"/>
    <n v="28646.42"/>
    <n v="0"/>
    <x v="3390"/>
    <n v="1"/>
    <s v="Baixo"/>
    <x v="4"/>
    <n v="0"/>
    <n v="1"/>
  </r>
  <r>
    <s v="Rio Quente"/>
    <x v="10"/>
    <n v="193"/>
    <n v="0.73099999999999998"/>
    <n v="0.70699999999999996"/>
    <n v="0.629"/>
    <n v="68261.679999999993"/>
    <n v="1"/>
    <x v="3391"/>
    <n v="0"/>
    <s v="Alto"/>
    <x v="1"/>
    <n v="0"/>
    <n v="1"/>
  </r>
  <r>
    <s v="Juti"/>
    <x v="13"/>
    <n v="209"/>
    <n v="0.623"/>
    <n v="0.64600000000000002"/>
    <n v="0.48499999999999999"/>
    <n v="42057.73"/>
    <n v="3"/>
    <x v="3392"/>
    <n v="0"/>
    <s v="Médio"/>
    <x v="1"/>
    <n v="0"/>
    <n v="0"/>
  </r>
  <r>
    <s v="Piaçabuçu"/>
    <x v="19"/>
    <n v="760"/>
    <n v="0.56999999999999995"/>
    <n v="0.53800000000000003"/>
    <n v="0.47899999999999998"/>
    <n v="14973.06"/>
    <n v="4"/>
    <x v="3393"/>
    <n v="1"/>
    <s v="Médio"/>
    <x v="3"/>
    <n v="0"/>
    <n v="0"/>
  </r>
  <r>
    <s v="Paulo Frontin"/>
    <x v="6"/>
    <n v="113"/>
    <n v="0.70799999999999996"/>
    <n v="0.68799999999999994"/>
    <n v="0.63900000000000001"/>
    <n v="36780.400000000001"/>
    <n v="8"/>
    <x v="3394"/>
    <n v="0"/>
    <s v="Alto"/>
    <x v="2"/>
    <n v="0"/>
    <n v="0"/>
  </r>
  <r>
    <s v="Cumaru Do Norte"/>
    <x v="12"/>
    <n v="260"/>
    <n v="0.55000000000000004"/>
    <n v="0.63500000000000001"/>
    <n v="0.33"/>
    <n v="20928.36"/>
    <n v="8"/>
    <x v="3395"/>
    <n v="1"/>
    <s v="Baixo"/>
    <x v="4"/>
    <n v="0"/>
    <n v="0"/>
  </r>
  <r>
    <s v="Jaraguari"/>
    <x v="13"/>
    <n v="115"/>
    <n v="0.66400000000000003"/>
    <n v="0.66800000000000004"/>
    <n v="0.53"/>
    <n v="38322.730000000003"/>
    <n v="1"/>
    <x v="3396"/>
    <n v="0"/>
    <s v="Médio"/>
    <x v="1"/>
    <n v="0"/>
    <n v="1"/>
  </r>
  <r>
    <s v="Tamarana"/>
    <x v="6"/>
    <n v="321"/>
    <n v="0.621"/>
    <n v="0.628"/>
    <n v="0.46"/>
    <n v="19025.14"/>
    <n v="10"/>
    <x v="3397"/>
    <n v="0"/>
    <s v="Médio"/>
    <x v="2"/>
    <n v="0"/>
    <n v="0"/>
  </r>
  <r>
    <s v="Arês"/>
    <x v="16"/>
    <n v="667"/>
    <n v="0.60599999999999998"/>
    <n v="0.58699999999999997"/>
    <n v="0.52300000000000002"/>
    <n v="18474.189999999999"/>
    <n v="1"/>
    <x v="3398"/>
    <n v="0"/>
    <s v="Médio"/>
    <x v="3"/>
    <n v="0"/>
    <n v="1"/>
  </r>
  <r>
    <s v="Jijoca De Jericoacoara"/>
    <x v="9"/>
    <n v="376"/>
    <n v="0.65200000000000002"/>
    <n v="0.61399999999999999"/>
    <n v="0.625"/>
    <n v="13573.99"/>
    <n v="13"/>
    <x v="3399"/>
    <n v="0"/>
    <s v="Médio"/>
    <x v="3"/>
    <n v="0"/>
    <n v="0"/>
  </r>
  <r>
    <s v="Placas"/>
    <x v="12"/>
    <n v="391"/>
    <n v="0.55200000000000005"/>
    <n v="0.54100000000000004"/>
    <n v="0.40400000000000003"/>
    <n v="8882.5499999999993"/>
    <n v="29"/>
    <x v="3400"/>
    <n v="1"/>
    <s v="Médio"/>
    <x v="4"/>
    <n v="0"/>
    <n v="0"/>
  </r>
  <r>
    <s v="Bom Jesus Do Araguaia"/>
    <x v="8"/>
    <n v="205"/>
    <n v="0.66"/>
    <n v="0.66500000000000004"/>
    <n v="0.55500000000000005"/>
    <n v="42323.8"/>
    <n v="2"/>
    <x v="3401"/>
    <n v="0"/>
    <s v="Médio"/>
    <x v="1"/>
    <n v="0"/>
    <n v="1"/>
  </r>
  <r>
    <s v="Nova Olinda"/>
    <x v="20"/>
    <n v="600"/>
    <n v="0.63100000000000001"/>
    <n v="0.61399999999999999"/>
    <n v="0.53500000000000003"/>
    <n v="22369.86"/>
    <n v="2"/>
    <x v="3402"/>
    <n v="0"/>
    <s v="Médio"/>
    <x v="4"/>
    <n v="0"/>
    <n v="1"/>
  </r>
  <r>
    <s v="São Sebastião Da Bela Vista"/>
    <x v="4"/>
    <n v="162"/>
    <n v="0.69"/>
    <n v="0.68700000000000006"/>
    <n v="0.56899999999999995"/>
    <n v="47786.48"/>
    <n v="1"/>
    <x v="3403"/>
    <n v="0"/>
    <s v="Médio"/>
    <x v="0"/>
    <n v="0"/>
    <n v="1"/>
  </r>
  <r>
    <s v="Felixlândia"/>
    <x v="4"/>
    <n v="608"/>
    <n v="0.64800000000000002"/>
    <n v="0.65100000000000002"/>
    <n v="0.51400000000000001"/>
    <n v="16944.68"/>
    <n v="7"/>
    <x v="3404"/>
    <n v="0"/>
    <s v="Médio"/>
    <x v="0"/>
    <n v="0"/>
    <n v="0"/>
  </r>
  <r>
    <s v="Catas Altas"/>
    <x v="4"/>
    <n v="229"/>
    <n v="0.68400000000000005"/>
    <n v="0.66500000000000004"/>
    <n v="0.58199999999999996"/>
    <n v="48746.71"/>
    <n v="3"/>
    <x v="3405"/>
    <n v="0"/>
    <s v="Médio"/>
    <x v="0"/>
    <n v="0"/>
    <n v="0"/>
  </r>
  <r>
    <s v="Conceição Da Feira"/>
    <x v="7"/>
    <n v="873"/>
    <n v="0.63400000000000001"/>
    <n v="0.60599999999999998"/>
    <n v="0.54800000000000004"/>
    <n v="11187.56"/>
    <n v="5"/>
    <x v="3406"/>
    <n v="0"/>
    <s v="Médio"/>
    <x v="3"/>
    <n v="0"/>
    <n v="0"/>
  </r>
  <r>
    <s v="Jateí"/>
    <x v="13"/>
    <n v="112"/>
    <n v="0.70799999999999996"/>
    <n v="0.71599999999999997"/>
    <n v="0.57899999999999996"/>
    <n v="63280.38"/>
    <n v="6"/>
    <x v="3407"/>
    <n v="0"/>
    <s v="Alto"/>
    <x v="1"/>
    <n v="0"/>
    <n v="0"/>
  </r>
  <r>
    <s v="São Jorge D'Oeste"/>
    <x v="6"/>
    <n v="250"/>
    <n v="0.72199999999999998"/>
    <n v="0.70499999999999996"/>
    <n v="0.65600000000000003"/>
    <n v="27420.61"/>
    <n v="18"/>
    <x v="3408"/>
    <n v="0"/>
    <s v="Alto"/>
    <x v="2"/>
    <n v="0"/>
    <n v="0"/>
  </r>
  <r>
    <s v="Bom Jesus Das Selvas"/>
    <x v="18"/>
    <n v="1334"/>
    <n v="0.56000000000000005"/>
    <n v="0.53700000000000003"/>
    <n v="0.43099999999999999"/>
    <n v="7530.74"/>
    <n v="1"/>
    <x v="3409"/>
    <n v="1"/>
    <s v="Médio"/>
    <x v="3"/>
    <n v="1"/>
    <n v="1"/>
  </r>
  <r>
    <s v="Lagoa Seca"/>
    <x v="17"/>
    <n v="977"/>
    <n v="0.627"/>
    <n v="0.621"/>
    <n v="0.51600000000000001"/>
    <n v="9236.18"/>
    <n v="4"/>
    <x v="3410"/>
    <n v="0"/>
    <s v="Médio"/>
    <x v="3"/>
    <n v="1"/>
    <n v="0"/>
  </r>
  <r>
    <s v="Renascença"/>
    <x v="6"/>
    <n v="213"/>
    <n v="0.73299999999999998"/>
    <n v="0.746"/>
    <n v="0.63"/>
    <n v="36089.39"/>
    <n v="8"/>
    <x v="3411"/>
    <n v="0"/>
    <s v="Alto"/>
    <x v="2"/>
    <n v="0"/>
    <n v="0"/>
  </r>
  <r>
    <s v="Barrocas"/>
    <x v="7"/>
    <n v="362"/>
    <n v="0.61"/>
    <n v="0.57399999999999995"/>
    <n v="0.503"/>
    <n v="15517.36"/>
    <n v="1"/>
    <x v="3412"/>
    <n v="0"/>
    <s v="Médio"/>
    <x v="3"/>
    <n v="0"/>
    <n v="1"/>
  </r>
  <r>
    <s v="Botuverá"/>
    <x v="14"/>
    <n v="44"/>
    <n v="0.72"/>
    <n v="0.74099999999999999"/>
    <n v="0.60399999999999998"/>
    <n v="49685.15"/>
    <n v="3"/>
    <x v="3413"/>
    <n v="0"/>
    <s v="Alto"/>
    <x v="2"/>
    <n v="0"/>
    <n v="0"/>
  </r>
  <r>
    <s v="Sangão"/>
    <x v="14"/>
    <n v="329"/>
    <n v="0.7"/>
    <n v="0.72499999999999998"/>
    <n v="0.55400000000000005"/>
    <n v="20777.27"/>
    <n v="6"/>
    <x v="3414"/>
    <n v="0"/>
    <s v="Alto"/>
    <x v="2"/>
    <n v="0"/>
    <n v="0"/>
  </r>
  <r>
    <s v="Alto Alegre"/>
    <x v="25"/>
    <n v="380"/>
    <n v="0.54200000000000004"/>
    <n v="0.51800000000000002"/>
    <n v="0.379"/>
    <n v="15495.83"/>
    <n v="1"/>
    <x v="3415"/>
    <n v="1"/>
    <s v="Baixo"/>
    <x v="4"/>
    <n v="0"/>
    <n v="1"/>
  </r>
  <r>
    <s v="Capitão Enéas"/>
    <x v="4"/>
    <n v="777"/>
    <n v="0.63900000000000001"/>
    <n v="0.57299999999999995"/>
    <n v="0.56499999999999995"/>
    <n v="16407.86"/>
    <n v="12"/>
    <x v="3416"/>
    <n v="0"/>
    <s v="Médio"/>
    <x v="0"/>
    <n v="0"/>
    <n v="0"/>
  </r>
  <r>
    <s v="Macaparana"/>
    <x v="5"/>
    <n v="882"/>
    <n v="0.60899999999999999"/>
    <n v="0.57099999999999995"/>
    <n v="0.50800000000000001"/>
    <n v="9826.77"/>
    <n v="8"/>
    <x v="3417"/>
    <n v="0"/>
    <s v="Médio"/>
    <x v="3"/>
    <n v="0"/>
    <n v="0"/>
  </r>
  <r>
    <s v="General Carneiro"/>
    <x v="8"/>
    <n v="118"/>
    <n v="0.67"/>
    <n v="0.64500000000000002"/>
    <n v="0.56899999999999995"/>
    <n v="46225.42"/>
    <n v="3"/>
    <x v="3418"/>
    <n v="0"/>
    <s v="Médio"/>
    <x v="1"/>
    <n v="0"/>
    <n v="0"/>
  </r>
  <r>
    <s v="Paula Freitas"/>
    <x v="6"/>
    <n v="177"/>
    <n v="0.72"/>
    <n v="0.69899999999999995"/>
    <n v="0.622"/>
    <n v="41634.65"/>
    <n v="7"/>
    <x v="3419"/>
    <n v="0"/>
    <s v="Alto"/>
    <x v="2"/>
    <n v="0"/>
    <n v="0"/>
  </r>
  <r>
    <s v="Guatambú"/>
    <x v="14"/>
    <n v="94"/>
    <n v="0.72"/>
    <n v="0.71599999999999997"/>
    <n v="0.626"/>
    <n v="50990.53"/>
    <n v="3"/>
    <x v="3420"/>
    <n v="0"/>
    <s v="Alto"/>
    <x v="2"/>
    <n v="0"/>
    <n v="0"/>
  </r>
  <r>
    <s v="Luiziana"/>
    <x v="6"/>
    <n v="253"/>
    <n v="0.67"/>
    <n v="0.65900000000000003"/>
    <n v="0.57999999999999996"/>
    <n v="32354.84"/>
    <n v="5"/>
    <x v="3421"/>
    <n v="0"/>
    <s v="Médio"/>
    <x v="2"/>
    <n v="0"/>
    <n v="0"/>
  </r>
  <r>
    <s v="Pendências"/>
    <x v="16"/>
    <n v="661"/>
    <n v="0.63100000000000001"/>
    <n v="0.63300000000000001"/>
    <n v="0.52600000000000002"/>
    <n v="16158.28"/>
    <n v="15"/>
    <x v="3422"/>
    <n v="0"/>
    <s v="Médio"/>
    <x v="3"/>
    <n v="0"/>
    <n v="0"/>
  </r>
  <r>
    <s v="Edealina"/>
    <x v="10"/>
    <n v="111"/>
    <n v="0.7"/>
    <n v="0.72199999999999998"/>
    <n v="0.59399999999999997"/>
    <n v="63109.02"/>
    <n v="2"/>
    <x v="3423"/>
    <n v="0"/>
    <s v="Alto"/>
    <x v="1"/>
    <n v="0"/>
    <n v="1"/>
  </r>
  <r>
    <s v="Baixa Grande Do Ribeiro"/>
    <x v="22"/>
    <n v="539"/>
    <n v="0.56399999999999995"/>
    <n v="0.53700000000000003"/>
    <n v="0.44600000000000001"/>
    <n v="21051.99"/>
    <n v="12"/>
    <x v="3424"/>
    <n v="1"/>
    <s v="Médio"/>
    <x v="3"/>
    <n v="0"/>
    <n v="0"/>
  </r>
  <r>
    <s v="Jacareacanga"/>
    <x v="12"/>
    <n v="513"/>
    <n v="0.505"/>
    <n v="0.57699999999999996"/>
    <n v="0.27900000000000003"/>
    <n v="26873.15"/>
    <n v="1"/>
    <x v="3425"/>
    <n v="1"/>
    <s v="Baixo"/>
    <x v="4"/>
    <n v="0"/>
    <n v="1"/>
  </r>
  <r>
    <s v="Mataraca"/>
    <x v="17"/>
    <n v="548"/>
    <n v="0.53600000000000003"/>
    <n v="0.53300000000000003"/>
    <n v="0.42699999999999999"/>
    <n v="28446.28"/>
    <n v="1"/>
    <x v="3426"/>
    <n v="1"/>
    <s v="Baixo"/>
    <x v="3"/>
    <n v="0"/>
    <n v="1"/>
  </r>
  <r>
    <s v="Lagoa Nova"/>
    <x v="16"/>
    <n v="328"/>
    <n v="0.58499999999999996"/>
    <n v="0.54200000000000004"/>
    <n v="0.48299999999999998"/>
    <n v="15242.76"/>
    <n v="6"/>
    <x v="3427"/>
    <n v="1"/>
    <s v="Médio"/>
    <x v="3"/>
    <n v="0"/>
    <n v="0"/>
  </r>
  <r>
    <s v="Ventania"/>
    <x v="6"/>
    <n v="443"/>
    <n v="0.65"/>
    <n v="0.63300000000000001"/>
    <n v="0.54300000000000004"/>
    <n v="20722.91"/>
    <n v="4"/>
    <x v="3428"/>
    <n v="0"/>
    <s v="Médio"/>
    <x v="2"/>
    <n v="0"/>
    <n v="0"/>
  </r>
  <r>
    <s v="Ipuaçu"/>
    <x v="14"/>
    <n v="68"/>
    <n v="0.66"/>
    <n v="0.67400000000000004"/>
    <n v="0.54"/>
    <n v="31776.01"/>
    <n v="4"/>
    <x v="3429"/>
    <n v="0"/>
    <s v="Médio"/>
    <x v="2"/>
    <n v="0"/>
    <n v="0"/>
  </r>
  <r>
    <s v="Maraú"/>
    <x v="7"/>
    <n v="234"/>
    <n v="0.59299999999999997"/>
    <n v="0.64300000000000002"/>
    <n v="0.40400000000000003"/>
    <n v="10918.37"/>
    <n v="1"/>
    <x v="3430"/>
    <n v="1"/>
    <s v="Médio"/>
    <x v="3"/>
    <n v="0"/>
    <n v="1"/>
  </r>
  <r>
    <s v="Rio Fortuna"/>
    <x v="14"/>
    <n v="52"/>
    <n v="0.81"/>
    <n v="0.84799999999999998"/>
    <n v="0.72699999999999998"/>
    <n v="50246.61"/>
    <n v="4"/>
    <x v="3431"/>
    <n v="0"/>
    <s v="Muito Alto"/>
    <x v="2"/>
    <n v="0"/>
    <n v="0"/>
  </r>
  <r>
    <s v="Barão De Grajaú"/>
    <x v="18"/>
    <n v="652"/>
    <n v="0.59"/>
    <n v="0.57799999999999996"/>
    <n v="0.48399999999999999"/>
    <n v="12470.97"/>
    <n v="4"/>
    <x v="3432"/>
    <n v="1"/>
    <s v="Médio"/>
    <x v="3"/>
    <n v="0"/>
    <n v="0"/>
  </r>
  <r>
    <s v="Alto Alegre Dos Parecis"/>
    <x v="23"/>
    <n v="212"/>
    <n v="0.59"/>
    <n v="0.60299999999999998"/>
    <n v="0.443"/>
    <n v="16438.939999999999"/>
    <n v="3"/>
    <x v="3433"/>
    <n v="1"/>
    <s v="Médio"/>
    <x v="4"/>
    <n v="0"/>
    <n v="0"/>
  </r>
  <r>
    <s v="Porteirão"/>
    <x v="10"/>
    <n v="193"/>
    <n v="0.68400000000000005"/>
    <n v="0.71599999999999997"/>
    <n v="0.54100000000000004"/>
    <n v="61808.27"/>
    <n v="2"/>
    <x v="3434"/>
    <n v="0"/>
    <s v="Médio"/>
    <x v="1"/>
    <n v="0"/>
    <n v="1"/>
  </r>
  <r>
    <s v="Olhos-D'Água"/>
    <x v="4"/>
    <n v="247"/>
    <n v="0.626"/>
    <n v="0.60699999999999998"/>
    <n v="0.498"/>
    <n v="38287.29"/>
    <n v="2"/>
    <x v="3435"/>
    <n v="0"/>
    <s v="Médio"/>
    <x v="0"/>
    <n v="0"/>
    <n v="1"/>
  </r>
  <r>
    <s v="Dores De Campos"/>
    <x v="4"/>
    <n v="403"/>
    <n v="0.69"/>
    <n v="0.67100000000000004"/>
    <n v="0.58499999999999996"/>
    <n v="22280.89"/>
    <n v="3"/>
    <x v="3436"/>
    <n v="0"/>
    <s v="Médio"/>
    <x v="0"/>
    <n v="0"/>
    <n v="0"/>
  </r>
  <r>
    <s v="Fátima"/>
    <x v="7"/>
    <n v="350"/>
    <n v="0.56000000000000005"/>
    <n v="0.55400000000000005"/>
    <n v="0.45900000000000002"/>
    <n v="12057.66"/>
    <n v="3"/>
    <x v="3437"/>
    <n v="1"/>
    <s v="Médio"/>
    <x v="3"/>
    <n v="0"/>
    <n v="0"/>
  </r>
  <r>
    <s v="Quarto Centenário"/>
    <x v="6"/>
    <n v="147"/>
    <n v="0.71"/>
    <n v="0.72399999999999998"/>
    <n v="0.60299999999999998"/>
    <n v="46240.7"/>
    <n v="1"/>
    <x v="3438"/>
    <n v="0"/>
    <s v="Alto"/>
    <x v="2"/>
    <n v="0"/>
    <n v="1"/>
  </r>
  <r>
    <s v="Campo Novo De Rondônia"/>
    <x v="23"/>
    <n v="256"/>
    <n v="0.59299999999999997"/>
    <n v="0.66700000000000004"/>
    <n v="0.40400000000000003"/>
    <n v="15398.06"/>
    <n v="8"/>
    <x v="3439"/>
    <n v="1"/>
    <s v="Médio"/>
    <x v="4"/>
    <n v="0"/>
    <n v="0"/>
  </r>
  <r>
    <s v="Caetanópolis"/>
    <x v="4"/>
    <n v="389"/>
    <n v="0.70599999999999996"/>
    <n v="0.67400000000000004"/>
    <n v="0.61699999999999999"/>
    <n v="19426.259999999998"/>
    <n v="3"/>
    <x v="3440"/>
    <n v="0"/>
    <s v="Alto"/>
    <x v="0"/>
    <n v="0"/>
    <n v="0"/>
  </r>
  <r>
    <s v="Alto Alegre Do Maranhão"/>
    <x v="18"/>
    <n v="1642"/>
    <n v="0.55000000000000004"/>
    <n v="0.51600000000000001"/>
    <n v="0.44400000000000001"/>
    <n v="8152.96"/>
    <n v="19"/>
    <x v="3441"/>
    <n v="1"/>
    <s v="Baixo"/>
    <x v="3"/>
    <n v="1"/>
    <n v="0"/>
  </r>
  <r>
    <s v="Nossa Senhora Do Livramento"/>
    <x v="8"/>
    <n v="254"/>
    <n v="0.63800000000000001"/>
    <n v="0.6"/>
    <n v="0.52900000000000003"/>
    <n v="17131.560000000001"/>
    <n v="28"/>
    <x v="3442"/>
    <n v="0"/>
    <s v="Médio"/>
    <x v="1"/>
    <n v="0"/>
    <n v="0"/>
  </r>
  <r>
    <s v="Jussara"/>
    <x v="6"/>
    <n v="312"/>
    <n v="0.71799999999999997"/>
    <n v="0.71599999999999997"/>
    <n v="0.61899999999999999"/>
    <n v="30532.36"/>
    <n v="6"/>
    <x v="3443"/>
    <n v="0"/>
    <s v="Alto"/>
    <x v="2"/>
    <n v="0"/>
    <n v="0"/>
  </r>
  <r>
    <s v="Itanhangá"/>
    <x v="8"/>
    <n v="216"/>
    <n v="0.71"/>
    <n v="0.69899999999999995"/>
    <n v="0.59699999999999998"/>
    <n v="33881.910000000003"/>
    <n v="9"/>
    <x v="3444"/>
    <n v="0"/>
    <s v="Alto"/>
    <x v="1"/>
    <n v="0"/>
    <n v="0"/>
  </r>
  <r>
    <s v="Pedra Grande"/>
    <x v="16"/>
    <n v="80"/>
    <n v="0.56000000000000005"/>
    <n v="0.52600000000000002"/>
    <n v="0.43"/>
    <n v="62196.89"/>
    <n v="0"/>
    <x v="3445"/>
    <n v="1"/>
    <s v="Médio"/>
    <x v="3"/>
    <n v="0"/>
    <n v="1"/>
  </r>
  <r>
    <s v="Vila Propício"/>
    <x v="10"/>
    <n v="103"/>
    <n v="0.63400000000000001"/>
    <n v="0.629"/>
    <n v="0.505"/>
    <n v="37431.129999999997"/>
    <n v="1"/>
    <x v="3446"/>
    <n v="0"/>
    <s v="Médio"/>
    <x v="1"/>
    <n v="0"/>
    <n v="1"/>
  </r>
  <r>
    <s v="Raposa"/>
    <x v="18"/>
    <n v="1870"/>
    <n v="0.626"/>
    <n v="0.56799999999999995"/>
    <n v="0.58699999999999997"/>
    <n v="6943.26"/>
    <n v="3"/>
    <x v="3447"/>
    <n v="0"/>
    <s v="Médio"/>
    <x v="3"/>
    <n v="1"/>
    <n v="0"/>
  </r>
  <r>
    <s v="Rafael Jambeiro"/>
    <x v="7"/>
    <n v="419"/>
    <n v="0.56399999999999995"/>
    <n v="0.53800000000000003"/>
    <n v="0.435"/>
    <n v="8923.76"/>
    <n v="0"/>
    <x v="3448"/>
    <n v="1"/>
    <s v="Médio"/>
    <x v="3"/>
    <n v="0"/>
    <n v="1"/>
  </r>
  <r>
    <s v="São Gonçalo Do Abaeté"/>
    <x v="4"/>
    <n v="264"/>
    <n v="0.67"/>
    <n v="0.66500000000000004"/>
    <n v="0.56799999999999995"/>
    <n v="30603.08"/>
    <n v="5"/>
    <x v="3449"/>
    <n v="0"/>
    <s v="Médio"/>
    <x v="0"/>
    <n v="0"/>
    <n v="0"/>
  </r>
  <r>
    <s v="Passira"/>
    <x v="5"/>
    <n v="601"/>
    <n v="0.59"/>
    <n v="0.55900000000000005"/>
    <n v="0.48699999999999999"/>
    <n v="7166.38"/>
    <n v="2"/>
    <x v="3450"/>
    <n v="1"/>
    <s v="Médio"/>
    <x v="3"/>
    <n v="0"/>
    <n v="1"/>
  </r>
  <r>
    <s v="Lagoa Grande"/>
    <x v="4"/>
    <n v="357"/>
    <n v="0.67900000000000005"/>
    <n v="0.67800000000000005"/>
    <n v="0.56799999999999995"/>
    <n v="22099.55"/>
    <n v="4"/>
    <x v="3451"/>
    <n v="0"/>
    <s v="Médio"/>
    <x v="0"/>
    <n v="0"/>
    <n v="0"/>
  </r>
  <r>
    <s v="Coxilha"/>
    <x v="3"/>
    <n v="85"/>
    <n v="0.70599999999999996"/>
    <n v="0.69299999999999995"/>
    <n v="0.58599999999999997"/>
    <n v="71840.72"/>
    <n v="2"/>
    <x v="3452"/>
    <n v="0"/>
    <s v="Alto"/>
    <x v="2"/>
    <n v="0"/>
    <n v="1"/>
  </r>
  <r>
    <s v="Santa Fé De Goiás"/>
    <x v="10"/>
    <n v="217"/>
    <n v="0.71299999999999997"/>
    <n v="0.70299999999999996"/>
    <n v="0.60799999999999998"/>
    <n v="39387.120000000003"/>
    <n v="2"/>
    <x v="3453"/>
    <n v="0"/>
    <s v="Alto"/>
    <x v="1"/>
    <n v="0"/>
    <n v="1"/>
  </r>
  <r>
    <s v="Guatapará"/>
    <x v="0"/>
    <n v="325"/>
    <n v="0.74299999999999999"/>
    <n v="0.72399999999999998"/>
    <n v="0.68799999999999994"/>
    <n v="27492.67"/>
    <n v="3"/>
    <x v="3454"/>
    <n v="0"/>
    <s v="Alto"/>
    <x v="0"/>
    <n v="0"/>
    <n v="0"/>
  </r>
  <r>
    <s v="Portelândia"/>
    <x v="10"/>
    <n v="164"/>
    <n v="0.65400000000000003"/>
    <n v="0.68"/>
    <n v="0.51300000000000001"/>
    <n v="51122.47"/>
    <n v="4"/>
    <x v="3455"/>
    <n v="0"/>
    <s v="Médio"/>
    <x v="1"/>
    <n v="0"/>
    <n v="0"/>
  </r>
  <r>
    <s v="Condado"/>
    <x v="5"/>
    <n v="1464"/>
    <n v="0.60199999999999998"/>
    <n v="0.58099999999999996"/>
    <n v="0.52700000000000002"/>
    <n v="7887.46"/>
    <n v="5"/>
    <x v="3456"/>
    <n v="0"/>
    <s v="Médio"/>
    <x v="3"/>
    <n v="1"/>
    <n v="0"/>
  </r>
  <r>
    <s v="Tabocas Do Brejo Velho"/>
    <x v="7"/>
    <n v="271"/>
    <n v="0.58399999999999996"/>
    <n v="0.53"/>
    <n v="0.49199999999999999"/>
    <n v="15709.19"/>
    <n v="15"/>
    <x v="3457"/>
    <n v="1"/>
    <s v="Médio"/>
    <x v="3"/>
    <n v="0"/>
    <n v="0"/>
  </r>
  <r>
    <s v="Treviso"/>
    <x v="14"/>
    <n v="78"/>
    <n v="0.77400000000000002"/>
    <n v="0.73699999999999999"/>
    <n v="0.71399999999999997"/>
    <n v="53292.86"/>
    <n v="1"/>
    <x v="3458"/>
    <n v="0"/>
    <s v="Alto"/>
    <x v="2"/>
    <n v="0"/>
    <n v="1"/>
  </r>
  <r>
    <s v="São João Do Oeste"/>
    <x v="14"/>
    <n v="69"/>
    <n v="0.76"/>
    <n v="0.75600000000000001"/>
    <n v="0.66800000000000004"/>
    <n v="32353.49"/>
    <n v="5"/>
    <x v="3459"/>
    <n v="0"/>
    <s v="Alto"/>
    <x v="2"/>
    <n v="0"/>
    <n v="0"/>
  </r>
  <r>
    <s v="Taquarivaí"/>
    <x v="0"/>
    <n v="180"/>
    <n v="0.67900000000000005"/>
    <n v="0.61699999999999999"/>
    <n v="0.626"/>
    <n v="35787.040000000001"/>
    <n v="8"/>
    <x v="3460"/>
    <n v="0"/>
    <s v="Médio"/>
    <x v="0"/>
    <n v="0"/>
    <n v="0"/>
  </r>
  <r>
    <s v="Lagoa Do Carro"/>
    <x v="5"/>
    <n v="756"/>
    <n v="0.60899999999999999"/>
    <n v="0.56599999999999995"/>
    <n v="0.505"/>
    <n v="11422.46"/>
    <n v="22"/>
    <x v="3461"/>
    <n v="0"/>
    <s v="Médio"/>
    <x v="3"/>
    <n v="0"/>
    <n v="0"/>
  </r>
  <r>
    <s v="Capitólio"/>
    <x v="4"/>
    <n v="243"/>
    <n v="0.71"/>
    <n v="0.70899999999999996"/>
    <n v="0.61199999999999999"/>
    <n v="23317.35"/>
    <n v="8"/>
    <x v="3462"/>
    <n v="0"/>
    <s v="Alto"/>
    <x v="0"/>
    <n v="0"/>
    <n v="0"/>
  </r>
  <r>
    <s v="Piçarra"/>
    <x v="12"/>
    <n v="304"/>
    <n v="0.56299999999999994"/>
    <n v="0.56100000000000005"/>
    <n v="0.40200000000000002"/>
    <n v="15843.05"/>
    <n v="1"/>
    <x v="3463"/>
    <n v="1"/>
    <s v="Médio"/>
    <x v="4"/>
    <n v="0"/>
    <n v="1"/>
  </r>
  <r>
    <s v="Querência Do Norte"/>
    <x v="6"/>
    <n v="446"/>
    <n v="0.68799999999999994"/>
    <n v="0.66700000000000004"/>
    <n v="0.60399999999999998"/>
    <n v="16295.05"/>
    <n v="11"/>
    <x v="3464"/>
    <n v="0"/>
    <s v="Médio"/>
    <x v="2"/>
    <n v="0"/>
    <n v="0"/>
  </r>
  <r>
    <s v="Jequiá Da Praia"/>
    <x v="19"/>
    <n v="229"/>
    <n v="0.55600000000000005"/>
    <n v="0.51700000000000002"/>
    <n v="0.43"/>
    <n v="16911.2"/>
    <n v="0"/>
    <x v="3465"/>
    <n v="1"/>
    <s v="Médio"/>
    <x v="3"/>
    <n v="0"/>
    <n v="1"/>
  </r>
  <r>
    <s v="Porto Esperidião"/>
    <x v="8"/>
    <n v="227"/>
    <n v="0.65200000000000002"/>
    <n v="0.66600000000000004"/>
    <n v="0.52300000000000002"/>
    <n v="17191.189999999999"/>
    <n v="4"/>
    <x v="3466"/>
    <n v="0"/>
    <s v="Médio"/>
    <x v="1"/>
    <n v="0"/>
    <n v="0"/>
  </r>
  <r>
    <s v="Varjão De Minas"/>
    <x v="4"/>
    <n v="321"/>
    <n v="0.71099999999999997"/>
    <n v="0.67300000000000004"/>
    <n v="0.63100000000000001"/>
    <n v="28896.03"/>
    <n v="5"/>
    <x v="3467"/>
    <n v="0"/>
    <s v="Alto"/>
    <x v="0"/>
    <n v="0"/>
    <n v="0"/>
  </r>
  <r>
    <s v="Gentio Do Ouro"/>
    <x v="7"/>
    <n v="310"/>
    <n v="0.56000000000000005"/>
    <n v="0.52300000000000002"/>
    <n v="0.45"/>
    <n v="17029.240000000002"/>
    <n v="0"/>
    <x v="3468"/>
    <n v="1"/>
    <s v="Médio"/>
    <x v="3"/>
    <n v="0"/>
    <n v="1"/>
  </r>
  <r>
    <s v="Saltinho"/>
    <x v="0"/>
    <n v="248"/>
    <n v="0.79"/>
    <n v="0.77100000000000002"/>
    <n v="0.75"/>
    <n v="24936.83"/>
    <n v="7"/>
    <x v="3469"/>
    <n v="0"/>
    <s v="Alto"/>
    <x v="0"/>
    <n v="0"/>
    <n v="0"/>
  </r>
  <r>
    <s v="Dormentes"/>
    <x v="5"/>
    <n v="464"/>
    <n v="0.58899999999999997"/>
    <n v="0.55800000000000005"/>
    <n v="0.495"/>
    <n v="10659.92"/>
    <n v="13"/>
    <x v="3470"/>
    <n v="1"/>
    <s v="Médio"/>
    <x v="3"/>
    <n v="0"/>
    <n v="0"/>
  </r>
  <r>
    <s v="Paranatama"/>
    <x v="5"/>
    <n v="146"/>
    <n v="0.53700000000000003"/>
    <n v="0.52800000000000002"/>
    <n v="0.41799999999999998"/>
    <n v="17215.05"/>
    <n v="2"/>
    <x v="3471"/>
    <n v="1"/>
    <s v="Baixo"/>
    <x v="3"/>
    <n v="0"/>
    <n v="1"/>
  </r>
  <r>
    <s v="Carmo De Minas"/>
    <x v="4"/>
    <n v="605"/>
    <n v="0.68200000000000005"/>
    <n v="0.66800000000000004"/>
    <n v="0.56200000000000006"/>
    <n v="13269.46"/>
    <n v="12"/>
    <x v="3472"/>
    <n v="0"/>
    <s v="Médio"/>
    <x v="0"/>
    <n v="0"/>
    <n v="0"/>
  </r>
  <r>
    <s v="Ilicínea"/>
    <x v="4"/>
    <n v="491"/>
    <n v="0.68"/>
    <n v="0.66500000000000004"/>
    <n v="0.57099999999999995"/>
    <n v="15903.65"/>
    <n v="5"/>
    <x v="3473"/>
    <n v="0"/>
    <s v="Médio"/>
    <x v="0"/>
    <n v="0"/>
    <n v="0"/>
  </r>
  <r>
    <s v="Jandaíra"/>
    <x v="7"/>
    <n v="447"/>
    <n v="0.55000000000000004"/>
    <n v="0.51100000000000001"/>
    <n v="0.435"/>
    <n v="17506.04"/>
    <n v="0"/>
    <x v="3474"/>
    <n v="1"/>
    <s v="Baixo"/>
    <x v="3"/>
    <n v="0"/>
    <n v="1"/>
  </r>
  <r>
    <s v="Paranã"/>
    <x v="20"/>
    <n v="402"/>
    <n v="0.59499999999999997"/>
    <n v="0.58799999999999997"/>
    <n v="0.46100000000000002"/>
    <n v="18348.55"/>
    <n v="3"/>
    <x v="3475"/>
    <n v="1"/>
    <s v="Médio"/>
    <x v="4"/>
    <n v="0"/>
    <n v="0"/>
  </r>
  <r>
    <s v="Camutanga"/>
    <x v="5"/>
    <n v="377"/>
    <n v="0.60599999999999998"/>
    <n v="0.56999999999999995"/>
    <n v="0.51400000000000001"/>
    <n v="22866.63"/>
    <n v="1"/>
    <x v="3476"/>
    <n v="0"/>
    <s v="Médio"/>
    <x v="3"/>
    <n v="0"/>
    <n v="1"/>
  </r>
  <r>
    <s v="São José Da Coroa Grande"/>
    <x v="5"/>
    <n v="643"/>
    <n v="0.60799999999999998"/>
    <n v="0.58499999999999996"/>
    <n v="0.52200000000000002"/>
    <n v="9359.3700000000008"/>
    <n v="5"/>
    <x v="3477"/>
    <n v="0"/>
    <s v="Médio"/>
    <x v="3"/>
    <n v="0"/>
    <n v="0"/>
  </r>
  <r>
    <s v="Traipu"/>
    <x v="19"/>
    <n v="628"/>
    <n v="0.53200000000000003"/>
    <n v="0.499"/>
    <n v="0.39500000000000002"/>
    <n v="6881.21"/>
    <n v="42"/>
    <x v="3478"/>
    <n v="1"/>
    <s v="Baixo"/>
    <x v="3"/>
    <n v="0"/>
    <n v="0"/>
  </r>
  <r>
    <s v="São Roque De Minas"/>
    <x v="4"/>
    <n v="201"/>
    <n v="0.67200000000000004"/>
    <n v="0.69899999999999995"/>
    <n v="0.51700000000000002"/>
    <n v="27196.38"/>
    <n v="8"/>
    <x v="3479"/>
    <n v="0"/>
    <s v="Médio"/>
    <x v="0"/>
    <n v="0"/>
    <n v="0"/>
  </r>
  <r>
    <s v="Guamiranga"/>
    <x v="6"/>
    <n v="130"/>
    <n v="0.66900000000000004"/>
    <n v="0.65700000000000003"/>
    <n v="0.56799999999999995"/>
    <n v="22437.02"/>
    <n v="8"/>
    <x v="3480"/>
    <n v="0"/>
    <s v="Médio"/>
    <x v="2"/>
    <n v="0"/>
    <n v="0"/>
  </r>
  <r>
    <s v="Cotriguaçu"/>
    <x v="8"/>
    <n v="379"/>
    <n v="0.60099999999999998"/>
    <n v="0.623"/>
    <n v="0.42299999999999999"/>
    <n v="10501.6"/>
    <n v="3"/>
    <x v="3481"/>
    <n v="0"/>
    <s v="Médio"/>
    <x v="1"/>
    <n v="0"/>
    <n v="0"/>
  </r>
  <r>
    <s v="Serranópolis Do Iguaçu"/>
    <x v="6"/>
    <n v="118"/>
    <n v="0.76200000000000001"/>
    <n v="0.77800000000000002"/>
    <n v="0.66200000000000003"/>
    <n v="41063.410000000003"/>
    <n v="4"/>
    <x v="3482"/>
    <n v="0"/>
    <s v="Alto"/>
    <x v="2"/>
    <n v="0"/>
    <n v="0"/>
  </r>
  <r>
    <s v="Pranchita"/>
    <x v="6"/>
    <n v="151"/>
    <n v="0.752"/>
    <n v="0.74299999999999999"/>
    <n v="0.69599999999999995"/>
    <n v="34444.589999999997"/>
    <n v="2"/>
    <x v="3483"/>
    <n v="0"/>
    <s v="Alto"/>
    <x v="2"/>
    <n v="0"/>
    <n v="1"/>
  </r>
  <r>
    <s v="Cruz"/>
    <x v="9"/>
    <n v="478"/>
    <n v="0.63200000000000001"/>
    <n v="0.57299999999999995"/>
    <n v="0.58599999999999997"/>
    <n v="7947.85"/>
    <n v="31"/>
    <x v="3484"/>
    <n v="0"/>
    <s v="Médio"/>
    <x v="3"/>
    <n v="0"/>
    <n v="0"/>
  </r>
  <r>
    <s v="Cordilheira Alta"/>
    <x v="14"/>
    <n v="72"/>
    <n v="0.747"/>
    <n v="0.73499999999999999"/>
    <n v="0.66200000000000003"/>
    <n v="44261.760000000002"/>
    <n v="3"/>
    <x v="3485"/>
    <n v="0"/>
    <s v="Alto"/>
    <x v="2"/>
    <n v="0"/>
    <n v="0"/>
  </r>
  <r>
    <s v="Santa Terezinha"/>
    <x v="14"/>
    <n v="95"/>
    <n v="0.66900000000000004"/>
    <n v="0.63700000000000001"/>
    <n v="0.57499999999999996"/>
    <n v="21237.59"/>
    <n v="3"/>
    <x v="3486"/>
    <n v="0"/>
    <s v="Médio"/>
    <x v="2"/>
    <n v="0"/>
    <n v="0"/>
  </r>
  <r>
    <s v="Lucena"/>
    <x v="17"/>
    <n v="737"/>
    <n v="0.58299999999999996"/>
    <n v="0.57699999999999996"/>
    <n v="0.46899999999999997"/>
    <n v="14473.22"/>
    <n v="4"/>
    <x v="3487"/>
    <n v="1"/>
    <s v="Médio"/>
    <x v="3"/>
    <n v="0"/>
    <n v="0"/>
  </r>
  <r>
    <s v="Guairaçá"/>
    <x v="6"/>
    <n v="279"/>
    <n v="0.69299999999999995"/>
    <n v="0.69799999999999995"/>
    <n v="0.57399999999999995"/>
    <n v="28578.25"/>
    <n v="2"/>
    <x v="3488"/>
    <n v="0"/>
    <s v="Médio"/>
    <x v="2"/>
    <n v="0"/>
    <n v="1"/>
  </r>
  <r>
    <s v="Timbó Grande"/>
    <x v="14"/>
    <n v="300"/>
    <n v="0.65900000000000003"/>
    <n v="0.63400000000000001"/>
    <n v="0.56499999999999995"/>
    <n v="24357.5"/>
    <n v="2"/>
    <x v="3489"/>
    <n v="0"/>
    <s v="Médio"/>
    <x v="2"/>
    <n v="0"/>
    <n v="1"/>
  </r>
  <r>
    <s v="Cabeceira Grande"/>
    <x v="4"/>
    <n v="357"/>
    <n v="0.64800000000000002"/>
    <n v="0.63800000000000001"/>
    <n v="0.54200000000000004"/>
    <n v="26972.39"/>
    <n v="2"/>
    <x v="3490"/>
    <n v="0"/>
    <s v="Médio"/>
    <x v="0"/>
    <n v="0"/>
    <n v="1"/>
  </r>
  <r>
    <s v="Rodrigues Alves"/>
    <x v="26"/>
    <n v="397"/>
    <n v="0.56999999999999995"/>
    <n v="0.51800000000000002"/>
    <n v="0.47699999999999998"/>
    <n v="10508.27"/>
    <n v="12"/>
    <x v="3491"/>
    <n v="1"/>
    <s v="Médio"/>
    <x v="4"/>
    <n v="0"/>
    <n v="0"/>
  </r>
  <r>
    <s v="Vitória Do Jari"/>
    <x v="24"/>
    <n v="977"/>
    <n v="0.61899999999999999"/>
    <n v="0.58699999999999997"/>
    <n v="0.51700000000000002"/>
    <n v="12472.79"/>
    <n v="10"/>
    <x v="3492"/>
    <n v="0"/>
    <s v="Médio"/>
    <x v="4"/>
    <n v="1"/>
    <n v="0"/>
  </r>
  <r>
    <s v="Terezópolis De Goiás"/>
    <x v="10"/>
    <n v="355"/>
    <n v="0.68500000000000005"/>
    <n v="0.65500000000000003"/>
    <n v="0.61499999999999999"/>
    <n v="24369.39"/>
    <n v="0"/>
    <x v="3493"/>
    <n v="0"/>
    <s v="Médio"/>
    <x v="1"/>
    <n v="0"/>
    <n v="1"/>
  </r>
  <r>
    <s v="Coronel Sapucaia"/>
    <x v="13"/>
    <n v="556"/>
    <n v="0.58899999999999997"/>
    <n v="0.60699999999999998"/>
    <n v="0.41699999999999998"/>
    <n v="12256.71"/>
    <n v="9"/>
    <x v="3494"/>
    <n v="1"/>
    <s v="Médio"/>
    <x v="1"/>
    <n v="0"/>
    <n v="0"/>
  </r>
  <r>
    <s v="Francisco Alves"/>
    <x v="6"/>
    <n v="246"/>
    <n v="0.66900000000000004"/>
    <n v="0.66900000000000004"/>
    <n v="0.56999999999999995"/>
    <n v="28626.89"/>
    <n v="10"/>
    <x v="3495"/>
    <n v="0"/>
    <s v="Médio"/>
    <x v="2"/>
    <n v="0"/>
    <n v="0"/>
  </r>
  <r>
    <s v="Machados"/>
    <x v="5"/>
    <n v="560"/>
    <n v="0.57799999999999996"/>
    <n v="0.54100000000000004"/>
    <n v="0.46600000000000003"/>
    <n v="11725.55"/>
    <n v="1"/>
    <x v="3496"/>
    <n v="1"/>
    <s v="Médio"/>
    <x v="3"/>
    <n v="0"/>
    <n v="1"/>
  </r>
  <r>
    <s v="Madre De Deus De Minas"/>
    <x v="4"/>
    <n v="189"/>
    <n v="0.7"/>
    <n v="0.66700000000000004"/>
    <n v="0.59799999999999998"/>
    <n v="35452.449999999997"/>
    <n v="5"/>
    <x v="3497"/>
    <n v="0"/>
    <s v="Alto"/>
    <x v="0"/>
    <n v="0"/>
    <n v="0"/>
  </r>
  <r>
    <s v="Santa Margarida Do Sul"/>
    <x v="3"/>
    <n v="29"/>
    <n v="0.66"/>
    <n v="0.69099999999999995"/>
    <n v="0.48399999999999999"/>
    <n v="72488.38"/>
    <n v="0"/>
    <x v="3498"/>
    <n v="0"/>
    <s v="Médio"/>
    <x v="2"/>
    <n v="0"/>
    <n v="1"/>
  </r>
  <r>
    <s v="Ressaquinha"/>
    <x v="4"/>
    <n v="134"/>
    <n v="0.68"/>
    <n v="0.63800000000000001"/>
    <n v="0.59899999999999998"/>
    <n v="37445.230000000003"/>
    <n v="0"/>
    <x v="3499"/>
    <n v="0"/>
    <s v="Médio"/>
    <x v="0"/>
    <n v="0"/>
    <n v="1"/>
  </r>
  <r>
    <s v="Floresta"/>
    <x v="6"/>
    <n v="266"/>
    <n v="0.73599999999999999"/>
    <n v="0.70699999999999996"/>
    <n v="0.69099999999999995"/>
    <n v="27684.95"/>
    <n v="2"/>
    <x v="3500"/>
    <n v="0"/>
    <s v="Alto"/>
    <x v="2"/>
    <n v="0"/>
    <n v="1"/>
  </r>
  <r>
    <s v="Pacatuba"/>
    <x v="21"/>
    <n v="249"/>
    <n v="0.55500000000000005"/>
    <n v="0.51400000000000001"/>
    <n v="0.45400000000000001"/>
    <n v="12630"/>
    <n v="12"/>
    <x v="3501"/>
    <n v="1"/>
    <s v="Médio"/>
    <x v="3"/>
    <n v="0"/>
    <n v="0"/>
  </r>
  <r>
    <s v="Braganey"/>
    <x v="6"/>
    <n v="172"/>
    <n v="0.70099999999999996"/>
    <n v="0.68899999999999995"/>
    <n v="0.627"/>
    <n v="31587.83"/>
    <n v="3"/>
    <x v="3502"/>
    <n v="0"/>
    <s v="Alto"/>
    <x v="2"/>
    <n v="0"/>
    <n v="0"/>
  </r>
  <r>
    <s v="Brasilândia Do Sul"/>
    <x v="6"/>
    <n v="108"/>
    <n v="0.68"/>
    <n v="0.68"/>
    <n v="0.57199999999999995"/>
    <n v="60288.94"/>
    <n v="2"/>
    <x v="3503"/>
    <n v="0"/>
    <s v="Médio"/>
    <x v="2"/>
    <n v="0"/>
    <n v="1"/>
  </r>
  <r>
    <s v="Governador Dix-Sept Rosado"/>
    <x v="16"/>
    <n v="411"/>
    <n v="0.59"/>
    <n v="0.56399999999999995"/>
    <n v="0.48499999999999999"/>
    <n v="13669.02"/>
    <n v="9"/>
    <x v="3504"/>
    <n v="1"/>
    <s v="Médio"/>
    <x v="3"/>
    <n v="0"/>
    <n v="0"/>
  </r>
  <r>
    <s v="Santa Maria Do Oeste"/>
    <x v="6"/>
    <n v="168"/>
    <n v="0.60899999999999999"/>
    <n v="0.6"/>
    <n v="0.47699999999999998"/>
    <n v="16489.88"/>
    <n v="9"/>
    <x v="3505"/>
    <n v="0"/>
    <s v="Médio"/>
    <x v="2"/>
    <n v="0"/>
    <n v="0"/>
  </r>
  <r>
    <s v="São Sebastião Da Boa Vista"/>
    <x v="12"/>
    <n v="838"/>
    <n v="0.56000000000000005"/>
    <n v="0.52"/>
    <n v="0.439"/>
    <n v="7000.23"/>
    <n v="0"/>
    <x v="3506"/>
    <n v="1"/>
    <s v="Médio"/>
    <x v="4"/>
    <n v="0"/>
    <n v="1"/>
  </r>
  <r>
    <s v="São Pedro Do Iguaçu"/>
    <x v="6"/>
    <n v="211"/>
    <n v="0.68"/>
    <n v="0.68700000000000006"/>
    <n v="0.58099999999999996"/>
    <n v="28184.41"/>
    <n v="2"/>
    <x v="3507"/>
    <n v="0"/>
    <s v="Médio"/>
    <x v="2"/>
    <n v="0"/>
    <n v="1"/>
  </r>
  <r>
    <s v="Honório Serpa"/>
    <x v="6"/>
    <n v="94"/>
    <n v="0.68"/>
    <n v="0.64500000000000002"/>
    <n v="0.61199999999999999"/>
    <n v="31274.57"/>
    <n v="3"/>
    <x v="3508"/>
    <n v="0"/>
    <s v="Médio"/>
    <x v="2"/>
    <n v="0"/>
    <n v="0"/>
  </r>
  <r>
    <s v="Juruaia"/>
    <x v="4"/>
    <n v="227"/>
    <n v="0.72299999999999998"/>
    <n v="0.79400000000000004"/>
    <n v="0.55300000000000005"/>
    <n v="17393.009999999998"/>
    <n v="2"/>
    <x v="3509"/>
    <n v="0"/>
    <s v="Alto"/>
    <x v="0"/>
    <n v="0"/>
    <n v="1"/>
  </r>
  <r>
    <s v="Chaves"/>
    <x v="12"/>
    <n v="222"/>
    <n v="0.45300000000000001"/>
    <n v="0.51600000000000001"/>
    <n v="0.23400000000000001"/>
    <n v="7797.18"/>
    <n v="0"/>
    <x v="3510"/>
    <n v="1"/>
    <s v="Baixo"/>
    <x v="4"/>
    <n v="0"/>
    <n v="1"/>
  </r>
  <r>
    <s v="Igaratá"/>
    <x v="0"/>
    <n v="209"/>
    <n v="0.71099999999999997"/>
    <n v="0.68300000000000005"/>
    <n v="0.61599999999999999"/>
    <n v="18916.28"/>
    <n v="9"/>
    <x v="3511"/>
    <n v="0"/>
    <s v="Alto"/>
    <x v="0"/>
    <n v="0"/>
    <n v="0"/>
  </r>
  <r>
    <s v="Igrapiúna"/>
    <x v="7"/>
    <n v="301"/>
    <n v="0.57399999999999995"/>
    <n v="0.56499999999999995"/>
    <n v="0.42399999999999999"/>
    <n v="12418.3"/>
    <n v="2"/>
    <x v="3512"/>
    <n v="1"/>
    <s v="Médio"/>
    <x v="3"/>
    <n v="0"/>
    <n v="1"/>
  </r>
  <r>
    <s v="Anori"/>
    <x v="11"/>
    <n v="893"/>
    <n v="0.56100000000000005"/>
    <n v="0.54"/>
    <n v="0.433"/>
    <n v="8972.25"/>
    <n v="1"/>
    <x v="3513"/>
    <n v="1"/>
    <s v="Médio"/>
    <x v="4"/>
    <n v="0"/>
    <n v="1"/>
  </r>
  <r>
    <s v="Santo Antônio Da Barra"/>
    <x v="10"/>
    <n v="178"/>
    <n v="0.69099999999999995"/>
    <n v="0.66500000000000004"/>
    <n v="0.59299999999999997"/>
    <n v="37196.51"/>
    <n v="5"/>
    <x v="3514"/>
    <n v="0"/>
    <s v="Médio"/>
    <x v="1"/>
    <n v="0"/>
    <n v="0"/>
  </r>
  <r>
    <s v="Lambari D'Oeste"/>
    <x v="8"/>
    <n v="210"/>
    <n v="0.627"/>
    <n v="0.67"/>
    <n v="0.46700000000000003"/>
    <n v="30246.61"/>
    <n v="0"/>
    <x v="3515"/>
    <n v="0"/>
    <s v="Médio"/>
    <x v="1"/>
    <n v="0"/>
    <n v="1"/>
  </r>
  <r>
    <s v="Balneário Barra Do Sul"/>
    <x v="14"/>
    <n v="380"/>
    <n v="0.71599999999999997"/>
    <n v="0.71299999999999997"/>
    <n v="0.61099999999999999"/>
    <n v="17487.39"/>
    <n v="8"/>
    <x v="3516"/>
    <n v="0"/>
    <s v="Alto"/>
    <x v="2"/>
    <n v="0"/>
    <n v="0"/>
  </r>
  <r>
    <s v="Morro Grande"/>
    <x v="14"/>
    <n v="34"/>
    <n v="0.70099999999999996"/>
    <n v="0.74199999999999999"/>
    <n v="0.54800000000000004"/>
    <n v="60346.879999999997"/>
    <n v="2"/>
    <x v="3517"/>
    <n v="0"/>
    <s v="Alto"/>
    <x v="2"/>
    <n v="0"/>
    <n v="1"/>
  </r>
  <r>
    <s v="Uarini"/>
    <x v="11"/>
    <n v="761"/>
    <n v="0.52700000000000002"/>
    <n v="0.53500000000000003"/>
    <n v="0.378"/>
    <n v="13244.83"/>
    <n v="2"/>
    <x v="3518"/>
    <n v="1"/>
    <s v="Baixo"/>
    <x v="4"/>
    <n v="0"/>
    <n v="1"/>
  </r>
  <r>
    <s v="São Romão"/>
    <x v="4"/>
    <n v="487"/>
    <n v="0.64"/>
    <n v="0.58599999999999997"/>
    <n v="0.56799999999999995"/>
    <n v="14992.88"/>
    <n v="7"/>
    <x v="3519"/>
    <n v="0"/>
    <s v="Médio"/>
    <x v="0"/>
    <n v="0"/>
    <n v="0"/>
  </r>
  <r>
    <s v="Rochedo"/>
    <x v="13"/>
    <n v="102"/>
    <n v="0.65"/>
    <n v="0.67600000000000005"/>
    <n v="0.49099999999999999"/>
    <n v="33139.35"/>
    <n v="6"/>
    <x v="3520"/>
    <n v="0"/>
    <s v="Médio"/>
    <x v="1"/>
    <n v="0"/>
    <n v="0"/>
  </r>
  <r>
    <s v="Marechal Thaumaturgo"/>
    <x v="26"/>
    <n v="413"/>
    <n v="0.501"/>
    <n v="0.47899999999999998"/>
    <n v="0.36099999999999999"/>
    <n v="10084.48"/>
    <n v="3"/>
    <x v="3521"/>
    <n v="1"/>
    <s v="Baixo"/>
    <x v="4"/>
    <n v="0"/>
    <n v="0"/>
  </r>
  <r>
    <s v="Primavera"/>
    <x v="5"/>
    <n v="497"/>
    <n v="0.57999999999999996"/>
    <n v="0.57199999999999995"/>
    <n v="0.44400000000000001"/>
    <n v="11906.16"/>
    <n v="3"/>
    <x v="3522"/>
    <n v="1"/>
    <s v="Médio"/>
    <x v="3"/>
    <n v="0"/>
    <n v="0"/>
  </r>
  <r>
    <s v="Barra Do Quaraí"/>
    <x v="3"/>
    <n v="199"/>
    <n v="0.66200000000000003"/>
    <n v="0.65900000000000003"/>
    <n v="0.54800000000000004"/>
    <n v="41392.480000000003"/>
    <n v="0"/>
    <x v="3523"/>
    <n v="0"/>
    <s v="Médio"/>
    <x v="2"/>
    <n v="0"/>
    <n v="1"/>
  </r>
  <r>
    <s v="Canarana"/>
    <x v="7"/>
    <n v="752"/>
    <n v="0.59"/>
    <n v="0.55500000000000005"/>
    <n v="0.496"/>
    <n v="6519.35"/>
    <n v="19"/>
    <x v="3524"/>
    <n v="1"/>
    <s v="Médio"/>
    <x v="3"/>
    <n v="0"/>
    <n v="0"/>
  </r>
  <r>
    <s v="Messias"/>
    <x v="19"/>
    <n v="1097"/>
    <n v="0.56799999999999995"/>
    <n v="0.55700000000000005"/>
    <n v="0.46"/>
    <n v="9785.6200000000008"/>
    <n v="3"/>
    <x v="3525"/>
    <n v="1"/>
    <s v="Médio"/>
    <x v="3"/>
    <n v="1"/>
    <n v="0"/>
  </r>
  <r>
    <s v="Capixaba"/>
    <x v="26"/>
    <n v="336"/>
    <n v="0.57499999999999996"/>
    <n v="0.60099999999999998"/>
    <n v="0.39800000000000002"/>
    <n v="16085.3"/>
    <n v="3"/>
    <x v="3526"/>
    <n v="1"/>
    <s v="Médio"/>
    <x v="4"/>
    <n v="0"/>
    <n v="0"/>
  </r>
  <r>
    <s v="Camargo"/>
    <x v="3"/>
    <n v="48"/>
    <n v="0.73599999999999999"/>
    <n v="0.76200000000000001"/>
    <n v="0.61199999999999999"/>
    <n v="63841.64"/>
    <n v="1"/>
    <x v="3527"/>
    <n v="0"/>
    <s v="Alto"/>
    <x v="2"/>
    <n v="0"/>
    <n v="1"/>
  </r>
  <r>
    <s v="Paulo Lopes"/>
    <x v="14"/>
    <n v="240"/>
    <n v="0.71599999999999997"/>
    <n v="0.70699999999999996"/>
    <n v="0.6"/>
    <n v="23731.3"/>
    <n v="3"/>
    <x v="3528"/>
    <n v="0"/>
    <s v="Alto"/>
    <x v="2"/>
    <n v="0"/>
    <n v="0"/>
  </r>
  <r>
    <s v="Santa Luzia Do Itanhy"/>
    <x v="21"/>
    <n v="240"/>
    <n v="0.54500000000000004"/>
    <n v="0.51300000000000001"/>
    <n v="0.41399999999999998"/>
    <n v="12374.15"/>
    <n v="0"/>
    <x v="3529"/>
    <n v="1"/>
    <s v="Baixo"/>
    <x v="3"/>
    <n v="0"/>
    <n v="1"/>
  </r>
  <r>
    <s v="Andorinha"/>
    <x v="7"/>
    <n v="362"/>
    <n v="0.58799999999999997"/>
    <n v="0.58599999999999997"/>
    <n v="0.47399999999999998"/>
    <n v="11074.3"/>
    <n v="2"/>
    <x v="3530"/>
    <n v="1"/>
    <s v="Médio"/>
    <x v="3"/>
    <n v="0"/>
    <n v="1"/>
  </r>
  <r>
    <s v="Peritoró"/>
    <x v="18"/>
    <n v="695"/>
    <n v="0.56399999999999995"/>
    <n v="0.499"/>
    <n v="0.46400000000000002"/>
    <n v="7528.58"/>
    <n v="1"/>
    <x v="3531"/>
    <n v="1"/>
    <s v="Médio"/>
    <x v="3"/>
    <n v="0"/>
    <n v="1"/>
  </r>
  <r>
    <s v="Cachoeira Do Piriá"/>
    <x v="12"/>
    <n v="531"/>
    <n v="0.47299999999999998"/>
    <n v="0.44900000000000001"/>
    <n v="0.30299999999999999"/>
    <n v="5338.15"/>
    <n v="0"/>
    <x v="3532"/>
    <n v="1"/>
    <s v="Baixo"/>
    <x v="4"/>
    <n v="0"/>
    <n v="1"/>
  </r>
  <r>
    <s v="Novo Mundo"/>
    <x v="8"/>
    <n v="194"/>
    <n v="0.67400000000000004"/>
    <n v="0.65200000000000002"/>
    <n v="0.57699999999999996"/>
    <n v="20062.349999999999"/>
    <n v="2"/>
    <x v="3533"/>
    <n v="0"/>
    <s v="Médio"/>
    <x v="1"/>
    <n v="0"/>
    <n v="1"/>
  </r>
  <r>
    <s v="Coronel Domingos Soares"/>
    <x v="6"/>
    <n v="125"/>
    <n v="0.6"/>
    <n v="0.60899999999999999"/>
    <n v="0.44700000000000001"/>
    <n v="22518.77"/>
    <n v="2"/>
    <x v="3534"/>
    <n v="0"/>
    <s v="Médio"/>
    <x v="2"/>
    <n v="0"/>
    <n v="1"/>
  </r>
  <r>
    <s v="Boqueirão"/>
    <x v="17"/>
    <n v="825"/>
    <n v="0.60699999999999998"/>
    <n v="0.59199999999999997"/>
    <n v="0.496"/>
    <n v="9641.82"/>
    <n v="21"/>
    <x v="3535"/>
    <n v="0"/>
    <s v="Médio"/>
    <x v="3"/>
    <n v="0"/>
    <n v="0"/>
  </r>
  <r>
    <s v="Barra De Santo Antônio"/>
    <x v="19"/>
    <n v="983"/>
    <n v="0.55700000000000005"/>
    <n v="0.55200000000000005"/>
    <n v="0.42799999999999999"/>
    <n v="10760.86"/>
    <n v="3"/>
    <x v="3536"/>
    <n v="1"/>
    <s v="Médio"/>
    <x v="3"/>
    <n v="1"/>
    <n v="0"/>
  </r>
  <r>
    <s v="Maracajá"/>
    <x v="14"/>
    <n v="179"/>
    <n v="0.76800000000000002"/>
    <n v="0.752"/>
    <n v="0.69899999999999995"/>
    <n v="24075.11"/>
    <n v="3"/>
    <x v="3537"/>
    <n v="0"/>
    <s v="Alto"/>
    <x v="2"/>
    <n v="0"/>
    <n v="0"/>
  </r>
  <r>
    <s v="Theobroma"/>
    <x v="23"/>
    <n v="138"/>
    <n v="0.58899999999999997"/>
    <n v="0.622"/>
    <n v="0.434"/>
    <n v="14958"/>
    <n v="2"/>
    <x v="3538"/>
    <n v="1"/>
    <s v="Médio"/>
    <x v="4"/>
    <n v="0"/>
    <n v="1"/>
  </r>
  <r>
    <s v="Aldeias Altas"/>
    <x v="18"/>
    <n v="1343"/>
    <n v="0.51300000000000001"/>
    <n v="0.5"/>
    <n v="0.374"/>
    <n v="6481.02"/>
    <n v="36"/>
    <x v="3539"/>
    <n v="1"/>
    <s v="Baixo"/>
    <x v="3"/>
    <n v="1"/>
    <n v="0"/>
  </r>
  <r>
    <s v="Atalaia Do Norte"/>
    <x v="11"/>
    <n v="598"/>
    <n v="0.45"/>
    <n v="0.48099999999999998"/>
    <n v="0.25900000000000001"/>
    <n v="9085.35"/>
    <n v="0"/>
    <x v="3540"/>
    <n v="1"/>
    <s v="Baixo"/>
    <x v="4"/>
    <n v="0"/>
    <n v="1"/>
  </r>
  <r>
    <s v="Ouro Verde Do Oeste"/>
    <x v="6"/>
    <n v="218"/>
    <n v="0.71"/>
    <n v="0.68799999999999994"/>
    <n v="0.63400000000000001"/>
    <n v="28160.13"/>
    <n v="0"/>
    <x v="3541"/>
    <n v="0"/>
    <s v="Alto"/>
    <x v="2"/>
    <n v="0"/>
    <n v="1"/>
  </r>
  <r>
    <s v="Morro Da Garça"/>
    <x v="4"/>
    <n v="69"/>
    <n v="0.64800000000000002"/>
    <n v="0.61899999999999999"/>
    <n v="0.53800000000000003"/>
    <n v="64603.83"/>
    <n v="2"/>
    <x v="3542"/>
    <n v="0"/>
    <s v="Médio"/>
    <x v="0"/>
    <n v="0"/>
    <n v="1"/>
  </r>
  <r>
    <s v="Guaiúba"/>
    <x v="9"/>
    <n v="1216"/>
    <n v="0.61699999999999999"/>
    <n v="0.54600000000000004"/>
    <n v="0.56000000000000005"/>
    <n v="6449.79"/>
    <n v="5"/>
    <x v="3543"/>
    <n v="0"/>
    <s v="Médio"/>
    <x v="3"/>
    <n v="1"/>
    <n v="0"/>
  </r>
  <r>
    <s v="Delfinópolis"/>
    <x v="4"/>
    <n v="231"/>
    <n v="0.74"/>
    <n v="0.70199999999999996"/>
    <n v="0.66100000000000003"/>
    <n v="23486.48"/>
    <n v="7"/>
    <x v="3544"/>
    <n v="0"/>
    <s v="Alto"/>
    <x v="0"/>
    <n v="0"/>
    <n v="0"/>
  </r>
  <r>
    <s v="Matões"/>
    <x v="18"/>
    <n v="1225"/>
    <n v="0.55000000000000004"/>
    <n v="0.51900000000000002"/>
    <n v="0.434"/>
    <n v="5065.83"/>
    <n v="1"/>
    <x v="3545"/>
    <n v="1"/>
    <s v="Baixo"/>
    <x v="3"/>
    <n v="1"/>
    <n v="1"/>
  </r>
  <r>
    <s v="Monte Castelo"/>
    <x v="14"/>
    <n v="273"/>
    <n v="0.67500000000000004"/>
    <n v="0.64100000000000001"/>
    <n v="0.58099999999999996"/>
    <n v="19824.650000000001"/>
    <n v="10"/>
    <x v="3546"/>
    <n v="0"/>
    <s v="Médio"/>
    <x v="2"/>
    <n v="0"/>
    <n v="0"/>
  </r>
  <r>
    <s v="Salinas Da Margarida"/>
    <x v="7"/>
    <n v="399"/>
    <n v="0.61699999999999999"/>
    <n v="0.57499999999999996"/>
    <n v="0.56100000000000005"/>
    <n v="10759.51"/>
    <n v="16"/>
    <x v="3547"/>
    <n v="0"/>
    <s v="Médio"/>
    <x v="3"/>
    <n v="0"/>
    <n v="0"/>
  </r>
  <r>
    <s v="Glória"/>
    <x v="7"/>
    <n v="180"/>
    <n v="0.59299999999999997"/>
    <n v="0.56299999999999994"/>
    <n v="0.47899999999999998"/>
    <n v="10588.92"/>
    <n v="19"/>
    <x v="3548"/>
    <n v="1"/>
    <s v="Médio"/>
    <x v="3"/>
    <n v="0"/>
    <n v="0"/>
  </r>
  <r>
    <s v="Janiópolis"/>
    <x v="6"/>
    <n v="179"/>
    <n v="0.69599999999999995"/>
    <n v="0.68799999999999994"/>
    <n v="0.59299999999999997"/>
    <n v="27858.29"/>
    <n v="9"/>
    <x v="3549"/>
    <n v="0"/>
    <s v="Médio"/>
    <x v="2"/>
    <n v="0"/>
    <n v="0"/>
  </r>
  <r>
    <s v="Rio Das Antas"/>
    <x v="14"/>
    <n v="150"/>
    <n v="0.7"/>
    <n v="0.72699999999999998"/>
    <n v="0.56899999999999995"/>
    <n v="26765.66"/>
    <n v="2"/>
    <x v="3550"/>
    <n v="0"/>
    <s v="Alto"/>
    <x v="2"/>
    <n v="0"/>
    <n v="1"/>
  </r>
  <r>
    <s v="Nova Lacerda"/>
    <x v="8"/>
    <n v="203"/>
    <n v="0.63600000000000001"/>
    <n v="0.64300000000000002"/>
    <n v="0.48499999999999999"/>
    <n v="26820.22"/>
    <n v="4"/>
    <x v="3551"/>
    <n v="0"/>
    <s v="Médio"/>
    <x v="1"/>
    <n v="0"/>
    <n v="0"/>
  </r>
  <r>
    <s v="Igaporã"/>
    <x v="7"/>
    <n v="442"/>
    <n v="0.61399999999999999"/>
    <n v="0.58599999999999997"/>
    <n v="0.51600000000000001"/>
    <n v="10274.23"/>
    <n v="4"/>
    <x v="3552"/>
    <n v="0"/>
    <s v="Médio"/>
    <x v="3"/>
    <n v="0"/>
    <n v="0"/>
  </r>
  <r>
    <s v="Ribeirão Grande"/>
    <x v="0"/>
    <n v="143"/>
    <n v="0.70499999999999996"/>
    <n v="0.64300000000000002"/>
    <n v="0.67600000000000005"/>
    <n v="21635.97"/>
    <n v="6"/>
    <x v="3553"/>
    <n v="0"/>
    <s v="Alto"/>
    <x v="0"/>
    <n v="0"/>
    <n v="0"/>
  </r>
  <r>
    <s v="Porto Real Do Colégio"/>
    <x v="19"/>
    <n v="463"/>
    <n v="0.55100000000000005"/>
    <n v="0.51300000000000001"/>
    <n v="0.43099999999999999"/>
    <n v="8197.7000000000007"/>
    <n v="5"/>
    <x v="3554"/>
    <n v="1"/>
    <s v="Médio"/>
    <x v="3"/>
    <n v="0"/>
    <n v="0"/>
  </r>
  <r>
    <s v="São João Do Manhuaçu"/>
    <x v="4"/>
    <n v="247"/>
    <n v="0.65"/>
    <n v="0.65900000000000003"/>
    <n v="0.498"/>
    <n v="14728.4"/>
    <n v="2"/>
    <x v="3555"/>
    <n v="0"/>
    <s v="Médio"/>
    <x v="0"/>
    <n v="0"/>
    <n v="1"/>
  </r>
  <r>
    <s v="Antônio Olinto"/>
    <x v="6"/>
    <n v="33"/>
    <n v="0.66"/>
    <n v="0.626"/>
    <n v="0.54700000000000004"/>
    <n v="21840.93"/>
    <n v="5"/>
    <x v="3556"/>
    <n v="0"/>
    <s v="Médio"/>
    <x v="2"/>
    <n v="0"/>
    <n v="0"/>
  </r>
  <r>
    <s v="Sátiro Dias"/>
    <x v="7"/>
    <n v="263"/>
    <n v="0.52700000000000002"/>
    <n v="0.52400000000000002"/>
    <n v="0.379"/>
    <n v="8126.17"/>
    <n v="22"/>
    <x v="3557"/>
    <n v="1"/>
    <s v="Baixo"/>
    <x v="3"/>
    <n v="0"/>
    <n v="0"/>
  </r>
  <r>
    <s v="Goioxim"/>
    <x v="6"/>
    <n v="119"/>
    <n v="0.64"/>
    <n v="0.59299999999999997"/>
    <n v="0.54700000000000004"/>
    <n v="22052.81"/>
    <n v="0"/>
    <x v="3558"/>
    <n v="0"/>
    <s v="Médio"/>
    <x v="2"/>
    <n v="0"/>
    <n v="1"/>
  </r>
  <r>
    <s v="Nova Marilândia"/>
    <x v="8"/>
    <n v="142"/>
    <n v="0.7"/>
    <n v="0.68"/>
    <n v="0.623"/>
    <n v="52652.9"/>
    <n v="4"/>
    <x v="3559"/>
    <n v="0"/>
    <s v="Alto"/>
    <x v="1"/>
    <n v="0"/>
    <n v="0"/>
  </r>
  <r>
    <s v="Pacaraima"/>
    <x v="25"/>
    <n v="400"/>
    <n v="0.65"/>
    <n v="0.624"/>
    <n v="0.55800000000000005"/>
    <n v="13547.3"/>
    <n v="0"/>
    <x v="3560"/>
    <n v="0"/>
    <s v="Médio"/>
    <x v="4"/>
    <n v="0"/>
    <n v="1"/>
  </r>
  <r>
    <s v="São Tomé"/>
    <x v="6"/>
    <n v="222"/>
    <n v="0.72499999999999998"/>
    <n v="0.70699999999999996"/>
    <n v="0.66"/>
    <n v="28890.22"/>
    <n v="1"/>
    <x v="3561"/>
    <n v="0"/>
    <s v="Alto"/>
    <x v="2"/>
    <n v="0"/>
    <n v="1"/>
  </r>
  <r>
    <s v="Governador Jorge Teixeira"/>
    <x v="23"/>
    <n v="160"/>
    <n v="0.59599999999999997"/>
    <n v="0.627"/>
    <n v="0.44400000000000001"/>
    <n v="16447.330000000002"/>
    <n v="3"/>
    <x v="3562"/>
    <n v="1"/>
    <s v="Médio"/>
    <x v="4"/>
    <n v="0"/>
    <n v="0"/>
  </r>
  <r>
    <s v="Campo Bonito"/>
    <x v="6"/>
    <n v="147"/>
    <n v="0.68"/>
    <n v="0.69"/>
    <n v="0.56200000000000006"/>
    <n v="38487.93"/>
    <n v="3"/>
    <x v="3563"/>
    <n v="0"/>
    <s v="Médio"/>
    <x v="2"/>
    <n v="0"/>
    <n v="0"/>
  </r>
  <r>
    <s v="Caseara"/>
    <x v="20"/>
    <n v="217"/>
    <n v="0.66"/>
    <n v="0.64700000000000002"/>
    <n v="0.53400000000000003"/>
    <n v="31125.63"/>
    <n v="1"/>
    <x v="3564"/>
    <n v="0"/>
    <s v="Médio"/>
    <x v="4"/>
    <n v="0"/>
    <n v="1"/>
  </r>
  <r>
    <s v="Morro Reuter"/>
    <x v="3"/>
    <n v="99"/>
    <n v="0.74299999999999999"/>
    <n v="0.73299999999999998"/>
    <n v="0.65300000000000002"/>
    <n v="26210.21"/>
    <n v="9"/>
    <x v="3565"/>
    <n v="0"/>
    <s v="Alto"/>
    <x v="2"/>
    <n v="0"/>
    <n v="0"/>
  </r>
  <r>
    <s v="Ribeira Do Amparo"/>
    <x v="7"/>
    <n v="124"/>
    <n v="0.51200000000000001"/>
    <n v="0.503"/>
    <n v="0.38400000000000001"/>
    <n v="10514.54"/>
    <n v="22"/>
    <x v="3566"/>
    <n v="1"/>
    <s v="Baixo"/>
    <x v="3"/>
    <n v="0"/>
    <n v="0"/>
  </r>
  <r>
    <s v="Novo Horizonte Do Sul"/>
    <x v="13"/>
    <n v="169"/>
    <n v="0.64900000000000002"/>
    <n v="0.65600000000000003"/>
    <n v="0.52300000000000002"/>
    <n v="38315.480000000003"/>
    <n v="1"/>
    <x v="3567"/>
    <n v="0"/>
    <s v="Médio"/>
    <x v="1"/>
    <n v="0"/>
    <n v="1"/>
  </r>
  <r>
    <s v="Monte Carlo"/>
    <x v="14"/>
    <n v="517"/>
    <n v="0.64300000000000002"/>
    <n v="0.64800000000000002"/>
    <n v="0.51100000000000001"/>
    <n v="16408.47"/>
    <n v="5"/>
    <x v="3568"/>
    <n v="0"/>
    <s v="Médio"/>
    <x v="2"/>
    <n v="0"/>
    <n v="0"/>
  </r>
  <r>
    <s v="Prados"/>
    <x v="4"/>
    <n v="306"/>
    <n v="0.69"/>
    <n v="0.66"/>
    <n v="0.57399999999999995"/>
    <n v="17753.400000000001"/>
    <n v="6"/>
    <x v="3569"/>
    <n v="0"/>
    <s v="Médio"/>
    <x v="0"/>
    <n v="0"/>
    <n v="0"/>
  </r>
  <r>
    <s v="Pérola D'Oeste"/>
    <x v="6"/>
    <n v="135"/>
    <n v="0.72599999999999998"/>
    <n v="0.69699999999999995"/>
    <n v="0.67900000000000005"/>
    <n v="23719.02"/>
    <n v="11"/>
    <x v="3570"/>
    <n v="0"/>
    <s v="Alto"/>
    <x v="2"/>
    <n v="0"/>
    <n v="0"/>
  </r>
  <r>
    <s v="Carlinda"/>
    <x v="8"/>
    <n v="277"/>
    <n v="0.66500000000000004"/>
    <n v="0.65600000000000003"/>
    <n v="0.55300000000000005"/>
    <n v="15509.98"/>
    <n v="3"/>
    <x v="3571"/>
    <n v="0"/>
    <s v="Médio"/>
    <x v="1"/>
    <n v="0"/>
    <n v="0"/>
  </r>
  <r>
    <s v="São João Do Sul"/>
    <x v="14"/>
    <n v="79"/>
    <n v="0.69499999999999995"/>
    <n v="0.68200000000000005"/>
    <n v="0.58699999999999997"/>
    <n v="21883.61"/>
    <n v="7"/>
    <x v="3572"/>
    <n v="0"/>
    <s v="Médio"/>
    <x v="2"/>
    <n v="0"/>
    <n v="0"/>
  </r>
  <r>
    <s v="Barra De São Miguel"/>
    <x v="19"/>
    <n v="461"/>
    <n v="0.61499999999999999"/>
    <n v="0.63800000000000001"/>
    <n v="0.47499999999999998"/>
    <n v="18946.400000000001"/>
    <n v="7"/>
    <x v="3573"/>
    <n v="0"/>
    <s v="Médio"/>
    <x v="3"/>
    <n v="0"/>
    <n v="0"/>
  </r>
  <r>
    <s v="Pastos Bons"/>
    <x v="18"/>
    <n v="1032"/>
    <n v="0.61"/>
    <n v="0.54"/>
    <n v="0.55900000000000005"/>
    <n v="8239.2900000000009"/>
    <n v="0"/>
    <x v="3574"/>
    <n v="0"/>
    <s v="Médio"/>
    <x v="3"/>
    <n v="1"/>
    <n v="1"/>
  </r>
  <r>
    <s v="Perobal"/>
    <x v="6"/>
    <n v="141"/>
    <n v="0.71299999999999997"/>
    <n v="0.68400000000000005"/>
    <n v="0.63800000000000001"/>
    <n v="26121.83"/>
    <n v="2"/>
    <x v="3575"/>
    <n v="0"/>
    <s v="Alto"/>
    <x v="2"/>
    <n v="0"/>
    <n v="1"/>
  </r>
  <r>
    <s v="Igarapé Do Meio"/>
    <x v="18"/>
    <n v="590"/>
    <n v="0.56899999999999995"/>
    <n v="0.53"/>
    <n v="0.50600000000000001"/>
    <n v="11242.88"/>
    <n v="22"/>
    <x v="3576"/>
    <n v="1"/>
    <s v="Médio"/>
    <x v="3"/>
    <n v="0"/>
    <n v="0"/>
  </r>
  <r>
    <s v="Alcinópolis"/>
    <x v="13"/>
    <n v="183"/>
    <n v="0.71099999999999997"/>
    <n v="0.73299999999999998"/>
    <n v="0.57199999999999995"/>
    <n v="30702.58"/>
    <n v="1"/>
    <x v="3577"/>
    <n v="0"/>
    <s v="Alto"/>
    <x v="1"/>
    <n v="0"/>
    <n v="1"/>
  </r>
  <r>
    <s v="Riacho Dos Machados"/>
    <x v="4"/>
    <n v="304"/>
    <n v="0.627"/>
    <n v="0.55700000000000005"/>
    <n v="0.54700000000000004"/>
    <n v="16172.5"/>
    <n v="10"/>
    <x v="3578"/>
    <n v="0"/>
    <s v="Médio"/>
    <x v="0"/>
    <n v="0"/>
    <n v="0"/>
  </r>
  <r>
    <s v="Luzerna"/>
    <x v="14"/>
    <n v="114"/>
    <n v="0.78900000000000003"/>
    <n v="0.78100000000000003"/>
    <n v="0.71799999999999997"/>
    <n v="27298.23"/>
    <n v="1"/>
    <x v="3579"/>
    <n v="0"/>
    <s v="Alto"/>
    <x v="2"/>
    <n v="0"/>
    <n v="1"/>
  </r>
  <r>
    <s v="Inajá"/>
    <x v="5"/>
    <n v="682"/>
    <n v="0.52300000000000002"/>
    <n v="0.503"/>
    <n v="0.4"/>
    <n v="6955.15"/>
    <n v="0"/>
    <x v="3580"/>
    <n v="1"/>
    <s v="Baixo"/>
    <x v="3"/>
    <n v="0"/>
    <n v="1"/>
  </r>
  <r>
    <s v="Pilar De Goiás"/>
    <x v="10"/>
    <n v="41"/>
    <n v="0.68400000000000005"/>
    <n v="0.65400000000000003"/>
    <n v="0.6"/>
    <n v="60385.05"/>
    <n v="1"/>
    <x v="3581"/>
    <n v="0"/>
    <s v="Médio"/>
    <x v="1"/>
    <n v="0"/>
    <n v="1"/>
  </r>
  <r>
    <s v="Mário Campos"/>
    <x v="4"/>
    <n v="731"/>
    <n v="0.7"/>
    <n v="0.68"/>
    <n v="0.60399999999999998"/>
    <n v="10439.31"/>
    <n v="9"/>
    <x v="3582"/>
    <n v="0"/>
    <s v="Alto"/>
    <x v="0"/>
    <n v="0"/>
    <n v="0"/>
  </r>
  <r>
    <s v="Umburanas"/>
    <x v="7"/>
    <n v="510"/>
    <n v="0.51500000000000001"/>
    <n v="0.46899999999999997"/>
    <n v="0.41299999999999998"/>
    <n v="7983.19"/>
    <n v="10"/>
    <x v="3583"/>
    <n v="1"/>
    <s v="Baixo"/>
    <x v="3"/>
    <n v="0"/>
    <n v="0"/>
  </r>
  <r>
    <s v="Cajueiro"/>
    <x v="19"/>
    <n v="1277"/>
    <n v="0.56200000000000006"/>
    <n v="0.54200000000000004"/>
    <n v="0.47299999999999998"/>
    <n v="7196.65"/>
    <n v="17"/>
    <x v="3584"/>
    <n v="1"/>
    <s v="Médio"/>
    <x v="3"/>
    <n v="1"/>
    <n v="0"/>
  </r>
  <r>
    <s v="Paripueira"/>
    <x v="19"/>
    <n v="691"/>
    <n v="0.60499999999999998"/>
    <n v="0.59499999999999997"/>
    <n v="0.48599999999999999"/>
    <n v="11800.69"/>
    <n v="3"/>
    <x v="3585"/>
    <n v="0"/>
    <s v="Médio"/>
    <x v="3"/>
    <n v="0"/>
    <n v="0"/>
  </r>
  <r>
    <s v="Itapuã Do Oeste"/>
    <x v="23"/>
    <n v="444"/>
    <n v="0.61399999999999999"/>
    <n v="0.63300000000000001"/>
    <n v="0.48799999999999999"/>
    <n v="15152.5"/>
    <n v="2"/>
    <x v="3586"/>
    <n v="0"/>
    <s v="Médio"/>
    <x v="4"/>
    <n v="0"/>
    <n v="1"/>
  </r>
  <r>
    <s v="Wanderlândia"/>
    <x v="20"/>
    <n v="415"/>
    <n v="0.63800000000000001"/>
    <n v="0.61899999999999999"/>
    <n v="0.56100000000000005"/>
    <n v="13178.02"/>
    <n v="1"/>
    <x v="3587"/>
    <n v="0"/>
    <s v="Médio"/>
    <x v="4"/>
    <n v="0"/>
    <n v="1"/>
  </r>
  <r>
    <s v="Riacho Das Almas"/>
    <x v="5"/>
    <n v="487"/>
    <n v="0.56999999999999995"/>
    <n v="0.58599999999999997"/>
    <n v="0.41799999999999998"/>
    <n v="7549.24"/>
    <n v="30"/>
    <x v="3588"/>
    <n v="1"/>
    <s v="Médio"/>
    <x v="3"/>
    <n v="0"/>
    <n v="0"/>
  </r>
  <r>
    <s v="Jequeri"/>
    <x v="4"/>
    <n v="340"/>
    <n v="0.60099999999999998"/>
    <n v="0.60699999999999998"/>
    <n v="0.45100000000000001"/>
    <n v="11835.42"/>
    <n v="12"/>
    <x v="3589"/>
    <n v="0"/>
    <s v="Médio"/>
    <x v="0"/>
    <n v="0"/>
    <n v="0"/>
  </r>
  <r>
    <s v="Quintana"/>
    <x v="0"/>
    <n v="258"/>
    <n v="0.73199999999999998"/>
    <n v="0.68899999999999995"/>
    <n v="0.70299999999999996"/>
    <n v="23500.04"/>
    <n v="4"/>
    <x v="3590"/>
    <n v="0"/>
    <s v="Alto"/>
    <x v="0"/>
    <n v="0"/>
    <n v="0"/>
  </r>
  <r>
    <s v="São José Da Boa Vista"/>
    <x v="6"/>
    <n v="208"/>
    <n v="0.67"/>
    <n v="0.65100000000000002"/>
    <n v="0.59399999999999997"/>
    <n v="23390.59"/>
    <n v="9"/>
    <x v="3591"/>
    <n v="0"/>
    <s v="Médio"/>
    <x v="2"/>
    <n v="0"/>
    <n v="0"/>
  </r>
  <r>
    <s v="Ingá"/>
    <x v="17"/>
    <n v="732"/>
    <n v="0.59"/>
    <n v="0.57299999999999995"/>
    <n v="0.47099999999999997"/>
    <n v="8405.32"/>
    <n v="31"/>
    <x v="3592"/>
    <n v="1"/>
    <s v="Médio"/>
    <x v="3"/>
    <n v="0"/>
    <n v="0"/>
  </r>
  <r>
    <s v="Araricá"/>
    <x v="3"/>
    <n v="240"/>
    <n v="0.67900000000000005"/>
    <n v="0.69599999999999995"/>
    <n v="0.54700000000000004"/>
    <n v="28426.240000000002"/>
    <n v="7"/>
    <x v="3593"/>
    <n v="0"/>
    <s v="Médio"/>
    <x v="2"/>
    <n v="0"/>
    <n v="0"/>
  </r>
  <r>
    <s v="Córrego Fundo"/>
    <x v="4"/>
    <n v="221"/>
    <n v="0.68"/>
    <n v="0.65700000000000003"/>
    <n v="0.59699999999999998"/>
    <n v="24288.41"/>
    <n v="4"/>
    <x v="3594"/>
    <n v="0"/>
    <s v="Médio"/>
    <x v="0"/>
    <n v="0"/>
    <n v="0"/>
  </r>
  <r>
    <s v="Sairé"/>
    <x v="5"/>
    <n v="340"/>
    <n v="0.58499999999999996"/>
    <n v="0.58099999999999996"/>
    <n v="0.44"/>
    <n v="14815.21"/>
    <n v="2"/>
    <x v="3595"/>
    <n v="1"/>
    <s v="Médio"/>
    <x v="3"/>
    <n v="0"/>
    <n v="1"/>
  </r>
  <r>
    <s v="Caroebe"/>
    <x v="25"/>
    <n v="270"/>
    <n v="0.63900000000000001"/>
    <n v="0.6"/>
    <n v="0.54900000000000004"/>
    <n v="16245.56"/>
    <n v="1"/>
    <x v="3596"/>
    <n v="0"/>
    <s v="Médio"/>
    <x v="4"/>
    <n v="0"/>
    <n v="1"/>
  </r>
  <r>
    <s v="Belterra"/>
    <x v="12"/>
    <n v="500"/>
    <n v="0.58799999999999997"/>
    <n v="0.54800000000000004"/>
    <n v="0.47799999999999998"/>
    <n v="8832.67"/>
    <n v="4"/>
    <x v="3597"/>
    <n v="1"/>
    <s v="Médio"/>
    <x v="4"/>
    <n v="0"/>
    <n v="0"/>
  </r>
  <r>
    <s v="Pium"/>
    <x v="20"/>
    <n v="232"/>
    <n v="0.65"/>
    <n v="0.63300000000000001"/>
    <n v="0.52700000000000002"/>
    <n v="20274.37"/>
    <n v="1"/>
    <x v="3598"/>
    <n v="0"/>
    <s v="Médio"/>
    <x v="4"/>
    <n v="0"/>
    <n v="1"/>
  </r>
  <r>
    <s v="Pato Bragado"/>
    <x v="6"/>
    <n v="158"/>
    <n v="0.747"/>
    <n v="0.745"/>
    <n v="0.69399999999999995"/>
    <n v="28117.54"/>
    <n v="5"/>
    <x v="3599"/>
    <n v="0"/>
    <s v="Alto"/>
    <x v="2"/>
    <n v="0"/>
    <n v="0"/>
  </r>
  <r>
    <s v="Canas"/>
    <x v="0"/>
    <n v="287"/>
    <n v="0.7"/>
    <n v="0.64600000000000002"/>
    <n v="0.67700000000000005"/>
    <n v="30668.16"/>
    <n v="2"/>
    <x v="3600"/>
    <n v="0"/>
    <s v="Alto"/>
    <x v="0"/>
    <n v="0"/>
    <n v="1"/>
  </r>
  <r>
    <s v="Fernandes Pinheiro"/>
    <x v="6"/>
    <n v="138"/>
    <n v="0.64500000000000002"/>
    <n v="0.64700000000000002"/>
    <n v="0.52500000000000002"/>
    <n v="25392.51"/>
    <n v="10"/>
    <x v="3601"/>
    <n v="0"/>
    <s v="Médio"/>
    <x v="2"/>
    <n v="0"/>
    <n v="0"/>
  </r>
  <r>
    <s v="Teofilândia"/>
    <x v="7"/>
    <n v="408"/>
    <n v="0.56999999999999995"/>
    <n v="0.57099999999999995"/>
    <n v="0.43099999999999999"/>
    <n v="6448.53"/>
    <n v="35"/>
    <x v="3602"/>
    <n v="1"/>
    <s v="Médio"/>
    <x v="3"/>
    <n v="0"/>
    <n v="0"/>
  </r>
  <r>
    <s v="Caraí"/>
    <x v="4"/>
    <n v="596"/>
    <n v="0.56000000000000005"/>
    <n v="0.54900000000000004"/>
    <n v="0.40500000000000003"/>
    <n v="6334.4"/>
    <n v="16"/>
    <x v="3603"/>
    <n v="1"/>
    <s v="Médio"/>
    <x v="0"/>
    <n v="0"/>
    <n v="0"/>
  </r>
  <r>
    <s v="Ouro"/>
    <x v="14"/>
    <n v="255"/>
    <n v="0.77400000000000002"/>
    <n v="0.77400000000000002"/>
    <n v="0.67700000000000005"/>
    <n v="20318.63"/>
    <n v="5"/>
    <x v="3604"/>
    <n v="0"/>
    <s v="Alto"/>
    <x v="2"/>
    <n v="0"/>
    <n v="0"/>
  </r>
  <r>
    <s v="Ocara"/>
    <x v="9"/>
    <n v="418"/>
    <n v="0.59399999999999997"/>
    <n v="0.52400000000000002"/>
    <n v="0.51900000000000002"/>
    <n v="5934.6"/>
    <n v="3"/>
    <x v="3605"/>
    <n v="1"/>
    <s v="Médio"/>
    <x v="3"/>
    <n v="0"/>
    <n v="0"/>
  </r>
  <r>
    <s v="Santo Antônio Da Alegria"/>
    <x v="0"/>
    <n v="232"/>
    <n v="0.7"/>
    <n v="0.69"/>
    <n v="0.60399999999999998"/>
    <n v="22094.3"/>
    <n v="2"/>
    <x v="3606"/>
    <n v="0"/>
    <s v="Alto"/>
    <x v="0"/>
    <n v="0"/>
    <n v="1"/>
  </r>
  <r>
    <s v="Pinheiro Preto"/>
    <x v="14"/>
    <n v="66"/>
    <n v="0.77700000000000002"/>
    <n v="0.76200000000000001"/>
    <n v="0.71199999999999997"/>
    <n v="43582.239999999998"/>
    <n v="1"/>
    <x v="3607"/>
    <n v="0"/>
    <s v="Alto"/>
    <x v="2"/>
    <n v="0"/>
    <n v="1"/>
  </r>
  <r>
    <s v="Goiatins"/>
    <x v="20"/>
    <n v="376"/>
    <n v="0.57999999999999996"/>
    <n v="0.54100000000000004"/>
    <n v="0.46200000000000002"/>
    <n v="11574.2"/>
    <n v="1"/>
    <x v="3608"/>
    <n v="1"/>
    <s v="Médio"/>
    <x v="4"/>
    <n v="0"/>
    <n v="1"/>
  </r>
  <r>
    <s v="Moita Bonita"/>
    <x v="21"/>
    <n v="246"/>
    <n v="0.59"/>
    <n v="0.59599999999999997"/>
    <n v="0.42899999999999999"/>
    <n v="13019.29"/>
    <n v="12"/>
    <x v="3609"/>
    <n v="1"/>
    <s v="Médio"/>
    <x v="3"/>
    <n v="0"/>
    <n v="0"/>
  </r>
  <r>
    <s v="Guarujá Do Sul"/>
    <x v="14"/>
    <n v="105"/>
    <n v="0.73"/>
    <n v="0.73199999999999998"/>
    <n v="0.63900000000000001"/>
    <n v="29030.32"/>
    <n v="3"/>
    <x v="3610"/>
    <n v="0"/>
    <s v="Alto"/>
    <x v="2"/>
    <n v="0"/>
    <n v="0"/>
  </r>
  <r>
    <s v="Araripe"/>
    <x v="9"/>
    <n v="972"/>
    <n v="0.56399999999999995"/>
    <n v="0.51500000000000001"/>
    <n v="0.45900000000000002"/>
    <n v="6959.46"/>
    <n v="25"/>
    <x v="3611"/>
    <n v="1"/>
    <s v="Médio"/>
    <x v="3"/>
    <n v="1"/>
    <n v="0"/>
  </r>
  <r>
    <s v="Alvarães"/>
    <x v="11"/>
    <n v="775"/>
    <n v="0.52700000000000002"/>
    <n v="0.499"/>
    <n v="0.377"/>
    <n v="9405.9500000000007"/>
    <n v="2"/>
    <x v="3612"/>
    <n v="1"/>
    <s v="Baixo"/>
    <x v="4"/>
    <n v="0"/>
    <n v="1"/>
  </r>
  <r>
    <s v="Reserva Do Iguaçu"/>
    <x v="6"/>
    <n v="273"/>
    <n v="0.64800000000000002"/>
    <n v="0.63600000000000001"/>
    <n v="0.52100000000000002"/>
    <n v="18755.37"/>
    <n v="2"/>
    <x v="3613"/>
    <n v="0"/>
    <s v="Médio"/>
    <x v="2"/>
    <n v="0"/>
    <n v="1"/>
  </r>
  <r>
    <s v="Farol"/>
    <x v="6"/>
    <n v="117"/>
    <n v="0.71499999999999997"/>
    <n v="0.67100000000000004"/>
    <n v="0.66500000000000004"/>
    <n v="43913.7"/>
    <n v="1"/>
    <x v="3614"/>
    <n v="0"/>
    <s v="Alto"/>
    <x v="2"/>
    <n v="0"/>
    <n v="1"/>
  </r>
  <r>
    <s v="Vertentes"/>
    <x v="5"/>
    <n v="842"/>
    <n v="0.57999999999999996"/>
    <n v="0.60199999999999998"/>
    <n v="0.45"/>
    <n v="7282.85"/>
    <n v="4"/>
    <x v="3615"/>
    <n v="1"/>
    <s v="Médio"/>
    <x v="3"/>
    <n v="0"/>
    <n v="0"/>
  </r>
  <r>
    <s v="Calçoene"/>
    <x v="24"/>
    <n v="744"/>
    <n v="0.64300000000000002"/>
    <n v="0.63600000000000001"/>
    <n v="0.55000000000000004"/>
    <n v="14204.35"/>
    <n v="9"/>
    <x v="3616"/>
    <n v="0"/>
    <s v="Médio"/>
    <x v="4"/>
    <n v="0"/>
    <n v="0"/>
  </r>
  <r>
    <s v="Jaicós"/>
    <x v="22"/>
    <n v="556"/>
    <n v="0.52400000000000002"/>
    <n v="0.55600000000000005"/>
    <n v="0.36599999999999999"/>
    <n v="7797.99"/>
    <n v="28"/>
    <x v="3617"/>
    <n v="1"/>
    <s v="Baixo"/>
    <x v="3"/>
    <n v="0"/>
    <n v="0"/>
  </r>
  <r>
    <s v="Canabrava Do Norte"/>
    <x v="8"/>
    <n v="217"/>
    <n v="0.66700000000000004"/>
    <n v="0.61599999999999999"/>
    <n v="0.58899999999999997"/>
    <n v="31345.42"/>
    <n v="1"/>
    <x v="3618"/>
    <n v="0"/>
    <s v="Médio"/>
    <x v="1"/>
    <n v="0"/>
    <n v="1"/>
  </r>
  <r>
    <s v="Caapiranga"/>
    <x v="11"/>
    <n v="511"/>
    <n v="0.56899999999999995"/>
    <n v="0.54400000000000004"/>
    <n v="0.436"/>
    <n v="11526.96"/>
    <n v="2"/>
    <x v="3619"/>
    <n v="1"/>
    <s v="Médio"/>
    <x v="4"/>
    <n v="0"/>
    <n v="1"/>
  </r>
  <r>
    <s v="Barreira"/>
    <x v="9"/>
    <n v="492"/>
    <n v="0.61599999999999999"/>
    <n v="0.55100000000000005"/>
    <n v="0.55100000000000005"/>
    <n v="6965.5"/>
    <n v="3"/>
    <x v="3620"/>
    <n v="0"/>
    <s v="Médio"/>
    <x v="3"/>
    <n v="0"/>
    <n v="0"/>
  </r>
  <r>
    <s v="Medeiros"/>
    <x v="4"/>
    <n v="108"/>
    <n v="0.71099999999999997"/>
    <n v="0.72199999999999998"/>
    <n v="0.58399999999999996"/>
    <n v="38761.660000000003"/>
    <n v="1"/>
    <x v="3621"/>
    <n v="0"/>
    <s v="Alto"/>
    <x v="0"/>
    <n v="0"/>
    <n v="1"/>
  </r>
  <r>
    <s v="Iati"/>
    <x v="5"/>
    <n v="619"/>
    <n v="0.52800000000000002"/>
    <n v="0.51800000000000002"/>
    <n v="0.36899999999999999"/>
    <n v="7586.03"/>
    <n v="7"/>
    <x v="3622"/>
    <n v="1"/>
    <s v="Baixo"/>
    <x v="3"/>
    <n v="0"/>
    <n v="0"/>
  </r>
  <r>
    <s v="Maraã"/>
    <x v="11"/>
    <n v="816"/>
    <n v="0.498"/>
    <n v="0.46600000000000003"/>
    <n v="0.34799999999999998"/>
    <n v="7805.4"/>
    <n v="0"/>
    <x v="3623"/>
    <n v="1"/>
    <s v="Baixo"/>
    <x v="4"/>
    <n v="0"/>
    <n v="1"/>
  </r>
  <r>
    <s v="Olho D'Água Das Cunhãs"/>
    <x v="18"/>
    <n v="675"/>
    <n v="0.58899999999999997"/>
    <n v="0.55100000000000005"/>
    <n v="0.49099999999999999"/>
    <n v="7532.27"/>
    <n v="35"/>
    <x v="3624"/>
    <n v="1"/>
    <s v="Médio"/>
    <x v="3"/>
    <n v="0"/>
    <n v="0"/>
  </r>
  <r>
    <s v="Centro Novo Do Maranhão"/>
    <x v="18"/>
    <n v="523"/>
    <n v="0.51800000000000002"/>
    <n v="0.50800000000000001"/>
    <n v="0.38200000000000001"/>
    <n v="6762.24"/>
    <n v="2"/>
    <x v="3625"/>
    <n v="1"/>
    <s v="Baixo"/>
    <x v="3"/>
    <n v="0"/>
    <n v="1"/>
  </r>
  <r>
    <s v="Matias Cardoso"/>
    <x v="4"/>
    <n v="401"/>
    <n v="0.61599999999999999"/>
    <n v="0.58399999999999996"/>
    <n v="0.501"/>
    <n v="13186.12"/>
    <n v="10"/>
    <x v="3626"/>
    <n v="0"/>
    <s v="Médio"/>
    <x v="0"/>
    <n v="0"/>
    <n v="0"/>
  </r>
  <r>
    <s v="São Vicente De Minas"/>
    <x v="4"/>
    <n v="273"/>
    <n v="0.71499999999999997"/>
    <n v="0.67300000000000004"/>
    <n v="0.64400000000000002"/>
    <n v="18865.71"/>
    <n v="4"/>
    <x v="3627"/>
    <n v="0"/>
    <s v="Alto"/>
    <x v="0"/>
    <n v="0"/>
    <n v="0"/>
  </r>
  <r>
    <s v="Balneário Arroio Do Silva"/>
    <x v="14"/>
    <n v="429"/>
    <n v="0.746"/>
    <n v="0.753"/>
    <n v="0.64200000000000002"/>
    <n v="11921.26"/>
    <n v="2"/>
    <x v="3628"/>
    <n v="0"/>
    <s v="Alto"/>
    <x v="2"/>
    <n v="0"/>
    <n v="1"/>
  </r>
  <r>
    <s v="Cocalinho"/>
    <x v="8"/>
    <n v="138"/>
    <n v="0.66"/>
    <n v="0.67400000000000004"/>
    <n v="0.52800000000000002"/>
    <n v="25801.78"/>
    <n v="1"/>
    <x v="3629"/>
    <n v="0"/>
    <s v="Médio"/>
    <x v="1"/>
    <n v="0"/>
    <n v="1"/>
  </r>
  <r>
    <s v="São Francisco De Sales"/>
    <x v="4"/>
    <n v="237"/>
    <n v="0.68799999999999994"/>
    <n v="0.71099999999999997"/>
    <n v="0.52800000000000002"/>
    <n v="23063.95"/>
    <n v="1"/>
    <x v="3630"/>
    <n v="0"/>
    <s v="Médio"/>
    <x v="0"/>
    <n v="0"/>
    <n v="1"/>
  </r>
  <r>
    <s v="Jaguaretama"/>
    <x v="9"/>
    <n v="501"/>
    <n v="0.61199999999999999"/>
    <n v="0.55200000000000005"/>
    <n v="0.53500000000000003"/>
    <n v="7896.49"/>
    <n v="1"/>
    <x v="3631"/>
    <n v="0"/>
    <s v="Médio"/>
    <x v="3"/>
    <n v="0"/>
    <n v="1"/>
  </r>
  <r>
    <s v="Mirandiba"/>
    <x v="5"/>
    <n v="521"/>
    <n v="0.59099999999999997"/>
    <n v="0.51200000000000001"/>
    <n v="0.52500000000000002"/>
    <n v="9303.91"/>
    <n v="2"/>
    <x v="3632"/>
    <n v="1"/>
    <s v="Médio"/>
    <x v="3"/>
    <n v="0"/>
    <n v="1"/>
  </r>
  <r>
    <s v="Cássia Dos Coqueiros"/>
    <x v="0"/>
    <n v="81"/>
    <n v="0.73"/>
    <n v="0.68"/>
    <n v="0.67300000000000004"/>
    <n v="54076.6"/>
    <n v="2"/>
    <x v="3633"/>
    <n v="0"/>
    <s v="Alto"/>
    <x v="0"/>
    <n v="0"/>
    <n v="1"/>
  </r>
  <r>
    <s v="Fortim"/>
    <x v="9"/>
    <n v="584"/>
    <n v="0.624"/>
    <n v="0.56200000000000006"/>
    <n v="0.58799999999999997"/>
    <n v="8747.31"/>
    <n v="16"/>
    <x v="3634"/>
    <n v="0"/>
    <s v="Médio"/>
    <x v="3"/>
    <n v="0"/>
    <n v="0"/>
  </r>
  <r>
    <s v="Anadia"/>
    <x v="19"/>
    <n v="759"/>
    <n v="0.56799999999999995"/>
    <n v="0.54600000000000004"/>
    <n v="0.44400000000000001"/>
    <n v="7878.62"/>
    <n v="3"/>
    <x v="3635"/>
    <n v="1"/>
    <s v="Médio"/>
    <x v="3"/>
    <n v="0"/>
    <n v="0"/>
  </r>
  <r>
    <s v="Chã De Alegria"/>
    <x v="5"/>
    <n v="606"/>
    <n v="0.60399999999999998"/>
    <n v="0.54600000000000004"/>
    <n v="0.52900000000000003"/>
    <n v="10546.2"/>
    <n v="1"/>
    <x v="3636"/>
    <n v="0"/>
    <s v="Médio"/>
    <x v="3"/>
    <n v="0"/>
    <n v="1"/>
  </r>
  <r>
    <s v="Flores De Goiás"/>
    <x v="10"/>
    <n v="191"/>
    <n v="0.59699999999999998"/>
    <n v="0.58299999999999996"/>
    <n v="0.45700000000000002"/>
    <n v="9487.18"/>
    <n v="11"/>
    <x v="3637"/>
    <n v="1"/>
    <s v="Médio"/>
    <x v="1"/>
    <n v="0"/>
    <n v="0"/>
  </r>
  <r>
    <s v="Pedro Do Rosário"/>
    <x v="18"/>
    <n v="549"/>
    <n v="0.51600000000000001"/>
    <n v="0.47499999999999998"/>
    <n v="0.41499999999999998"/>
    <n v="5628.47"/>
    <n v="1"/>
    <x v="3638"/>
    <n v="1"/>
    <s v="Baixo"/>
    <x v="3"/>
    <n v="0"/>
    <n v="1"/>
  </r>
  <r>
    <s v="Rancho Alegre D'Oeste"/>
    <x v="6"/>
    <n v="124"/>
    <n v="0.7"/>
    <n v="0.67300000000000004"/>
    <n v="0.625"/>
    <n v="49434.14"/>
    <n v="1"/>
    <x v="3639"/>
    <n v="0"/>
    <s v="Alto"/>
    <x v="2"/>
    <n v="0"/>
    <n v="1"/>
  </r>
  <r>
    <s v="Amajari"/>
    <x v="25"/>
    <n v="103"/>
    <n v="0.48399999999999999"/>
    <n v="0.437"/>
    <n v="0.31900000000000001"/>
    <n v="12332.42"/>
    <n v="1"/>
    <x v="3640"/>
    <n v="1"/>
    <s v="Baixo"/>
    <x v="4"/>
    <n v="0"/>
    <n v="1"/>
  </r>
  <r>
    <s v="Chorozinho"/>
    <x v="9"/>
    <n v="700"/>
    <n v="0.60399999999999998"/>
    <n v="0.56999999999999995"/>
    <n v="0.52200000000000002"/>
    <n v="7250.53"/>
    <n v="2"/>
    <x v="3641"/>
    <n v="0"/>
    <s v="Médio"/>
    <x v="3"/>
    <n v="0"/>
    <n v="1"/>
  </r>
  <r>
    <s v="Satuba"/>
    <x v="19"/>
    <n v="767"/>
    <n v="0.66"/>
    <n v="0.61899999999999999"/>
    <n v="0.58499999999999996"/>
    <n v="10056.879999999999"/>
    <n v="14"/>
    <x v="3642"/>
    <n v="0"/>
    <s v="Médio"/>
    <x v="3"/>
    <n v="0"/>
    <n v="0"/>
  </r>
  <r>
    <s v="Jupi"/>
    <x v="5"/>
    <n v="528"/>
    <n v="0.57499999999999996"/>
    <n v="0.56000000000000005"/>
    <n v="0.48699999999999999"/>
    <n v="9473.61"/>
    <n v="3"/>
    <x v="3643"/>
    <n v="1"/>
    <s v="Médio"/>
    <x v="3"/>
    <n v="0"/>
    <n v="0"/>
  </r>
  <r>
    <s v="Agronômica"/>
    <x v="14"/>
    <n v="95"/>
    <n v="0.74099999999999999"/>
    <n v="0.77400000000000002"/>
    <n v="0.59499999999999997"/>
    <n v="25766.21"/>
    <n v="7"/>
    <x v="3644"/>
    <n v="0"/>
    <s v="Alto"/>
    <x v="2"/>
    <n v="0"/>
    <n v="0"/>
  </r>
  <r>
    <s v="Ibema"/>
    <x v="6"/>
    <n v="277"/>
    <n v="0.68500000000000005"/>
    <n v="0.66400000000000003"/>
    <n v="0.61499999999999999"/>
    <n v="21670.880000000001"/>
    <n v="1"/>
    <x v="3645"/>
    <n v="0"/>
    <s v="Médio"/>
    <x v="2"/>
    <n v="0"/>
    <n v="1"/>
  </r>
  <r>
    <s v="Almirante Tamandaré Do Sul"/>
    <x v="3"/>
    <n v="38"/>
    <n v="0.74"/>
    <n v="0.73199999999999998"/>
    <n v="0.66900000000000004"/>
    <n v="66107.460000000006"/>
    <n v="5"/>
    <x v="3646"/>
    <n v="0"/>
    <s v="Alto"/>
    <x v="2"/>
    <n v="0"/>
    <n v="0"/>
  </r>
  <r>
    <s v="Passo De Camaragibe"/>
    <x v="19"/>
    <n v="488"/>
    <n v="0.53"/>
    <n v="0.51300000000000001"/>
    <n v="0.42099999999999999"/>
    <n v="8926.44"/>
    <n v="1"/>
    <x v="3647"/>
    <n v="1"/>
    <s v="Baixo"/>
    <x v="3"/>
    <n v="0"/>
    <n v="1"/>
  </r>
  <r>
    <s v="Bom Repouso"/>
    <x v="4"/>
    <n v="313"/>
    <n v="0.65300000000000002"/>
    <n v="0.64700000000000002"/>
    <n v="0.52300000000000002"/>
    <n v="12744.54"/>
    <n v="7"/>
    <x v="3648"/>
    <n v="0"/>
    <s v="Médio"/>
    <x v="0"/>
    <n v="0"/>
    <n v="0"/>
  </r>
  <r>
    <s v="Iracema"/>
    <x v="25"/>
    <n v="323"/>
    <n v="0.57999999999999996"/>
    <n v="0.56000000000000005"/>
    <n v="0.434"/>
    <n v="12950.41"/>
    <n v="0"/>
    <x v="3649"/>
    <n v="1"/>
    <s v="Médio"/>
    <x v="4"/>
    <n v="0"/>
    <n v="1"/>
  </r>
  <r>
    <s v="Aroeiras"/>
    <x v="17"/>
    <n v="636"/>
    <n v="0.55000000000000004"/>
    <n v="0.53700000000000003"/>
    <n v="0.41099999999999998"/>
    <n v="7150.1"/>
    <n v="5"/>
    <x v="3650"/>
    <n v="1"/>
    <s v="Baixo"/>
    <x v="3"/>
    <n v="0"/>
    <n v="0"/>
  </r>
  <r>
    <s v="Castanheira"/>
    <x v="8"/>
    <n v="220"/>
    <n v="0.66500000000000004"/>
    <n v="0.67100000000000004"/>
    <n v="0.54700000000000004"/>
    <n v="16226.13"/>
    <n v="2"/>
    <x v="3651"/>
    <n v="0"/>
    <s v="Médio"/>
    <x v="1"/>
    <n v="0"/>
    <n v="1"/>
  </r>
  <r>
    <s v="Humberto De Campos"/>
    <x v="18"/>
    <n v="1074"/>
    <n v="0.53500000000000003"/>
    <n v="0.443"/>
    <n v="0.45500000000000002"/>
    <n v="4835.96"/>
    <n v="0"/>
    <x v="3652"/>
    <n v="1"/>
    <s v="Baixo"/>
    <x v="3"/>
    <n v="1"/>
    <n v="1"/>
  </r>
  <r>
    <s v="Quinze De Novembro"/>
    <x v="3"/>
    <n v="99"/>
    <n v="0.76"/>
    <n v="0.78300000000000003"/>
    <n v="0.65500000000000003"/>
    <n v="35748.589999999997"/>
    <n v="8"/>
    <x v="3653"/>
    <n v="0"/>
    <s v="Alto"/>
    <x v="2"/>
    <n v="0"/>
    <n v="0"/>
  </r>
  <r>
    <s v="Pedro De Toledo"/>
    <x v="0"/>
    <n v="444"/>
    <n v="0.69599999999999995"/>
    <n v="0.65400000000000003"/>
    <n v="0.63400000000000001"/>
    <n v="12339.71"/>
    <n v="6"/>
    <x v="3654"/>
    <n v="0"/>
    <s v="Médio"/>
    <x v="0"/>
    <n v="0"/>
    <n v="0"/>
  </r>
  <r>
    <s v="Capão Bonito Do Sul"/>
    <x v="3"/>
    <n v="12"/>
    <n v="0.63700000000000001"/>
    <n v="0.65400000000000003"/>
    <n v="0.50700000000000001"/>
    <n v="76861.48"/>
    <n v="0"/>
    <x v="3655"/>
    <n v="0"/>
    <s v="Médio"/>
    <x v="2"/>
    <n v="0"/>
    <n v="1"/>
  </r>
  <r>
    <s v="Mascote"/>
    <x v="7"/>
    <n v="867"/>
    <n v="0.58099999999999996"/>
    <n v="0.56699999999999995"/>
    <n v="0.46400000000000002"/>
    <n v="9141.08"/>
    <n v="15"/>
    <x v="3656"/>
    <n v="1"/>
    <s v="Médio"/>
    <x v="3"/>
    <n v="0"/>
    <n v="0"/>
  </r>
  <r>
    <s v="Fortaleza Do Tabocão"/>
    <x v="20"/>
    <n v="153"/>
    <n v="0.65900000000000003"/>
    <n v="0.61599999999999999"/>
    <n v="0.57499999999999996"/>
    <n v="52494.83"/>
    <n v="0"/>
    <x v="3657"/>
    <n v="0"/>
    <s v="Médio"/>
    <x v="4"/>
    <n v="0"/>
    <n v="1"/>
  </r>
  <r>
    <s v="Coreaú"/>
    <x v="9"/>
    <n v="863"/>
    <n v="0.61"/>
    <n v="0.52600000000000002"/>
    <n v="0.56799999999999995"/>
    <n v="5863.9"/>
    <n v="5"/>
    <x v="3658"/>
    <n v="0"/>
    <s v="Médio"/>
    <x v="3"/>
    <n v="0"/>
    <n v="0"/>
  </r>
  <r>
    <s v="Serrita"/>
    <x v="5"/>
    <n v="505"/>
    <n v="0.59499999999999997"/>
    <n v="0.54200000000000004"/>
    <n v="0.51200000000000001"/>
    <n v="7074.86"/>
    <n v="3"/>
    <x v="3659"/>
    <n v="1"/>
    <s v="Médio"/>
    <x v="3"/>
    <n v="0"/>
    <n v="0"/>
  </r>
  <r>
    <s v="Boa Vista Das Missões"/>
    <x v="3"/>
    <n v="49"/>
    <n v="0.68"/>
    <n v="0.66600000000000004"/>
    <n v="0.56100000000000005"/>
    <n v="62147.83"/>
    <n v="0"/>
    <x v="3660"/>
    <n v="0"/>
    <s v="Médio"/>
    <x v="2"/>
    <n v="0"/>
    <n v="1"/>
  </r>
  <r>
    <s v="Iguaraçu"/>
    <x v="6"/>
    <n v="160"/>
    <n v="0.75800000000000001"/>
    <n v="0.71399999999999997"/>
    <n v="0.73199999999999998"/>
    <n v="31259.59"/>
    <n v="1"/>
    <x v="3661"/>
    <n v="0"/>
    <s v="Alto"/>
    <x v="2"/>
    <n v="0"/>
    <n v="1"/>
  </r>
  <r>
    <s v="Aguiarnópolis"/>
    <x v="20"/>
    <n v="360"/>
    <n v="0.65700000000000003"/>
    <n v="0.61799999999999999"/>
    <n v="0.57099999999999995"/>
    <n v="21344.720000000001"/>
    <n v="2"/>
    <x v="3662"/>
    <n v="0"/>
    <s v="Médio"/>
    <x v="4"/>
    <n v="0"/>
    <n v="1"/>
  </r>
  <r>
    <s v="Nova Ipixuna"/>
    <x v="12"/>
    <n v="645"/>
    <n v="0.58099999999999996"/>
    <n v="0.59"/>
    <n v="0.435"/>
    <n v="8391.61"/>
    <n v="1"/>
    <x v="3663"/>
    <n v="1"/>
    <s v="Médio"/>
    <x v="4"/>
    <n v="0"/>
    <n v="1"/>
  </r>
  <r>
    <s v="Santa Terezinha"/>
    <x v="8"/>
    <n v="177"/>
    <n v="0.60899999999999999"/>
    <n v="0.59599999999999997"/>
    <n v="0.498"/>
    <n v="16875.71"/>
    <n v="7"/>
    <x v="3664"/>
    <n v="0"/>
    <s v="Médio"/>
    <x v="1"/>
    <n v="0"/>
    <n v="0"/>
  </r>
  <r>
    <s v="Brejinho"/>
    <x v="16"/>
    <n v="614"/>
    <n v="0.59"/>
    <n v="0.58499999999999996"/>
    <n v="0.49199999999999999"/>
    <n v="10631.05"/>
    <n v="4"/>
    <x v="3665"/>
    <n v="1"/>
    <s v="Médio"/>
    <x v="3"/>
    <n v="0"/>
    <n v="0"/>
  </r>
  <r>
    <s v="Martins Soares"/>
    <x v="4"/>
    <n v="165"/>
    <n v="0.63500000000000001"/>
    <n v="0.61899999999999999"/>
    <n v="0.51200000000000001"/>
    <n v="16577.47"/>
    <n v="2"/>
    <x v="3666"/>
    <n v="0"/>
    <s v="Médio"/>
    <x v="0"/>
    <n v="0"/>
    <n v="1"/>
  </r>
  <r>
    <s v="Cidelândia"/>
    <x v="18"/>
    <n v="469"/>
    <n v="0.6"/>
    <n v="0.56200000000000006"/>
    <n v="0.52900000000000003"/>
    <n v="9257.83"/>
    <n v="1"/>
    <x v="3667"/>
    <n v="0"/>
    <s v="Médio"/>
    <x v="3"/>
    <n v="0"/>
    <n v="1"/>
  </r>
  <r>
    <s v="Brejão"/>
    <x v="5"/>
    <n v="262"/>
    <n v="0.54700000000000004"/>
    <n v="0.54"/>
    <n v="0.41699999999999998"/>
    <n v="14875.64"/>
    <n v="7"/>
    <x v="3668"/>
    <n v="1"/>
    <s v="Baixo"/>
    <x v="3"/>
    <n v="0"/>
    <n v="0"/>
  </r>
  <r>
    <s v="Anapurus"/>
    <x v="18"/>
    <n v="613"/>
    <n v="0.58099999999999996"/>
    <n v="0.51100000000000001"/>
    <n v="0.502"/>
    <n v="8618.41"/>
    <n v="1"/>
    <x v="3669"/>
    <n v="1"/>
    <s v="Médio"/>
    <x v="3"/>
    <n v="0"/>
    <n v="1"/>
  </r>
  <r>
    <s v="Correntes"/>
    <x v="5"/>
    <n v="644"/>
    <n v="0.53600000000000003"/>
    <n v="0.55100000000000005"/>
    <n v="0.38500000000000001"/>
    <n v="7395.73"/>
    <n v="16"/>
    <x v="3670"/>
    <n v="1"/>
    <s v="Baixo"/>
    <x v="3"/>
    <n v="0"/>
    <n v="0"/>
  </r>
  <r>
    <s v="Cabixi"/>
    <x v="23"/>
    <n v="191"/>
    <n v="0.65"/>
    <n v="0.65"/>
    <n v="0.55900000000000005"/>
    <n v="21202.959999999999"/>
    <n v="2"/>
    <x v="3671"/>
    <n v="0"/>
    <s v="Médio"/>
    <x v="4"/>
    <n v="0"/>
    <n v="1"/>
  </r>
  <r>
    <s v="Pedras Grandes"/>
    <x v="14"/>
    <n v="52"/>
    <n v="0.72799999999999998"/>
    <n v="0.71499999999999997"/>
    <n v="0.621"/>
    <n v="32940.31"/>
    <n v="2"/>
    <x v="3672"/>
    <n v="0"/>
    <s v="Alto"/>
    <x v="2"/>
    <n v="0"/>
    <n v="1"/>
  </r>
  <r>
    <s v="Sarapuí"/>
    <x v="0"/>
    <n v="382"/>
    <n v="0.71"/>
    <n v="0.69899999999999995"/>
    <n v="0.621"/>
    <n v="13396.77"/>
    <n v="8"/>
    <x v="3673"/>
    <n v="0"/>
    <s v="Alto"/>
    <x v="0"/>
    <n v="0"/>
    <n v="0"/>
  </r>
  <r>
    <s v="Vale Do Anari"/>
    <x v="23"/>
    <n v="247"/>
    <n v="0.58399999999999996"/>
    <n v="0.626"/>
    <n v="0.42099999999999999"/>
    <n v="12101.06"/>
    <n v="2"/>
    <x v="3674"/>
    <n v="1"/>
    <s v="Médio"/>
    <x v="4"/>
    <n v="0"/>
    <n v="1"/>
  </r>
  <r>
    <s v="Tangará"/>
    <x v="16"/>
    <n v="680"/>
    <n v="0.60799999999999998"/>
    <n v="0.56599999999999995"/>
    <n v="0.51600000000000001"/>
    <n v="8450.8799999999992"/>
    <n v="16"/>
    <x v="3675"/>
    <n v="0"/>
    <s v="Médio"/>
    <x v="3"/>
    <n v="0"/>
    <n v="0"/>
  </r>
  <r>
    <s v="Prudente De Morais"/>
    <x v="4"/>
    <n v="503"/>
    <n v="0.69"/>
    <n v="0.65800000000000003"/>
    <n v="0.629"/>
    <n v="12649.66"/>
    <n v="7"/>
    <x v="3676"/>
    <n v="0"/>
    <s v="Médio"/>
    <x v="0"/>
    <n v="0"/>
    <n v="0"/>
  </r>
  <r>
    <s v="Vila Boa"/>
    <x v="10"/>
    <n v="294"/>
    <n v="0.64700000000000002"/>
    <n v="0.61899999999999999"/>
    <n v="0.53400000000000003"/>
    <n v="23565"/>
    <n v="1"/>
    <x v="3677"/>
    <n v="0"/>
    <s v="Médio"/>
    <x v="1"/>
    <n v="0"/>
    <n v="1"/>
  </r>
  <r>
    <s v="Nova Santa Helena"/>
    <x v="8"/>
    <n v="118"/>
    <n v="0.71"/>
    <n v="0.745"/>
    <n v="0.60299999999999998"/>
    <n v="36942.35"/>
    <n v="0"/>
    <x v="3678"/>
    <n v="0"/>
    <s v="Alto"/>
    <x v="1"/>
    <n v="0"/>
    <n v="1"/>
  </r>
  <r>
    <s v="União De Minas"/>
    <x v="4"/>
    <n v="170"/>
    <n v="0.67200000000000004"/>
    <n v="0.68400000000000005"/>
    <n v="0.53400000000000003"/>
    <n v="29636.38"/>
    <n v="1"/>
    <x v="3679"/>
    <n v="0"/>
    <s v="Médio"/>
    <x v="0"/>
    <n v="0"/>
    <n v="1"/>
  </r>
  <r>
    <s v="Gurinhém"/>
    <x v="17"/>
    <n v="396"/>
    <n v="0.55600000000000005"/>
    <n v="0.54400000000000004"/>
    <n v="0.435"/>
    <n v="9326.7099999999991"/>
    <n v="3"/>
    <x v="3680"/>
    <n v="1"/>
    <s v="Médio"/>
    <x v="3"/>
    <n v="0"/>
    <n v="0"/>
  </r>
  <r>
    <s v="Cabaceiras Do Paraguaçu"/>
    <x v="7"/>
    <n v="317"/>
    <n v="0.58099999999999996"/>
    <n v="0.52500000000000002"/>
    <n v="0.49"/>
    <n v="6859.34"/>
    <n v="2"/>
    <x v="3681"/>
    <n v="1"/>
    <s v="Médio"/>
    <x v="3"/>
    <n v="0"/>
    <n v="1"/>
  </r>
  <r>
    <s v="Arambaré"/>
    <x v="3"/>
    <n v="122"/>
    <n v="0.69099999999999995"/>
    <n v="0.69399999999999995"/>
    <n v="0.56999999999999995"/>
    <n v="35069.800000000003"/>
    <n v="6"/>
    <x v="3682"/>
    <n v="0"/>
    <s v="Médio"/>
    <x v="2"/>
    <n v="0"/>
    <n v="0"/>
  </r>
  <r>
    <s v="Canudos"/>
    <x v="7"/>
    <n v="622"/>
    <n v="0.56200000000000006"/>
    <n v="0.55400000000000005"/>
    <n v="0.45300000000000001"/>
    <n v="7640.73"/>
    <n v="10"/>
    <x v="3683"/>
    <n v="1"/>
    <s v="Médio"/>
    <x v="3"/>
    <n v="0"/>
    <n v="0"/>
  </r>
  <r>
    <s v="Belo Vale"/>
    <x v="4"/>
    <n v="153"/>
    <n v="0.65500000000000003"/>
    <n v="0.67200000000000004"/>
    <n v="0.51400000000000001"/>
    <n v="16775.830000000002"/>
    <n v="7"/>
    <x v="3684"/>
    <n v="0"/>
    <s v="Médio"/>
    <x v="0"/>
    <n v="0"/>
    <n v="0"/>
  </r>
  <r>
    <s v="Cristópolis"/>
    <x v="7"/>
    <n v="174"/>
    <n v="0.61399999999999999"/>
    <n v="0.54600000000000004"/>
    <n v="0.55300000000000005"/>
    <n v="9146.31"/>
    <n v="0"/>
    <x v="3685"/>
    <n v="0"/>
    <s v="Médio"/>
    <x v="3"/>
    <n v="0"/>
    <n v="1"/>
  </r>
  <r>
    <s v="Veríssimo"/>
    <x v="4"/>
    <n v="112"/>
    <n v="0.66700000000000004"/>
    <n v="0.68300000000000005"/>
    <n v="0.501"/>
    <n v="33807.050000000003"/>
    <n v="5"/>
    <x v="3686"/>
    <n v="0"/>
    <s v="Médio"/>
    <x v="0"/>
    <n v="0"/>
    <n v="0"/>
  </r>
  <r>
    <s v="Nova Candelária"/>
    <x v="3"/>
    <n v="34"/>
    <n v="0.75900000000000001"/>
    <n v="0.79400000000000004"/>
    <n v="0.64300000000000002"/>
    <n v="46522.93"/>
    <n v="4"/>
    <x v="3687"/>
    <n v="0"/>
    <s v="Alto"/>
    <x v="2"/>
    <n v="0"/>
    <n v="0"/>
  </r>
  <r>
    <s v="Itaquitinga"/>
    <x v="5"/>
    <n v="834"/>
    <n v="0.58599999999999997"/>
    <n v="0.55400000000000005"/>
    <n v="0.50900000000000001"/>
    <n v="7774.4"/>
    <n v="13"/>
    <x v="3688"/>
    <n v="1"/>
    <s v="Médio"/>
    <x v="3"/>
    <n v="0"/>
    <n v="0"/>
  </r>
  <r>
    <s v="Vale Do Paraíso"/>
    <x v="23"/>
    <n v="146"/>
    <n v="0.627"/>
    <n v="0.64100000000000001"/>
    <n v="0.48499999999999999"/>
    <n v="16030.46"/>
    <n v="5"/>
    <x v="3689"/>
    <n v="0"/>
    <s v="Médio"/>
    <x v="4"/>
    <n v="0"/>
    <n v="0"/>
  </r>
  <r>
    <s v="Lindóia Do Sul"/>
    <x v="14"/>
    <n v="61"/>
    <n v="0.74299999999999999"/>
    <n v="0.747"/>
    <n v="0.63600000000000001"/>
    <n v="28149.16"/>
    <n v="0"/>
    <x v="3690"/>
    <n v="0"/>
    <s v="Alto"/>
    <x v="2"/>
    <n v="0"/>
    <n v="1"/>
  </r>
  <r>
    <s v="Cariús"/>
    <x v="9"/>
    <n v="464"/>
    <n v="0.59699999999999998"/>
    <n v="0.54600000000000004"/>
    <n v="0.51900000000000002"/>
    <n v="6896"/>
    <n v="13"/>
    <x v="3691"/>
    <n v="1"/>
    <s v="Médio"/>
    <x v="3"/>
    <n v="0"/>
    <n v="0"/>
  </r>
  <r>
    <s v="Normandia"/>
    <x v="25"/>
    <n v="259"/>
    <n v="0.59399999999999997"/>
    <n v="0.52"/>
    <n v="0.502"/>
    <n v="12541.45"/>
    <n v="0"/>
    <x v="3692"/>
    <n v="1"/>
    <s v="Médio"/>
    <x v="4"/>
    <n v="0"/>
    <n v="1"/>
  </r>
  <r>
    <s v="Monte Do Carmo"/>
    <x v="20"/>
    <n v="227"/>
    <n v="0.622"/>
    <n v="0.60799999999999998"/>
    <n v="0.48899999999999999"/>
    <n v="16904.78"/>
    <n v="2"/>
    <x v="3693"/>
    <n v="0"/>
    <s v="Médio"/>
    <x v="4"/>
    <n v="0"/>
    <n v="1"/>
  </r>
  <r>
    <s v="Gameleira De Goiás"/>
    <x v="10"/>
    <n v="57"/>
    <n v="0.65900000000000003"/>
    <n v="0.69199999999999995"/>
    <n v="0.499"/>
    <n v="34753.160000000003"/>
    <n v="3"/>
    <x v="3694"/>
    <n v="0"/>
    <s v="Médio"/>
    <x v="1"/>
    <n v="0"/>
    <n v="0"/>
  </r>
  <r>
    <s v="Santa Rosa Do Sul"/>
    <x v="14"/>
    <n v="215"/>
    <n v="0.70499999999999996"/>
    <n v="0.70199999999999996"/>
    <n v="0.61799999999999999"/>
    <n v="15501.69"/>
    <n v="5"/>
    <x v="3695"/>
    <n v="0"/>
    <s v="Alto"/>
    <x v="2"/>
    <n v="0"/>
    <n v="0"/>
  </r>
  <r>
    <s v="Anhembi"/>
    <x v="0"/>
    <n v="278"/>
    <n v="0.72099999999999997"/>
    <n v="0.68100000000000005"/>
    <n v="0.63700000000000001"/>
    <n v="20118.47"/>
    <n v="1"/>
    <x v="3696"/>
    <n v="0"/>
    <s v="Alto"/>
    <x v="0"/>
    <n v="0"/>
    <n v="1"/>
  </r>
  <r>
    <s v="Araçoiaba"/>
    <x v="5"/>
    <n v="1158"/>
    <n v="0.59"/>
    <n v="0.54400000000000004"/>
    <n v="0.498"/>
    <n v="6414.12"/>
    <n v="3"/>
    <x v="3697"/>
    <n v="1"/>
    <s v="Médio"/>
    <x v="3"/>
    <n v="1"/>
    <n v="0"/>
  </r>
  <r>
    <s v="São Miguel Do Passa Quatro"/>
    <x v="10"/>
    <n v="120"/>
    <n v="0.7"/>
    <n v="0.68100000000000005"/>
    <n v="0.61899999999999999"/>
    <n v="32025.88"/>
    <n v="6"/>
    <x v="3698"/>
    <n v="0"/>
    <s v="Alto"/>
    <x v="1"/>
    <n v="0"/>
    <n v="0"/>
  </r>
  <r>
    <s v="Balneário Gaivota"/>
    <x v="14"/>
    <n v="232"/>
    <n v="0.72799999999999998"/>
    <n v="0.73399999999999999"/>
    <n v="0.622"/>
    <n v="12680.75"/>
    <n v="4"/>
    <x v="3699"/>
    <n v="0"/>
    <s v="Alto"/>
    <x v="2"/>
    <n v="0"/>
    <n v="0"/>
  </r>
  <r>
    <s v="Acarape"/>
    <x v="9"/>
    <n v="554"/>
    <n v="0.60599999999999998"/>
    <n v="0.55900000000000005"/>
    <n v="0.56200000000000006"/>
    <n v="7820.13"/>
    <n v="5"/>
    <x v="3700"/>
    <n v="0"/>
    <s v="Médio"/>
    <x v="3"/>
    <n v="0"/>
    <n v="0"/>
  </r>
  <r>
    <s v="Santa Isabel Do Rio Negro"/>
    <x v="11"/>
    <n v="716"/>
    <n v="0.47899999999999998"/>
    <n v="0.46100000000000002"/>
    <n v="0.32300000000000001"/>
    <n v="5558.32"/>
    <n v="0"/>
    <x v="3701"/>
    <n v="1"/>
    <s v="Baixo"/>
    <x v="4"/>
    <n v="0"/>
    <n v="1"/>
  </r>
  <r>
    <s v="Bento De Abreu"/>
    <x v="0"/>
    <n v="119"/>
    <n v="0.74"/>
    <n v="0.70599999999999996"/>
    <n v="0.71199999999999997"/>
    <n v="44106.36"/>
    <n v="0"/>
    <x v="3702"/>
    <n v="0"/>
    <s v="Alto"/>
    <x v="0"/>
    <n v="0"/>
    <n v="1"/>
  </r>
  <r>
    <s v="Madalena"/>
    <x v="9"/>
    <n v="535"/>
    <n v="0.61"/>
    <n v="0.53600000000000003"/>
    <n v="0.54500000000000004"/>
    <n v="6502.59"/>
    <n v="3"/>
    <x v="3703"/>
    <n v="0"/>
    <s v="Médio"/>
    <x v="3"/>
    <n v="0"/>
    <n v="0"/>
  </r>
  <r>
    <s v="Erval Velho"/>
    <x v="14"/>
    <n v="54"/>
    <n v="0.72299999999999998"/>
    <n v="0.73599999999999999"/>
    <n v="0.59199999999999997"/>
    <n v="28430.22"/>
    <n v="8"/>
    <x v="3704"/>
    <n v="0"/>
    <s v="Alto"/>
    <x v="2"/>
    <n v="0"/>
    <n v="0"/>
  </r>
  <r>
    <s v="Muquém Do São Francisco"/>
    <x v="7"/>
    <n v="105"/>
    <n v="0.55000000000000004"/>
    <n v="0.48799999999999999"/>
    <n v="0.44500000000000001"/>
    <n v="10982.38"/>
    <n v="3"/>
    <x v="3705"/>
    <n v="1"/>
    <s v="Baixo"/>
    <x v="3"/>
    <n v="0"/>
    <n v="0"/>
  </r>
  <r>
    <s v="Santo Antônio De Goiás"/>
    <x v="10"/>
    <n v="240"/>
    <n v="0.72299999999999998"/>
    <n v="0.68700000000000006"/>
    <n v="0.66200000000000003"/>
    <n v="22391.02"/>
    <n v="6"/>
    <x v="3706"/>
    <n v="0"/>
    <s v="Alto"/>
    <x v="1"/>
    <n v="0"/>
    <n v="0"/>
  </r>
  <r>
    <s v="Westfália"/>
    <x v="3"/>
    <n v="48"/>
    <n v="0.752"/>
    <n v="0.79600000000000004"/>
    <n v="0.63"/>
    <n v="42682.85"/>
    <n v="7"/>
    <x v="3707"/>
    <n v="0"/>
    <s v="Alto"/>
    <x v="2"/>
    <n v="0"/>
    <n v="0"/>
  </r>
  <r>
    <s v="Cortês"/>
    <x v="5"/>
    <n v="508"/>
    <n v="0.56799999999999995"/>
    <n v="0.54100000000000004"/>
    <n v="0.47799999999999998"/>
    <n v="10052.959999999999"/>
    <n v="17"/>
    <x v="3708"/>
    <n v="1"/>
    <s v="Médio"/>
    <x v="3"/>
    <n v="0"/>
    <n v="0"/>
  </r>
  <r>
    <s v="Boa Vista"/>
    <x v="17"/>
    <n v="209"/>
    <n v="0.64900000000000002"/>
    <n v="0.59"/>
    <n v="0.58199999999999996"/>
    <n v="18047.240000000002"/>
    <n v="3"/>
    <x v="3709"/>
    <n v="0"/>
    <s v="Médio"/>
    <x v="3"/>
    <n v="0"/>
    <n v="0"/>
  </r>
  <r>
    <s v="Dueré"/>
    <x v="20"/>
    <n v="242"/>
    <n v="0.67900000000000005"/>
    <n v="0.65400000000000003"/>
    <n v="0.56599999999999995"/>
    <n v="26586.83"/>
    <n v="0"/>
    <x v="3710"/>
    <n v="0"/>
    <s v="Médio"/>
    <x v="4"/>
    <n v="0"/>
    <n v="1"/>
  </r>
  <r>
    <s v="Araçás"/>
    <x v="7"/>
    <n v="399"/>
    <n v="0.56999999999999995"/>
    <n v="0.54"/>
    <n v="0.46200000000000002"/>
    <n v="10042.94"/>
    <n v="1"/>
    <x v="3711"/>
    <n v="1"/>
    <s v="Médio"/>
    <x v="3"/>
    <n v="0"/>
    <n v="1"/>
  </r>
  <r>
    <s v="Almas"/>
    <x v="20"/>
    <n v="499"/>
    <n v="0.63600000000000001"/>
    <n v="0.61599999999999999"/>
    <n v="0.52400000000000002"/>
    <n v="17092.53"/>
    <n v="1"/>
    <x v="3712"/>
    <n v="0"/>
    <s v="Médio"/>
    <x v="4"/>
    <n v="0"/>
    <n v="1"/>
  </r>
  <r>
    <s v="Nova Tebas"/>
    <x v="6"/>
    <n v="155"/>
    <n v="0.65"/>
    <n v="0.63200000000000001"/>
    <n v="0.55300000000000005"/>
    <n v="18827.439999999999"/>
    <n v="15"/>
    <x v="3713"/>
    <n v="0"/>
    <s v="Médio"/>
    <x v="2"/>
    <n v="0"/>
    <n v="0"/>
  </r>
  <r>
    <s v="Cotegipe"/>
    <x v="7"/>
    <n v="435"/>
    <n v="0.59"/>
    <n v="0.54500000000000004"/>
    <n v="0.504"/>
    <n v="8660.0499999999993"/>
    <n v="1"/>
    <x v="3714"/>
    <n v="1"/>
    <s v="Médio"/>
    <x v="3"/>
    <n v="0"/>
    <n v="1"/>
  </r>
  <r>
    <s v="Itambaracá"/>
    <x v="6"/>
    <n v="266"/>
    <n v="0.69"/>
    <n v="0.66400000000000003"/>
    <n v="0.63900000000000001"/>
    <n v="18249.919999999998"/>
    <n v="4"/>
    <x v="3715"/>
    <n v="0"/>
    <s v="Médio"/>
    <x v="2"/>
    <n v="0"/>
    <n v="0"/>
  </r>
  <r>
    <s v="Monte Alegre De Sergipe"/>
    <x v="21"/>
    <n v="598"/>
    <n v="0.55000000000000004"/>
    <n v="0.53900000000000003"/>
    <n v="0.43099999999999999"/>
    <n v="8270.01"/>
    <n v="2"/>
    <x v="3716"/>
    <n v="1"/>
    <s v="Baixo"/>
    <x v="3"/>
    <n v="0"/>
    <n v="1"/>
  </r>
  <r>
    <s v="Monte Belo Do Sul"/>
    <x v="3"/>
    <n v="24"/>
    <n v="0.752"/>
    <n v="0.752"/>
    <n v="0.66300000000000003"/>
    <n v="46022.45"/>
    <n v="4"/>
    <x v="3717"/>
    <n v="0"/>
    <s v="Alto"/>
    <x v="2"/>
    <n v="0"/>
    <n v="0"/>
  </r>
  <r>
    <s v="Inúbia Paulista"/>
    <x v="0"/>
    <n v="137"/>
    <n v="0.75900000000000001"/>
    <n v="0.68799999999999994"/>
    <n v="0.75"/>
    <n v="31752.98"/>
    <n v="2"/>
    <x v="3718"/>
    <n v="0"/>
    <s v="Alto"/>
    <x v="0"/>
    <n v="0"/>
    <n v="1"/>
  </r>
  <r>
    <s v="Passos Maia"/>
    <x v="14"/>
    <n v="61"/>
    <n v="0.65900000000000003"/>
    <n v="0.64800000000000002"/>
    <n v="0.54700000000000004"/>
    <n v="28972.25"/>
    <n v="7"/>
    <x v="3719"/>
    <n v="0"/>
    <s v="Médio"/>
    <x v="2"/>
    <n v="0"/>
    <n v="0"/>
  </r>
  <r>
    <s v="Jacaraú"/>
    <x v="17"/>
    <n v="537"/>
    <n v="0.56000000000000005"/>
    <n v="0.55400000000000005"/>
    <n v="0.435"/>
    <n v="8637.6200000000008"/>
    <n v="25"/>
    <x v="3720"/>
    <n v="1"/>
    <s v="Médio"/>
    <x v="3"/>
    <n v="0"/>
    <n v="0"/>
  </r>
  <r>
    <s v="Nova Independência"/>
    <x v="0"/>
    <n v="106"/>
    <n v="0.73499999999999999"/>
    <n v="0.67500000000000004"/>
    <n v="0.71099999999999997"/>
    <n v="33785.370000000003"/>
    <n v="0"/>
    <x v="3721"/>
    <n v="0"/>
    <s v="Alto"/>
    <x v="0"/>
    <n v="0"/>
    <n v="1"/>
  </r>
  <r>
    <s v="André Da Rocha"/>
    <x v="3"/>
    <n v="20"/>
    <n v="0.72"/>
    <n v="0.73799999999999999"/>
    <n v="0.60499999999999998"/>
    <n v="95030.75"/>
    <n v="1"/>
    <x v="3722"/>
    <n v="0"/>
    <s v="Alto"/>
    <x v="2"/>
    <n v="0"/>
    <n v="1"/>
  </r>
  <r>
    <s v="Passo De Torres"/>
    <x v="14"/>
    <n v="131"/>
    <n v="0.72"/>
    <n v="0.69499999999999995"/>
    <n v="0.61799999999999999"/>
    <n v="15132.64"/>
    <n v="4"/>
    <x v="3723"/>
    <n v="0"/>
    <s v="Alto"/>
    <x v="2"/>
    <n v="0"/>
    <n v="0"/>
  </r>
  <r>
    <s v="União Do Sul"/>
    <x v="8"/>
    <n v="146"/>
    <n v="0.66500000000000004"/>
    <n v="0.66500000000000004"/>
    <n v="0.55600000000000005"/>
    <n v="35112.269999999997"/>
    <n v="2"/>
    <x v="3724"/>
    <n v="0"/>
    <s v="Médio"/>
    <x v="1"/>
    <n v="0"/>
    <n v="1"/>
  </r>
  <r>
    <s v="Uruoca"/>
    <x v="9"/>
    <n v="515"/>
    <n v="0.56999999999999995"/>
    <n v="0.503"/>
    <n v="0.48499999999999999"/>
    <n v="9040.85"/>
    <n v="12"/>
    <x v="3725"/>
    <n v="1"/>
    <s v="Médio"/>
    <x v="3"/>
    <n v="0"/>
    <n v="0"/>
  </r>
  <r>
    <s v="Umirim"/>
    <x v="9"/>
    <n v="796"/>
    <n v="0.59"/>
    <n v="0.51400000000000001"/>
    <n v="0.52400000000000002"/>
    <n v="6270.08"/>
    <n v="7"/>
    <x v="3726"/>
    <n v="1"/>
    <s v="Médio"/>
    <x v="3"/>
    <n v="0"/>
    <n v="0"/>
  </r>
  <r>
    <s v="Aveiro"/>
    <x v="12"/>
    <n v="369"/>
    <n v="0.54100000000000004"/>
    <n v="0.47"/>
    <n v="0.45"/>
    <n v="7685.44"/>
    <n v="32"/>
    <x v="3727"/>
    <n v="1"/>
    <s v="Baixo"/>
    <x v="4"/>
    <n v="0"/>
    <n v="0"/>
  </r>
  <r>
    <s v="Darcinópolis"/>
    <x v="20"/>
    <n v="297"/>
    <n v="0.58099999999999996"/>
    <n v="0.59699999999999998"/>
    <n v="0.42899999999999999"/>
    <n v="20699.169999999998"/>
    <n v="0"/>
    <x v="3728"/>
    <n v="1"/>
    <s v="Médio"/>
    <x v="4"/>
    <n v="0"/>
    <n v="1"/>
  </r>
  <r>
    <s v="Urucurituba"/>
    <x v="11"/>
    <n v="974"/>
    <n v="0.58799999999999997"/>
    <n v="0.53800000000000003"/>
    <n v="0.48699999999999999"/>
    <n v="5634.25"/>
    <n v="2"/>
    <x v="3729"/>
    <n v="1"/>
    <s v="Médio"/>
    <x v="4"/>
    <n v="1"/>
    <n v="1"/>
  </r>
  <r>
    <s v="Palmeirândia"/>
    <x v="18"/>
    <n v="248"/>
    <n v="0.55600000000000005"/>
    <n v="0.48799999999999999"/>
    <n v="0.49199999999999999"/>
    <n v="6299.68"/>
    <n v="0"/>
    <x v="3730"/>
    <n v="1"/>
    <s v="Médio"/>
    <x v="3"/>
    <n v="0"/>
    <n v="1"/>
  </r>
  <r>
    <s v="Ibateguara"/>
    <x v="19"/>
    <n v="651"/>
    <n v="0.51800000000000002"/>
    <n v="0.51700000000000002"/>
    <n v="0.39300000000000002"/>
    <n v="7695.55"/>
    <n v="3"/>
    <x v="3731"/>
    <n v="1"/>
    <s v="Baixo"/>
    <x v="3"/>
    <n v="0"/>
    <n v="0"/>
  </r>
  <r>
    <s v="Santa Rita Do Itueto"/>
    <x v="4"/>
    <n v="142"/>
    <n v="0.60699999999999998"/>
    <n v="0.60899999999999999"/>
    <n v="0.47199999999999998"/>
    <n v="21289.73"/>
    <n v="1"/>
    <x v="3732"/>
    <n v="0"/>
    <s v="Médio"/>
    <x v="0"/>
    <n v="0"/>
    <n v="1"/>
  </r>
  <r>
    <s v="Saubara"/>
    <x v="7"/>
    <n v="648"/>
    <n v="0.61699999999999999"/>
    <n v="0.56299999999999994"/>
    <n v="0.56499999999999995"/>
    <n v="9870.74"/>
    <n v="3"/>
    <x v="3733"/>
    <n v="0"/>
    <s v="Médio"/>
    <x v="3"/>
    <n v="0"/>
    <n v="0"/>
  </r>
  <r>
    <s v="Monsenhor Tabosa"/>
    <x v="9"/>
    <n v="536"/>
    <n v="0.61"/>
    <n v="0.54500000000000004"/>
    <n v="0.53800000000000003"/>
    <n v="7133.44"/>
    <n v="3"/>
    <x v="3734"/>
    <n v="0"/>
    <s v="Médio"/>
    <x v="3"/>
    <n v="0"/>
    <n v="0"/>
  </r>
  <r>
    <s v="Cerro Corá"/>
    <x v="16"/>
    <n v="280"/>
    <n v="0.60699999999999998"/>
    <n v="0.57299999999999995"/>
    <n v="0.51800000000000002"/>
    <n v="10717.43"/>
    <n v="16"/>
    <x v="3735"/>
    <n v="0"/>
    <s v="Médio"/>
    <x v="3"/>
    <n v="0"/>
    <n v="0"/>
  </r>
  <r>
    <s v="São João Batista Do Glória"/>
    <x v="4"/>
    <n v="251"/>
    <n v="0.72"/>
    <n v="0.71299999999999997"/>
    <n v="0.63100000000000001"/>
    <n v="16408.189999999999"/>
    <n v="4"/>
    <x v="3736"/>
    <n v="0"/>
    <s v="Alto"/>
    <x v="0"/>
    <n v="0"/>
    <n v="0"/>
  </r>
  <r>
    <s v="Pedrinópolis"/>
    <x v="4"/>
    <n v="179"/>
    <n v="0.73"/>
    <n v="0.71899999999999997"/>
    <n v="0.63100000000000001"/>
    <n v="33073"/>
    <n v="4"/>
    <x v="3737"/>
    <n v="0"/>
    <s v="Alto"/>
    <x v="0"/>
    <n v="0"/>
    <n v="0"/>
  </r>
  <r>
    <s v="Itinga"/>
    <x v="4"/>
    <n v="427"/>
    <n v="0.6"/>
    <n v="0.55900000000000005"/>
    <n v="0.48399999999999999"/>
    <n v="8006.17"/>
    <n v="4"/>
    <x v="3738"/>
    <n v="0"/>
    <s v="Médio"/>
    <x v="0"/>
    <n v="0"/>
    <n v="0"/>
  </r>
  <r>
    <s v="Quixelô"/>
    <x v="9"/>
    <n v="271"/>
    <n v="0.59099999999999997"/>
    <n v="0.54800000000000004"/>
    <n v="0.52"/>
    <n v="8102.74"/>
    <n v="2"/>
    <x v="3739"/>
    <n v="1"/>
    <s v="Médio"/>
    <x v="3"/>
    <n v="0"/>
    <n v="1"/>
  </r>
  <r>
    <s v="Caseiros"/>
    <x v="3"/>
    <n v="80"/>
    <n v="0.70299999999999996"/>
    <n v="0.69599999999999995"/>
    <n v="0.6"/>
    <n v="37753.69"/>
    <n v="1"/>
    <x v="3740"/>
    <n v="0"/>
    <s v="Alto"/>
    <x v="2"/>
    <n v="0"/>
    <n v="1"/>
  </r>
  <r>
    <s v="Leópolis"/>
    <x v="6"/>
    <n v="93"/>
    <n v="0.71"/>
    <n v="0.65700000000000003"/>
    <n v="0.66300000000000003"/>
    <n v="28888.26"/>
    <n v="6"/>
    <x v="3741"/>
    <n v="0"/>
    <s v="Alto"/>
    <x v="2"/>
    <n v="0"/>
    <n v="0"/>
  </r>
  <r>
    <s v="Terra Nova"/>
    <x v="7"/>
    <n v="660"/>
    <n v="0.57799999999999996"/>
    <n v="0.58099999999999996"/>
    <n v="0.47399999999999998"/>
    <n v="8836.35"/>
    <n v="17"/>
    <x v="3742"/>
    <n v="1"/>
    <s v="Médio"/>
    <x v="3"/>
    <n v="0"/>
    <n v="0"/>
  </r>
  <r>
    <s v="Bom Jardim De Minas"/>
    <x v="4"/>
    <n v="256"/>
    <n v="0.67"/>
    <n v="0.65300000000000002"/>
    <n v="0.56899999999999995"/>
    <n v="17875.05"/>
    <n v="6"/>
    <x v="3743"/>
    <n v="0"/>
    <s v="Médio"/>
    <x v="0"/>
    <n v="0"/>
    <n v="0"/>
  </r>
  <r>
    <s v="Novo Machado"/>
    <x v="3"/>
    <n v="67"/>
    <n v="0.66"/>
    <n v="0.67400000000000004"/>
    <n v="0.54300000000000004"/>
    <n v="31315.46"/>
    <n v="1"/>
    <x v="3744"/>
    <n v="0"/>
    <s v="Médio"/>
    <x v="2"/>
    <n v="0"/>
    <n v="1"/>
  </r>
  <r>
    <s v="Salgado De São Félix"/>
    <x v="17"/>
    <n v="309"/>
    <n v="0.56799999999999995"/>
    <n v="0.53100000000000003"/>
    <n v="0.44800000000000001"/>
    <n v="9733.02"/>
    <n v="5"/>
    <x v="3745"/>
    <n v="1"/>
    <s v="Médio"/>
    <x v="3"/>
    <n v="0"/>
    <n v="0"/>
  </r>
  <r>
    <s v="Tomar Do Geru"/>
    <x v="21"/>
    <n v="330"/>
    <n v="0.55100000000000005"/>
    <n v="0.52"/>
    <n v="0.432"/>
    <n v="8935.41"/>
    <n v="21"/>
    <x v="3746"/>
    <n v="1"/>
    <s v="Médio"/>
    <x v="3"/>
    <n v="0"/>
    <n v="0"/>
  </r>
  <r>
    <s v="Nova Olinda"/>
    <x v="9"/>
    <n v="671"/>
    <n v="0.625"/>
    <n v="0.56699999999999995"/>
    <n v="0.55400000000000005"/>
    <n v="7700.17"/>
    <n v="12"/>
    <x v="3747"/>
    <n v="0"/>
    <s v="Médio"/>
    <x v="3"/>
    <n v="0"/>
    <n v="0"/>
  </r>
  <r>
    <s v="São Cristóvão Do Sul"/>
    <x v="14"/>
    <n v="272"/>
    <n v="0.66500000000000004"/>
    <n v="0.66700000000000004"/>
    <n v="0.54300000000000004"/>
    <n v="21761.89"/>
    <n v="4"/>
    <x v="3748"/>
    <n v="0"/>
    <s v="Médio"/>
    <x v="2"/>
    <n v="0"/>
    <n v="0"/>
  </r>
  <r>
    <s v="Espigão Alto Do Iguaçu"/>
    <x v="6"/>
    <n v="110"/>
    <n v="0.63600000000000001"/>
    <n v="0.63200000000000001"/>
    <n v="0.52100000000000002"/>
    <n v="26163.119999999999"/>
    <n v="12"/>
    <x v="3749"/>
    <n v="0"/>
    <s v="Médio"/>
    <x v="2"/>
    <n v="0"/>
    <n v="0"/>
  </r>
  <r>
    <s v="Figueirópolis"/>
    <x v="20"/>
    <n v="226"/>
    <n v="0.69"/>
    <n v="0.66400000000000003"/>
    <n v="0.6"/>
    <n v="21887.52"/>
    <n v="0"/>
    <x v="3750"/>
    <n v="0"/>
    <s v="Médio"/>
    <x v="4"/>
    <n v="0"/>
    <n v="1"/>
  </r>
  <r>
    <s v="Filadélfia"/>
    <x v="7"/>
    <n v="605"/>
    <n v="0.56499999999999995"/>
    <n v="0.55300000000000005"/>
    <n v="0.45"/>
    <n v="6827.77"/>
    <n v="14"/>
    <x v="3751"/>
    <n v="1"/>
    <s v="Médio"/>
    <x v="3"/>
    <n v="0"/>
    <n v="0"/>
  </r>
  <r>
    <s v="Arapuá"/>
    <x v="4"/>
    <n v="102"/>
    <n v="0.72"/>
    <n v="0.71799999999999997"/>
    <n v="0.60799999999999998"/>
    <n v="40620.21"/>
    <n v="2"/>
    <x v="3752"/>
    <n v="0"/>
    <s v="Alto"/>
    <x v="0"/>
    <n v="0"/>
    <n v="1"/>
  </r>
  <r>
    <s v="Flexeiras"/>
    <x v="19"/>
    <n v="563"/>
    <n v="0.52700000000000002"/>
    <n v="0.52800000000000002"/>
    <n v="0.4"/>
    <n v="9030.8700000000008"/>
    <n v="0"/>
    <x v="3753"/>
    <n v="1"/>
    <s v="Baixo"/>
    <x v="3"/>
    <n v="0"/>
    <n v="1"/>
  </r>
  <r>
    <s v="Tonantins"/>
    <x v="11"/>
    <n v="920"/>
    <n v="0.55000000000000004"/>
    <n v="0.50800000000000001"/>
    <n v="0.41599999999999998"/>
    <n v="6273.39"/>
    <n v="0"/>
    <x v="3754"/>
    <n v="1"/>
    <s v="Baixo"/>
    <x v="4"/>
    <n v="0"/>
    <n v="1"/>
  </r>
  <r>
    <s v="Nova Porteirinha"/>
    <x v="4"/>
    <n v="227"/>
    <n v="0.64"/>
    <n v="0.58399999999999996"/>
    <n v="0.55600000000000005"/>
    <n v="15266.51"/>
    <n v="5"/>
    <x v="3755"/>
    <n v="0"/>
    <s v="Médio"/>
    <x v="0"/>
    <n v="0"/>
    <n v="0"/>
  </r>
  <r>
    <s v="Croatá"/>
    <x v="9"/>
    <n v="554"/>
    <n v="0.59"/>
    <n v="0.497"/>
    <n v="0.54400000000000004"/>
    <n v="6546.97"/>
    <n v="13"/>
    <x v="3756"/>
    <n v="1"/>
    <s v="Médio"/>
    <x v="3"/>
    <n v="0"/>
    <n v="0"/>
  </r>
  <r>
    <s v="Chuvisca"/>
    <x v="3"/>
    <n v="14"/>
    <n v="0.61599999999999999"/>
    <n v="0.65500000000000003"/>
    <n v="0.437"/>
    <n v="21993.01"/>
    <n v="4"/>
    <x v="3757"/>
    <n v="0"/>
    <s v="Médio"/>
    <x v="2"/>
    <n v="0"/>
    <n v="0"/>
  </r>
  <r>
    <s v="São Miguel Do Tapuio"/>
    <x v="22"/>
    <n v="421"/>
    <n v="0.55600000000000005"/>
    <n v="0.50800000000000001"/>
    <n v="0.434"/>
    <n v="6609.5"/>
    <n v="7"/>
    <x v="3758"/>
    <n v="1"/>
    <s v="Médio"/>
    <x v="3"/>
    <n v="0"/>
    <n v="0"/>
  </r>
  <r>
    <s v="São João Do Araguaia"/>
    <x v="12"/>
    <n v="231"/>
    <n v="0.55000000000000004"/>
    <n v="0.53"/>
    <n v="0.42399999999999999"/>
    <n v="8571.81"/>
    <n v="11"/>
    <x v="3759"/>
    <n v="1"/>
    <s v="Baixo"/>
    <x v="4"/>
    <n v="0"/>
    <n v="0"/>
  </r>
  <r>
    <s v="Retirolândia"/>
    <x v="7"/>
    <n v="434"/>
    <n v="0.63600000000000001"/>
    <n v="0.57899999999999996"/>
    <n v="0.57399999999999995"/>
    <n v="7944.04"/>
    <n v="1"/>
    <x v="3760"/>
    <n v="0"/>
    <s v="Médio"/>
    <x v="3"/>
    <n v="0"/>
    <n v="1"/>
  </r>
  <r>
    <s v="Bom Jardim Da Serra"/>
    <x v="14"/>
    <n v="135"/>
    <n v="0.69599999999999995"/>
    <n v="0.71"/>
    <n v="0.56799999999999995"/>
    <n v="24917.01"/>
    <n v="4"/>
    <x v="3761"/>
    <n v="0"/>
    <s v="Médio"/>
    <x v="2"/>
    <n v="0"/>
    <n v="0"/>
  </r>
  <r>
    <s v="Divinópolis Do Tocantins"/>
    <x v="20"/>
    <n v="284"/>
    <n v="0.68"/>
    <n v="0.66700000000000004"/>
    <n v="0.58499999999999996"/>
    <n v="16958.63"/>
    <n v="1"/>
    <x v="3762"/>
    <n v="0"/>
    <s v="Médio"/>
    <x v="4"/>
    <n v="0"/>
    <n v="1"/>
  </r>
  <r>
    <s v="Cacimba De Dentro"/>
    <x v="17"/>
    <n v="582"/>
    <n v="0.56399999999999995"/>
    <n v="0.55100000000000005"/>
    <n v="0.41899999999999998"/>
    <n v="6739.42"/>
    <n v="21"/>
    <x v="3763"/>
    <n v="1"/>
    <s v="Médio"/>
    <x v="3"/>
    <n v="0"/>
    <n v="0"/>
  </r>
  <r>
    <s v="Jataúba"/>
    <x v="5"/>
    <n v="645"/>
    <n v="0.53"/>
    <n v="0.54900000000000004"/>
    <n v="0.38100000000000001"/>
    <n v="6798.66"/>
    <n v="6"/>
    <x v="3764"/>
    <n v="1"/>
    <s v="Baixo"/>
    <x v="3"/>
    <n v="0"/>
    <n v="0"/>
  </r>
  <r>
    <s v="Mogeiro"/>
    <x v="17"/>
    <n v="336"/>
    <n v="0.57399999999999995"/>
    <n v="0.53800000000000003"/>
    <n v="0.48099999999999998"/>
    <n v="8660.1200000000008"/>
    <n v="5"/>
    <x v="3765"/>
    <n v="1"/>
    <s v="Médio"/>
    <x v="3"/>
    <n v="0"/>
    <n v="0"/>
  </r>
  <r>
    <s v="Inhuma"/>
    <x v="22"/>
    <n v="453"/>
    <n v="0.624"/>
    <n v="0.56200000000000006"/>
    <n v="0.56000000000000005"/>
    <n v="7643.24"/>
    <n v="24"/>
    <x v="3766"/>
    <n v="0"/>
    <s v="Médio"/>
    <x v="3"/>
    <n v="0"/>
    <n v="0"/>
  </r>
  <r>
    <s v="Palminópolis"/>
    <x v="10"/>
    <n v="118"/>
    <n v="0.72199999999999998"/>
    <n v="0.71799999999999997"/>
    <n v="0.63"/>
    <n v="31401.45"/>
    <n v="3"/>
    <x v="3767"/>
    <n v="0"/>
    <s v="Alto"/>
    <x v="1"/>
    <n v="0"/>
    <n v="0"/>
  </r>
  <r>
    <s v="Santa Fé Do Araguaia"/>
    <x v="20"/>
    <n v="249"/>
    <n v="0.61599999999999999"/>
    <n v="0.60399999999999998"/>
    <n v="0.48199999999999998"/>
    <n v="15715.24"/>
    <n v="3"/>
    <x v="3768"/>
    <n v="0"/>
    <s v="Médio"/>
    <x v="4"/>
    <n v="0"/>
    <n v="0"/>
  </r>
  <r>
    <s v="Tacaimbó"/>
    <x v="5"/>
    <n v="482"/>
    <n v="0.55000000000000004"/>
    <n v="0.53600000000000003"/>
    <n v="0.42299999999999999"/>
    <n v="8924.57"/>
    <n v="7"/>
    <x v="3769"/>
    <n v="1"/>
    <s v="Baixo"/>
    <x v="3"/>
    <n v="0"/>
    <n v="0"/>
  </r>
  <r>
    <s v="Xexéu"/>
    <x v="5"/>
    <n v="574"/>
    <n v="0.55200000000000005"/>
    <n v="0.54900000000000004"/>
    <n v="0.436"/>
    <n v="7849.89"/>
    <n v="2"/>
    <x v="3770"/>
    <n v="1"/>
    <s v="Médio"/>
    <x v="3"/>
    <n v="0"/>
    <n v="1"/>
  </r>
  <r>
    <s v="Simões"/>
    <x v="22"/>
    <n v="384"/>
    <n v="0.57499999999999996"/>
    <n v="0.56000000000000005"/>
    <n v="0.44"/>
    <n v="7950.83"/>
    <n v="3"/>
    <x v="3771"/>
    <n v="1"/>
    <s v="Médio"/>
    <x v="3"/>
    <n v="0"/>
    <n v="0"/>
  </r>
  <r>
    <s v="Aurelino Leal"/>
    <x v="7"/>
    <n v="809"/>
    <n v="0.56799999999999995"/>
    <n v="0.55500000000000005"/>
    <n v="0.434"/>
    <n v="8867.2000000000007"/>
    <n v="0"/>
    <x v="3772"/>
    <n v="1"/>
    <s v="Médio"/>
    <x v="3"/>
    <n v="0"/>
    <n v="1"/>
  </r>
  <r>
    <s v="Taperoá"/>
    <x v="17"/>
    <n v="565"/>
    <n v="0.57799999999999996"/>
    <n v="0.56399999999999995"/>
    <n v="0.45600000000000002"/>
    <n v="7521.32"/>
    <n v="7"/>
    <x v="3773"/>
    <n v="1"/>
    <s v="Médio"/>
    <x v="3"/>
    <n v="0"/>
    <n v="0"/>
  </r>
  <r>
    <s v="Braúnas"/>
    <x v="4"/>
    <n v="84"/>
    <n v="0.624"/>
    <n v="0.63500000000000001"/>
    <n v="0.47799999999999998"/>
    <n v="22705.51"/>
    <n v="3"/>
    <x v="3774"/>
    <n v="0"/>
    <s v="Médio"/>
    <x v="0"/>
    <n v="0"/>
    <n v="0"/>
  </r>
  <r>
    <s v="Barra De Santa Rosa"/>
    <x v="17"/>
    <n v="519"/>
    <n v="0.56200000000000006"/>
    <n v="0.54200000000000004"/>
    <n v="0.434"/>
    <n v="7462.16"/>
    <n v="3"/>
    <x v="3775"/>
    <n v="1"/>
    <s v="Médio"/>
    <x v="3"/>
    <n v="0"/>
    <n v="0"/>
  </r>
  <r>
    <s v="Lençóis"/>
    <x v="7"/>
    <n v="615"/>
    <n v="0.623"/>
    <n v="0.61299999999999999"/>
    <n v="0.51"/>
    <n v="9872.0499999999993"/>
    <n v="14"/>
    <x v="3776"/>
    <n v="0"/>
    <s v="Médio"/>
    <x v="3"/>
    <n v="0"/>
    <n v="0"/>
  </r>
  <r>
    <s v="Grossos"/>
    <x v="16"/>
    <n v="389"/>
    <n v="0.66400000000000003"/>
    <n v="0.63300000000000001"/>
    <n v="0.58499999999999996"/>
    <n v="11063.39"/>
    <n v="0"/>
    <x v="3777"/>
    <n v="0"/>
    <s v="Médio"/>
    <x v="3"/>
    <n v="0"/>
    <n v="1"/>
  </r>
  <r>
    <s v="Gentil"/>
    <x v="3"/>
    <n v="36"/>
    <n v="0.73299999999999998"/>
    <n v="0.71"/>
    <n v="0.64300000000000002"/>
    <n v="66636.34"/>
    <n v="2"/>
    <x v="3778"/>
    <n v="0"/>
    <s v="Alto"/>
    <x v="2"/>
    <n v="0"/>
    <n v="1"/>
  </r>
  <r>
    <s v="Capistrano"/>
    <x v="9"/>
    <n v="286"/>
    <n v="0.61099999999999999"/>
    <n v="0.52700000000000002"/>
    <n v="0.59299999999999997"/>
    <n v="6449.02"/>
    <n v="2"/>
    <x v="3779"/>
    <n v="0"/>
    <s v="Médio"/>
    <x v="3"/>
    <n v="0"/>
    <n v="1"/>
  </r>
  <r>
    <s v="Angelina"/>
    <x v="14"/>
    <n v="46"/>
    <n v="0.68700000000000006"/>
    <n v="0.69899999999999995"/>
    <n v="0.58099999999999996"/>
    <n v="22731.72"/>
    <n v="6"/>
    <x v="3780"/>
    <n v="0"/>
    <s v="Médio"/>
    <x v="2"/>
    <n v="0"/>
    <n v="0"/>
  </r>
  <r>
    <s v="Cristalândia"/>
    <x v="20"/>
    <n v="324"/>
    <n v="0.67"/>
    <n v="0.66300000000000003"/>
    <n v="0.56999999999999995"/>
    <n v="15376.09"/>
    <n v="0"/>
    <x v="3781"/>
    <n v="0"/>
    <s v="Médio"/>
    <x v="4"/>
    <n v="0"/>
    <n v="1"/>
  </r>
  <r>
    <s v="Tio Hugo"/>
    <x v="3"/>
    <n v="60"/>
    <n v="0.74199999999999999"/>
    <n v="0.70899999999999996"/>
    <n v="0.68200000000000005"/>
    <n v="38681.300000000003"/>
    <n v="7"/>
    <x v="3782"/>
    <n v="0"/>
    <s v="Alto"/>
    <x v="2"/>
    <n v="0"/>
    <n v="0"/>
  </r>
  <r>
    <s v="Capinzal Do Norte"/>
    <x v="18"/>
    <n v="385"/>
    <n v="0.53700000000000003"/>
    <n v="0.51700000000000002"/>
    <n v="0.43"/>
    <n v="10529.89"/>
    <n v="2"/>
    <x v="3783"/>
    <n v="1"/>
    <s v="Baixo"/>
    <x v="3"/>
    <n v="0"/>
    <n v="1"/>
  </r>
  <r>
    <s v="Itatira"/>
    <x v="9"/>
    <n v="701"/>
    <n v="0.56200000000000006"/>
    <n v="0.51400000000000001"/>
    <n v="0.46300000000000002"/>
    <n v="5497.11"/>
    <n v="0"/>
    <x v="3784"/>
    <n v="1"/>
    <s v="Médio"/>
    <x v="3"/>
    <n v="0"/>
    <n v="1"/>
  </r>
  <r>
    <s v="Antas"/>
    <x v="7"/>
    <n v="339"/>
    <n v="0.59"/>
    <n v="0.57299999999999995"/>
    <n v="0.49099999999999999"/>
    <n v="5809.23"/>
    <n v="0"/>
    <x v="3785"/>
    <n v="1"/>
    <s v="Médio"/>
    <x v="3"/>
    <n v="0"/>
    <n v="1"/>
  </r>
  <r>
    <s v="Marilena"/>
    <x v="6"/>
    <n v="249"/>
    <n v="0.68"/>
    <n v="0.65100000000000002"/>
    <n v="0.58499999999999996"/>
    <n v="15734.74"/>
    <n v="4"/>
    <x v="3786"/>
    <n v="0"/>
    <s v="Médio"/>
    <x v="2"/>
    <n v="0"/>
    <n v="0"/>
  </r>
  <r>
    <s v="Bom Sucesso"/>
    <x v="6"/>
    <n v="257"/>
    <n v="0.69"/>
    <n v="0.69199999999999995"/>
    <n v="0.56999999999999995"/>
    <n v="16107.76"/>
    <n v="4"/>
    <x v="3787"/>
    <n v="0"/>
    <s v="Médio"/>
    <x v="2"/>
    <n v="0"/>
    <n v="0"/>
  </r>
  <r>
    <s v="Santana Do Matos"/>
    <x v="16"/>
    <n v="386"/>
    <n v="0.59099999999999997"/>
    <n v="0.55900000000000005"/>
    <n v="0.48199999999999998"/>
    <n v="8359.73"/>
    <n v="3"/>
    <x v="3788"/>
    <n v="1"/>
    <s v="Médio"/>
    <x v="3"/>
    <n v="0"/>
    <n v="0"/>
  </r>
  <r>
    <s v="Manari"/>
    <x v="5"/>
    <n v="373"/>
    <n v="0.48699999999999999"/>
    <n v="0.47699999999999998"/>
    <n v="0.35399999999999998"/>
    <n v="5420.4"/>
    <n v="0"/>
    <x v="3789"/>
    <n v="1"/>
    <s v="Baixo"/>
    <x v="3"/>
    <n v="0"/>
    <n v="1"/>
  </r>
  <r>
    <s v="Santa Luzia Do Norte"/>
    <x v="19"/>
    <n v="457"/>
    <n v="0.59699999999999998"/>
    <n v="0.57999999999999996"/>
    <n v="0.47699999999999998"/>
    <n v="15213.66"/>
    <n v="1"/>
    <x v="3790"/>
    <n v="1"/>
    <s v="Médio"/>
    <x v="3"/>
    <n v="0"/>
    <n v="1"/>
  </r>
  <r>
    <s v="Guapirama"/>
    <x v="6"/>
    <n v="175"/>
    <n v="0.7"/>
    <n v="0.66600000000000004"/>
    <n v="0.64500000000000002"/>
    <n v="28385.08"/>
    <n v="0"/>
    <x v="3791"/>
    <n v="0"/>
    <s v="Alto"/>
    <x v="2"/>
    <n v="0"/>
    <n v="1"/>
  </r>
  <r>
    <s v="Milhã"/>
    <x v="9"/>
    <n v="316"/>
    <n v="0.626"/>
    <n v="0.56000000000000005"/>
    <n v="0.55800000000000005"/>
    <n v="8484.4"/>
    <n v="6"/>
    <x v="3792"/>
    <n v="0"/>
    <s v="Médio"/>
    <x v="3"/>
    <n v="0"/>
    <n v="0"/>
  </r>
  <r>
    <s v="Inhangapi"/>
    <x v="12"/>
    <n v="196"/>
    <n v="0.56999999999999995"/>
    <n v="0.55000000000000004"/>
    <n v="0.45600000000000002"/>
    <n v="9919.1200000000008"/>
    <n v="2"/>
    <x v="3793"/>
    <n v="1"/>
    <s v="Médio"/>
    <x v="4"/>
    <n v="0"/>
    <n v="1"/>
  </r>
  <r>
    <s v="Morros"/>
    <x v="18"/>
    <n v="495"/>
    <n v="0.55000000000000004"/>
    <n v="0.48499999999999999"/>
    <n v="0.48"/>
    <n v="5811.7"/>
    <n v="3"/>
    <x v="3794"/>
    <n v="1"/>
    <s v="Baixo"/>
    <x v="3"/>
    <n v="0"/>
    <n v="0"/>
  </r>
  <r>
    <s v="Dois Irmãos Das Missões"/>
    <x v="3"/>
    <n v="67"/>
    <n v="0.67"/>
    <n v="0.64600000000000002"/>
    <n v="0.58499999999999996"/>
    <n v="51287.28"/>
    <n v="0"/>
    <x v="3795"/>
    <n v="0"/>
    <s v="Médio"/>
    <x v="2"/>
    <n v="0"/>
    <n v="1"/>
  </r>
  <r>
    <s v="Atalaia"/>
    <x v="6"/>
    <n v="116"/>
    <n v="0.73599999999999999"/>
    <n v="0.70699999999999996"/>
    <n v="0.66"/>
    <n v="27717.61"/>
    <n v="3"/>
    <x v="3796"/>
    <n v="0"/>
    <s v="Alto"/>
    <x v="2"/>
    <n v="0"/>
    <n v="0"/>
  </r>
  <r>
    <s v="Curvelândia"/>
    <x v="8"/>
    <n v="194"/>
    <n v="0.69"/>
    <n v="0.65800000000000003"/>
    <n v="0.61499999999999999"/>
    <n v="22055.97"/>
    <n v="3"/>
    <x v="3797"/>
    <n v="0"/>
    <s v="Médio"/>
    <x v="1"/>
    <n v="0"/>
    <n v="0"/>
  </r>
  <r>
    <s v="Pirapemas"/>
    <x v="18"/>
    <n v="970"/>
    <n v="0.57999999999999996"/>
    <n v="0.501"/>
    <n v="0.51400000000000001"/>
    <n v="6044.85"/>
    <n v="2"/>
    <x v="3798"/>
    <n v="1"/>
    <s v="Médio"/>
    <x v="3"/>
    <n v="1"/>
    <n v="1"/>
  </r>
  <r>
    <s v="São Luiz"/>
    <x v="25"/>
    <n v="306"/>
    <n v="0.64900000000000002"/>
    <n v="0.60499999999999998"/>
    <n v="0.57399999999999995"/>
    <n v="14739.39"/>
    <n v="0"/>
    <x v="3799"/>
    <n v="0"/>
    <s v="Médio"/>
    <x v="4"/>
    <n v="0"/>
    <n v="1"/>
  </r>
  <r>
    <s v="Cruzeiro Do Iguaçu"/>
    <x v="6"/>
    <n v="139"/>
    <n v="0.71"/>
    <n v="0.70299999999999996"/>
    <n v="0.64100000000000001"/>
    <n v="25281.56"/>
    <n v="3"/>
    <x v="3800"/>
    <n v="0"/>
    <s v="Alto"/>
    <x v="2"/>
    <n v="0"/>
    <n v="0"/>
  </r>
  <r>
    <s v="São Domingos Do Azeitão"/>
    <x v="18"/>
    <n v="417"/>
    <n v="0.59"/>
    <n v="0.57599999999999996"/>
    <n v="0.48599999999999999"/>
    <n v="15214.32"/>
    <n v="1"/>
    <x v="3801"/>
    <n v="1"/>
    <s v="Médio"/>
    <x v="3"/>
    <n v="0"/>
    <n v="1"/>
  </r>
  <r>
    <s v="Angelim"/>
    <x v="5"/>
    <n v="383"/>
    <n v="0.56999999999999995"/>
    <n v="0.55500000000000005"/>
    <n v="0.44800000000000001"/>
    <n v="10065.61"/>
    <n v="1"/>
    <x v="3802"/>
    <n v="1"/>
    <s v="Médio"/>
    <x v="3"/>
    <n v="0"/>
    <n v="1"/>
  </r>
  <r>
    <s v="São Miguel Das Matas"/>
    <x v="7"/>
    <n v="191"/>
    <n v="0.59299999999999997"/>
    <n v="0.56799999999999995"/>
    <n v="0.46800000000000003"/>
    <n v="9150.48"/>
    <n v="4"/>
    <x v="3803"/>
    <n v="1"/>
    <s v="Médio"/>
    <x v="3"/>
    <n v="0"/>
    <n v="0"/>
  </r>
  <r>
    <s v="Boa Vista Do Ramos"/>
    <x v="11"/>
    <n v="689"/>
    <n v="0.56499999999999995"/>
    <n v="0.496"/>
    <n v="0.48399999999999999"/>
    <n v="6089.15"/>
    <n v="4"/>
    <x v="3804"/>
    <n v="1"/>
    <s v="Médio"/>
    <x v="4"/>
    <n v="0"/>
    <n v="0"/>
  </r>
  <r>
    <s v="Salvador Das Missões"/>
    <x v="3"/>
    <n v="34"/>
    <n v="0.753"/>
    <n v="0.71"/>
    <n v="0.70599999999999996"/>
    <n v="39691.910000000003"/>
    <n v="5"/>
    <x v="3805"/>
    <n v="0"/>
    <s v="Alto"/>
    <x v="2"/>
    <n v="0"/>
    <n v="0"/>
  </r>
  <r>
    <s v="Tuiuti"/>
    <x v="0"/>
    <n v="130"/>
    <n v="0.72799999999999998"/>
    <n v="0.70199999999999996"/>
    <n v="0.63"/>
    <n v="16636.12"/>
    <n v="0"/>
    <x v="3806"/>
    <n v="0"/>
    <s v="Alto"/>
    <x v="0"/>
    <n v="0"/>
    <n v="1"/>
  </r>
  <r>
    <s v="Guajará"/>
    <x v="11"/>
    <n v="662"/>
    <n v="0.53200000000000003"/>
    <n v="0.51"/>
    <n v="0.38700000000000001"/>
    <n v="6834.22"/>
    <n v="0"/>
    <x v="3807"/>
    <n v="1"/>
    <s v="Baixo"/>
    <x v="4"/>
    <n v="0"/>
    <n v="1"/>
  </r>
  <r>
    <s v="Campina Do Monte Alegre"/>
    <x v="0"/>
    <n v="265"/>
    <n v="0.72"/>
    <n v="0.68700000000000006"/>
    <n v="0.63400000000000001"/>
    <n v="18521.39"/>
    <n v="5"/>
    <x v="3808"/>
    <n v="0"/>
    <s v="Alto"/>
    <x v="0"/>
    <n v="0"/>
    <n v="0"/>
  </r>
  <r>
    <s v="Magalhães De Almeida"/>
    <x v="18"/>
    <n v="702"/>
    <n v="0.56999999999999995"/>
    <n v="0.502"/>
    <n v="0.499"/>
    <n v="5608.02"/>
    <n v="0"/>
    <x v="3809"/>
    <n v="1"/>
    <s v="Médio"/>
    <x v="3"/>
    <n v="0"/>
    <n v="1"/>
  </r>
  <r>
    <s v="Tejuçuoca"/>
    <x v="9"/>
    <n v="448"/>
    <n v="0.58399999999999996"/>
    <n v="0.51700000000000002"/>
    <n v="0.52"/>
    <n v="5851.5"/>
    <n v="1"/>
    <x v="3810"/>
    <n v="1"/>
    <s v="Médio"/>
    <x v="3"/>
    <n v="0"/>
    <n v="1"/>
  </r>
  <r>
    <s v="Presidente Castelo Branco"/>
    <x v="6"/>
    <n v="221"/>
    <n v="0.71299999999999997"/>
    <n v="0.69499999999999995"/>
    <n v="0.60799999999999998"/>
    <n v="21108.68"/>
    <n v="5"/>
    <x v="3811"/>
    <n v="0"/>
    <s v="Alto"/>
    <x v="2"/>
    <n v="0"/>
    <n v="0"/>
  </r>
  <r>
    <s v="Serra Alta"/>
    <x v="14"/>
    <n v="77"/>
    <n v="0.77300000000000002"/>
    <n v="0.75800000000000001"/>
    <n v="0.69399999999999995"/>
    <n v="33092.019999999997"/>
    <n v="4"/>
    <x v="3812"/>
    <n v="0"/>
    <s v="Alto"/>
    <x v="2"/>
    <n v="0"/>
    <n v="0"/>
  </r>
  <r>
    <s v="Faina"/>
    <x v="10"/>
    <n v="181"/>
    <n v="0.65"/>
    <n v="0.64400000000000002"/>
    <n v="0.53400000000000003"/>
    <n v="15673.49"/>
    <n v="3"/>
    <x v="3813"/>
    <n v="0"/>
    <s v="Médio"/>
    <x v="1"/>
    <n v="0"/>
    <n v="0"/>
  </r>
  <r>
    <s v="Manoel Vitorino"/>
    <x v="7"/>
    <n v="487"/>
    <n v="0.56999999999999995"/>
    <n v="0.53800000000000003"/>
    <n v="0.45600000000000002"/>
    <n v="7603.95"/>
    <n v="0"/>
    <x v="3814"/>
    <n v="1"/>
    <s v="Médio"/>
    <x v="3"/>
    <n v="0"/>
    <n v="1"/>
  </r>
  <r>
    <s v="Jiquiriçá"/>
    <x v="7"/>
    <n v="339"/>
    <n v="0.55000000000000004"/>
    <n v="0.55800000000000005"/>
    <n v="0.39700000000000002"/>
    <n v="7238.02"/>
    <n v="2"/>
    <x v="3815"/>
    <n v="1"/>
    <s v="Baixo"/>
    <x v="3"/>
    <n v="0"/>
    <n v="1"/>
  </r>
  <r>
    <s v="Porto Walter"/>
    <x v="26"/>
    <n v="352"/>
    <n v="0.53200000000000003"/>
    <n v="0.52100000000000002"/>
    <n v="0.39700000000000002"/>
    <n v="9853.18"/>
    <n v="4"/>
    <x v="3816"/>
    <n v="1"/>
    <s v="Baixo"/>
    <x v="4"/>
    <n v="0"/>
    <n v="0"/>
  </r>
  <r>
    <s v="Ananás"/>
    <x v="20"/>
    <n v="590"/>
    <n v="0.67"/>
    <n v="0.621"/>
    <n v="0.60499999999999998"/>
    <n v="11111.07"/>
    <n v="5"/>
    <x v="3817"/>
    <n v="0"/>
    <s v="Médio"/>
    <x v="4"/>
    <n v="0"/>
    <n v="0"/>
  </r>
  <r>
    <s v="Rio Do Fogo"/>
    <x v="16"/>
    <n v="278"/>
    <n v="0.56899999999999995"/>
    <n v="0.54600000000000004"/>
    <n v="0.45700000000000002"/>
    <n v="10042.469999999999"/>
    <n v="14"/>
    <x v="3818"/>
    <n v="1"/>
    <s v="Médio"/>
    <x v="3"/>
    <n v="0"/>
    <n v="0"/>
  </r>
  <r>
    <s v="Acari"/>
    <x v="16"/>
    <n v="404"/>
    <n v="0.67900000000000005"/>
    <n v="0.63300000000000001"/>
    <n v="0.63400000000000001"/>
    <n v="9576.94"/>
    <n v="12"/>
    <x v="3819"/>
    <n v="0"/>
    <s v="Médio"/>
    <x v="3"/>
    <n v="0"/>
    <n v="0"/>
  </r>
  <r>
    <s v="Taquarussu"/>
    <x v="13"/>
    <n v="165"/>
    <n v="0.65"/>
    <n v="0.65700000000000003"/>
    <n v="0.54500000000000004"/>
    <n v="30366.32"/>
    <n v="1"/>
    <x v="3820"/>
    <n v="0"/>
    <s v="Médio"/>
    <x v="1"/>
    <n v="0"/>
    <n v="1"/>
  </r>
  <r>
    <s v="Ivatuba"/>
    <x v="6"/>
    <n v="111"/>
    <n v="0.77"/>
    <n v="0.71799999999999997"/>
    <n v="0.748"/>
    <n v="33659.199999999997"/>
    <n v="1"/>
    <x v="3821"/>
    <n v="0"/>
    <s v="Alto"/>
    <x v="2"/>
    <n v="0"/>
    <n v="1"/>
  </r>
  <r>
    <s v="Santa Cecília Do Pavão"/>
    <x v="6"/>
    <n v="171"/>
    <n v="0.72299999999999998"/>
    <n v="0.68100000000000005"/>
    <n v="0.66100000000000003"/>
    <n v="30299.19"/>
    <n v="1"/>
    <x v="3822"/>
    <n v="0"/>
    <s v="Alto"/>
    <x v="2"/>
    <n v="0"/>
    <n v="1"/>
  </r>
  <r>
    <s v="Carnaubal"/>
    <x v="9"/>
    <n v="515"/>
    <n v="0.59299999999999997"/>
    <n v="0.53600000000000003"/>
    <n v="0.51300000000000001"/>
    <n v="6158.7"/>
    <n v="21"/>
    <x v="3823"/>
    <n v="1"/>
    <s v="Médio"/>
    <x v="3"/>
    <n v="0"/>
    <n v="0"/>
  </r>
  <r>
    <s v="Nova Itaberaba"/>
    <x v="14"/>
    <n v="38"/>
    <n v="0.73599999999999999"/>
    <n v="0.753"/>
    <n v="0.60499999999999998"/>
    <n v="24882.29"/>
    <n v="2"/>
    <x v="3824"/>
    <n v="0"/>
    <s v="Alto"/>
    <x v="2"/>
    <n v="0"/>
    <n v="1"/>
  </r>
  <r>
    <s v="Dores De Guanhães"/>
    <x v="4"/>
    <n v="93"/>
    <n v="0.63600000000000001"/>
    <n v="0.61199999999999999"/>
    <n v="0.51200000000000001"/>
    <n v="20266.72"/>
    <n v="1"/>
    <x v="3825"/>
    <n v="0"/>
    <s v="Médio"/>
    <x v="0"/>
    <n v="0"/>
    <n v="1"/>
  </r>
  <r>
    <s v="Corguinho"/>
    <x v="13"/>
    <n v="114"/>
    <n v="0.67"/>
    <n v="0.68400000000000005"/>
    <n v="0.53100000000000003"/>
    <n v="19160.669999999998"/>
    <n v="3"/>
    <x v="3826"/>
    <n v="0"/>
    <s v="Médio"/>
    <x v="1"/>
    <n v="0"/>
    <n v="0"/>
  </r>
  <r>
    <s v="Monte Alegre Do Piauí"/>
    <x v="22"/>
    <n v="220"/>
    <n v="0.57799999999999996"/>
    <n v="0.53100000000000003"/>
    <n v="0.47399999999999998"/>
    <n v="10310.01"/>
    <n v="9"/>
    <x v="3827"/>
    <n v="1"/>
    <s v="Médio"/>
    <x v="3"/>
    <n v="0"/>
    <n v="0"/>
  </r>
  <r>
    <s v="Jatobá"/>
    <x v="5"/>
    <n v="582"/>
    <n v="0.64500000000000002"/>
    <n v="0.60399999999999998"/>
    <n v="0.57299999999999995"/>
    <n v="7352.84"/>
    <n v="11"/>
    <x v="3828"/>
    <n v="0"/>
    <s v="Médio"/>
    <x v="3"/>
    <n v="0"/>
    <n v="0"/>
  </r>
  <r>
    <s v="Conceição Do Lago-Açu"/>
    <x v="18"/>
    <n v="688"/>
    <n v="0.51200000000000001"/>
    <n v="0.49199999999999999"/>
    <n v="0.37"/>
    <n v="6726.37"/>
    <n v="21"/>
    <x v="3829"/>
    <n v="1"/>
    <s v="Baixo"/>
    <x v="3"/>
    <n v="0"/>
    <n v="0"/>
  </r>
  <r>
    <s v="Santa Luzia"/>
    <x v="7"/>
    <n v="517"/>
    <n v="0.55600000000000005"/>
    <n v="0.56399999999999995"/>
    <n v="0.39600000000000002"/>
    <n v="7933.68"/>
    <n v="4"/>
    <x v="3830"/>
    <n v="1"/>
    <s v="Médio"/>
    <x v="3"/>
    <n v="0"/>
    <n v="0"/>
  </r>
  <r>
    <s v="Axixá Do Tocantins"/>
    <x v="20"/>
    <n v="553"/>
    <n v="0.627"/>
    <n v="0.59499999999999997"/>
    <n v="0.56599999999999995"/>
    <n v="10986.07"/>
    <n v="2"/>
    <x v="3831"/>
    <n v="0"/>
    <s v="Médio"/>
    <x v="4"/>
    <n v="0"/>
    <n v="1"/>
  </r>
  <r>
    <s v="Japaratinga"/>
    <x v="19"/>
    <n v="353"/>
    <n v="0.56999999999999995"/>
    <n v="0.56000000000000005"/>
    <n v="0.45100000000000001"/>
    <n v="12715.06"/>
    <n v="2"/>
    <x v="3832"/>
    <n v="1"/>
    <s v="Médio"/>
    <x v="3"/>
    <n v="0"/>
    <n v="1"/>
  </r>
  <r>
    <s v="Santa Cruz De Goiás"/>
    <x v="10"/>
    <n v="52"/>
    <n v="0.68799999999999994"/>
    <n v="0.7"/>
    <n v="0.56299999999999994"/>
    <n v="34771"/>
    <n v="1"/>
    <x v="3833"/>
    <n v="0"/>
    <s v="Médio"/>
    <x v="1"/>
    <n v="0"/>
    <n v="1"/>
  </r>
  <r>
    <s v="Nova União"/>
    <x v="23"/>
    <n v="89"/>
    <n v="0.59"/>
    <n v="0.60799999999999998"/>
    <n v="0.442"/>
    <n v="13694.36"/>
    <n v="4"/>
    <x v="3834"/>
    <n v="1"/>
    <s v="Médio"/>
    <x v="4"/>
    <n v="0"/>
    <n v="0"/>
  </r>
  <r>
    <s v="Arabutã"/>
    <x v="14"/>
    <n v="62"/>
    <n v="0.73299999999999998"/>
    <n v="0.74399999999999999"/>
    <n v="0.61399999999999999"/>
    <n v="24947.759999999998"/>
    <n v="3"/>
    <x v="3835"/>
    <n v="0"/>
    <s v="Alto"/>
    <x v="2"/>
    <n v="0"/>
    <n v="0"/>
  </r>
  <r>
    <s v="Fervedouro"/>
    <x v="4"/>
    <n v="292"/>
    <n v="0.57999999999999996"/>
    <n v="0.58299999999999996"/>
    <n v="0.42"/>
    <n v="9711.09"/>
    <n v="5"/>
    <x v="3836"/>
    <n v="1"/>
    <s v="Médio"/>
    <x v="0"/>
    <n v="0"/>
    <n v="0"/>
  </r>
  <r>
    <s v="Bozano"/>
    <x v="3"/>
    <n v="29"/>
    <n v="0.745"/>
    <n v="0.77300000000000002"/>
    <n v="0.628"/>
    <n v="47728.66"/>
    <n v="0"/>
    <x v="3837"/>
    <n v="0"/>
    <s v="Alto"/>
    <x v="2"/>
    <n v="0"/>
    <n v="1"/>
  </r>
  <r>
    <s v="Nova Esperança Do Sudoeste"/>
    <x v="6"/>
    <n v="87"/>
    <n v="0.71"/>
    <n v="0.71399999999999997"/>
    <n v="0.63300000000000001"/>
    <n v="20473.95"/>
    <n v="0"/>
    <x v="3838"/>
    <n v="0"/>
    <s v="Alto"/>
    <x v="2"/>
    <n v="0"/>
    <n v="1"/>
  </r>
  <r>
    <s v="Alto Boa Vista"/>
    <x v="8"/>
    <n v="202"/>
    <n v="0.65"/>
    <n v="0.61299999999999999"/>
    <n v="0.56100000000000005"/>
    <n v="16877.29"/>
    <n v="1"/>
    <x v="3839"/>
    <n v="0"/>
    <s v="Médio"/>
    <x v="1"/>
    <n v="0"/>
    <n v="1"/>
  </r>
  <r>
    <s v="Jacuizinho"/>
    <x v="3"/>
    <n v="21"/>
    <n v="0.66200000000000003"/>
    <n v="0.73"/>
    <n v="0.48699999999999999"/>
    <n v="39895.26"/>
    <n v="0"/>
    <x v="3840"/>
    <n v="0"/>
    <s v="Médio"/>
    <x v="2"/>
    <n v="0"/>
    <n v="1"/>
  </r>
  <r>
    <s v="Feliz Deserto"/>
    <x v="19"/>
    <n v="240"/>
    <n v="0.56499999999999995"/>
    <n v="0.55000000000000004"/>
    <n v="0.46200000000000002"/>
    <n v="22124.33"/>
    <n v="1"/>
    <x v="3841"/>
    <n v="1"/>
    <s v="Médio"/>
    <x v="3"/>
    <n v="0"/>
    <n v="1"/>
  </r>
  <r>
    <s v="Ibititá"/>
    <x v="7"/>
    <n v="536"/>
    <n v="0.60199999999999998"/>
    <n v="0.55400000000000005"/>
    <n v="0.52700000000000002"/>
    <n v="5880.13"/>
    <n v="13"/>
    <x v="3842"/>
    <n v="0"/>
    <s v="Médio"/>
    <x v="3"/>
    <n v="0"/>
    <n v="0"/>
  </r>
  <r>
    <s v="Tunas Do Paraná"/>
    <x v="6"/>
    <n v="200"/>
    <n v="0.61099999999999999"/>
    <n v="0.64100000000000001"/>
    <n v="0.44400000000000001"/>
    <n v="13594.37"/>
    <n v="1"/>
    <x v="3843"/>
    <n v="0"/>
    <s v="Médio"/>
    <x v="2"/>
    <n v="0"/>
    <n v="1"/>
  </r>
  <r>
    <s v="Guaraci"/>
    <x v="6"/>
    <n v="208"/>
    <n v="0.69799999999999995"/>
    <n v="0.69299999999999995"/>
    <n v="0.59799999999999998"/>
    <n v="19286.8"/>
    <n v="6"/>
    <x v="3844"/>
    <n v="0"/>
    <s v="Médio"/>
    <x v="2"/>
    <n v="0"/>
    <n v="0"/>
  </r>
  <r>
    <s v="Florestal"/>
    <x v="4"/>
    <n v="218"/>
    <n v="0.72"/>
    <n v="0.72799999999999998"/>
    <n v="0.61699999999999999"/>
    <n v="14467.19"/>
    <n v="15"/>
    <x v="3845"/>
    <n v="0"/>
    <s v="Alto"/>
    <x v="0"/>
    <n v="0"/>
    <n v="0"/>
  </r>
  <r>
    <s v="Várzea Nova"/>
    <x v="7"/>
    <n v="546"/>
    <n v="0.55500000000000005"/>
    <n v="0.54300000000000004"/>
    <n v="0.46"/>
    <n v="7799.19"/>
    <n v="0"/>
    <x v="3846"/>
    <n v="1"/>
    <s v="Médio"/>
    <x v="3"/>
    <n v="0"/>
    <n v="1"/>
  </r>
  <r>
    <s v="Coronel Barros"/>
    <x v="3"/>
    <n v="40"/>
    <n v="0.74"/>
    <n v="0.79300000000000004"/>
    <n v="0.61"/>
    <n v="41098.17"/>
    <n v="1"/>
    <x v="3847"/>
    <n v="0"/>
    <s v="Alto"/>
    <x v="2"/>
    <n v="0"/>
    <n v="1"/>
  </r>
  <r>
    <s v="Foz Do Jordão"/>
    <x v="6"/>
    <n v="253"/>
    <n v="0.64500000000000002"/>
    <n v="0.65400000000000003"/>
    <n v="0.496"/>
    <n v="20412.34"/>
    <n v="1"/>
    <x v="3848"/>
    <n v="0"/>
    <s v="Médio"/>
    <x v="2"/>
    <n v="0"/>
    <n v="1"/>
  </r>
  <r>
    <s v="Mato Castelhano"/>
    <x v="3"/>
    <n v="20"/>
    <n v="0.72699999999999998"/>
    <n v="0.752"/>
    <n v="0.60799999999999998"/>
    <n v="40721.629999999997"/>
    <n v="2"/>
    <x v="3849"/>
    <n v="0"/>
    <s v="Alto"/>
    <x v="2"/>
    <n v="0"/>
    <n v="1"/>
  </r>
  <r>
    <s v="Lavrinhas"/>
    <x v="0"/>
    <n v="393"/>
    <n v="0.73"/>
    <n v="0.66500000000000004"/>
    <n v="0.70699999999999996"/>
    <n v="14740.71"/>
    <n v="3"/>
    <x v="3850"/>
    <n v="0"/>
    <s v="Alto"/>
    <x v="0"/>
    <n v="0"/>
    <n v="0"/>
  </r>
  <r>
    <s v="Presidente Lucena"/>
    <x v="3"/>
    <n v="62"/>
    <n v="0.75700000000000001"/>
    <n v="0.72699999999999998"/>
    <n v="0.67400000000000004"/>
    <n v="38296.04"/>
    <n v="7"/>
    <x v="3851"/>
    <n v="0"/>
    <s v="Alto"/>
    <x v="2"/>
    <n v="0"/>
    <n v="0"/>
  </r>
  <r>
    <s v="Guaraqueçaba"/>
    <x v="6"/>
    <n v="145"/>
    <n v="0.59"/>
    <n v="0.58699999999999997"/>
    <n v="0.434"/>
    <n v="13145.57"/>
    <n v="1"/>
    <x v="3852"/>
    <n v="1"/>
    <s v="Médio"/>
    <x v="2"/>
    <n v="0"/>
    <n v="1"/>
  </r>
  <r>
    <s v="Córrego Danta"/>
    <x v="4"/>
    <n v="77"/>
    <n v="0.69"/>
    <n v="0.68300000000000005"/>
    <n v="0.57499999999999996"/>
    <n v="30914.12"/>
    <n v="1"/>
    <x v="3853"/>
    <n v="0"/>
    <s v="Médio"/>
    <x v="0"/>
    <n v="0"/>
    <n v="1"/>
  </r>
  <r>
    <s v="Coqueiros Do Sul"/>
    <x v="3"/>
    <n v="43"/>
    <n v="0.746"/>
    <n v="0.80600000000000005"/>
    <n v="0.61399999999999999"/>
    <n v="42256.02"/>
    <n v="2"/>
    <x v="3854"/>
    <n v="0"/>
    <s v="Alto"/>
    <x v="2"/>
    <n v="0"/>
    <n v="1"/>
  </r>
  <r>
    <s v="Jequitibá"/>
    <x v="4"/>
    <n v="100"/>
    <n v="0.69"/>
    <n v="0.77700000000000002"/>
    <n v="0.49199999999999999"/>
    <n v="19583.71"/>
    <n v="3"/>
    <x v="3855"/>
    <n v="0"/>
    <s v="Médio"/>
    <x v="0"/>
    <n v="0"/>
    <n v="0"/>
  </r>
  <r>
    <s v="Uiramutã"/>
    <x v="25"/>
    <n v="83"/>
    <n v="0.45300000000000001"/>
    <n v="0.439"/>
    <n v="0.27600000000000002"/>
    <n v="10728.51"/>
    <n v="0"/>
    <x v="3856"/>
    <n v="1"/>
    <s v="Baixo"/>
    <x v="4"/>
    <n v="0"/>
    <n v="1"/>
  </r>
  <r>
    <s v="Tracunhaém"/>
    <x v="5"/>
    <n v="727"/>
    <n v="0.60499999999999998"/>
    <n v="0.56699999999999995"/>
    <n v="0.504"/>
    <n v="7586.61"/>
    <n v="3"/>
    <x v="3857"/>
    <n v="0"/>
    <s v="Médio"/>
    <x v="3"/>
    <n v="0"/>
    <n v="0"/>
  </r>
  <r>
    <s v="Inhapi"/>
    <x v="19"/>
    <n v="523"/>
    <n v="0.48399999999999999"/>
    <n v="0.501"/>
    <n v="0.316"/>
    <n v="5548.08"/>
    <n v="10"/>
    <x v="3858"/>
    <n v="1"/>
    <s v="Baixo"/>
    <x v="3"/>
    <n v="0"/>
    <n v="0"/>
  </r>
  <r>
    <s v="Maxaranguape"/>
    <x v="16"/>
    <n v="263"/>
    <n v="0.60799999999999998"/>
    <n v="0.58199999999999996"/>
    <n v="0.50600000000000001"/>
    <n v="8592.5400000000009"/>
    <n v="4"/>
    <x v="3859"/>
    <n v="0"/>
    <s v="Médio"/>
    <x v="3"/>
    <n v="0"/>
    <n v="0"/>
  </r>
  <r>
    <s v="Vargem"/>
    <x v="0"/>
    <n v="193"/>
    <n v="0.7"/>
    <n v="0.69"/>
    <n v="0.59099999999999997"/>
    <n v="10310.74"/>
    <n v="2"/>
    <x v="3860"/>
    <n v="0"/>
    <s v="Alto"/>
    <x v="0"/>
    <n v="0"/>
    <n v="1"/>
  </r>
  <r>
    <s v="Japorã"/>
    <x v="13"/>
    <n v="102"/>
    <n v="0.52600000000000002"/>
    <n v="0.54700000000000004"/>
    <n v="0.33700000000000002"/>
    <n v="11836.64"/>
    <n v="1"/>
    <x v="3861"/>
    <n v="1"/>
    <s v="Baixo"/>
    <x v="1"/>
    <n v="0"/>
    <n v="1"/>
  </r>
  <r>
    <s v="São Miguel Dos Milagres"/>
    <x v="19"/>
    <n v="457"/>
    <n v="0.59099999999999997"/>
    <n v="0.54500000000000004"/>
    <n v="0.504"/>
    <n v="12952.9"/>
    <n v="1"/>
    <x v="3862"/>
    <n v="1"/>
    <s v="Médio"/>
    <x v="3"/>
    <n v="0"/>
    <n v="1"/>
  </r>
  <r>
    <s v="Amaporã"/>
    <x v="6"/>
    <n v="284"/>
    <n v="0.66900000000000004"/>
    <n v="0.64400000000000002"/>
    <n v="0.59099999999999997"/>
    <n v="17072.54"/>
    <n v="5"/>
    <x v="3863"/>
    <n v="0"/>
    <s v="Médio"/>
    <x v="2"/>
    <n v="0"/>
    <n v="0"/>
  </r>
  <r>
    <s v="Vitor Meireles"/>
    <x v="14"/>
    <n v="82"/>
    <n v="0.67"/>
    <n v="0.69399999999999995"/>
    <n v="0.52200000000000002"/>
    <n v="20188.169999999998"/>
    <n v="9"/>
    <x v="3864"/>
    <n v="0"/>
    <s v="Médio"/>
    <x v="2"/>
    <n v="0"/>
    <n v="0"/>
  </r>
  <r>
    <s v="Diamante D'Oeste"/>
    <x v="6"/>
    <n v="139"/>
    <n v="0.64400000000000002"/>
    <n v="0.64700000000000002"/>
    <n v="0.53200000000000003"/>
    <n v="19427.509999999998"/>
    <n v="5"/>
    <x v="3865"/>
    <n v="0"/>
    <s v="Médio"/>
    <x v="2"/>
    <n v="0"/>
    <n v="0"/>
  </r>
  <r>
    <s v="Caldeirão Grande"/>
    <x v="7"/>
    <n v="312"/>
    <n v="0.57299999999999995"/>
    <n v="0.52600000000000002"/>
    <n v="0.47299999999999998"/>
    <n v="7512.41"/>
    <n v="6"/>
    <x v="3866"/>
    <n v="1"/>
    <s v="Médio"/>
    <x v="3"/>
    <n v="0"/>
    <n v="0"/>
  </r>
  <r>
    <s v="Ponte Alta"/>
    <x v="14"/>
    <n v="218"/>
    <n v="0.67"/>
    <n v="0.66600000000000004"/>
    <n v="0.56799999999999995"/>
    <n v="21363.49"/>
    <n v="3"/>
    <x v="3867"/>
    <n v="0"/>
    <s v="Médio"/>
    <x v="2"/>
    <n v="0"/>
    <n v="0"/>
  </r>
  <r>
    <s v="Baldim"/>
    <x v="4"/>
    <n v="271"/>
    <n v="0.67"/>
    <n v="0.65"/>
    <n v="0.59"/>
    <n v="12683.8"/>
    <n v="10"/>
    <x v="3868"/>
    <n v="0"/>
    <s v="Médio"/>
    <x v="0"/>
    <n v="0"/>
    <n v="0"/>
  </r>
  <r>
    <s v="Roteiro"/>
    <x v="19"/>
    <n v="552"/>
    <n v="0.505"/>
    <n v="0.52400000000000002"/>
    <n v="0.36499999999999999"/>
    <n v="15059.38"/>
    <n v="0"/>
    <x v="3869"/>
    <n v="1"/>
    <s v="Baixo"/>
    <x v="3"/>
    <n v="0"/>
    <n v="1"/>
  </r>
  <r>
    <s v="Maria Helena"/>
    <x v="6"/>
    <n v="193"/>
    <n v="0.70299999999999996"/>
    <n v="0.68"/>
    <n v="0.60699999999999998"/>
    <n v="17156.830000000002"/>
    <n v="3"/>
    <x v="3870"/>
    <n v="0"/>
    <s v="Alto"/>
    <x v="2"/>
    <n v="0"/>
    <n v="0"/>
  </r>
  <r>
    <s v="Conselheiro Mairinck"/>
    <x v="6"/>
    <n v="127"/>
    <n v="0.71"/>
    <n v="0.67500000000000004"/>
    <n v="0.65"/>
    <n v="26518.05"/>
    <n v="0"/>
    <x v="3871"/>
    <n v="0"/>
    <s v="Alto"/>
    <x v="2"/>
    <n v="0"/>
    <n v="1"/>
  </r>
  <r>
    <s v="Salgado Filho"/>
    <x v="6"/>
    <n v="109"/>
    <n v="0.7"/>
    <n v="0.68200000000000005"/>
    <n v="0.60399999999999998"/>
    <n v="25063.62"/>
    <n v="0"/>
    <x v="3872"/>
    <n v="0"/>
    <s v="Alto"/>
    <x v="2"/>
    <n v="0"/>
    <n v="1"/>
  </r>
  <r>
    <s v="Capão Alto"/>
    <x v="14"/>
    <n v="76"/>
    <n v="0.65400000000000003"/>
    <n v="0.68"/>
    <n v="0.51600000000000001"/>
    <n v="38863.629999999997"/>
    <n v="1"/>
    <x v="3873"/>
    <n v="0"/>
    <s v="Médio"/>
    <x v="2"/>
    <n v="0"/>
    <n v="1"/>
  </r>
  <r>
    <s v="Glicério"/>
    <x v="0"/>
    <n v="173"/>
    <n v="0.73499999999999999"/>
    <n v="0.73499999999999999"/>
    <n v="0.63"/>
    <n v="21302.04"/>
    <n v="0"/>
    <x v="3874"/>
    <n v="0"/>
    <s v="Alto"/>
    <x v="0"/>
    <n v="0"/>
    <n v="1"/>
  </r>
  <r>
    <s v="Carnaubais"/>
    <x v="16"/>
    <n v="279"/>
    <n v="0.58899999999999997"/>
    <n v="0.58299999999999996"/>
    <n v="0.47599999999999998"/>
    <n v="9606.25"/>
    <n v="3"/>
    <x v="3875"/>
    <n v="1"/>
    <s v="Médio"/>
    <x v="3"/>
    <n v="0"/>
    <n v="0"/>
  </r>
  <r>
    <s v="Babaçulândia"/>
    <x v="20"/>
    <n v="314"/>
    <n v="0.64200000000000002"/>
    <n v="0.58899999999999997"/>
    <n v="0.56799999999999995"/>
    <n v="9459.65"/>
    <n v="1"/>
    <x v="3876"/>
    <n v="0"/>
    <s v="Médio"/>
    <x v="4"/>
    <n v="0"/>
    <n v="1"/>
  </r>
  <r>
    <s v="Santana Do Manhuaçu"/>
    <x v="4"/>
    <n v="243"/>
    <n v="0.621"/>
    <n v="0.622"/>
    <n v="0.47499999999999998"/>
    <n v="11480.6"/>
    <n v="1"/>
    <x v="3877"/>
    <n v="0"/>
    <s v="Médio"/>
    <x v="0"/>
    <n v="0"/>
    <n v="1"/>
  </r>
  <r>
    <s v="Adustina"/>
    <x v="7"/>
    <n v="324"/>
    <n v="0.54600000000000004"/>
    <n v="0.52600000000000002"/>
    <n v="0.432"/>
    <n v="5881.41"/>
    <n v="2"/>
    <x v="3878"/>
    <n v="1"/>
    <s v="Baixo"/>
    <x v="3"/>
    <n v="0"/>
    <n v="1"/>
  </r>
  <r>
    <s v="Paulino Neves"/>
    <x v="18"/>
    <n v="392"/>
    <n v="0.56100000000000005"/>
    <n v="0.48099999999999998"/>
    <n v="0.51100000000000001"/>
    <n v="6428.8"/>
    <n v="35"/>
    <x v="3879"/>
    <n v="1"/>
    <s v="Médio"/>
    <x v="3"/>
    <n v="0"/>
    <n v="0"/>
  </r>
  <r>
    <s v="Palmeira"/>
    <x v="14"/>
    <n v="60"/>
    <n v="0.67"/>
    <n v="0.65500000000000003"/>
    <n v="0.55700000000000005"/>
    <n v="39525.15"/>
    <n v="1"/>
    <x v="3880"/>
    <n v="0"/>
    <s v="Médio"/>
    <x v="2"/>
    <n v="0"/>
    <n v="1"/>
  </r>
  <r>
    <s v="Canitar"/>
    <x v="0"/>
    <n v="275"/>
    <n v="0.68"/>
    <n v="0.65800000000000003"/>
    <n v="0.60499999999999998"/>
    <n v="20412.48"/>
    <n v="3"/>
    <x v="3881"/>
    <n v="0"/>
    <s v="Médio"/>
    <x v="0"/>
    <n v="0"/>
    <n v="0"/>
  </r>
  <r>
    <s v="São Pedro Da União"/>
    <x v="4"/>
    <n v="127"/>
    <n v="0.67400000000000004"/>
    <n v="0.68"/>
    <n v="0.53900000000000003"/>
    <n v="20456.13"/>
    <n v="4"/>
    <x v="3882"/>
    <n v="0"/>
    <s v="Médio"/>
    <x v="0"/>
    <n v="0"/>
    <n v="0"/>
  </r>
  <r>
    <s v="Cachoeira Dos Índios"/>
    <x v="17"/>
    <n v="192"/>
    <n v="0.59"/>
    <n v="0.58299999999999996"/>
    <n v="0.45300000000000001"/>
    <n v="9918.9"/>
    <n v="2"/>
    <x v="3883"/>
    <n v="1"/>
    <s v="Médio"/>
    <x v="3"/>
    <n v="0"/>
    <n v="1"/>
  </r>
  <r>
    <s v="Comendador Gomes"/>
    <x v="4"/>
    <n v="103"/>
    <n v="0.7"/>
    <n v="0.70299999999999996"/>
    <n v="0.56599999999999995"/>
    <n v="32254.86"/>
    <n v="1"/>
    <x v="3884"/>
    <n v="0"/>
    <s v="Alto"/>
    <x v="0"/>
    <n v="0"/>
    <n v="1"/>
  </r>
  <r>
    <s v="São Francisco De Paula"/>
    <x v="4"/>
    <n v="215"/>
    <n v="0.66"/>
    <n v="0.66"/>
    <n v="0.53700000000000003"/>
    <n v="15081.64"/>
    <n v="6"/>
    <x v="3885"/>
    <n v="0"/>
    <s v="Médio"/>
    <x v="0"/>
    <n v="0"/>
    <n v="0"/>
  </r>
  <r>
    <s v="Itapiranga"/>
    <x v="11"/>
    <n v="525"/>
    <n v="0.65400000000000003"/>
    <n v="0.59399999999999997"/>
    <n v="0.59399999999999997"/>
    <n v="11123.21"/>
    <n v="2"/>
    <x v="3886"/>
    <n v="0"/>
    <s v="Médio"/>
    <x v="4"/>
    <n v="0"/>
    <n v="1"/>
  </r>
  <r>
    <s v="Quebrangulo"/>
    <x v="19"/>
    <n v="432"/>
    <n v="0.56000000000000005"/>
    <n v="0.53600000000000003"/>
    <n v="0.42099999999999999"/>
    <n v="8708.2800000000007"/>
    <n v="17"/>
    <x v="3887"/>
    <n v="1"/>
    <s v="Médio"/>
    <x v="3"/>
    <n v="0"/>
    <n v="0"/>
  </r>
  <r>
    <s v="Marianópolis Do Tocantins"/>
    <x v="20"/>
    <n v="191"/>
    <n v="0.63100000000000001"/>
    <n v="0.63"/>
    <n v="0.504"/>
    <n v="20155.560000000001"/>
    <n v="0"/>
    <x v="3888"/>
    <n v="0"/>
    <s v="Médio"/>
    <x v="4"/>
    <n v="0"/>
    <n v="1"/>
  </r>
  <r>
    <s v="Cordisburgo"/>
    <x v="4"/>
    <n v="284"/>
    <n v="0.66"/>
    <n v="0.64400000000000002"/>
    <n v="0.55800000000000005"/>
    <n v="11117.37"/>
    <n v="6"/>
    <x v="3889"/>
    <n v="0"/>
    <s v="Médio"/>
    <x v="0"/>
    <n v="0"/>
    <n v="0"/>
  </r>
  <r>
    <s v="Durandé"/>
    <x v="4"/>
    <n v="194"/>
    <n v="0.64500000000000002"/>
    <n v="0.626"/>
    <n v="0.50800000000000001"/>
    <n v="12761.48"/>
    <n v="4"/>
    <x v="3890"/>
    <n v="0"/>
    <s v="Médio"/>
    <x v="0"/>
    <n v="0"/>
    <n v="0"/>
  </r>
  <r>
    <s v="Prado Ferreira"/>
    <x v="6"/>
    <n v="166"/>
    <n v="0.71"/>
    <n v="0.70699999999999996"/>
    <n v="0.59299999999999997"/>
    <n v="27104.01"/>
    <n v="4"/>
    <x v="3891"/>
    <n v="0"/>
    <s v="Alto"/>
    <x v="2"/>
    <n v="0"/>
    <n v="0"/>
  </r>
  <r>
    <s v="Itutinga"/>
    <x v="4"/>
    <n v="124"/>
    <n v="0.72699999999999998"/>
    <n v="0.70299999999999996"/>
    <n v="0.622"/>
    <n v="25359.919999999998"/>
    <n v="1"/>
    <x v="3892"/>
    <n v="0"/>
    <s v="Alto"/>
    <x v="0"/>
    <n v="0"/>
    <n v="1"/>
  </r>
  <r>
    <s v="Palestina De Goiás"/>
    <x v="10"/>
    <n v="98"/>
    <n v="0.71299999999999997"/>
    <n v="0.65600000000000003"/>
    <n v="0.66"/>
    <n v="28429.38"/>
    <n v="1"/>
    <x v="3893"/>
    <n v="0"/>
    <s v="Alto"/>
    <x v="1"/>
    <n v="0"/>
    <n v="1"/>
  </r>
  <r>
    <s v="Itapura"/>
    <x v="0"/>
    <n v="186"/>
    <n v="0.72"/>
    <n v="0.68200000000000005"/>
    <n v="0.67300000000000004"/>
    <n v="20925.189999999999"/>
    <n v="3"/>
    <x v="3894"/>
    <n v="0"/>
    <s v="Alto"/>
    <x v="0"/>
    <n v="0"/>
    <n v="0"/>
  </r>
  <r>
    <s v="Sítio Do Mato"/>
    <x v="7"/>
    <n v="527"/>
    <n v="0.56399999999999995"/>
    <n v="0.45500000000000002"/>
    <n v="0.50900000000000001"/>
    <n v="7432"/>
    <n v="1"/>
    <x v="3895"/>
    <n v="1"/>
    <s v="Médio"/>
    <x v="3"/>
    <n v="0"/>
    <n v="1"/>
  </r>
  <r>
    <s v="Rancho Alegre"/>
    <x v="6"/>
    <n v="144"/>
    <n v="0.71"/>
    <n v="0.69099999999999995"/>
    <n v="0.63300000000000001"/>
    <n v="25005.64"/>
    <n v="4"/>
    <x v="3896"/>
    <n v="0"/>
    <s v="Alto"/>
    <x v="2"/>
    <n v="0"/>
    <n v="0"/>
  </r>
  <r>
    <s v="Estrela De Alagoas"/>
    <x v="19"/>
    <n v="276"/>
    <n v="0.53400000000000003"/>
    <n v="0.51500000000000001"/>
    <n v="0.41"/>
    <n v="5412.68"/>
    <n v="9"/>
    <x v="3897"/>
    <n v="1"/>
    <s v="Baixo"/>
    <x v="3"/>
    <n v="0"/>
    <n v="0"/>
  </r>
  <r>
    <s v="Juripiranga"/>
    <x v="17"/>
    <n v="656"/>
    <n v="0.55000000000000004"/>
    <n v="0.54400000000000004"/>
    <n v="0.44800000000000001"/>
    <n v="9262.75"/>
    <n v="5"/>
    <x v="3898"/>
    <n v="1"/>
    <s v="Baixo"/>
    <x v="3"/>
    <n v="0"/>
    <n v="0"/>
  </r>
  <r>
    <s v="Aragoiânia"/>
    <x v="10"/>
    <n v="297"/>
    <n v="0.68400000000000005"/>
    <n v="0.68300000000000005"/>
    <n v="0.56000000000000005"/>
    <n v="10318.540000000001"/>
    <n v="4"/>
    <x v="3899"/>
    <n v="0"/>
    <s v="Médio"/>
    <x v="1"/>
    <n v="0"/>
    <n v="0"/>
  </r>
  <r>
    <s v="Senador Georgino Avelino"/>
    <x v="16"/>
    <n v="137"/>
    <n v="0.56999999999999995"/>
    <n v="0.54300000000000004"/>
    <n v="0.45500000000000002"/>
    <n v="22632.91"/>
    <n v="0"/>
    <x v="3900"/>
    <n v="1"/>
    <s v="Médio"/>
    <x v="3"/>
    <n v="0"/>
    <n v="1"/>
  </r>
  <r>
    <s v="Doutor Pedrinho"/>
    <x v="14"/>
    <n v="123"/>
    <n v="0.71599999999999997"/>
    <n v="0.71399999999999997"/>
    <n v="0.60899999999999999"/>
    <n v="24748.82"/>
    <n v="1"/>
    <x v="3901"/>
    <n v="0"/>
    <s v="Alto"/>
    <x v="2"/>
    <n v="0"/>
    <n v="1"/>
  </r>
  <r>
    <s v="Ponto Dos Volantes"/>
    <x v="4"/>
    <n v="294"/>
    <n v="0.59499999999999997"/>
    <n v="0.56399999999999995"/>
    <n v="0.47799999999999998"/>
    <n v="8153.86"/>
    <n v="0"/>
    <x v="3902"/>
    <n v="1"/>
    <s v="Médio"/>
    <x v="0"/>
    <n v="0"/>
    <n v="1"/>
  </r>
  <r>
    <s v="José Boiteux"/>
    <x v="14"/>
    <n v="85"/>
    <n v="0.69"/>
    <n v="0.68899999999999995"/>
    <n v="0.57799999999999996"/>
    <n v="20165.919999999998"/>
    <n v="7"/>
    <x v="3903"/>
    <n v="0"/>
    <s v="Médio"/>
    <x v="2"/>
    <n v="0"/>
    <n v="0"/>
  </r>
  <r>
    <s v="Dobrada"/>
    <x v="0"/>
    <n v="491"/>
    <n v="0.71799999999999997"/>
    <n v="0.69099999999999995"/>
    <n v="0.65500000000000003"/>
    <n v="11337.93"/>
    <n v="7"/>
    <x v="3904"/>
    <n v="0"/>
    <s v="Alto"/>
    <x v="0"/>
    <n v="0"/>
    <n v="0"/>
  </r>
  <r>
    <s v="Santana Do Itararé"/>
    <x v="6"/>
    <n v="185"/>
    <n v="0.68700000000000006"/>
    <n v="0.65400000000000003"/>
    <n v="0.58499999999999996"/>
    <n v="18721.810000000001"/>
    <n v="1"/>
    <x v="3905"/>
    <n v="0"/>
    <s v="Médio"/>
    <x v="2"/>
    <n v="0"/>
    <n v="1"/>
  </r>
  <r>
    <s v="Jundiaí Do Sul"/>
    <x v="6"/>
    <n v="90"/>
    <n v="0.68799999999999994"/>
    <n v="0.66"/>
    <n v="0.60499999999999998"/>
    <n v="28511.89"/>
    <n v="1"/>
    <x v="3906"/>
    <n v="0"/>
    <s v="Médio"/>
    <x v="2"/>
    <n v="0"/>
    <n v="1"/>
  </r>
  <r>
    <s v="Sapopema"/>
    <x v="6"/>
    <n v="191"/>
    <n v="0.65500000000000003"/>
    <n v="0.69499999999999995"/>
    <n v="0.50900000000000001"/>
    <n v="14212.29"/>
    <n v="9"/>
    <x v="3907"/>
    <n v="0"/>
    <s v="Médio"/>
    <x v="2"/>
    <n v="0"/>
    <n v="0"/>
  </r>
  <r>
    <s v="Ourizona"/>
    <x v="6"/>
    <n v="128"/>
    <n v="0.72"/>
    <n v="0.72099999999999997"/>
    <n v="0.64400000000000002"/>
    <n v="28114.74"/>
    <n v="3"/>
    <x v="3908"/>
    <n v="0"/>
    <s v="Alto"/>
    <x v="2"/>
    <n v="0"/>
    <n v="0"/>
  </r>
  <r>
    <s v="Japira"/>
    <x v="6"/>
    <n v="145"/>
    <n v="0.69599999999999995"/>
    <n v="0.67500000000000004"/>
    <n v="0.60299999999999998"/>
    <n v="19323.28"/>
    <n v="3"/>
    <x v="3909"/>
    <n v="0"/>
    <s v="Médio"/>
    <x v="2"/>
    <n v="0"/>
    <n v="0"/>
  </r>
  <r>
    <s v="Santa Cruz"/>
    <x v="5"/>
    <n v="356"/>
    <n v="0.55000000000000004"/>
    <n v="0.52200000000000002"/>
    <n v="0.438"/>
    <n v="6521.29"/>
    <n v="14"/>
    <x v="3910"/>
    <n v="1"/>
    <s v="Baixo"/>
    <x v="3"/>
    <n v="0"/>
    <n v="0"/>
  </r>
  <r>
    <s v="Silves"/>
    <x v="11"/>
    <n v="368"/>
    <n v="0.63200000000000001"/>
    <n v="0.54600000000000004"/>
    <n v="0.58399999999999996"/>
    <n v="10712.82"/>
    <n v="2"/>
    <x v="3911"/>
    <n v="0"/>
    <s v="Médio"/>
    <x v="4"/>
    <n v="0"/>
    <n v="1"/>
  </r>
  <r>
    <s v="Taquaruçu Do Sul"/>
    <x v="3"/>
    <n v="55"/>
    <n v="0.74"/>
    <n v="0.76800000000000002"/>
    <n v="0.63300000000000001"/>
    <n v="31644.47"/>
    <n v="5"/>
    <x v="3912"/>
    <n v="0"/>
    <s v="Alto"/>
    <x v="2"/>
    <n v="0"/>
    <n v="0"/>
  </r>
  <r>
    <s v="Heliodora"/>
    <x v="4"/>
    <n v="215"/>
    <n v="0.65700000000000003"/>
    <n v="0.65600000000000003"/>
    <n v="0.52700000000000002"/>
    <n v="15006.45"/>
    <n v="2"/>
    <x v="3913"/>
    <n v="0"/>
    <s v="Médio"/>
    <x v="0"/>
    <n v="0"/>
    <n v="1"/>
  </r>
  <r>
    <s v="Arataca"/>
    <x v="7"/>
    <n v="408"/>
    <n v="0.56000000000000005"/>
    <n v="0.55700000000000005"/>
    <n v="0.41299999999999998"/>
    <n v="8373.25"/>
    <n v="1"/>
    <x v="3914"/>
    <n v="1"/>
    <s v="Médio"/>
    <x v="3"/>
    <n v="0"/>
    <n v="1"/>
  </r>
  <r>
    <s v="São Benedito Do Sul"/>
    <x v="5"/>
    <n v="396"/>
    <n v="0.53"/>
    <n v="0.499"/>
    <n v="0.40600000000000003"/>
    <n v="6316.83"/>
    <n v="3"/>
    <x v="3915"/>
    <n v="1"/>
    <s v="Baixo"/>
    <x v="3"/>
    <n v="0"/>
    <n v="0"/>
  </r>
  <r>
    <s v="Piranguinho"/>
    <x v="4"/>
    <n v="258"/>
    <n v="0.72"/>
    <n v="0.67200000000000004"/>
    <n v="0.65100000000000002"/>
    <n v="11429.06"/>
    <n v="9"/>
    <x v="3916"/>
    <n v="0"/>
    <s v="Alto"/>
    <x v="0"/>
    <n v="0"/>
    <n v="0"/>
  </r>
  <r>
    <s v="Cajari"/>
    <x v="18"/>
    <n v="315"/>
    <n v="0.52300000000000002"/>
    <n v="0.45600000000000002"/>
    <n v="0.42099999999999999"/>
    <n v="5135.8999999999996"/>
    <n v="37"/>
    <x v="3917"/>
    <n v="1"/>
    <s v="Baixo"/>
    <x v="3"/>
    <n v="0"/>
    <n v="0"/>
  </r>
  <r>
    <s v="Frei Miguelinho"/>
    <x v="5"/>
    <n v="191"/>
    <n v="0.57999999999999996"/>
    <n v="0.57499999999999996"/>
    <n v="0.438"/>
    <n v="6413.18"/>
    <n v="3"/>
    <x v="3918"/>
    <n v="1"/>
    <s v="Médio"/>
    <x v="3"/>
    <n v="0"/>
    <n v="0"/>
  </r>
  <r>
    <s v="São Miguel Do Tocantins"/>
    <x v="20"/>
    <n v="198"/>
    <n v="0.623"/>
    <n v="0.58199999999999996"/>
    <n v="0.54400000000000004"/>
    <n v="8267.5300000000007"/>
    <n v="3"/>
    <x v="3919"/>
    <n v="0"/>
    <s v="Médio"/>
    <x v="4"/>
    <n v="0"/>
    <n v="0"/>
  </r>
  <r>
    <s v="Estrela Do Indaiá"/>
    <x v="4"/>
    <n v="95"/>
    <n v="0.68"/>
    <n v="0.67900000000000005"/>
    <n v="0.52100000000000002"/>
    <n v="27015.16"/>
    <n v="3"/>
    <x v="3920"/>
    <n v="0"/>
    <s v="Médio"/>
    <x v="0"/>
    <n v="0"/>
    <n v="0"/>
  </r>
  <r>
    <s v="Arapuã"/>
    <x v="6"/>
    <n v="61"/>
    <n v="0.68"/>
    <n v="0.63800000000000001"/>
    <n v="0.58399999999999996"/>
    <n v="28678.58"/>
    <n v="4"/>
    <x v="3921"/>
    <n v="0"/>
    <s v="Médio"/>
    <x v="2"/>
    <n v="0"/>
    <n v="0"/>
  </r>
  <r>
    <s v="Iraceminha"/>
    <x v="14"/>
    <n v="75"/>
    <n v="0.72199999999999998"/>
    <n v="0.71"/>
    <n v="0.628"/>
    <n v="23651.73"/>
    <n v="6"/>
    <x v="3922"/>
    <n v="0"/>
    <s v="Alto"/>
    <x v="2"/>
    <n v="0"/>
    <n v="0"/>
  </r>
  <r>
    <s v="Iomerê"/>
    <x v="14"/>
    <n v="38"/>
    <n v="0.79500000000000004"/>
    <n v="0.754"/>
    <n v="0.749"/>
    <n v="33445.1"/>
    <n v="2"/>
    <x v="3923"/>
    <n v="0"/>
    <s v="Alto"/>
    <x v="2"/>
    <n v="0"/>
    <n v="1"/>
  </r>
  <r>
    <s v="São João Do Jaguaribe"/>
    <x v="9"/>
    <n v="119"/>
    <n v="0.65400000000000003"/>
    <n v="0.62"/>
    <n v="0.57599999999999996"/>
    <n v="12618.89"/>
    <n v="6"/>
    <x v="3924"/>
    <n v="0"/>
    <s v="Médio"/>
    <x v="3"/>
    <n v="0"/>
    <n v="0"/>
  </r>
  <r>
    <s v="Barroquinha"/>
    <x v="9"/>
    <n v="597"/>
    <n v="0.56999999999999995"/>
    <n v="0.51200000000000001"/>
    <n v="0.505"/>
    <n v="6512.27"/>
    <n v="18"/>
    <x v="3925"/>
    <n v="1"/>
    <s v="Médio"/>
    <x v="3"/>
    <n v="0"/>
    <n v="0"/>
  </r>
  <r>
    <s v="Jucuruçu"/>
    <x v="7"/>
    <n v="120"/>
    <n v="0.54100000000000004"/>
    <n v="0.50800000000000001"/>
    <n v="0.41499999999999998"/>
    <n v="9622.3700000000008"/>
    <n v="1"/>
    <x v="3926"/>
    <n v="1"/>
    <s v="Baixo"/>
    <x v="3"/>
    <n v="0"/>
    <n v="1"/>
  </r>
  <r>
    <s v="Uibaí"/>
    <x v="7"/>
    <n v="453"/>
    <n v="0.61699999999999999"/>
    <n v="0.57499999999999996"/>
    <n v="0.54"/>
    <n v="6678.16"/>
    <n v="1"/>
    <x v="3927"/>
    <n v="0"/>
    <s v="Médio"/>
    <x v="3"/>
    <n v="0"/>
    <n v="1"/>
  </r>
  <r>
    <s v="Massaranduba"/>
    <x v="17"/>
    <n v="385"/>
    <n v="0.56999999999999995"/>
    <n v="0.55200000000000005"/>
    <n v="0.441"/>
    <n v="7016.72"/>
    <n v="4"/>
    <x v="3928"/>
    <n v="1"/>
    <s v="Médio"/>
    <x v="3"/>
    <n v="0"/>
    <n v="0"/>
  </r>
  <r>
    <s v="Poço Branco"/>
    <x v="16"/>
    <n v="450"/>
    <n v="0.59"/>
    <n v="0.56200000000000006"/>
    <n v="0.47099999999999997"/>
    <n v="6313.48"/>
    <n v="1"/>
    <x v="3929"/>
    <n v="1"/>
    <s v="Médio"/>
    <x v="3"/>
    <n v="0"/>
    <n v="1"/>
  </r>
  <r>
    <s v="Ielmo Marinho"/>
    <x v="16"/>
    <n v="89"/>
    <n v="0.55000000000000004"/>
    <n v="0.52100000000000002"/>
    <n v="0.41799999999999998"/>
    <n v="7110.13"/>
    <n v="3"/>
    <x v="3930"/>
    <n v="1"/>
    <s v="Baixo"/>
    <x v="3"/>
    <n v="0"/>
    <n v="0"/>
  </r>
  <r>
    <s v="Bela Vista Da Caroba"/>
    <x v="6"/>
    <n v="45"/>
    <n v="0.68"/>
    <n v="0.66700000000000004"/>
    <n v="0.57199999999999995"/>
    <n v="25259.01"/>
    <n v="1"/>
    <x v="3931"/>
    <n v="0"/>
    <s v="Médio"/>
    <x v="2"/>
    <n v="0"/>
    <n v="1"/>
  </r>
  <r>
    <s v="Joanésia"/>
    <x v="4"/>
    <n v="88"/>
    <n v="0.626"/>
    <n v="0.61599999999999999"/>
    <n v="0.495"/>
    <n v="18996.509999999998"/>
    <n v="4"/>
    <x v="3932"/>
    <n v="0"/>
    <s v="Médio"/>
    <x v="0"/>
    <n v="0"/>
    <n v="0"/>
  </r>
  <r>
    <s v="Inconfidentes"/>
    <x v="4"/>
    <n v="158"/>
    <n v="0.69"/>
    <n v="0.68799999999999994"/>
    <n v="0.57199999999999995"/>
    <n v="13127.61"/>
    <n v="6"/>
    <x v="3933"/>
    <n v="0"/>
    <s v="Médio"/>
    <x v="0"/>
    <n v="0"/>
    <n v="0"/>
  </r>
  <r>
    <s v="Pedras Altas"/>
    <x v="3"/>
    <n v="30"/>
    <n v="0.64"/>
    <n v="0.64700000000000002"/>
    <n v="0.49299999999999999"/>
    <n v="44081.8"/>
    <n v="1"/>
    <x v="3934"/>
    <n v="0"/>
    <s v="Médio"/>
    <x v="2"/>
    <n v="0"/>
    <n v="1"/>
  </r>
  <r>
    <s v="Morro Redondo"/>
    <x v="3"/>
    <n v="105"/>
    <n v="0.7"/>
    <n v="0.71899999999999997"/>
    <n v="0.55700000000000005"/>
    <n v="14661.03"/>
    <n v="3"/>
    <x v="3935"/>
    <n v="0"/>
    <s v="Alto"/>
    <x v="2"/>
    <n v="0"/>
    <n v="0"/>
  </r>
  <r>
    <s v="Itatuba"/>
    <x v="17"/>
    <n v="315"/>
    <n v="0.56200000000000006"/>
    <n v="0.54900000000000004"/>
    <n v="0.436"/>
    <n v="8872.69"/>
    <n v="3"/>
    <x v="3936"/>
    <n v="1"/>
    <s v="Médio"/>
    <x v="3"/>
    <n v="0"/>
    <n v="0"/>
  </r>
  <r>
    <s v="Virmond"/>
    <x v="6"/>
    <n v="117"/>
    <n v="0.72199999999999998"/>
    <n v="0.70799999999999996"/>
    <n v="0.628"/>
    <n v="23445.19"/>
    <n v="1"/>
    <x v="3937"/>
    <n v="0"/>
    <s v="Alto"/>
    <x v="2"/>
    <n v="0"/>
    <n v="1"/>
  </r>
  <r>
    <s v="Guidoval"/>
    <x v="4"/>
    <n v="256"/>
    <n v="0.68"/>
    <n v="0.66900000000000004"/>
    <n v="0.56899999999999995"/>
    <n v="13104.75"/>
    <n v="2"/>
    <x v="3938"/>
    <n v="0"/>
    <s v="Médio"/>
    <x v="0"/>
    <n v="0"/>
    <n v="1"/>
  </r>
  <r>
    <s v="Figueirão"/>
    <x v="13"/>
    <n v="91"/>
    <n v="0.66"/>
    <n v="0.67700000000000005"/>
    <n v="0.51100000000000001"/>
    <n v="31722.63"/>
    <n v="2"/>
    <x v="3939"/>
    <n v="0"/>
    <s v="Médio"/>
    <x v="1"/>
    <n v="0"/>
    <n v="1"/>
  </r>
  <r>
    <s v="Frei Inocêncio"/>
    <x v="4"/>
    <n v="425"/>
    <n v="0.64800000000000002"/>
    <n v="0.624"/>
    <n v="0.55900000000000005"/>
    <n v="10035.59"/>
    <n v="5"/>
    <x v="3940"/>
    <n v="0"/>
    <s v="Médio"/>
    <x v="0"/>
    <n v="0"/>
    <n v="0"/>
  </r>
  <r>
    <s v="São Francisco Do Brejão"/>
    <x v="18"/>
    <n v="363"/>
    <n v="0.58399999999999996"/>
    <n v="0.55600000000000005"/>
    <n v="0.47899999999999998"/>
    <n v="8228.56"/>
    <n v="0"/>
    <x v="3941"/>
    <n v="1"/>
    <s v="Médio"/>
    <x v="3"/>
    <n v="0"/>
    <n v="1"/>
  </r>
  <r>
    <s v="Pé De Serra"/>
    <x v="7"/>
    <n v="319"/>
    <n v="0.59"/>
    <n v="0.55800000000000005"/>
    <n v="0.46500000000000002"/>
    <n v="6721.43"/>
    <n v="6"/>
    <x v="3942"/>
    <n v="1"/>
    <s v="Médio"/>
    <x v="3"/>
    <n v="0"/>
    <n v="0"/>
  </r>
  <r>
    <s v="Cruzmaltina"/>
    <x v="6"/>
    <n v="68"/>
    <n v="0.67"/>
    <n v="0.65"/>
    <n v="0.59299999999999997"/>
    <n v="30552.09"/>
    <n v="4"/>
    <x v="3943"/>
    <n v="0"/>
    <s v="Médio"/>
    <x v="2"/>
    <n v="0"/>
    <n v="0"/>
  </r>
  <r>
    <s v="Ferreiros"/>
    <x v="5"/>
    <n v="539"/>
    <n v="0.622"/>
    <n v="0.58899999999999997"/>
    <n v="0.51900000000000002"/>
    <n v="7955.27"/>
    <n v="1"/>
    <x v="3944"/>
    <n v="0"/>
    <s v="Médio"/>
    <x v="3"/>
    <n v="0"/>
    <n v="1"/>
  </r>
  <r>
    <s v="São Luís Do Curu"/>
    <x v="9"/>
    <n v="476"/>
    <n v="0.62"/>
    <n v="0.55800000000000005"/>
    <n v="0.59299999999999997"/>
    <n v="7456.89"/>
    <n v="7"/>
    <x v="3945"/>
    <n v="0"/>
    <s v="Médio"/>
    <x v="3"/>
    <n v="0"/>
    <n v="0"/>
  </r>
  <r>
    <s v="Nantes"/>
    <x v="0"/>
    <n v="134"/>
    <n v="0.71"/>
    <n v="0.65500000000000003"/>
    <n v="0.70199999999999996"/>
    <n v="31673.75"/>
    <n v="3"/>
    <x v="3946"/>
    <n v="0"/>
    <s v="Alto"/>
    <x v="0"/>
    <n v="0"/>
    <n v="0"/>
  </r>
  <r>
    <s v="Tururu"/>
    <x v="9"/>
    <n v="318"/>
    <n v="0.60599999999999998"/>
    <n v="0.50800000000000001"/>
    <n v="0.57599999999999996"/>
    <n v="6048.03"/>
    <n v="1"/>
    <x v="3947"/>
    <n v="0"/>
    <s v="Médio"/>
    <x v="3"/>
    <n v="0"/>
    <n v="1"/>
  </r>
  <r>
    <s v="Anamã"/>
    <x v="11"/>
    <n v="385"/>
    <n v="0.59399999999999997"/>
    <n v="0.53700000000000003"/>
    <n v="0.52600000000000002"/>
    <n v="7533.21"/>
    <n v="0"/>
    <x v="3948"/>
    <n v="1"/>
    <s v="Médio"/>
    <x v="4"/>
    <n v="0"/>
    <n v="1"/>
  </r>
  <r>
    <s v="Santa Cruz Do Xingu"/>
    <x v="8"/>
    <n v="106"/>
    <n v="0.68400000000000005"/>
    <n v="0.70399999999999996"/>
    <n v="0.55000000000000004"/>
    <n v="40459.57"/>
    <n v="2"/>
    <x v="3949"/>
    <n v="0"/>
    <s v="Médio"/>
    <x v="1"/>
    <n v="0"/>
    <n v="1"/>
  </r>
  <r>
    <s v="Santa Maria Do Cambucá"/>
    <x v="5"/>
    <n v="201"/>
    <n v="0.55000000000000004"/>
    <n v="0.57099999999999995"/>
    <n v="0.39300000000000002"/>
    <n v="6823.74"/>
    <n v="14"/>
    <x v="3950"/>
    <n v="1"/>
    <s v="Baixo"/>
    <x v="3"/>
    <n v="0"/>
    <n v="0"/>
  </r>
  <r>
    <s v="Buenos Aires"/>
    <x v="5"/>
    <n v="530"/>
    <n v="0.59299999999999997"/>
    <n v="0.55600000000000005"/>
    <n v="0.48099999999999998"/>
    <n v="7274.23"/>
    <n v="2"/>
    <x v="3951"/>
    <n v="1"/>
    <s v="Médio"/>
    <x v="3"/>
    <n v="0"/>
    <n v="1"/>
  </r>
  <r>
    <s v="São Sebastião Do Uatumã"/>
    <x v="11"/>
    <n v="513"/>
    <n v="0.57999999999999996"/>
    <n v="0.56100000000000005"/>
    <n v="0.46400000000000002"/>
    <n v="7232.53"/>
    <n v="2"/>
    <x v="3952"/>
    <n v="1"/>
    <s v="Médio"/>
    <x v="4"/>
    <n v="0"/>
    <n v="1"/>
  </r>
  <r>
    <s v="São João Do Soter"/>
    <x v="18"/>
    <n v="644"/>
    <n v="0.51700000000000002"/>
    <n v="0.48599999999999999"/>
    <n v="0.40100000000000002"/>
    <n v="5197.8900000000003"/>
    <n v="0"/>
    <x v="3953"/>
    <n v="1"/>
    <s v="Baixo"/>
    <x v="3"/>
    <n v="0"/>
    <n v="1"/>
  </r>
  <r>
    <s v="Açucena"/>
    <x v="4"/>
    <n v="251"/>
    <n v="0.61"/>
    <n v="0.59499999999999997"/>
    <n v="0.45100000000000001"/>
    <n v="9403.56"/>
    <n v="12"/>
    <x v="3954"/>
    <n v="0"/>
    <s v="Médio"/>
    <x v="0"/>
    <n v="0"/>
    <n v="0"/>
  </r>
  <r>
    <s v="Lagoa Dos Gatos"/>
    <x v="5"/>
    <n v="429"/>
    <n v="0.55100000000000005"/>
    <n v="0.55500000000000005"/>
    <n v="0.41599999999999998"/>
    <n v="5839.53"/>
    <n v="16"/>
    <x v="3955"/>
    <n v="1"/>
    <s v="Médio"/>
    <x v="3"/>
    <n v="0"/>
    <n v="0"/>
  </r>
  <r>
    <s v="Vera Cruz"/>
    <x v="16"/>
    <n v="277"/>
    <n v="0.59"/>
    <n v="0.55800000000000005"/>
    <n v="0.49399999999999999"/>
    <n v="7750.78"/>
    <n v="2"/>
    <x v="3956"/>
    <n v="1"/>
    <s v="Médio"/>
    <x v="3"/>
    <n v="0"/>
    <n v="1"/>
  </r>
  <r>
    <s v="Porto De Pedras"/>
    <x v="19"/>
    <n v="400"/>
    <n v="0.54100000000000004"/>
    <n v="0.54200000000000004"/>
    <n v="0.379"/>
    <n v="11723.43"/>
    <n v="1"/>
    <x v="3957"/>
    <n v="1"/>
    <s v="Baixo"/>
    <x v="3"/>
    <n v="0"/>
    <n v="1"/>
  </r>
  <r>
    <s v="Varzedo"/>
    <x v="7"/>
    <n v="181"/>
    <n v="0.58599999999999997"/>
    <n v="0.58099999999999996"/>
    <n v="0.46100000000000002"/>
    <n v="10022.68"/>
    <n v="2"/>
    <x v="3958"/>
    <n v="1"/>
    <s v="Médio"/>
    <x v="3"/>
    <n v="0"/>
    <n v="1"/>
  </r>
  <r>
    <s v="Jaboticaba"/>
    <x v="3"/>
    <n v="75"/>
    <n v="0.66"/>
    <n v="0.63600000000000001"/>
    <n v="0.54700000000000004"/>
    <n v="23004.87"/>
    <n v="0"/>
    <x v="3959"/>
    <n v="0"/>
    <s v="Médio"/>
    <x v="2"/>
    <n v="0"/>
    <n v="1"/>
  </r>
  <r>
    <s v="Mucambo"/>
    <x v="9"/>
    <n v="329"/>
    <n v="0.60699999999999998"/>
    <n v="0.56499999999999995"/>
    <n v="0.54100000000000004"/>
    <n v="6556.82"/>
    <n v="2"/>
    <x v="3960"/>
    <n v="0"/>
    <s v="Médio"/>
    <x v="3"/>
    <n v="0"/>
    <n v="1"/>
  </r>
  <r>
    <s v="Passa E Fica"/>
    <x v="16"/>
    <n v="411"/>
    <n v="0.60599999999999998"/>
    <n v="0.56499999999999995"/>
    <n v="0.51600000000000001"/>
    <n v="7313.02"/>
    <n v="15"/>
    <x v="3961"/>
    <n v="0"/>
    <s v="Médio"/>
    <x v="3"/>
    <n v="0"/>
    <n v="0"/>
  </r>
  <r>
    <s v="Kaloré"/>
    <x v="6"/>
    <n v="137"/>
    <n v="0.72099999999999997"/>
    <n v="0.67300000000000004"/>
    <n v="0.65700000000000003"/>
    <n v="21395.49"/>
    <n v="4"/>
    <x v="3962"/>
    <n v="0"/>
    <s v="Alto"/>
    <x v="2"/>
    <n v="0"/>
    <n v="0"/>
  </r>
  <r>
    <s v="Rio Negro"/>
    <x v="13"/>
    <n v="206"/>
    <n v="0.71"/>
    <n v="0.70199999999999996"/>
    <n v="0.58499999999999996"/>
    <n v="19257.75"/>
    <n v="3"/>
    <x v="3963"/>
    <n v="0"/>
    <s v="Alto"/>
    <x v="1"/>
    <n v="0"/>
    <n v="0"/>
  </r>
  <r>
    <s v="Aratuba"/>
    <x v="9"/>
    <n v="254"/>
    <n v="0.622"/>
    <n v="0.53"/>
    <n v="0.58699999999999997"/>
    <n v="8284.1"/>
    <n v="9"/>
    <x v="3964"/>
    <n v="0"/>
    <s v="Médio"/>
    <x v="3"/>
    <n v="0"/>
    <n v="0"/>
  </r>
  <r>
    <s v="Serrolândia"/>
    <x v="7"/>
    <n v="418"/>
    <n v="0.59"/>
    <n v="0.56000000000000005"/>
    <n v="0.50800000000000001"/>
    <n v="6784.77"/>
    <n v="9"/>
    <x v="3965"/>
    <n v="1"/>
    <s v="Médio"/>
    <x v="3"/>
    <n v="0"/>
    <n v="0"/>
  </r>
  <r>
    <s v="Alfredo Vasconcelos"/>
    <x v="4"/>
    <n v="231"/>
    <n v="0.67500000000000004"/>
    <n v="0.629"/>
    <n v="0.58699999999999997"/>
    <n v="13896"/>
    <n v="5"/>
    <x v="3966"/>
    <n v="0"/>
    <s v="Médio"/>
    <x v="0"/>
    <n v="0"/>
    <n v="0"/>
  </r>
  <r>
    <s v="Barra De Guabiraba"/>
    <x v="5"/>
    <n v="750"/>
    <n v="0.57999999999999996"/>
    <n v="0.55800000000000005"/>
    <n v="0.47399999999999998"/>
    <n v="6611.81"/>
    <n v="2"/>
    <x v="3967"/>
    <n v="1"/>
    <s v="Médio"/>
    <x v="3"/>
    <n v="0"/>
    <n v="1"/>
  </r>
  <r>
    <s v="São José Do Seridó"/>
    <x v="16"/>
    <n v="179"/>
    <n v="0.69"/>
    <n v="0.63400000000000001"/>
    <n v="0.64700000000000002"/>
    <n v="20198.95"/>
    <n v="5"/>
    <x v="3968"/>
    <n v="0"/>
    <s v="Médio"/>
    <x v="3"/>
    <n v="0"/>
    <n v="0"/>
  </r>
  <r>
    <s v="Apuiarés"/>
    <x v="9"/>
    <n v="348"/>
    <n v="0.61799999999999999"/>
    <n v="0.53600000000000003"/>
    <n v="0.59299999999999997"/>
    <n v="6345.27"/>
    <n v="2"/>
    <x v="3969"/>
    <n v="0"/>
    <s v="Médio"/>
    <x v="3"/>
    <n v="0"/>
    <n v="1"/>
  </r>
  <r>
    <s v="Senador Salgado Filho"/>
    <x v="3"/>
    <n v="42"/>
    <n v="0.69299999999999995"/>
    <n v="0.70099999999999996"/>
    <n v="0.58099999999999996"/>
    <n v="32238.2"/>
    <n v="5"/>
    <x v="3970"/>
    <n v="0"/>
    <s v="Médio"/>
    <x v="2"/>
    <n v="0"/>
    <n v="0"/>
  </r>
  <r>
    <s v="Sulina"/>
    <x v="6"/>
    <n v="75"/>
    <n v="0.69299999999999995"/>
    <n v="0.68400000000000005"/>
    <n v="0.56999999999999995"/>
    <n v="28493.46"/>
    <n v="1"/>
    <x v="3971"/>
    <n v="0"/>
    <s v="Médio"/>
    <x v="2"/>
    <n v="0"/>
    <n v="1"/>
  </r>
  <r>
    <s v="Arenópolis"/>
    <x v="10"/>
    <n v="97"/>
    <n v="0.68700000000000006"/>
    <n v="0.67400000000000004"/>
    <n v="0.58199999999999996"/>
    <n v="30767.47"/>
    <n v="2"/>
    <x v="3972"/>
    <n v="0"/>
    <s v="Médio"/>
    <x v="1"/>
    <n v="0"/>
    <n v="1"/>
  </r>
  <r>
    <s v="Monsenhor Gil"/>
    <x v="22"/>
    <n v="311"/>
    <n v="0.61499999999999999"/>
    <n v="0.56799999999999995"/>
    <n v="0.52400000000000002"/>
    <n v="8899.7800000000007"/>
    <n v="2"/>
    <x v="3973"/>
    <n v="0"/>
    <s v="Médio"/>
    <x v="3"/>
    <n v="0"/>
    <n v="1"/>
  </r>
  <r>
    <s v="Maranhãozinho"/>
    <x v="18"/>
    <n v="526"/>
    <n v="0.55000000000000004"/>
    <n v="0.497"/>
    <n v="0.46500000000000002"/>
    <n v="5765.8"/>
    <n v="1"/>
    <x v="3974"/>
    <n v="1"/>
    <s v="Baixo"/>
    <x v="3"/>
    <n v="0"/>
    <n v="1"/>
  </r>
  <r>
    <s v="Caparaó"/>
    <x v="4"/>
    <n v="116"/>
    <n v="0.624"/>
    <n v="0.61399999999999999"/>
    <n v="0.47299999999999998"/>
    <n v="16915.11"/>
    <n v="5"/>
    <x v="3975"/>
    <n v="0"/>
    <s v="Médio"/>
    <x v="0"/>
    <n v="0"/>
    <n v="0"/>
  </r>
  <r>
    <s v="Lupionópolis"/>
    <x v="6"/>
    <n v="173"/>
    <n v="0.71"/>
    <n v="0.70299999999999996"/>
    <n v="0.59499999999999997"/>
    <n v="18910.61"/>
    <n v="6"/>
    <x v="3976"/>
    <n v="0"/>
    <s v="Alto"/>
    <x v="2"/>
    <n v="0"/>
    <n v="0"/>
  </r>
  <r>
    <s v="Guiricema"/>
    <x v="4"/>
    <n v="168"/>
    <n v="0.67400000000000004"/>
    <n v="0.65400000000000003"/>
    <n v="0.57599999999999996"/>
    <n v="10561.06"/>
    <n v="4"/>
    <x v="3977"/>
    <n v="0"/>
    <s v="Médio"/>
    <x v="0"/>
    <n v="0"/>
    <n v="0"/>
  </r>
  <r>
    <s v="Ibipitanga"/>
    <x v="7"/>
    <n v="296"/>
    <n v="0.58399999999999996"/>
    <n v="0.55300000000000005"/>
    <n v="0.47499999999999998"/>
    <n v="6000.32"/>
    <n v="12"/>
    <x v="3978"/>
    <n v="1"/>
    <s v="Médio"/>
    <x v="3"/>
    <n v="0"/>
    <n v="0"/>
  </r>
  <r>
    <s v="Presidente Juscelino"/>
    <x v="18"/>
    <n v="393"/>
    <n v="0.56299999999999994"/>
    <n v="0.45200000000000001"/>
    <n v="0.53200000000000003"/>
    <n v="7331.1"/>
    <n v="1"/>
    <x v="3979"/>
    <n v="1"/>
    <s v="Médio"/>
    <x v="3"/>
    <n v="0"/>
    <n v="1"/>
  </r>
  <r>
    <s v="Tenente Laurentino Cruz"/>
    <x v="16"/>
    <n v="238"/>
    <n v="0.623"/>
    <n v="0.55900000000000005"/>
    <n v="0.58599999999999997"/>
    <n v="15739.7"/>
    <n v="2"/>
    <x v="3980"/>
    <n v="0"/>
    <s v="Médio"/>
    <x v="3"/>
    <n v="0"/>
    <n v="1"/>
  </r>
  <r>
    <s v="São Pedro Do Butiá"/>
    <x v="3"/>
    <n v="52"/>
    <n v="0.76300000000000001"/>
    <n v="0.76"/>
    <n v="0.69399999999999995"/>
    <n v="30700.76"/>
    <n v="0"/>
    <x v="3981"/>
    <n v="0"/>
    <s v="Alto"/>
    <x v="2"/>
    <n v="0"/>
    <n v="1"/>
  </r>
  <r>
    <s v="Dois Irmãos Do Tocantins"/>
    <x v="20"/>
    <n v="174"/>
    <n v="0.58299999999999996"/>
    <n v="0.55100000000000005"/>
    <n v="0.442"/>
    <n v="12563.51"/>
    <n v="3"/>
    <x v="3982"/>
    <n v="1"/>
    <s v="Médio"/>
    <x v="4"/>
    <n v="0"/>
    <n v="0"/>
  </r>
  <r>
    <s v="Arvoredo"/>
    <x v="14"/>
    <n v="29"/>
    <n v="0.71499999999999997"/>
    <n v="0.71299999999999997"/>
    <n v="0.61"/>
    <n v="40416.71"/>
    <n v="1"/>
    <x v="3983"/>
    <n v="0"/>
    <s v="Alto"/>
    <x v="2"/>
    <n v="0"/>
    <n v="1"/>
  </r>
  <r>
    <s v="Paulo Bento"/>
    <x v="3"/>
    <n v="23"/>
    <n v="0.71"/>
    <n v="0.73"/>
    <n v="0.57099999999999995"/>
    <n v="39762.11"/>
    <n v="2"/>
    <x v="3984"/>
    <n v="0"/>
    <s v="Alto"/>
    <x v="2"/>
    <n v="0"/>
    <n v="1"/>
  </r>
  <r>
    <s v="Parecis"/>
    <x v="23"/>
    <n v="134"/>
    <n v="0.61699999999999999"/>
    <n v="0.60399999999999998"/>
    <n v="0.48499999999999999"/>
    <n v="15750.2"/>
    <n v="1"/>
    <x v="3985"/>
    <n v="0"/>
    <s v="Médio"/>
    <x v="4"/>
    <n v="0"/>
    <n v="1"/>
  </r>
  <r>
    <s v="Lassance"/>
    <x v="4"/>
    <n v="248"/>
    <n v="0.629"/>
    <n v="0.61399999999999999"/>
    <n v="0.51100000000000001"/>
    <n v="13646.69"/>
    <n v="3"/>
    <x v="3986"/>
    <n v="0"/>
    <s v="Médio"/>
    <x v="0"/>
    <n v="0"/>
    <n v="0"/>
  </r>
  <r>
    <s v="Antônio Cardoso"/>
    <x v="7"/>
    <n v="220"/>
    <n v="0.56100000000000005"/>
    <n v="0.54400000000000004"/>
    <n v="0.42199999999999999"/>
    <n v="7450.62"/>
    <n v="1"/>
    <x v="3987"/>
    <n v="1"/>
    <s v="Médio"/>
    <x v="3"/>
    <n v="0"/>
    <n v="1"/>
  </r>
  <r>
    <s v="Sede Nova"/>
    <x v="3"/>
    <n v="89"/>
    <n v="0.71"/>
    <n v="0.751"/>
    <n v="0.54300000000000004"/>
    <n v="29689.79"/>
    <n v="1"/>
    <x v="3988"/>
    <n v="0"/>
    <s v="Alto"/>
    <x v="2"/>
    <n v="0"/>
    <n v="1"/>
  </r>
  <r>
    <s v="Campos Borges"/>
    <x v="3"/>
    <n v="85"/>
    <n v="0.70799999999999996"/>
    <n v="0.70399999999999996"/>
    <n v="0.61599999999999999"/>
    <n v="25741.85"/>
    <n v="4"/>
    <x v="3989"/>
    <n v="0"/>
    <s v="Alto"/>
    <x v="2"/>
    <n v="0"/>
    <n v="0"/>
  </r>
  <r>
    <s v="Simolândia"/>
    <x v="10"/>
    <n v="414"/>
    <n v="0.64500000000000002"/>
    <n v="0.59499999999999997"/>
    <n v="0.54600000000000004"/>
    <n v="13216.64"/>
    <n v="1"/>
    <x v="3990"/>
    <n v="0"/>
    <s v="Médio"/>
    <x v="1"/>
    <n v="0"/>
    <n v="1"/>
  </r>
  <r>
    <s v="Rio Crespo"/>
    <x v="23"/>
    <n v="69"/>
    <n v="0.64300000000000002"/>
    <n v="0.63700000000000001"/>
    <n v="0.51300000000000001"/>
    <n v="23890.32"/>
    <n v="0"/>
    <x v="3991"/>
    <n v="0"/>
    <s v="Médio"/>
    <x v="4"/>
    <n v="0"/>
    <n v="1"/>
  </r>
  <r>
    <s v="Rianápolis"/>
    <x v="10"/>
    <n v="232"/>
    <n v="0.69299999999999995"/>
    <n v="0.67400000000000004"/>
    <n v="0.58699999999999997"/>
    <n v="18824.72"/>
    <n v="2"/>
    <x v="3992"/>
    <n v="0"/>
    <s v="Médio"/>
    <x v="1"/>
    <n v="0"/>
    <n v="1"/>
  </r>
  <r>
    <s v="Ângulo"/>
    <x v="6"/>
    <n v="115"/>
    <n v="0.72099999999999997"/>
    <n v="0.70499999999999996"/>
    <n v="0.64400000000000002"/>
    <n v="30376.639999999999"/>
    <n v="3"/>
    <x v="3993"/>
    <n v="0"/>
    <s v="Alto"/>
    <x v="2"/>
    <n v="0"/>
    <n v="0"/>
  </r>
  <r>
    <s v="Santa Filomena"/>
    <x v="22"/>
    <n v="219"/>
    <n v="0.54400000000000004"/>
    <n v="0.53"/>
    <n v="0.38500000000000001"/>
    <n v="14638.15"/>
    <n v="1"/>
    <x v="3994"/>
    <n v="1"/>
    <s v="Baixo"/>
    <x v="3"/>
    <n v="0"/>
    <n v="1"/>
  </r>
  <r>
    <s v="Sapucaí-Mirim"/>
    <x v="4"/>
    <n v="214"/>
    <n v="0.68"/>
    <n v="0.66400000000000003"/>
    <n v="0.56299999999999994"/>
    <n v="13228.84"/>
    <n v="6"/>
    <x v="3995"/>
    <n v="0"/>
    <s v="Médio"/>
    <x v="0"/>
    <n v="0"/>
    <n v="0"/>
  </r>
  <r>
    <s v="Divisa Alegre"/>
    <x v="4"/>
    <n v="418"/>
    <n v="0.60799999999999998"/>
    <n v="0.60299999999999998"/>
    <n v="0.51500000000000001"/>
    <n v="13701.13"/>
    <n v="1"/>
    <x v="3996"/>
    <n v="0"/>
    <s v="Médio"/>
    <x v="0"/>
    <n v="0"/>
    <n v="1"/>
  </r>
  <r>
    <s v="Brejinho De Nazaré"/>
    <x v="20"/>
    <n v="297"/>
    <n v="0.69"/>
    <n v="0.63500000000000001"/>
    <n v="0.61899999999999999"/>
    <n v="16361.1"/>
    <n v="2"/>
    <x v="3997"/>
    <n v="0"/>
    <s v="Médio"/>
    <x v="4"/>
    <n v="0"/>
    <n v="1"/>
  </r>
  <r>
    <s v="Piedade De Caratinga"/>
    <x v="4"/>
    <n v="307"/>
    <n v="0.61199999999999999"/>
    <n v="0.621"/>
    <n v="0.47699999999999998"/>
    <n v="11006.75"/>
    <n v="2"/>
    <x v="3998"/>
    <n v="0"/>
    <s v="Médio"/>
    <x v="0"/>
    <n v="0"/>
    <n v="1"/>
  </r>
  <r>
    <s v="Aracatu"/>
    <x v="7"/>
    <n v="252"/>
    <n v="0.58099999999999996"/>
    <n v="0.59099999999999997"/>
    <n v="0.439"/>
    <n v="6371.64"/>
    <n v="2"/>
    <x v="3999"/>
    <n v="1"/>
    <s v="Médio"/>
    <x v="3"/>
    <n v="0"/>
    <n v="1"/>
  </r>
  <r>
    <s v="Pau Brasil"/>
    <x v="7"/>
    <n v="465"/>
    <n v="0.58299999999999996"/>
    <n v="0.57999999999999996"/>
    <n v="0.47"/>
    <n v="8281.8700000000008"/>
    <n v="1"/>
    <x v="4000"/>
    <n v="1"/>
    <s v="Médio"/>
    <x v="3"/>
    <n v="0"/>
    <n v="1"/>
  </r>
  <r>
    <s v="Pimenteiras Do Oeste"/>
    <x v="23"/>
    <n v="103"/>
    <n v="0.66500000000000004"/>
    <n v="0.66200000000000003"/>
    <n v="0.54500000000000004"/>
    <n v="36938.42"/>
    <n v="1"/>
    <x v="4001"/>
    <n v="0"/>
    <s v="Médio"/>
    <x v="4"/>
    <n v="0"/>
    <n v="1"/>
  </r>
  <r>
    <s v="Óleo"/>
    <x v="0"/>
    <n v="78"/>
    <n v="0.73"/>
    <n v="0.71299999999999997"/>
    <n v="0.63700000000000001"/>
    <n v="34129.589999999997"/>
    <n v="0"/>
    <x v="4002"/>
    <n v="0"/>
    <s v="Alto"/>
    <x v="0"/>
    <n v="0"/>
    <n v="1"/>
  </r>
  <r>
    <s v="Mansidão"/>
    <x v="7"/>
    <n v="346"/>
    <n v="0.59899999999999998"/>
    <n v="0.503"/>
    <n v="0.56799999999999995"/>
    <n v="6411.49"/>
    <n v="16"/>
    <x v="4003"/>
    <n v="1"/>
    <s v="Médio"/>
    <x v="3"/>
    <n v="0"/>
    <n v="0"/>
  </r>
  <r>
    <s v="Lacerdópolis"/>
    <x v="14"/>
    <n v="43"/>
    <n v="0.78"/>
    <n v="0.76300000000000001"/>
    <n v="0.70799999999999996"/>
    <n v="39517.040000000001"/>
    <n v="1"/>
    <x v="4004"/>
    <n v="0"/>
    <s v="Alto"/>
    <x v="2"/>
    <n v="0"/>
    <n v="1"/>
  </r>
  <r>
    <s v="Cruzeta"/>
    <x v="16"/>
    <n v="357"/>
    <n v="0.65400000000000003"/>
    <n v="0.60199999999999998"/>
    <n v="0.621"/>
    <n v="10895.57"/>
    <n v="5"/>
    <x v="4005"/>
    <n v="0"/>
    <s v="Médio"/>
    <x v="3"/>
    <n v="0"/>
    <n v="0"/>
  </r>
  <r>
    <s v="Boninal"/>
    <x v="7"/>
    <n v="270"/>
    <n v="0.61199999999999999"/>
    <n v="0.56399999999999995"/>
    <n v="0.51400000000000001"/>
    <n v="6053.11"/>
    <n v="20"/>
    <x v="4006"/>
    <n v="0"/>
    <s v="Médio"/>
    <x v="3"/>
    <n v="0"/>
    <n v="0"/>
  </r>
  <r>
    <s v="Senhora Dos Remédios"/>
    <x v="4"/>
    <n v="160"/>
    <n v="0.626"/>
    <n v="0.57799999999999996"/>
    <n v="0.54800000000000004"/>
    <n v="8343.82"/>
    <n v="8"/>
    <x v="4007"/>
    <n v="0"/>
    <s v="Médio"/>
    <x v="0"/>
    <n v="0"/>
    <n v="0"/>
  </r>
  <r>
    <s v="Sambaíba"/>
    <x v="18"/>
    <n v="240"/>
    <n v="0.56499999999999995"/>
    <n v="0.54200000000000004"/>
    <n v="0.45600000000000002"/>
    <n v="15894.49"/>
    <n v="0"/>
    <x v="4008"/>
    <n v="1"/>
    <s v="Médio"/>
    <x v="3"/>
    <n v="0"/>
    <n v="1"/>
  </r>
  <r>
    <s v="Turvânia"/>
    <x v="10"/>
    <n v="158"/>
    <n v="0.7"/>
    <n v="0.67900000000000005"/>
    <n v="0.60899999999999999"/>
    <n v="18252.03"/>
    <n v="2"/>
    <x v="4009"/>
    <n v="0"/>
    <s v="Alto"/>
    <x v="1"/>
    <n v="0"/>
    <n v="1"/>
  </r>
  <r>
    <s v="Várzea Da Roça"/>
    <x v="7"/>
    <n v="348"/>
    <n v="0.53900000000000003"/>
    <n v="0.53900000000000003"/>
    <n v="0.374"/>
    <n v="6024.5"/>
    <n v="17"/>
    <x v="4010"/>
    <n v="1"/>
    <s v="Baixo"/>
    <x v="3"/>
    <n v="0"/>
    <n v="0"/>
  </r>
  <r>
    <s v="Meruoca"/>
    <x v="9"/>
    <n v="524"/>
    <n v="0.61799999999999999"/>
    <n v="0.55900000000000005"/>
    <n v="0.55400000000000005"/>
    <n v="5949.44"/>
    <n v="7"/>
    <x v="4011"/>
    <n v="0"/>
    <s v="Médio"/>
    <x v="3"/>
    <n v="0"/>
    <n v="0"/>
  </r>
  <r>
    <s v="Palmeirais"/>
    <x v="22"/>
    <n v="390"/>
    <n v="0.56200000000000006"/>
    <n v="0.51500000000000001"/>
    <n v="0.443"/>
    <n v="6180.44"/>
    <n v="10"/>
    <x v="4012"/>
    <n v="1"/>
    <s v="Médio"/>
    <x v="3"/>
    <n v="0"/>
    <n v="0"/>
  </r>
  <r>
    <s v="Dona Emma"/>
    <x v="14"/>
    <n v="112"/>
    <n v="0.74199999999999999"/>
    <n v="0.76200000000000001"/>
    <n v="0.622"/>
    <n v="21806.13"/>
    <n v="2"/>
    <x v="4013"/>
    <n v="0"/>
    <s v="Alto"/>
    <x v="2"/>
    <n v="0"/>
    <n v="1"/>
  </r>
  <r>
    <s v="Buriti Do Tocantins"/>
    <x v="20"/>
    <n v="548"/>
    <n v="0.627"/>
    <n v="0.57499999999999996"/>
    <n v="0.60099999999999998"/>
    <n v="7987.88"/>
    <n v="1"/>
    <x v="4014"/>
    <n v="0"/>
    <s v="Médio"/>
    <x v="4"/>
    <n v="0"/>
    <n v="1"/>
  </r>
  <r>
    <s v="Ouro Verde De Goiás"/>
    <x v="10"/>
    <n v="133"/>
    <n v="0.72"/>
    <n v="0.67200000000000004"/>
    <n v="0.67400000000000004"/>
    <n v="21971.96"/>
    <n v="0"/>
    <x v="4015"/>
    <n v="0"/>
    <s v="Alto"/>
    <x v="1"/>
    <n v="0"/>
    <n v="1"/>
  </r>
  <r>
    <s v="Nova Guarita"/>
    <x v="8"/>
    <n v="98"/>
    <n v="0.68799999999999994"/>
    <n v="0.67100000000000004"/>
    <n v="0.59699999999999998"/>
    <n v="19328.36"/>
    <n v="2"/>
    <x v="4016"/>
    <n v="0"/>
    <s v="Médio"/>
    <x v="1"/>
    <n v="0"/>
    <n v="1"/>
  </r>
  <r>
    <s v="Ouro Verde"/>
    <x v="14"/>
    <n v="40"/>
    <n v="0.69499999999999995"/>
    <n v="0.69599999999999995"/>
    <n v="0.61099999999999999"/>
    <n v="38758.839999999997"/>
    <n v="4"/>
    <x v="4017"/>
    <n v="0"/>
    <s v="Médio"/>
    <x v="2"/>
    <n v="0"/>
    <n v="0"/>
  </r>
  <r>
    <s v="Itaeté"/>
    <x v="7"/>
    <n v="456"/>
    <n v="0.56999999999999995"/>
    <n v="0.53600000000000003"/>
    <n v="0.48499999999999999"/>
    <n v="5284.83"/>
    <n v="4"/>
    <x v="4018"/>
    <n v="1"/>
    <s v="Médio"/>
    <x v="3"/>
    <n v="0"/>
    <n v="0"/>
  </r>
  <r>
    <s v="Alambari"/>
    <x v="0"/>
    <n v="225"/>
    <n v="0.71"/>
    <n v="0.68200000000000005"/>
    <n v="0.65800000000000003"/>
    <n v="15426.66"/>
    <n v="2"/>
    <x v="4019"/>
    <n v="0"/>
    <s v="Alto"/>
    <x v="0"/>
    <n v="0"/>
    <n v="1"/>
  </r>
  <r>
    <s v="Alto Caparaó"/>
    <x v="4"/>
    <n v="222"/>
    <n v="0.66"/>
    <n v="0.66600000000000004"/>
    <n v="0.51400000000000001"/>
    <n v="15184.91"/>
    <n v="2"/>
    <x v="4020"/>
    <n v="0"/>
    <s v="Médio"/>
    <x v="0"/>
    <n v="0"/>
    <n v="1"/>
  </r>
  <r>
    <s v="Santa Rosa Do Tocantins"/>
    <x v="20"/>
    <n v="233"/>
    <n v="0.59499999999999997"/>
    <n v="0.57399999999999995"/>
    <n v="0.47099999999999997"/>
    <n v="18128.41"/>
    <n v="0"/>
    <x v="4021"/>
    <n v="1"/>
    <s v="Médio"/>
    <x v="4"/>
    <n v="0"/>
    <n v="1"/>
  </r>
  <r>
    <s v="Mirador"/>
    <x v="6"/>
    <n v="98"/>
    <n v="0.68"/>
    <n v="0.65600000000000003"/>
    <n v="0.59899999999999998"/>
    <n v="37401.050000000003"/>
    <n v="1"/>
    <x v="4022"/>
    <n v="0"/>
    <s v="Médio"/>
    <x v="2"/>
    <n v="0"/>
    <n v="1"/>
  </r>
  <r>
    <s v="Graça"/>
    <x v="9"/>
    <n v="397"/>
    <n v="0.56999999999999995"/>
    <n v="0.51400000000000001"/>
    <n v="0.47699999999999998"/>
    <n v="5670.1"/>
    <n v="14"/>
    <x v="4023"/>
    <n v="1"/>
    <s v="Médio"/>
    <x v="3"/>
    <n v="0"/>
    <n v="0"/>
  </r>
  <r>
    <s v="Jenipapo Dos Vieiras"/>
    <x v="18"/>
    <n v="206"/>
    <n v="0.49"/>
    <n v="0.44500000000000001"/>
    <n v="0.34599999999999997"/>
    <n v="5345.79"/>
    <n v="0"/>
    <x v="4024"/>
    <n v="1"/>
    <s v="Baixo"/>
    <x v="3"/>
    <n v="0"/>
    <n v="1"/>
  </r>
  <r>
    <s v="Alto Longá"/>
    <x v="22"/>
    <n v="393"/>
    <n v="0.58499999999999996"/>
    <n v="0.56699999999999995"/>
    <n v="0.47"/>
    <n v="6176.52"/>
    <n v="19"/>
    <x v="4025"/>
    <n v="1"/>
    <s v="Médio"/>
    <x v="3"/>
    <n v="0"/>
    <n v="0"/>
  </r>
  <r>
    <s v="Pau D'Arco"/>
    <x v="12"/>
    <n v="267"/>
    <n v="0.57399999999999995"/>
    <n v="0.57099999999999995"/>
    <n v="0.443"/>
    <n v="15950.19"/>
    <n v="0"/>
    <x v="4026"/>
    <n v="1"/>
    <s v="Médio"/>
    <x v="4"/>
    <n v="0"/>
    <n v="1"/>
  </r>
  <r>
    <s v="Novo Horizonte"/>
    <x v="14"/>
    <n v="53"/>
    <n v="0.70599999999999996"/>
    <n v="0.7"/>
    <n v="0.59399999999999997"/>
    <n v="33716.35"/>
    <n v="2"/>
    <x v="4027"/>
    <n v="0"/>
    <s v="Alto"/>
    <x v="2"/>
    <n v="0"/>
    <n v="1"/>
  </r>
  <r>
    <s v="Poço Das Trincheiras"/>
    <x v="19"/>
    <n v="170"/>
    <n v="0.52600000000000002"/>
    <n v="0.48399999999999999"/>
    <n v="0.41899999999999998"/>
    <n v="5957.86"/>
    <n v="14"/>
    <x v="4028"/>
    <n v="1"/>
    <s v="Baixo"/>
    <x v="3"/>
    <n v="0"/>
    <n v="0"/>
  </r>
  <r>
    <s v="Lagoa Real"/>
    <x v="7"/>
    <n v="164"/>
    <n v="0.54500000000000004"/>
    <n v="0.53500000000000003"/>
    <n v="0.39500000000000002"/>
    <n v="5428.39"/>
    <n v="16"/>
    <x v="4029"/>
    <n v="1"/>
    <s v="Baixo"/>
    <x v="3"/>
    <n v="0"/>
    <n v="0"/>
  </r>
  <r>
    <s v="São Tomé"/>
    <x v="16"/>
    <n v="310"/>
    <n v="0.58499999999999996"/>
    <n v="0.56499999999999995"/>
    <n v="0.46100000000000002"/>
    <n v="7657.75"/>
    <n v="8"/>
    <x v="4030"/>
    <n v="1"/>
    <s v="Médio"/>
    <x v="3"/>
    <n v="0"/>
    <n v="0"/>
  </r>
  <r>
    <s v="Divina Pastora"/>
    <x v="21"/>
    <n v="162"/>
    <n v="0.61"/>
    <n v="0.57099999999999995"/>
    <n v="0.52700000000000002"/>
    <n v="17241.77"/>
    <n v="0"/>
    <x v="4031"/>
    <n v="0"/>
    <s v="Médio"/>
    <x v="3"/>
    <n v="0"/>
    <n v="1"/>
  </r>
  <r>
    <s v="Mormaço"/>
    <x v="3"/>
    <n v="24"/>
    <n v="0.71"/>
    <n v="0.73499999999999999"/>
    <n v="0.57599999999999996"/>
    <n v="28857.51"/>
    <n v="6"/>
    <x v="4032"/>
    <n v="0"/>
    <s v="Alto"/>
    <x v="2"/>
    <n v="0"/>
    <n v="0"/>
  </r>
  <r>
    <s v="Brejolândia"/>
    <x v="7"/>
    <n v="140"/>
    <n v="0.59"/>
    <n v="0.53300000000000003"/>
    <n v="0.52300000000000002"/>
    <n v="7948.6"/>
    <n v="10"/>
    <x v="4033"/>
    <n v="1"/>
    <s v="Médio"/>
    <x v="3"/>
    <n v="0"/>
    <n v="0"/>
  </r>
  <r>
    <s v="Tejupá"/>
    <x v="0"/>
    <n v="199"/>
    <n v="0.67"/>
    <n v="0.66800000000000004"/>
    <n v="0.56299999999999994"/>
    <n v="18124.580000000002"/>
    <n v="1"/>
    <x v="4034"/>
    <n v="0"/>
    <s v="Médio"/>
    <x v="0"/>
    <n v="0"/>
    <n v="1"/>
  </r>
  <r>
    <s v="São Domingos Das Dores"/>
    <x v="4"/>
    <n v="155"/>
    <n v="0.63800000000000001"/>
    <n v="0.60199999999999998"/>
    <n v="0.53900000000000003"/>
    <n v="15029.76"/>
    <n v="2"/>
    <x v="4035"/>
    <n v="0"/>
    <s v="Médio"/>
    <x v="0"/>
    <n v="0"/>
    <n v="1"/>
  </r>
  <r>
    <s v="Itacajá"/>
    <x v="20"/>
    <n v="286"/>
    <n v="0.61199999999999999"/>
    <n v="0.58499999999999996"/>
    <n v="0.49099999999999999"/>
    <n v="11459.07"/>
    <n v="0"/>
    <x v="4036"/>
    <n v="0"/>
    <s v="Médio"/>
    <x v="4"/>
    <n v="0"/>
    <n v="1"/>
  </r>
  <r>
    <s v="Mulungu"/>
    <x v="9"/>
    <n v="254"/>
    <n v="0.60699999999999998"/>
    <n v="0.55100000000000005"/>
    <n v="0.53400000000000003"/>
    <n v="6711.93"/>
    <n v="2"/>
    <x v="4037"/>
    <n v="0"/>
    <s v="Médio"/>
    <x v="3"/>
    <n v="0"/>
    <n v="1"/>
  </r>
  <r>
    <s v="Xambrê"/>
    <x v="6"/>
    <n v="93"/>
    <n v="0.70599999999999996"/>
    <n v="0.70299999999999996"/>
    <n v="0.60599999999999998"/>
    <n v="14200.33"/>
    <n v="1"/>
    <x v="4038"/>
    <n v="0"/>
    <s v="Alto"/>
    <x v="2"/>
    <n v="0"/>
    <n v="1"/>
  </r>
  <r>
    <s v="Afonso Bezerra"/>
    <x v="16"/>
    <n v="371"/>
    <n v="0.58499999999999996"/>
    <n v="0.56000000000000005"/>
    <n v="0.502"/>
    <n v="7565.36"/>
    <n v="4"/>
    <x v="4039"/>
    <n v="1"/>
    <s v="Médio"/>
    <x v="3"/>
    <n v="0"/>
    <n v="0"/>
  </r>
  <r>
    <s v="Caputira"/>
    <x v="4"/>
    <n v="238"/>
    <n v="0.61499999999999999"/>
    <n v="0.60899999999999999"/>
    <n v="0.47099999999999997"/>
    <n v="8973.68"/>
    <n v="3"/>
    <x v="4040"/>
    <n v="0"/>
    <s v="Médio"/>
    <x v="0"/>
    <n v="0"/>
    <n v="0"/>
  </r>
  <r>
    <s v="Ramilândia"/>
    <x v="6"/>
    <n v="118"/>
    <n v="0.63"/>
    <n v="0.63900000000000001"/>
    <n v="0.48899999999999999"/>
    <n v="19151.900000000001"/>
    <n v="1"/>
    <x v="4041"/>
    <n v="0"/>
    <s v="Médio"/>
    <x v="2"/>
    <n v="0"/>
    <n v="1"/>
  </r>
  <r>
    <s v="Itamarati"/>
    <x v="11"/>
    <n v="433"/>
    <n v="0.47699999999999998"/>
    <n v="0.52900000000000003"/>
    <n v="0.26600000000000001"/>
    <n v="10320.44"/>
    <n v="2"/>
    <x v="4042"/>
    <n v="1"/>
    <s v="Baixo"/>
    <x v="4"/>
    <n v="0"/>
    <n v="1"/>
  </r>
  <r>
    <s v="Palmácia"/>
    <x v="9"/>
    <n v="272"/>
    <n v="0.622"/>
    <n v="0.59"/>
    <n v="0.55100000000000005"/>
    <n v="6417.65"/>
    <n v="1"/>
    <x v="4043"/>
    <n v="0"/>
    <s v="Médio"/>
    <x v="3"/>
    <n v="0"/>
    <n v="1"/>
  </r>
  <r>
    <s v="Estrela Do Norte"/>
    <x v="0"/>
    <n v="129"/>
    <n v="0.74"/>
    <n v="0.69299999999999995"/>
    <n v="0.71399999999999997"/>
    <n v="30148.17"/>
    <n v="2"/>
    <x v="4044"/>
    <n v="0"/>
    <s v="Alto"/>
    <x v="0"/>
    <n v="0"/>
    <n v="1"/>
  </r>
  <r>
    <s v="Bandeirantes Do Tocantins"/>
    <x v="20"/>
    <n v="123"/>
    <n v="0.63800000000000001"/>
    <n v="0.56999999999999995"/>
    <n v="0.57099999999999995"/>
    <n v="24058.35"/>
    <n v="1"/>
    <x v="4045"/>
    <n v="0"/>
    <s v="Médio"/>
    <x v="4"/>
    <n v="0"/>
    <n v="1"/>
  </r>
  <r>
    <s v="Quatipuru"/>
    <x v="12"/>
    <n v="318"/>
    <n v="0.54"/>
    <n v="0.55000000000000004"/>
    <n v="0.39700000000000002"/>
    <n v="6333.02"/>
    <n v="0"/>
    <x v="4046"/>
    <n v="1"/>
    <s v="Baixo"/>
    <x v="4"/>
    <n v="0"/>
    <n v="1"/>
  </r>
  <r>
    <s v="Marques De Souza"/>
    <x v="3"/>
    <n v="44"/>
    <n v="0.68700000000000006"/>
    <n v="0.74299999999999999"/>
    <n v="0.51500000000000001"/>
    <n v="19976.48"/>
    <n v="12"/>
    <x v="4047"/>
    <n v="0"/>
    <s v="Médio"/>
    <x v="2"/>
    <n v="0"/>
    <n v="0"/>
  </r>
  <r>
    <s v="Montanhas"/>
    <x v="16"/>
    <n v="577"/>
    <n v="0.55700000000000005"/>
    <n v="0.55300000000000005"/>
    <n v="0.44700000000000001"/>
    <n v="7207.58"/>
    <n v="2"/>
    <x v="4048"/>
    <n v="1"/>
    <s v="Médio"/>
    <x v="3"/>
    <n v="0"/>
    <n v="1"/>
  </r>
  <r>
    <s v="Alto Feliz"/>
    <x v="3"/>
    <n v="38"/>
    <n v="0.73"/>
    <n v="0.74"/>
    <n v="0.60299999999999998"/>
    <n v="27415.759999999998"/>
    <n v="4"/>
    <x v="4049"/>
    <n v="0"/>
    <s v="Alto"/>
    <x v="2"/>
    <n v="0"/>
    <n v="0"/>
  </r>
  <r>
    <s v="Ipiaçu"/>
    <x v="4"/>
    <n v="188"/>
    <n v="0.69599999999999995"/>
    <n v="0.68"/>
    <n v="0.61"/>
    <n v="19432.650000000001"/>
    <n v="6"/>
    <x v="4050"/>
    <n v="0"/>
    <s v="Médio"/>
    <x v="0"/>
    <n v="0"/>
    <n v="0"/>
  </r>
  <r>
    <s v="Pedra Do Indaiá"/>
    <x v="4"/>
    <n v="98"/>
    <n v="0.70799999999999996"/>
    <n v="0.68799999999999994"/>
    <n v="0.61099999999999999"/>
    <n v="20566.88"/>
    <n v="6"/>
    <x v="4051"/>
    <n v="0"/>
    <s v="Alto"/>
    <x v="0"/>
    <n v="0"/>
    <n v="0"/>
  </r>
  <r>
    <s v="Senador Rui Palmeira"/>
    <x v="19"/>
    <n v="313"/>
    <n v="0.51800000000000002"/>
    <n v="0.48099999999999998"/>
    <n v="0.39800000000000002"/>
    <n v="5928.25"/>
    <n v="0"/>
    <x v="4052"/>
    <n v="1"/>
    <s v="Baixo"/>
    <x v="3"/>
    <n v="0"/>
    <n v="1"/>
  </r>
  <r>
    <s v="Jordânia"/>
    <x v="4"/>
    <n v="379"/>
    <n v="0.628"/>
    <n v="0.61299999999999999"/>
    <n v="0.50600000000000001"/>
    <n v="7623.93"/>
    <n v="9"/>
    <x v="4053"/>
    <n v="0"/>
    <s v="Médio"/>
    <x v="0"/>
    <n v="0"/>
    <n v="0"/>
  </r>
  <r>
    <s v="Teixeirópolis"/>
    <x v="23"/>
    <n v="88"/>
    <n v="0.64300000000000002"/>
    <n v="0.65300000000000002"/>
    <n v="0.498"/>
    <n v="16651.03"/>
    <n v="1"/>
    <x v="4054"/>
    <n v="0"/>
    <s v="Médio"/>
    <x v="4"/>
    <n v="0"/>
    <n v="1"/>
  </r>
  <r>
    <s v="Coité Do Nóia"/>
    <x v="19"/>
    <n v="271"/>
    <n v="0.53"/>
    <n v="0.52"/>
    <n v="0.39800000000000002"/>
    <n v="7558.21"/>
    <n v="1"/>
    <x v="4055"/>
    <n v="1"/>
    <s v="Baixo"/>
    <x v="3"/>
    <n v="0"/>
    <n v="1"/>
  </r>
  <r>
    <s v="Santa Filomena"/>
    <x v="5"/>
    <n v="148"/>
    <n v="0.53"/>
    <n v="0.496"/>
    <n v="0.40600000000000003"/>
    <n v="5794.75"/>
    <n v="14"/>
    <x v="4056"/>
    <n v="1"/>
    <s v="Baixo"/>
    <x v="3"/>
    <n v="0"/>
    <n v="0"/>
  </r>
  <r>
    <s v="Catunda"/>
    <x v="9"/>
    <n v="352"/>
    <n v="0.60899999999999999"/>
    <n v="0.53700000000000003"/>
    <n v="0.58699999999999997"/>
    <n v="7994.37"/>
    <n v="3"/>
    <x v="4057"/>
    <n v="0"/>
    <s v="Médio"/>
    <x v="3"/>
    <n v="0"/>
    <n v="0"/>
  </r>
  <r>
    <s v="Novo Barreiro"/>
    <x v="3"/>
    <n v="78"/>
    <n v="0.70599999999999996"/>
    <n v="0.73399999999999999"/>
    <n v="0.59399999999999997"/>
    <n v="19798.23"/>
    <n v="1"/>
    <x v="4058"/>
    <n v="0"/>
    <s v="Alto"/>
    <x v="2"/>
    <n v="0"/>
    <n v="1"/>
  </r>
  <r>
    <s v="Barro Alto"/>
    <x v="7"/>
    <n v="428"/>
    <n v="0.60699999999999998"/>
    <n v="0.55100000000000005"/>
    <n v="0.55000000000000004"/>
    <n v="5458.28"/>
    <n v="13"/>
    <x v="4059"/>
    <n v="0"/>
    <s v="Médio"/>
    <x v="3"/>
    <n v="0"/>
    <n v="0"/>
  </r>
  <r>
    <s v="Ibaretama"/>
    <x v="9"/>
    <n v="267"/>
    <n v="0.57999999999999996"/>
    <n v="0.51700000000000002"/>
    <n v="0.48899999999999999"/>
    <n v="6231.96"/>
    <n v="21"/>
    <x v="4060"/>
    <n v="1"/>
    <s v="Médio"/>
    <x v="3"/>
    <n v="0"/>
    <n v="0"/>
  </r>
  <r>
    <s v="Cristiano Otoni"/>
    <x v="4"/>
    <n v="223"/>
    <n v="0.69499999999999995"/>
    <n v="0.65100000000000002"/>
    <n v="0.626"/>
    <n v="15776.68"/>
    <n v="6"/>
    <x v="4061"/>
    <n v="0"/>
    <s v="Médio"/>
    <x v="0"/>
    <n v="0"/>
    <n v="0"/>
  </r>
  <r>
    <s v="Panamá"/>
    <x v="10"/>
    <n v="99"/>
    <n v="0.69"/>
    <n v="0.68799999999999994"/>
    <n v="0.57399999999999995"/>
    <n v="30242.79"/>
    <n v="4"/>
    <x v="4062"/>
    <n v="0"/>
    <s v="Médio"/>
    <x v="1"/>
    <n v="0"/>
    <n v="0"/>
  </r>
  <r>
    <s v="Florânia"/>
    <x v="16"/>
    <n v="406"/>
    <n v="0.64200000000000002"/>
    <n v="0.61099999999999999"/>
    <n v="0.56000000000000005"/>
    <n v="8873.65"/>
    <n v="4"/>
    <x v="4063"/>
    <n v="0"/>
    <s v="Médio"/>
    <x v="3"/>
    <n v="0"/>
    <n v="0"/>
  </r>
  <r>
    <s v="São José Das Palmeiras"/>
    <x v="6"/>
    <n v="122"/>
    <n v="0.71299999999999997"/>
    <n v="0.68600000000000005"/>
    <n v="0.627"/>
    <n v="21429.81"/>
    <n v="3"/>
    <x v="4064"/>
    <n v="0"/>
    <s v="Alto"/>
    <x v="2"/>
    <n v="0"/>
    <n v="0"/>
  </r>
  <r>
    <s v="Americano Do Brasil"/>
    <x v="10"/>
    <n v="259"/>
    <n v="0.7"/>
    <n v="0.66900000000000004"/>
    <n v="0.63100000000000001"/>
    <n v="13707.17"/>
    <n v="5"/>
    <x v="4065"/>
    <n v="0"/>
    <s v="Alto"/>
    <x v="1"/>
    <n v="0"/>
    <n v="0"/>
  </r>
  <r>
    <s v="Barra Do Chapéu"/>
    <x v="0"/>
    <n v="103"/>
    <n v="0.66"/>
    <n v="0.61699999999999999"/>
    <n v="0.59899999999999998"/>
    <n v="14551.58"/>
    <n v="0"/>
    <x v="4066"/>
    <n v="0"/>
    <s v="Médio"/>
    <x v="0"/>
    <n v="0"/>
    <n v="1"/>
  </r>
  <r>
    <s v="Nova Boa Vista"/>
    <x v="3"/>
    <n v="20"/>
    <n v="0.76800000000000002"/>
    <n v="0.76400000000000001"/>
    <n v="0.70799999999999996"/>
    <n v="42096.639999999999"/>
    <n v="0"/>
    <x v="4067"/>
    <n v="0"/>
    <s v="Alto"/>
    <x v="2"/>
    <n v="0"/>
    <n v="1"/>
  </r>
  <r>
    <s v="Campo Limpo De Goiás"/>
    <x v="10"/>
    <n v="388"/>
    <n v="0.66"/>
    <n v="0.65400000000000003"/>
    <n v="0.53300000000000003"/>
    <n v="11314.24"/>
    <n v="3"/>
    <x v="4068"/>
    <n v="0"/>
    <s v="Médio"/>
    <x v="1"/>
    <n v="0"/>
    <n v="0"/>
  </r>
  <r>
    <s v="Rio Manso"/>
    <x v="4"/>
    <n v="127"/>
    <n v="0.64800000000000002"/>
    <n v="0.67600000000000005"/>
    <n v="0.501"/>
    <n v="14230.24"/>
    <n v="2"/>
    <x v="4069"/>
    <n v="0"/>
    <s v="Médio"/>
    <x v="0"/>
    <n v="0"/>
    <n v="1"/>
  </r>
  <r>
    <s v="Mulungu Do Morro"/>
    <x v="7"/>
    <n v="405"/>
    <n v="0.56999999999999995"/>
    <n v="0.51700000000000002"/>
    <n v="0.46600000000000003"/>
    <n v="6704.34"/>
    <n v="17"/>
    <x v="4070"/>
    <n v="1"/>
    <s v="Médio"/>
    <x v="3"/>
    <n v="0"/>
    <n v="0"/>
  </r>
  <r>
    <s v="Laranjal"/>
    <x v="6"/>
    <n v="157"/>
    <n v="0.58499999999999996"/>
    <n v="0.58099999999999996"/>
    <n v="0.436"/>
    <n v="13044.23"/>
    <n v="4"/>
    <x v="4071"/>
    <n v="1"/>
    <s v="Médio"/>
    <x v="2"/>
    <n v="0"/>
    <n v="0"/>
  </r>
  <r>
    <s v="Capela Do Alto Alegre"/>
    <x v="7"/>
    <n v="341"/>
    <n v="0.59899999999999998"/>
    <n v="0.58199999999999996"/>
    <n v="0.48"/>
    <n v="6675.4"/>
    <n v="0"/>
    <x v="4072"/>
    <n v="1"/>
    <s v="Médio"/>
    <x v="3"/>
    <n v="0"/>
    <n v="1"/>
  </r>
  <r>
    <s v="Coronel Murta"/>
    <x v="4"/>
    <n v="392"/>
    <n v="0.627"/>
    <n v="0.57799999999999996"/>
    <n v="0.54300000000000004"/>
    <n v="8659.44"/>
    <n v="2"/>
    <x v="4073"/>
    <n v="0"/>
    <s v="Médio"/>
    <x v="0"/>
    <n v="0"/>
    <n v="1"/>
  </r>
  <r>
    <s v="São José Do Inhacorá"/>
    <x v="3"/>
    <n v="41"/>
    <n v="0.747"/>
    <n v="0.72299999999999998"/>
    <n v="0.70199999999999996"/>
    <n v="36786.36"/>
    <n v="2"/>
    <x v="4074"/>
    <n v="0"/>
    <s v="Alto"/>
    <x v="2"/>
    <n v="0"/>
    <n v="1"/>
  </r>
  <r>
    <s v="Ibicuitinga"/>
    <x v="9"/>
    <n v="350"/>
    <n v="0.60599999999999998"/>
    <n v="0.51400000000000001"/>
    <n v="0.57099999999999995"/>
    <n v="6645.22"/>
    <n v="2"/>
    <x v="4075"/>
    <n v="0"/>
    <s v="Médio"/>
    <x v="3"/>
    <n v="0"/>
    <n v="1"/>
  </r>
  <r>
    <s v="Vereda"/>
    <x v="7"/>
    <n v="66"/>
    <n v="0.57999999999999996"/>
    <n v="0.56799999999999995"/>
    <n v="0.436"/>
    <n v="12198.39"/>
    <n v="0"/>
    <x v="4076"/>
    <n v="1"/>
    <s v="Médio"/>
    <x v="3"/>
    <n v="0"/>
    <n v="1"/>
  </r>
  <r>
    <s v="Casinhas"/>
    <x v="5"/>
    <n v="115"/>
    <n v="0.56999999999999995"/>
    <n v="0.51800000000000002"/>
    <n v="0.48899999999999999"/>
    <n v="5697.49"/>
    <n v="0"/>
    <x v="4077"/>
    <n v="1"/>
    <s v="Médio"/>
    <x v="3"/>
    <n v="0"/>
    <n v="1"/>
  </r>
  <r>
    <s v="Periquito"/>
    <x v="4"/>
    <n v="323"/>
    <n v="0.65"/>
    <n v="0.59299999999999997"/>
    <n v="0.55500000000000005"/>
    <n v="11462.12"/>
    <n v="3"/>
    <x v="4078"/>
    <n v="0"/>
    <s v="Médio"/>
    <x v="0"/>
    <n v="0"/>
    <n v="0"/>
  </r>
  <r>
    <s v="Minduri"/>
    <x v="4"/>
    <n v="139"/>
    <n v="0.66"/>
    <n v="0.63100000000000001"/>
    <n v="0.56000000000000005"/>
    <n v="20451.14"/>
    <n v="2"/>
    <x v="4079"/>
    <n v="0"/>
    <s v="Médio"/>
    <x v="0"/>
    <n v="0"/>
    <n v="1"/>
  </r>
  <r>
    <s v="Ipira"/>
    <x v="14"/>
    <n v="116"/>
    <n v="0.73599999999999999"/>
    <n v="0.72399999999999998"/>
    <n v="0.65700000000000003"/>
    <n v="17634.55"/>
    <n v="1"/>
    <x v="4080"/>
    <n v="0"/>
    <s v="Alto"/>
    <x v="2"/>
    <n v="0"/>
    <n v="1"/>
  </r>
  <r>
    <s v="Esperantina"/>
    <x v="20"/>
    <n v="404"/>
    <n v="0.56999999999999995"/>
    <n v="0.495"/>
    <n v="0.52400000000000002"/>
    <n v="7608.64"/>
    <n v="0"/>
    <x v="4081"/>
    <n v="1"/>
    <s v="Médio"/>
    <x v="4"/>
    <n v="0"/>
    <n v="1"/>
  </r>
  <r>
    <s v="Peritiba"/>
    <x v="14"/>
    <n v="70"/>
    <n v="0.77"/>
    <n v="0.76200000000000001"/>
    <n v="0.66900000000000004"/>
    <n v="28131.01"/>
    <n v="2"/>
    <x v="4082"/>
    <n v="0"/>
    <s v="Alto"/>
    <x v="2"/>
    <n v="0"/>
    <n v="1"/>
  </r>
  <r>
    <s v="Muribeca"/>
    <x v="21"/>
    <n v="200"/>
    <n v="0.626"/>
    <n v="0.57499999999999996"/>
    <n v="0.55400000000000005"/>
    <n v="10523.18"/>
    <n v="2"/>
    <x v="4083"/>
    <n v="0"/>
    <s v="Médio"/>
    <x v="3"/>
    <n v="0"/>
    <n v="1"/>
  </r>
  <r>
    <s v="Galvão"/>
    <x v="14"/>
    <n v="136"/>
    <n v="0.70799999999999996"/>
    <n v="0.70399999999999996"/>
    <n v="0.61799999999999999"/>
    <n v="25623.68"/>
    <n v="2"/>
    <x v="4084"/>
    <n v="0"/>
    <s v="Alto"/>
    <x v="2"/>
    <n v="0"/>
    <n v="1"/>
  </r>
  <r>
    <s v="Cafezal Do Sul"/>
    <x v="6"/>
    <n v="152"/>
    <n v="0.69"/>
    <n v="0.68600000000000005"/>
    <n v="0.61099999999999999"/>
    <n v="18793.740000000002"/>
    <n v="5"/>
    <x v="4085"/>
    <n v="0"/>
    <s v="Médio"/>
    <x v="2"/>
    <n v="0"/>
    <n v="0"/>
  </r>
  <r>
    <s v="Orizânia"/>
    <x v="4"/>
    <n v="125"/>
    <n v="0.56200000000000006"/>
    <n v="0.55100000000000005"/>
    <n v="0.41399999999999998"/>
    <n v="10159.709999999999"/>
    <n v="5"/>
    <x v="4086"/>
    <n v="1"/>
    <s v="Médio"/>
    <x v="0"/>
    <n v="0"/>
    <n v="0"/>
  </r>
  <r>
    <s v="São Sebastião De Lagoa De Roça"/>
    <x v="17"/>
    <n v="296"/>
    <n v="0.59399999999999997"/>
    <n v="0.56100000000000005"/>
    <n v="0.47099999999999997"/>
    <n v="6805.05"/>
    <n v="3"/>
    <x v="4087"/>
    <n v="1"/>
    <s v="Médio"/>
    <x v="3"/>
    <n v="0"/>
    <n v="0"/>
  </r>
  <r>
    <s v="Moreilândia"/>
    <x v="5"/>
    <n v="482"/>
    <n v="0.6"/>
    <n v="0.52200000000000002"/>
    <n v="0.54"/>
    <n v="7116.94"/>
    <n v="1"/>
    <x v="4088"/>
    <n v="0"/>
    <s v="Médio"/>
    <x v="3"/>
    <n v="0"/>
    <n v="1"/>
  </r>
  <r>
    <s v="Nova Floresta"/>
    <x v="17"/>
    <n v="593"/>
    <n v="0.60099999999999998"/>
    <n v="0.57599999999999996"/>
    <n v="0.498"/>
    <n v="7508.59"/>
    <n v="3"/>
    <x v="4089"/>
    <n v="0"/>
    <s v="Médio"/>
    <x v="3"/>
    <n v="0"/>
    <n v="0"/>
  </r>
  <r>
    <s v="Charrua"/>
    <x v="3"/>
    <n v="23"/>
    <n v="0.62"/>
    <n v="0.69899999999999995"/>
    <n v="0.38500000000000001"/>
    <n v="22874.62"/>
    <n v="4"/>
    <x v="4090"/>
    <n v="0"/>
    <s v="Médio"/>
    <x v="2"/>
    <n v="0"/>
    <n v="0"/>
  </r>
  <r>
    <s v="Angelândia"/>
    <x v="4"/>
    <n v="287"/>
    <n v="0.59699999999999998"/>
    <n v="0.59399999999999997"/>
    <n v="0.47299999999999998"/>
    <n v="9394.85"/>
    <n v="3"/>
    <x v="4091"/>
    <n v="1"/>
    <s v="Médio"/>
    <x v="0"/>
    <n v="0"/>
    <n v="0"/>
  </r>
  <r>
    <s v="Várzea Do Poço"/>
    <x v="7"/>
    <n v="319"/>
    <n v="0.57499999999999996"/>
    <n v="0.58099999999999996"/>
    <n v="0.46200000000000002"/>
    <n v="8481.7099999999991"/>
    <n v="10"/>
    <x v="4092"/>
    <n v="1"/>
    <s v="Médio"/>
    <x v="3"/>
    <n v="0"/>
    <n v="0"/>
  </r>
  <r>
    <s v="Marquinho"/>
    <x v="6"/>
    <n v="31"/>
    <n v="0.61399999999999999"/>
    <n v="0.61499999999999999"/>
    <n v="0.46300000000000002"/>
    <n v="16512.27"/>
    <n v="1"/>
    <x v="4093"/>
    <n v="0"/>
    <s v="Médio"/>
    <x v="2"/>
    <n v="0"/>
    <n v="1"/>
  </r>
  <r>
    <s v="Volta Grande"/>
    <x v="4"/>
    <n v="193"/>
    <n v="0.66900000000000004"/>
    <n v="0.66900000000000004"/>
    <n v="0.53100000000000003"/>
    <n v="15027.25"/>
    <n v="0"/>
    <x v="4094"/>
    <n v="0"/>
    <s v="Médio"/>
    <x v="0"/>
    <n v="0"/>
    <n v="1"/>
  </r>
  <r>
    <s v="Cedro"/>
    <x v="5"/>
    <n v="392"/>
    <n v="0.61499999999999999"/>
    <n v="0.56499999999999995"/>
    <n v="0.57299999999999995"/>
    <n v="6860.45"/>
    <n v="8"/>
    <x v="4095"/>
    <n v="0"/>
    <s v="Médio"/>
    <x v="3"/>
    <n v="0"/>
    <n v="0"/>
  </r>
  <r>
    <s v="Itapitanga"/>
    <x v="7"/>
    <n v="504"/>
    <n v="0.56999999999999995"/>
    <n v="0.53600000000000003"/>
    <n v="0.45400000000000001"/>
    <n v="7373.39"/>
    <n v="0"/>
    <x v="4096"/>
    <n v="1"/>
    <s v="Médio"/>
    <x v="3"/>
    <n v="0"/>
    <n v="1"/>
  </r>
  <r>
    <s v="Capim Branco"/>
    <x v="4"/>
    <n v="410"/>
    <n v="0.69499999999999995"/>
    <n v="0.66400000000000003"/>
    <n v="0.60399999999999998"/>
    <n v="8285.61"/>
    <n v="3"/>
    <x v="4097"/>
    <n v="0"/>
    <s v="Médio"/>
    <x v="0"/>
    <n v="0"/>
    <n v="0"/>
  </r>
  <r>
    <s v="Matões Do Norte"/>
    <x v="18"/>
    <n v="388"/>
    <n v="0.53"/>
    <n v="0.45200000000000001"/>
    <n v="0.436"/>
    <n v="4803.74"/>
    <n v="41"/>
    <x v="4098"/>
    <n v="1"/>
    <s v="Baixo"/>
    <x v="3"/>
    <n v="0"/>
    <n v="0"/>
  </r>
  <r>
    <s v="Braga"/>
    <x v="3"/>
    <n v="130"/>
    <n v="0.67400000000000004"/>
    <n v="0.65600000000000003"/>
    <n v="0.56299999999999994"/>
    <n v="21618.54"/>
    <n v="7"/>
    <x v="4099"/>
    <n v="0"/>
    <s v="Médio"/>
    <x v="2"/>
    <n v="0"/>
    <n v="0"/>
  </r>
  <r>
    <s v="Jati"/>
    <x v="9"/>
    <n v="229"/>
    <n v="0.65"/>
    <n v="0.56200000000000006"/>
    <n v="0.63400000000000001"/>
    <n v="10127.75"/>
    <n v="0"/>
    <x v="4100"/>
    <n v="0"/>
    <s v="Médio"/>
    <x v="3"/>
    <n v="0"/>
    <n v="1"/>
  </r>
  <r>
    <s v="Itati"/>
    <x v="3"/>
    <n v="10"/>
    <n v="0.66900000000000004"/>
    <n v="0.69199999999999995"/>
    <n v="0.52400000000000002"/>
    <n v="30536.77"/>
    <n v="0"/>
    <x v="4101"/>
    <n v="0"/>
    <s v="Médio"/>
    <x v="2"/>
    <n v="0"/>
    <n v="1"/>
  </r>
  <r>
    <s v="Ariranha Do Ivaí"/>
    <x v="6"/>
    <n v="47"/>
    <n v="0.67"/>
    <n v="0.63700000000000001"/>
    <n v="0.59399999999999997"/>
    <n v="33952.58"/>
    <n v="1"/>
    <x v="4102"/>
    <n v="0"/>
    <s v="Médio"/>
    <x v="2"/>
    <n v="0"/>
    <n v="1"/>
  </r>
  <r>
    <s v="Ermo"/>
    <x v="14"/>
    <n v="27"/>
    <n v="0.72599999999999998"/>
    <n v="0.70799999999999996"/>
    <n v="0.67"/>
    <n v="38071.919999999998"/>
    <n v="1"/>
    <x v="4103"/>
    <n v="0"/>
    <s v="Alto"/>
    <x v="2"/>
    <n v="0"/>
    <n v="1"/>
  </r>
  <r>
    <s v="Lidianópolis"/>
    <x v="6"/>
    <n v="101"/>
    <n v="0.68"/>
    <n v="0.65700000000000003"/>
    <n v="0.59799999999999998"/>
    <n v="21260.01"/>
    <n v="6"/>
    <x v="4104"/>
    <n v="0"/>
    <s v="Médio"/>
    <x v="2"/>
    <n v="0"/>
    <n v="0"/>
  </r>
  <r>
    <s v="Cacimbinhas"/>
    <x v="19"/>
    <n v="416"/>
    <n v="0.53100000000000003"/>
    <n v="0.55900000000000005"/>
    <n v="0.38400000000000001"/>
    <n v="7276.71"/>
    <n v="11"/>
    <x v="4105"/>
    <n v="1"/>
    <s v="Baixo"/>
    <x v="3"/>
    <n v="0"/>
    <n v="0"/>
  </r>
  <r>
    <s v="Rio Dos Índios"/>
    <x v="3"/>
    <n v="32"/>
    <n v="0.66"/>
    <n v="0.64500000000000002"/>
    <n v="0.54500000000000004"/>
    <n v="23464.65"/>
    <n v="4"/>
    <x v="4106"/>
    <n v="0"/>
    <s v="Médio"/>
    <x v="2"/>
    <n v="0"/>
    <n v="0"/>
  </r>
  <r>
    <s v="Paramoti"/>
    <x v="9"/>
    <n v="384"/>
    <n v="0.58299999999999996"/>
    <n v="0.51500000000000001"/>
    <n v="0.51800000000000002"/>
    <n v="6809.89"/>
    <n v="11"/>
    <x v="4107"/>
    <n v="1"/>
    <s v="Médio"/>
    <x v="3"/>
    <n v="0"/>
    <n v="0"/>
  </r>
  <r>
    <s v="Couto Magalhães"/>
    <x v="20"/>
    <n v="149"/>
    <n v="0.60499999999999998"/>
    <n v="0.57399999999999995"/>
    <n v="0.50800000000000001"/>
    <n v="14343.67"/>
    <n v="3"/>
    <x v="4108"/>
    <n v="0"/>
    <s v="Médio"/>
    <x v="4"/>
    <n v="0"/>
    <n v="0"/>
  </r>
  <r>
    <s v="São José Do Jacuípe"/>
    <x v="7"/>
    <n v="460"/>
    <n v="0.55200000000000005"/>
    <n v="0.55500000000000005"/>
    <n v="0.41699999999999998"/>
    <n v="7308.53"/>
    <n v="2"/>
    <x v="4109"/>
    <n v="1"/>
    <s v="Médio"/>
    <x v="3"/>
    <n v="0"/>
    <n v="1"/>
  </r>
  <r>
    <s v="Albertina"/>
    <x v="4"/>
    <n v="90"/>
    <n v="0.67"/>
    <n v="0.68400000000000005"/>
    <n v="0.54900000000000004"/>
    <n v="25795.91"/>
    <n v="4"/>
    <x v="4110"/>
    <n v="0"/>
    <s v="Médio"/>
    <x v="0"/>
    <n v="0"/>
    <n v="0"/>
  </r>
  <r>
    <s v="Sobrado"/>
    <x v="17"/>
    <n v="49"/>
    <n v="0.57299999999999995"/>
    <n v="0.52500000000000002"/>
    <n v="0.47699999999999998"/>
    <n v="10074.76"/>
    <n v="15"/>
    <x v="4111"/>
    <n v="1"/>
    <s v="Médio"/>
    <x v="3"/>
    <n v="0"/>
    <n v="0"/>
  </r>
  <r>
    <s v="Fagundes Varela"/>
    <x v="3"/>
    <n v="53"/>
    <n v="0.76300000000000001"/>
    <n v="0.77300000000000002"/>
    <n v="0.67400000000000004"/>
    <n v="28752.95"/>
    <n v="2"/>
    <x v="4112"/>
    <n v="0"/>
    <s v="Alto"/>
    <x v="2"/>
    <n v="0"/>
    <n v="1"/>
  </r>
  <r>
    <s v="Iramaia"/>
    <x v="7"/>
    <n v="350"/>
    <n v="0.56999999999999995"/>
    <n v="0.54300000000000004"/>
    <n v="0.46300000000000002"/>
    <n v="7662.72"/>
    <n v="1"/>
    <x v="4113"/>
    <n v="1"/>
    <s v="Médio"/>
    <x v="3"/>
    <n v="0"/>
    <n v="1"/>
  </r>
  <r>
    <s v="Palmeirante"/>
    <x v="20"/>
    <n v="181"/>
    <n v="0.56999999999999995"/>
    <n v="0.56399999999999995"/>
    <n v="0.436"/>
    <n v="13501.37"/>
    <n v="0"/>
    <x v="4114"/>
    <n v="1"/>
    <s v="Médio"/>
    <x v="4"/>
    <n v="0"/>
    <n v="1"/>
  </r>
  <r>
    <s v="Coronel Macedo"/>
    <x v="0"/>
    <n v="214"/>
    <n v="0.69"/>
    <n v="0.65300000000000002"/>
    <n v="0.61899999999999999"/>
    <n v="15905.86"/>
    <n v="2"/>
    <x v="4115"/>
    <n v="0"/>
    <s v="Médio"/>
    <x v="0"/>
    <n v="0"/>
    <n v="1"/>
  </r>
  <r>
    <s v="Dona Inês"/>
    <x v="17"/>
    <n v="314"/>
    <n v="0.54500000000000004"/>
    <n v="0.52400000000000002"/>
    <n v="0.44700000000000001"/>
    <n v="7440.16"/>
    <n v="3"/>
    <x v="4116"/>
    <n v="1"/>
    <s v="Baixo"/>
    <x v="3"/>
    <n v="0"/>
    <n v="0"/>
  </r>
  <r>
    <s v="Baía Da Traição"/>
    <x v="17"/>
    <n v="187"/>
    <n v="0.58099999999999996"/>
    <n v="0.54100000000000004"/>
    <n v="0.495"/>
    <n v="8647.69"/>
    <n v="9"/>
    <x v="4117"/>
    <n v="1"/>
    <s v="Médio"/>
    <x v="3"/>
    <n v="0"/>
    <n v="0"/>
  </r>
  <r>
    <s v="Tenente Ananias"/>
    <x v="16"/>
    <n v="481"/>
    <n v="0.59"/>
    <n v="0.56999999999999995"/>
    <n v="0.46800000000000003"/>
    <n v="7204.29"/>
    <n v="16"/>
    <x v="4118"/>
    <n v="1"/>
    <s v="Médio"/>
    <x v="3"/>
    <n v="0"/>
    <n v="0"/>
  </r>
  <r>
    <s v="Araguanã"/>
    <x v="18"/>
    <n v="472"/>
    <n v="0.53"/>
    <n v="0.48299999999999998"/>
    <n v="0.44400000000000001"/>
    <n v="5090.8100000000004"/>
    <n v="1"/>
    <x v="4119"/>
    <n v="1"/>
    <s v="Baixo"/>
    <x v="3"/>
    <n v="0"/>
    <n v="1"/>
  </r>
  <r>
    <s v="Calmon"/>
    <x v="14"/>
    <n v="168"/>
    <n v="0.622"/>
    <n v="0.61799999999999999"/>
    <n v="0.5"/>
    <n v="22803.439999999999"/>
    <n v="2"/>
    <x v="4120"/>
    <n v="0"/>
    <s v="Médio"/>
    <x v="2"/>
    <n v="0"/>
    <n v="1"/>
  </r>
  <r>
    <s v="Itueta"/>
    <x v="4"/>
    <n v="167"/>
    <n v="0.63500000000000001"/>
    <n v="0.64"/>
    <n v="0.48499999999999999"/>
    <n v="12651.65"/>
    <n v="7"/>
    <x v="4121"/>
    <n v="0"/>
    <s v="Médio"/>
    <x v="0"/>
    <n v="0"/>
    <n v="0"/>
  </r>
  <r>
    <s v="Caetanos"/>
    <x v="7"/>
    <n v="219"/>
    <n v="0.54200000000000004"/>
    <n v="0.53600000000000003"/>
    <n v="0.40899999999999997"/>
    <n v="4811.03"/>
    <n v="2"/>
    <x v="4122"/>
    <n v="1"/>
    <s v="Baixo"/>
    <x v="3"/>
    <n v="0"/>
    <n v="1"/>
  </r>
  <r>
    <s v="Ponte Alta Do Norte"/>
    <x v="14"/>
    <n v="166"/>
    <n v="0.69"/>
    <n v="0.66100000000000003"/>
    <n v="0.60499999999999998"/>
    <n v="22640.83"/>
    <n v="5"/>
    <x v="4123"/>
    <n v="0"/>
    <s v="Médio"/>
    <x v="2"/>
    <n v="0"/>
    <n v="0"/>
  </r>
  <r>
    <s v="Pintadas"/>
    <x v="7"/>
    <n v="359"/>
    <n v="0.61199999999999999"/>
    <n v="0.57199999999999995"/>
    <n v="0.52500000000000002"/>
    <n v="6980.13"/>
    <n v="6"/>
    <x v="4124"/>
    <n v="0"/>
    <s v="Médio"/>
    <x v="3"/>
    <n v="0"/>
    <n v="0"/>
  </r>
  <r>
    <s v="Itaipava Do Grajaú"/>
    <x v="18"/>
    <n v="435"/>
    <n v="0.51800000000000002"/>
    <n v="0.45600000000000002"/>
    <n v="0.41899999999999998"/>
    <n v="4867.3"/>
    <n v="0"/>
    <x v="4125"/>
    <n v="1"/>
    <s v="Baixo"/>
    <x v="3"/>
    <n v="0"/>
    <n v="1"/>
  </r>
  <r>
    <s v="Sebastião Laranjeiras"/>
    <x v="7"/>
    <n v="193"/>
    <n v="0.61499999999999999"/>
    <n v="0.56899999999999995"/>
    <n v="0.52700000000000002"/>
    <n v="6625.77"/>
    <n v="13"/>
    <x v="4126"/>
    <n v="0"/>
    <s v="Médio"/>
    <x v="3"/>
    <n v="0"/>
    <n v="0"/>
  </r>
  <r>
    <s v="Natuba"/>
    <x v="17"/>
    <n v="215"/>
    <n v="0.54100000000000004"/>
    <n v="0.51600000000000001"/>
    <n v="0.432"/>
    <n v="7353.7"/>
    <n v="4"/>
    <x v="4127"/>
    <n v="1"/>
    <s v="Baixo"/>
    <x v="3"/>
    <n v="0"/>
    <n v="0"/>
  </r>
  <r>
    <s v="Marcionílio Souza"/>
    <x v="7"/>
    <n v="360"/>
    <n v="0.56100000000000005"/>
    <n v="0.51800000000000002"/>
    <n v="0.46300000000000002"/>
    <n v="7026.15"/>
    <n v="0"/>
    <x v="4128"/>
    <n v="1"/>
    <s v="Médio"/>
    <x v="3"/>
    <n v="0"/>
    <n v="1"/>
  </r>
  <r>
    <s v="Platina"/>
    <x v="0"/>
    <n v="148"/>
    <n v="0.72"/>
    <n v="0.69099999999999995"/>
    <n v="0.65200000000000002"/>
    <n v="22182.07"/>
    <n v="1"/>
    <x v="4129"/>
    <n v="0"/>
    <s v="Alto"/>
    <x v="0"/>
    <n v="0"/>
    <n v="1"/>
  </r>
  <r>
    <s v="Alpercata"/>
    <x v="4"/>
    <n v="308"/>
    <n v="0.65"/>
    <n v="0.629"/>
    <n v="0.52100000000000002"/>
    <n v="10219.18"/>
    <n v="8"/>
    <x v="4130"/>
    <n v="0"/>
    <s v="Médio"/>
    <x v="0"/>
    <n v="0"/>
    <n v="0"/>
  </r>
  <r>
    <s v="Santo Amaro Do Maranhão"/>
    <x v="18"/>
    <n v="305"/>
    <n v="0.51800000000000002"/>
    <n v="0.45400000000000001"/>
    <n v="0.41599999999999998"/>
    <n v="4884.17"/>
    <n v="1"/>
    <x v="4131"/>
    <n v="1"/>
    <s v="Baixo"/>
    <x v="3"/>
    <n v="0"/>
    <n v="1"/>
  </r>
  <r>
    <s v="Brunópolis"/>
    <x v="14"/>
    <n v="34"/>
    <n v="0.66"/>
    <n v="0.64600000000000002"/>
    <n v="0.54500000000000004"/>
    <n v="29446.39"/>
    <n v="2"/>
    <x v="4132"/>
    <n v="0"/>
    <s v="Médio"/>
    <x v="2"/>
    <n v="0"/>
    <n v="1"/>
  </r>
  <r>
    <s v="Carnaúba Dos Dantas"/>
    <x v="16"/>
    <n v="370"/>
    <n v="0.65900000000000003"/>
    <n v="0.624"/>
    <n v="0.57699999999999996"/>
    <n v="9389.09"/>
    <n v="9"/>
    <x v="4133"/>
    <n v="0"/>
    <s v="Médio"/>
    <x v="3"/>
    <n v="0"/>
    <n v="0"/>
  </r>
  <r>
    <s v="Santa Terezinha"/>
    <x v="5"/>
    <n v="512"/>
    <n v="0.59299999999999997"/>
    <n v="0.54"/>
    <n v="0.52400000000000002"/>
    <n v="6520.94"/>
    <n v="2"/>
    <x v="4134"/>
    <n v="1"/>
    <s v="Médio"/>
    <x v="3"/>
    <n v="0"/>
    <n v="1"/>
  </r>
  <r>
    <s v="Brejo Grande"/>
    <x v="21"/>
    <n v="337"/>
    <n v="0.54"/>
    <n v="0.51500000000000001"/>
    <n v="0.435"/>
    <n v="9209.34"/>
    <n v="0"/>
    <x v="4135"/>
    <n v="1"/>
    <s v="Baixo"/>
    <x v="3"/>
    <n v="0"/>
    <n v="1"/>
  </r>
  <r>
    <s v="Santa Isabel"/>
    <x v="10"/>
    <n v="53"/>
    <n v="0.68"/>
    <n v="0.65800000000000003"/>
    <n v="0.59299999999999997"/>
    <n v="19788.97"/>
    <n v="1"/>
    <x v="4136"/>
    <n v="0"/>
    <s v="Médio"/>
    <x v="1"/>
    <n v="0"/>
    <n v="1"/>
  </r>
  <r>
    <s v="Tabaí"/>
    <x v="3"/>
    <n v="78"/>
    <n v="0.70099999999999996"/>
    <n v="0.69399999999999995"/>
    <n v="0.59499999999999997"/>
    <n v="16936.439999999999"/>
    <n v="5"/>
    <x v="4137"/>
    <n v="0"/>
    <s v="Alto"/>
    <x v="2"/>
    <n v="0"/>
    <n v="0"/>
  </r>
  <r>
    <s v="Potengi"/>
    <x v="9"/>
    <n v="436"/>
    <n v="0.56200000000000006"/>
    <n v="0.52900000000000003"/>
    <n v="0.441"/>
    <n v="6998.96"/>
    <n v="1"/>
    <x v="4138"/>
    <n v="1"/>
    <s v="Médio"/>
    <x v="3"/>
    <n v="0"/>
    <n v="1"/>
  </r>
  <r>
    <s v="Mato Rico"/>
    <x v="6"/>
    <n v="66"/>
    <n v="0.63200000000000001"/>
    <n v="0.57999999999999996"/>
    <n v="0.53600000000000003"/>
    <n v="20967.86"/>
    <n v="4"/>
    <x v="4139"/>
    <n v="0"/>
    <s v="Médio"/>
    <x v="2"/>
    <n v="0"/>
    <n v="0"/>
  </r>
  <r>
    <s v="Zacarias"/>
    <x v="0"/>
    <n v="104"/>
    <n v="0.73"/>
    <n v="0.69499999999999995"/>
    <n v="0.67400000000000004"/>
    <n v="29149.67"/>
    <n v="1"/>
    <x v="4140"/>
    <n v="0"/>
    <s v="Alto"/>
    <x v="0"/>
    <n v="0"/>
    <n v="1"/>
  </r>
  <r>
    <s v="Parnaguá"/>
    <x v="22"/>
    <n v="414"/>
    <n v="0.57499999999999996"/>
    <n v="0.52600000000000002"/>
    <n v="0.46400000000000002"/>
    <n v="7162.15"/>
    <n v="0"/>
    <x v="4141"/>
    <n v="1"/>
    <s v="Médio"/>
    <x v="3"/>
    <n v="0"/>
    <n v="1"/>
  </r>
  <r>
    <s v="Chalé"/>
    <x v="4"/>
    <n v="127"/>
    <n v="0.65500000000000003"/>
    <n v="0.63600000000000001"/>
    <n v="0.56100000000000005"/>
    <n v="13004.32"/>
    <n v="6"/>
    <x v="4142"/>
    <n v="0"/>
    <s v="Médio"/>
    <x v="0"/>
    <n v="0"/>
    <n v="0"/>
  </r>
  <r>
    <s v="Marcação"/>
    <x v="17"/>
    <n v="211"/>
    <n v="0.52900000000000003"/>
    <n v="0.52500000000000002"/>
    <n v="0.40799999999999997"/>
    <n v="8925.51"/>
    <n v="5"/>
    <x v="4143"/>
    <n v="1"/>
    <s v="Baixo"/>
    <x v="3"/>
    <n v="0"/>
    <n v="0"/>
  </r>
  <r>
    <s v="Iracema Do Oeste"/>
    <x v="6"/>
    <n v="98"/>
    <n v="0.71"/>
    <n v="0.67200000000000004"/>
    <n v="0.63"/>
    <n v="30412.080000000002"/>
    <n v="1"/>
    <x v="4144"/>
    <n v="0"/>
    <s v="Alto"/>
    <x v="2"/>
    <n v="0"/>
    <n v="1"/>
  </r>
  <r>
    <s v="Liberdade"/>
    <x v="4"/>
    <n v="153"/>
    <n v="0.67200000000000004"/>
    <n v="0.67900000000000005"/>
    <n v="0.53700000000000003"/>
    <n v="14210.38"/>
    <n v="0"/>
    <x v="4145"/>
    <n v="0"/>
    <s v="Médio"/>
    <x v="0"/>
    <n v="0"/>
    <n v="1"/>
  </r>
  <r>
    <s v="Pedra Lavrada"/>
    <x v="17"/>
    <n v="189"/>
    <n v="0.57399999999999995"/>
    <n v="0.56399999999999995"/>
    <n v="0.45800000000000002"/>
    <n v="9381.39"/>
    <n v="2"/>
    <x v="4146"/>
    <n v="1"/>
    <s v="Médio"/>
    <x v="3"/>
    <n v="0"/>
    <n v="1"/>
  </r>
  <r>
    <s v="Porto"/>
    <x v="22"/>
    <n v="590"/>
    <n v="0.55000000000000004"/>
    <n v="0.53700000000000003"/>
    <n v="0.40600000000000003"/>
    <n v="6125.79"/>
    <n v="3"/>
    <x v="4147"/>
    <n v="1"/>
    <s v="Baixo"/>
    <x v="3"/>
    <n v="0"/>
    <n v="0"/>
  </r>
  <r>
    <s v="Primeira Cruz"/>
    <x v="18"/>
    <n v="349"/>
    <n v="0.51200000000000001"/>
    <n v="0.44800000000000001"/>
    <n v="0.41399999999999998"/>
    <n v="5000.68"/>
    <n v="0"/>
    <x v="4148"/>
    <n v="1"/>
    <s v="Baixo"/>
    <x v="3"/>
    <n v="0"/>
    <n v="1"/>
  </r>
  <r>
    <s v="Cajueiro Da Praia"/>
    <x v="22"/>
    <n v="166"/>
    <n v="0.54600000000000004"/>
    <n v="0.55100000000000005"/>
    <n v="0.4"/>
    <n v="10051.89"/>
    <n v="0"/>
    <x v="4149"/>
    <n v="1"/>
    <s v="Baixo"/>
    <x v="3"/>
    <n v="0"/>
    <n v="1"/>
  </r>
  <r>
    <s v="Água Branca"/>
    <x v="17"/>
    <n v="266"/>
    <n v="0.56999999999999995"/>
    <n v="0.54200000000000004"/>
    <n v="0.48399999999999999"/>
    <n v="7385.05"/>
    <n v="2"/>
    <x v="4150"/>
    <n v="1"/>
    <s v="Médio"/>
    <x v="3"/>
    <n v="0"/>
    <n v="1"/>
  </r>
  <r>
    <s v="Calçado"/>
    <x v="5"/>
    <n v="270"/>
    <n v="0.56999999999999995"/>
    <n v="0.52900000000000003"/>
    <n v="0.46800000000000003"/>
    <n v="6755.94"/>
    <n v="2"/>
    <x v="4151"/>
    <n v="1"/>
    <s v="Médio"/>
    <x v="3"/>
    <n v="0"/>
    <n v="1"/>
  </r>
  <r>
    <s v="Nova Brasilândia"/>
    <x v="8"/>
    <n v="144"/>
    <n v="0.65"/>
    <n v="0.67300000000000004"/>
    <n v="0.48499999999999999"/>
    <n v="19047.64"/>
    <n v="3"/>
    <x v="4152"/>
    <n v="0"/>
    <s v="Médio"/>
    <x v="1"/>
    <n v="0"/>
    <n v="0"/>
  </r>
  <r>
    <s v="Ninheira"/>
    <x v="4"/>
    <n v="129"/>
    <n v="0.55600000000000005"/>
    <n v="0.52500000000000002"/>
    <n v="0.41799999999999998"/>
    <n v="7228.3"/>
    <n v="3"/>
    <x v="4153"/>
    <n v="1"/>
    <s v="Médio"/>
    <x v="0"/>
    <n v="0"/>
    <n v="0"/>
  </r>
  <r>
    <s v="Matias Olímpio"/>
    <x v="22"/>
    <n v="365"/>
    <n v="0.56200000000000006"/>
    <n v="0.52100000000000002"/>
    <n v="0.438"/>
    <n v="6957.63"/>
    <n v="3"/>
    <x v="4154"/>
    <n v="1"/>
    <s v="Médio"/>
    <x v="3"/>
    <n v="0"/>
    <n v="0"/>
  </r>
  <r>
    <s v="Novo Oriente De Minas"/>
    <x v="4"/>
    <n v="238"/>
    <n v="0.55500000000000005"/>
    <n v="0.56799999999999995"/>
    <n v="0.4"/>
    <n v="6889.06"/>
    <n v="2"/>
    <x v="4155"/>
    <n v="1"/>
    <s v="Médio"/>
    <x v="0"/>
    <n v="0"/>
    <n v="1"/>
  </r>
  <r>
    <s v="Capitão De Campos"/>
    <x v="22"/>
    <n v="403"/>
    <n v="0.58299999999999996"/>
    <n v="0.55200000000000005"/>
    <n v="0.46500000000000002"/>
    <n v="6661.14"/>
    <n v="18"/>
    <x v="4156"/>
    <n v="1"/>
    <s v="Médio"/>
    <x v="3"/>
    <n v="0"/>
    <n v="0"/>
  </r>
  <r>
    <s v="Cardeal Da Silva"/>
    <x v="7"/>
    <n v="196"/>
    <n v="0.55200000000000005"/>
    <n v="0.52300000000000002"/>
    <n v="0.437"/>
    <n v="7597.06"/>
    <n v="2"/>
    <x v="4157"/>
    <n v="1"/>
    <s v="Médio"/>
    <x v="3"/>
    <n v="0"/>
    <n v="1"/>
  </r>
  <r>
    <s v="Santa Mônica"/>
    <x v="6"/>
    <n v="86"/>
    <n v="0.7"/>
    <n v="0.69799999999999995"/>
    <n v="0.63"/>
    <n v="19146.16"/>
    <n v="4"/>
    <x v="4158"/>
    <n v="0"/>
    <s v="Alto"/>
    <x v="2"/>
    <n v="0"/>
    <n v="0"/>
  </r>
  <r>
    <s v="Bonito De Minas"/>
    <x v="4"/>
    <n v="169"/>
    <n v="0.53700000000000003"/>
    <n v="0.51400000000000001"/>
    <n v="0.38800000000000001"/>
    <n v="6876.58"/>
    <n v="11"/>
    <x v="4159"/>
    <n v="1"/>
    <s v="Baixo"/>
    <x v="0"/>
    <n v="0"/>
    <n v="0"/>
  </r>
  <r>
    <s v="Lunardelli"/>
    <x v="6"/>
    <n v="173"/>
    <n v="0.69"/>
    <n v="0.65500000000000003"/>
    <n v="0.60699999999999998"/>
    <n v="14537.91"/>
    <n v="2"/>
    <x v="4160"/>
    <n v="0"/>
    <s v="Médio"/>
    <x v="2"/>
    <n v="0"/>
    <n v="1"/>
  </r>
  <r>
    <s v="Carnaubeira Da Penha"/>
    <x v="5"/>
    <n v="141"/>
    <n v="0.57299999999999995"/>
    <n v="0.49099999999999999"/>
    <n v="0.50800000000000001"/>
    <n v="5824.91"/>
    <n v="39"/>
    <x v="4161"/>
    <n v="1"/>
    <s v="Médio"/>
    <x v="3"/>
    <n v="0"/>
    <n v="0"/>
  </r>
  <r>
    <s v="Aparecida Do Rio Doce"/>
    <x v="10"/>
    <n v="103"/>
    <n v="0.69299999999999995"/>
    <n v="0.7"/>
    <n v="0.58299999999999996"/>
    <n v="29396.37"/>
    <n v="2"/>
    <x v="4162"/>
    <n v="0"/>
    <s v="Médio"/>
    <x v="1"/>
    <n v="0"/>
    <n v="1"/>
  </r>
  <r>
    <s v="Cruzaltense"/>
    <x v="3"/>
    <n v="17"/>
    <n v="0.72"/>
    <n v="0.72399999999999998"/>
    <n v="0.60499999999999998"/>
    <n v="35555.31"/>
    <n v="2"/>
    <x v="4163"/>
    <n v="0"/>
    <s v="Alto"/>
    <x v="2"/>
    <n v="0"/>
    <n v="1"/>
  </r>
  <r>
    <s v="Bom Jesus"/>
    <x v="16"/>
    <n v="435"/>
    <n v="0.58399999999999996"/>
    <n v="0.58299999999999996"/>
    <n v="0.46"/>
    <n v="7248.7"/>
    <n v="8"/>
    <x v="4164"/>
    <n v="1"/>
    <s v="Médio"/>
    <x v="3"/>
    <n v="0"/>
    <n v="0"/>
  </r>
  <r>
    <s v="Ipaporanga"/>
    <x v="9"/>
    <n v="277"/>
    <n v="0.57899999999999996"/>
    <n v="0.502"/>
    <n v="0.50600000000000001"/>
    <n v="6413.7"/>
    <n v="14"/>
    <x v="4165"/>
    <n v="1"/>
    <s v="Médio"/>
    <x v="3"/>
    <n v="0"/>
    <n v="0"/>
  </r>
  <r>
    <s v="Tibau"/>
    <x v="16"/>
    <n v="184"/>
    <n v="0.63500000000000001"/>
    <n v="0.627"/>
    <n v="0.53"/>
    <n v="18152.37"/>
    <n v="2"/>
    <x v="4166"/>
    <n v="0"/>
    <s v="Médio"/>
    <x v="3"/>
    <n v="0"/>
    <n v="1"/>
  </r>
  <r>
    <s v="São Pedro De Alcântara"/>
    <x v="14"/>
    <n v="103"/>
    <n v="0.73"/>
    <n v="0.75700000000000001"/>
    <n v="0.61799999999999999"/>
    <n v="13416.39"/>
    <n v="4"/>
    <x v="4167"/>
    <n v="0"/>
    <s v="Alto"/>
    <x v="2"/>
    <n v="0"/>
    <n v="0"/>
  </r>
  <r>
    <s v="Santa Cecília Do Sul"/>
    <x v="3"/>
    <n v="19"/>
    <n v="0.72499999999999998"/>
    <n v="0.78100000000000003"/>
    <n v="0.58099999999999996"/>
    <n v="43398.31"/>
    <n v="3"/>
    <x v="4168"/>
    <n v="0"/>
    <s v="Alto"/>
    <x v="2"/>
    <n v="0"/>
    <n v="0"/>
  </r>
  <r>
    <s v="Nazária"/>
    <x v="22"/>
    <n v="129"/>
    <n v="0.60199999999999998"/>
    <n v="0.54600000000000004"/>
    <n v="0.51200000000000001"/>
    <n v="8763.73"/>
    <n v="1"/>
    <x v="4169"/>
    <n v="0"/>
    <s v="Médio"/>
    <x v="3"/>
    <n v="0"/>
    <n v="1"/>
  </r>
  <r>
    <s v="Choró"/>
    <x v="9"/>
    <n v="261"/>
    <n v="0.58499999999999996"/>
    <n v="0.49299999999999999"/>
    <n v="0.52300000000000002"/>
    <n v="5496.96"/>
    <n v="18"/>
    <x v="4170"/>
    <n v="1"/>
    <s v="Médio"/>
    <x v="3"/>
    <n v="0"/>
    <n v="0"/>
  </r>
  <r>
    <s v="Água Doce Do Maranhão"/>
    <x v="18"/>
    <n v="234"/>
    <n v="0.5"/>
    <n v="0.49399999999999999"/>
    <n v="0.36299999999999999"/>
    <n v="5929.38"/>
    <n v="0"/>
    <x v="4171"/>
    <n v="1"/>
    <s v="Baixo"/>
    <x v="3"/>
    <n v="0"/>
    <n v="1"/>
  </r>
  <r>
    <s v="Nova Santa Bárbara"/>
    <x v="6"/>
    <n v="178"/>
    <n v="0.68"/>
    <n v="0.66800000000000004"/>
    <n v="0.58799999999999997"/>
    <n v="17483.72"/>
    <n v="0"/>
    <x v="4172"/>
    <n v="0"/>
    <s v="Médio"/>
    <x v="2"/>
    <n v="0"/>
    <n v="1"/>
  </r>
  <r>
    <s v="Novo Planalto"/>
    <x v="10"/>
    <n v="111"/>
    <n v="0.66"/>
    <n v="0.623"/>
    <n v="0.55000000000000004"/>
    <n v="16866.47"/>
    <n v="1"/>
    <x v="4173"/>
    <n v="0"/>
    <s v="Médio"/>
    <x v="1"/>
    <n v="0"/>
    <n v="1"/>
  </r>
  <r>
    <s v="Abaiara"/>
    <x v="9"/>
    <n v="323"/>
    <n v="0.628"/>
    <n v="0.54"/>
    <n v="0.61199999999999999"/>
    <n v="6370.41"/>
    <n v="0"/>
    <x v="4174"/>
    <n v="0"/>
    <s v="Médio"/>
    <x v="3"/>
    <n v="0"/>
    <n v="1"/>
  </r>
  <r>
    <s v="Pequizeiro"/>
    <x v="20"/>
    <n v="157"/>
    <n v="0.627"/>
    <n v="0.58899999999999997"/>
    <n v="0.51800000000000002"/>
    <n v="13498.19"/>
    <n v="0"/>
    <x v="4175"/>
    <n v="0"/>
    <s v="Médio"/>
    <x v="4"/>
    <n v="0"/>
    <n v="1"/>
  </r>
  <r>
    <s v="Guabiju"/>
    <x v="3"/>
    <n v="27"/>
    <n v="0.75800000000000001"/>
    <n v="0.83099999999999996"/>
    <n v="0.61199999999999999"/>
    <n v="45508.2"/>
    <n v="3"/>
    <x v="4176"/>
    <n v="0"/>
    <s v="Alto"/>
    <x v="2"/>
    <n v="0"/>
    <n v="0"/>
  </r>
  <r>
    <s v="Araguaiana"/>
    <x v="8"/>
    <n v="56"/>
    <n v="0.68700000000000006"/>
    <n v="0.67100000000000004"/>
    <n v="0.59099999999999997"/>
    <n v="23880.400000000001"/>
    <n v="0"/>
    <x v="4177"/>
    <n v="0"/>
    <s v="Médio"/>
    <x v="1"/>
    <n v="0"/>
    <n v="1"/>
  </r>
  <r>
    <s v="Pimenteiras"/>
    <x v="22"/>
    <n v="299"/>
    <n v="0.56999999999999995"/>
    <n v="0.55300000000000005"/>
    <n v="0.42299999999999999"/>
    <n v="6123.69"/>
    <n v="6"/>
    <x v="4178"/>
    <n v="1"/>
    <s v="Médio"/>
    <x v="3"/>
    <n v="0"/>
    <n v="0"/>
  </r>
  <r>
    <s v="Lajedo Do Tabocal"/>
    <x v="7"/>
    <n v="344"/>
    <n v="0.58399999999999996"/>
    <n v="0.54500000000000004"/>
    <n v="0.47899999999999998"/>
    <n v="8240.0300000000007"/>
    <n v="1"/>
    <x v="4179"/>
    <n v="1"/>
    <s v="Médio"/>
    <x v="3"/>
    <n v="0"/>
    <n v="1"/>
  </r>
  <r>
    <s v="São Miguel Do Anta"/>
    <x v="4"/>
    <n v="197"/>
    <n v="0.64400000000000002"/>
    <n v="0.61599999999999999"/>
    <n v="0.52300000000000002"/>
    <n v="10384.27"/>
    <n v="2"/>
    <x v="4180"/>
    <n v="0"/>
    <s v="Médio"/>
    <x v="0"/>
    <n v="0"/>
    <n v="1"/>
  </r>
  <r>
    <s v="Luisburgo"/>
    <x v="4"/>
    <n v="119"/>
    <n v="0.60799999999999998"/>
    <n v="0.61"/>
    <n v="0.45500000000000002"/>
    <n v="11384.92"/>
    <n v="8"/>
    <x v="4181"/>
    <n v="0"/>
    <s v="Médio"/>
    <x v="0"/>
    <n v="0"/>
    <n v="0"/>
  </r>
  <r>
    <s v="Imaculada"/>
    <x v="17"/>
    <n v="382"/>
    <n v="0.55700000000000005"/>
    <n v="0.52400000000000002"/>
    <n v="0.46100000000000002"/>
    <n v="6172.94"/>
    <n v="12"/>
    <x v="4182"/>
    <n v="1"/>
    <s v="Médio"/>
    <x v="3"/>
    <n v="0"/>
    <n v="0"/>
  </r>
  <r>
    <s v="Ibiaí"/>
    <x v="4"/>
    <n v="392"/>
    <n v="0.61399999999999999"/>
    <n v="0.56499999999999995"/>
    <n v="0.51600000000000001"/>
    <n v="8697.06"/>
    <n v="1"/>
    <x v="4183"/>
    <n v="0"/>
    <s v="Médio"/>
    <x v="0"/>
    <n v="0"/>
    <n v="1"/>
  </r>
  <r>
    <s v="Ribeirãozinho"/>
    <x v="8"/>
    <n v="90"/>
    <n v="0.69"/>
    <n v="0.69399999999999995"/>
    <n v="0.59499999999999997"/>
    <n v="31510.34"/>
    <n v="1"/>
    <x v="4184"/>
    <n v="0"/>
    <s v="Médio"/>
    <x v="1"/>
    <n v="0"/>
    <n v="1"/>
  </r>
  <r>
    <s v="Moraújo"/>
    <x v="9"/>
    <n v="226"/>
    <n v="0.58099999999999996"/>
    <n v="0.495"/>
    <n v="0.51600000000000001"/>
    <n v="8468.58"/>
    <n v="1"/>
    <x v="4185"/>
    <n v="1"/>
    <s v="Médio"/>
    <x v="3"/>
    <n v="0"/>
    <n v="1"/>
  </r>
  <r>
    <s v="Bom Jesus Do Sul"/>
    <x v="6"/>
    <n v="57"/>
    <n v="0.7"/>
    <n v="0.64"/>
    <n v="0.65600000000000003"/>
    <n v="19339.16"/>
    <n v="8"/>
    <x v="4186"/>
    <n v="0"/>
    <s v="Alto"/>
    <x v="2"/>
    <n v="0"/>
    <n v="0"/>
  </r>
  <r>
    <s v="Aparecida"/>
    <x v="17"/>
    <n v="223"/>
    <n v="0.57799999999999996"/>
    <n v="0.56699999999999995"/>
    <n v="0.45600000000000002"/>
    <n v="8687.49"/>
    <n v="14"/>
    <x v="4187"/>
    <n v="1"/>
    <s v="Médio"/>
    <x v="3"/>
    <n v="0"/>
    <n v="0"/>
  </r>
  <r>
    <s v="Pedra Bonita"/>
    <x v="4"/>
    <n v="141"/>
    <n v="0.57299999999999995"/>
    <n v="0.55700000000000005"/>
    <n v="0.45700000000000002"/>
    <n v="10232.75"/>
    <n v="11"/>
    <x v="4188"/>
    <n v="1"/>
    <s v="Médio"/>
    <x v="0"/>
    <n v="0"/>
    <n v="0"/>
  </r>
  <r>
    <s v="Tacima"/>
    <x v="17"/>
    <n v="288"/>
    <n v="0.55100000000000005"/>
    <n v="0.51300000000000001"/>
    <n v="0.45"/>
    <n v="6653.42"/>
    <n v="1"/>
    <x v="4189"/>
    <n v="1"/>
    <s v="Médio"/>
    <x v="3"/>
    <n v="0"/>
    <n v="1"/>
  </r>
  <r>
    <s v="Catolândia"/>
    <x v="7"/>
    <n v="63"/>
    <n v="0.57999999999999996"/>
    <n v="0.55400000000000005"/>
    <n v="0.45200000000000001"/>
    <n v="19612.740000000002"/>
    <n v="0"/>
    <x v="4190"/>
    <n v="1"/>
    <s v="Médio"/>
    <x v="3"/>
    <n v="0"/>
    <n v="1"/>
  </r>
  <r>
    <s v="Colares"/>
    <x v="12"/>
    <n v="305"/>
    <n v="0.60199999999999998"/>
    <n v="0.54100000000000004"/>
    <n v="0.52800000000000002"/>
    <n v="6179.79"/>
    <n v="2"/>
    <x v="4191"/>
    <n v="0"/>
    <s v="Médio"/>
    <x v="4"/>
    <n v="0"/>
    <n v="1"/>
  </r>
  <r>
    <s v="Santo Expedito Do Sul"/>
    <x v="3"/>
    <n v="48"/>
    <n v="0.73199999999999998"/>
    <n v="0.67900000000000005"/>
    <n v="0.67700000000000005"/>
    <n v="29193.18"/>
    <n v="0"/>
    <x v="4192"/>
    <n v="0"/>
    <s v="Alto"/>
    <x v="2"/>
    <n v="0"/>
    <n v="1"/>
  </r>
  <r>
    <s v="Baliza"/>
    <x v="10"/>
    <n v="51"/>
    <n v="0.65500000000000003"/>
    <n v="0.61399999999999999"/>
    <n v="0.55800000000000005"/>
    <n v="15828.43"/>
    <n v="1"/>
    <x v="4193"/>
    <n v="0"/>
    <s v="Médio"/>
    <x v="1"/>
    <n v="0"/>
    <n v="1"/>
  </r>
  <r>
    <s v="Setubinha"/>
    <x v="4"/>
    <n v="218"/>
    <n v="0.54200000000000004"/>
    <n v="0.53600000000000003"/>
    <n v="0.4"/>
    <n v="6038.86"/>
    <n v="5"/>
    <x v="4194"/>
    <n v="1"/>
    <s v="Baixo"/>
    <x v="0"/>
    <n v="0"/>
    <n v="0"/>
  </r>
  <r>
    <s v="Engenheiro Navarro"/>
    <x v="4"/>
    <n v="285"/>
    <n v="0.65500000000000003"/>
    <n v="0.59899999999999998"/>
    <n v="0.59399999999999997"/>
    <n v="9794.4699999999993"/>
    <n v="0"/>
    <x v="4195"/>
    <n v="0"/>
    <s v="Médio"/>
    <x v="0"/>
    <n v="0"/>
    <n v="1"/>
  </r>
  <r>
    <s v="Santa Terezinha"/>
    <x v="7"/>
    <n v="126"/>
    <n v="0.59"/>
    <n v="0.54900000000000004"/>
    <n v="0.45900000000000002"/>
    <n v="6796.16"/>
    <n v="12"/>
    <x v="4196"/>
    <n v="1"/>
    <s v="Médio"/>
    <x v="3"/>
    <n v="0"/>
    <n v="0"/>
  </r>
  <r>
    <s v="Caracol"/>
    <x v="22"/>
    <n v="316"/>
    <n v="0.55200000000000005"/>
    <n v="0.53300000000000003"/>
    <n v="0.40899999999999997"/>
    <n v="6742.17"/>
    <n v="2"/>
    <x v="4197"/>
    <n v="1"/>
    <s v="Médio"/>
    <x v="3"/>
    <n v="0"/>
    <n v="1"/>
  </r>
  <r>
    <s v="Belém De Maria"/>
    <x v="5"/>
    <n v="500"/>
    <n v="0.57799999999999996"/>
    <n v="0.53700000000000003"/>
    <n v="0.47899999999999998"/>
    <n v="6030.04"/>
    <n v="1"/>
    <x v="4198"/>
    <n v="1"/>
    <s v="Médio"/>
    <x v="3"/>
    <n v="0"/>
    <n v="1"/>
  </r>
  <r>
    <s v="Poranga"/>
    <x v="9"/>
    <n v="505"/>
    <n v="0.58099999999999996"/>
    <n v="0.52700000000000002"/>
    <n v="0.5"/>
    <n v="5882.43"/>
    <n v="13"/>
    <x v="4199"/>
    <n v="1"/>
    <s v="Médio"/>
    <x v="3"/>
    <n v="0"/>
    <n v="0"/>
  </r>
  <r>
    <s v="Bonfinópolis"/>
    <x v="10"/>
    <n v="419"/>
    <n v="0.68"/>
    <n v="0.67100000000000004"/>
    <n v="0.57999999999999996"/>
    <n v="8096.93"/>
    <n v="9"/>
    <x v="4200"/>
    <n v="0"/>
    <s v="Médio"/>
    <x v="1"/>
    <n v="0"/>
    <n v="0"/>
  </r>
  <r>
    <s v="Jumirim"/>
    <x v="0"/>
    <n v="73"/>
    <n v="0.74099999999999999"/>
    <n v="0.72099999999999997"/>
    <n v="0.65500000000000003"/>
    <n v="22526.58"/>
    <n v="1"/>
    <x v="4201"/>
    <n v="0"/>
    <s v="Alto"/>
    <x v="0"/>
    <n v="0"/>
    <n v="1"/>
  </r>
  <r>
    <s v="Vista Alegre"/>
    <x v="3"/>
    <n v="48"/>
    <n v="0.74"/>
    <n v="0.76"/>
    <n v="0.63100000000000001"/>
    <n v="24906.86"/>
    <n v="1"/>
    <x v="4202"/>
    <n v="0"/>
    <s v="Alto"/>
    <x v="2"/>
    <n v="0"/>
    <n v="1"/>
  </r>
  <r>
    <s v="Betânia"/>
    <x v="5"/>
    <n v="295"/>
    <n v="0.56000000000000005"/>
    <n v="0.53300000000000003"/>
    <n v="0.441"/>
    <n v="5700.24"/>
    <n v="1"/>
    <x v="4203"/>
    <n v="1"/>
    <s v="Médio"/>
    <x v="3"/>
    <n v="0"/>
    <n v="1"/>
  </r>
  <r>
    <s v="Altamira Do Paraná"/>
    <x v="6"/>
    <n v="94"/>
    <n v="0.66700000000000004"/>
    <n v="0.66700000000000004"/>
    <n v="0.57099999999999995"/>
    <n v="22829.16"/>
    <n v="1"/>
    <x v="4204"/>
    <n v="0"/>
    <s v="Médio"/>
    <x v="2"/>
    <n v="0"/>
    <n v="1"/>
  </r>
  <r>
    <s v="Caturaí"/>
    <x v="10"/>
    <n v="227"/>
    <n v="0.66400000000000003"/>
    <n v="0.66500000000000004"/>
    <n v="0.54"/>
    <n v="14316.01"/>
    <n v="2"/>
    <x v="4205"/>
    <n v="0"/>
    <s v="Médio"/>
    <x v="1"/>
    <n v="0"/>
    <n v="1"/>
  </r>
  <r>
    <s v="Barrolândia"/>
    <x v="20"/>
    <n v="286"/>
    <n v="0.64200000000000002"/>
    <n v="0.6"/>
    <n v="0.54100000000000004"/>
    <n v="12756.2"/>
    <n v="0"/>
    <x v="4206"/>
    <n v="0"/>
    <s v="Médio"/>
    <x v="4"/>
    <n v="0"/>
    <n v="1"/>
  </r>
  <r>
    <s v="Serra Caiada"/>
    <x v="16"/>
    <n v="431"/>
    <n v="0.56299999999999994"/>
    <n v="0.55200000000000005"/>
    <n v="0.45300000000000001"/>
    <n v="7191.01"/>
    <n v="1"/>
    <x v="4207"/>
    <n v="1"/>
    <s v="Médio"/>
    <x v="3"/>
    <n v="0"/>
    <n v="1"/>
  </r>
  <r>
    <s v="Guimarães"/>
    <x v="18"/>
    <n v="471"/>
    <n v="0.625"/>
    <n v="0.53500000000000003"/>
    <n v="0.59199999999999997"/>
    <n v="6068.39"/>
    <n v="0"/>
    <x v="4208"/>
    <n v="0"/>
    <s v="Médio"/>
    <x v="3"/>
    <n v="0"/>
    <n v="1"/>
  </r>
  <r>
    <s v="Santo Afonso"/>
    <x v="8"/>
    <n v="89"/>
    <n v="0.69"/>
    <n v="0.65500000000000003"/>
    <n v="0.59899999999999998"/>
    <n v="23443.37"/>
    <n v="2"/>
    <x v="4209"/>
    <n v="0"/>
    <s v="Médio"/>
    <x v="1"/>
    <n v="0"/>
    <n v="1"/>
  </r>
  <r>
    <s v="Manaíra"/>
    <x v="17"/>
    <n v="462"/>
    <n v="0.54"/>
    <n v="0.53700000000000003"/>
    <n v="0.42599999999999999"/>
    <n v="6431.6"/>
    <n v="3"/>
    <x v="4210"/>
    <n v="1"/>
    <s v="Baixo"/>
    <x v="3"/>
    <n v="0"/>
    <n v="0"/>
  </r>
  <r>
    <s v="Macajuba"/>
    <x v="7"/>
    <n v="474"/>
    <n v="0.52400000000000002"/>
    <n v="0.51500000000000001"/>
    <n v="0.35799999999999998"/>
    <n v="5992.19"/>
    <n v="0"/>
    <x v="4211"/>
    <n v="1"/>
    <s v="Baixo"/>
    <x v="3"/>
    <n v="0"/>
    <n v="1"/>
  </r>
  <r>
    <s v="Pinhal"/>
    <x v="3"/>
    <n v="68"/>
    <n v="0.72"/>
    <n v="0.70099999999999996"/>
    <n v="0.624"/>
    <n v="27214.42"/>
    <n v="0"/>
    <x v="4212"/>
    <n v="0"/>
    <s v="Alto"/>
    <x v="2"/>
    <n v="0"/>
    <n v="1"/>
  </r>
  <r>
    <s v="Monte Alegre Dos Campos"/>
    <x v="3"/>
    <n v="31"/>
    <n v="0.65"/>
    <n v="0.66700000000000004"/>
    <n v="0.501"/>
    <n v="21913.91"/>
    <n v="0"/>
    <x v="4213"/>
    <n v="0"/>
    <s v="Médio"/>
    <x v="2"/>
    <n v="0"/>
    <n v="1"/>
  </r>
  <r>
    <s v="Avelino Lopes"/>
    <x v="22"/>
    <n v="447"/>
    <n v="0.55000000000000004"/>
    <n v="0.53200000000000003"/>
    <n v="0.442"/>
    <n v="6192.54"/>
    <n v="2"/>
    <x v="4214"/>
    <n v="1"/>
    <s v="Baixo"/>
    <x v="3"/>
    <n v="0"/>
    <n v="1"/>
  </r>
  <r>
    <s v="Juru"/>
    <x v="17"/>
    <n v="271"/>
    <n v="0.56999999999999995"/>
    <n v="0.55200000000000005"/>
    <n v="0.443"/>
    <n v="7187.13"/>
    <n v="8"/>
    <x v="4215"/>
    <n v="1"/>
    <s v="Médio"/>
    <x v="3"/>
    <n v="0"/>
    <n v="0"/>
  </r>
  <r>
    <s v="Planalto Da Serra"/>
    <x v="8"/>
    <n v="158"/>
    <n v="0.66"/>
    <n v="0.61499999999999999"/>
    <n v="0.56499999999999995"/>
    <n v="27092.1"/>
    <n v="4"/>
    <x v="4216"/>
    <n v="0"/>
    <s v="Médio"/>
    <x v="1"/>
    <n v="0"/>
    <n v="0"/>
  </r>
  <r>
    <s v="Cordislândia"/>
    <x v="4"/>
    <n v="146"/>
    <n v="0.66"/>
    <n v="0.65400000000000003"/>
    <n v="0.54400000000000004"/>
    <n v="19804.490000000002"/>
    <n v="1"/>
    <x v="4217"/>
    <n v="0"/>
    <s v="Médio"/>
    <x v="0"/>
    <n v="0"/>
    <n v="1"/>
  </r>
  <r>
    <s v="Glória D'Oeste"/>
    <x v="8"/>
    <n v="105"/>
    <n v="0.71"/>
    <n v="0.68400000000000005"/>
    <n v="0.63600000000000001"/>
    <n v="23742.42"/>
    <n v="3"/>
    <x v="4218"/>
    <n v="0"/>
    <s v="Alto"/>
    <x v="1"/>
    <n v="0"/>
    <n v="0"/>
  </r>
  <r>
    <s v="Itaquara"/>
    <x v="7"/>
    <n v="291"/>
    <n v="0.55000000000000004"/>
    <n v="0.53900000000000003"/>
    <n v="0.41099999999999998"/>
    <n v="8280.01"/>
    <n v="1"/>
    <x v="4219"/>
    <n v="1"/>
    <s v="Baixo"/>
    <x v="3"/>
    <n v="0"/>
    <n v="1"/>
  </r>
  <r>
    <s v="Acorizal"/>
    <x v="8"/>
    <n v="160"/>
    <n v="0.628"/>
    <n v="0.59399999999999997"/>
    <n v="0.51"/>
    <n v="13362.95"/>
    <n v="0"/>
    <x v="4220"/>
    <n v="0"/>
    <s v="Médio"/>
    <x v="1"/>
    <n v="0"/>
    <n v="1"/>
  </r>
  <r>
    <s v="Patrocínio Do Muriaé"/>
    <x v="4"/>
    <n v="171"/>
    <n v="0.68200000000000005"/>
    <n v="0.69099999999999995"/>
    <n v="0.57599999999999996"/>
    <n v="12537.77"/>
    <n v="2"/>
    <x v="4221"/>
    <n v="0"/>
    <s v="Médio"/>
    <x v="0"/>
    <n v="0"/>
    <n v="1"/>
  </r>
  <r>
    <s v="Dois Riachos"/>
    <x v="19"/>
    <n v="386"/>
    <n v="0.53200000000000003"/>
    <n v="0.51300000000000001"/>
    <n v="0.38500000000000001"/>
    <n v="6282.18"/>
    <n v="0"/>
    <x v="4222"/>
    <n v="1"/>
    <s v="Baixo"/>
    <x v="3"/>
    <n v="0"/>
    <n v="1"/>
  </r>
  <r>
    <s v="Novo Horizonte"/>
    <x v="7"/>
    <n v="232"/>
    <n v="0.59699999999999998"/>
    <n v="0.55800000000000005"/>
    <n v="0.503"/>
    <n v="5681.88"/>
    <n v="18"/>
    <x v="4223"/>
    <n v="1"/>
    <s v="Médio"/>
    <x v="3"/>
    <n v="0"/>
    <n v="0"/>
  </r>
  <r>
    <s v="Junco Do Seridó"/>
    <x v="17"/>
    <n v="271"/>
    <n v="0.61699999999999999"/>
    <n v="0.57099999999999995"/>
    <n v="0.57599999999999996"/>
    <n v="9885.94"/>
    <n v="1"/>
    <x v="4224"/>
    <n v="0"/>
    <s v="Médio"/>
    <x v="3"/>
    <n v="0"/>
    <n v="1"/>
  </r>
  <r>
    <s v="Martinópole"/>
    <x v="9"/>
    <n v="542"/>
    <n v="0.59899999999999998"/>
    <n v="0.54100000000000004"/>
    <n v="0.52200000000000002"/>
    <n v="6385.95"/>
    <n v="1"/>
    <x v="4225"/>
    <n v="1"/>
    <s v="Médio"/>
    <x v="3"/>
    <n v="0"/>
    <n v="1"/>
  </r>
  <r>
    <s v="Axixá"/>
    <x v="18"/>
    <n v="328"/>
    <n v="0.64"/>
    <n v="0.53500000000000003"/>
    <n v="0.63400000000000001"/>
    <n v="5873.19"/>
    <n v="1"/>
    <x v="4226"/>
    <n v="0"/>
    <s v="Médio"/>
    <x v="3"/>
    <n v="0"/>
    <n v="1"/>
  </r>
  <r>
    <s v="Santa Amélia"/>
    <x v="6"/>
    <n v="156"/>
    <n v="0.65300000000000002"/>
    <n v="0.65500000000000003"/>
    <n v="0.52600000000000002"/>
    <n v="19198.419999999998"/>
    <n v="4"/>
    <x v="4227"/>
    <n v="0"/>
    <s v="Médio"/>
    <x v="2"/>
    <n v="0"/>
    <n v="0"/>
  </r>
  <r>
    <s v="Nova Fátima"/>
    <x v="7"/>
    <n v="299"/>
    <n v="0.59699999999999998"/>
    <n v="0.57499999999999996"/>
    <n v="0.501"/>
    <n v="8632.01"/>
    <n v="1"/>
    <x v="4228"/>
    <n v="1"/>
    <s v="Médio"/>
    <x v="3"/>
    <n v="0"/>
    <n v="1"/>
  </r>
  <r>
    <s v="São Bento Abade"/>
    <x v="4"/>
    <n v="268"/>
    <n v="0.67200000000000004"/>
    <n v="0.65100000000000002"/>
    <n v="0.58099999999999996"/>
    <n v="13698.89"/>
    <n v="1"/>
    <x v="4229"/>
    <n v="0"/>
    <s v="Médio"/>
    <x v="0"/>
    <n v="0"/>
    <n v="1"/>
  </r>
  <r>
    <s v="Santo Antônio Do Grama"/>
    <x v="4"/>
    <n v="160"/>
    <n v="0.63300000000000001"/>
    <n v="0.626"/>
    <n v="0.49299999999999999"/>
    <n v="17092.07"/>
    <n v="2"/>
    <x v="4230"/>
    <n v="0"/>
    <s v="Médio"/>
    <x v="0"/>
    <n v="0"/>
    <n v="1"/>
  </r>
  <r>
    <s v="Ouro Branco"/>
    <x v="19"/>
    <n v="516"/>
    <n v="0.54700000000000004"/>
    <n v="0.53800000000000003"/>
    <n v="0.434"/>
    <n v="6021.73"/>
    <n v="1"/>
    <x v="4231"/>
    <n v="1"/>
    <s v="Baixo"/>
    <x v="3"/>
    <n v="0"/>
    <n v="1"/>
  </r>
  <r>
    <s v="São Valério"/>
    <x v="20"/>
    <n v="189"/>
    <n v="0.64300000000000002"/>
    <n v="0.60499999999999998"/>
    <n v="0.53900000000000003"/>
    <n v="16763.310000000001"/>
    <n v="1"/>
    <x v="4232"/>
    <n v="0"/>
    <s v="Médio"/>
    <x v="4"/>
    <n v="0"/>
    <n v="1"/>
  </r>
  <r>
    <s v="Cutias"/>
    <x v="24"/>
    <n v="222"/>
    <n v="0.628"/>
    <n v="0.57599999999999996"/>
    <n v="0.56599999999999995"/>
    <n v="12621.63"/>
    <n v="9"/>
    <x v="4233"/>
    <n v="0"/>
    <s v="Médio"/>
    <x v="4"/>
    <n v="0"/>
    <n v="0"/>
  </r>
  <r>
    <s v="Terra Alta"/>
    <x v="12"/>
    <n v="310"/>
    <n v="0.60499999999999998"/>
    <n v="0.55500000000000005"/>
    <n v="0.53600000000000003"/>
    <n v="6181.26"/>
    <n v="18"/>
    <x v="4234"/>
    <n v="0"/>
    <s v="Médio"/>
    <x v="4"/>
    <n v="0"/>
    <n v="0"/>
  </r>
  <r>
    <s v="São João Das Missões"/>
    <x v="4"/>
    <n v="185"/>
    <n v="0.52900000000000003"/>
    <n v="0.502"/>
    <n v="0.38100000000000001"/>
    <n v="5446.6"/>
    <n v="10"/>
    <x v="4235"/>
    <n v="1"/>
    <s v="Baixo"/>
    <x v="0"/>
    <n v="0"/>
    <n v="0"/>
  </r>
  <r>
    <s v="Rondolândia"/>
    <x v="8"/>
    <n v="69"/>
    <n v="0.64"/>
    <n v="0.61899999999999999"/>
    <n v="0.53"/>
    <n v="18163.23"/>
    <n v="1"/>
    <x v="4236"/>
    <n v="0"/>
    <s v="Médio"/>
    <x v="1"/>
    <n v="0"/>
    <n v="1"/>
  </r>
  <r>
    <s v="Dionísio"/>
    <x v="4"/>
    <n v="359"/>
    <n v="0.7"/>
    <n v="0.65100000000000002"/>
    <n v="0.64700000000000002"/>
    <n v="8246"/>
    <n v="2"/>
    <x v="4237"/>
    <n v="0"/>
    <s v="Alto"/>
    <x v="0"/>
    <n v="0"/>
    <n v="1"/>
  </r>
  <r>
    <s v="Tuparetama"/>
    <x v="5"/>
    <n v="356"/>
    <n v="0.63400000000000001"/>
    <n v="0.61199999999999999"/>
    <n v="0.55700000000000005"/>
    <n v="8460.7000000000007"/>
    <n v="9"/>
    <x v="4238"/>
    <n v="0"/>
    <s v="Médio"/>
    <x v="3"/>
    <n v="0"/>
    <n v="0"/>
  </r>
  <r>
    <s v="Tunas"/>
    <x v="3"/>
    <n v="63"/>
    <n v="0.65700000000000003"/>
    <n v="0.65900000000000003"/>
    <n v="0.54100000000000004"/>
    <n v="15013.2"/>
    <n v="5"/>
    <x v="4239"/>
    <n v="0"/>
    <s v="Médio"/>
    <x v="2"/>
    <n v="0"/>
    <n v="0"/>
  </r>
  <r>
    <s v="Barra Longa"/>
    <x v="4"/>
    <n v="84"/>
    <n v="0.624"/>
    <n v="0.61299999999999999"/>
    <n v="0.48199999999999998"/>
    <n v="12061.73"/>
    <n v="6"/>
    <x v="4240"/>
    <n v="0"/>
    <s v="Médio"/>
    <x v="0"/>
    <n v="0"/>
    <n v="0"/>
  </r>
  <r>
    <s v="Santa Rita Do Novo Destino"/>
    <x v="10"/>
    <n v="67"/>
    <n v="0.63400000000000001"/>
    <n v="0.63900000000000001"/>
    <n v="0.48699999999999999"/>
    <n v="20572.349999999999"/>
    <n v="0"/>
    <x v="4241"/>
    <n v="0"/>
    <s v="Médio"/>
    <x v="1"/>
    <n v="0"/>
    <n v="1"/>
  </r>
  <r>
    <s v="Dom Expedito Lopes"/>
    <x v="22"/>
    <n v="195"/>
    <n v="0.60099999999999998"/>
    <n v="0.58299999999999996"/>
    <n v="0.48799999999999999"/>
    <n v="10158.23"/>
    <n v="2"/>
    <x v="4242"/>
    <n v="0"/>
    <s v="Médio"/>
    <x v="3"/>
    <n v="0"/>
    <n v="1"/>
  </r>
  <r>
    <s v="Lago Dos Rodrigues"/>
    <x v="18"/>
    <n v="365"/>
    <n v="0.60199999999999998"/>
    <n v="0.55500000000000005"/>
    <n v="0.53400000000000003"/>
    <n v="7904.7"/>
    <n v="1"/>
    <x v="4243"/>
    <n v="0"/>
    <s v="Médio"/>
    <x v="3"/>
    <n v="0"/>
    <n v="1"/>
  </r>
  <r>
    <s v="Castanheiras"/>
    <x v="23"/>
    <n v="52"/>
    <n v="0.66"/>
    <n v="0.65"/>
    <n v="0.54700000000000004"/>
    <n v="19165.439999999999"/>
    <n v="1"/>
    <x v="4244"/>
    <n v="0"/>
    <s v="Médio"/>
    <x v="4"/>
    <n v="0"/>
    <n v="1"/>
  </r>
  <r>
    <s v="Mulungu"/>
    <x v="17"/>
    <n v="301"/>
    <n v="0.56499999999999995"/>
    <n v="0.54800000000000004"/>
    <n v="0.42299999999999999"/>
    <n v="6942.11"/>
    <n v="5"/>
    <x v="4245"/>
    <n v="1"/>
    <s v="Médio"/>
    <x v="3"/>
    <n v="0"/>
    <n v="0"/>
  </r>
  <r>
    <s v="Barão De Antonina"/>
    <x v="0"/>
    <n v="106"/>
    <n v="0.71099999999999997"/>
    <n v="0.67600000000000005"/>
    <n v="0.64900000000000002"/>
    <n v="20287.75"/>
    <n v="1"/>
    <x v="4246"/>
    <n v="0"/>
    <s v="Alto"/>
    <x v="0"/>
    <n v="0"/>
    <n v="1"/>
  </r>
  <r>
    <s v="Anísio De Abreu"/>
    <x v="22"/>
    <n v="325"/>
    <n v="0.59399999999999997"/>
    <n v="0.53400000000000003"/>
    <n v="0.51200000000000001"/>
    <n v="7077.4"/>
    <n v="3"/>
    <x v="4247"/>
    <n v="1"/>
    <s v="Médio"/>
    <x v="3"/>
    <n v="0"/>
    <n v="0"/>
  </r>
  <r>
    <s v="Jaquirana"/>
    <x v="3"/>
    <n v="162"/>
    <n v="0.61399999999999999"/>
    <n v="0.626"/>
    <n v="0.47499999999999998"/>
    <n v="16587.330000000002"/>
    <n v="0"/>
    <x v="4248"/>
    <n v="0"/>
    <s v="Médio"/>
    <x v="2"/>
    <n v="0"/>
    <n v="1"/>
  </r>
  <r>
    <s v="Galinhos"/>
    <x v="16"/>
    <n v="63"/>
    <n v="0.56399999999999995"/>
    <n v="0.57799999999999996"/>
    <n v="0.42899999999999999"/>
    <n v="25677.93"/>
    <n v="2"/>
    <x v="4249"/>
    <n v="1"/>
    <s v="Médio"/>
    <x v="3"/>
    <n v="0"/>
    <n v="1"/>
  </r>
  <r>
    <s v="Anhumas"/>
    <x v="0"/>
    <n v="164"/>
    <n v="0.74099999999999999"/>
    <n v="0.68300000000000005"/>
    <n v="0.70599999999999996"/>
    <n v="16891.98"/>
    <n v="1"/>
    <x v="4250"/>
    <n v="0"/>
    <s v="Alto"/>
    <x v="0"/>
    <n v="0"/>
    <n v="1"/>
  </r>
  <r>
    <s v="Pitangueiras"/>
    <x v="6"/>
    <n v="113"/>
    <n v="0.71"/>
    <n v="0.67"/>
    <n v="0.63400000000000001"/>
    <n v="21874.69"/>
    <n v="0"/>
    <x v="4251"/>
    <n v="0"/>
    <s v="Alto"/>
    <x v="2"/>
    <n v="0"/>
    <n v="1"/>
  </r>
  <r>
    <s v="Colinas"/>
    <x v="3"/>
    <n v="39"/>
    <n v="0.76500000000000001"/>
    <n v="0.78600000000000003"/>
    <n v="0.67800000000000005"/>
    <n v="27180.240000000002"/>
    <n v="3"/>
    <x v="4252"/>
    <n v="0"/>
    <s v="Alto"/>
    <x v="2"/>
    <n v="0"/>
    <n v="0"/>
  </r>
  <r>
    <s v="Apuarema"/>
    <x v="7"/>
    <n v="320"/>
    <n v="0.55200000000000005"/>
    <n v="0.55500000000000005"/>
    <n v="0.41299999999999998"/>
    <n v="8768.7999999999993"/>
    <n v="8"/>
    <x v="4253"/>
    <n v="1"/>
    <s v="Médio"/>
    <x v="3"/>
    <n v="0"/>
    <n v="0"/>
  </r>
  <r>
    <s v="Rubinéia"/>
    <x v="0"/>
    <n v="95"/>
    <n v="0.75900000000000001"/>
    <n v="0.71299999999999997"/>
    <n v="0.72599999999999998"/>
    <n v="22035.61"/>
    <n v="1"/>
    <x v="4254"/>
    <n v="0"/>
    <s v="Alto"/>
    <x v="0"/>
    <n v="0"/>
    <n v="1"/>
  </r>
  <r>
    <s v="Marumbi"/>
    <x v="6"/>
    <n v="134"/>
    <n v="0.72099999999999997"/>
    <n v="0.70499999999999996"/>
    <n v="0.64300000000000002"/>
    <n v="14258.75"/>
    <n v="1"/>
    <x v="4255"/>
    <n v="0"/>
    <s v="Alto"/>
    <x v="2"/>
    <n v="0"/>
    <n v="1"/>
  </r>
  <r>
    <s v="Cristianópolis"/>
    <x v="10"/>
    <n v="137"/>
    <n v="0.68799999999999994"/>
    <n v="0.70299999999999996"/>
    <n v="0.55400000000000005"/>
    <n v="22427.18"/>
    <n v="2"/>
    <x v="4256"/>
    <n v="0"/>
    <s v="Médio"/>
    <x v="1"/>
    <n v="0"/>
    <n v="1"/>
  </r>
  <r>
    <s v="Sandolândia"/>
    <x v="20"/>
    <n v="119"/>
    <n v="0.65900000000000003"/>
    <n v="0.626"/>
    <n v="0.57799999999999996"/>
    <n v="19827.64"/>
    <n v="2"/>
    <x v="4257"/>
    <n v="0"/>
    <s v="Médio"/>
    <x v="4"/>
    <n v="0"/>
    <n v="1"/>
  </r>
  <r>
    <s v="Maravilha"/>
    <x v="19"/>
    <n v="355"/>
    <n v="0.56899999999999995"/>
    <n v="0.53900000000000003"/>
    <n v="0.46"/>
    <n v="7037.56"/>
    <n v="1"/>
    <x v="4258"/>
    <n v="1"/>
    <s v="Médio"/>
    <x v="3"/>
    <n v="0"/>
    <n v="1"/>
  </r>
  <r>
    <s v="Piedade Dos Gerais"/>
    <x v="4"/>
    <n v="111"/>
    <n v="0.626"/>
    <n v="0.64500000000000002"/>
    <n v="0.45300000000000001"/>
    <n v="13594.94"/>
    <n v="6"/>
    <x v="4259"/>
    <n v="0"/>
    <s v="Médio"/>
    <x v="0"/>
    <n v="0"/>
    <n v="0"/>
  </r>
  <r>
    <s v="Felipe Guerra"/>
    <x v="16"/>
    <n v="207"/>
    <n v="0.63600000000000001"/>
    <n v="0.58199999999999996"/>
    <n v="0.57499999999999996"/>
    <n v="11158.69"/>
    <n v="0"/>
    <x v="4260"/>
    <n v="0"/>
    <s v="Médio"/>
    <x v="3"/>
    <n v="0"/>
    <n v="1"/>
  </r>
  <r>
    <s v="Riacho Dos Cavalos"/>
    <x v="17"/>
    <n v="263"/>
    <n v="0.56799999999999995"/>
    <n v="0.54600000000000004"/>
    <n v="0.44700000000000001"/>
    <n v="7834.02"/>
    <n v="1"/>
    <x v="4261"/>
    <n v="1"/>
    <s v="Médio"/>
    <x v="3"/>
    <n v="0"/>
    <n v="1"/>
  </r>
  <r>
    <s v="Esperança Do Sul"/>
    <x v="3"/>
    <n v="32"/>
    <n v="0.66"/>
    <n v="0.66500000000000004"/>
    <n v="0.55000000000000004"/>
    <n v="20843.04"/>
    <n v="5"/>
    <x v="4262"/>
    <n v="0"/>
    <s v="Médio"/>
    <x v="2"/>
    <n v="0"/>
    <n v="0"/>
  </r>
  <r>
    <s v="Matina"/>
    <x v="7"/>
    <n v="269"/>
    <n v="0.56999999999999995"/>
    <n v="0.53800000000000003"/>
    <n v="0.46899999999999997"/>
    <n v="5416.22"/>
    <n v="1"/>
    <x v="4263"/>
    <n v="1"/>
    <s v="Médio"/>
    <x v="3"/>
    <n v="0"/>
    <n v="1"/>
  </r>
  <r>
    <s v="Ilha Grande"/>
    <x v="22"/>
    <n v="535"/>
    <n v="0.56299999999999994"/>
    <n v="0.53400000000000003"/>
    <n v="0.47199999999999998"/>
    <n v="7258.16"/>
    <n v="10"/>
    <x v="4264"/>
    <n v="1"/>
    <s v="Médio"/>
    <x v="3"/>
    <n v="0"/>
    <n v="0"/>
  </r>
  <r>
    <s v="São Pedro Da Serra"/>
    <x v="3"/>
    <n v="58"/>
    <n v="0.74"/>
    <n v="0.748"/>
    <n v="0.63400000000000001"/>
    <n v="18570.82"/>
    <n v="7"/>
    <x v="4265"/>
    <n v="0"/>
    <s v="Alto"/>
    <x v="2"/>
    <n v="0"/>
    <n v="0"/>
  </r>
  <r>
    <s v="Zortéa"/>
    <x v="14"/>
    <n v="132"/>
    <n v="0.76"/>
    <n v="0.752"/>
    <n v="0.66100000000000003"/>
    <n v="20526.439999999999"/>
    <n v="1"/>
    <x v="4266"/>
    <n v="0"/>
    <s v="Alto"/>
    <x v="2"/>
    <n v="0"/>
    <n v="1"/>
  </r>
  <r>
    <s v="Lago Do Junco"/>
    <x v="18"/>
    <n v="283"/>
    <n v="0.58099999999999996"/>
    <n v="0.53700000000000003"/>
    <n v="0.49199999999999999"/>
    <n v="6292.33"/>
    <n v="0"/>
    <x v="4267"/>
    <n v="1"/>
    <s v="Médio"/>
    <x v="3"/>
    <n v="0"/>
    <n v="1"/>
  </r>
  <r>
    <s v="Doutor Ulysses"/>
    <x v="6"/>
    <n v="59"/>
    <n v="0.54600000000000004"/>
    <n v="0.56999999999999995"/>
    <n v="0.36199999999999999"/>
    <n v="11518.45"/>
    <n v="3"/>
    <x v="4268"/>
    <n v="1"/>
    <s v="Baixo"/>
    <x v="2"/>
    <n v="0"/>
    <n v="0"/>
  </r>
  <r>
    <s v="Palmeiras Do Tocantins"/>
    <x v="20"/>
    <n v="231"/>
    <n v="0.628"/>
    <n v="0.58599999999999997"/>
    <n v="0.52200000000000002"/>
    <n v="10330.85"/>
    <n v="0"/>
    <x v="4269"/>
    <n v="0"/>
    <s v="Médio"/>
    <x v="4"/>
    <n v="0"/>
    <n v="1"/>
  </r>
  <r>
    <s v="Lagoa Do Mato"/>
    <x v="18"/>
    <n v="343"/>
    <n v="0.56999999999999995"/>
    <n v="0.52500000000000002"/>
    <n v="0.47499999999999998"/>
    <n v="6038.62"/>
    <n v="0"/>
    <x v="4270"/>
    <n v="1"/>
    <s v="Médio"/>
    <x v="3"/>
    <n v="0"/>
    <n v="1"/>
  </r>
  <r>
    <s v="Lagoa De Dentro"/>
    <x v="17"/>
    <n v="271"/>
    <n v="0.56999999999999995"/>
    <n v="0.53900000000000003"/>
    <n v="0.44400000000000001"/>
    <n v="8712.77"/>
    <n v="14"/>
    <x v="4271"/>
    <n v="1"/>
    <s v="Médio"/>
    <x v="3"/>
    <n v="0"/>
    <n v="0"/>
  </r>
  <r>
    <s v="Franciscópolis"/>
    <x v="4"/>
    <n v="148"/>
    <n v="0.60299999999999998"/>
    <n v="0.58099999999999996"/>
    <n v="0.47099999999999997"/>
    <n v="11654.11"/>
    <n v="4"/>
    <x v="4272"/>
    <n v="0"/>
    <s v="Médio"/>
    <x v="0"/>
    <n v="0"/>
    <n v="0"/>
  </r>
  <r>
    <s v="Piripá"/>
    <x v="7"/>
    <n v="328"/>
    <n v="0.57499999999999996"/>
    <n v="0.54700000000000004"/>
    <n v="0.45300000000000001"/>
    <n v="5523.93"/>
    <n v="1"/>
    <x v="4273"/>
    <n v="1"/>
    <s v="Médio"/>
    <x v="3"/>
    <n v="0"/>
    <n v="1"/>
  </r>
  <r>
    <s v="Espírito Santo"/>
    <x v="16"/>
    <n v="349"/>
    <n v="0.56000000000000005"/>
    <n v="0.54900000000000004"/>
    <n v="0.42299999999999999"/>
    <n v="6204.5"/>
    <n v="3"/>
    <x v="4274"/>
    <n v="1"/>
    <s v="Médio"/>
    <x v="3"/>
    <n v="0"/>
    <n v="0"/>
  </r>
  <r>
    <s v="Caraíbas"/>
    <x v="7"/>
    <n v="160"/>
    <n v="0.55500000000000005"/>
    <n v="0.56999999999999995"/>
    <n v="0.40500000000000003"/>
    <n v="6717.25"/>
    <n v="1"/>
    <x v="4275"/>
    <n v="1"/>
    <s v="Médio"/>
    <x v="3"/>
    <n v="0"/>
    <n v="1"/>
  </r>
  <r>
    <s v="Natividade Da Serra"/>
    <x v="0"/>
    <n v="133"/>
    <n v="0.65500000000000003"/>
    <n v="0.66400000000000003"/>
    <n v="0.52"/>
    <n v="9808.6200000000008"/>
    <n v="1"/>
    <x v="4276"/>
    <n v="0"/>
    <s v="Médio"/>
    <x v="0"/>
    <n v="0"/>
    <n v="1"/>
  </r>
  <r>
    <s v="Cachoeira Dourada"/>
    <x v="4"/>
    <n v="139"/>
    <n v="0.72599999999999998"/>
    <n v="0.69499999999999995"/>
    <n v="0.64800000000000002"/>
    <n v="24784.45"/>
    <n v="1"/>
    <x v="4277"/>
    <n v="0"/>
    <s v="Alto"/>
    <x v="0"/>
    <n v="0"/>
    <n v="1"/>
  </r>
  <r>
    <s v="Amaturá"/>
    <x v="11"/>
    <n v="446"/>
    <n v="0.56000000000000005"/>
    <n v="0.499"/>
    <n v="0.45500000000000002"/>
    <n v="5995.44"/>
    <n v="1"/>
    <x v="4278"/>
    <n v="1"/>
    <s v="Médio"/>
    <x v="4"/>
    <n v="0"/>
    <n v="1"/>
  </r>
  <r>
    <s v="Urupema"/>
    <x v="14"/>
    <n v="45"/>
    <n v="0.7"/>
    <n v="0.66700000000000004"/>
    <n v="0.622"/>
    <n v="26514.13"/>
    <n v="3"/>
    <x v="4279"/>
    <n v="0"/>
    <s v="Alto"/>
    <x v="2"/>
    <n v="0"/>
    <n v="0"/>
  </r>
  <r>
    <s v="Alto Alegre"/>
    <x v="3"/>
    <n v="27"/>
    <n v="0.747"/>
    <n v="0.75600000000000001"/>
    <n v="0.64200000000000002"/>
    <n v="36389.160000000003"/>
    <n v="5"/>
    <x v="4280"/>
    <n v="0"/>
    <s v="Alto"/>
    <x v="2"/>
    <n v="0"/>
    <n v="0"/>
  </r>
  <r>
    <s v="Campo Grande"/>
    <x v="19"/>
    <n v="297"/>
    <n v="0.52400000000000002"/>
    <n v="0.502"/>
    <n v="0.38700000000000001"/>
    <n v="6823.91"/>
    <n v="13"/>
    <x v="4281"/>
    <n v="1"/>
    <s v="Baixo"/>
    <x v="3"/>
    <n v="0"/>
    <n v="0"/>
  </r>
  <r>
    <s v="São Pedro Do Paraná"/>
    <x v="6"/>
    <n v="78"/>
    <n v="0.7"/>
    <n v="0.67800000000000005"/>
    <n v="0.61599999999999999"/>
    <n v="26809.759999999998"/>
    <n v="0"/>
    <x v="4282"/>
    <n v="0"/>
    <s v="Alto"/>
    <x v="2"/>
    <n v="0"/>
    <n v="1"/>
  </r>
  <r>
    <s v="Talismã"/>
    <x v="20"/>
    <n v="88"/>
    <n v="0.65400000000000003"/>
    <n v="0.65400000000000003"/>
    <n v="0.53500000000000003"/>
    <n v="23889.08"/>
    <n v="0"/>
    <x v="4283"/>
    <n v="0"/>
    <s v="Médio"/>
    <x v="4"/>
    <n v="0"/>
    <n v="1"/>
  </r>
  <r>
    <s v="Bandeira Do Sul"/>
    <x v="4"/>
    <n v="234"/>
    <n v="0.69"/>
    <n v="0.68100000000000005"/>
    <n v="0.60799999999999998"/>
    <n v="11527.88"/>
    <n v="1"/>
    <x v="4284"/>
    <n v="0"/>
    <s v="Médio"/>
    <x v="0"/>
    <n v="0"/>
    <n v="1"/>
  </r>
  <r>
    <s v="Belo Monte"/>
    <x v="19"/>
    <n v="73"/>
    <n v="0.51700000000000002"/>
    <n v="0.50700000000000001"/>
    <n v="0.376"/>
    <n v="9688.61"/>
    <n v="1"/>
    <x v="4285"/>
    <n v="1"/>
    <s v="Baixo"/>
    <x v="3"/>
    <n v="0"/>
    <n v="1"/>
  </r>
  <r>
    <s v="Olivença"/>
    <x v="19"/>
    <n v="216"/>
    <n v="0.49299999999999999"/>
    <n v="0.51300000000000001"/>
    <n v="0.34499999999999997"/>
    <n v="5586.41"/>
    <n v="10"/>
    <x v="4286"/>
    <n v="1"/>
    <s v="Baixo"/>
    <x v="3"/>
    <n v="0"/>
    <n v="0"/>
  </r>
  <r>
    <s v="Santo Antônio Do Paraíso"/>
    <x v="6"/>
    <n v="91"/>
    <n v="0.71599999999999997"/>
    <n v="0.68300000000000005"/>
    <n v="0.66200000000000003"/>
    <n v="28373.94"/>
    <n v="0"/>
    <x v="4287"/>
    <n v="0"/>
    <s v="Alto"/>
    <x v="2"/>
    <n v="0"/>
    <n v="1"/>
  </r>
  <r>
    <s v="Ararendá"/>
    <x v="9"/>
    <n v="337"/>
    <n v="0.59"/>
    <n v="0.52200000000000002"/>
    <n v="0.51600000000000001"/>
    <n v="6036.05"/>
    <n v="14"/>
    <x v="4288"/>
    <n v="1"/>
    <s v="Médio"/>
    <x v="3"/>
    <n v="0"/>
    <n v="0"/>
  </r>
  <r>
    <s v="Matutina"/>
    <x v="4"/>
    <n v="109"/>
    <n v="0.71"/>
    <n v="0.74399999999999999"/>
    <n v="0.55200000000000005"/>
    <n v="16931.5"/>
    <n v="5"/>
    <x v="4289"/>
    <n v="0"/>
    <s v="Alto"/>
    <x v="0"/>
    <n v="0"/>
    <n v="0"/>
  </r>
  <r>
    <s v="Boa Vista Do Sul"/>
    <x v="3"/>
    <n v="10"/>
    <n v="0.72799999999999998"/>
    <n v="0.77"/>
    <n v="0.58699999999999997"/>
    <n v="22774.22"/>
    <n v="2"/>
    <x v="4290"/>
    <n v="0"/>
    <s v="Alto"/>
    <x v="2"/>
    <n v="0"/>
    <n v="1"/>
  </r>
  <r>
    <s v="Magalhães Barata"/>
    <x v="12"/>
    <n v="297"/>
    <n v="0.59699999999999998"/>
    <n v="0.52400000000000002"/>
    <n v="0.50700000000000001"/>
    <n v="7844.31"/>
    <n v="7"/>
    <x v="4291"/>
    <n v="1"/>
    <s v="Médio"/>
    <x v="4"/>
    <n v="0"/>
    <n v="0"/>
  </r>
  <r>
    <s v="Jacuípe"/>
    <x v="19"/>
    <n v="301"/>
    <n v="0.55000000000000004"/>
    <n v="0.53200000000000003"/>
    <n v="0.41"/>
    <n v="9103.92"/>
    <n v="1"/>
    <x v="4292"/>
    <n v="1"/>
    <s v="Baixo"/>
    <x v="3"/>
    <n v="0"/>
    <n v="1"/>
  </r>
  <r>
    <s v="Palestina Do Pará"/>
    <x v="12"/>
    <n v="401"/>
    <n v="0.58899999999999997"/>
    <n v="0.57399999999999995"/>
    <n v="0.46700000000000003"/>
    <n v="8762.1299999999992"/>
    <n v="0"/>
    <x v="4293"/>
    <n v="1"/>
    <s v="Médio"/>
    <x v="4"/>
    <n v="0"/>
    <n v="1"/>
  </r>
  <r>
    <s v="Aguanil"/>
    <x v="4"/>
    <n v="109"/>
    <n v="0.66"/>
    <n v="0.67200000000000004"/>
    <n v="0.51300000000000001"/>
    <n v="14702.27"/>
    <n v="0"/>
    <x v="4294"/>
    <n v="0"/>
    <s v="Médio"/>
    <x v="0"/>
    <n v="0"/>
    <n v="1"/>
  </r>
  <r>
    <s v="Vespasiano Corrêa"/>
    <x v="3"/>
    <n v="21"/>
    <n v="0.72299999999999998"/>
    <n v="0.75800000000000001"/>
    <n v="0.58399999999999996"/>
    <n v="32921.589999999997"/>
    <n v="2"/>
    <x v="4295"/>
    <n v="0"/>
    <s v="Alto"/>
    <x v="2"/>
    <n v="0"/>
    <n v="1"/>
  </r>
  <r>
    <s v="Guzolândia"/>
    <x v="0"/>
    <n v="219"/>
    <n v="0.7"/>
    <n v="0.67600000000000005"/>
    <n v="0.621"/>
    <n v="12581.98"/>
    <n v="1"/>
    <x v="4296"/>
    <n v="0"/>
    <s v="Alto"/>
    <x v="0"/>
    <n v="0"/>
    <n v="1"/>
  </r>
  <r>
    <s v="Serra Do Navio"/>
    <x v="24"/>
    <n v="223"/>
    <n v="0.71"/>
    <n v="0.65900000000000003"/>
    <n v="0.69199999999999995"/>
    <n v="12865.4"/>
    <n v="4"/>
    <x v="4297"/>
    <n v="0"/>
    <s v="Alto"/>
    <x v="4"/>
    <n v="0"/>
    <n v="0"/>
  </r>
  <r>
    <s v="Sucupira Do Norte"/>
    <x v="18"/>
    <n v="406"/>
    <n v="0.57899999999999996"/>
    <n v="0.52600000000000002"/>
    <n v="0.505"/>
    <n v="6179.24"/>
    <n v="0"/>
    <x v="4298"/>
    <n v="1"/>
    <s v="Médio"/>
    <x v="3"/>
    <n v="0"/>
    <n v="1"/>
  </r>
  <r>
    <s v="Gongogi"/>
    <x v="7"/>
    <n v="337"/>
    <n v="0.57999999999999996"/>
    <n v="0.54300000000000004"/>
    <n v="0.45600000000000002"/>
    <n v="8085.71"/>
    <n v="11"/>
    <x v="4299"/>
    <n v="1"/>
    <s v="Médio"/>
    <x v="3"/>
    <n v="0"/>
    <n v="0"/>
  </r>
  <r>
    <s v="Vista Gaúcha"/>
    <x v="3"/>
    <n v="38"/>
    <n v="0.75700000000000001"/>
    <n v="0.77400000000000002"/>
    <n v="0.66900000000000004"/>
    <n v="22371.8"/>
    <n v="5"/>
    <x v="4300"/>
    <n v="0"/>
    <s v="Alto"/>
    <x v="2"/>
    <n v="0"/>
    <n v="0"/>
  </r>
  <r>
    <s v="Cromínia"/>
    <x v="10"/>
    <n v="125"/>
    <n v="0.70599999999999996"/>
    <n v="0.69199999999999995"/>
    <n v="0.63400000000000001"/>
    <n v="17814.810000000001"/>
    <n v="3"/>
    <x v="4301"/>
    <n v="0"/>
    <s v="Alto"/>
    <x v="1"/>
    <n v="0"/>
    <n v="0"/>
  </r>
  <r>
    <s v="Abaíra"/>
    <x v="7"/>
    <n v="156"/>
    <n v="0.60299999999999998"/>
    <n v="0.57699999999999996"/>
    <n v="0.51"/>
    <n v="6982.7"/>
    <n v="8"/>
    <x v="4302"/>
    <n v="0"/>
    <s v="Médio"/>
    <x v="3"/>
    <n v="0"/>
    <n v="0"/>
  </r>
  <r>
    <s v="Poço Das Antas"/>
    <x v="3"/>
    <n v="36"/>
    <n v="0.74"/>
    <n v="0.74199999999999999"/>
    <n v="0.63400000000000001"/>
    <n v="30461.439999999999"/>
    <n v="5"/>
    <x v="4303"/>
    <n v="0"/>
    <s v="Alto"/>
    <x v="2"/>
    <n v="0"/>
    <n v="0"/>
  </r>
  <r>
    <s v="São Brás"/>
    <x v="19"/>
    <n v="221"/>
    <n v="0.56999999999999995"/>
    <n v="0.53300000000000003"/>
    <n v="0.48"/>
    <n v="9103.75"/>
    <n v="1"/>
    <x v="4304"/>
    <n v="1"/>
    <s v="Médio"/>
    <x v="3"/>
    <n v="0"/>
    <n v="1"/>
  </r>
  <r>
    <s v="Beneditinos"/>
    <x v="22"/>
    <n v="368"/>
    <n v="0.55700000000000005"/>
    <n v="0.56100000000000005"/>
    <n v="0.39400000000000002"/>
    <n v="6378.84"/>
    <n v="2"/>
    <x v="4305"/>
    <n v="1"/>
    <s v="Médio"/>
    <x v="3"/>
    <n v="0"/>
    <n v="1"/>
  </r>
  <r>
    <s v="Cajuri"/>
    <x v="4"/>
    <n v="113"/>
    <n v="0.61699999999999999"/>
    <n v="0.59899999999999998"/>
    <n v="0.48699999999999999"/>
    <n v="15545.72"/>
    <n v="3"/>
    <x v="4306"/>
    <n v="0"/>
    <s v="Médio"/>
    <x v="0"/>
    <n v="0"/>
    <n v="0"/>
  </r>
  <r>
    <s v="Palhano"/>
    <x v="9"/>
    <n v="259"/>
    <n v="0.63800000000000001"/>
    <n v="0.57199999999999995"/>
    <n v="0.628"/>
    <n v="6910.12"/>
    <n v="0"/>
    <x v="4307"/>
    <n v="0"/>
    <s v="Médio"/>
    <x v="3"/>
    <n v="0"/>
    <n v="1"/>
  </r>
  <r>
    <s v="Olho D'Água Do Casado"/>
    <x v="19"/>
    <n v="293"/>
    <n v="0.52500000000000002"/>
    <n v="0.52700000000000002"/>
    <n v="0.35"/>
    <n v="6810.26"/>
    <n v="1"/>
    <x v="4308"/>
    <n v="1"/>
    <s v="Baixo"/>
    <x v="3"/>
    <n v="0"/>
    <n v="1"/>
  </r>
  <r>
    <s v="Aragominas"/>
    <x v="20"/>
    <n v="147"/>
    <n v="0.59299999999999997"/>
    <n v="0.61099999999999999"/>
    <n v="0.46100000000000002"/>
    <n v="10849.37"/>
    <n v="0"/>
    <x v="4309"/>
    <n v="1"/>
    <s v="Médio"/>
    <x v="4"/>
    <n v="0"/>
    <n v="1"/>
  </r>
  <r>
    <s v="Praia Norte"/>
    <x v="20"/>
    <n v="386"/>
    <n v="0.58299999999999996"/>
    <n v="0.52600000000000002"/>
    <n v="0.51700000000000002"/>
    <n v="7685.41"/>
    <n v="0"/>
    <x v="4310"/>
    <n v="1"/>
    <s v="Médio"/>
    <x v="4"/>
    <n v="0"/>
    <n v="1"/>
  </r>
  <r>
    <s v="Caldas Brandão"/>
    <x v="17"/>
    <n v="209"/>
    <n v="0.56799999999999995"/>
    <n v="0.56200000000000006"/>
    <n v="0.45100000000000001"/>
    <n v="10618.53"/>
    <n v="1"/>
    <x v="4311"/>
    <n v="1"/>
    <s v="Médio"/>
    <x v="3"/>
    <n v="0"/>
    <n v="1"/>
  </r>
  <r>
    <s v="Antônio Gonçalves"/>
    <x v="7"/>
    <n v="373"/>
    <n v="0.59799999999999998"/>
    <n v="0.57999999999999996"/>
    <n v="0.498"/>
    <n v="5299.76"/>
    <n v="2"/>
    <x v="4312"/>
    <n v="1"/>
    <s v="Médio"/>
    <x v="3"/>
    <n v="0"/>
    <n v="1"/>
  </r>
  <r>
    <s v="Macambira"/>
    <x v="21"/>
    <n v="187"/>
    <n v="0.58299999999999996"/>
    <n v="0.57299999999999995"/>
    <n v="0.47399999999999998"/>
    <n v="9221.1299999999992"/>
    <n v="6"/>
    <x v="4313"/>
    <n v="1"/>
    <s v="Médio"/>
    <x v="3"/>
    <n v="0"/>
    <n v="0"/>
  </r>
  <r>
    <s v="Francisco Santos"/>
    <x v="22"/>
    <n v="229"/>
    <n v="0.60799999999999998"/>
    <n v="0.59799999999999998"/>
    <n v="0.498"/>
    <n v="6953.27"/>
    <n v="13"/>
    <x v="4314"/>
    <n v="0"/>
    <s v="Médio"/>
    <x v="3"/>
    <n v="0"/>
    <n v="0"/>
  </r>
  <r>
    <s v="Francisco Badaró"/>
    <x v="4"/>
    <n v="127"/>
    <n v="0.622"/>
    <n v="0.57499999999999996"/>
    <n v="0.52700000000000002"/>
    <n v="5989.27"/>
    <n v="3"/>
    <x v="4315"/>
    <n v="0"/>
    <s v="Médio"/>
    <x v="0"/>
    <n v="0"/>
    <n v="0"/>
  </r>
  <r>
    <s v="Santa Cruz Do Arari"/>
    <x v="12"/>
    <n v="317"/>
    <n v="0.55700000000000005"/>
    <n v="0.48299999999999998"/>
    <n v="0.46100000000000002"/>
    <n v="6552.64"/>
    <n v="0"/>
    <x v="4316"/>
    <n v="1"/>
    <s v="Médio"/>
    <x v="4"/>
    <n v="0"/>
    <n v="1"/>
  </r>
  <r>
    <s v="Luís Gomes"/>
    <x v="16"/>
    <n v="485"/>
    <n v="0.60799999999999998"/>
    <n v="0.54500000000000004"/>
    <n v="0.53100000000000003"/>
    <n v="6206.8"/>
    <n v="5"/>
    <x v="4317"/>
    <n v="0"/>
    <s v="Médio"/>
    <x v="3"/>
    <n v="0"/>
    <n v="0"/>
  </r>
  <r>
    <s v="São Vicente Do Seridó"/>
    <x v="17"/>
    <n v="351"/>
    <n v="0.55500000000000005"/>
    <n v="0.52800000000000002"/>
    <n v="0.45300000000000001"/>
    <n v="5739.01"/>
    <n v="2"/>
    <x v="4318"/>
    <n v="1"/>
    <s v="Médio"/>
    <x v="3"/>
    <n v="0"/>
    <n v="1"/>
  </r>
  <r>
    <s v="Cafeara"/>
    <x v="6"/>
    <n v="103"/>
    <n v="0.69299999999999995"/>
    <n v="0.68300000000000005"/>
    <n v="0.60199999999999998"/>
    <n v="21779.97"/>
    <n v="1"/>
    <x v="4319"/>
    <n v="0"/>
    <s v="Médio"/>
    <x v="2"/>
    <n v="0"/>
    <n v="1"/>
  </r>
  <r>
    <s v="Travesseiro"/>
    <x v="3"/>
    <n v="28"/>
    <n v="0.70099999999999996"/>
    <n v="0.73499999999999999"/>
    <n v="0.55900000000000005"/>
    <n v="26335.040000000001"/>
    <n v="4"/>
    <x v="4320"/>
    <n v="0"/>
    <s v="Alto"/>
    <x v="2"/>
    <n v="0"/>
    <n v="0"/>
  </r>
  <r>
    <s v="Queimada Nova"/>
    <x v="22"/>
    <n v="69"/>
    <n v="0.51500000000000001"/>
    <n v="0.49"/>
    <n v="0.36799999999999999"/>
    <n v="7131.28"/>
    <n v="11"/>
    <x v="4321"/>
    <n v="1"/>
    <s v="Baixo"/>
    <x v="3"/>
    <n v="0"/>
    <n v="0"/>
  </r>
  <r>
    <s v="Messias Targino"/>
    <x v="16"/>
    <n v="235"/>
    <n v="0.64400000000000002"/>
    <n v="0.60799999999999998"/>
    <n v="0.56499999999999995"/>
    <n v="13762.44"/>
    <n v="1"/>
    <x v="4322"/>
    <n v="0"/>
    <s v="Médio"/>
    <x v="3"/>
    <n v="0"/>
    <n v="1"/>
  </r>
  <r>
    <s v="Santana Do São Francisco"/>
    <x v="21"/>
    <n v="322"/>
    <n v="0.59"/>
    <n v="0.54400000000000004"/>
    <n v="0.52600000000000002"/>
    <n v="8181.64"/>
    <n v="1"/>
    <x v="4323"/>
    <n v="1"/>
    <s v="Médio"/>
    <x v="3"/>
    <n v="0"/>
    <n v="1"/>
  </r>
  <r>
    <s v="Claro Dos Poções"/>
    <x v="4"/>
    <n v="309"/>
    <n v="0.67"/>
    <n v="0.60099999999999998"/>
    <n v="0.625"/>
    <n v="8012.37"/>
    <n v="3"/>
    <x v="4324"/>
    <n v="0"/>
    <s v="Médio"/>
    <x v="0"/>
    <n v="0"/>
    <n v="0"/>
  </r>
  <r>
    <s v="Bandeirante"/>
    <x v="14"/>
    <n v="51"/>
    <n v="0.67200000000000004"/>
    <n v="0.67500000000000004"/>
    <n v="0.56499999999999995"/>
    <n v="22581"/>
    <n v="1"/>
    <x v="4325"/>
    <n v="0"/>
    <s v="Médio"/>
    <x v="2"/>
    <n v="0"/>
    <n v="1"/>
  </r>
  <r>
    <s v="Terra Nova"/>
    <x v="5"/>
    <n v="372"/>
    <n v="0.59899999999999998"/>
    <n v="0.54500000000000004"/>
    <n v="0.53300000000000003"/>
    <n v="6067.69"/>
    <n v="4"/>
    <x v="4326"/>
    <n v="1"/>
    <s v="Médio"/>
    <x v="3"/>
    <n v="0"/>
    <n v="0"/>
  </r>
  <r>
    <s v="Iguatu"/>
    <x v="6"/>
    <n v="89"/>
    <n v="0.70299999999999996"/>
    <n v="0.67200000000000004"/>
    <n v="0.63700000000000001"/>
    <n v="27077.25"/>
    <n v="2"/>
    <x v="4327"/>
    <n v="0"/>
    <s v="Alto"/>
    <x v="2"/>
    <n v="0"/>
    <n v="1"/>
  </r>
  <r>
    <s v="Altamira Do Maranhão"/>
    <x v="18"/>
    <n v="204"/>
    <n v="0.55000000000000004"/>
    <n v="0.48599999999999999"/>
    <n v="0.47299999999999998"/>
    <n v="6091.48"/>
    <n v="0"/>
    <x v="4328"/>
    <n v="1"/>
    <s v="Baixo"/>
    <x v="3"/>
    <n v="0"/>
    <n v="1"/>
  </r>
  <r>
    <s v="Brejo De Areia"/>
    <x v="18"/>
    <n v="210"/>
    <n v="0.51900000000000002"/>
    <n v="0.50700000000000001"/>
    <n v="0.40799999999999997"/>
    <n v="5953.26"/>
    <n v="0"/>
    <x v="4329"/>
    <n v="1"/>
    <s v="Baixo"/>
    <x v="3"/>
    <n v="0"/>
    <n v="1"/>
  </r>
  <r>
    <s v="Verdejante"/>
    <x v="5"/>
    <n v="191"/>
    <n v="0.60499999999999998"/>
    <n v="0.56000000000000005"/>
    <n v="0.52"/>
    <n v="6559.71"/>
    <n v="12"/>
    <x v="4330"/>
    <n v="0"/>
    <s v="Médio"/>
    <x v="3"/>
    <n v="0"/>
    <n v="0"/>
  </r>
  <r>
    <s v="Januário Cicco"/>
    <x v="16"/>
    <n v="203"/>
    <n v="0.57399999999999995"/>
    <n v="0.51100000000000001"/>
    <n v="0.48099999999999998"/>
    <n v="6215.66"/>
    <n v="1"/>
    <x v="4331"/>
    <n v="1"/>
    <s v="Médio"/>
    <x v="3"/>
    <n v="0"/>
    <n v="1"/>
  </r>
  <r>
    <s v="Paulo Jacinto"/>
    <x v="19"/>
    <n v="309"/>
    <n v="0.58899999999999997"/>
    <n v="0.55100000000000005"/>
    <n v="0.50700000000000001"/>
    <n v="8078.2"/>
    <n v="11"/>
    <x v="4332"/>
    <n v="1"/>
    <s v="Médio"/>
    <x v="3"/>
    <n v="0"/>
    <n v="0"/>
  </r>
  <r>
    <s v="Corumbataí Do Sul"/>
    <x v="6"/>
    <n v="97"/>
    <n v="0.63800000000000001"/>
    <n v="0.63200000000000001"/>
    <n v="0.52"/>
    <n v="16829.22"/>
    <n v="2"/>
    <x v="4333"/>
    <n v="0"/>
    <s v="Médio"/>
    <x v="2"/>
    <n v="0"/>
    <n v="1"/>
  </r>
  <r>
    <s v="Barra Do Rocha"/>
    <x v="7"/>
    <n v="278"/>
    <n v="0.57999999999999996"/>
    <n v="0.58499999999999996"/>
    <n v="0.46500000000000002"/>
    <n v="9759.75"/>
    <n v="0"/>
    <x v="4334"/>
    <n v="1"/>
    <s v="Médio"/>
    <x v="3"/>
    <n v="0"/>
    <n v="1"/>
  </r>
  <r>
    <s v="Governador Newton Bello"/>
    <x v="18"/>
    <n v="362"/>
    <n v="0.52100000000000002"/>
    <n v="0.50900000000000001"/>
    <n v="0.38700000000000001"/>
    <n v="6206.85"/>
    <n v="1"/>
    <x v="4335"/>
    <n v="1"/>
    <s v="Baixo"/>
    <x v="3"/>
    <n v="0"/>
    <n v="1"/>
  </r>
  <r>
    <s v="Capitão"/>
    <x v="3"/>
    <n v="75"/>
    <n v="0.746"/>
    <n v="0.747"/>
    <n v="0.66100000000000003"/>
    <n v="22380.23"/>
    <n v="6"/>
    <x v="4336"/>
    <n v="0"/>
    <s v="Alto"/>
    <x v="2"/>
    <n v="0"/>
    <n v="0"/>
  </r>
  <r>
    <s v="Jaguaraçu"/>
    <x v="4"/>
    <n v="105"/>
    <n v="0.67900000000000005"/>
    <n v="0.66700000000000004"/>
    <n v="0.54800000000000004"/>
    <n v="19645.03"/>
    <n v="1"/>
    <x v="4337"/>
    <n v="0"/>
    <s v="Médio"/>
    <x v="0"/>
    <n v="0"/>
    <n v="1"/>
  </r>
  <r>
    <s v="Anguera"/>
    <x v="7"/>
    <n v="259"/>
    <n v="0.58899999999999997"/>
    <n v="0.56499999999999995"/>
    <n v="0.47099999999999997"/>
    <n v="5420.5"/>
    <n v="1"/>
    <x v="4338"/>
    <n v="1"/>
    <s v="Médio"/>
    <x v="3"/>
    <n v="0"/>
    <n v="1"/>
  </r>
  <r>
    <s v="Serrano Do Maranhão"/>
    <x v="18"/>
    <n v="355"/>
    <n v="0.51900000000000002"/>
    <n v="0.44"/>
    <n v="0.433"/>
    <n v="5639.94"/>
    <n v="0"/>
    <x v="4339"/>
    <n v="1"/>
    <s v="Baixo"/>
    <x v="3"/>
    <n v="0"/>
    <n v="1"/>
  </r>
  <r>
    <s v="Pariconha"/>
    <x v="19"/>
    <n v="245"/>
    <n v="0.55000000000000004"/>
    <n v="0.52600000000000002"/>
    <n v="0.41599999999999998"/>
    <n v="5786.86"/>
    <n v="2"/>
    <x v="4340"/>
    <n v="1"/>
    <s v="Baixo"/>
    <x v="3"/>
    <n v="0"/>
    <n v="1"/>
  </r>
  <r>
    <s v="Montadas"/>
    <x v="17"/>
    <n v="203"/>
    <n v="0.59"/>
    <n v="0.54500000000000004"/>
    <n v="0.505"/>
    <n v="10959.83"/>
    <n v="1"/>
    <x v="4341"/>
    <n v="1"/>
    <s v="Médio"/>
    <x v="3"/>
    <n v="0"/>
    <n v="1"/>
  </r>
  <r>
    <s v="Montividiu Do Norte"/>
    <x v="10"/>
    <n v="73"/>
    <n v="0.61299999999999999"/>
    <n v="0.57799999999999996"/>
    <n v="0.48799999999999999"/>
    <n v="13920.45"/>
    <n v="0"/>
    <x v="4342"/>
    <n v="0"/>
    <s v="Médio"/>
    <x v="1"/>
    <n v="0"/>
    <n v="1"/>
  </r>
  <r>
    <s v="Caiçara Do Norte"/>
    <x v="16"/>
    <n v="409"/>
    <n v="0.57399999999999995"/>
    <n v="0.57199999999999995"/>
    <n v="0.45400000000000001"/>
    <n v="9307.41"/>
    <n v="0"/>
    <x v="4343"/>
    <n v="1"/>
    <s v="Médio"/>
    <x v="3"/>
    <n v="0"/>
    <n v="1"/>
  </r>
  <r>
    <s v="São Francisco Do Maranhão"/>
    <x v="18"/>
    <n v="266"/>
    <n v="0.52800000000000002"/>
    <n v="0.503"/>
    <n v="0.4"/>
    <n v="5135.37"/>
    <n v="0"/>
    <x v="4344"/>
    <n v="1"/>
    <s v="Baixo"/>
    <x v="3"/>
    <n v="0"/>
    <n v="1"/>
  </r>
  <r>
    <s v="Ritápolis"/>
    <x v="4"/>
    <n v="119"/>
    <n v="0.65300000000000002"/>
    <n v="0.64900000000000002"/>
    <n v="0.52600000000000002"/>
    <n v="12633.82"/>
    <n v="1"/>
    <x v="4345"/>
    <n v="0"/>
    <s v="Médio"/>
    <x v="0"/>
    <n v="0"/>
    <n v="1"/>
  </r>
  <r>
    <s v="Santa Mercedes"/>
    <x v="0"/>
    <n v="131"/>
    <n v="0.74"/>
    <n v="0.68300000000000005"/>
    <n v="0.69899999999999995"/>
    <n v="20832.47"/>
    <n v="1"/>
    <x v="4346"/>
    <n v="0"/>
    <s v="Alto"/>
    <x v="0"/>
    <n v="0"/>
    <n v="1"/>
  </r>
  <r>
    <s v="São José De Espinharas"/>
    <x v="17"/>
    <n v="102"/>
    <n v="0.57999999999999996"/>
    <n v="0.54300000000000004"/>
    <n v="0.44800000000000001"/>
    <n v="13130.96"/>
    <n v="5"/>
    <x v="4347"/>
    <n v="1"/>
    <s v="Médio"/>
    <x v="3"/>
    <n v="0"/>
    <n v="0"/>
  </r>
  <r>
    <s v="Nossa Senhora De Lourdes"/>
    <x v="21"/>
    <n v="254"/>
    <n v="0.59799999999999998"/>
    <n v="0.56000000000000005"/>
    <n v="0.53200000000000003"/>
    <n v="9384.0400000000009"/>
    <n v="2"/>
    <x v="4348"/>
    <n v="1"/>
    <s v="Médio"/>
    <x v="3"/>
    <n v="0"/>
    <n v="1"/>
  </r>
  <r>
    <s v="Nina Rodrigues"/>
    <x v="18"/>
    <n v="384"/>
    <n v="0.58499999999999996"/>
    <n v="0.47399999999999998"/>
    <n v="0.54700000000000004"/>
    <n v="4282.6499999999996"/>
    <n v="0"/>
    <x v="4349"/>
    <n v="1"/>
    <s v="Médio"/>
    <x v="3"/>
    <n v="0"/>
    <n v="1"/>
  </r>
  <r>
    <s v="Tocantínia"/>
    <x v="20"/>
    <n v="190"/>
    <n v="0.58899999999999997"/>
    <n v="0.56999999999999995"/>
    <n v="0.45900000000000002"/>
    <n v="8265.0300000000007"/>
    <n v="3"/>
    <x v="4350"/>
    <n v="1"/>
    <s v="Médio"/>
    <x v="4"/>
    <n v="0"/>
    <n v="0"/>
  </r>
  <r>
    <s v="Veredinha"/>
    <x v="4"/>
    <n v="240"/>
    <n v="0.63200000000000001"/>
    <n v="0.57899999999999996"/>
    <n v="0.55500000000000005"/>
    <n v="10532.07"/>
    <n v="2"/>
    <x v="4351"/>
    <n v="0"/>
    <s v="Médio"/>
    <x v="0"/>
    <n v="0"/>
    <n v="1"/>
  </r>
  <r>
    <s v="Pinhão"/>
    <x v="21"/>
    <n v="221"/>
    <n v="0.58299999999999996"/>
    <n v="0.57999999999999996"/>
    <n v="0.48"/>
    <n v="9353.89"/>
    <n v="2"/>
    <x v="4352"/>
    <n v="1"/>
    <s v="Médio"/>
    <x v="3"/>
    <n v="0"/>
    <n v="1"/>
  </r>
  <r>
    <s v="Borebi"/>
    <x v="0"/>
    <n v="126"/>
    <n v="0.70499999999999996"/>
    <n v="0.67400000000000004"/>
    <n v="0.61499999999999999"/>
    <n v="23844.62"/>
    <n v="1"/>
    <x v="4353"/>
    <n v="0"/>
    <s v="Alto"/>
    <x v="0"/>
    <n v="0"/>
    <n v="1"/>
  </r>
  <r>
    <s v="Itanagra"/>
    <x v="7"/>
    <n v="149"/>
    <n v="0.58399999999999996"/>
    <n v="0.57699999999999996"/>
    <n v="0.433"/>
    <n v="7557.83"/>
    <n v="2"/>
    <x v="4354"/>
    <n v="1"/>
    <s v="Médio"/>
    <x v="3"/>
    <n v="0"/>
    <n v="1"/>
  </r>
  <r>
    <s v="Montes Altos"/>
    <x v="18"/>
    <n v="346"/>
    <n v="0.57499999999999996"/>
    <n v="0.53400000000000003"/>
    <n v="0.48599999999999999"/>
    <n v="6783.78"/>
    <n v="1"/>
    <x v="4355"/>
    <n v="1"/>
    <s v="Médio"/>
    <x v="3"/>
    <n v="0"/>
    <n v="1"/>
  </r>
  <r>
    <s v="Novo Itacolomi"/>
    <x v="6"/>
    <n v="47"/>
    <n v="0.71"/>
    <n v="0.68100000000000005"/>
    <n v="0.63300000000000001"/>
    <n v="20890.72"/>
    <n v="1"/>
    <x v="4356"/>
    <n v="0"/>
    <s v="Alto"/>
    <x v="2"/>
    <n v="0"/>
    <n v="1"/>
  </r>
  <r>
    <s v="Unistalda"/>
    <x v="3"/>
    <n v="37"/>
    <n v="0.64900000000000002"/>
    <n v="0.626"/>
    <n v="0.54200000000000004"/>
    <n v="24540.82"/>
    <n v="0"/>
    <x v="4357"/>
    <n v="0"/>
    <s v="Médio"/>
    <x v="2"/>
    <n v="0"/>
    <n v="1"/>
  </r>
  <r>
    <s v="Pau D'Arco"/>
    <x v="20"/>
    <n v="205"/>
    <n v="0.66"/>
    <n v="0.621"/>
    <n v="0.58699999999999997"/>
    <n v="12558.29"/>
    <n v="0"/>
    <x v="4358"/>
    <n v="0"/>
    <s v="Médio"/>
    <x v="4"/>
    <n v="0"/>
    <n v="1"/>
  </r>
  <r>
    <s v="Coqueiro Seco"/>
    <x v="19"/>
    <n v="359"/>
    <n v="0.58599999999999997"/>
    <n v="0.58199999999999996"/>
    <n v="0.45700000000000002"/>
    <n v="10296.799999999999"/>
    <n v="1"/>
    <x v="4359"/>
    <n v="1"/>
    <s v="Médio"/>
    <x v="3"/>
    <n v="0"/>
    <n v="1"/>
  </r>
  <r>
    <s v="Curral De Dentro"/>
    <x v="4"/>
    <n v="409"/>
    <n v="0.58499999999999996"/>
    <n v="0.57099999999999995"/>
    <n v="0.46200000000000002"/>
    <n v="8028.9"/>
    <n v="2"/>
    <x v="4360"/>
    <n v="1"/>
    <s v="Médio"/>
    <x v="0"/>
    <n v="0"/>
    <n v="1"/>
  </r>
  <r>
    <s v="Fátima"/>
    <x v="20"/>
    <n v="196"/>
    <n v="0.7"/>
    <n v="0.65300000000000002"/>
    <n v="0.63800000000000001"/>
    <n v="15621.32"/>
    <n v="1"/>
    <x v="4361"/>
    <n v="0"/>
    <s v="Alto"/>
    <x v="4"/>
    <n v="0"/>
    <n v="1"/>
  </r>
  <r>
    <s v="Gracho Cardoso"/>
    <x v="21"/>
    <n v="152"/>
    <n v="0.57999999999999996"/>
    <n v="0.56200000000000006"/>
    <n v="0.46800000000000003"/>
    <n v="10345.64"/>
    <n v="1"/>
    <x v="4362"/>
    <n v="1"/>
    <s v="Médio"/>
    <x v="3"/>
    <n v="0"/>
    <n v="1"/>
  </r>
  <r>
    <s v="Indiavaí"/>
    <x v="8"/>
    <n v="123"/>
    <n v="0.66"/>
    <n v="0.64500000000000002"/>
    <n v="0.53300000000000003"/>
    <n v="23080.27"/>
    <n v="2"/>
    <x v="4363"/>
    <n v="0"/>
    <s v="Médio"/>
    <x v="1"/>
    <n v="0"/>
    <n v="1"/>
  </r>
  <r>
    <s v="São Francisco Do Glória"/>
    <x v="4"/>
    <n v="140"/>
    <n v="0.66"/>
    <n v="0.64700000000000002"/>
    <n v="0.54100000000000004"/>
    <n v="11824.24"/>
    <n v="1"/>
    <x v="4364"/>
    <n v="0"/>
    <s v="Médio"/>
    <x v="0"/>
    <n v="0"/>
    <n v="1"/>
  </r>
  <r>
    <s v="Frei Rogério"/>
    <x v="14"/>
    <n v="25"/>
    <n v="0.68200000000000005"/>
    <n v="0.66400000000000003"/>
    <n v="0.58799999999999997"/>
    <n v="27505.54"/>
    <n v="1"/>
    <x v="4365"/>
    <n v="0"/>
    <s v="Médio"/>
    <x v="2"/>
    <n v="0"/>
    <n v="1"/>
  </r>
  <r>
    <s v="Borborema"/>
    <x v="17"/>
    <n v="215"/>
    <n v="0.56000000000000005"/>
    <n v="0.54400000000000004"/>
    <n v="0.42599999999999999"/>
    <n v="11184.42"/>
    <n v="4"/>
    <x v="4366"/>
    <n v="1"/>
    <s v="Médio"/>
    <x v="3"/>
    <n v="0"/>
    <n v="0"/>
  </r>
  <r>
    <s v="Peixe-Boi"/>
    <x v="12"/>
    <n v="257"/>
    <n v="0.58099999999999996"/>
    <n v="0.54300000000000004"/>
    <n v="0.47799999999999998"/>
    <n v="7669.43"/>
    <n v="0"/>
    <x v="4367"/>
    <n v="1"/>
    <s v="Médio"/>
    <x v="4"/>
    <n v="0"/>
    <n v="1"/>
  </r>
  <r>
    <s v="Marema"/>
    <x v="14"/>
    <n v="32"/>
    <n v="0.74299999999999999"/>
    <n v="0.748"/>
    <n v="0.63600000000000001"/>
    <n v="30845.74"/>
    <n v="1"/>
    <x v="4368"/>
    <n v="0"/>
    <s v="Alto"/>
    <x v="2"/>
    <n v="0"/>
    <n v="1"/>
  </r>
  <r>
    <s v="Desterro"/>
    <x v="17"/>
    <n v="345"/>
    <n v="0.57999999999999996"/>
    <n v="0.55100000000000005"/>
    <n v="0.49"/>
    <n v="7266.16"/>
    <n v="2"/>
    <x v="4369"/>
    <n v="1"/>
    <s v="Médio"/>
    <x v="3"/>
    <n v="0"/>
    <n v="1"/>
  </r>
  <r>
    <s v="Novo Horizonte Do Norte"/>
    <x v="8"/>
    <n v="59"/>
    <n v="0.66400000000000003"/>
    <n v="0.65200000000000002"/>
    <n v="0.54800000000000004"/>
    <n v="15576.79"/>
    <n v="1"/>
    <x v="4370"/>
    <n v="0"/>
    <s v="Médio"/>
    <x v="1"/>
    <n v="0"/>
    <n v="1"/>
  </r>
  <r>
    <s v="Barro Preto"/>
    <x v="7"/>
    <n v="294"/>
    <n v="0.60199999999999998"/>
    <n v="0.57599999999999996"/>
    <n v="0.50800000000000001"/>
    <n v="9445.4699999999993"/>
    <n v="0"/>
    <x v="4371"/>
    <n v="0"/>
    <s v="Médio"/>
    <x v="3"/>
    <n v="0"/>
    <n v="1"/>
  </r>
  <r>
    <s v="Figueirópolis D'Oeste"/>
    <x v="8"/>
    <n v="111"/>
    <n v="0.67900000000000005"/>
    <n v="0.66500000000000004"/>
    <n v="0.59899999999999998"/>
    <n v="17211.740000000002"/>
    <n v="2"/>
    <x v="4372"/>
    <n v="0"/>
    <s v="Médio"/>
    <x v="1"/>
    <n v="0"/>
    <n v="1"/>
  </r>
  <r>
    <s v="Cumari"/>
    <x v="10"/>
    <n v="113"/>
    <n v="0.73699999999999999"/>
    <n v="0.74399999999999999"/>
    <n v="0.65700000000000003"/>
    <n v="20105.8"/>
    <n v="2"/>
    <x v="4373"/>
    <n v="0"/>
    <s v="Alto"/>
    <x v="1"/>
    <n v="0"/>
    <n v="1"/>
  </r>
  <r>
    <s v="Santana Do Riacho"/>
    <x v="4"/>
    <n v="116"/>
    <n v="0.66500000000000004"/>
    <n v="0.64100000000000001"/>
    <n v="0.55100000000000005"/>
    <n v="13987.21"/>
    <n v="4"/>
    <x v="4374"/>
    <n v="0"/>
    <s v="Médio"/>
    <x v="0"/>
    <n v="0"/>
    <n v="0"/>
  </r>
  <r>
    <s v="Anitápolis"/>
    <x v="14"/>
    <n v="68"/>
    <n v="0.67400000000000004"/>
    <n v="0.69899999999999995"/>
    <n v="0.52400000000000002"/>
    <n v="18412.11"/>
    <n v="4"/>
    <x v="4375"/>
    <n v="0"/>
    <s v="Médio"/>
    <x v="2"/>
    <n v="0"/>
    <n v="0"/>
  </r>
  <r>
    <s v="Murici Dos Portelas"/>
    <x v="22"/>
    <n v="160"/>
    <n v="0.53"/>
    <n v="0.48899999999999999"/>
    <n v="0.39100000000000001"/>
    <n v="6680.11"/>
    <n v="9"/>
    <x v="4376"/>
    <n v="1"/>
    <s v="Baixo"/>
    <x v="3"/>
    <n v="0"/>
    <n v="0"/>
  </r>
  <r>
    <s v="Cascalho Rico"/>
    <x v="4"/>
    <n v="98"/>
    <n v="0.72099999999999997"/>
    <n v="0.73399999999999999"/>
    <n v="0.60399999999999998"/>
    <n v="19556.62"/>
    <n v="6"/>
    <x v="4377"/>
    <n v="0"/>
    <s v="Alto"/>
    <x v="0"/>
    <n v="0"/>
    <n v="0"/>
  </r>
  <r>
    <s v="Mirante"/>
    <x v="7"/>
    <n v="124"/>
    <n v="0.52700000000000002"/>
    <n v="0.52400000000000002"/>
    <n v="0.38600000000000001"/>
    <n v="6135.31"/>
    <n v="0"/>
    <x v="4378"/>
    <n v="1"/>
    <s v="Baixo"/>
    <x v="3"/>
    <n v="0"/>
    <n v="1"/>
  </r>
  <r>
    <s v="Emilianópolis"/>
    <x v="0"/>
    <n v="115"/>
    <n v="0.72699999999999998"/>
    <n v="0.69"/>
    <n v="0.69099999999999995"/>
    <n v="18741.240000000002"/>
    <n v="4"/>
    <x v="4379"/>
    <n v="0"/>
    <s v="Alto"/>
    <x v="0"/>
    <n v="0"/>
    <n v="0"/>
  </r>
  <r>
    <s v="Alcântaras"/>
    <x v="9"/>
    <n v="214"/>
    <n v="0.6"/>
    <n v="0.54900000000000004"/>
    <n v="0.52400000000000002"/>
    <n v="5230.63"/>
    <n v="2"/>
    <x v="4380"/>
    <n v="0"/>
    <s v="Médio"/>
    <x v="3"/>
    <n v="0"/>
    <n v="1"/>
  </r>
  <r>
    <s v="Rio Sono"/>
    <x v="20"/>
    <n v="166"/>
    <n v="0.6"/>
    <n v="0.57399999999999995"/>
    <n v="0.48199999999999998"/>
    <n v="9150.36"/>
    <n v="1"/>
    <x v="4381"/>
    <n v="0"/>
    <s v="Médio"/>
    <x v="4"/>
    <n v="0"/>
    <n v="1"/>
  </r>
  <r>
    <s v="Piau"/>
    <x v="4"/>
    <n v="83"/>
    <n v="0.629"/>
    <n v="0.64700000000000002"/>
    <n v="0.46700000000000003"/>
    <n v="20796.849999999999"/>
    <n v="2"/>
    <x v="4382"/>
    <n v="0"/>
    <s v="Médio"/>
    <x v="0"/>
    <n v="0"/>
    <n v="1"/>
  </r>
  <r>
    <s v="Descoberto"/>
    <x v="4"/>
    <n v="192"/>
    <n v="0.68"/>
    <n v="0.65700000000000003"/>
    <n v="0.59899999999999998"/>
    <n v="11816.27"/>
    <n v="6"/>
    <x v="4383"/>
    <n v="0"/>
    <s v="Médio"/>
    <x v="0"/>
    <n v="0"/>
    <n v="0"/>
  </r>
  <r>
    <s v="Riversul"/>
    <x v="0"/>
    <n v="282"/>
    <n v="0.66400000000000003"/>
    <n v="0.63400000000000001"/>
    <n v="0.57699999999999996"/>
    <n v="10120.74"/>
    <n v="7"/>
    <x v="4384"/>
    <n v="0"/>
    <s v="Médio"/>
    <x v="0"/>
    <n v="0"/>
    <n v="0"/>
  </r>
  <r>
    <s v="Quixabeira"/>
    <x v="7"/>
    <n v="227"/>
    <n v="0.57799999999999996"/>
    <n v="0.54700000000000004"/>
    <n v="0.46899999999999997"/>
    <n v="6303.34"/>
    <n v="3"/>
    <x v="4385"/>
    <n v="1"/>
    <s v="Médio"/>
    <x v="3"/>
    <n v="0"/>
    <n v="0"/>
  </r>
  <r>
    <s v="São Valério Do Sul"/>
    <x v="3"/>
    <n v="21"/>
    <n v="0.64200000000000002"/>
    <n v="0.67400000000000004"/>
    <n v="0.48"/>
    <n v="21519.58"/>
    <n v="4"/>
    <x v="4386"/>
    <n v="0"/>
    <s v="Médio"/>
    <x v="2"/>
    <n v="0"/>
    <n v="0"/>
  </r>
  <r>
    <s v="Itaguari"/>
    <x v="10"/>
    <n v="198"/>
    <n v="0.69299999999999995"/>
    <n v="0.68300000000000005"/>
    <n v="0.59599999999999997"/>
    <n v="12565.32"/>
    <n v="1"/>
    <x v="4387"/>
    <n v="0"/>
    <s v="Médio"/>
    <x v="1"/>
    <n v="0"/>
    <n v="1"/>
  </r>
  <r>
    <s v="Belém Do Brejo Do Cruz"/>
    <x v="17"/>
    <n v="303"/>
    <n v="0.57799999999999996"/>
    <n v="0.55000000000000004"/>
    <n v="0.45100000000000001"/>
    <n v="8078.31"/>
    <n v="7"/>
    <x v="4388"/>
    <n v="1"/>
    <s v="Médio"/>
    <x v="3"/>
    <n v="0"/>
    <n v="0"/>
  </r>
  <r>
    <s v="Marcelino Vieira"/>
    <x v="16"/>
    <n v="318"/>
    <n v="0.60899999999999999"/>
    <n v="0.57099999999999995"/>
    <n v="0.51"/>
    <n v="6971.92"/>
    <n v="11"/>
    <x v="4389"/>
    <n v="0"/>
    <s v="Médio"/>
    <x v="3"/>
    <n v="0"/>
    <n v="0"/>
  </r>
  <r>
    <s v="Caiana"/>
    <x v="4"/>
    <n v="108"/>
    <n v="0.63300000000000001"/>
    <n v="0.63100000000000001"/>
    <n v="0.48299999999999998"/>
    <n v="10967.27"/>
    <n v="4"/>
    <x v="4390"/>
    <n v="0"/>
    <s v="Médio"/>
    <x v="0"/>
    <n v="0"/>
    <n v="0"/>
  </r>
  <r>
    <s v="Mutunópolis"/>
    <x v="10"/>
    <n v="118"/>
    <n v="0.68"/>
    <n v="0.66800000000000004"/>
    <n v="0.58399999999999996"/>
    <n v="15122.79"/>
    <n v="2"/>
    <x v="4391"/>
    <n v="0"/>
    <s v="Médio"/>
    <x v="1"/>
    <n v="0"/>
    <n v="1"/>
  </r>
  <r>
    <s v="Pintópolis"/>
    <x v="4"/>
    <n v="199"/>
    <n v="0.59399999999999997"/>
    <n v="0.56000000000000005"/>
    <n v="0.46899999999999997"/>
    <n v="7816.29"/>
    <n v="8"/>
    <x v="4392"/>
    <n v="1"/>
    <s v="Médio"/>
    <x v="0"/>
    <n v="0"/>
    <n v="0"/>
  </r>
  <r>
    <s v="Ibertioga"/>
    <x v="4"/>
    <n v="180"/>
    <n v="0.65700000000000003"/>
    <n v="0.60599999999999998"/>
    <n v="0.56000000000000005"/>
    <n v="11465.12"/>
    <n v="3"/>
    <x v="4393"/>
    <n v="0"/>
    <s v="Médio"/>
    <x v="0"/>
    <n v="0"/>
    <n v="0"/>
  </r>
  <r>
    <s v="São Brás Do Suaçuí"/>
    <x v="4"/>
    <n v="145"/>
    <n v="0.66400000000000003"/>
    <n v="0.67500000000000004"/>
    <n v="0.54100000000000004"/>
    <n v="15833.33"/>
    <n v="4"/>
    <x v="4394"/>
    <n v="0"/>
    <s v="Médio"/>
    <x v="0"/>
    <n v="0"/>
    <n v="0"/>
  </r>
  <r>
    <s v="Vargem"/>
    <x v="14"/>
    <n v="35"/>
    <n v="0.629"/>
    <n v="0.63600000000000001"/>
    <n v="0.495"/>
    <n v="22824.959999999999"/>
    <n v="1"/>
    <x v="4395"/>
    <n v="0"/>
    <s v="Médio"/>
    <x v="2"/>
    <n v="0"/>
    <n v="1"/>
  </r>
  <r>
    <s v="Rio Bom"/>
    <x v="6"/>
    <n v="70"/>
    <n v="0.73"/>
    <n v="0.67200000000000004"/>
    <n v="0.68100000000000005"/>
    <n v="17628.66"/>
    <n v="0"/>
    <x v="4396"/>
    <n v="0"/>
    <s v="Alto"/>
    <x v="2"/>
    <n v="0"/>
    <n v="1"/>
  </r>
  <r>
    <s v="Lajedão"/>
    <x v="7"/>
    <n v="122"/>
    <n v="0.63200000000000001"/>
    <n v="0.65200000000000002"/>
    <n v="0.497"/>
    <n v="14585.35"/>
    <n v="0"/>
    <x v="4397"/>
    <n v="0"/>
    <s v="Médio"/>
    <x v="3"/>
    <n v="0"/>
    <n v="1"/>
  </r>
  <r>
    <s v="Vertente Do Lério"/>
    <x v="5"/>
    <n v="118"/>
    <n v="0.56299999999999994"/>
    <n v="0.53200000000000003"/>
    <n v="0.46100000000000002"/>
    <n v="7662.84"/>
    <n v="6"/>
    <x v="4398"/>
    <n v="1"/>
    <s v="Médio"/>
    <x v="3"/>
    <n v="0"/>
    <n v="0"/>
  </r>
  <r>
    <s v="Elísio Medrado"/>
    <x v="7"/>
    <n v="202"/>
    <n v="0.623"/>
    <n v="0.59"/>
    <n v="0.52700000000000002"/>
    <n v="6976.86"/>
    <n v="2"/>
    <x v="4399"/>
    <n v="0"/>
    <s v="Médio"/>
    <x v="3"/>
    <n v="0"/>
    <n v="1"/>
  </r>
  <r>
    <s v="Doutor Ricardo"/>
    <x v="3"/>
    <n v="22"/>
    <n v="0.72"/>
    <n v="0.749"/>
    <n v="0.59299999999999997"/>
    <n v="28414.2"/>
    <n v="3"/>
    <x v="4400"/>
    <n v="0"/>
    <s v="Alto"/>
    <x v="2"/>
    <n v="0"/>
    <n v="0"/>
  </r>
  <r>
    <s v="Novo Brasil"/>
    <x v="10"/>
    <n v="83"/>
    <n v="0.7"/>
    <n v="0.69099999999999995"/>
    <n v="0.59799999999999998"/>
    <n v="17902.580000000002"/>
    <n v="1"/>
    <x v="4401"/>
    <n v="0"/>
    <s v="Alto"/>
    <x v="1"/>
    <n v="0"/>
    <n v="1"/>
  </r>
  <r>
    <s v="Redenção Do Gurguéia"/>
    <x v="22"/>
    <n v="414"/>
    <n v="0.58899999999999997"/>
    <n v="0.55700000000000005"/>
    <n v="0.47799999999999998"/>
    <n v="6835.84"/>
    <n v="1"/>
    <x v="4402"/>
    <n v="1"/>
    <s v="Médio"/>
    <x v="3"/>
    <n v="0"/>
    <n v="1"/>
  </r>
  <r>
    <s v="Japaraíba"/>
    <x v="4"/>
    <n v="179"/>
    <n v="0.72099999999999997"/>
    <n v="0.67700000000000005"/>
    <n v="0.65600000000000003"/>
    <n v="13776.2"/>
    <n v="2"/>
    <x v="4403"/>
    <n v="0"/>
    <s v="Alto"/>
    <x v="0"/>
    <n v="0"/>
    <n v="1"/>
  </r>
  <r>
    <s v="Lontra"/>
    <x v="4"/>
    <n v="350"/>
    <n v="0.65"/>
    <n v="0.58899999999999997"/>
    <n v="0.57699999999999996"/>
    <n v="6548.01"/>
    <n v="5"/>
    <x v="4404"/>
    <n v="0"/>
    <s v="Médio"/>
    <x v="0"/>
    <n v="0"/>
    <n v="0"/>
  </r>
  <r>
    <s v="Senador Amaral"/>
    <x v="4"/>
    <n v="187"/>
    <n v="0.66"/>
    <n v="0.623"/>
    <n v="0.56399999999999995"/>
    <n v="10843.09"/>
    <n v="1"/>
    <x v="4405"/>
    <n v="0"/>
    <s v="Médio"/>
    <x v="0"/>
    <n v="0"/>
    <n v="1"/>
  </r>
  <r>
    <s v="Jericó"/>
    <x v="17"/>
    <n v="257"/>
    <n v="0.60299999999999998"/>
    <n v="0.57699999999999996"/>
    <n v="0.47599999999999998"/>
    <n v="7609.32"/>
    <n v="3"/>
    <x v="4406"/>
    <n v="0"/>
    <s v="Médio"/>
    <x v="3"/>
    <n v="0"/>
    <n v="0"/>
  </r>
  <r>
    <s v="Divinópolis De Goiás"/>
    <x v="10"/>
    <n v="237"/>
    <n v="0.65300000000000002"/>
    <n v="0.624"/>
    <n v="0.55000000000000004"/>
    <n v="11745.9"/>
    <n v="2"/>
    <x v="4407"/>
    <n v="0"/>
    <s v="Médio"/>
    <x v="1"/>
    <n v="0"/>
    <n v="1"/>
  </r>
  <r>
    <s v="Crucilândia"/>
    <x v="4"/>
    <n v="165"/>
    <n v="0.65"/>
    <n v="0.65300000000000002"/>
    <n v="0.51800000000000002"/>
    <n v="11675.65"/>
    <n v="2"/>
    <x v="4408"/>
    <n v="0"/>
    <s v="Médio"/>
    <x v="0"/>
    <n v="0"/>
    <n v="1"/>
  </r>
  <r>
    <s v="São Bernardino"/>
    <x v="14"/>
    <n v="33"/>
    <n v="0.67700000000000005"/>
    <n v="0.65300000000000002"/>
    <n v="0.57699999999999996"/>
    <n v="23538.58"/>
    <n v="1"/>
    <x v="4409"/>
    <n v="0"/>
    <s v="Médio"/>
    <x v="2"/>
    <n v="0"/>
    <n v="1"/>
  </r>
  <r>
    <s v="Primavera De Rondônia"/>
    <x v="23"/>
    <n v="83"/>
    <n v="0.64"/>
    <n v="0.64500000000000002"/>
    <n v="0.51200000000000001"/>
    <n v="16977.61"/>
    <n v="5"/>
    <x v="4410"/>
    <n v="0"/>
    <s v="Médio"/>
    <x v="4"/>
    <n v="0"/>
    <n v="0"/>
  </r>
  <r>
    <s v="Nova Belém"/>
    <x v="4"/>
    <n v="76"/>
    <n v="0.59"/>
    <n v="0.56299999999999994"/>
    <n v="0.48099999999999998"/>
    <n v="16640.62"/>
    <n v="1"/>
    <x v="4411"/>
    <n v="1"/>
    <s v="Médio"/>
    <x v="0"/>
    <n v="0"/>
    <n v="1"/>
  </r>
  <r>
    <s v="Lagoa Salgada"/>
    <x v="16"/>
    <n v="348"/>
    <n v="0.57999999999999996"/>
    <n v="0.55100000000000005"/>
    <n v="0.46400000000000002"/>
    <n v="7110.76"/>
    <n v="4"/>
    <x v="4412"/>
    <n v="1"/>
    <s v="Médio"/>
    <x v="3"/>
    <n v="0"/>
    <n v="0"/>
  </r>
  <r>
    <s v="Salgadinho"/>
    <x v="5"/>
    <n v="81"/>
    <n v="0.53400000000000003"/>
    <n v="0.51600000000000001"/>
    <n v="0.40500000000000003"/>
    <n v="5507"/>
    <n v="1"/>
    <x v="4413"/>
    <n v="1"/>
    <s v="Baixo"/>
    <x v="3"/>
    <n v="0"/>
    <n v="1"/>
  </r>
  <r>
    <s v="Sagrada Família"/>
    <x v="3"/>
    <n v="34"/>
    <n v="0.68"/>
    <n v="0.66900000000000004"/>
    <n v="0.59599999999999997"/>
    <n v="21773.5"/>
    <n v="2"/>
    <x v="4414"/>
    <n v="0"/>
    <s v="Médio"/>
    <x v="2"/>
    <n v="0"/>
    <n v="1"/>
  </r>
  <r>
    <s v="Indaiabira"/>
    <x v="4"/>
    <n v="155"/>
    <n v="0.61"/>
    <n v="0.57499999999999996"/>
    <n v="0.49"/>
    <n v="7730.6"/>
    <n v="4"/>
    <x v="4415"/>
    <n v="0"/>
    <s v="Médio"/>
    <x v="0"/>
    <n v="0"/>
    <n v="0"/>
  </r>
  <r>
    <s v="Varjão"/>
    <x v="10"/>
    <n v="93"/>
    <n v="0.68700000000000006"/>
    <n v="0.69799999999999995"/>
    <n v="0.57199999999999995"/>
    <n v="15139.67"/>
    <n v="1"/>
    <x v="4416"/>
    <n v="0"/>
    <s v="Médio"/>
    <x v="1"/>
    <n v="0"/>
    <n v="1"/>
  </r>
  <r>
    <s v="Itacambira"/>
    <x v="4"/>
    <n v="59"/>
    <n v="0.628"/>
    <n v="0.56999999999999995"/>
    <n v="0.55000000000000004"/>
    <n v="10869.91"/>
    <n v="6"/>
    <x v="4417"/>
    <n v="0"/>
    <s v="Médio"/>
    <x v="0"/>
    <n v="0"/>
    <n v="0"/>
  </r>
  <r>
    <s v="Painel"/>
    <x v="14"/>
    <n v="61"/>
    <n v="0.66400000000000003"/>
    <n v="0.66800000000000004"/>
    <n v="0.54300000000000004"/>
    <n v="24399.02"/>
    <n v="2"/>
    <x v="4418"/>
    <n v="0"/>
    <s v="Médio"/>
    <x v="2"/>
    <n v="0"/>
    <n v="1"/>
  </r>
  <r>
    <s v="Lajeado"/>
    <x v="20"/>
    <n v="165"/>
    <n v="0.67500000000000004"/>
    <n v="0.67300000000000004"/>
    <n v="0.57299999999999995"/>
    <n v="18958.66"/>
    <n v="0"/>
    <x v="4419"/>
    <n v="0"/>
    <s v="Médio"/>
    <x v="4"/>
    <n v="0"/>
    <n v="1"/>
  </r>
  <r>
    <s v="São Miguel De Taipu"/>
    <x v="17"/>
    <n v="209"/>
    <n v="0.55000000000000004"/>
    <n v="0.51600000000000001"/>
    <n v="0.443"/>
    <n v="8123.78"/>
    <n v="13"/>
    <x v="4420"/>
    <n v="1"/>
    <s v="Baixo"/>
    <x v="3"/>
    <n v="0"/>
    <n v="0"/>
  </r>
  <r>
    <s v="Celso Ramos"/>
    <x v="14"/>
    <n v="52"/>
    <n v="0.72"/>
    <n v="0.65100000000000002"/>
    <n v="0.69199999999999995"/>
    <n v="20913.04"/>
    <n v="1"/>
    <x v="4421"/>
    <n v="0"/>
    <s v="Alto"/>
    <x v="2"/>
    <n v="0"/>
    <n v="1"/>
  </r>
  <r>
    <s v="São José Do Sul"/>
    <x v="3"/>
    <n v="29"/>
    <n v="0.72499999999999998"/>
    <n v="0.77400000000000002"/>
    <n v="0.59"/>
    <n v="25400.1"/>
    <n v="3"/>
    <x v="4422"/>
    <n v="0"/>
    <s v="Alto"/>
    <x v="2"/>
    <n v="0"/>
    <n v="0"/>
  </r>
  <r>
    <s v="Goianá"/>
    <x v="4"/>
    <n v="136"/>
    <n v="0.71599999999999997"/>
    <n v="0.68200000000000005"/>
    <n v="0.64400000000000002"/>
    <n v="14724.48"/>
    <n v="2"/>
    <x v="4423"/>
    <n v="0"/>
    <s v="Alto"/>
    <x v="0"/>
    <n v="0"/>
    <n v="1"/>
  </r>
  <r>
    <s v="Presidente Vargas"/>
    <x v="18"/>
    <n v="439"/>
    <n v="0.59"/>
    <n v="0.47"/>
    <n v="0.56000000000000005"/>
    <n v="5073.6000000000004"/>
    <n v="10"/>
    <x v="4424"/>
    <n v="1"/>
    <s v="Médio"/>
    <x v="3"/>
    <n v="0"/>
    <n v="0"/>
  </r>
  <r>
    <s v="Bodó"/>
    <x v="16"/>
    <n v="88"/>
    <n v="0.629"/>
    <n v="0.56999999999999995"/>
    <n v="0.56499999999999995"/>
    <n v="24758.240000000002"/>
    <n v="1"/>
    <x v="4425"/>
    <n v="0"/>
    <s v="Médio"/>
    <x v="3"/>
    <n v="0"/>
    <n v="1"/>
  </r>
  <r>
    <s v="Japonvar"/>
    <x v="4"/>
    <n v="186"/>
    <n v="0.60799999999999998"/>
    <n v="0.55600000000000005"/>
    <n v="0.51400000000000001"/>
    <n v="6662.46"/>
    <n v="10"/>
    <x v="4426"/>
    <n v="0"/>
    <s v="Médio"/>
    <x v="0"/>
    <n v="0"/>
    <n v="0"/>
  </r>
  <r>
    <s v="Porto Mauá"/>
    <x v="3"/>
    <n v="37"/>
    <n v="0.69799999999999995"/>
    <n v="0.67200000000000004"/>
    <n v="0.60799999999999998"/>
    <n v="22641.95"/>
    <n v="3"/>
    <x v="4427"/>
    <n v="0"/>
    <s v="Médio"/>
    <x v="2"/>
    <n v="0"/>
    <n v="0"/>
  </r>
  <r>
    <s v="Três Forquilhas"/>
    <x v="3"/>
    <n v="13"/>
    <n v="0.66200000000000003"/>
    <n v="0.66100000000000003"/>
    <n v="0.53900000000000003"/>
    <n v="19794.79"/>
    <n v="1"/>
    <x v="4428"/>
    <n v="0"/>
    <s v="Médio"/>
    <x v="2"/>
    <n v="0"/>
    <n v="1"/>
  </r>
  <r>
    <s v="Imbé De Minas"/>
    <x v="4"/>
    <n v="121"/>
    <n v="0.55000000000000004"/>
    <n v="0.57199999999999995"/>
    <n v="0.39700000000000002"/>
    <n v="8390.0400000000009"/>
    <n v="1"/>
    <x v="4429"/>
    <n v="1"/>
    <s v="Baixo"/>
    <x v="0"/>
    <n v="0"/>
    <n v="1"/>
  </r>
  <r>
    <s v="Sardoá"/>
    <x v="4"/>
    <n v="110"/>
    <n v="0.63600000000000001"/>
    <n v="0.59399999999999997"/>
    <n v="0.53300000000000003"/>
    <n v="9360.4699999999993"/>
    <n v="7"/>
    <x v="4430"/>
    <n v="0"/>
    <s v="Médio"/>
    <x v="0"/>
    <n v="0"/>
    <n v="0"/>
  </r>
  <r>
    <s v="Irajuba"/>
    <x v="7"/>
    <n v="224"/>
    <n v="0.57999999999999996"/>
    <n v="0.54400000000000004"/>
    <n v="0.45300000000000001"/>
    <n v="7641.78"/>
    <n v="1"/>
    <x v="4431"/>
    <n v="1"/>
    <s v="Médio"/>
    <x v="3"/>
    <n v="0"/>
    <n v="1"/>
  </r>
  <r>
    <s v="Camalaú"/>
    <x v="17"/>
    <n v="166"/>
    <n v="0.56999999999999995"/>
    <n v="0.54900000000000004"/>
    <n v="0.43099999999999999"/>
    <n v="9553.15"/>
    <n v="1"/>
    <x v="4432"/>
    <n v="1"/>
    <s v="Médio"/>
    <x v="3"/>
    <n v="0"/>
    <n v="1"/>
  </r>
  <r>
    <s v="Juarez Távora"/>
    <x v="17"/>
    <n v="379"/>
    <n v="0.57899999999999996"/>
    <n v="0.54400000000000004"/>
    <n v="0.46500000000000002"/>
    <n v="7237.98"/>
    <n v="1"/>
    <x v="4433"/>
    <n v="1"/>
    <s v="Médio"/>
    <x v="3"/>
    <n v="0"/>
    <n v="1"/>
  </r>
  <r>
    <s v="Gonçalves"/>
    <x v="4"/>
    <n v="47"/>
    <n v="0.68"/>
    <n v="0.67100000000000004"/>
    <n v="0.56999999999999995"/>
    <n v="12981.54"/>
    <n v="3"/>
    <x v="4434"/>
    <n v="0"/>
    <s v="Médio"/>
    <x v="0"/>
    <n v="0"/>
    <n v="0"/>
  </r>
  <r>
    <s v="São José Das Missões"/>
    <x v="3"/>
    <n v="42"/>
    <n v="0.65"/>
    <n v="0.65200000000000002"/>
    <n v="0.54200000000000004"/>
    <n v="20933.12"/>
    <n v="2"/>
    <x v="4435"/>
    <n v="0"/>
    <s v="Médio"/>
    <x v="2"/>
    <n v="0"/>
    <n v="1"/>
  </r>
  <r>
    <s v="Cedral"/>
    <x v="18"/>
    <n v="164"/>
    <n v="0.60499999999999998"/>
    <n v="0.52"/>
    <n v="0.56999999999999995"/>
    <n v="5444.31"/>
    <n v="0"/>
    <x v="4436"/>
    <n v="0"/>
    <s v="Médio"/>
    <x v="3"/>
    <n v="0"/>
    <n v="1"/>
  </r>
  <r>
    <s v="Paineiras"/>
    <x v="4"/>
    <n v="130"/>
    <n v="0.66900000000000004"/>
    <n v="0.69099999999999995"/>
    <n v="0.52600000000000002"/>
    <n v="12220.4"/>
    <n v="6"/>
    <x v="4437"/>
    <n v="0"/>
    <s v="Médio"/>
    <x v="0"/>
    <n v="0"/>
    <n v="0"/>
  </r>
  <r>
    <s v="Canaã"/>
    <x v="4"/>
    <n v="67"/>
    <n v="0.64900000000000002"/>
    <n v="0.64400000000000002"/>
    <n v="0.53200000000000003"/>
    <n v="12102.91"/>
    <n v="9"/>
    <x v="4438"/>
    <n v="0"/>
    <s v="Médio"/>
    <x v="0"/>
    <n v="0"/>
    <n v="0"/>
  </r>
  <r>
    <s v="Pequi"/>
    <x v="4"/>
    <n v="166"/>
    <n v="0.67400000000000004"/>
    <n v="0.67200000000000004"/>
    <n v="0.56399999999999995"/>
    <n v="13032.88"/>
    <n v="1"/>
    <x v="4439"/>
    <n v="0"/>
    <s v="Médio"/>
    <x v="0"/>
    <n v="0"/>
    <n v="1"/>
  </r>
  <r>
    <s v="Rubiácea"/>
    <x v="0"/>
    <n v="88"/>
    <n v="0.72099999999999997"/>
    <n v="0.68400000000000005"/>
    <n v="0.66800000000000004"/>
    <n v="18854.87"/>
    <n v="1"/>
    <x v="4440"/>
    <n v="0"/>
    <s v="Alto"/>
    <x v="0"/>
    <n v="0"/>
    <n v="1"/>
  </r>
  <r>
    <s v="Jussiape"/>
    <x v="7"/>
    <n v="138"/>
    <n v="0.60199999999999998"/>
    <n v="0.6"/>
    <n v="0.49299999999999999"/>
    <n v="7823.03"/>
    <n v="14"/>
    <x v="4441"/>
    <n v="0"/>
    <s v="Médio"/>
    <x v="3"/>
    <n v="0"/>
    <n v="0"/>
  </r>
  <r>
    <s v="Flórida"/>
    <x v="6"/>
    <n v="131"/>
    <n v="0.73199999999999998"/>
    <n v="0.70699999999999996"/>
    <n v="0.67900000000000005"/>
    <n v="21075.14"/>
    <n v="2"/>
    <x v="4442"/>
    <n v="0"/>
    <s v="Alto"/>
    <x v="2"/>
    <n v="0"/>
    <n v="1"/>
  </r>
  <r>
    <s v="Taquaral De Goiás"/>
    <x v="10"/>
    <n v="93"/>
    <n v="0.71599999999999997"/>
    <n v="0.7"/>
    <n v="0.61899999999999999"/>
    <n v="15609.85"/>
    <n v="3"/>
    <x v="4443"/>
    <n v="0"/>
    <s v="Alto"/>
    <x v="1"/>
    <n v="0"/>
    <n v="0"/>
  </r>
  <r>
    <s v="Rio Preto"/>
    <x v="4"/>
    <n v="195"/>
    <n v="0.67900000000000005"/>
    <n v="0.66500000000000004"/>
    <n v="0.55700000000000005"/>
    <n v="10225.74"/>
    <n v="2"/>
    <x v="4444"/>
    <n v="0"/>
    <s v="Médio"/>
    <x v="0"/>
    <n v="0"/>
    <n v="1"/>
  </r>
  <r>
    <s v="Barro Duro"/>
    <x v="22"/>
    <n v="309"/>
    <n v="0.61199999999999999"/>
    <n v="0.61099999999999999"/>
    <n v="0.51400000000000001"/>
    <n v="8154.17"/>
    <n v="2"/>
    <x v="4445"/>
    <n v="0"/>
    <s v="Médio"/>
    <x v="3"/>
    <n v="0"/>
    <n v="1"/>
  </r>
  <r>
    <s v="Montauri"/>
    <x v="3"/>
    <n v="22"/>
    <n v="0.76400000000000001"/>
    <n v="0.79"/>
    <n v="0.66200000000000003"/>
    <n v="36427.15"/>
    <n v="0"/>
    <x v="4446"/>
    <n v="0"/>
    <s v="Alto"/>
    <x v="2"/>
    <n v="0"/>
    <n v="1"/>
  </r>
  <r>
    <s v="Itaguatins"/>
    <x v="20"/>
    <n v="266"/>
    <n v="0.61599999999999999"/>
    <n v="0.57199999999999995"/>
    <n v="0.51100000000000001"/>
    <n v="9391.2000000000007"/>
    <n v="0"/>
    <x v="4447"/>
    <n v="0"/>
    <s v="Médio"/>
    <x v="4"/>
    <n v="0"/>
    <n v="1"/>
  </r>
  <r>
    <s v="Ibirajuba"/>
    <x v="5"/>
    <n v="199"/>
    <n v="0.57999999999999996"/>
    <n v="0.54500000000000004"/>
    <n v="0.47599999999999998"/>
    <n v="7297.85"/>
    <n v="1"/>
    <x v="4448"/>
    <n v="1"/>
    <s v="Médio"/>
    <x v="3"/>
    <n v="0"/>
    <n v="1"/>
  </r>
  <r>
    <s v="Campestre"/>
    <x v="19"/>
    <n v="398"/>
    <n v="0.56000000000000005"/>
    <n v="0.55000000000000004"/>
    <n v="0.435"/>
    <n v="8046.53"/>
    <n v="1"/>
    <x v="4449"/>
    <n v="1"/>
    <s v="Médio"/>
    <x v="3"/>
    <n v="0"/>
    <n v="1"/>
  </r>
  <r>
    <s v="Santanópolis"/>
    <x v="7"/>
    <n v="109"/>
    <n v="0.59"/>
    <n v="0.56100000000000005"/>
    <n v="0.496"/>
    <n v="6097.84"/>
    <n v="2"/>
    <x v="4450"/>
    <n v="1"/>
    <s v="Médio"/>
    <x v="3"/>
    <n v="0"/>
    <n v="1"/>
  </r>
  <r>
    <s v="Uruana De Minas"/>
    <x v="4"/>
    <n v="100"/>
    <n v="0.66400000000000003"/>
    <n v="0.61199999999999999"/>
    <n v="0.60199999999999998"/>
    <n v="16866.740000000002"/>
    <n v="1"/>
    <x v="4451"/>
    <n v="0"/>
    <s v="Médio"/>
    <x v="0"/>
    <n v="0"/>
    <n v="1"/>
  </r>
  <r>
    <s v="Nossa Senhora Dos Remédios"/>
    <x v="22"/>
    <n v="257"/>
    <n v="0.53"/>
    <n v="0.503"/>
    <n v="0.41099999999999998"/>
    <n v="6601.98"/>
    <n v="3"/>
    <x v="4452"/>
    <n v="1"/>
    <s v="Baixo"/>
    <x v="3"/>
    <n v="0"/>
    <n v="0"/>
  </r>
  <r>
    <s v="Cachoeira Grande"/>
    <x v="18"/>
    <n v="324"/>
    <n v="0.53700000000000003"/>
    <n v="0.42199999999999999"/>
    <n v="0.47599999999999998"/>
    <n v="6333.6"/>
    <n v="1"/>
    <x v="4453"/>
    <n v="1"/>
    <s v="Baixo"/>
    <x v="3"/>
    <n v="0"/>
    <n v="1"/>
  </r>
  <r>
    <s v="Mariápolis"/>
    <x v="0"/>
    <n v="161"/>
    <n v="0.71799999999999997"/>
    <n v="0.68400000000000005"/>
    <n v="0.65100000000000002"/>
    <n v="13780.63"/>
    <n v="1"/>
    <x v="4454"/>
    <n v="0"/>
    <s v="Alto"/>
    <x v="0"/>
    <n v="0"/>
    <n v="1"/>
  </r>
  <r>
    <s v="Mairipotaba"/>
    <x v="10"/>
    <n v="66"/>
    <n v="0.745"/>
    <n v="0.748"/>
    <n v="0.64800000000000002"/>
    <n v="23085.43"/>
    <n v="8"/>
    <x v="4455"/>
    <n v="0"/>
    <s v="Alto"/>
    <x v="1"/>
    <n v="0"/>
    <n v="0"/>
  </r>
  <r>
    <s v="Caturama"/>
    <x v="7"/>
    <n v="140"/>
    <n v="0.56999999999999995"/>
    <n v="0.54300000000000004"/>
    <n v="0.44600000000000001"/>
    <n v="5744.87"/>
    <n v="10"/>
    <x v="4456"/>
    <n v="1"/>
    <s v="Médio"/>
    <x v="3"/>
    <n v="0"/>
    <n v="0"/>
  </r>
  <r>
    <s v="Boa Vista Do Gurupi"/>
    <x v="18"/>
    <n v="557"/>
    <n v="0.54500000000000004"/>
    <n v="0.51500000000000001"/>
    <n v="0.46100000000000002"/>
    <n v="6113.02"/>
    <n v="1"/>
    <x v="4457"/>
    <n v="1"/>
    <s v="Baixo"/>
    <x v="3"/>
    <n v="0"/>
    <n v="1"/>
  </r>
  <r>
    <s v="Jaçanã"/>
    <x v="16"/>
    <n v="285"/>
    <n v="0.60399999999999998"/>
    <n v="0.55900000000000005"/>
    <n v="0.50900000000000001"/>
    <n v="6251.13"/>
    <n v="4"/>
    <x v="4458"/>
    <n v="0"/>
    <s v="Médio"/>
    <x v="3"/>
    <n v="0"/>
    <n v="0"/>
  </r>
  <r>
    <s v="Cristal Do Sul"/>
    <x v="3"/>
    <n v="56"/>
    <n v="0.66"/>
    <n v="0.64100000000000001"/>
    <n v="0.54200000000000004"/>
    <n v="19164.740000000002"/>
    <n v="5"/>
    <x v="4459"/>
    <n v="0"/>
    <s v="Médio"/>
    <x v="2"/>
    <n v="0"/>
    <n v="0"/>
  </r>
  <r>
    <s v="Granito"/>
    <x v="5"/>
    <n v="254"/>
    <n v="0.59499999999999997"/>
    <n v="0.54300000000000004"/>
    <n v="0.502"/>
    <n v="7586.45"/>
    <n v="7"/>
    <x v="4460"/>
    <n v="1"/>
    <s v="Médio"/>
    <x v="3"/>
    <n v="0"/>
    <n v="0"/>
  </r>
  <r>
    <s v="Macieira"/>
    <x v="14"/>
    <n v="25"/>
    <n v="0.66200000000000003"/>
    <n v="0.67500000000000004"/>
    <n v="0.53300000000000003"/>
    <n v="30867.599999999999"/>
    <n v="1"/>
    <x v="4461"/>
    <n v="0"/>
    <s v="Médio"/>
    <x v="2"/>
    <n v="0"/>
    <n v="1"/>
  </r>
  <r>
    <s v="Pedranópolis"/>
    <x v="0"/>
    <n v="66"/>
    <n v="0.74199999999999999"/>
    <n v="0.69799999999999995"/>
    <n v="0.68400000000000005"/>
    <n v="21793.53"/>
    <n v="0"/>
    <x v="4462"/>
    <n v="0"/>
    <s v="Alto"/>
    <x v="0"/>
    <n v="0"/>
    <n v="1"/>
  </r>
  <r>
    <s v="Sigefredo Pacheco"/>
    <x v="22"/>
    <n v="216"/>
    <n v="0.58099999999999996"/>
    <n v="0.51800000000000002"/>
    <n v="0.496"/>
    <n v="5650.24"/>
    <n v="1"/>
    <x v="4463"/>
    <n v="1"/>
    <s v="Médio"/>
    <x v="3"/>
    <n v="0"/>
    <n v="1"/>
  </r>
  <r>
    <s v="Porto Estrela"/>
    <x v="8"/>
    <n v="49"/>
    <n v="0.59899999999999998"/>
    <n v="0.57099999999999995"/>
    <n v="0.46700000000000003"/>
    <n v="18182.349999999999"/>
    <n v="2"/>
    <x v="4464"/>
    <n v="1"/>
    <s v="Médio"/>
    <x v="1"/>
    <n v="0"/>
    <n v="1"/>
  </r>
  <r>
    <s v="Jatobá"/>
    <x v="18"/>
    <n v="333"/>
    <n v="0.56100000000000005"/>
    <n v="0.52200000000000002"/>
    <n v="0.48099999999999998"/>
    <n v="5553.69"/>
    <n v="1"/>
    <x v="4465"/>
    <n v="1"/>
    <s v="Médio"/>
    <x v="3"/>
    <n v="0"/>
    <n v="1"/>
  </r>
  <r>
    <s v="Bom Progresso"/>
    <x v="3"/>
    <n v="47"/>
    <n v="0.72299999999999998"/>
    <n v="0.7"/>
    <n v="0.64300000000000002"/>
    <n v="24879.040000000001"/>
    <n v="7"/>
    <x v="4466"/>
    <n v="0"/>
    <s v="Alto"/>
    <x v="2"/>
    <n v="0"/>
    <n v="0"/>
  </r>
  <r>
    <s v="Catuji"/>
    <x v="4"/>
    <n v="108"/>
    <n v="0.54"/>
    <n v="0.53400000000000003"/>
    <n v="0.38200000000000001"/>
    <n v="8377.08"/>
    <n v="3"/>
    <x v="4467"/>
    <n v="1"/>
    <s v="Baixo"/>
    <x v="0"/>
    <n v="0"/>
    <n v="0"/>
  </r>
  <r>
    <s v="Tocos Do Moji"/>
    <x v="4"/>
    <n v="36"/>
    <n v="0.69599999999999995"/>
    <n v="0.66100000000000003"/>
    <n v="0.63100000000000001"/>
    <n v="13448.44"/>
    <n v="4"/>
    <x v="4468"/>
    <n v="0"/>
    <s v="Médio"/>
    <x v="0"/>
    <n v="0"/>
    <n v="0"/>
  </r>
  <r>
    <s v="Landri Sales"/>
    <x v="22"/>
    <n v="270"/>
    <n v="0.58399999999999996"/>
    <n v="0.56299999999999994"/>
    <n v="0.48"/>
    <n v="10629.03"/>
    <n v="2"/>
    <x v="4469"/>
    <n v="1"/>
    <s v="Médio"/>
    <x v="3"/>
    <n v="0"/>
    <n v="1"/>
  </r>
  <r>
    <s v="Vargem Alegre"/>
    <x v="4"/>
    <n v="263"/>
    <n v="0.63100000000000001"/>
    <n v="0.63100000000000001"/>
    <n v="0.48599999999999999"/>
    <n v="8366.39"/>
    <n v="1"/>
    <x v="4470"/>
    <n v="0"/>
    <s v="Médio"/>
    <x v="0"/>
    <n v="0"/>
    <n v="1"/>
  </r>
  <r>
    <s v="Almadina"/>
    <x v="7"/>
    <n v="270"/>
    <n v="0.56299999999999994"/>
    <n v="0.56299999999999994"/>
    <n v="0.42099999999999999"/>
    <n v="9144.4599999999991"/>
    <n v="1"/>
    <x v="4471"/>
    <n v="1"/>
    <s v="Médio"/>
    <x v="3"/>
    <n v="0"/>
    <n v="1"/>
  </r>
  <r>
    <s v="Condado"/>
    <x v="17"/>
    <n v="298"/>
    <n v="0.59399999999999997"/>
    <n v="0.57299999999999995"/>
    <n v="0.47599999999999998"/>
    <n v="8205.16"/>
    <n v="2"/>
    <x v="4472"/>
    <n v="1"/>
    <s v="Médio"/>
    <x v="3"/>
    <n v="0"/>
    <n v="1"/>
  </r>
  <r>
    <s v="União Da Serra"/>
    <x v="3"/>
    <n v="14"/>
    <n v="0.73299999999999998"/>
    <n v="0.78600000000000003"/>
    <n v="0.58699999999999997"/>
    <n v="39706.06"/>
    <n v="4"/>
    <x v="4473"/>
    <n v="0"/>
    <s v="Alto"/>
    <x v="2"/>
    <n v="0"/>
    <n v="0"/>
  </r>
  <r>
    <s v="Barra Do Ouro"/>
    <x v="20"/>
    <n v="179"/>
    <n v="0.60299999999999998"/>
    <n v="0.55700000000000005"/>
    <n v="0.51700000000000002"/>
    <n v="12264.54"/>
    <n v="0"/>
    <x v="4474"/>
    <n v="0"/>
    <s v="Médio"/>
    <x v="4"/>
    <n v="0"/>
    <n v="1"/>
  </r>
  <r>
    <s v="Guajeru"/>
    <x v="7"/>
    <n v="109"/>
    <n v="0.56899999999999995"/>
    <n v="0.54800000000000004"/>
    <n v="0.437"/>
    <n v="6630.12"/>
    <n v="0"/>
    <x v="4475"/>
    <n v="1"/>
    <s v="Médio"/>
    <x v="3"/>
    <n v="0"/>
    <n v="1"/>
  </r>
  <r>
    <s v="Frei Gaspar"/>
    <x v="4"/>
    <n v="126"/>
    <n v="0.59"/>
    <n v="0.56899999999999995"/>
    <n v="0.45200000000000001"/>
    <n v="9152.06"/>
    <n v="6"/>
    <x v="4476"/>
    <n v="1"/>
    <s v="Médio"/>
    <x v="0"/>
    <n v="0"/>
    <n v="0"/>
  </r>
  <r>
    <s v="Capim"/>
    <x v="17"/>
    <n v="377"/>
    <n v="0.53"/>
    <n v="0.52"/>
    <n v="0.4"/>
    <n v="8560.7199999999993"/>
    <n v="2"/>
    <x v="4477"/>
    <n v="1"/>
    <s v="Baixo"/>
    <x v="3"/>
    <n v="0"/>
    <n v="1"/>
  </r>
  <r>
    <s v="Guaramiranga"/>
    <x v="9"/>
    <n v="127"/>
    <n v="0.63700000000000001"/>
    <n v="0.57599999999999996"/>
    <n v="0.61"/>
    <n v="15177.69"/>
    <n v="2"/>
    <x v="4478"/>
    <n v="0"/>
    <s v="Médio"/>
    <x v="3"/>
    <n v="0"/>
    <n v="1"/>
  </r>
  <r>
    <s v="Piranguçu"/>
    <x v="4"/>
    <n v="84"/>
    <n v="0.68500000000000005"/>
    <n v="0.66600000000000004"/>
    <n v="0.59899999999999998"/>
    <n v="10019.99"/>
    <n v="2"/>
    <x v="4479"/>
    <n v="0"/>
    <s v="Médio"/>
    <x v="0"/>
    <n v="0"/>
    <n v="1"/>
  </r>
  <r>
    <s v="Hidrolina"/>
    <x v="10"/>
    <n v="158"/>
    <n v="0.67700000000000005"/>
    <n v="0.65200000000000002"/>
    <n v="0.57699999999999996"/>
    <n v="14155.5"/>
    <n v="2"/>
    <x v="4480"/>
    <n v="0"/>
    <s v="Médio"/>
    <x v="1"/>
    <n v="0"/>
    <n v="1"/>
  </r>
  <r>
    <s v="São José Da Lagoa Tapada"/>
    <x v="17"/>
    <n v="201"/>
    <n v="0.53"/>
    <n v="0.53"/>
    <n v="0.38900000000000001"/>
    <n v="7160.57"/>
    <n v="3"/>
    <x v="4481"/>
    <n v="1"/>
    <s v="Baixo"/>
    <x v="3"/>
    <n v="0"/>
    <n v="0"/>
  </r>
  <r>
    <s v="Planalto Alegre"/>
    <x v="14"/>
    <n v="54"/>
    <n v="0.75"/>
    <n v="0.73099999999999998"/>
    <n v="0.65900000000000003"/>
    <n v="19473.62"/>
    <n v="3"/>
    <x v="4482"/>
    <n v="0"/>
    <s v="Alto"/>
    <x v="2"/>
    <n v="0"/>
    <n v="0"/>
  </r>
  <r>
    <s v="Santa Rita De Jacutinga"/>
    <x v="4"/>
    <n v="157"/>
    <n v="0.68200000000000005"/>
    <n v="0.67600000000000005"/>
    <n v="0.56699999999999995"/>
    <n v="10864.79"/>
    <n v="1"/>
    <x v="4483"/>
    <n v="0"/>
    <s v="Médio"/>
    <x v="0"/>
    <n v="0"/>
    <n v="1"/>
  </r>
  <r>
    <s v="Casserengue"/>
    <x v="17"/>
    <n v="235"/>
    <n v="0.51400000000000001"/>
    <n v="0.49199999999999999"/>
    <n v="0.379"/>
    <n v="7364.7"/>
    <n v="8"/>
    <x v="4484"/>
    <n v="1"/>
    <s v="Baixo"/>
    <x v="3"/>
    <n v="0"/>
    <n v="0"/>
  </r>
  <r>
    <s v="Serraria"/>
    <x v="17"/>
    <n v="209"/>
    <n v="0.54700000000000004"/>
    <n v="0.53600000000000003"/>
    <n v="0.39200000000000002"/>
    <n v="8932.99"/>
    <n v="1"/>
    <x v="4485"/>
    <n v="1"/>
    <s v="Baixo"/>
    <x v="3"/>
    <n v="0"/>
    <n v="1"/>
  </r>
  <r>
    <s v="Amorinópolis"/>
    <x v="10"/>
    <n v="82"/>
    <n v="0.68"/>
    <n v="0.67200000000000004"/>
    <n v="0.57899999999999996"/>
    <n v="15863.76"/>
    <n v="2"/>
    <x v="4486"/>
    <n v="0"/>
    <s v="Médio"/>
    <x v="1"/>
    <n v="0"/>
    <n v="1"/>
  </r>
  <r>
    <s v="Doresópolis"/>
    <x v="4"/>
    <n v="63"/>
    <n v="0.69"/>
    <n v="0.65200000000000002"/>
    <n v="0.58499999999999996"/>
    <n v="35705.129999999997"/>
    <n v="0"/>
    <x v="4487"/>
    <n v="0"/>
    <s v="Médio"/>
    <x v="0"/>
    <n v="0"/>
    <n v="1"/>
  </r>
  <r>
    <s v="Itaverava"/>
    <x v="4"/>
    <n v="143"/>
    <n v="0.627"/>
    <n v="0.61299999999999999"/>
    <n v="0.496"/>
    <n v="9518.9599999999991"/>
    <n v="1"/>
    <x v="4488"/>
    <n v="0"/>
    <s v="Médio"/>
    <x v="0"/>
    <n v="0"/>
    <n v="1"/>
  </r>
  <r>
    <s v="Lagoa Alegre"/>
    <x v="22"/>
    <n v="221"/>
    <n v="0.55000000000000004"/>
    <n v="0.53800000000000003"/>
    <n v="0.42499999999999999"/>
    <n v="6483.31"/>
    <n v="7"/>
    <x v="4489"/>
    <n v="1"/>
    <s v="Baixo"/>
    <x v="3"/>
    <n v="0"/>
    <n v="0"/>
  </r>
  <r>
    <s v="Guaporema"/>
    <x v="6"/>
    <n v="65"/>
    <n v="0.72"/>
    <n v="0.68600000000000005"/>
    <n v="0.67100000000000004"/>
    <n v="23651.3"/>
    <n v="3"/>
    <x v="4490"/>
    <n v="0"/>
    <s v="Alto"/>
    <x v="2"/>
    <n v="0"/>
    <n v="0"/>
  </r>
  <r>
    <s v="Nazarezinho"/>
    <x v="17"/>
    <n v="170"/>
    <n v="0.56200000000000006"/>
    <n v="0.52800000000000002"/>
    <n v="0.44900000000000001"/>
    <n v="7413.3"/>
    <n v="1"/>
    <x v="4491"/>
    <n v="1"/>
    <s v="Médio"/>
    <x v="3"/>
    <n v="0"/>
    <n v="1"/>
  </r>
  <r>
    <s v="Lagoa De Pedras"/>
    <x v="16"/>
    <n v="120"/>
    <n v="0.55000000000000004"/>
    <n v="0.52900000000000003"/>
    <n v="0.436"/>
    <n v="7186.14"/>
    <n v="2"/>
    <x v="4492"/>
    <n v="1"/>
    <s v="Baixo"/>
    <x v="3"/>
    <n v="0"/>
    <n v="1"/>
  </r>
  <r>
    <s v="Mato Queimado"/>
    <x v="3"/>
    <n v="23"/>
    <n v="0.72"/>
    <n v="0.70199999999999996"/>
    <n v="0.60299999999999998"/>
    <n v="30220.77"/>
    <n v="0"/>
    <x v="4493"/>
    <n v="0"/>
    <s v="Alto"/>
    <x v="2"/>
    <n v="0"/>
    <n v="1"/>
  </r>
  <r>
    <s v="Portalegre"/>
    <x v="16"/>
    <n v="231"/>
    <n v="0.621"/>
    <n v="0.58099999999999996"/>
    <n v="0.54700000000000004"/>
    <n v="6873.73"/>
    <n v="2"/>
    <x v="4494"/>
    <n v="0"/>
    <s v="Médio"/>
    <x v="3"/>
    <n v="0"/>
    <n v="1"/>
  </r>
  <r>
    <s v="São Pedro"/>
    <x v="16"/>
    <n v="218"/>
    <n v="0.58899999999999997"/>
    <n v="0.57399999999999995"/>
    <n v="0.44900000000000001"/>
    <n v="8746.74"/>
    <n v="1"/>
    <x v="4495"/>
    <n v="1"/>
    <s v="Médio"/>
    <x v="3"/>
    <n v="0"/>
    <n v="1"/>
  </r>
  <r>
    <s v="Soledade De Minas"/>
    <x v="4"/>
    <n v="219"/>
    <n v="0.7"/>
    <n v="0.67300000000000004"/>
    <n v="0.60599999999999998"/>
    <n v="8853.9500000000007"/>
    <n v="1"/>
    <x v="4496"/>
    <n v="0"/>
    <s v="Alto"/>
    <x v="0"/>
    <n v="0"/>
    <n v="1"/>
  </r>
  <r>
    <s v="Pugmil"/>
    <x v="20"/>
    <n v="176"/>
    <n v="0.66900000000000004"/>
    <n v="0.621"/>
    <n v="0.59499999999999997"/>
    <n v="20558.95"/>
    <n v="0"/>
    <x v="4497"/>
    <n v="0"/>
    <s v="Médio"/>
    <x v="4"/>
    <n v="0"/>
    <n v="1"/>
  </r>
  <r>
    <s v="Ipiranga De Goiás"/>
    <x v="10"/>
    <n v="57"/>
    <n v="0.69599999999999995"/>
    <n v="0.64300000000000002"/>
    <n v="0.64200000000000002"/>
    <n v="18284.61"/>
    <n v="1"/>
    <x v="4498"/>
    <n v="0"/>
    <s v="Médio"/>
    <x v="1"/>
    <n v="0"/>
    <n v="1"/>
  </r>
  <r>
    <s v="Vista Alegre Do Prata"/>
    <x v="3"/>
    <n v="19"/>
    <n v="0.78"/>
    <n v="0.80900000000000005"/>
    <n v="0.69199999999999995"/>
    <n v="33319.599999999999"/>
    <n v="0"/>
    <x v="4499"/>
    <n v="0"/>
    <s v="Alto"/>
    <x v="2"/>
    <n v="0"/>
    <n v="1"/>
  </r>
  <r>
    <s v="Lajedinho"/>
    <x v="7"/>
    <n v="73"/>
    <n v="0.54600000000000004"/>
    <n v="0.52200000000000002"/>
    <n v="0.41299999999999998"/>
    <n v="13317.59"/>
    <n v="4"/>
    <x v="4500"/>
    <n v="1"/>
    <s v="Baixo"/>
    <x v="3"/>
    <n v="0"/>
    <n v="0"/>
  </r>
  <r>
    <s v="Floriano Peixoto"/>
    <x v="3"/>
    <n v="10"/>
    <n v="0.66"/>
    <n v="0.70099999999999996"/>
    <n v="0.48599999999999999"/>
    <n v="27109.599999999999"/>
    <n v="2"/>
    <x v="4501"/>
    <n v="0"/>
    <s v="Médio"/>
    <x v="2"/>
    <n v="0"/>
    <n v="1"/>
  </r>
  <r>
    <s v="Crisólita"/>
    <x v="4"/>
    <n v="215"/>
    <n v="0.58499999999999996"/>
    <n v="0.57899999999999996"/>
    <n v="0.432"/>
    <n v="8120.9"/>
    <n v="0"/>
    <x v="4502"/>
    <n v="1"/>
    <s v="Médio"/>
    <x v="0"/>
    <n v="0"/>
    <n v="1"/>
  </r>
  <r>
    <s v="Arantina"/>
    <x v="4"/>
    <n v="123"/>
    <n v="0.7"/>
    <n v="0.63300000000000001"/>
    <n v="0.64100000000000001"/>
    <n v="18567.150000000001"/>
    <n v="3"/>
    <x v="4503"/>
    <n v="0"/>
    <s v="Alto"/>
    <x v="0"/>
    <n v="0"/>
    <n v="0"/>
  </r>
  <r>
    <s v="Sussuapara"/>
    <x v="22"/>
    <n v="105"/>
    <n v="0.58599999999999997"/>
    <n v="0.56299999999999994"/>
    <n v="0.47599999999999998"/>
    <n v="8115.21"/>
    <n v="1"/>
    <x v="4504"/>
    <n v="1"/>
    <s v="Médio"/>
    <x v="3"/>
    <n v="0"/>
    <n v="1"/>
  </r>
  <r>
    <s v="Jaú Do Tocantins"/>
    <x v="20"/>
    <n v="101"/>
    <n v="0.66200000000000003"/>
    <n v="0.67200000000000004"/>
    <n v="0.52900000000000003"/>
    <n v="14081.84"/>
    <n v="1"/>
    <x v="4505"/>
    <n v="0"/>
    <s v="Médio"/>
    <x v="4"/>
    <n v="0"/>
    <n v="1"/>
  </r>
  <r>
    <s v="Herveiras"/>
    <x v="3"/>
    <n v="22"/>
    <n v="0.61599999999999999"/>
    <n v="0.67"/>
    <n v="0.441"/>
    <n v="17397.14"/>
    <n v="4"/>
    <x v="4506"/>
    <n v="0"/>
    <s v="Médio"/>
    <x v="2"/>
    <n v="0"/>
    <n v="0"/>
  </r>
  <r>
    <s v="Livramento"/>
    <x v="17"/>
    <n v="272"/>
    <n v="0.56999999999999995"/>
    <n v="0.52300000000000002"/>
    <n v="0.47299999999999998"/>
    <n v="7238.78"/>
    <n v="2"/>
    <x v="4507"/>
    <n v="1"/>
    <s v="Médio"/>
    <x v="3"/>
    <n v="0"/>
    <n v="1"/>
  </r>
  <r>
    <s v="Lucianópolis"/>
    <x v="0"/>
    <n v="82"/>
    <n v="0.73299999999999998"/>
    <n v="0.73599999999999999"/>
    <n v="0.66200000000000003"/>
    <n v="22460.63"/>
    <n v="3"/>
    <x v="4508"/>
    <n v="0"/>
    <s v="Alto"/>
    <x v="0"/>
    <n v="0"/>
    <n v="0"/>
  </r>
  <r>
    <s v="Tarrafas"/>
    <x v="9"/>
    <n v="146"/>
    <n v="0.57999999999999996"/>
    <n v="0.52900000000000003"/>
    <n v="0.48199999999999998"/>
    <n v="5996.43"/>
    <n v="0"/>
    <x v="4509"/>
    <n v="1"/>
    <s v="Médio"/>
    <x v="3"/>
    <n v="0"/>
    <n v="1"/>
  </r>
  <r>
    <s v="Presidente Nereu"/>
    <x v="14"/>
    <n v="34"/>
    <n v="0.73699999999999999"/>
    <n v="0.76500000000000001"/>
    <n v="0.60899999999999999"/>
    <n v="23077.22"/>
    <n v="1"/>
    <x v="4510"/>
    <n v="0"/>
    <s v="Alto"/>
    <x v="2"/>
    <n v="0"/>
    <n v="1"/>
  </r>
  <r>
    <s v="São Sebastião Do Anta"/>
    <x v="4"/>
    <n v="262"/>
    <n v="0.60699999999999998"/>
    <n v="0.59699999999999998"/>
    <n v="0.49"/>
    <n v="8372.73"/>
    <n v="4"/>
    <x v="4511"/>
    <n v="0"/>
    <s v="Médio"/>
    <x v="0"/>
    <n v="0"/>
    <n v="0"/>
  </r>
  <r>
    <s v="Jupiá"/>
    <x v="14"/>
    <n v="51"/>
    <n v="0.72"/>
    <n v="0.70799999999999996"/>
    <n v="0.61"/>
    <n v="24925.46"/>
    <n v="1"/>
    <x v="4512"/>
    <n v="0"/>
    <s v="Alto"/>
    <x v="2"/>
    <n v="0"/>
    <n v="1"/>
  </r>
  <r>
    <s v="Engenho Velho"/>
    <x v="3"/>
    <n v="21"/>
    <n v="0.72"/>
    <n v="0.73499999999999999"/>
    <n v="0.61099999999999999"/>
    <n v="38904.14"/>
    <n v="1"/>
    <x v="4513"/>
    <n v="0"/>
    <s v="Alto"/>
    <x v="2"/>
    <n v="0"/>
    <n v="1"/>
  </r>
  <r>
    <s v="Itacuruba"/>
    <x v="5"/>
    <n v="287"/>
    <n v="0.59499999999999997"/>
    <n v="0.56699999999999995"/>
    <n v="0.52300000000000002"/>
    <n v="11059.74"/>
    <n v="1"/>
    <x v="4514"/>
    <n v="1"/>
    <s v="Médio"/>
    <x v="3"/>
    <n v="0"/>
    <n v="1"/>
  </r>
  <r>
    <s v="Serra Redonda"/>
    <x v="17"/>
    <n v="240"/>
    <n v="0.56999999999999995"/>
    <n v="0.56499999999999995"/>
    <n v="0.42399999999999999"/>
    <n v="7553.81"/>
    <n v="3"/>
    <x v="4515"/>
    <n v="1"/>
    <s v="Médio"/>
    <x v="3"/>
    <n v="0"/>
    <n v="0"/>
  </r>
  <r>
    <s v="Brejinho"/>
    <x v="5"/>
    <n v="219"/>
    <n v="0.57399999999999995"/>
    <n v="0.56299999999999994"/>
    <n v="0.49299999999999999"/>
    <n v="7115.49"/>
    <n v="0"/>
    <x v="4516"/>
    <n v="1"/>
    <s v="Médio"/>
    <x v="3"/>
    <n v="0"/>
    <n v="1"/>
  </r>
  <r>
    <s v="Dom Inocêncio"/>
    <x v="22"/>
    <n v="139"/>
    <n v="0.55000000000000004"/>
    <n v="0.498"/>
    <n v="0.439"/>
    <n v="5650.76"/>
    <n v="0"/>
    <x v="4517"/>
    <n v="1"/>
    <s v="Baixo"/>
    <x v="3"/>
    <n v="0"/>
    <n v="1"/>
  </r>
  <r>
    <s v="Itapiratins"/>
    <x v="20"/>
    <n v="133"/>
    <n v="0.60099999999999998"/>
    <n v="0.61099999999999999"/>
    <n v="0.44600000000000001"/>
    <n v="14125.35"/>
    <n v="0"/>
    <x v="4518"/>
    <n v="0"/>
    <s v="Médio"/>
    <x v="4"/>
    <n v="0"/>
    <n v="1"/>
  </r>
  <r>
    <s v="Cordeiros"/>
    <x v="7"/>
    <n v="136"/>
    <n v="0.57899999999999996"/>
    <n v="0.56100000000000005"/>
    <n v="0.45400000000000001"/>
    <n v="5956.45"/>
    <n v="3"/>
    <x v="4519"/>
    <n v="1"/>
    <s v="Médio"/>
    <x v="3"/>
    <n v="0"/>
    <n v="0"/>
  </r>
  <r>
    <s v="Novo Tiradentes"/>
    <x v="3"/>
    <n v="33"/>
    <n v="0.68"/>
    <n v="0.67900000000000005"/>
    <n v="0.56599999999999995"/>
    <n v="22781.02"/>
    <n v="3"/>
    <x v="4520"/>
    <n v="0"/>
    <s v="Médio"/>
    <x v="2"/>
    <n v="0"/>
    <n v="0"/>
  </r>
  <r>
    <s v="Ouriçangas"/>
    <x v="7"/>
    <n v="180"/>
    <n v="0.60699999999999998"/>
    <n v="0.57199999999999995"/>
    <n v="0.503"/>
    <n v="5920.69"/>
    <n v="1"/>
    <x v="4521"/>
    <n v="0"/>
    <s v="Médio"/>
    <x v="3"/>
    <n v="0"/>
    <n v="1"/>
  </r>
  <r>
    <s v="Monteirópolis"/>
    <x v="19"/>
    <n v="175"/>
    <n v="0.53900000000000003"/>
    <n v="0.497"/>
    <n v="0.443"/>
    <n v="7262.7"/>
    <n v="1"/>
    <x v="4522"/>
    <n v="1"/>
    <s v="Baixo"/>
    <x v="3"/>
    <n v="0"/>
    <n v="1"/>
  </r>
  <r>
    <s v="Marizópolis"/>
    <x v="17"/>
    <n v="361"/>
    <n v="0.60799999999999998"/>
    <n v="0.58199999999999996"/>
    <n v="0.51200000000000001"/>
    <n v="8006.14"/>
    <n v="3"/>
    <x v="4523"/>
    <n v="0"/>
    <s v="Médio"/>
    <x v="3"/>
    <n v="0"/>
    <n v="0"/>
  </r>
  <r>
    <s v="Cuité De Mamanguape"/>
    <x v="17"/>
    <n v="114"/>
    <n v="0.52400000000000002"/>
    <n v="0.52900000000000003"/>
    <n v="0.39800000000000002"/>
    <n v="8276.2800000000007"/>
    <n v="1"/>
    <x v="4524"/>
    <n v="1"/>
    <s v="Baixo"/>
    <x v="3"/>
    <n v="0"/>
    <n v="1"/>
  </r>
  <r>
    <s v="Ingaí"/>
    <x v="4"/>
    <n v="77"/>
    <n v="0.7"/>
    <n v="0.69399999999999995"/>
    <n v="0.56899999999999995"/>
    <n v="18859.25"/>
    <n v="2"/>
    <x v="4525"/>
    <n v="0"/>
    <s v="Alto"/>
    <x v="0"/>
    <n v="0"/>
    <n v="1"/>
  </r>
  <r>
    <s v="Bom Jesus Da Serra"/>
    <x v="7"/>
    <n v="191"/>
    <n v="0.54600000000000004"/>
    <n v="0.53500000000000003"/>
    <n v="0.40699999999999997"/>
    <n v="4973.1400000000003"/>
    <n v="1"/>
    <x v="4526"/>
    <n v="1"/>
    <s v="Baixo"/>
    <x v="3"/>
    <n v="0"/>
    <n v="1"/>
  </r>
  <r>
    <s v="Alvorada Do Gurguéia"/>
    <x v="22"/>
    <n v="132"/>
    <n v="0.57799999999999996"/>
    <n v="0.52"/>
    <n v="0.496"/>
    <n v="9858.67"/>
    <n v="0"/>
    <x v="4527"/>
    <n v="1"/>
    <s v="Médio"/>
    <x v="3"/>
    <n v="0"/>
    <n v="1"/>
  </r>
  <r>
    <s v="Fernando Falcão"/>
    <x v="18"/>
    <n v="102"/>
    <n v="0.44"/>
    <n v="0.41699999999999998"/>
    <n v="0.28599999999999998"/>
    <n v="5120.66"/>
    <n v="0"/>
    <x v="4528"/>
    <n v="1"/>
    <s v="Baixo"/>
    <x v="3"/>
    <n v="0"/>
    <n v="1"/>
  </r>
  <r>
    <s v="Cuitegi"/>
    <x v="17"/>
    <n v="362"/>
    <n v="0.56999999999999995"/>
    <n v="0.56299999999999994"/>
    <n v="0.45"/>
    <n v="7665.88"/>
    <n v="2"/>
    <x v="4529"/>
    <n v="1"/>
    <s v="Médio"/>
    <x v="3"/>
    <n v="0"/>
    <n v="1"/>
  </r>
  <r>
    <s v="Belmiro Braga"/>
    <x v="4"/>
    <n v="56"/>
    <n v="0.66"/>
    <n v="0.65300000000000002"/>
    <n v="0.53100000000000003"/>
    <n v="14916.61"/>
    <n v="2"/>
    <x v="4530"/>
    <n v="0"/>
    <s v="Médio"/>
    <x v="0"/>
    <n v="0"/>
    <n v="1"/>
  </r>
  <r>
    <s v="Ponte Preta"/>
    <x v="3"/>
    <n v="12"/>
    <n v="0.72499999999999998"/>
    <n v="0.72699999999999998"/>
    <n v="0.6"/>
    <n v="30413.39"/>
    <n v="1"/>
    <x v="4531"/>
    <n v="0"/>
    <s v="Alto"/>
    <x v="2"/>
    <n v="0"/>
    <n v="1"/>
  </r>
  <r>
    <s v="Padre Marcos"/>
    <x v="22"/>
    <n v="116"/>
    <n v="0.54100000000000004"/>
    <n v="0.53100000000000003"/>
    <n v="0.42699999999999999"/>
    <n v="7731.92"/>
    <n v="0"/>
    <x v="4532"/>
    <n v="1"/>
    <s v="Baixo"/>
    <x v="3"/>
    <n v="0"/>
    <n v="1"/>
  </r>
  <r>
    <s v="São Valentim Do Sul"/>
    <x v="3"/>
    <n v="22"/>
    <n v="0.76400000000000001"/>
    <n v="0.77600000000000002"/>
    <n v="0.67700000000000005"/>
    <n v="23010.26"/>
    <n v="5"/>
    <x v="4533"/>
    <n v="0"/>
    <s v="Alto"/>
    <x v="2"/>
    <n v="0"/>
    <n v="0"/>
  </r>
  <r>
    <s v="Diamante Do Sul"/>
    <x v="6"/>
    <n v="96"/>
    <n v="0.60799999999999998"/>
    <n v="0.60499999999999998"/>
    <n v="0.47899999999999998"/>
    <n v="14605.85"/>
    <n v="1"/>
    <x v="4534"/>
    <n v="0"/>
    <s v="Médio"/>
    <x v="2"/>
    <n v="0"/>
    <n v="1"/>
  </r>
  <r>
    <s v="Arco-Íris"/>
    <x v="0"/>
    <n v="48"/>
    <n v="0.72199999999999998"/>
    <n v="0.67100000000000004"/>
    <n v="0.69399999999999995"/>
    <n v="27756.09"/>
    <n v="1"/>
    <x v="4535"/>
    <n v="0"/>
    <s v="Alto"/>
    <x v="0"/>
    <n v="0"/>
    <n v="1"/>
  </r>
  <r>
    <s v="Araçu"/>
    <x v="10"/>
    <n v="149"/>
    <n v="0.69299999999999995"/>
    <n v="0.68600000000000005"/>
    <n v="0.57799999999999996"/>
    <n v="13826.1"/>
    <n v="3"/>
    <x v="4536"/>
    <n v="0"/>
    <s v="Médio"/>
    <x v="1"/>
    <n v="0"/>
    <n v="0"/>
  </r>
  <r>
    <s v="Protásio Alves"/>
    <x v="3"/>
    <n v="14"/>
    <n v="0.73299999999999998"/>
    <n v="0.77100000000000002"/>
    <n v="0.60899999999999999"/>
    <n v="25409.64"/>
    <n v="0"/>
    <x v="4537"/>
    <n v="0"/>
    <s v="Alto"/>
    <x v="2"/>
    <n v="0"/>
    <n v="1"/>
  </r>
  <r>
    <s v="Jampruca"/>
    <x v="4"/>
    <n v="198"/>
    <n v="0.60899999999999999"/>
    <n v="0.60499999999999998"/>
    <n v="0.47899999999999998"/>
    <n v="9588.42"/>
    <n v="0"/>
    <x v="4538"/>
    <n v="0"/>
    <s v="Médio"/>
    <x v="0"/>
    <n v="0"/>
    <n v="1"/>
  </r>
  <r>
    <s v="Novo Xingu"/>
    <x v="3"/>
    <n v="24"/>
    <n v="0.76700000000000002"/>
    <n v="0.749"/>
    <n v="0.70799999999999996"/>
    <n v="28815.7"/>
    <n v="1"/>
    <x v="4539"/>
    <n v="0"/>
    <s v="Alto"/>
    <x v="2"/>
    <n v="0"/>
    <n v="1"/>
  </r>
  <r>
    <s v="Ibitiúra De Minas"/>
    <x v="4"/>
    <n v="91"/>
    <n v="0.67400000000000004"/>
    <n v="0.65800000000000003"/>
    <n v="0.57899999999999996"/>
    <n v="14627.83"/>
    <n v="0"/>
    <x v="4540"/>
    <n v="0"/>
    <s v="Médio"/>
    <x v="0"/>
    <n v="0"/>
    <n v="1"/>
  </r>
  <r>
    <s v="Antonina Do Norte"/>
    <x v="9"/>
    <n v="320"/>
    <n v="0.59899999999999998"/>
    <n v="0.55000000000000004"/>
    <n v="0.50600000000000001"/>
    <n v="7095.89"/>
    <n v="1"/>
    <x v="4541"/>
    <n v="1"/>
    <s v="Médio"/>
    <x v="3"/>
    <n v="0"/>
    <n v="1"/>
  </r>
  <r>
    <s v="Pedro Avelino"/>
    <x v="16"/>
    <n v="252"/>
    <n v="0.58299999999999996"/>
    <n v="0.57699999999999996"/>
    <n v="0.435"/>
    <n v="7351.64"/>
    <n v="11"/>
    <x v="4542"/>
    <n v="1"/>
    <s v="Médio"/>
    <x v="3"/>
    <n v="0"/>
    <n v="0"/>
  </r>
  <r>
    <s v="Santa Clara D'Oeste"/>
    <x v="0"/>
    <n v="57"/>
    <n v="0.73299999999999998"/>
    <n v="0.71199999999999997"/>
    <n v="0.68700000000000006"/>
    <n v="24072.47"/>
    <n v="0"/>
    <x v="4543"/>
    <n v="0"/>
    <s v="Alto"/>
    <x v="0"/>
    <n v="0"/>
    <n v="1"/>
  </r>
  <r>
    <s v="Colônia Do Gurguéia"/>
    <x v="22"/>
    <n v="377"/>
    <n v="0.628"/>
    <n v="0.57799999999999996"/>
    <n v="0.55000000000000004"/>
    <n v="8099.49"/>
    <n v="1"/>
    <x v="4544"/>
    <n v="0"/>
    <s v="Médio"/>
    <x v="3"/>
    <n v="0"/>
    <n v="1"/>
  </r>
  <r>
    <s v="Caturité"/>
    <x v="17"/>
    <n v="68"/>
    <n v="0.623"/>
    <n v="0.61699999999999999"/>
    <n v="0.502"/>
    <n v="10670.49"/>
    <n v="1"/>
    <x v="4545"/>
    <n v="0"/>
    <s v="Médio"/>
    <x v="3"/>
    <n v="0"/>
    <n v="1"/>
  </r>
  <r>
    <s v="Novo Triunfo"/>
    <x v="7"/>
    <n v="483"/>
    <n v="0.55000000000000004"/>
    <n v="0.51300000000000001"/>
    <n v="0.43"/>
    <n v="3190.57"/>
    <n v="0"/>
    <x v="4546"/>
    <n v="1"/>
    <s v="Baixo"/>
    <x v="3"/>
    <n v="0"/>
    <n v="1"/>
  </r>
  <r>
    <s v="Jussari"/>
    <x v="7"/>
    <n v="270"/>
    <n v="0.56999999999999995"/>
    <n v="0.57699999999999996"/>
    <n v="0.45100000000000001"/>
    <n v="8072.99"/>
    <n v="0"/>
    <x v="4547"/>
    <n v="1"/>
    <s v="Médio"/>
    <x v="3"/>
    <n v="0"/>
    <n v="1"/>
  </r>
  <r>
    <s v="Amaralina"/>
    <x v="10"/>
    <n v="44"/>
    <n v="0.60899999999999999"/>
    <n v="0.56899999999999995"/>
    <n v="0.48899999999999999"/>
    <n v="13710.48"/>
    <n v="1"/>
    <x v="4548"/>
    <n v="0"/>
    <s v="Médio"/>
    <x v="1"/>
    <n v="0"/>
    <n v="1"/>
  </r>
  <r>
    <s v="Santa Maria"/>
    <x v="16"/>
    <n v="218"/>
    <n v="0.59"/>
    <n v="0.55400000000000005"/>
    <n v="0.47699999999999998"/>
    <n v="9414.2199999999993"/>
    <n v="1"/>
    <x v="4549"/>
    <n v="1"/>
    <s v="Médio"/>
    <x v="3"/>
    <n v="0"/>
    <n v="1"/>
  </r>
  <r>
    <s v="Santa Rosa Da Serra"/>
    <x v="4"/>
    <n v="111"/>
    <n v="0.70499999999999996"/>
    <n v="0.69499999999999995"/>
    <n v="0.58299999999999996"/>
    <n v="15085.67"/>
    <n v="1"/>
    <x v="4550"/>
    <n v="0"/>
    <s v="Alto"/>
    <x v="0"/>
    <n v="0"/>
    <n v="1"/>
  </r>
  <r>
    <s v="Malhada Dos Bois"/>
    <x v="21"/>
    <n v="129"/>
    <n v="0.59899999999999998"/>
    <n v="0.56000000000000005"/>
    <n v="0.53100000000000003"/>
    <n v="13864.16"/>
    <n v="0"/>
    <x v="4551"/>
    <n v="1"/>
    <s v="Médio"/>
    <x v="3"/>
    <n v="0"/>
    <n v="1"/>
  </r>
  <r>
    <s v="São Sebastião Da Vargem Alegre"/>
    <x v="4"/>
    <n v="89"/>
    <n v="0.66"/>
    <n v="0.63100000000000001"/>
    <n v="0.55200000000000005"/>
    <n v="16990.419999999998"/>
    <n v="6"/>
    <x v="4552"/>
    <n v="0"/>
    <s v="Médio"/>
    <x v="0"/>
    <n v="0"/>
    <n v="0"/>
  </r>
  <r>
    <s v="Dom Bosco"/>
    <x v="4"/>
    <n v="111"/>
    <n v="0.67"/>
    <n v="0.627"/>
    <n v="0.59699999999999998"/>
    <n v="13257.19"/>
    <n v="1"/>
    <x v="4553"/>
    <n v="0"/>
    <s v="Médio"/>
    <x v="0"/>
    <n v="0"/>
    <n v="1"/>
  </r>
  <r>
    <s v="Bocaina De Minas"/>
    <x v="4"/>
    <n v="99"/>
    <n v="0.64500000000000002"/>
    <n v="0.66500000000000004"/>
    <n v="0.47599999999999998"/>
    <n v="9799.43"/>
    <n v="2"/>
    <x v="4554"/>
    <n v="0"/>
    <s v="Médio"/>
    <x v="0"/>
    <n v="0"/>
    <n v="1"/>
  </r>
  <r>
    <s v="José Raydan"/>
    <x v="4"/>
    <n v="92"/>
    <n v="0.61699999999999999"/>
    <n v="0.59599999999999997"/>
    <n v="0.49299999999999999"/>
    <n v="10474.27"/>
    <n v="2"/>
    <x v="4555"/>
    <n v="0"/>
    <s v="Médio"/>
    <x v="0"/>
    <n v="0"/>
    <n v="1"/>
  </r>
  <r>
    <s v="Ribeira"/>
    <x v="0"/>
    <n v="81"/>
    <n v="0.69799999999999995"/>
    <n v="0.63500000000000001"/>
    <n v="0.67300000000000004"/>
    <n v="14880.43"/>
    <n v="1"/>
    <x v="4556"/>
    <n v="0"/>
    <s v="Médio"/>
    <x v="0"/>
    <n v="0"/>
    <n v="1"/>
  </r>
  <r>
    <s v="Arroio Do Padre"/>
    <x v="3"/>
    <n v="20"/>
    <n v="0.66900000000000004"/>
    <n v="0.75600000000000001"/>
    <n v="0.46100000000000002"/>
    <n v="17470.759999999998"/>
    <n v="0"/>
    <x v="4557"/>
    <n v="0"/>
    <s v="Médio"/>
    <x v="2"/>
    <n v="0"/>
    <n v="1"/>
  </r>
  <r>
    <s v="Arneiroz"/>
    <x v="9"/>
    <n v="220"/>
    <n v="0.61799999999999999"/>
    <n v="0.56499999999999995"/>
    <n v="0.56399999999999995"/>
    <n v="6495.42"/>
    <n v="1"/>
    <x v="4558"/>
    <n v="0"/>
    <s v="Médio"/>
    <x v="3"/>
    <n v="0"/>
    <n v="1"/>
  </r>
  <r>
    <s v="Igaracy"/>
    <x v="17"/>
    <n v="263"/>
    <n v="0.61"/>
    <n v="0.57499999999999996"/>
    <n v="0.496"/>
    <n v="8163.64"/>
    <n v="1"/>
    <x v="4559"/>
    <n v="0"/>
    <s v="Médio"/>
    <x v="3"/>
    <n v="0"/>
    <n v="1"/>
  </r>
  <r>
    <s v="Santa Cruz Da Esperança"/>
    <x v="0"/>
    <n v="83"/>
    <n v="0.74299999999999999"/>
    <n v="0.71899999999999997"/>
    <n v="0.68600000000000005"/>
    <n v="24046.86"/>
    <n v="0"/>
    <x v="4560"/>
    <n v="0"/>
    <s v="Alto"/>
    <x v="0"/>
    <n v="0"/>
    <n v="1"/>
  </r>
  <r>
    <s v="Doutor Severiano"/>
    <x v="16"/>
    <n v="150"/>
    <n v="0.621"/>
    <n v="0.56699999999999995"/>
    <n v="0.56599999999999995"/>
    <n v="7015.53"/>
    <n v="3"/>
    <x v="4561"/>
    <n v="0"/>
    <s v="Médio"/>
    <x v="3"/>
    <n v="0"/>
    <n v="0"/>
  </r>
  <r>
    <s v="Presidente Kennedy"/>
    <x v="20"/>
    <n v="201"/>
    <n v="0.66900000000000004"/>
    <n v="0.628"/>
    <n v="0.58199999999999996"/>
    <n v="13487.79"/>
    <n v="0"/>
    <x v="4562"/>
    <n v="0"/>
    <s v="Médio"/>
    <x v="4"/>
    <n v="0"/>
    <n v="1"/>
  </r>
  <r>
    <s v="Campo Grande Do Piauí"/>
    <x v="22"/>
    <n v="97"/>
    <n v="0.56000000000000005"/>
    <n v="0.54500000000000004"/>
    <n v="0.44600000000000001"/>
    <n v="8654.0499999999993"/>
    <n v="3"/>
    <x v="4563"/>
    <n v="1"/>
    <s v="Médio"/>
    <x v="3"/>
    <n v="0"/>
    <n v="0"/>
  </r>
  <r>
    <s v="Professor Jamil"/>
    <x v="10"/>
    <n v="123"/>
    <n v="0.68400000000000005"/>
    <n v="0.67300000000000004"/>
    <n v="0.57899999999999996"/>
    <n v="14953.82"/>
    <n v="1"/>
    <x v="4564"/>
    <n v="0"/>
    <s v="Médio"/>
    <x v="1"/>
    <n v="0"/>
    <n v="1"/>
  </r>
  <r>
    <s v="Marajá Do Sena"/>
    <x v="18"/>
    <n v="105"/>
    <n v="0.45200000000000001"/>
    <n v="0.4"/>
    <n v="0.29899999999999999"/>
    <n v="6601.95"/>
    <n v="0"/>
    <x v="4565"/>
    <n v="1"/>
    <s v="Baixo"/>
    <x v="3"/>
    <n v="0"/>
    <n v="1"/>
  </r>
  <r>
    <s v="Santa Bárbara Do Tugúrio"/>
    <x v="4"/>
    <n v="121"/>
    <n v="0.63700000000000001"/>
    <n v="0.61599999999999999"/>
    <n v="0.51700000000000002"/>
    <n v="10932.95"/>
    <n v="1"/>
    <x v="4566"/>
    <n v="0"/>
    <s v="Médio"/>
    <x v="0"/>
    <n v="0"/>
    <n v="1"/>
  </r>
  <r>
    <s v="Barra Do Rio Azul"/>
    <x v="3"/>
    <n v="15"/>
    <n v="0.72299999999999998"/>
    <n v="0.70299999999999996"/>
    <n v="0.63800000000000001"/>
    <n v="25997.4"/>
    <n v="4"/>
    <x v="4567"/>
    <n v="0"/>
    <s v="Alto"/>
    <x v="2"/>
    <n v="0"/>
    <n v="0"/>
  </r>
  <r>
    <s v="Carvalhos"/>
    <x v="4"/>
    <n v="71"/>
    <n v="0.65"/>
    <n v="0.66700000000000004"/>
    <n v="0.49199999999999999"/>
    <n v="10865.17"/>
    <n v="1"/>
    <x v="4568"/>
    <n v="0"/>
    <s v="Médio"/>
    <x v="0"/>
    <n v="0"/>
    <n v="1"/>
  </r>
  <r>
    <s v="Santa Cruz"/>
    <x v="17"/>
    <n v="164"/>
    <n v="0.61799999999999999"/>
    <n v="0.57799999999999996"/>
    <n v="0.52300000000000002"/>
    <n v="7632.75"/>
    <n v="3"/>
    <x v="4569"/>
    <n v="0"/>
    <s v="Médio"/>
    <x v="3"/>
    <n v="0"/>
    <n v="0"/>
  </r>
  <r>
    <s v="São Manoel Do Paraná"/>
    <x v="6"/>
    <n v="55"/>
    <n v="0.72499999999999998"/>
    <n v="0.72099999999999997"/>
    <n v="0.64"/>
    <n v="22979.56"/>
    <n v="1"/>
    <x v="4570"/>
    <n v="0"/>
    <s v="Alto"/>
    <x v="2"/>
    <n v="0"/>
    <n v="1"/>
  </r>
  <r>
    <s v="Palmeira Do Piauí"/>
    <x v="22"/>
    <n v="146"/>
    <n v="0.55700000000000005"/>
    <n v="0.56999999999999995"/>
    <n v="0.43099999999999999"/>
    <n v="10084.59"/>
    <n v="1"/>
    <x v="4571"/>
    <n v="1"/>
    <s v="Médio"/>
    <x v="3"/>
    <n v="0"/>
    <n v="1"/>
  </r>
  <r>
    <s v="Tabuleiro"/>
    <x v="4"/>
    <n v="110"/>
    <n v="0.68"/>
    <n v="0.66600000000000004"/>
    <n v="0.57799999999999996"/>
    <n v="12562.98"/>
    <n v="1"/>
    <x v="4572"/>
    <n v="0"/>
    <s v="Médio"/>
    <x v="0"/>
    <n v="0"/>
    <n v="1"/>
  </r>
  <r>
    <s v="Itapuca"/>
    <x v="3"/>
    <n v="26"/>
    <n v="0.66400000000000003"/>
    <n v="0.70899999999999996"/>
    <n v="0.495"/>
    <n v="21704.43"/>
    <n v="5"/>
    <x v="4573"/>
    <n v="0"/>
    <s v="Médio"/>
    <x v="2"/>
    <n v="0"/>
    <n v="0"/>
  </r>
  <r>
    <s v="Diorama"/>
    <x v="10"/>
    <n v="67"/>
    <n v="0.73"/>
    <n v="0.66300000000000003"/>
    <n v="0.69599999999999995"/>
    <n v="19679.009999999998"/>
    <n v="2"/>
    <x v="4574"/>
    <n v="0"/>
    <s v="Alto"/>
    <x v="1"/>
    <n v="0"/>
    <n v="1"/>
  </r>
  <r>
    <s v="Luislândia"/>
    <x v="4"/>
    <n v="209"/>
    <n v="0.61399999999999999"/>
    <n v="0.56799999999999995"/>
    <n v="0.50900000000000001"/>
    <n v="7436.38"/>
    <n v="6"/>
    <x v="4575"/>
    <n v="0"/>
    <s v="Médio"/>
    <x v="0"/>
    <n v="0"/>
    <n v="0"/>
  </r>
  <r>
    <s v="Colônia Do Piauí"/>
    <x v="22"/>
    <n v="180"/>
    <n v="0.58799999999999997"/>
    <n v="0.56999999999999995"/>
    <n v="0.46200000000000002"/>
    <n v="6645.75"/>
    <n v="10"/>
    <x v="4576"/>
    <n v="1"/>
    <s v="Médio"/>
    <x v="3"/>
    <n v="0"/>
    <n v="0"/>
  </r>
  <r>
    <s v="Rio Rufino"/>
    <x v="14"/>
    <n v="47"/>
    <n v="0.65300000000000002"/>
    <n v="0.65200000000000002"/>
    <n v="0.53"/>
    <n v="20094.07"/>
    <n v="1"/>
    <x v="4577"/>
    <n v="0"/>
    <s v="Médio"/>
    <x v="2"/>
    <n v="0"/>
    <n v="1"/>
  </r>
  <r>
    <s v="Nova Rosalândia"/>
    <x v="20"/>
    <n v="165"/>
    <n v="0.66"/>
    <n v="0.58199999999999996"/>
    <n v="0.628"/>
    <n v="12006.92"/>
    <n v="0"/>
    <x v="4578"/>
    <n v="0"/>
    <s v="Médio"/>
    <x v="4"/>
    <n v="0"/>
    <n v="1"/>
  </r>
  <r>
    <s v="Campinaçu"/>
    <x v="10"/>
    <n v="138"/>
    <n v="0.63100000000000001"/>
    <n v="0.64400000000000002"/>
    <n v="0.47599999999999998"/>
    <n v="13341.5"/>
    <n v="2"/>
    <x v="4579"/>
    <n v="0"/>
    <s v="Médio"/>
    <x v="1"/>
    <n v="0"/>
    <n v="1"/>
  </r>
  <r>
    <s v="Funilândia"/>
    <x v="4"/>
    <n v="117"/>
    <n v="0.65500000000000003"/>
    <n v="0.61199999999999999"/>
    <n v="0.54500000000000004"/>
    <n v="11777.19"/>
    <n v="4"/>
    <x v="4580"/>
    <n v="0"/>
    <s v="Médio"/>
    <x v="0"/>
    <n v="0"/>
    <n v="0"/>
  </r>
  <r>
    <s v="Juvenília"/>
    <x v="4"/>
    <n v="293"/>
    <n v="0.59"/>
    <n v="0.53500000000000003"/>
    <n v="0.501"/>
    <n v="8499.67"/>
    <n v="4"/>
    <x v="4581"/>
    <n v="1"/>
    <s v="Médio"/>
    <x v="0"/>
    <n v="0"/>
    <n v="0"/>
  </r>
  <r>
    <s v="Aiquara"/>
    <x v="7"/>
    <n v="156"/>
    <n v="0.58299999999999996"/>
    <n v="0.57299999999999995"/>
    <n v="0.47099999999999997"/>
    <n v="10498.68"/>
    <n v="1"/>
    <x v="4582"/>
    <n v="1"/>
    <s v="Médio"/>
    <x v="3"/>
    <n v="0"/>
    <n v="1"/>
  </r>
  <r>
    <s v="Mirim Doce"/>
    <x v="14"/>
    <n v="64"/>
    <n v="0.70799999999999996"/>
    <n v="0.68300000000000005"/>
    <n v="0.63300000000000001"/>
    <n v="20709.75"/>
    <n v="6"/>
    <x v="4583"/>
    <n v="0"/>
    <s v="Alto"/>
    <x v="2"/>
    <n v="0"/>
    <n v="0"/>
  </r>
  <r>
    <s v="Bernardo Do Mearim"/>
    <x v="18"/>
    <n v="159"/>
    <n v="0.60399999999999998"/>
    <n v="0.54400000000000004"/>
    <n v="0.54700000000000004"/>
    <n v="8359.1200000000008"/>
    <n v="3"/>
    <x v="4584"/>
    <n v="0"/>
    <s v="Médio"/>
    <x v="3"/>
    <n v="0"/>
    <n v="0"/>
  </r>
  <r>
    <s v="São Pedro Da Cipa"/>
    <x v="8"/>
    <n v="208"/>
    <n v="0.66"/>
    <n v="0.65400000000000003"/>
    <n v="0.55600000000000005"/>
    <n v="11047.19"/>
    <n v="2"/>
    <x v="4585"/>
    <n v="0"/>
    <s v="Médio"/>
    <x v="1"/>
    <n v="0"/>
    <n v="1"/>
  </r>
  <r>
    <s v="Monsenhor Hipólito"/>
    <x v="22"/>
    <n v="201"/>
    <n v="0.56100000000000005"/>
    <n v="0.59099999999999997"/>
    <n v="0.40400000000000003"/>
    <n v="6516.45"/>
    <n v="0"/>
    <x v="4586"/>
    <n v="1"/>
    <s v="Médio"/>
    <x v="3"/>
    <n v="0"/>
    <n v="1"/>
  </r>
  <r>
    <s v="Serrinha"/>
    <x v="16"/>
    <n v="115"/>
    <n v="0.59"/>
    <n v="0.54700000000000004"/>
    <n v="0.502"/>
    <n v="7657.91"/>
    <n v="1"/>
    <x v="4587"/>
    <n v="1"/>
    <s v="Médio"/>
    <x v="3"/>
    <n v="0"/>
    <n v="1"/>
  </r>
  <r>
    <s v="Douradoquara"/>
    <x v="4"/>
    <n v="57"/>
    <n v="0.70599999999999996"/>
    <n v="0.70399999999999996"/>
    <n v="0.59099999999999997"/>
    <n v="25734.36"/>
    <n v="1"/>
    <x v="4588"/>
    <n v="0"/>
    <s v="Alto"/>
    <x v="0"/>
    <n v="0"/>
    <n v="1"/>
  </r>
  <r>
    <s v="Lajeado Do Bugre"/>
    <x v="3"/>
    <n v="38"/>
    <n v="0.61299999999999999"/>
    <n v="0.60399999999999998"/>
    <n v="0.46500000000000002"/>
    <n v="19072.509999999998"/>
    <n v="2"/>
    <x v="4589"/>
    <n v="0"/>
    <s v="Médio"/>
    <x v="2"/>
    <n v="0"/>
    <n v="1"/>
  </r>
  <r>
    <s v="Diamante"/>
    <x v="17"/>
    <n v="230"/>
    <n v="0.59299999999999997"/>
    <n v="0.56200000000000006"/>
    <n v="0.496"/>
    <n v="7520.57"/>
    <n v="11"/>
    <x v="4590"/>
    <n v="1"/>
    <s v="Médio"/>
    <x v="3"/>
    <n v="0"/>
    <n v="0"/>
  </r>
  <r>
    <s v="Santa Rita Do Tocantins"/>
    <x v="20"/>
    <n v="58"/>
    <n v="0.65"/>
    <n v="0.63"/>
    <n v="0.52700000000000002"/>
    <n v="21278.52"/>
    <n v="0"/>
    <x v="4591"/>
    <n v="0"/>
    <s v="Médio"/>
    <x v="4"/>
    <n v="0"/>
    <n v="1"/>
  </r>
  <r>
    <s v="Angical Do Piauí"/>
    <x v="22"/>
    <n v="254"/>
    <n v="0.63"/>
    <n v="0.61"/>
    <n v="0.55500000000000005"/>
    <n v="7387.32"/>
    <n v="3"/>
    <x v="4592"/>
    <n v="0"/>
    <s v="Médio"/>
    <x v="3"/>
    <n v="0"/>
    <n v="0"/>
  </r>
  <r>
    <s v="Dom Pedro De Alcântara"/>
    <x v="3"/>
    <n v="30"/>
    <n v="0.69099999999999995"/>
    <n v="0.69699999999999995"/>
    <n v="0.57699999999999996"/>
    <n v="18869.89"/>
    <n v="3"/>
    <x v="4593"/>
    <n v="0"/>
    <s v="Médio"/>
    <x v="2"/>
    <n v="0"/>
    <n v="0"/>
  </r>
  <r>
    <s v="Muliterno"/>
    <x v="3"/>
    <n v="23"/>
    <n v="0.69"/>
    <n v="0.74"/>
    <n v="0.54700000000000004"/>
    <n v="25968.75"/>
    <n v="0"/>
    <x v="4594"/>
    <n v="0"/>
    <s v="Médio"/>
    <x v="2"/>
    <n v="0"/>
    <n v="1"/>
  </r>
  <r>
    <s v="Piraquê"/>
    <x v="20"/>
    <n v="78"/>
    <n v="0.621"/>
    <n v="0.59299999999999997"/>
    <n v="0.51100000000000001"/>
    <n v="16231.21"/>
    <n v="0"/>
    <x v="4595"/>
    <n v="0"/>
    <s v="Médio"/>
    <x v="4"/>
    <n v="0"/>
    <n v="1"/>
  </r>
  <r>
    <s v="Governador Luiz Rocha"/>
    <x v="18"/>
    <n v="393"/>
    <n v="0.54400000000000004"/>
    <n v="0.50800000000000001"/>
    <n v="0.45900000000000002"/>
    <n v="6425.62"/>
    <n v="3"/>
    <x v="4596"/>
    <n v="1"/>
    <s v="Baixo"/>
    <x v="3"/>
    <n v="0"/>
    <n v="0"/>
  </r>
  <r>
    <s v="Pires Ferreira"/>
    <x v="9"/>
    <n v="210"/>
    <n v="0.59099999999999997"/>
    <n v="0.51"/>
    <n v="0.52600000000000002"/>
    <n v="4585.72"/>
    <n v="0"/>
    <x v="4597"/>
    <n v="1"/>
    <s v="Médio"/>
    <x v="3"/>
    <n v="0"/>
    <n v="1"/>
  </r>
  <r>
    <s v="Onça De Pitangui"/>
    <x v="4"/>
    <n v="78"/>
    <n v="0.66"/>
    <n v="0.64600000000000002"/>
    <n v="0.55900000000000005"/>
    <n v="15431.95"/>
    <n v="7"/>
    <x v="4598"/>
    <n v="0"/>
    <s v="Médio"/>
    <x v="0"/>
    <n v="0"/>
    <n v="0"/>
  </r>
  <r>
    <s v="Lamarão"/>
    <x v="7"/>
    <n v="125"/>
    <n v="0.51800000000000002"/>
    <n v="0.501"/>
    <n v="0.372"/>
    <n v="5389.03"/>
    <n v="0"/>
    <x v="4599"/>
    <n v="1"/>
    <s v="Baixo"/>
    <x v="3"/>
    <n v="0"/>
    <n v="1"/>
  </r>
  <r>
    <s v="Santa Cecília"/>
    <x v="17"/>
    <n v="114"/>
    <n v="0.52500000000000002"/>
    <n v="0.51500000000000001"/>
    <n v="0.40200000000000002"/>
    <n v="7453.98"/>
    <n v="2"/>
    <x v="4600"/>
    <n v="1"/>
    <s v="Baixo"/>
    <x v="3"/>
    <n v="0"/>
    <n v="1"/>
  </r>
  <r>
    <s v="Quixaba"/>
    <x v="5"/>
    <n v="117"/>
    <n v="0.57999999999999996"/>
    <n v="0.53"/>
    <n v="0.48199999999999998"/>
    <n v="7177.92"/>
    <n v="6"/>
    <x v="4601"/>
    <n v="1"/>
    <s v="Médio"/>
    <x v="3"/>
    <n v="0"/>
    <n v="0"/>
  </r>
  <r>
    <s v="Cristalândia Do Piauí"/>
    <x v="22"/>
    <n v="275"/>
    <n v="0.57299999999999995"/>
    <n v="0.52100000000000002"/>
    <n v="0.46899999999999997"/>
    <n v="6010.79"/>
    <n v="0"/>
    <x v="4602"/>
    <n v="1"/>
    <s v="Médio"/>
    <x v="3"/>
    <n v="0"/>
    <n v="1"/>
  </r>
  <r>
    <s v="Timburi"/>
    <x v="0"/>
    <n v="89"/>
    <n v="0.71"/>
    <n v="0.68799999999999994"/>
    <n v="0.629"/>
    <n v="18125.32"/>
    <n v="1"/>
    <x v="4603"/>
    <n v="0"/>
    <s v="Alto"/>
    <x v="0"/>
    <n v="0"/>
    <n v="1"/>
  </r>
  <r>
    <s v="Cônego Marinho"/>
    <x v="4"/>
    <n v="118"/>
    <n v="0.621"/>
    <n v="0.55000000000000004"/>
    <n v="0.54400000000000004"/>
    <n v="6415.33"/>
    <n v="3"/>
    <x v="4604"/>
    <n v="0"/>
    <s v="Médio"/>
    <x v="0"/>
    <n v="0"/>
    <n v="0"/>
  </r>
  <r>
    <s v="São José Do Herval"/>
    <x v="3"/>
    <n v="36"/>
    <n v="0.72"/>
    <n v="0.70099999999999996"/>
    <n v="0.622"/>
    <n v="22435.54"/>
    <n v="0"/>
    <x v="4605"/>
    <n v="0"/>
    <s v="Alto"/>
    <x v="2"/>
    <n v="0"/>
    <n v="1"/>
  </r>
  <r>
    <s v="Campestre De Goiás"/>
    <x v="10"/>
    <n v="105"/>
    <n v="0.65300000000000002"/>
    <n v="0.628"/>
    <n v="0.55600000000000005"/>
    <n v="13525.88"/>
    <n v="2"/>
    <x v="4606"/>
    <n v="0"/>
    <s v="Médio"/>
    <x v="1"/>
    <n v="0"/>
    <n v="1"/>
  </r>
  <r>
    <s v="Amapá Do Maranhão"/>
    <x v="18"/>
    <n v="413"/>
    <n v="0.52"/>
    <n v="0.503"/>
    <n v="0.40600000000000003"/>
    <n v="7108.69"/>
    <n v="3"/>
    <x v="4607"/>
    <n v="1"/>
    <s v="Baixo"/>
    <x v="3"/>
    <n v="0"/>
    <n v="0"/>
  </r>
  <r>
    <s v="Muniz Ferreira"/>
    <x v="7"/>
    <n v="187"/>
    <n v="0.61699999999999999"/>
    <n v="0.58099999999999996"/>
    <n v="0.53100000000000003"/>
    <n v="6348.61"/>
    <n v="6"/>
    <x v="4608"/>
    <n v="0"/>
    <s v="Médio"/>
    <x v="3"/>
    <n v="0"/>
    <n v="0"/>
  </r>
  <r>
    <s v="Pindorama Do Tocantins"/>
    <x v="20"/>
    <n v="212"/>
    <n v="0.60499999999999998"/>
    <n v="0.57899999999999996"/>
    <n v="0.52100000000000002"/>
    <n v="10706.58"/>
    <n v="1"/>
    <x v="4609"/>
    <n v="0"/>
    <s v="Médio"/>
    <x v="4"/>
    <n v="0"/>
    <n v="1"/>
  </r>
  <r>
    <s v="Fernão"/>
    <x v="0"/>
    <n v="44"/>
    <n v="0.70299999999999996"/>
    <n v="0.66800000000000004"/>
    <n v="0.61699999999999999"/>
    <n v="28885.48"/>
    <n v="2"/>
    <x v="4610"/>
    <n v="0"/>
    <s v="Alto"/>
    <x v="0"/>
    <n v="0"/>
    <n v="1"/>
  </r>
  <r>
    <s v="São José Do Barreiro"/>
    <x v="0"/>
    <n v="148"/>
    <n v="0.68400000000000005"/>
    <n v="0.66600000000000004"/>
    <n v="0.59099999999999997"/>
    <n v="11594.27"/>
    <n v="5"/>
    <x v="4611"/>
    <n v="0"/>
    <s v="Médio"/>
    <x v="0"/>
    <n v="0"/>
    <n v="0"/>
  </r>
  <r>
    <s v="São João Do Pau D'Alho"/>
    <x v="0"/>
    <n v="64"/>
    <n v="0.75"/>
    <n v="0.71399999999999997"/>
    <n v="0.69199999999999995"/>
    <n v="22693.37"/>
    <n v="3"/>
    <x v="4612"/>
    <n v="0"/>
    <s v="Alto"/>
    <x v="0"/>
    <n v="0"/>
    <n v="0"/>
  </r>
  <r>
    <s v="Congo"/>
    <x v="17"/>
    <n v="173"/>
    <n v="0.58099999999999996"/>
    <n v="0.56200000000000006"/>
    <n v="0.47699999999999998"/>
    <n v="10129.89"/>
    <n v="3"/>
    <x v="4613"/>
    <n v="1"/>
    <s v="Médio"/>
    <x v="3"/>
    <n v="0"/>
    <n v="0"/>
  </r>
  <r>
    <s v="Novais"/>
    <x v="0"/>
    <n v="297"/>
    <n v="0.72"/>
    <n v="0.71199999999999997"/>
    <n v="0.63400000000000001"/>
    <n v="8940.83"/>
    <n v="1"/>
    <x v="4614"/>
    <n v="0"/>
    <s v="Alto"/>
    <x v="0"/>
    <n v="0"/>
    <n v="1"/>
  </r>
  <r>
    <s v="Nova Aurora"/>
    <x v="10"/>
    <n v="100"/>
    <n v="0.747"/>
    <n v="0.70299999999999996"/>
    <n v="0.69699999999999995"/>
    <n v="22072.55"/>
    <n v="0"/>
    <x v="4615"/>
    <n v="0"/>
    <s v="Alto"/>
    <x v="1"/>
    <n v="0"/>
    <n v="1"/>
  </r>
  <r>
    <s v="Lagoa D'Anta"/>
    <x v="16"/>
    <n v="254"/>
    <n v="0.60099999999999998"/>
    <n v="0.57999999999999996"/>
    <n v="0.50700000000000001"/>
    <n v="7181.2"/>
    <n v="3"/>
    <x v="4616"/>
    <n v="0"/>
    <s v="Médio"/>
    <x v="3"/>
    <n v="0"/>
    <n v="0"/>
  </r>
  <r>
    <s v="Santarém Novo"/>
    <x v="12"/>
    <n v="148"/>
    <n v="0.59"/>
    <n v="0.52"/>
    <n v="0.502"/>
    <n v="7469.72"/>
    <n v="0"/>
    <x v="4617"/>
    <n v="1"/>
    <s v="Médio"/>
    <x v="4"/>
    <n v="0"/>
    <n v="1"/>
  </r>
  <r>
    <s v="Tanquinho"/>
    <x v="7"/>
    <n v="337"/>
    <n v="0.59699999999999998"/>
    <n v="0.56699999999999995"/>
    <n v="0.48799999999999999"/>
    <n v="5893.9"/>
    <n v="7"/>
    <x v="4618"/>
    <n v="1"/>
    <s v="Médio"/>
    <x v="3"/>
    <n v="0"/>
    <n v="0"/>
  </r>
  <r>
    <s v="Feira Da Mata"/>
    <x v="7"/>
    <n v="200"/>
    <n v="0.58799999999999997"/>
    <n v="0.52700000000000002"/>
    <n v="0.505"/>
    <n v="8178"/>
    <n v="1"/>
    <x v="4619"/>
    <n v="1"/>
    <s v="Médio"/>
    <x v="3"/>
    <n v="0"/>
    <n v="1"/>
  </r>
  <r>
    <s v="Conceição Das Pedras"/>
    <x v="4"/>
    <n v="65"/>
    <n v="0.67"/>
    <n v="0.64200000000000002"/>
    <n v="0.56599999999999995"/>
    <n v="16883.55"/>
    <n v="3"/>
    <x v="4620"/>
    <n v="0"/>
    <s v="Médio"/>
    <x v="0"/>
    <n v="0"/>
    <n v="0"/>
  </r>
  <r>
    <s v="Presidente Castello Branco"/>
    <x v="14"/>
    <n v="25"/>
    <n v="0.77"/>
    <n v="0.81299999999999994"/>
    <n v="0.63700000000000001"/>
    <n v="29544.91"/>
    <n v="1"/>
    <x v="4621"/>
    <n v="0"/>
    <s v="Alto"/>
    <x v="2"/>
    <n v="0"/>
    <n v="1"/>
  </r>
  <r>
    <s v="Brasileira"/>
    <x v="22"/>
    <n v="183"/>
    <n v="0.57999999999999996"/>
    <n v="0.57199999999999995"/>
    <n v="0.44600000000000001"/>
    <n v="5885.39"/>
    <n v="9"/>
    <x v="4622"/>
    <n v="1"/>
    <s v="Médio"/>
    <x v="3"/>
    <n v="0"/>
    <n v="0"/>
  </r>
  <r>
    <s v="Divino Das Laranjeiras"/>
    <x v="4"/>
    <n v="221"/>
    <n v="0.66"/>
    <n v="0.624"/>
    <n v="0.57099999999999995"/>
    <n v="9443.34"/>
    <n v="5"/>
    <x v="4623"/>
    <n v="0"/>
    <s v="Médio"/>
    <x v="0"/>
    <n v="0"/>
    <n v="0"/>
  </r>
  <r>
    <s v="Maripá De Minas"/>
    <x v="4"/>
    <n v="117"/>
    <n v="0.68"/>
    <n v="0.66800000000000004"/>
    <n v="0.55500000000000005"/>
    <n v="16179.95"/>
    <n v="1"/>
    <x v="4624"/>
    <n v="0"/>
    <s v="Médio"/>
    <x v="0"/>
    <n v="0"/>
    <n v="1"/>
  </r>
  <r>
    <s v="Brejo Dos Santos"/>
    <x v="17"/>
    <n v="280"/>
    <n v="0.61899999999999999"/>
    <n v="0.56399999999999995"/>
    <n v="0.54100000000000004"/>
    <n v="7439.41"/>
    <n v="4"/>
    <x v="4625"/>
    <n v="0"/>
    <s v="Médio"/>
    <x v="3"/>
    <n v="0"/>
    <n v="0"/>
  </r>
  <r>
    <s v="Pinhal De São Bento"/>
    <x v="6"/>
    <n v="76"/>
    <n v="0.69499999999999995"/>
    <n v="0.66900000000000004"/>
    <n v="0.626"/>
    <n v="17409.84"/>
    <n v="3"/>
    <x v="4626"/>
    <n v="0"/>
    <s v="Médio"/>
    <x v="2"/>
    <n v="0"/>
    <n v="0"/>
  </r>
  <r>
    <s v="Virgolândia"/>
    <x v="4"/>
    <n v="161"/>
    <n v="0.62"/>
    <n v="0.60199999999999998"/>
    <n v="0.497"/>
    <n v="8482.31"/>
    <n v="3"/>
    <x v="4627"/>
    <n v="0"/>
    <s v="Médio"/>
    <x v="0"/>
    <n v="0"/>
    <n v="0"/>
  </r>
  <r>
    <s v="Nova Colinas"/>
    <x v="18"/>
    <n v="203"/>
    <n v="0.56999999999999995"/>
    <n v="0.502"/>
    <n v="0.48099999999999998"/>
    <n v="9016.8799999999992"/>
    <n v="0"/>
    <x v="4628"/>
    <n v="1"/>
    <s v="Médio"/>
    <x v="3"/>
    <n v="0"/>
    <n v="1"/>
  </r>
  <r>
    <s v="Natalândia"/>
    <x v="4"/>
    <n v="166"/>
    <n v="0.67"/>
    <n v="0.64100000000000001"/>
    <n v="0.55700000000000005"/>
    <n v="14101.48"/>
    <n v="6"/>
    <x v="4629"/>
    <n v="0"/>
    <s v="Médio"/>
    <x v="0"/>
    <n v="0"/>
    <n v="0"/>
  </r>
  <r>
    <s v="Ibiam"/>
    <x v="14"/>
    <n v="25"/>
    <n v="0.72499999999999998"/>
    <n v="0.73699999999999999"/>
    <n v="0.63100000000000001"/>
    <n v="24218.78"/>
    <n v="3"/>
    <x v="4630"/>
    <n v="0"/>
    <s v="Alto"/>
    <x v="2"/>
    <n v="0"/>
    <n v="0"/>
  </r>
  <r>
    <s v="Caldeirão Grande Do Piauí"/>
    <x v="22"/>
    <n v="88"/>
    <n v="0.58799999999999997"/>
    <n v="0.56100000000000005"/>
    <n v="0.48599999999999999"/>
    <n v="8389.89"/>
    <n v="9"/>
    <x v="4631"/>
    <n v="1"/>
    <s v="Médio"/>
    <x v="3"/>
    <n v="0"/>
    <n v="0"/>
  </r>
  <r>
    <s v="Quartel Geral"/>
    <x v="4"/>
    <n v="148"/>
    <n v="0.68"/>
    <n v="0.67700000000000005"/>
    <n v="0.55700000000000005"/>
    <n v="13446.86"/>
    <n v="1"/>
    <x v="4632"/>
    <n v="0"/>
    <s v="Médio"/>
    <x v="0"/>
    <n v="0"/>
    <n v="1"/>
  </r>
  <r>
    <s v="Uru"/>
    <x v="0"/>
    <n v="41"/>
    <n v="0.71"/>
    <n v="0.67800000000000005"/>
    <n v="0.63900000000000001"/>
    <n v="39012.15"/>
    <n v="1"/>
    <x v="4633"/>
    <n v="0"/>
    <s v="Alto"/>
    <x v="0"/>
    <n v="0"/>
    <n v="1"/>
  </r>
  <r>
    <s v="Malta"/>
    <x v="17"/>
    <n v="293"/>
    <n v="0.64200000000000002"/>
    <n v="0.62"/>
    <n v="0.53300000000000003"/>
    <n v="8381"/>
    <n v="1"/>
    <x v="4634"/>
    <n v="0"/>
    <s v="Médio"/>
    <x v="3"/>
    <n v="0"/>
    <n v="1"/>
  </r>
  <r>
    <s v="Camacho"/>
    <x v="4"/>
    <n v="71"/>
    <n v="0.69"/>
    <n v="0.63900000000000001"/>
    <n v="0.61199999999999999"/>
    <n v="15387.59"/>
    <n v="3"/>
    <x v="4635"/>
    <n v="0"/>
    <s v="Médio"/>
    <x v="0"/>
    <n v="0"/>
    <n v="0"/>
  </r>
  <r>
    <s v="Geminiano"/>
    <x v="22"/>
    <n v="79"/>
    <n v="0.56100000000000005"/>
    <n v="0.52400000000000002"/>
    <n v="0.44600000000000001"/>
    <n v="8883.06"/>
    <n v="1"/>
    <x v="4636"/>
    <n v="1"/>
    <s v="Médio"/>
    <x v="3"/>
    <n v="0"/>
    <n v="1"/>
  </r>
  <r>
    <s v="São Fernando"/>
    <x v="16"/>
    <n v="125"/>
    <n v="0.60799999999999998"/>
    <n v="0.59099999999999997"/>
    <n v="0.50800000000000001"/>
    <n v="13153.39"/>
    <n v="1"/>
    <x v="4637"/>
    <n v="0"/>
    <s v="Médio"/>
    <x v="3"/>
    <n v="0"/>
    <n v="1"/>
  </r>
  <r>
    <s v="Abreulândia"/>
    <x v="20"/>
    <n v="107"/>
    <n v="0.66500000000000004"/>
    <n v="0.7"/>
    <n v="0.502"/>
    <n v="18543.349999999999"/>
    <n v="0"/>
    <x v="4638"/>
    <n v="0"/>
    <s v="Médio"/>
    <x v="4"/>
    <n v="0"/>
    <n v="1"/>
  </r>
  <r>
    <s v="Presidente Médici"/>
    <x v="18"/>
    <n v="298"/>
    <n v="0.59099999999999997"/>
    <n v="0.51800000000000002"/>
    <n v="0.52200000000000002"/>
    <n v="6862.56"/>
    <n v="4"/>
    <x v="4639"/>
    <n v="1"/>
    <s v="Médio"/>
    <x v="3"/>
    <n v="0"/>
    <n v="0"/>
  </r>
  <r>
    <s v="Nova Redenção"/>
    <x v="7"/>
    <n v="300"/>
    <n v="0.56999999999999995"/>
    <n v="0.53400000000000003"/>
    <n v="0.47099999999999997"/>
    <n v="4981.62"/>
    <n v="1"/>
    <x v="4640"/>
    <n v="1"/>
    <s v="Médio"/>
    <x v="3"/>
    <n v="0"/>
    <n v="1"/>
  </r>
  <r>
    <s v="Santa Helena"/>
    <x v="17"/>
    <n v="145"/>
    <n v="0.60899999999999999"/>
    <n v="0.56999999999999995"/>
    <n v="0.504"/>
    <n v="8003.28"/>
    <n v="17"/>
    <x v="4641"/>
    <n v="0"/>
    <s v="Médio"/>
    <x v="3"/>
    <n v="0"/>
    <n v="0"/>
  </r>
  <r>
    <s v="Alvorada De Minas"/>
    <x v="4"/>
    <n v="98"/>
    <n v="0.56999999999999995"/>
    <n v="0.56999999999999995"/>
    <n v="0.41399999999999998"/>
    <n v="12870.92"/>
    <n v="3"/>
    <x v="4642"/>
    <n v="1"/>
    <s v="Médio"/>
    <x v="0"/>
    <n v="0"/>
    <n v="0"/>
  </r>
  <r>
    <s v="Maturéia"/>
    <x v="17"/>
    <n v="277"/>
    <n v="0.56999999999999995"/>
    <n v="0.54"/>
    <n v="0.47399999999999998"/>
    <n v="7246.48"/>
    <n v="2"/>
    <x v="4643"/>
    <n v="1"/>
    <s v="Médio"/>
    <x v="3"/>
    <n v="0"/>
    <n v="1"/>
  </r>
  <r>
    <s v="Tanque D'Arca"/>
    <x v="19"/>
    <n v="144"/>
    <n v="0.55500000000000005"/>
    <n v="0.53100000000000003"/>
    <n v="0.43"/>
    <n v="7497.95"/>
    <n v="6"/>
    <x v="4644"/>
    <n v="1"/>
    <s v="Médio"/>
    <x v="3"/>
    <n v="0"/>
    <n v="0"/>
  </r>
  <r>
    <s v="Presidente Bernardes"/>
    <x v="4"/>
    <n v="75"/>
    <n v="0.63200000000000001"/>
    <n v="0.60299999999999998"/>
    <n v="0.52100000000000002"/>
    <n v="8454.24"/>
    <n v="4"/>
    <x v="4645"/>
    <n v="0"/>
    <s v="Médio"/>
    <x v="0"/>
    <n v="0"/>
    <n v="0"/>
  </r>
  <r>
    <s v="Cantagalo"/>
    <x v="4"/>
    <n v="184"/>
    <n v="0.63100000000000001"/>
    <n v="0.59799999999999998"/>
    <n v="0.51500000000000001"/>
    <n v="10493.97"/>
    <n v="2"/>
    <x v="4646"/>
    <n v="0"/>
    <s v="Médio"/>
    <x v="0"/>
    <n v="0"/>
    <n v="1"/>
  </r>
  <r>
    <s v="Bertolínia"/>
    <x v="22"/>
    <n v="252"/>
    <n v="0.61199999999999999"/>
    <n v="0.59599999999999997"/>
    <n v="0.50700000000000001"/>
    <n v="8710.2000000000007"/>
    <n v="1"/>
    <x v="4647"/>
    <n v="0"/>
    <s v="Médio"/>
    <x v="3"/>
    <n v="0"/>
    <n v="1"/>
  </r>
  <r>
    <s v="Umari"/>
    <x v="9"/>
    <n v="225"/>
    <n v="0.59099999999999997"/>
    <n v="0.53500000000000003"/>
    <n v="0.497"/>
    <n v="6141.51"/>
    <n v="1"/>
    <x v="4648"/>
    <n v="1"/>
    <s v="Médio"/>
    <x v="3"/>
    <n v="0"/>
    <n v="1"/>
  </r>
  <r>
    <s v="São João Da Paraúna"/>
    <x v="10"/>
    <n v="53"/>
    <n v="0.72"/>
    <n v="0.69899999999999995"/>
    <n v="0.66400000000000003"/>
    <n v="29900.52"/>
    <n v="0"/>
    <x v="4649"/>
    <n v="0"/>
    <s v="Alto"/>
    <x v="1"/>
    <n v="0"/>
    <n v="1"/>
  </r>
  <r>
    <s v="Santa Terezinha Do Progresso"/>
    <x v="14"/>
    <n v="28"/>
    <n v="0.68200000000000005"/>
    <n v="0.68600000000000005"/>
    <n v="0.58499999999999996"/>
    <n v="17929.93"/>
    <n v="3"/>
    <x v="4650"/>
    <n v="0"/>
    <s v="Médio"/>
    <x v="2"/>
    <n v="0"/>
    <n v="0"/>
  </r>
  <r>
    <s v="São Francisco"/>
    <x v="0"/>
    <n v="110"/>
    <n v="0.72299999999999998"/>
    <n v="0.70499999999999996"/>
    <n v="0.65800000000000003"/>
    <n v="16403.07"/>
    <n v="1"/>
    <x v="4651"/>
    <n v="0"/>
    <s v="Alto"/>
    <x v="0"/>
    <n v="0"/>
    <n v="1"/>
  </r>
  <r>
    <s v="Amparo Do Serra"/>
    <x v="4"/>
    <n v="115"/>
    <n v="0.64"/>
    <n v="0.61599999999999999"/>
    <n v="0.52800000000000002"/>
    <n v="9462.36"/>
    <n v="2"/>
    <x v="4652"/>
    <n v="0"/>
    <s v="Médio"/>
    <x v="0"/>
    <n v="0"/>
    <n v="1"/>
  </r>
  <r>
    <s v="Itaú"/>
    <x v="16"/>
    <n v="285"/>
    <n v="0.61399999999999999"/>
    <n v="0.58799999999999997"/>
    <n v="0.54200000000000004"/>
    <n v="7917.33"/>
    <n v="5"/>
    <x v="4653"/>
    <n v="0"/>
    <s v="Médio"/>
    <x v="3"/>
    <n v="0"/>
    <n v="0"/>
  </r>
  <r>
    <s v="Capela Nova"/>
    <x v="4"/>
    <n v="77"/>
    <n v="0.64800000000000002"/>
    <n v="0.60199999999999998"/>
    <n v="0.56799999999999995"/>
    <n v="9705.07"/>
    <n v="2"/>
    <x v="4654"/>
    <n v="0"/>
    <s v="Médio"/>
    <x v="0"/>
    <n v="0"/>
    <n v="1"/>
  </r>
  <r>
    <s v="Mamonas"/>
    <x v="4"/>
    <n v="165"/>
    <n v="0.61799999999999999"/>
    <n v="0.56499999999999995"/>
    <n v="0.53700000000000003"/>
    <n v="7049.9"/>
    <n v="5"/>
    <x v="4655"/>
    <n v="0"/>
    <s v="Médio"/>
    <x v="0"/>
    <n v="0"/>
    <n v="0"/>
  </r>
  <r>
    <s v="Cipotânea"/>
    <x v="4"/>
    <n v="141"/>
    <n v="0.57899999999999996"/>
    <n v="0.59199999999999997"/>
    <n v="0.437"/>
    <n v="6799.89"/>
    <n v="1"/>
    <x v="4656"/>
    <n v="1"/>
    <s v="Médio"/>
    <x v="0"/>
    <n v="0"/>
    <n v="1"/>
  </r>
  <r>
    <s v="Conceição Da Barra De Minas"/>
    <x v="4"/>
    <n v="124"/>
    <n v="0.68500000000000005"/>
    <n v="0.66800000000000004"/>
    <n v="0.59"/>
    <n v="11490.41"/>
    <n v="1"/>
    <x v="4657"/>
    <n v="0"/>
    <s v="Médio"/>
    <x v="0"/>
    <n v="0"/>
    <n v="1"/>
  </r>
  <r>
    <s v="Paulistas"/>
    <x v="4"/>
    <n v="128"/>
    <n v="0.625"/>
    <n v="0.59299999999999997"/>
    <n v="0.52100000000000002"/>
    <n v="9325.1200000000008"/>
    <n v="2"/>
    <x v="4658"/>
    <n v="0"/>
    <s v="Médio"/>
    <x v="0"/>
    <n v="0"/>
    <n v="1"/>
  </r>
  <r>
    <s v="Madeiro"/>
    <x v="22"/>
    <n v="279"/>
    <n v="0.56299999999999994"/>
    <n v="0.47199999999999998"/>
    <n v="0.48899999999999999"/>
    <n v="5713.24"/>
    <n v="2"/>
    <x v="4659"/>
    <n v="1"/>
    <s v="Médio"/>
    <x v="3"/>
    <n v="0"/>
    <n v="1"/>
  </r>
  <r>
    <s v="Leme Do Prado"/>
    <x v="4"/>
    <n v="102"/>
    <n v="0.67"/>
    <n v="0.60199999999999998"/>
    <n v="0.64"/>
    <n v="9305.6"/>
    <n v="5"/>
    <x v="4660"/>
    <n v="0"/>
    <s v="Médio"/>
    <x v="0"/>
    <n v="0"/>
    <n v="0"/>
  </r>
  <r>
    <s v="Jenipapo De Minas"/>
    <x v="4"/>
    <n v="190"/>
    <n v="0.624"/>
    <n v="0.58799999999999997"/>
    <n v="0.52"/>
    <n v="6066.89"/>
    <n v="10"/>
    <x v="4661"/>
    <n v="0"/>
    <s v="Médio"/>
    <x v="0"/>
    <n v="0"/>
    <n v="0"/>
  </r>
  <r>
    <s v="Ouro Verde De Minas"/>
    <x v="4"/>
    <n v="212"/>
    <n v="0.59499999999999997"/>
    <n v="0.58199999999999996"/>
    <n v="0.45900000000000002"/>
    <n v="7552.99"/>
    <n v="3"/>
    <x v="4662"/>
    <n v="1"/>
    <s v="Médio"/>
    <x v="0"/>
    <n v="0"/>
    <n v="0"/>
  </r>
  <r>
    <s v="Ibiara"/>
    <x v="17"/>
    <n v="215"/>
    <n v="0.58599999999999997"/>
    <n v="0.54800000000000004"/>
    <n v="0.47899999999999998"/>
    <n v="7742.19"/>
    <n v="4"/>
    <x v="4663"/>
    <n v="1"/>
    <s v="Médio"/>
    <x v="3"/>
    <n v="0"/>
    <n v="0"/>
  </r>
  <r>
    <s v="Maetinga"/>
    <x v="7"/>
    <n v="169"/>
    <n v="0.54"/>
    <n v="0.56499999999999995"/>
    <n v="0.36799999999999999"/>
    <n v="9603.33"/>
    <n v="1"/>
    <x v="4664"/>
    <n v="1"/>
    <s v="Baixo"/>
    <x v="3"/>
    <n v="0"/>
    <n v="1"/>
  </r>
  <r>
    <s v="Olho D'Água Grande"/>
    <x v="19"/>
    <n v="99"/>
    <n v="0.503"/>
    <n v="0.47299999999999998"/>
    <n v="0.39900000000000002"/>
    <n v="8873.82"/>
    <n v="13"/>
    <x v="4665"/>
    <n v="1"/>
    <s v="Baixo"/>
    <x v="3"/>
    <n v="0"/>
    <n v="0"/>
  </r>
  <r>
    <s v="Tupirama"/>
    <x v="20"/>
    <n v="73"/>
    <n v="0.67"/>
    <n v="0.629"/>
    <n v="0.59299999999999997"/>
    <n v="25380.57"/>
    <n v="0"/>
    <x v="4666"/>
    <n v="0"/>
    <s v="Médio"/>
    <x v="4"/>
    <n v="0"/>
    <n v="1"/>
  </r>
  <r>
    <s v="Avelinópolis"/>
    <x v="10"/>
    <n v="103"/>
    <n v="0.66"/>
    <n v="0.68200000000000005"/>
    <n v="0.50800000000000001"/>
    <n v="18425.349999999999"/>
    <n v="1"/>
    <x v="4667"/>
    <n v="0"/>
    <s v="Médio"/>
    <x v="1"/>
    <n v="0"/>
    <n v="1"/>
  </r>
  <r>
    <s v="Ponte Alta Do Bom Jesus"/>
    <x v="20"/>
    <n v="178"/>
    <n v="0.60299999999999998"/>
    <n v="0.58899999999999997"/>
    <n v="0.45500000000000002"/>
    <n v="9892.5300000000007"/>
    <n v="0"/>
    <x v="4668"/>
    <n v="0"/>
    <s v="Médio"/>
    <x v="4"/>
    <n v="0"/>
    <n v="1"/>
  </r>
  <r>
    <s v="Gonzaga"/>
    <x v="4"/>
    <n v="186"/>
    <n v="0.60599999999999998"/>
    <n v="0.55800000000000005"/>
    <n v="0.51600000000000001"/>
    <n v="7401.01"/>
    <n v="2"/>
    <x v="4669"/>
    <n v="0"/>
    <s v="Médio"/>
    <x v="0"/>
    <n v="0"/>
    <n v="1"/>
  </r>
  <r>
    <s v="Antônio Almeida"/>
    <x v="22"/>
    <n v="138"/>
    <n v="0.62"/>
    <n v="0.57899999999999996"/>
    <n v="0.52700000000000002"/>
    <n v="14759.57"/>
    <n v="1"/>
    <x v="4670"/>
    <n v="0"/>
    <s v="Médio"/>
    <x v="3"/>
    <n v="0"/>
    <n v="1"/>
  </r>
  <r>
    <s v="Botumirim"/>
    <x v="4"/>
    <n v="242"/>
    <n v="0.60199999999999998"/>
    <n v="0.54"/>
    <n v="0.51700000000000002"/>
    <n v="6997.89"/>
    <n v="3"/>
    <x v="4671"/>
    <n v="0"/>
    <s v="Médio"/>
    <x v="0"/>
    <n v="0"/>
    <n v="0"/>
  </r>
  <r>
    <s v="Nova Roma"/>
    <x v="10"/>
    <n v="108"/>
    <n v="0.63400000000000001"/>
    <n v="0.59399999999999997"/>
    <n v="0.52900000000000003"/>
    <n v="13277.91"/>
    <n v="1"/>
    <x v="4672"/>
    <n v="0"/>
    <s v="Médio"/>
    <x v="1"/>
    <n v="0"/>
    <n v="1"/>
  </r>
  <r>
    <s v="Alagoinha Do Piauí"/>
    <x v="22"/>
    <n v="148"/>
    <n v="0.53100000000000003"/>
    <n v="0.53500000000000003"/>
    <n v="0.39100000000000001"/>
    <n v="6099.05"/>
    <n v="5"/>
    <x v="4673"/>
    <n v="1"/>
    <s v="Baixo"/>
    <x v="3"/>
    <n v="0"/>
    <n v="0"/>
  </r>
  <r>
    <s v="Jaupaci"/>
    <x v="10"/>
    <n v="100"/>
    <n v="0.69"/>
    <n v="0.65800000000000003"/>
    <n v="0.60199999999999998"/>
    <n v="15168.18"/>
    <n v="0"/>
    <x v="4674"/>
    <n v="0"/>
    <s v="Médio"/>
    <x v="1"/>
    <n v="0"/>
    <n v="1"/>
  </r>
  <r>
    <s v="Guarinos"/>
    <x v="10"/>
    <n v="58"/>
    <n v="0.65200000000000002"/>
    <n v="0.60399999999999998"/>
    <n v="0.56299999999999994"/>
    <n v="21831.78"/>
    <n v="2"/>
    <x v="4675"/>
    <n v="0"/>
    <s v="Médio"/>
    <x v="1"/>
    <n v="0"/>
    <n v="1"/>
  </r>
  <r>
    <s v="Israelândia"/>
    <x v="10"/>
    <n v="86"/>
    <n v="0.71099999999999997"/>
    <n v="0.66400000000000003"/>
    <n v="0.65200000000000002"/>
    <n v="15650.05"/>
    <n v="1"/>
    <x v="4676"/>
    <n v="0"/>
    <s v="Alto"/>
    <x v="1"/>
    <n v="0"/>
    <n v="1"/>
  </r>
  <r>
    <s v="Santa Rosa De Lima"/>
    <x v="21"/>
    <n v="159"/>
    <n v="0.59"/>
    <n v="0.52700000000000002"/>
    <n v="0.51400000000000001"/>
    <n v="11612.57"/>
    <n v="0"/>
    <x v="4677"/>
    <n v="1"/>
    <s v="Médio"/>
    <x v="3"/>
    <n v="0"/>
    <n v="1"/>
  </r>
  <r>
    <s v="Buriti Dos Montes"/>
    <x v="22"/>
    <n v="141"/>
    <n v="0.57399999999999995"/>
    <n v="0.52700000000000002"/>
    <n v="0.46"/>
    <n v="5761.68"/>
    <n v="18"/>
    <x v="4678"/>
    <n v="1"/>
    <s v="Médio"/>
    <x v="3"/>
    <n v="0"/>
    <n v="0"/>
  </r>
  <r>
    <s v="Tupanci Do Sul"/>
    <x v="3"/>
    <n v="18"/>
    <n v="0.69"/>
    <n v="0.68799999999999994"/>
    <n v="0.59499999999999997"/>
    <n v="28841.55"/>
    <n v="0"/>
    <x v="4679"/>
    <n v="0"/>
    <s v="Médio"/>
    <x v="2"/>
    <n v="0"/>
    <n v="1"/>
  </r>
  <r>
    <s v="Matos Costa"/>
    <x v="14"/>
    <n v="113"/>
    <n v="0.65700000000000003"/>
    <n v="0.63"/>
    <n v="0.54100000000000004"/>
    <n v="17150.36"/>
    <n v="1"/>
    <x v="4680"/>
    <n v="0"/>
    <s v="Médio"/>
    <x v="2"/>
    <n v="0"/>
    <n v="1"/>
  </r>
  <r>
    <s v="São José Do Piauí"/>
    <x v="22"/>
    <n v="119"/>
    <n v="0.55200000000000005"/>
    <n v="0.56899999999999995"/>
    <n v="0.42299999999999999"/>
    <n v="6879.05"/>
    <n v="0"/>
    <x v="4681"/>
    <n v="1"/>
    <s v="Médio"/>
    <x v="3"/>
    <n v="0"/>
    <n v="1"/>
  </r>
  <r>
    <s v="Santa Cruz Do Escalvado"/>
    <x v="4"/>
    <n v="83"/>
    <n v="0.625"/>
    <n v="0.61799999999999999"/>
    <n v="0.48499999999999999"/>
    <n v="9119.2900000000009"/>
    <n v="2"/>
    <x v="4682"/>
    <n v="0"/>
    <s v="Médio"/>
    <x v="0"/>
    <n v="0"/>
    <n v="1"/>
  </r>
  <r>
    <s v="Santo Antônio Do Caiuá"/>
    <x v="6"/>
    <n v="97"/>
    <n v="0.69599999999999995"/>
    <n v="0.65"/>
    <n v="0.63200000000000001"/>
    <n v="16502.439999999999"/>
    <n v="1"/>
    <x v="4683"/>
    <n v="0"/>
    <s v="Médio"/>
    <x v="2"/>
    <n v="0"/>
    <n v="1"/>
  </r>
  <r>
    <s v="Presidente Juscelino"/>
    <x v="4"/>
    <n v="109"/>
    <n v="0.61399999999999999"/>
    <n v="0.60299999999999998"/>
    <n v="0.48299999999999998"/>
    <n v="11774.48"/>
    <n v="2"/>
    <x v="4684"/>
    <n v="0"/>
    <s v="Médio"/>
    <x v="0"/>
    <n v="0"/>
    <n v="1"/>
  </r>
  <r>
    <s v="Nazaré"/>
    <x v="20"/>
    <n v="134"/>
    <n v="0.64300000000000002"/>
    <n v="0.58399999999999996"/>
    <n v="0.57599999999999996"/>
    <n v="11008.3"/>
    <n v="0"/>
    <x v="4685"/>
    <n v="0"/>
    <s v="Médio"/>
    <x v="4"/>
    <n v="0"/>
    <n v="1"/>
  </r>
  <r>
    <s v="Olho D'Água"/>
    <x v="17"/>
    <n v="237"/>
    <n v="0.56999999999999995"/>
    <n v="0.53300000000000003"/>
    <n v="0.45200000000000001"/>
    <n v="6879.28"/>
    <n v="2"/>
    <x v="4686"/>
    <n v="1"/>
    <s v="Médio"/>
    <x v="3"/>
    <n v="0"/>
    <n v="1"/>
  </r>
  <r>
    <s v="Altaneira"/>
    <x v="9"/>
    <n v="286"/>
    <n v="0.60199999999999998"/>
    <n v="0.54700000000000004"/>
    <n v="0.51500000000000001"/>
    <n v="6099.04"/>
    <n v="0"/>
    <x v="4687"/>
    <n v="0"/>
    <s v="Médio"/>
    <x v="3"/>
    <n v="0"/>
    <n v="1"/>
  </r>
  <r>
    <s v="Trombas"/>
    <x v="10"/>
    <n v="131"/>
    <n v="0.65300000000000002"/>
    <n v="0.628"/>
    <n v="0.54700000000000004"/>
    <n v="12673.01"/>
    <n v="0"/>
    <x v="4688"/>
    <n v="0"/>
    <s v="Médio"/>
    <x v="1"/>
    <n v="0"/>
    <n v="1"/>
  </r>
  <r>
    <s v="Bandeira"/>
    <x v="4"/>
    <n v="85"/>
    <n v="0.59899999999999998"/>
    <n v="0.58299999999999996"/>
    <n v="0.45400000000000001"/>
    <n v="9034.7000000000007"/>
    <n v="1"/>
    <x v="4689"/>
    <n v="1"/>
    <s v="Médio"/>
    <x v="0"/>
    <n v="0"/>
    <n v="1"/>
  </r>
  <r>
    <s v="Itamarati De Minas"/>
    <x v="4"/>
    <n v="133"/>
    <n v="0.68799999999999994"/>
    <n v="0.67700000000000005"/>
    <n v="0.57199999999999995"/>
    <n v="10387.700000000001"/>
    <n v="0"/>
    <x v="4690"/>
    <n v="0"/>
    <s v="Médio"/>
    <x v="0"/>
    <n v="0"/>
    <n v="1"/>
  </r>
  <r>
    <s v="São Francisco Do Piauí"/>
    <x v="22"/>
    <n v="116"/>
    <n v="0.56999999999999995"/>
    <n v="0.55700000000000005"/>
    <n v="0.44800000000000001"/>
    <n v="7121.68"/>
    <n v="1"/>
    <x v="4691"/>
    <n v="1"/>
    <s v="Médio"/>
    <x v="3"/>
    <n v="0"/>
    <n v="1"/>
  </r>
  <r>
    <s v="Milagres Do Maranhão"/>
    <x v="18"/>
    <n v="148"/>
    <n v="0.52700000000000002"/>
    <n v="0.46500000000000002"/>
    <n v="0.41299999999999998"/>
    <n v="5417.22"/>
    <n v="0"/>
    <x v="4692"/>
    <n v="1"/>
    <s v="Baixo"/>
    <x v="3"/>
    <n v="0"/>
    <n v="1"/>
  </r>
  <r>
    <s v="Córrego Do Ouro"/>
    <x v="10"/>
    <n v="77"/>
    <n v="0.69"/>
    <n v="0.69599999999999995"/>
    <n v="0.57799999999999996"/>
    <n v="17697.490000000002"/>
    <n v="1"/>
    <x v="4693"/>
    <n v="0"/>
    <s v="Médio"/>
    <x v="1"/>
    <n v="0"/>
    <n v="1"/>
  </r>
  <r>
    <s v="Vargem Bonita"/>
    <x v="4"/>
    <n v="58"/>
    <n v="0.69599999999999995"/>
    <n v="0.66700000000000004"/>
    <n v="0.59699999999999998"/>
    <n v="20282.38"/>
    <n v="4"/>
    <x v="4694"/>
    <n v="0"/>
    <s v="Médio"/>
    <x v="0"/>
    <n v="0"/>
    <n v="0"/>
  </r>
  <r>
    <s v="Berizal"/>
    <x v="4"/>
    <n v="173"/>
    <n v="0.60399999999999998"/>
    <n v="0.56000000000000005"/>
    <n v="0.52"/>
    <n v="9547.36"/>
    <n v="2"/>
    <x v="4695"/>
    <n v="0"/>
    <s v="Médio"/>
    <x v="0"/>
    <n v="0"/>
    <n v="1"/>
  </r>
  <r>
    <s v="Barra De São Miguel"/>
    <x v="17"/>
    <n v="139"/>
    <n v="0.56999999999999995"/>
    <n v="0.58399999999999996"/>
    <n v="0.44"/>
    <n v="7526.2"/>
    <n v="5"/>
    <x v="4696"/>
    <n v="1"/>
    <s v="Médio"/>
    <x v="3"/>
    <n v="0"/>
    <n v="0"/>
  </r>
  <r>
    <s v="Esperança Nova"/>
    <x v="6"/>
    <n v="32"/>
    <n v="0.69"/>
    <n v="0.69"/>
    <n v="0.59399999999999997"/>
    <n v="23780.46"/>
    <n v="0"/>
    <x v="4697"/>
    <n v="0"/>
    <s v="Médio"/>
    <x v="2"/>
    <n v="0"/>
    <n v="1"/>
  </r>
  <r>
    <s v="Capitão Andrade"/>
    <x v="4"/>
    <n v="241"/>
    <n v="0.624"/>
    <n v="0.63"/>
    <n v="0.47799999999999998"/>
    <n v="8301.15"/>
    <n v="3"/>
    <x v="4698"/>
    <n v="0"/>
    <s v="Médio"/>
    <x v="0"/>
    <n v="0"/>
    <n v="0"/>
  </r>
  <r>
    <s v="Firmino Alves"/>
    <x v="7"/>
    <n v="281"/>
    <n v="0.57799999999999996"/>
    <n v="0.59599999999999997"/>
    <n v="0.46400000000000002"/>
    <n v="7664.18"/>
    <n v="4"/>
    <x v="4699"/>
    <n v="1"/>
    <s v="Médio"/>
    <x v="3"/>
    <n v="0"/>
    <n v="0"/>
  </r>
  <r>
    <s v="Aguiar"/>
    <x v="17"/>
    <n v="177"/>
    <n v="0.59699999999999998"/>
    <n v="0.63200000000000001"/>
    <n v="0.44700000000000001"/>
    <n v="7966.25"/>
    <n v="2"/>
    <x v="4700"/>
    <n v="1"/>
    <s v="Médio"/>
    <x v="3"/>
    <n v="0"/>
    <n v="1"/>
  </r>
  <r>
    <s v="Guarani De Goiás"/>
    <x v="10"/>
    <n v="130"/>
    <n v="0.63700000000000001"/>
    <n v="0.56899999999999995"/>
    <n v="0.55700000000000005"/>
    <n v="10616.44"/>
    <n v="2"/>
    <x v="4701"/>
    <n v="0"/>
    <s v="Médio"/>
    <x v="1"/>
    <n v="0"/>
    <n v="1"/>
  </r>
  <r>
    <s v="São João Do Arraial"/>
    <x v="22"/>
    <n v="298"/>
    <n v="0.52300000000000002"/>
    <n v="0.496"/>
    <n v="0.40100000000000002"/>
    <n v="5678.15"/>
    <n v="0"/>
    <x v="4702"/>
    <n v="1"/>
    <s v="Baixo"/>
    <x v="3"/>
    <n v="0"/>
    <n v="1"/>
  </r>
  <r>
    <s v="General Sampaio"/>
    <x v="9"/>
    <n v="260"/>
    <n v="0.56799999999999995"/>
    <n v="0.54800000000000004"/>
    <n v="0.44900000000000001"/>
    <n v="6471.01"/>
    <n v="0"/>
    <x v="4703"/>
    <n v="1"/>
    <s v="Médio"/>
    <x v="3"/>
    <n v="0"/>
    <n v="1"/>
  </r>
  <r>
    <s v="Estrela Do Norte"/>
    <x v="10"/>
    <n v="148"/>
    <n v="0.71"/>
    <n v="0.70299999999999996"/>
    <n v="0.59299999999999997"/>
    <n v="13092.37"/>
    <n v="5"/>
    <x v="4704"/>
    <n v="0"/>
    <s v="Alto"/>
    <x v="1"/>
    <n v="0"/>
    <n v="0"/>
  </r>
  <r>
    <s v="Mesquita"/>
    <x v="4"/>
    <n v="207"/>
    <n v="0.66"/>
    <n v="0.63800000000000001"/>
    <n v="0.55500000000000005"/>
    <n v="7430.75"/>
    <n v="4"/>
    <x v="4705"/>
    <n v="0"/>
    <s v="Médio"/>
    <x v="0"/>
    <n v="0"/>
    <n v="0"/>
  </r>
  <r>
    <s v="Santa Maria Do Tocantins"/>
    <x v="20"/>
    <n v="115"/>
    <n v="0.63400000000000001"/>
    <n v="0.6"/>
    <n v="0.54300000000000004"/>
    <n v="13378.78"/>
    <n v="0"/>
    <x v="4706"/>
    <n v="0"/>
    <s v="Médio"/>
    <x v="4"/>
    <n v="0"/>
    <n v="1"/>
  </r>
  <r>
    <s v="Santana De Cataguases"/>
    <x v="4"/>
    <n v="149"/>
    <n v="0.69"/>
    <n v="0.64300000000000002"/>
    <n v="0.65500000000000003"/>
    <n v="11465.35"/>
    <n v="1"/>
    <x v="4707"/>
    <n v="0"/>
    <s v="Médio"/>
    <x v="0"/>
    <n v="0"/>
    <n v="1"/>
  </r>
  <r>
    <s v="Riachinho"/>
    <x v="20"/>
    <n v="132"/>
    <n v="0.56999999999999995"/>
    <n v="0.503"/>
    <n v="0.49"/>
    <n v="9680.4599999999991"/>
    <n v="1"/>
    <x v="4708"/>
    <n v="1"/>
    <s v="Médio"/>
    <x v="4"/>
    <n v="0"/>
    <n v="1"/>
  </r>
  <r>
    <s v="Materlândia"/>
    <x v="4"/>
    <n v="111"/>
    <n v="0.59699999999999998"/>
    <n v="0.55700000000000005"/>
    <n v="0.497"/>
    <n v="9530.4599999999991"/>
    <n v="6"/>
    <x v="4709"/>
    <n v="1"/>
    <s v="Médio"/>
    <x v="0"/>
    <n v="0"/>
    <n v="0"/>
  </r>
  <r>
    <s v="Couto De Magalhães De Minas"/>
    <x v="4"/>
    <n v="223"/>
    <n v="0.65900000000000003"/>
    <n v="0.6"/>
    <n v="0.59199999999999997"/>
    <n v="9966.61"/>
    <n v="2"/>
    <x v="4710"/>
    <n v="0"/>
    <s v="Médio"/>
    <x v="0"/>
    <n v="0"/>
    <n v="1"/>
  </r>
  <r>
    <s v="Angico"/>
    <x v="20"/>
    <n v="128"/>
    <n v="0.64800000000000002"/>
    <n v="0.57599999999999996"/>
    <n v="0.61199999999999999"/>
    <n v="12943.4"/>
    <n v="1"/>
    <x v="4711"/>
    <n v="0"/>
    <s v="Médio"/>
    <x v="4"/>
    <n v="0"/>
    <n v="1"/>
  </r>
  <r>
    <s v="Uirapuru"/>
    <x v="10"/>
    <n v="80"/>
    <n v="0.67"/>
    <n v="0.63200000000000001"/>
    <n v="0.57899999999999996"/>
    <n v="14815.38"/>
    <n v="4"/>
    <x v="4712"/>
    <n v="0"/>
    <s v="Médio"/>
    <x v="1"/>
    <n v="0"/>
    <n v="0"/>
  </r>
  <r>
    <s v="Ouro Branco"/>
    <x v="16"/>
    <n v="157"/>
    <n v="0.64500000000000002"/>
    <n v="0.61"/>
    <n v="0.55800000000000005"/>
    <n v="9002.32"/>
    <n v="0"/>
    <x v="4713"/>
    <n v="0"/>
    <s v="Médio"/>
    <x v="3"/>
    <n v="0"/>
    <n v="1"/>
  </r>
  <r>
    <s v="Sebastião Leal"/>
    <x v="22"/>
    <n v="171"/>
    <n v="0.56200000000000006"/>
    <n v="0.51600000000000001"/>
    <n v="0.46700000000000003"/>
    <n v="10405.02"/>
    <n v="6"/>
    <x v="4714"/>
    <n v="1"/>
    <s v="Médio"/>
    <x v="3"/>
    <n v="0"/>
    <n v="0"/>
  </r>
  <r>
    <s v="Iporanga"/>
    <x v="0"/>
    <n v="144"/>
    <n v="0.70299999999999996"/>
    <n v="0.63700000000000001"/>
    <n v="0.66800000000000004"/>
    <n v="10155.91"/>
    <n v="3"/>
    <x v="4715"/>
    <n v="0"/>
    <s v="Alto"/>
    <x v="0"/>
    <n v="0"/>
    <n v="0"/>
  </r>
  <r>
    <s v="Felício Dos Santos"/>
    <x v="4"/>
    <n v="129"/>
    <n v="0.60599999999999998"/>
    <n v="0.56799999999999995"/>
    <n v="0.49399999999999999"/>
    <n v="8685.36"/>
    <n v="4"/>
    <x v="4716"/>
    <n v="0"/>
    <s v="Médio"/>
    <x v="0"/>
    <n v="0"/>
    <n v="0"/>
  </r>
  <r>
    <s v="Assunção Do Piauí"/>
    <x v="22"/>
    <n v="282"/>
    <n v="0.499"/>
    <n v="0.46200000000000002"/>
    <n v="0.38200000000000001"/>
    <n v="5688.18"/>
    <n v="11"/>
    <x v="4717"/>
    <n v="1"/>
    <s v="Baixo"/>
    <x v="3"/>
    <n v="0"/>
    <n v="0"/>
  </r>
  <r>
    <s v="Piedade De Ponte Nova"/>
    <x v="4"/>
    <n v="214"/>
    <n v="0.63900000000000001"/>
    <n v="0.61599999999999999"/>
    <n v="0.52800000000000002"/>
    <n v="10390.549999999999"/>
    <n v="2"/>
    <x v="4718"/>
    <n v="0"/>
    <s v="Médio"/>
    <x v="0"/>
    <n v="0"/>
    <n v="1"/>
  </r>
  <r>
    <s v="Três Ranchos"/>
    <x v="10"/>
    <n v="95"/>
    <n v="0.745"/>
    <n v="0.72399999999999998"/>
    <n v="0.67200000000000004"/>
    <n v="15079.68"/>
    <n v="1"/>
    <x v="4719"/>
    <n v="0"/>
    <s v="Alto"/>
    <x v="1"/>
    <n v="0"/>
    <n v="1"/>
  </r>
  <r>
    <s v="Godoy Moreira"/>
    <x v="6"/>
    <n v="69"/>
    <n v="0.67500000000000004"/>
    <n v="0.64200000000000002"/>
    <n v="0.57799999999999996"/>
    <n v="13611.73"/>
    <n v="4"/>
    <x v="4720"/>
    <n v="0"/>
    <s v="Médio"/>
    <x v="2"/>
    <n v="0"/>
    <n v="0"/>
  </r>
  <r>
    <s v="Guarará"/>
    <x v="4"/>
    <n v="164"/>
    <n v="0.65200000000000002"/>
    <n v="0.65"/>
    <n v="0.53200000000000003"/>
    <n v="11062.04"/>
    <n v="5"/>
    <x v="4721"/>
    <n v="0"/>
    <s v="Médio"/>
    <x v="0"/>
    <n v="0"/>
    <n v="0"/>
  </r>
  <r>
    <s v="Minador Do Negrão"/>
    <x v="19"/>
    <n v="140"/>
    <n v="0.56299999999999994"/>
    <n v="0.54100000000000004"/>
    <n v="0.43"/>
    <n v="8054.11"/>
    <n v="4"/>
    <x v="4722"/>
    <n v="1"/>
    <s v="Médio"/>
    <x v="3"/>
    <n v="0"/>
    <n v="0"/>
  </r>
  <r>
    <s v="Água Limpa"/>
    <x v="10"/>
    <n v="66"/>
    <n v="0.72199999999999998"/>
    <n v="0.69099999999999995"/>
    <n v="0.66300000000000003"/>
    <n v="22038.95"/>
    <n v="1"/>
    <x v="4723"/>
    <n v="0"/>
    <s v="Alto"/>
    <x v="1"/>
    <n v="0"/>
    <n v="1"/>
  </r>
  <r>
    <s v="São José Do Povo"/>
    <x v="8"/>
    <n v="83"/>
    <n v="0.66"/>
    <n v="0.63"/>
    <n v="0.57699999999999996"/>
    <n v="11273.34"/>
    <n v="2"/>
    <x v="4724"/>
    <n v="0"/>
    <s v="Médio"/>
    <x v="1"/>
    <n v="0"/>
    <n v="1"/>
  </r>
  <r>
    <s v="Jaramataia"/>
    <x v="19"/>
    <n v="230"/>
    <n v="0.55200000000000005"/>
    <n v="0.53200000000000003"/>
    <n v="0.45100000000000001"/>
    <n v="7670.77"/>
    <n v="1"/>
    <x v="4725"/>
    <n v="1"/>
    <s v="Médio"/>
    <x v="3"/>
    <n v="0"/>
    <n v="1"/>
  </r>
  <r>
    <s v="Matinhas"/>
    <x v="17"/>
    <n v="50"/>
    <n v="0.54100000000000004"/>
    <n v="0.53100000000000003"/>
    <n v="0.4"/>
    <n v="9649.36"/>
    <n v="3"/>
    <x v="4726"/>
    <n v="1"/>
    <s v="Baixo"/>
    <x v="3"/>
    <n v="0"/>
    <n v="0"/>
  </r>
  <r>
    <s v="Patis"/>
    <x v="4"/>
    <n v="141"/>
    <n v="0.61399999999999999"/>
    <n v="0.55000000000000004"/>
    <n v="0.53400000000000003"/>
    <n v="7310.69"/>
    <n v="1"/>
    <x v="4727"/>
    <n v="0"/>
    <s v="Médio"/>
    <x v="0"/>
    <n v="0"/>
    <n v="1"/>
  </r>
  <r>
    <s v="Pacujá"/>
    <x v="9"/>
    <n v="217"/>
    <n v="0.621"/>
    <n v="0.56200000000000006"/>
    <n v="0.57099999999999995"/>
    <n v="7019.45"/>
    <n v="2"/>
    <x v="4728"/>
    <n v="0"/>
    <s v="Médio"/>
    <x v="3"/>
    <n v="0"/>
    <n v="1"/>
  </r>
  <r>
    <s v="Serra Grande"/>
    <x v="17"/>
    <n v="113"/>
    <n v="0.58599999999999997"/>
    <n v="0.54900000000000004"/>
    <n v="0.49099999999999999"/>
    <n v="14040.32"/>
    <n v="0"/>
    <x v="4729"/>
    <n v="1"/>
    <s v="Médio"/>
    <x v="3"/>
    <n v="0"/>
    <n v="1"/>
  </r>
  <r>
    <s v="Central Do Maranhão"/>
    <x v="18"/>
    <n v="351"/>
    <n v="0.58499999999999996"/>
    <n v="0.503"/>
    <n v="0.55700000000000005"/>
    <n v="5077.34"/>
    <n v="0"/>
    <x v="4730"/>
    <n v="1"/>
    <s v="Médio"/>
    <x v="3"/>
    <n v="0"/>
    <n v="1"/>
  </r>
  <r>
    <s v="Trabiju"/>
    <x v="0"/>
    <n v="77"/>
    <n v="0.72199999999999998"/>
    <n v="0.66600000000000004"/>
    <n v="0.69699999999999995"/>
    <n v="25831.15"/>
    <n v="2"/>
    <x v="4731"/>
    <n v="0"/>
    <s v="Alto"/>
    <x v="0"/>
    <n v="0"/>
    <n v="1"/>
  </r>
  <r>
    <s v="Aroazes"/>
    <x v="22"/>
    <n v="230"/>
    <n v="0.58299999999999996"/>
    <n v="0.56299999999999994"/>
    <n v="0.46800000000000003"/>
    <n v="7522.99"/>
    <n v="6"/>
    <x v="4732"/>
    <n v="1"/>
    <s v="Médio"/>
    <x v="3"/>
    <n v="0"/>
    <n v="0"/>
  </r>
  <r>
    <s v="Canudos Do Vale"/>
    <x v="3"/>
    <n v="11"/>
    <n v="0.71299999999999997"/>
    <n v="0.751"/>
    <n v="0.57399999999999995"/>
    <n v="23718.9"/>
    <n v="6"/>
    <x v="4733"/>
    <n v="0"/>
    <s v="Alto"/>
    <x v="2"/>
    <n v="0"/>
    <n v="0"/>
  </r>
  <r>
    <s v="Dom Joaquim"/>
    <x v="4"/>
    <n v="158"/>
    <n v="0.622"/>
    <n v="0.61"/>
    <n v="0.48199999999999998"/>
    <n v="9377"/>
    <n v="3"/>
    <x v="4734"/>
    <n v="0"/>
    <s v="Médio"/>
    <x v="0"/>
    <n v="0"/>
    <n v="0"/>
  </r>
  <r>
    <s v="Pilõezinhos"/>
    <x v="17"/>
    <n v="192"/>
    <n v="0.56399999999999995"/>
    <n v="0.53200000000000003"/>
    <n v="0.42099999999999999"/>
    <n v="8466.2800000000007"/>
    <n v="1"/>
    <x v="4735"/>
    <n v="1"/>
    <s v="Médio"/>
    <x v="3"/>
    <n v="0"/>
    <n v="1"/>
  </r>
  <r>
    <s v="Lagoa Dos Patos"/>
    <x v="4"/>
    <n v="202"/>
    <n v="0.63400000000000001"/>
    <n v="0.59299999999999997"/>
    <n v="0.55600000000000005"/>
    <n v="10100.4"/>
    <n v="2"/>
    <x v="4736"/>
    <n v="0"/>
    <s v="Médio"/>
    <x v="0"/>
    <n v="0"/>
    <n v="1"/>
  </r>
  <r>
    <s v="São João Da Lagoa"/>
    <x v="4"/>
    <n v="145"/>
    <n v="0.63400000000000001"/>
    <n v="0.57499999999999996"/>
    <n v="0.54600000000000004"/>
    <n v="8740.7199999999993"/>
    <n v="1"/>
    <x v="4737"/>
    <n v="0"/>
    <s v="Médio"/>
    <x v="0"/>
    <n v="0"/>
    <n v="1"/>
  </r>
  <r>
    <s v="Nova Olinda"/>
    <x v="17"/>
    <n v="178"/>
    <n v="0.57299999999999995"/>
    <n v="0.55700000000000005"/>
    <n v="0.45300000000000001"/>
    <n v="7191.55"/>
    <n v="10"/>
    <x v="4738"/>
    <n v="1"/>
    <s v="Médio"/>
    <x v="3"/>
    <n v="0"/>
    <n v="0"/>
  </r>
  <r>
    <s v="Betânia Do Piauí"/>
    <x v="22"/>
    <n v="148"/>
    <n v="0.48899999999999999"/>
    <n v="0.48599999999999999"/>
    <n v="0.34200000000000003"/>
    <n v="7036.11"/>
    <n v="0"/>
    <x v="4739"/>
    <n v="1"/>
    <s v="Baixo"/>
    <x v="3"/>
    <n v="0"/>
    <n v="1"/>
  </r>
  <r>
    <s v="São João Da Serra"/>
    <x v="22"/>
    <n v="215"/>
    <n v="0.57999999999999996"/>
    <n v="0.54500000000000004"/>
    <n v="0.47799999999999998"/>
    <n v="7078.8"/>
    <n v="7"/>
    <x v="4740"/>
    <n v="1"/>
    <s v="Médio"/>
    <x v="3"/>
    <n v="0"/>
    <n v="0"/>
  </r>
  <r>
    <s v="São José Dos Basílios"/>
    <x v="18"/>
    <n v="221"/>
    <n v="0.55700000000000005"/>
    <n v="0.501"/>
    <n v="0.48"/>
    <n v="5708.66"/>
    <n v="1"/>
    <x v="4741"/>
    <n v="1"/>
    <s v="Médio"/>
    <x v="3"/>
    <n v="0"/>
    <n v="1"/>
  </r>
  <r>
    <s v="Balbinos"/>
    <x v="0"/>
    <n v="58"/>
    <n v="0.66900000000000004"/>
    <n v="0.69"/>
    <n v="0.53700000000000003"/>
    <n v="8535.3799999999992"/>
    <n v="1"/>
    <x v="4742"/>
    <n v="0"/>
    <s v="Médio"/>
    <x v="0"/>
    <n v="0"/>
    <n v="1"/>
  </r>
  <r>
    <s v="Dores Do Turvo"/>
    <x v="4"/>
    <n v="68"/>
    <n v="0.629"/>
    <n v="0.61299999999999999"/>
    <n v="0.49"/>
    <n v="9585.4500000000007"/>
    <n v="1"/>
    <x v="4743"/>
    <n v="0"/>
    <s v="Médio"/>
    <x v="0"/>
    <n v="0"/>
    <n v="1"/>
  </r>
  <r>
    <s v="Santa Rosa De Goiás"/>
    <x v="10"/>
    <n v="88"/>
    <n v="0.70099999999999996"/>
    <n v="0.64300000000000002"/>
    <n v="0.63500000000000001"/>
    <n v="15965.78"/>
    <n v="2"/>
    <x v="4744"/>
    <n v="0"/>
    <s v="Alto"/>
    <x v="1"/>
    <n v="0"/>
    <n v="1"/>
  </r>
  <r>
    <s v="Senador Sá"/>
    <x v="9"/>
    <n v="361"/>
    <n v="0.60299999999999998"/>
    <n v="0.52800000000000002"/>
    <n v="0.56499999999999995"/>
    <n v="5729.3"/>
    <n v="4"/>
    <x v="4745"/>
    <n v="0"/>
    <s v="Médio"/>
    <x v="3"/>
    <n v="0"/>
    <n v="0"/>
  </r>
  <r>
    <s v="Ribeira Do Piauí"/>
    <x v="22"/>
    <n v="78"/>
    <n v="0.52"/>
    <n v="0.505"/>
    <n v="0.36799999999999999"/>
    <n v="9701.43"/>
    <n v="1"/>
    <x v="4746"/>
    <n v="1"/>
    <s v="Baixo"/>
    <x v="3"/>
    <n v="0"/>
    <n v="1"/>
  </r>
  <r>
    <s v="Santa Inês"/>
    <x v="6"/>
    <n v="55"/>
    <n v="0.72"/>
    <n v="0.67500000000000004"/>
    <n v="0.65900000000000003"/>
    <n v="24405.3"/>
    <n v="2"/>
    <x v="4747"/>
    <n v="0"/>
    <s v="Alto"/>
    <x v="2"/>
    <n v="0"/>
    <n v="1"/>
  </r>
  <r>
    <s v="Acauã"/>
    <x v="22"/>
    <n v="74"/>
    <n v="0.52800000000000002"/>
    <n v="0.51700000000000002"/>
    <n v="0.41099999999999998"/>
    <n v="6128.98"/>
    <n v="1"/>
    <x v="4748"/>
    <n v="1"/>
    <s v="Baixo"/>
    <x v="3"/>
    <n v="0"/>
    <n v="1"/>
  </r>
  <r>
    <s v="Santo Antônio Do Aventureiro"/>
    <x v="4"/>
    <n v="117"/>
    <n v="0.67"/>
    <n v="0.66"/>
    <n v="0.54500000000000004"/>
    <n v="11615.31"/>
    <n v="0"/>
    <x v="4749"/>
    <n v="0"/>
    <s v="Médio"/>
    <x v="0"/>
    <n v="0"/>
    <n v="1"/>
  </r>
  <r>
    <s v="Forquetinha"/>
    <x v="3"/>
    <n v="13"/>
    <n v="0.68"/>
    <n v="0.74299999999999999"/>
    <n v="0.48399999999999999"/>
    <n v="16855.27"/>
    <n v="2"/>
    <x v="4750"/>
    <n v="0"/>
    <s v="Médio"/>
    <x v="2"/>
    <n v="0"/>
    <n v="1"/>
  </r>
  <r>
    <s v="São José Do Divino"/>
    <x v="22"/>
    <n v="187"/>
    <n v="0.56499999999999995"/>
    <n v="0.52900000000000003"/>
    <n v="0.44"/>
    <n v="8072.36"/>
    <n v="10"/>
    <x v="4751"/>
    <n v="1"/>
    <s v="Médio"/>
    <x v="3"/>
    <n v="0"/>
    <n v="0"/>
  </r>
  <r>
    <s v="Morro Do Chapéu Do Piauí"/>
    <x v="22"/>
    <n v="137"/>
    <n v="0.55000000000000004"/>
    <n v="0.53600000000000003"/>
    <n v="0.41799999999999998"/>
    <n v="6350.61"/>
    <n v="1"/>
    <x v="4752"/>
    <n v="1"/>
    <s v="Baixo"/>
    <x v="3"/>
    <n v="0"/>
    <n v="1"/>
  </r>
  <r>
    <s v="Sertãozinho"/>
    <x v="17"/>
    <n v="184"/>
    <n v="0.621"/>
    <n v="0.55400000000000005"/>
    <n v="0.56100000000000005"/>
    <n v="8525.83"/>
    <n v="1"/>
    <x v="4753"/>
    <n v="0"/>
    <s v="Médio"/>
    <x v="3"/>
    <n v="0"/>
    <n v="1"/>
  </r>
  <r>
    <s v="Novo Acordo"/>
    <x v="20"/>
    <n v="216"/>
    <n v="0.63900000000000001"/>
    <n v="0.61799999999999999"/>
    <n v="0.53"/>
    <n v="10031.91"/>
    <n v="1"/>
    <x v="4754"/>
    <n v="0"/>
    <s v="Médio"/>
    <x v="4"/>
    <n v="0"/>
    <n v="1"/>
  </r>
  <r>
    <s v="Itaporã Do Tocantins"/>
    <x v="20"/>
    <n v="96"/>
    <n v="0.65"/>
    <n v="0.61299999999999999"/>
    <n v="0.53100000000000003"/>
    <n v="17077.52"/>
    <n v="1"/>
    <x v="4755"/>
    <n v="0"/>
    <s v="Médio"/>
    <x v="4"/>
    <n v="0"/>
    <n v="1"/>
  </r>
  <r>
    <s v="São Sebastião Do Tocantins"/>
    <x v="20"/>
    <n v="276"/>
    <n v="0.57299999999999995"/>
    <n v="0.51600000000000001"/>
    <n v="0.48699999999999999"/>
    <n v="8957.33"/>
    <n v="0"/>
    <x v="4756"/>
    <n v="1"/>
    <s v="Médio"/>
    <x v="4"/>
    <n v="0"/>
    <n v="1"/>
  </r>
  <r>
    <s v="São Julião"/>
    <x v="22"/>
    <n v="158"/>
    <n v="0.59399999999999997"/>
    <n v="0.59299999999999997"/>
    <n v="0.45500000000000002"/>
    <n v="6725.37"/>
    <n v="0"/>
    <x v="4757"/>
    <n v="1"/>
    <s v="Médio"/>
    <x v="3"/>
    <n v="0"/>
    <n v="1"/>
  </r>
  <r>
    <s v="São José Do Sabugi"/>
    <x v="17"/>
    <n v="142"/>
    <n v="0.61699999999999999"/>
    <n v="0.58399999999999996"/>
    <n v="0.51400000000000001"/>
    <n v="10139.19"/>
    <n v="1"/>
    <x v="4758"/>
    <n v="0"/>
    <s v="Médio"/>
    <x v="3"/>
    <n v="0"/>
    <n v="1"/>
  </r>
  <r>
    <s v="Juramento"/>
    <x v="4"/>
    <n v="130"/>
    <n v="0.66900000000000004"/>
    <n v="0.60099999999999998"/>
    <n v="0.61699999999999999"/>
    <n v="9649.75"/>
    <n v="3"/>
    <x v="4759"/>
    <n v="0"/>
    <s v="Médio"/>
    <x v="0"/>
    <n v="0"/>
    <n v="0"/>
  </r>
  <r>
    <s v="Caxingó"/>
    <x v="22"/>
    <n v="57"/>
    <n v="0.48799999999999999"/>
    <n v="0.498"/>
    <n v="0.32900000000000001"/>
    <n v="7896.14"/>
    <n v="1"/>
    <x v="4760"/>
    <n v="1"/>
    <s v="Baixo"/>
    <x v="3"/>
    <n v="0"/>
    <n v="1"/>
  </r>
  <r>
    <s v="Recursolândia"/>
    <x v="20"/>
    <n v="139"/>
    <n v="0.5"/>
    <n v="0.49"/>
    <n v="0.34499999999999997"/>
    <n v="9975.16"/>
    <n v="0"/>
    <x v="4761"/>
    <n v="1"/>
    <s v="Baixo"/>
    <x v="4"/>
    <n v="0"/>
    <n v="1"/>
  </r>
  <r>
    <s v="Patos Do Piauí"/>
    <x v="22"/>
    <n v="108"/>
    <n v="0.56299999999999994"/>
    <n v="0.52900000000000003"/>
    <n v="0.44800000000000001"/>
    <n v="6640.12"/>
    <n v="3"/>
    <x v="4762"/>
    <n v="1"/>
    <s v="Médio"/>
    <x v="3"/>
    <n v="0"/>
    <n v="0"/>
  </r>
  <r>
    <s v="Belágua"/>
    <x v="18"/>
    <n v="366"/>
    <n v="0.51200000000000001"/>
    <n v="0.41699999999999998"/>
    <n v="0.45500000000000002"/>
    <n v="5658.32"/>
    <n v="0"/>
    <x v="4763"/>
    <n v="1"/>
    <s v="Baixo"/>
    <x v="3"/>
    <n v="0"/>
    <n v="1"/>
  </r>
  <r>
    <s v="Aurora Do Tocantins"/>
    <x v="20"/>
    <n v="169"/>
    <n v="0.67700000000000005"/>
    <n v="0.67600000000000005"/>
    <n v="0.56999999999999995"/>
    <n v="11182.35"/>
    <n v="2"/>
    <x v="4764"/>
    <n v="0"/>
    <s v="Médio"/>
    <x v="4"/>
    <n v="0"/>
    <n v="1"/>
  </r>
  <r>
    <s v="São Bentinho"/>
    <x v="17"/>
    <n v="199"/>
    <n v="0.60599999999999998"/>
    <n v="0.57499999999999996"/>
    <n v="0.49099999999999999"/>
    <n v="9208.32"/>
    <n v="1"/>
    <x v="4765"/>
    <n v="0"/>
    <s v="Médio"/>
    <x v="3"/>
    <n v="0"/>
    <n v="1"/>
  </r>
  <r>
    <s v="Santa Helena De Minas"/>
    <x v="4"/>
    <n v="245"/>
    <n v="0.56999999999999995"/>
    <n v="0.53100000000000003"/>
    <n v="0.47399999999999998"/>
    <n v="6479.51"/>
    <n v="7"/>
    <x v="4766"/>
    <n v="1"/>
    <s v="Médio"/>
    <x v="0"/>
    <n v="0"/>
    <n v="0"/>
  </r>
  <r>
    <s v="Muricilândia"/>
    <x v="20"/>
    <n v="123"/>
    <n v="0.59599999999999997"/>
    <n v="0.54300000000000004"/>
    <n v="0.52400000000000002"/>
    <n v="11925.05"/>
    <n v="0"/>
    <x v="4767"/>
    <n v="1"/>
    <s v="Médio"/>
    <x v="4"/>
    <n v="0"/>
    <n v="1"/>
  </r>
  <r>
    <s v="Mimoso De Goiás"/>
    <x v="10"/>
    <n v="77"/>
    <n v="0.66500000000000004"/>
    <n v="0.65600000000000003"/>
    <n v="0.54300000000000004"/>
    <n v="15274.88"/>
    <n v="0"/>
    <x v="4768"/>
    <n v="0"/>
    <s v="Médio"/>
    <x v="1"/>
    <n v="0"/>
    <n v="1"/>
  </r>
  <r>
    <s v="São João Do Cariri"/>
    <x v="17"/>
    <n v="124"/>
    <n v="0.622"/>
    <n v="0.61799999999999999"/>
    <n v="0.48799999999999999"/>
    <n v="9599.51"/>
    <n v="4"/>
    <x v="4769"/>
    <n v="0"/>
    <s v="Médio"/>
    <x v="3"/>
    <n v="0"/>
    <n v="0"/>
  </r>
  <r>
    <s v="Conceição De Ipanema"/>
    <x v="4"/>
    <n v="76"/>
    <n v="0.68"/>
    <n v="0.66400000000000003"/>
    <n v="0.56499999999999995"/>
    <n v="8915.02"/>
    <n v="1"/>
    <x v="4770"/>
    <n v="0"/>
    <s v="Médio"/>
    <x v="0"/>
    <n v="0"/>
    <n v="1"/>
  </r>
  <r>
    <s v="Senador Elói De Souza"/>
    <x v="16"/>
    <n v="136"/>
    <n v="0.58299999999999996"/>
    <n v="0.52300000000000002"/>
    <n v="0.504"/>
    <n v="6729.52"/>
    <n v="1"/>
    <x v="4771"/>
    <n v="1"/>
    <s v="Médio"/>
    <x v="3"/>
    <n v="0"/>
    <n v="1"/>
  </r>
  <r>
    <s v="Pai Pedro"/>
    <x v="4"/>
    <n v="128"/>
    <n v="0.59"/>
    <n v="0.52"/>
    <n v="0.52"/>
    <n v="6691.13"/>
    <n v="7"/>
    <x v="4772"/>
    <n v="1"/>
    <s v="Médio"/>
    <x v="0"/>
    <n v="0"/>
    <n v="0"/>
  </r>
  <r>
    <s v="Coronel Ezequiel"/>
    <x v="16"/>
    <n v="137"/>
    <n v="0.59"/>
    <n v="0.54500000000000004"/>
    <n v="0.47599999999999998"/>
    <n v="7370.03"/>
    <n v="0"/>
    <x v="4773"/>
    <n v="1"/>
    <s v="Médio"/>
    <x v="3"/>
    <n v="0"/>
    <n v="1"/>
  </r>
  <r>
    <s v="Bom Princípio Do Piauí"/>
    <x v="22"/>
    <n v="96"/>
    <n v="0.53200000000000003"/>
    <n v="0.52600000000000002"/>
    <n v="0.372"/>
    <n v="7451.64"/>
    <n v="20"/>
    <x v="4774"/>
    <n v="1"/>
    <s v="Baixo"/>
    <x v="3"/>
    <n v="0"/>
    <n v="0"/>
  </r>
  <r>
    <s v="Cravolândia"/>
    <x v="7"/>
    <n v="208"/>
    <n v="0.59899999999999998"/>
    <n v="0.55900000000000005"/>
    <n v="0.503"/>
    <n v="7373.42"/>
    <n v="7"/>
    <x v="4775"/>
    <n v="1"/>
    <s v="Médio"/>
    <x v="3"/>
    <n v="0"/>
    <n v="0"/>
  </r>
  <r>
    <s v="Novo Oriente Do Piauí"/>
    <x v="22"/>
    <n v="139"/>
    <n v="0.56200000000000006"/>
    <n v="0.54700000000000004"/>
    <n v="0.41799999999999998"/>
    <n v="6328.11"/>
    <n v="0"/>
    <x v="4776"/>
    <n v="1"/>
    <s v="Médio"/>
    <x v="3"/>
    <n v="0"/>
    <n v="1"/>
  </r>
  <r>
    <s v="Pescador"/>
    <x v="4"/>
    <n v="183"/>
    <n v="0.66"/>
    <n v="0.61499999999999999"/>
    <n v="0.55200000000000005"/>
    <n v="9518.67"/>
    <n v="2"/>
    <x v="4777"/>
    <n v="0"/>
    <s v="Médio"/>
    <x v="0"/>
    <n v="0"/>
    <n v="1"/>
  </r>
  <r>
    <s v="Sagres"/>
    <x v="0"/>
    <n v="85"/>
    <n v="0.73"/>
    <n v="0.69199999999999995"/>
    <n v="0.67700000000000005"/>
    <n v="16684.57"/>
    <n v="3"/>
    <x v="4778"/>
    <n v="0"/>
    <s v="Alto"/>
    <x v="0"/>
    <n v="0"/>
    <n v="0"/>
  </r>
  <r>
    <s v="Conceição Do Canindé"/>
    <x v="22"/>
    <n v="128"/>
    <n v="0.58899999999999997"/>
    <n v="0.55900000000000005"/>
    <n v="0.48199999999999998"/>
    <n v="9012.3700000000008"/>
    <n v="2"/>
    <x v="4779"/>
    <n v="1"/>
    <s v="Médio"/>
    <x v="3"/>
    <n v="0"/>
    <n v="1"/>
  </r>
  <r>
    <s v="Colinas Do Sul"/>
    <x v="10"/>
    <n v="177"/>
    <n v="0.66"/>
    <n v="0.63300000000000001"/>
    <n v="0.54900000000000004"/>
    <n v="11540.49"/>
    <n v="1"/>
    <x v="4780"/>
    <n v="0"/>
    <s v="Médio"/>
    <x v="1"/>
    <n v="0"/>
    <n v="1"/>
  </r>
  <r>
    <s v="Santa Filomena Do Maranhão"/>
    <x v="18"/>
    <n v="165"/>
    <n v="0.52500000000000002"/>
    <n v="0.46100000000000002"/>
    <n v="0.435"/>
    <n v="5336.35"/>
    <n v="1"/>
    <x v="4781"/>
    <n v="1"/>
    <s v="Baixo"/>
    <x v="3"/>
    <n v="0"/>
    <n v="1"/>
  </r>
  <r>
    <s v="Eliseu Martins"/>
    <x v="22"/>
    <n v="209"/>
    <n v="0.59499999999999997"/>
    <n v="0.61599999999999999"/>
    <n v="0.46200000000000002"/>
    <n v="8460.23"/>
    <n v="2"/>
    <x v="4782"/>
    <n v="1"/>
    <s v="Médio"/>
    <x v="3"/>
    <n v="0"/>
    <n v="1"/>
  </r>
  <r>
    <s v="Riachão Do Poço"/>
    <x v="17"/>
    <n v="75"/>
    <n v="0.55500000000000005"/>
    <n v="0.53700000000000003"/>
    <n v="0.42599999999999999"/>
    <n v="9103.11"/>
    <n v="7"/>
    <x v="4783"/>
    <n v="1"/>
    <s v="Médio"/>
    <x v="3"/>
    <n v="0"/>
    <n v="0"/>
  </r>
  <r>
    <s v="Gameleiras"/>
    <x v="4"/>
    <n v="102"/>
    <n v="0.65"/>
    <n v="0.55900000000000005"/>
    <n v="0.61799999999999999"/>
    <n v="7769.37"/>
    <n v="8"/>
    <x v="4784"/>
    <n v="0"/>
    <s v="Médio"/>
    <x v="0"/>
    <n v="0"/>
    <n v="0"/>
  </r>
  <r>
    <s v="Barra Do Guarita"/>
    <x v="3"/>
    <n v="107"/>
    <n v="0.73"/>
    <n v="0.69599999999999995"/>
    <n v="0.67200000000000004"/>
    <n v="12562.33"/>
    <n v="6"/>
    <x v="4785"/>
    <n v="0"/>
    <s v="Alto"/>
    <x v="2"/>
    <n v="0"/>
    <n v="0"/>
  </r>
  <r>
    <s v="Cunhataí"/>
    <x v="14"/>
    <n v="32"/>
    <n v="0.754"/>
    <n v="0.77700000000000002"/>
    <n v="0.623"/>
    <n v="20914.09"/>
    <n v="2"/>
    <x v="4786"/>
    <n v="0"/>
    <s v="Alto"/>
    <x v="2"/>
    <n v="0"/>
    <n v="1"/>
  </r>
  <r>
    <s v="Nova Módica"/>
    <x v="4"/>
    <n v="141"/>
    <n v="0.63"/>
    <n v="0.61"/>
    <n v="0.52700000000000002"/>
    <n v="10800.38"/>
    <n v="2"/>
    <x v="4787"/>
    <n v="0"/>
    <s v="Médio"/>
    <x v="0"/>
    <n v="0"/>
    <n v="1"/>
  </r>
  <r>
    <s v="Curral De Cima"/>
    <x v="17"/>
    <n v="29"/>
    <n v="0.52900000000000003"/>
    <n v="0.52800000000000002"/>
    <n v="0.39200000000000002"/>
    <n v="7775.05"/>
    <n v="2"/>
    <x v="4788"/>
    <n v="1"/>
    <s v="Baixo"/>
    <x v="3"/>
    <n v="0"/>
    <n v="1"/>
  </r>
  <r>
    <s v="Olímpio Noronha"/>
    <x v="4"/>
    <n v="92"/>
    <n v="0.67400000000000004"/>
    <n v="0.65600000000000003"/>
    <n v="0.57699999999999996"/>
    <n v="14827.16"/>
    <n v="2"/>
    <x v="4789"/>
    <n v="0"/>
    <s v="Médio"/>
    <x v="0"/>
    <n v="0"/>
    <n v="1"/>
  </r>
  <r>
    <s v="Cristália"/>
    <x v="4"/>
    <n v="262"/>
    <n v="0.58299999999999996"/>
    <n v="0.51800000000000002"/>
    <n v="0.48199999999999998"/>
    <n v="6736.87"/>
    <n v="2"/>
    <x v="4790"/>
    <n v="1"/>
    <s v="Médio"/>
    <x v="0"/>
    <n v="0"/>
    <n v="1"/>
  </r>
  <r>
    <s v="Flor Do Sertão"/>
    <x v="14"/>
    <n v="13"/>
    <n v="0.70799999999999996"/>
    <n v="0.73599999999999999"/>
    <n v="0.60799999999999998"/>
    <n v="25415.13"/>
    <n v="1"/>
    <x v="4791"/>
    <n v="0"/>
    <s v="Alto"/>
    <x v="2"/>
    <n v="0"/>
    <n v="1"/>
  </r>
  <r>
    <s v="Bento Fernandes"/>
    <x v="16"/>
    <n v="106"/>
    <n v="0.57999999999999996"/>
    <n v="0.54200000000000004"/>
    <n v="0.49399999999999999"/>
    <n v="7386.76"/>
    <n v="0"/>
    <x v="4792"/>
    <n v="1"/>
    <s v="Médio"/>
    <x v="3"/>
    <n v="0"/>
    <n v="1"/>
  </r>
  <r>
    <s v="Macururé"/>
    <x v="7"/>
    <n v="242"/>
    <n v="0.60399999999999998"/>
    <n v="0.54700000000000004"/>
    <n v="0.53900000000000003"/>
    <n v="4893.6099999999997"/>
    <n v="1"/>
    <x v="4793"/>
    <n v="0"/>
    <s v="Médio"/>
    <x v="3"/>
    <n v="0"/>
    <n v="1"/>
  </r>
  <r>
    <s v="Caraúbas Do Piauí"/>
    <x v="22"/>
    <n v="55"/>
    <n v="0.505"/>
    <n v="0.48"/>
    <n v="0.34699999999999998"/>
    <n v="7040.49"/>
    <n v="16"/>
    <x v="4794"/>
    <n v="1"/>
    <s v="Baixo"/>
    <x v="3"/>
    <n v="0"/>
    <n v="0"/>
  </r>
  <r>
    <s v="São João Da Mata"/>
    <x v="4"/>
    <n v="85"/>
    <n v="0.65300000000000002"/>
    <n v="0.67600000000000005"/>
    <n v="0.501"/>
    <n v="14395.25"/>
    <n v="2"/>
    <x v="4795"/>
    <n v="0"/>
    <s v="Médio"/>
    <x v="0"/>
    <n v="0"/>
    <n v="1"/>
  </r>
  <r>
    <s v="Encanto"/>
    <x v="16"/>
    <n v="100"/>
    <n v="0.629"/>
    <n v="0.58899999999999997"/>
    <n v="0.53600000000000003"/>
    <n v="7182.06"/>
    <n v="9"/>
    <x v="4796"/>
    <n v="0"/>
    <s v="Médio"/>
    <x v="3"/>
    <n v="0"/>
    <n v="0"/>
  </r>
  <r>
    <s v="São João Da Ponta"/>
    <x v="12"/>
    <n v="78"/>
    <n v="0.58299999999999996"/>
    <n v="0.52200000000000002"/>
    <n v="0.495"/>
    <n v="6856.64"/>
    <n v="0"/>
    <x v="4797"/>
    <n v="1"/>
    <s v="Médio"/>
    <x v="4"/>
    <n v="0"/>
    <n v="1"/>
  </r>
  <r>
    <s v="Miraselva"/>
    <x v="6"/>
    <n v="61"/>
    <n v="0.748"/>
    <n v="0.69399999999999995"/>
    <n v="0.70699999999999996"/>
    <n v="21446.17"/>
    <n v="2"/>
    <x v="4798"/>
    <n v="0"/>
    <s v="Alto"/>
    <x v="2"/>
    <n v="0"/>
    <n v="1"/>
  </r>
  <r>
    <s v="Cocal Dos Alves"/>
    <x v="22"/>
    <n v="160"/>
    <n v="0.498"/>
    <n v="0.504"/>
    <n v="0.315"/>
    <n v="6641.65"/>
    <n v="0"/>
    <x v="4799"/>
    <n v="1"/>
    <s v="Baixo"/>
    <x v="3"/>
    <n v="0"/>
    <n v="1"/>
  </r>
  <r>
    <s v="São José De Caiana"/>
    <x v="17"/>
    <n v="188"/>
    <n v="0.56499999999999995"/>
    <n v="0.54500000000000004"/>
    <n v="0.434"/>
    <n v="6413.24"/>
    <n v="3"/>
    <x v="4800"/>
    <n v="1"/>
    <s v="Médio"/>
    <x v="3"/>
    <n v="0"/>
    <n v="0"/>
  </r>
  <r>
    <s v="Catuti"/>
    <x v="4"/>
    <n v="170"/>
    <n v="0.621"/>
    <n v="0.56299999999999994"/>
    <n v="0.54900000000000004"/>
    <n v="7755.66"/>
    <n v="1"/>
    <x v="4801"/>
    <n v="0"/>
    <s v="Médio"/>
    <x v="0"/>
    <n v="0"/>
    <n v="1"/>
  </r>
  <r>
    <s v="Coronel Pacheco"/>
    <x v="4"/>
    <n v="93"/>
    <n v="0.66900000000000004"/>
    <n v="0.67300000000000004"/>
    <n v="0.56499999999999995"/>
    <n v="12810.07"/>
    <n v="4"/>
    <x v="4802"/>
    <n v="0"/>
    <s v="Médio"/>
    <x v="0"/>
    <n v="0"/>
    <n v="0"/>
  </r>
  <r>
    <s v="Serra De São Bento"/>
    <x v="16"/>
    <n v="225"/>
    <n v="0.57999999999999996"/>
    <n v="0.55100000000000005"/>
    <n v="0.48199999999999998"/>
    <n v="6782.51"/>
    <n v="3"/>
    <x v="4803"/>
    <n v="1"/>
    <s v="Médio"/>
    <x v="3"/>
    <n v="0"/>
    <n v="0"/>
  </r>
  <r>
    <s v="Leandro Ferreira"/>
    <x v="4"/>
    <n v="117"/>
    <n v="0.71"/>
    <n v="0.70699999999999996"/>
    <n v="0.57899999999999996"/>
    <n v="12082.05"/>
    <n v="3"/>
    <x v="4804"/>
    <n v="0"/>
    <s v="Alto"/>
    <x v="0"/>
    <n v="0"/>
    <n v="0"/>
  </r>
  <r>
    <s v="Ibiracatu"/>
    <x v="4"/>
    <n v="193"/>
    <n v="0.59099999999999997"/>
    <n v="0.53700000000000003"/>
    <n v="0.48899999999999999"/>
    <n v="6426.28"/>
    <n v="7"/>
    <x v="4805"/>
    <n v="1"/>
    <s v="Médio"/>
    <x v="0"/>
    <n v="0"/>
    <n v="0"/>
  </r>
  <r>
    <s v="Taquaral"/>
    <x v="0"/>
    <n v="118"/>
    <n v="0.75900000000000001"/>
    <n v="0.74199999999999999"/>
    <n v="0.71599999999999997"/>
    <n v="14072.9"/>
    <n v="0"/>
    <x v="4806"/>
    <n v="0"/>
    <s v="Alto"/>
    <x v="0"/>
    <n v="0"/>
    <n v="1"/>
  </r>
  <r>
    <s v="Rafael Fernandes"/>
    <x v="16"/>
    <n v="160"/>
    <n v="0.60799999999999998"/>
    <n v="0.58799999999999997"/>
    <n v="0.51800000000000002"/>
    <n v="7813.22"/>
    <n v="3"/>
    <x v="4807"/>
    <n v="0"/>
    <s v="Médio"/>
    <x v="3"/>
    <n v="0"/>
    <n v="0"/>
  </r>
  <r>
    <s v="Tufilândia"/>
    <x v="18"/>
    <n v="250"/>
    <n v="0.55500000000000005"/>
    <n v="0.502"/>
    <n v="0.48099999999999998"/>
    <n v="6919.99"/>
    <n v="0"/>
    <x v="4808"/>
    <n v="1"/>
    <s v="Médio"/>
    <x v="3"/>
    <n v="0"/>
    <n v="1"/>
  </r>
  <r>
    <s v="São Geraldo Do Baixio"/>
    <x v="4"/>
    <n v="123"/>
    <n v="0.63"/>
    <n v="0.63100000000000001"/>
    <n v="0.48199999999999998"/>
    <n v="10213.91"/>
    <n v="1"/>
    <x v="4809"/>
    <n v="0"/>
    <s v="Médio"/>
    <x v="0"/>
    <n v="0"/>
    <n v="1"/>
  </r>
  <r>
    <s v="Marilac"/>
    <x v="4"/>
    <n v="189"/>
    <n v="0.61499999999999999"/>
    <n v="0.60899999999999999"/>
    <n v="0.48799999999999999"/>
    <n v="9281.42"/>
    <n v="2"/>
    <x v="4810"/>
    <n v="0"/>
    <s v="Médio"/>
    <x v="0"/>
    <n v="0"/>
    <n v="1"/>
  </r>
  <r>
    <s v="Catingueira"/>
    <x v="17"/>
    <n v="203"/>
    <n v="0.57399999999999995"/>
    <n v="0.55300000000000005"/>
    <n v="0.45500000000000002"/>
    <n v="8027.18"/>
    <n v="2"/>
    <x v="4811"/>
    <n v="1"/>
    <s v="Médio"/>
    <x v="3"/>
    <n v="0"/>
    <n v="1"/>
  </r>
  <r>
    <s v="Milton Brandão"/>
    <x v="22"/>
    <n v="101"/>
    <n v="0.50800000000000001"/>
    <n v="0.47599999999999998"/>
    <n v="0.35699999999999998"/>
    <n v="6066.21"/>
    <n v="6"/>
    <x v="4812"/>
    <n v="1"/>
    <s v="Baixo"/>
    <x v="3"/>
    <n v="0"/>
    <n v="0"/>
  </r>
  <r>
    <s v="Campinas Do Piauí"/>
    <x v="22"/>
    <n v="109"/>
    <n v="0.54400000000000004"/>
    <n v="0.52400000000000002"/>
    <n v="0.39700000000000002"/>
    <n v="7157.8"/>
    <n v="1"/>
    <x v="4813"/>
    <n v="1"/>
    <s v="Baixo"/>
    <x v="3"/>
    <n v="0"/>
    <n v="1"/>
  </r>
  <r>
    <s v="Campo Largo Do Piauí"/>
    <x v="22"/>
    <n v="112"/>
    <n v="0.52800000000000002"/>
    <n v="0.47899999999999998"/>
    <n v="0.40100000000000002"/>
    <n v="5529.52"/>
    <n v="1"/>
    <x v="4814"/>
    <n v="1"/>
    <s v="Baixo"/>
    <x v="3"/>
    <n v="0"/>
    <n v="1"/>
  </r>
  <r>
    <s v="Juazeiro Do Piauí"/>
    <x v="22"/>
    <n v="114"/>
    <n v="0.56999999999999995"/>
    <n v="0.52200000000000002"/>
    <n v="0.47"/>
    <n v="7314.04"/>
    <n v="8"/>
    <x v="4815"/>
    <n v="1"/>
    <s v="Médio"/>
    <x v="3"/>
    <n v="0"/>
    <n v="0"/>
  </r>
  <r>
    <s v="São José Do Alegre"/>
    <x v="4"/>
    <n v="145"/>
    <n v="0.72"/>
    <n v="0.67600000000000005"/>
    <n v="0.65200000000000002"/>
    <n v="9335.69"/>
    <n v="1"/>
    <x v="4816"/>
    <n v="0"/>
    <s v="Alto"/>
    <x v="0"/>
    <n v="0"/>
    <n v="1"/>
  </r>
  <r>
    <s v="Irati"/>
    <x v="14"/>
    <n v="26"/>
    <n v="0.71"/>
    <n v="0.69399999999999995"/>
    <n v="0.60899999999999999"/>
    <n v="19621.14"/>
    <n v="2"/>
    <x v="4817"/>
    <n v="0"/>
    <s v="Alto"/>
    <x v="2"/>
    <n v="0"/>
    <n v="1"/>
  </r>
  <r>
    <s v="Sítio Novo"/>
    <x v="16"/>
    <n v="145"/>
    <n v="0.56999999999999995"/>
    <n v="0.52800000000000002"/>
    <n v="0.49099999999999999"/>
    <n v="7167.77"/>
    <n v="2"/>
    <x v="4818"/>
    <n v="1"/>
    <s v="Médio"/>
    <x v="3"/>
    <n v="0"/>
    <n v="1"/>
  </r>
  <r>
    <s v="Sucupira Do Riachão"/>
    <x v="18"/>
    <n v="203"/>
    <n v="0.56799999999999995"/>
    <n v="0.53800000000000003"/>
    <n v="0.44700000000000001"/>
    <n v="7056.51"/>
    <n v="0"/>
    <x v="4819"/>
    <n v="1"/>
    <s v="Médio"/>
    <x v="3"/>
    <n v="0"/>
    <n v="1"/>
  </r>
  <r>
    <s v="Rio Espera"/>
    <x v="4"/>
    <n v="108"/>
    <n v="0.60199999999999998"/>
    <n v="0.57499999999999996"/>
    <n v="0.47399999999999998"/>
    <n v="6672.13"/>
    <n v="1"/>
    <x v="4820"/>
    <n v="0"/>
    <s v="Médio"/>
    <x v="0"/>
    <n v="0"/>
    <n v="1"/>
  </r>
  <r>
    <s v="Crixás Do Tocantins"/>
    <x v="20"/>
    <n v="53"/>
    <n v="0.64400000000000002"/>
    <n v="0.60299999999999998"/>
    <n v="0.55500000000000005"/>
    <n v="23142.91"/>
    <n v="0"/>
    <x v="4821"/>
    <n v="0"/>
    <s v="Médio"/>
    <x v="4"/>
    <n v="0"/>
    <n v="1"/>
  </r>
  <r>
    <s v="Triunfo Potiguar"/>
    <x v="16"/>
    <n v="152"/>
    <n v="0.60199999999999998"/>
    <n v="0.57899999999999996"/>
    <n v="0.51600000000000001"/>
    <n v="11714.15"/>
    <n v="1"/>
    <x v="4822"/>
    <n v="0"/>
    <s v="Médio"/>
    <x v="3"/>
    <n v="0"/>
    <n v="1"/>
  </r>
  <r>
    <s v="Junco Do Maranhão"/>
    <x v="18"/>
    <n v="203"/>
    <n v="0.55200000000000005"/>
    <n v="0.55000000000000004"/>
    <n v="0.443"/>
    <n v="11766.26"/>
    <n v="10"/>
    <x v="4823"/>
    <n v="1"/>
    <s v="Médio"/>
    <x v="3"/>
    <n v="0"/>
    <n v="0"/>
  </r>
  <r>
    <s v="Nova Aliança Do Ivaí"/>
    <x v="6"/>
    <n v="57"/>
    <n v="0.72"/>
    <n v="0.67300000000000004"/>
    <n v="0.69099999999999995"/>
    <n v="25650.15"/>
    <n v="1"/>
    <x v="4824"/>
    <n v="0"/>
    <s v="Alto"/>
    <x v="2"/>
    <n v="0"/>
    <n v="1"/>
  </r>
  <r>
    <s v="Turiúba"/>
    <x v="0"/>
    <n v="75"/>
    <n v="0.75"/>
    <n v="0.71299999999999997"/>
    <n v="0.72099999999999997"/>
    <n v="19411.11"/>
    <n v="0"/>
    <x v="4825"/>
    <n v="0"/>
    <s v="Alto"/>
    <x v="0"/>
    <n v="0"/>
    <n v="1"/>
  </r>
  <r>
    <s v="Biquinhas"/>
    <x v="4"/>
    <n v="57"/>
    <n v="0.68799999999999994"/>
    <n v="0.68400000000000005"/>
    <n v="0.55500000000000005"/>
    <n v="14853.01"/>
    <n v="4"/>
    <x v="4826"/>
    <n v="0"/>
    <s v="Médio"/>
    <x v="0"/>
    <n v="0"/>
    <n v="0"/>
  </r>
  <r>
    <s v="Damião"/>
    <x v="17"/>
    <n v="159"/>
    <n v="0.52100000000000002"/>
    <n v="0.503"/>
    <n v="0.39100000000000001"/>
    <n v="7363.97"/>
    <n v="2"/>
    <x v="4827"/>
    <n v="1"/>
    <s v="Baixo"/>
    <x v="3"/>
    <n v="0"/>
    <n v="1"/>
  </r>
  <r>
    <s v="Santa Maria Do Salto"/>
    <x v="4"/>
    <n v="214"/>
    <n v="0.61299999999999999"/>
    <n v="0.59299999999999997"/>
    <n v="0.50700000000000001"/>
    <n v="7235.93"/>
    <n v="1"/>
    <x v="4828"/>
    <n v="0"/>
    <s v="Médio"/>
    <x v="0"/>
    <n v="0"/>
    <n v="1"/>
  </r>
  <r>
    <s v="Alcantil"/>
    <x v="17"/>
    <n v="132"/>
    <n v="0.57799999999999996"/>
    <n v="0.55000000000000004"/>
    <n v="0.45800000000000002"/>
    <n v="7115.44"/>
    <n v="6"/>
    <x v="4829"/>
    <n v="1"/>
    <s v="Médio"/>
    <x v="3"/>
    <n v="0"/>
    <n v="0"/>
  </r>
  <r>
    <s v="Monte Santo Do Tocantins"/>
    <x v="20"/>
    <n v="21"/>
    <n v="0.62"/>
    <n v="0.57199999999999995"/>
    <n v="0.54700000000000004"/>
    <n v="17329.04"/>
    <n v="0"/>
    <x v="4830"/>
    <n v="0"/>
    <s v="Médio"/>
    <x v="4"/>
    <n v="0"/>
    <n v="1"/>
  </r>
  <r>
    <s v="Graça Aranha"/>
    <x v="18"/>
    <n v="175"/>
    <n v="0.56999999999999995"/>
    <n v="0.53800000000000003"/>
    <n v="0.45900000000000002"/>
    <n v="6336.86"/>
    <n v="1"/>
    <x v="4831"/>
    <n v="1"/>
    <s v="Médio"/>
    <x v="3"/>
    <n v="0"/>
    <n v="1"/>
  </r>
  <r>
    <s v="Boa Ventura"/>
    <x v="17"/>
    <n v="224"/>
    <n v="0.59899999999999998"/>
    <n v="0.56599999999999995"/>
    <n v="0.48"/>
    <n v="7187.37"/>
    <n v="2"/>
    <x v="4832"/>
    <n v="1"/>
    <s v="Médio"/>
    <x v="3"/>
    <n v="0"/>
    <n v="1"/>
  </r>
  <r>
    <s v="Solidão"/>
    <x v="5"/>
    <n v="136"/>
    <n v="0.58499999999999996"/>
    <n v="0.54700000000000004"/>
    <n v="0.48499999999999999"/>
    <n v="6518.51"/>
    <n v="1"/>
    <x v="4833"/>
    <n v="1"/>
    <s v="Médio"/>
    <x v="3"/>
    <n v="0"/>
    <n v="1"/>
  </r>
  <r>
    <s v="Dezesseis De Novembro"/>
    <x v="3"/>
    <n v="15"/>
    <n v="0.65400000000000003"/>
    <n v="0.625"/>
    <n v="0.55300000000000005"/>
    <n v="14029.85"/>
    <n v="9"/>
    <x v="4834"/>
    <n v="0"/>
    <s v="Médio"/>
    <x v="2"/>
    <n v="0"/>
    <n v="0"/>
  </r>
  <r>
    <s v="Guaraciama"/>
    <x v="4"/>
    <n v="221"/>
    <n v="0.67700000000000005"/>
    <n v="0.58599999999999997"/>
    <n v="0.65500000000000003"/>
    <n v="7796.22"/>
    <n v="1"/>
    <x v="4835"/>
    <n v="0"/>
    <s v="Médio"/>
    <x v="0"/>
    <n v="0"/>
    <n v="1"/>
  </r>
  <r>
    <s v="Santana Do Seridó"/>
    <x v="16"/>
    <n v="81"/>
    <n v="0.64200000000000002"/>
    <n v="0.59499999999999997"/>
    <n v="0.57999999999999996"/>
    <n v="14426.86"/>
    <n v="2"/>
    <x v="4836"/>
    <n v="0"/>
    <s v="Médio"/>
    <x v="3"/>
    <n v="0"/>
    <n v="1"/>
  </r>
  <r>
    <s v="São Félix De Balsas"/>
    <x v="18"/>
    <n v="130"/>
    <n v="0.55700000000000005"/>
    <n v="0.51700000000000002"/>
    <n v="0.43"/>
    <n v="8638.7099999999991"/>
    <n v="0"/>
    <x v="4837"/>
    <n v="1"/>
    <s v="Médio"/>
    <x v="3"/>
    <n v="0"/>
    <n v="1"/>
  </r>
  <r>
    <s v="Congonhas Do Norte"/>
    <x v="4"/>
    <n v="147"/>
    <n v="0.56799999999999995"/>
    <n v="0.56599999999999995"/>
    <n v="0.433"/>
    <n v="7530.16"/>
    <n v="5"/>
    <x v="4838"/>
    <n v="1"/>
    <s v="Médio"/>
    <x v="0"/>
    <n v="0"/>
    <n v="0"/>
  </r>
  <r>
    <s v="São Miguel Do Aleixo"/>
    <x v="21"/>
    <n v="81"/>
    <n v="0.56999999999999995"/>
    <n v="0.57099999999999995"/>
    <n v="0.42399999999999999"/>
    <n v="9832.69"/>
    <n v="2"/>
    <x v="4839"/>
    <n v="1"/>
    <s v="Médio"/>
    <x v="3"/>
    <n v="0"/>
    <n v="1"/>
  </r>
  <r>
    <s v="São João Da Fronteira"/>
    <x v="22"/>
    <n v="155"/>
    <n v="0.51500000000000001"/>
    <n v="0.51600000000000001"/>
    <n v="0.35099999999999998"/>
    <n v="6507.29"/>
    <n v="1"/>
    <x v="4840"/>
    <n v="1"/>
    <s v="Baixo"/>
    <x v="3"/>
    <n v="0"/>
    <n v="1"/>
  </r>
  <r>
    <s v="Ichu"/>
    <x v="7"/>
    <n v="207"/>
    <n v="0.63100000000000001"/>
    <n v="0.57999999999999996"/>
    <n v="0.56200000000000006"/>
    <n v="5998.42"/>
    <n v="1"/>
    <x v="4841"/>
    <n v="0"/>
    <s v="Médio"/>
    <x v="3"/>
    <n v="0"/>
    <n v="1"/>
  </r>
  <r>
    <s v="Barra Bonita"/>
    <x v="14"/>
    <n v="16"/>
    <n v="0.70099999999999996"/>
    <n v="0.69199999999999995"/>
    <n v="0.59899999999999998"/>
    <n v="21793.13"/>
    <n v="3"/>
    <x v="4842"/>
    <n v="0"/>
    <s v="Alto"/>
    <x v="2"/>
    <n v="0"/>
    <n v="0"/>
  </r>
  <r>
    <s v="Severiano Melo"/>
    <x v="16"/>
    <n v="108"/>
    <n v="0.60399999999999998"/>
    <n v="0.57899999999999996"/>
    <n v="0.52200000000000002"/>
    <n v="10926.55"/>
    <n v="1"/>
    <x v="4843"/>
    <n v="0"/>
    <s v="Médio"/>
    <x v="3"/>
    <n v="0"/>
    <n v="1"/>
  </r>
  <r>
    <s v="São José Da Safira"/>
    <x v="4"/>
    <n v="194"/>
    <n v="0.58299999999999996"/>
    <n v="0.6"/>
    <n v="0.432"/>
    <n v="8957.83"/>
    <n v="3"/>
    <x v="4844"/>
    <n v="1"/>
    <s v="Médio"/>
    <x v="0"/>
    <n v="0"/>
    <n v="0"/>
  </r>
  <r>
    <s v="São Francisco De Assis Do Piauí"/>
    <x v="22"/>
    <n v="104"/>
    <n v="0.48499999999999999"/>
    <n v="0.46200000000000002"/>
    <n v="0.33600000000000002"/>
    <n v="6597.93"/>
    <n v="3"/>
    <x v="4845"/>
    <n v="1"/>
    <s v="Baixo"/>
    <x v="3"/>
    <n v="0"/>
    <n v="0"/>
  </r>
  <r>
    <s v="Vieirópolis"/>
    <x v="17"/>
    <n v="65"/>
    <n v="0.56999999999999995"/>
    <n v="0.53700000000000003"/>
    <n v="0.45500000000000002"/>
    <n v="7191.08"/>
    <n v="3"/>
    <x v="4846"/>
    <n v="1"/>
    <s v="Médio"/>
    <x v="3"/>
    <n v="0"/>
    <n v="0"/>
  </r>
  <r>
    <s v="Ewbank Da Câmara"/>
    <x v="4"/>
    <n v="185"/>
    <n v="0.68"/>
    <n v="0.625"/>
    <n v="0.60099999999999998"/>
    <n v="9721.4699999999993"/>
    <n v="1"/>
    <x v="4847"/>
    <n v="0"/>
    <s v="Médio"/>
    <x v="0"/>
    <n v="0"/>
    <n v="1"/>
  </r>
  <r>
    <s v="Cumbe"/>
    <x v="21"/>
    <n v="132"/>
    <n v="0.60399999999999998"/>
    <n v="0.57599999999999996"/>
    <n v="0.51200000000000001"/>
    <n v="9568.32"/>
    <n v="0"/>
    <x v="4848"/>
    <n v="0"/>
    <s v="Médio"/>
    <x v="3"/>
    <n v="0"/>
    <n v="1"/>
  </r>
  <r>
    <s v="Ponto Chique"/>
    <x v="4"/>
    <n v="176"/>
    <n v="0.60599999999999998"/>
    <n v="0.56499999999999995"/>
    <n v="0.49299999999999999"/>
    <n v="9031.14"/>
    <n v="1"/>
    <x v="4849"/>
    <n v="0"/>
    <s v="Médio"/>
    <x v="0"/>
    <n v="0"/>
    <n v="1"/>
  </r>
  <r>
    <s v="Jacobina Do Piauí"/>
    <x v="22"/>
    <n v="52"/>
    <n v="0.53500000000000003"/>
    <n v="0.50900000000000001"/>
    <n v="0.41599999999999998"/>
    <n v="6745.37"/>
    <n v="7"/>
    <x v="4850"/>
    <n v="1"/>
    <s v="Baixo"/>
    <x v="3"/>
    <n v="0"/>
    <n v="0"/>
  </r>
  <r>
    <s v="Reserva Do Cabaçal"/>
    <x v="8"/>
    <n v="106"/>
    <n v="0.68"/>
    <n v="0.64200000000000002"/>
    <n v="0.60299999999999998"/>
    <n v="14493"/>
    <n v="2"/>
    <x v="4851"/>
    <n v="0"/>
    <s v="Médio"/>
    <x v="1"/>
    <n v="0"/>
    <n v="1"/>
  </r>
  <r>
    <s v="Manoel Emídio"/>
    <x v="22"/>
    <n v="161"/>
    <n v="0.57299999999999995"/>
    <n v="0.53400000000000003"/>
    <n v="0.46600000000000003"/>
    <n v="7261.18"/>
    <n v="0"/>
    <x v="4852"/>
    <n v="1"/>
    <s v="Médio"/>
    <x v="3"/>
    <n v="0"/>
    <n v="1"/>
  </r>
  <r>
    <s v="Josenópolis"/>
    <x v="4"/>
    <n v="184"/>
    <n v="0.56399999999999995"/>
    <n v="0.54100000000000004"/>
    <n v="0.42399999999999999"/>
    <n v="7873.19"/>
    <n v="6"/>
    <x v="4853"/>
    <n v="1"/>
    <s v="Médio"/>
    <x v="0"/>
    <n v="0"/>
    <n v="0"/>
  </r>
  <r>
    <s v="Senador Modestino Gonçalves"/>
    <x v="4"/>
    <n v="93"/>
    <n v="0.62"/>
    <n v="0.56599999999999995"/>
    <n v="0.53900000000000003"/>
    <n v="8585.3799999999992"/>
    <n v="1"/>
    <x v="4854"/>
    <n v="0"/>
    <s v="Médio"/>
    <x v="0"/>
    <n v="0"/>
    <n v="1"/>
  </r>
  <r>
    <s v="Lajeado Grande"/>
    <x v="14"/>
    <n v="30"/>
    <n v="0.77"/>
    <n v="0.75"/>
    <n v="0.71199999999999997"/>
    <n v="26110.11"/>
    <n v="1"/>
    <x v="4855"/>
    <n v="0"/>
    <s v="Alto"/>
    <x v="2"/>
    <n v="0"/>
    <n v="1"/>
  </r>
  <r>
    <s v="Lagoa Santa"/>
    <x v="10"/>
    <n v="32"/>
    <n v="0.74"/>
    <n v="0.73299999999999998"/>
    <n v="0.63800000000000001"/>
    <n v="26050.84"/>
    <n v="1"/>
    <x v="4856"/>
    <n v="0"/>
    <s v="Alto"/>
    <x v="1"/>
    <n v="0"/>
    <n v="1"/>
  </r>
  <r>
    <s v="Porto Rico Do Maranhão"/>
    <x v="18"/>
    <n v="185"/>
    <n v="0.61499999999999999"/>
    <n v="0.53800000000000003"/>
    <n v="0.56100000000000005"/>
    <n v="6509.98"/>
    <n v="0"/>
    <x v="4857"/>
    <n v="0"/>
    <s v="Médio"/>
    <x v="3"/>
    <n v="0"/>
    <n v="1"/>
  </r>
  <r>
    <s v="Lagoa De São Francisco"/>
    <x v="22"/>
    <n v="174"/>
    <n v="0.52900000000000003"/>
    <n v="0.499"/>
    <n v="0.4"/>
    <n v="5737.05"/>
    <n v="1"/>
    <x v="4858"/>
    <n v="1"/>
    <s v="Baixo"/>
    <x v="3"/>
    <n v="0"/>
    <n v="1"/>
  </r>
  <r>
    <s v="Júlio Borges"/>
    <x v="22"/>
    <n v="138"/>
    <n v="0.57999999999999996"/>
    <n v="0.5"/>
    <n v="0.50800000000000001"/>
    <n v="6885.73"/>
    <n v="2"/>
    <x v="4859"/>
    <n v="1"/>
    <s v="Médio"/>
    <x v="3"/>
    <n v="0"/>
    <n v="1"/>
  </r>
  <r>
    <s v="Aricanduva"/>
    <x v="4"/>
    <n v="108"/>
    <n v="0.57999999999999996"/>
    <n v="0.55300000000000005"/>
    <n v="0.45400000000000001"/>
    <n v="7366.15"/>
    <n v="6"/>
    <x v="4860"/>
    <n v="1"/>
    <s v="Médio"/>
    <x v="0"/>
    <n v="0"/>
    <n v="0"/>
  </r>
  <r>
    <s v="Lourdes"/>
    <x v="0"/>
    <n v="78"/>
    <n v="0.74199999999999999"/>
    <n v="0.69699999999999995"/>
    <n v="0.71699999999999997"/>
    <n v="16755.3"/>
    <n v="2"/>
    <x v="4861"/>
    <n v="0"/>
    <s v="Alto"/>
    <x v="0"/>
    <n v="0"/>
    <n v="1"/>
  </r>
  <r>
    <s v="Bom Sucesso"/>
    <x v="17"/>
    <n v="118"/>
    <n v="0.59"/>
    <n v="0.55800000000000005"/>
    <n v="0.49399999999999999"/>
    <n v="7588.64"/>
    <n v="4"/>
    <x v="4862"/>
    <n v="1"/>
    <s v="Médio"/>
    <x v="3"/>
    <n v="0"/>
    <n v="0"/>
  </r>
  <r>
    <s v="Marzagão"/>
    <x v="10"/>
    <n v="94"/>
    <n v="0.7"/>
    <n v="0.69199999999999995"/>
    <n v="0.60099999999999998"/>
    <n v="17083.52"/>
    <n v="2"/>
    <x v="4863"/>
    <n v="0"/>
    <s v="Alto"/>
    <x v="1"/>
    <n v="0"/>
    <n v="1"/>
  </r>
  <r>
    <s v="Areias"/>
    <x v="0"/>
    <n v="135"/>
    <n v="0.7"/>
    <n v="0.627"/>
    <n v="0.67200000000000004"/>
    <n v="9757.85"/>
    <n v="1"/>
    <x v="4864"/>
    <n v="0"/>
    <s v="Alto"/>
    <x v="0"/>
    <n v="0"/>
    <n v="1"/>
  </r>
  <r>
    <s v="Gavião"/>
    <x v="7"/>
    <n v="139"/>
    <n v="0.59899999999999998"/>
    <n v="0.56599999999999995"/>
    <n v="0.50800000000000001"/>
    <n v="7964.2"/>
    <n v="0"/>
    <x v="4865"/>
    <n v="1"/>
    <s v="Médio"/>
    <x v="3"/>
    <n v="0"/>
    <n v="1"/>
  </r>
  <r>
    <s v="Santa Efigênia De Minas"/>
    <x v="4"/>
    <n v="162"/>
    <n v="0.60699999999999998"/>
    <n v="0.57899999999999996"/>
    <n v="0.48699999999999999"/>
    <n v="8195.93"/>
    <n v="1"/>
    <x v="4866"/>
    <n v="0"/>
    <s v="Médio"/>
    <x v="0"/>
    <n v="0"/>
    <n v="1"/>
  </r>
  <r>
    <s v="Poço De José De Moura"/>
    <x v="17"/>
    <n v="83"/>
    <n v="0.61199999999999999"/>
    <n v="0.57799999999999996"/>
    <n v="0.497"/>
    <n v="8806.11"/>
    <n v="4"/>
    <x v="4867"/>
    <n v="0"/>
    <s v="Médio"/>
    <x v="3"/>
    <n v="0"/>
    <n v="0"/>
  </r>
  <r>
    <s v="Ibituruna"/>
    <x v="4"/>
    <n v="129"/>
    <n v="0.67500000000000004"/>
    <n v="0.63900000000000001"/>
    <n v="0.58399999999999996"/>
    <n v="12521.4"/>
    <n v="1"/>
    <x v="4868"/>
    <n v="0"/>
    <s v="Médio"/>
    <x v="0"/>
    <n v="0"/>
    <n v="1"/>
  </r>
  <r>
    <s v="Alvarenga"/>
    <x v="4"/>
    <n v="110"/>
    <n v="0.59"/>
    <n v="0.58899999999999997"/>
    <n v="0.441"/>
    <n v="8853.89"/>
    <n v="0"/>
    <x v="4869"/>
    <n v="1"/>
    <s v="Médio"/>
    <x v="0"/>
    <n v="0"/>
    <n v="1"/>
  </r>
  <r>
    <s v="Santa Fé De Minas"/>
    <x v="4"/>
    <n v="155"/>
    <n v="0.61499999999999999"/>
    <n v="0.58899999999999997"/>
    <n v="0.49199999999999999"/>
    <n v="9384.19"/>
    <n v="1"/>
    <x v="4870"/>
    <n v="0"/>
    <s v="Médio"/>
    <x v="0"/>
    <n v="0"/>
    <n v="1"/>
  </r>
  <r>
    <s v="Pingo D'Água"/>
    <x v="4"/>
    <n v="257"/>
    <n v="0.61899999999999999"/>
    <n v="0.60299999999999998"/>
    <n v="0.52900000000000003"/>
    <n v="7754.81"/>
    <n v="0"/>
    <x v="4871"/>
    <n v="0"/>
    <s v="Médio"/>
    <x v="0"/>
    <n v="0"/>
    <n v="1"/>
  </r>
  <r>
    <s v="Bertópolis"/>
    <x v="4"/>
    <n v="153"/>
    <n v="0.59399999999999997"/>
    <n v="0.57599999999999996"/>
    <n v="0.45500000000000002"/>
    <n v="8014.65"/>
    <n v="4"/>
    <x v="4872"/>
    <n v="1"/>
    <s v="Médio"/>
    <x v="0"/>
    <n v="0"/>
    <n v="0"/>
  </r>
  <r>
    <s v="Santana Do Deserto"/>
    <x v="4"/>
    <n v="71"/>
    <n v="0.65"/>
    <n v="0.66"/>
    <n v="0.49299999999999999"/>
    <n v="9302.17"/>
    <n v="1"/>
    <x v="4873"/>
    <n v="0"/>
    <s v="Médio"/>
    <x v="0"/>
    <n v="0"/>
    <n v="1"/>
  </r>
  <r>
    <s v="Fruta De Leite"/>
    <x v="4"/>
    <n v="168"/>
    <n v="0.54400000000000004"/>
    <n v="0.54800000000000004"/>
    <n v="0.37"/>
    <n v="6494.7"/>
    <n v="4"/>
    <x v="4874"/>
    <n v="1"/>
    <s v="Baixo"/>
    <x v="0"/>
    <n v="0"/>
    <n v="0"/>
  </r>
  <r>
    <s v="Luís Domingues"/>
    <x v="18"/>
    <n v="452"/>
    <n v="0.58799999999999997"/>
    <n v="0.54100000000000004"/>
    <n v="0.51200000000000001"/>
    <n v="5471.49"/>
    <n v="1"/>
    <x v="4875"/>
    <n v="1"/>
    <s v="Médio"/>
    <x v="3"/>
    <n v="0"/>
    <n v="1"/>
  </r>
  <r>
    <s v="São Francisco Do Oeste"/>
    <x v="16"/>
    <n v="163"/>
    <n v="0.628"/>
    <n v="0.58099999999999996"/>
    <n v="0.54700000000000004"/>
    <n v="8880.31"/>
    <n v="1"/>
    <x v="4876"/>
    <n v="0"/>
    <s v="Médio"/>
    <x v="3"/>
    <n v="0"/>
    <n v="1"/>
  </r>
  <r>
    <s v="Santana De Mangueira"/>
    <x v="17"/>
    <n v="136"/>
    <n v="0.53500000000000003"/>
    <n v="0.48799999999999999"/>
    <n v="0.41399999999999998"/>
    <n v="7176.06"/>
    <n v="2"/>
    <x v="4877"/>
    <n v="1"/>
    <s v="Baixo"/>
    <x v="3"/>
    <n v="0"/>
    <n v="1"/>
  </r>
  <r>
    <s v="Parisi"/>
    <x v="0"/>
    <n v="80"/>
    <n v="0.72099999999999997"/>
    <n v="0.72"/>
    <n v="0.61899999999999999"/>
    <n v="17352.37"/>
    <n v="2"/>
    <x v="4878"/>
    <n v="0"/>
    <s v="Alto"/>
    <x v="0"/>
    <n v="0"/>
    <n v="1"/>
  </r>
  <r>
    <s v="Baraúna"/>
    <x v="17"/>
    <n v="212"/>
    <n v="0.56000000000000005"/>
    <n v="0.52600000000000002"/>
    <n v="0.45900000000000002"/>
    <n v="7666.51"/>
    <n v="2"/>
    <x v="4879"/>
    <n v="1"/>
    <s v="Médio"/>
    <x v="3"/>
    <n v="0"/>
    <n v="1"/>
  </r>
  <r>
    <s v="Buriti De Goiás"/>
    <x v="10"/>
    <n v="78"/>
    <n v="0.68700000000000006"/>
    <n v="0.70699999999999996"/>
    <n v="0.56999999999999995"/>
    <n v="14273.85"/>
    <n v="0"/>
    <x v="4880"/>
    <n v="0"/>
    <s v="Médio"/>
    <x v="1"/>
    <n v="0"/>
    <n v="1"/>
  </r>
  <r>
    <s v="Lafaiete Coutinho"/>
    <x v="7"/>
    <n v="105"/>
    <n v="0.59899999999999998"/>
    <n v="0.57599999999999996"/>
    <n v="0.48299999999999998"/>
    <n v="9245.76"/>
    <n v="0"/>
    <x v="4881"/>
    <n v="1"/>
    <s v="Médio"/>
    <x v="3"/>
    <n v="0"/>
    <n v="1"/>
  </r>
  <r>
    <s v="Dirceu Arcoverde"/>
    <x v="22"/>
    <n v="175"/>
    <n v="0.56100000000000005"/>
    <n v="0.56299999999999994"/>
    <n v="0.436"/>
    <n v="5364.12"/>
    <n v="0"/>
    <x v="4882"/>
    <n v="1"/>
    <s v="Médio"/>
    <x v="3"/>
    <n v="0"/>
    <n v="1"/>
  </r>
  <r>
    <s v="Japi"/>
    <x v="16"/>
    <n v="272"/>
    <n v="0.56899999999999995"/>
    <n v="0.52800000000000002"/>
    <n v="0.48"/>
    <n v="6946.96"/>
    <n v="7"/>
    <x v="4883"/>
    <n v="1"/>
    <s v="Médio"/>
    <x v="3"/>
    <n v="0"/>
    <n v="0"/>
  </r>
  <r>
    <s v="Sítio D'Abadia"/>
    <x v="10"/>
    <n v="55"/>
    <n v="0.61699999999999999"/>
    <n v="0.59"/>
    <n v="0.497"/>
    <n v="12330.5"/>
    <n v="0"/>
    <x v="4884"/>
    <n v="0"/>
    <s v="Médio"/>
    <x v="1"/>
    <n v="0"/>
    <n v="1"/>
  </r>
  <r>
    <s v="Rio Dos Bois"/>
    <x v="20"/>
    <n v="76"/>
    <n v="0.61599999999999999"/>
    <n v="0.58799999999999997"/>
    <n v="0.501"/>
    <n v="13182.06"/>
    <n v="0"/>
    <x v="4885"/>
    <n v="0"/>
    <s v="Médio"/>
    <x v="4"/>
    <n v="0"/>
    <n v="1"/>
  </r>
  <r>
    <s v="Damolândia"/>
    <x v="10"/>
    <n v="100"/>
    <n v="0.7"/>
    <n v="0.68799999999999994"/>
    <n v="0.6"/>
    <n v="12583.33"/>
    <n v="14"/>
    <x v="4886"/>
    <n v="0"/>
    <s v="Alto"/>
    <x v="1"/>
    <n v="0"/>
    <n v="0"/>
  </r>
  <r>
    <s v="Carlos Gomes"/>
    <x v="3"/>
    <n v="10"/>
    <n v="0.74"/>
    <n v="0.73199999999999998"/>
    <n v="0.622"/>
    <n v="23543.23"/>
    <n v="3"/>
    <x v="4887"/>
    <n v="0"/>
    <s v="Alto"/>
    <x v="2"/>
    <n v="0"/>
    <n v="0"/>
  </r>
  <r>
    <s v="São Raimundo Do Doca Bezerra"/>
    <x v="18"/>
    <n v="133"/>
    <n v="0.51600000000000001"/>
    <n v="0.47799999999999998"/>
    <n v="0.41"/>
    <n v="7209.19"/>
    <n v="0"/>
    <x v="4888"/>
    <n v="1"/>
    <s v="Baixo"/>
    <x v="3"/>
    <n v="0"/>
    <n v="1"/>
  </r>
  <r>
    <s v="Santa Tereza"/>
    <x v="3"/>
    <n v="15"/>
    <n v="0.746"/>
    <n v="0.76500000000000001"/>
    <n v="0.63700000000000001"/>
    <n v="20545.11"/>
    <n v="2"/>
    <x v="4889"/>
    <n v="0"/>
    <s v="Alto"/>
    <x v="2"/>
    <n v="0"/>
    <n v="1"/>
  </r>
  <r>
    <s v="Serra Nova Dourada"/>
    <x v="8"/>
    <n v="49"/>
    <n v="0.66400000000000003"/>
    <n v="0.63800000000000001"/>
    <n v="0.56000000000000005"/>
    <n v="23576.94"/>
    <n v="1"/>
    <x v="4890"/>
    <n v="0"/>
    <s v="Médio"/>
    <x v="1"/>
    <n v="0"/>
    <n v="1"/>
  </r>
  <r>
    <s v="Tigrinhos"/>
    <x v="14"/>
    <n v="18"/>
    <n v="0.72"/>
    <n v="0.68799999999999994"/>
    <n v="0.63300000000000001"/>
    <n v="21364.1"/>
    <n v="1"/>
    <x v="4891"/>
    <n v="0"/>
    <s v="Alto"/>
    <x v="2"/>
    <n v="0"/>
    <n v="1"/>
  </r>
  <r>
    <s v="Acaiaca"/>
    <x v="4"/>
    <n v="150"/>
    <n v="0.63"/>
    <n v="0.61"/>
    <n v="0.499"/>
    <n v="8969.23"/>
    <n v="5"/>
    <x v="4892"/>
    <n v="0"/>
    <s v="Médio"/>
    <x v="0"/>
    <n v="0"/>
    <n v="0"/>
  </r>
  <r>
    <s v="Lamim"/>
    <x v="4"/>
    <n v="61"/>
    <n v="0.65500000000000003"/>
    <n v="0.623"/>
    <n v="0.54600000000000004"/>
    <n v="10388.469999999999"/>
    <n v="1"/>
    <x v="4893"/>
    <n v="0"/>
    <s v="Médio"/>
    <x v="0"/>
    <n v="0"/>
    <n v="1"/>
  </r>
  <r>
    <s v="Casa Grande"/>
    <x v="4"/>
    <n v="53"/>
    <n v="0.65200000000000002"/>
    <n v="0.60799999999999998"/>
    <n v="0.55500000000000005"/>
    <n v="15756.02"/>
    <n v="2"/>
    <x v="4894"/>
    <n v="0"/>
    <s v="Médio"/>
    <x v="0"/>
    <n v="0"/>
    <n v="1"/>
  </r>
  <r>
    <s v="Brás Pires"/>
    <x v="4"/>
    <n v="112"/>
    <n v="0.625"/>
    <n v="0.58199999999999996"/>
    <n v="0.52300000000000002"/>
    <n v="7934.84"/>
    <n v="2"/>
    <x v="4895"/>
    <n v="0"/>
    <s v="Médio"/>
    <x v="0"/>
    <n v="0"/>
    <n v="1"/>
  </r>
  <r>
    <s v="Lagoa Do Sítio"/>
    <x v="22"/>
    <n v="124"/>
    <n v="0.54100000000000004"/>
    <n v="0.504"/>
    <n v="0.42099999999999999"/>
    <n v="7166.09"/>
    <n v="0"/>
    <x v="4896"/>
    <n v="1"/>
    <s v="Baixo"/>
    <x v="3"/>
    <n v="0"/>
    <n v="1"/>
  </r>
  <r>
    <s v="Belém"/>
    <x v="19"/>
    <n v="146"/>
    <n v="0.59299999999999997"/>
    <n v="0.58699999999999997"/>
    <n v="0.46400000000000002"/>
    <n v="8036.87"/>
    <n v="1"/>
    <x v="4897"/>
    <n v="1"/>
    <s v="Médio"/>
    <x v="3"/>
    <n v="0"/>
    <n v="1"/>
  </r>
  <r>
    <s v="Santa Cruz De Salinas"/>
    <x v="4"/>
    <n v="85"/>
    <n v="0.57999999999999996"/>
    <n v="0.54800000000000004"/>
    <n v="0.46300000000000002"/>
    <n v="8314.8700000000008"/>
    <n v="2"/>
    <x v="4898"/>
    <n v="1"/>
    <s v="Médio"/>
    <x v="0"/>
    <n v="0"/>
    <n v="1"/>
  </r>
  <r>
    <s v="Jardim Olinda"/>
    <x v="6"/>
    <n v="57"/>
    <n v="0.68200000000000005"/>
    <n v="0.66900000000000004"/>
    <n v="0.6"/>
    <n v="25825.96"/>
    <n v="2"/>
    <x v="4899"/>
    <n v="0"/>
    <s v="Médio"/>
    <x v="2"/>
    <n v="0"/>
    <n v="1"/>
  </r>
  <r>
    <s v="Sampaio"/>
    <x v="20"/>
    <n v="299"/>
    <n v="0.60599999999999998"/>
    <n v="0.54600000000000004"/>
    <n v="0.59"/>
    <n v="8045.7"/>
    <n v="0"/>
    <x v="4900"/>
    <n v="0"/>
    <s v="Médio"/>
    <x v="4"/>
    <n v="0"/>
    <n v="1"/>
  </r>
  <r>
    <s v="Paial"/>
    <x v="14"/>
    <n v="17"/>
    <n v="0.71799999999999997"/>
    <n v="0.70499999999999996"/>
    <n v="0.62"/>
    <n v="22516.65"/>
    <n v="1"/>
    <x v="4901"/>
    <n v="0"/>
    <s v="Alto"/>
    <x v="2"/>
    <n v="0"/>
    <n v="1"/>
  </r>
  <r>
    <s v="Benedito Leite"/>
    <x v="18"/>
    <n v="182"/>
    <n v="0.54600000000000004"/>
    <n v="0.53100000000000003"/>
    <n v="0.42599999999999999"/>
    <n v="6542.84"/>
    <n v="5"/>
    <x v="4902"/>
    <n v="1"/>
    <s v="Baixo"/>
    <x v="3"/>
    <n v="0"/>
    <n v="0"/>
  </r>
  <r>
    <s v="São Félix De Minas"/>
    <x v="4"/>
    <n v="111"/>
    <n v="0.62"/>
    <n v="0.58899999999999997"/>
    <n v="0.51"/>
    <n v="10414.219999999999"/>
    <n v="1"/>
    <x v="4903"/>
    <n v="0"/>
    <s v="Médio"/>
    <x v="0"/>
    <n v="0"/>
    <n v="1"/>
  </r>
  <r>
    <s v="Itaoca"/>
    <x v="0"/>
    <n v="85"/>
    <n v="0.68"/>
    <n v="0.627"/>
    <n v="0.63700000000000001"/>
    <n v="10752.82"/>
    <n v="0"/>
    <x v="4904"/>
    <n v="0"/>
    <s v="Médio"/>
    <x v="0"/>
    <n v="0"/>
    <n v="1"/>
  </r>
  <r>
    <s v="Nova América"/>
    <x v="10"/>
    <n v="71"/>
    <n v="0.68"/>
    <n v="0.64700000000000002"/>
    <n v="0.60399999999999998"/>
    <n v="15139.76"/>
    <n v="1"/>
    <x v="4905"/>
    <n v="0"/>
    <s v="Médio"/>
    <x v="1"/>
    <n v="0"/>
    <n v="1"/>
  </r>
  <r>
    <s v="Bonfim Do Piauí"/>
    <x v="22"/>
    <n v="112"/>
    <n v="0.54200000000000004"/>
    <n v="0.54200000000000004"/>
    <n v="0.41499999999999998"/>
    <n v="6430.72"/>
    <n v="1"/>
    <x v="4906"/>
    <n v="1"/>
    <s v="Baixo"/>
    <x v="3"/>
    <n v="0"/>
    <n v="1"/>
  </r>
  <r>
    <s v="Massapê Do Piauí"/>
    <x v="22"/>
    <n v="69"/>
    <n v="0.52500000000000002"/>
    <n v="0.51400000000000001"/>
    <n v="0.38600000000000001"/>
    <n v="5647.92"/>
    <n v="1"/>
    <x v="4907"/>
    <n v="1"/>
    <s v="Baixo"/>
    <x v="3"/>
    <n v="0"/>
    <n v="1"/>
  </r>
  <r>
    <s v="São Patrício"/>
    <x v="10"/>
    <n v="62"/>
    <n v="0.69299999999999995"/>
    <n v="0.66800000000000004"/>
    <n v="0.59699999999999998"/>
    <n v="17277.84"/>
    <n v="0"/>
    <x v="4908"/>
    <n v="0"/>
    <s v="Médio"/>
    <x v="1"/>
    <n v="0"/>
    <n v="1"/>
  </r>
  <r>
    <s v="Santana Dos Montes"/>
    <x v="4"/>
    <n v="114"/>
    <n v="0.64700000000000002"/>
    <n v="0.60799999999999998"/>
    <n v="0.55700000000000005"/>
    <n v="9162.57"/>
    <n v="1"/>
    <x v="4909"/>
    <n v="0"/>
    <s v="Médio"/>
    <x v="0"/>
    <n v="0"/>
    <n v="1"/>
  </r>
  <r>
    <s v="São João Das Duas Pontes"/>
    <x v="0"/>
    <n v="79"/>
    <n v="0.72"/>
    <n v="0.67500000000000004"/>
    <n v="0.68600000000000005"/>
    <n v="13641.75"/>
    <n v="1"/>
    <x v="4910"/>
    <n v="0"/>
    <s v="Alto"/>
    <x v="0"/>
    <n v="0"/>
    <n v="1"/>
  </r>
  <r>
    <s v="Flora Rica"/>
    <x v="0"/>
    <n v="53"/>
    <n v="0.72699999999999998"/>
    <n v="0.66800000000000004"/>
    <n v="0.72299999999999998"/>
    <n v="22168.400000000001"/>
    <n v="1"/>
    <x v="4911"/>
    <n v="0"/>
    <s v="Alto"/>
    <x v="0"/>
    <n v="0"/>
    <n v="1"/>
  </r>
  <r>
    <s v="Rodolfo Fernandes"/>
    <x v="16"/>
    <n v="234"/>
    <n v="0.60399999999999998"/>
    <n v="0.56100000000000005"/>
    <n v="0.51900000000000002"/>
    <n v="7809.01"/>
    <n v="0"/>
    <x v="4912"/>
    <n v="0"/>
    <s v="Médio"/>
    <x v="3"/>
    <n v="0"/>
    <n v="1"/>
  </r>
  <r>
    <s v="Caridade Do Piauí"/>
    <x v="22"/>
    <n v="122"/>
    <n v="0.54100000000000004"/>
    <n v="0.52"/>
    <n v="0.42599999999999999"/>
    <n v="7078.97"/>
    <n v="0"/>
    <x v="4913"/>
    <n v="1"/>
    <s v="Baixo"/>
    <x v="3"/>
    <n v="0"/>
    <n v="1"/>
  </r>
  <r>
    <s v="Afonso Cunha"/>
    <x v="18"/>
    <n v="301"/>
    <n v="0.52900000000000003"/>
    <n v="0.47099999999999997"/>
    <n v="0.434"/>
    <n v="5522.39"/>
    <n v="0"/>
    <x v="4914"/>
    <n v="1"/>
    <s v="Baixo"/>
    <x v="3"/>
    <n v="0"/>
    <n v="1"/>
  </r>
  <r>
    <s v="São Francisco"/>
    <x v="21"/>
    <n v="153"/>
    <n v="0.59"/>
    <n v="0.56399999999999995"/>
    <n v="0.49"/>
    <n v="9054.0300000000007"/>
    <n v="0"/>
    <x v="4915"/>
    <n v="1"/>
    <s v="Médio"/>
    <x v="3"/>
    <n v="0"/>
    <n v="1"/>
  </r>
  <r>
    <s v="São João Do Pacuí"/>
    <x v="4"/>
    <n v="133"/>
    <n v="0.625"/>
    <n v="0.60599999999999998"/>
    <n v="0.504"/>
    <n v="8082.58"/>
    <n v="5"/>
    <x v="4916"/>
    <n v="0"/>
    <s v="Médio"/>
    <x v="0"/>
    <n v="0"/>
    <n v="0"/>
  </r>
  <r>
    <s v="Nova Iguaçu De Goiás"/>
    <x v="10"/>
    <n v="133"/>
    <n v="0.65500000000000003"/>
    <n v="0.64200000000000002"/>
    <n v="0.54"/>
    <n v="11949.17"/>
    <n v="1"/>
    <x v="4917"/>
    <n v="0"/>
    <s v="Médio"/>
    <x v="1"/>
    <n v="0"/>
    <n v="1"/>
  </r>
  <r>
    <s v="Luzinópolis"/>
    <x v="20"/>
    <n v="158"/>
    <n v="0.63900000000000001"/>
    <n v="0.59299999999999997"/>
    <n v="0.60499999999999998"/>
    <n v="11787.98"/>
    <n v="0"/>
    <x v="4918"/>
    <n v="0"/>
    <s v="Médio"/>
    <x v="4"/>
    <n v="0"/>
    <n v="1"/>
  </r>
  <r>
    <s v="Novo Santo Antônio"/>
    <x v="8"/>
    <n v="90"/>
    <n v="0.65300000000000002"/>
    <n v="0.64"/>
    <n v="0.52600000000000002"/>
    <n v="14481.12"/>
    <n v="1"/>
    <x v="4919"/>
    <n v="0"/>
    <s v="Médio"/>
    <x v="1"/>
    <n v="0"/>
    <n v="1"/>
  </r>
  <r>
    <s v="Lucrécia"/>
    <x v="16"/>
    <n v="149"/>
    <n v="0.65"/>
    <n v="0.624"/>
    <n v="0.55100000000000005"/>
    <n v="8867.77"/>
    <n v="6"/>
    <x v="4920"/>
    <n v="0"/>
    <s v="Médio"/>
    <x v="3"/>
    <n v="0"/>
    <n v="0"/>
  </r>
  <r>
    <s v="Sucupira"/>
    <x v="20"/>
    <n v="76"/>
    <n v="0.66700000000000004"/>
    <n v="0.623"/>
    <n v="0.59899999999999998"/>
    <n v="18300.43"/>
    <n v="1"/>
    <x v="4921"/>
    <n v="0"/>
    <s v="Médio"/>
    <x v="4"/>
    <n v="0"/>
    <n v="1"/>
  </r>
  <r>
    <s v="José Gonçalves De Minas"/>
    <x v="4"/>
    <n v="80"/>
    <n v="0.63200000000000001"/>
    <n v="0.59699999999999998"/>
    <n v="0.55300000000000005"/>
    <n v="7562.63"/>
    <n v="3"/>
    <x v="4922"/>
    <n v="0"/>
    <s v="Médio"/>
    <x v="0"/>
    <n v="0"/>
    <n v="0"/>
  </r>
  <r>
    <s v="Coronel Pilar"/>
    <x v="3"/>
    <n v="7"/>
    <n v="0.72699999999999998"/>
    <n v="0.76600000000000001"/>
    <n v="0.6"/>
    <n v="20203.53"/>
    <n v="2"/>
    <x v="4923"/>
    <n v="0"/>
    <s v="Alto"/>
    <x v="2"/>
    <n v="0"/>
    <n v="1"/>
  </r>
  <r>
    <s v="Santa Rosa Do Piauí"/>
    <x v="22"/>
    <n v="230"/>
    <n v="0.56999999999999995"/>
    <n v="0.53900000000000003"/>
    <n v="0.48299999999999998"/>
    <n v="6765.86"/>
    <n v="0"/>
    <x v="4924"/>
    <n v="1"/>
    <s v="Médio"/>
    <x v="3"/>
    <n v="0"/>
    <n v="1"/>
  </r>
  <r>
    <s v="Fronteira Dos Vales"/>
    <x v="4"/>
    <n v="171"/>
    <n v="0.59"/>
    <n v="0.55600000000000005"/>
    <n v="0.46"/>
    <n v="7371.63"/>
    <n v="1"/>
    <x v="4925"/>
    <n v="1"/>
    <s v="Médio"/>
    <x v="0"/>
    <n v="0"/>
    <n v="1"/>
  </r>
  <r>
    <s v="Desterro Do Melo"/>
    <x v="4"/>
    <n v="68"/>
    <n v="0.63100000000000001"/>
    <n v="0.61799999999999999"/>
    <n v="0.503"/>
    <n v="11549.4"/>
    <n v="1"/>
    <x v="4926"/>
    <n v="0"/>
    <s v="Médio"/>
    <x v="0"/>
    <n v="0"/>
    <n v="1"/>
  </r>
  <r>
    <s v="Carmolândia"/>
    <x v="20"/>
    <n v="131"/>
    <n v="0.64"/>
    <n v="0.621"/>
    <n v="0.52100000000000002"/>
    <n v="13806.71"/>
    <n v="0"/>
    <x v="4927"/>
    <n v="0"/>
    <s v="Médio"/>
    <x v="4"/>
    <n v="0"/>
    <n v="1"/>
  </r>
  <r>
    <s v="Palestina"/>
    <x v="19"/>
    <n v="235"/>
    <n v="0.56000000000000005"/>
    <n v="0.505"/>
    <n v="0.46700000000000003"/>
    <n v="6934.88"/>
    <n v="1"/>
    <x v="4928"/>
    <n v="1"/>
    <s v="Médio"/>
    <x v="3"/>
    <n v="0"/>
    <n v="1"/>
  </r>
  <r>
    <s v="Senhora Do Porto"/>
    <x v="4"/>
    <n v="113"/>
    <n v="0.56499999999999995"/>
    <n v="0.59499999999999997"/>
    <n v="0.378"/>
    <n v="9677.77"/>
    <n v="2"/>
    <x v="4929"/>
    <n v="1"/>
    <s v="Médio"/>
    <x v="0"/>
    <n v="0"/>
    <n v="1"/>
  </r>
  <r>
    <s v="Córrego Novo"/>
    <x v="4"/>
    <n v="114"/>
    <n v="0.63200000000000001"/>
    <n v="0.59599999999999997"/>
    <n v="0.52500000000000002"/>
    <n v="11604.25"/>
    <n v="0"/>
    <x v="4930"/>
    <n v="0"/>
    <s v="Médio"/>
    <x v="0"/>
    <n v="0"/>
    <n v="1"/>
  </r>
  <r>
    <s v="Serrinha Dos Pintos"/>
    <x v="16"/>
    <n v="142"/>
    <n v="0.59799999999999998"/>
    <n v="0.55500000000000005"/>
    <n v="0.49199999999999999"/>
    <n v="7220.24"/>
    <n v="2"/>
    <x v="4931"/>
    <n v="1"/>
    <s v="Médio"/>
    <x v="3"/>
    <n v="0"/>
    <n v="1"/>
  </r>
  <r>
    <s v="Lagoa Do Tocantins"/>
    <x v="20"/>
    <n v="254"/>
    <n v="0.57899999999999996"/>
    <n v="0.54300000000000004"/>
    <n v="0.47099999999999997"/>
    <n v="8451.7199999999993"/>
    <n v="0"/>
    <x v="4932"/>
    <n v="1"/>
    <s v="Médio"/>
    <x v="4"/>
    <n v="0"/>
    <n v="1"/>
  </r>
  <r>
    <s v="São Miguel Da Boa Vista"/>
    <x v="14"/>
    <n v="22"/>
    <n v="0.71"/>
    <n v="0.73299999999999998"/>
    <n v="0.61499999999999999"/>
    <n v="18675.080000000002"/>
    <n v="1"/>
    <x v="4933"/>
    <n v="0"/>
    <s v="Alto"/>
    <x v="2"/>
    <n v="0"/>
    <n v="1"/>
  </r>
  <r>
    <s v="Bocaina"/>
    <x v="22"/>
    <n v="82"/>
    <n v="0.63200000000000001"/>
    <n v="0.61399999999999999"/>
    <n v="0.53200000000000003"/>
    <n v="7811.73"/>
    <n v="6"/>
    <x v="4934"/>
    <n v="0"/>
    <s v="Médio"/>
    <x v="3"/>
    <n v="0"/>
    <n v="0"/>
  </r>
  <r>
    <s v="Nova Canaã Paulista"/>
    <x v="0"/>
    <n v="38"/>
    <n v="0.71499999999999997"/>
    <n v="0.67300000000000004"/>
    <n v="0.67500000000000004"/>
    <n v="17285.14"/>
    <n v="3"/>
    <x v="4935"/>
    <n v="0"/>
    <s v="Alto"/>
    <x v="0"/>
    <n v="0"/>
    <n v="0"/>
  </r>
  <r>
    <s v="Contendas Do Sincorá"/>
    <x v="7"/>
    <n v="137"/>
    <n v="0.57999999999999996"/>
    <n v="0.57899999999999996"/>
    <n v="0.47699999999999998"/>
    <n v="8007.66"/>
    <n v="1"/>
    <x v="4936"/>
    <n v="1"/>
    <s v="Médio"/>
    <x v="3"/>
    <n v="0"/>
    <n v="1"/>
  </r>
  <r>
    <s v="Moiporá"/>
    <x v="10"/>
    <n v="42"/>
    <n v="0.69599999999999995"/>
    <n v="0.65200000000000002"/>
    <n v="0.63200000000000001"/>
    <n v="20486.080000000002"/>
    <n v="1"/>
    <x v="4937"/>
    <n v="0"/>
    <s v="Médio"/>
    <x v="1"/>
    <n v="0"/>
    <n v="1"/>
  </r>
  <r>
    <s v="Cocal De Telha"/>
    <x v="22"/>
    <n v="144"/>
    <n v="0.55500000000000005"/>
    <n v="0.55000000000000004"/>
    <n v="0.39900000000000002"/>
    <n v="7176.23"/>
    <n v="0"/>
    <x v="4938"/>
    <n v="1"/>
    <s v="Médio"/>
    <x v="3"/>
    <n v="0"/>
    <n v="1"/>
  </r>
  <r>
    <s v="Córrego Do Bom Jesus"/>
    <x v="4"/>
    <n v="99"/>
    <n v="0.69"/>
    <n v="0.66500000000000004"/>
    <n v="0.59199999999999997"/>
    <n v="9007.7000000000007"/>
    <n v="0"/>
    <x v="4939"/>
    <n v="0"/>
    <s v="Médio"/>
    <x v="0"/>
    <n v="0"/>
    <n v="1"/>
  </r>
  <r>
    <s v="Fortuna De Minas"/>
    <x v="4"/>
    <n v="110"/>
    <n v="0.69599999999999995"/>
    <n v="0.65100000000000002"/>
    <n v="0.61299999999999999"/>
    <n v="11771.18"/>
    <n v="3"/>
    <x v="4940"/>
    <n v="0"/>
    <s v="Médio"/>
    <x v="0"/>
    <n v="0"/>
    <n v="0"/>
  </r>
  <r>
    <s v="Paes Landim"/>
    <x v="22"/>
    <n v="128"/>
    <n v="0.57499999999999996"/>
    <n v="0.53700000000000003"/>
    <n v="0.49199999999999999"/>
    <n v="8422.48"/>
    <n v="3"/>
    <x v="4941"/>
    <n v="1"/>
    <s v="Médio"/>
    <x v="3"/>
    <n v="0"/>
    <n v="0"/>
  </r>
  <r>
    <s v="Paraú"/>
    <x v="16"/>
    <n v="206"/>
    <n v="0.60299999999999998"/>
    <n v="0.58199999999999996"/>
    <n v="0.52200000000000002"/>
    <n v="8789.99"/>
    <n v="3"/>
    <x v="4942"/>
    <n v="0"/>
    <s v="Médio"/>
    <x v="3"/>
    <n v="0"/>
    <n v="0"/>
  </r>
  <r>
    <s v="Alegrete Do Piauí"/>
    <x v="22"/>
    <n v="181"/>
    <n v="0.58499999999999996"/>
    <n v="0.56399999999999995"/>
    <n v="0.47499999999999998"/>
    <n v="7035.96"/>
    <n v="0"/>
    <x v="4943"/>
    <n v="1"/>
    <s v="Médio"/>
    <x v="3"/>
    <n v="0"/>
    <n v="1"/>
  </r>
  <r>
    <s v="Pedra Do Anta"/>
    <x v="4"/>
    <n v="105"/>
    <n v="0.624"/>
    <n v="0.63600000000000001"/>
    <n v="0.46600000000000003"/>
    <n v="10254.32"/>
    <n v="3"/>
    <x v="4944"/>
    <n v="0"/>
    <s v="Médio"/>
    <x v="0"/>
    <n v="0"/>
    <n v="0"/>
  </r>
  <r>
    <s v="Diogo De Vasconcelos"/>
    <x v="4"/>
    <n v="59"/>
    <n v="0.60099999999999998"/>
    <n v="0.57799999999999996"/>
    <n v="0.46400000000000002"/>
    <n v="8644.01"/>
    <n v="1"/>
    <x v="4945"/>
    <n v="0"/>
    <s v="Médio"/>
    <x v="0"/>
    <n v="0"/>
    <n v="1"/>
  </r>
  <r>
    <s v="Logradouro"/>
    <x v="17"/>
    <n v="119"/>
    <n v="0.58299999999999996"/>
    <n v="0.54400000000000004"/>
    <n v="0.47"/>
    <n v="7876.8"/>
    <n v="1"/>
    <x v="4946"/>
    <n v="1"/>
    <s v="Médio"/>
    <x v="3"/>
    <n v="0"/>
    <n v="1"/>
  </r>
  <r>
    <s v="Taparuba"/>
    <x v="4"/>
    <n v="73"/>
    <n v="0.64500000000000002"/>
    <n v="0.60399999999999998"/>
    <n v="0.55700000000000005"/>
    <n v="10533.41"/>
    <n v="0"/>
    <x v="4947"/>
    <n v="0"/>
    <s v="Médio"/>
    <x v="0"/>
    <n v="0"/>
    <n v="1"/>
  </r>
  <r>
    <s v="Campo Azul"/>
    <x v="4"/>
    <n v="94"/>
    <n v="0.621"/>
    <n v="0.55000000000000004"/>
    <n v="0.54600000000000004"/>
    <n v="8744.0300000000007"/>
    <n v="1"/>
    <x v="4948"/>
    <n v="0"/>
    <s v="Médio"/>
    <x v="0"/>
    <n v="0"/>
    <n v="1"/>
  </r>
  <r>
    <s v="Passagem Franca Do Piauí"/>
    <x v="22"/>
    <n v="187"/>
    <n v="0.56100000000000005"/>
    <n v="0.59399999999999997"/>
    <n v="0.39300000000000002"/>
    <n v="7498.01"/>
    <n v="0"/>
    <x v="4949"/>
    <n v="1"/>
    <s v="Médio"/>
    <x v="3"/>
    <n v="0"/>
    <n v="1"/>
  </r>
  <r>
    <s v="Itapirapuã Paulista"/>
    <x v="0"/>
    <n v="139"/>
    <n v="0.66"/>
    <n v="0.59499999999999997"/>
    <n v="0.59399999999999997"/>
    <n v="8082.46"/>
    <n v="0"/>
    <x v="4950"/>
    <n v="0"/>
    <s v="Médio"/>
    <x v="0"/>
    <n v="0"/>
    <n v="1"/>
  </r>
  <r>
    <s v="Marcos Parente"/>
    <x v="22"/>
    <n v="244"/>
    <n v="0.59"/>
    <n v="0.57999999999999996"/>
    <n v="0.49399999999999999"/>
    <n v="7504.19"/>
    <n v="3"/>
    <x v="4951"/>
    <n v="1"/>
    <s v="Médio"/>
    <x v="3"/>
    <n v="0"/>
    <n v="0"/>
  </r>
  <r>
    <s v="Lagoa"/>
    <x v="17"/>
    <n v="142"/>
    <n v="0.56299999999999994"/>
    <n v="0.53300000000000003"/>
    <n v="0.44800000000000001"/>
    <n v="7171.37"/>
    <n v="6"/>
    <x v="4952"/>
    <n v="1"/>
    <s v="Médio"/>
    <x v="3"/>
    <n v="0"/>
    <n v="0"/>
  </r>
  <r>
    <s v="Bacurituba"/>
    <x v="18"/>
    <n v="87"/>
    <n v="0.53700000000000003"/>
    <n v="0.47399999999999998"/>
    <n v="0.47899999999999998"/>
    <n v="6046.72"/>
    <n v="0"/>
    <x v="4953"/>
    <n v="1"/>
    <s v="Baixo"/>
    <x v="3"/>
    <n v="0"/>
    <n v="1"/>
  </r>
  <r>
    <s v="Olho D'Água Do Borges"/>
    <x v="16"/>
    <n v="158"/>
    <n v="0.58499999999999996"/>
    <n v="0.57699999999999996"/>
    <n v="0.48199999999999998"/>
    <n v="7687.53"/>
    <n v="2"/>
    <x v="4954"/>
    <n v="1"/>
    <s v="Médio"/>
    <x v="3"/>
    <n v="0"/>
    <n v="1"/>
  </r>
  <r>
    <s v="Monte Horebe"/>
    <x v="17"/>
    <n v="152"/>
    <n v="0.59"/>
    <n v="0.57899999999999996"/>
    <n v="0.46300000000000002"/>
    <n v="6988.6"/>
    <n v="1"/>
    <x v="4955"/>
    <n v="1"/>
    <s v="Médio"/>
    <x v="3"/>
    <n v="0"/>
    <n v="1"/>
  </r>
  <r>
    <s v="Lizarda"/>
    <x v="20"/>
    <n v="194"/>
    <n v="0.56999999999999995"/>
    <n v="0.58399999999999996"/>
    <n v="0.41499999999999998"/>
    <n v="8834.25"/>
    <n v="0"/>
    <x v="4956"/>
    <n v="1"/>
    <s v="Médio"/>
    <x v="4"/>
    <n v="0"/>
    <n v="1"/>
  </r>
  <r>
    <s v="Francinópolis"/>
    <x v="22"/>
    <n v="202"/>
    <n v="0.56399999999999995"/>
    <n v="0.52300000000000002"/>
    <n v="0.47499999999999998"/>
    <n v="6356.5"/>
    <n v="2"/>
    <x v="4957"/>
    <n v="1"/>
    <s v="Médio"/>
    <x v="3"/>
    <n v="0"/>
    <n v="1"/>
  </r>
  <r>
    <s v="Caiçara Do Rio Do Vento"/>
    <x v="16"/>
    <n v="139"/>
    <n v="0.59"/>
    <n v="0.55300000000000005"/>
    <n v="0.499"/>
    <n v="9167.19"/>
    <n v="2"/>
    <x v="4958"/>
    <n v="1"/>
    <s v="Médio"/>
    <x v="3"/>
    <n v="0"/>
    <n v="1"/>
  </r>
  <r>
    <s v="São Bento Do Trairí"/>
    <x v="16"/>
    <n v="146"/>
    <n v="0.59499999999999997"/>
    <n v="0.52600000000000002"/>
    <n v="0.52500000000000002"/>
    <n v="7625.84"/>
    <n v="1"/>
    <x v="4959"/>
    <n v="1"/>
    <s v="Médio"/>
    <x v="3"/>
    <n v="0"/>
    <n v="1"/>
  </r>
  <r>
    <s v="Ingazeira"/>
    <x v="5"/>
    <n v="44"/>
    <n v="0.60799999999999998"/>
    <n v="0.57499999999999996"/>
    <n v="0.51"/>
    <n v="7319.14"/>
    <n v="3"/>
    <x v="4960"/>
    <n v="0"/>
    <s v="Médio"/>
    <x v="3"/>
    <n v="0"/>
    <n v="0"/>
  </r>
  <r>
    <s v="Bugre"/>
    <x v="4"/>
    <n v="94"/>
    <n v="0.627"/>
    <n v="0.60199999999999998"/>
    <n v="0.51100000000000001"/>
    <n v="8018.09"/>
    <n v="1"/>
    <x v="4961"/>
    <n v="0"/>
    <s v="Médio"/>
    <x v="0"/>
    <n v="0"/>
    <n v="1"/>
  </r>
  <r>
    <s v="Coqueiro Baixo"/>
    <x v="3"/>
    <n v="6"/>
    <n v="0.69"/>
    <n v="0.70299999999999996"/>
    <n v="0.53200000000000003"/>
    <n v="21240.49"/>
    <n v="1"/>
    <x v="4962"/>
    <n v="0"/>
    <s v="Médio"/>
    <x v="2"/>
    <n v="0"/>
    <n v="1"/>
  </r>
  <r>
    <s v="Jurema"/>
    <x v="22"/>
    <n v="69"/>
    <n v="0.55500000000000005"/>
    <n v="0.51100000000000001"/>
    <n v="0.435"/>
    <n v="7091.77"/>
    <n v="0"/>
    <x v="4963"/>
    <n v="1"/>
    <s v="Médio"/>
    <x v="3"/>
    <n v="0"/>
    <n v="1"/>
  </r>
  <r>
    <s v="Curral Novo Do Piauí"/>
    <x v="22"/>
    <n v="104"/>
    <n v="0.52700000000000002"/>
    <n v="0.50600000000000001"/>
    <n v="0.42199999999999999"/>
    <n v="6398.43"/>
    <n v="1"/>
    <x v="4964"/>
    <n v="1"/>
    <s v="Baixo"/>
    <x v="3"/>
    <n v="0"/>
    <n v="1"/>
  </r>
  <r>
    <s v="Riacho Frio"/>
    <x v="22"/>
    <n v="192"/>
    <n v="0.54100000000000004"/>
    <n v="0.48299999999999998"/>
    <n v="0.43099999999999999"/>
    <n v="7759.71"/>
    <n v="0"/>
    <x v="4965"/>
    <n v="1"/>
    <s v="Baixo"/>
    <x v="3"/>
    <n v="0"/>
    <n v="1"/>
  </r>
  <r>
    <s v="Fernandes Tourinho"/>
    <x v="4"/>
    <n v="99"/>
    <n v="0.65"/>
    <n v="0.60799999999999998"/>
    <n v="0.55000000000000004"/>
    <n v="9871.24"/>
    <n v="1"/>
    <x v="4966"/>
    <n v="0"/>
    <s v="Médio"/>
    <x v="0"/>
    <n v="0"/>
    <n v="1"/>
  </r>
  <r>
    <s v="Barcelona"/>
    <x v="16"/>
    <n v="88"/>
    <n v="0.56999999999999995"/>
    <n v="0.56399999999999995"/>
    <n v="0.442"/>
    <n v="8096.15"/>
    <n v="1"/>
    <x v="4967"/>
    <n v="1"/>
    <s v="Médio"/>
    <x v="3"/>
    <n v="0"/>
    <n v="1"/>
  </r>
  <r>
    <s v="Goiabeira"/>
    <x v="4"/>
    <n v="156"/>
    <n v="0.64700000000000002"/>
    <n v="0.628"/>
    <n v="0.53900000000000003"/>
    <n v="9949.81"/>
    <n v="2"/>
    <x v="4968"/>
    <n v="0"/>
    <s v="Médio"/>
    <x v="0"/>
    <n v="0"/>
    <n v="1"/>
  </r>
  <r>
    <s v="Juarina"/>
    <x v="20"/>
    <n v="85"/>
    <n v="0.58399999999999996"/>
    <n v="0.56299999999999994"/>
    <n v="0.47799999999999998"/>
    <n v="14680.19"/>
    <n v="0"/>
    <x v="4969"/>
    <n v="1"/>
    <s v="Médio"/>
    <x v="4"/>
    <n v="0"/>
    <n v="1"/>
  </r>
  <r>
    <s v="Pilões"/>
    <x v="16"/>
    <n v="144"/>
    <n v="0.61399999999999999"/>
    <n v="0.56599999999999995"/>
    <n v="0.52700000000000002"/>
    <n v="8642.35"/>
    <n v="2"/>
    <x v="4970"/>
    <n v="0"/>
    <s v="Médio"/>
    <x v="3"/>
    <n v="0"/>
    <n v="1"/>
  </r>
  <r>
    <s v="Santo Antônio Do Itambé"/>
    <x v="4"/>
    <n v="80"/>
    <n v="0.56000000000000005"/>
    <n v="0.53700000000000003"/>
    <n v="0.40799999999999997"/>
    <n v="8031.27"/>
    <n v="1"/>
    <x v="4971"/>
    <n v="1"/>
    <s v="Médio"/>
    <x v="0"/>
    <n v="0"/>
    <n v="1"/>
  </r>
  <r>
    <s v="Monjolos"/>
    <x v="4"/>
    <n v="63"/>
    <n v="0.65"/>
    <n v="0.61199999999999999"/>
    <n v="0.54800000000000004"/>
    <n v="13901.24"/>
    <n v="2"/>
    <x v="4972"/>
    <n v="0"/>
    <s v="Médio"/>
    <x v="0"/>
    <n v="0"/>
    <n v="1"/>
  </r>
  <r>
    <s v="Miravânia"/>
    <x v="4"/>
    <n v="75"/>
    <n v="0.59299999999999997"/>
    <n v="0.54400000000000004"/>
    <n v="0.49199999999999999"/>
    <n v="6663.28"/>
    <n v="2"/>
    <x v="4973"/>
    <n v="1"/>
    <s v="Médio"/>
    <x v="0"/>
    <n v="0"/>
    <n v="1"/>
  </r>
  <r>
    <s v="Arraial"/>
    <x v="22"/>
    <n v="129"/>
    <n v="0.56000000000000005"/>
    <n v="0.51400000000000001"/>
    <n v="0.44900000000000001"/>
    <n v="6929.25"/>
    <n v="0"/>
    <x v="4974"/>
    <n v="1"/>
    <s v="Médio"/>
    <x v="3"/>
    <n v="0"/>
    <n v="1"/>
  </r>
  <r>
    <s v="Bias Fortes"/>
    <x v="4"/>
    <n v="52"/>
    <n v="0.62"/>
    <n v="0.60499999999999998"/>
    <n v="0.495"/>
    <n v="8845.92"/>
    <n v="2"/>
    <x v="4975"/>
    <n v="0"/>
    <s v="Médio"/>
    <x v="0"/>
    <n v="0"/>
    <n v="1"/>
  </r>
  <r>
    <s v="Pedra Dourada"/>
    <x v="4"/>
    <n v="66"/>
    <n v="0.65500000000000003"/>
    <n v="0.63100000000000001"/>
    <n v="0.53900000000000003"/>
    <n v="13282.04"/>
    <n v="1"/>
    <x v="4976"/>
    <n v="0"/>
    <s v="Médio"/>
    <x v="0"/>
    <n v="0"/>
    <n v="1"/>
  </r>
  <r>
    <s v="Olivedos"/>
    <x v="17"/>
    <n v="122"/>
    <n v="0.60299999999999998"/>
    <n v="0.53100000000000003"/>
    <n v="0.54"/>
    <n v="8213.7099999999991"/>
    <n v="2"/>
    <x v="4977"/>
    <n v="0"/>
    <s v="Médio"/>
    <x v="3"/>
    <n v="0"/>
    <n v="1"/>
  </r>
  <r>
    <s v="Santiago Do Sul"/>
    <x v="14"/>
    <n v="39"/>
    <n v="0.72799999999999998"/>
    <n v="0.73099999999999998"/>
    <n v="0.65200000000000002"/>
    <n v="23944.05"/>
    <n v="1"/>
    <x v="4978"/>
    <n v="0"/>
    <s v="Alto"/>
    <x v="2"/>
    <n v="0"/>
    <n v="1"/>
  </r>
  <r>
    <s v="Joca Marques"/>
    <x v="22"/>
    <n v="135"/>
    <n v="0.504"/>
    <n v="0.501"/>
    <n v="0.35299999999999998"/>
    <n v="6006.93"/>
    <n v="1"/>
    <x v="4979"/>
    <n v="1"/>
    <s v="Baixo"/>
    <x v="3"/>
    <n v="0"/>
    <n v="1"/>
  </r>
  <r>
    <s v="Vitória Brasil"/>
    <x v="0"/>
    <n v="73"/>
    <n v="0.72499999999999998"/>
    <n v="0.68600000000000005"/>
    <n v="0.68500000000000005"/>
    <n v="17512.27"/>
    <n v="0"/>
    <x v="4980"/>
    <n v="0"/>
    <s v="Alto"/>
    <x v="0"/>
    <n v="0"/>
    <n v="1"/>
  </r>
  <r>
    <s v="Adelândia"/>
    <x v="10"/>
    <n v="114"/>
    <n v="0.7"/>
    <n v="0.66400000000000003"/>
    <n v="0.622"/>
    <n v="12481.14"/>
    <n v="1"/>
    <x v="4981"/>
    <n v="0"/>
    <s v="Alto"/>
    <x v="1"/>
    <n v="0"/>
    <n v="1"/>
  </r>
  <r>
    <s v="Santa Salete"/>
    <x v="0"/>
    <n v="28"/>
    <n v="0.77200000000000002"/>
    <n v="0.71199999999999997"/>
    <n v="0.748"/>
    <n v="20871.310000000001"/>
    <n v="1"/>
    <x v="4982"/>
    <n v="0"/>
    <s v="Alto"/>
    <x v="0"/>
    <n v="0"/>
    <n v="1"/>
  </r>
  <r>
    <s v="Granjeiro"/>
    <x v="9"/>
    <n v="79"/>
    <n v="0.58499999999999996"/>
    <n v="0.53300000000000003"/>
    <n v="0.52600000000000002"/>
    <n v="7134.7"/>
    <n v="0"/>
    <x v="4983"/>
    <n v="1"/>
    <s v="Médio"/>
    <x v="3"/>
    <n v="0"/>
    <n v="1"/>
  </r>
  <r>
    <s v="Campo Alegre Do Fidalgo"/>
    <x v="22"/>
    <n v="89"/>
    <n v="0.53700000000000003"/>
    <n v="0.52800000000000002"/>
    <n v="0.38500000000000001"/>
    <n v="6411.2"/>
    <n v="1"/>
    <x v="4984"/>
    <n v="1"/>
    <s v="Baixo"/>
    <x v="3"/>
    <n v="0"/>
    <n v="1"/>
  </r>
  <r>
    <s v="Serra Azul De Minas"/>
    <x v="4"/>
    <n v="115"/>
    <n v="0.55700000000000005"/>
    <n v="0.53700000000000003"/>
    <n v="0.39800000000000002"/>
    <n v="7237.23"/>
    <n v="4"/>
    <x v="4985"/>
    <n v="1"/>
    <s v="Médio"/>
    <x v="0"/>
    <n v="0"/>
    <n v="0"/>
  </r>
  <r>
    <s v="Maurilândia Do Tocantins"/>
    <x v="20"/>
    <n v="166"/>
    <n v="0.57999999999999996"/>
    <n v="0.54200000000000004"/>
    <n v="0.498"/>
    <n v="9334.7199999999993"/>
    <n v="0"/>
    <x v="4986"/>
    <n v="1"/>
    <s v="Médio"/>
    <x v="4"/>
    <n v="0"/>
    <n v="1"/>
  </r>
  <r>
    <s v="Dom Macedo Costa"/>
    <x v="7"/>
    <n v="96"/>
    <n v="0.63200000000000001"/>
    <n v="0.59799999999999998"/>
    <n v="0.53100000000000003"/>
    <n v="7521.17"/>
    <n v="0"/>
    <x v="4987"/>
    <n v="0"/>
    <s v="Médio"/>
    <x v="3"/>
    <n v="0"/>
    <n v="1"/>
  </r>
  <r>
    <s v="Santa Terezinha Do Tocantins"/>
    <x v="20"/>
    <n v="111"/>
    <n v="0.63700000000000001"/>
    <n v="0.58299999999999996"/>
    <n v="0.58399999999999996"/>
    <n v="12385.33"/>
    <n v="0"/>
    <x v="4988"/>
    <n v="0"/>
    <s v="Médio"/>
    <x v="4"/>
    <n v="0"/>
    <n v="1"/>
  </r>
  <r>
    <s v="Monte Formoso"/>
    <x v="4"/>
    <n v="123"/>
    <n v="0.54100000000000004"/>
    <n v="0.52300000000000002"/>
    <n v="0.39600000000000002"/>
    <n v="6418.11"/>
    <n v="1"/>
    <x v="4989"/>
    <n v="1"/>
    <s v="Baixo"/>
    <x v="0"/>
    <n v="0"/>
    <n v="1"/>
  </r>
  <r>
    <s v="Telha"/>
    <x v="21"/>
    <n v="107"/>
    <n v="0.60399999999999998"/>
    <n v="0.56399999999999995"/>
    <n v="0.54200000000000004"/>
    <n v="9866.85"/>
    <n v="0"/>
    <x v="4990"/>
    <n v="0"/>
    <s v="Médio"/>
    <x v="3"/>
    <n v="0"/>
    <n v="1"/>
  </r>
  <r>
    <s v="Benjamin Constant Do Sul"/>
    <x v="3"/>
    <n v="12"/>
    <n v="0.61899999999999999"/>
    <n v="0.60099999999999998"/>
    <n v="0.49199999999999999"/>
    <n v="14024.81"/>
    <n v="6"/>
    <x v="4991"/>
    <n v="0"/>
    <s v="Médio"/>
    <x v="2"/>
    <n v="0"/>
    <n v="0"/>
  </r>
  <r>
    <s v="General Maynard"/>
    <x v="21"/>
    <n v="95"/>
    <n v="0.64500000000000002"/>
    <n v="0.60899999999999999"/>
    <n v="0.56699999999999995"/>
    <n v="9610.4699999999993"/>
    <n v="0"/>
    <x v="4992"/>
    <n v="0"/>
    <s v="Médio"/>
    <x v="3"/>
    <n v="0"/>
    <n v="1"/>
  </r>
  <r>
    <s v="Sebastião Barros"/>
    <x v="22"/>
    <n v="114"/>
    <n v="0.53600000000000003"/>
    <n v="0.50800000000000001"/>
    <n v="0.39400000000000002"/>
    <n v="9138.39"/>
    <n v="0"/>
    <x v="4993"/>
    <n v="1"/>
    <s v="Baixo"/>
    <x v="3"/>
    <n v="0"/>
    <n v="1"/>
  </r>
  <r>
    <s v="Major Sales"/>
    <x v="16"/>
    <n v="214"/>
    <n v="0.61699999999999999"/>
    <n v="0.57299999999999995"/>
    <n v="0.52900000000000003"/>
    <n v="7933.63"/>
    <n v="2"/>
    <x v="4994"/>
    <n v="0"/>
    <s v="Médio"/>
    <x v="3"/>
    <n v="0"/>
    <n v="1"/>
  </r>
  <r>
    <s v="Santa Cruz Dos Milagres"/>
    <x v="22"/>
    <n v="141"/>
    <n v="0.57999999999999996"/>
    <n v="0.52400000000000002"/>
    <n v="0.50900000000000001"/>
    <n v="7919.5"/>
    <n v="1"/>
    <x v="4995"/>
    <n v="1"/>
    <s v="Médio"/>
    <x v="3"/>
    <n v="0"/>
    <n v="1"/>
  </r>
  <r>
    <s v="Venha-Ver"/>
    <x v="16"/>
    <n v="79"/>
    <n v="0.55500000000000005"/>
    <n v="0.501"/>
    <n v="0.47299999999999998"/>
    <n v="7497.65"/>
    <n v="2"/>
    <x v="4996"/>
    <n v="1"/>
    <s v="Médio"/>
    <x v="3"/>
    <n v="0"/>
    <n v="1"/>
  </r>
  <r>
    <s v="São José Do Peixe"/>
    <x v="22"/>
    <n v="156"/>
    <n v="0.57299999999999995"/>
    <n v="0.54800000000000004"/>
    <n v="0.44900000000000001"/>
    <n v="8409.94"/>
    <n v="4"/>
    <x v="4997"/>
    <n v="1"/>
    <s v="Médio"/>
    <x v="3"/>
    <n v="0"/>
    <n v="0"/>
  </r>
  <r>
    <s v="Aspásia"/>
    <x v="0"/>
    <n v="49"/>
    <n v="0.73499999999999999"/>
    <n v="0.69899999999999995"/>
    <n v="0.65700000000000003"/>
    <n v="16808.439999999999"/>
    <n v="1"/>
    <x v="4998"/>
    <n v="0"/>
    <s v="Alto"/>
    <x v="0"/>
    <n v="0"/>
    <n v="1"/>
  </r>
  <r>
    <s v="Caraúbas"/>
    <x v="17"/>
    <n v="88"/>
    <n v="0.58499999999999996"/>
    <n v="0.57999999999999996"/>
    <n v="0.48499999999999999"/>
    <n v="7485.25"/>
    <n v="1"/>
    <x v="4999"/>
    <n v="1"/>
    <s v="Médio"/>
    <x v="3"/>
    <n v="0"/>
    <n v="1"/>
  </r>
  <r>
    <s v="São Gonçalo Do Piauí"/>
    <x v="22"/>
    <n v="223"/>
    <n v="0.61599999999999999"/>
    <n v="0.53800000000000003"/>
    <n v="0.58799999999999997"/>
    <n v="6297.33"/>
    <n v="2"/>
    <x v="5000"/>
    <n v="0"/>
    <s v="Médio"/>
    <x v="3"/>
    <n v="0"/>
    <n v="1"/>
  </r>
  <r>
    <s v="São João Do Tigre"/>
    <x v="17"/>
    <n v="100"/>
    <n v="0.55200000000000005"/>
    <n v="0.52300000000000002"/>
    <n v="0.42399999999999999"/>
    <n v="6977.09"/>
    <n v="1"/>
    <x v="5001"/>
    <n v="1"/>
    <s v="Médio"/>
    <x v="3"/>
    <n v="0"/>
    <n v="1"/>
  </r>
  <r>
    <s v="Marinópolis"/>
    <x v="0"/>
    <n v="62"/>
    <n v="0.73099999999999998"/>
    <n v="0.68100000000000005"/>
    <n v="0.69399999999999995"/>
    <n v="14394.98"/>
    <n v="2"/>
    <x v="5002"/>
    <n v="0"/>
    <s v="Alto"/>
    <x v="0"/>
    <n v="0"/>
    <n v="1"/>
  </r>
  <r>
    <s v="Damianópolis"/>
    <x v="10"/>
    <n v="110"/>
    <n v="0.65400000000000003"/>
    <n v="0.61399999999999999"/>
    <n v="0.55800000000000005"/>
    <n v="9047.6"/>
    <n v="0"/>
    <x v="5003"/>
    <n v="0"/>
    <s v="Médio"/>
    <x v="1"/>
    <n v="0"/>
    <n v="1"/>
  </r>
  <r>
    <s v="Argirita"/>
    <x v="4"/>
    <n v="99"/>
    <n v="0.64300000000000002"/>
    <n v="0.64500000000000002"/>
    <n v="0.505"/>
    <n v="10642.45"/>
    <n v="0"/>
    <x v="5004"/>
    <n v="0"/>
    <s v="Médio"/>
    <x v="0"/>
    <n v="0"/>
    <n v="1"/>
  </r>
  <r>
    <s v="Pedra Mole"/>
    <x v="21"/>
    <n v="75"/>
    <n v="0.59299999999999997"/>
    <n v="0.59899999999999998"/>
    <n v="0.499"/>
    <n v="9472.98"/>
    <n v="0"/>
    <x v="5005"/>
    <n v="1"/>
    <s v="Médio"/>
    <x v="3"/>
    <n v="0"/>
    <n v="1"/>
  </r>
  <r>
    <s v="Vila Flor"/>
    <x v="16"/>
    <n v="176"/>
    <n v="0.57999999999999996"/>
    <n v="0.56100000000000005"/>
    <n v="0.47099999999999997"/>
    <n v="9677.15"/>
    <n v="0"/>
    <x v="5006"/>
    <n v="1"/>
    <s v="Médio"/>
    <x v="3"/>
    <n v="0"/>
    <n v="1"/>
  </r>
  <r>
    <s v="Guaribas"/>
    <x v="22"/>
    <n v="91"/>
    <n v="0.50800000000000001"/>
    <n v="0.48299999999999998"/>
    <n v="0.38100000000000001"/>
    <n v="6783.9"/>
    <n v="0"/>
    <x v="5007"/>
    <n v="1"/>
    <s v="Baixo"/>
    <x v="3"/>
    <n v="0"/>
    <n v="1"/>
  </r>
  <r>
    <s v="Ruy Barbosa"/>
    <x v="16"/>
    <n v="92"/>
    <n v="0.60499999999999998"/>
    <n v="0.54800000000000004"/>
    <n v="0.51700000000000002"/>
    <n v="8278.2800000000007"/>
    <n v="1"/>
    <x v="5008"/>
    <n v="0"/>
    <s v="Médio"/>
    <x v="3"/>
    <n v="0"/>
    <n v="1"/>
  </r>
  <r>
    <s v="Domingos Mourão"/>
    <x v="22"/>
    <n v="54"/>
    <n v="0.55000000000000004"/>
    <n v="0.54700000000000004"/>
    <n v="0.40300000000000002"/>
    <n v="7090.1"/>
    <n v="0"/>
    <x v="5009"/>
    <n v="1"/>
    <s v="Baixo"/>
    <x v="3"/>
    <n v="0"/>
    <n v="1"/>
  </r>
  <r>
    <s v="Pedra Branca"/>
    <x v="17"/>
    <n v="122"/>
    <n v="0.59899999999999998"/>
    <n v="0.53200000000000003"/>
    <n v="0.53200000000000003"/>
    <n v="7998.32"/>
    <n v="3"/>
    <x v="5010"/>
    <n v="1"/>
    <s v="Médio"/>
    <x v="3"/>
    <n v="0"/>
    <n v="0"/>
  </r>
  <r>
    <s v="São João De Iracema"/>
    <x v="0"/>
    <n v="78"/>
    <n v="0.748"/>
    <n v="0.68200000000000005"/>
    <n v="0.73799999999999999"/>
    <n v="16045.26"/>
    <n v="0"/>
    <x v="5011"/>
    <n v="0"/>
    <s v="Alto"/>
    <x v="0"/>
    <n v="0"/>
    <n v="1"/>
  </r>
  <r>
    <s v="Guaraíta"/>
    <x v="10"/>
    <n v="66"/>
    <n v="0.68700000000000006"/>
    <n v="0.63700000000000001"/>
    <n v="0.625"/>
    <n v="13576.25"/>
    <n v="1"/>
    <x v="5012"/>
    <n v="0"/>
    <s v="Médio"/>
    <x v="1"/>
    <n v="0"/>
    <n v="1"/>
  </r>
  <r>
    <s v="Estrela Dalva"/>
    <x v="4"/>
    <n v="81"/>
    <n v="0.71"/>
    <n v="0.71899999999999997"/>
    <n v="0.57399999999999995"/>
    <n v="12340.17"/>
    <n v="2"/>
    <x v="5013"/>
    <n v="0"/>
    <s v="Alto"/>
    <x v="0"/>
    <n v="0"/>
    <n v="1"/>
  </r>
  <r>
    <s v="Morro Do Pilar"/>
    <x v="4"/>
    <n v="114"/>
    <n v="0.59699999999999998"/>
    <n v="0.622"/>
    <n v="0.42199999999999999"/>
    <n v="9035.61"/>
    <n v="3"/>
    <x v="5014"/>
    <n v="1"/>
    <s v="Médio"/>
    <x v="0"/>
    <n v="0"/>
    <n v="0"/>
  </r>
  <r>
    <s v="Lagoa Do Barro Do Piauí"/>
    <x v="22"/>
    <n v="47"/>
    <n v="0.502"/>
    <n v="0.47399999999999998"/>
    <n v="0.35799999999999998"/>
    <n v="6615.71"/>
    <n v="2"/>
    <x v="5015"/>
    <n v="1"/>
    <s v="Baixo"/>
    <x v="3"/>
    <n v="0"/>
    <n v="1"/>
  </r>
  <r>
    <s v="Coronel José Dias"/>
    <x v="22"/>
    <n v="88"/>
    <n v="0.54600000000000004"/>
    <n v="0.51800000000000002"/>
    <n v="0.433"/>
    <n v="6577.97"/>
    <n v="0"/>
    <x v="5016"/>
    <n v="1"/>
    <s v="Baixo"/>
    <x v="3"/>
    <n v="0"/>
    <n v="1"/>
  </r>
  <r>
    <s v="Centenário"/>
    <x v="20"/>
    <n v="110"/>
    <n v="0.56899999999999995"/>
    <n v="0.57099999999999995"/>
    <n v="0.46100000000000002"/>
    <n v="10684.43"/>
    <n v="0"/>
    <x v="5017"/>
    <n v="1"/>
    <s v="Médio"/>
    <x v="4"/>
    <n v="0"/>
    <n v="1"/>
  </r>
  <r>
    <s v="Frutuoso Gomes"/>
    <x v="16"/>
    <n v="182"/>
    <n v="0.59699999999999998"/>
    <n v="0.56499999999999995"/>
    <n v="0.51200000000000001"/>
    <n v="7200.07"/>
    <n v="2"/>
    <x v="5018"/>
    <n v="1"/>
    <s v="Médio"/>
    <x v="3"/>
    <n v="0"/>
    <n v="1"/>
  </r>
  <r>
    <s v="Ipueiras"/>
    <x v="20"/>
    <n v="78"/>
    <n v="0.62"/>
    <n v="0.57599999999999996"/>
    <n v="0.51800000000000002"/>
    <n v="15777.62"/>
    <n v="0"/>
    <x v="5019"/>
    <n v="0"/>
    <s v="Médio"/>
    <x v="4"/>
    <n v="0"/>
    <n v="1"/>
  </r>
  <r>
    <s v="São Francisco"/>
    <x v="17"/>
    <n v="84"/>
    <n v="0.57999999999999996"/>
    <n v="0.56000000000000005"/>
    <n v="0.48099999999999998"/>
    <n v="8970.41"/>
    <n v="2"/>
    <x v="5020"/>
    <n v="1"/>
    <s v="Médio"/>
    <x v="3"/>
    <n v="0"/>
    <n v="1"/>
  </r>
  <r>
    <s v="Oliveira Fortes"/>
    <x v="4"/>
    <n v="43"/>
    <n v="0.63500000000000001"/>
    <n v="0.61599999999999999"/>
    <n v="0.52300000000000002"/>
    <n v="13847.67"/>
    <n v="1"/>
    <x v="5021"/>
    <n v="0"/>
    <s v="Médio"/>
    <x v="0"/>
    <n v="0"/>
    <n v="1"/>
  </r>
  <r>
    <s v="Riacho De Santana"/>
    <x v="16"/>
    <n v="85"/>
    <n v="0.59099999999999997"/>
    <n v="0.54500000000000004"/>
    <n v="0.48899999999999999"/>
    <n v="7041.85"/>
    <n v="1"/>
    <x v="5022"/>
    <n v="1"/>
    <s v="Médio"/>
    <x v="3"/>
    <n v="0"/>
    <n v="1"/>
  </r>
  <r>
    <s v="Francisco Ayres"/>
    <x v="22"/>
    <n v="128"/>
    <n v="0.57999999999999996"/>
    <n v="0.56499999999999995"/>
    <n v="0.45"/>
    <n v="6974.97"/>
    <n v="2"/>
    <x v="5023"/>
    <n v="1"/>
    <s v="Médio"/>
    <x v="3"/>
    <n v="0"/>
    <n v="1"/>
  </r>
  <r>
    <s v="Gurjão"/>
    <x v="17"/>
    <n v="119"/>
    <n v="0.625"/>
    <n v="0.57599999999999996"/>
    <n v="0.58099999999999996"/>
    <n v="8809.44"/>
    <n v="2"/>
    <x v="5024"/>
    <n v="0"/>
    <s v="Médio"/>
    <x v="3"/>
    <n v="0"/>
    <n v="1"/>
  </r>
  <r>
    <s v="Várzea Branca"/>
    <x v="22"/>
    <n v="67"/>
    <n v="0.55000000000000004"/>
    <n v="0.51800000000000002"/>
    <n v="0.44"/>
    <n v="6146.35"/>
    <n v="0"/>
    <x v="5025"/>
    <n v="1"/>
    <s v="Baixo"/>
    <x v="3"/>
    <n v="0"/>
    <n v="1"/>
  </r>
  <r>
    <s v="Flores Do Piauí"/>
    <x v="22"/>
    <n v="136"/>
    <n v="0.54700000000000004"/>
    <n v="0.52500000000000002"/>
    <n v="0.443"/>
    <n v="6808.96"/>
    <n v="7"/>
    <x v="5026"/>
    <n v="1"/>
    <s v="Baixo"/>
    <x v="3"/>
    <n v="0"/>
    <n v="0"/>
  </r>
  <r>
    <s v="Dom Viçoso"/>
    <x v="4"/>
    <n v="49"/>
    <n v="0.68700000000000006"/>
    <n v="0.61699999999999999"/>
    <n v="0.64100000000000001"/>
    <n v="9728.1299999999992"/>
    <n v="1"/>
    <x v="5027"/>
    <n v="0"/>
    <s v="Médio"/>
    <x v="0"/>
    <n v="0"/>
    <n v="1"/>
  </r>
  <r>
    <s v="Mãe D'Água"/>
    <x v="17"/>
    <n v="101"/>
    <n v="0.54200000000000004"/>
    <n v="0.52"/>
    <n v="0.42899999999999999"/>
    <n v="7437.65"/>
    <n v="1"/>
    <x v="5028"/>
    <n v="1"/>
    <s v="Baixo"/>
    <x v="3"/>
    <n v="0"/>
    <n v="1"/>
  </r>
  <r>
    <s v="Rio Doce"/>
    <x v="4"/>
    <n v="64"/>
    <n v="0.66400000000000003"/>
    <n v="0.64400000000000002"/>
    <n v="0.56699999999999995"/>
    <n v="11432.05"/>
    <n v="3"/>
    <x v="5029"/>
    <n v="0"/>
    <s v="Médio"/>
    <x v="0"/>
    <n v="0"/>
    <n v="0"/>
  </r>
  <r>
    <s v="Porto Alegre Do Tocantins"/>
    <x v="20"/>
    <n v="143"/>
    <n v="0.64500000000000002"/>
    <n v="0.58599999999999997"/>
    <n v="0.58399999999999996"/>
    <n v="9702.44"/>
    <n v="0"/>
    <x v="5030"/>
    <n v="0"/>
    <s v="Médio"/>
    <x v="4"/>
    <n v="0"/>
    <n v="1"/>
  </r>
  <r>
    <s v="São João Da Canabrava"/>
    <x v="22"/>
    <n v="68"/>
    <n v="0.56000000000000005"/>
    <n v="0.53900000000000003"/>
    <n v="0.44600000000000001"/>
    <n v="6577.16"/>
    <n v="1"/>
    <x v="5031"/>
    <n v="1"/>
    <s v="Médio"/>
    <x v="3"/>
    <n v="0"/>
    <n v="1"/>
  </r>
  <r>
    <s v="Umburatiba"/>
    <x v="4"/>
    <n v="82"/>
    <n v="0.63800000000000001"/>
    <n v="0.59899999999999998"/>
    <n v="0.53100000000000003"/>
    <n v="10958.59"/>
    <n v="0"/>
    <x v="5032"/>
    <n v="0"/>
    <s v="Médio"/>
    <x v="0"/>
    <n v="0"/>
    <n v="1"/>
  </r>
  <r>
    <s v="Santana Do Piauí"/>
    <x v="22"/>
    <n v="96"/>
    <n v="0.57399999999999995"/>
    <n v="0.53900000000000003"/>
    <n v="0.47599999999999998"/>
    <n v="6542.36"/>
    <n v="2"/>
    <x v="5033"/>
    <n v="1"/>
    <s v="Médio"/>
    <x v="3"/>
    <n v="0"/>
    <n v="1"/>
  </r>
  <r>
    <s v="Vista Serrana"/>
    <x v="17"/>
    <n v="101"/>
    <n v="0.56999999999999995"/>
    <n v="0.55400000000000005"/>
    <n v="0.42399999999999999"/>
    <n v="7880.84"/>
    <n v="2"/>
    <x v="5034"/>
    <n v="1"/>
    <s v="Médio"/>
    <x v="3"/>
    <n v="0"/>
    <n v="1"/>
  </r>
  <r>
    <s v="Serra Da Raiz"/>
    <x v="17"/>
    <n v="143"/>
    <n v="0.626"/>
    <n v="0.56999999999999995"/>
    <n v="0.54400000000000004"/>
    <n v="9474.27"/>
    <n v="1"/>
    <x v="5035"/>
    <n v="0"/>
    <s v="Médio"/>
    <x v="3"/>
    <n v="0"/>
    <n v="1"/>
  </r>
  <r>
    <s v="Ouro Velho"/>
    <x v="17"/>
    <n v="109"/>
    <n v="0.61399999999999999"/>
    <n v="0.58499999999999996"/>
    <n v="0.51800000000000002"/>
    <n v="9790.42"/>
    <n v="2"/>
    <x v="5036"/>
    <n v="0"/>
    <s v="Médio"/>
    <x v="3"/>
    <n v="0"/>
    <n v="1"/>
  </r>
  <r>
    <s v="Várzea Grande"/>
    <x v="22"/>
    <n v="152"/>
    <n v="0.56999999999999995"/>
    <n v="0.55400000000000005"/>
    <n v="0.47399999999999998"/>
    <n v="6854.08"/>
    <n v="1"/>
    <x v="5037"/>
    <n v="1"/>
    <s v="Médio"/>
    <x v="3"/>
    <n v="0"/>
    <n v="1"/>
  </r>
  <r>
    <s v="Lagoa De Velhos"/>
    <x v="16"/>
    <n v="117"/>
    <n v="0.58899999999999997"/>
    <n v="0.56599999999999995"/>
    <n v="0.45800000000000002"/>
    <n v="10715.61"/>
    <n v="1"/>
    <x v="5038"/>
    <n v="1"/>
    <s v="Médio"/>
    <x v="3"/>
    <n v="0"/>
    <n v="1"/>
  </r>
  <r>
    <s v="Palmelo"/>
    <x v="10"/>
    <n v="95"/>
    <n v="0.73"/>
    <n v="0.73399999999999999"/>
    <n v="0.65900000000000003"/>
    <n v="12224.33"/>
    <n v="0"/>
    <x v="5039"/>
    <n v="0"/>
    <s v="Alto"/>
    <x v="1"/>
    <n v="0"/>
    <n v="1"/>
  </r>
  <r>
    <s v="Passagem"/>
    <x v="16"/>
    <n v="66"/>
    <n v="0.58899999999999997"/>
    <n v="0.54700000000000004"/>
    <n v="0.501"/>
    <n v="9553.51"/>
    <n v="2"/>
    <x v="5040"/>
    <n v="1"/>
    <s v="Médio"/>
    <x v="3"/>
    <n v="0"/>
    <n v="1"/>
  </r>
  <r>
    <s v="Wall Ferraz"/>
    <x v="22"/>
    <n v="84"/>
    <n v="0.54400000000000004"/>
    <n v="0.51300000000000001"/>
    <n v="0.443"/>
    <n v="6739.07"/>
    <n v="0"/>
    <x v="5041"/>
    <n v="1"/>
    <s v="Baixo"/>
    <x v="3"/>
    <n v="0"/>
    <n v="1"/>
  </r>
  <r>
    <s v="Brejo Do Piauí"/>
    <x v="22"/>
    <n v="95"/>
    <n v="0.51500000000000001"/>
    <n v="0.53100000000000003"/>
    <n v="0.35399999999999998"/>
    <n v="7680.83"/>
    <n v="0"/>
    <x v="5042"/>
    <n v="1"/>
    <s v="Baixo"/>
    <x v="3"/>
    <n v="0"/>
    <n v="1"/>
  </r>
  <r>
    <s v="Socorro Do Piauí"/>
    <x v="22"/>
    <n v="104"/>
    <n v="0.56100000000000005"/>
    <n v="0.51300000000000001"/>
    <n v="0.46500000000000002"/>
    <n v="6552.21"/>
    <n v="2"/>
    <x v="5043"/>
    <n v="1"/>
    <s v="Médio"/>
    <x v="3"/>
    <n v="0"/>
    <n v="1"/>
  </r>
  <r>
    <s v="Agricolândia"/>
    <x v="22"/>
    <n v="198"/>
    <n v="0.59899999999999998"/>
    <n v="0.55000000000000004"/>
    <n v="0.52600000000000002"/>
    <n v="5823.53"/>
    <n v="1"/>
    <x v="5044"/>
    <n v="1"/>
    <s v="Médio"/>
    <x v="3"/>
    <n v="0"/>
    <n v="1"/>
  </r>
  <r>
    <s v="São Lourenço Do Piauí"/>
    <x v="22"/>
    <n v="76"/>
    <n v="0.59499999999999997"/>
    <n v="0.56000000000000005"/>
    <n v="0.499"/>
    <n v="6556.5"/>
    <n v="1"/>
    <x v="5045"/>
    <n v="1"/>
    <s v="Médio"/>
    <x v="3"/>
    <n v="0"/>
    <n v="1"/>
  </r>
  <r>
    <s v="Nacip Raydan"/>
    <x v="4"/>
    <n v="114"/>
    <n v="0.58499999999999996"/>
    <n v="0.64"/>
    <n v="0.377"/>
    <n v="8994.89"/>
    <n v="3"/>
    <x v="5046"/>
    <n v="1"/>
    <s v="Médio"/>
    <x v="0"/>
    <n v="0"/>
    <n v="0"/>
  </r>
  <r>
    <s v="Pindoba"/>
    <x v="19"/>
    <n v="109"/>
    <n v="0.57399999999999995"/>
    <n v="0.57899999999999996"/>
    <n v="0.46500000000000002"/>
    <n v="9953.17"/>
    <n v="1"/>
    <x v="5047"/>
    <n v="1"/>
    <s v="Médio"/>
    <x v="3"/>
    <n v="0"/>
    <n v="1"/>
  </r>
  <r>
    <s v="Sossêgo"/>
    <x v="17"/>
    <n v="136"/>
    <n v="0.57299999999999995"/>
    <n v="0.53100000000000003"/>
    <n v="0.46"/>
    <n v="8347.8799999999992"/>
    <n v="2"/>
    <x v="5048"/>
    <n v="1"/>
    <s v="Médio"/>
    <x v="3"/>
    <n v="0"/>
    <n v="1"/>
  </r>
  <r>
    <s v="Paraná"/>
    <x v="16"/>
    <n v="53"/>
    <n v="0.58899999999999997"/>
    <n v="0.53200000000000003"/>
    <n v="0.496"/>
    <n v="6919.15"/>
    <n v="1"/>
    <x v="5049"/>
    <n v="1"/>
    <s v="Médio"/>
    <x v="3"/>
    <n v="0"/>
    <n v="1"/>
  </r>
  <r>
    <s v="São Gonçalo Do Rio Preto"/>
    <x v="4"/>
    <n v="98"/>
    <n v="0.64"/>
    <n v="0.59299999999999997"/>
    <n v="0.54200000000000004"/>
    <n v="9160.5400000000009"/>
    <n v="1"/>
    <x v="5050"/>
    <n v="0"/>
    <s v="Médio"/>
    <x v="0"/>
    <n v="0"/>
    <n v="1"/>
  </r>
  <r>
    <s v="Vila Nova Do Piauí"/>
    <x v="22"/>
    <n v="48"/>
    <n v="0.56499999999999995"/>
    <n v="0.55900000000000005"/>
    <n v="0.47099999999999997"/>
    <n v="9926.59"/>
    <n v="0"/>
    <x v="5051"/>
    <n v="1"/>
    <s v="Médio"/>
    <x v="3"/>
    <n v="0"/>
    <n v="1"/>
  </r>
  <r>
    <s v="Sem-Peixe"/>
    <x v="4"/>
    <n v="68"/>
    <n v="0.65400000000000003"/>
    <n v="0.623"/>
    <n v="0.54300000000000004"/>
    <n v="10467.89"/>
    <n v="1"/>
    <x v="5052"/>
    <n v="0"/>
    <s v="Médio"/>
    <x v="0"/>
    <n v="0"/>
    <n v="1"/>
  </r>
  <r>
    <s v="Cacimba De Areia"/>
    <x v="17"/>
    <n v="115"/>
    <n v="0.59599999999999997"/>
    <n v="0.55300000000000005"/>
    <n v="0.497"/>
    <n v="7834.22"/>
    <n v="2"/>
    <x v="5053"/>
    <n v="1"/>
    <s v="Médio"/>
    <x v="3"/>
    <n v="0"/>
    <n v="1"/>
  </r>
  <r>
    <s v="Emas"/>
    <x v="17"/>
    <n v="148"/>
    <n v="0.59499999999999997"/>
    <n v="0.55400000000000005"/>
    <n v="0.49199999999999999"/>
    <n v="8310.08"/>
    <n v="7"/>
    <x v="5054"/>
    <n v="1"/>
    <s v="Médio"/>
    <x v="3"/>
    <n v="0"/>
    <n v="0"/>
  </r>
  <r>
    <s v="Bela Vista Do Piauí"/>
    <x v="22"/>
    <n v="84"/>
    <n v="0.57999999999999996"/>
    <n v="0.52"/>
    <n v="0.51900000000000002"/>
    <n v="7337.3"/>
    <n v="8"/>
    <x v="5055"/>
    <n v="1"/>
    <s v="Médio"/>
    <x v="3"/>
    <n v="0"/>
    <n v="0"/>
  </r>
  <r>
    <s v="Luciara"/>
    <x v="8"/>
    <n v="88"/>
    <n v="0.68"/>
    <n v="0.61699999999999999"/>
    <n v="0.63400000000000001"/>
    <n v="13808.95"/>
    <n v="4"/>
    <x v="5056"/>
    <n v="0"/>
    <s v="Médio"/>
    <x v="1"/>
    <n v="0"/>
    <n v="0"/>
  </r>
  <r>
    <s v="Novo Jardim"/>
    <x v="20"/>
    <n v="150"/>
    <n v="0.59599999999999997"/>
    <n v="0.55900000000000005"/>
    <n v="0.52"/>
    <n v="10671.39"/>
    <n v="0"/>
    <x v="5057"/>
    <n v="1"/>
    <s v="Médio"/>
    <x v="4"/>
    <n v="0"/>
    <n v="1"/>
  </r>
  <r>
    <s v="Santana Do Garambéu"/>
    <x v="4"/>
    <n v="79"/>
    <n v="0.66700000000000004"/>
    <n v="0.64800000000000002"/>
    <n v="0.55800000000000005"/>
    <n v="11793.9"/>
    <n v="1"/>
    <x v="5058"/>
    <n v="0"/>
    <s v="Médio"/>
    <x v="0"/>
    <n v="0"/>
    <n v="1"/>
  </r>
  <r>
    <s v="Timbaúba Dos Batistas"/>
    <x v="16"/>
    <n v="77"/>
    <n v="0.64"/>
    <n v="0.61399999999999999"/>
    <n v="0.59099999999999997"/>
    <n v="11744.5"/>
    <n v="3"/>
    <x v="5059"/>
    <n v="0"/>
    <s v="Médio"/>
    <x v="3"/>
    <n v="0"/>
    <n v="0"/>
  </r>
  <r>
    <s v="Jundiá"/>
    <x v="16"/>
    <n v="52"/>
    <n v="0.59499999999999997"/>
    <n v="0.55200000000000005"/>
    <n v="0.49199999999999999"/>
    <n v="7333.12"/>
    <n v="1"/>
    <x v="5060"/>
    <n v="1"/>
    <s v="Médio"/>
    <x v="3"/>
    <n v="0"/>
    <n v="1"/>
  </r>
  <r>
    <s v="São Sebastião Do Umbuzeiro"/>
    <x v="17"/>
    <n v="147"/>
    <n v="0.58099999999999996"/>
    <n v="0.56100000000000005"/>
    <n v="0.45900000000000002"/>
    <n v="8201.01"/>
    <n v="1"/>
    <x v="5061"/>
    <n v="1"/>
    <s v="Médio"/>
    <x v="3"/>
    <n v="0"/>
    <n v="1"/>
  </r>
  <r>
    <s v="Barra D'Alcântara"/>
    <x v="22"/>
    <n v="146"/>
    <n v="0.57999999999999996"/>
    <n v="0.52600000000000002"/>
    <n v="0.47099999999999997"/>
    <n v="7311.76"/>
    <n v="7"/>
    <x v="5062"/>
    <n v="1"/>
    <s v="Médio"/>
    <x v="3"/>
    <n v="0"/>
    <n v="0"/>
  </r>
  <r>
    <s v="Chiador"/>
    <x v="4"/>
    <n v="96"/>
    <n v="0.71099999999999997"/>
    <n v="0.74199999999999999"/>
    <n v="0.55900000000000005"/>
    <n v="10070.530000000001"/>
    <n v="1"/>
    <x v="5063"/>
    <n v="0"/>
    <s v="Alto"/>
    <x v="0"/>
    <n v="0"/>
    <n v="1"/>
  </r>
  <r>
    <s v="Capitão Gervásio Oliveira"/>
    <x v="22"/>
    <n v="87"/>
    <n v="0.55000000000000004"/>
    <n v="0.503"/>
    <n v="0.46400000000000002"/>
    <n v="7001.68"/>
    <n v="0"/>
    <x v="5064"/>
    <n v="1"/>
    <s v="Baixo"/>
    <x v="3"/>
    <n v="0"/>
    <n v="1"/>
  </r>
  <r>
    <s v="Tupiratins"/>
    <x v="20"/>
    <n v="83"/>
    <n v="0.59"/>
    <n v="0.60099999999999998"/>
    <n v="0.42499999999999999"/>
    <n v="11132.78"/>
    <n v="0"/>
    <x v="5065"/>
    <n v="1"/>
    <s v="Médio"/>
    <x v="4"/>
    <n v="0"/>
    <n v="1"/>
  </r>
  <r>
    <s v="Riacho Da Cruz"/>
    <x v="16"/>
    <n v="166"/>
    <n v="0.58399999999999996"/>
    <n v="0.54500000000000004"/>
    <n v="0.48699999999999999"/>
    <n v="7888.71"/>
    <n v="5"/>
    <x v="5066"/>
    <n v="1"/>
    <s v="Médio"/>
    <x v="3"/>
    <n v="0"/>
    <n v="0"/>
  </r>
  <r>
    <s v="Frei Lagonegro"/>
    <x v="4"/>
    <n v="50"/>
    <n v="0.54"/>
    <n v="0.51900000000000002"/>
    <n v="0.41199999999999998"/>
    <n v="7929.78"/>
    <n v="1"/>
    <x v="5067"/>
    <n v="1"/>
    <s v="Baixo"/>
    <x v="0"/>
    <n v="0"/>
    <n v="1"/>
  </r>
  <r>
    <s v="Santa Tereza Do Tocantins"/>
    <x v="20"/>
    <n v="131"/>
    <n v="0.66200000000000003"/>
    <n v="0.61799999999999999"/>
    <n v="0.57499999999999996"/>
    <n v="9922.4599999999991"/>
    <n v="0"/>
    <x v="5068"/>
    <n v="0"/>
    <s v="Médio"/>
    <x v="4"/>
    <n v="0"/>
    <n v="1"/>
  </r>
  <r>
    <s v="Queluzito"/>
    <x v="4"/>
    <n v="40"/>
    <n v="0.68200000000000005"/>
    <n v="0.66900000000000004"/>
    <n v="0.57499999999999996"/>
    <n v="14142.05"/>
    <n v="1"/>
    <x v="5069"/>
    <n v="0"/>
    <s v="Médio"/>
    <x v="0"/>
    <n v="0"/>
    <n v="1"/>
  </r>
  <r>
    <s v="Tenório"/>
    <x v="17"/>
    <n v="119"/>
    <n v="0.58099999999999996"/>
    <n v="0.56499999999999995"/>
    <n v="0.49"/>
    <n v="9061.9500000000007"/>
    <n v="1"/>
    <x v="5070"/>
    <n v="1"/>
    <s v="Médio"/>
    <x v="3"/>
    <n v="0"/>
    <n v="1"/>
  </r>
  <r>
    <s v="Cajazeirinhas"/>
    <x v="17"/>
    <n v="66"/>
    <n v="0.55000000000000004"/>
    <n v="0.52100000000000002"/>
    <n v="0.41299999999999998"/>
    <n v="8645.73"/>
    <n v="3"/>
    <x v="5071"/>
    <n v="1"/>
    <s v="Baixo"/>
    <x v="3"/>
    <n v="0"/>
    <n v="0"/>
  </r>
  <r>
    <s v="São José De Princesa"/>
    <x v="17"/>
    <n v="42"/>
    <n v="0.56499999999999995"/>
    <n v="0.53300000000000003"/>
    <n v="0.443"/>
    <n v="7007.03"/>
    <n v="1"/>
    <x v="5072"/>
    <n v="1"/>
    <s v="Médio"/>
    <x v="3"/>
    <n v="0"/>
    <n v="1"/>
  </r>
  <r>
    <s v="São Braz Do Piauí"/>
    <x v="22"/>
    <n v="62"/>
    <n v="0.59599999999999997"/>
    <n v="0.53300000000000003"/>
    <n v="0.51400000000000001"/>
    <n v="6236.07"/>
    <n v="0"/>
    <x v="5073"/>
    <n v="1"/>
    <s v="Médio"/>
    <x v="3"/>
    <n v="0"/>
    <n v="1"/>
  </r>
  <r>
    <s v="Senador José Bento"/>
    <x v="4"/>
    <n v="17"/>
    <n v="0.68400000000000005"/>
    <n v="0.66300000000000003"/>
    <n v="0.58499999999999996"/>
    <n v="15993.87"/>
    <n v="1"/>
    <x v="5074"/>
    <n v="0"/>
    <s v="Médio"/>
    <x v="0"/>
    <n v="0"/>
    <n v="1"/>
  </r>
  <r>
    <s v="Várzea"/>
    <x v="17"/>
    <n v="84"/>
    <n v="0.71"/>
    <n v="0.61899999999999999"/>
    <n v="0.71399999999999997"/>
    <n v="9765.02"/>
    <n v="1"/>
    <x v="5075"/>
    <n v="0"/>
    <s v="Alto"/>
    <x v="3"/>
    <n v="0"/>
    <n v="1"/>
  </r>
  <r>
    <s v="Santa Inês"/>
    <x v="17"/>
    <n v="99"/>
    <n v="0.56999999999999995"/>
    <n v="0.54"/>
    <n v="0.49199999999999999"/>
    <n v="7498.77"/>
    <n v="3"/>
    <x v="5076"/>
    <n v="1"/>
    <s v="Médio"/>
    <x v="3"/>
    <n v="0"/>
    <n v="0"/>
  </r>
  <r>
    <s v="Coivaras"/>
    <x v="22"/>
    <n v="89"/>
    <n v="0.56499999999999995"/>
    <n v="0.54300000000000004"/>
    <n v="0.45300000000000001"/>
    <n v="6801.98"/>
    <n v="0"/>
    <x v="5077"/>
    <n v="1"/>
    <s v="Médio"/>
    <x v="3"/>
    <n v="0"/>
    <n v="1"/>
  </r>
  <r>
    <s v="Catas Altas Da Noruega"/>
    <x v="4"/>
    <n v="64"/>
    <n v="0.6"/>
    <n v="0.58799999999999997"/>
    <n v="0.46"/>
    <n v="7337.7"/>
    <n v="1"/>
    <x v="5078"/>
    <n v="0"/>
    <s v="Médio"/>
    <x v="0"/>
    <n v="0"/>
    <n v="1"/>
  </r>
  <r>
    <s v="Pracinha"/>
    <x v="0"/>
    <n v="73"/>
    <n v="0.69599999999999995"/>
    <n v="0.65800000000000003"/>
    <n v="0.629"/>
    <n v="7309.6"/>
    <n v="0"/>
    <x v="5079"/>
    <n v="0"/>
    <s v="Médio"/>
    <x v="0"/>
    <n v="0"/>
    <n v="1"/>
  </r>
  <r>
    <s v="Rafael Godeiro"/>
    <x v="16"/>
    <n v="123"/>
    <n v="0.65400000000000003"/>
    <n v="0.58299999999999996"/>
    <n v="0.60699999999999998"/>
    <n v="8268.1"/>
    <n v="9"/>
    <x v="5080"/>
    <n v="0"/>
    <s v="Médio"/>
    <x v="3"/>
    <n v="0"/>
    <n v="0"/>
  </r>
  <r>
    <s v="Santo Inácio Do Piauí"/>
    <x v="22"/>
    <n v="118"/>
    <n v="0.61299999999999999"/>
    <n v="0.54300000000000004"/>
    <n v="0.54600000000000004"/>
    <n v="7138"/>
    <n v="4"/>
    <x v="5081"/>
    <n v="0"/>
    <s v="Médio"/>
    <x v="3"/>
    <n v="0"/>
    <n v="0"/>
  </r>
  <r>
    <s v="Fartura Do Piauí"/>
    <x v="22"/>
    <n v="99"/>
    <n v="0.55000000000000004"/>
    <n v="0.50600000000000001"/>
    <n v="0.441"/>
    <n v="5104.4399999999996"/>
    <n v="0"/>
    <x v="5082"/>
    <n v="1"/>
    <s v="Baixo"/>
    <x v="3"/>
    <n v="0"/>
    <n v="1"/>
  </r>
  <r>
    <s v="São José Dos Cordeiros"/>
    <x v="17"/>
    <n v="126"/>
    <n v="0.55600000000000005"/>
    <n v="0.54200000000000004"/>
    <n v="0.40699999999999997"/>
    <n v="7132.8"/>
    <n v="4"/>
    <x v="5083"/>
    <n v="1"/>
    <s v="Médio"/>
    <x v="3"/>
    <n v="0"/>
    <n v="0"/>
  </r>
  <r>
    <s v="Novo Alegre"/>
    <x v="20"/>
    <n v="108"/>
    <n v="0.7"/>
    <n v="0.64200000000000002"/>
    <n v="0.65400000000000003"/>
    <n v="11276"/>
    <n v="2"/>
    <x v="5084"/>
    <n v="0"/>
    <s v="Alto"/>
    <x v="4"/>
    <n v="0"/>
    <n v="1"/>
  </r>
  <r>
    <s v="Consolação"/>
    <x v="4"/>
    <n v="61"/>
    <n v="0.67"/>
    <n v="0.627"/>
    <n v="0.60199999999999998"/>
    <n v="14636.16"/>
    <n v="1"/>
    <x v="5085"/>
    <n v="0"/>
    <s v="Médio"/>
    <x v="0"/>
    <n v="0"/>
    <n v="1"/>
  </r>
  <r>
    <s v="Grupiara"/>
    <x v="4"/>
    <n v="68"/>
    <n v="0.73099999999999998"/>
    <n v="0.67900000000000005"/>
    <n v="0.68200000000000005"/>
    <n v="18652.77"/>
    <n v="1"/>
    <x v="5086"/>
    <n v="0"/>
    <s v="Alto"/>
    <x v="0"/>
    <n v="0"/>
    <n v="1"/>
  </r>
  <r>
    <s v="Cachoeirinha"/>
    <x v="20"/>
    <n v="149"/>
    <n v="0.627"/>
    <n v="0.54800000000000004"/>
    <n v="0.59"/>
    <n v="11646.1"/>
    <n v="0"/>
    <x v="5087"/>
    <n v="0"/>
    <s v="Médio"/>
    <x v="4"/>
    <n v="0"/>
    <n v="1"/>
  </r>
  <r>
    <s v="Ibiquera"/>
    <x v="7"/>
    <n v="155"/>
    <n v="0.51100000000000001"/>
    <n v="0.51700000000000002"/>
    <n v="0.33500000000000002"/>
    <n v="6267.37"/>
    <n v="1"/>
    <x v="5088"/>
    <n v="1"/>
    <s v="Baixo"/>
    <x v="3"/>
    <n v="0"/>
    <n v="1"/>
  </r>
  <r>
    <s v="Jardim Do Mulato"/>
    <x v="22"/>
    <n v="71"/>
    <n v="0.59299999999999997"/>
    <n v="0.53200000000000003"/>
    <n v="0.55000000000000004"/>
    <n v="5961.39"/>
    <n v="7"/>
    <x v="5089"/>
    <n v="1"/>
    <s v="Médio"/>
    <x v="3"/>
    <n v="0"/>
    <n v="0"/>
  </r>
  <r>
    <s v="Paquetá"/>
    <x v="22"/>
    <n v="46"/>
    <n v="0.50900000000000001"/>
    <n v="0.51900000000000002"/>
    <n v="0.34799999999999998"/>
    <n v="6752.25"/>
    <n v="7"/>
    <x v="5090"/>
    <n v="1"/>
    <s v="Baixo"/>
    <x v="3"/>
    <n v="0"/>
    <n v="0"/>
  </r>
  <r>
    <s v="Glaucilândia"/>
    <x v="4"/>
    <n v="74"/>
    <n v="0.67900000000000005"/>
    <n v="0.57899999999999996"/>
    <n v="0.66700000000000004"/>
    <n v="8330.69"/>
    <n v="2"/>
    <x v="5091"/>
    <n v="0"/>
    <s v="Médio"/>
    <x v="0"/>
    <n v="0"/>
    <n v="1"/>
  </r>
  <r>
    <s v="Morro Cabeça No Tempo"/>
    <x v="22"/>
    <n v="108"/>
    <n v="0.54200000000000004"/>
    <n v="0.47199999999999998"/>
    <n v="0.435"/>
    <n v="6403.96"/>
    <n v="1"/>
    <x v="5092"/>
    <n v="1"/>
    <s v="Baixo"/>
    <x v="3"/>
    <n v="0"/>
    <n v="1"/>
  </r>
  <r>
    <s v="Jesúpolis"/>
    <x v="10"/>
    <n v="95"/>
    <n v="0.64900000000000002"/>
    <n v="0.64200000000000002"/>
    <n v="0.52200000000000002"/>
    <n v="10585.94"/>
    <n v="2"/>
    <x v="5093"/>
    <n v="0"/>
    <s v="Médio"/>
    <x v="1"/>
    <n v="0"/>
    <n v="1"/>
  </r>
  <r>
    <s v="Fernando Pedroza"/>
    <x v="16"/>
    <n v="144"/>
    <n v="0.59699999999999998"/>
    <n v="0.56499999999999995"/>
    <n v="0.51900000000000002"/>
    <n v="8512.08"/>
    <n v="1"/>
    <x v="5094"/>
    <n v="1"/>
    <s v="Médio"/>
    <x v="3"/>
    <n v="0"/>
    <n v="1"/>
  </r>
  <r>
    <s v="Hugo Napoleão"/>
    <x v="22"/>
    <n v="173"/>
    <n v="0.59899999999999998"/>
    <n v="0.52800000000000002"/>
    <n v="0.52400000000000002"/>
    <n v="6812.35"/>
    <n v="3"/>
    <x v="5095"/>
    <n v="1"/>
    <s v="Médio"/>
    <x v="3"/>
    <n v="0"/>
    <n v="0"/>
  </r>
  <r>
    <s v="Amparo De São Francisco"/>
    <x v="21"/>
    <n v="123"/>
    <n v="0.61099999999999999"/>
    <n v="0.56899999999999995"/>
    <n v="0.55000000000000004"/>
    <n v="10891.11"/>
    <n v="0"/>
    <x v="5096"/>
    <n v="0"/>
    <s v="Médio"/>
    <x v="3"/>
    <n v="0"/>
    <n v="1"/>
  </r>
  <r>
    <s v="Arapeí"/>
    <x v="0"/>
    <n v="99"/>
    <n v="0.68"/>
    <n v="0.63400000000000001"/>
    <n v="0.61199999999999999"/>
    <n v="10289.629999999999"/>
    <n v="3"/>
    <x v="5097"/>
    <n v="0"/>
    <s v="Médio"/>
    <x v="0"/>
    <n v="0"/>
    <n v="0"/>
  </r>
  <r>
    <s v="Presidente Kubitschek"/>
    <x v="4"/>
    <n v="152"/>
    <n v="0.59499999999999997"/>
    <n v="0.57299999999999995"/>
    <n v="0.46800000000000003"/>
    <n v="8443.39"/>
    <n v="0"/>
    <x v="5098"/>
    <n v="1"/>
    <s v="Médio"/>
    <x v="0"/>
    <n v="0"/>
    <n v="1"/>
  </r>
  <r>
    <s v="Carmésia"/>
    <x v="4"/>
    <n v="63"/>
    <n v="0.65"/>
    <n v="0.63100000000000001"/>
    <n v="0.54"/>
    <n v="9825.36"/>
    <n v="2"/>
    <x v="5099"/>
    <n v="0"/>
    <s v="Médio"/>
    <x v="0"/>
    <n v="0"/>
    <n v="1"/>
  </r>
  <r>
    <s v="Frei Martinho"/>
    <x v="17"/>
    <n v="105"/>
    <n v="0.64"/>
    <n v="0.63100000000000001"/>
    <n v="0.54200000000000004"/>
    <n v="8555.2999999999993"/>
    <n v="1"/>
    <x v="5100"/>
    <n v="0"/>
    <s v="Médio"/>
    <x v="3"/>
    <n v="0"/>
    <n v="1"/>
  </r>
  <r>
    <s v="São Domingos"/>
    <x v="17"/>
    <n v="54"/>
    <n v="0.55000000000000004"/>
    <n v="0.55500000000000005"/>
    <n v="0.39400000000000002"/>
    <n v="8268.9699999999993"/>
    <n v="7"/>
    <x v="5101"/>
    <n v="1"/>
    <s v="Baixo"/>
    <x v="3"/>
    <n v="0"/>
    <n v="0"/>
  </r>
  <r>
    <s v="Bom Jesus"/>
    <x v="17"/>
    <n v="60"/>
    <n v="0.59699999999999998"/>
    <n v="0.58399999999999996"/>
    <n v="0.47699999999999998"/>
    <n v="9937.1200000000008"/>
    <n v="1"/>
    <x v="5102"/>
    <n v="1"/>
    <s v="Médio"/>
    <x v="3"/>
    <n v="0"/>
    <n v="1"/>
  </r>
  <r>
    <s v="Rochedo De Minas"/>
    <x v="4"/>
    <n v="97"/>
    <n v="0.68400000000000005"/>
    <n v="0.66300000000000003"/>
    <n v="0.56899999999999995"/>
    <n v="11120.98"/>
    <n v="2"/>
    <x v="5103"/>
    <n v="0"/>
    <s v="Médio"/>
    <x v="0"/>
    <n v="0"/>
    <n v="1"/>
  </r>
  <r>
    <s v="Ponte Branca"/>
    <x v="8"/>
    <n v="73"/>
    <n v="0.69"/>
    <n v="0.68400000000000005"/>
    <n v="0.58499999999999996"/>
    <n v="15936.02"/>
    <n v="1"/>
    <x v="5104"/>
    <n v="0"/>
    <s v="Médio"/>
    <x v="1"/>
    <n v="0"/>
    <n v="1"/>
  </r>
  <r>
    <s v="Salgadinho"/>
    <x v="17"/>
    <n v="100"/>
    <n v="0.56299999999999994"/>
    <n v="0.53100000000000003"/>
    <n v="0.45400000000000001"/>
    <n v="6408.49"/>
    <n v="1"/>
    <x v="5105"/>
    <n v="1"/>
    <s v="Médio"/>
    <x v="3"/>
    <n v="0"/>
    <n v="1"/>
  </r>
  <r>
    <s v="Passagem"/>
    <x v="17"/>
    <n v="75"/>
    <n v="0.62"/>
    <n v="0.56599999999999995"/>
    <n v="0.53400000000000003"/>
    <n v="10448.120000000001"/>
    <n v="1"/>
    <x v="5106"/>
    <n v="0"/>
    <s v="Médio"/>
    <x v="3"/>
    <n v="0"/>
    <n v="1"/>
  </r>
  <r>
    <s v="Cachoeira De Goiás"/>
    <x v="10"/>
    <n v="52"/>
    <n v="0.72699999999999998"/>
    <n v="0.68"/>
    <n v="0.67400000000000004"/>
    <n v="17600.3"/>
    <n v="1"/>
    <x v="5107"/>
    <n v="0"/>
    <s v="Alto"/>
    <x v="1"/>
    <n v="0"/>
    <n v="1"/>
  </r>
  <r>
    <s v="Wenceslau Braz"/>
    <x v="4"/>
    <n v="78"/>
    <n v="0.68"/>
    <n v="0.64400000000000002"/>
    <n v="0.57599999999999996"/>
    <n v="9525.57"/>
    <n v="1"/>
    <x v="5108"/>
    <n v="0"/>
    <s v="Médio"/>
    <x v="0"/>
    <n v="0"/>
    <n v="1"/>
  </r>
  <r>
    <s v="Belém Do Piauí"/>
    <x v="22"/>
    <n v="120"/>
    <n v="0.55100000000000005"/>
    <n v="0.53700000000000003"/>
    <n v="0.44800000000000001"/>
    <n v="7127.58"/>
    <n v="1"/>
    <x v="5109"/>
    <n v="1"/>
    <s v="Médio"/>
    <x v="3"/>
    <n v="0"/>
    <n v="1"/>
  </r>
  <r>
    <s v="Silveirânia"/>
    <x v="4"/>
    <n v="60"/>
    <n v="0.65200000000000002"/>
    <n v="0.64500000000000002"/>
    <n v="0.51100000000000001"/>
    <n v="10843.11"/>
    <n v="2"/>
    <x v="5110"/>
    <n v="0"/>
    <s v="Médio"/>
    <x v="0"/>
    <n v="0"/>
    <n v="1"/>
  </r>
  <r>
    <s v="Água Nova"/>
    <x v="16"/>
    <n v="99"/>
    <n v="0.61599999999999999"/>
    <n v="0.52700000000000002"/>
    <n v="0.57199999999999995"/>
    <n v="7594.36"/>
    <n v="5"/>
    <x v="5111"/>
    <n v="0"/>
    <s v="Médio"/>
    <x v="3"/>
    <n v="0"/>
    <n v="0"/>
  </r>
  <r>
    <s v="Pajeú Do Piauí"/>
    <x v="22"/>
    <n v="96"/>
    <n v="0.56000000000000005"/>
    <n v="0.56000000000000005"/>
    <n v="0.42699999999999999"/>
    <n v="7388.52"/>
    <n v="1"/>
    <x v="5112"/>
    <n v="1"/>
    <s v="Médio"/>
    <x v="3"/>
    <n v="0"/>
    <n v="1"/>
  </r>
  <r>
    <s v="São José Do Bonfim"/>
    <x v="17"/>
    <n v="92"/>
    <n v="0.57799999999999996"/>
    <n v="0.54900000000000004"/>
    <n v="0.49299999999999999"/>
    <n v="6886.82"/>
    <n v="1"/>
    <x v="5113"/>
    <n v="1"/>
    <s v="Médio"/>
    <x v="3"/>
    <n v="0"/>
    <n v="1"/>
  </r>
  <r>
    <s v="Joca Claudino"/>
    <x v="17"/>
    <n v="56"/>
    <n v="0.622"/>
    <n v="0.55300000000000005"/>
    <n v="0.56799999999999995"/>
    <n v="9043.42"/>
    <n v="8"/>
    <x v="5114"/>
    <n v="0"/>
    <s v="Médio"/>
    <x v="3"/>
    <n v="0"/>
    <n v="0"/>
  </r>
  <r>
    <s v="Curralinhos"/>
    <x v="22"/>
    <n v="104"/>
    <n v="0.55500000000000005"/>
    <n v="0.51200000000000001"/>
    <n v="0.438"/>
    <n v="5521.28"/>
    <n v="0"/>
    <x v="5115"/>
    <n v="1"/>
    <s v="Médio"/>
    <x v="3"/>
    <n v="0"/>
    <n v="1"/>
  </r>
  <r>
    <s v="Pedra Preta"/>
    <x v="16"/>
    <n v="52"/>
    <n v="0.56000000000000005"/>
    <n v="0.53"/>
    <n v="0.435"/>
    <n v="9337.36"/>
    <n v="0"/>
    <x v="5116"/>
    <n v="1"/>
    <s v="Médio"/>
    <x v="3"/>
    <n v="0"/>
    <n v="1"/>
  </r>
  <r>
    <s v="Olaria"/>
    <x v="4"/>
    <n v="36"/>
    <n v="0.63600000000000001"/>
    <n v="0.63800000000000001"/>
    <n v="0.49"/>
    <n v="12560.94"/>
    <n v="1"/>
    <x v="5117"/>
    <n v="0"/>
    <s v="Médio"/>
    <x v="0"/>
    <n v="0"/>
    <n v="1"/>
  </r>
  <r>
    <s v="Senador Cortes"/>
    <x v="4"/>
    <n v="101"/>
    <n v="0.67400000000000004"/>
    <n v="0.68899999999999995"/>
    <n v="0.53400000000000003"/>
    <n v="11587.01"/>
    <n v="0"/>
    <x v="5118"/>
    <n v="0"/>
    <s v="Médio"/>
    <x v="0"/>
    <n v="0"/>
    <n v="1"/>
  </r>
  <r>
    <s v="Itambé Do Mato Dentro"/>
    <x v="4"/>
    <n v="47"/>
    <n v="0.63400000000000001"/>
    <n v="0.60499999999999998"/>
    <n v="0.51300000000000001"/>
    <n v="10660.8"/>
    <n v="1"/>
    <x v="5119"/>
    <n v="0"/>
    <s v="Médio"/>
    <x v="0"/>
    <n v="0"/>
    <n v="1"/>
  </r>
  <r>
    <s v="Barreiras Do Piauí"/>
    <x v="22"/>
    <n v="114"/>
    <n v="0.55700000000000005"/>
    <n v="0.56000000000000005"/>
    <n v="0.42299999999999999"/>
    <n v="7197.21"/>
    <n v="0"/>
    <x v="5120"/>
    <n v="1"/>
    <s v="Médio"/>
    <x v="3"/>
    <n v="0"/>
    <n v="1"/>
  </r>
  <r>
    <s v="Lastro"/>
    <x v="17"/>
    <n v="83"/>
    <n v="0.53"/>
    <n v="0.53200000000000003"/>
    <n v="0.38"/>
    <n v="8623.09"/>
    <n v="1"/>
    <x v="5121"/>
    <n v="1"/>
    <s v="Baixo"/>
    <x v="3"/>
    <n v="0"/>
    <n v="1"/>
  </r>
  <r>
    <s v="Pavussu"/>
    <x v="22"/>
    <n v="93"/>
    <n v="0.52600000000000002"/>
    <n v="0.51200000000000001"/>
    <n v="0.379"/>
    <n v="6461.91"/>
    <n v="0"/>
    <x v="5122"/>
    <n v="1"/>
    <s v="Baixo"/>
    <x v="3"/>
    <n v="0"/>
    <n v="1"/>
  </r>
  <r>
    <s v="Carrapateira"/>
    <x v="17"/>
    <n v="107"/>
    <n v="0.60299999999999998"/>
    <n v="0.52900000000000003"/>
    <n v="0.54300000000000004"/>
    <n v="8895.2199999999993"/>
    <n v="1"/>
    <x v="5123"/>
    <n v="0"/>
    <s v="Médio"/>
    <x v="3"/>
    <n v="0"/>
    <n v="1"/>
  </r>
  <r>
    <s v="Taboleiro Grande"/>
    <x v="16"/>
    <n v="121"/>
    <n v="0.61199999999999999"/>
    <n v="0.56999999999999995"/>
    <n v="0.50700000000000001"/>
    <n v="9191.41"/>
    <n v="1"/>
    <x v="5124"/>
    <n v="0"/>
    <s v="Médio"/>
    <x v="3"/>
    <n v="0"/>
    <n v="1"/>
  </r>
  <r>
    <s v="Taipas Do Tocantins"/>
    <x v="20"/>
    <n v="124"/>
    <n v="0.60099999999999998"/>
    <n v="0.57799999999999996"/>
    <n v="0.47"/>
    <n v="11061.59"/>
    <n v="0"/>
    <x v="5125"/>
    <n v="0"/>
    <s v="Médio"/>
    <x v="4"/>
    <n v="0"/>
    <n v="1"/>
  </r>
  <r>
    <s v="Francisco Dantas"/>
    <x v="16"/>
    <n v="81"/>
    <n v="0.60599999999999998"/>
    <n v="0.58199999999999996"/>
    <n v="0.52300000000000002"/>
    <n v="8030.27"/>
    <n v="2"/>
    <x v="5126"/>
    <n v="0"/>
    <s v="Médio"/>
    <x v="3"/>
    <n v="0"/>
    <n v="1"/>
  </r>
  <r>
    <s v="Cajazeiras Do Piauí"/>
    <x v="22"/>
    <n v="70"/>
    <n v="0.56200000000000006"/>
    <n v="0.52500000000000002"/>
    <n v="0.44900000000000001"/>
    <n v="6670.74"/>
    <n v="1"/>
    <x v="5127"/>
    <n v="1"/>
    <s v="Médio"/>
    <x v="3"/>
    <n v="0"/>
    <n v="1"/>
  </r>
  <r>
    <s v="Algodão De Jandaíra"/>
    <x v="17"/>
    <n v="113"/>
    <n v="0.55000000000000004"/>
    <n v="0.53200000000000003"/>
    <n v="0.41299999999999998"/>
    <n v="9306.27"/>
    <n v="1"/>
    <x v="5128"/>
    <n v="1"/>
    <s v="Baixo"/>
    <x v="3"/>
    <n v="0"/>
    <n v="1"/>
  </r>
  <r>
    <s v="Ipueira"/>
    <x v="16"/>
    <n v="96"/>
    <n v="0.67900000000000005"/>
    <n v="0.627"/>
    <n v="0.63300000000000001"/>
    <n v="10273.969999999999"/>
    <n v="3"/>
    <x v="5129"/>
    <n v="0"/>
    <s v="Médio"/>
    <x v="3"/>
    <n v="0"/>
    <n v="0"/>
  </r>
  <r>
    <s v="João Costa"/>
    <x v="22"/>
    <n v="49"/>
    <n v="0.56100000000000005"/>
    <n v="0.51"/>
    <n v="0.46"/>
    <n v="7721.64"/>
    <n v="1"/>
    <x v="5130"/>
    <n v="1"/>
    <s v="Médio"/>
    <x v="3"/>
    <n v="0"/>
    <n v="1"/>
  </r>
  <r>
    <s v="São Félix Do Piauí"/>
    <x v="22"/>
    <n v="86"/>
    <n v="0.61"/>
    <n v="0.58699999999999997"/>
    <n v="0.52"/>
    <n v="7864.86"/>
    <n v="0"/>
    <x v="5131"/>
    <n v="0"/>
    <s v="Médio"/>
    <x v="3"/>
    <n v="0"/>
    <n v="1"/>
  </r>
  <r>
    <s v="Jardim De Angicos"/>
    <x v="16"/>
    <n v="23"/>
    <n v="0.56499999999999995"/>
    <n v="0.55700000000000005"/>
    <n v="0.437"/>
    <n v="8562.58"/>
    <n v="0"/>
    <x v="5132"/>
    <n v="1"/>
    <s v="Médio"/>
    <x v="3"/>
    <n v="0"/>
    <n v="1"/>
  </r>
  <r>
    <s v="Torre De Pedra"/>
    <x v="0"/>
    <n v="61"/>
    <n v="0.71"/>
    <n v="0.67900000000000005"/>
    <n v="0.64700000000000002"/>
    <n v="9561.64"/>
    <n v="2"/>
    <x v="5133"/>
    <n v="0"/>
    <s v="Alto"/>
    <x v="0"/>
    <n v="0"/>
    <n v="1"/>
  </r>
  <r>
    <s v="Pedro Teixeira"/>
    <x v="4"/>
    <n v="53"/>
    <n v="0.63700000000000001"/>
    <n v="0.58699999999999997"/>
    <n v="0.55500000000000005"/>
    <n v="12145.78"/>
    <n v="2"/>
    <x v="5134"/>
    <n v="0"/>
    <s v="Médio"/>
    <x v="0"/>
    <n v="0"/>
    <n v="1"/>
  </r>
  <r>
    <s v="Santo André"/>
    <x v="17"/>
    <n v="57"/>
    <n v="0.6"/>
    <n v="0.56799999999999995"/>
    <n v="0.47599999999999998"/>
    <n v="8841.9699999999993"/>
    <n v="1"/>
    <x v="5135"/>
    <n v="0"/>
    <s v="Médio"/>
    <x v="3"/>
    <n v="0"/>
    <n v="1"/>
  </r>
  <r>
    <s v="Pau D'Arco Do Piauí"/>
    <x v="22"/>
    <n v="46"/>
    <n v="0.51400000000000001"/>
    <n v="0.48799999999999999"/>
    <n v="0.376"/>
    <n v="5642.1"/>
    <n v="1"/>
    <x v="5136"/>
    <n v="1"/>
    <s v="Baixo"/>
    <x v="3"/>
    <n v="0"/>
    <n v="1"/>
  </r>
  <r>
    <s v="São Gonçalo Do Gurguéia"/>
    <x v="22"/>
    <n v="76"/>
    <n v="0.56000000000000005"/>
    <n v="0.57199999999999995"/>
    <n v="0.438"/>
    <n v="7503.63"/>
    <n v="1"/>
    <x v="5137"/>
    <n v="1"/>
    <s v="Médio"/>
    <x v="3"/>
    <n v="0"/>
    <n v="1"/>
  </r>
  <r>
    <s v="Mato Grosso"/>
    <x v="17"/>
    <n v="79"/>
    <n v="0.56499999999999995"/>
    <n v="0.56599999999999995"/>
    <n v="0.41899999999999998"/>
    <n v="7692.46"/>
    <n v="2"/>
    <x v="5138"/>
    <n v="1"/>
    <s v="Médio"/>
    <x v="3"/>
    <n v="0"/>
    <n v="1"/>
  </r>
  <r>
    <s v="Tanque Do Piauí"/>
    <x v="22"/>
    <n v="71"/>
    <n v="0.57899999999999996"/>
    <n v="0.55300000000000005"/>
    <n v="0.499"/>
    <n v="8181.93"/>
    <n v="1"/>
    <x v="5139"/>
    <n v="1"/>
    <s v="Médio"/>
    <x v="3"/>
    <n v="0"/>
    <n v="1"/>
  </r>
  <r>
    <s v="Aracitaba"/>
    <x v="4"/>
    <n v="61"/>
    <n v="0.66"/>
    <n v="0.60799999999999998"/>
    <n v="0.57699999999999996"/>
    <n v="10490.71"/>
    <n v="1"/>
    <x v="5140"/>
    <n v="0"/>
    <s v="Médio"/>
    <x v="0"/>
    <n v="0"/>
    <n v="1"/>
  </r>
  <r>
    <s v="Lavandeira"/>
    <x v="20"/>
    <n v="89"/>
    <n v="0.66"/>
    <n v="0.59799999999999998"/>
    <n v="0.62"/>
    <n v="11978.28"/>
    <n v="1"/>
    <x v="5141"/>
    <n v="0"/>
    <s v="Médio"/>
    <x v="4"/>
    <n v="0"/>
    <n v="1"/>
  </r>
  <r>
    <s v="Amparo"/>
    <x v="17"/>
    <n v="99"/>
    <n v="0.60599999999999998"/>
    <n v="0.53700000000000003"/>
    <n v="0.55100000000000005"/>
    <n v="9860.3799999999992"/>
    <n v="2"/>
    <x v="5142"/>
    <n v="0"/>
    <s v="Médio"/>
    <x v="3"/>
    <n v="0"/>
    <n v="1"/>
  </r>
  <r>
    <s v="Chapada De Areia"/>
    <x v="20"/>
    <n v="48"/>
    <n v="0.61899999999999999"/>
    <n v="0.61899999999999999"/>
    <n v="0.52900000000000003"/>
    <n v="15560.4"/>
    <n v="0"/>
    <x v="5143"/>
    <n v="0"/>
    <s v="Médio"/>
    <x v="4"/>
    <n v="0"/>
    <n v="1"/>
  </r>
  <r>
    <s v="Cedro Do Abaeté"/>
    <x v="4"/>
    <n v="40"/>
    <n v="0.68"/>
    <n v="0.64100000000000001"/>
    <n v="0.60799999999999998"/>
    <n v="17958.439999999999"/>
    <n v="3"/>
    <x v="5144"/>
    <n v="0"/>
    <s v="Médio"/>
    <x v="0"/>
    <n v="0"/>
    <n v="0"/>
  </r>
  <r>
    <s v="São Miguel Do Fidalgo"/>
    <x v="22"/>
    <n v="74"/>
    <n v="0.53500000000000003"/>
    <n v="0.505"/>
    <n v="0.40699999999999997"/>
    <n v="7271.25"/>
    <n v="2"/>
    <x v="5145"/>
    <n v="1"/>
    <s v="Baixo"/>
    <x v="3"/>
    <n v="0"/>
    <n v="1"/>
  </r>
  <r>
    <s v="Vera Mendes"/>
    <x v="22"/>
    <n v="68"/>
    <n v="0.503"/>
    <n v="0.49399999999999999"/>
    <n v="0.375"/>
    <n v="7177.76"/>
    <n v="0"/>
    <x v="5146"/>
    <n v="1"/>
    <s v="Baixo"/>
    <x v="3"/>
    <n v="0"/>
    <n v="1"/>
  </r>
  <r>
    <s v="Porto Alegre Do Piauí"/>
    <x v="22"/>
    <n v="144"/>
    <n v="0.56299999999999994"/>
    <n v="0.53900000000000003"/>
    <n v="0.45200000000000001"/>
    <n v="8131.9"/>
    <n v="0"/>
    <x v="5147"/>
    <n v="1"/>
    <s v="Médio"/>
    <x v="3"/>
    <n v="0"/>
    <n v="1"/>
  </r>
  <r>
    <s v="Curral Velho"/>
    <x v="17"/>
    <n v="95"/>
    <n v="0.60599999999999998"/>
    <n v="0.61299999999999999"/>
    <n v="0.49099999999999999"/>
    <n v="8545.52"/>
    <n v="1"/>
    <x v="5148"/>
    <n v="0"/>
    <s v="Médio"/>
    <x v="3"/>
    <n v="0"/>
    <n v="1"/>
  </r>
  <r>
    <s v="Antônio Prado De Minas"/>
    <x v="4"/>
    <n v="38"/>
    <n v="0.68400000000000005"/>
    <n v="0.67400000000000004"/>
    <n v="0.57199999999999995"/>
    <n v="12760.61"/>
    <n v="2"/>
    <x v="5149"/>
    <n v="0"/>
    <s v="Médio"/>
    <x v="0"/>
    <n v="0"/>
    <n v="1"/>
  </r>
  <r>
    <s v="Tamboril Do Piauí"/>
    <x v="22"/>
    <n v="109"/>
    <n v="0.501"/>
    <n v="0.50900000000000001"/>
    <n v="0.36"/>
    <n v="7143.31"/>
    <n v="1"/>
    <x v="5150"/>
    <n v="1"/>
    <s v="Baixo"/>
    <x v="3"/>
    <n v="0"/>
    <n v="1"/>
  </r>
  <r>
    <s v="Santo Antônio Do Rio Abaixo"/>
    <x v="4"/>
    <n v="43"/>
    <n v="0.66900000000000004"/>
    <n v="0.61599999999999999"/>
    <n v="0.59099999999999997"/>
    <n v="11244.7"/>
    <n v="1"/>
    <x v="5151"/>
    <n v="0"/>
    <s v="Médio"/>
    <x v="0"/>
    <n v="0"/>
    <n v="1"/>
  </r>
  <r>
    <s v="Prata Do Piauí"/>
    <x v="22"/>
    <n v="164"/>
    <n v="0.56499999999999995"/>
    <n v="0.52700000000000002"/>
    <n v="0.44800000000000001"/>
    <n v="6542.35"/>
    <n v="1"/>
    <x v="5152"/>
    <n v="1"/>
    <s v="Médio"/>
    <x v="3"/>
    <n v="0"/>
    <n v="1"/>
  </r>
  <r>
    <s v="Riacho De Santo Antônio"/>
    <x v="17"/>
    <n v="95"/>
    <n v="0.59399999999999997"/>
    <n v="0.56899999999999995"/>
    <n v="0.502"/>
    <n v="10305.89"/>
    <n v="2"/>
    <x v="5153"/>
    <n v="1"/>
    <s v="Médio"/>
    <x v="3"/>
    <n v="0"/>
    <n v="1"/>
  </r>
  <r>
    <s v="Paiva"/>
    <x v="4"/>
    <n v="39"/>
    <n v="0.72"/>
    <n v="0.65700000000000003"/>
    <n v="0.67200000000000004"/>
    <n v="12696.25"/>
    <n v="1"/>
    <x v="5154"/>
    <n v="0"/>
    <s v="Alto"/>
    <x v="0"/>
    <n v="0"/>
    <n v="1"/>
  </r>
  <r>
    <s v="Pedro Laurentino"/>
    <x v="22"/>
    <n v="84"/>
    <n v="0.56200000000000006"/>
    <n v="0.47899999999999998"/>
    <n v="0.496"/>
    <n v="7967.95"/>
    <n v="0"/>
    <x v="5155"/>
    <n v="1"/>
    <s v="Médio"/>
    <x v="3"/>
    <n v="0"/>
    <n v="1"/>
  </r>
  <r>
    <s v="Zabelê"/>
    <x v="17"/>
    <n v="110"/>
    <n v="0.623"/>
    <n v="0.56699999999999995"/>
    <n v="0.58699999999999997"/>
    <n v="8793.02"/>
    <n v="1"/>
    <x v="5156"/>
    <n v="0"/>
    <s v="Médio"/>
    <x v="3"/>
    <n v="0"/>
    <n v="1"/>
  </r>
  <r>
    <s v="Quixaba"/>
    <x v="17"/>
    <n v="40"/>
    <n v="0.622"/>
    <n v="0.56399999999999995"/>
    <n v="0.57899999999999996"/>
    <n v="10080.120000000001"/>
    <n v="1"/>
    <x v="5157"/>
    <n v="0"/>
    <s v="Médio"/>
    <x v="3"/>
    <n v="0"/>
    <n v="1"/>
  </r>
  <r>
    <s v="São José Do Brejo Do Cruz"/>
    <x v="17"/>
    <n v="65"/>
    <n v="0.58099999999999996"/>
    <n v="0.53500000000000003"/>
    <n v="0.47299999999999998"/>
    <n v="10865.97"/>
    <n v="3"/>
    <x v="5158"/>
    <n v="1"/>
    <s v="Médio"/>
    <x v="3"/>
    <n v="0"/>
    <n v="0"/>
  </r>
  <r>
    <s v="São Miguel Da Baixa Grande"/>
    <x v="22"/>
    <n v="72"/>
    <n v="0.56299999999999994"/>
    <n v="0.55700000000000005"/>
    <n v="0.41299999999999998"/>
    <n v="8065.12"/>
    <n v="1"/>
    <x v="5159"/>
    <n v="1"/>
    <s v="Médio"/>
    <x v="3"/>
    <n v="0"/>
    <n v="1"/>
  </r>
  <r>
    <s v="Passabém"/>
    <x v="4"/>
    <n v="45"/>
    <n v="0.64200000000000002"/>
    <n v="0.63100000000000001"/>
    <n v="0.53300000000000003"/>
    <n v="10865.4"/>
    <n v="1"/>
    <x v="5160"/>
    <n v="0"/>
    <s v="Médio"/>
    <x v="0"/>
    <n v="0"/>
    <n v="1"/>
  </r>
  <r>
    <s v="Monte Das Gameleiras"/>
    <x v="16"/>
    <n v="69"/>
    <n v="0.59799999999999998"/>
    <n v="0.56000000000000005"/>
    <n v="0.50900000000000001"/>
    <n v="8542.9699999999993"/>
    <n v="1"/>
    <x v="5161"/>
    <n v="1"/>
    <s v="Médio"/>
    <x v="3"/>
    <n v="0"/>
    <n v="1"/>
  </r>
  <r>
    <s v="Oliveira De Fátima"/>
    <x v="20"/>
    <n v="68"/>
    <n v="0.67500000000000004"/>
    <n v="0.627"/>
    <n v="0.61399999999999999"/>
    <n v="16742.04"/>
    <n v="0"/>
    <x v="5162"/>
    <n v="0"/>
    <s v="Médio"/>
    <x v="4"/>
    <n v="0"/>
    <n v="1"/>
  </r>
  <r>
    <s v="Coxixola"/>
    <x v="17"/>
    <n v="41"/>
    <n v="0.64"/>
    <n v="0.58599999999999997"/>
    <n v="0.56699999999999995"/>
    <n v="9598.32"/>
    <n v="0"/>
    <x v="5163"/>
    <n v="0"/>
    <s v="Médio"/>
    <x v="3"/>
    <n v="0"/>
    <n v="1"/>
  </r>
  <r>
    <s v="São Sebastião Do Rio Preto"/>
    <x v="4"/>
    <n v="57"/>
    <n v="0.63200000000000001"/>
    <n v="0.66200000000000003"/>
    <n v="0.47199999999999998"/>
    <n v="11390.85"/>
    <n v="1"/>
    <x v="5164"/>
    <n v="0"/>
    <s v="Médio"/>
    <x v="0"/>
    <n v="0"/>
    <n v="1"/>
  </r>
  <r>
    <s v="Rio Da Conceição"/>
    <x v="20"/>
    <n v="114"/>
    <n v="0.60799999999999998"/>
    <n v="0.55700000000000005"/>
    <n v="0.56100000000000005"/>
    <n v="8925.59"/>
    <n v="0"/>
    <x v="5165"/>
    <n v="0"/>
    <s v="Médio"/>
    <x v="4"/>
    <n v="0"/>
    <n v="1"/>
  </r>
  <r>
    <s v="São Félix Do Tocantins"/>
    <x v="20"/>
    <n v="83"/>
    <n v="0.57399999999999995"/>
    <n v="0.55000000000000004"/>
    <n v="0.44600000000000001"/>
    <n v="11503.86"/>
    <n v="0"/>
    <x v="5166"/>
    <n v="1"/>
    <s v="Médio"/>
    <x v="4"/>
    <n v="0"/>
    <n v="1"/>
  </r>
  <r>
    <s v="Serra Da Saudade"/>
    <x v="4"/>
    <n v="21"/>
    <n v="0.67700000000000005"/>
    <n v="0.66300000000000003"/>
    <n v="0.54200000000000004"/>
    <n v="21965.89"/>
    <n v="1"/>
    <x v="5167"/>
    <n v="0"/>
    <s v="Médio"/>
    <x v="0"/>
    <n v="0"/>
    <n v="1"/>
  </r>
  <r>
    <s v="Parari"/>
    <x v="17"/>
    <n v="56"/>
    <n v="0.58399999999999996"/>
    <n v="0.58299999999999996"/>
    <n v="0.46700000000000003"/>
    <n v="9794.6"/>
    <n v="1"/>
    <x v="5168"/>
    <n v="1"/>
    <s v="Médio"/>
    <x v="3"/>
    <n v="0"/>
    <n v="1"/>
  </r>
  <r>
    <s v="Areia De Baraúnas"/>
    <x v="17"/>
    <n v="75"/>
    <n v="0.56200000000000006"/>
    <n v="0.56599999999999995"/>
    <n v="0.46200000000000002"/>
    <n v="8008.34"/>
    <n v="1"/>
    <x v="5169"/>
    <n v="1"/>
    <s v="Médio"/>
    <x v="3"/>
    <n v="0"/>
    <n v="1"/>
  </r>
  <r>
    <s v="Olho D'Água Do Piauí"/>
    <x v="22"/>
    <n v="81"/>
    <n v="0.57999999999999996"/>
    <n v="0.53700000000000003"/>
    <n v="0.47699999999999998"/>
    <n v="6967.75"/>
    <n v="1"/>
    <x v="5170"/>
    <n v="1"/>
    <s v="Médio"/>
    <x v="3"/>
    <n v="0"/>
    <n v="1"/>
  </r>
  <r>
    <s v="São Luis Do Piauí"/>
    <x v="22"/>
    <n v="62"/>
    <n v="0.55000000000000004"/>
    <n v="0.52"/>
    <n v="0.433"/>
    <n v="6382.4"/>
    <n v="6"/>
    <x v="5171"/>
    <n v="1"/>
    <s v="Baixo"/>
    <x v="3"/>
    <n v="0"/>
    <n v="0"/>
  </r>
  <r>
    <s v="Aroeiras Do Itaim"/>
    <x v="22"/>
    <n v="18"/>
    <n v="0.51900000000000002"/>
    <n v="0.502"/>
    <n v="0.378"/>
    <n v="6728.67"/>
    <n v="0"/>
    <x v="5172"/>
    <n v="1"/>
    <s v="Baixo"/>
    <x v="3"/>
    <n v="0"/>
    <n v="1"/>
  </r>
  <r>
    <s v="Anhanguera"/>
    <x v="10"/>
    <n v="41"/>
    <n v="0.72499999999999998"/>
    <n v="0.72399999999999998"/>
    <n v="0.65700000000000003"/>
    <n v="14291.76"/>
    <n v="1"/>
    <x v="5173"/>
    <n v="0"/>
    <s v="Alto"/>
    <x v="1"/>
    <n v="0"/>
    <n v="1"/>
  </r>
  <r>
    <s v="Santo Antônio Dos Milagres"/>
    <x v="22"/>
    <n v="72"/>
    <n v="0.61899999999999999"/>
    <n v="0.52400000000000002"/>
    <n v="0.58199999999999996"/>
    <n v="6295.53"/>
    <n v="2"/>
    <x v="5174"/>
    <n v="0"/>
    <s v="Médio"/>
    <x v="3"/>
    <n v="0"/>
    <n v="1"/>
  </r>
  <r>
    <s v="Miguel Leão"/>
    <x v="22"/>
    <n v="70"/>
    <n v="0.623"/>
    <n v="0.57899999999999996"/>
    <n v="0.53300000000000003"/>
    <n v="9484.02"/>
    <n v="1"/>
    <x v="5175"/>
    <n v="0"/>
    <s v="Médio"/>
    <x v="3"/>
    <n v="0"/>
    <n v="1"/>
  </r>
  <r>
    <s v="Confins"/>
    <x v="4"/>
    <n v="258"/>
    <n v="0.747"/>
    <n v="0.70599999999999996"/>
    <n v="0.71099999999999997"/>
    <n v="153860.04999999999"/>
    <n v="2"/>
    <x v="5176"/>
    <n v="0"/>
    <s v="Alto"/>
    <x v="0"/>
    <n v="0"/>
    <n v="1"/>
  </r>
  <r>
    <s v="Davinópolis"/>
    <x v="18"/>
    <n v="861"/>
    <n v="0.60699999999999998"/>
    <n v="0.56100000000000005"/>
    <n v="0.53500000000000003"/>
    <n v="56655.59"/>
    <n v="2"/>
    <x v="5177"/>
    <n v="0"/>
    <s v="Médio"/>
    <x v="3"/>
    <n v="0"/>
    <n v="1"/>
  </r>
  <r>
    <s v="Indianópolis"/>
    <x v="6"/>
    <n v="141"/>
    <n v="0.72"/>
    <n v="0.70699999999999996"/>
    <n v="0.64200000000000002"/>
    <n v="111938.99"/>
    <n v="3"/>
    <x v="5178"/>
    <n v="0"/>
    <s v="Alto"/>
    <x v="2"/>
    <n v="0"/>
    <n v="0"/>
  </r>
  <r>
    <s v="Colniza"/>
    <x v="8"/>
    <n v="867"/>
    <n v="0.61099999999999999"/>
    <n v="0.63300000000000001"/>
    <n v="0.443"/>
    <n v="13256.05"/>
    <n v="13"/>
    <x v="5179"/>
    <n v="0"/>
    <s v="Médio"/>
    <x v="1"/>
    <n v="0"/>
    <n v="0"/>
  </r>
  <r>
    <s v="Ubarana"/>
    <x v="0"/>
    <n v="300"/>
    <n v="0.7"/>
    <n v="0.67200000000000004"/>
    <n v="0.60399999999999998"/>
    <n v="73629.22"/>
    <n v="7"/>
    <x v="5180"/>
    <n v="0"/>
    <s v="Alto"/>
    <x v="0"/>
    <n v="0"/>
    <n v="0"/>
  </r>
  <r>
    <s v="Santa Rita Do Pardo"/>
    <x v="13"/>
    <n v="207"/>
    <n v="0.64200000000000002"/>
    <n v="0.65500000000000003"/>
    <n v="0.505"/>
    <n v="52156.75"/>
    <n v="2"/>
    <x v="5181"/>
    <n v="0"/>
    <s v="Médio"/>
    <x v="1"/>
    <n v="0"/>
    <n v="1"/>
  </r>
  <r>
    <s v="Santo Antônio Do Leste"/>
    <x v="8"/>
    <n v="65"/>
    <n v="0.65500000000000003"/>
    <n v="0.65800000000000003"/>
    <n v="0.501"/>
    <n v="78575.22"/>
    <n v="2"/>
    <x v="5182"/>
    <n v="0"/>
    <s v="Médio"/>
    <x v="1"/>
    <n v="0"/>
    <n v="1"/>
  </r>
  <r>
    <s v="Bacabeira"/>
    <x v="18"/>
    <n v="281"/>
    <n v="0.629"/>
    <n v="0.55800000000000005"/>
    <n v="0.57999999999999996"/>
    <n v="20480.16"/>
    <n v="3"/>
    <x v="5183"/>
    <n v="0"/>
    <s v="Médio"/>
    <x v="3"/>
    <n v="0"/>
    <n v="0"/>
  </r>
  <r>
    <s v="Delta"/>
    <x v="4"/>
    <n v="581"/>
    <n v="0.63900000000000001"/>
    <n v="0.67200000000000004"/>
    <n v="0.48099999999999998"/>
    <n v="33213.760000000002"/>
    <n v="2"/>
    <x v="5184"/>
    <n v="0"/>
    <s v="Médio"/>
    <x v="0"/>
    <n v="0"/>
    <n v="1"/>
  </r>
  <r>
    <s v="Tamandaré"/>
    <x v="5"/>
    <n v="1134"/>
    <n v="0.59299999999999997"/>
    <n v="0.58299999999999996"/>
    <n v="0.47899999999999998"/>
    <n v="12134.82"/>
    <n v="18"/>
    <x v="5185"/>
    <n v="1"/>
    <s v="Médio"/>
    <x v="3"/>
    <n v="1"/>
    <n v="0"/>
  </r>
  <r>
    <s v="Bonfim"/>
    <x v="25"/>
    <n v="392"/>
    <n v="0.626"/>
    <n v="0.59699999999999998"/>
    <n v="0.50900000000000001"/>
    <n v="20898.61"/>
    <n v="0"/>
    <x v="5186"/>
    <n v="0"/>
    <s v="Médio"/>
    <x v="4"/>
    <n v="0"/>
    <n v="1"/>
  </r>
  <r>
    <s v="Mariópolis"/>
    <x v="6"/>
    <n v="265"/>
    <n v="0.69799999999999995"/>
    <n v="0.71699999999999997"/>
    <n v="0.59099999999999997"/>
    <n v="35812"/>
    <n v="1"/>
    <x v="5187"/>
    <n v="0"/>
    <s v="Médio"/>
    <x v="2"/>
    <n v="0"/>
    <n v="1"/>
  </r>
  <r>
    <s v="Corumbiara"/>
    <x v="23"/>
    <n v="159"/>
    <n v="0.61299999999999999"/>
    <n v="0.63"/>
    <n v="0.47299999999999998"/>
    <n v="27040.6"/>
    <n v="2"/>
    <x v="5188"/>
    <n v="0"/>
    <s v="Médio"/>
    <x v="4"/>
    <n v="0"/>
    <n v="1"/>
  </r>
  <r>
    <s v="Boa Vista Do Cadeado"/>
    <x v="3"/>
    <n v="20"/>
    <n v="0.70299999999999996"/>
    <n v="0.69199999999999995"/>
    <n v="0.59"/>
    <n v="92160.18"/>
    <n v="0"/>
    <x v="5189"/>
    <n v="0"/>
    <s v="Alto"/>
    <x v="2"/>
    <n v="0"/>
    <n v="1"/>
  </r>
  <r>
    <s v="São Vicente Férrer"/>
    <x v="5"/>
    <n v="655"/>
    <n v="0.55000000000000004"/>
    <n v="0.55800000000000005"/>
    <n v="0.41399999999999998"/>
    <n v="12950.89"/>
    <n v="11"/>
    <x v="5190"/>
    <n v="1"/>
    <s v="Baixo"/>
    <x v="3"/>
    <n v="0"/>
    <n v="0"/>
  </r>
  <r>
    <s v="Curiúva"/>
    <x v="6"/>
    <n v="621"/>
    <n v="0.66"/>
    <n v="0.64900000000000002"/>
    <n v="0.54600000000000004"/>
    <n v="15224.05"/>
    <n v="12"/>
    <x v="5191"/>
    <n v="0"/>
    <s v="Médio"/>
    <x v="2"/>
    <n v="0"/>
    <n v="0"/>
  </r>
  <r>
    <s v="Bom Sucesso Do Sul"/>
    <x v="6"/>
    <n v="85"/>
    <n v="0.74199999999999999"/>
    <n v="0.70399999999999996"/>
    <n v="0.69499999999999995"/>
    <n v="67348.5"/>
    <n v="4"/>
    <x v="5192"/>
    <n v="0"/>
    <s v="Alto"/>
    <x v="2"/>
    <n v="0"/>
    <n v="0"/>
  </r>
  <r>
    <s v="Pindoretama"/>
    <x v="9"/>
    <n v="664"/>
    <n v="0.63600000000000001"/>
    <n v="0.58099999999999996"/>
    <n v="0.58799999999999997"/>
    <n v="10150.57"/>
    <n v="4"/>
    <x v="5193"/>
    <n v="0"/>
    <s v="Médio"/>
    <x v="3"/>
    <n v="0"/>
    <n v="0"/>
  </r>
  <r>
    <s v="Boa Ventura De São Roque"/>
    <x v="6"/>
    <n v="112"/>
    <n v="0.65500000000000003"/>
    <n v="0.63500000000000001"/>
    <n v="0.55300000000000005"/>
    <n v="30408.94"/>
    <n v="9"/>
    <x v="5194"/>
    <n v="0"/>
    <s v="Médio"/>
    <x v="2"/>
    <n v="0"/>
    <n v="0"/>
  </r>
  <r>
    <s v="Nova Bandeirantes"/>
    <x v="8"/>
    <n v="249"/>
    <n v="0.65"/>
    <n v="0.69599999999999995"/>
    <n v="0.46899999999999997"/>
    <n v="13515.26"/>
    <n v="5"/>
    <x v="5195"/>
    <n v="0"/>
    <s v="Médio"/>
    <x v="1"/>
    <n v="0"/>
    <n v="0"/>
  </r>
  <r>
    <s v="Tartarugalzinho"/>
    <x v="24"/>
    <n v="685"/>
    <n v="0.59"/>
    <n v="0.55300000000000005"/>
    <n v="0.47299999999999998"/>
    <n v="11948.74"/>
    <n v="14"/>
    <x v="5196"/>
    <n v="1"/>
    <s v="Médio"/>
    <x v="4"/>
    <n v="0"/>
    <n v="0"/>
  </r>
  <r>
    <s v="Abadia Dos Dourados"/>
    <x v="4"/>
    <n v="207"/>
    <n v="0.69"/>
    <n v="0.69299999999999995"/>
    <n v="0.56299999999999994"/>
    <n v="25591.7"/>
    <n v="9"/>
    <x v="5197"/>
    <n v="0"/>
    <s v="Médio"/>
    <x v="0"/>
    <n v="0"/>
    <n v="0"/>
  </r>
  <r>
    <s v="Formoso"/>
    <x v="4"/>
    <n v="351"/>
    <n v="0.64"/>
    <n v="0.61599999999999999"/>
    <n v="0.51"/>
    <n v="19361.849999999999"/>
    <n v="1"/>
    <x v="5198"/>
    <n v="0"/>
    <s v="Médio"/>
    <x v="0"/>
    <n v="0"/>
    <n v="1"/>
  </r>
  <r>
    <s v="Lindoeste"/>
    <x v="6"/>
    <n v="116"/>
    <n v="0.67"/>
    <n v="0.65200000000000002"/>
    <n v="0.58799999999999997"/>
    <n v="33297.46"/>
    <n v="10"/>
    <x v="5199"/>
    <n v="0"/>
    <s v="Médio"/>
    <x v="2"/>
    <n v="0"/>
    <n v="0"/>
  </r>
  <r>
    <s v="Bagre"/>
    <x v="12"/>
    <n v="1132"/>
    <n v="0.47099999999999997"/>
    <n v="0.48099999999999998"/>
    <n v="0.28000000000000003"/>
    <n v="5774.67"/>
    <n v="0"/>
    <x v="5200"/>
    <n v="1"/>
    <s v="Baixo"/>
    <x v="4"/>
    <n v="1"/>
    <n v="1"/>
  </r>
  <r>
    <s v="Romaria"/>
    <x v="4"/>
    <n v="140"/>
    <n v="0.70799999999999996"/>
    <n v="0.72199999999999998"/>
    <n v="0.60399999999999998"/>
    <n v="45797.13"/>
    <n v="2"/>
    <x v="5201"/>
    <n v="0"/>
    <s v="Alto"/>
    <x v="0"/>
    <n v="0"/>
    <n v="1"/>
  </r>
  <r>
    <s v="Abadia De Goiás"/>
    <x v="10"/>
    <n v="318"/>
    <n v="0.70799999999999996"/>
    <n v="0.68700000000000006"/>
    <n v="0.622"/>
    <n v="20664.57"/>
    <n v="6"/>
    <x v="5202"/>
    <n v="0"/>
    <s v="Alto"/>
    <x v="1"/>
    <n v="0"/>
    <n v="0"/>
  </r>
  <r>
    <s v="São Bento Do Norte"/>
    <x v="16"/>
    <n v="76"/>
    <n v="0.55500000000000005"/>
    <n v="0.54100000000000004"/>
    <n v="0.41499999999999998"/>
    <n v="57338.73"/>
    <n v="0"/>
    <x v="5203"/>
    <n v="1"/>
    <s v="Médio"/>
    <x v="3"/>
    <n v="0"/>
    <n v="1"/>
  </r>
  <r>
    <s v="Irauçuba"/>
    <x v="9"/>
    <n v="1092"/>
    <n v="0.60499999999999998"/>
    <n v="0.52600000000000002"/>
    <n v="0.55700000000000005"/>
    <n v="6772.2"/>
    <n v="5"/>
    <x v="5204"/>
    <n v="0"/>
    <s v="Médio"/>
    <x v="3"/>
    <n v="1"/>
    <n v="0"/>
  </r>
  <r>
    <s v="São Félix Do Coribe"/>
    <x v="7"/>
    <n v="777"/>
    <n v="0.63900000000000001"/>
    <n v="0.60099999999999998"/>
    <n v="0.55500000000000005"/>
    <n v="10191.36"/>
    <n v="19"/>
    <x v="5205"/>
    <n v="0"/>
    <s v="Médio"/>
    <x v="3"/>
    <n v="0"/>
    <n v="0"/>
  </r>
  <r>
    <s v="Campo Do Tenente"/>
    <x v="6"/>
    <n v="234"/>
    <n v="0.69"/>
    <n v="0.66100000000000003"/>
    <n v="0.60599999999999998"/>
    <n v="20538.61"/>
    <n v="0"/>
    <x v="5206"/>
    <n v="0"/>
    <s v="Médio"/>
    <x v="2"/>
    <n v="0"/>
    <n v="1"/>
  </r>
  <r>
    <s v="Jaguaripe"/>
    <x v="7"/>
    <n v="317"/>
    <n v="0.55600000000000005"/>
    <n v="0.55200000000000005"/>
    <n v="0.40699999999999997"/>
    <n v="8432.26"/>
    <n v="10"/>
    <x v="5207"/>
    <n v="1"/>
    <s v="Médio"/>
    <x v="3"/>
    <n v="0"/>
    <n v="0"/>
  </r>
  <r>
    <s v="Bela Vista Do Toldo"/>
    <x v="14"/>
    <n v="42"/>
    <n v="0.67500000000000004"/>
    <n v="0.624"/>
    <n v="0.59799999999999998"/>
    <n v="24426.18"/>
    <n v="12"/>
    <x v="5208"/>
    <n v="0"/>
    <s v="Médio"/>
    <x v="2"/>
    <n v="0"/>
    <n v="0"/>
  </r>
  <r>
    <s v="Pontes Gestal"/>
    <x v="0"/>
    <n v="112"/>
    <n v="0.73199999999999998"/>
    <n v="0.70499999999999996"/>
    <n v="0.69"/>
    <n v="58265.54"/>
    <n v="1"/>
    <x v="5209"/>
    <n v="0"/>
    <s v="Alto"/>
    <x v="0"/>
    <n v="0"/>
    <n v="1"/>
  </r>
  <r>
    <s v="Turilândia"/>
    <x v="18"/>
    <n v="987"/>
    <n v="0.53600000000000003"/>
    <n v="0.495"/>
    <n v="0.40200000000000002"/>
    <n v="5973.86"/>
    <n v="12"/>
    <x v="5210"/>
    <n v="1"/>
    <s v="Baixo"/>
    <x v="3"/>
    <n v="1"/>
    <n v="0"/>
  </r>
  <r>
    <s v="Águas Mornas"/>
    <x v="14"/>
    <n v="101"/>
    <n v="0.72299999999999998"/>
    <n v="0.73099999999999998"/>
    <n v="0.60599999999999998"/>
    <n v="23615.37"/>
    <n v="2"/>
    <x v="5211"/>
    <n v="0"/>
    <s v="Alto"/>
    <x v="2"/>
    <n v="0"/>
    <n v="1"/>
  </r>
  <r>
    <s v="Quiterianópolis"/>
    <x v="9"/>
    <n v="368"/>
    <n v="0.59399999999999997"/>
    <n v="0.52400000000000002"/>
    <n v="0.51800000000000002"/>
    <n v="6809.05"/>
    <n v="36"/>
    <x v="5212"/>
    <n v="1"/>
    <s v="Médio"/>
    <x v="3"/>
    <n v="0"/>
    <n v="0"/>
  </r>
  <r>
    <s v="Mato Leitão"/>
    <x v="3"/>
    <n v="75"/>
    <n v="0.746"/>
    <n v="0.72099999999999997"/>
    <n v="0.67600000000000005"/>
    <n v="33241.800000000003"/>
    <n v="2"/>
    <x v="5213"/>
    <n v="0"/>
    <s v="Alto"/>
    <x v="2"/>
    <n v="0"/>
    <n v="1"/>
  </r>
  <r>
    <s v="Demerval Lobão"/>
    <x v="22"/>
    <n v="748"/>
    <n v="0.61799999999999999"/>
    <n v="0.58799999999999997"/>
    <n v="0.51500000000000001"/>
    <n v="10235.620000000001"/>
    <n v="14"/>
    <x v="5214"/>
    <n v="0"/>
    <s v="Médio"/>
    <x v="3"/>
    <n v="0"/>
    <n v="0"/>
  </r>
  <r>
    <s v="Tesouro"/>
    <x v="8"/>
    <n v="142"/>
    <n v="0.65500000000000003"/>
    <n v="0.63500000000000001"/>
    <n v="0.56000000000000005"/>
    <n v="37646.85"/>
    <n v="3"/>
    <x v="5215"/>
    <n v="0"/>
    <s v="Médio"/>
    <x v="1"/>
    <n v="0"/>
    <n v="0"/>
  </r>
  <r>
    <s v="Cruz Do Espírito Santo"/>
    <x v="17"/>
    <n v="528"/>
    <n v="0.55200000000000005"/>
    <n v="0.53100000000000003"/>
    <n v="0.40799999999999997"/>
    <n v="7839.03"/>
    <n v="9"/>
    <x v="5216"/>
    <n v="1"/>
    <s v="Médio"/>
    <x v="3"/>
    <n v="0"/>
    <n v="0"/>
  </r>
  <r>
    <s v="Água Comprida"/>
    <x v="4"/>
    <n v="53"/>
    <n v="0.67500000000000004"/>
    <n v="0.71899999999999997"/>
    <n v="0.498"/>
    <n v="65891.69"/>
    <n v="2"/>
    <x v="5217"/>
    <n v="0"/>
    <s v="Médio"/>
    <x v="0"/>
    <n v="0"/>
    <n v="1"/>
  </r>
  <r>
    <s v="Apiacás"/>
    <x v="8"/>
    <n v="317"/>
    <n v="0.67500000000000004"/>
    <n v="0.66600000000000004"/>
    <n v="0.56999999999999995"/>
    <n v="13872.22"/>
    <n v="1"/>
    <x v="5218"/>
    <n v="0"/>
    <s v="Médio"/>
    <x v="1"/>
    <n v="0"/>
    <n v="1"/>
  </r>
  <r>
    <s v="Lima Campos"/>
    <x v="18"/>
    <n v="416"/>
    <n v="0.58099999999999996"/>
    <n v="0.57799999999999996"/>
    <n v="0.48099999999999998"/>
    <n v="11353.11"/>
    <n v="11"/>
    <x v="5219"/>
    <n v="1"/>
    <s v="Médio"/>
    <x v="3"/>
    <n v="0"/>
    <n v="0"/>
  </r>
  <r>
    <s v="Baía Formosa"/>
    <x v="16"/>
    <n v="518"/>
    <n v="0.60899999999999999"/>
    <n v="0.59"/>
    <n v="0.53400000000000003"/>
    <n v="14182.44"/>
    <n v="8"/>
    <x v="5220"/>
    <n v="0"/>
    <s v="Médio"/>
    <x v="3"/>
    <n v="0"/>
    <n v="0"/>
  </r>
  <r>
    <s v="Teodoro Sampaio"/>
    <x v="7"/>
    <n v="318"/>
    <n v="0.59399999999999997"/>
    <n v="0.56699999999999995"/>
    <n v="0.47699999999999998"/>
    <n v="16128.78"/>
    <n v="0"/>
    <x v="5221"/>
    <n v="1"/>
    <s v="Médio"/>
    <x v="3"/>
    <n v="0"/>
    <n v="1"/>
  </r>
  <r>
    <s v="Urucuia"/>
    <x v="4"/>
    <n v="435"/>
    <n v="0.61899999999999999"/>
    <n v="0.55900000000000005"/>
    <n v="0.54300000000000004"/>
    <n v="7890.27"/>
    <n v="2"/>
    <x v="5222"/>
    <n v="0"/>
    <s v="Médio"/>
    <x v="0"/>
    <n v="0"/>
    <n v="1"/>
  </r>
  <r>
    <s v="Nova Ramada"/>
    <x v="3"/>
    <n v="17"/>
    <n v="0.74199999999999999"/>
    <n v="0.752"/>
    <n v="0.64200000000000002"/>
    <n v="50841.15"/>
    <n v="2"/>
    <x v="5223"/>
    <n v="0"/>
    <s v="Alto"/>
    <x v="2"/>
    <n v="0"/>
    <n v="1"/>
  </r>
  <r>
    <s v="Joaquim Nabuco"/>
    <x v="5"/>
    <n v="875"/>
    <n v="0.55000000000000004"/>
    <n v="0.56100000000000005"/>
    <n v="0.44900000000000001"/>
    <n v="7645.17"/>
    <n v="1"/>
    <x v="5224"/>
    <n v="1"/>
    <s v="Baixo"/>
    <x v="3"/>
    <n v="0"/>
    <n v="1"/>
  </r>
  <r>
    <s v="Flor Da Serra Do Sul"/>
    <x v="6"/>
    <n v="98"/>
    <n v="0.68200000000000005"/>
    <n v="0.68"/>
    <n v="0.56000000000000005"/>
    <n v="25222.19"/>
    <n v="6"/>
    <x v="5225"/>
    <n v="0"/>
    <s v="Médio"/>
    <x v="2"/>
    <n v="0"/>
    <n v="0"/>
  </r>
  <r>
    <s v="Upanema"/>
    <x v="16"/>
    <n v="388"/>
    <n v="0.59599999999999997"/>
    <n v="0.54200000000000004"/>
    <n v="0.51600000000000001"/>
    <n v="8204.7900000000009"/>
    <n v="1"/>
    <x v="5226"/>
    <n v="1"/>
    <s v="Médio"/>
    <x v="3"/>
    <n v="0"/>
    <n v="1"/>
  </r>
  <r>
    <s v="Aporá"/>
    <x v="7"/>
    <n v="587"/>
    <n v="0.55000000000000004"/>
    <n v="0.51600000000000001"/>
    <n v="0.42499999999999999"/>
    <n v="6150.25"/>
    <n v="2"/>
    <x v="5227"/>
    <n v="1"/>
    <s v="Baixo"/>
    <x v="3"/>
    <n v="0"/>
    <n v="1"/>
  </r>
  <r>
    <s v="Caracol"/>
    <x v="13"/>
    <n v="220"/>
    <n v="0.64700000000000002"/>
    <n v="0.628"/>
    <n v="0.52200000000000002"/>
    <n v="19812.34"/>
    <n v="2"/>
    <x v="5228"/>
    <n v="0"/>
    <s v="Médio"/>
    <x v="1"/>
    <n v="0"/>
    <n v="1"/>
  </r>
  <r>
    <s v="Quatro Irmãos"/>
    <x v="3"/>
    <n v="51"/>
    <n v="0.69"/>
    <n v="0.69499999999999995"/>
    <n v="0.56499999999999995"/>
    <n v="62745.52"/>
    <n v="3"/>
    <x v="5229"/>
    <n v="0"/>
    <s v="Médio"/>
    <x v="2"/>
    <n v="0"/>
    <n v="0"/>
  </r>
  <r>
    <s v="Pedro Velho"/>
    <x v="16"/>
    <n v="472"/>
    <n v="0.56799999999999995"/>
    <n v="0.56200000000000006"/>
    <n v="0.442"/>
    <n v="7782.74"/>
    <n v="7"/>
    <x v="5230"/>
    <n v="1"/>
    <s v="Médio"/>
    <x v="3"/>
    <n v="0"/>
    <n v="0"/>
  </r>
  <r>
    <s v="Brazabrantes"/>
    <x v="10"/>
    <n v="91"/>
    <n v="0.70099999999999996"/>
    <n v="0.67700000000000005"/>
    <n v="0.61499999999999999"/>
    <n v="31857.99"/>
    <n v="2"/>
    <x v="5231"/>
    <n v="0"/>
    <s v="Alto"/>
    <x v="1"/>
    <n v="0"/>
    <n v="1"/>
  </r>
  <r>
    <s v="São Pedro Dos Ferros"/>
    <x v="4"/>
    <n v="390"/>
    <n v="0.65900000000000003"/>
    <n v="0.63100000000000001"/>
    <n v="0.57599999999999996"/>
    <n v="13667.96"/>
    <n v="4"/>
    <x v="5232"/>
    <n v="0"/>
    <s v="Médio"/>
    <x v="0"/>
    <n v="0"/>
    <n v="0"/>
  </r>
  <r>
    <s v="Santa Lúcia"/>
    <x v="6"/>
    <n v="143"/>
    <n v="0.68700000000000006"/>
    <n v="0.68799999999999994"/>
    <n v="0.59199999999999997"/>
    <n v="27734.97"/>
    <n v="2"/>
    <x v="5233"/>
    <n v="0"/>
    <s v="Médio"/>
    <x v="2"/>
    <n v="0"/>
    <n v="1"/>
  </r>
  <r>
    <s v="Biritinga"/>
    <x v="7"/>
    <n v="208"/>
    <n v="0.54"/>
    <n v="0.52500000000000002"/>
    <n v="0.40200000000000002"/>
    <n v="6464.29"/>
    <n v="34"/>
    <x v="5234"/>
    <n v="1"/>
    <s v="Baixo"/>
    <x v="3"/>
    <n v="0"/>
    <n v="0"/>
  </r>
  <r>
    <s v="Taipu"/>
    <x v="16"/>
    <n v="268"/>
    <n v="0.56899999999999995"/>
    <n v="0.54400000000000004"/>
    <n v="0.435"/>
    <n v="8599.16"/>
    <n v="3"/>
    <x v="5235"/>
    <n v="1"/>
    <s v="Médio"/>
    <x v="3"/>
    <n v="0"/>
    <n v="0"/>
  </r>
  <r>
    <s v="Lagoa Do Ouro"/>
    <x v="5"/>
    <n v="401"/>
    <n v="0.52500000000000002"/>
    <n v="0.53600000000000003"/>
    <n v="0.36899999999999999"/>
    <n v="8078.41"/>
    <n v="4"/>
    <x v="5236"/>
    <n v="1"/>
    <s v="Baixo"/>
    <x v="3"/>
    <n v="0"/>
    <n v="0"/>
  </r>
  <r>
    <s v="Nordestina"/>
    <x v="7"/>
    <n v="229"/>
    <n v="0.56000000000000005"/>
    <n v="0.50700000000000001"/>
    <n v="0.46700000000000003"/>
    <n v="7541.17"/>
    <n v="2"/>
    <x v="5237"/>
    <n v="1"/>
    <s v="Médio"/>
    <x v="3"/>
    <n v="0"/>
    <n v="1"/>
  </r>
  <r>
    <s v="São Domingos"/>
    <x v="21"/>
    <n v="313"/>
    <n v="0.58799999999999997"/>
    <n v="0.57199999999999995"/>
    <n v="0.47099999999999997"/>
    <n v="9067.26"/>
    <n v="15"/>
    <x v="5238"/>
    <n v="1"/>
    <s v="Médio"/>
    <x v="3"/>
    <n v="0"/>
    <n v="0"/>
  </r>
  <r>
    <s v="Alagoinha"/>
    <x v="17"/>
    <n v="639"/>
    <n v="0.59499999999999997"/>
    <n v="0.57399999999999995"/>
    <n v="0.46200000000000002"/>
    <n v="6925.74"/>
    <n v="14"/>
    <x v="5239"/>
    <n v="1"/>
    <s v="Médio"/>
    <x v="3"/>
    <n v="0"/>
    <n v="0"/>
  </r>
  <r>
    <s v="São Pedro Do Piauí"/>
    <x v="22"/>
    <n v="559"/>
    <n v="0.59499999999999997"/>
    <n v="0.55300000000000005"/>
    <n v="0.49199999999999999"/>
    <n v="7060.61"/>
    <n v="11"/>
    <x v="5240"/>
    <n v="1"/>
    <s v="Médio"/>
    <x v="3"/>
    <n v="0"/>
    <n v="0"/>
  </r>
  <r>
    <s v="Vila Lângaro"/>
    <x v="3"/>
    <n v="14"/>
    <n v="0.70499999999999996"/>
    <n v="0.75900000000000001"/>
    <n v="0.55100000000000005"/>
    <n v="44869.59"/>
    <n v="1"/>
    <x v="5241"/>
    <n v="0"/>
    <s v="Alto"/>
    <x v="2"/>
    <n v="0"/>
    <n v="1"/>
  </r>
  <r>
    <s v="Ibitiara"/>
    <x v="7"/>
    <n v="185"/>
    <n v="0.58499999999999996"/>
    <n v="0.55000000000000004"/>
    <n v="0.49"/>
    <n v="5828.74"/>
    <n v="3"/>
    <x v="5242"/>
    <n v="1"/>
    <s v="Médio"/>
    <x v="3"/>
    <n v="0"/>
    <n v="0"/>
  </r>
  <r>
    <s v="Rolador"/>
    <x v="3"/>
    <n v="31"/>
    <n v="0.69"/>
    <n v="0.67600000000000005"/>
    <n v="0.57899999999999996"/>
    <n v="38561.19"/>
    <n v="5"/>
    <x v="5243"/>
    <n v="0"/>
    <s v="Médio"/>
    <x v="2"/>
    <n v="0"/>
    <n v="0"/>
  </r>
  <r>
    <s v="Piedade Do Rio Grande"/>
    <x v="4"/>
    <n v="148"/>
    <n v="0.68"/>
    <n v="0.64"/>
    <n v="0.59299999999999997"/>
    <n v="20667.169999999998"/>
    <n v="2"/>
    <x v="5244"/>
    <n v="0"/>
    <s v="Médio"/>
    <x v="0"/>
    <n v="0"/>
    <n v="1"/>
  </r>
  <r>
    <s v="Jeriquara"/>
    <x v="0"/>
    <n v="170"/>
    <n v="0.70299999999999996"/>
    <n v="0.68"/>
    <n v="0.628"/>
    <n v="30240.12"/>
    <n v="3"/>
    <x v="5245"/>
    <n v="0"/>
    <s v="Alto"/>
    <x v="0"/>
    <n v="0"/>
    <n v="0"/>
  </r>
  <r>
    <s v="Pratinha"/>
    <x v="4"/>
    <n v="94"/>
    <n v="0.72099999999999997"/>
    <n v="0.71"/>
    <n v="0.60699999999999998"/>
    <n v="27224.93"/>
    <n v="3"/>
    <x v="5246"/>
    <n v="0"/>
    <s v="Alto"/>
    <x v="0"/>
    <n v="0"/>
    <n v="0"/>
  </r>
  <r>
    <s v="Joselândia"/>
    <x v="18"/>
    <n v="402"/>
    <n v="0.56100000000000005"/>
    <n v="0.53300000000000003"/>
    <n v="0.44500000000000001"/>
    <n v="6080.24"/>
    <n v="1"/>
    <x v="5247"/>
    <n v="1"/>
    <s v="Médio"/>
    <x v="3"/>
    <n v="0"/>
    <n v="1"/>
  </r>
  <r>
    <s v="Saboeiro"/>
    <x v="9"/>
    <n v="563"/>
    <n v="0.57499999999999996"/>
    <n v="0.53300000000000003"/>
    <n v="0.499"/>
    <n v="6025.99"/>
    <n v="1"/>
    <x v="5248"/>
    <n v="1"/>
    <s v="Médio"/>
    <x v="3"/>
    <n v="0"/>
    <n v="1"/>
  </r>
  <r>
    <s v="Araguacema"/>
    <x v="20"/>
    <n v="187"/>
    <n v="0.63900000000000001"/>
    <n v="0.58699999999999997"/>
    <n v="0.55300000000000005"/>
    <n v="13644.08"/>
    <n v="0"/>
    <x v="5249"/>
    <n v="0"/>
    <s v="Médio"/>
    <x v="4"/>
    <n v="0"/>
    <n v="1"/>
  </r>
  <r>
    <s v="Bom Jesus"/>
    <x v="14"/>
    <n v="82"/>
    <n v="0.71799999999999997"/>
    <n v="0.74"/>
    <n v="0.60599999999999998"/>
    <n v="32928.1"/>
    <n v="1"/>
    <x v="5250"/>
    <n v="0"/>
    <s v="Alto"/>
    <x v="2"/>
    <n v="0"/>
    <n v="1"/>
  </r>
  <r>
    <s v="Jucati"/>
    <x v="5"/>
    <n v="213"/>
    <n v="0.55000000000000004"/>
    <n v="0.54100000000000004"/>
    <n v="0.45100000000000001"/>
    <n v="8366.65"/>
    <n v="1"/>
    <x v="5251"/>
    <n v="1"/>
    <s v="Baixo"/>
    <x v="3"/>
    <n v="0"/>
    <n v="1"/>
  </r>
  <r>
    <s v="Buritirana"/>
    <x v="18"/>
    <n v="345"/>
    <n v="0.58299999999999996"/>
    <n v="0.54"/>
    <n v="0.505"/>
    <n v="6050.74"/>
    <n v="0"/>
    <x v="5252"/>
    <n v="1"/>
    <s v="Médio"/>
    <x v="3"/>
    <n v="0"/>
    <n v="1"/>
  </r>
  <r>
    <s v="Pontal Do Araguaia"/>
    <x v="8"/>
    <n v="169"/>
    <n v="0.73"/>
    <n v="0.69099999999999995"/>
    <n v="0.70199999999999996"/>
    <n v="14621.5"/>
    <n v="4"/>
    <x v="5253"/>
    <n v="0"/>
    <s v="Alto"/>
    <x v="1"/>
    <n v="0"/>
    <n v="0"/>
  </r>
  <r>
    <s v="Bonópolis"/>
    <x v="10"/>
    <n v="67"/>
    <n v="0.63"/>
    <n v="0.63"/>
    <n v="0.48799999999999999"/>
    <n v="22457.55"/>
    <n v="0"/>
    <x v="5254"/>
    <n v="0"/>
    <s v="Médio"/>
    <x v="1"/>
    <n v="0"/>
    <n v="1"/>
  </r>
  <r>
    <s v="São Luiz Do Norte"/>
    <x v="10"/>
    <n v="254"/>
    <n v="0.66900000000000004"/>
    <n v="0.64300000000000002"/>
    <n v="0.58099999999999996"/>
    <n v="18096.490000000002"/>
    <n v="0"/>
    <x v="5255"/>
    <n v="0"/>
    <s v="Médio"/>
    <x v="1"/>
    <n v="0"/>
    <n v="1"/>
  </r>
  <r>
    <s v="Quadra"/>
    <x v="0"/>
    <n v="40"/>
    <n v="0.68"/>
    <n v="0.7"/>
    <n v="0.54100000000000004"/>
    <n v="24957.37"/>
    <n v="2"/>
    <x v="5256"/>
    <n v="0"/>
    <s v="Médio"/>
    <x v="0"/>
    <n v="0"/>
    <n v="1"/>
  </r>
  <r>
    <s v="Olinda Nova Do Maranhão"/>
    <x v="18"/>
    <n v="477"/>
    <n v="0.57499999999999996"/>
    <n v="0.495"/>
    <n v="0.53100000000000003"/>
    <n v="6258.81"/>
    <n v="0"/>
    <x v="5257"/>
    <n v="1"/>
    <s v="Médio"/>
    <x v="3"/>
    <n v="0"/>
    <n v="1"/>
  </r>
  <r>
    <s v="Arara"/>
    <x v="17"/>
    <n v="515"/>
    <n v="0.55000000000000004"/>
    <n v="0.56899999999999995"/>
    <n v="0.40699999999999997"/>
    <n v="6708.35"/>
    <n v="12"/>
    <x v="5258"/>
    <n v="1"/>
    <s v="Baixo"/>
    <x v="3"/>
    <n v="0"/>
    <n v="0"/>
  </r>
  <r>
    <s v="Puxinanã"/>
    <x v="17"/>
    <n v="467"/>
    <n v="0.61699999999999999"/>
    <n v="0.57399999999999995"/>
    <n v="0.54200000000000004"/>
    <n v="6597.8"/>
    <n v="4"/>
    <x v="5259"/>
    <n v="0"/>
    <s v="Médio"/>
    <x v="3"/>
    <n v="0"/>
    <n v="0"/>
  </r>
  <r>
    <s v="Jaqueira"/>
    <x v="5"/>
    <n v="500"/>
    <n v="0.57499999999999996"/>
    <n v="0.55700000000000005"/>
    <n v="0.45400000000000001"/>
    <n v="7704.66"/>
    <n v="2"/>
    <x v="5260"/>
    <n v="1"/>
    <s v="Médio"/>
    <x v="3"/>
    <n v="0"/>
    <n v="1"/>
  </r>
  <r>
    <s v="São José Do Campestre"/>
    <x v="16"/>
    <n v="630"/>
    <n v="0.61499999999999999"/>
    <n v="0.56399999999999995"/>
    <n v="0.52200000000000002"/>
    <n v="6912.52"/>
    <n v="5"/>
    <x v="5261"/>
    <n v="0"/>
    <s v="Médio"/>
    <x v="3"/>
    <n v="0"/>
    <n v="0"/>
  </r>
  <r>
    <s v="Divisa Nova"/>
    <x v="4"/>
    <n v="276"/>
    <n v="0.67"/>
    <n v="0.66"/>
    <n v="0.56999999999999995"/>
    <n v="14685.78"/>
    <n v="1"/>
    <x v="5262"/>
    <n v="0"/>
    <s v="Médio"/>
    <x v="0"/>
    <n v="0"/>
    <n v="1"/>
  </r>
  <r>
    <s v="Juruá"/>
    <x v="11"/>
    <n v="583"/>
    <n v="0.52200000000000002"/>
    <n v="0.53800000000000003"/>
    <n v="0.376"/>
    <n v="6535.08"/>
    <n v="1"/>
    <x v="5263"/>
    <n v="1"/>
    <s v="Baixo"/>
    <x v="4"/>
    <n v="0"/>
    <n v="1"/>
  </r>
  <r>
    <s v="Penaforte"/>
    <x v="9"/>
    <n v="495"/>
    <n v="0.65"/>
    <n v="0.56599999999999995"/>
    <n v="0.626"/>
    <n v="9967.16"/>
    <n v="1"/>
    <x v="5264"/>
    <n v="0"/>
    <s v="Médio"/>
    <x v="3"/>
    <n v="0"/>
    <n v="1"/>
  </r>
  <r>
    <s v="Heliópolis"/>
    <x v="7"/>
    <n v="311"/>
    <n v="0.56299999999999994"/>
    <n v="0.54700000000000004"/>
    <n v="0.437"/>
    <n v="6441"/>
    <n v="19"/>
    <x v="5265"/>
    <n v="1"/>
    <s v="Médio"/>
    <x v="3"/>
    <n v="0"/>
    <n v="0"/>
  </r>
  <r>
    <s v="São Pedro Da Água Branca"/>
    <x v="18"/>
    <n v="916"/>
    <n v="0.60499999999999998"/>
    <n v="0.57699999999999996"/>
    <n v="0.52300000000000002"/>
    <n v="7082.34"/>
    <n v="0"/>
    <x v="5266"/>
    <n v="0"/>
    <s v="Médio"/>
    <x v="3"/>
    <n v="0"/>
    <n v="1"/>
  </r>
  <r>
    <s v="Fagundes"/>
    <x v="17"/>
    <n v="364"/>
    <n v="0.56000000000000005"/>
    <n v="0.54300000000000004"/>
    <n v="0.432"/>
    <n v="7746.3"/>
    <n v="2"/>
    <x v="5267"/>
    <n v="1"/>
    <s v="Médio"/>
    <x v="3"/>
    <n v="0"/>
    <n v="1"/>
  </r>
  <r>
    <s v="Anahy"/>
    <x v="6"/>
    <n v="116"/>
    <n v="0.69499999999999995"/>
    <n v="0.67100000000000004"/>
    <n v="0.59299999999999997"/>
    <n v="30163.78"/>
    <n v="2"/>
    <x v="5268"/>
    <n v="0"/>
    <s v="Médio"/>
    <x v="2"/>
    <n v="0"/>
    <n v="1"/>
  </r>
  <r>
    <s v="Águas Frias"/>
    <x v="14"/>
    <n v="55"/>
    <n v="0.745"/>
    <n v="0.72799999999999998"/>
    <n v="0.66100000000000003"/>
    <n v="36583.79"/>
    <n v="6"/>
    <x v="5269"/>
    <n v="0"/>
    <s v="Alto"/>
    <x v="2"/>
    <n v="0"/>
    <n v="0"/>
  </r>
  <r>
    <s v="Lutécia"/>
    <x v="0"/>
    <n v="102"/>
    <n v="0.72"/>
    <n v="0.67"/>
    <n v="0.65900000000000003"/>
    <n v="32273.06"/>
    <n v="0"/>
    <x v="5270"/>
    <n v="0"/>
    <s v="Alto"/>
    <x v="0"/>
    <n v="0"/>
    <n v="1"/>
  </r>
  <r>
    <s v="Verdelândia"/>
    <x v="4"/>
    <n v="414"/>
    <n v="0.58399999999999996"/>
    <n v="0.54200000000000004"/>
    <n v="0.46200000000000002"/>
    <n v="9592.74"/>
    <n v="1"/>
    <x v="5271"/>
    <n v="1"/>
    <s v="Médio"/>
    <x v="0"/>
    <n v="0"/>
    <n v="1"/>
  </r>
  <r>
    <s v="Porto Barreiro"/>
    <x v="6"/>
    <n v="37"/>
    <n v="0.68799999999999994"/>
    <n v="0.67600000000000005"/>
    <n v="0.58799999999999997"/>
    <n v="24807.69"/>
    <n v="5"/>
    <x v="5272"/>
    <n v="0"/>
    <s v="Médio"/>
    <x v="2"/>
    <n v="0"/>
    <n v="0"/>
  </r>
  <r>
    <s v="Caém"/>
    <x v="7"/>
    <n v="251"/>
    <n v="0.54600000000000004"/>
    <n v="0.53500000000000003"/>
    <n v="0.434"/>
    <n v="8582.92"/>
    <n v="2"/>
    <x v="5273"/>
    <n v="1"/>
    <s v="Baixo"/>
    <x v="3"/>
    <n v="0"/>
    <n v="1"/>
  </r>
  <r>
    <s v="Joaquim Pires"/>
    <x v="22"/>
    <n v="253"/>
    <n v="0.52200000000000002"/>
    <n v="0.48499999999999999"/>
    <n v="0.38400000000000001"/>
    <n v="6189.62"/>
    <n v="2"/>
    <x v="5274"/>
    <n v="1"/>
    <s v="Baixo"/>
    <x v="3"/>
    <n v="0"/>
    <n v="1"/>
  </r>
  <r>
    <s v="Barão De Melgaço"/>
    <x v="8"/>
    <n v="212"/>
    <n v="0.6"/>
    <n v="0.59799999999999998"/>
    <n v="0.44"/>
    <n v="11066.77"/>
    <n v="4"/>
    <x v="5275"/>
    <n v="0"/>
    <s v="Médio"/>
    <x v="1"/>
    <n v="0"/>
    <n v="0"/>
  </r>
  <r>
    <s v="Sítio Novo Do Tocantins"/>
    <x v="20"/>
    <n v="354"/>
    <n v="0.60399999999999998"/>
    <n v="0.55000000000000004"/>
    <n v="0.52600000000000002"/>
    <n v="9467"/>
    <n v="1"/>
    <x v="5276"/>
    <n v="0"/>
    <s v="Médio"/>
    <x v="4"/>
    <n v="0"/>
    <n v="1"/>
  </r>
  <r>
    <s v="Itaara"/>
    <x v="3"/>
    <n v="208"/>
    <n v="0.76"/>
    <n v="0.76100000000000001"/>
    <n v="0.68700000000000006"/>
    <n v="16287.26"/>
    <n v="2"/>
    <x v="5277"/>
    <n v="0"/>
    <s v="Alto"/>
    <x v="2"/>
    <n v="0"/>
    <n v="1"/>
  </r>
  <r>
    <s v="Porto Firme"/>
    <x v="4"/>
    <n v="196"/>
    <n v="0.63400000000000001"/>
    <n v="0.61499999999999999"/>
    <n v="0.51600000000000001"/>
    <n v="7780.19"/>
    <n v="4"/>
    <x v="5278"/>
    <n v="0"/>
    <s v="Médio"/>
    <x v="0"/>
    <n v="0"/>
    <n v="0"/>
  </r>
  <r>
    <s v="Bom Lugar"/>
    <x v="18"/>
    <n v="409"/>
    <n v="0.56200000000000006"/>
    <n v="0.48599999999999999"/>
    <n v="0.49299999999999999"/>
    <n v="5408.78"/>
    <n v="4"/>
    <x v="5279"/>
    <n v="1"/>
    <s v="Médio"/>
    <x v="3"/>
    <n v="0"/>
    <n v="0"/>
  </r>
  <r>
    <s v="São José Da Varginha"/>
    <x v="4"/>
    <n v="112"/>
    <n v="0.7"/>
    <n v="0.68200000000000005"/>
    <n v="0.59699999999999998"/>
    <n v="18039.62"/>
    <n v="3"/>
    <x v="5280"/>
    <n v="0"/>
    <s v="Alto"/>
    <x v="0"/>
    <n v="0"/>
    <n v="0"/>
  </r>
  <r>
    <s v="Jaboti"/>
    <x v="6"/>
    <n v="135"/>
    <n v="0.71799999999999997"/>
    <n v="0.69899999999999995"/>
    <n v="0.64"/>
    <n v="16460.61"/>
    <n v="2"/>
    <x v="5281"/>
    <n v="0"/>
    <s v="Alto"/>
    <x v="2"/>
    <n v="0"/>
    <n v="1"/>
  </r>
  <r>
    <s v="Lagoa Dos Três Cantos"/>
    <x v="3"/>
    <n v="23"/>
    <n v="0.78900000000000003"/>
    <n v="0.76500000000000001"/>
    <n v="0.754"/>
    <n v="52140.27"/>
    <n v="3"/>
    <x v="5282"/>
    <n v="0"/>
    <s v="Alto"/>
    <x v="2"/>
    <n v="0"/>
    <n v="0"/>
  </r>
  <r>
    <s v="Pilar"/>
    <x v="17"/>
    <n v="515"/>
    <n v="0.57899999999999996"/>
    <n v="0.54400000000000004"/>
    <n v="0.46100000000000002"/>
    <n v="7243.53"/>
    <n v="16"/>
    <x v="5283"/>
    <n v="1"/>
    <s v="Médio"/>
    <x v="3"/>
    <n v="0"/>
    <n v="0"/>
  </r>
  <r>
    <s v="Turuçu"/>
    <x v="3"/>
    <n v="68"/>
    <n v="0.629"/>
    <n v="0.68500000000000005"/>
    <n v="0.44600000000000001"/>
    <n v="23918.6"/>
    <n v="2"/>
    <x v="5284"/>
    <n v="0"/>
    <s v="Médio"/>
    <x v="2"/>
    <n v="0"/>
    <n v="1"/>
  </r>
  <r>
    <s v="Inimutaba"/>
    <x v="4"/>
    <n v="216"/>
    <n v="0.66400000000000003"/>
    <n v="0.625"/>
    <n v="0.57899999999999996"/>
    <n v="11512.13"/>
    <n v="9"/>
    <x v="5285"/>
    <n v="0"/>
    <s v="Médio"/>
    <x v="0"/>
    <n v="0"/>
    <n v="0"/>
  </r>
  <r>
    <s v="Ipiguá"/>
    <x v="0"/>
    <n v="127"/>
    <n v="0.73"/>
    <n v="0.69599999999999995"/>
    <n v="0.66600000000000004"/>
    <n v="16786.900000000001"/>
    <n v="3"/>
    <x v="5286"/>
    <n v="0"/>
    <s v="Alto"/>
    <x v="0"/>
    <n v="0"/>
    <n v="0"/>
  </r>
  <r>
    <s v="Nova América Da Colina"/>
    <x v="6"/>
    <n v="156"/>
    <n v="0.69799999999999995"/>
    <n v="0.65500000000000003"/>
    <n v="0.64300000000000002"/>
    <n v="24108.33"/>
    <n v="2"/>
    <x v="5287"/>
    <n v="0"/>
    <s v="Médio"/>
    <x v="2"/>
    <n v="0"/>
    <n v="1"/>
  </r>
  <r>
    <s v="Reduto"/>
    <x v="4"/>
    <n v="241"/>
    <n v="0.629"/>
    <n v="0.64700000000000002"/>
    <n v="0.48"/>
    <n v="12075.59"/>
    <n v="2"/>
    <x v="5288"/>
    <n v="0"/>
    <s v="Médio"/>
    <x v="0"/>
    <n v="0"/>
    <n v="1"/>
  </r>
  <r>
    <s v="Nicolau Vergueiro"/>
    <x v="3"/>
    <n v="38"/>
    <n v="0.753"/>
    <n v="0.77200000000000002"/>
    <n v="0.66"/>
    <n v="48645.27"/>
    <n v="2"/>
    <x v="5289"/>
    <n v="0"/>
    <s v="Alto"/>
    <x v="2"/>
    <n v="0"/>
    <n v="1"/>
  </r>
  <r>
    <s v="Barra Do Jacaré"/>
    <x v="6"/>
    <n v="66"/>
    <n v="0.74"/>
    <n v="0.67800000000000005"/>
    <n v="0.747"/>
    <n v="30164.400000000001"/>
    <n v="1"/>
    <x v="5290"/>
    <n v="0"/>
    <s v="Alto"/>
    <x v="2"/>
    <n v="0"/>
    <n v="1"/>
  </r>
  <r>
    <s v="Vitória Das Missões"/>
    <x v="3"/>
    <n v="21"/>
    <n v="0.65500000000000003"/>
    <n v="0.65900000000000003"/>
    <n v="0.52600000000000002"/>
    <n v="24748.9"/>
    <n v="6"/>
    <x v="5291"/>
    <n v="0"/>
    <s v="Médio"/>
    <x v="2"/>
    <n v="0"/>
    <n v="0"/>
  </r>
  <r>
    <s v="Pedrinhas"/>
    <x v="21"/>
    <n v="446"/>
    <n v="0.59"/>
    <n v="0.56799999999999995"/>
    <n v="0.48599999999999999"/>
    <n v="8943.9599999999991"/>
    <n v="2"/>
    <x v="5292"/>
    <n v="1"/>
    <s v="Médio"/>
    <x v="3"/>
    <n v="0"/>
    <n v="1"/>
  </r>
  <r>
    <s v="Cerro Negro"/>
    <x v="14"/>
    <n v="40"/>
    <n v="0.621"/>
    <n v="0.63400000000000001"/>
    <n v="0.45500000000000002"/>
    <n v="25694.57"/>
    <n v="1"/>
    <x v="5293"/>
    <n v="0"/>
    <s v="Médio"/>
    <x v="2"/>
    <n v="0"/>
    <n v="1"/>
  </r>
  <r>
    <s v="Munhoz De Melo"/>
    <x v="6"/>
    <n v="134"/>
    <n v="0.72599999999999998"/>
    <n v="0.70399999999999996"/>
    <n v="0.63400000000000001"/>
    <n v="21592.97"/>
    <n v="1"/>
    <x v="5294"/>
    <n v="0"/>
    <s v="Alto"/>
    <x v="2"/>
    <n v="0"/>
    <n v="1"/>
  </r>
  <r>
    <s v="Aramari"/>
    <x v="7"/>
    <n v="282"/>
    <n v="0.58799999999999997"/>
    <n v="0.56799999999999995"/>
    <n v="0.47"/>
    <n v="7455.45"/>
    <n v="1"/>
    <x v="5295"/>
    <n v="1"/>
    <s v="Médio"/>
    <x v="3"/>
    <n v="0"/>
    <n v="1"/>
  </r>
  <r>
    <s v="São Felipe D'Oeste"/>
    <x v="23"/>
    <n v="80"/>
    <n v="0.64900000000000002"/>
    <n v="0.61499999999999999"/>
    <n v="0.57099999999999995"/>
    <n v="14022.48"/>
    <n v="2"/>
    <x v="5296"/>
    <n v="0"/>
    <s v="Médio"/>
    <x v="4"/>
    <n v="0"/>
    <n v="1"/>
  </r>
  <r>
    <s v="Sericita"/>
    <x v="4"/>
    <n v="226"/>
    <n v="0.56000000000000005"/>
    <n v="0.60199999999999998"/>
    <n v="0.375"/>
    <n v="11404.38"/>
    <n v="2"/>
    <x v="5297"/>
    <n v="1"/>
    <s v="Médio"/>
    <x v="0"/>
    <n v="0"/>
    <n v="1"/>
  </r>
  <r>
    <s v="Bonito De Santa Fé"/>
    <x v="17"/>
    <n v="580"/>
    <n v="0.57399999999999995"/>
    <n v="0.56399999999999995"/>
    <n v="0.42699999999999999"/>
    <n v="7155.41"/>
    <n v="13"/>
    <x v="5298"/>
    <n v="1"/>
    <s v="Médio"/>
    <x v="3"/>
    <n v="0"/>
    <n v="0"/>
  </r>
  <r>
    <s v="Ribeirão Do Largo"/>
    <x v="7"/>
    <n v="320"/>
    <n v="0.54"/>
    <n v="0.56599999999999995"/>
    <n v="0.36599999999999999"/>
    <n v="10788.01"/>
    <n v="1"/>
    <x v="5299"/>
    <n v="1"/>
    <s v="Baixo"/>
    <x v="3"/>
    <n v="0"/>
    <n v="1"/>
  </r>
  <r>
    <s v="Rio Branco Do Ivaí"/>
    <x v="6"/>
    <n v="55"/>
    <n v="0.64"/>
    <n v="0.624"/>
    <n v="0.53700000000000003"/>
    <n v="20551.759999999998"/>
    <n v="2"/>
    <x v="5300"/>
    <n v="0"/>
    <s v="Médio"/>
    <x v="2"/>
    <n v="0"/>
    <n v="1"/>
  </r>
  <r>
    <s v="Boa Esperança Do Iguaçu"/>
    <x v="6"/>
    <n v="58"/>
    <n v="0.7"/>
    <n v="0.67300000000000004"/>
    <n v="0.60199999999999998"/>
    <n v="31252.66"/>
    <n v="2"/>
    <x v="5301"/>
    <n v="0"/>
    <s v="Alto"/>
    <x v="2"/>
    <n v="0"/>
    <n v="1"/>
  </r>
  <r>
    <s v="Conquista D'Oeste"/>
    <x v="8"/>
    <n v="130"/>
    <n v="0.71799999999999997"/>
    <n v="0.70699999999999996"/>
    <n v="0.65"/>
    <n v="22125.95"/>
    <n v="1"/>
    <x v="5302"/>
    <n v="0"/>
    <s v="Alto"/>
    <x v="1"/>
    <n v="0"/>
    <n v="1"/>
  </r>
  <r>
    <s v="Espírito Santo Do Dourado"/>
    <x v="4"/>
    <n v="69"/>
    <n v="0.68500000000000005"/>
    <n v="0.66"/>
    <n v="0.57599999999999996"/>
    <n v="17905.580000000002"/>
    <n v="3"/>
    <x v="5303"/>
    <n v="0"/>
    <s v="Médio"/>
    <x v="0"/>
    <n v="0"/>
    <n v="0"/>
  </r>
  <r>
    <s v="Buritinópolis"/>
    <x v="10"/>
    <n v="150"/>
    <n v="0.7"/>
    <n v="0.72699999999999998"/>
    <n v="0.59099999999999997"/>
    <n v="24767.22"/>
    <n v="0"/>
    <x v="5304"/>
    <n v="0"/>
    <s v="Alto"/>
    <x v="1"/>
    <n v="0"/>
    <n v="1"/>
  </r>
  <r>
    <s v="Urutaí"/>
    <x v="10"/>
    <n v="86"/>
    <n v="0.73199999999999998"/>
    <n v="0.7"/>
    <n v="0.66600000000000004"/>
    <n v="26598.5"/>
    <n v="2"/>
    <x v="5305"/>
    <n v="0"/>
    <s v="Alto"/>
    <x v="1"/>
    <n v="0"/>
    <n v="1"/>
  </r>
  <r>
    <s v="Ivolândia"/>
    <x v="10"/>
    <n v="69"/>
    <n v="0.7"/>
    <n v="0.68"/>
    <n v="0.622"/>
    <n v="32392.68"/>
    <n v="0"/>
    <x v="5306"/>
    <n v="0"/>
    <s v="Alto"/>
    <x v="1"/>
    <n v="0"/>
    <n v="1"/>
  </r>
  <r>
    <s v="Porto Do Mangue"/>
    <x v="16"/>
    <n v="198"/>
    <n v="0.59"/>
    <n v="0.55800000000000005"/>
    <n v="0.504"/>
    <n v="12460.09"/>
    <n v="6"/>
    <x v="5307"/>
    <n v="1"/>
    <s v="Médio"/>
    <x v="3"/>
    <n v="0"/>
    <n v="0"/>
  </r>
  <r>
    <s v="Alto Paraíso"/>
    <x v="6"/>
    <n v="106"/>
    <n v="0.68"/>
    <n v="0.67700000000000005"/>
    <n v="0.55600000000000005"/>
    <n v="27446.02"/>
    <n v="2"/>
    <x v="5308"/>
    <n v="0"/>
    <s v="Médio"/>
    <x v="2"/>
    <n v="0"/>
    <n v="1"/>
  </r>
  <r>
    <s v="Araponga"/>
    <x v="4"/>
    <n v="174"/>
    <n v="0.53600000000000003"/>
    <n v="0.59699999999999998"/>
    <n v="0.33900000000000002"/>
    <n v="9741.56"/>
    <n v="5"/>
    <x v="5309"/>
    <n v="1"/>
    <s v="Baixo"/>
    <x v="0"/>
    <n v="0"/>
    <n v="0"/>
  </r>
  <r>
    <s v="Campina Do Simão"/>
    <x v="6"/>
    <n v="96"/>
    <n v="0.63"/>
    <n v="0.59799999999999998"/>
    <n v="0.52700000000000002"/>
    <n v="20321.32"/>
    <n v="1"/>
    <x v="5310"/>
    <n v="0"/>
    <s v="Médio"/>
    <x v="2"/>
    <n v="0"/>
    <n v="1"/>
  </r>
  <r>
    <s v="Itaguaçu Da Bahia"/>
    <x v="7"/>
    <n v="182"/>
    <n v="0.56200000000000006"/>
    <n v="0.55000000000000004"/>
    <n v="0.435"/>
    <n v="5670.33"/>
    <n v="0"/>
    <x v="5311"/>
    <n v="1"/>
    <s v="Médio"/>
    <x v="3"/>
    <n v="0"/>
    <n v="1"/>
  </r>
  <r>
    <s v="Sul Brasil"/>
    <x v="14"/>
    <n v="39"/>
    <n v="0.71"/>
    <n v="0.71299999999999997"/>
    <n v="0.59499999999999997"/>
    <n v="31764.87"/>
    <n v="3"/>
    <x v="5312"/>
    <n v="0"/>
    <s v="Alto"/>
    <x v="2"/>
    <n v="0"/>
    <n v="0"/>
  </r>
  <r>
    <s v="Motuca"/>
    <x v="0"/>
    <n v="164"/>
    <n v="0.74099999999999999"/>
    <n v="0.68500000000000005"/>
    <n v="0.69099999999999995"/>
    <n v="17702.09"/>
    <n v="2"/>
    <x v="5313"/>
    <n v="0"/>
    <s v="Alto"/>
    <x v="0"/>
    <n v="0"/>
    <n v="1"/>
  </r>
  <r>
    <s v="Banzaê"/>
    <x v="7"/>
    <n v="247"/>
    <n v="0.57899999999999996"/>
    <n v="0.53900000000000003"/>
    <n v="0.46800000000000003"/>
    <n v="5980.19"/>
    <n v="13"/>
    <x v="5314"/>
    <n v="1"/>
    <s v="Médio"/>
    <x v="3"/>
    <n v="0"/>
    <n v="0"/>
  </r>
  <r>
    <s v="Santa Rita De Minas"/>
    <x v="4"/>
    <n v="252"/>
    <n v="0.61299999999999999"/>
    <n v="0.627"/>
    <n v="0.46400000000000002"/>
    <n v="11562.09"/>
    <n v="1"/>
    <x v="5315"/>
    <n v="0"/>
    <s v="Médio"/>
    <x v="0"/>
    <n v="0"/>
    <n v="1"/>
  </r>
  <r>
    <s v="Chaval"/>
    <x v="9"/>
    <n v="596"/>
    <n v="0.58599999999999997"/>
    <n v="0.52400000000000002"/>
    <n v="0.53600000000000003"/>
    <n v="6305.65"/>
    <n v="2"/>
    <x v="5316"/>
    <n v="1"/>
    <s v="Médio"/>
    <x v="3"/>
    <n v="0"/>
    <n v="1"/>
  </r>
  <r>
    <s v="Itamari"/>
    <x v="7"/>
    <n v="408"/>
    <n v="0.57799999999999996"/>
    <n v="0.59499999999999997"/>
    <n v="0.45400000000000001"/>
    <n v="9497.68"/>
    <n v="1"/>
    <x v="5317"/>
    <n v="1"/>
    <s v="Médio"/>
    <x v="3"/>
    <n v="0"/>
    <n v="1"/>
  </r>
  <r>
    <s v="Pedras De Maria Da Cruz"/>
    <x v="4"/>
    <n v="435"/>
    <n v="0.61399999999999999"/>
    <n v="0.56399999999999995"/>
    <n v="0.52100000000000002"/>
    <n v="7077.81"/>
    <n v="4"/>
    <x v="5318"/>
    <n v="0"/>
    <s v="Médio"/>
    <x v="0"/>
    <n v="0"/>
    <n v="0"/>
  </r>
  <r>
    <s v="Pureza"/>
    <x v="16"/>
    <n v="193"/>
    <n v="0.56999999999999995"/>
    <n v="0.51600000000000001"/>
    <n v="0.45600000000000002"/>
    <n v="8423.0400000000009"/>
    <n v="2"/>
    <x v="5319"/>
    <n v="1"/>
    <s v="Médio"/>
    <x v="3"/>
    <n v="0"/>
    <n v="1"/>
  </r>
  <r>
    <s v="Bannach"/>
    <x v="12"/>
    <n v="94"/>
    <n v="0.59399999999999997"/>
    <n v="0.63500000000000001"/>
    <n v="0.42"/>
    <n v="24621.05"/>
    <n v="1"/>
    <x v="5320"/>
    <n v="1"/>
    <s v="Médio"/>
    <x v="4"/>
    <n v="0"/>
    <n v="1"/>
  </r>
  <r>
    <s v="Iguaracy"/>
    <x v="5"/>
    <n v="402"/>
    <n v="0.59799999999999998"/>
    <n v="0.57999999999999996"/>
    <n v="0.48"/>
    <n v="6528.68"/>
    <n v="4"/>
    <x v="5321"/>
    <n v="1"/>
    <s v="Médio"/>
    <x v="3"/>
    <n v="0"/>
    <n v="0"/>
  </r>
  <r>
    <s v="Santa Cruz Da Baixa Verde"/>
    <x v="5"/>
    <n v="348"/>
    <n v="0.61199999999999999"/>
    <n v="0.55700000000000005"/>
    <n v="0.52300000000000002"/>
    <n v="6355.37"/>
    <n v="9"/>
    <x v="5322"/>
    <n v="0"/>
    <s v="Médio"/>
    <x v="3"/>
    <n v="0"/>
    <n v="0"/>
  </r>
  <r>
    <s v="Santa Bárbara Do Leste"/>
    <x v="4"/>
    <n v="239"/>
    <n v="0.61299999999999999"/>
    <n v="0.60799999999999998"/>
    <n v="0.47299999999999998"/>
    <n v="9670.44"/>
    <n v="6"/>
    <x v="5323"/>
    <n v="0"/>
    <s v="Médio"/>
    <x v="0"/>
    <n v="0"/>
    <n v="0"/>
  </r>
  <r>
    <s v="Maraial"/>
    <x v="5"/>
    <n v="589"/>
    <n v="0.53400000000000003"/>
    <n v="0.54100000000000004"/>
    <n v="0.40300000000000002"/>
    <n v="6796.87"/>
    <n v="5"/>
    <x v="5324"/>
    <n v="1"/>
    <s v="Baixo"/>
    <x v="3"/>
    <n v="0"/>
    <n v="0"/>
  </r>
  <r>
    <s v="Miraíma"/>
    <x v="9"/>
    <n v="502"/>
    <n v="0.59"/>
    <n v="0.51"/>
    <n v="0.52300000000000002"/>
    <n v="5768.28"/>
    <n v="2"/>
    <x v="5325"/>
    <n v="1"/>
    <s v="Médio"/>
    <x v="3"/>
    <n v="0"/>
    <n v="1"/>
  </r>
  <r>
    <s v="Itainópolis"/>
    <x v="22"/>
    <n v="144"/>
    <n v="0.54100000000000004"/>
    <n v="0.54500000000000004"/>
    <n v="0.40100000000000002"/>
    <n v="6839.87"/>
    <n v="2"/>
    <x v="5326"/>
    <n v="1"/>
    <s v="Baixo"/>
    <x v="3"/>
    <n v="0"/>
    <n v="1"/>
  </r>
  <r>
    <s v="Piraí Do Norte"/>
    <x v="7"/>
    <n v="302"/>
    <n v="0.53"/>
    <n v="0.54600000000000004"/>
    <n v="0.36299999999999999"/>
    <n v="7446.57"/>
    <n v="2"/>
    <x v="5327"/>
    <n v="1"/>
    <s v="Baixo"/>
    <x v="3"/>
    <n v="0"/>
    <n v="1"/>
  </r>
  <r>
    <s v="Mambaí"/>
    <x v="10"/>
    <n v="378"/>
    <n v="0.626"/>
    <n v="0.61"/>
    <n v="0.49399999999999999"/>
    <n v="9424.74"/>
    <n v="3"/>
    <x v="5328"/>
    <n v="0"/>
    <s v="Médio"/>
    <x v="1"/>
    <n v="0"/>
    <n v="0"/>
  </r>
  <r>
    <s v="Ponte Alta Do Tocantins"/>
    <x v="20"/>
    <n v="361"/>
    <n v="0.624"/>
    <n v="0.58699999999999997"/>
    <n v="0.53100000000000003"/>
    <n v="9670.61"/>
    <n v="0"/>
    <x v="5329"/>
    <n v="0"/>
    <s v="Médio"/>
    <x v="4"/>
    <n v="0"/>
    <n v="1"/>
  </r>
  <r>
    <s v="Nova Ibiá"/>
    <x v="7"/>
    <n v="166"/>
    <n v="0.56999999999999995"/>
    <n v="0.62"/>
    <n v="0.41899999999999998"/>
    <n v="10793.64"/>
    <n v="0"/>
    <x v="5330"/>
    <n v="1"/>
    <s v="Médio"/>
    <x v="3"/>
    <n v="0"/>
    <n v="1"/>
  </r>
  <r>
    <s v="Bernardo Sayão"/>
    <x v="20"/>
    <n v="175"/>
    <n v="0.63800000000000001"/>
    <n v="0.60599999999999998"/>
    <n v="0.57299999999999995"/>
    <n v="16691.66"/>
    <n v="0"/>
    <x v="5331"/>
    <n v="0"/>
    <s v="Médio"/>
    <x v="4"/>
    <n v="0"/>
    <n v="1"/>
  </r>
  <r>
    <s v="Serra Negra Do Norte"/>
    <x v="16"/>
    <n v="305"/>
    <n v="0.59699999999999998"/>
    <n v="0.57799999999999996"/>
    <n v="0.46800000000000003"/>
    <n v="9264.07"/>
    <n v="9"/>
    <x v="5332"/>
    <n v="1"/>
    <s v="Médio"/>
    <x v="3"/>
    <n v="0"/>
    <n v="0"/>
  </r>
  <r>
    <s v="Bela Vista Do Maranhão"/>
    <x v="18"/>
    <n v="425"/>
    <n v="0.55000000000000004"/>
    <n v="0.51500000000000001"/>
    <n v="0.45"/>
    <n v="6828.18"/>
    <n v="0"/>
    <x v="5333"/>
    <n v="1"/>
    <s v="Baixo"/>
    <x v="3"/>
    <n v="0"/>
    <n v="1"/>
  </r>
  <r>
    <s v="Icaraí De Minas"/>
    <x v="4"/>
    <n v="196"/>
    <n v="0.624"/>
    <n v="0.56999999999999995"/>
    <n v="0.53300000000000003"/>
    <n v="6404.19"/>
    <n v="4"/>
    <x v="5334"/>
    <n v="0"/>
    <s v="Médio"/>
    <x v="0"/>
    <n v="0"/>
    <n v="0"/>
  </r>
  <r>
    <s v="Santa Cruz De Minas"/>
    <x v="4"/>
    <n v="398"/>
    <n v="0.70599999999999996"/>
    <n v="0.66"/>
    <n v="0.63600000000000001"/>
    <n v="8820.93"/>
    <n v="2"/>
    <x v="5335"/>
    <n v="0"/>
    <s v="Alto"/>
    <x v="0"/>
    <n v="0"/>
    <n v="1"/>
  </r>
  <r>
    <s v="Luminárias"/>
    <x v="4"/>
    <n v="212"/>
    <n v="0.68"/>
    <n v="0.65600000000000003"/>
    <n v="0.57799999999999996"/>
    <n v="13407.53"/>
    <n v="2"/>
    <x v="5336"/>
    <n v="0"/>
    <s v="Médio"/>
    <x v="0"/>
    <n v="0"/>
    <n v="1"/>
  </r>
  <r>
    <s v="Jordão"/>
    <x v="26"/>
    <n v="261"/>
    <n v="0.46899999999999997"/>
    <n v="0.499"/>
    <n v="0.28299999999999997"/>
    <n v="9688.7900000000009"/>
    <n v="2"/>
    <x v="5337"/>
    <n v="1"/>
    <s v="Baixo"/>
    <x v="4"/>
    <n v="0"/>
    <n v="1"/>
  </r>
  <r>
    <s v="Pontalinda"/>
    <x v="0"/>
    <n v="169"/>
    <n v="0.7"/>
    <n v="0.67700000000000005"/>
    <n v="0.60399999999999998"/>
    <n v="16578.68"/>
    <n v="3"/>
    <x v="5338"/>
    <n v="0"/>
    <s v="Alto"/>
    <x v="0"/>
    <n v="0"/>
    <n v="0"/>
  </r>
  <r>
    <s v="Martins"/>
    <x v="16"/>
    <n v="304"/>
    <n v="0.622"/>
    <n v="0.57999999999999996"/>
    <n v="0.53800000000000003"/>
    <n v="8474.69"/>
    <n v="4"/>
    <x v="5339"/>
    <n v="0"/>
    <s v="Médio"/>
    <x v="3"/>
    <n v="0"/>
    <n v="0"/>
  </r>
  <r>
    <s v="Sítio Do Quinto"/>
    <x v="7"/>
    <n v="312"/>
    <n v="0.53"/>
    <n v="0.55200000000000005"/>
    <n v="0.39500000000000002"/>
    <n v="6436.44"/>
    <n v="15"/>
    <x v="5340"/>
    <n v="1"/>
    <s v="Baixo"/>
    <x v="3"/>
    <n v="0"/>
    <n v="0"/>
  </r>
  <r>
    <s v="Carrancas"/>
    <x v="4"/>
    <n v="142"/>
    <n v="0.72499999999999998"/>
    <n v="0.68700000000000006"/>
    <n v="0.63200000000000001"/>
    <n v="18025.71"/>
    <n v="2"/>
    <x v="5341"/>
    <n v="0"/>
    <s v="Alto"/>
    <x v="0"/>
    <n v="0"/>
    <n v="1"/>
  </r>
  <r>
    <s v="Aparecida Do Rio Negro"/>
    <x v="20"/>
    <n v="263"/>
    <n v="0.65"/>
    <n v="0.59299999999999997"/>
    <n v="0.58799999999999997"/>
    <n v="15737.61"/>
    <n v="0"/>
    <x v="5342"/>
    <n v="0"/>
    <s v="Médio"/>
    <x v="4"/>
    <n v="0"/>
    <n v="1"/>
  </r>
  <r>
    <s v="Triunfo"/>
    <x v="17"/>
    <n v="267"/>
    <n v="0.60899999999999999"/>
    <n v="0.57799999999999996"/>
    <n v="0.501"/>
    <n v="7721.82"/>
    <n v="6"/>
    <x v="5343"/>
    <n v="0"/>
    <s v="Médio"/>
    <x v="3"/>
    <n v="0"/>
    <n v="0"/>
  </r>
  <r>
    <s v="Palmeirina"/>
    <x v="5"/>
    <n v="346"/>
    <n v="0.55000000000000004"/>
    <n v="0.55400000000000005"/>
    <n v="0.438"/>
    <n v="9242.18"/>
    <n v="8"/>
    <x v="5344"/>
    <n v="1"/>
    <s v="Baixo"/>
    <x v="3"/>
    <n v="0"/>
    <n v="0"/>
  </r>
  <r>
    <s v="Bom Jesus Do Amparo"/>
    <x v="4"/>
    <n v="119"/>
    <n v="0.68"/>
    <n v="0.65500000000000003"/>
    <n v="0.58199999999999996"/>
    <n v="12108.16"/>
    <n v="3"/>
    <x v="5345"/>
    <n v="0"/>
    <s v="Médio"/>
    <x v="0"/>
    <n v="0"/>
    <n v="0"/>
  </r>
  <r>
    <s v="Nossa Senhora Das Graças"/>
    <x v="6"/>
    <n v="134"/>
    <n v="0.71"/>
    <n v="0.67900000000000005"/>
    <n v="0.63100000000000001"/>
    <n v="17712.27"/>
    <n v="2"/>
    <x v="5346"/>
    <n v="0"/>
    <s v="Alto"/>
    <x v="2"/>
    <n v="0"/>
    <n v="1"/>
  </r>
  <r>
    <s v="Macedônia"/>
    <x v="0"/>
    <n v="120"/>
    <n v="0.74"/>
    <n v="0.70499999999999996"/>
    <n v="0.67500000000000004"/>
    <n v="19178.36"/>
    <n v="0"/>
    <x v="5347"/>
    <n v="0"/>
    <s v="Alto"/>
    <x v="0"/>
    <n v="0"/>
    <n v="1"/>
  </r>
  <r>
    <s v="Ilha Das Flores"/>
    <x v="21"/>
    <n v="481"/>
    <n v="0.56200000000000006"/>
    <n v="0.51400000000000001"/>
    <n v="0.46899999999999997"/>
    <n v="8321.89"/>
    <n v="0"/>
    <x v="5348"/>
    <n v="1"/>
    <s v="Médio"/>
    <x v="3"/>
    <n v="0"/>
    <n v="1"/>
  </r>
  <r>
    <s v="Ribamar Fiquene"/>
    <x v="18"/>
    <n v="323"/>
    <n v="0.61499999999999999"/>
    <n v="0.59199999999999997"/>
    <n v="0.52700000000000002"/>
    <n v="9349.92"/>
    <n v="0"/>
    <x v="5349"/>
    <n v="0"/>
    <s v="Médio"/>
    <x v="3"/>
    <n v="0"/>
    <n v="1"/>
  </r>
  <r>
    <s v="Peri Mirim"/>
    <x v="18"/>
    <n v="196"/>
    <n v="0.59899999999999998"/>
    <n v="0.50600000000000001"/>
    <n v="0.57199999999999995"/>
    <n v="5063.41"/>
    <n v="1"/>
    <x v="5350"/>
    <n v="1"/>
    <s v="Médio"/>
    <x v="3"/>
    <n v="0"/>
    <n v="1"/>
  </r>
  <r>
    <s v="Campo Redondo"/>
    <x v="16"/>
    <n v="323"/>
    <n v="0.626"/>
    <n v="0.55400000000000005"/>
    <n v="0.58399999999999996"/>
    <n v="6358.78"/>
    <n v="22"/>
    <x v="5351"/>
    <n v="0"/>
    <s v="Médio"/>
    <x v="3"/>
    <n v="0"/>
    <n v="0"/>
  </r>
  <r>
    <s v="Chapadão Do Lageado"/>
    <x v="14"/>
    <n v="26"/>
    <n v="0.7"/>
    <n v="0.68"/>
    <n v="0.61599999999999999"/>
    <n v="24136.93"/>
    <n v="1"/>
    <x v="5352"/>
    <n v="0"/>
    <s v="Alto"/>
    <x v="2"/>
    <n v="0"/>
    <n v="1"/>
  </r>
  <r>
    <s v="Bocaina Do Sul"/>
    <x v="14"/>
    <n v="56"/>
    <n v="0.64700000000000002"/>
    <n v="0.64200000000000002"/>
    <n v="0.54900000000000004"/>
    <n v="20560.29"/>
    <n v="5"/>
    <x v="5353"/>
    <n v="0"/>
    <s v="Médio"/>
    <x v="2"/>
    <n v="0"/>
    <n v="0"/>
  </r>
  <r>
    <s v="Centro Do Guilherme"/>
    <x v="18"/>
    <n v="573"/>
    <n v="0.54200000000000004"/>
    <n v="0.51"/>
    <n v="0.442"/>
    <n v="5307.2"/>
    <n v="1"/>
    <x v="5354"/>
    <n v="1"/>
    <s v="Baixo"/>
    <x v="3"/>
    <n v="0"/>
    <n v="1"/>
  </r>
  <r>
    <s v="Chã Preta"/>
    <x v="19"/>
    <n v="350"/>
    <n v="0.57499999999999996"/>
    <n v="0.53700000000000003"/>
    <n v="0.48099999999999998"/>
    <n v="9422.08"/>
    <n v="1"/>
    <x v="5355"/>
    <n v="1"/>
    <s v="Médio"/>
    <x v="3"/>
    <n v="0"/>
    <n v="1"/>
  </r>
  <r>
    <s v="Groaíras"/>
    <x v="9"/>
    <n v="400"/>
    <n v="0.63300000000000001"/>
    <n v="0.58499999999999996"/>
    <n v="0.59799999999999998"/>
    <n v="6386.3"/>
    <n v="11"/>
    <x v="5356"/>
    <n v="0"/>
    <s v="Médio"/>
    <x v="3"/>
    <n v="0"/>
    <n v="0"/>
  </r>
  <r>
    <s v="Umbuzeiro"/>
    <x v="17"/>
    <n v="269"/>
    <n v="0.58399999999999996"/>
    <n v="0.54500000000000004"/>
    <n v="0.51400000000000001"/>
    <n v="7024.77"/>
    <n v="2"/>
    <x v="5357"/>
    <n v="1"/>
    <s v="Médio"/>
    <x v="3"/>
    <n v="0"/>
    <n v="1"/>
  </r>
  <r>
    <s v="Santo Antônio Do Palma"/>
    <x v="3"/>
    <n v="21"/>
    <n v="0.76400000000000001"/>
    <n v="0.78700000000000003"/>
    <n v="0.66500000000000004"/>
    <n v="31598.84"/>
    <n v="0"/>
    <x v="5358"/>
    <n v="0"/>
    <s v="Alto"/>
    <x v="2"/>
    <n v="0"/>
    <n v="1"/>
  </r>
  <r>
    <s v="Godofredo Viana"/>
    <x v="18"/>
    <n v="529"/>
    <n v="0.60399999999999998"/>
    <n v="0.53700000000000003"/>
    <n v="0.54600000000000004"/>
    <n v="5946.04"/>
    <n v="1"/>
    <x v="5359"/>
    <n v="0"/>
    <s v="Médio"/>
    <x v="3"/>
    <n v="0"/>
    <n v="1"/>
  </r>
  <r>
    <s v="Sete De Setembro"/>
    <x v="3"/>
    <n v="19"/>
    <n v="0.68"/>
    <n v="0.68200000000000005"/>
    <n v="0.57699999999999996"/>
    <n v="32300.18"/>
    <n v="1"/>
    <x v="5360"/>
    <n v="0"/>
    <s v="Médio"/>
    <x v="2"/>
    <n v="0"/>
    <n v="1"/>
  </r>
  <r>
    <s v="Augusto De Lima"/>
    <x v="4"/>
    <n v="180"/>
    <n v="0.66"/>
    <n v="0.622"/>
    <n v="0.55700000000000005"/>
    <n v="13605.42"/>
    <n v="4"/>
    <x v="5361"/>
    <n v="0"/>
    <s v="Médio"/>
    <x v="0"/>
    <n v="0"/>
    <n v="0"/>
  </r>
  <r>
    <s v="Lagoa Grande Do Maranhão"/>
    <x v="18"/>
    <n v="496"/>
    <n v="0.502"/>
    <n v="0.48"/>
    <n v="0.36"/>
    <n v="6102.82"/>
    <n v="1"/>
    <x v="5362"/>
    <n v="1"/>
    <s v="Baixo"/>
    <x v="3"/>
    <n v="0"/>
    <n v="1"/>
  </r>
  <r>
    <s v="Ipiranga Do Piauí"/>
    <x v="22"/>
    <n v="373"/>
    <n v="0.63"/>
    <n v="0.56000000000000005"/>
    <n v="0.58299999999999996"/>
    <n v="7101.25"/>
    <n v="0"/>
    <x v="5363"/>
    <n v="0"/>
    <s v="Médio"/>
    <x v="3"/>
    <n v="0"/>
    <n v="1"/>
  </r>
  <r>
    <s v="Cana Verde"/>
    <x v="4"/>
    <n v="195"/>
    <n v="0.65"/>
    <n v="0.65200000000000002"/>
    <n v="0.51200000000000001"/>
    <n v="11841.79"/>
    <n v="2"/>
    <x v="5364"/>
    <n v="0"/>
    <s v="Médio"/>
    <x v="0"/>
    <n v="0"/>
    <n v="1"/>
  </r>
  <r>
    <s v="Aratuípe"/>
    <x v="7"/>
    <n v="359"/>
    <n v="0.57499999999999996"/>
    <n v="0.56999999999999995"/>
    <n v="0.443"/>
    <n v="7360.55"/>
    <n v="15"/>
    <x v="5365"/>
    <n v="1"/>
    <s v="Médio"/>
    <x v="3"/>
    <n v="0"/>
    <n v="0"/>
  </r>
  <r>
    <s v="São Mamede"/>
    <x v="17"/>
    <n v="348"/>
    <n v="0.64"/>
    <n v="0.61699999999999999"/>
    <n v="0.55800000000000005"/>
    <n v="8683.59"/>
    <n v="12"/>
    <x v="5366"/>
    <n v="0"/>
    <s v="Médio"/>
    <x v="3"/>
    <n v="0"/>
    <n v="0"/>
  </r>
  <r>
    <s v="Feira Nova Do Maranhão"/>
    <x v="18"/>
    <n v="155"/>
    <n v="0.53200000000000003"/>
    <n v="0.51100000000000001"/>
    <n v="0.40500000000000003"/>
    <n v="8045.02"/>
    <n v="5"/>
    <x v="5367"/>
    <n v="1"/>
    <s v="Baixo"/>
    <x v="3"/>
    <n v="0"/>
    <n v="0"/>
  </r>
  <r>
    <s v="Saltinho"/>
    <x v="14"/>
    <n v="79"/>
    <n v="0.65400000000000003"/>
    <n v="0.63900000000000001"/>
    <n v="0.55100000000000005"/>
    <n v="17329"/>
    <n v="1"/>
    <x v="5368"/>
    <n v="0"/>
    <s v="Médio"/>
    <x v="2"/>
    <n v="0"/>
    <n v="1"/>
  </r>
  <r>
    <s v="Lajeado Novo"/>
    <x v="18"/>
    <n v="267"/>
    <n v="0.58899999999999997"/>
    <n v="0.56100000000000005"/>
    <n v="0.49399999999999999"/>
    <n v="9032.3799999999992"/>
    <n v="9"/>
    <x v="5369"/>
    <n v="1"/>
    <s v="Médio"/>
    <x v="3"/>
    <n v="0"/>
    <n v="0"/>
  </r>
  <r>
    <s v="Araguanã"/>
    <x v="20"/>
    <n v="259"/>
    <n v="0.60399999999999998"/>
    <n v="0.61699999999999999"/>
    <n v="0.47299999999999998"/>
    <n v="11980.53"/>
    <n v="0"/>
    <x v="5370"/>
    <n v="0"/>
    <s v="Médio"/>
    <x v="4"/>
    <n v="0"/>
    <n v="1"/>
  </r>
  <r>
    <s v="São Rafael"/>
    <x v="16"/>
    <n v="288"/>
    <n v="0.61099999999999999"/>
    <n v="0.58799999999999997"/>
    <n v="0.49299999999999999"/>
    <n v="7960.68"/>
    <n v="3"/>
    <x v="5371"/>
    <n v="0"/>
    <s v="Médio"/>
    <x v="3"/>
    <n v="0"/>
    <n v="0"/>
  </r>
  <r>
    <s v="Jesuânia"/>
    <x v="4"/>
    <n v="117"/>
    <n v="0.66"/>
    <n v="0.67500000000000004"/>
    <n v="0.50700000000000001"/>
    <n v="13555.6"/>
    <n v="2"/>
    <x v="5372"/>
    <n v="0"/>
    <s v="Médio"/>
    <x v="0"/>
    <n v="0"/>
    <n v="1"/>
  </r>
  <r>
    <s v="Toropi"/>
    <x v="3"/>
    <n v="21"/>
    <n v="0.68"/>
    <n v="0.68"/>
    <n v="0.56899999999999995"/>
    <n v="22232.33"/>
    <n v="2"/>
    <x v="5373"/>
    <n v="0"/>
    <s v="Médio"/>
    <x v="2"/>
    <n v="0"/>
    <n v="1"/>
  </r>
  <r>
    <s v="Princesa"/>
    <x v="14"/>
    <n v="72"/>
    <n v="0.70599999999999996"/>
    <n v="0.70099999999999996"/>
    <n v="0.61099999999999999"/>
    <n v="22888.080000000002"/>
    <n v="5"/>
    <x v="5374"/>
    <n v="0"/>
    <s v="Alto"/>
    <x v="2"/>
    <n v="0"/>
    <n v="0"/>
  </r>
  <r>
    <s v="Santa Helena"/>
    <x v="14"/>
    <n v="36"/>
    <n v="0.72699999999999998"/>
    <n v="0.70499999999999996"/>
    <n v="0.65300000000000002"/>
    <n v="28855.13"/>
    <n v="2"/>
    <x v="5375"/>
    <n v="0"/>
    <s v="Alto"/>
    <x v="2"/>
    <n v="0"/>
    <n v="1"/>
  </r>
  <r>
    <s v="Goianorte"/>
    <x v="20"/>
    <n v="167"/>
    <n v="0.621"/>
    <n v="0.59799999999999998"/>
    <n v="0.497"/>
    <n v="12775.33"/>
    <n v="0"/>
    <x v="5376"/>
    <n v="0"/>
    <s v="Médio"/>
    <x v="4"/>
    <n v="0"/>
    <n v="1"/>
  </r>
  <r>
    <s v="Deputado Irapuan Pinheiro"/>
    <x v="9"/>
    <n v="236"/>
    <n v="0.60899999999999999"/>
    <n v="0.54200000000000004"/>
    <n v="0.56200000000000006"/>
    <n v="6908.19"/>
    <n v="0"/>
    <x v="5377"/>
    <n v="0"/>
    <s v="Médio"/>
    <x v="3"/>
    <n v="0"/>
    <n v="1"/>
  </r>
  <r>
    <s v="Satubinha"/>
    <x v="18"/>
    <n v="355"/>
    <n v="0.49299999999999999"/>
    <n v="0.45"/>
    <n v="0.36899999999999999"/>
    <n v="4766.74"/>
    <n v="0"/>
    <x v="5378"/>
    <n v="1"/>
    <s v="Baixo"/>
    <x v="3"/>
    <n v="0"/>
    <n v="1"/>
  </r>
  <r>
    <s v="São Domingos"/>
    <x v="7"/>
    <n v="341"/>
    <n v="0.64"/>
    <n v="0.60099999999999998"/>
    <n v="0.57499999999999996"/>
    <n v="6969.45"/>
    <n v="9"/>
    <x v="5379"/>
    <n v="0"/>
    <s v="Médio"/>
    <x v="3"/>
    <n v="0"/>
    <n v="0"/>
  </r>
  <r>
    <s v="Itajá"/>
    <x v="16"/>
    <n v="388"/>
    <n v="0.624"/>
    <n v="0.58599999999999997"/>
    <n v="0.53900000000000003"/>
    <n v="8655.99"/>
    <n v="2"/>
    <x v="5380"/>
    <n v="0"/>
    <s v="Médio"/>
    <x v="3"/>
    <n v="0"/>
    <n v="1"/>
  </r>
  <r>
    <s v="Itaubal"/>
    <x v="24"/>
    <n v="144"/>
    <n v="0.57999999999999996"/>
    <n v="0.52800000000000002"/>
    <n v="0.47699999999999998"/>
    <n v="12847.32"/>
    <n v="12"/>
    <x v="5381"/>
    <n v="1"/>
    <s v="Médio"/>
    <x v="4"/>
    <n v="0"/>
    <n v="0"/>
  </r>
  <r>
    <s v="Toledo"/>
    <x v="4"/>
    <n v="132"/>
    <n v="0.66"/>
    <n v="0.66"/>
    <n v="0.54600000000000004"/>
    <n v="10463.530000000001"/>
    <n v="2"/>
    <x v="5382"/>
    <n v="0"/>
    <s v="Médio"/>
    <x v="0"/>
    <n v="0"/>
    <n v="1"/>
  </r>
  <r>
    <s v="Faxinalzinho"/>
    <x v="3"/>
    <n v="56"/>
    <n v="0.67"/>
    <n v="0.64600000000000002"/>
    <n v="0.57099999999999995"/>
    <n v="25383.119999999999"/>
    <n v="3"/>
    <x v="5383"/>
    <n v="0"/>
    <s v="Médio"/>
    <x v="2"/>
    <n v="0"/>
    <n v="0"/>
  </r>
  <r>
    <s v="Equador"/>
    <x v="16"/>
    <n v="172"/>
    <n v="0.623"/>
    <n v="0.57799999999999996"/>
    <n v="0.54600000000000004"/>
    <n v="10523.94"/>
    <n v="2"/>
    <x v="5384"/>
    <n v="0"/>
    <s v="Médio"/>
    <x v="3"/>
    <n v="0"/>
    <n v="1"/>
  </r>
  <r>
    <s v="Jandaíra"/>
    <x v="16"/>
    <n v="252"/>
    <n v="0.56899999999999995"/>
    <n v="0.56100000000000005"/>
    <n v="0.46200000000000002"/>
    <n v="9243.58"/>
    <n v="2"/>
    <x v="5385"/>
    <n v="1"/>
    <s v="Médio"/>
    <x v="3"/>
    <n v="0"/>
    <n v="1"/>
  </r>
  <r>
    <s v="São Pedro Das Missões"/>
    <x v="3"/>
    <n v="27"/>
    <n v="0.66400000000000003"/>
    <n v="0.64400000000000002"/>
    <n v="0.56599999999999995"/>
    <n v="32121.96"/>
    <n v="3"/>
    <x v="5386"/>
    <n v="0"/>
    <s v="Médio"/>
    <x v="2"/>
    <n v="0"/>
    <n v="0"/>
  </r>
  <r>
    <s v="Sarutaiá"/>
    <x v="0"/>
    <n v="167"/>
    <n v="0.68799999999999994"/>
    <n v="0.67900000000000005"/>
    <n v="0.60299999999999998"/>
    <n v="17169.580000000002"/>
    <n v="1"/>
    <x v="5387"/>
    <n v="0"/>
    <s v="Médio"/>
    <x v="0"/>
    <n v="0"/>
    <n v="1"/>
  </r>
  <r>
    <s v="Padre Carvalho"/>
    <x v="4"/>
    <n v="300"/>
    <n v="0.59899999999999998"/>
    <n v="0.57499999999999996"/>
    <n v="0.47099999999999997"/>
    <n v="9994.0499999999993"/>
    <n v="3"/>
    <x v="5388"/>
    <n v="1"/>
    <s v="Médio"/>
    <x v="0"/>
    <n v="0"/>
    <n v="0"/>
  </r>
  <r>
    <s v="Salto Do Céu"/>
    <x v="8"/>
    <n v="127"/>
    <n v="0.67"/>
    <n v="0.66100000000000003"/>
    <n v="0.56000000000000005"/>
    <n v="18332.07"/>
    <n v="0"/>
    <x v="5389"/>
    <n v="0"/>
    <s v="Médio"/>
    <x v="1"/>
    <n v="0"/>
    <n v="1"/>
  </r>
  <r>
    <s v="Elisiário"/>
    <x v="0"/>
    <n v="145"/>
    <n v="0.747"/>
    <n v="0.71099999999999997"/>
    <n v="0.71199999999999997"/>
    <n v="17926.03"/>
    <n v="3"/>
    <x v="5390"/>
    <n v="0"/>
    <s v="Alto"/>
    <x v="0"/>
    <n v="0"/>
    <n v="0"/>
  </r>
  <r>
    <s v="Marcolândia"/>
    <x v="22"/>
    <n v="564"/>
    <n v="0.56200000000000006"/>
    <n v="0.57799999999999996"/>
    <n v="0.438"/>
    <n v="7524.51"/>
    <n v="18"/>
    <x v="5391"/>
    <n v="1"/>
    <s v="Médio"/>
    <x v="3"/>
    <n v="0"/>
    <n v="0"/>
  </r>
  <r>
    <s v="Morrinhos Do Sul"/>
    <x v="3"/>
    <n v="22"/>
    <n v="0.71099999999999997"/>
    <n v="0.72"/>
    <n v="0.59299999999999997"/>
    <n v="19494.98"/>
    <n v="5"/>
    <x v="5392"/>
    <n v="0"/>
    <s v="Alto"/>
    <x v="2"/>
    <n v="0"/>
    <n v="0"/>
  </r>
  <r>
    <s v="Bom Jesus Do Tocantins"/>
    <x v="20"/>
    <n v="260"/>
    <n v="0.66"/>
    <n v="0.621"/>
    <n v="0.55500000000000005"/>
    <n v="13408.17"/>
    <n v="0"/>
    <x v="5393"/>
    <n v="0"/>
    <s v="Médio"/>
    <x v="4"/>
    <n v="0"/>
    <n v="1"/>
  </r>
  <r>
    <s v="Pracuúba"/>
    <x v="24"/>
    <n v="215"/>
    <n v="0.61399999999999999"/>
    <n v="0.53900000000000003"/>
    <n v="0.54400000000000004"/>
    <n v="13213.94"/>
    <n v="6"/>
    <x v="5394"/>
    <n v="0"/>
    <s v="Médio"/>
    <x v="4"/>
    <n v="0"/>
    <n v="0"/>
  </r>
  <r>
    <s v="Chapada Da Natividade"/>
    <x v="20"/>
    <n v="144"/>
    <n v="0.62"/>
    <n v="0.59"/>
    <n v="0.497"/>
    <n v="18274.93"/>
    <n v="1"/>
    <x v="5395"/>
    <n v="0"/>
    <s v="Médio"/>
    <x v="4"/>
    <n v="0"/>
    <n v="1"/>
  </r>
  <r>
    <s v="Canápolis"/>
    <x v="7"/>
    <n v="248"/>
    <n v="0.56499999999999995"/>
    <n v="0.53100000000000003"/>
    <n v="0.46300000000000002"/>
    <n v="6043.9"/>
    <n v="2"/>
    <x v="5396"/>
    <n v="1"/>
    <s v="Médio"/>
    <x v="3"/>
    <n v="0"/>
    <n v="1"/>
  </r>
  <r>
    <s v="Itaiçaba"/>
    <x v="9"/>
    <n v="222"/>
    <n v="0.66"/>
    <n v="0.58099999999999996"/>
    <n v="0.64200000000000002"/>
    <n v="7946.66"/>
    <n v="1"/>
    <x v="5397"/>
    <n v="0"/>
    <s v="Médio"/>
    <x v="3"/>
    <n v="0"/>
    <n v="1"/>
  </r>
  <r>
    <s v="Santa Rosa Do Purus"/>
    <x v="26"/>
    <n v="223"/>
    <n v="0.51700000000000002"/>
    <n v="0.51900000000000002"/>
    <n v="0.34"/>
    <n v="10150.15"/>
    <n v="1"/>
    <x v="5398"/>
    <n v="1"/>
    <s v="Baixo"/>
    <x v="4"/>
    <n v="0"/>
    <n v="1"/>
  </r>
  <r>
    <s v="Itumirim"/>
    <x v="4"/>
    <n v="230"/>
    <n v="0.72599999999999998"/>
    <n v="0.67500000000000004"/>
    <n v="0.67500000000000004"/>
    <n v="9797.19"/>
    <n v="3"/>
    <x v="5399"/>
    <n v="0"/>
    <s v="Alto"/>
    <x v="0"/>
    <n v="0"/>
    <n v="0"/>
  </r>
  <r>
    <s v="Nova Nazaré"/>
    <x v="8"/>
    <n v="74"/>
    <n v="0.59499999999999997"/>
    <n v="0.621"/>
    <n v="0.42699999999999999"/>
    <n v="17045.86"/>
    <n v="2"/>
    <x v="5400"/>
    <n v="1"/>
    <s v="Médio"/>
    <x v="1"/>
    <n v="0"/>
    <n v="1"/>
  </r>
  <r>
    <s v="Morpará"/>
    <x v="7"/>
    <n v="351"/>
    <n v="0.56000000000000005"/>
    <n v="0.53600000000000003"/>
    <n v="0.44400000000000001"/>
    <n v="6759.9"/>
    <n v="11"/>
    <x v="5401"/>
    <n v="1"/>
    <s v="Médio"/>
    <x v="3"/>
    <n v="0"/>
    <n v="0"/>
  </r>
  <r>
    <s v="Santana Do Maranhão"/>
    <x v="18"/>
    <n v="152"/>
    <n v="0.51"/>
    <n v="0.44500000000000001"/>
    <n v="0.39400000000000002"/>
    <n v="4586.67"/>
    <n v="20"/>
    <x v="5402"/>
    <n v="1"/>
    <s v="Baixo"/>
    <x v="3"/>
    <n v="0"/>
    <n v="0"/>
  </r>
  <r>
    <s v="Riachuelo"/>
    <x v="16"/>
    <n v="291"/>
    <n v="0.59"/>
    <n v="0.56100000000000005"/>
    <n v="0.48099999999999998"/>
    <n v="7584.29"/>
    <n v="1"/>
    <x v="5403"/>
    <n v="1"/>
    <s v="Médio"/>
    <x v="3"/>
    <n v="0"/>
    <n v="1"/>
  </r>
  <r>
    <s v="Vale De São Domingos"/>
    <x v="8"/>
    <n v="44"/>
    <n v="0.66"/>
    <n v="0.65800000000000003"/>
    <n v="0.56000000000000005"/>
    <n v="19832.61"/>
    <n v="3"/>
    <x v="5404"/>
    <n v="0"/>
    <s v="Médio"/>
    <x v="1"/>
    <n v="0"/>
    <n v="0"/>
  </r>
  <r>
    <s v="Pilões"/>
    <x v="17"/>
    <n v="265"/>
    <n v="0.56000000000000005"/>
    <n v="0.55900000000000005"/>
    <n v="0.40899999999999997"/>
    <n v="9036.8799999999992"/>
    <n v="4"/>
    <x v="5405"/>
    <n v="1"/>
    <s v="Médio"/>
    <x v="3"/>
    <n v="0"/>
    <n v="0"/>
  </r>
  <r>
    <s v="Barra De Santana"/>
    <x v="17"/>
    <n v="50"/>
    <n v="0.56999999999999995"/>
    <n v="0.52600000000000002"/>
    <n v="0.46500000000000002"/>
    <n v="7271.61"/>
    <n v="1"/>
    <x v="5406"/>
    <n v="1"/>
    <s v="Médio"/>
    <x v="3"/>
    <n v="0"/>
    <n v="1"/>
  </r>
  <r>
    <s v="Ubiretama"/>
    <x v="3"/>
    <n v="12"/>
    <n v="0.7"/>
    <n v="0.69099999999999995"/>
    <n v="0.61299999999999999"/>
    <n v="26630.85"/>
    <n v="2"/>
    <x v="5407"/>
    <n v="0"/>
    <s v="Alto"/>
    <x v="2"/>
    <n v="0"/>
    <n v="1"/>
  </r>
  <r>
    <s v="Currais"/>
    <x v="22"/>
    <n v="79"/>
    <n v="0.54200000000000004"/>
    <n v="0.49"/>
    <n v="0.438"/>
    <n v="12247.86"/>
    <n v="1"/>
    <x v="5408"/>
    <n v="1"/>
    <s v="Baixo"/>
    <x v="3"/>
    <n v="0"/>
    <n v="1"/>
  </r>
  <r>
    <s v="Japurá"/>
    <x v="11"/>
    <n v="369"/>
    <n v="0.52200000000000002"/>
    <n v="0.55200000000000005"/>
    <n v="0.34499999999999997"/>
    <n v="12701.43"/>
    <n v="0"/>
    <x v="5409"/>
    <n v="1"/>
    <s v="Baixo"/>
    <x v="4"/>
    <n v="0"/>
    <n v="1"/>
  </r>
  <r>
    <s v="Mateiros"/>
    <x v="20"/>
    <n v="144"/>
    <n v="0.60699999999999998"/>
    <n v="0.58599999999999997"/>
    <n v="0.46300000000000002"/>
    <n v="23007.87"/>
    <n v="0"/>
    <x v="5410"/>
    <n v="0"/>
    <s v="Médio"/>
    <x v="4"/>
    <n v="0"/>
    <n v="1"/>
  </r>
  <r>
    <s v="Paranapoema"/>
    <x v="6"/>
    <n v="144"/>
    <n v="0.71"/>
    <n v="0.68"/>
    <n v="0.629"/>
    <n v="19122.189999999999"/>
    <n v="2"/>
    <x v="5411"/>
    <n v="0"/>
    <s v="Alto"/>
    <x v="2"/>
    <n v="0"/>
    <n v="1"/>
  </r>
  <r>
    <s v="Uniflor"/>
    <x v="6"/>
    <n v="108"/>
    <n v="0.72"/>
    <n v="0.69"/>
    <n v="0.65500000000000003"/>
    <n v="22594.639999999999"/>
    <n v="2"/>
    <x v="5412"/>
    <n v="0"/>
    <s v="Alto"/>
    <x v="2"/>
    <n v="0"/>
    <n v="1"/>
  </r>
  <r>
    <s v="Inhacorá"/>
    <x v="3"/>
    <n v="81"/>
    <n v="0.67"/>
    <n v="0.64700000000000002"/>
    <n v="0.58499999999999996"/>
    <n v="25411.14"/>
    <n v="0"/>
    <x v="5413"/>
    <n v="0"/>
    <s v="Médio"/>
    <x v="2"/>
    <n v="0"/>
    <n v="1"/>
  </r>
  <r>
    <s v="São Vicente"/>
    <x v="16"/>
    <n v="205"/>
    <n v="0.64200000000000002"/>
    <n v="0.60599999999999998"/>
    <n v="0.55600000000000005"/>
    <n v="9101.98"/>
    <n v="2"/>
    <x v="5414"/>
    <n v="0"/>
    <s v="Médio"/>
    <x v="3"/>
    <n v="0"/>
    <n v="1"/>
  </r>
  <r>
    <s v="Porto Vitória"/>
    <x v="6"/>
    <n v="137"/>
    <n v="0.68500000000000005"/>
    <n v="0.67400000000000004"/>
    <n v="0.6"/>
    <n v="14025.29"/>
    <n v="6"/>
    <x v="5415"/>
    <n v="0"/>
    <s v="Médio"/>
    <x v="2"/>
    <n v="0"/>
    <n v="0"/>
  </r>
  <r>
    <s v="Pirapó"/>
    <x v="3"/>
    <n v="33"/>
    <n v="0.66900000000000004"/>
    <n v="0.65600000000000003"/>
    <n v="0.55300000000000005"/>
    <n v="21911.32"/>
    <n v="1"/>
    <x v="5416"/>
    <n v="0"/>
    <s v="Médio"/>
    <x v="2"/>
    <n v="0"/>
    <n v="1"/>
  </r>
  <r>
    <s v="Feira Nova"/>
    <x v="21"/>
    <n v="262"/>
    <n v="0.58399999999999996"/>
    <n v="0.54600000000000004"/>
    <n v="0.47299999999999998"/>
    <n v="10362.34"/>
    <n v="0"/>
    <x v="5417"/>
    <n v="1"/>
    <s v="Médio"/>
    <x v="3"/>
    <n v="0"/>
    <n v="1"/>
  </r>
  <r>
    <s v="Cabeceiras Do Piauí"/>
    <x v="22"/>
    <n v="102"/>
    <n v="0.58299999999999996"/>
    <n v="0.54"/>
    <n v="0.47599999999999998"/>
    <n v="5579.96"/>
    <n v="6"/>
    <x v="5418"/>
    <n v="1"/>
    <s v="Médio"/>
    <x v="3"/>
    <n v="0"/>
    <n v="0"/>
  </r>
  <r>
    <s v="Gado Bravo"/>
    <x v="17"/>
    <n v="56"/>
    <n v="0.51300000000000001"/>
    <n v="0.49099999999999999"/>
    <n v="0.373"/>
    <n v="6845.75"/>
    <n v="1"/>
    <x v="5419"/>
    <n v="1"/>
    <s v="Baixo"/>
    <x v="3"/>
    <n v="0"/>
    <n v="1"/>
  </r>
  <r>
    <s v="Simão Pereira"/>
    <x v="4"/>
    <n v="57"/>
    <n v="0.63800000000000001"/>
    <n v="0.64500000000000002"/>
    <n v="0.47799999999999998"/>
    <n v="21819.89"/>
    <n v="0"/>
    <x v="5420"/>
    <n v="0"/>
    <s v="Médio"/>
    <x v="0"/>
    <n v="0"/>
    <n v="1"/>
  </r>
  <r>
    <s v="Lagoinha"/>
    <x v="0"/>
    <n v="132"/>
    <n v="0.69299999999999995"/>
    <n v="0.68600000000000005"/>
    <n v="0.60899999999999999"/>
    <n v="11629.45"/>
    <n v="2"/>
    <x v="5421"/>
    <n v="0"/>
    <s v="Médio"/>
    <x v="0"/>
    <n v="0"/>
    <n v="1"/>
  </r>
  <r>
    <s v="Caiçara"/>
    <x v="17"/>
    <n v="316"/>
    <n v="0.59"/>
    <n v="0.57999999999999996"/>
    <n v="0.48799999999999999"/>
    <n v="7881.01"/>
    <n v="2"/>
    <x v="5422"/>
    <n v="1"/>
    <s v="Médio"/>
    <x v="3"/>
    <n v="0"/>
    <n v="1"/>
  </r>
  <r>
    <s v="Linha Nova"/>
    <x v="3"/>
    <n v="12"/>
    <n v="0.75"/>
    <n v="0.751"/>
    <n v="0.66200000000000003"/>
    <n v="33408.660000000003"/>
    <n v="5"/>
    <x v="5423"/>
    <n v="0"/>
    <s v="Alto"/>
    <x v="2"/>
    <n v="0"/>
    <n v="0"/>
  </r>
  <r>
    <s v="Érico Cardoso"/>
    <x v="7"/>
    <n v="98"/>
    <n v="0.58399999999999996"/>
    <n v="0.55800000000000005"/>
    <n v="0.47099999999999997"/>
    <n v="4985.01"/>
    <n v="15"/>
    <x v="5424"/>
    <n v="1"/>
    <s v="Médio"/>
    <x v="3"/>
    <n v="0"/>
    <n v="0"/>
  </r>
  <r>
    <s v="Cubati"/>
    <x v="17"/>
    <n v="363"/>
    <n v="0.56999999999999995"/>
    <n v="0.54500000000000004"/>
    <n v="0.44800000000000001"/>
    <n v="7847.54"/>
    <n v="1"/>
    <x v="5425"/>
    <n v="1"/>
    <s v="Médio"/>
    <x v="3"/>
    <n v="0"/>
    <n v="1"/>
  </r>
  <r>
    <s v="Comercinho"/>
    <x v="4"/>
    <n v="211"/>
    <n v="0.59299999999999997"/>
    <n v="0.56599999999999995"/>
    <n v="0.46200000000000002"/>
    <n v="7299.52"/>
    <n v="1"/>
    <x v="5426"/>
    <n v="1"/>
    <s v="Médio"/>
    <x v="0"/>
    <n v="0"/>
    <n v="1"/>
  </r>
  <r>
    <s v="Santa Tereza De Goiás"/>
    <x v="10"/>
    <n v="176"/>
    <n v="0.66500000000000004"/>
    <n v="0.63500000000000001"/>
    <n v="0.56100000000000005"/>
    <n v="14958.44"/>
    <n v="0"/>
    <x v="5427"/>
    <n v="0"/>
    <s v="Médio"/>
    <x v="1"/>
    <n v="0"/>
    <n v="1"/>
  </r>
  <r>
    <s v="Carvalhópolis"/>
    <x v="4"/>
    <n v="118"/>
    <n v="0.72"/>
    <n v="0.68799999999999994"/>
    <n v="0.64800000000000002"/>
    <n v="15606.61"/>
    <n v="1"/>
    <x v="5428"/>
    <n v="0"/>
    <s v="Alto"/>
    <x v="0"/>
    <n v="0"/>
    <n v="1"/>
  </r>
  <r>
    <s v="Mira Estrela"/>
    <x v="0"/>
    <n v="71"/>
    <n v="0.74299999999999999"/>
    <n v="0.69699999999999995"/>
    <n v="0.73099999999999998"/>
    <n v="18344.759999999998"/>
    <n v="3"/>
    <x v="5429"/>
    <n v="0"/>
    <s v="Alto"/>
    <x v="0"/>
    <n v="0"/>
    <n v="0"/>
  </r>
  <r>
    <s v="Santa Rita De Ibitipoca"/>
    <x v="4"/>
    <n v="112"/>
    <n v="0.63"/>
    <n v="0.625"/>
    <n v="0.505"/>
    <n v="15465.18"/>
    <n v="5"/>
    <x v="5430"/>
    <n v="0"/>
    <s v="Médio"/>
    <x v="0"/>
    <n v="0"/>
    <n v="0"/>
  </r>
  <r>
    <s v="Floreal"/>
    <x v="0"/>
    <n v="60"/>
    <n v="0.747"/>
    <n v="0.71"/>
    <n v="0.72599999999999998"/>
    <n v="18394.68"/>
    <n v="0"/>
    <x v="5431"/>
    <n v="0"/>
    <s v="Alto"/>
    <x v="0"/>
    <n v="0"/>
    <n v="1"/>
  </r>
  <r>
    <s v="Janduís"/>
    <x v="16"/>
    <n v="252"/>
    <n v="0.61499999999999999"/>
    <n v="0.56699999999999995"/>
    <n v="0.52900000000000003"/>
    <n v="10186.209999999999"/>
    <n v="2"/>
    <x v="5432"/>
    <n v="0"/>
    <s v="Médio"/>
    <x v="3"/>
    <n v="0"/>
    <n v="1"/>
  </r>
  <r>
    <s v="Manfrinópolis"/>
    <x v="6"/>
    <n v="27"/>
    <n v="0.64500000000000002"/>
    <n v="0.64200000000000002"/>
    <n v="0.52"/>
    <n v="18818.189999999999"/>
    <n v="0"/>
    <x v="5433"/>
    <n v="0"/>
    <s v="Médio"/>
    <x v="2"/>
    <n v="0"/>
    <n v="1"/>
  </r>
  <r>
    <s v="Vermelho Novo"/>
    <x v="4"/>
    <n v="107"/>
    <n v="0.61199999999999999"/>
    <n v="0.61"/>
    <n v="0.47499999999999998"/>
    <n v="11113.65"/>
    <n v="5"/>
    <x v="5434"/>
    <n v="0"/>
    <s v="Médio"/>
    <x v="0"/>
    <n v="0"/>
    <n v="0"/>
  </r>
  <r>
    <s v="Inajá"/>
    <x v="6"/>
    <n v="137"/>
    <n v="0.70499999999999996"/>
    <n v="0.67600000000000005"/>
    <n v="0.64100000000000001"/>
    <n v="17296.82"/>
    <n v="2"/>
    <x v="5435"/>
    <n v="0"/>
    <s v="Alto"/>
    <x v="2"/>
    <n v="0"/>
    <n v="1"/>
  </r>
  <r>
    <s v="Turmalina"/>
    <x v="0"/>
    <n v="48"/>
    <n v="0.73599999999999999"/>
    <n v="0.72399999999999998"/>
    <n v="0.67500000000000004"/>
    <n v="29157.67"/>
    <n v="0"/>
    <x v="5436"/>
    <n v="0"/>
    <s v="Alto"/>
    <x v="0"/>
    <n v="0"/>
    <n v="1"/>
  </r>
  <r>
    <s v="Candeal"/>
    <x v="7"/>
    <n v="181"/>
    <n v="0.59"/>
    <n v="0.55400000000000005"/>
    <n v="0.46500000000000002"/>
    <n v="6055.35"/>
    <n v="0"/>
    <x v="5437"/>
    <n v="1"/>
    <s v="Médio"/>
    <x v="3"/>
    <n v="0"/>
    <n v="1"/>
  </r>
  <r>
    <s v="Rubelita"/>
    <x v="4"/>
    <n v="159"/>
    <n v="0.57999999999999996"/>
    <n v="0.55200000000000005"/>
    <n v="0.443"/>
    <n v="7627.05"/>
    <n v="3"/>
    <x v="5438"/>
    <n v="1"/>
    <s v="Médio"/>
    <x v="0"/>
    <n v="0"/>
    <n v="0"/>
  </r>
  <r>
    <s v="Divinolândia De Minas"/>
    <x v="4"/>
    <n v="338"/>
    <n v="0.623"/>
    <n v="0.60299999999999998"/>
    <n v="0.495"/>
    <n v="7030.46"/>
    <n v="1"/>
    <x v="5439"/>
    <n v="0"/>
    <s v="Médio"/>
    <x v="0"/>
    <n v="0"/>
    <n v="1"/>
  </r>
  <r>
    <s v="Mampituba"/>
    <x v="3"/>
    <n v="15"/>
    <n v="0.64900000000000002"/>
    <n v="0.65"/>
    <n v="0.51700000000000002"/>
    <n v="17139.04"/>
    <n v="7"/>
    <x v="5440"/>
    <n v="0"/>
    <s v="Médio"/>
    <x v="2"/>
    <n v="0"/>
    <n v="0"/>
  </r>
  <r>
    <s v="Carneiros"/>
    <x v="19"/>
    <n v="427"/>
    <n v="0.52600000000000002"/>
    <n v="0.51700000000000002"/>
    <n v="0.39800000000000002"/>
    <n v="5819.47"/>
    <n v="0"/>
    <x v="5441"/>
    <n v="1"/>
    <s v="Baixo"/>
    <x v="3"/>
    <n v="0"/>
    <n v="1"/>
  </r>
  <r>
    <s v="Dirce Reis"/>
    <x v="0"/>
    <n v="57"/>
    <n v="0.74099999999999999"/>
    <n v="0.68600000000000005"/>
    <n v="0.70399999999999996"/>
    <n v="29611.09"/>
    <n v="1"/>
    <x v="5442"/>
    <n v="0"/>
    <s v="Alto"/>
    <x v="0"/>
    <n v="0"/>
    <n v="1"/>
  </r>
  <r>
    <s v="Coronel Xavier Chaves"/>
    <x v="4"/>
    <n v="92"/>
    <n v="0.67700000000000005"/>
    <n v="0.67"/>
    <n v="0.56299999999999994"/>
    <n v="15128.8"/>
    <n v="2"/>
    <x v="5443"/>
    <n v="0"/>
    <s v="Médio"/>
    <x v="0"/>
    <n v="0"/>
    <n v="1"/>
  </r>
  <r>
    <s v="Cedro De São João"/>
    <x v="21"/>
    <n v="353"/>
    <n v="0.623"/>
    <n v="0.60799999999999998"/>
    <n v="0.54300000000000004"/>
    <n v="8799.86"/>
    <n v="2"/>
    <x v="5444"/>
    <n v="0"/>
    <s v="Médio"/>
    <x v="3"/>
    <n v="0"/>
    <n v="1"/>
  </r>
  <r>
    <s v="Lagoa Bonita Do Sul"/>
    <x v="3"/>
    <n v="21"/>
    <n v="0.67"/>
    <n v="0.69599999999999995"/>
    <n v="0.53900000000000003"/>
    <n v="18278.91"/>
    <n v="5"/>
    <x v="5445"/>
    <n v="0"/>
    <s v="Médio"/>
    <x v="2"/>
    <n v="0"/>
    <n v="0"/>
  </r>
  <r>
    <s v="Cerro Grande"/>
    <x v="3"/>
    <n v="39"/>
    <n v="0.67400000000000004"/>
    <n v="0.67600000000000005"/>
    <n v="0.56299999999999994"/>
    <n v="21229.74"/>
    <n v="5"/>
    <x v="5446"/>
    <n v="0"/>
    <s v="Médio"/>
    <x v="2"/>
    <n v="0"/>
    <n v="0"/>
  </r>
  <r>
    <s v="Terezinha"/>
    <x v="5"/>
    <n v="224"/>
    <n v="0.54500000000000004"/>
    <n v="0.53600000000000003"/>
    <n v="0.42499999999999999"/>
    <n v="7313.97"/>
    <n v="5"/>
    <x v="5447"/>
    <n v="1"/>
    <s v="Baixo"/>
    <x v="3"/>
    <n v="0"/>
    <n v="0"/>
  </r>
  <r>
    <s v="Formosa Do Sul"/>
    <x v="14"/>
    <n v="45"/>
    <n v="0.71499999999999997"/>
    <n v="0.72799999999999998"/>
    <n v="0.59299999999999997"/>
    <n v="20179.36"/>
    <n v="4"/>
    <x v="5448"/>
    <n v="0"/>
    <s v="Alto"/>
    <x v="2"/>
    <n v="0"/>
    <n v="0"/>
  </r>
  <r>
    <s v="Cajapió"/>
    <x v="18"/>
    <n v="344"/>
    <n v="0.55000000000000004"/>
    <n v="0.46600000000000003"/>
    <n v="0.505"/>
    <n v="4689.38"/>
    <n v="0"/>
    <x v="5449"/>
    <n v="1"/>
    <s v="Baixo"/>
    <x v="3"/>
    <n v="0"/>
    <n v="1"/>
  </r>
  <r>
    <s v="São João Do Sabugi"/>
    <x v="16"/>
    <n v="251"/>
    <n v="0.65500000000000003"/>
    <n v="0.62"/>
    <n v="0.58099999999999996"/>
    <n v="8233.76"/>
    <n v="5"/>
    <x v="5450"/>
    <n v="0"/>
    <s v="Médio"/>
    <x v="3"/>
    <n v="0"/>
    <n v="0"/>
  </r>
  <r>
    <s v="Ererê"/>
    <x v="9"/>
    <n v="194"/>
    <n v="0.61"/>
    <n v="0.55100000000000005"/>
    <n v="0.54700000000000004"/>
    <n v="7192.11"/>
    <n v="1"/>
    <x v="5451"/>
    <n v="0"/>
    <s v="Médio"/>
    <x v="3"/>
    <n v="0"/>
    <n v="1"/>
  </r>
  <r>
    <s v="Entre Rios"/>
    <x v="14"/>
    <n v="55"/>
    <n v="0.65700000000000003"/>
    <n v="0.63800000000000001"/>
    <n v="0.55000000000000004"/>
    <n v="16199.91"/>
    <n v="2"/>
    <x v="5452"/>
    <n v="0"/>
    <s v="Médio"/>
    <x v="2"/>
    <n v="0"/>
    <n v="1"/>
  </r>
  <r>
    <s v="Areial"/>
    <x v="17"/>
    <n v="265"/>
    <n v="0.60799999999999998"/>
    <n v="0.57299999999999995"/>
    <n v="0.503"/>
    <n v="7364.21"/>
    <n v="9"/>
    <x v="5453"/>
    <n v="0"/>
    <s v="Médio"/>
    <x v="3"/>
    <n v="0"/>
    <n v="0"/>
  </r>
  <r>
    <s v="Rosário Da Limeira"/>
    <x v="4"/>
    <n v="99"/>
    <n v="0.66200000000000003"/>
    <n v="0.65300000000000002"/>
    <n v="0.54800000000000004"/>
    <n v="11168.04"/>
    <n v="1"/>
    <x v="5454"/>
    <n v="0"/>
    <s v="Médio"/>
    <x v="0"/>
    <n v="0"/>
    <n v="1"/>
  </r>
  <r>
    <s v="Montezuma"/>
    <x v="4"/>
    <n v="219"/>
    <n v="0.59"/>
    <n v="0.58699999999999997"/>
    <n v="0.42499999999999999"/>
    <n v="6269.74"/>
    <n v="1"/>
    <x v="5455"/>
    <n v="1"/>
    <s v="Médio"/>
    <x v="0"/>
    <n v="0"/>
    <n v="1"/>
  </r>
  <r>
    <s v="São Pedro Dos Crentes"/>
    <x v="18"/>
    <n v="191"/>
    <n v="0.6"/>
    <n v="0.55800000000000005"/>
    <n v="0.52400000000000002"/>
    <n v="11044.22"/>
    <n v="1"/>
    <x v="5456"/>
    <n v="0"/>
    <s v="Médio"/>
    <x v="3"/>
    <n v="0"/>
    <n v="1"/>
  </r>
  <r>
    <s v="Santo Antônio Do Retiro"/>
    <x v="4"/>
    <n v="96"/>
    <n v="0.56999999999999995"/>
    <n v="0.504"/>
    <n v="0.46899999999999997"/>
    <n v="6917.34"/>
    <n v="2"/>
    <x v="5457"/>
    <n v="1"/>
    <s v="Médio"/>
    <x v="0"/>
    <n v="0"/>
    <n v="1"/>
  </r>
  <r>
    <s v="Santana Dos Garrotes"/>
    <x v="17"/>
    <n v="196"/>
    <n v="0.59399999999999997"/>
    <n v="0.56799999999999995"/>
    <n v="0.47899999999999998"/>
    <n v="7145.36"/>
    <n v="2"/>
    <x v="5458"/>
    <n v="1"/>
    <s v="Médio"/>
    <x v="3"/>
    <n v="0"/>
    <n v="1"/>
  </r>
  <r>
    <s v="Conceição Do Tocantins"/>
    <x v="20"/>
    <n v="229"/>
    <n v="0.59"/>
    <n v="0.58799999999999997"/>
    <n v="0.47799999999999998"/>
    <n v="12027.47"/>
    <n v="0"/>
    <x v="5459"/>
    <n v="1"/>
    <s v="Médio"/>
    <x v="4"/>
    <n v="0"/>
    <n v="1"/>
  </r>
  <r>
    <s v="Mesópolis"/>
    <x v="0"/>
    <n v="82"/>
    <n v="0.72"/>
    <n v="0.67400000000000004"/>
    <n v="0.66600000000000004"/>
    <n v="26088.05"/>
    <n v="2"/>
    <x v="5460"/>
    <n v="0"/>
    <s v="Alto"/>
    <x v="0"/>
    <n v="0"/>
    <n v="1"/>
  </r>
  <r>
    <s v="Nova Itarana"/>
    <x v="7"/>
    <n v="185"/>
    <n v="0.52400000000000002"/>
    <n v="0.50800000000000001"/>
    <n v="0.38900000000000001"/>
    <n v="5987.79"/>
    <n v="4"/>
    <x v="5461"/>
    <n v="1"/>
    <s v="Baixo"/>
    <x v="3"/>
    <n v="0"/>
    <n v="0"/>
  </r>
  <r>
    <s v="Potiretama"/>
    <x v="9"/>
    <n v="159"/>
    <n v="0.60399999999999998"/>
    <n v="0.54400000000000004"/>
    <n v="0.53800000000000003"/>
    <n v="7864.06"/>
    <n v="0"/>
    <x v="5462"/>
    <n v="0"/>
    <s v="Médio"/>
    <x v="3"/>
    <n v="0"/>
    <n v="1"/>
  </r>
  <r>
    <s v="Antônio Martins"/>
    <x v="16"/>
    <n v="216"/>
    <n v="0.57799999999999996"/>
    <n v="0.55400000000000005"/>
    <n v="0.45800000000000002"/>
    <n v="6889.74"/>
    <n v="1"/>
    <x v="5463"/>
    <n v="1"/>
    <s v="Médio"/>
    <x v="3"/>
    <n v="0"/>
    <n v="1"/>
  </r>
  <r>
    <s v="Belmonte"/>
    <x v="14"/>
    <n v="84"/>
    <n v="0.70499999999999996"/>
    <n v="0.69899999999999995"/>
    <n v="0.61099999999999999"/>
    <n v="18336.12"/>
    <n v="3"/>
    <x v="5464"/>
    <n v="0"/>
    <s v="Alto"/>
    <x v="2"/>
    <n v="0"/>
    <n v="0"/>
  </r>
  <r>
    <s v="Isaías Coelho"/>
    <x v="22"/>
    <n v="118"/>
    <n v="0.57999999999999996"/>
    <n v="0.628"/>
    <n v="0.41"/>
    <n v="5881.54"/>
    <n v="17"/>
    <x v="5465"/>
    <n v="1"/>
    <s v="Médio"/>
    <x v="3"/>
    <n v="0"/>
    <n v="0"/>
  </r>
  <r>
    <s v="Bom Sucesso De Itararé"/>
    <x v="0"/>
    <n v="169"/>
    <n v="0.66"/>
    <n v="0.60499999999999998"/>
    <n v="0.61299999999999999"/>
    <n v="12797.53"/>
    <n v="2"/>
    <x v="5466"/>
    <n v="0"/>
    <s v="Médio"/>
    <x v="0"/>
    <n v="0"/>
    <n v="1"/>
  </r>
  <r>
    <s v="Cacimbas"/>
    <x v="17"/>
    <n v="120"/>
    <n v="0.52300000000000002"/>
    <n v="0.501"/>
    <n v="0.42499999999999999"/>
    <n v="6908.1"/>
    <n v="1"/>
    <x v="5467"/>
    <n v="1"/>
    <s v="Baixo"/>
    <x v="3"/>
    <n v="0"/>
    <n v="1"/>
  </r>
  <r>
    <s v="Relvado"/>
    <x v="3"/>
    <n v="5"/>
    <n v="0.73099999999999998"/>
    <n v="0.76500000000000001"/>
    <n v="0.58799999999999997"/>
    <n v="22403.94"/>
    <n v="1"/>
    <x v="5468"/>
    <n v="0"/>
    <s v="Alto"/>
    <x v="2"/>
    <n v="0"/>
    <n v="1"/>
  </r>
  <r>
    <s v="Coronel Martins"/>
    <x v="14"/>
    <n v="30"/>
    <n v="0.69599999999999995"/>
    <n v="0.67800000000000005"/>
    <n v="0.60899999999999999"/>
    <n v="19261.62"/>
    <n v="1"/>
    <x v="5469"/>
    <n v="0"/>
    <s v="Médio"/>
    <x v="2"/>
    <n v="0"/>
    <n v="1"/>
  </r>
  <r>
    <s v="Alto Bela Vista"/>
    <x v="14"/>
    <n v="28"/>
    <n v="0.755"/>
    <n v="0.73399999999999999"/>
    <n v="0.66400000000000003"/>
    <n v="24711.01"/>
    <n v="0"/>
    <x v="5470"/>
    <n v="0"/>
    <s v="Alto"/>
    <x v="2"/>
    <n v="0"/>
    <n v="1"/>
  </r>
  <r>
    <s v="Faria Lemos"/>
    <x v="4"/>
    <n v="115"/>
    <n v="0.68700000000000006"/>
    <n v="0.67800000000000005"/>
    <n v="0.59799999999999998"/>
    <n v="14382.77"/>
    <n v="1"/>
    <x v="5471"/>
    <n v="0"/>
    <s v="Médio"/>
    <x v="0"/>
    <n v="0"/>
    <n v="1"/>
  </r>
  <r>
    <s v="São José Da Vitória"/>
    <x v="7"/>
    <n v="352"/>
    <n v="0.54600000000000004"/>
    <n v="0.55300000000000005"/>
    <n v="0.42899999999999999"/>
    <n v="7984.37"/>
    <n v="0"/>
    <x v="5472"/>
    <n v="1"/>
    <s v="Baixo"/>
    <x v="3"/>
    <n v="0"/>
    <n v="1"/>
  </r>
  <r>
    <s v="São Bento Do Tocantins"/>
    <x v="20"/>
    <n v="191"/>
    <n v="0.60499999999999998"/>
    <n v="0.59499999999999997"/>
    <n v="0.50600000000000001"/>
    <n v="9343.51"/>
    <n v="0"/>
    <x v="5473"/>
    <n v="0"/>
    <s v="Médio"/>
    <x v="4"/>
    <n v="0"/>
    <n v="1"/>
  </r>
  <r>
    <s v="Jacaré Dos Homens"/>
    <x v="19"/>
    <n v="261"/>
    <n v="0.58299999999999996"/>
    <n v="0.54300000000000004"/>
    <n v="0.48099999999999998"/>
    <n v="8900.0400000000009"/>
    <n v="1"/>
    <x v="5474"/>
    <n v="1"/>
    <s v="Médio"/>
    <x v="3"/>
    <n v="0"/>
    <n v="1"/>
  </r>
  <r>
    <s v="Oratórios"/>
    <x v="4"/>
    <n v="182"/>
    <n v="0.63700000000000001"/>
    <n v="0.627"/>
    <n v="0.5"/>
    <n v="10070.33"/>
    <n v="1"/>
    <x v="5475"/>
    <n v="0"/>
    <s v="Médio"/>
    <x v="0"/>
    <n v="0"/>
    <n v="1"/>
  </r>
  <r>
    <s v="Santa Rosa De Lima"/>
    <x v="14"/>
    <n v="16"/>
    <n v="0.75700000000000001"/>
    <n v="0.72599999999999998"/>
    <n v="0.71"/>
    <n v="22136.1"/>
    <n v="1"/>
    <x v="5476"/>
    <n v="0"/>
    <s v="Alto"/>
    <x v="2"/>
    <n v="0"/>
    <n v="1"/>
  </r>
  <r>
    <s v="Tapiraí"/>
    <x v="4"/>
    <n v="51"/>
    <n v="0.66700000000000004"/>
    <n v="0.67"/>
    <n v="0.52200000000000002"/>
    <n v="24354.400000000001"/>
    <n v="2"/>
    <x v="5477"/>
    <n v="0"/>
    <s v="Médio"/>
    <x v="0"/>
    <n v="0"/>
    <n v="1"/>
  </r>
  <r>
    <s v="Cabaceiras"/>
    <x v="17"/>
    <n v="157"/>
    <n v="0.61099999999999999"/>
    <n v="0.57399999999999995"/>
    <n v="0.52300000000000002"/>
    <n v="8466.3799999999992"/>
    <n v="2"/>
    <x v="5478"/>
    <n v="0"/>
    <s v="Médio"/>
    <x v="3"/>
    <n v="0"/>
    <n v="1"/>
  </r>
  <r>
    <s v="Pedro Régis"/>
    <x v="17"/>
    <n v="156"/>
    <n v="0.54200000000000004"/>
    <n v="0.52900000000000003"/>
    <n v="0.39900000000000002"/>
    <n v="7653.39"/>
    <n v="1"/>
    <x v="5479"/>
    <n v="1"/>
    <s v="Baixo"/>
    <x v="3"/>
    <n v="0"/>
    <n v="1"/>
  </r>
  <r>
    <s v="Santa Cruz Do Piauí"/>
    <x v="22"/>
    <n v="225"/>
    <n v="0.60099999999999998"/>
    <n v="0.56999999999999995"/>
    <n v="0.53"/>
    <n v="7544.7"/>
    <n v="2"/>
    <x v="5480"/>
    <n v="0"/>
    <s v="Médio"/>
    <x v="3"/>
    <n v="0"/>
    <n v="1"/>
  </r>
  <r>
    <s v="Major Gercino"/>
    <x v="14"/>
    <n v="70"/>
    <n v="0.69799999999999995"/>
    <n v="0.73799999999999999"/>
    <n v="0.56299999999999994"/>
    <n v="13537.01"/>
    <n v="2"/>
    <x v="5481"/>
    <n v="0"/>
    <s v="Médio"/>
    <x v="2"/>
    <n v="0"/>
    <n v="1"/>
  </r>
  <r>
    <s v="Francisco Dumont"/>
    <x v="4"/>
    <n v="244"/>
    <n v="0.625"/>
    <n v="0.59599999999999997"/>
    <n v="0.51300000000000001"/>
    <n v="8874.99"/>
    <n v="1"/>
    <x v="5482"/>
    <n v="0"/>
    <s v="Médio"/>
    <x v="0"/>
    <n v="0"/>
    <n v="1"/>
  </r>
  <r>
    <s v="Santo Antônio De Lisboa"/>
    <x v="22"/>
    <n v="217"/>
    <n v="0.58399999999999996"/>
    <n v="0.59699999999999998"/>
    <n v="0.47299999999999998"/>
    <n v="7329.6"/>
    <n v="1"/>
    <x v="5483"/>
    <n v="1"/>
    <s v="Médio"/>
    <x v="3"/>
    <n v="0"/>
    <n v="1"/>
  </r>
  <r>
    <s v="Santa Teresinha"/>
    <x v="17"/>
    <n v="109"/>
    <n v="0.627"/>
    <n v="0.58599999999999997"/>
    <n v="0.51300000000000001"/>
    <n v="10025.709999999999"/>
    <n v="2"/>
    <x v="5484"/>
    <n v="0"/>
    <s v="Médio"/>
    <x v="3"/>
    <n v="0"/>
    <n v="1"/>
  </r>
  <r>
    <s v="Nazaré Do Piauí"/>
    <x v="22"/>
    <n v="233"/>
    <n v="0.57999999999999996"/>
    <n v="0.53100000000000003"/>
    <n v="0.51"/>
    <n v="6337.68"/>
    <n v="9"/>
    <x v="5485"/>
    <n v="1"/>
    <s v="Médio"/>
    <x v="3"/>
    <n v="0"/>
    <n v="0"/>
  </r>
  <r>
    <s v="Barão De Monte Alto"/>
    <x v="4"/>
    <n v="243"/>
    <n v="0.64900000000000002"/>
    <n v="0.61899999999999999"/>
    <n v="0.53300000000000003"/>
    <n v="8038.65"/>
    <n v="5"/>
    <x v="5486"/>
    <n v="0"/>
    <s v="Médio"/>
    <x v="0"/>
    <n v="0"/>
    <n v="0"/>
  </r>
  <r>
    <s v="Jardinópolis"/>
    <x v="14"/>
    <n v="37"/>
    <n v="0.71"/>
    <n v="0.70799999999999996"/>
    <n v="0.61099999999999999"/>
    <n v="27650.79"/>
    <n v="1"/>
    <x v="5487"/>
    <n v="0"/>
    <s v="Alto"/>
    <x v="2"/>
    <n v="0"/>
    <n v="1"/>
  </r>
  <r>
    <s v="Heitoraí"/>
    <x v="10"/>
    <n v="120"/>
    <n v="0.69"/>
    <n v="0.66100000000000003"/>
    <n v="0.62"/>
    <n v="12140.45"/>
    <n v="1"/>
    <x v="5488"/>
    <n v="0"/>
    <s v="Médio"/>
    <x v="1"/>
    <n v="0"/>
    <n v="1"/>
  </r>
  <r>
    <s v="Araçaí"/>
    <x v="4"/>
    <n v="76"/>
    <n v="0.69499999999999995"/>
    <n v="0.65900000000000003"/>
    <n v="0.63200000000000001"/>
    <n v="19185.419999999998"/>
    <n v="3"/>
    <x v="5489"/>
    <n v="0"/>
    <s v="Médio"/>
    <x v="0"/>
    <n v="0"/>
    <n v="0"/>
  </r>
  <r>
    <s v="Novorizonte"/>
    <x v="4"/>
    <n v="115"/>
    <n v="0.61599999999999999"/>
    <n v="0.58199999999999996"/>
    <n v="0.5"/>
    <n v="8500.69"/>
    <n v="0"/>
    <x v="5490"/>
    <n v="0"/>
    <s v="Médio"/>
    <x v="0"/>
    <n v="0"/>
    <n v="1"/>
  </r>
  <r>
    <s v="Gramado Dos Loureiros"/>
    <x v="3"/>
    <n v="27"/>
    <n v="0.68500000000000005"/>
    <n v="0.66200000000000003"/>
    <n v="0.58399999999999996"/>
    <n v="19704.150000000001"/>
    <n v="0"/>
    <x v="5491"/>
    <n v="0"/>
    <s v="Médio"/>
    <x v="2"/>
    <n v="0"/>
    <n v="1"/>
  </r>
  <r>
    <s v="Jundiá"/>
    <x v="19"/>
    <n v="195"/>
    <n v="0.56200000000000006"/>
    <n v="0.57299999999999995"/>
    <n v="0.434"/>
    <n v="10454.84"/>
    <n v="1"/>
    <x v="5492"/>
    <n v="1"/>
    <s v="Médio"/>
    <x v="3"/>
    <n v="0"/>
    <n v="1"/>
  </r>
  <r>
    <s v="São José Dos Ramos"/>
    <x v="17"/>
    <n v="204"/>
    <n v="0.54100000000000004"/>
    <n v="0.52700000000000002"/>
    <n v="0.40600000000000003"/>
    <n v="7498.97"/>
    <n v="1"/>
    <x v="5493"/>
    <n v="1"/>
    <s v="Baixo"/>
    <x v="3"/>
    <n v="0"/>
    <n v="1"/>
  </r>
  <r>
    <s v="Prata"/>
    <x v="17"/>
    <n v="164"/>
    <n v="0.60799999999999998"/>
    <n v="0.56599999999999995"/>
    <n v="0.51400000000000001"/>
    <n v="10553.68"/>
    <n v="1"/>
    <x v="5494"/>
    <n v="0"/>
    <s v="Médio"/>
    <x v="3"/>
    <n v="0"/>
    <n v="1"/>
  </r>
  <r>
    <s v="José Da Penha"/>
    <x v="16"/>
    <n v="178"/>
    <n v="0.60799999999999998"/>
    <n v="0.58299999999999996"/>
    <n v="0.48899999999999999"/>
    <n v="7217.31"/>
    <n v="6"/>
    <x v="5495"/>
    <n v="0"/>
    <s v="Médio"/>
    <x v="3"/>
    <n v="0"/>
    <n v="0"/>
  </r>
  <r>
    <s v="Cuparaque"/>
    <x v="4"/>
    <n v="246"/>
    <n v="0.627"/>
    <n v="0.621"/>
    <n v="0.497"/>
    <n v="8761.76"/>
    <n v="2"/>
    <x v="5496"/>
    <n v="0"/>
    <s v="Médio"/>
    <x v="0"/>
    <n v="0"/>
    <n v="1"/>
  </r>
  <r>
    <s v="Boa Hora"/>
    <x v="22"/>
    <n v="122"/>
    <n v="0.57499999999999996"/>
    <n v="0.53400000000000003"/>
    <n v="0.46"/>
    <n v="6566.96"/>
    <n v="7"/>
    <x v="5497"/>
    <n v="1"/>
    <s v="Médio"/>
    <x v="3"/>
    <n v="0"/>
    <n v="0"/>
  </r>
  <r>
    <s v="Joaquim Felício"/>
    <x v="4"/>
    <n v="146"/>
    <n v="0.63700000000000001"/>
    <n v="0.64200000000000002"/>
    <n v="0.48899999999999999"/>
    <n v="9344.85"/>
    <n v="1"/>
    <x v="5498"/>
    <n v="0"/>
    <s v="Médio"/>
    <x v="0"/>
    <n v="0"/>
    <n v="1"/>
  </r>
  <r>
    <s v="Bom Jesus Do Oeste"/>
    <x v="14"/>
    <n v="34"/>
    <n v="0.71"/>
    <n v="0.72499999999999998"/>
    <n v="0.60099999999999998"/>
    <n v="19886"/>
    <n v="1"/>
    <x v="5499"/>
    <n v="0"/>
    <s v="Alto"/>
    <x v="2"/>
    <n v="0"/>
    <n v="1"/>
  </r>
  <r>
    <s v="Vieiras"/>
    <x v="4"/>
    <n v="88"/>
    <n v="0.67"/>
    <n v="0.623"/>
    <n v="0.59199999999999997"/>
    <n v="11310.81"/>
    <n v="4"/>
    <x v="5500"/>
    <n v="0"/>
    <s v="Médio"/>
    <x v="0"/>
    <n v="0"/>
    <n v="0"/>
  </r>
  <r>
    <s v="Calumbi"/>
    <x v="5"/>
    <n v="140"/>
    <n v="0.56999999999999995"/>
    <n v="0.56699999999999995"/>
    <n v="0.46"/>
    <n v="7383.91"/>
    <n v="1"/>
    <x v="5501"/>
    <n v="1"/>
    <s v="Médio"/>
    <x v="3"/>
    <n v="0"/>
    <n v="1"/>
  </r>
  <r>
    <s v="Baixio"/>
    <x v="9"/>
    <n v="203"/>
    <n v="0.627"/>
    <n v="0.56299999999999994"/>
    <n v="0.57499999999999996"/>
    <n v="6758.78"/>
    <n v="1"/>
    <x v="5502"/>
    <n v="0"/>
    <s v="Médio"/>
    <x v="3"/>
    <n v="0"/>
    <n v="1"/>
  </r>
  <r>
    <s v="Pequeri"/>
    <x v="4"/>
    <n v="144"/>
    <n v="0.69"/>
    <n v="0.69199999999999995"/>
    <n v="0.55700000000000005"/>
    <n v="12481.34"/>
    <n v="1"/>
    <x v="5503"/>
    <n v="0"/>
    <s v="Médio"/>
    <x v="0"/>
    <n v="0"/>
    <n v="1"/>
  </r>
  <r>
    <s v="Divinésia"/>
    <x v="4"/>
    <n v="134"/>
    <n v="0.65700000000000003"/>
    <n v="0.64500000000000002"/>
    <n v="0.55900000000000005"/>
    <n v="12079.2"/>
    <n v="1"/>
    <x v="5504"/>
    <n v="0"/>
    <s v="Médio"/>
    <x v="0"/>
    <n v="0"/>
    <n v="1"/>
  </r>
  <r>
    <s v="Santa Luz"/>
    <x v="22"/>
    <n v="254"/>
    <n v="0.58799999999999997"/>
    <n v="0.53900000000000003"/>
    <n v="0.49"/>
    <n v="7225.97"/>
    <n v="0"/>
    <x v="5505"/>
    <n v="1"/>
    <s v="Médio"/>
    <x v="3"/>
    <n v="0"/>
    <n v="1"/>
  </r>
  <r>
    <s v="Rio Grande Do Piauí"/>
    <x v="22"/>
    <n v="271"/>
    <n v="0.56999999999999995"/>
    <n v="0.55200000000000005"/>
    <n v="0.442"/>
    <n v="6525.51"/>
    <n v="0"/>
    <x v="5506"/>
    <n v="1"/>
    <s v="Médio"/>
    <x v="3"/>
    <n v="0"/>
    <n v="1"/>
  </r>
  <r>
    <s v="Nova Castilho"/>
    <x v="0"/>
    <n v="39"/>
    <n v="0.76"/>
    <n v="0.69399999999999995"/>
    <n v="0.755"/>
    <n v="33468.35"/>
    <n v="3"/>
    <x v="5507"/>
    <n v="0"/>
    <s v="Alto"/>
    <x v="0"/>
    <n v="0"/>
    <n v="0"/>
  </r>
  <r>
    <s v="Jerumenha"/>
    <x v="22"/>
    <n v="139"/>
    <n v="0.59099999999999997"/>
    <n v="0.56899999999999995"/>
    <n v="0.46100000000000002"/>
    <n v="9347.34"/>
    <n v="1"/>
    <x v="5508"/>
    <n v="1"/>
    <s v="Médio"/>
    <x v="3"/>
    <n v="0"/>
    <n v="1"/>
  </r>
  <r>
    <s v="Vargem Grande Do Rio Pardo"/>
    <x v="4"/>
    <n v="137"/>
    <n v="0.63400000000000001"/>
    <n v="0.56299999999999994"/>
    <n v="0.55900000000000005"/>
    <n v="8174.12"/>
    <n v="5"/>
    <x v="5509"/>
    <n v="0"/>
    <s v="Médio"/>
    <x v="0"/>
    <n v="0"/>
    <n v="0"/>
  </r>
  <r>
    <s v="Santa Bárbara Do Monte Verde"/>
    <x v="4"/>
    <n v="79"/>
    <n v="0.60599999999999998"/>
    <n v="0.61699999999999999"/>
    <n v="0.438"/>
    <n v="13033.5"/>
    <n v="0"/>
    <x v="5510"/>
    <n v="0"/>
    <s v="Médio"/>
    <x v="0"/>
    <n v="0"/>
    <n v="1"/>
  </r>
  <r>
    <s v="Ribeirão Dos Índios"/>
    <x v="0"/>
    <n v="83"/>
    <n v="0.72099999999999997"/>
    <n v="0.66100000000000003"/>
    <n v="0.70099999999999996"/>
    <n v="17800.82"/>
    <n v="3"/>
    <x v="5511"/>
    <n v="0"/>
    <s v="Alto"/>
    <x v="0"/>
    <n v="0"/>
    <n v="0"/>
  </r>
  <r>
    <s v="Pedrão"/>
    <x v="7"/>
    <n v="94"/>
    <n v="0.58799999999999997"/>
    <n v="0.53400000000000003"/>
    <n v="0.49"/>
    <n v="5293.77"/>
    <n v="0"/>
    <x v="5512"/>
    <n v="1"/>
    <s v="Médio"/>
    <x v="3"/>
    <n v="0"/>
    <n v="1"/>
  </r>
  <r>
    <s v="Lajes Pintadas"/>
    <x v="16"/>
    <n v="119"/>
    <n v="0.625"/>
    <n v="0.55900000000000005"/>
    <n v="0.56799999999999995"/>
    <n v="8212.85"/>
    <n v="2"/>
    <x v="5513"/>
    <n v="0"/>
    <s v="Médio"/>
    <x v="3"/>
    <n v="0"/>
    <n v="1"/>
  </r>
  <r>
    <s v="Brasilândia Do Tocantins"/>
    <x v="20"/>
    <n v="85"/>
    <n v="0.68400000000000005"/>
    <n v="0.64"/>
    <n v="0.60099999999999998"/>
    <n v="18057"/>
    <n v="0"/>
    <x v="5514"/>
    <n v="0"/>
    <s v="Médio"/>
    <x v="4"/>
    <n v="0"/>
    <n v="1"/>
  </r>
  <r>
    <s v="Sério"/>
    <x v="3"/>
    <n v="12"/>
    <n v="0.65200000000000002"/>
    <n v="0.69499999999999995"/>
    <n v="0.47099999999999997"/>
    <n v="17689.29"/>
    <n v="7"/>
    <x v="5515"/>
    <n v="0"/>
    <s v="Médio"/>
    <x v="2"/>
    <n v="0"/>
    <n v="0"/>
  </r>
  <r>
    <s v="Lagoa Do Piauí"/>
    <x v="22"/>
    <n v="128"/>
    <n v="0.58299999999999996"/>
    <n v="0.54800000000000004"/>
    <n v="0.46400000000000002"/>
    <n v="9807.77"/>
    <n v="0"/>
    <x v="5516"/>
    <n v="1"/>
    <s v="Médio"/>
    <x v="3"/>
    <n v="0"/>
    <n v="1"/>
  </r>
  <r>
    <s v="Riachão Do Bacamarte"/>
    <x v="17"/>
    <n v="162"/>
    <n v="0.55000000000000004"/>
    <n v="0.56100000000000005"/>
    <n v="0.41699999999999998"/>
    <n v="8667.61"/>
    <n v="0"/>
    <x v="5517"/>
    <n v="1"/>
    <s v="Baixo"/>
    <x v="3"/>
    <n v="0"/>
    <n v="1"/>
  </r>
  <r>
    <s v="Santo Hipólito"/>
    <x v="4"/>
    <n v="119"/>
    <n v="0.65700000000000003"/>
    <n v="0.64100000000000001"/>
    <n v="0.53600000000000003"/>
    <n v="12056.82"/>
    <n v="0"/>
    <x v="5518"/>
    <n v="0"/>
    <s v="Médio"/>
    <x v="0"/>
    <n v="0"/>
    <n v="1"/>
  </r>
  <r>
    <s v="Marliéria"/>
    <x v="4"/>
    <n v="153"/>
    <n v="0.65700000000000003"/>
    <n v="0.629"/>
    <n v="0.53700000000000003"/>
    <n v="9423.2999999999993"/>
    <n v="3"/>
    <x v="5519"/>
    <n v="0"/>
    <s v="Médio"/>
    <x v="0"/>
    <n v="0"/>
    <n v="0"/>
  </r>
  <r>
    <s v="Nova Palmeira"/>
    <x v="17"/>
    <n v="147"/>
    <n v="0.59499999999999997"/>
    <n v="0.56699999999999995"/>
    <n v="0.48799999999999999"/>
    <n v="8002.1"/>
    <n v="2"/>
    <x v="5520"/>
    <n v="1"/>
    <s v="Médio"/>
    <x v="3"/>
    <n v="0"/>
    <n v="1"/>
  </r>
  <r>
    <s v="Várzea"/>
    <x v="16"/>
    <n v="263"/>
    <n v="0.626"/>
    <n v="0.57699999999999996"/>
    <n v="0.55200000000000005"/>
    <n v="6990.48"/>
    <n v="3"/>
    <x v="5521"/>
    <n v="0"/>
    <s v="Médio"/>
    <x v="3"/>
    <n v="0"/>
    <n v="0"/>
  </r>
  <r>
    <s v="São Roberto"/>
    <x v="18"/>
    <n v="247"/>
    <n v="0.51600000000000001"/>
    <n v="0.47499999999999998"/>
    <n v="0.39100000000000001"/>
    <n v="5786.45"/>
    <n v="1"/>
    <x v="5522"/>
    <n v="1"/>
    <s v="Baixo"/>
    <x v="3"/>
    <n v="0"/>
    <n v="1"/>
  </r>
  <r>
    <s v="Boqueirão Do Piauí"/>
    <x v="22"/>
    <n v="200"/>
    <n v="0.56000000000000005"/>
    <n v="0.55500000000000005"/>
    <n v="0.434"/>
    <n v="6031.47"/>
    <n v="7"/>
    <x v="5523"/>
    <n v="1"/>
    <s v="Médio"/>
    <x v="3"/>
    <n v="0"/>
    <n v="0"/>
  </r>
  <r>
    <s v="Chácara"/>
    <x v="4"/>
    <n v="65"/>
    <n v="0.66400000000000003"/>
    <n v="0.65"/>
    <n v="0.51200000000000001"/>
    <n v="12214.5"/>
    <n v="4"/>
    <x v="5524"/>
    <n v="0"/>
    <s v="Médio"/>
    <x v="0"/>
    <n v="0"/>
    <n v="0"/>
  </r>
  <r>
    <s v="São Geraldo Da Piedade"/>
    <x v="4"/>
    <n v="65"/>
    <n v="0.6"/>
    <n v="0.625"/>
    <n v="0.44700000000000001"/>
    <n v="8788.18"/>
    <n v="0"/>
    <x v="5525"/>
    <n v="0"/>
    <s v="Médio"/>
    <x v="0"/>
    <n v="0"/>
    <n v="1"/>
  </r>
  <r>
    <s v="Coronel João Pessoa"/>
    <x v="16"/>
    <n v="101"/>
    <n v="0.57799999999999996"/>
    <n v="0.54900000000000004"/>
    <n v="0.47099999999999997"/>
    <n v="7485.2"/>
    <n v="1"/>
    <x v="5526"/>
    <n v="1"/>
    <s v="Médio"/>
    <x v="3"/>
    <n v="0"/>
    <n v="1"/>
  </r>
  <r>
    <s v="Duas Estradas"/>
    <x v="17"/>
    <n v="159"/>
    <n v="0.60299999999999998"/>
    <n v="0.56499999999999995"/>
    <n v="0.48799999999999999"/>
    <n v="10069.73"/>
    <n v="3"/>
    <x v="5527"/>
    <n v="0"/>
    <s v="Médio"/>
    <x v="3"/>
    <n v="0"/>
    <n v="0"/>
  </r>
  <r>
    <s v="Morro Agudo De Goiás"/>
    <x v="10"/>
    <n v="69"/>
    <n v="0.69499999999999995"/>
    <n v="0.64400000000000002"/>
    <n v="0.63"/>
    <n v="15196.89"/>
    <n v="0"/>
    <x v="5528"/>
    <n v="0"/>
    <s v="Médio"/>
    <x v="1"/>
    <n v="0"/>
    <n v="1"/>
  </r>
  <r>
    <s v="Assunção"/>
    <x v="17"/>
    <n v="191"/>
    <n v="0.60899999999999999"/>
    <n v="0.60099999999999998"/>
    <n v="0.51"/>
    <n v="9023.06"/>
    <n v="3"/>
    <x v="5529"/>
    <n v="0"/>
    <s v="Médio"/>
    <x v="3"/>
    <n v="0"/>
    <n v="0"/>
  </r>
  <r>
    <s v="Jatobá Do Piauí"/>
    <x v="22"/>
    <n v="53"/>
    <n v="0.56999999999999995"/>
    <n v="0.52500000000000002"/>
    <n v="0.442"/>
    <n v="7319.91"/>
    <n v="13"/>
    <x v="5530"/>
    <n v="1"/>
    <s v="Médio"/>
    <x v="3"/>
    <n v="0"/>
    <n v="0"/>
  </r>
  <r>
    <s v="Carrasco Bonito"/>
    <x v="20"/>
    <n v="190"/>
    <n v="0.59399999999999997"/>
    <n v="0.54300000000000004"/>
    <n v="0.53100000000000003"/>
    <n v="8606.1"/>
    <n v="0"/>
    <x v="5531"/>
    <n v="1"/>
    <s v="Médio"/>
    <x v="4"/>
    <n v="0"/>
    <n v="1"/>
  </r>
  <r>
    <s v="Almino Afonso"/>
    <x v="16"/>
    <n v="213"/>
    <n v="0.624"/>
    <n v="0.57799999999999996"/>
    <n v="0.56799999999999995"/>
    <n v="6974.73"/>
    <n v="3"/>
    <x v="5532"/>
    <n v="0"/>
    <s v="Médio"/>
    <x v="3"/>
    <n v="0"/>
    <n v="0"/>
  </r>
  <r>
    <s v="Seritinga"/>
    <x v="4"/>
    <n v="65"/>
    <n v="0.66"/>
    <n v="0.65700000000000003"/>
    <n v="0.51200000000000001"/>
    <n v="17788.900000000001"/>
    <n v="2"/>
    <x v="5533"/>
    <n v="0"/>
    <s v="Médio"/>
    <x v="0"/>
    <n v="0"/>
    <n v="1"/>
  </r>
  <r>
    <s v="Nova Iorque"/>
    <x v="18"/>
    <n v="208"/>
    <n v="0.58399999999999996"/>
    <n v="0.55800000000000005"/>
    <n v="0.48899999999999999"/>
    <n v="7119.49"/>
    <n v="0"/>
    <x v="5534"/>
    <n v="1"/>
    <s v="Médio"/>
    <x v="3"/>
    <n v="0"/>
    <n v="1"/>
  </r>
  <r>
    <s v="São Salvador Do Tocantins"/>
    <x v="20"/>
    <n v="141"/>
    <n v="0.60499999999999998"/>
    <n v="0.59199999999999997"/>
    <n v="0.47099999999999997"/>
    <n v="10594.79"/>
    <n v="2"/>
    <x v="5535"/>
    <n v="0"/>
    <s v="Médio"/>
    <x v="4"/>
    <n v="0"/>
    <n v="1"/>
  </r>
  <r>
    <s v="Caranaíba"/>
    <x v="4"/>
    <n v="62"/>
    <n v="0.63400000000000001"/>
    <n v="0.59299999999999997"/>
    <n v="0.53300000000000003"/>
    <n v="9787.67"/>
    <n v="4"/>
    <x v="5536"/>
    <n v="0"/>
    <s v="Médio"/>
    <x v="0"/>
    <n v="0"/>
    <n v="0"/>
  </r>
  <r>
    <s v="Serranópolis De Minas"/>
    <x v="4"/>
    <n v="107"/>
    <n v="0.63300000000000001"/>
    <n v="0.60799999999999998"/>
    <n v="0.53900000000000003"/>
    <n v="6706.58"/>
    <n v="6"/>
    <x v="5537"/>
    <n v="0"/>
    <s v="Médio"/>
    <x v="0"/>
    <n v="0"/>
    <n v="0"/>
  </r>
  <r>
    <s v="Alagoa"/>
    <x v="4"/>
    <n v="40"/>
    <n v="0.64900000000000002"/>
    <n v="0.63400000000000001"/>
    <n v="0.51800000000000002"/>
    <n v="11406.39"/>
    <n v="2"/>
    <x v="5538"/>
    <n v="0"/>
    <s v="Médio"/>
    <x v="0"/>
    <n v="0"/>
    <n v="1"/>
  </r>
  <r>
    <s v="Passa Vinte"/>
    <x v="4"/>
    <n v="58"/>
    <n v="0.64800000000000002"/>
    <n v="0.66200000000000003"/>
    <n v="0.50700000000000001"/>
    <n v="14779.09"/>
    <n v="1"/>
    <x v="5539"/>
    <n v="0"/>
    <s v="Médio"/>
    <x v="0"/>
    <n v="0"/>
    <n v="1"/>
  </r>
  <r>
    <s v="Mar Vermelho"/>
    <x v="19"/>
    <n v="103"/>
    <n v="0.57999999999999996"/>
    <n v="0.54"/>
    <n v="0.46500000000000002"/>
    <n v="8632.67"/>
    <n v="6"/>
    <x v="5540"/>
    <n v="1"/>
    <s v="Médio"/>
    <x v="3"/>
    <n v="0"/>
    <n v="0"/>
  </r>
  <r>
    <s v="Porto Vera Cruz"/>
    <x v="3"/>
    <n v="18"/>
    <n v="0.69"/>
    <n v="0.66100000000000003"/>
    <n v="0.6"/>
    <n v="18150.689999999999"/>
    <n v="2"/>
    <x v="5541"/>
    <n v="0"/>
    <s v="Médio"/>
    <x v="2"/>
    <n v="0"/>
    <n v="1"/>
  </r>
  <r>
    <s v="Paulistânia"/>
    <x v="0"/>
    <n v="50"/>
    <n v="0.71799999999999997"/>
    <n v="0.68300000000000005"/>
    <n v="0.66300000000000003"/>
    <n v="16802.89"/>
    <n v="2"/>
    <x v="5542"/>
    <n v="0"/>
    <s v="Alto"/>
    <x v="0"/>
    <n v="0"/>
    <n v="1"/>
  </r>
  <r>
    <s v="Nossa Senhora De Nazaré"/>
    <x v="22"/>
    <n v="84"/>
    <n v="0.58599999999999997"/>
    <n v="0.55700000000000005"/>
    <n v="0.46200000000000002"/>
    <n v="6461.64"/>
    <n v="0"/>
    <x v="5543"/>
    <n v="1"/>
    <s v="Médio"/>
    <x v="3"/>
    <n v="0"/>
    <n v="1"/>
  </r>
  <r>
    <s v="Guarani D'Oeste"/>
    <x v="0"/>
    <n v="92"/>
    <n v="0.73199999999999998"/>
    <n v="0.68200000000000005"/>
    <n v="0.71399999999999997"/>
    <n v="15180.46"/>
    <n v="2"/>
    <x v="5544"/>
    <n v="0"/>
    <s v="Alto"/>
    <x v="0"/>
    <n v="0"/>
    <n v="1"/>
  </r>
  <r>
    <s v="Nova Santa Rita"/>
    <x v="22"/>
    <n v="52"/>
    <n v="0.55000000000000004"/>
    <n v="0.52"/>
    <n v="0.42499999999999999"/>
    <n v="7008.31"/>
    <n v="12"/>
    <x v="5545"/>
    <n v="1"/>
    <s v="Baixo"/>
    <x v="3"/>
    <n v="0"/>
    <n v="0"/>
  </r>
  <r>
    <s v="Teresina De Goiás"/>
    <x v="10"/>
    <n v="162"/>
    <n v="0.66"/>
    <n v="0.626"/>
    <n v="0.56399999999999995"/>
    <n v="8934.51"/>
    <n v="1"/>
    <x v="5546"/>
    <n v="0"/>
    <s v="Médio"/>
    <x v="1"/>
    <n v="0"/>
    <n v="1"/>
  </r>
  <r>
    <s v="Poço Dantas"/>
    <x v="17"/>
    <n v="92"/>
    <n v="0.52500000000000002"/>
    <n v="0.50600000000000001"/>
    <n v="0.40799999999999997"/>
    <n v="7834.07"/>
    <n v="15"/>
    <x v="5547"/>
    <n v="1"/>
    <s v="Baixo"/>
    <x v="3"/>
    <n v="0"/>
    <n v="0"/>
  </r>
  <r>
    <s v="Nova Guataporanga"/>
    <x v="0"/>
    <n v="85"/>
    <n v="0.72599999999999998"/>
    <n v="0.70699999999999996"/>
    <n v="0.64400000000000002"/>
    <n v="12788.73"/>
    <n v="1"/>
    <x v="5548"/>
    <n v="0"/>
    <s v="Alto"/>
    <x v="0"/>
    <n v="0"/>
    <n v="1"/>
  </r>
  <r>
    <s v="Bernardino Batista"/>
    <x v="17"/>
    <n v="70"/>
    <n v="0.56000000000000005"/>
    <n v="0.52600000000000002"/>
    <n v="0.46200000000000002"/>
    <n v="8580.4699999999993"/>
    <n v="0"/>
    <x v="5549"/>
    <n v="1"/>
    <s v="Médio"/>
    <x v="3"/>
    <n v="0"/>
    <n v="1"/>
  </r>
  <r>
    <s v="Marmelópolis"/>
    <x v="4"/>
    <n v="63"/>
    <n v="0.65"/>
    <n v="0.61499999999999999"/>
    <n v="0.55300000000000005"/>
    <n v="9888.58"/>
    <n v="1"/>
    <x v="5550"/>
    <n v="0"/>
    <s v="Médio"/>
    <x v="0"/>
    <n v="0"/>
    <n v="1"/>
  </r>
  <r>
    <s v="Riachão"/>
    <x v="17"/>
    <n v="121"/>
    <n v="0.57399999999999995"/>
    <n v="0.51500000000000001"/>
    <n v="0.48099999999999998"/>
    <n v="8066.71"/>
    <n v="1"/>
    <x v="5551"/>
    <n v="1"/>
    <s v="Médio"/>
    <x v="3"/>
    <n v="0"/>
    <n v="1"/>
  </r>
  <r>
    <s v="São José Do Mantimento"/>
    <x v="4"/>
    <n v="63"/>
    <n v="0.65700000000000003"/>
    <n v="0.61199999999999999"/>
    <n v="0.56200000000000006"/>
    <n v="10391.02"/>
    <n v="1"/>
    <x v="5552"/>
    <n v="0"/>
    <s v="Médio"/>
    <x v="0"/>
    <n v="0"/>
    <n v="1"/>
  </r>
  <r>
    <s v="Serranos"/>
    <x v="4"/>
    <n v="70"/>
    <n v="0.64300000000000002"/>
    <n v="0.63800000000000001"/>
    <n v="0.499"/>
    <n v="13577.18"/>
    <n v="1"/>
    <x v="5553"/>
    <n v="0"/>
    <s v="Médio"/>
    <x v="0"/>
    <n v="0"/>
    <n v="1"/>
  </r>
  <r>
    <s v="São João Da Varjota"/>
    <x v="22"/>
    <n v="84"/>
    <n v="0.56000000000000005"/>
    <n v="0.53600000000000003"/>
    <n v="0.46"/>
    <n v="5747.84"/>
    <n v="11"/>
    <x v="5554"/>
    <n v="1"/>
    <s v="Médio"/>
    <x v="3"/>
    <n v="0"/>
    <n v="0"/>
  </r>
  <r>
    <s v="Canavieira"/>
    <x v="22"/>
    <n v="128"/>
    <n v="0.58299999999999996"/>
    <n v="0.52500000000000002"/>
    <n v="0.48499999999999999"/>
    <n v="6939.45"/>
    <n v="1"/>
    <x v="5555"/>
    <n v="1"/>
    <s v="Médio"/>
    <x v="3"/>
    <n v="0"/>
    <n v="1"/>
  </r>
  <r>
    <s v="São Sebastião Do Rio Verde"/>
    <x v="4"/>
    <n v="76"/>
    <n v="0.68"/>
    <n v="0.64500000000000002"/>
    <n v="0.56799999999999995"/>
    <n v="11075.41"/>
    <n v="1"/>
    <x v="5556"/>
    <n v="0"/>
    <s v="Médio"/>
    <x v="0"/>
    <n v="0"/>
    <n v="1"/>
  </r>
  <r>
    <s v="Francisco Macedo"/>
    <x v="22"/>
    <n v="81"/>
    <n v="0.55000000000000004"/>
    <n v="0.56699999999999995"/>
    <n v="0.42499999999999999"/>
    <n v="7748.65"/>
    <n v="1"/>
    <x v="5557"/>
    <n v="1"/>
    <s v="Baixo"/>
    <x v="3"/>
    <n v="0"/>
    <n v="1"/>
  </r>
  <r>
    <s v="São Domingos Do Cariri"/>
    <x v="17"/>
    <n v="66"/>
    <n v="0.58899999999999997"/>
    <n v="0.60299999999999998"/>
    <n v="0.438"/>
    <n v="8619.26"/>
    <n v="1"/>
    <x v="5558"/>
    <n v="1"/>
    <s v="Médio"/>
    <x v="3"/>
    <n v="0"/>
    <n v="1"/>
  </r>
  <r>
    <s v="Novo Santo Antônio"/>
    <x v="22"/>
    <n v="43"/>
    <n v="0.52800000000000002"/>
    <n v="0.53600000000000003"/>
    <n v="0.39200000000000002"/>
    <n v="7222.72"/>
    <n v="0"/>
    <x v="5559"/>
    <n v="1"/>
    <s v="Baixo"/>
    <x v="3"/>
    <n v="0"/>
    <n v="1"/>
  </r>
  <r>
    <s v="Floresta Do Piauí"/>
    <x v="22"/>
    <n v="48"/>
    <n v="0.54"/>
    <n v="0.53"/>
    <n v="0.39100000000000001"/>
    <n v="7638.73"/>
    <n v="1"/>
    <x v="5560"/>
    <n v="1"/>
    <s v="Baixo"/>
    <x v="3"/>
    <n v="0"/>
    <n v="1"/>
  </r>
  <r>
    <s v="João Dias"/>
    <x v="16"/>
    <n v="58"/>
    <n v="0.53"/>
    <n v="0.495"/>
    <n v="0.39"/>
    <n v="6994.26"/>
    <n v="1"/>
    <x v="5561"/>
    <n v="1"/>
    <s v="Baixo"/>
    <x v="3"/>
    <n v="0"/>
    <n v="1"/>
  </r>
  <r>
    <s v="Araguainha"/>
    <x v="8"/>
    <n v="55"/>
    <n v="0.70099999999999996"/>
    <n v="0.65"/>
    <n v="0.627"/>
    <n v="19395.16"/>
    <n v="1"/>
    <x v="5562"/>
    <n v="0"/>
    <s v="Alto"/>
    <x v="1"/>
    <n v="0"/>
    <n v="1"/>
  </r>
  <r>
    <s v="Lagoinha Do Piauí"/>
    <x v="22"/>
    <n v="100"/>
    <n v="0.59699999999999998"/>
    <n v="0.56100000000000005"/>
    <n v="0.48799999999999999"/>
    <n v="6508.49"/>
    <n v="0"/>
    <x v="5563"/>
    <n v="1"/>
    <s v="Médio"/>
    <x v="3"/>
    <n v="0"/>
    <n v="1"/>
  </r>
  <r>
    <s v="Viçosa"/>
    <x v="16"/>
    <n v="85"/>
    <n v="0.59"/>
    <n v="0.55200000000000005"/>
    <n v="0.502"/>
    <n v="8687.5499999999993"/>
    <n v="1"/>
    <x v="5564"/>
    <n v="1"/>
    <s v="Médio"/>
    <x v="3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D75E6-764D-48BD-BE82-57EF3E082B00}" name="Tabela dinâ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Região">
  <location ref="A3:C9" firstHeaderRow="0" firstDataRow="1" firstDataCol="1"/>
  <pivotFields count="14"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6">
        <item x="1"/>
        <item x="3"/>
        <item x="4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</pivotFields>
  <rowFields count="1">
    <field x="11"/>
  </rowFields>
  <rowItems count="6">
    <i>
      <x v="4"/>
    </i>
    <i>
      <x/>
    </i>
    <i>
      <x v="3"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da renda anual" fld="6" baseField="1" baseItem="0" numFmtId="44"/>
    <dataField name="Média da renda anual" fld="6" subtotal="average" baseField="1" baseItem="26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E1F40-0F37-4A65-8339-96336471BF62}" name="Tabela dinâ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Região">
  <location ref="A5598:E5604" firstHeaderRow="0" firstDataRow="1" firstDataCol="1"/>
  <pivotFields count="1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4"/>
        <item x="0"/>
        <item x="2"/>
        <item t="default"/>
      </items>
    </pivotField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N" fld="4" subtotal="count" baseField="11" baseItem="0"/>
    <dataField name="Média" fld="4" subtotal="average" baseField="11" baseItem="0" numFmtId="164"/>
    <dataField name="Desvio Padrão" fld="4" subtotal="stdDev" baseField="11" baseItem="0" numFmtId="164"/>
    <dataField name="Variância" fld="4" subtotal="varp" baseField="11" baseItem="0" numFmtId="164"/>
  </dataFields>
  <formats count="9">
    <format dxfId="9">
      <pivotArea outline="0" collapsedLevelsAreSubtotals="1" fieldPosition="0"/>
    </format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11" count="1">
            <x v="4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11" count="1">
            <x v="0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11" count="1">
            <x v="3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2"/>
          </reference>
          <reference field="11" count="1">
            <x v="2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2"/>
          </reference>
          <reference field="1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93FF50-3B8E-46B8-A122-4E7206E568FF}" name="Tabela_Brasil" displayName="Tabela_Brasil" ref="A4:N5569" totalsRowShown="0" headerRowDxfId="25" tableBorderDxfId="24">
  <autoFilter ref="A4:N5569" xr:uid="{350C93C2-B2BB-4D89-A970-9AEF9C1FAE55}"/>
  <tableColumns count="14">
    <tableColumn id="1" xr3:uid="{5B5F020F-249C-4999-B483-1AE34E6CE888}" name="Município" dataDxfId="23"/>
    <tableColumn id="2" xr3:uid="{AA3B3531-D11F-4329-A696-FDFE0C1FA9BA}" name="Estado" dataDxfId="22"/>
    <tableColumn id="3" xr3:uid="{8016CB32-CDAA-4EA4-B7E2-C0A8C68EE2E7}" name="IBGE_1-4" dataDxfId="21"/>
    <tableColumn id="4" xr3:uid="{DB5079D9-879D-4110-868E-C8ECB317A39C}" name="IDHM" dataDxfId="20"/>
    <tableColumn id="5" xr3:uid="{549D03BA-2974-4E1C-9872-512DE27B53F3}" name="IDHM_Renda" dataDxfId="19"/>
    <tableColumn id="6" xr3:uid="{64DF8C33-BF59-47A9-B5DB-CAF28337C0D6}" name="IDHM_Educacao" dataDxfId="18"/>
    <tableColumn id="7" xr3:uid="{6577D37C-C4F8-45F2-9109-E233F488147C}" name="GDP_CAPITA" dataDxfId="17"/>
    <tableColumn id="8" xr3:uid="{7FFEBE44-B0C8-4622-8F3F-C3182F4806B8}" name="COMP_P" dataDxfId="16"/>
    <tableColumn id="9" xr3:uid="{52C04878-F6C5-404F-B41B-82F654B7354A}" name="Municipio-Estado" dataDxfId="15">
      <calculatedColumnFormula>CONCATENATE(Tabela_Brasil[[#This Row],[Município]],"-",Tabela_Brasil[[#This Row],[Estado]])</calculatedColumnFormula>
    </tableColumn>
    <tableColumn id="10" xr3:uid="{9D0A2E6F-F39D-4827-B569-443854F3F9C7}" name="IDHMI &lt; 0,599" dataDxfId="14">
      <calculatedColumnFormula>IF(Tabela_Brasil[[#This Row],[IDHM]]&lt;=0.599,1,0)</calculatedColumnFormula>
    </tableColumn>
    <tableColumn id="11" xr3:uid="{664A48A2-FD89-4314-9AED-3686E182E195}" name="Classificação" dataDxfId="13">
      <calculatedColumnFormula>IF(Tabela_Brasil[[#This Row],[IDHM]]&lt;=0.55,"Baixo",IF(Tabela_Brasil[[#This Row],[IDHM]]&lt;=0.699,"Médio",IF(Tabela_Brasil[[#This Row],[IDHM]]&lt;=0.799,"Alto","Muito Alto")))</calculatedColumnFormula>
    </tableColumn>
    <tableColumn id="12" xr3:uid="{9A78FBCA-113C-46B6-9330-156C8BDBFD42}" name="Região" dataDxfId="12">
      <calculatedColumnFormula>VLOOKUP(Tabela_Brasil[[#This Row],[Estado]],'De-Para_Estado_Regiao'!$B$3:$C$29,2,FALSE)</calculatedColumnFormula>
    </tableColumn>
    <tableColumn id="13" xr3:uid="{E1936E4C-567B-4E67-A20F-691679BC19C3}" name="Qtde Criança &gt; 951" dataDxfId="11">
      <calculatedColumnFormula>IF(Tabela_Brasil[[#This Row],[IBGE_1-4]]&gt;=951,1,0)</calculatedColumnFormula>
    </tableColumn>
    <tableColumn id="14" xr3:uid="{97C32D7F-35E8-4862-A5A4-5BA590B5CCF6}" name="Qtde Empresa &lt; 2" dataDxfId="10">
      <calculatedColumnFormula>IF(Tabela_Brasil[[#This Row],[COMP_P]]&lt;=2,1,0)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CF94F-2D1C-484A-B6A5-8EA30BF78104}">
  <dimension ref="A1:O20"/>
  <sheetViews>
    <sheetView showGridLines="0" tabSelected="1" workbookViewId="0">
      <selection activeCell="N1" sqref="A1:N17"/>
    </sheetView>
  </sheetViews>
  <sheetFormatPr defaultRowHeight="15.75" x14ac:dyDescent="0.25"/>
  <sheetData>
    <row r="1" spans="1:15" ht="20.25" x14ac:dyDescent="0.3">
      <c r="A1" s="74" t="s">
        <v>5349</v>
      </c>
      <c r="B1" s="75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7"/>
      <c r="O1" s="36"/>
    </row>
    <row r="2" spans="1:15" ht="20.25" x14ac:dyDescent="0.3">
      <c r="A2" s="78"/>
      <c r="B2" s="79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1"/>
      <c r="O2" s="36"/>
    </row>
    <row r="3" spans="1:15" ht="16.5" x14ac:dyDescent="0.3">
      <c r="A3" s="82" t="s">
        <v>5350</v>
      </c>
      <c r="B3" s="79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1"/>
      <c r="O3" s="36"/>
    </row>
    <row r="4" spans="1:15" ht="16.5" customHeight="1" x14ac:dyDescent="0.25">
      <c r="A4" s="83" t="s">
        <v>5356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1"/>
      <c r="O4" s="36"/>
    </row>
    <row r="5" spans="1:15" ht="16.5" customHeight="1" x14ac:dyDescent="0.25">
      <c r="A5" s="83"/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1"/>
      <c r="O5" s="36"/>
    </row>
    <row r="6" spans="1:15" ht="16.5" customHeight="1" x14ac:dyDescent="0.25">
      <c r="A6" s="83"/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1"/>
      <c r="O6" s="36"/>
    </row>
    <row r="7" spans="1:15" ht="16.5" x14ac:dyDescent="0.3">
      <c r="A7" s="82"/>
      <c r="B7" s="79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1"/>
      <c r="O7" s="36"/>
    </row>
    <row r="8" spans="1:15" ht="16.5" x14ac:dyDescent="0.3">
      <c r="A8" s="82" t="s">
        <v>5351</v>
      </c>
      <c r="B8" s="79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1"/>
      <c r="O8" s="36"/>
    </row>
    <row r="9" spans="1:15" ht="16.5" x14ac:dyDescent="0.3">
      <c r="A9" s="82"/>
      <c r="B9" s="79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1"/>
      <c r="O9" s="36"/>
    </row>
    <row r="10" spans="1:15" ht="16.5" customHeight="1" x14ac:dyDescent="0.25">
      <c r="A10" s="83" t="s">
        <v>5352</v>
      </c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1"/>
      <c r="O10" s="36"/>
    </row>
    <row r="11" spans="1:15" ht="16.5" customHeight="1" x14ac:dyDescent="0.25">
      <c r="A11" s="83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1"/>
      <c r="O11" s="36"/>
    </row>
    <row r="12" spans="1:15" ht="16.5" customHeight="1" x14ac:dyDescent="0.25">
      <c r="A12" s="83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1"/>
      <c r="O12" s="36"/>
    </row>
    <row r="13" spans="1:15" ht="16.5" customHeight="1" x14ac:dyDescent="0.25">
      <c r="A13" s="83" t="s">
        <v>5353</v>
      </c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1"/>
      <c r="O13" s="36"/>
    </row>
    <row r="14" spans="1:15" ht="16.5" customHeight="1" x14ac:dyDescent="0.25">
      <c r="A14" s="83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1"/>
      <c r="O14" s="36"/>
    </row>
    <row r="15" spans="1:15" ht="16.5" x14ac:dyDescent="0.3">
      <c r="A15" s="82" t="s">
        <v>5354</v>
      </c>
      <c r="B15" s="79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1"/>
      <c r="O15" s="36"/>
    </row>
    <row r="16" spans="1:15" ht="16.5" x14ac:dyDescent="0.3">
      <c r="A16" s="82" t="s">
        <v>5355</v>
      </c>
      <c r="B16" s="79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1"/>
      <c r="O16" s="36"/>
    </row>
    <row r="17" spans="1:15" ht="16.5" thickBot="1" x14ac:dyDescent="0.3">
      <c r="A17" s="85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7"/>
      <c r="O17" s="36"/>
    </row>
    <row r="18" spans="1:15" x14ac:dyDescent="0.25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</row>
    <row r="19" spans="1:15" x14ac:dyDescent="0.25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</row>
    <row r="20" spans="1:15" x14ac:dyDescent="0.25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</row>
  </sheetData>
  <mergeCells count="3">
    <mergeCell ref="A4:M6"/>
    <mergeCell ref="A10:M12"/>
    <mergeCell ref="A13:M14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80"/>
  <sheetViews>
    <sheetView showGridLines="0" zoomScale="85" zoomScaleNormal="85" workbookViewId="0">
      <selection activeCell="I4" sqref="I4"/>
    </sheetView>
  </sheetViews>
  <sheetFormatPr defaultColWidth="11" defaultRowHeight="15.75" x14ac:dyDescent="0.25"/>
  <cols>
    <col min="1" max="1" width="29.375" customWidth="1"/>
    <col min="3" max="3" width="11.125" customWidth="1"/>
    <col min="5" max="5" width="14.5" customWidth="1"/>
    <col min="6" max="6" width="17" customWidth="1"/>
    <col min="7" max="7" width="14" customWidth="1"/>
  </cols>
  <sheetData>
    <row r="1" spans="1:8" ht="26.25" x14ac:dyDescent="0.4">
      <c r="A1" s="1" t="s">
        <v>5332</v>
      </c>
    </row>
    <row r="2" spans="1:8" x14ac:dyDescent="0.25">
      <c r="A2" t="s">
        <v>5333</v>
      </c>
    </row>
    <row r="4" spans="1:8" x14ac:dyDescent="0.25">
      <c r="A4" s="5" t="s">
        <v>5334</v>
      </c>
      <c r="B4" s="6" t="s">
        <v>5335</v>
      </c>
      <c r="C4" s="6" t="s">
        <v>0</v>
      </c>
      <c r="D4" s="6" t="s">
        <v>1</v>
      </c>
      <c r="E4" s="6" t="s">
        <v>2</v>
      </c>
      <c r="F4" s="6" t="s">
        <v>3</v>
      </c>
      <c r="G4" s="6" t="s">
        <v>4</v>
      </c>
      <c r="H4" s="7" t="s">
        <v>5</v>
      </c>
    </row>
    <row r="5" spans="1:8" x14ac:dyDescent="0.25">
      <c r="A5" s="8" t="s">
        <v>6</v>
      </c>
      <c r="B5" s="9" t="s">
        <v>7</v>
      </c>
      <c r="C5" s="9">
        <v>514794</v>
      </c>
      <c r="D5" s="9">
        <v>0.80500000000000005</v>
      </c>
      <c r="E5" s="9">
        <v>0.84299999999999997</v>
      </c>
      <c r="F5" s="9">
        <v>0.72499999999999998</v>
      </c>
      <c r="G5" s="9">
        <v>57071.43</v>
      </c>
      <c r="H5" s="10">
        <v>16030</v>
      </c>
    </row>
    <row r="6" spans="1:8" x14ac:dyDescent="0.25">
      <c r="A6" s="11" t="s">
        <v>8</v>
      </c>
      <c r="B6" s="12" t="s">
        <v>7</v>
      </c>
      <c r="C6" s="12">
        <v>32305</v>
      </c>
      <c r="D6" s="12">
        <v>0.78</v>
      </c>
      <c r="E6" s="12">
        <v>0.77600000000000002</v>
      </c>
      <c r="F6" s="12">
        <v>0.71799999999999997</v>
      </c>
      <c r="G6" s="12">
        <v>106841.78</v>
      </c>
      <c r="H6" s="13">
        <v>527</v>
      </c>
    </row>
    <row r="7" spans="1:8" x14ac:dyDescent="0.25">
      <c r="A7" s="8" t="s">
        <v>9</v>
      </c>
      <c r="B7" s="9" t="s">
        <v>10</v>
      </c>
      <c r="C7" s="9">
        <v>235380</v>
      </c>
      <c r="D7" s="9">
        <v>0.79900000000000004</v>
      </c>
      <c r="E7" s="9">
        <v>0.84</v>
      </c>
      <c r="F7" s="9">
        <v>0.71899999999999997</v>
      </c>
      <c r="G7" s="9">
        <v>50690.82</v>
      </c>
      <c r="H7" s="10">
        <v>6744</v>
      </c>
    </row>
    <row r="8" spans="1:8" x14ac:dyDescent="0.25">
      <c r="A8" s="11" t="s">
        <v>11</v>
      </c>
      <c r="B8" s="12" t="s">
        <v>12</v>
      </c>
      <c r="C8" s="12">
        <v>143641</v>
      </c>
      <c r="D8" s="12">
        <v>0.82</v>
      </c>
      <c r="E8" s="12">
        <v>0.86299999999999999</v>
      </c>
      <c r="F8" s="12">
        <v>0.74199999999999999</v>
      </c>
      <c r="G8" s="12">
        <v>79099.77</v>
      </c>
      <c r="H8" s="13">
        <v>3043</v>
      </c>
    </row>
    <row r="9" spans="1:8" x14ac:dyDescent="0.25">
      <c r="A9" s="8" t="s">
        <v>13</v>
      </c>
      <c r="B9" s="9" t="s">
        <v>14</v>
      </c>
      <c r="C9" s="9">
        <v>58369</v>
      </c>
      <c r="D9" s="9">
        <v>0.80500000000000005</v>
      </c>
      <c r="E9" s="9">
        <v>0.86699999999999999</v>
      </c>
      <c r="F9" s="9">
        <v>0.70199999999999996</v>
      </c>
      <c r="G9" s="9">
        <v>49577.53</v>
      </c>
      <c r="H9" s="10">
        <v>2217</v>
      </c>
    </row>
    <row r="10" spans="1:8" x14ac:dyDescent="0.25">
      <c r="A10" s="11" t="s">
        <v>15</v>
      </c>
      <c r="B10" s="12" t="s">
        <v>16</v>
      </c>
      <c r="C10" s="12">
        <v>99493</v>
      </c>
      <c r="D10" s="12">
        <v>0.81</v>
      </c>
      <c r="E10" s="12">
        <v>0.84099999999999997</v>
      </c>
      <c r="F10" s="12">
        <v>0.73699999999999999</v>
      </c>
      <c r="G10" s="12">
        <v>35122.01</v>
      </c>
      <c r="H10" s="13">
        <v>3325</v>
      </c>
    </row>
    <row r="11" spans="1:8" x14ac:dyDescent="0.25">
      <c r="A11" s="8" t="s">
        <v>17</v>
      </c>
      <c r="B11" s="9" t="s">
        <v>7</v>
      </c>
      <c r="C11" s="9">
        <v>13818</v>
      </c>
      <c r="D11" s="9">
        <v>0.79</v>
      </c>
      <c r="E11" s="9">
        <v>0.79100000000000004</v>
      </c>
      <c r="F11" s="9">
        <v>0.70799999999999996</v>
      </c>
      <c r="G11" s="9">
        <v>177735.3</v>
      </c>
      <c r="H11" s="10">
        <v>322</v>
      </c>
    </row>
    <row r="12" spans="1:8" x14ac:dyDescent="0.25">
      <c r="A12" s="11" t="s">
        <v>18</v>
      </c>
      <c r="B12" s="12" t="s">
        <v>19</v>
      </c>
      <c r="C12" s="12">
        <v>54720</v>
      </c>
      <c r="D12" s="12">
        <v>0.77200000000000002</v>
      </c>
      <c r="E12" s="12">
        <v>0.79800000000000004</v>
      </c>
      <c r="F12" s="12">
        <v>0.69799999999999995</v>
      </c>
      <c r="G12" s="12">
        <v>30477.73</v>
      </c>
      <c r="H12" s="13">
        <v>1572</v>
      </c>
    </row>
    <row r="13" spans="1:8" x14ac:dyDescent="0.25">
      <c r="A13" s="8" t="s">
        <v>20</v>
      </c>
      <c r="B13" s="9" t="s">
        <v>7</v>
      </c>
      <c r="C13" s="9">
        <v>15666</v>
      </c>
      <c r="D13" s="9">
        <v>0.84</v>
      </c>
      <c r="E13" s="9">
        <v>0.86099999999999999</v>
      </c>
      <c r="F13" s="9">
        <v>0.80700000000000005</v>
      </c>
      <c r="G13" s="9">
        <v>50544.73</v>
      </c>
      <c r="H13" s="10">
        <v>569</v>
      </c>
    </row>
    <row r="14" spans="1:8" x14ac:dyDescent="0.25">
      <c r="A14" s="11" t="s">
        <v>21</v>
      </c>
      <c r="B14" s="12" t="s">
        <v>22</v>
      </c>
      <c r="C14" s="12">
        <v>81910</v>
      </c>
      <c r="D14" s="12">
        <v>0.82299999999999995</v>
      </c>
      <c r="E14" s="12">
        <v>0.85</v>
      </c>
      <c r="F14" s="12">
        <v>0.76800000000000002</v>
      </c>
      <c r="G14" s="12">
        <v>44239.199999999997</v>
      </c>
      <c r="H14" s="13">
        <v>3030</v>
      </c>
    </row>
    <row r="15" spans="1:8" x14ac:dyDescent="0.25">
      <c r="A15" s="8" t="s">
        <v>23</v>
      </c>
      <c r="B15" s="9" t="s">
        <v>24</v>
      </c>
      <c r="C15" s="9">
        <v>91470</v>
      </c>
      <c r="D15" s="9">
        <v>0.75900000000000001</v>
      </c>
      <c r="E15" s="9">
        <v>0.77200000000000002</v>
      </c>
      <c r="F15" s="9">
        <v>0.67900000000000005</v>
      </c>
      <c r="G15" s="9">
        <v>20796.62</v>
      </c>
      <c r="H15" s="10">
        <v>2409</v>
      </c>
    </row>
    <row r="16" spans="1:8" x14ac:dyDescent="0.25">
      <c r="A16" s="11" t="s">
        <v>25</v>
      </c>
      <c r="B16" s="12" t="s">
        <v>7</v>
      </c>
      <c r="C16" s="12">
        <v>46027</v>
      </c>
      <c r="D16" s="12">
        <v>0.80500000000000005</v>
      </c>
      <c r="E16" s="12">
        <v>0.82899999999999996</v>
      </c>
      <c r="F16" s="12">
        <v>0.73099999999999998</v>
      </c>
      <c r="G16" s="12">
        <v>49876.62</v>
      </c>
      <c r="H16" s="13">
        <v>1508</v>
      </c>
    </row>
    <row r="17" spans="1:8" x14ac:dyDescent="0.25">
      <c r="A17" s="8" t="s">
        <v>26</v>
      </c>
      <c r="B17" s="9" t="s">
        <v>7</v>
      </c>
      <c r="C17" s="9">
        <v>27081</v>
      </c>
      <c r="D17" s="9">
        <v>0.8</v>
      </c>
      <c r="E17" s="9">
        <v>0.82</v>
      </c>
      <c r="F17" s="9">
        <v>0.73899999999999999</v>
      </c>
      <c r="G17" s="9">
        <v>44463.8</v>
      </c>
      <c r="H17" s="10">
        <v>969</v>
      </c>
    </row>
    <row r="18" spans="1:8" x14ac:dyDescent="0.25">
      <c r="A18" s="11" t="s">
        <v>27</v>
      </c>
      <c r="B18" s="12" t="s">
        <v>16</v>
      </c>
      <c r="C18" s="12">
        <v>29862</v>
      </c>
      <c r="D18" s="12">
        <v>0.78900000000000003</v>
      </c>
      <c r="E18" s="12">
        <v>0.77600000000000002</v>
      </c>
      <c r="F18" s="12">
        <v>0.71599999999999997</v>
      </c>
      <c r="G18" s="12">
        <v>48585.36</v>
      </c>
      <c r="H18" s="13">
        <v>800</v>
      </c>
    </row>
    <row r="19" spans="1:8" x14ac:dyDescent="0.25">
      <c r="A19" s="8" t="s">
        <v>28</v>
      </c>
      <c r="B19" s="9" t="s">
        <v>29</v>
      </c>
      <c r="C19" s="9">
        <v>11584</v>
      </c>
      <c r="D19" s="9">
        <v>0.755</v>
      </c>
      <c r="E19" s="9">
        <v>0.749</v>
      </c>
      <c r="F19" s="9">
        <v>0.69799999999999995</v>
      </c>
      <c r="G19" s="9">
        <v>43024.92</v>
      </c>
      <c r="H19" s="10">
        <v>204</v>
      </c>
    </row>
    <row r="20" spans="1:8" x14ac:dyDescent="0.25">
      <c r="A20" s="11" t="s">
        <v>30</v>
      </c>
      <c r="B20" s="12" t="s">
        <v>31</v>
      </c>
      <c r="C20" s="12">
        <v>129766</v>
      </c>
      <c r="D20" s="12">
        <v>0.754</v>
      </c>
      <c r="E20" s="12">
        <v>0.749</v>
      </c>
      <c r="F20" s="12">
        <v>0.69499999999999995</v>
      </c>
      <c r="G20" s="12">
        <v>23045.09</v>
      </c>
      <c r="H20" s="13">
        <v>2379</v>
      </c>
    </row>
    <row r="21" spans="1:8" x14ac:dyDescent="0.25">
      <c r="A21" s="8" t="s">
        <v>32</v>
      </c>
      <c r="B21" s="9" t="s">
        <v>33</v>
      </c>
      <c r="C21" s="9">
        <v>66571</v>
      </c>
      <c r="D21" s="9">
        <v>0.79900000000000004</v>
      </c>
      <c r="E21" s="9">
        <v>0.82399999999999995</v>
      </c>
      <c r="F21" s="9">
        <v>0.73899999999999999</v>
      </c>
      <c r="G21" s="9">
        <v>32209.01</v>
      </c>
      <c r="H21" s="10">
        <v>1712</v>
      </c>
    </row>
    <row r="22" spans="1:8" x14ac:dyDescent="0.25">
      <c r="A22" s="11" t="s">
        <v>34</v>
      </c>
      <c r="B22" s="12" t="s">
        <v>29</v>
      </c>
      <c r="C22" s="12">
        <v>2772</v>
      </c>
      <c r="D22" s="12">
        <v>0.76800000000000002</v>
      </c>
      <c r="E22" s="12">
        <v>0.76600000000000001</v>
      </c>
      <c r="F22" s="12">
        <v>0.71</v>
      </c>
      <c r="G22" s="12">
        <v>62202.25</v>
      </c>
      <c r="H22" s="13">
        <v>55</v>
      </c>
    </row>
    <row r="23" spans="1:8" x14ac:dyDescent="0.25">
      <c r="A23" s="8" t="s">
        <v>35</v>
      </c>
      <c r="B23" s="9" t="s">
        <v>7</v>
      </c>
      <c r="C23" s="9">
        <v>29282</v>
      </c>
      <c r="D23" s="9">
        <v>0.80500000000000005</v>
      </c>
      <c r="E23" s="9">
        <v>0.80700000000000005</v>
      </c>
      <c r="F23" s="9">
        <v>0.752</v>
      </c>
      <c r="G23" s="9">
        <v>51239.64</v>
      </c>
      <c r="H23" s="10">
        <v>836</v>
      </c>
    </row>
    <row r="24" spans="1:8" x14ac:dyDescent="0.25">
      <c r="A24" s="11" t="s">
        <v>36</v>
      </c>
      <c r="B24" s="12" t="s">
        <v>7</v>
      </c>
      <c r="C24" s="12">
        <v>58730</v>
      </c>
      <c r="D24" s="12">
        <v>0.76300000000000001</v>
      </c>
      <c r="E24" s="12">
        <v>0.746</v>
      </c>
      <c r="F24" s="12">
        <v>0.71699999999999997</v>
      </c>
      <c r="G24" s="12">
        <v>40367.54</v>
      </c>
      <c r="H24" s="13">
        <v>992</v>
      </c>
    </row>
    <row r="25" spans="1:8" x14ac:dyDescent="0.25">
      <c r="A25" s="8" t="s">
        <v>37</v>
      </c>
      <c r="B25" s="9" t="s">
        <v>7</v>
      </c>
      <c r="C25" s="9">
        <v>29315</v>
      </c>
      <c r="D25" s="9">
        <v>0.81499999999999995</v>
      </c>
      <c r="E25" s="9">
        <v>0.81899999999999995</v>
      </c>
      <c r="F25" s="9">
        <v>0.76900000000000002</v>
      </c>
      <c r="G25" s="9">
        <v>36249.85</v>
      </c>
      <c r="H25" s="10">
        <v>880</v>
      </c>
    </row>
    <row r="26" spans="1:8" x14ac:dyDescent="0.25">
      <c r="A26" s="11" t="s">
        <v>38</v>
      </c>
      <c r="B26" s="12" t="s">
        <v>39</v>
      </c>
      <c r="C26" s="12">
        <v>125335</v>
      </c>
      <c r="D26" s="12">
        <v>0.73699999999999999</v>
      </c>
      <c r="E26" s="12">
        <v>0.73799999999999999</v>
      </c>
      <c r="F26" s="12">
        <v>0.65800000000000003</v>
      </c>
      <c r="G26" s="12">
        <v>33564.11</v>
      </c>
      <c r="H26" s="13">
        <v>1021</v>
      </c>
    </row>
    <row r="27" spans="1:8" x14ac:dyDescent="0.25">
      <c r="A27" s="8" t="s">
        <v>40</v>
      </c>
      <c r="B27" s="9" t="s">
        <v>29</v>
      </c>
      <c r="C27" s="9">
        <v>31210</v>
      </c>
      <c r="D27" s="9">
        <v>0.78500000000000003</v>
      </c>
      <c r="E27" s="9">
        <v>0.8</v>
      </c>
      <c r="F27" s="9">
        <v>0.72599999999999998</v>
      </c>
      <c r="G27" s="9">
        <v>37930.339999999997</v>
      </c>
      <c r="H27" s="10">
        <v>657</v>
      </c>
    </row>
    <row r="28" spans="1:8" x14ac:dyDescent="0.25">
      <c r="A28" s="11" t="s">
        <v>41</v>
      </c>
      <c r="B28" s="12" t="s">
        <v>10</v>
      </c>
      <c r="C28" s="12">
        <v>14642</v>
      </c>
      <c r="D28" s="12">
        <v>0.84</v>
      </c>
      <c r="E28" s="12">
        <v>0.88700000000000001</v>
      </c>
      <c r="F28" s="12">
        <v>0.77300000000000002</v>
      </c>
      <c r="G28" s="12">
        <v>46202.31</v>
      </c>
      <c r="H28" s="13">
        <v>695</v>
      </c>
    </row>
    <row r="29" spans="1:8" x14ac:dyDescent="0.25">
      <c r="A29" s="8" t="s">
        <v>42</v>
      </c>
      <c r="B29" s="9" t="s">
        <v>7</v>
      </c>
      <c r="C29" s="9">
        <v>14800</v>
      </c>
      <c r="D29" s="9">
        <v>0.82</v>
      </c>
      <c r="E29" s="9">
        <v>0.83399999999999996</v>
      </c>
      <c r="F29" s="9">
        <v>0.76800000000000002</v>
      </c>
      <c r="G29" s="9">
        <v>98049.82</v>
      </c>
      <c r="H29" s="10">
        <v>586</v>
      </c>
    </row>
    <row r="30" spans="1:8" x14ac:dyDescent="0.25">
      <c r="A30" s="11" t="s">
        <v>43</v>
      </c>
      <c r="B30" s="12" t="s">
        <v>29</v>
      </c>
      <c r="C30" s="12">
        <v>4639</v>
      </c>
      <c r="D30" s="12">
        <v>0.73</v>
      </c>
      <c r="E30" s="12">
        <v>0.749</v>
      </c>
      <c r="F30" s="12">
        <v>0.626</v>
      </c>
      <c r="G30" s="12">
        <v>30632.81</v>
      </c>
      <c r="H30" s="13">
        <v>81</v>
      </c>
    </row>
    <row r="31" spans="1:8" x14ac:dyDescent="0.25">
      <c r="A31" s="8" t="s">
        <v>44</v>
      </c>
      <c r="B31" s="9" t="s">
        <v>22</v>
      </c>
      <c r="C31" s="9">
        <v>24491</v>
      </c>
      <c r="D31" s="9">
        <v>0.77800000000000002</v>
      </c>
      <c r="E31" s="9">
        <v>0.78900000000000003</v>
      </c>
      <c r="F31" s="9">
        <v>0.71199999999999997</v>
      </c>
      <c r="G31" s="9">
        <v>33374.97</v>
      </c>
      <c r="H31" s="10">
        <v>730</v>
      </c>
    </row>
    <row r="32" spans="1:8" x14ac:dyDescent="0.25">
      <c r="A32" s="11" t="s">
        <v>45</v>
      </c>
      <c r="B32" s="12" t="s">
        <v>7</v>
      </c>
      <c r="C32" s="12">
        <v>28554</v>
      </c>
      <c r="D32" s="12">
        <v>0.8</v>
      </c>
      <c r="E32" s="12">
        <v>0.79200000000000004</v>
      </c>
      <c r="F32" s="12">
        <v>0.76200000000000001</v>
      </c>
      <c r="G32" s="12">
        <v>46888.51</v>
      </c>
      <c r="H32" s="13">
        <v>741</v>
      </c>
    </row>
    <row r="33" spans="1:8" x14ac:dyDescent="0.25">
      <c r="A33" s="8" t="s">
        <v>46</v>
      </c>
      <c r="B33" s="9" t="s">
        <v>7</v>
      </c>
      <c r="C33" s="9">
        <v>5477</v>
      </c>
      <c r="D33" s="9">
        <v>0.86199999999999999</v>
      </c>
      <c r="E33" s="9">
        <v>0.89100000000000001</v>
      </c>
      <c r="F33" s="9">
        <v>0.81100000000000005</v>
      </c>
      <c r="G33" s="9">
        <v>83656.3</v>
      </c>
      <c r="H33" s="10">
        <v>270</v>
      </c>
    </row>
    <row r="34" spans="1:8" x14ac:dyDescent="0.25">
      <c r="A34" s="11" t="s">
        <v>47</v>
      </c>
      <c r="B34" s="12" t="s">
        <v>7</v>
      </c>
      <c r="C34" s="12">
        <v>29167</v>
      </c>
      <c r="D34" s="12">
        <v>0.80700000000000005</v>
      </c>
      <c r="E34" s="12">
        <v>0.80400000000000005</v>
      </c>
      <c r="F34" s="12">
        <v>0.76400000000000001</v>
      </c>
      <c r="G34" s="12">
        <v>53615.25</v>
      </c>
      <c r="H34" s="13">
        <v>816</v>
      </c>
    </row>
    <row r="35" spans="1:8" x14ac:dyDescent="0.25">
      <c r="A35" s="8" t="s">
        <v>48</v>
      </c>
      <c r="B35" s="9" t="s">
        <v>49</v>
      </c>
      <c r="C35" s="9">
        <v>77895</v>
      </c>
      <c r="D35" s="9">
        <v>0.746</v>
      </c>
      <c r="E35" s="9">
        <v>0.751</v>
      </c>
      <c r="F35" s="9">
        <v>0.67300000000000004</v>
      </c>
      <c r="G35" s="9">
        <v>20350</v>
      </c>
      <c r="H35" s="10">
        <v>617</v>
      </c>
    </row>
    <row r="36" spans="1:8" x14ac:dyDescent="0.25">
      <c r="A36" s="11" t="s">
        <v>50</v>
      </c>
      <c r="B36" s="12" t="s">
        <v>7</v>
      </c>
      <c r="C36" s="12">
        <v>17586</v>
      </c>
      <c r="D36" s="12">
        <v>0.79700000000000004</v>
      </c>
      <c r="E36" s="12">
        <v>0.80100000000000005</v>
      </c>
      <c r="F36" s="12">
        <v>0.748</v>
      </c>
      <c r="G36" s="12">
        <v>35230.47</v>
      </c>
      <c r="H36" s="13">
        <v>512</v>
      </c>
    </row>
    <row r="37" spans="1:8" x14ac:dyDescent="0.25">
      <c r="A37" s="8" t="s">
        <v>51</v>
      </c>
      <c r="B37" s="9" t="s">
        <v>7</v>
      </c>
      <c r="C37" s="9">
        <v>8029</v>
      </c>
      <c r="D37" s="9">
        <v>0.79</v>
      </c>
      <c r="E37" s="9">
        <v>0.78200000000000003</v>
      </c>
      <c r="F37" s="9">
        <v>0.74399999999999999</v>
      </c>
      <c r="G37" s="9">
        <v>35797.47</v>
      </c>
      <c r="H37" s="10">
        <v>224</v>
      </c>
    </row>
    <row r="38" spans="1:8" x14ac:dyDescent="0.25">
      <c r="A38" s="11" t="s">
        <v>52</v>
      </c>
      <c r="B38" s="12" t="s">
        <v>53</v>
      </c>
      <c r="C38" s="12">
        <v>44074</v>
      </c>
      <c r="D38" s="12">
        <v>0.78400000000000003</v>
      </c>
      <c r="E38" s="12">
        <v>0.79</v>
      </c>
      <c r="F38" s="12">
        <v>0.72399999999999998</v>
      </c>
      <c r="G38" s="12">
        <v>29442.66</v>
      </c>
      <c r="H38" s="13">
        <v>714</v>
      </c>
    </row>
    <row r="39" spans="1:8" x14ac:dyDescent="0.25">
      <c r="A39" s="8" t="s">
        <v>54</v>
      </c>
      <c r="B39" s="9" t="s">
        <v>33</v>
      </c>
      <c r="C39" s="9">
        <v>10158</v>
      </c>
      <c r="D39" s="9">
        <v>0.754</v>
      </c>
      <c r="E39" s="9">
        <v>0.76500000000000001</v>
      </c>
      <c r="F39" s="9">
        <v>0.65600000000000003</v>
      </c>
      <c r="G39" s="9">
        <v>39288.71</v>
      </c>
      <c r="H39" s="10">
        <v>199</v>
      </c>
    </row>
    <row r="40" spans="1:8" x14ac:dyDescent="0.25">
      <c r="A40" s="11" t="s">
        <v>55</v>
      </c>
      <c r="B40" s="12" t="s">
        <v>7</v>
      </c>
      <c r="C40" s="12">
        <v>15991</v>
      </c>
      <c r="D40" s="12">
        <v>0.78500000000000003</v>
      </c>
      <c r="E40" s="12">
        <v>0.79700000000000004</v>
      </c>
      <c r="F40" s="12">
        <v>0.71699999999999997</v>
      </c>
      <c r="G40" s="12">
        <v>54656.57</v>
      </c>
      <c r="H40" s="13">
        <v>409</v>
      </c>
    </row>
    <row r="41" spans="1:8" x14ac:dyDescent="0.25">
      <c r="A41" s="8" t="s">
        <v>56</v>
      </c>
      <c r="B41" s="9" t="s">
        <v>24</v>
      </c>
      <c r="C41" s="9">
        <v>8402</v>
      </c>
      <c r="D41" s="9">
        <v>0.72099999999999997</v>
      </c>
      <c r="E41" s="9">
        <v>0.69499999999999995</v>
      </c>
      <c r="F41" s="9">
        <v>0.66800000000000004</v>
      </c>
      <c r="G41" s="9">
        <v>21596.35</v>
      </c>
      <c r="H41" s="10">
        <v>103</v>
      </c>
    </row>
    <row r="42" spans="1:8" x14ac:dyDescent="0.25">
      <c r="A42" s="11" t="s">
        <v>57</v>
      </c>
      <c r="B42" s="12" t="s">
        <v>16</v>
      </c>
      <c r="C42" s="12">
        <v>5875</v>
      </c>
      <c r="D42" s="12">
        <v>0.77800000000000002</v>
      </c>
      <c r="E42" s="12">
        <v>0.76</v>
      </c>
      <c r="F42" s="12">
        <v>0.70699999999999996</v>
      </c>
      <c r="G42" s="12">
        <v>33603.82</v>
      </c>
      <c r="H42" s="13">
        <v>130</v>
      </c>
    </row>
    <row r="43" spans="1:8" x14ac:dyDescent="0.25">
      <c r="A43" s="8" t="s">
        <v>58</v>
      </c>
      <c r="B43" s="9" t="s">
        <v>59</v>
      </c>
      <c r="C43" s="9">
        <v>17158</v>
      </c>
      <c r="D43" s="9">
        <v>0.84699999999999998</v>
      </c>
      <c r="E43" s="9">
        <v>0.87</v>
      </c>
      <c r="F43" s="9">
        <v>0.8</v>
      </c>
      <c r="G43" s="9">
        <v>39048.21</v>
      </c>
      <c r="H43" s="10">
        <v>848</v>
      </c>
    </row>
    <row r="44" spans="1:8" x14ac:dyDescent="0.25">
      <c r="A44" s="11" t="s">
        <v>60</v>
      </c>
      <c r="B44" s="12" t="s">
        <v>22</v>
      </c>
      <c r="C44" s="12">
        <v>16007</v>
      </c>
      <c r="D44" s="12">
        <v>0.81</v>
      </c>
      <c r="E44" s="12">
        <v>0.80600000000000005</v>
      </c>
      <c r="F44" s="12">
        <v>0.76800000000000002</v>
      </c>
      <c r="G44" s="12">
        <v>39996.43</v>
      </c>
      <c r="H44" s="13">
        <v>569</v>
      </c>
    </row>
    <row r="45" spans="1:8" x14ac:dyDescent="0.25">
      <c r="A45" s="8" t="s">
        <v>61</v>
      </c>
      <c r="B45" s="9" t="s">
        <v>59</v>
      </c>
      <c r="C45" s="9">
        <v>12793</v>
      </c>
      <c r="D45" s="9">
        <v>0.81</v>
      </c>
      <c r="E45" s="9">
        <v>0.81200000000000006</v>
      </c>
      <c r="F45" s="9">
        <v>0.72199999999999998</v>
      </c>
      <c r="G45" s="9">
        <v>44791.08</v>
      </c>
      <c r="H45" s="10">
        <v>474</v>
      </c>
    </row>
    <row r="46" spans="1:8" x14ac:dyDescent="0.25">
      <c r="A46" s="11" t="s">
        <v>62</v>
      </c>
      <c r="B46" s="12" t="s">
        <v>59</v>
      </c>
      <c r="C46" s="12">
        <v>24701</v>
      </c>
      <c r="D46" s="12">
        <v>0.80900000000000005</v>
      </c>
      <c r="E46" s="12">
        <v>0.79500000000000004</v>
      </c>
      <c r="F46" s="12">
        <v>0.749</v>
      </c>
      <c r="G46" s="12">
        <v>44268.54</v>
      </c>
      <c r="H46" s="13">
        <v>643</v>
      </c>
    </row>
    <row r="47" spans="1:8" x14ac:dyDescent="0.25">
      <c r="A47" s="8" t="s">
        <v>63</v>
      </c>
      <c r="B47" s="9" t="s">
        <v>64</v>
      </c>
      <c r="C47" s="9">
        <v>13665</v>
      </c>
      <c r="D47" s="9">
        <v>0.84499999999999997</v>
      </c>
      <c r="E47" s="9">
        <v>0.876</v>
      </c>
      <c r="F47" s="9">
        <v>0.80500000000000005</v>
      </c>
      <c r="G47" s="9">
        <v>60427.74</v>
      </c>
      <c r="H47" s="10">
        <v>568</v>
      </c>
    </row>
    <row r="48" spans="1:8" x14ac:dyDescent="0.25">
      <c r="A48" s="11" t="s">
        <v>65</v>
      </c>
      <c r="B48" s="12" t="s">
        <v>14</v>
      </c>
      <c r="C48" s="12">
        <v>18929</v>
      </c>
      <c r="D48" s="12">
        <v>0.78200000000000003</v>
      </c>
      <c r="E48" s="12">
        <v>0.81200000000000006</v>
      </c>
      <c r="F48" s="12">
        <v>0.68600000000000005</v>
      </c>
      <c r="G48" s="12">
        <v>44007.35</v>
      </c>
      <c r="H48" s="13">
        <v>672</v>
      </c>
    </row>
    <row r="49" spans="1:8" x14ac:dyDescent="0.25">
      <c r="A49" s="8" t="s">
        <v>66</v>
      </c>
      <c r="B49" s="9" t="s">
        <v>53</v>
      </c>
      <c r="C49" s="9">
        <v>1061</v>
      </c>
      <c r="D49" s="9">
        <v>0.754</v>
      </c>
      <c r="E49" s="9">
        <v>0.75800000000000001</v>
      </c>
      <c r="F49" s="9">
        <v>0.66500000000000004</v>
      </c>
      <c r="G49" s="9">
        <v>64356.21</v>
      </c>
      <c r="H49" s="10">
        <v>20</v>
      </c>
    </row>
    <row r="50" spans="1:8" x14ac:dyDescent="0.25">
      <c r="A50" s="11" t="s">
        <v>67</v>
      </c>
      <c r="B50" s="12" t="s">
        <v>16</v>
      </c>
      <c r="C50" s="12">
        <v>30911</v>
      </c>
      <c r="D50" s="12">
        <v>0.76</v>
      </c>
      <c r="E50" s="12">
        <v>0.745</v>
      </c>
      <c r="F50" s="12">
        <v>0.69699999999999995</v>
      </c>
      <c r="G50" s="12">
        <v>40512.94</v>
      </c>
      <c r="H50" s="13">
        <v>519</v>
      </c>
    </row>
    <row r="51" spans="1:8" x14ac:dyDescent="0.25">
      <c r="A51" s="8" t="s">
        <v>68</v>
      </c>
      <c r="B51" s="9" t="s">
        <v>16</v>
      </c>
      <c r="C51" s="9">
        <v>22216</v>
      </c>
      <c r="D51" s="9">
        <v>0.77800000000000002</v>
      </c>
      <c r="E51" s="9">
        <v>0.78400000000000003</v>
      </c>
      <c r="F51" s="9">
        <v>0.71099999999999997</v>
      </c>
      <c r="G51" s="9">
        <v>25968.58</v>
      </c>
      <c r="H51" s="10">
        <v>648</v>
      </c>
    </row>
    <row r="52" spans="1:8" x14ac:dyDescent="0.25">
      <c r="A52" s="11" t="s">
        <v>69</v>
      </c>
      <c r="B52" s="12" t="s">
        <v>7</v>
      </c>
      <c r="C52" s="12">
        <v>16362</v>
      </c>
      <c r="D52" s="12">
        <v>0.8</v>
      </c>
      <c r="E52" s="12">
        <v>0.8</v>
      </c>
      <c r="F52" s="12">
        <v>0.752</v>
      </c>
      <c r="G52" s="12">
        <v>35577.22</v>
      </c>
      <c r="H52" s="13">
        <v>406</v>
      </c>
    </row>
    <row r="53" spans="1:8" x14ac:dyDescent="0.25">
      <c r="A53" s="8" t="s">
        <v>70</v>
      </c>
      <c r="B53" s="9" t="s">
        <v>7</v>
      </c>
      <c r="C53" s="9">
        <v>19844</v>
      </c>
      <c r="D53" s="9">
        <v>0.78</v>
      </c>
      <c r="E53" s="9">
        <v>0.76200000000000001</v>
      </c>
      <c r="F53" s="9">
        <v>0.74</v>
      </c>
      <c r="G53" s="9">
        <v>33602.58</v>
      </c>
      <c r="H53" s="10">
        <v>375</v>
      </c>
    </row>
    <row r="54" spans="1:8" x14ac:dyDescent="0.25">
      <c r="A54" s="11" t="s">
        <v>71</v>
      </c>
      <c r="B54" s="12" t="s">
        <v>72</v>
      </c>
      <c r="C54" s="12">
        <v>41558</v>
      </c>
      <c r="D54" s="12">
        <v>0.76300000000000001</v>
      </c>
      <c r="E54" s="12">
        <v>0.76800000000000002</v>
      </c>
      <c r="F54" s="12">
        <v>0.69399999999999995</v>
      </c>
      <c r="G54" s="12">
        <v>24890.54</v>
      </c>
      <c r="H54" s="13">
        <v>844</v>
      </c>
    </row>
    <row r="55" spans="1:8" x14ac:dyDescent="0.25">
      <c r="A55" s="8" t="s">
        <v>73</v>
      </c>
      <c r="B55" s="9" t="s">
        <v>7</v>
      </c>
      <c r="C55" s="9">
        <v>1579</v>
      </c>
      <c r="D55" s="9">
        <v>0.74</v>
      </c>
      <c r="E55" s="9">
        <v>0.73799999999999999</v>
      </c>
      <c r="F55" s="9">
        <v>0.66700000000000004</v>
      </c>
      <c r="G55" s="9">
        <v>27691.66</v>
      </c>
      <c r="H55" s="10">
        <v>33</v>
      </c>
    </row>
    <row r="56" spans="1:8" x14ac:dyDescent="0.25">
      <c r="A56" s="11" t="s">
        <v>74</v>
      </c>
      <c r="B56" s="12" t="s">
        <v>7</v>
      </c>
      <c r="C56" s="12">
        <v>9428</v>
      </c>
      <c r="D56" s="12">
        <v>0.81</v>
      </c>
      <c r="E56" s="12">
        <v>0.8</v>
      </c>
      <c r="F56" s="12">
        <v>0.76</v>
      </c>
      <c r="G56" s="12">
        <v>44417.02</v>
      </c>
      <c r="H56" s="13">
        <v>306</v>
      </c>
    </row>
    <row r="57" spans="1:8" x14ac:dyDescent="0.25">
      <c r="A57" s="8" t="s">
        <v>75</v>
      </c>
      <c r="B57" s="9" t="s">
        <v>7</v>
      </c>
      <c r="C57" s="9">
        <v>9779</v>
      </c>
      <c r="D57" s="9">
        <v>0.81</v>
      </c>
      <c r="E57" s="9">
        <v>0.78800000000000003</v>
      </c>
      <c r="F57" s="9">
        <v>0.77400000000000002</v>
      </c>
      <c r="G57" s="9">
        <v>33101.42</v>
      </c>
      <c r="H57" s="10">
        <v>257</v>
      </c>
    </row>
    <row r="58" spans="1:8" x14ac:dyDescent="0.25">
      <c r="A58" s="11" t="s">
        <v>76</v>
      </c>
      <c r="B58" s="12" t="s">
        <v>22</v>
      </c>
      <c r="C58" s="12">
        <v>13850</v>
      </c>
      <c r="D58" s="12">
        <v>0.78200000000000003</v>
      </c>
      <c r="E58" s="12">
        <v>0.77600000000000002</v>
      </c>
      <c r="F58" s="12">
        <v>0.72799999999999998</v>
      </c>
      <c r="G58" s="12">
        <v>34106.93</v>
      </c>
      <c r="H58" s="13">
        <v>368</v>
      </c>
    </row>
    <row r="59" spans="1:8" x14ac:dyDescent="0.25">
      <c r="A59" s="8" t="s">
        <v>77</v>
      </c>
      <c r="B59" s="9" t="s">
        <v>10</v>
      </c>
      <c r="C59" s="9">
        <v>45017</v>
      </c>
      <c r="D59" s="9">
        <v>0.71099999999999997</v>
      </c>
      <c r="E59" s="9">
        <v>0.69199999999999995</v>
      </c>
      <c r="F59" s="9">
        <v>0.624</v>
      </c>
      <c r="G59" s="9">
        <v>44939.65</v>
      </c>
      <c r="H59" s="10">
        <v>507</v>
      </c>
    </row>
    <row r="60" spans="1:8" x14ac:dyDescent="0.25">
      <c r="A60" s="11" t="s">
        <v>78</v>
      </c>
      <c r="B60" s="12" t="s">
        <v>7</v>
      </c>
      <c r="C60" s="12">
        <v>19917</v>
      </c>
      <c r="D60" s="12">
        <v>0.75700000000000001</v>
      </c>
      <c r="E60" s="12">
        <v>0.71699999999999997</v>
      </c>
      <c r="F60" s="12">
        <v>0.71599999999999997</v>
      </c>
      <c r="G60" s="12">
        <v>31865.08</v>
      </c>
      <c r="H60" s="13">
        <v>288</v>
      </c>
    </row>
    <row r="61" spans="1:8" x14ac:dyDescent="0.25">
      <c r="A61" s="8" t="s">
        <v>79</v>
      </c>
      <c r="B61" s="9" t="s">
        <v>7</v>
      </c>
      <c r="C61" s="9">
        <v>9500</v>
      </c>
      <c r="D61" s="9">
        <v>0.8</v>
      </c>
      <c r="E61" s="9">
        <v>0.76800000000000002</v>
      </c>
      <c r="F61" s="9">
        <v>0.77600000000000002</v>
      </c>
      <c r="G61" s="9">
        <v>31473.42</v>
      </c>
      <c r="H61" s="10">
        <v>235</v>
      </c>
    </row>
    <row r="62" spans="1:8" x14ac:dyDescent="0.25">
      <c r="A62" s="11" t="s">
        <v>80</v>
      </c>
      <c r="B62" s="12" t="s">
        <v>16</v>
      </c>
      <c r="C62" s="12">
        <v>5763</v>
      </c>
      <c r="D62" s="12">
        <v>0.76500000000000001</v>
      </c>
      <c r="E62" s="12">
        <v>0.749</v>
      </c>
      <c r="F62" s="12">
        <v>0.69799999999999995</v>
      </c>
      <c r="G62" s="12">
        <v>27995.83</v>
      </c>
      <c r="H62" s="13">
        <v>157</v>
      </c>
    </row>
    <row r="63" spans="1:8" x14ac:dyDescent="0.25">
      <c r="A63" s="8" t="s">
        <v>81</v>
      </c>
      <c r="B63" s="9" t="s">
        <v>82</v>
      </c>
      <c r="C63" s="9">
        <v>37313</v>
      </c>
      <c r="D63" s="9">
        <v>0.76300000000000001</v>
      </c>
      <c r="E63" s="9">
        <v>0.77</v>
      </c>
      <c r="F63" s="9">
        <v>0.69299999999999995</v>
      </c>
      <c r="G63" s="9">
        <v>23345.93</v>
      </c>
      <c r="H63" s="10">
        <v>712</v>
      </c>
    </row>
    <row r="64" spans="1:8" x14ac:dyDescent="0.25">
      <c r="A64" s="11" t="s">
        <v>83</v>
      </c>
      <c r="B64" s="12" t="s">
        <v>10</v>
      </c>
      <c r="C64" s="12">
        <v>42403</v>
      </c>
      <c r="D64" s="12">
        <v>0.71299999999999997</v>
      </c>
      <c r="E64" s="12">
        <v>0.69099999999999995</v>
      </c>
      <c r="F64" s="12">
        <v>0.64100000000000001</v>
      </c>
      <c r="G64" s="12">
        <v>20625.93</v>
      </c>
      <c r="H64" s="13">
        <v>582</v>
      </c>
    </row>
    <row r="65" spans="1:8" x14ac:dyDescent="0.25">
      <c r="A65" s="8" t="s">
        <v>84</v>
      </c>
      <c r="B65" s="9" t="s">
        <v>7</v>
      </c>
      <c r="C65" s="9">
        <v>13019</v>
      </c>
      <c r="D65" s="9">
        <v>0.77500000000000002</v>
      </c>
      <c r="E65" s="9">
        <v>0.76100000000000001</v>
      </c>
      <c r="F65" s="9">
        <v>0.71899999999999997</v>
      </c>
      <c r="G65" s="9">
        <v>37057.35</v>
      </c>
      <c r="H65" s="10">
        <v>269</v>
      </c>
    </row>
    <row r="66" spans="1:8" x14ac:dyDescent="0.25">
      <c r="A66" s="11" t="s">
        <v>85</v>
      </c>
      <c r="B66" s="12" t="s">
        <v>10</v>
      </c>
      <c r="C66" s="12">
        <v>22710</v>
      </c>
      <c r="D66" s="12">
        <v>0.71599999999999997</v>
      </c>
      <c r="E66" s="12">
        <v>0.71499999999999997</v>
      </c>
      <c r="F66" s="12">
        <v>0.61899999999999999</v>
      </c>
      <c r="G66" s="12">
        <v>35475.94</v>
      </c>
      <c r="H66" s="13">
        <v>436</v>
      </c>
    </row>
    <row r="67" spans="1:8" x14ac:dyDescent="0.25">
      <c r="A67" s="8" t="s">
        <v>86</v>
      </c>
      <c r="B67" s="9" t="s">
        <v>87</v>
      </c>
      <c r="C67" s="9">
        <v>54955</v>
      </c>
      <c r="D67" s="9">
        <v>0.76800000000000002</v>
      </c>
      <c r="E67" s="9">
        <v>0.74099999999999999</v>
      </c>
      <c r="F67" s="9">
        <v>0.752</v>
      </c>
      <c r="G67" s="9">
        <v>26154.25</v>
      </c>
      <c r="H67" s="10">
        <v>582</v>
      </c>
    </row>
    <row r="68" spans="1:8" x14ac:dyDescent="0.25">
      <c r="A68" s="11" t="s">
        <v>88</v>
      </c>
      <c r="B68" s="12" t="s">
        <v>10</v>
      </c>
      <c r="C68" s="12">
        <v>46890</v>
      </c>
      <c r="D68" s="12">
        <v>0.74</v>
      </c>
      <c r="E68" s="12">
        <v>0.71099999999999997</v>
      </c>
      <c r="F68" s="12">
        <v>0.68100000000000005</v>
      </c>
      <c r="G68" s="12">
        <v>16216.45</v>
      </c>
      <c r="H68" s="13">
        <v>668</v>
      </c>
    </row>
    <row r="69" spans="1:8" x14ac:dyDescent="0.25">
      <c r="A69" s="8" t="s">
        <v>89</v>
      </c>
      <c r="B69" s="9" t="s">
        <v>7</v>
      </c>
      <c r="C69" s="9">
        <v>16558</v>
      </c>
      <c r="D69" s="9">
        <v>0.78</v>
      </c>
      <c r="E69" s="9">
        <v>0.749</v>
      </c>
      <c r="F69" s="9">
        <v>0.753</v>
      </c>
      <c r="G69" s="9">
        <v>28108.23</v>
      </c>
      <c r="H69" s="10">
        <v>403</v>
      </c>
    </row>
    <row r="70" spans="1:8" x14ac:dyDescent="0.25">
      <c r="A70" s="11" t="s">
        <v>90</v>
      </c>
      <c r="B70" s="12" t="s">
        <v>7</v>
      </c>
      <c r="C70" s="12">
        <v>10191</v>
      </c>
      <c r="D70" s="12">
        <v>0.79</v>
      </c>
      <c r="E70" s="12">
        <v>0.79100000000000004</v>
      </c>
      <c r="F70" s="12">
        <v>0.73799999999999999</v>
      </c>
      <c r="G70" s="12">
        <v>49861.279999999999</v>
      </c>
      <c r="H70" s="13">
        <v>274</v>
      </c>
    </row>
    <row r="71" spans="1:8" x14ac:dyDescent="0.25">
      <c r="A71" s="8" t="s">
        <v>91</v>
      </c>
      <c r="B71" s="9" t="s">
        <v>10</v>
      </c>
      <c r="C71" s="9">
        <v>12167</v>
      </c>
      <c r="D71" s="9">
        <v>0.745</v>
      </c>
      <c r="E71" s="9">
        <v>0.76300000000000001</v>
      </c>
      <c r="F71" s="9">
        <v>0.63900000000000001</v>
      </c>
      <c r="G71" s="9">
        <v>42564.57</v>
      </c>
      <c r="H71" s="10">
        <v>267</v>
      </c>
    </row>
    <row r="72" spans="1:8" x14ac:dyDescent="0.25">
      <c r="A72" s="11" t="s">
        <v>92</v>
      </c>
      <c r="B72" s="12" t="s">
        <v>7</v>
      </c>
      <c r="C72" s="12">
        <v>13878</v>
      </c>
      <c r="D72" s="12">
        <v>0.8</v>
      </c>
      <c r="E72" s="12">
        <v>0.77800000000000002</v>
      </c>
      <c r="F72" s="12">
        <v>0.746</v>
      </c>
      <c r="G72" s="12">
        <v>46320.15</v>
      </c>
      <c r="H72" s="13">
        <v>387</v>
      </c>
    </row>
    <row r="73" spans="1:8" x14ac:dyDescent="0.25">
      <c r="A73" s="8" t="s">
        <v>93</v>
      </c>
      <c r="B73" s="9" t="s">
        <v>94</v>
      </c>
      <c r="C73" s="9">
        <v>52009</v>
      </c>
      <c r="D73" s="9">
        <v>0.72099999999999997</v>
      </c>
      <c r="E73" s="9">
        <v>0.73899999999999999</v>
      </c>
      <c r="F73" s="9">
        <v>0.63500000000000001</v>
      </c>
      <c r="G73" s="9">
        <v>20853.41</v>
      </c>
      <c r="H73" s="10">
        <v>709</v>
      </c>
    </row>
    <row r="74" spans="1:8" x14ac:dyDescent="0.25">
      <c r="A74" s="11" t="s">
        <v>95</v>
      </c>
      <c r="B74" s="12" t="s">
        <v>22</v>
      </c>
      <c r="C74" s="12">
        <v>15508</v>
      </c>
      <c r="D74" s="12">
        <v>0.76300000000000001</v>
      </c>
      <c r="E74" s="12">
        <v>0.755</v>
      </c>
      <c r="F74" s="12">
        <v>0.70299999999999996</v>
      </c>
      <c r="G74" s="12">
        <v>38035.14</v>
      </c>
      <c r="H74" s="13">
        <v>374</v>
      </c>
    </row>
    <row r="75" spans="1:8" x14ac:dyDescent="0.25">
      <c r="A75" s="8" t="s">
        <v>97</v>
      </c>
      <c r="B75" s="9" t="s">
        <v>87</v>
      </c>
      <c r="C75" s="9">
        <v>5853</v>
      </c>
      <c r="D75" s="9">
        <v>0.68700000000000006</v>
      </c>
      <c r="E75" s="9">
        <v>0.67400000000000004</v>
      </c>
      <c r="F75" s="9">
        <v>0.59699999999999998</v>
      </c>
      <c r="G75" s="9">
        <v>25591.91</v>
      </c>
      <c r="H75" s="10">
        <v>92</v>
      </c>
    </row>
    <row r="76" spans="1:8" x14ac:dyDescent="0.25">
      <c r="A76" s="11" t="s">
        <v>98</v>
      </c>
      <c r="B76" s="12" t="s">
        <v>7</v>
      </c>
      <c r="C76" s="12">
        <v>10039</v>
      </c>
      <c r="D76" s="12">
        <v>0.80500000000000005</v>
      </c>
      <c r="E76" s="12">
        <v>0.78800000000000003</v>
      </c>
      <c r="F76" s="12">
        <v>0.76600000000000001</v>
      </c>
      <c r="G76" s="12">
        <v>41281.81</v>
      </c>
      <c r="H76" s="13">
        <v>390</v>
      </c>
    </row>
    <row r="77" spans="1:8" x14ac:dyDescent="0.25">
      <c r="A77" s="8" t="s">
        <v>99</v>
      </c>
      <c r="B77" s="9" t="s">
        <v>59</v>
      </c>
      <c r="C77" s="9">
        <v>9100</v>
      </c>
      <c r="D77" s="9">
        <v>0.79</v>
      </c>
      <c r="E77" s="9">
        <v>0.77900000000000003</v>
      </c>
      <c r="F77" s="9">
        <v>0.72699999999999998</v>
      </c>
      <c r="G77" s="9">
        <v>39693.550000000003</v>
      </c>
      <c r="H77" s="10">
        <v>204</v>
      </c>
    </row>
    <row r="78" spans="1:8" x14ac:dyDescent="0.25">
      <c r="A78" s="11" t="s">
        <v>100</v>
      </c>
      <c r="B78" s="12" t="s">
        <v>10</v>
      </c>
      <c r="C78" s="12">
        <v>11913</v>
      </c>
      <c r="D78" s="12">
        <v>0.76400000000000001</v>
      </c>
      <c r="E78" s="12">
        <v>0.79200000000000004</v>
      </c>
      <c r="F78" s="12">
        <v>0.68100000000000005</v>
      </c>
      <c r="G78" s="12">
        <v>73412.55</v>
      </c>
      <c r="H78" s="13">
        <v>251</v>
      </c>
    </row>
    <row r="79" spans="1:8" x14ac:dyDescent="0.25">
      <c r="A79" s="8" t="s">
        <v>101</v>
      </c>
      <c r="B79" s="9" t="s">
        <v>7</v>
      </c>
      <c r="C79" s="9">
        <v>9031</v>
      </c>
      <c r="D79" s="9">
        <v>0.81499999999999995</v>
      </c>
      <c r="E79" s="9">
        <v>0.78800000000000003</v>
      </c>
      <c r="F79" s="9">
        <v>0.78200000000000003</v>
      </c>
      <c r="G79" s="9">
        <v>39065.74</v>
      </c>
      <c r="H79" s="10">
        <v>239</v>
      </c>
    </row>
    <row r="80" spans="1:8" x14ac:dyDescent="0.25">
      <c r="A80" s="11" t="s">
        <v>102</v>
      </c>
      <c r="B80" s="12" t="s">
        <v>10</v>
      </c>
      <c r="C80" s="12">
        <v>11542</v>
      </c>
      <c r="D80" s="12">
        <v>0.77</v>
      </c>
      <c r="E80" s="12">
        <v>0.76300000000000001</v>
      </c>
      <c r="F80" s="12">
        <v>0.72</v>
      </c>
      <c r="G80" s="12">
        <v>39679.43</v>
      </c>
      <c r="H80" s="13">
        <v>263</v>
      </c>
    </row>
    <row r="81" spans="1:8" x14ac:dyDescent="0.25">
      <c r="A81" s="8" t="s">
        <v>103</v>
      </c>
      <c r="B81" s="9" t="s">
        <v>59</v>
      </c>
      <c r="C81" s="9">
        <v>8844</v>
      </c>
      <c r="D81" s="9">
        <v>0.79</v>
      </c>
      <c r="E81" s="9">
        <v>0.78600000000000003</v>
      </c>
      <c r="F81" s="9">
        <v>0.73699999999999999</v>
      </c>
      <c r="G81" s="9">
        <v>32968.639999999999</v>
      </c>
      <c r="H81" s="10">
        <v>184</v>
      </c>
    </row>
    <row r="82" spans="1:8" x14ac:dyDescent="0.25">
      <c r="A82" s="11" t="s">
        <v>104</v>
      </c>
      <c r="B82" s="12" t="s">
        <v>24</v>
      </c>
      <c r="C82" s="12">
        <v>26735</v>
      </c>
      <c r="D82" s="12">
        <v>0.71</v>
      </c>
      <c r="E82" s="12">
        <v>0.71</v>
      </c>
      <c r="F82" s="12">
        <v>0.61899999999999999</v>
      </c>
      <c r="G82" s="12">
        <v>21051.29</v>
      </c>
      <c r="H82" s="13">
        <v>565</v>
      </c>
    </row>
    <row r="83" spans="1:8" x14ac:dyDescent="0.25">
      <c r="A83" s="8" t="s">
        <v>105</v>
      </c>
      <c r="B83" s="9" t="s">
        <v>16</v>
      </c>
      <c r="C83" s="9">
        <v>13981</v>
      </c>
      <c r="D83" s="9">
        <v>0.77200000000000002</v>
      </c>
      <c r="E83" s="9">
        <v>0.77200000000000002</v>
      </c>
      <c r="F83" s="9">
        <v>0.70499999999999996</v>
      </c>
      <c r="G83" s="9">
        <v>41360.17</v>
      </c>
      <c r="H83" s="10">
        <v>301</v>
      </c>
    </row>
    <row r="84" spans="1:8" x14ac:dyDescent="0.25">
      <c r="A84" s="11" t="s">
        <v>106</v>
      </c>
      <c r="B84" s="12" t="s">
        <v>14</v>
      </c>
      <c r="C84" s="12">
        <v>10681</v>
      </c>
      <c r="D84" s="12">
        <v>0.747</v>
      </c>
      <c r="E84" s="12">
        <v>0.77800000000000002</v>
      </c>
      <c r="F84" s="12">
        <v>0.629</v>
      </c>
      <c r="G84" s="12">
        <v>34620.19</v>
      </c>
      <c r="H84" s="13">
        <v>291</v>
      </c>
    </row>
    <row r="85" spans="1:8" x14ac:dyDescent="0.25">
      <c r="A85" s="8" t="s">
        <v>107</v>
      </c>
      <c r="B85" s="9" t="s">
        <v>59</v>
      </c>
      <c r="C85" s="9">
        <v>8253</v>
      </c>
      <c r="D85" s="9">
        <v>0.79500000000000004</v>
      </c>
      <c r="E85" s="9">
        <v>0.77800000000000002</v>
      </c>
      <c r="F85" s="9">
        <v>0.73</v>
      </c>
      <c r="G85" s="9">
        <v>92266.86</v>
      </c>
      <c r="H85" s="10">
        <v>236</v>
      </c>
    </row>
    <row r="86" spans="1:8" x14ac:dyDescent="0.25">
      <c r="A86" s="11" t="s">
        <v>108</v>
      </c>
      <c r="B86" s="12" t="s">
        <v>7</v>
      </c>
      <c r="C86" s="12">
        <v>10229</v>
      </c>
      <c r="D86" s="12">
        <v>0.78</v>
      </c>
      <c r="E86" s="12">
        <v>0.78900000000000003</v>
      </c>
      <c r="F86" s="12">
        <v>0.70699999999999996</v>
      </c>
      <c r="G86" s="12">
        <v>47033.14</v>
      </c>
      <c r="H86" s="13">
        <v>335</v>
      </c>
    </row>
    <row r="87" spans="1:8" x14ac:dyDescent="0.25">
      <c r="A87" s="8" t="s">
        <v>109</v>
      </c>
      <c r="B87" s="9" t="s">
        <v>7</v>
      </c>
      <c r="C87" s="9">
        <v>14077</v>
      </c>
      <c r="D87" s="9">
        <v>0.76900000000000002</v>
      </c>
      <c r="E87" s="9">
        <v>0.74199999999999999</v>
      </c>
      <c r="F87" s="9">
        <v>0.71</v>
      </c>
      <c r="G87" s="9">
        <v>30259.41</v>
      </c>
      <c r="H87" s="10">
        <v>218</v>
      </c>
    </row>
    <row r="88" spans="1:8" x14ac:dyDescent="0.25">
      <c r="A88" s="11" t="s">
        <v>110</v>
      </c>
      <c r="B88" s="12" t="s">
        <v>111</v>
      </c>
      <c r="C88" s="12">
        <v>15148</v>
      </c>
      <c r="D88" s="12">
        <v>0.79</v>
      </c>
      <c r="E88" s="12">
        <v>0.78900000000000003</v>
      </c>
      <c r="F88" s="12">
        <v>0.749</v>
      </c>
      <c r="G88" s="12">
        <v>28974.17</v>
      </c>
      <c r="H88" s="13">
        <v>261</v>
      </c>
    </row>
    <row r="89" spans="1:8" x14ac:dyDescent="0.25">
      <c r="A89" s="8" t="s">
        <v>112</v>
      </c>
      <c r="B89" s="9" t="s">
        <v>7</v>
      </c>
      <c r="C89" s="9">
        <v>7411</v>
      </c>
      <c r="D89" s="9">
        <v>0.77300000000000002</v>
      </c>
      <c r="E89" s="9">
        <v>0.78200000000000003</v>
      </c>
      <c r="F89" s="9">
        <v>0.69199999999999995</v>
      </c>
      <c r="G89" s="9">
        <v>45313.77</v>
      </c>
      <c r="H89" s="10">
        <v>198</v>
      </c>
    </row>
    <row r="90" spans="1:8" x14ac:dyDescent="0.25">
      <c r="A90" s="11" t="s">
        <v>113</v>
      </c>
      <c r="B90" s="12" t="s">
        <v>114</v>
      </c>
      <c r="C90" s="12">
        <v>32261</v>
      </c>
      <c r="D90" s="12">
        <v>0.77</v>
      </c>
      <c r="E90" s="12">
        <v>0.78400000000000003</v>
      </c>
      <c r="F90" s="12">
        <v>0.70799999999999996</v>
      </c>
      <c r="G90" s="12">
        <v>25717.68</v>
      </c>
      <c r="H90" s="13">
        <v>565</v>
      </c>
    </row>
    <row r="91" spans="1:8" x14ac:dyDescent="0.25">
      <c r="A91" s="8" t="s">
        <v>115</v>
      </c>
      <c r="B91" s="9" t="s">
        <v>7</v>
      </c>
      <c r="C91" s="9">
        <v>20512</v>
      </c>
      <c r="D91" s="9">
        <v>0.77</v>
      </c>
      <c r="E91" s="9">
        <v>0.72099999999999997</v>
      </c>
      <c r="F91" s="9">
        <v>0.73299999999999998</v>
      </c>
      <c r="G91" s="9">
        <v>30509</v>
      </c>
      <c r="H91" s="10">
        <v>289</v>
      </c>
    </row>
    <row r="92" spans="1:8" x14ac:dyDescent="0.25">
      <c r="A92" s="11" t="s">
        <v>116</v>
      </c>
      <c r="B92" s="12" t="s">
        <v>22</v>
      </c>
      <c r="C92" s="12">
        <v>14361</v>
      </c>
      <c r="D92" s="12">
        <v>0.75800000000000001</v>
      </c>
      <c r="E92" s="12">
        <v>0.749</v>
      </c>
      <c r="F92" s="12">
        <v>0.67800000000000005</v>
      </c>
      <c r="G92" s="12">
        <v>66531.31</v>
      </c>
      <c r="H92" s="13">
        <v>231</v>
      </c>
    </row>
    <row r="93" spans="1:8" x14ac:dyDescent="0.25">
      <c r="A93" s="8" t="s">
        <v>117</v>
      </c>
      <c r="B93" s="9" t="s">
        <v>118</v>
      </c>
      <c r="C93" s="9">
        <v>43726</v>
      </c>
      <c r="D93" s="9">
        <v>0.75</v>
      </c>
      <c r="E93" s="9">
        <v>0.73099999999999998</v>
      </c>
      <c r="F93" s="9">
        <v>0.70699999999999996</v>
      </c>
      <c r="G93" s="9">
        <v>22597.68</v>
      </c>
      <c r="H93" s="10">
        <v>560</v>
      </c>
    </row>
    <row r="94" spans="1:8" x14ac:dyDescent="0.25">
      <c r="A94" s="11" t="s">
        <v>119</v>
      </c>
      <c r="B94" s="12" t="s">
        <v>22</v>
      </c>
      <c r="C94" s="12">
        <v>8989</v>
      </c>
      <c r="D94" s="12">
        <v>0.73099999999999998</v>
      </c>
      <c r="E94" s="12">
        <v>0.73</v>
      </c>
      <c r="F94" s="12">
        <v>0.628</v>
      </c>
      <c r="G94" s="12">
        <v>29319.05</v>
      </c>
      <c r="H94" s="13">
        <v>130</v>
      </c>
    </row>
    <row r="95" spans="1:8" x14ac:dyDescent="0.25">
      <c r="A95" s="8" t="s">
        <v>120</v>
      </c>
      <c r="B95" s="9" t="s">
        <v>33</v>
      </c>
      <c r="C95" s="9">
        <v>4702</v>
      </c>
      <c r="D95" s="9">
        <v>0.75700000000000001</v>
      </c>
      <c r="E95" s="9">
        <v>0.77400000000000002</v>
      </c>
      <c r="F95" s="9">
        <v>0.65600000000000003</v>
      </c>
      <c r="G95" s="9">
        <v>41620.42</v>
      </c>
      <c r="H95" s="10">
        <v>59</v>
      </c>
    </row>
    <row r="96" spans="1:8" x14ac:dyDescent="0.25">
      <c r="A96" s="11" t="s">
        <v>121</v>
      </c>
      <c r="B96" s="12" t="s">
        <v>87</v>
      </c>
      <c r="C96" s="12">
        <v>15491</v>
      </c>
      <c r="D96" s="12">
        <v>0.73099999999999998</v>
      </c>
      <c r="E96" s="12">
        <v>0.69699999999999995</v>
      </c>
      <c r="F96" s="12">
        <v>0.69799999999999995</v>
      </c>
      <c r="G96" s="12">
        <v>27482.99</v>
      </c>
      <c r="H96" s="13">
        <v>154</v>
      </c>
    </row>
    <row r="97" spans="1:8" x14ac:dyDescent="0.25">
      <c r="A97" s="8" t="s">
        <v>122</v>
      </c>
      <c r="B97" s="9" t="s">
        <v>16</v>
      </c>
      <c r="C97" s="9">
        <v>12476</v>
      </c>
      <c r="D97" s="9">
        <v>0.77</v>
      </c>
      <c r="E97" s="9">
        <v>0.752</v>
      </c>
      <c r="F97" s="9">
        <v>0.70499999999999996</v>
      </c>
      <c r="G97" s="9">
        <v>32711.16</v>
      </c>
      <c r="H97" s="10">
        <v>248</v>
      </c>
    </row>
    <row r="98" spans="1:8" x14ac:dyDescent="0.25">
      <c r="A98" s="11" t="s">
        <v>123</v>
      </c>
      <c r="B98" s="12" t="s">
        <v>7</v>
      </c>
      <c r="C98" s="12">
        <v>4177</v>
      </c>
      <c r="D98" s="12">
        <v>0.82</v>
      </c>
      <c r="E98" s="12">
        <v>0.84799999999999998</v>
      </c>
      <c r="F98" s="12">
        <v>0.76300000000000001</v>
      </c>
      <c r="G98" s="12">
        <v>41711.769999999997</v>
      </c>
      <c r="H98" s="13">
        <v>187</v>
      </c>
    </row>
    <row r="99" spans="1:8" x14ac:dyDescent="0.25">
      <c r="A99" s="8" t="s">
        <v>124</v>
      </c>
      <c r="B99" s="9" t="s">
        <v>29</v>
      </c>
      <c r="C99" s="9">
        <v>377</v>
      </c>
      <c r="D99" s="9">
        <v>0.69</v>
      </c>
      <c r="E99" s="9">
        <v>0.70099999999999996</v>
      </c>
      <c r="F99" s="9">
        <v>0.56499999999999995</v>
      </c>
      <c r="G99" s="9">
        <v>75163.710000000006</v>
      </c>
      <c r="H99" s="10">
        <v>18</v>
      </c>
    </row>
    <row r="100" spans="1:8" x14ac:dyDescent="0.25">
      <c r="A100" s="11" t="s">
        <v>125</v>
      </c>
      <c r="B100" s="12" t="s">
        <v>7</v>
      </c>
      <c r="C100" s="12">
        <v>8608</v>
      </c>
      <c r="D100" s="12">
        <v>0.8</v>
      </c>
      <c r="E100" s="12">
        <v>0.78400000000000003</v>
      </c>
      <c r="F100" s="12">
        <v>0.76600000000000001</v>
      </c>
      <c r="G100" s="12">
        <v>43966.89</v>
      </c>
      <c r="H100" s="13">
        <v>183</v>
      </c>
    </row>
    <row r="101" spans="1:8" x14ac:dyDescent="0.25">
      <c r="A101" s="8" t="s">
        <v>126</v>
      </c>
      <c r="B101" s="9" t="s">
        <v>10</v>
      </c>
      <c r="C101" s="9">
        <v>7204</v>
      </c>
      <c r="D101" s="9">
        <v>0.745</v>
      </c>
      <c r="E101" s="9">
        <v>0.75800000000000001</v>
      </c>
      <c r="F101" s="9">
        <v>0.64500000000000002</v>
      </c>
      <c r="G101" s="9">
        <v>25979.3</v>
      </c>
      <c r="H101" s="10">
        <v>211</v>
      </c>
    </row>
    <row r="102" spans="1:8" x14ac:dyDescent="0.25">
      <c r="A102" s="11" t="s">
        <v>127</v>
      </c>
      <c r="B102" s="12" t="s">
        <v>33</v>
      </c>
      <c r="C102" s="12">
        <v>16632</v>
      </c>
      <c r="D102" s="12">
        <v>0.73699999999999999</v>
      </c>
      <c r="E102" s="12">
        <v>0.73699999999999999</v>
      </c>
      <c r="F102" s="12">
        <v>0.66</v>
      </c>
      <c r="G102" s="12">
        <v>35372.449999999997</v>
      </c>
      <c r="H102" s="13">
        <v>377</v>
      </c>
    </row>
    <row r="103" spans="1:8" x14ac:dyDescent="0.25">
      <c r="A103" s="8" t="s">
        <v>128</v>
      </c>
      <c r="B103" s="9" t="s">
        <v>7</v>
      </c>
      <c r="C103" s="9">
        <v>14139</v>
      </c>
      <c r="D103" s="9">
        <v>0.754</v>
      </c>
      <c r="E103" s="9">
        <v>0.74399999999999999</v>
      </c>
      <c r="F103" s="9">
        <v>0.69199999999999995</v>
      </c>
      <c r="G103" s="9">
        <v>20285.439999999999</v>
      </c>
      <c r="H103" s="10">
        <v>198</v>
      </c>
    </row>
    <row r="104" spans="1:8" x14ac:dyDescent="0.25">
      <c r="A104" s="11" t="s">
        <v>129</v>
      </c>
      <c r="B104" s="12" t="s">
        <v>16</v>
      </c>
      <c r="C104" s="12">
        <v>22167</v>
      </c>
      <c r="D104" s="12">
        <v>0.75</v>
      </c>
      <c r="E104" s="12">
        <v>0.70899999999999996</v>
      </c>
      <c r="F104" s="12">
        <v>0.68700000000000006</v>
      </c>
      <c r="G104" s="12">
        <v>59534.12</v>
      </c>
      <c r="H104" s="13">
        <v>293</v>
      </c>
    </row>
    <row r="105" spans="1:8" x14ac:dyDescent="0.25">
      <c r="A105" s="8" t="s">
        <v>130</v>
      </c>
      <c r="B105" s="9" t="s">
        <v>7</v>
      </c>
      <c r="C105" s="9">
        <v>13113</v>
      </c>
      <c r="D105" s="9">
        <v>0.75</v>
      </c>
      <c r="E105" s="9">
        <v>0.72899999999999998</v>
      </c>
      <c r="F105" s="9">
        <v>0.67900000000000005</v>
      </c>
      <c r="G105" s="9">
        <v>25224.38</v>
      </c>
      <c r="H105" s="10">
        <v>184</v>
      </c>
    </row>
    <row r="106" spans="1:8" x14ac:dyDescent="0.25">
      <c r="A106" s="11" t="s">
        <v>131</v>
      </c>
      <c r="B106" s="12" t="s">
        <v>7</v>
      </c>
      <c r="C106" s="12">
        <v>5960</v>
      </c>
      <c r="D106" s="12">
        <v>0.78</v>
      </c>
      <c r="E106" s="12">
        <v>0.77200000000000002</v>
      </c>
      <c r="F106" s="12">
        <v>0.70399999999999996</v>
      </c>
      <c r="G106" s="12">
        <v>31346.47</v>
      </c>
      <c r="H106" s="13">
        <v>211</v>
      </c>
    </row>
    <row r="107" spans="1:8" x14ac:dyDescent="0.25">
      <c r="A107" s="8" t="s">
        <v>132</v>
      </c>
      <c r="B107" s="9" t="s">
        <v>7</v>
      </c>
      <c r="C107" s="9">
        <v>13667</v>
      </c>
      <c r="D107" s="9">
        <v>0.76800000000000002</v>
      </c>
      <c r="E107" s="9">
        <v>0.73799999999999999</v>
      </c>
      <c r="F107" s="9">
        <v>0.71599999999999997</v>
      </c>
      <c r="G107" s="9">
        <v>14096.68</v>
      </c>
      <c r="H107" s="10">
        <v>251</v>
      </c>
    </row>
    <row r="108" spans="1:8" x14ac:dyDescent="0.25">
      <c r="A108" s="11" t="s">
        <v>133</v>
      </c>
      <c r="B108" s="12" t="s">
        <v>14</v>
      </c>
      <c r="C108" s="12">
        <v>11426</v>
      </c>
      <c r="D108" s="12">
        <v>0.74</v>
      </c>
      <c r="E108" s="12">
        <v>0.76600000000000001</v>
      </c>
      <c r="F108" s="12">
        <v>0.61199999999999999</v>
      </c>
      <c r="G108" s="12">
        <v>31853.01</v>
      </c>
      <c r="H108" s="13">
        <v>197</v>
      </c>
    </row>
    <row r="109" spans="1:8" x14ac:dyDescent="0.25">
      <c r="A109" s="8" t="s">
        <v>134</v>
      </c>
      <c r="B109" s="9" t="s">
        <v>7</v>
      </c>
      <c r="C109" s="9">
        <v>5685</v>
      </c>
      <c r="D109" s="9">
        <v>0.76</v>
      </c>
      <c r="E109" s="9">
        <v>0.76800000000000002</v>
      </c>
      <c r="F109" s="9">
        <v>0.67200000000000004</v>
      </c>
      <c r="G109" s="9">
        <v>42168.34</v>
      </c>
      <c r="H109" s="10">
        <v>128</v>
      </c>
    </row>
    <row r="110" spans="1:8" x14ac:dyDescent="0.25">
      <c r="A110" s="11" t="s">
        <v>135</v>
      </c>
      <c r="B110" s="12" t="s">
        <v>10</v>
      </c>
      <c r="C110" s="12">
        <v>23189</v>
      </c>
      <c r="D110" s="12">
        <v>0.72</v>
      </c>
      <c r="E110" s="12">
        <v>0.69299999999999995</v>
      </c>
      <c r="F110" s="12">
        <v>0.64600000000000002</v>
      </c>
      <c r="G110" s="12">
        <v>20434.259999999998</v>
      </c>
      <c r="H110" s="13">
        <v>263</v>
      </c>
    </row>
    <row r="111" spans="1:8" x14ac:dyDescent="0.25">
      <c r="A111" s="8" t="s">
        <v>136</v>
      </c>
      <c r="B111" s="9" t="s">
        <v>59</v>
      </c>
      <c r="C111" s="9">
        <v>4296</v>
      </c>
      <c r="D111" s="9">
        <v>0.8</v>
      </c>
      <c r="E111" s="9">
        <v>0.79300000000000004</v>
      </c>
      <c r="F111" s="9">
        <v>0.755</v>
      </c>
      <c r="G111" s="9">
        <v>46429.86</v>
      </c>
      <c r="H111" s="10">
        <v>180</v>
      </c>
    </row>
    <row r="112" spans="1:8" x14ac:dyDescent="0.25">
      <c r="A112" s="11" t="s">
        <v>137</v>
      </c>
      <c r="B112" s="12" t="s">
        <v>7</v>
      </c>
      <c r="C112" s="12">
        <v>14607</v>
      </c>
      <c r="D112" s="12">
        <v>0.76500000000000001</v>
      </c>
      <c r="E112" s="12">
        <v>0.70799999999999996</v>
      </c>
      <c r="F112" s="12">
        <v>0.72299999999999998</v>
      </c>
      <c r="G112" s="12">
        <v>32871.69</v>
      </c>
      <c r="H112" s="13">
        <v>236</v>
      </c>
    </row>
    <row r="113" spans="1:8" x14ac:dyDescent="0.25">
      <c r="A113" s="8" t="s">
        <v>138</v>
      </c>
      <c r="B113" s="9" t="s">
        <v>7</v>
      </c>
      <c r="C113" s="9">
        <v>13415</v>
      </c>
      <c r="D113" s="9">
        <v>0.76200000000000001</v>
      </c>
      <c r="E113" s="9">
        <v>0.74399999999999999</v>
      </c>
      <c r="F113" s="9">
        <v>0.70499999999999996</v>
      </c>
      <c r="G113" s="9">
        <v>44750.01</v>
      </c>
      <c r="H113" s="10">
        <v>195</v>
      </c>
    </row>
    <row r="114" spans="1:8" x14ac:dyDescent="0.25">
      <c r="A114" s="11" t="s">
        <v>139</v>
      </c>
      <c r="B114" s="12" t="s">
        <v>14</v>
      </c>
      <c r="C114" s="12">
        <v>12812</v>
      </c>
      <c r="D114" s="12">
        <v>0.74</v>
      </c>
      <c r="E114" s="12">
        <v>0.75800000000000001</v>
      </c>
      <c r="F114" s="12">
        <v>0.63200000000000001</v>
      </c>
      <c r="G114" s="12">
        <v>22629.54</v>
      </c>
      <c r="H114" s="13">
        <v>241</v>
      </c>
    </row>
    <row r="115" spans="1:8" x14ac:dyDescent="0.25">
      <c r="A115" s="8" t="s">
        <v>140</v>
      </c>
      <c r="B115" s="9" t="s">
        <v>29</v>
      </c>
      <c r="C115" s="9">
        <v>4139</v>
      </c>
      <c r="D115" s="9">
        <v>0.74</v>
      </c>
      <c r="E115" s="9">
        <v>0.77400000000000002</v>
      </c>
      <c r="F115" s="9">
        <v>0.63500000000000001</v>
      </c>
      <c r="G115" s="9">
        <v>68132.44</v>
      </c>
      <c r="H115" s="10">
        <v>79</v>
      </c>
    </row>
    <row r="116" spans="1:8" x14ac:dyDescent="0.25">
      <c r="A116" s="11" t="s">
        <v>141</v>
      </c>
      <c r="B116" s="12" t="s">
        <v>14</v>
      </c>
      <c r="C116" s="12">
        <v>17051</v>
      </c>
      <c r="D116" s="12">
        <v>0.75</v>
      </c>
      <c r="E116" s="12">
        <v>0.76800000000000002</v>
      </c>
      <c r="F116" s="12">
        <v>0.63600000000000001</v>
      </c>
      <c r="G116" s="12">
        <v>56995.33</v>
      </c>
      <c r="H116" s="13">
        <v>346</v>
      </c>
    </row>
    <row r="117" spans="1:8" x14ac:dyDescent="0.25">
      <c r="A117" s="8" t="s">
        <v>142</v>
      </c>
      <c r="B117" s="9" t="s">
        <v>14</v>
      </c>
      <c r="C117" s="9">
        <v>9256</v>
      </c>
      <c r="D117" s="9">
        <v>0.78</v>
      </c>
      <c r="E117" s="9">
        <v>0.78700000000000003</v>
      </c>
      <c r="F117" s="9">
        <v>0.69899999999999995</v>
      </c>
      <c r="G117" s="9">
        <v>42459.59</v>
      </c>
      <c r="H117" s="10">
        <v>270</v>
      </c>
    </row>
    <row r="118" spans="1:8" x14ac:dyDescent="0.25">
      <c r="A118" s="11" t="s">
        <v>143</v>
      </c>
      <c r="B118" s="12" t="s">
        <v>7</v>
      </c>
      <c r="C118" s="12">
        <v>5302</v>
      </c>
      <c r="D118" s="12">
        <v>0.78</v>
      </c>
      <c r="E118" s="12">
        <v>0.76300000000000001</v>
      </c>
      <c r="F118" s="12">
        <v>0.72799999999999998</v>
      </c>
      <c r="G118" s="12">
        <v>38412.06</v>
      </c>
      <c r="H118" s="13">
        <v>112</v>
      </c>
    </row>
    <row r="119" spans="1:8" x14ac:dyDescent="0.25">
      <c r="A119" s="8" t="s">
        <v>144</v>
      </c>
      <c r="B119" s="9" t="s">
        <v>64</v>
      </c>
      <c r="C119" s="9">
        <v>19053</v>
      </c>
      <c r="D119" s="9">
        <v>0.8</v>
      </c>
      <c r="E119" s="9">
        <v>0.80700000000000005</v>
      </c>
      <c r="F119" s="9">
        <v>0.73399999999999999</v>
      </c>
      <c r="G119" s="9">
        <v>23011.31</v>
      </c>
      <c r="H119" s="10">
        <v>391</v>
      </c>
    </row>
    <row r="120" spans="1:8" x14ac:dyDescent="0.25">
      <c r="A120" s="11" t="s">
        <v>145</v>
      </c>
      <c r="B120" s="12" t="s">
        <v>16</v>
      </c>
      <c r="C120" s="12">
        <v>19192</v>
      </c>
      <c r="D120" s="12">
        <v>0.77</v>
      </c>
      <c r="E120" s="12">
        <v>0.70699999999999996</v>
      </c>
      <c r="F120" s="12">
        <v>0.74399999999999999</v>
      </c>
      <c r="G120" s="12">
        <v>21943.89</v>
      </c>
      <c r="H120" s="13">
        <v>329</v>
      </c>
    </row>
    <row r="121" spans="1:8" x14ac:dyDescent="0.25">
      <c r="A121" s="8" t="s">
        <v>146</v>
      </c>
      <c r="B121" s="9" t="s">
        <v>7</v>
      </c>
      <c r="C121" s="9">
        <v>10679</v>
      </c>
      <c r="D121" s="9">
        <v>0.77700000000000002</v>
      </c>
      <c r="E121" s="9">
        <v>0.749</v>
      </c>
      <c r="F121" s="9">
        <v>0.749</v>
      </c>
      <c r="G121" s="9">
        <v>43735.14</v>
      </c>
      <c r="H121" s="10">
        <v>164</v>
      </c>
    </row>
    <row r="122" spans="1:8" x14ac:dyDescent="0.25">
      <c r="A122" s="11" t="s">
        <v>147</v>
      </c>
      <c r="B122" s="12" t="s">
        <v>148</v>
      </c>
      <c r="C122" s="12">
        <v>25876</v>
      </c>
      <c r="D122" s="12">
        <v>0.73599999999999999</v>
      </c>
      <c r="E122" s="12">
        <v>0.76400000000000001</v>
      </c>
      <c r="F122" s="12">
        <v>0.63800000000000001</v>
      </c>
      <c r="G122" s="12">
        <v>28836.46</v>
      </c>
      <c r="H122" s="13">
        <v>296</v>
      </c>
    </row>
    <row r="123" spans="1:8" x14ac:dyDescent="0.25">
      <c r="A123" s="8" t="s">
        <v>149</v>
      </c>
      <c r="B123" s="9" t="s">
        <v>10</v>
      </c>
      <c r="C123" s="9">
        <v>4626</v>
      </c>
      <c r="D123" s="9">
        <v>0.73</v>
      </c>
      <c r="E123" s="9">
        <v>0.752</v>
      </c>
      <c r="F123" s="9">
        <v>0.60499999999999998</v>
      </c>
      <c r="G123" s="9">
        <v>29997.09</v>
      </c>
      <c r="H123" s="10">
        <v>197</v>
      </c>
    </row>
    <row r="124" spans="1:8" x14ac:dyDescent="0.25">
      <c r="A124" s="11" t="s">
        <v>150</v>
      </c>
      <c r="B124" s="12" t="s">
        <v>22</v>
      </c>
      <c r="C124" s="12">
        <v>14070</v>
      </c>
      <c r="D124" s="12">
        <v>0.75</v>
      </c>
      <c r="E124" s="12">
        <v>0.748</v>
      </c>
      <c r="F124" s="12">
        <v>0.66100000000000003</v>
      </c>
      <c r="G124" s="12">
        <v>50727.72</v>
      </c>
      <c r="H124" s="13">
        <v>290</v>
      </c>
    </row>
    <row r="125" spans="1:8" x14ac:dyDescent="0.25">
      <c r="A125" s="8" t="s">
        <v>151</v>
      </c>
      <c r="B125" s="9" t="s">
        <v>7</v>
      </c>
      <c r="C125" s="9">
        <v>5203</v>
      </c>
      <c r="D125" s="9">
        <v>0.78900000000000003</v>
      </c>
      <c r="E125" s="9">
        <v>0.76200000000000001</v>
      </c>
      <c r="F125" s="9">
        <v>0.73799999999999999</v>
      </c>
      <c r="G125" s="9">
        <v>36842.26</v>
      </c>
      <c r="H125" s="10">
        <v>113</v>
      </c>
    </row>
    <row r="126" spans="1:8" x14ac:dyDescent="0.25">
      <c r="A126" s="11" t="s">
        <v>152</v>
      </c>
      <c r="B126" s="12" t="s">
        <v>7</v>
      </c>
      <c r="C126" s="12">
        <v>4693</v>
      </c>
      <c r="D126" s="12">
        <v>0.76500000000000001</v>
      </c>
      <c r="E126" s="12">
        <v>0.78600000000000003</v>
      </c>
      <c r="F126" s="12">
        <v>0.67</v>
      </c>
      <c r="G126" s="12">
        <v>42412.58</v>
      </c>
      <c r="H126" s="13">
        <v>167</v>
      </c>
    </row>
    <row r="127" spans="1:8" x14ac:dyDescent="0.25">
      <c r="A127" s="8" t="s">
        <v>153</v>
      </c>
      <c r="B127" s="9" t="s">
        <v>82</v>
      </c>
      <c r="C127" s="9">
        <v>21057</v>
      </c>
      <c r="D127" s="9">
        <v>0.72</v>
      </c>
      <c r="E127" s="9">
        <v>0.70199999999999996</v>
      </c>
      <c r="F127" s="9">
        <v>0.65400000000000003</v>
      </c>
      <c r="G127" s="9">
        <v>20534.71</v>
      </c>
      <c r="H127" s="10">
        <v>404</v>
      </c>
    </row>
    <row r="128" spans="1:8" x14ac:dyDescent="0.25">
      <c r="A128" s="11" t="s">
        <v>154</v>
      </c>
      <c r="B128" s="12" t="s">
        <v>16</v>
      </c>
      <c r="C128" s="12">
        <v>6980</v>
      </c>
      <c r="D128" s="12">
        <v>0.77900000000000003</v>
      </c>
      <c r="E128" s="12">
        <v>0.76800000000000002</v>
      </c>
      <c r="F128" s="12">
        <v>0.70599999999999996</v>
      </c>
      <c r="G128" s="12">
        <v>37094.870000000003</v>
      </c>
      <c r="H128" s="13">
        <v>149</v>
      </c>
    </row>
    <row r="129" spans="1:8" x14ac:dyDescent="0.25">
      <c r="A129" s="8" t="s">
        <v>155</v>
      </c>
      <c r="B129" s="9" t="s">
        <v>7</v>
      </c>
      <c r="C129" s="9">
        <v>2790</v>
      </c>
      <c r="D129" s="9">
        <v>0.82</v>
      </c>
      <c r="E129" s="9">
        <v>0.84</v>
      </c>
      <c r="F129" s="9">
        <v>0.73899999999999999</v>
      </c>
      <c r="G129" s="9">
        <v>106027</v>
      </c>
      <c r="H129" s="10">
        <v>96</v>
      </c>
    </row>
    <row r="130" spans="1:8" x14ac:dyDescent="0.25">
      <c r="A130" s="11" t="s">
        <v>156</v>
      </c>
      <c r="B130" s="12" t="s">
        <v>7</v>
      </c>
      <c r="C130" s="12">
        <v>6232</v>
      </c>
      <c r="D130" s="12">
        <v>0.77400000000000002</v>
      </c>
      <c r="E130" s="12">
        <v>0.74</v>
      </c>
      <c r="F130" s="12">
        <v>0.73599999999999999</v>
      </c>
      <c r="G130" s="12">
        <v>33665.99</v>
      </c>
      <c r="H130" s="13">
        <v>141</v>
      </c>
    </row>
    <row r="131" spans="1:8" x14ac:dyDescent="0.25">
      <c r="A131" s="8" t="s">
        <v>157</v>
      </c>
      <c r="B131" s="9" t="s">
        <v>7</v>
      </c>
      <c r="C131" s="9">
        <v>1695</v>
      </c>
      <c r="D131" s="9">
        <v>0.753</v>
      </c>
      <c r="E131" s="9">
        <v>0.74099999999999999</v>
      </c>
      <c r="F131" s="9">
        <v>0.66500000000000004</v>
      </c>
      <c r="G131" s="9">
        <v>31255.3</v>
      </c>
      <c r="H131" s="10">
        <v>45</v>
      </c>
    </row>
    <row r="132" spans="1:8" x14ac:dyDescent="0.25">
      <c r="A132" s="11" t="s">
        <v>158</v>
      </c>
      <c r="B132" s="12" t="s">
        <v>53</v>
      </c>
      <c r="C132" s="12">
        <v>10638</v>
      </c>
      <c r="D132" s="12">
        <v>0.747</v>
      </c>
      <c r="E132" s="12">
        <v>0.753</v>
      </c>
      <c r="F132" s="12">
        <v>0.65700000000000003</v>
      </c>
      <c r="G132" s="12">
        <v>36320.620000000003</v>
      </c>
      <c r="H132" s="13">
        <v>192</v>
      </c>
    </row>
    <row r="133" spans="1:8" x14ac:dyDescent="0.25">
      <c r="A133" s="8" t="s">
        <v>159</v>
      </c>
      <c r="B133" s="9" t="s">
        <v>49</v>
      </c>
      <c r="C133" s="9">
        <v>29206</v>
      </c>
      <c r="D133" s="9">
        <v>0.71799999999999997</v>
      </c>
      <c r="E133" s="9">
        <v>0.68400000000000005</v>
      </c>
      <c r="F133" s="9">
        <v>0.65800000000000003</v>
      </c>
      <c r="G133" s="9">
        <v>13137.13</v>
      </c>
      <c r="H133" s="10">
        <v>204</v>
      </c>
    </row>
    <row r="134" spans="1:8" x14ac:dyDescent="0.25">
      <c r="A134" s="11" t="s">
        <v>160</v>
      </c>
      <c r="B134" s="12" t="s">
        <v>7</v>
      </c>
      <c r="C134" s="12">
        <v>5000</v>
      </c>
      <c r="D134" s="12">
        <v>0.78500000000000003</v>
      </c>
      <c r="E134" s="12">
        <v>0.76700000000000002</v>
      </c>
      <c r="F134" s="12">
        <v>0.74</v>
      </c>
      <c r="G134" s="12">
        <v>32110.65</v>
      </c>
      <c r="H134" s="13">
        <v>92</v>
      </c>
    </row>
    <row r="135" spans="1:8" x14ac:dyDescent="0.25">
      <c r="A135" s="8" t="s">
        <v>161</v>
      </c>
      <c r="B135" s="9" t="s">
        <v>7</v>
      </c>
      <c r="C135" s="9">
        <v>4253</v>
      </c>
      <c r="D135" s="9">
        <v>0.81</v>
      </c>
      <c r="E135" s="9">
        <v>0.876</v>
      </c>
      <c r="F135" s="9">
        <v>0.72499999999999998</v>
      </c>
      <c r="G135" s="9">
        <v>65644.990000000005</v>
      </c>
      <c r="H135" s="10">
        <v>164</v>
      </c>
    </row>
    <row r="136" spans="1:8" x14ac:dyDescent="0.25">
      <c r="A136" s="11" t="s">
        <v>162</v>
      </c>
      <c r="B136" s="12" t="s">
        <v>16</v>
      </c>
      <c r="C136" s="12">
        <v>4383</v>
      </c>
      <c r="D136" s="12">
        <v>0.74</v>
      </c>
      <c r="E136" s="12">
        <v>0.70399999999999996</v>
      </c>
      <c r="F136" s="12">
        <v>0.68500000000000005</v>
      </c>
      <c r="G136" s="12">
        <v>35093.699999999997</v>
      </c>
      <c r="H136" s="13">
        <v>60</v>
      </c>
    </row>
    <row r="137" spans="1:8" x14ac:dyDescent="0.25">
      <c r="A137" s="8" t="s">
        <v>163</v>
      </c>
      <c r="B137" s="9" t="s">
        <v>16</v>
      </c>
      <c r="C137" s="9">
        <v>5946</v>
      </c>
      <c r="D137" s="9">
        <v>0.77400000000000002</v>
      </c>
      <c r="E137" s="9">
        <v>0.755</v>
      </c>
      <c r="F137" s="9">
        <v>0.70399999999999996</v>
      </c>
      <c r="G137" s="9">
        <v>46860.13</v>
      </c>
      <c r="H137" s="10">
        <v>170</v>
      </c>
    </row>
    <row r="138" spans="1:8" x14ac:dyDescent="0.25">
      <c r="A138" s="11" t="s">
        <v>164</v>
      </c>
      <c r="B138" s="12" t="s">
        <v>24</v>
      </c>
      <c r="C138" s="12">
        <v>5982</v>
      </c>
      <c r="D138" s="12">
        <v>0.69</v>
      </c>
      <c r="E138" s="12">
        <v>0.68100000000000005</v>
      </c>
      <c r="F138" s="12">
        <v>0.61599999999999999</v>
      </c>
      <c r="G138" s="12">
        <v>75103.899999999994</v>
      </c>
      <c r="H138" s="13">
        <v>147</v>
      </c>
    </row>
    <row r="139" spans="1:8" x14ac:dyDescent="0.25">
      <c r="A139" s="8" t="s">
        <v>165</v>
      </c>
      <c r="B139" s="9" t="s">
        <v>22</v>
      </c>
      <c r="C139" s="9">
        <v>4230</v>
      </c>
      <c r="D139" s="9">
        <v>0.75700000000000001</v>
      </c>
      <c r="E139" s="9">
        <v>0.749</v>
      </c>
      <c r="F139" s="9">
        <v>0.68899999999999995</v>
      </c>
      <c r="G139" s="9">
        <v>36001.599999999999</v>
      </c>
      <c r="H139" s="10">
        <v>93</v>
      </c>
    </row>
    <row r="140" spans="1:8" x14ac:dyDescent="0.25">
      <c r="A140" s="11" t="s">
        <v>166</v>
      </c>
      <c r="B140" s="12" t="s">
        <v>19</v>
      </c>
      <c r="C140" s="12">
        <v>22956</v>
      </c>
      <c r="D140" s="12">
        <v>0.72</v>
      </c>
      <c r="E140" s="12">
        <v>0.69199999999999995</v>
      </c>
      <c r="F140" s="12">
        <v>0.64200000000000002</v>
      </c>
      <c r="G140" s="12">
        <v>19491.3</v>
      </c>
      <c r="H140" s="13">
        <v>338</v>
      </c>
    </row>
    <row r="141" spans="1:8" x14ac:dyDescent="0.25">
      <c r="A141" s="8" t="s">
        <v>167</v>
      </c>
      <c r="B141" s="9" t="s">
        <v>7</v>
      </c>
      <c r="C141" s="9">
        <v>6190</v>
      </c>
      <c r="D141" s="9">
        <v>0.8</v>
      </c>
      <c r="E141" s="9">
        <v>0.79</v>
      </c>
      <c r="F141" s="9">
        <v>0.746</v>
      </c>
      <c r="G141" s="9">
        <v>34339.019999999997</v>
      </c>
      <c r="H141" s="10">
        <v>175</v>
      </c>
    </row>
    <row r="142" spans="1:8" x14ac:dyDescent="0.25">
      <c r="A142" s="11" t="s">
        <v>168</v>
      </c>
      <c r="B142" s="12" t="s">
        <v>24</v>
      </c>
      <c r="C142" s="12">
        <v>8813</v>
      </c>
      <c r="D142" s="12">
        <v>0.754</v>
      </c>
      <c r="E142" s="12">
        <v>0.78100000000000003</v>
      </c>
      <c r="F142" s="12">
        <v>0.66300000000000003</v>
      </c>
      <c r="G142" s="12">
        <v>31360.720000000001</v>
      </c>
      <c r="H142" s="13">
        <v>193</v>
      </c>
    </row>
    <row r="143" spans="1:8" x14ac:dyDescent="0.25">
      <c r="A143" s="8" t="s">
        <v>169</v>
      </c>
      <c r="B143" s="9" t="s">
        <v>7</v>
      </c>
      <c r="C143" s="9">
        <v>6403</v>
      </c>
      <c r="D143" s="9">
        <v>0.77800000000000002</v>
      </c>
      <c r="E143" s="9">
        <v>0.76800000000000002</v>
      </c>
      <c r="F143" s="9">
        <v>0.69299999999999995</v>
      </c>
      <c r="G143" s="9">
        <v>29873.78</v>
      </c>
      <c r="H143" s="10">
        <v>120</v>
      </c>
    </row>
    <row r="144" spans="1:8" x14ac:dyDescent="0.25">
      <c r="A144" s="11" t="s">
        <v>170</v>
      </c>
      <c r="B144" s="12" t="s">
        <v>59</v>
      </c>
      <c r="C144" s="12">
        <v>5082</v>
      </c>
      <c r="D144" s="12">
        <v>0.79500000000000004</v>
      </c>
      <c r="E144" s="12">
        <v>0.79400000000000004</v>
      </c>
      <c r="F144" s="12">
        <v>0.70699999999999996</v>
      </c>
      <c r="G144" s="12">
        <v>41682.639999999999</v>
      </c>
      <c r="H144" s="13">
        <v>98</v>
      </c>
    </row>
    <row r="145" spans="1:8" x14ac:dyDescent="0.25">
      <c r="A145" s="8" t="s">
        <v>171</v>
      </c>
      <c r="B145" s="9" t="s">
        <v>29</v>
      </c>
      <c r="C145" s="9">
        <v>6849</v>
      </c>
      <c r="D145" s="9">
        <v>0.754</v>
      </c>
      <c r="E145" s="9">
        <v>0.755</v>
      </c>
      <c r="F145" s="9">
        <v>0.68200000000000005</v>
      </c>
      <c r="G145" s="9">
        <v>38499.31</v>
      </c>
      <c r="H145" s="10">
        <v>107</v>
      </c>
    </row>
    <row r="146" spans="1:8" x14ac:dyDescent="0.25">
      <c r="A146" s="11" t="s">
        <v>172</v>
      </c>
      <c r="B146" s="12" t="s">
        <v>16</v>
      </c>
      <c r="C146" s="12">
        <v>13893</v>
      </c>
      <c r="D146" s="12">
        <v>0.72699999999999998</v>
      </c>
      <c r="E146" s="12">
        <v>0.71399999999999997</v>
      </c>
      <c r="F146" s="12">
        <v>0.64400000000000002</v>
      </c>
      <c r="G146" s="12">
        <v>20207.310000000001</v>
      </c>
      <c r="H146" s="13">
        <v>228</v>
      </c>
    </row>
    <row r="147" spans="1:8" x14ac:dyDescent="0.25">
      <c r="A147" s="8" t="s">
        <v>173</v>
      </c>
      <c r="B147" s="9" t="s">
        <v>7</v>
      </c>
      <c r="C147" s="9">
        <v>8307</v>
      </c>
      <c r="D147" s="9">
        <v>0.78</v>
      </c>
      <c r="E147" s="9">
        <v>0.752</v>
      </c>
      <c r="F147" s="9">
        <v>0.73099999999999998</v>
      </c>
      <c r="G147" s="9">
        <v>26590.27</v>
      </c>
      <c r="H147" s="10">
        <v>147</v>
      </c>
    </row>
    <row r="148" spans="1:8" x14ac:dyDescent="0.25">
      <c r="A148" s="11" t="s">
        <v>174</v>
      </c>
      <c r="B148" s="12" t="s">
        <v>59</v>
      </c>
      <c r="C148" s="12">
        <v>9249</v>
      </c>
      <c r="D148" s="12">
        <v>0.80900000000000005</v>
      </c>
      <c r="E148" s="12">
        <v>0.79900000000000004</v>
      </c>
      <c r="F148" s="12">
        <v>0.752</v>
      </c>
      <c r="G148" s="12">
        <v>41960.75</v>
      </c>
      <c r="H148" s="13">
        <v>220</v>
      </c>
    </row>
    <row r="149" spans="1:8" x14ac:dyDescent="0.25">
      <c r="A149" s="8" t="s">
        <v>175</v>
      </c>
      <c r="B149" s="9" t="s">
        <v>10</v>
      </c>
      <c r="C149" s="9">
        <v>8544</v>
      </c>
      <c r="D149" s="9">
        <v>0.73</v>
      </c>
      <c r="E149" s="9">
        <v>0.72</v>
      </c>
      <c r="F149" s="9">
        <v>0.65700000000000003</v>
      </c>
      <c r="G149" s="9">
        <v>26346.46</v>
      </c>
      <c r="H149" s="10">
        <v>139</v>
      </c>
    </row>
    <row r="150" spans="1:8" x14ac:dyDescent="0.25">
      <c r="A150" s="11" t="s">
        <v>176</v>
      </c>
      <c r="B150" s="12" t="s">
        <v>16</v>
      </c>
      <c r="C150" s="12">
        <v>8836</v>
      </c>
      <c r="D150" s="12">
        <v>0.76400000000000001</v>
      </c>
      <c r="E150" s="12">
        <v>0.753</v>
      </c>
      <c r="F150" s="12">
        <v>0.70199999999999996</v>
      </c>
      <c r="G150" s="12">
        <v>24191.34</v>
      </c>
      <c r="H150" s="13">
        <v>222</v>
      </c>
    </row>
    <row r="151" spans="1:8" x14ac:dyDescent="0.25">
      <c r="A151" s="8" t="s">
        <v>177</v>
      </c>
      <c r="B151" s="9" t="s">
        <v>19</v>
      </c>
      <c r="C151" s="9">
        <v>16867</v>
      </c>
      <c r="D151" s="9">
        <v>0.67700000000000005</v>
      </c>
      <c r="E151" s="9">
        <v>0.68100000000000005</v>
      </c>
      <c r="F151" s="9">
        <v>0.56899999999999995</v>
      </c>
      <c r="G151" s="9">
        <v>17880.189999999999</v>
      </c>
      <c r="H151" s="10">
        <v>201</v>
      </c>
    </row>
    <row r="152" spans="1:8" x14ac:dyDescent="0.25">
      <c r="A152" s="11" t="s">
        <v>178</v>
      </c>
      <c r="B152" s="12" t="s">
        <v>10</v>
      </c>
      <c r="C152" s="12">
        <v>8842</v>
      </c>
      <c r="D152" s="12">
        <v>0.73499999999999999</v>
      </c>
      <c r="E152" s="12">
        <v>0.74299999999999999</v>
      </c>
      <c r="F152" s="12">
        <v>0.64</v>
      </c>
      <c r="G152" s="12">
        <v>33969.57</v>
      </c>
      <c r="H152" s="13">
        <v>195</v>
      </c>
    </row>
    <row r="153" spans="1:8" x14ac:dyDescent="0.25">
      <c r="A153" s="8" t="s">
        <v>179</v>
      </c>
      <c r="B153" s="9" t="s">
        <v>7</v>
      </c>
      <c r="C153" s="9">
        <v>3449</v>
      </c>
      <c r="D153" s="9">
        <v>0.79700000000000004</v>
      </c>
      <c r="E153" s="9">
        <v>0.77600000000000002</v>
      </c>
      <c r="F153" s="9">
        <v>0.749</v>
      </c>
      <c r="G153" s="9">
        <v>30716.49</v>
      </c>
      <c r="H153" s="10">
        <v>80</v>
      </c>
    </row>
    <row r="154" spans="1:8" x14ac:dyDescent="0.25">
      <c r="A154" s="11" t="s">
        <v>180</v>
      </c>
      <c r="B154" s="12" t="s">
        <v>33</v>
      </c>
      <c r="C154" s="12">
        <v>4385</v>
      </c>
      <c r="D154" s="12">
        <v>0.77</v>
      </c>
      <c r="E154" s="12">
        <v>0.76900000000000002</v>
      </c>
      <c r="F154" s="12">
        <v>0.71499999999999997</v>
      </c>
      <c r="G154" s="12">
        <v>58559.74</v>
      </c>
      <c r="H154" s="13">
        <v>92</v>
      </c>
    </row>
    <row r="155" spans="1:8" x14ac:dyDescent="0.25">
      <c r="A155" s="8" t="s">
        <v>181</v>
      </c>
      <c r="B155" s="9" t="s">
        <v>7</v>
      </c>
      <c r="C155" s="9">
        <v>3460</v>
      </c>
      <c r="D155" s="9">
        <v>0.73699999999999999</v>
      </c>
      <c r="E155" s="9">
        <v>0.71599999999999997</v>
      </c>
      <c r="F155" s="9">
        <v>0.68100000000000005</v>
      </c>
      <c r="G155" s="9">
        <v>138153.22</v>
      </c>
      <c r="H155" s="10">
        <v>78</v>
      </c>
    </row>
    <row r="156" spans="1:8" x14ac:dyDescent="0.25">
      <c r="A156" s="11" t="s">
        <v>182</v>
      </c>
      <c r="B156" s="12" t="s">
        <v>24</v>
      </c>
      <c r="C156" s="12">
        <v>4282</v>
      </c>
      <c r="D156" s="12">
        <v>0.71599999999999997</v>
      </c>
      <c r="E156" s="12">
        <v>0.754</v>
      </c>
      <c r="F156" s="12">
        <v>0.59</v>
      </c>
      <c r="G156" s="12">
        <v>48937.78</v>
      </c>
      <c r="H156" s="13">
        <v>75</v>
      </c>
    </row>
    <row r="157" spans="1:8" x14ac:dyDescent="0.25">
      <c r="A157" s="8" t="s">
        <v>183</v>
      </c>
      <c r="B157" s="9" t="s">
        <v>7</v>
      </c>
      <c r="C157" s="9">
        <v>4394</v>
      </c>
      <c r="D157" s="9">
        <v>0.80500000000000005</v>
      </c>
      <c r="E157" s="9">
        <v>0.77100000000000002</v>
      </c>
      <c r="F157" s="9">
        <v>0.78100000000000003</v>
      </c>
      <c r="G157" s="9">
        <v>27921.64</v>
      </c>
      <c r="H157" s="10">
        <v>96</v>
      </c>
    </row>
    <row r="158" spans="1:8" x14ac:dyDescent="0.25">
      <c r="A158" s="11" t="s">
        <v>183</v>
      </c>
      <c r="B158" s="12" t="s">
        <v>7</v>
      </c>
      <c r="C158" s="12">
        <v>4394</v>
      </c>
      <c r="D158" s="12">
        <v>0.80500000000000005</v>
      </c>
      <c r="E158" s="12">
        <v>0.77100000000000002</v>
      </c>
      <c r="F158" s="12">
        <v>0.78100000000000003</v>
      </c>
      <c r="G158" s="12">
        <v>27921.64</v>
      </c>
      <c r="H158" s="13">
        <v>96</v>
      </c>
    </row>
    <row r="159" spans="1:8" x14ac:dyDescent="0.25">
      <c r="A159" s="8" t="s">
        <v>184</v>
      </c>
      <c r="B159" s="9" t="s">
        <v>16</v>
      </c>
      <c r="C159" s="9">
        <v>10492</v>
      </c>
      <c r="D159" s="9">
        <v>0.76</v>
      </c>
      <c r="E159" s="9">
        <v>0.74199999999999999</v>
      </c>
      <c r="F159" s="9">
        <v>0.70499999999999996</v>
      </c>
      <c r="G159" s="9">
        <v>31042.95</v>
      </c>
      <c r="H159" s="10">
        <v>219</v>
      </c>
    </row>
    <row r="160" spans="1:8" x14ac:dyDescent="0.25">
      <c r="A160" s="11" t="s">
        <v>185</v>
      </c>
      <c r="B160" s="12" t="s">
        <v>14</v>
      </c>
      <c r="C160" s="12">
        <v>4103</v>
      </c>
      <c r="D160" s="12">
        <v>0.77800000000000002</v>
      </c>
      <c r="E160" s="12">
        <v>0.80500000000000005</v>
      </c>
      <c r="F160" s="12">
        <v>0.69499999999999995</v>
      </c>
      <c r="G160" s="12">
        <v>47657.58</v>
      </c>
      <c r="H160" s="13">
        <v>183</v>
      </c>
    </row>
    <row r="161" spans="1:8" x14ac:dyDescent="0.25">
      <c r="A161" s="8" t="s">
        <v>186</v>
      </c>
      <c r="B161" s="9" t="s">
        <v>7</v>
      </c>
      <c r="C161" s="9">
        <v>3757</v>
      </c>
      <c r="D161" s="9">
        <v>0.77800000000000002</v>
      </c>
      <c r="E161" s="9">
        <v>0.78800000000000003</v>
      </c>
      <c r="F161" s="9">
        <v>0.70799999999999996</v>
      </c>
      <c r="G161" s="9">
        <v>44580.54</v>
      </c>
      <c r="H161" s="10">
        <v>101</v>
      </c>
    </row>
    <row r="162" spans="1:8" x14ac:dyDescent="0.25">
      <c r="A162" s="11" t="s">
        <v>187</v>
      </c>
      <c r="B162" s="12" t="s">
        <v>7</v>
      </c>
      <c r="C162" s="12">
        <v>1887</v>
      </c>
      <c r="D162" s="12">
        <v>0.78</v>
      </c>
      <c r="E162" s="12">
        <v>0.76500000000000001</v>
      </c>
      <c r="F162" s="12">
        <v>0.70299999999999996</v>
      </c>
      <c r="G162" s="12">
        <v>37186.74</v>
      </c>
      <c r="H162" s="13">
        <v>54</v>
      </c>
    </row>
    <row r="163" spans="1:8" x14ac:dyDescent="0.25">
      <c r="A163" s="8" t="s">
        <v>188</v>
      </c>
      <c r="B163" s="9" t="s">
        <v>59</v>
      </c>
      <c r="C163" s="9">
        <v>3692</v>
      </c>
      <c r="D163" s="9">
        <v>0.84499999999999997</v>
      </c>
      <c r="E163" s="9">
        <v>0.85399999999999998</v>
      </c>
      <c r="F163" s="9">
        <v>0.78900000000000003</v>
      </c>
      <c r="G163" s="9">
        <v>37429.03</v>
      </c>
      <c r="H163" s="10">
        <v>174</v>
      </c>
    </row>
    <row r="164" spans="1:8" x14ac:dyDescent="0.25">
      <c r="A164" s="11" t="s">
        <v>189</v>
      </c>
      <c r="B164" s="12" t="s">
        <v>7</v>
      </c>
      <c r="C164" s="12">
        <v>2613</v>
      </c>
      <c r="D164" s="12">
        <v>0.76200000000000001</v>
      </c>
      <c r="E164" s="12">
        <v>0.75</v>
      </c>
      <c r="F164" s="12">
        <v>0.69199999999999995</v>
      </c>
      <c r="G164" s="12">
        <v>46737.42</v>
      </c>
      <c r="H164" s="13">
        <v>45</v>
      </c>
    </row>
    <row r="165" spans="1:8" x14ac:dyDescent="0.25">
      <c r="A165" s="8" t="s">
        <v>190</v>
      </c>
      <c r="B165" s="9" t="s">
        <v>7</v>
      </c>
      <c r="C165" s="9">
        <v>3169</v>
      </c>
      <c r="D165" s="9">
        <v>0.77800000000000002</v>
      </c>
      <c r="E165" s="9">
        <v>0.77800000000000002</v>
      </c>
      <c r="F165" s="9">
        <v>0.71</v>
      </c>
      <c r="G165" s="9">
        <v>35019.919999999998</v>
      </c>
      <c r="H165" s="10">
        <v>52</v>
      </c>
    </row>
    <row r="166" spans="1:8" x14ac:dyDescent="0.25">
      <c r="A166" s="11" t="s">
        <v>191</v>
      </c>
      <c r="B166" s="12" t="s">
        <v>10</v>
      </c>
      <c r="C166" s="12">
        <v>6029</v>
      </c>
      <c r="D166" s="12">
        <v>0.76800000000000002</v>
      </c>
      <c r="E166" s="12">
        <v>0.76200000000000001</v>
      </c>
      <c r="F166" s="12">
        <v>0.70899999999999996</v>
      </c>
      <c r="G166" s="12">
        <v>50234.49</v>
      </c>
      <c r="H166" s="13">
        <v>136</v>
      </c>
    </row>
    <row r="167" spans="1:8" x14ac:dyDescent="0.25">
      <c r="A167" s="8" t="s">
        <v>192</v>
      </c>
      <c r="B167" s="9" t="s">
        <v>10</v>
      </c>
      <c r="C167" s="9">
        <v>8287</v>
      </c>
      <c r="D167" s="9">
        <v>0.72</v>
      </c>
      <c r="E167" s="9">
        <v>0.74</v>
      </c>
      <c r="F167" s="9">
        <v>0.60499999999999998</v>
      </c>
      <c r="G167" s="9">
        <v>47636.4</v>
      </c>
      <c r="H167" s="10">
        <v>104</v>
      </c>
    </row>
    <row r="168" spans="1:8" x14ac:dyDescent="0.25">
      <c r="A168" s="11" t="s">
        <v>193</v>
      </c>
      <c r="B168" s="12" t="s">
        <v>7</v>
      </c>
      <c r="C168" s="12">
        <v>2374</v>
      </c>
      <c r="D168" s="12">
        <v>0.77</v>
      </c>
      <c r="E168" s="12">
        <v>0.76400000000000001</v>
      </c>
      <c r="F168" s="12">
        <v>0.70399999999999996</v>
      </c>
      <c r="G168" s="12">
        <v>25424.12</v>
      </c>
      <c r="H168" s="13">
        <v>58</v>
      </c>
    </row>
    <row r="169" spans="1:8" x14ac:dyDescent="0.25">
      <c r="A169" s="8" t="s">
        <v>194</v>
      </c>
      <c r="B169" s="9" t="s">
        <v>16</v>
      </c>
      <c r="C169" s="9">
        <v>5060</v>
      </c>
      <c r="D169" s="9">
        <v>0.76</v>
      </c>
      <c r="E169" s="9">
        <v>0.74099999999999999</v>
      </c>
      <c r="F169" s="9">
        <v>0.65800000000000003</v>
      </c>
      <c r="G169" s="9">
        <v>20221.63</v>
      </c>
      <c r="H169" s="10">
        <v>102</v>
      </c>
    </row>
    <row r="170" spans="1:8" x14ac:dyDescent="0.25">
      <c r="A170" s="11" t="s">
        <v>195</v>
      </c>
      <c r="B170" s="12" t="s">
        <v>64</v>
      </c>
      <c r="C170" s="12">
        <v>23768</v>
      </c>
      <c r="D170" s="12">
        <v>0.74</v>
      </c>
      <c r="E170" s="12">
        <v>0.72</v>
      </c>
      <c r="F170" s="12">
        <v>0.66400000000000003</v>
      </c>
      <c r="G170" s="12">
        <v>37088.81</v>
      </c>
      <c r="H170" s="13">
        <v>365</v>
      </c>
    </row>
    <row r="171" spans="1:8" x14ac:dyDescent="0.25">
      <c r="A171" s="8" t="s">
        <v>196</v>
      </c>
      <c r="B171" s="9" t="s">
        <v>19</v>
      </c>
      <c r="C171" s="9">
        <v>14866</v>
      </c>
      <c r="D171" s="9">
        <v>0.7</v>
      </c>
      <c r="E171" s="9">
        <v>0.69499999999999995</v>
      </c>
      <c r="F171" s="9">
        <v>0.61099999999999999</v>
      </c>
      <c r="G171" s="9">
        <v>17160.36</v>
      </c>
      <c r="H171" s="10">
        <v>306</v>
      </c>
    </row>
    <row r="172" spans="1:8" x14ac:dyDescent="0.25">
      <c r="A172" s="11" t="s">
        <v>197</v>
      </c>
      <c r="B172" s="12" t="s">
        <v>7</v>
      </c>
      <c r="C172" s="12">
        <v>5094</v>
      </c>
      <c r="D172" s="12">
        <v>0.78</v>
      </c>
      <c r="E172" s="12">
        <v>0.74299999999999999</v>
      </c>
      <c r="F172" s="12">
        <v>0.73399999999999999</v>
      </c>
      <c r="G172" s="12">
        <v>27389.84</v>
      </c>
      <c r="H172" s="13">
        <v>53</v>
      </c>
    </row>
    <row r="173" spans="1:8" x14ac:dyDescent="0.25">
      <c r="A173" s="8" t="s">
        <v>198</v>
      </c>
      <c r="B173" s="9" t="s">
        <v>22</v>
      </c>
      <c r="C173" s="9">
        <v>5096</v>
      </c>
      <c r="D173" s="9">
        <v>0.76800000000000002</v>
      </c>
      <c r="E173" s="9">
        <v>0.755</v>
      </c>
      <c r="F173" s="9">
        <v>0.70199999999999996</v>
      </c>
      <c r="G173" s="9">
        <v>40433.370000000003</v>
      </c>
      <c r="H173" s="10">
        <v>181</v>
      </c>
    </row>
    <row r="174" spans="1:8" x14ac:dyDescent="0.25">
      <c r="A174" s="11" t="s">
        <v>199</v>
      </c>
      <c r="B174" s="12" t="s">
        <v>7</v>
      </c>
      <c r="C174" s="12">
        <v>4503</v>
      </c>
      <c r="D174" s="12">
        <v>0.79500000000000004</v>
      </c>
      <c r="E174" s="12">
        <v>0.8</v>
      </c>
      <c r="F174" s="12">
        <v>0.72699999999999998</v>
      </c>
      <c r="G174" s="12">
        <v>314637.69</v>
      </c>
      <c r="H174" s="13">
        <v>118</v>
      </c>
    </row>
    <row r="175" spans="1:8" x14ac:dyDescent="0.25">
      <c r="A175" s="8" t="s">
        <v>200</v>
      </c>
      <c r="B175" s="9" t="s">
        <v>7</v>
      </c>
      <c r="C175" s="9">
        <v>20476</v>
      </c>
      <c r="D175" s="9">
        <v>0.75</v>
      </c>
      <c r="E175" s="9">
        <v>0.72099999999999997</v>
      </c>
      <c r="F175" s="9">
        <v>0.69299999999999995</v>
      </c>
      <c r="G175" s="9">
        <v>13218.19</v>
      </c>
      <c r="H175" s="10">
        <v>240</v>
      </c>
    </row>
    <row r="176" spans="1:8" x14ac:dyDescent="0.25">
      <c r="A176" s="11" t="s">
        <v>201</v>
      </c>
      <c r="B176" s="12" t="s">
        <v>16</v>
      </c>
      <c r="C176" s="12">
        <v>4101</v>
      </c>
      <c r="D176" s="12">
        <v>0.78200000000000003</v>
      </c>
      <c r="E176" s="12">
        <v>0.75700000000000001</v>
      </c>
      <c r="F176" s="12">
        <v>0.71899999999999997</v>
      </c>
      <c r="G176" s="12">
        <v>22428.25</v>
      </c>
      <c r="H176" s="13">
        <v>81</v>
      </c>
    </row>
    <row r="177" spans="1:8" x14ac:dyDescent="0.25">
      <c r="A177" s="8" t="s">
        <v>202</v>
      </c>
      <c r="B177" s="9" t="s">
        <v>7</v>
      </c>
      <c r="C177" s="9">
        <v>5316</v>
      </c>
      <c r="D177" s="9">
        <v>0.78</v>
      </c>
      <c r="E177" s="9">
        <v>0.755</v>
      </c>
      <c r="F177" s="9">
        <v>0.751</v>
      </c>
      <c r="G177" s="9">
        <v>53864.05</v>
      </c>
      <c r="H177" s="10">
        <v>93</v>
      </c>
    </row>
    <row r="178" spans="1:8" x14ac:dyDescent="0.25">
      <c r="A178" s="11" t="s">
        <v>203</v>
      </c>
      <c r="B178" s="12" t="s">
        <v>7</v>
      </c>
      <c r="C178" s="12">
        <v>5224</v>
      </c>
      <c r="D178" s="12">
        <v>0.78400000000000003</v>
      </c>
      <c r="E178" s="12">
        <v>0.749</v>
      </c>
      <c r="F178" s="12">
        <v>0.76</v>
      </c>
      <c r="G178" s="12">
        <v>24947.07</v>
      </c>
      <c r="H178" s="13">
        <v>111</v>
      </c>
    </row>
    <row r="179" spans="1:8" x14ac:dyDescent="0.25">
      <c r="A179" s="8" t="s">
        <v>204</v>
      </c>
      <c r="B179" s="9" t="s">
        <v>16</v>
      </c>
      <c r="C179" s="9">
        <v>5499</v>
      </c>
      <c r="D179" s="9">
        <v>0.76</v>
      </c>
      <c r="E179" s="9">
        <v>0.73599999999999999</v>
      </c>
      <c r="F179" s="9">
        <v>0.69699999999999995</v>
      </c>
      <c r="G179" s="9">
        <v>15735.75</v>
      </c>
      <c r="H179" s="10">
        <v>133</v>
      </c>
    </row>
    <row r="180" spans="1:8" x14ac:dyDescent="0.25">
      <c r="A180" s="11" t="s">
        <v>205</v>
      </c>
      <c r="B180" s="12" t="s">
        <v>7</v>
      </c>
      <c r="C180" s="12">
        <v>7326</v>
      </c>
      <c r="D180" s="12">
        <v>0.76300000000000001</v>
      </c>
      <c r="E180" s="12">
        <v>0.72799999999999998</v>
      </c>
      <c r="F180" s="12">
        <v>0.70499999999999996</v>
      </c>
      <c r="G180" s="12">
        <v>29339.86</v>
      </c>
      <c r="H180" s="13">
        <v>180</v>
      </c>
    </row>
    <row r="181" spans="1:8" x14ac:dyDescent="0.25">
      <c r="A181" s="8" t="s">
        <v>206</v>
      </c>
      <c r="B181" s="9" t="s">
        <v>14</v>
      </c>
      <c r="C181" s="9">
        <v>11387</v>
      </c>
      <c r="D181" s="9">
        <v>0.78400000000000003</v>
      </c>
      <c r="E181" s="9">
        <v>0.79500000000000004</v>
      </c>
      <c r="F181" s="9">
        <v>0.71499999999999997</v>
      </c>
      <c r="G181" s="9">
        <v>24596.22</v>
      </c>
      <c r="H181" s="10">
        <v>322</v>
      </c>
    </row>
    <row r="182" spans="1:8" x14ac:dyDescent="0.25">
      <c r="A182" s="11" t="s">
        <v>208</v>
      </c>
      <c r="B182" s="12" t="s">
        <v>14</v>
      </c>
      <c r="C182" s="12">
        <v>11972</v>
      </c>
      <c r="D182" s="12">
        <v>0.73599999999999999</v>
      </c>
      <c r="E182" s="12">
        <v>0.72699999999999998</v>
      </c>
      <c r="F182" s="12">
        <v>0.63600000000000001</v>
      </c>
      <c r="G182" s="12">
        <v>36629.74</v>
      </c>
      <c r="H182" s="13">
        <v>199</v>
      </c>
    </row>
    <row r="183" spans="1:8" x14ac:dyDescent="0.25">
      <c r="A183" s="8" t="s">
        <v>209</v>
      </c>
      <c r="B183" s="9" t="s">
        <v>210</v>
      </c>
      <c r="C183" s="9">
        <v>23717</v>
      </c>
      <c r="D183" s="9">
        <v>0.73299999999999998</v>
      </c>
      <c r="E183" s="9">
        <v>0.72299999999999998</v>
      </c>
      <c r="F183" s="9">
        <v>0.66300000000000003</v>
      </c>
      <c r="G183" s="9">
        <v>19935.32</v>
      </c>
      <c r="H183" s="10">
        <v>364</v>
      </c>
    </row>
    <row r="184" spans="1:8" x14ac:dyDescent="0.25">
      <c r="A184" s="11" t="s">
        <v>211</v>
      </c>
      <c r="B184" s="12" t="s">
        <v>16</v>
      </c>
      <c r="C184" s="12">
        <v>3804</v>
      </c>
      <c r="D184" s="12">
        <v>0.81299999999999994</v>
      </c>
      <c r="E184" s="12">
        <v>0.86399999999999999</v>
      </c>
      <c r="F184" s="12">
        <v>0.70399999999999996</v>
      </c>
      <c r="G184" s="12">
        <v>82145.16</v>
      </c>
      <c r="H184" s="13">
        <v>139</v>
      </c>
    </row>
    <row r="185" spans="1:8" x14ac:dyDescent="0.25">
      <c r="A185" s="8" t="s">
        <v>213</v>
      </c>
      <c r="B185" s="9" t="s">
        <v>7</v>
      </c>
      <c r="C185" s="9">
        <v>3371</v>
      </c>
      <c r="D185" s="9">
        <v>0.79</v>
      </c>
      <c r="E185" s="9">
        <v>0.77200000000000002</v>
      </c>
      <c r="F185" s="9">
        <v>0.74399999999999999</v>
      </c>
      <c r="G185" s="9">
        <v>29120.959999999999</v>
      </c>
      <c r="H185" s="10">
        <v>87</v>
      </c>
    </row>
    <row r="186" spans="1:8" x14ac:dyDescent="0.25">
      <c r="A186" s="11" t="s">
        <v>214</v>
      </c>
      <c r="B186" s="12" t="s">
        <v>7</v>
      </c>
      <c r="C186" s="12">
        <v>5045</v>
      </c>
      <c r="D186" s="12">
        <v>0.8</v>
      </c>
      <c r="E186" s="12">
        <v>0.76400000000000001</v>
      </c>
      <c r="F186" s="12">
        <v>0.751</v>
      </c>
      <c r="G186" s="12">
        <v>35347.699999999997</v>
      </c>
      <c r="H186" s="13">
        <v>125</v>
      </c>
    </row>
    <row r="187" spans="1:8" x14ac:dyDescent="0.25">
      <c r="A187" s="8" t="s">
        <v>215</v>
      </c>
      <c r="B187" s="9" t="s">
        <v>16</v>
      </c>
      <c r="C187" s="9">
        <v>3918</v>
      </c>
      <c r="D187" s="9">
        <v>0.78700000000000003</v>
      </c>
      <c r="E187" s="9">
        <v>0.76700000000000002</v>
      </c>
      <c r="F187" s="9">
        <v>0.71799999999999997</v>
      </c>
      <c r="G187" s="9">
        <v>27397.439999999999</v>
      </c>
      <c r="H187" s="10">
        <v>125</v>
      </c>
    </row>
    <row r="188" spans="1:8" x14ac:dyDescent="0.25">
      <c r="A188" s="11" t="s">
        <v>216</v>
      </c>
      <c r="B188" s="12" t="s">
        <v>7</v>
      </c>
      <c r="C188" s="12">
        <v>7659</v>
      </c>
      <c r="D188" s="12">
        <v>0.77300000000000002</v>
      </c>
      <c r="E188" s="12">
        <v>0.745</v>
      </c>
      <c r="F188" s="12">
        <v>0.73599999999999999</v>
      </c>
      <c r="G188" s="12">
        <v>41328.58</v>
      </c>
      <c r="H188" s="13">
        <v>174</v>
      </c>
    </row>
    <row r="189" spans="1:8" x14ac:dyDescent="0.25">
      <c r="A189" s="8" t="s">
        <v>217</v>
      </c>
      <c r="B189" s="9" t="s">
        <v>7</v>
      </c>
      <c r="C189" s="9">
        <v>20794</v>
      </c>
      <c r="D189" s="9">
        <v>0.71</v>
      </c>
      <c r="E189" s="9">
        <v>0.66500000000000004</v>
      </c>
      <c r="F189" s="9">
        <v>0.64800000000000002</v>
      </c>
      <c r="G189" s="9">
        <v>18240.37</v>
      </c>
      <c r="H189" s="10">
        <v>158</v>
      </c>
    </row>
    <row r="190" spans="1:8" x14ac:dyDescent="0.25">
      <c r="A190" s="11" t="s">
        <v>218</v>
      </c>
      <c r="B190" s="12" t="s">
        <v>24</v>
      </c>
      <c r="C190" s="12">
        <v>16353</v>
      </c>
      <c r="D190" s="12">
        <v>0.68</v>
      </c>
      <c r="E190" s="12">
        <v>0.68100000000000005</v>
      </c>
      <c r="F190" s="12">
        <v>0.58099999999999996</v>
      </c>
      <c r="G190" s="12">
        <v>17991.07</v>
      </c>
      <c r="H190" s="13">
        <v>376</v>
      </c>
    </row>
    <row r="191" spans="1:8" x14ac:dyDescent="0.25">
      <c r="A191" s="8" t="s">
        <v>219</v>
      </c>
      <c r="B191" s="9" t="s">
        <v>7</v>
      </c>
      <c r="C191" s="9">
        <v>3489</v>
      </c>
      <c r="D191" s="9">
        <v>0.77300000000000002</v>
      </c>
      <c r="E191" s="9">
        <v>0.76600000000000001</v>
      </c>
      <c r="F191" s="9">
        <v>0.71299999999999997</v>
      </c>
      <c r="G191" s="9">
        <v>45441.41</v>
      </c>
      <c r="H191" s="10">
        <v>73</v>
      </c>
    </row>
    <row r="192" spans="1:8" x14ac:dyDescent="0.25">
      <c r="A192" s="11" t="s">
        <v>220</v>
      </c>
      <c r="B192" s="12" t="s">
        <v>7</v>
      </c>
      <c r="C192" s="12">
        <v>10742</v>
      </c>
      <c r="D192" s="12">
        <v>0.76</v>
      </c>
      <c r="E192" s="12">
        <v>0.71599999999999997</v>
      </c>
      <c r="F192" s="12">
        <v>0.70299999999999996</v>
      </c>
      <c r="G192" s="12">
        <v>52570.87</v>
      </c>
      <c r="H192" s="13">
        <v>190</v>
      </c>
    </row>
    <row r="193" spans="1:8" x14ac:dyDescent="0.25">
      <c r="A193" s="8" t="s">
        <v>221</v>
      </c>
      <c r="B193" s="9" t="s">
        <v>14</v>
      </c>
      <c r="C193" s="9">
        <v>7197</v>
      </c>
      <c r="D193" s="9">
        <v>0.74</v>
      </c>
      <c r="E193" s="9">
        <v>0.72199999999999998</v>
      </c>
      <c r="F193" s="9">
        <v>0.66100000000000003</v>
      </c>
      <c r="G193" s="9">
        <v>20522.98</v>
      </c>
      <c r="H193" s="10">
        <v>80</v>
      </c>
    </row>
    <row r="194" spans="1:8" x14ac:dyDescent="0.25">
      <c r="A194" s="11" t="s">
        <v>223</v>
      </c>
      <c r="B194" s="12" t="s">
        <v>22</v>
      </c>
      <c r="C194" s="12">
        <v>5023</v>
      </c>
      <c r="D194" s="12">
        <v>0.748</v>
      </c>
      <c r="E194" s="12">
        <v>0.751</v>
      </c>
      <c r="F194" s="12">
        <v>0.66900000000000004</v>
      </c>
      <c r="G194" s="12">
        <v>34462.699999999997</v>
      </c>
      <c r="H194" s="13">
        <v>134</v>
      </c>
    </row>
    <row r="195" spans="1:8" x14ac:dyDescent="0.25">
      <c r="A195" s="8" t="s">
        <v>224</v>
      </c>
      <c r="B195" s="9" t="s">
        <v>16</v>
      </c>
      <c r="C195" s="9">
        <v>5409</v>
      </c>
      <c r="D195" s="9">
        <v>0.76900000000000002</v>
      </c>
      <c r="E195" s="9">
        <v>0.751</v>
      </c>
      <c r="F195" s="9">
        <v>0.68700000000000006</v>
      </c>
      <c r="G195" s="9">
        <v>18885.439999999999</v>
      </c>
      <c r="H195" s="10">
        <v>95</v>
      </c>
    </row>
    <row r="196" spans="1:8" x14ac:dyDescent="0.25">
      <c r="A196" s="11" t="s">
        <v>225</v>
      </c>
      <c r="B196" s="12" t="s">
        <v>14</v>
      </c>
      <c r="C196" s="12">
        <v>705</v>
      </c>
      <c r="D196" s="12">
        <v>0.78</v>
      </c>
      <c r="E196" s="12">
        <v>0.78200000000000003</v>
      </c>
      <c r="F196" s="12">
        <v>0.71599999999999997</v>
      </c>
      <c r="G196" s="12">
        <v>63063.89</v>
      </c>
      <c r="H196" s="13">
        <v>30</v>
      </c>
    </row>
    <row r="197" spans="1:8" x14ac:dyDescent="0.25">
      <c r="A197" s="8" t="s">
        <v>226</v>
      </c>
      <c r="B197" s="9" t="s">
        <v>7</v>
      </c>
      <c r="C197" s="9">
        <v>2271</v>
      </c>
      <c r="D197" s="9">
        <v>0.78500000000000003</v>
      </c>
      <c r="E197" s="9">
        <v>0.78</v>
      </c>
      <c r="F197" s="9">
        <v>0.71099999999999997</v>
      </c>
      <c r="G197" s="9">
        <v>48680.71</v>
      </c>
      <c r="H197" s="10">
        <v>57</v>
      </c>
    </row>
    <row r="198" spans="1:8" x14ac:dyDescent="0.25">
      <c r="A198" s="11" t="s">
        <v>227</v>
      </c>
      <c r="B198" s="12" t="s">
        <v>16</v>
      </c>
      <c r="C198" s="12">
        <v>3482</v>
      </c>
      <c r="D198" s="12">
        <v>0.76</v>
      </c>
      <c r="E198" s="12">
        <v>0.73699999999999999</v>
      </c>
      <c r="F198" s="12">
        <v>0.71199999999999997</v>
      </c>
      <c r="G198" s="12">
        <v>28964.87</v>
      </c>
      <c r="H198" s="13">
        <v>70</v>
      </c>
    </row>
    <row r="199" spans="1:8" x14ac:dyDescent="0.25">
      <c r="A199" s="8" t="s">
        <v>228</v>
      </c>
      <c r="B199" s="9" t="s">
        <v>7</v>
      </c>
      <c r="C199" s="9">
        <v>1129</v>
      </c>
      <c r="D199" s="9">
        <v>0.72499999999999998</v>
      </c>
      <c r="E199" s="9">
        <v>0.71899999999999997</v>
      </c>
      <c r="F199" s="9">
        <v>0.64300000000000002</v>
      </c>
      <c r="G199" s="9">
        <v>45386.68</v>
      </c>
      <c r="H199" s="10">
        <v>15</v>
      </c>
    </row>
    <row r="200" spans="1:8" x14ac:dyDescent="0.25">
      <c r="A200" s="11" t="s">
        <v>229</v>
      </c>
      <c r="B200" s="12" t="s">
        <v>7</v>
      </c>
      <c r="C200" s="12">
        <v>2169</v>
      </c>
      <c r="D200" s="12">
        <v>0.76</v>
      </c>
      <c r="E200" s="12">
        <v>0.76600000000000001</v>
      </c>
      <c r="F200" s="12">
        <v>0.68500000000000005</v>
      </c>
      <c r="G200" s="12">
        <v>27229.67</v>
      </c>
      <c r="H200" s="13">
        <v>54</v>
      </c>
    </row>
    <row r="201" spans="1:8" x14ac:dyDescent="0.25">
      <c r="A201" s="8" t="s">
        <v>230</v>
      </c>
      <c r="B201" s="9" t="s">
        <v>7</v>
      </c>
      <c r="C201" s="9">
        <v>3378</v>
      </c>
      <c r="D201" s="9">
        <v>0.78</v>
      </c>
      <c r="E201" s="9">
        <v>0.75600000000000001</v>
      </c>
      <c r="F201" s="9">
        <v>0.73499999999999999</v>
      </c>
      <c r="G201" s="9">
        <v>41444.67</v>
      </c>
      <c r="H201" s="10">
        <v>50</v>
      </c>
    </row>
    <row r="202" spans="1:8" x14ac:dyDescent="0.25">
      <c r="A202" s="11" t="s">
        <v>231</v>
      </c>
      <c r="B202" s="12" t="s">
        <v>19</v>
      </c>
      <c r="C202" s="12">
        <v>14740</v>
      </c>
      <c r="D202" s="12">
        <v>0.73499999999999999</v>
      </c>
      <c r="E202" s="12">
        <v>0.70399999999999996</v>
      </c>
      <c r="F202" s="12">
        <v>0.67500000000000004</v>
      </c>
      <c r="G202" s="12">
        <v>13515.27</v>
      </c>
      <c r="H202" s="13">
        <v>287</v>
      </c>
    </row>
    <row r="203" spans="1:8" x14ac:dyDescent="0.25">
      <c r="A203" s="8" t="s">
        <v>232</v>
      </c>
      <c r="B203" s="9" t="s">
        <v>14</v>
      </c>
      <c r="C203" s="9">
        <v>9416</v>
      </c>
      <c r="D203" s="9">
        <v>0.74</v>
      </c>
      <c r="E203" s="9">
        <v>0.752</v>
      </c>
      <c r="F203" s="9">
        <v>0.63700000000000001</v>
      </c>
      <c r="G203" s="9">
        <v>36816.67</v>
      </c>
      <c r="H203" s="10">
        <v>168</v>
      </c>
    </row>
    <row r="204" spans="1:8" x14ac:dyDescent="0.25">
      <c r="A204" s="11" t="s">
        <v>233</v>
      </c>
      <c r="B204" s="12" t="s">
        <v>7</v>
      </c>
      <c r="C204" s="12">
        <v>3796</v>
      </c>
      <c r="D204" s="12">
        <v>0.78400000000000003</v>
      </c>
      <c r="E204" s="12">
        <v>0.76700000000000002</v>
      </c>
      <c r="F204" s="12">
        <v>0.71499999999999997</v>
      </c>
      <c r="G204" s="12">
        <v>46512.31</v>
      </c>
      <c r="H204" s="13">
        <v>85</v>
      </c>
    </row>
    <row r="205" spans="1:8" x14ac:dyDescent="0.25">
      <c r="A205" s="8" t="s">
        <v>234</v>
      </c>
      <c r="B205" s="9" t="s">
        <v>7</v>
      </c>
      <c r="C205" s="9">
        <v>2765</v>
      </c>
      <c r="D205" s="9">
        <v>0.76800000000000002</v>
      </c>
      <c r="E205" s="9">
        <v>0.76500000000000001</v>
      </c>
      <c r="F205" s="9">
        <v>0.68700000000000006</v>
      </c>
      <c r="G205" s="9">
        <v>28920.639999999999</v>
      </c>
      <c r="H205" s="10">
        <v>108</v>
      </c>
    </row>
    <row r="206" spans="1:8" x14ac:dyDescent="0.25">
      <c r="A206" s="11" t="s">
        <v>235</v>
      </c>
      <c r="B206" s="12" t="s">
        <v>22</v>
      </c>
      <c r="C206" s="12">
        <v>8150</v>
      </c>
      <c r="D206" s="12">
        <v>0.75</v>
      </c>
      <c r="E206" s="12">
        <v>0.73299999999999998</v>
      </c>
      <c r="F206" s="12">
        <v>0.67600000000000005</v>
      </c>
      <c r="G206" s="12">
        <v>54723.35</v>
      </c>
      <c r="H206" s="13">
        <v>133</v>
      </c>
    </row>
    <row r="207" spans="1:8" x14ac:dyDescent="0.25">
      <c r="A207" s="8" t="s">
        <v>236</v>
      </c>
      <c r="B207" s="9" t="s">
        <v>10</v>
      </c>
      <c r="C207" s="9">
        <v>7410</v>
      </c>
      <c r="D207" s="9">
        <v>0.753</v>
      </c>
      <c r="E207" s="9">
        <v>0.73099999999999998</v>
      </c>
      <c r="F207" s="9">
        <v>0.71599999999999997</v>
      </c>
      <c r="G207" s="9">
        <v>16045.55</v>
      </c>
      <c r="H207" s="10">
        <v>110</v>
      </c>
    </row>
    <row r="208" spans="1:8" x14ac:dyDescent="0.25">
      <c r="A208" s="11" t="s">
        <v>237</v>
      </c>
      <c r="B208" s="12" t="s">
        <v>59</v>
      </c>
      <c r="C208" s="12">
        <v>672</v>
      </c>
      <c r="D208" s="12">
        <v>0.83</v>
      </c>
      <c r="E208" s="12">
        <v>0.82299999999999995</v>
      </c>
      <c r="F208" s="12">
        <v>0.77100000000000002</v>
      </c>
      <c r="G208" s="12">
        <v>50765.38</v>
      </c>
      <c r="H208" s="13">
        <v>40</v>
      </c>
    </row>
    <row r="209" spans="1:8" x14ac:dyDescent="0.25">
      <c r="A209" s="8" t="s">
        <v>238</v>
      </c>
      <c r="B209" s="9" t="s">
        <v>7</v>
      </c>
      <c r="C209" s="9">
        <v>4073</v>
      </c>
      <c r="D209" s="9">
        <v>0.78400000000000003</v>
      </c>
      <c r="E209" s="9">
        <v>0.76100000000000001</v>
      </c>
      <c r="F209" s="9">
        <v>0.73</v>
      </c>
      <c r="G209" s="9">
        <v>55521.78</v>
      </c>
      <c r="H209" s="10">
        <v>84</v>
      </c>
    </row>
    <row r="210" spans="1:8" x14ac:dyDescent="0.25">
      <c r="A210" s="11" t="s">
        <v>239</v>
      </c>
      <c r="B210" s="12" t="s">
        <v>14</v>
      </c>
      <c r="C210" s="12">
        <v>4718</v>
      </c>
      <c r="D210" s="12">
        <v>0.77300000000000002</v>
      </c>
      <c r="E210" s="12">
        <v>0.78200000000000003</v>
      </c>
      <c r="F210" s="12">
        <v>0.69299999999999995</v>
      </c>
      <c r="G210" s="12">
        <v>63536.14</v>
      </c>
      <c r="H210" s="13">
        <v>197</v>
      </c>
    </row>
    <row r="211" spans="1:8" x14ac:dyDescent="0.25">
      <c r="A211" s="8" t="s">
        <v>240</v>
      </c>
      <c r="B211" s="9" t="s">
        <v>7</v>
      </c>
      <c r="C211" s="9">
        <v>3226</v>
      </c>
      <c r="D211" s="9">
        <v>0.79</v>
      </c>
      <c r="E211" s="9">
        <v>0.76200000000000001</v>
      </c>
      <c r="F211" s="9">
        <v>0.73299999999999998</v>
      </c>
      <c r="G211" s="9">
        <v>55070.04</v>
      </c>
      <c r="H211" s="10">
        <v>59</v>
      </c>
    </row>
    <row r="212" spans="1:8" x14ac:dyDescent="0.25">
      <c r="A212" s="11" t="s">
        <v>241</v>
      </c>
      <c r="B212" s="12" t="s">
        <v>59</v>
      </c>
      <c r="C212" s="12">
        <v>8379</v>
      </c>
      <c r="D212" s="12">
        <v>0.77</v>
      </c>
      <c r="E212" s="12">
        <v>0.755</v>
      </c>
      <c r="F212" s="12">
        <v>0.69699999999999995</v>
      </c>
      <c r="G212" s="12">
        <v>29930.95</v>
      </c>
      <c r="H212" s="13">
        <v>129</v>
      </c>
    </row>
    <row r="213" spans="1:8" x14ac:dyDescent="0.25">
      <c r="A213" s="8" t="s">
        <v>242</v>
      </c>
      <c r="B213" s="9" t="s">
        <v>10</v>
      </c>
      <c r="C213" s="9">
        <v>12138</v>
      </c>
      <c r="D213" s="9">
        <v>0.71</v>
      </c>
      <c r="E213" s="9">
        <v>0.68500000000000005</v>
      </c>
      <c r="F213" s="9">
        <v>0.626</v>
      </c>
      <c r="G213" s="9">
        <v>15607.47</v>
      </c>
      <c r="H213" s="10">
        <v>185</v>
      </c>
    </row>
    <row r="214" spans="1:8" x14ac:dyDescent="0.25">
      <c r="A214" s="11" t="s">
        <v>243</v>
      </c>
      <c r="B214" s="12" t="s">
        <v>29</v>
      </c>
      <c r="C214" s="12">
        <v>16639</v>
      </c>
      <c r="D214" s="12">
        <v>0.73</v>
      </c>
      <c r="E214" s="12">
        <v>0.71099999999999997</v>
      </c>
      <c r="F214" s="12">
        <v>0.66100000000000003</v>
      </c>
      <c r="G214" s="12">
        <v>26937.68</v>
      </c>
      <c r="H214" s="13">
        <v>162</v>
      </c>
    </row>
    <row r="215" spans="1:8" x14ac:dyDescent="0.25">
      <c r="A215" s="8" t="s">
        <v>244</v>
      </c>
      <c r="B215" s="9" t="s">
        <v>7</v>
      </c>
      <c r="C215" s="9">
        <v>5012</v>
      </c>
      <c r="D215" s="9">
        <v>0.74</v>
      </c>
      <c r="E215" s="9">
        <v>0.72899999999999998</v>
      </c>
      <c r="F215" s="9">
        <v>0.66500000000000004</v>
      </c>
      <c r="G215" s="9">
        <v>29326.69</v>
      </c>
      <c r="H215" s="10">
        <v>53</v>
      </c>
    </row>
    <row r="216" spans="1:8" x14ac:dyDescent="0.25">
      <c r="A216" s="11" t="s">
        <v>245</v>
      </c>
      <c r="B216" s="12" t="s">
        <v>16</v>
      </c>
      <c r="C216" s="12">
        <v>5059</v>
      </c>
      <c r="D216" s="12">
        <v>0.72</v>
      </c>
      <c r="E216" s="12">
        <v>0.72699999999999998</v>
      </c>
      <c r="F216" s="12">
        <v>0.62</v>
      </c>
      <c r="G216" s="12">
        <v>22023.63</v>
      </c>
      <c r="H216" s="13">
        <v>97</v>
      </c>
    </row>
    <row r="217" spans="1:8" x14ac:dyDescent="0.25">
      <c r="A217" s="8" t="s">
        <v>246</v>
      </c>
      <c r="B217" s="9" t="s">
        <v>7</v>
      </c>
      <c r="C217" s="9">
        <v>8325</v>
      </c>
      <c r="D217" s="9">
        <v>0.74199999999999999</v>
      </c>
      <c r="E217" s="9">
        <v>0.69899999999999995</v>
      </c>
      <c r="F217" s="9">
        <v>0.68700000000000006</v>
      </c>
      <c r="G217" s="9">
        <v>22786.720000000001</v>
      </c>
      <c r="H217" s="10">
        <v>131</v>
      </c>
    </row>
    <row r="218" spans="1:8" x14ac:dyDescent="0.25">
      <c r="A218" s="11" t="s">
        <v>247</v>
      </c>
      <c r="B218" s="12" t="s">
        <v>22</v>
      </c>
      <c r="C218" s="12">
        <v>2095</v>
      </c>
      <c r="D218" s="12">
        <v>0.75900000000000001</v>
      </c>
      <c r="E218" s="12">
        <v>0.746</v>
      </c>
      <c r="F218" s="12">
        <v>0.69199999999999995</v>
      </c>
      <c r="G218" s="12">
        <v>28964.09</v>
      </c>
      <c r="H218" s="13">
        <v>76</v>
      </c>
    </row>
    <row r="219" spans="1:8" x14ac:dyDescent="0.25">
      <c r="A219" s="8" t="s">
        <v>248</v>
      </c>
      <c r="B219" s="9" t="s">
        <v>7</v>
      </c>
      <c r="C219" s="9">
        <v>5584</v>
      </c>
      <c r="D219" s="9">
        <v>0.75900000000000001</v>
      </c>
      <c r="E219" s="9">
        <v>0.73499999999999999</v>
      </c>
      <c r="F219" s="9">
        <v>0.70499999999999996</v>
      </c>
      <c r="G219" s="9">
        <v>23100.59</v>
      </c>
      <c r="H219" s="10">
        <v>126</v>
      </c>
    </row>
    <row r="220" spans="1:8" x14ac:dyDescent="0.25">
      <c r="A220" s="11" t="s">
        <v>249</v>
      </c>
      <c r="B220" s="12" t="s">
        <v>33</v>
      </c>
      <c r="C220" s="12">
        <v>4537</v>
      </c>
      <c r="D220" s="12">
        <v>0.752</v>
      </c>
      <c r="E220" s="12">
        <v>0.74399999999999999</v>
      </c>
      <c r="F220" s="12">
        <v>0.68200000000000005</v>
      </c>
      <c r="G220" s="12">
        <v>40477.15</v>
      </c>
      <c r="H220" s="13">
        <v>68</v>
      </c>
    </row>
    <row r="221" spans="1:8" x14ac:dyDescent="0.25">
      <c r="A221" s="8" t="s">
        <v>250</v>
      </c>
      <c r="B221" s="9" t="s">
        <v>14</v>
      </c>
      <c r="C221" s="9">
        <v>2420</v>
      </c>
      <c r="D221" s="9">
        <v>0.77700000000000002</v>
      </c>
      <c r="E221" s="9">
        <v>0.78300000000000003</v>
      </c>
      <c r="F221" s="9">
        <v>0.69599999999999995</v>
      </c>
      <c r="G221" s="9">
        <v>44752.07</v>
      </c>
      <c r="H221" s="10">
        <v>67</v>
      </c>
    </row>
    <row r="222" spans="1:8" x14ac:dyDescent="0.25">
      <c r="A222" s="11" t="s">
        <v>251</v>
      </c>
      <c r="B222" s="12" t="s">
        <v>7</v>
      </c>
      <c r="C222" s="12">
        <v>4098</v>
      </c>
      <c r="D222" s="12">
        <v>0.76700000000000002</v>
      </c>
      <c r="E222" s="12">
        <v>0.751</v>
      </c>
      <c r="F222" s="12">
        <v>0.69499999999999995</v>
      </c>
      <c r="G222" s="12">
        <v>28025.47</v>
      </c>
      <c r="H222" s="13">
        <v>103</v>
      </c>
    </row>
    <row r="223" spans="1:8" x14ac:dyDescent="0.25">
      <c r="A223" s="8" t="s">
        <v>252</v>
      </c>
      <c r="B223" s="9" t="s">
        <v>7</v>
      </c>
      <c r="C223" s="9">
        <v>2043</v>
      </c>
      <c r="D223" s="9">
        <v>0.76200000000000001</v>
      </c>
      <c r="E223" s="9">
        <v>0.71699999999999997</v>
      </c>
      <c r="F223" s="9">
        <v>0.73899999999999999</v>
      </c>
      <c r="G223" s="9">
        <v>26291.19</v>
      </c>
      <c r="H223" s="10">
        <v>53</v>
      </c>
    </row>
    <row r="224" spans="1:8" x14ac:dyDescent="0.25">
      <c r="A224" s="11" t="s">
        <v>253</v>
      </c>
      <c r="B224" s="12" t="s">
        <v>59</v>
      </c>
      <c r="C224" s="12">
        <v>3923</v>
      </c>
      <c r="D224" s="12">
        <v>0.8</v>
      </c>
      <c r="E224" s="12">
        <v>0.78800000000000003</v>
      </c>
      <c r="F224" s="12">
        <v>0.74</v>
      </c>
      <c r="G224" s="12">
        <v>32903.9</v>
      </c>
      <c r="H224" s="13">
        <v>89</v>
      </c>
    </row>
    <row r="225" spans="1:8" x14ac:dyDescent="0.25">
      <c r="A225" s="8" t="s">
        <v>254</v>
      </c>
      <c r="B225" s="9" t="s">
        <v>22</v>
      </c>
      <c r="C225" s="9">
        <v>5693</v>
      </c>
      <c r="D225" s="9">
        <v>0.748</v>
      </c>
      <c r="E225" s="9">
        <v>0.74099999999999999</v>
      </c>
      <c r="F225" s="9">
        <v>0.66800000000000004</v>
      </c>
      <c r="G225" s="9">
        <v>22541.31</v>
      </c>
      <c r="H225" s="10">
        <v>135</v>
      </c>
    </row>
    <row r="226" spans="1:8" x14ac:dyDescent="0.25">
      <c r="A226" s="11" t="s">
        <v>255</v>
      </c>
      <c r="B226" s="12" t="s">
        <v>7</v>
      </c>
      <c r="C226" s="12">
        <v>1931</v>
      </c>
      <c r="D226" s="12">
        <v>0.78400000000000003</v>
      </c>
      <c r="E226" s="12">
        <v>0.78200000000000003</v>
      </c>
      <c r="F226" s="12">
        <v>0.71499999999999997</v>
      </c>
      <c r="G226" s="12">
        <v>158703.96</v>
      </c>
      <c r="H226" s="13">
        <v>77</v>
      </c>
    </row>
    <row r="227" spans="1:8" x14ac:dyDescent="0.25">
      <c r="A227" s="8" t="s">
        <v>256</v>
      </c>
      <c r="B227" s="9" t="s">
        <v>10</v>
      </c>
      <c r="C227" s="9">
        <v>11134</v>
      </c>
      <c r="D227" s="9">
        <v>0.69299999999999995</v>
      </c>
      <c r="E227" s="9">
        <v>0.69</v>
      </c>
      <c r="F227" s="9">
        <v>0.59299999999999997</v>
      </c>
      <c r="G227" s="9">
        <v>18864.13</v>
      </c>
      <c r="H227" s="10">
        <v>127</v>
      </c>
    </row>
    <row r="228" spans="1:8" x14ac:dyDescent="0.25">
      <c r="A228" s="11" t="s">
        <v>257</v>
      </c>
      <c r="B228" s="12" t="s">
        <v>22</v>
      </c>
      <c r="C228" s="12">
        <v>3966</v>
      </c>
      <c r="D228" s="12">
        <v>0.76300000000000001</v>
      </c>
      <c r="E228" s="12">
        <v>0.75</v>
      </c>
      <c r="F228" s="12">
        <v>0.70299999999999996</v>
      </c>
      <c r="G228" s="12">
        <v>25539.56</v>
      </c>
      <c r="H228" s="13">
        <v>91</v>
      </c>
    </row>
    <row r="229" spans="1:8" x14ac:dyDescent="0.25">
      <c r="A229" s="8" t="s">
        <v>258</v>
      </c>
      <c r="B229" s="9" t="s">
        <v>7</v>
      </c>
      <c r="C229" s="9">
        <v>5303</v>
      </c>
      <c r="D229" s="9">
        <v>0.752</v>
      </c>
      <c r="E229" s="9">
        <v>0.73399999999999999</v>
      </c>
      <c r="F229" s="9">
        <v>0.68799999999999994</v>
      </c>
      <c r="G229" s="9">
        <v>31158.75</v>
      </c>
      <c r="H229" s="10">
        <v>114</v>
      </c>
    </row>
    <row r="230" spans="1:8" x14ac:dyDescent="0.25">
      <c r="A230" s="11" t="s">
        <v>259</v>
      </c>
      <c r="B230" s="12" t="s">
        <v>7</v>
      </c>
      <c r="C230" s="12">
        <v>5090</v>
      </c>
      <c r="D230" s="12">
        <v>0.77800000000000002</v>
      </c>
      <c r="E230" s="12">
        <v>0.753</v>
      </c>
      <c r="F230" s="12">
        <v>0.72699999999999998</v>
      </c>
      <c r="G230" s="12">
        <v>24968.65</v>
      </c>
      <c r="H230" s="13">
        <v>117</v>
      </c>
    </row>
    <row r="231" spans="1:8" x14ac:dyDescent="0.25">
      <c r="A231" s="8" t="s">
        <v>260</v>
      </c>
      <c r="B231" s="9" t="s">
        <v>24</v>
      </c>
      <c r="C231" s="9">
        <v>11101</v>
      </c>
      <c r="D231" s="9">
        <v>0.67700000000000005</v>
      </c>
      <c r="E231" s="9">
        <v>0.65700000000000003</v>
      </c>
      <c r="F231" s="9">
        <v>0.59399999999999997</v>
      </c>
      <c r="G231" s="9">
        <v>15599.23</v>
      </c>
      <c r="H231" s="10">
        <v>238</v>
      </c>
    </row>
    <row r="232" spans="1:8" x14ac:dyDescent="0.25">
      <c r="A232" s="11" t="s">
        <v>261</v>
      </c>
      <c r="B232" s="12" t="s">
        <v>7</v>
      </c>
      <c r="C232" s="12">
        <v>2561</v>
      </c>
      <c r="D232" s="12">
        <v>0.79700000000000004</v>
      </c>
      <c r="E232" s="12">
        <v>0.76700000000000002</v>
      </c>
      <c r="F232" s="12">
        <v>0.75800000000000001</v>
      </c>
      <c r="G232" s="12">
        <v>28882.59</v>
      </c>
      <c r="H232" s="13">
        <v>76</v>
      </c>
    </row>
    <row r="233" spans="1:8" x14ac:dyDescent="0.25">
      <c r="A233" s="8" t="s">
        <v>262</v>
      </c>
      <c r="B233" s="9" t="s">
        <v>22</v>
      </c>
      <c r="C233" s="9">
        <v>4577</v>
      </c>
      <c r="D233" s="9">
        <v>0.76</v>
      </c>
      <c r="E233" s="9">
        <v>0.755</v>
      </c>
      <c r="F233" s="9">
        <v>0.69799999999999995</v>
      </c>
      <c r="G233" s="9">
        <v>28924.83</v>
      </c>
      <c r="H233" s="10">
        <v>138</v>
      </c>
    </row>
    <row r="234" spans="1:8" x14ac:dyDescent="0.25">
      <c r="A234" s="11" t="s">
        <v>263</v>
      </c>
      <c r="B234" s="12" t="s">
        <v>7</v>
      </c>
      <c r="C234" s="12">
        <v>4198</v>
      </c>
      <c r="D234" s="12">
        <v>0.79</v>
      </c>
      <c r="E234" s="12">
        <v>0.754</v>
      </c>
      <c r="F234" s="12">
        <v>0.755</v>
      </c>
      <c r="G234" s="12">
        <v>38964.629999999997</v>
      </c>
      <c r="H234" s="13">
        <v>90</v>
      </c>
    </row>
    <row r="235" spans="1:8" x14ac:dyDescent="0.25">
      <c r="A235" s="8" t="s">
        <v>264</v>
      </c>
      <c r="B235" s="9" t="s">
        <v>24</v>
      </c>
      <c r="C235" s="9">
        <v>10664</v>
      </c>
      <c r="D235" s="9">
        <v>0.71</v>
      </c>
      <c r="E235" s="9">
        <v>0.69499999999999995</v>
      </c>
      <c r="F235" s="9">
        <v>0.64300000000000002</v>
      </c>
      <c r="G235" s="9">
        <v>17514.189999999999</v>
      </c>
      <c r="H235" s="10">
        <v>218</v>
      </c>
    </row>
    <row r="236" spans="1:8" x14ac:dyDescent="0.25">
      <c r="A236" s="11" t="s">
        <v>265</v>
      </c>
      <c r="B236" s="12" t="s">
        <v>7</v>
      </c>
      <c r="C236" s="12">
        <v>3102</v>
      </c>
      <c r="D236" s="12">
        <v>0.8</v>
      </c>
      <c r="E236" s="12">
        <v>0.78900000000000003</v>
      </c>
      <c r="F236" s="12">
        <v>0.73599999999999999</v>
      </c>
      <c r="G236" s="12">
        <v>32978.620000000003</v>
      </c>
      <c r="H236" s="13">
        <v>75</v>
      </c>
    </row>
    <row r="237" spans="1:8" x14ac:dyDescent="0.25">
      <c r="A237" s="8" t="s">
        <v>266</v>
      </c>
      <c r="B237" s="9" t="s">
        <v>7</v>
      </c>
      <c r="C237" s="9">
        <v>3161</v>
      </c>
      <c r="D237" s="9">
        <v>0.76400000000000001</v>
      </c>
      <c r="E237" s="9">
        <v>0.74299999999999999</v>
      </c>
      <c r="F237" s="9">
        <v>0.71699999999999997</v>
      </c>
      <c r="G237" s="9">
        <v>36824.980000000003</v>
      </c>
      <c r="H237" s="10">
        <v>54</v>
      </c>
    </row>
    <row r="238" spans="1:8" x14ac:dyDescent="0.25">
      <c r="A238" s="11" t="s">
        <v>267</v>
      </c>
      <c r="B238" s="12" t="s">
        <v>10</v>
      </c>
      <c r="C238" s="12">
        <v>26573</v>
      </c>
      <c r="D238" s="12">
        <v>0.68400000000000005</v>
      </c>
      <c r="E238" s="12">
        <v>0.66200000000000003</v>
      </c>
      <c r="F238" s="12">
        <v>0.59799999999999998</v>
      </c>
      <c r="G238" s="12">
        <v>16764.54</v>
      </c>
      <c r="H238" s="13">
        <v>239</v>
      </c>
    </row>
    <row r="239" spans="1:8" x14ac:dyDescent="0.25">
      <c r="A239" s="8" t="s">
        <v>268</v>
      </c>
      <c r="B239" s="9" t="s">
        <v>10</v>
      </c>
      <c r="C239" s="9">
        <v>5420</v>
      </c>
      <c r="D239" s="9">
        <v>0.71799999999999997</v>
      </c>
      <c r="E239" s="9">
        <v>0.71399999999999997</v>
      </c>
      <c r="F239" s="9">
        <v>0.61699999999999999</v>
      </c>
      <c r="G239" s="9">
        <v>19748.080000000002</v>
      </c>
      <c r="H239" s="10">
        <v>115</v>
      </c>
    </row>
    <row r="240" spans="1:8" x14ac:dyDescent="0.25">
      <c r="A240" s="11" t="s">
        <v>269</v>
      </c>
      <c r="B240" s="12" t="s">
        <v>270</v>
      </c>
      <c r="C240" s="12">
        <v>20851</v>
      </c>
      <c r="D240" s="12">
        <v>0.752</v>
      </c>
      <c r="E240" s="12">
        <v>0.73699999999999999</v>
      </c>
      <c r="F240" s="12">
        <v>0.70799999999999996</v>
      </c>
      <c r="G240" s="12">
        <v>24852.52</v>
      </c>
      <c r="H240" s="13">
        <v>206</v>
      </c>
    </row>
    <row r="241" spans="1:8" x14ac:dyDescent="0.25">
      <c r="A241" s="8" t="s">
        <v>271</v>
      </c>
      <c r="B241" s="9" t="s">
        <v>7</v>
      </c>
      <c r="C241" s="9">
        <v>5998</v>
      </c>
      <c r="D241" s="9">
        <v>0.77</v>
      </c>
      <c r="E241" s="9">
        <v>0.71</v>
      </c>
      <c r="F241" s="9">
        <v>0.754</v>
      </c>
      <c r="G241" s="9">
        <v>37885.61</v>
      </c>
      <c r="H241" s="10">
        <v>113</v>
      </c>
    </row>
    <row r="242" spans="1:8" x14ac:dyDescent="0.25">
      <c r="A242" s="11" t="s">
        <v>272</v>
      </c>
      <c r="B242" s="12" t="s">
        <v>10</v>
      </c>
      <c r="C242" s="12">
        <v>5801</v>
      </c>
      <c r="D242" s="12">
        <v>0.71499999999999997</v>
      </c>
      <c r="E242" s="12">
        <v>0.70299999999999996</v>
      </c>
      <c r="F242" s="12">
        <v>0.63800000000000001</v>
      </c>
      <c r="G242" s="12">
        <v>65107.78</v>
      </c>
      <c r="H242" s="13">
        <v>110</v>
      </c>
    </row>
    <row r="243" spans="1:8" x14ac:dyDescent="0.25">
      <c r="A243" s="8" t="s">
        <v>273</v>
      </c>
      <c r="B243" s="9" t="s">
        <v>16</v>
      </c>
      <c r="C243" s="9">
        <v>4003</v>
      </c>
      <c r="D243" s="9">
        <v>0.73</v>
      </c>
      <c r="E243" s="9">
        <v>0.72299999999999998</v>
      </c>
      <c r="F243" s="9">
        <v>0.628</v>
      </c>
      <c r="G243" s="9">
        <v>28447.8</v>
      </c>
      <c r="H243" s="10">
        <v>89</v>
      </c>
    </row>
    <row r="244" spans="1:8" x14ac:dyDescent="0.25">
      <c r="A244" s="11" t="s">
        <v>274</v>
      </c>
      <c r="B244" s="12" t="s">
        <v>275</v>
      </c>
      <c r="C244" s="12">
        <v>21370</v>
      </c>
      <c r="D244" s="12">
        <v>0.72699999999999998</v>
      </c>
      <c r="E244" s="12">
        <v>0.72899999999999998</v>
      </c>
      <c r="F244" s="12">
        <v>0.66100000000000003</v>
      </c>
      <c r="G244" s="12">
        <v>21543.65</v>
      </c>
      <c r="H244" s="13">
        <v>308</v>
      </c>
    </row>
    <row r="245" spans="1:8" x14ac:dyDescent="0.25">
      <c r="A245" s="8" t="s">
        <v>276</v>
      </c>
      <c r="B245" s="9" t="s">
        <v>64</v>
      </c>
      <c r="C245" s="9">
        <v>19236</v>
      </c>
      <c r="D245" s="9">
        <v>0.71799999999999997</v>
      </c>
      <c r="E245" s="9">
        <v>0.69899999999999995</v>
      </c>
      <c r="F245" s="9">
        <v>0.628</v>
      </c>
      <c r="G245" s="9">
        <v>19215.53</v>
      </c>
      <c r="H245" s="10">
        <v>251</v>
      </c>
    </row>
    <row r="246" spans="1:8" x14ac:dyDescent="0.25">
      <c r="A246" s="11" t="s">
        <v>277</v>
      </c>
      <c r="B246" s="12" t="s">
        <v>7</v>
      </c>
      <c r="C246" s="12">
        <v>13879</v>
      </c>
      <c r="D246" s="12">
        <v>0.73499999999999999</v>
      </c>
      <c r="E246" s="12">
        <v>0.7</v>
      </c>
      <c r="F246" s="12">
        <v>0.67600000000000005</v>
      </c>
      <c r="G246" s="12">
        <v>37832.19</v>
      </c>
      <c r="H246" s="13">
        <v>184</v>
      </c>
    </row>
    <row r="247" spans="1:8" x14ac:dyDescent="0.25">
      <c r="A247" s="8" t="s">
        <v>278</v>
      </c>
      <c r="B247" s="9" t="s">
        <v>14</v>
      </c>
      <c r="C247" s="9">
        <v>4139</v>
      </c>
      <c r="D247" s="9">
        <v>0.78</v>
      </c>
      <c r="E247" s="9">
        <v>0.78200000000000003</v>
      </c>
      <c r="F247" s="9">
        <v>0.71599999999999997</v>
      </c>
      <c r="G247" s="9">
        <v>43052.17</v>
      </c>
      <c r="H247" s="10">
        <v>124</v>
      </c>
    </row>
    <row r="248" spans="1:8" x14ac:dyDescent="0.25">
      <c r="A248" s="11" t="s">
        <v>279</v>
      </c>
      <c r="B248" s="12" t="s">
        <v>16</v>
      </c>
      <c r="C248" s="12">
        <v>3419</v>
      </c>
      <c r="D248" s="12">
        <v>0.75800000000000001</v>
      </c>
      <c r="E248" s="12">
        <v>0.73299999999999998</v>
      </c>
      <c r="F248" s="12">
        <v>0.69</v>
      </c>
      <c r="G248" s="12">
        <v>20401.060000000001</v>
      </c>
      <c r="H248" s="13">
        <v>105</v>
      </c>
    </row>
    <row r="249" spans="1:8" x14ac:dyDescent="0.25">
      <c r="A249" s="8" t="s">
        <v>280</v>
      </c>
      <c r="B249" s="9" t="s">
        <v>16</v>
      </c>
      <c r="C249" s="9">
        <v>5015</v>
      </c>
      <c r="D249" s="9">
        <v>0.77300000000000002</v>
      </c>
      <c r="E249" s="9">
        <v>0.74</v>
      </c>
      <c r="F249" s="9">
        <v>0.71599999999999997</v>
      </c>
      <c r="G249" s="9">
        <v>33574.01</v>
      </c>
      <c r="H249" s="10">
        <v>67</v>
      </c>
    </row>
    <row r="250" spans="1:8" x14ac:dyDescent="0.25">
      <c r="A250" s="11" t="s">
        <v>281</v>
      </c>
      <c r="B250" s="12" t="s">
        <v>14</v>
      </c>
      <c r="C250" s="12">
        <v>2219</v>
      </c>
      <c r="D250" s="12">
        <v>0.7</v>
      </c>
      <c r="E250" s="12">
        <v>0.71499999999999997</v>
      </c>
      <c r="F250" s="12">
        <v>0.57799999999999996</v>
      </c>
      <c r="G250" s="12">
        <v>27736.29</v>
      </c>
      <c r="H250" s="13">
        <v>59</v>
      </c>
    </row>
    <row r="251" spans="1:8" x14ac:dyDescent="0.25">
      <c r="A251" s="8" t="s">
        <v>282</v>
      </c>
      <c r="B251" s="9" t="s">
        <v>14</v>
      </c>
      <c r="C251" s="9">
        <v>2528</v>
      </c>
      <c r="D251" s="9">
        <v>0.7</v>
      </c>
      <c r="E251" s="9">
        <v>0.71099999999999997</v>
      </c>
      <c r="F251" s="9">
        <v>0.58499999999999996</v>
      </c>
      <c r="G251" s="9">
        <v>24697.46</v>
      </c>
      <c r="H251" s="10">
        <v>38</v>
      </c>
    </row>
    <row r="252" spans="1:8" x14ac:dyDescent="0.25">
      <c r="A252" s="11" t="s">
        <v>283</v>
      </c>
      <c r="B252" s="12" t="s">
        <v>22</v>
      </c>
      <c r="C252" s="12">
        <v>6568</v>
      </c>
      <c r="D252" s="12">
        <v>0.74</v>
      </c>
      <c r="E252" s="12">
        <v>0.74299999999999999</v>
      </c>
      <c r="F252" s="12">
        <v>0.63900000000000001</v>
      </c>
      <c r="G252" s="12">
        <v>125342.73</v>
      </c>
      <c r="H252" s="13">
        <v>143</v>
      </c>
    </row>
    <row r="253" spans="1:8" x14ac:dyDescent="0.25">
      <c r="A253" s="8" t="s">
        <v>284</v>
      </c>
      <c r="B253" s="9" t="s">
        <v>16</v>
      </c>
      <c r="C253" s="9">
        <v>4292</v>
      </c>
      <c r="D253" s="9">
        <v>0.77200000000000002</v>
      </c>
      <c r="E253" s="9">
        <v>0.75600000000000001</v>
      </c>
      <c r="F253" s="9">
        <v>0.70899999999999996</v>
      </c>
      <c r="G253" s="9">
        <v>46098.25</v>
      </c>
      <c r="H253" s="10">
        <v>73</v>
      </c>
    </row>
    <row r="254" spans="1:8" x14ac:dyDescent="0.25">
      <c r="A254" s="11" t="s">
        <v>285</v>
      </c>
      <c r="B254" s="12" t="s">
        <v>59</v>
      </c>
      <c r="C254" s="12">
        <v>2882</v>
      </c>
      <c r="D254" s="12">
        <v>0.80200000000000005</v>
      </c>
      <c r="E254" s="12">
        <v>0.79300000000000004</v>
      </c>
      <c r="F254" s="12">
        <v>0.72699999999999998</v>
      </c>
      <c r="G254" s="12">
        <v>33250.839999999997</v>
      </c>
      <c r="H254" s="13">
        <v>72</v>
      </c>
    </row>
    <row r="255" spans="1:8" x14ac:dyDescent="0.25">
      <c r="A255" s="8" t="s">
        <v>286</v>
      </c>
      <c r="B255" s="9" t="s">
        <v>33</v>
      </c>
      <c r="C255" s="9">
        <v>29804</v>
      </c>
      <c r="D255" s="9">
        <v>0.71799999999999997</v>
      </c>
      <c r="E255" s="9">
        <v>0.71599999999999997</v>
      </c>
      <c r="F255" s="9">
        <v>0.62</v>
      </c>
      <c r="G255" s="9">
        <v>22514.94</v>
      </c>
      <c r="H255" s="10">
        <v>323</v>
      </c>
    </row>
    <row r="256" spans="1:8" x14ac:dyDescent="0.25">
      <c r="A256" s="11" t="s">
        <v>287</v>
      </c>
      <c r="B256" s="12" t="s">
        <v>7</v>
      </c>
      <c r="C256" s="12">
        <v>4117</v>
      </c>
      <c r="D256" s="12">
        <v>0.77200000000000002</v>
      </c>
      <c r="E256" s="12">
        <v>0.747</v>
      </c>
      <c r="F256" s="12">
        <v>0.70299999999999996</v>
      </c>
      <c r="G256" s="12">
        <v>41724.54</v>
      </c>
      <c r="H256" s="13">
        <v>45</v>
      </c>
    </row>
    <row r="257" spans="1:8" x14ac:dyDescent="0.25">
      <c r="A257" s="8" t="s">
        <v>288</v>
      </c>
      <c r="B257" s="9" t="s">
        <v>14</v>
      </c>
      <c r="C257" s="9">
        <v>5718</v>
      </c>
      <c r="D257" s="9">
        <v>0.75700000000000001</v>
      </c>
      <c r="E257" s="9">
        <v>0.749</v>
      </c>
      <c r="F257" s="9">
        <v>0.67500000000000004</v>
      </c>
      <c r="G257" s="9">
        <v>41565.54</v>
      </c>
      <c r="H257" s="10">
        <v>86</v>
      </c>
    </row>
    <row r="258" spans="1:8" x14ac:dyDescent="0.25">
      <c r="A258" s="11" t="s">
        <v>289</v>
      </c>
      <c r="B258" s="12" t="s">
        <v>16</v>
      </c>
      <c r="C258" s="12">
        <v>5307</v>
      </c>
      <c r="D258" s="12">
        <v>0.76</v>
      </c>
      <c r="E258" s="12">
        <v>0.72899999999999998</v>
      </c>
      <c r="F258" s="12">
        <v>0.67800000000000005</v>
      </c>
      <c r="G258" s="12">
        <v>30167.41</v>
      </c>
      <c r="H258" s="13">
        <v>113</v>
      </c>
    </row>
    <row r="259" spans="1:8" x14ac:dyDescent="0.25">
      <c r="A259" s="8" t="s">
        <v>290</v>
      </c>
      <c r="B259" s="9" t="s">
        <v>14</v>
      </c>
      <c r="C259" s="9">
        <v>3222</v>
      </c>
      <c r="D259" s="9">
        <v>0.72099999999999997</v>
      </c>
      <c r="E259" s="9">
        <v>0.74</v>
      </c>
      <c r="F259" s="9">
        <v>0.60499999999999998</v>
      </c>
      <c r="G259" s="9">
        <v>32918.160000000003</v>
      </c>
      <c r="H259" s="10">
        <v>29</v>
      </c>
    </row>
    <row r="260" spans="1:8" x14ac:dyDescent="0.25">
      <c r="A260" s="11" t="s">
        <v>291</v>
      </c>
      <c r="B260" s="12" t="s">
        <v>7</v>
      </c>
      <c r="C260" s="12">
        <v>4408</v>
      </c>
      <c r="D260" s="12">
        <v>0.73199999999999998</v>
      </c>
      <c r="E260" s="12">
        <v>0.70199999999999996</v>
      </c>
      <c r="F260" s="12">
        <v>0.69699999999999995</v>
      </c>
      <c r="G260" s="12">
        <v>25871.65</v>
      </c>
      <c r="H260" s="13">
        <v>103</v>
      </c>
    </row>
    <row r="261" spans="1:8" x14ac:dyDescent="0.25">
      <c r="A261" s="8" t="s">
        <v>292</v>
      </c>
      <c r="B261" s="9" t="s">
        <v>10</v>
      </c>
      <c r="C261" s="9">
        <v>5815</v>
      </c>
      <c r="D261" s="9">
        <v>0.77300000000000002</v>
      </c>
      <c r="E261" s="9">
        <v>0.78400000000000003</v>
      </c>
      <c r="F261" s="9">
        <v>0.68899999999999995</v>
      </c>
      <c r="G261" s="9">
        <v>35788.18</v>
      </c>
      <c r="H261" s="10">
        <v>168</v>
      </c>
    </row>
    <row r="262" spans="1:8" x14ac:dyDescent="0.25">
      <c r="A262" s="11" t="s">
        <v>293</v>
      </c>
      <c r="B262" s="12" t="s">
        <v>16</v>
      </c>
      <c r="C262" s="12">
        <v>3559</v>
      </c>
      <c r="D262" s="12">
        <v>0.74</v>
      </c>
      <c r="E262" s="12">
        <v>0.73</v>
      </c>
      <c r="F262" s="12">
        <v>0.66</v>
      </c>
      <c r="G262" s="12">
        <v>28221.35</v>
      </c>
      <c r="H262" s="13">
        <v>61</v>
      </c>
    </row>
    <row r="263" spans="1:8" x14ac:dyDescent="0.25">
      <c r="A263" s="8" t="s">
        <v>294</v>
      </c>
      <c r="B263" s="9" t="s">
        <v>14</v>
      </c>
      <c r="C263" s="9">
        <v>5380</v>
      </c>
      <c r="D263" s="9">
        <v>0.74</v>
      </c>
      <c r="E263" s="9">
        <v>0.73899999999999999</v>
      </c>
      <c r="F263" s="9">
        <v>0.64700000000000002</v>
      </c>
      <c r="G263" s="9">
        <v>21930.77</v>
      </c>
      <c r="H263" s="10">
        <v>117</v>
      </c>
    </row>
    <row r="264" spans="1:8" x14ac:dyDescent="0.25">
      <c r="A264" s="11" t="s">
        <v>295</v>
      </c>
      <c r="B264" s="12" t="s">
        <v>7</v>
      </c>
      <c r="C264" s="12">
        <v>3558</v>
      </c>
      <c r="D264" s="12">
        <v>0.72799999999999998</v>
      </c>
      <c r="E264" s="12">
        <v>0.71299999999999997</v>
      </c>
      <c r="F264" s="12">
        <v>0.66800000000000004</v>
      </c>
      <c r="G264" s="12">
        <v>178670.47</v>
      </c>
      <c r="H264" s="13">
        <v>61</v>
      </c>
    </row>
    <row r="265" spans="1:8" x14ac:dyDescent="0.25">
      <c r="A265" s="8" t="s">
        <v>296</v>
      </c>
      <c r="B265" s="9" t="s">
        <v>7</v>
      </c>
      <c r="C265" s="9">
        <v>2367</v>
      </c>
      <c r="D265" s="9">
        <v>0.77300000000000002</v>
      </c>
      <c r="E265" s="9">
        <v>0.73699999999999999</v>
      </c>
      <c r="F265" s="9">
        <v>0.72399999999999998</v>
      </c>
      <c r="G265" s="9">
        <v>35365.769999999997</v>
      </c>
      <c r="H265" s="10">
        <v>37</v>
      </c>
    </row>
    <row r="266" spans="1:8" x14ac:dyDescent="0.25">
      <c r="A266" s="11" t="s">
        <v>297</v>
      </c>
      <c r="B266" s="12" t="s">
        <v>7</v>
      </c>
      <c r="C266" s="12">
        <v>2372</v>
      </c>
      <c r="D266" s="12">
        <v>0.75</v>
      </c>
      <c r="E266" s="12">
        <v>0.74399999999999999</v>
      </c>
      <c r="F266" s="12">
        <v>0.66900000000000004</v>
      </c>
      <c r="G266" s="12">
        <v>29907.83</v>
      </c>
      <c r="H266" s="13">
        <v>34</v>
      </c>
    </row>
    <row r="267" spans="1:8" x14ac:dyDescent="0.25">
      <c r="A267" s="8" t="s">
        <v>298</v>
      </c>
      <c r="B267" s="9" t="s">
        <v>22</v>
      </c>
      <c r="C267" s="9">
        <v>4403</v>
      </c>
      <c r="D267" s="9">
        <v>0.745</v>
      </c>
      <c r="E267" s="9">
        <v>0.73</v>
      </c>
      <c r="F267" s="9">
        <v>0.66400000000000003</v>
      </c>
      <c r="G267" s="9">
        <v>30318.28</v>
      </c>
      <c r="H267" s="10">
        <v>115</v>
      </c>
    </row>
    <row r="268" spans="1:8" x14ac:dyDescent="0.25">
      <c r="A268" s="11" t="s">
        <v>299</v>
      </c>
      <c r="B268" s="12" t="s">
        <v>53</v>
      </c>
      <c r="C268" s="12">
        <v>5734</v>
      </c>
      <c r="D268" s="12">
        <v>0.74</v>
      </c>
      <c r="E268" s="12">
        <v>0.752</v>
      </c>
      <c r="F268" s="12">
        <v>0.64500000000000002</v>
      </c>
      <c r="G268" s="12">
        <v>79911.850000000006</v>
      </c>
      <c r="H268" s="13">
        <v>76</v>
      </c>
    </row>
    <row r="269" spans="1:8" x14ac:dyDescent="0.25">
      <c r="A269" s="8" t="s">
        <v>300</v>
      </c>
      <c r="B269" s="9" t="s">
        <v>64</v>
      </c>
      <c r="C269" s="9">
        <v>8222</v>
      </c>
      <c r="D269" s="9">
        <v>0.746</v>
      </c>
      <c r="E269" s="9">
        <v>0.73299999999999998</v>
      </c>
      <c r="F269" s="9">
        <v>0.67700000000000005</v>
      </c>
      <c r="G269" s="9">
        <v>22904.87</v>
      </c>
      <c r="H269" s="10">
        <v>188</v>
      </c>
    </row>
    <row r="270" spans="1:8" x14ac:dyDescent="0.25">
      <c r="A270" s="11" t="s">
        <v>301</v>
      </c>
      <c r="B270" s="12" t="s">
        <v>22</v>
      </c>
      <c r="C270" s="12">
        <v>6613</v>
      </c>
      <c r="D270" s="12">
        <v>0.75</v>
      </c>
      <c r="E270" s="12">
        <v>0.76100000000000001</v>
      </c>
      <c r="F270" s="12">
        <v>0.66600000000000004</v>
      </c>
      <c r="G270" s="12">
        <v>41998.58</v>
      </c>
      <c r="H270" s="13">
        <v>120</v>
      </c>
    </row>
    <row r="271" spans="1:8" x14ac:dyDescent="0.25">
      <c r="A271" s="8" t="s">
        <v>302</v>
      </c>
      <c r="B271" s="9" t="s">
        <v>7</v>
      </c>
      <c r="C271" s="9">
        <v>9833</v>
      </c>
      <c r="D271" s="9">
        <v>0.73799999999999999</v>
      </c>
      <c r="E271" s="9">
        <v>0.69099999999999995</v>
      </c>
      <c r="F271" s="9">
        <v>0.70299999999999996</v>
      </c>
      <c r="G271" s="9">
        <v>15304.53</v>
      </c>
      <c r="H271" s="10">
        <v>112</v>
      </c>
    </row>
    <row r="272" spans="1:8" x14ac:dyDescent="0.25">
      <c r="A272" s="11" t="s">
        <v>303</v>
      </c>
      <c r="B272" s="12" t="s">
        <v>22</v>
      </c>
      <c r="C272" s="12">
        <v>3692</v>
      </c>
      <c r="D272" s="12">
        <v>0.77400000000000002</v>
      </c>
      <c r="E272" s="12">
        <v>0.75800000000000001</v>
      </c>
      <c r="F272" s="12">
        <v>0.72599999999999998</v>
      </c>
      <c r="G272" s="12">
        <v>32465.67</v>
      </c>
      <c r="H272" s="13">
        <v>104</v>
      </c>
    </row>
    <row r="273" spans="1:8" x14ac:dyDescent="0.25">
      <c r="A273" s="8" t="s">
        <v>304</v>
      </c>
      <c r="B273" s="9" t="s">
        <v>7</v>
      </c>
      <c r="C273" s="9">
        <v>4749</v>
      </c>
      <c r="D273" s="9">
        <v>0.745</v>
      </c>
      <c r="E273" s="9">
        <v>0.71599999999999997</v>
      </c>
      <c r="F273" s="9">
        <v>0.70099999999999996</v>
      </c>
      <c r="G273" s="9">
        <v>16454.23</v>
      </c>
      <c r="H273" s="10">
        <v>75</v>
      </c>
    </row>
    <row r="274" spans="1:8" x14ac:dyDescent="0.25">
      <c r="A274" s="11" t="s">
        <v>305</v>
      </c>
      <c r="B274" s="12" t="s">
        <v>7</v>
      </c>
      <c r="C274" s="12">
        <v>1917</v>
      </c>
      <c r="D274" s="12">
        <v>0.76800000000000002</v>
      </c>
      <c r="E274" s="12">
        <v>0.746</v>
      </c>
      <c r="F274" s="12">
        <v>0.70699999999999996</v>
      </c>
      <c r="G274" s="12">
        <v>35154.660000000003</v>
      </c>
      <c r="H274" s="13">
        <v>50</v>
      </c>
    </row>
    <row r="275" spans="1:8" x14ac:dyDescent="0.25">
      <c r="A275" s="8" t="s">
        <v>306</v>
      </c>
      <c r="B275" s="9" t="s">
        <v>59</v>
      </c>
      <c r="C275" s="9">
        <v>7486</v>
      </c>
      <c r="D275" s="9">
        <v>0.75700000000000001</v>
      </c>
      <c r="E275" s="9">
        <v>0.752</v>
      </c>
      <c r="F275" s="9">
        <v>0.67200000000000004</v>
      </c>
      <c r="G275" s="9">
        <v>27123.360000000001</v>
      </c>
      <c r="H275" s="10">
        <v>153</v>
      </c>
    </row>
    <row r="276" spans="1:8" x14ac:dyDescent="0.25">
      <c r="A276" s="11" t="s">
        <v>307</v>
      </c>
      <c r="B276" s="12" t="s">
        <v>10</v>
      </c>
      <c r="C276" s="12">
        <v>4115</v>
      </c>
      <c r="D276" s="12">
        <v>0.73</v>
      </c>
      <c r="E276" s="12">
        <v>0.71599999999999997</v>
      </c>
      <c r="F276" s="12">
        <v>0.64900000000000002</v>
      </c>
      <c r="G276" s="12">
        <v>25987.98</v>
      </c>
      <c r="H276" s="13">
        <v>117</v>
      </c>
    </row>
    <row r="277" spans="1:8" x14ac:dyDescent="0.25">
      <c r="A277" s="8" t="s">
        <v>308</v>
      </c>
      <c r="B277" s="9" t="s">
        <v>7</v>
      </c>
      <c r="C277" s="9">
        <v>1650</v>
      </c>
      <c r="D277" s="9">
        <v>0.78</v>
      </c>
      <c r="E277" s="9">
        <v>0.752</v>
      </c>
      <c r="F277" s="9">
        <v>0.73699999999999999</v>
      </c>
      <c r="G277" s="9">
        <v>24326.29</v>
      </c>
      <c r="H277" s="10">
        <v>43</v>
      </c>
    </row>
    <row r="278" spans="1:8" x14ac:dyDescent="0.25">
      <c r="A278" s="11" t="s">
        <v>309</v>
      </c>
      <c r="B278" s="12" t="s">
        <v>72</v>
      </c>
      <c r="C278" s="12">
        <v>13799</v>
      </c>
      <c r="D278" s="12">
        <v>0.72</v>
      </c>
      <c r="E278" s="12">
        <v>0.69399999999999995</v>
      </c>
      <c r="F278" s="12">
        <v>0.66300000000000003</v>
      </c>
      <c r="G278" s="12">
        <v>19714.79</v>
      </c>
      <c r="H278" s="13">
        <v>185</v>
      </c>
    </row>
    <row r="279" spans="1:8" x14ac:dyDescent="0.25">
      <c r="A279" s="8" t="s">
        <v>310</v>
      </c>
      <c r="B279" s="9" t="s">
        <v>7</v>
      </c>
      <c r="C279" s="9">
        <v>13035</v>
      </c>
      <c r="D279" s="9">
        <v>0.73499999999999999</v>
      </c>
      <c r="E279" s="9">
        <v>0.68700000000000006</v>
      </c>
      <c r="F279" s="9">
        <v>0.67700000000000005</v>
      </c>
      <c r="G279" s="9">
        <v>53634.91</v>
      </c>
      <c r="H279" s="10">
        <v>96</v>
      </c>
    </row>
    <row r="280" spans="1:8" x14ac:dyDescent="0.25">
      <c r="A280" s="11" t="s">
        <v>311</v>
      </c>
      <c r="B280" s="12" t="s">
        <v>7</v>
      </c>
      <c r="C280" s="12">
        <v>1724</v>
      </c>
      <c r="D280" s="12">
        <v>0.76500000000000001</v>
      </c>
      <c r="E280" s="12">
        <v>0.76800000000000002</v>
      </c>
      <c r="F280" s="12">
        <v>0.69399999999999995</v>
      </c>
      <c r="G280" s="12">
        <v>30266.17</v>
      </c>
      <c r="H280" s="13">
        <v>29</v>
      </c>
    </row>
    <row r="281" spans="1:8" x14ac:dyDescent="0.25">
      <c r="A281" s="8" t="s">
        <v>312</v>
      </c>
      <c r="B281" s="9" t="s">
        <v>14</v>
      </c>
      <c r="C281" s="9">
        <v>3276</v>
      </c>
      <c r="D281" s="9">
        <v>0.78</v>
      </c>
      <c r="E281" s="9">
        <v>0.78600000000000003</v>
      </c>
      <c r="F281" s="9">
        <v>0.70699999999999996</v>
      </c>
      <c r="G281" s="9">
        <v>36686.17</v>
      </c>
      <c r="H281" s="10">
        <v>112</v>
      </c>
    </row>
    <row r="282" spans="1:8" x14ac:dyDescent="0.25">
      <c r="A282" s="11" t="s">
        <v>313</v>
      </c>
      <c r="B282" s="12" t="s">
        <v>16</v>
      </c>
      <c r="C282" s="12">
        <v>3607</v>
      </c>
      <c r="D282" s="12">
        <v>0.75800000000000001</v>
      </c>
      <c r="E282" s="12">
        <v>0.72399999999999998</v>
      </c>
      <c r="F282" s="12">
        <v>0.70799999999999996</v>
      </c>
      <c r="G282" s="12">
        <v>29336.66</v>
      </c>
      <c r="H282" s="13">
        <v>78</v>
      </c>
    </row>
    <row r="283" spans="1:8" x14ac:dyDescent="0.25">
      <c r="A283" s="8" t="s">
        <v>314</v>
      </c>
      <c r="B283" s="9" t="s">
        <v>7</v>
      </c>
      <c r="C283" s="9">
        <v>3278</v>
      </c>
      <c r="D283" s="9">
        <v>0.75</v>
      </c>
      <c r="E283" s="9">
        <v>0.74099999999999999</v>
      </c>
      <c r="F283" s="9">
        <v>0.67900000000000005</v>
      </c>
      <c r="G283" s="9">
        <v>20447.3</v>
      </c>
      <c r="H283" s="10">
        <v>49</v>
      </c>
    </row>
    <row r="284" spans="1:8" x14ac:dyDescent="0.25">
      <c r="A284" s="11" t="s">
        <v>315</v>
      </c>
      <c r="B284" s="12" t="s">
        <v>10</v>
      </c>
      <c r="C284" s="12">
        <v>5535</v>
      </c>
      <c r="D284" s="12">
        <v>0.76500000000000001</v>
      </c>
      <c r="E284" s="12">
        <v>0.76100000000000001</v>
      </c>
      <c r="F284" s="12">
        <v>0.69199999999999995</v>
      </c>
      <c r="G284" s="12">
        <v>39078.14</v>
      </c>
      <c r="H284" s="13">
        <v>129</v>
      </c>
    </row>
    <row r="285" spans="1:8" x14ac:dyDescent="0.25">
      <c r="A285" s="8" t="s">
        <v>316</v>
      </c>
      <c r="B285" s="9" t="s">
        <v>7</v>
      </c>
      <c r="C285" s="9">
        <v>1887</v>
      </c>
      <c r="D285" s="9">
        <v>0.753</v>
      </c>
      <c r="E285" s="9">
        <v>0.75900000000000001</v>
      </c>
      <c r="F285" s="9">
        <v>0.68300000000000005</v>
      </c>
      <c r="G285" s="9">
        <v>95399.47</v>
      </c>
      <c r="H285" s="10">
        <v>34</v>
      </c>
    </row>
    <row r="286" spans="1:8" x14ac:dyDescent="0.25">
      <c r="A286" s="11" t="s">
        <v>317</v>
      </c>
      <c r="B286" s="12" t="s">
        <v>16</v>
      </c>
      <c r="C286" s="12">
        <v>4503</v>
      </c>
      <c r="D286" s="12">
        <v>0.74</v>
      </c>
      <c r="E286" s="12">
        <v>0.745</v>
      </c>
      <c r="F286" s="12">
        <v>0.64400000000000002</v>
      </c>
      <c r="G286" s="12">
        <v>27602.09</v>
      </c>
      <c r="H286" s="13">
        <v>56</v>
      </c>
    </row>
    <row r="287" spans="1:8" x14ac:dyDescent="0.25">
      <c r="A287" s="8" t="s">
        <v>318</v>
      </c>
      <c r="B287" s="9" t="s">
        <v>22</v>
      </c>
      <c r="C287" s="9">
        <v>12050</v>
      </c>
      <c r="D287" s="9">
        <v>0.73299999999999998</v>
      </c>
      <c r="E287" s="9">
        <v>0.71499999999999997</v>
      </c>
      <c r="F287" s="9">
        <v>0.63200000000000001</v>
      </c>
      <c r="G287" s="9">
        <v>19883.099999999999</v>
      </c>
      <c r="H287" s="10">
        <v>156</v>
      </c>
    </row>
    <row r="288" spans="1:8" x14ac:dyDescent="0.25">
      <c r="A288" s="11" t="s">
        <v>319</v>
      </c>
      <c r="B288" s="12" t="s">
        <v>7</v>
      </c>
      <c r="C288" s="12">
        <v>4661</v>
      </c>
      <c r="D288" s="12">
        <v>0.78</v>
      </c>
      <c r="E288" s="12">
        <v>0.74</v>
      </c>
      <c r="F288" s="12">
        <v>0.749</v>
      </c>
      <c r="G288" s="12">
        <v>27897.02</v>
      </c>
      <c r="H288" s="13">
        <v>84</v>
      </c>
    </row>
    <row r="289" spans="1:8" x14ac:dyDescent="0.25">
      <c r="A289" s="8" t="s">
        <v>320</v>
      </c>
      <c r="B289" s="9" t="s">
        <v>7</v>
      </c>
      <c r="C289" s="9">
        <v>749</v>
      </c>
      <c r="D289" s="9">
        <v>0.76300000000000001</v>
      </c>
      <c r="E289" s="9">
        <v>0.73599999999999999</v>
      </c>
      <c r="F289" s="9">
        <v>0.72</v>
      </c>
      <c r="G289" s="9">
        <v>30970.21</v>
      </c>
      <c r="H289" s="10">
        <v>6</v>
      </c>
    </row>
    <row r="290" spans="1:8" x14ac:dyDescent="0.25">
      <c r="A290" s="11" t="s">
        <v>321</v>
      </c>
      <c r="B290" s="12" t="s">
        <v>7</v>
      </c>
      <c r="C290" s="12">
        <v>1427</v>
      </c>
      <c r="D290" s="12">
        <v>0.747</v>
      </c>
      <c r="E290" s="12">
        <v>0.70099999999999996</v>
      </c>
      <c r="F290" s="12">
        <v>0.70399999999999996</v>
      </c>
      <c r="G290" s="12">
        <v>29350.05</v>
      </c>
      <c r="H290" s="13">
        <v>26</v>
      </c>
    </row>
    <row r="291" spans="1:8" x14ac:dyDescent="0.25">
      <c r="A291" s="8" t="s">
        <v>322</v>
      </c>
      <c r="B291" s="9" t="s">
        <v>7</v>
      </c>
      <c r="C291" s="9">
        <v>2304</v>
      </c>
      <c r="D291" s="9">
        <v>0.76200000000000001</v>
      </c>
      <c r="E291" s="9">
        <v>0.74</v>
      </c>
      <c r="F291" s="9">
        <v>0.70599999999999996</v>
      </c>
      <c r="G291" s="9">
        <v>28983.75</v>
      </c>
      <c r="H291" s="10">
        <v>51</v>
      </c>
    </row>
    <row r="292" spans="1:8" x14ac:dyDescent="0.25">
      <c r="A292" s="11" t="s">
        <v>323</v>
      </c>
      <c r="B292" s="12" t="s">
        <v>16</v>
      </c>
      <c r="C292" s="12">
        <v>3754</v>
      </c>
      <c r="D292" s="12">
        <v>0.75800000000000001</v>
      </c>
      <c r="E292" s="12">
        <v>0.749</v>
      </c>
      <c r="F292" s="12">
        <v>0.68500000000000005</v>
      </c>
      <c r="G292" s="12">
        <v>28368.39</v>
      </c>
      <c r="H292" s="13">
        <v>94</v>
      </c>
    </row>
    <row r="293" spans="1:8" x14ac:dyDescent="0.25">
      <c r="A293" s="8" t="s">
        <v>324</v>
      </c>
      <c r="B293" s="9" t="s">
        <v>49</v>
      </c>
      <c r="C293" s="9">
        <v>15704</v>
      </c>
      <c r="D293" s="9">
        <v>0.69099999999999995</v>
      </c>
      <c r="E293" s="9">
        <v>0.63200000000000001</v>
      </c>
      <c r="F293" s="9">
        <v>0.64800000000000002</v>
      </c>
      <c r="G293" s="9">
        <v>15531.42</v>
      </c>
      <c r="H293" s="10">
        <v>410</v>
      </c>
    </row>
    <row r="294" spans="1:8" x14ac:dyDescent="0.25">
      <c r="A294" s="11" t="s">
        <v>325</v>
      </c>
      <c r="B294" s="12" t="s">
        <v>16</v>
      </c>
      <c r="C294" s="12">
        <v>1627</v>
      </c>
      <c r="D294" s="12">
        <v>0.73599999999999999</v>
      </c>
      <c r="E294" s="12">
        <v>0.73899999999999999</v>
      </c>
      <c r="F294" s="12">
        <v>0.63200000000000001</v>
      </c>
      <c r="G294" s="12">
        <v>20738.29</v>
      </c>
      <c r="H294" s="13">
        <v>32</v>
      </c>
    </row>
    <row r="295" spans="1:8" x14ac:dyDescent="0.25">
      <c r="A295" s="8" t="s">
        <v>326</v>
      </c>
      <c r="B295" s="9" t="s">
        <v>10</v>
      </c>
      <c r="C295" s="9">
        <v>4591</v>
      </c>
      <c r="D295" s="9">
        <v>0.73299999999999998</v>
      </c>
      <c r="E295" s="9">
        <v>0.72299999999999998</v>
      </c>
      <c r="F295" s="9">
        <v>0.66500000000000004</v>
      </c>
      <c r="G295" s="9">
        <v>20436.21</v>
      </c>
      <c r="H295" s="10">
        <v>80</v>
      </c>
    </row>
    <row r="296" spans="1:8" x14ac:dyDescent="0.25">
      <c r="A296" s="11" t="s">
        <v>327</v>
      </c>
      <c r="B296" s="12" t="s">
        <v>7</v>
      </c>
      <c r="C296" s="12">
        <v>2420</v>
      </c>
      <c r="D296" s="12">
        <v>0.76200000000000001</v>
      </c>
      <c r="E296" s="12">
        <v>0.748</v>
      </c>
      <c r="F296" s="12">
        <v>0.69799999999999995</v>
      </c>
      <c r="G296" s="12">
        <v>30038.14</v>
      </c>
      <c r="H296" s="13">
        <v>58</v>
      </c>
    </row>
    <row r="297" spans="1:8" x14ac:dyDescent="0.25">
      <c r="A297" s="8" t="s">
        <v>328</v>
      </c>
      <c r="B297" s="9" t="s">
        <v>59</v>
      </c>
      <c r="C297" s="9">
        <v>3800</v>
      </c>
      <c r="D297" s="9">
        <v>0.73499999999999999</v>
      </c>
      <c r="E297" s="9">
        <v>0.72799999999999998</v>
      </c>
      <c r="F297" s="9">
        <v>0.62</v>
      </c>
      <c r="G297" s="9">
        <v>35548.519999999997</v>
      </c>
      <c r="H297" s="10">
        <v>40</v>
      </c>
    </row>
    <row r="298" spans="1:8" x14ac:dyDescent="0.25">
      <c r="A298" s="11" t="s">
        <v>329</v>
      </c>
      <c r="B298" s="12" t="s">
        <v>59</v>
      </c>
      <c r="C298" s="12">
        <v>2727</v>
      </c>
      <c r="D298" s="12">
        <v>0.78200000000000003</v>
      </c>
      <c r="E298" s="12">
        <v>0.76300000000000001</v>
      </c>
      <c r="F298" s="12">
        <v>0.71899999999999997</v>
      </c>
      <c r="G298" s="12">
        <v>32369.89</v>
      </c>
      <c r="H298" s="13">
        <v>99</v>
      </c>
    </row>
    <row r="299" spans="1:8" x14ac:dyDescent="0.25">
      <c r="A299" s="8" t="s">
        <v>330</v>
      </c>
      <c r="B299" s="9" t="s">
        <v>7</v>
      </c>
      <c r="C299" s="9">
        <v>1979</v>
      </c>
      <c r="D299" s="9">
        <v>0.77400000000000002</v>
      </c>
      <c r="E299" s="9">
        <v>0.74399999999999999</v>
      </c>
      <c r="F299" s="9">
        <v>0.71699999999999997</v>
      </c>
      <c r="G299" s="9">
        <v>30971.46</v>
      </c>
      <c r="H299" s="10">
        <v>63</v>
      </c>
    </row>
    <row r="300" spans="1:8" x14ac:dyDescent="0.25">
      <c r="A300" s="11" t="s">
        <v>331</v>
      </c>
      <c r="B300" s="12" t="s">
        <v>7</v>
      </c>
      <c r="C300" s="12">
        <v>2852</v>
      </c>
      <c r="D300" s="12">
        <v>0.76200000000000001</v>
      </c>
      <c r="E300" s="12">
        <v>0.75600000000000001</v>
      </c>
      <c r="F300" s="12">
        <v>0.70899999999999996</v>
      </c>
      <c r="G300" s="12">
        <v>28127.42</v>
      </c>
      <c r="H300" s="13">
        <v>61</v>
      </c>
    </row>
    <row r="301" spans="1:8" x14ac:dyDescent="0.25">
      <c r="A301" s="8" t="s">
        <v>332</v>
      </c>
      <c r="B301" s="9" t="s">
        <v>24</v>
      </c>
      <c r="C301" s="9">
        <v>7405</v>
      </c>
      <c r="D301" s="9">
        <v>0.69</v>
      </c>
      <c r="E301" s="9">
        <v>0.68799999999999994</v>
      </c>
      <c r="F301" s="9">
        <v>0.59</v>
      </c>
      <c r="G301" s="9">
        <v>21743.84</v>
      </c>
      <c r="H301" s="10">
        <v>153</v>
      </c>
    </row>
    <row r="302" spans="1:8" x14ac:dyDescent="0.25">
      <c r="A302" s="11" t="s">
        <v>333</v>
      </c>
      <c r="B302" s="12" t="s">
        <v>7</v>
      </c>
      <c r="C302" s="12">
        <v>3289</v>
      </c>
      <c r="D302" s="12">
        <v>0.75</v>
      </c>
      <c r="E302" s="12">
        <v>0.73</v>
      </c>
      <c r="F302" s="12">
        <v>0.67500000000000004</v>
      </c>
      <c r="G302" s="12">
        <v>18066.2</v>
      </c>
      <c r="H302" s="13">
        <v>58</v>
      </c>
    </row>
    <row r="303" spans="1:8" x14ac:dyDescent="0.25">
      <c r="A303" s="8" t="s">
        <v>334</v>
      </c>
      <c r="B303" s="9" t="s">
        <v>7</v>
      </c>
      <c r="C303" s="9">
        <v>2483</v>
      </c>
      <c r="D303" s="9">
        <v>0.79</v>
      </c>
      <c r="E303" s="9">
        <v>0.755</v>
      </c>
      <c r="F303" s="9">
        <v>0.76200000000000001</v>
      </c>
      <c r="G303" s="9">
        <v>48867.19</v>
      </c>
      <c r="H303" s="10">
        <v>55</v>
      </c>
    </row>
    <row r="304" spans="1:8" x14ac:dyDescent="0.25">
      <c r="A304" s="11" t="s">
        <v>335</v>
      </c>
      <c r="B304" s="12" t="s">
        <v>7</v>
      </c>
      <c r="C304" s="12">
        <v>2373</v>
      </c>
      <c r="D304" s="12">
        <v>0.76200000000000001</v>
      </c>
      <c r="E304" s="12">
        <v>0.75</v>
      </c>
      <c r="F304" s="12">
        <v>0.69899999999999995</v>
      </c>
      <c r="G304" s="12">
        <v>84277.15</v>
      </c>
      <c r="H304" s="13">
        <v>61</v>
      </c>
    </row>
    <row r="305" spans="1:8" x14ac:dyDescent="0.25">
      <c r="A305" s="8" t="s">
        <v>336</v>
      </c>
      <c r="B305" s="9" t="s">
        <v>16</v>
      </c>
      <c r="C305" s="9">
        <v>11043</v>
      </c>
      <c r="D305" s="9">
        <v>0.71499999999999997</v>
      </c>
      <c r="E305" s="9">
        <v>0.68200000000000005</v>
      </c>
      <c r="F305" s="9">
        <v>0.625</v>
      </c>
      <c r="G305" s="9">
        <v>15182.19</v>
      </c>
      <c r="H305" s="10">
        <v>119</v>
      </c>
    </row>
    <row r="306" spans="1:8" x14ac:dyDescent="0.25">
      <c r="A306" s="11" t="s">
        <v>337</v>
      </c>
      <c r="B306" s="12" t="s">
        <v>31</v>
      </c>
      <c r="C306" s="12">
        <v>13064</v>
      </c>
      <c r="D306" s="12">
        <v>0.69</v>
      </c>
      <c r="E306" s="12">
        <v>0.61699999999999999</v>
      </c>
      <c r="F306" s="12">
        <v>0.66500000000000004</v>
      </c>
      <c r="G306" s="12">
        <v>36223.879999999997</v>
      </c>
      <c r="H306" s="13">
        <v>171</v>
      </c>
    </row>
    <row r="307" spans="1:8" x14ac:dyDescent="0.25">
      <c r="A307" s="8" t="s">
        <v>338</v>
      </c>
      <c r="B307" s="9" t="s">
        <v>10</v>
      </c>
      <c r="C307" s="9">
        <v>3864</v>
      </c>
      <c r="D307" s="9">
        <v>0.72499999999999998</v>
      </c>
      <c r="E307" s="9">
        <v>0.72499999999999998</v>
      </c>
      <c r="F307" s="9">
        <v>0.65600000000000003</v>
      </c>
      <c r="G307" s="9">
        <v>45958.79</v>
      </c>
      <c r="H307" s="10">
        <v>97</v>
      </c>
    </row>
    <row r="308" spans="1:8" x14ac:dyDescent="0.25">
      <c r="A308" s="11" t="s">
        <v>339</v>
      </c>
      <c r="B308" s="12" t="s">
        <v>7</v>
      </c>
      <c r="C308" s="12">
        <v>5630</v>
      </c>
      <c r="D308" s="12">
        <v>0.76700000000000002</v>
      </c>
      <c r="E308" s="12">
        <v>0.72</v>
      </c>
      <c r="F308" s="12">
        <v>0.747</v>
      </c>
      <c r="G308" s="12">
        <v>36917.03</v>
      </c>
      <c r="H308" s="13">
        <v>81</v>
      </c>
    </row>
    <row r="309" spans="1:8" x14ac:dyDescent="0.25">
      <c r="A309" s="8" t="s">
        <v>340</v>
      </c>
      <c r="B309" s="9" t="s">
        <v>7</v>
      </c>
      <c r="C309" s="9">
        <v>1909</v>
      </c>
      <c r="D309" s="9">
        <v>0.74</v>
      </c>
      <c r="E309" s="9">
        <v>0.73499999999999999</v>
      </c>
      <c r="F309" s="9">
        <v>0.69499999999999995</v>
      </c>
      <c r="G309" s="9">
        <v>27514.47</v>
      </c>
      <c r="H309" s="10">
        <v>39</v>
      </c>
    </row>
    <row r="310" spans="1:8" x14ac:dyDescent="0.25">
      <c r="A310" s="11" t="s">
        <v>341</v>
      </c>
      <c r="B310" s="12" t="s">
        <v>7</v>
      </c>
      <c r="C310" s="12">
        <v>2431</v>
      </c>
      <c r="D310" s="12">
        <v>0.75900000000000001</v>
      </c>
      <c r="E310" s="12">
        <v>0.748</v>
      </c>
      <c r="F310" s="12">
        <v>0.68</v>
      </c>
      <c r="G310" s="12">
        <v>27010.39</v>
      </c>
      <c r="H310" s="13">
        <v>79</v>
      </c>
    </row>
    <row r="311" spans="1:8" x14ac:dyDescent="0.25">
      <c r="A311" s="8" t="s">
        <v>342</v>
      </c>
      <c r="B311" s="9" t="s">
        <v>24</v>
      </c>
      <c r="C311" s="9">
        <v>6649</v>
      </c>
      <c r="D311" s="9">
        <v>0.68</v>
      </c>
      <c r="E311" s="9">
        <v>0.68100000000000005</v>
      </c>
      <c r="F311" s="9">
        <v>0.59199999999999997</v>
      </c>
      <c r="G311" s="9">
        <v>20452.72</v>
      </c>
      <c r="H311" s="10">
        <v>169</v>
      </c>
    </row>
    <row r="312" spans="1:8" x14ac:dyDescent="0.25">
      <c r="A312" s="11" t="s">
        <v>343</v>
      </c>
      <c r="B312" s="12" t="s">
        <v>7</v>
      </c>
      <c r="C312" s="12">
        <v>2213</v>
      </c>
      <c r="D312" s="12">
        <v>0.77900000000000003</v>
      </c>
      <c r="E312" s="12">
        <v>0.76200000000000001</v>
      </c>
      <c r="F312" s="12">
        <v>0.70199999999999996</v>
      </c>
      <c r="G312" s="12">
        <v>54270.98</v>
      </c>
      <c r="H312" s="13">
        <v>32</v>
      </c>
    </row>
    <row r="313" spans="1:8" x14ac:dyDescent="0.25">
      <c r="A313" s="8" t="s">
        <v>344</v>
      </c>
      <c r="B313" s="9" t="s">
        <v>22</v>
      </c>
      <c r="C313" s="9">
        <v>4748</v>
      </c>
      <c r="D313" s="9">
        <v>0.73</v>
      </c>
      <c r="E313" s="9">
        <v>0.72399999999999998</v>
      </c>
      <c r="F313" s="9">
        <v>0.65100000000000002</v>
      </c>
      <c r="G313" s="9">
        <v>34469.94</v>
      </c>
      <c r="H313" s="10">
        <v>87</v>
      </c>
    </row>
    <row r="314" spans="1:8" x14ac:dyDescent="0.25">
      <c r="A314" s="11" t="s">
        <v>345</v>
      </c>
      <c r="B314" s="12" t="s">
        <v>19</v>
      </c>
      <c r="C314" s="12">
        <v>12964</v>
      </c>
      <c r="D314" s="12">
        <v>0.73199999999999998</v>
      </c>
      <c r="E314" s="12">
        <v>0.67300000000000004</v>
      </c>
      <c r="F314" s="12">
        <v>0.70299999999999996</v>
      </c>
      <c r="G314" s="12">
        <v>11720.31</v>
      </c>
      <c r="H314" s="13">
        <v>193</v>
      </c>
    </row>
    <row r="315" spans="1:8" x14ac:dyDescent="0.25">
      <c r="A315" s="8" t="s">
        <v>346</v>
      </c>
      <c r="B315" s="9" t="s">
        <v>7</v>
      </c>
      <c r="C315" s="9">
        <v>2509</v>
      </c>
      <c r="D315" s="9">
        <v>0.75</v>
      </c>
      <c r="E315" s="9">
        <v>0.73599999999999999</v>
      </c>
      <c r="F315" s="9">
        <v>0.69599999999999995</v>
      </c>
      <c r="G315" s="9">
        <v>31674.93</v>
      </c>
      <c r="H315" s="10">
        <v>64</v>
      </c>
    </row>
    <row r="316" spans="1:8" x14ac:dyDescent="0.25">
      <c r="A316" s="11" t="s">
        <v>347</v>
      </c>
      <c r="B316" s="12" t="s">
        <v>7</v>
      </c>
      <c r="C316" s="12">
        <v>1858</v>
      </c>
      <c r="D316" s="12">
        <v>0.78</v>
      </c>
      <c r="E316" s="12">
        <v>0.75</v>
      </c>
      <c r="F316" s="12">
        <v>0.73</v>
      </c>
      <c r="G316" s="12">
        <v>26810.58</v>
      </c>
      <c r="H316" s="13">
        <v>54</v>
      </c>
    </row>
    <row r="317" spans="1:8" x14ac:dyDescent="0.25">
      <c r="A317" s="8" t="s">
        <v>349</v>
      </c>
      <c r="B317" s="9" t="s">
        <v>7</v>
      </c>
      <c r="C317" s="9">
        <v>2616</v>
      </c>
      <c r="D317" s="9">
        <v>0.748</v>
      </c>
      <c r="E317" s="9">
        <v>0.72699999999999998</v>
      </c>
      <c r="F317" s="9">
        <v>0.69599999999999995</v>
      </c>
      <c r="G317" s="9">
        <v>24057.32</v>
      </c>
      <c r="H317" s="10">
        <v>67</v>
      </c>
    </row>
    <row r="318" spans="1:8" x14ac:dyDescent="0.25">
      <c r="A318" s="11" t="s">
        <v>350</v>
      </c>
      <c r="B318" s="12" t="s">
        <v>7</v>
      </c>
      <c r="C318" s="12">
        <v>1061</v>
      </c>
      <c r="D318" s="12">
        <v>0.7</v>
      </c>
      <c r="E318" s="12">
        <v>0.71799999999999997</v>
      </c>
      <c r="F318" s="12">
        <v>0.57599999999999996</v>
      </c>
      <c r="G318" s="12">
        <v>39295.21</v>
      </c>
      <c r="H318" s="13">
        <v>24</v>
      </c>
    </row>
    <row r="319" spans="1:8" x14ac:dyDescent="0.25">
      <c r="A319" s="8" t="s">
        <v>351</v>
      </c>
      <c r="B319" s="9" t="s">
        <v>7</v>
      </c>
      <c r="C319" s="9">
        <v>2054</v>
      </c>
      <c r="D319" s="9">
        <v>0.76200000000000001</v>
      </c>
      <c r="E319" s="9">
        <v>0.74399999999999999</v>
      </c>
      <c r="F319" s="9">
        <v>0.68600000000000005</v>
      </c>
      <c r="G319" s="9">
        <v>42021.86</v>
      </c>
      <c r="H319" s="10">
        <v>58</v>
      </c>
    </row>
    <row r="320" spans="1:8" x14ac:dyDescent="0.25">
      <c r="A320" s="11" t="s">
        <v>352</v>
      </c>
      <c r="B320" s="12" t="s">
        <v>7</v>
      </c>
      <c r="C320" s="12">
        <v>3576</v>
      </c>
      <c r="D320" s="12">
        <v>0.79</v>
      </c>
      <c r="E320" s="12">
        <v>0.76700000000000002</v>
      </c>
      <c r="F320" s="12">
        <v>0.72299999999999998</v>
      </c>
      <c r="G320" s="12">
        <v>17441.73</v>
      </c>
      <c r="H320" s="13">
        <v>70</v>
      </c>
    </row>
    <row r="321" spans="1:8" x14ac:dyDescent="0.25">
      <c r="A321" s="8" t="s">
        <v>353</v>
      </c>
      <c r="B321" s="9" t="s">
        <v>16</v>
      </c>
      <c r="C321" s="9">
        <v>1939</v>
      </c>
      <c r="D321" s="9">
        <v>0.75900000000000001</v>
      </c>
      <c r="E321" s="9">
        <v>0.746</v>
      </c>
      <c r="F321" s="9">
        <v>0.67300000000000004</v>
      </c>
      <c r="G321" s="9">
        <v>20315.79</v>
      </c>
      <c r="H321" s="10">
        <v>54</v>
      </c>
    </row>
    <row r="322" spans="1:8" x14ac:dyDescent="0.25">
      <c r="A322" s="11" t="s">
        <v>354</v>
      </c>
      <c r="B322" s="12" t="s">
        <v>16</v>
      </c>
      <c r="C322" s="12">
        <v>6144</v>
      </c>
      <c r="D322" s="12">
        <v>0.70099999999999996</v>
      </c>
      <c r="E322" s="12">
        <v>0.69799999999999995</v>
      </c>
      <c r="F322" s="12">
        <v>0.59799999999999998</v>
      </c>
      <c r="G322" s="12">
        <v>16582.169999999998</v>
      </c>
      <c r="H322" s="13">
        <v>137</v>
      </c>
    </row>
    <row r="323" spans="1:8" x14ac:dyDescent="0.25">
      <c r="A323" s="8" t="s">
        <v>355</v>
      </c>
      <c r="B323" s="9" t="s">
        <v>7</v>
      </c>
      <c r="C323" s="9">
        <v>6560</v>
      </c>
      <c r="D323" s="9">
        <v>0.76</v>
      </c>
      <c r="E323" s="9">
        <v>0.73799999999999999</v>
      </c>
      <c r="F323" s="9">
        <v>0.70599999999999996</v>
      </c>
      <c r="G323" s="9">
        <v>28454.959999999999</v>
      </c>
      <c r="H323" s="10">
        <v>53</v>
      </c>
    </row>
    <row r="324" spans="1:8" x14ac:dyDescent="0.25">
      <c r="A324" s="11" t="s">
        <v>356</v>
      </c>
      <c r="B324" s="12" t="s">
        <v>19</v>
      </c>
      <c r="C324" s="12">
        <v>7277</v>
      </c>
      <c r="D324" s="12">
        <v>0.66400000000000003</v>
      </c>
      <c r="E324" s="12">
        <v>0.66200000000000003</v>
      </c>
      <c r="F324" s="12">
        <v>0.55600000000000005</v>
      </c>
      <c r="G324" s="12">
        <v>15200.55</v>
      </c>
      <c r="H324" s="13">
        <v>127</v>
      </c>
    </row>
    <row r="325" spans="1:8" x14ac:dyDescent="0.25">
      <c r="A325" s="8" t="s">
        <v>357</v>
      </c>
      <c r="B325" s="9" t="s">
        <v>14</v>
      </c>
      <c r="C325" s="9">
        <v>6811</v>
      </c>
      <c r="D325" s="9">
        <v>0.72599999999999998</v>
      </c>
      <c r="E325" s="9">
        <v>0.72599999999999998</v>
      </c>
      <c r="F325" s="9">
        <v>0.624</v>
      </c>
      <c r="G325" s="9">
        <v>22514.85</v>
      </c>
      <c r="H325" s="10">
        <v>109</v>
      </c>
    </row>
    <row r="326" spans="1:8" x14ac:dyDescent="0.25">
      <c r="A326" s="11" t="s">
        <v>358</v>
      </c>
      <c r="B326" s="12" t="s">
        <v>7</v>
      </c>
      <c r="C326" s="12">
        <v>1282</v>
      </c>
      <c r="D326" s="12">
        <v>0.79</v>
      </c>
      <c r="E326" s="12">
        <v>0.77200000000000002</v>
      </c>
      <c r="F326" s="12">
        <v>0.75</v>
      </c>
      <c r="G326" s="12">
        <v>32838.699999999997</v>
      </c>
      <c r="H326" s="13">
        <v>32</v>
      </c>
    </row>
    <row r="327" spans="1:8" x14ac:dyDescent="0.25">
      <c r="A327" s="8" t="s">
        <v>359</v>
      </c>
      <c r="B327" s="9" t="s">
        <v>7</v>
      </c>
      <c r="C327" s="9">
        <v>4248</v>
      </c>
      <c r="D327" s="9">
        <v>0.77</v>
      </c>
      <c r="E327" s="9">
        <v>0.73599999999999999</v>
      </c>
      <c r="F327" s="9">
        <v>0.71299999999999997</v>
      </c>
      <c r="G327" s="9">
        <v>26852.97</v>
      </c>
      <c r="H327" s="10">
        <v>108</v>
      </c>
    </row>
    <row r="328" spans="1:8" x14ac:dyDescent="0.25">
      <c r="A328" s="11" t="s">
        <v>360</v>
      </c>
      <c r="B328" s="12" t="s">
        <v>16</v>
      </c>
      <c r="C328" s="12">
        <v>2573</v>
      </c>
      <c r="D328" s="12">
        <v>0.72</v>
      </c>
      <c r="E328" s="12">
        <v>0.71399999999999997</v>
      </c>
      <c r="F328" s="12">
        <v>0.60799999999999998</v>
      </c>
      <c r="G328" s="12">
        <v>24700.71</v>
      </c>
      <c r="H328" s="13">
        <v>68</v>
      </c>
    </row>
    <row r="329" spans="1:8" x14ac:dyDescent="0.25">
      <c r="A329" s="8" t="s">
        <v>361</v>
      </c>
      <c r="B329" s="9" t="s">
        <v>7</v>
      </c>
      <c r="C329" s="9">
        <v>1866</v>
      </c>
      <c r="D329" s="9">
        <v>0.78200000000000003</v>
      </c>
      <c r="E329" s="9">
        <v>0.75800000000000001</v>
      </c>
      <c r="F329" s="9">
        <v>0.73899999999999999</v>
      </c>
      <c r="G329" s="9">
        <v>37056.839999999997</v>
      </c>
      <c r="H329" s="10">
        <v>48</v>
      </c>
    </row>
    <row r="330" spans="1:8" x14ac:dyDescent="0.25">
      <c r="A330" s="11" t="s">
        <v>362</v>
      </c>
      <c r="B330" s="12" t="s">
        <v>7</v>
      </c>
      <c r="C330" s="12">
        <v>4131</v>
      </c>
      <c r="D330" s="12">
        <v>0.76900000000000002</v>
      </c>
      <c r="E330" s="12">
        <v>0.73299999999999998</v>
      </c>
      <c r="F330" s="12">
        <v>0.73899999999999999</v>
      </c>
      <c r="G330" s="12">
        <v>20515.77</v>
      </c>
      <c r="H330" s="13">
        <v>84</v>
      </c>
    </row>
    <row r="331" spans="1:8" x14ac:dyDescent="0.25">
      <c r="A331" s="8" t="s">
        <v>363</v>
      </c>
      <c r="B331" s="9" t="s">
        <v>16</v>
      </c>
      <c r="C331" s="9">
        <v>3060</v>
      </c>
      <c r="D331" s="9">
        <v>0.74099999999999999</v>
      </c>
      <c r="E331" s="9">
        <v>0.72099999999999997</v>
      </c>
      <c r="F331" s="9">
        <v>0.67700000000000005</v>
      </c>
      <c r="G331" s="9">
        <v>39001.79</v>
      </c>
      <c r="H331" s="10">
        <v>94</v>
      </c>
    </row>
    <row r="332" spans="1:8" x14ac:dyDescent="0.25">
      <c r="A332" s="11" t="s">
        <v>364</v>
      </c>
      <c r="B332" s="12" t="s">
        <v>7</v>
      </c>
      <c r="C332" s="12">
        <v>3998</v>
      </c>
      <c r="D332" s="12">
        <v>0.79</v>
      </c>
      <c r="E332" s="12">
        <v>0.74199999999999999</v>
      </c>
      <c r="F332" s="12">
        <v>0.75800000000000001</v>
      </c>
      <c r="G332" s="12">
        <v>24424.5</v>
      </c>
      <c r="H332" s="13">
        <v>86</v>
      </c>
    </row>
    <row r="333" spans="1:8" x14ac:dyDescent="0.25">
      <c r="A333" s="8" t="s">
        <v>365</v>
      </c>
      <c r="B333" s="9" t="s">
        <v>10</v>
      </c>
      <c r="C333" s="9">
        <v>8849</v>
      </c>
      <c r="D333" s="9">
        <v>0.73699999999999999</v>
      </c>
      <c r="E333" s="9">
        <v>0.70399999999999996</v>
      </c>
      <c r="F333" s="9">
        <v>0.67800000000000005</v>
      </c>
      <c r="G333" s="9">
        <v>13396.88</v>
      </c>
      <c r="H333" s="10">
        <v>75</v>
      </c>
    </row>
    <row r="334" spans="1:8" x14ac:dyDescent="0.25">
      <c r="A334" s="11" t="s">
        <v>366</v>
      </c>
      <c r="B334" s="12" t="s">
        <v>16</v>
      </c>
      <c r="C334" s="12">
        <v>3936</v>
      </c>
      <c r="D334" s="12">
        <v>0.72499999999999998</v>
      </c>
      <c r="E334" s="12">
        <v>0.71499999999999997</v>
      </c>
      <c r="F334" s="12">
        <v>0.628</v>
      </c>
      <c r="G334" s="12">
        <v>27044.16</v>
      </c>
      <c r="H334" s="13">
        <v>75</v>
      </c>
    </row>
    <row r="335" spans="1:8" x14ac:dyDescent="0.25">
      <c r="A335" s="8" t="s">
        <v>367</v>
      </c>
      <c r="B335" s="9" t="s">
        <v>64</v>
      </c>
      <c r="C335" s="9">
        <v>6525</v>
      </c>
      <c r="D335" s="9">
        <v>0.72</v>
      </c>
      <c r="E335" s="9">
        <v>0.72099999999999997</v>
      </c>
      <c r="F335" s="9">
        <v>0.63</v>
      </c>
      <c r="G335" s="9">
        <v>31705.48</v>
      </c>
      <c r="H335" s="10">
        <v>102</v>
      </c>
    </row>
    <row r="336" spans="1:8" x14ac:dyDescent="0.25">
      <c r="A336" s="11" t="s">
        <v>368</v>
      </c>
      <c r="B336" s="12" t="s">
        <v>59</v>
      </c>
      <c r="C336" s="12">
        <v>2761</v>
      </c>
      <c r="D336" s="12">
        <v>0.8</v>
      </c>
      <c r="E336" s="12">
        <v>0.77700000000000002</v>
      </c>
      <c r="F336" s="12">
        <v>0.75600000000000001</v>
      </c>
      <c r="G336" s="12">
        <v>39910.160000000003</v>
      </c>
      <c r="H336" s="13">
        <v>69</v>
      </c>
    </row>
    <row r="337" spans="1:8" x14ac:dyDescent="0.25">
      <c r="A337" s="8" t="s">
        <v>369</v>
      </c>
      <c r="B337" s="9" t="s">
        <v>7</v>
      </c>
      <c r="C337" s="9">
        <v>1957</v>
      </c>
      <c r="D337" s="9">
        <v>0.73699999999999999</v>
      </c>
      <c r="E337" s="9">
        <v>0.72099999999999997</v>
      </c>
      <c r="F337" s="9">
        <v>0.64300000000000002</v>
      </c>
      <c r="G337" s="9">
        <v>21192.61</v>
      </c>
      <c r="H337" s="10">
        <v>30</v>
      </c>
    </row>
    <row r="338" spans="1:8" x14ac:dyDescent="0.25">
      <c r="A338" s="11" t="s">
        <v>370</v>
      </c>
      <c r="B338" s="12" t="s">
        <v>14</v>
      </c>
      <c r="C338" s="12">
        <v>4064</v>
      </c>
      <c r="D338" s="12">
        <v>0.754</v>
      </c>
      <c r="E338" s="12">
        <v>0.76900000000000002</v>
      </c>
      <c r="F338" s="12">
        <v>0.66200000000000003</v>
      </c>
      <c r="G338" s="12">
        <v>40413.26</v>
      </c>
      <c r="H338" s="13">
        <v>93</v>
      </c>
    </row>
    <row r="339" spans="1:8" x14ac:dyDescent="0.25">
      <c r="A339" s="8" t="s">
        <v>371</v>
      </c>
      <c r="B339" s="9" t="s">
        <v>59</v>
      </c>
      <c r="C339" s="9">
        <v>2123</v>
      </c>
      <c r="D339" s="9">
        <v>0.77500000000000002</v>
      </c>
      <c r="E339" s="9">
        <v>0.76</v>
      </c>
      <c r="F339" s="9">
        <v>0.71099999999999997</v>
      </c>
      <c r="G339" s="9">
        <v>31147.64</v>
      </c>
      <c r="H339" s="10">
        <v>69</v>
      </c>
    </row>
    <row r="340" spans="1:8" x14ac:dyDescent="0.25">
      <c r="A340" s="11" t="s">
        <v>372</v>
      </c>
      <c r="B340" s="12" t="s">
        <v>7</v>
      </c>
      <c r="C340" s="12">
        <v>757</v>
      </c>
      <c r="D340" s="12">
        <v>0.73599999999999999</v>
      </c>
      <c r="E340" s="12">
        <v>0.72499999999999998</v>
      </c>
      <c r="F340" s="12">
        <v>0.65800000000000003</v>
      </c>
      <c r="G340" s="12">
        <v>18466.68</v>
      </c>
      <c r="H340" s="13">
        <v>18</v>
      </c>
    </row>
    <row r="341" spans="1:8" x14ac:dyDescent="0.25">
      <c r="A341" s="8" t="s">
        <v>373</v>
      </c>
      <c r="B341" s="9" t="s">
        <v>10</v>
      </c>
      <c r="C341" s="9">
        <v>2996</v>
      </c>
      <c r="D341" s="9">
        <v>0.73799999999999999</v>
      </c>
      <c r="E341" s="9">
        <v>0.71299999999999997</v>
      </c>
      <c r="F341" s="9">
        <v>0.66600000000000004</v>
      </c>
      <c r="G341" s="9">
        <v>27254.799999999999</v>
      </c>
      <c r="H341" s="10">
        <v>82</v>
      </c>
    </row>
    <row r="342" spans="1:8" x14ac:dyDescent="0.25">
      <c r="A342" s="11" t="s">
        <v>374</v>
      </c>
      <c r="B342" s="12" t="s">
        <v>16</v>
      </c>
      <c r="C342" s="12">
        <v>2285</v>
      </c>
      <c r="D342" s="12">
        <v>0.73</v>
      </c>
      <c r="E342" s="12">
        <v>0.73699999999999999</v>
      </c>
      <c r="F342" s="12">
        <v>0.63800000000000001</v>
      </c>
      <c r="G342" s="12">
        <v>52884.26</v>
      </c>
      <c r="H342" s="13">
        <v>75</v>
      </c>
    </row>
    <row r="343" spans="1:8" x14ac:dyDescent="0.25">
      <c r="A343" s="8" t="s">
        <v>375</v>
      </c>
      <c r="B343" s="9" t="s">
        <v>14</v>
      </c>
      <c r="C343" s="9">
        <v>1675</v>
      </c>
      <c r="D343" s="9">
        <v>0.70799999999999996</v>
      </c>
      <c r="E343" s="9">
        <v>0.71499999999999997</v>
      </c>
      <c r="F343" s="9">
        <v>0.58499999999999996</v>
      </c>
      <c r="G343" s="9">
        <v>29405.65</v>
      </c>
      <c r="H343" s="10">
        <v>35</v>
      </c>
    </row>
    <row r="344" spans="1:8" x14ac:dyDescent="0.25">
      <c r="A344" s="11" t="s">
        <v>376</v>
      </c>
      <c r="B344" s="12" t="s">
        <v>14</v>
      </c>
      <c r="C344" s="12">
        <v>3427</v>
      </c>
      <c r="D344" s="12">
        <v>0.77800000000000002</v>
      </c>
      <c r="E344" s="12">
        <v>0.79600000000000004</v>
      </c>
      <c r="F344" s="12">
        <v>0.70399999999999996</v>
      </c>
      <c r="G344" s="12">
        <v>44199.92</v>
      </c>
      <c r="H344" s="13">
        <v>109</v>
      </c>
    </row>
    <row r="345" spans="1:8" x14ac:dyDescent="0.25">
      <c r="A345" s="8" t="s">
        <v>377</v>
      </c>
      <c r="B345" s="9" t="s">
        <v>7</v>
      </c>
      <c r="C345" s="9">
        <v>2415</v>
      </c>
      <c r="D345" s="9">
        <v>0.78</v>
      </c>
      <c r="E345" s="9">
        <v>0.75700000000000001</v>
      </c>
      <c r="F345" s="9">
        <v>0.72799999999999998</v>
      </c>
      <c r="G345" s="9">
        <v>45941.81</v>
      </c>
      <c r="H345" s="10">
        <v>69</v>
      </c>
    </row>
    <row r="346" spans="1:8" x14ac:dyDescent="0.25">
      <c r="A346" s="11" t="s">
        <v>378</v>
      </c>
      <c r="B346" s="12" t="s">
        <v>16</v>
      </c>
      <c r="C346" s="12">
        <v>2562</v>
      </c>
      <c r="D346" s="12">
        <v>0.755</v>
      </c>
      <c r="E346" s="12">
        <v>0.72899999999999998</v>
      </c>
      <c r="F346" s="12">
        <v>0.67600000000000005</v>
      </c>
      <c r="G346" s="12">
        <v>21743.96</v>
      </c>
      <c r="H346" s="13">
        <v>49</v>
      </c>
    </row>
    <row r="347" spans="1:8" x14ac:dyDescent="0.25">
      <c r="A347" s="8" t="s">
        <v>379</v>
      </c>
      <c r="B347" s="9" t="s">
        <v>7</v>
      </c>
      <c r="C347" s="9">
        <v>6601</v>
      </c>
      <c r="D347" s="9">
        <v>0.73099999999999998</v>
      </c>
      <c r="E347" s="9">
        <v>0.70199999999999996</v>
      </c>
      <c r="F347" s="9">
        <v>0.65400000000000003</v>
      </c>
      <c r="G347" s="9">
        <v>16661.580000000002</v>
      </c>
      <c r="H347" s="10">
        <v>91</v>
      </c>
    </row>
    <row r="348" spans="1:8" x14ac:dyDescent="0.25">
      <c r="A348" s="11" t="s">
        <v>380</v>
      </c>
      <c r="B348" s="12" t="s">
        <v>31</v>
      </c>
      <c r="C348" s="12">
        <v>15801</v>
      </c>
      <c r="D348" s="12">
        <v>0.69</v>
      </c>
      <c r="E348" s="12">
        <v>0.64400000000000002</v>
      </c>
      <c r="F348" s="12">
        <v>0.64200000000000002</v>
      </c>
      <c r="G348" s="12">
        <v>15604.19</v>
      </c>
      <c r="H348" s="13">
        <v>226</v>
      </c>
    </row>
    <row r="349" spans="1:8" x14ac:dyDescent="0.25">
      <c r="A349" s="8" t="s">
        <v>381</v>
      </c>
      <c r="B349" s="9" t="s">
        <v>16</v>
      </c>
      <c r="C349" s="9">
        <v>3989</v>
      </c>
      <c r="D349" s="9">
        <v>0.77</v>
      </c>
      <c r="E349" s="9">
        <v>0.73699999999999999</v>
      </c>
      <c r="F349" s="9">
        <v>0.74199999999999999</v>
      </c>
      <c r="G349" s="9">
        <v>29862.73</v>
      </c>
      <c r="H349" s="10">
        <v>88</v>
      </c>
    </row>
    <row r="350" spans="1:8" x14ac:dyDescent="0.25">
      <c r="A350" s="11" t="s">
        <v>382</v>
      </c>
      <c r="B350" s="12" t="s">
        <v>7</v>
      </c>
      <c r="C350" s="12">
        <v>1168</v>
      </c>
      <c r="D350" s="12">
        <v>0.78400000000000003</v>
      </c>
      <c r="E350" s="12">
        <v>0.76300000000000001</v>
      </c>
      <c r="F350" s="12">
        <v>0.751</v>
      </c>
      <c r="G350" s="12">
        <v>30257.7</v>
      </c>
      <c r="H350" s="13">
        <v>46</v>
      </c>
    </row>
    <row r="351" spans="1:8" x14ac:dyDescent="0.25">
      <c r="A351" s="8" t="s">
        <v>383</v>
      </c>
      <c r="B351" s="9" t="s">
        <v>7</v>
      </c>
      <c r="C351" s="9">
        <v>2446</v>
      </c>
      <c r="D351" s="9">
        <v>0.747</v>
      </c>
      <c r="E351" s="9">
        <v>0.73799999999999999</v>
      </c>
      <c r="F351" s="9">
        <v>0.66700000000000004</v>
      </c>
      <c r="G351" s="9">
        <v>23270.16</v>
      </c>
      <c r="H351" s="10">
        <v>31</v>
      </c>
    </row>
    <row r="352" spans="1:8" x14ac:dyDescent="0.25">
      <c r="A352" s="11" t="s">
        <v>384</v>
      </c>
      <c r="B352" s="12" t="s">
        <v>49</v>
      </c>
      <c r="C352" s="12">
        <v>15327</v>
      </c>
      <c r="D352" s="12">
        <v>0.67</v>
      </c>
      <c r="E352" s="12">
        <v>0.67300000000000004</v>
      </c>
      <c r="F352" s="12">
        <v>0.56399999999999995</v>
      </c>
      <c r="G352" s="12">
        <v>28020.9</v>
      </c>
      <c r="H352" s="13">
        <v>283</v>
      </c>
    </row>
    <row r="353" spans="1:8" x14ac:dyDescent="0.25">
      <c r="A353" s="8" t="s">
        <v>385</v>
      </c>
      <c r="B353" s="9" t="s">
        <v>7</v>
      </c>
      <c r="C353" s="9">
        <v>1607</v>
      </c>
      <c r="D353" s="9">
        <v>0.77800000000000002</v>
      </c>
      <c r="E353" s="9">
        <v>0.76400000000000001</v>
      </c>
      <c r="F353" s="9">
        <v>0.69799999999999995</v>
      </c>
      <c r="G353" s="9">
        <v>42709.38</v>
      </c>
      <c r="H353" s="10">
        <v>48</v>
      </c>
    </row>
    <row r="354" spans="1:8" x14ac:dyDescent="0.25">
      <c r="A354" s="11" t="s">
        <v>386</v>
      </c>
      <c r="B354" s="12" t="s">
        <v>7</v>
      </c>
      <c r="C354" s="12">
        <v>801</v>
      </c>
      <c r="D354" s="12">
        <v>0.72</v>
      </c>
      <c r="E354" s="12">
        <v>0.69699999999999995</v>
      </c>
      <c r="F354" s="12">
        <v>0.63100000000000001</v>
      </c>
      <c r="G354" s="12">
        <v>32957.629999999997</v>
      </c>
      <c r="H354" s="13">
        <v>10</v>
      </c>
    </row>
    <row r="355" spans="1:8" x14ac:dyDescent="0.25">
      <c r="A355" s="8" t="s">
        <v>387</v>
      </c>
      <c r="B355" s="9" t="s">
        <v>7</v>
      </c>
      <c r="C355" s="9">
        <v>1131</v>
      </c>
      <c r="D355" s="9">
        <v>0.71299999999999997</v>
      </c>
      <c r="E355" s="9">
        <v>0.69299999999999995</v>
      </c>
      <c r="F355" s="9">
        <v>0.63300000000000001</v>
      </c>
      <c r="G355" s="9">
        <v>21481.97</v>
      </c>
      <c r="H355" s="10">
        <v>19</v>
      </c>
    </row>
    <row r="356" spans="1:8" x14ac:dyDescent="0.25">
      <c r="A356" s="11" t="s">
        <v>388</v>
      </c>
      <c r="B356" s="12" t="s">
        <v>111</v>
      </c>
      <c r="C356" s="12">
        <v>9657</v>
      </c>
      <c r="D356" s="12">
        <v>0.752</v>
      </c>
      <c r="E356" s="12">
        <v>0.72699999999999998</v>
      </c>
      <c r="F356" s="12">
        <v>0.71199999999999997</v>
      </c>
      <c r="G356" s="12">
        <v>21981.279999999999</v>
      </c>
      <c r="H356" s="13">
        <v>115</v>
      </c>
    </row>
    <row r="357" spans="1:8" x14ac:dyDescent="0.25">
      <c r="A357" s="8" t="s">
        <v>389</v>
      </c>
      <c r="B357" s="9" t="s">
        <v>7</v>
      </c>
      <c r="C357" s="9">
        <v>5931</v>
      </c>
      <c r="D357" s="9">
        <v>0.75900000000000001</v>
      </c>
      <c r="E357" s="9">
        <v>0.72</v>
      </c>
      <c r="F357" s="9">
        <v>0.70499999999999996</v>
      </c>
      <c r="G357" s="9">
        <v>20044.5</v>
      </c>
      <c r="H357" s="10">
        <v>66</v>
      </c>
    </row>
    <row r="358" spans="1:8" x14ac:dyDescent="0.25">
      <c r="A358" s="11" t="s">
        <v>390</v>
      </c>
      <c r="B358" s="12" t="s">
        <v>10</v>
      </c>
      <c r="C358" s="12">
        <v>1918</v>
      </c>
      <c r="D358" s="12">
        <v>0.71</v>
      </c>
      <c r="E358" s="12">
        <v>0.70499999999999996</v>
      </c>
      <c r="F358" s="12">
        <v>0.62</v>
      </c>
      <c r="G358" s="12">
        <v>26627.87</v>
      </c>
      <c r="H358" s="13">
        <v>75</v>
      </c>
    </row>
    <row r="359" spans="1:8" x14ac:dyDescent="0.25">
      <c r="A359" s="8" t="s">
        <v>391</v>
      </c>
      <c r="B359" s="9" t="s">
        <v>14</v>
      </c>
      <c r="C359" s="9">
        <v>4604</v>
      </c>
      <c r="D359" s="9">
        <v>0.73</v>
      </c>
      <c r="E359" s="9">
        <v>0.73199999999999998</v>
      </c>
      <c r="F359" s="9">
        <v>0.63900000000000001</v>
      </c>
      <c r="G359" s="9">
        <v>56111.13</v>
      </c>
      <c r="H359" s="10">
        <v>62</v>
      </c>
    </row>
    <row r="360" spans="1:8" x14ac:dyDescent="0.25">
      <c r="A360" s="11" t="s">
        <v>392</v>
      </c>
      <c r="B360" s="12" t="s">
        <v>7</v>
      </c>
      <c r="C360" s="12">
        <v>3620</v>
      </c>
      <c r="D360" s="12">
        <v>0.75</v>
      </c>
      <c r="E360" s="12">
        <v>0.71299999999999997</v>
      </c>
      <c r="F360" s="12">
        <v>0.70799999999999996</v>
      </c>
      <c r="G360" s="12">
        <v>15691.8</v>
      </c>
      <c r="H360" s="13">
        <v>73</v>
      </c>
    </row>
    <row r="361" spans="1:8" x14ac:dyDescent="0.25">
      <c r="A361" s="8" t="s">
        <v>393</v>
      </c>
      <c r="B361" s="9" t="s">
        <v>7</v>
      </c>
      <c r="C361" s="9">
        <v>1427</v>
      </c>
      <c r="D361" s="9">
        <v>0.79</v>
      </c>
      <c r="E361" s="9">
        <v>0.76200000000000001</v>
      </c>
      <c r="F361" s="9">
        <v>0.73899999999999999</v>
      </c>
      <c r="G361" s="9">
        <v>38128.22</v>
      </c>
      <c r="H361" s="10">
        <v>34</v>
      </c>
    </row>
    <row r="362" spans="1:8" x14ac:dyDescent="0.25">
      <c r="A362" s="11" t="s">
        <v>394</v>
      </c>
      <c r="B362" s="12" t="s">
        <v>16</v>
      </c>
      <c r="C362" s="12">
        <v>2635</v>
      </c>
      <c r="D362" s="12">
        <v>0.74199999999999999</v>
      </c>
      <c r="E362" s="12">
        <v>0.70499999999999996</v>
      </c>
      <c r="F362" s="12">
        <v>0.66400000000000003</v>
      </c>
      <c r="G362" s="12">
        <v>35859.82</v>
      </c>
      <c r="H362" s="13">
        <v>48</v>
      </c>
    </row>
    <row r="363" spans="1:8" x14ac:dyDescent="0.25">
      <c r="A363" s="8" t="s">
        <v>395</v>
      </c>
      <c r="B363" s="9" t="s">
        <v>16</v>
      </c>
      <c r="C363" s="9">
        <v>2963</v>
      </c>
      <c r="D363" s="9">
        <v>0.72199999999999998</v>
      </c>
      <c r="E363" s="9">
        <v>0.73499999999999999</v>
      </c>
      <c r="F363" s="9">
        <v>0.61299999999999999</v>
      </c>
      <c r="G363" s="9">
        <v>23236.560000000001</v>
      </c>
      <c r="H363" s="10">
        <v>84</v>
      </c>
    </row>
    <row r="364" spans="1:8" x14ac:dyDescent="0.25">
      <c r="A364" s="11" t="s">
        <v>396</v>
      </c>
      <c r="B364" s="12" t="s">
        <v>31</v>
      </c>
      <c r="C364" s="12">
        <v>10271</v>
      </c>
      <c r="D364" s="12">
        <v>0.71</v>
      </c>
      <c r="E364" s="12">
        <v>0.64700000000000002</v>
      </c>
      <c r="F364" s="12">
        <v>0.67500000000000004</v>
      </c>
      <c r="G364" s="12">
        <v>20258.09</v>
      </c>
      <c r="H364" s="13">
        <v>160</v>
      </c>
    </row>
    <row r="365" spans="1:8" x14ac:dyDescent="0.25">
      <c r="A365" s="8" t="s">
        <v>397</v>
      </c>
      <c r="B365" s="9" t="s">
        <v>7</v>
      </c>
      <c r="C365" s="9">
        <v>1495</v>
      </c>
      <c r="D365" s="9">
        <v>0.76900000000000002</v>
      </c>
      <c r="E365" s="9">
        <v>0.75</v>
      </c>
      <c r="F365" s="9">
        <v>0.70099999999999996</v>
      </c>
      <c r="G365" s="9">
        <v>24386.639999999999</v>
      </c>
      <c r="H365" s="10">
        <v>44</v>
      </c>
    </row>
    <row r="366" spans="1:8" x14ac:dyDescent="0.25">
      <c r="A366" s="11" t="s">
        <v>398</v>
      </c>
      <c r="B366" s="12" t="s">
        <v>7</v>
      </c>
      <c r="C366" s="12">
        <v>1661</v>
      </c>
      <c r="D366" s="12">
        <v>0.77700000000000002</v>
      </c>
      <c r="E366" s="12">
        <v>0.78300000000000003</v>
      </c>
      <c r="F366" s="12">
        <v>0.69699999999999995</v>
      </c>
      <c r="G366" s="12">
        <v>250827.01</v>
      </c>
      <c r="H366" s="13">
        <v>39</v>
      </c>
    </row>
    <row r="367" spans="1:8" x14ac:dyDescent="0.25">
      <c r="A367" s="8" t="s">
        <v>399</v>
      </c>
      <c r="B367" s="9" t="s">
        <v>49</v>
      </c>
      <c r="C367" s="9">
        <v>5847</v>
      </c>
      <c r="D367" s="9">
        <v>0.66500000000000004</v>
      </c>
      <c r="E367" s="9">
        <v>0.66200000000000003</v>
      </c>
      <c r="F367" s="9">
        <v>0.54800000000000004</v>
      </c>
      <c r="G367" s="9">
        <v>22492.43</v>
      </c>
      <c r="H367" s="10">
        <v>74</v>
      </c>
    </row>
    <row r="368" spans="1:8" x14ac:dyDescent="0.25">
      <c r="A368" s="11" t="s">
        <v>400</v>
      </c>
      <c r="B368" s="12" t="s">
        <v>22</v>
      </c>
      <c r="C368" s="12">
        <v>1251</v>
      </c>
      <c r="D368" s="12">
        <v>0.76800000000000002</v>
      </c>
      <c r="E368" s="12">
        <v>0.76</v>
      </c>
      <c r="F368" s="12">
        <v>0.68899999999999995</v>
      </c>
      <c r="G368" s="12">
        <v>62619.57</v>
      </c>
      <c r="H368" s="13">
        <v>53</v>
      </c>
    </row>
    <row r="369" spans="1:8" x14ac:dyDescent="0.25">
      <c r="A369" s="8" t="s">
        <v>401</v>
      </c>
      <c r="B369" s="9" t="s">
        <v>16</v>
      </c>
      <c r="C369" s="9">
        <v>5252</v>
      </c>
      <c r="D369" s="9">
        <v>0.755</v>
      </c>
      <c r="E369" s="9">
        <v>0.71499999999999997</v>
      </c>
      <c r="F369" s="9">
        <v>0.69599999999999995</v>
      </c>
      <c r="G369" s="9">
        <v>14623.85</v>
      </c>
      <c r="H369" s="10">
        <v>80</v>
      </c>
    </row>
    <row r="370" spans="1:8" x14ac:dyDescent="0.25">
      <c r="A370" s="11" t="s">
        <v>402</v>
      </c>
      <c r="B370" s="12" t="s">
        <v>16</v>
      </c>
      <c r="C370" s="12">
        <v>2552</v>
      </c>
      <c r="D370" s="12">
        <v>0.753</v>
      </c>
      <c r="E370" s="12">
        <v>0.73199999999999998</v>
      </c>
      <c r="F370" s="12">
        <v>0.66500000000000004</v>
      </c>
      <c r="G370" s="12">
        <v>50722.06</v>
      </c>
      <c r="H370" s="13">
        <v>28</v>
      </c>
    </row>
    <row r="371" spans="1:8" x14ac:dyDescent="0.25">
      <c r="A371" s="8" t="s">
        <v>403</v>
      </c>
      <c r="B371" s="9" t="s">
        <v>10</v>
      </c>
      <c r="C371" s="9">
        <v>7824</v>
      </c>
      <c r="D371" s="9">
        <v>0.68</v>
      </c>
      <c r="E371" s="9">
        <v>0.65900000000000003</v>
      </c>
      <c r="F371" s="9">
        <v>0.58899999999999997</v>
      </c>
      <c r="G371" s="9">
        <v>32314.25</v>
      </c>
      <c r="H371" s="10">
        <v>49</v>
      </c>
    </row>
    <row r="372" spans="1:8" x14ac:dyDescent="0.25">
      <c r="A372" s="11" t="s">
        <v>404</v>
      </c>
      <c r="B372" s="12" t="s">
        <v>49</v>
      </c>
      <c r="C372" s="12">
        <v>11815</v>
      </c>
      <c r="D372" s="12">
        <v>0.71499999999999997</v>
      </c>
      <c r="E372" s="12">
        <v>0.70099999999999996</v>
      </c>
      <c r="F372" s="12">
        <v>0.64400000000000002</v>
      </c>
      <c r="G372" s="12">
        <v>64395.75</v>
      </c>
      <c r="H372" s="13">
        <v>106</v>
      </c>
    </row>
    <row r="373" spans="1:8" x14ac:dyDescent="0.25">
      <c r="A373" s="8" t="s">
        <v>405</v>
      </c>
      <c r="B373" s="9" t="s">
        <v>16</v>
      </c>
      <c r="C373" s="9">
        <v>1837</v>
      </c>
      <c r="D373" s="9">
        <v>0.72799999999999998</v>
      </c>
      <c r="E373" s="9">
        <v>0.69</v>
      </c>
      <c r="F373" s="9">
        <v>0.66300000000000003</v>
      </c>
      <c r="G373" s="9">
        <v>13787.43</v>
      </c>
      <c r="H373" s="10">
        <v>38</v>
      </c>
    </row>
    <row r="374" spans="1:8" x14ac:dyDescent="0.25">
      <c r="A374" s="11" t="s">
        <v>406</v>
      </c>
      <c r="B374" s="12" t="s">
        <v>59</v>
      </c>
      <c r="C374" s="12">
        <v>2376</v>
      </c>
      <c r="D374" s="12">
        <v>0.76400000000000001</v>
      </c>
      <c r="E374" s="12">
        <v>0.77200000000000002</v>
      </c>
      <c r="F374" s="12">
        <v>0.67500000000000004</v>
      </c>
      <c r="G374" s="12">
        <v>41596.26</v>
      </c>
      <c r="H374" s="13">
        <v>50</v>
      </c>
    </row>
    <row r="375" spans="1:8" x14ac:dyDescent="0.25">
      <c r="A375" s="8" t="s">
        <v>407</v>
      </c>
      <c r="B375" s="9" t="s">
        <v>7</v>
      </c>
      <c r="C375" s="9">
        <v>2178</v>
      </c>
      <c r="D375" s="9">
        <v>0.754</v>
      </c>
      <c r="E375" s="9">
        <v>0.71799999999999997</v>
      </c>
      <c r="F375" s="9">
        <v>0.70199999999999996</v>
      </c>
      <c r="G375" s="9">
        <v>32358.84</v>
      </c>
      <c r="H375" s="10">
        <v>41</v>
      </c>
    </row>
    <row r="376" spans="1:8" x14ac:dyDescent="0.25">
      <c r="A376" s="11" t="s">
        <v>408</v>
      </c>
      <c r="B376" s="12" t="s">
        <v>7</v>
      </c>
      <c r="C376" s="12">
        <v>884</v>
      </c>
      <c r="D376" s="12">
        <v>0.75</v>
      </c>
      <c r="E376" s="12">
        <v>0.69599999999999995</v>
      </c>
      <c r="F376" s="12">
        <v>0.71799999999999997</v>
      </c>
      <c r="G376" s="12">
        <v>39033.19</v>
      </c>
      <c r="H376" s="13">
        <v>10</v>
      </c>
    </row>
    <row r="377" spans="1:8" x14ac:dyDescent="0.25">
      <c r="A377" s="8" t="s">
        <v>409</v>
      </c>
      <c r="B377" s="9" t="s">
        <v>24</v>
      </c>
      <c r="C377" s="9">
        <v>4578</v>
      </c>
      <c r="D377" s="9">
        <v>0.7</v>
      </c>
      <c r="E377" s="9">
        <v>0.67700000000000005</v>
      </c>
      <c r="F377" s="9">
        <v>0.622</v>
      </c>
      <c r="G377" s="9">
        <v>20442.099999999999</v>
      </c>
      <c r="H377" s="10">
        <v>66</v>
      </c>
    </row>
    <row r="378" spans="1:8" x14ac:dyDescent="0.25">
      <c r="A378" s="11" t="s">
        <v>410</v>
      </c>
      <c r="B378" s="12" t="s">
        <v>7</v>
      </c>
      <c r="C378" s="12">
        <v>936</v>
      </c>
      <c r="D378" s="12">
        <v>0.75</v>
      </c>
      <c r="E378" s="12">
        <v>0.73199999999999998</v>
      </c>
      <c r="F378" s="12">
        <v>0.66500000000000004</v>
      </c>
      <c r="G378" s="12">
        <v>20960.79</v>
      </c>
      <c r="H378" s="13">
        <v>24</v>
      </c>
    </row>
    <row r="379" spans="1:8" x14ac:dyDescent="0.25">
      <c r="A379" s="8" t="s">
        <v>411</v>
      </c>
      <c r="B379" s="9" t="s">
        <v>19</v>
      </c>
      <c r="C379" s="9">
        <v>6247</v>
      </c>
      <c r="D379" s="9">
        <v>0.64</v>
      </c>
      <c r="E379" s="9">
        <v>0.629</v>
      </c>
      <c r="F379" s="9">
        <v>0.54300000000000004</v>
      </c>
      <c r="G379" s="9">
        <v>23647.17</v>
      </c>
      <c r="H379" s="10">
        <v>61</v>
      </c>
    </row>
    <row r="380" spans="1:8" x14ac:dyDescent="0.25">
      <c r="A380" s="11" t="s">
        <v>412</v>
      </c>
      <c r="B380" s="12" t="s">
        <v>7</v>
      </c>
      <c r="C380" s="12">
        <v>2507</v>
      </c>
      <c r="D380" s="12">
        <v>0.70299999999999996</v>
      </c>
      <c r="E380" s="12">
        <v>0.66800000000000004</v>
      </c>
      <c r="F380" s="12">
        <v>0.64900000000000002</v>
      </c>
      <c r="G380" s="12">
        <v>18374.14</v>
      </c>
      <c r="H380" s="13">
        <v>53</v>
      </c>
    </row>
    <row r="381" spans="1:8" x14ac:dyDescent="0.25">
      <c r="A381" s="8" t="s">
        <v>413</v>
      </c>
      <c r="B381" s="9" t="s">
        <v>7</v>
      </c>
      <c r="C381" s="9">
        <v>2269</v>
      </c>
      <c r="D381" s="9">
        <v>0.75</v>
      </c>
      <c r="E381" s="9">
        <v>0.76100000000000001</v>
      </c>
      <c r="F381" s="9">
        <v>0.64800000000000002</v>
      </c>
      <c r="G381" s="9">
        <v>23400.87</v>
      </c>
      <c r="H381" s="10">
        <v>48</v>
      </c>
    </row>
    <row r="382" spans="1:8" x14ac:dyDescent="0.25">
      <c r="A382" s="11" t="s">
        <v>414</v>
      </c>
      <c r="B382" s="12" t="s">
        <v>19</v>
      </c>
      <c r="C382" s="12">
        <v>5857</v>
      </c>
      <c r="D382" s="12">
        <v>0.69</v>
      </c>
      <c r="E382" s="12">
        <v>0.65400000000000003</v>
      </c>
      <c r="F382" s="12">
        <v>0.60899999999999999</v>
      </c>
      <c r="G382" s="12">
        <v>43485.31</v>
      </c>
      <c r="H382" s="13">
        <v>153</v>
      </c>
    </row>
    <row r="383" spans="1:8" x14ac:dyDescent="0.25">
      <c r="A383" s="8" t="s">
        <v>415</v>
      </c>
      <c r="B383" s="9" t="s">
        <v>94</v>
      </c>
      <c r="C383" s="9">
        <v>12119</v>
      </c>
      <c r="D383" s="9">
        <v>0.64900000000000002</v>
      </c>
      <c r="E383" s="9">
        <v>0.63800000000000001</v>
      </c>
      <c r="F383" s="9">
        <v>0.54900000000000004</v>
      </c>
      <c r="G383" s="9">
        <v>17245.95</v>
      </c>
      <c r="H383" s="10">
        <v>187</v>
      </c>
    </row>
    <row r="384" spans="1:8" x14ac:dyDescent="0.25">
      <c r="A384" s="11" t="s">
        <v>416</v>
      </c>
      <c r="B384" s="12" t="s">
        <v>7</v>
      </c>
      <c r="C384" s="12">
        <v>841</v>
      </c>
      <c r="D384" s="12">
        <v>0.79</v>
      </c>
      <c r="E384" s="12">
        <v>0.75</v>
      </c>
      <c r="F384" s="12">
        <v>0.748</v>
      </c>
      <c r="G384" s="12">
        <v>49748.23</v>
      </c>
      <c r="H384" s="13">
        <v>24</v>
      </c>
    </row>
    <row r="385" spans="1:8" x14ac:dyDescent="0.25">
      <c r="A385" s="8" t="s">
        <v>417</v>
      </c>
      <c r="B385" s="9" t="s">
        <v>7</v>
      </c>
      <c r="C385" s="9">
        <v>1927</v>
      </c>
      <c r="D385" s="9">
        <v>0.75800000000000001</v>
      </c>
      <c r="E385" s="9">
        <v>0.73699999999999999</v>
      </c>
      <c r="F385" s="9">
        <v>0.70599999999999996</v>
      </c>
      <c r="G385" s="9">
        <v>31387.01</v>
      </c>
      <c r="H385" s="10">
        <v>25</v>
      </c>
    </row>
    <row r="386" spans="1:8" x14ac:dyDescent="0.25">
      <c r="A386" s="11" t="s">
        <v>418</v>
      </c>
      <c r="B386" s="12" t="s">
        <v>24</v>
      </c>
      <c r="C386" s="12">
        <v>7685</v>
      </c>
      <c r="D386" s="12">
        <v>0.68</v>
      </c>
      <c r="E386" s="12">
        <v>0.67300000000000004</v>
      </c>
      <c r="F386" s="12">
        <v>0.57199999999999995</v>
      </c>
      <c r="G386" s="12">
        <v>17114.47</v>
      </c>
      <c r="H386" s="13">
        <v>141</v>
      </c>
    </row>
    <row r="387" spans="1:8" x14ac:dyDescent="0.25">
      <c r="A387" s="8" t="s">
        <v>419</v>
      </c>
      <c r="B387" s="9" t="s">
        <v>53</v>
      </c>
      <c r="C387" s="9">
        <v>1792</v>
      </c>
      <c r="D387" s="9">
        <v>0.72099999999999997</v>
      </c>
      <c r="E387" s="9">
        <v>0.72699999999999998</v>
      </c>
      <c r="F387" s="9">
        <v>0.627</v>
      </c>
      <c r="G387" s="9">
        <v>28129</v>
      </c>
      <c r="H387" s="10">
        <v>27</v>
      </c>
    </row>
    <row r="388" spans="1:8" x14ac:dyDescent="0.25">
      <c r="A388" s="11" t="s">
        <v>420</v>
      </c>
      <c r="B388" s="12" t="s">
        <v>7</v>
      </c>
      <c r="C388" s="12">
        <v>2134</v>
      </c>
      <c r="D388" s="12">
        <v>0.72099999999999997</v>
      </c>
      <c r="E388" s="12">
        <v>0.67500000000000004</v>
      </c>
      <c r="F388" s="12">
        <v>0.67100000000000004</v>
      </c>
      <c r="G388" s="12">
        <v>17535.990000000002</v>
      </c>
      <c r="H388" s="13">
        <v>48</v>
      </c>
    </row>
    <row r="389" spans="1:8" x14ac:dyDescent="0.25">
      <c r="A389" s="8" t="s">
        <v>421</v>
      </c>
      <c r="B389" s="9" t="s">
        <v>14</v>
      </c>
      <c r="C389" s="9">
        <v>2638</v>
      </c>
      <c r="D389" s="9">
        <v>0.755</v>
      </c>
      <c r="E389" s="9">
        <v>0.76100000000000001</v>
      </c>
      <c r="F389" s="9">
        <v>0.65400000000000003</v>
      </c>
      <c r="G389" s="9">
        <v>46409.32</v>
      </c>
      <c r="H389" s="10">
        <v>61</v>
      </c>
    </row>
    <row r="390" spans="1:8" x14ac:dyDescent="0.25">
      <c r="A390" s="11" t="s">
        <v>422</v>
      </c>
      <c r="B390" s="12" t="s">
        <v>7</v>
      </c>
      <c r="C390" s="12">
        <v>1544</v>
      </c>
      <c r="D390" s="12">
        <v>0.78700000000000003</v>
      </c>
      <c r="E390" s="12">
        <v>0.78400000000000003</v>
      </c>
      <c r="F390" s="12">
        <v>0.71199999999999997</v>
      </c>
      <c r="G390" s="12">
        <v>30140.43</v>
      </c>
      <c r="H390" s="13">
        <v>33</v>
      </c>
    </row>
    <row r="391" spans="1:8" x14ac:dyDescent="0.25">
      <c r="A391" s="8" t="s">
        <v>423</v>
      </c>
      <c r="B391" s="9" t="s">
        <v>16</v>
      </c>
      <c r="C391" s="9">
        <v>6453</v>
      </c>
      <c r="D391" s="9">
        <v>0.73099999999999998</v>
      </c>
      <c r="E391" s="9">
        <v>0.69899999999999995</v>
      </c>
      <c r="F391" s="9">
        <v>0.67</v>
      </c>
      <c r="G391" s="9">
        <v>16870.16</v>
      </c>
      <c r="H391" s="10">
        <v>76</v>
      </c>
    </row>
    <row r="392" spans="1:8" x14ac:dyDescent="0.25">
      <c r="A392" s="11" t="s">
        <v>424</v>
      </c>
      <c r="B392" s="12" t="s">
        <v>16</v>
      </c>
      <c r="C392" s="12">
        <v>2407</v>
      </c>
      <c r="D392" s="12">
        <v>0.73</v>
      </c>
      <c r="E392" s="12">
        <v>0.73</v>
      </c>
      <c r="F392" s="12">
        <v>0.61499999999999999</v>
      </c>
      <c r="G392" s="12">
        <v>27884.32</v>
      </c>
      <c r="H392" s="13">
        <v>35</v>
      </c>
    </row>
    <row r="393" spans="1:8" x14ac:dyDescent="0.25">
      <c r="A393" s="8" t="s">
        <v>425</v>
      </c>
      <c r="B393" s="9" t="s">
        <v>16</v>
      </c>
      <c r="C393" s="9">
        <v>1685</v>
      </c>
      <c r="D393" s="9">
        <v>0.7</v>
      </c>
      <c r="E393" s="9">
        <v>0.69099999999999995</v>
      </c>
      <c r="F393" s="9">
        <v>0.58699999999999997</v>
      </c>
      <c r="G393" s="9">
        <v>18638.54</v>
      </c>
      <c r="H393" s="10">
        <v>32</v>
      </c>
    </row>
    <row r="394" spans="1:8" x14ac:dyDescent="0.25">
      <c r="A394" s="11" t="s">
        <v>426</v>
      </c>
      <c r="B394" s="12" t="s">
        <v>22</v>
      </c>
      <c r="C394" s="12">
        <v>2789</v>
      </c>
      <c r="D394" s="12">
        <v>0.74</v>
      </c>
      <c r="E394" s="12">
        <v>0.74399999999999999</v>
      </c>
      <c r="F394" s="12">
        <v>0.66100000000000003</v>
      </c>
      <c r="G394" s="12">
        <v>38395.06</v>
      </c>
      <c r="H394" s="13">
        <v>66</v>
      </c>
    </row>
    <row r="395" spans="1:8" x14ac:dyDescent="0.25">
      <c r="A395" s="8" t="s">
        <v>427</v>
      </c>
      <c r="B395" s="9" t="s">
        <v>33</v>
      </c>
      <c r="C395" s="9">
        <v>1620</v>
      </c>
      <c r="D395" s="9">
        <v>0.72499999999999998</v>
      </c>
      <c r="E395" s="9">
        <v>0.73699999999999999</v>
      </c>
      <c r="F395" s="9">
        <v>0.627</v>
      </c>
      <c r="G395" s="9">
        <v>43031.23</v>
      </c>
      <c r="H395" s="10">
        <v>14</v>
      </c>
    </row>
    <row r="396" spans="1:8" x14ac:dyDescent="0.25">
      <c r="A396" s="11" t="s">
        <v>428</v>
      </c>
      <c r="B396" s="12" t="s">
        <v>7</v>
      </c>
      <c r="C396" s="12">
        <v>1829</v>
      </c>
      <c r="D396" s="12">
        <v>0.76900000000000002</v>
      </c>
      <c r="E396" s="12">
        <v>0.73699999999999999</v>
      </c>
      <c r="F396" s="12">
        <v>0.72799999999999998</v>
      </c>
      <c r="G396" s="12">
        <v>24487.27</v>
      </c>
      <c r="H396" s="13">
        <v>55</v>
      </c>
    </row>
    <row r="397" spans="1:8" x14ac:dyDescent="0.25">
      <c r="A397" s="8" t="s">
        <v>429</v>
      </c>
      <c r="B397" s="9" t="s">
        <v>22</v>
      </c>
      <c r="C397" s="9">
        <v>3671</v>
      </c>
      <c r="D397" s="9">
        <v>0.78200000000000003</v>
      </c>
      <c r="E397" s="9">
        <v>0.77800000000000002</v>
      </c>
      <c r="F397" s="9">
        <v>0.72799999999999998</v>
      </c>
      <c r="G397" s="9">
        <v>41713.58</v>
      </c>
      <c r="H397" s="10">
        <v>101</v>
      </c>
    </row>
    <row r="398" spans="1:8" x14ac:dyDescent="0.25">
      <c r="A398" s="11" t="s">
        <v>430</v>
      </c>
      <c r="B398" s="12" t="s">
        <v>14</v>
      </c>
      <c r="C398" s="12">
        <v>1751</v>
      </c>
      <c r="D398" s="12">
        <v>0.76</v>
      </c>
      <c r="E398" s="12">
        <v>0.752</v>
      </c>
      <c r="F398" s="12">
        <v>0.69099999999999995</v>
      </c>
      <c r="G398" s="12">
        <v>41950.67</v>
      </c>
      <c r="H398" s="13">
        <v>41</v>
      </c>
    </row>
    <row r="399" spans="1:8" x14ac:dyDescent="0.25">
      <c r="A399" s="8" t="s">
        <v>431</v>
      </c>
      <c r="B399" s="9" t="s">
        <v>16</v>
      </c>
      <c r="C399" s="9">
        <v>3592</v>
      </c>
      <c r="D399" s="9">
        <v>0.70599999999999996</v>
      </c>
      <c r="E399" s="9">
        <v>0.69699999999999995</v>
      </c>
      <c r="F399" s="9">
        <v>0.60299999999999998</v>
      </c>
      <c r="G399" s="9">
        <v>16706.25</v>
      </c>
      <c r="H399" s="10">
        <v>80</v>
      </c>
    </row>
    <row r="400" spans="1:8" x14ac:dyDescent="0.25">
      <c r="A400" s="11" t="s">
        <v>432</v>
      </c>
      <c r="B400" s="12" t="s">
        <v>7</v>
      </c>
      <c r="C400" s="12">
        <v>3148</v>
      </c>
      <c r="D400" s="12">
        <v>0.76900000000000002</v>
      </c>
      <c r="E400" s="12">
        <v>0.746</v>
      </c>
      <c r="F400" s="12">
        <v>0.69699999999999995</v>
      </c>
      <c r="G400" s="12">
        <v>19396.97</v>
      </c>
      <c r="H400" s="13">
        <v>34</v>
      </c>
    </row>
    <row r="401" spans="1:8" x14ac:dyDescent="0.25">
      <c r="A401" s="8" t="s">
        <v>433</v>
      </c>
      <c r="B401" s="9" t="s">
        <v>16</v>
      </c>
      <c r="C401" s="9">
        <v>2969</v>
      </c>
      <c r="D401" s="9">
        <v>0.75</v>
      </c>
      <c r="E401" s="9">
        <v>0.71799999999999997</v>
      </c>
      <c r="F401" s="9">
        <v>0.68500000000000005</v>
      </c>
      <c r="G401" s="9">
        <v>19908.04</v>
      </c>
      <c r="H401" s="10">
        <v>82</v>
      </c>
    </row>
    <row r="402" spans="1:8" x14ac:dyDescent="0.25">
      <c r="A402" s="11" t="s">
        <v>434</v>
      </c>
      <c r="B402" s="12" t="s">
        <v>7</v>
      </c>
      <c r="C402" s="12">
        <v>1211</v>
      </c>
      <c r="D402" s="12">
        <v>0.71599999999999997</v>
      </c>
      <c r="E402" s="12">
        <v>0.69399999999999995</v>
      </c>
      <c r="F402" s="12">
        <v>0.624</v>
      </c>
      <c r="G402" s="12">
        <v>21416.61</v>
      </c>
      <c r="H402" s="13">
        <v>55</v>
      </c>
    </row>
    <row r="403" spans="1:8" x14ac:dyDescent="0.25">
      <c r="A403" s="8" t="s">
        <v>435</v>
      </c>
      <c r="B403" s="9" t="s">
        <v>14</v>
      </c>
      <c r="C403" s="9">
        <v>2567</v>
      </c>
      <c r="D403" s="9">
        <v>0.745</v>
      </c>
      <c r="E403" s="9">
        <v>0.755</v>
      </c>
      <c r="F403" s="9">
        <v>0.64300000000000002</v>
      </c>
      <c r="G403" s="9">
        <v>44103.68</v>
      </c>
      <c r="H403" s="10">
        <v>86</v>
      </c>
    </row>
    <row r="404" spans="1:8" x14ac:dyDescent="0.25">
      <c r="A404" s="11" t="s">
        <v>436</v>
      </c>
      <c r="B404" s="12" t="s">
        <v>19</v>
      </c>
      <c r="C404" s="12">
        <v>5982</v>
      </c>
      <c r="D404" s="12">
        <v>0.64800000000000002</v>
      </c>
      <c r="E404" s="12">
        <v>0.66700000000000004</v>
      </c>
      <c r="F404" s="12">
        <v>0.50600000000000001</v>
      </c>
      <c r="G404" s="12">
        <v>12601</v>
      </c>
      <c r="H404" s="13">
        <v>41</v>
      </c>
    </row>
    <row r="405" spans="1:8" x14ac:dyDescent="0.25">
      <c r="A405" s="8" t="s">
        <v>437</v>
      </c>
      <c r="B405" s="9" t="s">
        <v>7</v>
      </c>
      <c r="C405" s="9">
        <v>533</v>
      </c>
      <c r="D405" s="9">
        <v>0.76700000000000002</v>
      </c>
      <c r="E405" s="9">
        <v>0.76400000000000001</v>
      </c>
      <c r="F405" s="9">
        <v>0.67600000000000005</v>
      </c>
      <c r="G405" s="9">
        <v>23411.1</v>
      </c>
      <c r="H405" s="10">
        <v>37</v>
      </c>
    </row>
    <row r="406" spans="1:8" x14ac:dyDescent="0.25">
      <c r="A406" s="11" t="s">
        <v>438</v>
      </c>
      <c r="B406" s="12" t="s">
        <v>7</v>
      </c>
      <c r="C406" s="12">
        <v>1242</v>
      </c>
      <c r="D406" s="12">
        <v>0.755</v>
      </c>
      <c r="E406" s="12">
        <v>0.74099999999999999</v>
      </c>
      <c r="F406" s="12">
        <v>0.67400000000000004</v>
      </c>
      <c r="G406" s="12">
        <v>19600.54</v>
      </c>
      <c r="H406" s="13">
        <v>42</v>
      </c>
    </row>
    <row r="407" spans="1:8" x14ac:dyDescent="0.25">
      <c r="A407" s="8" t="s">
        <v>439</v>
      </c>
      <c r="B407" s="9" t="s">
        <v>16</v>
      </c>
      <c r="C407" s="9">
        <v>1374</v>
      </c>
      <c r="D407" s="9">
        <v>0.73199999999999998</v>
      </c>
      <c r="E407" s="9">
        <v>0.72899999999999998</v>
      </c>
      <c r="F407" s="9">
        <v>0.63300000000000001</v>
      </c>
      <c r="G407" s="9">
        <v>183218.05</v>
      </c>
      <c r="H407" s="10">
        <v>44</v>
      </c>
    </row>
    <row r="408" spans="1:8" x14ac:dyDescent="0.25">
      <c r="A408" s="11" t="s">
        <v>440</v>
      </c>
      <c r="B408" s="12" t="s">
        <v>7</v>
      </c>
      <c r="C408" s="12">
        <v>2566</v>
      </c>
      <c r="D408" s="12">
        <v>0.77</v>
      </c>
      <c r="E408" s="12">
        <v>0.755</v>
      </c>
      <c r="F408" s="12">
        <v>0.68300000000000005</v>
      </c>
      <c r="G408" s="12">
        <v>35231.35</v>
      </c>
      <c r="H408" s="13">
        <v>62</v>
      </c>
    </row>
    <row r="409" spans="1:8" x14ac:dyDescent="0.25">
      <c r="A409" s="8" t="s">
        <v>441</v>
      </c>
      <c r="B409" s="9" t="s">
        <v>64</v>
      </c>
      <c r="C409" s="9">
        <v>4966</v>
      </c>
      <c r="D409" s="9">
        <v>0.73099999999999998</v>
      </c>
      <c r="E409" s="9">
        <v>0.746</v>
      </c>
      <c r="F409" s="9">
        <v>0.626</v>
      </c>
      <c r="G409" s="9">
        <v>17098.939999999999</v>
      </c>
      <c r="H409" s="10">
        <v>128</v>
      </c>
    </row>
    <row r="410" spans="1:8" x14ac:dyDescent="0.25">
      <c r="A410" s="11" t="s">
        <v>442</v>
      </c>
      <c r="B410" s="12" t="s">
        <v>14</v>
      </c>
      <c r="C410" s="12">
        <v>3573</v>
      </c>
      <c r="D410" s="12">
        <v>0.77200000000000002</v>
      </c>
      <c r="E410" s="12">
        <v>0.76500000000000001</v>
      </c>
      <c r="F410" s="12">
        <v>0.69599999999999995</v>
      </c>
      <c r="G410" s="12">
        <v>28239.1</v>
      </c>
      <c r="H410" s="13">
        <v>88</v>
      </c>
    </row>
    <row r="411" spans="1:8" x14ac:dyDescent="0.25">
      <c r="A411" s="8" t="s">
        <v>443</v>
      </c>
      <c r="B411" s="9" t="s">
        <v>7</v>
      </c>
      <c r="C411" s="9">
        <v>835</v>
      </c>
      <c r="D411" s="9">
        <v>0.73</v>
      </c>
      <c r="E411" s="9">
        <v>0.73699999999999999</v>
      </c>
      <c r="F411" s="9">
        <v>0.63400000000000001</v>
      </c>
      <c r="G411" s="9">
        <v>18734.78</v>
      </c>
      <c r="H411" s="10">
        <v>31</v>
      </c>
    </row>
    <row r="412" spans="1:8" x14ac:dyDescent="0.25">
      <c r="A412" s="11" t="s">
        <v>444</v>
      </c>
      <c r="B412" s="12" t="s">
        <v>10</v>
      </c>
      <c r="C412" s="12">
        <v>1690</v>
      </c>
      <c r="D412" s="12">
        <v>0.69299999999999995</v>
      </c>
      <c r="E412" s="12">
        <v>0.72599999999999998</v>
      </c>
      <c r="F412" s="12">
        <v>0.54400000000000004</v>
      </c>
      <c r="G412" s="12">
        <v>30584.41</v>
      </c>
      <c r="H412" s="13">
        <v>44</v>
      </c>
    </row>
    <row r="413" spans="1:8" x14ac:dyDescent="0.25">
      <c r="A413" s="8" t="s">
        <v>444</v>
      </c>
      <c r="B413" s="9" t="s">
        <v>10</v>
      </c>
      <c r="C413" s="9">
        <v>1690</v>
      </c>
      <c r="D413" s="9">
        <v>0.69299999999999995</v>
      </c>
      <c r="E413" s="9">
        <v>0.72599999999999998</v>
      </c>
      <c r="F413" s="9">
        <v>0.54400000000000004</v>
      </c>
      <c r="G413" s="9">
        <v>30584.41</v>
      </c>
      <c r="H413" s="10">
        <v>44</v>
      </c>
    </row>
    <row r="414" spans="1:8" x14ac:dyDescent="0.25">
      <c r="A414" s="11" t="s">
        <v>445</v>
      </c>
      <c r="B414" s="12" t="s">
        <v>24</v>
      </c>
      <c r="C414" s="12">
        <v>8322</v>
      </c>
      <c r="D414" s="12">
        <v>0.68500000000000005</v>
      </c>
      <c r="E414" s="12">
        <v>0.68300000000000005</v>
      </c>
      <c r="F414" s="12">
        <v>0.58799999999999997</v>
      </c>
      <c r="G414" s="12">
        <v>14113.49</v>
      </c>
      <c r="H414" s="13">
        <v>138</v>
      </c>
    </row>
    <row r="415" spans="1:8" x14ac:dyDescent="0.25">
      <c r="A415" s="8" t="s">
        <v>446</v>
      </c>
      <c r="B415" s="9" t="s">
        <v>16</v>
      </c>
      <c r="C415" s="9">
        <v>2561</v>
      </c>
      <c r="D415" s="9">
        <v>0.77700000000000002</v>
      </c>
      <c r="E415" s="9">
        <v>0.79</v>
      </c>
      <c r="F415" s="9">
        <v>0.69299999999999995</v>
      </c>
      <c r="G415" s="9">
        <v>32342.23</v>
      </c>
      <c r="H415" s="10">
        <v>55</v>
      </c>
    </row>
    <row r="416" spans="1:8" x14ac:dyDescent="0.25">
      <c r="A416" s="11" t="s">
        <v>447</v>
      </c>
      <c r="B416" s="12" t="s">
        <v>14</v>
      </c>
      <c r="C416" s="12">
        <v>3204</v>
      </c>
      <c r="D416" s="12">
        <v>0.74199999999999999</v>
      </c>
      <c r="E416" s="12">
        <v>0.73899999999999999</v>
      </c>
      <c r="F416" s="12">
        <v>0.64800000000000002</v>
      </c>
      <c r="G416" s="12">
        <v>27143.23</v>
      </c>
      <c r="H416" s="13">
        <v>74</v>
      </c>
    </row>
    <row r="417" spans="1:8" x14ac:dyDescent="0.25">
      <c r="A417" s="8" t="s">
        <v>448</v>
      </c>
      <c r="B417" s="9" t="s">
        <v>14</v>
      </c>
      <c r="C417" s="9">
        <v>2740</v>
      </c>
      <c r="D417" s="9">
        <v>0.75</v>
      </c>
      <c r="E417" s="9">
        <v>0.754</v>
      </c>
      <c r="F417" s="9">
        <v>0.65300000000000002</v>
      </c>
      <c r="G417" s="9">
        <v>52062.77</v>
      </c>
      <c r="H417" s="10">
        <v>92</v>
      </c>
    </row>
    <row r="418" spans="1:8" x14ac:dyDescent="0.25">
      <c r="A418" s="11" t="s">
        <v>449</v>
      </c>
      <c r="B418" s="12" t="s">
        <v>7</v>
      </c>
      <c r="C418" s="12">
        <v>1119</v>
      </c>
      <c r="D418" s="12">
        <v>0.73</v>
      </c>
      <c r="E418" s="12">
        <v>0.73199999999999998</v>
      </c>
      <c r="F418" s="12">
        <v>0.63900000000000001</v>
      </c>
      <c r="G418" s="12">
        <v>31815.57</v>
      </c>
      <c r="H418" s="13">
        <v>19</v>
      </c>
    </row>
    <row r="419" spans="1:8" x14ac:dyDescent="0.25">
      <c r="A419" s="8" t="s">
        <v>450</v>
      </c>
      <c r="B419" s="9" t="s">
        <v>16</v>
      </c>
      <c r="C419" s="9">
        <v>1646</v>
      </c>
      <c r="D419" s="9">
        <v>0.72099999999999997</v>
      </c>
      <c r="E419" s="9">
        <v>0.72699999999999998</v>
      </c>
      <c r="F419" s="9">
        <v>0.62</v>
      </c>
      <c r="G419" s="9">
        <v>38950.04</v>
      </c>
      <c r="H419" s="10">
        <v>36</v>
      </c>
    </row>
    <row r="420" spans="1:8" x14ac:dyDescent="0.25">
      <c r="A420" s="11" t="s">
        <v>451</v>
      </c>
      <c r="B420" s="12" t="s">
        <v>7</v>
      </c>
      <c r="C420" s="12">
        <v>9637</v>
      </c>
      <c r="D420" s="12">
        <v>0.70299999999999996</v>
      </c>
      <c r="E420" s="12">
        <v>0.65900000000000003</v>
      </c>
      <c r="F420" s="12">
        <v>0.64700000000000002</v>
      </c>
      <c r="G420" s="12">
        <v>8074.58</v>
      </c>
      <c r="H420" s="13">
        <v>70</v>
      </c>
    </row>
    <row r="421" spans="1:8" x14ac:dyDescent="0.25">
      <c r="A421" s="8" t="s">
        <v>452</v>
      </c>
      <c r="B421" s="9" t="s">
        <v>7</v>
      </c>
      <c r="C421" s="9">
        <v>2293</v>
      </c>
      <c r="D421" s="9">
        <v>0.75</v>
      </c>
      <c r="E421" s="9">
        <v>0.745</v>
      </c>
      <c r="F421" s="9">
        <v>0.68100000000000005</v>
      </c>
      <c r="G421" s="9">
        <v>19388.740000000002</v>
      </c>
      <c r="H421" s="10">
        <v>29</v>
      </c>
    </row>
    <row r="422" spans="1:8" x14ac:dyDescent="0.25">
      <c r="A422" s="11" t="s">
        <v>453</v>
      </c>
      <c r="B422" s="12" t="s">
        <v>14</v>
      </c>
      <c r="C422" s="12">
        <v>643</v>
      </c>
      <c r="D422" s="12">
        <v>0.76500000000000001</v>
      </c>
      <c r="E422" s="12">
        <v>0.78400000000000003</v>
      </c>
      <c r="F422" s="12">
        <v>0.67300000000000004</v>
      </c>
      <c r="G422" s="12">
        <v>59656.17</v>
      </c>
      <c r="H422" s="13">
        <v>22</v>
      </c>
    </row>
    <row r="423" spans="1:8" x14ac:dyDescent="0.25">
      <c r="A423" s="8" t="s">
        <v>454</v>
      </c>
      <c r="B423" s="9" t="s">
        <v>82</v>
      </c>
      <c r="C423" s="9">
        <v>6005</v>
      </c>
      <c r="D423" s="9">
        <v>0.70099999999999996</v>
      </c>
      <c r="E423" s="9">
        <v>0.66700000000000004</v>
      </c>
      <c r="F423" s="9">
        <v>0.628</v>
      </c>
      <c r="G423" s="9">
        <v>14482.69</v>
      </c>
      <c r="H423" s="10">
        <v>69</v>
      </c>
    </row>
    <row r="424" spans="1:8" x14ac:dyDescent="0.25">
      <c r="A424" s="11" t="s">
        <v>455</v>
      </c>
      <c r="B424" s="12" t="s">
        <v>7</v>
      </c>
      <c r="C424" s="12">
        <v>2993</v>
      </c>
      <c r="D424" s="12">
        <v>0.73</v>
      </c>
      <c r="E424" s="12">
        <v>0.72699999999999998</v>
      </c>
      <c r="F424" s="12">
        <v>0.65400000000000003</v>
      </c>
      <c r="G424" s="12">
        <v>25674.73</v>
      </c>
      <c r="H424" s="13">
        <v>38</v>
      </c>
    </row>
    <row r="425" spans="1:8" x14ac:dyDescent="0.25">
      <c r="A425" s="8" t="s">
        <v>456</v>
      </c>
      <c r="B425" s="9" t="s">
        <v>14</v>
      </c>
      <c r="C425" s="9">
        <v>3249</v>
      </c>
      <c r="D425" s="9">
        <v>0.74</v>
      </c>
      <c r="E425" s="9">
        <v>0.72</v>
      </c>
      <c r="F425" s="9">
        <v>0.66400000000000003</v>
      </c>
      <c r="G425" s="9">
        <v>23689.07</v>
      </c>
      <c r="H425" s="10">
        <v>77</v>
      </c>
    </row>
    <row r="426" spans="1:8" x14ac:dyDescent="0.25">
      <c r="A426" s="11" t="s">
        <v>457</v>
      </c>
      <c r="B426" s="12" t="s">
        <v>16</v>
      </c>
      <c r="C426" s="12">
        <v>1653</v>
      </c>
      <c r="D426" s="12">
        <v>0.76400000000000001</v>
      </c>
      <c r="E426" s="12">
        <v>0.753</v>
      </c>
      <c r="F426" s="12">
        <v>0.68</v>
      </c>
      <c r="G426" s="12">
        <v>77067.59</v>
      </c>
      <c r="H426" s="13">
        <v>46</v>
      </c>
    </row>
    <row r="427" spans="1:8" x14ac:dyDescent="0.25">
      <c r="A427" s="8" t="s">
        <v>458</v>
      </c>
      <c r="B427" s="9" t="s">
        <v>19</v>
      </c>
      <c r="C427" s="9">
        <v>7083</v>
      </c>
      <c r="D427" s="9">
        <v>0.69</v>
      </c>
      <c r="E427" s="9">
        <v>0.65600000000000003</v>
      </c>
      <c r="F427" s="9">
        <v>0.628</v>
      </c>
      <c r="G427" s="9">
        <v>9506.73</v>
      </c>
      <c r="H427" s="10">
        <v>78</v>
      </c>
    </row>
    <row r="428" spans="1:8" x14ac:dyDescent="0.25">
      <c r="A428" s="11" t="s">
        <v>459</v>
      </c>
      <c r="B428" s="12" t="s">
        <v>22</v>
      </c>
      <c r="C428" s="12">
        <v>2965</v>
      </c>
      <c r="D428" s="12">
        <v>0.755</v>
      </c>
      <c r="E428" s="12">
        <v>0.747</v>
      </c>
      <c r="F428" s="12">
        <v>0.68500000000000005</v>
      </c>
      <c r="G428" s="12">
        <v>31698.92</v>
      </c>
      <c r="H428" s="13">
        <v>57</v>
      </c>
    </row>
    <row r="429" spans="1:8" x14ac:dyDescent="0.25">
      <c r="A429" s="8" t="s">
        <v>460</v>
      </c>
      <c r="B429" s="9" t="s">
        <v>49</v>
      </c>
      <c r="C429" s="9">
        <v>10806</v>
      </c>
      <c r="D429" s="9">
        <v>0.67</v>
      </c>
      <c r="E429" s="9">
        <v>0.65400000000000003</v>
      </c>
      <c r="F429" s="9">
        <v>0.58199999999999996</v>
      </c>
      <c r="G429" s="9">
        <v>18709.66</v>
      </c>
      <c r="H429" s="10">
        <v>146</v>
      </c>
    </row>
    <row r="430" spans="1:8" x14ac:dyDescent="0.25">
      <c r="A430" s="11" t="s">
        <v>461</v>
      </c>
      <c r="B430" s="12" t="s">
        <v>7</v>
      </c>
      <c r="C430" s="12">
        <v>2567</v>
      </c>
      <c r="D430" s="12">
        <v>0.73299999999999998</v>
      </c>
      <c r="E430" s="12">
        <v>0.71299999999999997</v>
      </c>
      <c r="F430" s="12">
        <v>0.63900000000000001</v>
      </c>
      <c r="G430" s="12">
        <v>40134.15</v>
      </c>
      <c r="H430" s="13">
        <v>35</v>
      </c>
    </row>
    <row r="431" spans="1:8" x14ac:dyDescent="0.25">
      <c r="A431" s="8" t="s">
        <v>462</v>
      </c>
      <c r="B431" s="9" t="s">
        <v>16</v>
      </c>
      <c r="C431" s="9">
        <v>4932</v>
      </c>
      <c r="D431" s="9">
        <v>0.68799999999999994</v>
      </c>
      <c r="E431" s="9">
        <v>0.67700000000000005</v>
      </c>
      <c r="F431" s="9">
        <v>0.59199999999999997</v>
      </c>
      <c r="G431" s="9">
        <v>23398.53</v>
      </c>
      <c r="H431" s="10">
        <v>83</v>
      </c>
    </row>
    <row r="432" spans="1:8" x14ac:dyDescent="0.25">
      <c r="A432" s="11" t="s">
        <v>463</v>
      </c>
      <c r="B432" s="12" t="s">
        <v>7</v>
      </c>
      <c r="C432" s="12">
        <v>1749</v>
      </c>
      <c r="D432" s="12">
        <v>0.755</v>
      </c>
      <c r="E432" s="12">
        <v>0.73499999999999999</v>
      </c>
      <c r="F432" s="12">
        <v>0.70599999999999996</v>
      </c>
      <c r="G432" s="12">
        <v>30760.41</v>
      </c>
      <c r="H432" s="13">
        <v>23</v>
      </c>
    </row>
    <row r="433" spans="1:8" x14ac:dyDescent="0.25">
      <c r="A433" s="8" t="s">
        <v>464</v>
      </c>
      <c r="B433" s="9" t="s">
        <v>10</v>
      </c>
      <c r="C433" s="9">
        <v>3668</v>
      </c>
      <c r="D433" s="9">
        <v>0.71</v>
      </c>
      <c r="E433" s="9">
        <v>0.71399999999999997</v>
      </c>
      <c r="F433" s="9">
        <v>0.621</v>
      </c>
      <c r="G433" s="9">
        <v>26152.13</v>
      </c>
      <c r="H433" s="10">
        <v>119</v>
      </c>
    </row>
    <row r="434" spans="1:8" x14ac:dyDescent="0.25">
      <c r="A434" s="11" t="s">
        <v>465</v>
      </c>
      <c r="B434" s="12" t="s">
        <v>7</v>
      </c>
      <c r="C434" s="12">
        <v>1479</v>
      </c>
      <c r="D434" s="12">
        <v>0.71</v>
      </c>
      <c r="E434" s="12">
        <v>0.7</v>
      </c>
      <c r="F434" s="12">
        <v>0.61399999999999999</v>
      </c>
      <c r="G434" s="12">
        <v>20750.45</v>
      </c>
      <c r="H434" s="13">
        <v>73</v>
      </c>
    </row>
    <row r="435" spans="1:8" x14ac:dyDescent="0.25">
      <c r="A435" s="8" t="s">
        <v>466</v>
      </c>
      <c r="B435" s="9" t="s">
        <v>22</v>
      </c>
      <c r="C435" s="9">
        <v>4442</v>
      </c>
      <c r="D435" s="9">
        <v>0.73</v>
      </c>
      <c r="E435" s="9">
        <v>0.72599999999999998</v>
      </c>
      <c r="F435" s="9">
        <v>0.65700000000000003</v>
      </c>
      <c r="G435" s="9">
        <v>44278</v>
      </c>
      <c r="H435" s="10">
        <v>64</v>
      </c>
    </row>
    <row r="436" spans="1:8" x14ac:dyDescent="0.25">
      <c r="A436" s="11" t="s">
        <v>467</v>
      </c>
      <c r="B436" s="12" t="s">
        <v>10</v>
      </c>
      <c r="C436" s="12">
        <v>1507</v>
      </c>
      <c r="D436" s="12">
        <v>0.72799999999999998</v>
      </c>
      <c r="E436" s="12">
        <v>0.75</v>
      </c>
      <c r="F436" s="12">
        <v>0.624</v>
      </c>
      <c r="G436" s="12">
        <v>46566.38</v>
      </c>
      <c r="H436" s="13">
        <v>26</v>
      </c>
    </row>
    <row r="437" spans="1:8" x14ac:dyDescent="0.25">
      <c r="A437" s="8" t="s">
        <v>468</v>
      </c>
      <c r="B437" s="9" t="s">
        <v>7</v>
      </c>
      <c r="C437" s="9">
        <v>1240</v>
      </c>
      <c r="D437" s="9">
        <v>0.75800000000000001</v>
      </c>
      <c r="E437" s="9">
        <v>0.74</v>
      </c>
      <c r="F437" s="9">
        <v>0.69899999999999995</v>
      </c>
      <c r="G437" s="9">
        <v>20256.689999999999</v>
      </c>
      <c r="H437" s="10">
        <v>44</v>
      </c>
    </row>
    <row r="438" spans="1:8" x14ac:dyDescent="0.25">
      <c r="A438" s="11" t="s">
        <v>469</v>
      </c>
      <c r="B438" s="12" t="s">
        <v>16</v>
      </c>
      <c r="C438" s="12">
        <v>4618</v>
      </c>
      <c r="D438" s="12">
        <v>0.73</v>
      </c>
      <c r="E438" s="12">
        <v>0.73099999999999998</v>
      </c>
      <c r="F438" s="12">
        <v>0.63400000000000001</v>
      </c>
      <c r="G438" s="12">
        <v>18893.259999999998</v>
      </c>
      <c r="H438" s="13">
        <v>117</v>
      </c>
    </row>
    <row r="439" spans="1:8" x14ac:dyDescent="0.25">
      <c r="A439" s="8" t="s">
        <v>470</v>
      </c>
      <c r="B439" s="9" t="s">
        <v>19</v>
      </c>
      <c r="C439" s="9">
        <v>3984</v>
      </c>
      <c r="D439" s="9">
        <v>0.66</v>
      </c>
      <c r="E439" s="9">
        <v>0.63200000000000001</v>
      </c>
      <c r="F439" s="9">
        <v>0.57099999999999995</v>
      </c>
      <c r="G439" s="9">
        <v>15161.18</v>
      </c>
      <c r="H439" s="10">
        <v>72</v>
      </c>
    </row>
    <row r="440" spans="1:8" x14ac:dyDescent="0.25">
      <c r="A440" s="11" t="s">
        <v>471</v>
      </c>
      <c r="B440" s="12" t="s">
        <v>16</v>
      </c>
      <c r="C440" s="12">
        <v>3119</v>
      </c>
      <c r="D440" s="12">
        <v>0.77500000000000002</v>
      </c>
      <c r="E440" s="12">
        <v>0.75800000000000001</v>
      </c>
      <c r="F440" s="12">
        <v>0.69599999999999995</v>
      </c>
      <c r="G440" s="12">
        <v>19391.080000000002</v>
      </c>
      <c r="H440" s="13">
        <v>117</v>
      </c>
    </row>
    <row r="441" spans="1:8" x14ac:dyDescent="0.25">
      <c r="A441" s="8" t="s">
        <v>472</v>
      </c>
      <c r="B441" s="9" t="s">
        <v>19</v>
      </c>
      <c r="C441" s="9">
        <v>4069</v>
      </c>
      <c r="D441" s="9">
        <v>0.68</v>
      </c>
      <c r="E441" s="9">
        <v>0.63</v>
      </c>
      <c r="F441" s="9">
        <v>0.61899999999999999</v>
      </c>
      <c r="G441" s="9">
        <v>15520.94</v>
      </c>
      <c r="H441" s="10">
        <v>62</v>
      </c>
    </row>
    <row r="442" spans="1:8" x14ac:dyDescent="0.25">
      <c r="A442" s="11" t="s">
        <v>473</v>
      </c>
      <c r="B442" s="12" t="s">
        <v>14</v>
      </c>
      <c r="C442" s="12">
        <v>1399</v>
      </c>
      <c r="D442" s="12">
        <v>0.76400000000000001</v>
      </c>
      <c r="E442" s="12">
        <v>0.78300000000000003</v>
      </c>
      <c r="F442" s="12">
        <v>0.66200000000000003</v>
      </c>
      <c r="G442" s="12">
        <v>51082.22</v>
      </c>
      <c r="H442" s="13">
        <v>40</v>
      </c>
    </row>
    <row r="443" spans="1:8" x14ac:dyDescent="0.25">
      <c r="A443" s="8" t="s">
        <v>474</v>
      </c>
      <c r="B443" s="9" t="s">
        <v>7</v>
      </c>
      <c r="C443" s="9">
        <v>1576</v>
      </c>
      <c r="D443" s="9">
        <v>0.76</v>
      </c>
      <c r="E443" s="9">
        <v>0.73899999999999999</v>
      </c>
      <c r="F443" s="9">
        <v>0.69299999999999995</v>
      </c>
      <c r="G443" s="9">
        <v>91873.77</v>
      </c>
      <c r="H443" s="10">
        <v>23</v>
      </c>
    </row>
    <row r="444" spans="1:8" x14ac:dyDescent="0.25">
      <c r="A444" s="11" t="s">
        <v>475</v>
      </c>
      <c r="B444" s="12" t="s">
        <v>7</v>
      </c>
      <c r="C444" s="12">
        <v>1388</v>
      </c>
      <c r="D444" s="12">
        <v>0.72499999999999998</v>
      </c>
      <c r="E444" s="12">
        <v>0.72499999999999998</v>
      </c>
      <c r="F444" s="12">
        <v>0.61599999999999999</v>
      </c>
      <c r="G444" s="12">
        <v>25595.29</v>
      </c>
      <c r="H444" s="13">
        <v>11</v>
      </c>
    </row>
    <row r="445" spans="1:8" x14ac:dyDescent="0.25">
      <c r="A445" s="8" t="s">
        <v>476</v>
      </c>
      <c r="B445" s="9" t="s">
        <v>16</v>
      </c>
      <c r="C445" s="9">
        <v>3493</v>
      </c>
      <c r="D445" s="9">
        <v>0.71299999999999997</v>
      </c>
      <c r="E445" s="9">
        <v>0.68899999999999995</v>
      </c>
      <c r="F445" s="9">
        <v>0.61699999999999999</v>
      </c>
      <c r="G445" s="9">
        <v>17057.93</v>
      </c>
      <c r="H445" s="10">
        <v>51</v>
      </c>
    </row>
    <row r="446" spans="1:8" x14ac:dyDescent="0.25">
      <c r="A446" s="11" t="s">
        <v>477</v>
      </c>
      <c r="B446" s="12" t="s">
        <v>14</v>
      </c>
      <c r="C446" s="12">
        <v>1691</v>
      </c>
      <c r="D446" s="12">
        <v>0.75</v>
      </c>
      <c r="E446" s="12">
        <v>0.76900000000000002</v>
      </c>
      <c r="F446" s="12">
        <v>0.64600000000000002</v>
      </c>
      <c r="G446" s="12">
        <v>29614.09</v>
      </c>
      <c r="H446" s="13">
        <v>35</v>
      </c>
    </row>
    <row r="447" spans="1:8" x14ac:dyDescent="0.25">
      <c r="A447" s="8" t="s">
        <v>478</v>
      </c>
      <c r="B447" s="9" t="s">
        <v>7</v>
      </c>
      <c r="C447" s="9">
        <v>2392</v>
      </c>
      <c r="D447" s="9">
        <v>0.73799999999999999</v>
      </c>
      <c r="E447" s="9">
        <v>0.71699999999999997</v>
      </c>
      <c r="F447" s="9">
        <v>0.67800000000000005</v>
      </c>
      <c r="G447" s="9">
        <v>87725.88</v>
      </c>
      <c r="H447" s="10">
        <v>18</v>
      </c>
    </row>
    <row r="448" spans="1:8" x14ac:dyDescent="0.25">
      <c r="A448" s="11" t="s">
        <v>479</v>
      </c>
      <c r="B448" s="12" t="s">
        <v>10</v>
      </c>
      <c r="C448" s="12">
        <v>4603</v>
      </c>
      <c r="D448" s="12">
        <v>0.71</v>
      </c>
      <c r="E448" s="12">
        <v>0.72099999999999997</v>
      </c>
      <c r="F448" s="12">
        <v>0.626</v>
      </c>
      <c r="G448" s="12">
        <v>20714.330000000002</v>
      </c>
      <c r="H448" s="13">
        <v>97</v>
      </c>
    </row>
    <row r="449" spans="1:8" x14ac:dyDescent="0.25">
      <c r="A449" s="8" t="s">
        <v>480</v>
      </c>
      <c r="B449" s="9" t="s">
        <v>7</v>
      </c>
      <c r="C449" s="9">
        <v>2175</v>
      </c>
      <c r="D449" s="9">
        <v>0.73799999999999999</v>
      </c>
      <c r="E449" s="9">
        <v>0.7</v>
      </c>
      <c r="F449" s="9">
        <v>0.68899999999999995</v>
      </c>
      <c r="G449" s="9">
        <v>22328.98</v>
      </c>
      <c r="H449" s="10">
        <v>52</v>
      </c>
    </row>
    <row r="450" spans="1:8" x14ac:dyDescent="0.25">
      <c r="A450" s="11" t="s">
        <v>481</v>
      </c>
      <c r="B450" s="12" t="s">
        <v>7</v>
      </c>
      <c r="C450" s="12">
        <v>1296</v>
      </c>
      <c r="D450" s="12">
        <v>0.76300000000000001</v>
      </c>
      <c r="E450" s="12">
        <v>0.72699999999999998</v>
      </c>
      <c r="F450" s="12">
        <v>0.72599999999999998</v>
      </c>
      <c r="G450" s="12">
        <v>38069.46</v>
      </c>
      <c r="H450" s="13">
        <v>24</v>
      </c>
    </row>
    <row r="451" spans="1:8" x14ac:dyDescent="0.25">
      <c r="A451" s="8" t="s">
        <v>482</v>
      </c>
      <c r="B451" s="9" t="s">
        <v>33</v>
      </c>
      <c r="C451" s="9">
        <v>1790</v>
      </c>
      <c r="D451" s="9">
        <v>0.73</v>
      </c>
      <c r="E451" s="9">
        <v>0.73899999999999999</v>
      </c>
      <c r="F451" s="9">
        <v>0.621</v>
      </c>
      <c r="G451" s="9">
        <v>27621.32</v>
      </c>
      <c r="H451" s="10">
        <v>59</v>
      </c>
    </row>
    <row r="452" spans="1:8" x14ac:dyDescent="0.25">
      <c r="A452" s="11" t="s">
        <v>483</v>
      </c>
      <c r="B452" s="12" t="s">
        <v>16</v>
      </c>
      <c r="C452" s="12">
        <v>2185</v>
      </c>
      <c r="D452" s="12">
        <v>0.72599999999999998</v>
      </c>
      <c r="E452" s="12">
        <v>0.69599999999999995</v>
      </c>
      <c r="F452" s="12">
        <v>0.63500000000000001</v>
      </c>
      <c r="G452" s="12">
        <v>18448.490000000002</v>
      </c>
      <c r="H452" s="13">
        <v>31</v>
      </c>
    </row>
    <row r="453" spans="1:8" x14ac:dyDescent="0.25">
      <c r="A453" s="8" t="s">
        <v>484</v>
      </c>
      <c r="B453" s="9" t="s">
        <v>14</v>
      </c>
      <c r="C453" s="9">
        <v>2673</v>
      </c>
      <c r="D453" s="9">
        <v>0.77</v>
      </c>
      <c r="E453" s="9">
        <v>0.75600000000000001</v>
      </c>
      <c r="F453" s="9">
        <v>0.70699999999999996</v>
      </c>
      <c r="G453" s="9">
        <v>42532.6</v>
      </c>
      <c r="H453" s="10">
        <v>77</v>
      </c>
    </row>
    <row r="454" spans="1:8" x14ac:dyDescent="0.25">
      <c r="A454" s="11" t="s">
        <v>485</v>
      </c>
      <c r="B454" s="12" t="s">
        <v>14</v>
      </c>
      <c r="C454" s="12">
        <v>11495</v>
      </c>
      <c r="D454" s="12">
        <v>0.72</v>
      </c>
      <c r="E454" s="12">
        <v>0.72</v>
      </c>
      <c r="F454" s="12">
        <v>0.59099999999999997</v>
      </c>
      <c r="G454" s="12">
        <v>13126.06</v>
      </c>
      <c r="H454" s="13">
        <v>184</v>
      </c>
    </row>
    <row r="455" spans="1:8" x14ac:dyDescent="0.25">
      <c r="A455" s="8" t="s">
        <v>486</v>
      </c>
      <c r="B455" s="9" t="s">
        <v>16</v>
      </c>
      <c r="C455" s="9">
        <v>1652</v>
      </c>
      <c r="D455" s="9">
        <v>0.747</v>
      </c>
      <c r="E455" s="9">
        <v>0.73</v>
      </c>
      <c r="F455" s="9">
        <v>0.67400000000000004</v>
      </c>
      <c r="G455" s="9">
        <v>52175.19</v>
      </c>
      <c r="H455" s="10">
        <v>24</v>
      </c>
    </row>
    <row r="456" spans="1:8" x14ac:dyDescent="0.25">
      <c r="A456" s="11" t="s">
        <v>487</v>
      </c>
      <c r="B456" s="12" t="s">
        <v>7</v>
      </c>
      <c r="C456" s="12">
        <v>1409</v>
      </c>
      <c r="D456" s="12">
        <v>0.77700000000000002</v>
      </c>
      <c r="E456" s="12">
        <v>0.752</v>
      </c>
      <c r="F456" s="12">
        <v>0.71699999999999997</v>
      </c>
      <c r="G456" s="12">
        <v>34431.94</v>
      </c>
      <c r="H456" s="13">
        <v>30</v>
      </c>
    </row>
    <row r="457" spans="1:8" x14ac:dyDescent="0.25">
      <c r="A457" s="8" t="s">
        <v>488</v>
      </c>
      <c r="B457" s="9" t="s">
        <v>14</v>
      </c>
      <c r="C457" s="9">
        <v>2172</v>
      </c>
      <c r="D457" s="9">
        <v>0.74299999999999999</v>
      </c>
      <c r="E457" s="9">
        <v>0.75600000000000001</v>
      </c>
      <c r="F457" s="9">
        <v>0.63700000000000001</v>
      </c>
      <c r="G457" s="9">
        <v>27330.71</v>
      </c>
      <c r="H457" s="10">
        <v>43</v>
      </c>
    </row>
    <row r="458" spans="1:8" x14ac:dyDescent="0.25">
      <c r="A458" s="11" t="s">
        <v>489</v>
      </c>
      <c r="B458" s="12" t="s">
        <v>14</v>
      </c>
      <c r="C458" s="12">
        <v>2024</v>
      </c>
      <c r="D458" s="12">
        <v>0.77</v>
      </c>
      <c r="E458" s="12">
        <v>0.746</v>
      </c>
      <c r="F458" s="12">
        <v>0.68200000000000005</v>
      </c>
      <c r="G458" s="12">
        <v>23542.16</v>
      </c>
      <c r="H458" s="13">
        <v>47</v>
      </c>
    </row>
    <row r="459" spans="1:8" x14ac:dyDescent="0.25">
      <c r="A459" s="8" t="s">
        <v>490</v>
      </c>
      <c r="B459" s="9" t="s">
        <v>19</v>
      </c>
      <c r="C459" s="9">
        <v>3670</v>
      </c>
      <c r="D459" s="9">
        <v>0.65</v>
      </c>
      <c r="E459" s="9">
        <v>0.61399999999999999</v>
      </c>
      <c r="F459" s="9">
        <v>0.57599999999999996</v>
      </c>
      <c r="G459" s="9">
        <v>65271.07</v>
      </c>
      <c r="H459" s="10">
        <v>35</v>
      </c>
    </row>
    <row r="460" spans="1:8" x14ac:dyDescent="0.25">
      <c r="A460" s="11" t="s">
        <v>491</v>
      </c>
      <c r="B460" s="12" t="s">
        <v>24</v>
      </c>
      <c r="C460" s="12">
        <v>7290</v>
      </c>
      <c r="D460" s="12">
        <v>0.67500000000000004</v>
      </c>
      <c r="E460" s="12">
        <v>0.64100000000000001</v>
      </c>
      <c r="F460" s="12">
        <v>0.59099999999999997</v>
      </c>
      <c r="G460" s="12">
        <v>37043.879999999997</v>
      </c>
      <c r="H460" s="13">
        <v>58</v>
      </c>
    </row>
    <row r="461" spans="1:8" x14ac:dyDescent="0.25">
      <c r="A461" s="8" t="s">
        <v>492</v>
      </c>
      <c r="B461" s="9" t="s">
        <v>14</v>
      </c>
      <c r="C461" s="9">
        <v>1116</v>
      </c>
      <c r="D461" s="9">
        <v>0.7</v>
      </c>
      <c r="E461" s="9">
        <v>0.69899999999999995</v>
      </c>
      <c r="F461" s="9">
        <v>0.58499999999999996</v>
      </c>
      <c r="G461" s="9">
        <v>21856.5</v>
      </c>
      <c r="H461" s="10">
        <v>41</v>
      </c>
    </row>
    <row r="462" spans="1:8" x14ac:dyDescent="0.25">
      <c r="A462" s="11" t="s">
        <v>493</v>
      </c>
      <c r="B462" s="12" t="s">
        <v>7</v>
      </c>
      <c r="C462" s="12">
        <v>985</v>
      </c>
      <c r="D462" s="12">
        <v>0.81200000000000006</v>
      </c>
      <c r="E462" s="12">
        <v>0.78600000000000003</v>
      </c>
      <c r="F462" s="12">
        <v>0.78200000000000003</v>
      </c>
      <c r="G462" s="12">
        <v>21499.82</v>
      </c>
      <c r="H462" s="13">
        <v>31</v>
      </c>
    </row>
    <row r="463" spans="1:8" x14ac:dyDescent="0.25">
      <c r="A463" s="8" t="s">
        <v>494</v>
      </c>
      <c r="B463" s="9" t="s">
        <v>7</v>
      </c>
      <c r="C463" s="9">
        <v>1724</v>
      </c>
      <c r="D463" s="9">
        <v>0.71</v>
      </c>
      <c r="E463" s="9">
        <v>0.71599999999999997</v>
      </c>
      <c r="F463" s="9">
        <v>0.60399999999999998</v>
      </c>
      <c r="G463" s="9">
        <v>38855.69</v>
      </c>
      <c r="H463" s="10">
        <v>35</v>
      </c>
    </row>
    <row r="464" spans="1:8" x14ac:dyDescent="0.25">
      <c r="A464" s="11" t="s">
        <v>495</v>
      </c>
      <c r="B464" s="12" t="s">
        <v>14</v>
      </c>
      <c r="C464" s="12">
        <v>4011</v>
      </c>
      <c r="D464" s="12">
        <v>0.71099999999999997</v>
      </c>
      <c r="E464" s="12">
        <v>0.72199999999999998</v>
      </c>
      <c r="F464" s="12">
        <v>0.59799999999999998</v>
      </c>
      <c r="G464" s="12">
        <v>37456.519999999997</v>
      </c>
      <c r="H464" s="13">
        <v>61</v>
      </c>
    </row>
    <row r="465" spans="1:8" x14ac:dyDescent="0.25">
      <c r="A465" s="8" t="s">
        <v>496</v>
      </c>
      <c r="B465" s="9" t="s">
        <v>7</v>
      </c>
      <c r="C465" s="9">
        <v>1412</v>
      </c>
      <c r="D465" s="9">
        <v>0.76800000000000002</v>
      </c>
      <c r="E465" s="9">
        <v>0.80900000000000005</v>
      </c>
      <c r="F465" s="9">
        <v>0.67100000000000004</v>
      </c>
      <c r="G465" s="9">
        <v>36465.620000000003</v>
      </c>
      <c r="H465" s="10">
        <v>35</v>
      </c>
    </row>
    <row r="466" spans="1:8" x14ac:dyDescent="0.25">
      <c r="A466" s="11" t="s">
        <v>497</v>
      </c>
      <c r="B466" s="12" t="s">
        <v>16</v>
      </c>
      <c r="C466" s="12">
        <v>2223</v>
      </c>
      <c r="D466" s="12">
        <v>0.71099999999999997</v>
      </c>
      <c r="E466" s="12">
        <v>0.70599999999999996</v>
      </c>
      <c r="F466" s="12">
        <v>0.58599999999999997</v>
      </c>
      <c r="G466" s="12">
        <v>17245.78</v>
      </c>
      <c r="H466" s="13">
        <v>38</v>
      </c>
    </row>
    <row r="467" spans="1:8" x14ac:dyDescent="0.25">
      <c r="A467" s="8" t="s">
        <v>498</v>
      </c>
      <c r="B467" s="9" t="s">
        <v>24</v>
      </c>
      <c r="C467" s="9">
        <v>3831</v>
      </c>
      <c r="D467" s="9">
        <v>0.69099999999999995</v>
      </c>
      <c r="E467" s="9">
        <v>0.65200000000000002</v>
      </c>
      <c r="F467" s="9">
        <v>0.61599999999999999</v>
      </c>
      <c r="G467" s="9">
        <v>38581.15</v>
      </c>
      <c r="H467" s="10">
        <v>36</v>
      </c>
    </row>
    <row r="468" spans="1:8" x14ac:dyDescent="0.25">
      <c r="A468" s="11" t="s">
        <v>499</v>
      </c>
      <c r="B468" s="12" t="s">
        <v>7</v>
      </c>
      <c r="C468" s="12">
        <v>1576</v>
      </c>
      <c r="D468" s="12">
        <v>0.76300000000000001</v>
      </c>
      <c r="E468" s="12">
        <v>0.749</v>
      </c>
      <c r="F468" s="12">
        <v>0.70799999999999996</v>
      </c>
      <c r="G468" s="12">
        <v>17767.62</v>
      </c>
      <c r="H468" s="13">
        <v>25</v>
      </c>
    </row>
    <row r="469" spans="1:8" x14ac:dyDescent="0.25">
      <c r="A469" s="8" t="s">
        <v>500</v>
      </c>
      <c r="B469" s="9" t="s">
        <v>64</v>
      </c>
      <c r="C469" s="9">
        <v>4348</v>
      </c>
      <c r="D469" s="9">
        <v>0.752</v>
      </c>
      <c r="E469" s="9">
        <v>0.71699999999999997</v>
      </c>
      <c r="F469" s="9">
        <v>0.70699999999999996</v>
      </c>
      <c r="G469" s="9">
        <v>47644.02</v>
      </c>
      <c r="H469" s="10">
        <v>114</v>
      </c>
    </row>
    <row r="470" spans="1:8" x14ac:dyDescent="0.25">
      <c r="A470" s="11" t="s">
        <v>501</v>
      </c>
      <c r="B470" s="12" t="s">
        <v>24</v>
      </c>
      <c r="C470" s="12">
        <v>8398</v>
      </c>
      <c r="D470" s="12">
        <v>0.66500000000000004</v>
      </c>
      <c r="E470" s="12">
        <v>0.65600000000000003</v>
      </c>
      <c r="F470" s="12">
        <v>0.56799999999999995</v>
      </c>
      <c r="G470" s="12">
        <v>15062.91</v>
      </c>
      <c r="H470" s="13">
        <v>91</v>
      </c>
    </row>
    <row r="471" spans="1:8" x14ac:dyDescent="0.25">
      <c r="A471" s="8" t="s">
        <v>502</v>
      </c>
      <c r="B471" s="9" t="s">
        <v>7</v>
      </c>
      <c r="C471" s="9">
        <v>906</v>
      </c>
      <c r="D471" s="9">
        <v>0.746</v>
      </c>
      <c r="E471" s="9">
        <v>0.72699999999999998</v>
      </c>
      <c r="F471" s="9">
        <v>0.70199999999999996</v>
      </c>
      <c r="G471" s="9">
        <v>27670.81</v>
      </c>
      <c r="H471" s="10">
        <v>22</v>
      </c>
    </row>
    <row r="472" spans="1:8" x14ac:dyDescent="0.25">
      <c r="A472" s="11" t="s">
        <v>503</v>
      </c>
      <c r="B472" s="12" t="s">
        <v>82</v>
      </c>
      <c r="C472" s="12">
        <v>3178</v>
      </c>
      <c r="D472" s="12">
        <v>0.67</v>
      </c>
      <c r="E472" s="12">
        <v>0.64500000000000002</v>
      </c>
      <c r="F472" s="12">
        <v>0.56699999999999995</v>
      </c>
      <c r="G472" s="12">
        <v>15151.67</v>
      </c>
      <c r="H472" s="13">
        <v>38</v>
      </c>
    </row>
    <row r="473" spans="1:8" x14ac:dyDescent="0.25">
      <c r="A473" s="8" t="s">
        <v>504</v>
      </c>
      <c r="B473" s="9" t="s">
        <v>7</v>
      </c>
      <c r="C473" s="9">
        <v>2668</v>
      </c>
      <c r="D473" s="9">
        <v>0.754</v>
      </c>
      <c r="E473" s="9">
        <v>0.71899999999999997</v>
      </c>
      <c r="F473" s="9">
        <v>0.69899999999999995</v>
      </c>
      <c r="G473" s="9">
        <v>17115.560000000001</v>
      </c>
      <c r="H473" s="10">
        <v>52</v>
      </c>
    </row>
    <row r="474" spans="1:8" x14ac:dyDescent="0.25">
      <c r="A474" s="11" t="s">
        <v>505</v>
      </c>
      <c r="B474" s="12" t="s">
        <v>14</v>
      </c>
      <c r="C474" s="12">
        <v>11832</v>
      </c>
      <c r="D474" s="12">
        <v>0.7</v>
      </c>
      <c r="E474" s="12">
        <v>0.69399999999999995</v>
      </c>
      <c r="F474" s="12">
        <v>0.56399999999999995</v>
      </c>
      <c r="G474" s="12">
        <v>12166.04</v>
      </c>
      <c r="H474" s="13">
        <v>97</v>
      </c>
    </row>
    <row r="475" spans="1:8" x14ac:dyDescent="0.25">
      <c r="A475" s="8" t="s">
        <v>506</v>
      </c>
      <c r="B475" s="9" t="s">
        <v>16</v>
      </c>
      <c r="C475" s="9">
        <v>621</v>
      </c>
      <c r="D475" s="9">
        <v>0.69499999999999995</v>
      </c>
      <c r="E475" s="9">
        <v>0.67100000000000004</v>
      </c>
      <c r="F475" s="9">
        <v>0.58699999999999997</v>
      </c>
      <c r="G475" s="9">
        <v>14213.39</v>
      </c>
      <c r="H475" s="10">
        <v>9</v>
      </c>
    </row>
    <row r="476" spans="1:8" x14ac:dyDescent="0.25">
      <c r="A476" s="11" t="s">
        <v>507</v>
      </c>
      <c r="B476" s="12" t="s">
        <v>59</v>
      </c>
      <c r="C476" s="12">
        <v>2023</v>
      </c>
      <c r="D476" s="12">
        <v>0.8</v>
      </c>
      <c r="E476" s="12">
        <v>0.78800000000000003</v>
      </c>
      <c r="F476" s="12">
        <v>0.72699999999999998</v>
      </c>
      <c r="G476" s="12">
        <v>26725.94</v>
      </c>
      <c r="H476" s="13">
        <v>42</v>
      </c>
    </row>
    <row r="477" spans="1:8" x14ac:dyDescent="0.25">
      <c r="A477" s="8" t="s">
        <v>508</v>
      </c>
      <c r="B477" s="9" t="s">
        <v>7</v>
      </c>
      <c r="C477" s="9">
        <v>1985</v>
      </c>
      <c r="D477" s="9">
        <v>0.75</v>
      </c>
      <c r="E477" s="9">
        <v>0.70899999999999996</v>
      </c>
      <c r="F477" s="9">
        <v>0.70099999999999996</v>
      </c>
      <c r="G477" s="9">
        <v>21643.91</v>
      </c>
      <c r="H477" s="10">
        <v>32</v>
      </c>
    </row>
    <row r="478" spans="1:8" x14ac:dyDescent="0.25">
      <c r="A478" s="11" t="s">
        <v>509</v>
      </c>
      <c r="B478" s="12" t="s">
        <v>7</v>
      </c>
      <c r="C478" s="12">
        <v>1153</v>
      </c>
      <c r="D478" s="12">
        <v>0.73</v>
      </c>
      <c r="E478" s="12">
        <v>0.72699999999999998</v>
      </c>
      <c r="F478" s="12">
        <v>0.64</v>
      </c>
      <c r="G478" s="12">
        <v>28207.64</v>
      </c>
      <c r="H478" s="13">
        <v>20</v>
      </c>
    </row>
    <row r="479" spans="1:8" x14ac:dyDescent="0.25">
      <c r="A479" s="8" t="s">
        <v>510</v>
      </c>
      <c r="B479" s="9" t="s">
        <v>7</v>
      </c>
      <c r="C479" s="9">
        <v>1077</v>
      </c>
      <c r="D479" s="9">
        <v>0.76200000000000001</v>
      </c>
      <c r="E479" s="9">
        <v>0.74</v>
      </c>
      <c r="F479" s="9">
        <v>0.71299999999999997</v>
      </c>
      <c r="G479" s="9">
        <v>29901.68</v>
      </c>
      <c r="H479" s="10">
        <v>24</v>
      </c>
    </row>
    <row r="480" spans="1:8" x14ac:dyDescent="0.25">
      <c r="A480" s="11" t="s">
        <v>511</v>
      </c>
      <c r="B480" s="12" t="s">
        <v>14</v>
      </c>
      <c r="C480" s="12">
        <v>2049</v>
      </c>
      <c r="D480" s="12">
        <v>0.75700000000000001</v>
      </c>
      <c r="E480" s="12">
        <v>0.749</v>
      </c>
      <c r="F480" s="12">
        <v>0.65200000000000002</v>
      </c>
      <c r="G480" s="12">
        <v>30009.41</v>
      </c>
      <c r="H480" s="13">
        <v>53</v>
      </c>
    </row>
    <row r="481" spans="1:8" x14ac:dyDescent="0.25">
      <c r="A481" s="8" t="s">
        <v>512</v>
      </c>
      <c r="B481" s="9" t="s">
        <v>7</v>
      </c>
      <c r="C481" s="9">
        <v>1473</v>
      </c>
      <c r="D481" s="9">
        <v>0.75</v>
      </c>
      <c r="E481" s="9">
        <v>0.73599999999999999</v>
      </c>
      <c r="F481" s="9">
        <v>0.66200000000000003</v>
      </c>
      <c r="G481" s="9">
        <v>41510.78</v>
      </c>
      <c r="H481" s="10">
        <v>18</v>
      </c>
    </row>
    <row r="482" spans="1:8" x14ac:dyDescent="0.25">
      <c r="A482" s="11" t="s">
        <v>513</v>
      </c>
      <c r="B482" s="12" t="s">
        <v>7</v>
      </c>
      <c r="C482" s="12">
        <v>2067</v>
      </c>
      <c r="D482" s="12">
        <v>0.73499999999999999</v>
      </c>
      <c r="E482" s="12">
        <v>0.72799999999999998</v>
      </c>
      <c r="F482" s="12">
        <v>0.64</v>
      </c>
      <c r="G482" s="12">
        <v>23899.439999999999</v>
      </c>
      <c r="H482" s="13">
        <v>32</v>
      </c>
    </row>
    <row r="483" spans="1:8" x14ac:dyDescent="0.25">
      <c r="A483" s="8" t="s">
        <v>514</v>
      </c>
      <c r="B483" s="9" t="s">
        <v>148</v>
      </c>
      <c r="C483" s="9">
        <v>6047</v>
      </c>
      <c r="D483" s="9">
        <v>0.71</v>
      </c>
      <c r="E483" s="9">
        <v>0.72799999999999998</v>
      </c>
      <c r="F483" s="9">
        <v>0.61699999999999999</v>
      </c>
      <c r="G483" s="9">
        <v>22739.38</v>
      </c>
      <c r="H483" s="10">
        <v>110</v>
      </c>
    </row>
    <row r="484" spans="1:8" x14ac:dyDescent="0.25">
      <c r="A484" s="11" t="s">
        <v>515</v>
      </c>
      <c r="B484" s="12" t="s">
        <v>7</v>
      </c>
      <c r="C484" s="12">
        <v>2121</v>
      </c>
      <c r="D484" s="12">
        <v>0.74</v>
      </c>
      <c r="E484" s="12">
        <v>0.73799999999999999</v>
      </c>
      <c r="F484" s="12">
        <v>0.67300000000000004</v>
      </c>
      <c r="G484" s="12">
        <v>36941.61</v>
      </c>
      <c r="H484" s="13">
        <v>36</v>
      </c>
    </row>
    <row r="485" spans="1:8" x14ac:dyDescent="0.25">
      <c r="A485" s="8" t="s">
        <v>516</v>
      </c>
      <c r="B485" s="9" t="s">
        <v>7</v>
      </c>
      <c r="C485" s="9">
        <v>1144</v>
      </c>
      <c r="D485" s="9">
        <v>0.69</v>
      </c>
      <c r="E485" s="9">
        <v>0.67400000000000004</v>
      </c>
      <c r="F485" s="9">
        <v>0.59399999999999997</v>
      </c>
      <c r="G485" s="9">
        <v>20842.71</v>
      </c>
      <c r="H485" s="10">
        <v>14</v>
      </c>
    </row>
    <row r="486" spans="1:8" x14ac:dyDescent="0.25">
      <c r="A486" s="11" t="s">
        <v>517</v>
      </c>
      <c r="B486" s="12" t="s">
        <v>24</v>
      </c>
      <c r="C486" s="12">
        <v>5901</v>
      </c>
      <c r="D486" s="12">
        <v>0.67400000000000004</v>
      </c>
      <c r="E486" s="12">
        <v>0.67800000000000005</v>
      </c>
      <c r="F486" s="12">
        <v>0.57199999999999995</v>
      </c>
      <c r="G486" s="12">
        <v>18910.87</v>
      </c>
      <c r="H486" s="13">
        <v>57</v>
      </c>
    </row>
    <row r="487" spans="1:8" x14ac:dyDescent="0.25">
      <c r="A487" s="8" t="s">
        <v>518</v>
      </c>
      <c r="B487" s="9" t="s">
        <v>7</v>
      </c>
      <c r="C487" s="9">
        <v>834</v>
      </c>
      <c r="D487" s="9">
        <v>0.77</v>
      </c>
      <c r="E487" s="9">
        <v>0.72899999999999998</v>
      </c>
      <c r="F487" s="9">
        <v>0.73199999999999998</v>
      </c>
      <c r="G487" s="9">
        <v>99392.72</v>
      </c>
      <c r="H487" s="10">
        <v>17</v>
      </c>
    </row>
    <row r="488" spans="1:8" x14ac:dyDescent="0.25">
      <c r="A488" s="11" t="s">
        <v>519</v>
      </c>
      <c r="B488" s="12" t="s">
        <v>14</v>
      </c>
      <c r="C488" s="12">
        <v>2675</v>
      </c>
      <c r="D488" s="12">
        <v>0.73599999999999999</v>
      </c>
      <c r="E488" s="12">
        <v>0.72</v>
      </c>
      <c r="F488" s="12">
        <v>0.64300000000000002</v>
      </c>
      <c r="G488" s="12">
        <v>26740.400000000001</v>
      </c>
      <c r="H488" s="13">
        <v>43</v>
      </c>
    </row>
    <row r="489" spans="1:8" x14ac:dyDescent="0.25">
      <c r="A489" s="8" t="s">
        <v>520</v>
      </c>
      <c r="B489" s="9" t="s">
        <v>19</v>
      </c>
      <c r="C489" s="9">
        <v>3618</v>
      </c>
      <c r="D489" s="9">
        <v>0.629</v>
      </c>
      <c r="E489" s="9">
        <v>0.61699999999999999</v>
      </c>
      <c r="F489" s="9">
        <v>0.51400000000000001</v>
      </c>
      <c r="G489" s="9">
        <v>20703.79</v>
      </c>
      <c r="H489" s="10">
        <v>82</v>
      </c>
    </row>
    <row r="490" spans="1:8" x14ac:dyDescent="0.25">
      <c r="A490" s="11" t="s">
        <v>521</v>
      </c>
      <c r="B490" s="12" t="s">
        <v>82</v>
      </c>
      <c r="C490" s="12">
        <v>2804</v>
      </c>
      <c r="D490" s="12">
        <v>0.67900000000000005</v>
      </c>
      <c r="E490" s="12">
        <v>0.66800000000000004</v>
      </c>
      <c r="F490" s="12">
        <v>0.57399999999999995</v>
      </c>
      <c r="G490" s="12">
        <v>16936.259999999998</v>
      </c>
      <c r="H490" s="13">
        <v>46</v>
      </c>
    </row>
    <row r="491" spans="1:8" x14ac:dyDescent="0.25">
      <c r="A491" s="8" t="s">
        <v>522</v>
      </c>
      <c r="B491" s="9" t="s">
        <v>7</v>
      </c>
      <c r="C491" s="9">
        <v>1064</v>
      </c>
      <c r="D491" s="9">
        <v>0.70099999999999996</v>
      </c>
      <c r="E491" s="9">
        <v>0.7</v>
      </c>
      <c r="F491" s="9">
        <v>0.60599999999999998</v>
      </c>
      <c r="G491" s="9">
        <v>26924.91</v>
      </c>
      <c r="H491" s="10">
        <v>25</v>
      </c>
    </row>
    <row r="492" spans="1:8" x14ac:dyDescent="0.25">
      <c r="A492" s="11" t="s">
        <v>523</v>
      </c>
      <c r="B492" s="12" t="s">
        <v>29</v>
      </c>
      <c r="C492" s="12">
        <v>2448</v>
      </c>
      <c r="D492" s="12">
        <v>0.71</v>
      </c>
      <c r="E492" s="12">
        <v>0.70899999999999996</v>
      </c>
      <c r="F492" s="12">
        <v>0.629</v>
      </c>
      <c r="G492" s="12">
        <v>31623.8</v>
      </c>
      <c r="H492" s="13">
        <v>56</v>
      </c>
    </row>
    <row r="493" spans="1:8" x14ac:dyDescent="0.25">
      <c r="A493" s="8" t="s">
        <v>524</v>
      </c>
      <c r="B493" s="9" t="s">
        <v>31</v>
      </c>
      <c r="C493" s="9">
        <v>1504</v>
      </c>
      <c r="D493" s="9">
        <v>0.66500000000000004</v>
      </c>
      <c r="E493" s="9">
        <v>0.58699999999999997</v>
      </c>
      <c r="F493" s="9">
        <v>0.64600000000000002</v>
      </c>
      <c r="G493" s="9">
        <v>49259.77</v>
      </c>
      <c r="H493" s="10">
        <v>10</v>
      </c>
    </row>
    <row r="494" spans="1:8" x14ac:dyDescent="0.25">
      <c r="A494" s="11" t="s">
        <v>525</v>
      </c>
      <c r="B494" s="12" t="s">
        <v>19</v>
      </c>
      <c r="C494" s="12">
        <v>4117</v>
      </c>
      <c r="D494" s="12">
        <v>0.66700000000000004</v>
      </c>
      <c r="E494" s="12">
        <v>0.65400000000000003</v>
      </c>
      <c r="F494" s="12">
        <v>0.56699999999999995</v>
      </c>
      <c r="G494" s="12">
        <v>12994.83</v>
      </c>
      <c r="H494" s="13">
        <v>37</v>
      </c>
    </row>
    <row r="495" spans="1:8" x14ac:dyDescent="0.25">
      <c r="A495" s="8" t="s">
        <v>526</v>
      </c>
      <c r="B495" s="9" t="s">
        <v>64</v>
      </c>
      <c r="C495" s="9">
        <v>4072</v>
      </c>
      <c r="D495" s="9">
        <v>0.746</v>
      </c>
      <c r="E495" s="9">
        <v>0.73799999999999999</v>
      </c>
      <c r="F495" s="9">
        <v>0.66800000000000004</v>
      </c>
      <c r="G495" s="9">
        <v>26270.720000000001</v>
      </c>
      <c r="H495" s="10">
        <v>155</v>
      </c>
    </row>
    <row r="496" spans="1:8" x14ac:dyDescent="0.25">
      <c r="A496" s="11" t="s">
        <v>527</v>
      </c>
      <c r="B496" s="12" t="s">
        <v>7</v>
      </c>
      <c r="C496" s="12">
        <v>874</v>
      </c>
      <c r="D496" s="12">
        <v>0.748</v>
      </c>
      <c r="E496" s="12">
        <v>0.73499999999999999</v>
      </c>
      <c r="F496" s="12">
        <v>0.68700000000000006</v>
      </c>
      <c r="G496" s="12">
        <v>46937.07</v>
      </c>
      <c r="H496" s="13">
        <v>19</v>
      </c>
    </row>
    <row r="497" spans="1:8" x14ac:dyDescent="0.25">
      <c r="A497" s="8" t="s">
        <v>528</v>
      </c>
      <c r="B497" s="9" t="s">
        <v>24</v>
      </c>
      <c r="C497" s="9">
        <v>6201</v>
      </c>
      <c r="D497" s="9">
        <v>0.67700000000000005</v>
      </c>
      <c r="E497" s="9">
        <v>0.68700000000000006</v>
      </c>
      <c r="F497" s="9">
        <v>0.57199999999999995</v>
      </c>
      <c r="G497" s="9">
        <v>22186.57</v>
      </c>
      <c r="H497" s="10">
        <v>94</v>
      </c>
    </row>
    <row r="498" spans="1:8" x14ac:dyDescent="0.25">
      <c r="A498" s="11" t="s">
        <v>529</v>
      </c>
      <c r="B498" s="12" t="s">
        <v>49</v>
      </c>
      <c r="C498" s="12">
        <v>4942</v>
      </c>
      <c r="D498" s="12">
        <v>0.67200000000000004</v>
      </c>
      <c r="E498" s="12">
        <v>0.67400000000000004</v>
      </c>
      <c r="F498" s="12">
        <v>0.56100000000000005</v>
      </c>
      <c r="G498" s="12">
        <v>20143.55</v>
      </c>
      <c r="H498" s="13">
        <v>87</v>
      </c>
    </row>
    <row r="499" spans="1:8" x14ac:dyDescent="0.25">
      <c r="A499" s="8" t="s">
        <v>530</v>
      </c>
      <c r="B499" s="9" t="s">
        <v>7</v>
      </c>
      <c r="C499" s="9">
        <v>962</v>
      </c>
      <c r="D499" s="9">
        <v>0.75800000000000001</v>
      </c>
      <c r="E499" s="9">
        <v>0.754</v>
      </c>
      <c r="F499" s="9">
        <v>0.67400000000000004</v>
      </c>
      <c r="G499" s="9">
        <v>96056.59</v>
      </c>
      <c r="H499" s="10">
        <v>17</v>
      </c>
    </row>
    <row r="500" spans="1:8" x14ac:dyDescent="0.25">
      <c r="A500" s="11" t="s">
        <v>531</v>
      </c>
      <c r="B500" s="12" t="s">
        <v>53</v>
      </c>
      <c r="C500" s="12">
        <v>898</v>
      </c>
      <c r="D500" s="12">
        <v>0.72699999999999998</v>
      </c>
      <c r="E500" s="12">
        <v>0.75600000000000001</v>
      </c>
      <c r="F500" s="12">
        <v>0.627</v>
      </c>
      <c r="G500" s="12">
        <v>24042.01</v>
      </c>
      <c r="H500" s="13">
        <v>15</v>
      </c>
    </row>
    <row r="501" spans="1:8" x14ac:dyDescent="0.25">
      <c r="A501" s="8" t="s">
        <v>532</v>
      </c>
      <c r="B501" s="9" t="s">
        <v>14</v>
      </c>
      <c r="C501" s="9">
        <v>817</v>
      </c>
      <c r="D501" s="9">
        <v>0.754</v>
      </c>
      <c r="E501" s="9">
        <v>0.78600000000000003</v>
      </c>
      <c r="F501" s="9">
        <v>0.64200000000000002</v>
      </c>
      <c r="G501" s="9">
        <v>46113.35</v>
      </c>
      <c r="H501" s="10">
        <v>39</v>
      </c>
    </row>
    <row r="502" spans="1:8" x14ac:dyDescent="0.25">
      <c r="A502" s="11" t="s">
        <v>533</v>
      </c>
      <c r="B502" s="12" t="s">
        <v>16</v>
      </c>
      <c r="C502" s="12">
        <v>16666</v>
      </c>
      <c r="D502" s="12">
        <v>0.68400000000000005</v>
      </c>
      <c r="E502" s="12">
        <v>0.65800000000000003</v>
      </c>
      <c r="F502" s="12">
        <v>0.59099999999999997</v>
      </c>
      <c r="G502" s="12">
        <v>11110.22</v>
      </c>
      <c r="H502" s="13">
        <v>161</v>
      </c>
    </row>
    <row r="503" spans="1:8" x14ac:dyDescent="0.25">
      <c r="A503" s="8" t="s">
        <v>534</v>
      </c>
      <c r="B503" s="9" t="s">
        <v>7</v>
      </c>
      <c r="C503" s="9">
        <v>635</v>
      </c>
      <c r="D503" s="9">
        <v>0.71499999999999997</v>
      </c>
      <c r="E503" s="9">
        <v>0.71599999999999997</v>
      </c>
      <c r="F503" s="9">
        <v>0.623</v>
      </c>
      <c r="G503" s="9">
        <v>50159.26</v>
      </c>
      <c r="H503" s="10">
        <v>16</v>
      </c>
    </row>
    <row r="504" spans="1:8" x14ac:dyDescent="0.25">
      <c r="A504" s="11" t="s">
        <v>535</v>
      </c>
      <c r="B504" s="12" t="s">
        <v>14</v>
      </c>
      <c r="C504" s="12">
        <v>2427</v>
      </c>
      <c r="D504" s="12">
        <v>0.72699999999999998</v>
      </c>
      <c r="E504" s="12">
        <v>0.754</v>
      </c>
      <c r="F504" s="12">
        <v>0.57899999999999996</v>
      </c>
      <c r="G504" s="12">
        <v>22251.35</v>
      </c>
      <c r="H504" s="13">
        <v>78</v>
      </c>
    </row>
    <row r="505" spans="1:8" x14ac:dyDescent="0.25">
      <c r="A505" s="8" t="s">
        <v>536</v>
      </c>
      <c r="B505" s="9" t="s">
        <v>33</v>
      </c>
      <c r="C505" s="9">
        <v>3848</v>
      </c>
      <c r="D505" s="9">
        <v>0.73299999999999998</v>
      </c>
      <c r="E505" s="9">
        <v>0.73899999999999999</v>
      </c>
      <c r="F505" s="9">
        <v>0.64</v>
      </c>
      <c r="G505" s="9">
        <v>26695.200000000001</v>
      </c>
      <c r="H505" s="10">
        <v>104</v>
      </c>
    </row>
    <row r="506" spans="1:8" x14ac:dyDescent="0.25">
      <c r="A506" s="11" t="s">
        <v>537</v>
      </c>
      <c r="B506" s="12" t="s">
        <v>7</v>
      </c>
      <c r="C506" s="12">
        <v>567</v>
      </c>
      <c r="D506" s="12">
        <v>0.73199999999999998</v>
      </c>
      <c r="E506" s="12">
        <v>0.68700000000000006</v>
      </c>
      <c r="F506" s="12">
        <v>0.69</v>
      </c>
      <c r="G506" s="12">
        <v>11669.96</v>
      </c>
      <c r="H506" s="13">
        <v>12</v>
      </c>
    </row>
    <row r="507" spans="1:8" x14ac:dyDescent="0.25">
      <c r="A507" s="8" t="s">
        <v>538</v>
      </c>
      <c r="B507" s="9" t="s">
        <v>16</v>
      </c>
      <c r="C507" s="9">
        <v>1448</v>
      </c>
      <c r="D507" s="9">
        <v>0.747</v>
      </c>
      <c r="E507" s="9">
        <v>0.76100000000000001</v>
      </c>
      <c r="F507" s="9">
        <v>0.63900000000000001</v>
      </c>
      <c r="G507" s="9">
        <v>40099.769999999997</v>
      </c>
      <c r="H507" s="10">
        <v>23</v>
      </c>
    </row>
    <row r="508" spans="1:8" x14ac:dyDescent="0.25">
      <c r="A508" s="11" t="s">
        <v>539</v>
      </c>
      <c r="B508" s="12" t="s">
        <v>22</v>
      </c>
      <c r="C508" s="12">
        <v>2348</v>
      </c>
      <c r="D508" s="12">
        <v>0.72599999999999998</v>
      </c>
      <c r="E508" s="12">
        <v>0.71499999999999997</v>
      </c>
      <c r="F508" s="12">
        <v>0.64</v>
      </c>
      <c r="G508" s="12">
        <v>26207.22</v>
      </c>
      <c r="H508" s="13">
        <v>78</v>
      </c>
    </row>
    <row r="509" spans="1:8" x14ac:dyDescent="0.25">
      <c r="A509" s="8" t="s">
        <v>540</v>
      </c>
      <c r="B509" s="9" t="s">
        <v>7</v>
      </c>
      <c r="C509" s="9">
        <v>963</v>
      </c>
      <c r="D509" s="9">
        <v>0.74</v>
      </c>
      <c r="E509" s="9">
        <v>0.75800000000000001</v>
      </c>
      <c r="F509" s="9">
        <v>0.625</v>
      </c>
      <c r="G509" s="9">
        <v>16537.87</v>
      </c>
      <c r="H509" s="10">
        <v>25</v>
      </c>
    </row>
    <row r="510" spans="1:8" x14ac:dyDescent="0.25">
      <c r="A510" s="11" t="s">
        <v>541</v>
      </c>
      <c r="B510" s="12" t="s">
        <v>16</v>
      </c>
      <c r="C510" s="12">
        <v>2020</v>
      </c>
      <c r="D510" s="12">
        <v>0.74099999999999999</v>
      </c>
      <c r="E510" s="12">
        <v>0.68799999999999994</v>
      </c>
      <c r="F510" s="12">
        <v>0.69699999999999995</v>
      </c>
      <c r="G510" s="12">
        <v>19343.78</v>
      </c>
      <c r="H510" s="13">
        <v>31</v>
      </c>
    </row>
    <row r="511" spans="1:8" x14ac:dyDescent="0.25">
      <c r="A511" s="8" t="s">
        <v>542</v>
      </c>
      <c r="B511" s="9" t="s">
        <v>29</v>
      </c>
      <c r="C511" s="9">
        <v>2833</v>
      </c>
      <c r="D511" s="9">
        <v>0.752</v>
      </c>
      <c r="E511" s="9">
        <v>0.77400000000000002</v>
      </c>
      <c r="F511" s="9">
        <v>0.65300000000000002</v>
      </c>
      <c r="G511" s="9">
        <v>61274.33</v>
      </c>
      <c r="H511" s="10">
        <v>67</v>
      </c>
    </row>
    <row r="512" spans="1:8" x14ac:dyDescent="0.25">
      <c r="A512" s="11" t="s">
        <v>543</v>
      </c>
      <c r="B512" s="12" t="s">
        <v>7</v>
      </c>
      <c r="C512" s="12">
        <v>996</v>
      </c>
      <c r="D512" s="12">
        <v>0.77500000000000002</v>
      </c>
      <c r="E512" s="12">
        <v>0.76400000000000001</v>
      </c>
      <c r="F512" s="12">
        <v>0.68600000000000005</v>
      </c>
      <c r="G512" s="12">
        <v>22579.86</v>
      </c>
      <c r="H512" s="13">
        <v>30</v>
      </c>
    </row>
    <row r="513" spans="1:8" x14ac:dyDescent="0.25">
      <c r="A513" s="8" t="s">
        <v>544</v>
      </c>
      <c r="B513" s="9" t="s">
        <v>19</v>
      </c>
      <c r="C513" s="9">
        <v>3017</v>
      </c>
      <c r="D513" s="9">
        <v>0.61899999999999999</v>
      </c>
      <c r="E513" s="9">
        <v>0.61299999999999999</v>
      </c>
      <c r="F513" s="9">
        <v>0.499</v>
      </c>
      <c r="G513" s="9">
        <v>115458.91</v>
      </c>
      <c r="H513" s="10">
        <v>30</v>
      </c>
    </row>
    <row r="514" spans="1:8" x14ac:dyDescent="0.25">
      <c r="A514" s="11" t="s">
        <v>545</v>
      </c>
      <c r="B514" s="12" t="s">
        <v>7</v>
      </c>
      <c r="C514" s="12">
        <v>1261</v>
      </c>
      <c r="D514" s="12">
        <v>0.76</v>
      </c>
      <c r="E514" s="12">
        <v>0.74</v>
      </c>
      <c r="F514" s="12">
        <v>0.68700000000000006</v>
      </c>
      <c r="G514" s="12">
        <v>41764.120000000003</v>
      </c>
      <c r="H514" s="13">
        <v>45</v>
      </c>
    </row>
    <row r="515" spans="1:8" x14ac:dyDescent="0.25">
      <c r="A515" s="8" t="s">
        <v>546</v>
      </c>
      <c r="B515" s="9" t="s">
        <v>49</v>
      </c>
      <c r="C515" s="9">
        <v>3040</v>
      </c>
      <c r="D515" s="9">
        <v>0.66200000000000003</v>
      </c>
      <c r="E515" s="9">
        <v>0.64300000000000002</v>
      </c>
      <c r="F515" s="9">
        <v>0.56399999999999995</v>
      </c>
      <c r="G515" s="9">
        <v>42290.57</v>
      </c>
      <c r="H515" s="10">
        <v>106</v>
      </c>
    </row>
    <row r="516" spans="1:8" x14ac:dyDescent="0.25">
      <c r="A516" s="11" t="s">
        <v>547</v>
      </c>
      <c r="B516" s="12" t="s">
        <v>53</v>
      </c>
      <c r="C516" s="12">
        <v>6151</v>
      </c>
      <c r="D516" s="12">
        <v>0.7</v>
      </c>
      <c r="E516" s="12">
        <v>0.70099999999999996</v>
      </c>
      <c r="F516" s="12">
        <v>0.58599999999999997</v>
      </c>
      <c r="G516" s="12">
        <v>24061.55</v>
      </c>
      <c r="H516" s="13">
        <v>57</v>
      </c>
    </row>
    <row r="517" spans="1:8" x14ac:dyDescent="0.25">
      <c r="A517" s="8" t="s">
        <v>548</v>
      </c>
      <c r="B517" s="9" t="s">
        <v>7</v>
      </c>
      <c r="C517" s="9">
        <v>673</v>
      </c>
      <c r="D517" s="9">
        <v>0.69299999999999995</v>
      </c>
      <c r="E517" s="9">
        <v>0.65200000000000002</v>
      </c>
      <c r="F517" s="9">
        <v>0.63600000000000001</v>
      </c>
      <c r="G517" s="9">
        <v>32218.560000000001</v>
      </c>
      <c r="H517" s="10">
        <v>14</v>
      </c>
    </row>
    <row r="518" spans="1:8" x14ac:dyDescent="0.25">
      <c r="A518" s="11" t="s">
        <v>549</v>
      </c>
      <c r="B518" s="12" t="s">
        <v>19</v>
      </c>
      <c r="C518" s="12">
        <v>2687</v>
      </c>
      <c r="D518" s="12">
        <v>0.63500000000000001</v>
      </c>
      <c r="E518" s="12">
        <v>0.61699999999999999</v>
      </c>
      <c r="F518" s="12">
        <v>0.54800000000000004</v>
      </c>
      <c r="G518" s="12">
        <v>10915.41</v>
      </c>
      <c r="H518" s="13">
        <v>26</v>
      </c>
    </row>
    <row r="519" spans="1:8" x14ac:dyDescent="0.25">
      <c r="A519" s="8" t="s">
        <v>550</v>
      </c>
      <c r="B519" s="9" t="s">
        <v>14</v>
      </c>
      <c r="C519" s="9">
        <v>1103</v>
      </c>
      <c r="D519" s="9">
        <v>0.68700000000000006</v>
      </c>
      <c r="E519" s="9">
        <v>0.72199999999999998</v>
      </c>
      <c r="F519" s="9">
        <v>0.52800000000000002</v>
      </c>
      <c r="G519" s="9">
        <v>23237.81</v>
      </c>
      <c r="H519" s="10">
        <v>35</v>
      </c>
    </row>
    <row r="520" spans="1:8" x14ac:dyDescent="0.25">
      <c r="A520" s="11" t="s">
        <v>551</v>
      </c>
      <c r="B520" s="12" t="s">
        <v>24</v>
      </c>
      <c r="C520" s="12">
        <v>3603</v>
      </c>
      <c r="D520" s="12">
        <v>0.67</v>
      </c>
      <c r="E520" s="12">
        <v>0.66300000000000003</v>
      </c>
      <c r="F520" s="12">
        <v>0.58399999999999996</v>
      </c>
      <c r="G520" s="12">
        <v>13886.22</v>
      </c>
      <c r="H520" s="13">
        <v>73</v>
      </c>
    </row>
    <row r="521" spans="1:8" x14ac:dyDescent="0.25">
      <c r="A521" s="8" t="s">
        <v>552</v>
      </c>
      <c r="B521" s="9" t="s">
        <v>14</v>
      </c>
      <c r="C521" s="9">
        <v>918</v>
      </c>
      <c r="D521" s="9">
        <v>0.73299999999999998</v>
      </c>
      <c r="E521" s="9">
        <v>0.71699999999999997</v>
      </c>
      <c r="F521" s="9">
        <v>0.629</v>
      </c>
      <c r="G521" s="9">
        <v>289932.05</v>
      </c>
      <c r="H521" s="10">
        <v>26</v>
      </c>
    </row>
    <row r="522" spans="1:8" x14ac:dyDescent="0.25">
      <c r="A522" s="11" t="s">
        <v>553</v>
      </c>
      <c r="B522" s="12" t="s">
        <v>14</v>
      </c>
      <c r="C522" s="12">
        <v>1773</v>
      </c>
      <c r="D522" s="12">
        <v>0.71</v>
      </c>
      <c r="E522" s="12">
        <v>0.73599999999999999</v>
      </c>
      <c r="F522" s="12">
        <v>0.6</v>
      </c>
      <c r="G522" s="12">
        <v>39533.599999999999</v>
      </c>
      <c r="H522" s="13">
        <v>106</v>
      </c>
    </row>
    <row r="523" spans="1:8" x14ac:dyDescent="0.25">
      <c r="A523" s="8" t="s">
        <v>554</v>
      </c>
      <c r="B523" s="9" t="s">
        <v>118</v>
      </c>
      <c r="C523" s="9">
        <v>3342</v>
      </c>
      <c r="D523" s="9">
        <v>0.69799999999999995</v>
      </c>
      <c r="E523" s="9">
        <v>0.68400000000000005</v>
      </c>
      <c r="F523" s="9">
        <v>0.621</v>
      </c>
      <c r="G523" s="9">
        <v>18212.61</v>
      </c>
      <c r="H523" s="10">
        <v>105</v>
      </c>
    </row>
    <row r="524" spans="1:8" x14ac:dyDescent="0.25">
      <c r="A524" s="11" t="s">
        <v>555</v>
      </c>
      <c r="B524" s="12" t="s">
        <v>7</v>
      </c>
      <c r="C524" s="12">
        <v>1222</v>
      </c>
      <c r="D524" s="12">
        <v>0.77</v>
      </c>
      <c r="E524" s="12">
        <v>0.72799999999999998</v>
      </c>
      <c r="F524" s="12">
        <v>0.73199999999999998</v>
      </c>
      <c r="G524" s="12">
        <v>31802.91</v>
      </c>
      <c r="H524" s="13">
        <v>26</v>
      </c>
    </row>
    <row r="525" spans="1:8" x14ac:dyDescent="0.25">
      <c r="A525" s="8" t="s">
        <v>556</v>
      </c>
      <c r="B525" s="9" t="s">
        <v>16</v>
      </c>
      <c r="C525" s="9">
        <v>4632</v>
      </c>
      <c r="D525" s="9">
        <v>0.71499999999999997</v>
      </c>
      <c r="E525" s="9">
        <v>0.70899999999999996</v>
      </c>
      <c r="F525" s="9">
        <v>0.59699999999999998</v>
      </c>
      <c r="G525" s="9">
        <v>22763.3</v>
      </c>
      <c r="H525" s="10">
        <v>33</v>
      </c>
    </row>
    <row r="526" spans="1:8" x14ac:dyDescent="0.25">
      <c r="A526" s="11" t="s">
        <v>557</v>
      </c>
      <c r="B526" s="12" t="s">
        <v>22</v>
      </c>
      <c r="C526" s="12">
        <v>5406</v>
      </c>
      <c r="D526" s="12">
        <v>0.72</v>
      </c>
      <c r="E526" s="12">
        <v>0.71299999999999997</v>
      </c>
      <c r="F526" s="12">
        <v>0.61699999999999999</v>
      </c>
      <c r="G526" s="12">
        <v>21982.959999999999</v>
      </c>
      <c r="H526" s="13">
        <v>69</v>
      </c>
    </row>
    <row r="527" spans="1:8" x14ac:dyDescent="0.25">
      <c r="A527" s="8" t="s">
        <v>558</v>
      </c>
      <c r="B527" s="9" t="s">
        <v>14</v>
      </c>
      <c r="C527" s="9">
        <v>3787</v>
      </c>
      <c r="D527" s="9">
        <v>0.72699999999999998</v>
      </c>
      <c r="E527" s="9">
        <v>0.71499999999999997</v>
      </c>
      <c r="F527" s="9">
        <v>0.63600000000000001</v>
      </c>
      <c r="G527" s="9">
        <v>27878.48</v>
      </c>
      <c r="H527" s="10">
        <v>64</v>
      </c>
    </row>
    <row r="528" spans="1:8" x14ac:dyDescent="0.25">
      <c r="A528" s="11" t="s">
        <v>559</v>
      </c>
      <c r="B528" s="12" t="s">
        <v>10</v>
      </c>
      <c r="C528" s="12">
        <v>921</v>
      </c>
      <c r="D528" s="12">
        <v>0.71299999999999997</v>
      </c>
      <c r="E528" s="12">
        <v>0.68799999999999994</v>
      </c>
      <c r="F528" s="12">
        <v>0.64500000000000002</v>
      </c>
      <c r="G528" s="12">
        <v>137592.5</v>
      </c>
      <c r="H528" s="13">
        <v>20</v>
      </c>
    </row>
    <row r="529" spans="1:8" x14ac:dyDescent="0.25">
      <c r="A529" s="8" t="s">
        <v>560</v>
      </c>
      <c r="B529" s="9" t="s">
        <v>14</v>
      </c>
      <c r="C529" s="9">
        <v>986</v>
      </c>
      <c r="D529" s="9">
        <v>0.79</v>
      </c>
      <c r="E529" s="9">
        <v>0.82499999999999996</v>
      </c>
      <c r="F529" s="9">
        <v>0.68799999999999994</v>
      </c>
      <c r="G529" s="9">
        <v>52612.99</v>
      </c>
      <c r="H529" s="10">
        <v>56</v>
      </c>
    </row>
    <row r="530" spans="1:8" x14ac:dyDescent="0.25">
      <c r="A530" s="11" t="s">
        <v>561</v>
      </c>
      <c r="B530" s="12" t="s">
        <v>16</v>
      </c>
      <c r="C530" s="12">
        <v>990</v>
      </c>
      <c r="D530" s="12">
        <v>0.75</v>
      </c>
      <c r="E530" s="12">
        <v>0.72199999999999998</v>
      </c>
      <c r="F530" s="12">
        <v>0.67400000000000004</v>
      </c>
      <c r="G530" s="12">
        <v>34594.29</v>
      </c>
      <c r="H530" s="13">
        <v>21</v>
      </c>
    </row>
    <row r="531" spans="1:8" x14ac:dyDescent="0.25">
      <c r="A531" s="8" t="s">
        <v>562</v>
      </c>
      <c r="B531" s="9" t="s">
        <v>111</v>
      </c>
      <c r="C531" s="9">
        <v>4323</v>
      </c>
      <c r="D531" s="9">
        <v>0.75900000000000001</v>
      </c>
      <c r="E531" s="9">
        <v>0.73599999999999999</v>
      </c>
      <c r="F531" s="9">
        <v>0.70599999999999996</v>
      </c>
      <c r="G531" s="9">
        <v>24036.9</v>
      </c>
      <c r="H531" s="10">
        <v>77</v>
      </c>
    </row>
    <row r="532" spans="1:8" x14ac:dyDescent="0.25">
      <c r="A532" s="11" t="s">
        <v>563</v>
      </c>
      <c r="B532" s="12" t="s">
        <v>14</v>
      </c>
      <c r="C532" s="12">
        <v>2797</v>
      </c>
      <c r="D532" s="12">
        <v>0.76900000000000002</v>
      </c>
      <c r="E532" s="12">
        <v>0.752</v>
      </c>
      <c r="F532" s="12">
        <v>0.69299999999999995</v>
      </c>
      <c r="G532" s="12">
        <v>35597.730000000003</v>
      </c>
      <c r="H532" s="13">
        <v>67</v>
      </c>
    </row>
    <row r="533" spans="1:8" x14ac:dyDescent="0.25">
      <c r="A533" s="8" t="s">
        <v>564</v>
      </c>
      <c r="B533" s="9" t="s">
        <v>7</v>
      </c>
      <c r="C533" s="9">
        <v>881</v>
      </c>
      <c r="D533" s="9">
        <v>0.753</v>
      </c>
      <c r="E533" s="9">
        <v>0.72499999999999998</v>
      </c>
      <c r="F533" s="9">
        <v>0.68899999999999995</v>
      </c>
      <c r="G533" s="9">
        <v>18873.78</v>
      </c>
      <c r="H533" s="10">
        <v>19</v>
      </c>
    </row>
    <row r="534" spans="1:8" x14ac:dyDescent="0.25">
      <c r="A534" s="11" t="s">
        <v>565</v>
      </c>
      <c r="B534" s="12" t="s">
        <v>59</v>
      </c>
      <c r="C534" s="12">
        <v>1568</v>
      </c>
      <c r="D534" s="12">
        <v>0.78400000000000003</v>
      </c>
      <c r="E534" s="12">
        <v>0.80700000000000005</v>
      </c>
      <c r="F534" s="12">
        <v>0.69699999999999995</v>
      </c>
      <c r="G534" s="12">
        <v>40483.910000000003</v>
      </c>
      <c r="H534" s="13">
        <v>68</v>
      </c>
    </row>
    <row r="535" spans="1:8" x14ac:dyDescent="0.25">
      <c r="A535" s="8" t="s">
        <v>566</v>
      </c>
      <c r="B535" s="9" t="s">
        <v>7</v>
      </c>
      <c r="C535" s="9">
        <v>897</v>
      </c>
      <c r="D535" s="9">
        <v>0.72</v>
      </c>
      <c r="E535" s="9">
        <v>0.69299999999999995</v>
      </c>
      <c r="F535" s="9">
        <v>0.64800000000000002</v>
      </c>
      <c r="G535" s="9">
        <v>34197.410000000003</v>
      </c>
      <c r="H535" s="10">
        <v>13</v>
      </c>
    </row>
    <row r="536" spans="1:8" x14ac:dyDescent="0.25">
      <c r="A536" s="11" t="s">
        <v>567</v>
      </c>
      <c r="B536" s="12" t="s">
        <v>53</v>
      </c>
      <c r="C536" s="12">
        <v>4051</v>
      </c>
      <c r="D536" s="12">
        <v>0.70099999999999996</v>
      </c>
      <c r="E536" s="12">
        <v>0.70799999999999996</v>
      </c>
      <c r="F536" s="12">
        <v>0.59799999999999998</v>
      </c>
      <c r="G536" s="12">
        <v>29334.28</v>
      </c>
      <c r="H536" s="13">
        <v>33</v>
      </c>
    </row>
    <row r="537" spans="1:8" x14ac:dyDescent="0.25">
      <c r="A537" s="8" t="s">
        <v>568</v>
      </c>
      <c r="B537" s="9" t="s">
        <v>19</v>
      </c>
      <c r="C537" s="9">
        <v>2805</v>
      </c>
      <c r="D537" s="9">
        <v>0.622</v>
      </c>
      <c r="E537" s="9">
        <v>0.58799999999999997</v>
      </c>
      <c r="F537" s="9">
        <v>0.55000000000000004</v>
      </c>
      <c r="G537" s="9">
        <v>13099.27</v>
      </c>
      <c r="H537" s="10">
        <v>34</v>
      </c>
    </row>
    <row r="538" spans="1:8" x14ac:dyDescent="0.25">
      <c r="A538" s="11" t="s">
        <v>569</v>
      </c>
      <c r="B538" s="12" t="s">
        <v>33</v>
      </c>
      <c r="C538" s="12">
        <v>5886</v>
      </c>
      <c r="D538" s="12">
        <v>0.74</v>
      </c>
      <c r="E538" s="12">
        <v>0.72599999999999998</v>
      </c>
      <c r="F538" s="12">
        <v>0.66600000000000004</v>
      </c>
      <c r="G538" s="12">
        <v>18456.689999999999</v>
      </c>
      <c r="H538" s="13">
        <v>104</v>
      </c>
    </row>
    <row r="539" spans="1:8" x14ac:dyDescent="0.25">
      <c r="A539" s="8" t="s">
        <v>570</v>
      </c>
      <c r="B539" s="9" t="s">
        <v>19</v>
      </c>
      <c r="C539" s="9">
        <v>3159</v>
      </c>
      <c r="D539" s="9">
        <v>0.66900000000000004</v>
      </c>
      <c r="E539" s="9">
        <v>0.64500000000000002</v>
      </c>
      <c r="F539" s="9">
        <v>0.57999999999999996</v>
      </c>
      <c r="G539" s="9">
        <v>13070.53</v>
      </c>
      <c r="H539" s="10">
        <v>46</v>
      </c>
    </row>
    <row r="540" spans="1:8" x14ac:dyDescent="0.25">
      <c r="A540" s="11" t="s">
        <v>571</v>
      </c>
      <c r="B540" s="12" t="s">
        <v>7</v>
      </c>
      <c r="C540" s="12">
        <v>1613</v>
      </c>
      <c r="D540" s="12">
        <v>0.74299999999999999</v>
      </c>
      <c r="E540" s="12">
        <v>0.72399999999999998</v>
      </c>
      <c r="F540" s="12">
        <v>0.66600000000000004</v>
      </c>
      <c r="G540" s="12">
        <v>71619.02</v>
      </c>
      <c r="H540" s="13">
        <v>27</v>
      </c>
    </row>
    <row r="541" spans="1:8" x14ac:dyDescent="0.25">
      <c r="A541" s="8" t="s">
        <v>572</v>
      </c>
      <c r="B541" s="9" t="s">
        <v>14</v>
      </c>
      <c r="C541" s="9">
        <v>2203</v>
      </c>
      <c r="D541" s="9">
        <v>0.72</v>
      </c>
      <c r="E541" s="9">
        <v>0.72699999999999998</v>
      </c>
      <c r="F541" s="9">
        <v>0.60599999999999998</v>
      </c>
      <c r="G541" s="9">
        <v>19168.53</v>
      </c>
      <c r="H541" s="10">
        <v>21</v>
      </c>
    </row>
    <row r="542" spans="1:8" x14ac:dyDescent="0.25">
      <c r="A542" s="11" t="s">
        <v>573</v>
      </c>
      <c r="B542" s="12" t="s">
        <v>7</v>
      </c>
      <c r="C542" s="12">
        <v>1569</v>
      </c>
      <c r="D542" s="12">
        <v>0.71499999999999997</v>
      </c>
      <c r="E542" s="12">
        <v>0.70299999999999996</v>
      </c>
      <c r="F542" s="12">
        <v>0.60599999999999998</v>
      </c>
      <c r="G542" s="12">
        <v>21719.5</v>
      </c>
      <c r="H542" s="13">
        <v>12</v>
      </c>
    </row>
    <row r="543" spans="1:8" x14ac:dyDescent="0.25">
      <c r="A543" s="8" t="s">
        <v>574</v>
      </c>
      <c r="B543" s="9" t="s">
        <v>59</v>
      </c>
      <c r="C543" s="9">
        <v>1078</v>
      </c>
      <c r="D543" s="9">
        <v>0.78</v>
      </c>
      <c r="E543" s="9">
        <v>0.78</v>
      </c>
      <c r="F543" s="9">
        <v>0.68700000000000006</v>
      </c>
      <c r="G543" s="9">
        <v>53900.83</v>
      </c>
      <c r="H543" s="10">
        <v>36</v>
      </c>
    </row>
    <row r="544" spans="1:8" x14ac:dyDescent="0.25">
      <c r="A544" s="11" t="s">
        <v>575</v>
      </c>
      <c r="B544" s="12" t="s">
        <v>14</v>
      </c>
      <c r="C544" s="12">
        <v>1576</v>
      </c>
      <c r="D544" s="12">
        <v>0.72099999999999997</v>
      </c>
      <c r="E544" s="12">
        <v>0.749</v>
      </c>
      <c r="F544" s="12">
        <v>0.57099999999999995</v>
      </c>
      <c r="G544" s="12">
        <v>44903.78</v>
      </c>
      <c r="H544" s="13">
        <v>48</v>
      </c>
    </row>
    <row r="545" spans="1:8" x14ac:dyDescent="0.25">
      <c r="A545" s="8" t="s">
        <v>576</v>
      </c>
      <c r="B545" s="9" t="s">
        <v>82</v>
      </c>
      <c r="C545" s="9">
        <v>2959</v>
      </c>
      <c r="D545" s="9">
        <v>0.67</v>
      </c>
      <c r="E545" s="9">
        <v>0.64100000000000001</v>
      </c>
      <c r="F545" s="9">
        <v>0.58599999999999997</v>
      </c>
      <c r="G545" s="9">
        <v>16034.81</v>
      </c>
      <c r="H545" s="10">
        <v>72</v>
      </c>
    </row>
    <row r="546" spans="1:8" x14ac:dyDescent="0.25">
      <c r="A546" s="11" t="s">
        <v>578</v>
      </c>
      <c r="B546" s="12" t="s">
        <v>7</v>
      </c>
      <c r="C546" s="12">
        <v>1080</v>
      </c>
      <c r="D546" s="12">
        <v>0.78</v>
      </c>
      <c r="E546" s="12">
        <v>0.74</v>
      </c>
      <c r="F546" s="12">
        <v>0.73299999999999998</v>
      </c>
      <c r="G546" s="12">
        <v>26952.95</v>
      </c>
      <c r="H546" s="13">
        <v>35</v>
      </c>
    </row>
    <row r="547" spans="1:8" x14ac:dyDescent="0.25">
      <c r="A547" s="8" t="s">
        <v>579</v>
      </c>
      <c r="B547" s="9" t="s">
        <v>22</v>
      </c>
      <c r="C547" s="9">
        <v>2884</v>
      </c>
      <c r="D547" s="9">
        <v>0.74</v>
      </c>
      <c r="E547" s="9">
        <v>0.71299999999999997</v>
      </c>
      <c r="F547" s="9">
        <v>0.68</v>
      </c>
      <c r="G547" s="9">
        <v>24911.77</v>
      </c>
      <c r="H547" s="10">
        <v>82</v>
      </c>
    </row>
    <row r="548" spans="1:8" x14ac:dyDescent="0.25">
      <c r="A548" s="11" t="s">
        <v>580</v>
      </c>
      <c r="B548" s="12" t="s">
        <v>59</v>
      </c>
      <c r="C548" s="12">
        <v>2841</v>
      </c>
      <c r="D548" s="12">
        <v>0.73599999999999999</v>
      </c>
      <c r="E548" s="12">
        <v>0.73099999999999998</v>
      </c>
      <c r="F548" s="12">
        <v>0.624</v>
      </c>
      <c r="G548" s="12">
        <v>43841.66</v>
      </c>
      <c r="H548" s="13">
        <v>44</v>
      </c>
    </row>
    <row r="549" spans="1:8" x14ac:dyDescent="0.25">
      <c r="A549" s="8" t="s">
        <v>581</v>
      </c>
      <c r="B549" s="9" t="s">
        <v>7</v>
      </c>
      <c r="C549" s="9">
        <v>1638</v>
      </c>
      <c r="D549" s="9">
        <v>0.76</v>
      </c>
      <c r="E549" s="9">
        <v>0.73699999999999999</v>
      </c>
      <c r="F549" s="9">
        <v>0.68300000000000005</v>
      </c>
      <c r="G549" s="9">
        <v>30163.95</v>
      </c>
      <c r="H549" s="10">
        <v>27</v>
      </c>
    </row>
    <row r="550" spans="1:8" x14ac:dyDescent="0.25">
      <c r="A550" s="11" t="s">
        <v>373</v>
      </c>
      <c r="B550" s="12" t="s">
        <v>24</v>
      </c>
      <c r="C550" s="12">
        <v>3661</v>
      </c>
      <c r="D550" s="12">
        <v>0.623</v>
      </c>
      <c r="E550" s="12">
        <v>0.61899999999999999</v>
      </c>
      <c r="F550" s="12">
        <v>0.502</v>
      </c>
      <c r="G550" s="12">
        <v>14274.61</v>
      </c>
      <c r="H550" s="13">
        <v>113</v>
      </c>
    </row>
    <row r="551" spans="1:8" x14ac:dyDescent="0.25">
      <c r="A551" s="8" t="s">
        <v>582</v>
      </c>
      <c r="B551" s="9" t="s">
        <v>7</v>
      </c>
      <c r="C551" s="9">
        <v>1335</v>
      </c>
      <c r="D551" s="9">
        <v>0.70799999999999996</v>
      </c>
      <c r="E551" s="9">
        <v>0.69899999999999995</v>
      </c>
      <c r="F551" s="9">
        <v>0.61399999999999999</v>
      </c>
      <c r="G551" s="9">
        <v>23443.53</v>
      </c>
      <c r="H551" s="10">
        <v>27</v>
      </c>
    </row>
    <row r="552" spans="1:8" x14ac:dyDescent="0.25">
      <c r="A552" s="11" t="s">
        <v>583</v>
      </c>
      <c r="B552" s="12" t="s">
        <v>16</v>
      </c>
      <c r="C552" s="12">
        <v>2684</v>
      </c>
      <c r="D552" s="12">
        <v>0.75700000000000001</v>
      </c>
      <c r="E552" s="12">
        <v>0.72299999999999998</v>
      </c>
      <c r="F552" s="12">
        <v>0.7</v>
      </c>
      <c r="G552" s="12">
        <v>22484.47</v>
      </c>
      <c r="H552" s="13">
        <v>64</v>
      </c>
    </row>
    <row r="553" spans="1:8" x14ac:dyDescent="0.25">
      <c r="A553" s="8" t="s">
        <v>584</v>
      </c>
      <c r="B553" s="9" t="s">
        <v>7</v>
      </c>
      <c r="C553" s="9">
        <v>524</v>
      </c>
      <c r="D553" s="9">
        <v>0.77300000000000002</v>
      </c>
      <c r="E553" s="9">
        <v>0.746</v>
      </c>
      <c r="F553" s="9">
        <v>0.73799999999999999</v>
      </c>
      <c r="G553" s="9">
        <v>19441.240000000002</v>
      </c>
      <c r="H553" s="10">
        <v>16</v>
      </c>
    </row>
    <row r="554" spans="1:8" x14ac:dyDescent="0.25">
      <c r="A554" s="11" t="s">
        <v>585</v>
      </c>
      <c r="B554" s="12" t="s">
        <v>33</v>
      </c>
      <c r="C554" s="12">
        <v>11866</v>
      </c>
      <c r="D554" s="12">
        <v>0.70099999999999996</v>
      </c>
      <c r="E554" s="12">
        <v>0.68899999999999995</v>
      </c>
      <c r="F554" s="12">
        <v>0.60199999999999998</v>
      </c>
      <c r="G554" s="12">
        <v>17471.11</v>
      </c>
      <c r="H554" s="13">
        <v>149</v>
      </c>
    </row>
    <row r="555" spans="1:8" x14ac:dyDescent="0.25">
      <c r="A555" s="8" t="s">
        <v>586</v>
      </c>
      <c r="B555" s="9" t="s">
        <v>10</v>
      </c>
      <c r="C555" s="9">
        <v>1988</v>
      </c>
      <c r="D555" s="9">
        <v>0.7</v>
      </c>
      <c r="E555" s="9">
        <v>0.69499999999999995</v>
      </c>
      <c r="F555" s="9">
        <v>0.60299999999999998</v>
      </c>
      <c r="G555" s="9">
        <v>18427.810000000001</v>
      </c>
      <c r="H555" s="10">
        <v>53</v>
      </c>
    </row>
    <row r="556" spans="1:8" x14ac:dyDescent="0.25">
      <c r="A556" s="11" t="s">
        <v>587</v>
      </c>
      <c r="B556" s="12" t="s">
        <v>14</v>
      </c>
      <c r="C556" s="12">
        <v>1155</v>
      </c>
      <c r="D556" s="12">
        <v>0.76200000000000001</v>
      </c>
      <c r="E556" s="12">
        <v>0.75</v>
      </c>
      <c r="F556" s="12">
        <v>0.68500000000000005</v>
      </c>
      <c r="G556" s="12">
        <v>27993.21</v>
      </c>
      <c r="H556" s="13">
        <v>41</v>
      </c>
    </row>
    <row r="557" spans="1:8" x14ac:dyDescent="0.25">
      <c r="A557" s="8" t="s">
        <v>588</v>
      </c>
      <c r="B557" s="9" t="s">
        <v>16</v>
      </c>
      <c r="C557" s="9">
        <v>1995</v>
      </c>
      <c r="D557" s="9">
        <v>0.75</v>
      </c>
      <c r="E557" s="9">
        <v>0.74199999999999999</v>
      </c>
      <c r="F557" s="9">
        <v>0.66100000000000003</v>
      </c>
      <c r="G557" s="9">
        <v>23101.42</v>
      </c>
      <c r="H557" s="10">
        <v>47</v>
      </c>
    </row>
    <row r="558" spans="1:8" x14ac:dyDescent="0.25">
      <c r="A558" s="11" t="s">
        <v>589</v>
      </c>
      <c r="B558" s="12" t="s">
        <v>10</v>
      </c>
      <c r="C558" s="12">
        <v>899</v>
      </c>
      <c r="D558" s="12">
        <v>0.745</v>
      </c>
      <c r="E558" s="12">
        <v>0.74</v>
      </c>
      <c r="F558" s="12">
        <v>0.67500000000000004</v>
      </c>
      <c r="G558" s="12">
        <v>27470.61</v>
      </c>
      <c r="H558" s="13">
        <v>32</v>
      </c>
    </row>
    <row r="559" spans="1:8" x14ac:dyDescent="0.25">
      <c r="A559" s="8" t="s">
        <v>590</v>
      </c>
      <c r="B559" s="9" t="s">
        <v>59</v>
      </c>
      <c r="C559" s="9">
        <v>2030</v>
      </c>
      <c r="D559" s="9">
        <v>0.72099999999999997</v>
      </c>
      <c r="E559" s="9">
        <v>0.71599999999999997</v>
      </c>
      <c r="F559" s="9">
        <v>0.62</v>
      </c>
      <c r="G559" s="9">
        <v>31046.22</v>
      </c>
      <c r="H559" s="10">
        <v>18</v>
      </c>
    </row>
    <row r="560" spans="1:8" x14ac:dyDescent="0.25">
      <c r="A560" s="11" t="s">
        <v>591</v>
      </c>
      <c r="B560" s="12" t="s">
        <v>24</v>
      </c>
      <c r="C560" s="12">
        <v>2553</v>
      </c>
      <c r="D560" s="12">
        <v>0.66</v>
      </c>
      <c r="E560" s="12">
        <v>0.63</v>
      </c>
      <c r="F560" s="12">
        <v>0.55400000000000005</v>
      </c>
      <c r="G560" s="12">
        <v>19724.63</v>
      </c>
      <c r="H560" s="13">
        <v>36</v>
      </c>
    </row>
    <row r="561" spans="1:8" x14ac:dyDescent="0.25">
      <c r="A561" s="8" t="s">
        <v>592</v>
      </c>
      <c r="B561" s="9" t="s">
        <v>59</v>
      </c>
      <c r="C561" s="9">
        <v>2307</v>
      </c>
      <c r="D561" s="9">
        <v>0.77700000000000002</v>
      </c>
      <c r="E561" s="9">
        <v>0.73799999999999999</v>
      </c>
      <c r="F561" s="9">
        <v>0.72299999999999998</v>
      </c>
      <c r="G561" s="9">
        <v>26121.34</v>
      </c>
      <c r="H561" s="10">
        <v>67</v>
      </c>
    </row>
    <row r="562" spans="1:8" x14ac:dyDescent="0.25">
      <c r="A562" s="11" t="s">
        <v>593</v>
      </c>
      <c r="B562" s="12" t="s">
        <v>10</v>
      </c>
      <c r="C562" s="12">
        <v>1603</v>
      </c>
      <c r="D562" s="12">
        <v>0.72</v>
      </c>
      <c r="E562" s="12">
        <v>0.68899999999999995</v>
      </c>
      <c r="F562" s="12">
        <v>0.66600000000000004</v>
      </c>
      <c r="G562" s="12">
        <v>19189.62</v>
      </c>
      <c r="H562" s="13">
        <v>29</v>
      </c>
    </row>
    <row r="563" spans="1:8" x14ac:dyDescent="0.25">
      <c r="A563" s="8" t="s">
        <v>594</v>
      </c>
      <c r="B563" s="9" t="s">
        <v>16</v>
      </c>
      <c r="C563" s="9">
        <v>1267</v>
      </c>
      <c r="D563" s="9">
        <v>0.73</v>
      </c>
      <c r="E563" s="9">
        <v>0.73099999999999998</v>
      </c>
      <c r="F563" s="9">
        <v>0.61699999999999999</v>
      </c>
      <c r="G563" s="9">
        <v>21156.97</v>
      </c>
      <c r="H563" s="10">
        <v>42</v>
      </c>
    </row>
    <row r="564" spans="1:8" x14ac:dyDescent="0.25">
      <c r="A564" s="11" t="s">
        <v>595</v>
      </c>
      <c r="B564" s="12" t="s">
        <v>14</v>
      </c>
      <c r="C564" s="12">
        <v>802</v>
      </c>
      <c r="D564" s="12">
        <v>0.77300000000000002</v>
      </c>
      <c r="E564" s="12">
        <v>0.79700000000000004</v>
      </c>
      <c r="F564" s="12">
        <v>0.69199999999999995</v>
      </c>
      <c r="G564" s="12">
        <v>46498.89</v>
      </c>
      <c r="H564" s="13">
        <v>26</v>
      </c>
    </row>
    <row r="565" spans="1:8" x14ac:dyDescent="0.25">
      <c r="A565" s="8" t="s">
        <v>596</v>
      </c>
      <c r="B565" s="9" t="s">
        <v>31</v>
      </c>
      <c r="C565" s="9">
        <v>5613</v>
      </c>
      <c r="D565" s="9">
        <v>0.71299999999999997</v>
      </c>
      <c r="E565" s="9">
        <v>0.65500000000000003</v>
      </c>
      <c r="F565" s="9">
        <v>0.67300000000000004</v>
      </c>
      <c r="G565" s="9">
        <v>11642.3</v>
      </c>
      <c r="H565" s="10">
        <v>70</v>
      </c>
    </row>
    <row r="566" spans="1:8" x14ac:dyDescent="0.25">
      <c r="A566" s="11" t="s">
        <v>597</v>
      </c>
      <c r="B566" s="12" t="s">
        <v>7</v>
      </c>
      <c r="C566" s="12">
        <v>1645</v>
      </c>
      <c r="D566" s="12">
        <v>0.75900000000000001</v>
      </c>
      <c r="E566" s="12">
        <v>0.74099999999999999</v>
      </c>
      <c r="F566" s="12">
        <v>0.7</v>
      </c>
      <c r="G566" s="12">
        <v>33306.82</v>
      </c>
      <c r="H566" s="13">
        <v>31</v>
      </c>
    </row>
    <row r="567" spans="1:8" x14ac:dyDescent="0.25">
      <c r="A567" s="8" t="s">
        <v>598</v>
      </c>
      <c r="B567" s="9" t="s">
        <v>7</v>
      </c>
      <c r="C567" s="9">
        <v>1971</v>
      </c>
      <c r="D567" s="9">
        <v>0.74299999999999999</v>
      </c>
      <c r="E567" s="9">
        <v>0.72099999999999997</v>
      </c>
      <c r="F567" s="9">
        <v>0.68400000000000005</v>
      </c>
      <c r="G567" s="9">
        <v>38941.79</v>
      </c>
      <c r="H567" s="10">
        <v>43</v>
      </c>
    </row>
    <row r="568" spans="1:8" x14ac:dyDescent="0.25">
      <c r="A568" s="11" t="s">
        <v>599</v>
      </c>
      <c r="B568" s="12" t="s">
        <v>16</v>
      </c>
      <c r="C568" s="12">
        <v>995</v>
      </c>
      <c r="D568" s="12">
        <v>0.73</v>
      </c>
      <c r="E568" s="12">
        <v>0.67500000000000004</v>
      </c>
      <c r="F568" s="12">
        <v>0.67800000000000005</v>
      </c>
      <c r="G568" s="12">
        <v>15099.51</v>
      </c>
      <c r="H568" s="13">
        <v>23</v>
      </c>
    </row>
    <row r="569" spans="1:8" x14ac:dyDescent="0.25">
      <c r="A569" s="8" t="s">
        <v>600</v>
      </c>
      <c r="B569" s="9" t="s">
        <v>31</v>
      </c>
      <c r="C569" s="9">
        <v>4471</v>
      </c>
      <c r="D569" s="9">
        <v>0.67700000000000005</v>
      </c>
      <c r="E569" s="9">
        <v>0.64200000000000002</v>
      </c>
      <c r="F569" s="9">
        <v>0.59899999999999998</v>
      </c>
      <c r="G569" s="9">
        <v>13940.47</v>
      </c>
      <c r="H569" s="10">
        <v>43</v>
      </c>
    </row>
    <row r="570" spans="1:8" x14ac:dyDescent="0.25">
      <c r="A570" s="11" t="s">
        <v>601</v>
      </c>
      <c r="B570" s="12" t="s">
        <v>7</v>
      </c>
      <c r="C570" s="12">
        <v>734</v>
      </c>
      <c r="D570" s="12">
        <v>0.745</v>
      </c>
      <c r="E570" s="12">
        <v>0.72699999999999998</v>
      </c>
      <c r="F570" s="12">
        <v>0.66200000000000003</v>
      </c>
      <c r="G570" s="12">
        <v>47068.18</v>
      </c>
      <c r="H570" s="13">
        <v>13</v>
      </c>
    </row>
    <row r="571" spans="1:8" x14ac:dyDescent="0.25">
      <c r="A571" s="8" t="s">
        <v>602</v>
      </c>
      <c r="B571" s="9" t="s">
        <v>7</v>
      </c>
      <c r="C571" s="9">
        <v>2389</v>
      </c>
      <c r="D571" s="9">
        <v>0.73</v>
      </c>
      <c r="E571" s="9">
        <v>0.71299999999999997</v>
      </c>
      <c r="F571" s="9">
        <v>0.65</v>
      </c>
      <c r="G571" s="9">
        <v>20392.27</v>
      </c>
      <c r="H571" s="10">
        <v>39</v>
      </c>
    </row>
    <row r="572" spans="1:8" x14ac:dyDescent="0.25">
      <c r="A572" s="11" t="s">
        <v>603</v>
      </c>
      <c r="B572" s="12" t="s">
        <v>16</v>
      </c>
      <c r="C572" s="12">
        <v>1042</v>
      </c>
      <c r="D572" s="12">
        <v>0.71499999999999997</v>
      </c>
      <c r="E572" s="12">
        <v>0.70599999999999996</v>
      </c>
      <c r="F572" s="12">
        <v>0.60899999999999999</v>
      </c>
      <c r="G572" s="12">
        <v>24946.61</v>
      </c>
      <c r="H572" s="13">
        <v>24</v>
      </c>
    </row>
    <row r="573" spans="1:8" x14ac:dyDescent="0.25">
      <c r="A573" s="8" t="s">
        <v>604</v>
      </c>
      <c r="B573" s="9" t="s">
        <v>16</v>
      </c>
      <c r="C573" s="9">
        <v>1280</v>
      </c>
      <c r="D573" s="9">
        <v>0.69</v>
      </c>
      <c r="E573" s="9">
        <v>0.68300000000000005</v>
      </c>
      <c r="F573" s="9">
        <v>0.57599999999999996</v>
      </c>
      <c r="G573" s="9">
        <v>17990.169999999998</v>
      </c>
      <c r="H573" s="10">
        <v>26</v>
      </c>
    </row>
    <row r="574" spans="1:8" x14ac:dyDescent="0.25">
      <c r="A574" s="11" t="s">
        <v>110</v>
      </c>
      <c r="B574" s="12" t="s">
        <v>22</v>
      </c>
      <c r="C574" s="12">
        <v>2950</v>
      </c>
      <c r="D574" s="12">
        <v>0.66</v>
      </c>
      <c r="E574" s="12">
        <v>0.68700000000000006</v>
      </c>
      <c r="F574" s="12">
        <v>0.505</v>
      </c>
      <c r="G574" s="12">
        <v>22042.21</v>
      </c>
      <c r="H574" s="13">
        <v>23</v>
      </c>
    </row>
    <row r="575" spans="1:8" x14ac:dyDescent="0.25">
      <c r="A575" s="8" t="s">
        <v>605</v>
      </c>
      <c r="B575" s="9" t="s">
        <v>7</v>
      </c>
      <c r="C575" s="9">
        <v>1153</v>
      </c>
      <c r="D575" s="9">
        <v>0.73099999999999998</v>
      </c>
      <c r="E575" s="9">
        <v>0.72899999999999998</v>
      </c>
      <c r="F575" s="9">
        <v>0.65600000000000003</v>
      </c>
      <c r="G575" s="9">
        <v>49785.35</v>
      </c>
      <c r="H575" s="10">
        <v>52</v>
      </c>
    </row>
    <row r="576" spans="1:8" x14ac:dyDescent="0.25">
      <c r="A576" s="11" t="s">
        <v>606</v>
      </c>
      <c r="B576" s="12" t="s">
        <v>7</v>
      </c>
      <c r="C576" s="12">
        <v>361</v>
      </c>
      <c r="D576" s="12">
        <v>0.79</v>
      </c>
      <c r="E576" s="12">
        <v>0.81499999999999995</v>
      </c>
      <c r="F576" s="12">
        <v>0.69799999999999995</v>
      </c>
      <c r="G576" s="12">
        <v>66380.039999999994</v>
      </c>
      <c r="H576" s="13">
        <v>28</v>
      </c>
    </row>
    <row r="577" spans="1:8" x14ac:dyDescent="0.25">
      <c r="A577" s="8" t="s">
        <v>607</v>
      </c>
      <c r="B577" s="9" t="s">
        <v>10</v>
      </c>
      <c r="C577" s="9">
        <v>2786</v>
      </c>
      <c r="D577" s="9">
        <v>0.69799999999999995</v>
      </c>
      <c r="E577" s="9">
        <v>0.69199999999999995</v>
      </c>
      <c r="F577" s="9">
        <v>0.60399999999999998</v>
      </c>
      <c r="G577" s="9">
        <v>15912.49</v>
      </c>
      <c r="H577" s="10">
        <v>19</v>
      </c>
    </row>
    <row r="578" spans="1:8" x14ac:dyDescent="0.25">
      <c r="A578" s="11" t="s">
        <v>608</v>
      </c>
      <c r="B578" s="12" t="s">
        <v>14</v>
      </c>
      <c r="C578" s="12">
        <v>1325</v>
      </c>
      <c r="D578" s="12">
        <v>0.71</v>
      </c>
      <c r="E578" s="12">
        <v>0.70899999999999996</v>
      </c>
      <c r="F578" s="12">
        <v>0.59099999999999997</v>
      </c>
      <c r="G578" s="12">
        <v>27715.9</v>
      </c>
      <c r="H578" s="13">
        <v>30</v>
      </c>
    </row>
    <row r="579" spans="1:8" x14ac:dyDescent="0.25">
      <c r="A579" s="8" t="s">
        <v>609</v>
      </c>
      <c r="B579" s="9" t="s">
        <v>16</v>
      </c>
      <c r="C579" s="9">
        <v>3932</v>
      </c>
      <c r="D579" s="9">
        <v>0.69</v>
      </c>
      <c r="E579" s="9">
        <v>0.69199999999999995</v>
      </c>
      <c r="F579" s="9">
        <v>0.56299999999999994</v>
      </c>
      <c r="G579" s="9">
        <v>23730.94</v>
      </c>
      <c r="H579" s="10">
        <v>59</v>
      </c>
    </row>
    <row r="580" spans="1:8" x14ac:dyDescent="0.25">
      <c r="A580" s="11" t="s">
        <v>610</v>
      </c>
      <c r="B580" s="12" t="s">
        <v>19</v>
      </c>
      <c r="C580" s="12">
        <v>3306</v>
      </c>
      <c r="D580" s="12">
        <v>0.60199999999999998</v>
      </c>
      <c r="E580" s="12">
        <v>0.59499999999999997</v>
      </c>
      <c r="F580" s="12">
        <v>0.46700000000000003</v>
      </c>
      <c r="G580" s="12">
        <v>9445.33</v>
      </c>
      <c r="H580" s="13">
        <v>35</v>
      </c>
    </row>
    <row r="581" spans="1:8" x14ac:dyDescent="0.25">
      <c r="A581" s="8" t="s">
        <v>611</v>
      </c>
      <c r="B581" s="9" t="s">
        <v>24</v>
      </c>
      <c r="C581" s="9">
        <v>3983</v>
      </c>
      <c r="D581" s="9">
        <v>0.69099999999999995</v>
      </c>
      <c r="E581" s="9">
        <v>0.66100000000000003</v>
      </c>
      <c r="F581" s="9">
        <v>0.64300000000000002</v>
      </c>
      <c r="G581" s="9">
        <v>13749.35</v>
      </c>
      <c r="H581" s="10">
        <v>43</v>
      </c>
    </row>
    <row r="582" spans="1:8" x14ac:dyDescent="0.25">
      <c r="A582" s="11" t="s">
        <v>612</v>
      </c>
      <c r="B582" s="12" t="s">
        <v>7</v>
      </c>
      <c r="C582" s="12">
        <v>1049</v>
      </c>
      <c r="D582" s="12">
        <v>0.71</v>
      </c>
      <c r="E582" s="12">
        <v>0.66200000000000003</v>
      </c>
      <c r="F582" s="12">
        <v>0.64700000000000002</v>
      </c>
      <c r="G582" s="12">
        <v>24498.9</v>
      </c>
      <c r="H582" s="13">
        <v>15</v>
      </c>
    </row>
    <row r="583" spans="1:8" x14ac:dyDescent="0.25">
      <c r="A583" s="8" t="s">
        <v>613</v>
      </c>
      <c r="B583" s="9" t="s">
        <v>7</v>
      </c>
      <c r="C583" s="9">
        <v>965</v>
      </c>
      <c r="D583" s="9">
        <v>0.78500000000000003</v>
      </c>
      <c r="E583" s="9">
        <v>0.78100000000000003</v>
      </c>
      <c r="F583" s="9">
        <v>0.72</v>
      </c>
      <c r="G583" s="9">
        <v>25992.18</v>
      </c>
      <c r="H583" s="10">
        <v>17</v>
      </c>
    </row>
    <row r="584" spans="1:8" x14ac:dyDescent="0.25">
      <c r="A584" s="11" t="s">
        <v>614</v>
      </c>
      <c r="B584" s="12" t="s">
        <v>59</v>
      </c>
      <c r="C584" s="12">
        <v>2716</v>
      </c>
      <c r="D584" s="12">
        <v>0.77700000000000002</v>
      </c>
      <c r="E584" s="12">
        <v>0.76700000000000002</v>
      </c>
      <c r="F584" s="12">
        <v>0.70099999999999996</v>
      </c>
      <c r="G584" s="12">
        <v>35543.26</v>
      </c>
      <c r="H584" s="13">
        <v>72</v>
      </c>
    </row>
    <row r="585" spans="1:8" x14ac:dyDescent="0.25">
      <c r="A585" s="8" t="s">
        <v>615</v>
      </c>
      <c r="B585" s="9" t="s">
        <v>148</v>
      </c>
      <c r="C585" s="9">
        <v>4224</v>
      </c>
      <c r="D585" s="9">
        <v>0.73099999999999998</v>
      </c>
      <c r="E585" s="9">
        <v>0.73399999999999999</v>
      </c>
      <c r="F585" s="9">
        <v>0.65900000000000003</v>
      </c>
      <c r="G585" s="9">
        <v>25822.66</v>
      </c>
      <c r="H585" s="10">
        <v>38</v>
      </c>
    </row>
    <row r="586" spans="1:8" x14ac:dyDescent="0.25">
      <c r="A586" s="11" t="s">
        <v>616</v>
      </c>
      <c r="B586" s="12" t="s">
        <v>7</v>
      </c>
      <c r="C586" s="12">
        <v>605</v>
      </c>
      <c r="D586" s="12">
        <v>0.73</v>
      </c>
      <c r="E586" s="12">
        <v>0.72599999999999998</v>
      </c>
      <c r="F586" s="12">
        <v>0.63500000000000001</v>
      </c>
      <c r="G586" s="12">
        <v>28541.39</v>
      </c>
      <c r="H586" s="13">
        <v>13</v>
      </c>
    </row>
    <row r="587" spans="1:8" x14ac:dyDescent="0.25">
      <c r="A587" s="8" t="s">
        <v>617</v>
      </c>
      <c r="B587" s="9" t="s">
        <v>24</v>
      </c>
      <c r="C587" s="9">
        <v>3363</v>
      </c>
      <c r="D587" s="9">
        <v>0.64900000000000002</v>
      </c>
      <c r="E587" s="9">
        <v>0.63600000000000001</v>
      </c>
      <c r="F587" s="9">
        <v>0.55800000000000005</v>
      </c>
      <c r="G587" s="9">
        <v>15208.07</v>
      </c>
      <c r="H587" s="10">
        <v>79</v>
      </c>
    </row>
    <row r="588" spans="1:8" x14ac:dyDescent="0.25">
      <c r="A588" s="11" t="s">
        <v>618</v>
      </c>
      <c r="B588" s="12" t="s">
        <v>16</v>
      </c>
      <c r="C588" s="12">
        <v>9706</v>
      </c>
      <c r="D588" s="12">
        <v>0.7</v>
      </c>
      <c r="E588" s="12">
        <v>0.67300000000000004</v>
      </c>
      <c r="F588" s="12">
        <v>0.61599999999999999</v>
      </c>
      <c r="G588" s="12">
        <v>11375.19</v>
      </c>
      <c r="H588" s="13">
        <v>85</v>
      </c>
    </row>
    <row r="589" spans="1:8" x14ac:dyDescent="0.25">
      <c r="A589" s="8" t="s">
        <v>619</v>
      </c>
      <c r="B589" s="9" t="s">
        <v>19</v>
      </c>
      <c r="C589" s="9">
        <v>5687</v>
      </c>
      <c r="D589" s="9">
        <v>0.66500000000000004</v>
      </c>
      <c r="E589" s="9">
        <v>0.622</v>
      </c>
      <c r="F589" s="9">
        <v>0.60599999999999998</v>
      </c>
      <c r="G589" s="9">
        <v>20687.18</v>
      </c>
      <c r="H589" s="10">
        <v>91</v>
      </c>
    </row>
    <row r="590" spans="1:8" x14ac:dyDescent="0.25">
      <c r="A590" s="11" t="s">
        <v>620</v>
      </c>
      <c r="B590" s="12" t="s">
        <v>16</v>
      </c>
      <c r="C590" s="12">
        <v>1026</v>
      </c>
      <c r="D590" s="12">
        <v>0.74299999999999999</v>
      </c>
      <c r="E590" s="12">
        <v>0.77</v>
      </c>
      <c r="F590" s="12">
        <v>0.629</v>
      </c>
      <c r="G590" s="12">
        <v>13956.91</v>
      </c>
      <c r="H590" s="13">
        <v>23</v>
      </c>
    </row>
    <row r="591" spans="1:8" x14ac:dyDescent="0.25">
      <c r="A591" s="8" t="s">
        <v>621</v>
      </c>
      <c r="B591" s="9" t="s">
        <v>33</v>
      </c>
      <c r="C591" s="9">
        <v>2197</v>
      </c>
      <c r="D591" s="9">
        <v>0.72</v>
      </c>
      <c r="E591" s="9">
        <v>0.71799999999999997</v>
      </c>
      <c r="F591" s="9">
        <v>0.61799999999999999</v>
      </c>
      <c r="G591" s="9">
        <v>18933.259999999998</v>
      </c>
      <c r="H591" s="10">
        <v>52</v>
      </c>
    </row>
    <row r="592" spans="1:8" x14ac:dyDescent="0.25">
      <c r="A592" s="11" t="s">
        <v>622</v>
      </c>
      <c r="B592" s="12" t="s">
        <v>22</v>
      </c>
      <c r="C592" s="12">
        <v>2402</v>
      </c>
      <c r="D592" s="12">
        <v>0.72599999999999998</v>
      </c>
      <c r="E592" s="12">
        <v>0.72</v>
      </c>
      <c r="F592" s="12">
        <v>0.64700000000000002</v>
      </c>
      <c r="G592" s="12">
        <v>43888.38</v>
      </c>
      <c r="H592" s="13">
        <v>63</v>
      </c>
    </row>
    <row r="593" spans="1:8" x14ac:dyDescent="0.25">
      <c r="A593" s="8" t="s">
        <v>623</v>
      </c>
      <c r="B593" s="9" t="s">
        <v>24</v>
      </c>
      <c r="C593" s="9">
        <v>2838</v>
      </c>
      <c r="D593" s="9">
        <v>0.63400000000000001</v>
      </c>
      <c r="E593" s="9">
        <v>0.61499999999999999</v>
      </c>
      <c r="F593" s="9">
        <v>0.53200000000000003</v>
      </c>
      <c r="G593" s="9">
        <v>9937.74</v>
      </c>
      <c r="H593" s="10">
        <v>96</v>
      </c>
    </row>
    <row r="594" spans="1:8" x14ac:dyDescent="0.25">
      <c r="A594" s="11" t="s">
        <v>624</v>
      </c>
      <c r="B594" s="12" t="s">
        <v>7</v>
      </c>
      <c r="C594" s="12">
        <v>399</v>
      </c>
      <c r="D594" s="12">
        <v>0.72499999999999998</v>
      </c>
      <c r="E594" s="12">
        <v>0.72099999999999997</v>
      </c>
      <c r="F594" s="12">
        <v>0.66200000000000003</v>
      </c>
      <c r="G594" s="12">
        <v>25430.720000000001</v>
      </c>
      <c r="H594" s="13">
        <v>4</v>
      </c>
    </row>
    <row r="595" spans="1:8" x14ac:dyDescent="0.25">
      <c r="A595" s="8" t="s">
        <v>625</v>
      </c>
      <c r="B595" s="9" t="s">
        <v>24</v>
      </c>
      <c r="C595" s="9">
        <v>1878</v>
      </c>
      <c r="D595" s="9">
        <v>0.626</v>
      </c>
      <c r="E595" s="9">
        <v>0.61099999999999999</v>
      </c>
      <c r="F595" s="9">
        <v>0.498</v>
      </c>
      <c r="G595" s="9">
        <v>13727.22</v>
      </c>
      <c r="H595" s="10">
        <v>65</v>
      </c>
    </row>
    <row r="596" spans="1:8" x14ac:dyDescent="0.25">
      <c r="A596" s="11" t="s">
        <v>626</v>
      </c>
      <c r="B596" s="12" t="s">
        <v>24</v>
      </c>
      <c r="C596" s="12">
        <v>2719</v>
      </c>
      <c r="D596" s="12">
        <v>0.7</v>
      </c>
      <c r="E596" s="12">
        <v>0.65900000000000003</v>
      </c>
      <c r="F596" s="12">
        <v>0.65</v>
      </c>
      <c r="G596" s="12">
        <v>14897.85</v>
      </c>
      <c r="H596" s="13">
        <v>87</v>
      </c>
    </row>
    <row r="597" spans="1:8" x14ac:dyDescent="0.25">
      <c r="A597" s="8" t="s">
        <v>627</v>
      </c>
      <c r="B597" s="9" t="s">
        <v>7</v>
      </c>
      <c r="C597" s="9">
        <v>1022</v>
      </c>
      <c r="D597" s="9">
        <v>0.755</v>
      </c>
      <c r="E597" s="9">
        <v>0.73799999999999999</v>
      </c>
      <c r="F597" s="9">
        <v>0.67500000000000004</v>
      </c>
      <c r="G597" s="9">
        <v>22582.080000000002</v>
      </c>
      <c r="H597" s="10">
        <v>31</v>
      </c>
    </row>
    <row r="598" spans="1:8" x14ac:dyDescent="0.25">
      <c r="A598" s="11" t="s">
        <v>628</v>
      </c>
      <c r="B598" s="12" t="s">
        <v>16</v>
      </c>
      <c r="C598" s="12">
        <v>2060</v>
      </c>
      <c r="D598" s="12">
        <v>0.75</v>
      </c>
      <c r="E598" s="12">
        <v>0.72899999999999998</v>
      </c>
      <c r="F598" s="12">
        <v>0.65900000000000003</v>
      </c>
      <c r="G598" s="12">
        <v>35509.33</v>
      </c>
      <c r="H598" s="13">
        <v>59</v>
      </c>
    </row>
    <row r="599" spans="1:8" x14ac:dyDescent="0.25">
      <c r="A599" s="8" t="s">
        <v>629</v>
      </c>
      <c r="B599" s="9" t="s">
        <v>22</v>
      </c>
      <c r="C599" s="9">
        <v>1412</v>
      </c>
      <c r="D599" s="9">
        <v>0.76</v>
      </c>
      <c r="E599" s="9">
        <v>0.72099999999999997</v>
      </c>
      <c r="F599" s="9">
        <v>0.70499999999999996</v>
      </c>
      <c r="G599" s="9">
        <v>30103.68</v>
      </c>
      <c r="H599" s="10">
        <v>31</v>
      </c>
    </row>
    <row r="600" spans="1:8" x14ac:dyDescent="0.25">
      <c r="A600" s="11" t="s">
        <v>630</v>
      </c>
      <c r="B600" s="12" t="s">
        <v>7</v>
      </c>
      <c r="C600" s="12">
        <v>383</v>
      </c>
      <c r="D600" s="12">
        <v>0.75700000000000001</v>
      </c>
      <c r="E600" s="12">
        <v>0.71799999999999997</v>
      </c>
      <c r="F600" s="12">
        <v>0.71899999999999997</v>
      </c>
      <c r="G600" s="12">
        <v>18773.349999999999</v>
      </c>
      <c r="H600" s="13">
        <v>15</v>
      </c>
    </row>
    <row r="601" spans="1:8" x14ac:dyDescent="0.25">
      <c r="A601" s="8" t="s">
        <v>631</v>
      </c>
      <c r="B601" s="9" t="s">
        <v>7</v>
      </c>
      <c r="C601" s="9">
        <v>1258</v>
      </c>
      <c r="D601" s="9">
        <v>0.76400000000000001</v>
      </c>
      <c r="E601" s="9">
        <v>0.73299999999999998</v>
      </c>
      <c r="F601" s="9">
        <v>0.72799999999999998</v>
      </c>
      <c r="G601" s="9">
        <v>17202.310000000001</v>
      </c>
      <c r="H601" s="10">
        <v>37</v>
      </c>
    </row>
    <row r="602" spans="1:8" x14ac:dyDescent="0.25">
      <c r="A602" s="11" t="s">
        <v>632</v>
      </c>
      <c r="B602" s="12" t="s">
        <v>7</v>
      </c>
      <c r="C602" s="12">
        <v>293</v>
      </c>
      <c r="D602" s="12">
        <v>0.745</v>
      </c>
      <c r="E602" s="12">
        <v>0.72499999999999998</v>
      </c>
      <c r="F602" s="12">
        <v>0.67500000000000004</v>
      </c>
      <c r="G602" s="12">
        <v>24727.02</v>
      </c>
      <c r="H602" s="13">
        <v>23</v>
      </c>
    </row>
    <row r="603" spans="1:8" x14ac:dyDescent="0.25">
      <c r="A603" s="8" t="s">
        <v>633</v>
      </c>
      <c r="B603" s="9" t="s">
        <v>59</v>
      </c>
      <c r="C603" s="9">
        <v>767</v>
      </c>
      <c r="D603" s="9">
        <v>0.78</v>
      </c>
      <c r="E603" s="9">
        <v>0.753</v>
      </c>
      <c r="F603" s="9">
        <v>0.71</v>
      </c>
      <c r="G603" s="9">
        <v>33491.379999999997</v>
      </c>
      <c r="H603" s="10">
        <v>30</v>
      </c>
    </row>
    <row r="604" spans="1:8" x14ac:dyDescent="0.25">
      <c r="A604" s="11" t="s">
        <v>634</v>
      </c>
      <c r="B604" s="12" t="s">
        <v>7</v>
      </c>
      <c r="C604" s="12">
        <v>1767</v>
      </c>
      <c r="D604" s="12">
        <v>0.745</v>
      </c>
      <c r="E604" s="12">
        <v>0.70499999999999996</v>
      </c>
      <c r="F604" s="12">
        <v>0.69399999999999995</v>
      </c>
      <c r="G604" s="12">
        <v>69828.53</v>
      </c>
      <c r="H604" s="13">
        <v>23</v>
      </c>
    </row>
    <row r="605" spans="1:8" x14ac:dyDescent="0.25">
      <c r="A605" s="8" t="s">
        <v>635</v>
      </c>
      <c r="B605" s="9" t="s">
        <v>7</v>
      </c>
      <c r="C605" s="9">
        <v>989</v>
      </c>
      <c r="D605" s="9">
        <v>0.72099999999999997</v>
      </c>
      <c r="E605" s="9">
        <v>0.70299999999999996</v>
      </c>
      <c r="F605" s="9">
        <v>0.64100000000000001</v>
      </c>
      <c r="G605" s="9">
        <v>21600.06</v>
      </c>
      <c r="H605" s="10">
        <v>28</v>
      </c>
    </row>
    <row r="606" spans="1:8" x14ac:dyDescent="0.25">
      <c r="A606" s="11" t="s">
        <v>636</v>
      </c>
      <c r="B606" s="12" t="s">
        <v>59</v>
      </c>
      <c r="C606" s="12">
        <v>543</v>
      </c>
      <c r="D606" s="12">
        <v>0.78</v>
      </c>
      <c r="E606" s="12">
        <v>0.747</v>
      </c>
      <c r="F606" s="12">
        <v>0.74</v>
      </c>
      <c r="G606" s="12">
        <v>36835.93</v>
      </c>
      <c r="H606" s="13">
        <v>17</v>
      </c>
    </row>
    <row r="607" spans="1:8" x14ac:dyDescent="0.25">
      <c r="A607" s="8" t="s">
        <v>637</v>
      </c>
      <c r="B607" s="9" t="s">
        <v>59</v>
      </c>
      <c r="C607" s="9">
        <v>2507</v>
      </c>
      <c r="D607" s="9">
        <v>0.76500000000000001</v>
      </c>
      <c r="E607" s="9">
        <v>0.77</v>
      </c>
      <c r="F607" s="9">
        <v>0.65500000000000003</v>
      </c>
      <c r="G607" s="9">
        <v>36880.959999999999</v>
      </c>
      <c r="H607" s="10">
        <v>50</v>
      </c>
    </row>
    <row r="608" spans="1:8" x14ac:dyDescent="0.25">
      <c r="A608" s="11" t="s">
        <v>638</v>
      </c>
      <c r="B608" s="12" t="s">
        <v>22</v>
      </c>
      <c r="C608" s="12">
        <v>1479</v>
      </c>
      <c r="D608" s="12">
        <v>0.67900000000000005</v>
      </c>
      <c r="E608" s="12">
        <v>0.67900000000000005</v>
      </c>
      <c r="F608" s="12">
        <v>0.54500000000000004</v>
      </c>
      <c r="G608" s="12">
        <v>33204.480000000003</v>
      </c>
      <c r="H608" s="13">
        <v>34</v>
      </c>
    </row>
    <row r="609" spans="1:8" x14ac:dyDescent="0.25">
      <c r="A609" s="8" t="s">
        <v>639</v>
      </c>
      <c r="B609" s="9" t="s">
        <v>7</v>
      </c>
      <c r="C609" s="9">
        <v>233</v>
      </c>
      <c r="D609" s="9">
        <v>0.72</v>
      </c>
      <c r="E609" s="9">
        <v>0.71899999999999997</v>
      </c>
      <c r="F609" s="9">
        <v>0.63800000000000001</v>
      </c>
      <c r="G609" s="9">
        <v>16414.830000000002</v>
      </c>
      <c r="H609" s="10">
        <v>12</v>
      </c>
    </row>
    <row r="610" spans="1:8" x14ac:dyDescent="0.25">
      <c r="A610" s="11" t="s">
        <v>640</v>
      </c>
      <c r="B610" s="12" t="s">
        <v>16</v>
      </c>
      <c r="C610" s="12">
        <v>1407</v>
      </c>
      <c r="D610" s="12">
        <v>0.72199999999999998</v>
      </c>
      <c r="E610" s="12">
        <v>0.67900000000000005</v>
      </c>
      <c r="F610" s="12">
        <v>0.64700000000000002</v>
      </c>
      <c r="G610" s="12">
        <v>20033.669999999998</v>
      </c>
      <c r="H610" s="13">
        <v>30</v>
      </c>
    </row>
    <row r="611" spans="1:8" x14ac:dyDescent="0.25">
      <c r="A611" s="8" t="s">
        <v>641</v>
      </c>
      <c r="B611" s="9" t="s">
        <v>10</v>
      </c>
      <c r="C611" s="9">
        <v>1241</v>
      </c>
      <c r="D611" s="9">
        <v>0.73299999999999998</v>
      </c>
      <c r="E611" s="9">
        <v>0.72199999999999998</v>
      </c>
      <c r="F611" s="9">
        <v>0.67700000000000005</v>
      </c>
      <c r="G611" s="9">
        <v>22531.94</v>
      </c>
      <c r="H611" s="10">
        <v>22</v>
      </c>
    </row>
    <row r="612" spans="1:8" x14ac:dyDescent="0.25">
      <c r="A612" s="11" t="s">
        <v>642</v>
      </c>
      <c r="B612" s="12" t="s">
        <v>16</v>
      </c>
      <c r="C612" s="12">
        <v>165</v>
      </c>
      <c r="D612" s="12">
        <v>0.63100000000000001</v>
      </c>
      <c r="E612" s="12">
        <v>0.60299999999999998</v>
      </c>
      <c r="F612" s="12">
        <v>0.52100000000000002</v>
      </c>
      <c r="G612" s="12">
        <v>11870.23</v>
      </c>
      <c r="H612" s="13">
        <v>3</v>
      </c>
    </row>
    <row r="613" spans="1:8" x14ac:dyDescent="0.25">
      <c r="A613" s="8" t="s">
        <v>643</v>
      </c>
      <c r="B613" s="9" t="s">
        <v>14</v>
      </c>
      <c r="C613" s="9">
        <v>2834</v>
      </c>
      <c r="D613" s="9">
        <v>0.7</v>
      </c>
      <c r="E613" s="9">
        <v>0.7</v>
      </c>
      <c r="F613" s="9">
        <v>0.56200000000000006</v>
      </c>
      <c r="G613" s="9">
        <v>20380.150000000001</v>
      </c>
      <c r="H613" s="10">
        <v>35</v>
      </c>
    </row>
    <row r="614" spans="1:8" x14ac:dyDescent="0.25">
      <c r="A614" s="11" t="s">
        <v>644</v>
      </c>
      <c r="B614" s="12" t="s">
        <v>53</v>
      </c>
      <c r="C614" s="12">
        <v>2208</v>
      </c>
      <c r="D614" s="12">
        <v>0.68799999999999994</v>
      </c>
      <c r="E614" s="12">
        <v>0.69</v>
      </c>
      <c r="F614" s="12">
        <v>0.56200000000000006</v>
      </c>
      <c r="G614" s="12">
        <v>18568.37</v>
      </c>
      <c r="H614" s="13">
        <v>40</v>
      </c>
    </row>
    <row r="615" spans="1:8" x14ac:dyDescent="0.25">
      <c r="A615" s="8" t="s">
        <v>645</v>
      </c>
      <c r="B615" s="9" t="s">
        <v>14</v>
      </c>
      <c r="C615" s="9">
        <v>733</v>
      </c>
      <c r="D615" s="9">
        <v>0.76700000000000002</v>
      </c>
      <c r="E615" s="9">
        <v>0.76400000000000001</v>
      </c>
      <c r="F615" s="9">
        <v>0.68700000000000006</v>
      </c>
      <c r="G615" s="9">
        <v>34921.24</v>
      </c>
      <c r="H615" s="10">
        <v>28</v>
      </c>
    </row>
    <row r="616" spans="1:8" x14ac:dyDescent="0.25">
      <c r="A616" s="11" t="s">
        <v>646</v>
      </c>
      <c r="B616" s="12" t="s">
        <v>16</v>
      </c>
      <c r="C616" s="12">
        <v>3346</v>
      </c>
      <c r="D616" s="12">
        <v>0.73599999999999999</v>
      </c>
      <c r="E616" s="12">
        <v>0.72299999999999998</v>
      </c>
      <c r="F616" s="12">
        <v>0.65100000000000002</v>
      </c>
      <c r="G616" s="12">
        <v>37603.56</v>
      </c>
      <c r="H616" s="13">
        <v>57</v>
      </c>
    </row>
    <row r="617" spans="1:8" x14ac:dyDescent="0.25">
      <c r="A617" s="8" t="s">
        <v>647</v>
      </c>
      <c r="B617" s="9" t="s">
        <v>7</v>
      </c>
      <c r="C617" s="9">
        <v>2063</v>
      </c>
      <c r="D617" s="9">
        <v>0.75</v>
      </c>
      <c r="E617" s="9">
        <v>0.71399999999999997</v>
      </c>
      <c r="F617" s="9">
        <v>0.7</v>
      </c>
      <c r="G617" s="9">
        <v>23820.74</v>
      </c>
      <c r="H617" s="10">
        <v>26</v>
      </c>
    </row>
    <row r="618" spans="1:8" x14ac:dyDescent="0.25">
      <c r="A618" s="11" t="s">
        <v>648</v>
      </c>
      <c r="B618" s="12" t="s">
        <v>7</v>
      </c>
      <c r="C618" s="12">
        <v>1253</v>
      </c>
      <c r="D618" s="12">
        <v>0.75</v>
      </c>
      <c r="E618" s="12">
        <v>0.72</v>
      </c>
      <c r="F618" s="12">
        <v>0.68300000000000005</v>
      </c>
      <c r="G618" s="12">
        <v>38668.19</v>
      </c>
      <c r="H618" s="13">
        <v>19</v>
      </c>
    </row>
    <row r="619" spans="1:8" x14ac:dyDescent="0.25">
      <c r="A619" s="8" t="s">
        <v>649</v>
      </c>
      <c r="B619" s="9" t="s">
        <v>22</v>
      </c>
      <c r="C619" s="9">
        <v>3297</v>
      </c>
      <c r="D619" s="9">
        <v>0.70299999999999996</v>
      </c>
      <c r="E619" s="9">
        <v>0.70399999999999996</v>
      </c>
      <c r="F619" s="9">
        <v>0.6</v>
      </c>
      <c r="G619" s="9">
        <v>35232.68</v>
      </c>
      <c r="H619" s="10">
        <v>61</v>
      </c>
    </row>
    <row r="620" spans="1:8" x14ac:dyDescent="0.25">
      <c r="A620" s="11" t="s">
        <v>650</v>
      </c>
      <c r="B620" s="12" t="s">
        <v>64</v>
      </c>
      <c r="C620" s="12">
        <v>4069</v>
      </c>
      <c r="D620" s="12">
        <v>0.73499999999999999</v>
      </c>
      <c r="E620" s="12">
        <v>0.71899999999999997</v>
      </c>
      <c r="F620" s="12">
        <v>0.65500000000000003</v>
      </c>
      <c r="G620" s="12">
        <v>15983.29</v>
      </c>
      <c r="H620" s="13">
        <v>54</v>
      </c>
    </row>
    <row r="621" spans="1:8" x14ac:dyDescent="0.25">
      <c r="A621" s="8" t="s">
        <v>651</v>
      </c>
      <c r="B621" s="9" t="s">
        <v>7</v>
      </c>
      <c r="C621" s="9">
        <v>965</v>
      </c>
      <c r="D621" s="9">
        <v>0.71299999999999997</v>
      </c>
      <c r="E621" s="9">
        <v>0.71599999999999997</v>
      </c>
      <c r="F621" s="9">
        <v>0.63100000000000001</v>
      </c>
      <c r="G621" s="9">
        <v>23407.62</v>
      </c>
      <c r="H621" s="10">
        <v>17</v>
      </c>
    </row>
    <row r="622" spans="1:8" x14ac:dyDescent="0.25">
      <c r="A622" s="11" t="s">
        <v>652</v>
      </c>
      <c r="B622" s="12" t="s">
        <v>7</v>
      </c>
      <c r="C622" s="12">
        <v>1001</v>
      </c>
      <c r="D622" s="12">
        <v>0.74</v>
      </c>
      <c r="E622" s="12">
        <v>0.72399999999999998</v>
      </c>
      <c r="F622" s="12">
        <v>0.68799999999999994</v>
      </c>
      <c r="G622" s="12">
        <v>28357.32</v>
      </c>
      <c r="H622" s="13">
        <v>22</v>
      </c>
    </row>
    <row r="623" spans="1:8" x14ac:dyDescent="0.25">
      <c r="A623" s="8" t="s">
        <v>653</v>
      </c>
      <c r="B623" s="9" t="s">
        <v>7</v>
      </c>
      <c r="C623" s="9">
        <v>374</v>
      </c>
      <c r="D623" s="9">
        <v>0.73699999999999999</v>
      </c>
      <c r="E623" s="9">
        <v>0.69299999999999995</v>
      </c>
      <c r="F623" s="9">
        <v>0.69599999999999995</v>
      </c>
      <c r="G623" s="9">
        <v>26859.95</v>
      </c>
      <c r="H623" s="10">
        <v>3</v>
      </c>
    </row>
    <row r="624" spans="1:8" x14ac:dyDescent="0.25">
      <c r="A624" s="11" t="s">
        <v>654</v>
      </c>
      <c r="B624" s="12" t="s">
        <v>10</v>
      </c>
      <c r="C624" s="12">
        <v>3991</v>
      </c>
      <c r="D624" s="12">
        <v>0.71299999999999997</v>
      </c>
      <c r="E624" s="12">
        <v>0.69499999999999995</v>
      </c>
      <c r="F624" s="12">
        <v>0.64800000000000002</v>
      </c>
      <c r="G624" s="12">
        <v>24602.97</v>
      </c>
      <c r="H624" s="13">
        <v>35</v>
      </c>
    </row>
    <row r="625" spans="1:8" x14ac:dyDescent="0.25">
      <c r="A625" s="8" t="s">
        <v>655</v>
      </c>
      <c r="B625" s="9" t="s">
        <v>19</v>
      </c>
      <c r="C625" s="9">
        <v>1971</v>
      </c>
      <c r="D625" s="9">
        <v>0.66</v>
      </c>
      <c r="E625" s="9">
        <v>0.628</v>
      </c>
      <c r="F625" s="9">
        <v>0.58299999999999996</v>
      </c>
      <c r="G625" s="9">
        <v>12278.17</v>
      </c>
      <c r="H625" s="10">
        <v>33</v>
      </c>
    </row>
    <row r="626" spans="1:8" x14ac:dyDescent="0.25">
      <c r="A626" s="11" t="s">
        <v>656</v>
      </c>
      <c r="B626" s="12" t="s">
        <v>19</v>
      </c>
      <c r="C626" s="12">
        <v>2465</v>
      </c>
      <c r="D626" s="12">
        <v>0.60599999999999998</v>
      </c>
      <c r="E626" s="12">
        <v>0.60799999999999998</v>
      </c>
      <c r="F626" s="12">
        <v>0.48699999999999999</v>
      </c>
      <c r="G626" s="12">
        <v>10629.51</v>
      </c>
      <c r="H626" s="13">
        <v>27</v>
      </c>
    </row>
    <row r="627" spans="1:8" x14ac:dyDescent="0.25">
      <c r="A627" s="8" t="s">
        <v>657</v>
      </c>
      <c r="B627" s="9" t="s">
        <v>7</v>
      </c>
      <c r="C627" s="9">
        <v>175</v>
      </c>
      <c r="D627" s="9">
        <v>0.74299999999999999</v>
      </c>
      <c r="E627" s="9">
        <v>0.70499999999999996</v>
      </c>
      <c r="F627" s="9">
        <v>0.71899999999999997</v>
      </c>
      <c r="G627" s="9">
        <v>11081.96</v>
      </c>
      <c r="H627" s="10">
        <v>7</v>
      </c>
    </row>
    <row r="628" spans="1:8" x14ac:dyDescent="0.25">
      <c r="A628" s="11" t="s">
        <v>658</v>
      </c>
      <c r="B628" s="12" t="s">
        <v>7</v>
      </c>
      <c r="C628" s="12">
        <v>1749</v>
      </c>
      <c r="D628" s="12">
        <v>0.70299999999999996</v>
      </c>
      <c r="E628" s="12">
        <v>0.68100000000000005</v>
      </c>
      <c r="F628" s="12">
        <v>0.627</v>
      </c>
      <c r="G628" s="12">
        <v>22849.38</v>
      </c>
      <c r="H628" s="13">
        <v>30</v>
      </c>
    </row>
    <row r="629" spans="1:8" x14ac:dyDescent="0.25">
      <c r="A629" s="8" t="s">
        <v>659</v>
      </c>
      <c r="B629" s="9" t="s">
        <v>7</v>
      </c>
      <c r="C629" s="9">
        <v>886</v>
      </c>
      <c r="D629" s="9">
        <v>0.75</v>
      </c>
      <c r="E629" s="9">
        <v>0.73399999999999999</v>
      </c>
      <c r="F629" s="9">
        <v>0.67200000000000004</v>
      </c>
      <c r="G629" s="9">
        <v>15954.78</v>
      </c>
      <c r="H629" s="10">
        <v>15</v>
      </c>
    </row>
    <row r="630" spans="1:8" x14ac:dyDescent="0.25">
      <c r="A630" s="11" t="s">
        <v>660</v>
      </c>
      <c r="B630" s="12" t="s">
        <v>33</v>
      </c>
      <c r="C630" s="12">
        <v>5804</v>
      </c>
      <c r="D630" s="12">
        <v>0.7</v>
      </c>
      <c r="E630" s="12">
        <v>0.68200000000000005</v>
      </c>
      <c r="F630" s="12">
        <v>0.60799999999999998</v>
      </c>
      <c r="G630" s="12">
        <v>16276.89</v>
      </c>
      <c r="H630" s="13">
        <v>68</v>
      </c>
    </row>
    <row r="631" spans="1:8" x14ac:dyDescent="0.25">
      <c r="A631" s="8" t="s">
        <v>661</v>
      </c>
      <c r="B631" s="9" t="s">
        <v>7</v>
      </c>
      <c r="C631" s="9">
        <v>530</v>
      </c>
      <c r="D631" s="9">
        <v>0.73699999999999999</v>
      </c>
      <c r="E631" s="9">
        <v>0.69799999999999995</v>
      </c>
      <c r="F631" s="9">
        <v>0.68200000000000005</v>
      </c>
      <c r="G631" s="9">
        <v>29937.88</v>
      </c>
      <c r="H631" s="10">
        <v>4</v>
      </c>
    </row>
    <row r="632" spans="1:8" x14ac:dyDescent="0.25">
      <c r="A632" s="11" t="s">
        <v>662</v>
      </c>
      <c r="B632" s="12" t="s">
        <v>7</v>
      </c>
      <c r="C632" s="12">
        <v>257</v>
      </c>
      <c r="D632" s="12">
        <v>0.7</v>
      </c>
      <c r="E632" s="12">
        <v>0.69099999999999995</v>
      </c>
      <c r="F632" s="12">
        <v>0.59299999999999997</v>
      </c>
      <c r="G632" s="12">
        <v>13396.68</v>
      </c>
      <c r="H632" s="13">
        <v>4</v>
      </c>
    </row>
    <row r="633" spans="1:8" x14ac:dyDescent="0.25">
      <c r="A633" s="8" t="s">
        <v>663</v>
      </c>
      <c r="B633" s="9" t="s">
        <v>7</v>
      </c>
      <c r="C633" s="9">
        <v>1281</v>
      </c>
      <c r="D633" s="9">
        <v>0.71</v>
      </c>
      <c r="E633" s="9">
        <v>0.70799999999999996</v>
      </c>
      <c r="F633" s="9">
        <v>0.63300000000000001</v>
      </c>
      <c r="G633" s="9">
        <v>19753.599999999999</v>
      </c>
      <c r="H633" s="10">
        <v>38</v>
      </c>
    </row>
    <row r="634" spans="1:8" x14ac:dyDescent="0.25">
      <c r="A634" s="11" t="s">
        <v>664</v>
      </c>
      <c r="B634" s="12" t="s">
        <v>7</v>
      </c>
      <c r="C634" s="12">
        <v>489</v>
      </c>
      <c r="D634" s="12">
        <v>0.748</v>
      </c>
      <c r="E634" s="12">
        <v>0.71599999999999997</v>
      </c>
      <c r="F634" s="12">
        <v>0.69799999999999995</v>
      </c>
      <c r="G634" s="12">
        <v>17142.2</v>
      </c>
      <c r="H634" s="13">
        <v>13</v>
      </c>
    </row>
    <row r="635" spans="1:8" x14ac:dyDescent="0.25">
      <c r="A635" s="8" t="s">
        <v>665</v>
      </c>
      <c r="B635" s="9" t="s">
        <v>14</v>
      </c>
      <c r="C635" s="9">
        <v>490</v>
      </c>
      <c r="D635" s="9">
        <v>0.76800000000000002</v>
      </c>
      <c r="E635" s="9">
        <v>0.77500000000000002</v>
      </c>
      <c r="F635" s="9">
        <v>0.68300000000000005</v>
      </c>
      <c r="G635" s="9">
        <v>30168.25</v>
      </c>
      <c r="H635" s="10">
        <v>26</v>
      </c>
    </row>
    <row r="636" spans="1:8" x14ac:dyDescent="0.25">
      <c r="A636" s="11" t="s">
        <v>666</v>
      </c>
      <c r="B636" s="12" t="s">
        <v>24</v>
      </c>
      <c r="C636" s="12">
        <v>457</v>
      </c>
      <c r="D636" s="12">
        <v>0.57999999999999996</v>
      </c>
      <c r="E636" s="12">
        <v>0.55900000000000005</v>
      </c>
      <c r="F636" s="12">
        <v>0.44700000000000001</v>
      </c>
      <c r="G636" s="12">
        <v>6966.54</v>
      </c>
      <c r="H636" s="13">
        <v>0</v>
      </c>
    </row>
    <row r="637" spans="1:8" x14ac:dyDescent="0.25">
      <c r="A637" s="8" t="s">
        <v>667</v>
      </c>
      <c r="B637" s="9" t="s">
        <v>7</v>
      </c>
      <c r="C637" s="9">
        <v>874</v>
      </c>
      <c r="D637" s="9">
        <v>0.76800000000000002</v>
      </c>
      <c r="E637" s="9">
        <v>0.73499999999999999</v>
      </c>
      <c r="F637" s="9">
        <v>0.752</v>
      </c>
      <c r="G637" s="9">
        <v>30809.19</v>
      </c>
      <c r="H637" s="10">
        <v>27</v>
      </c>
    </row>
    <row r="638" spans="1:8" x14ac:dyDescent="0.25">
      <c r="A638" s="11" t="s">
        <v>668</v>
      </c>
      <c r="B638" s="12" t="s">
        <v>14</v>
      </c>
      <c r="C638" s="12">
        <v>855</v>
      </c>
      <c r="D638" s="12">
        <v>0.77</v>
      </c>
      <c r="E638" s="12">
        <v>0.78200000000000003</v>
      </c>
      <c r="F638" s="12">
        <v>0.68600000000000005</v>
      </c>
      <c r="G638" s="12">
        <v>42654.73</v>
      </c>
      <c r="H638" s="13">
        <v>33</v>
      </c>
    </row>
    <row r="639" spans="1:8" x14ac:dyDescent="0.25">
      <c r="A639" s="8" t="s">
        <v>669</v>
      </c>
      <c r="B639" s="9" t="s">
        <v>49</v>
      </c>
      <c r="C639" s="9">
        <v>2288</v>
      </c>
      <c r="D639" s="9">
        <v>0.65</v>
      </c>
      <c r="E639" s="9">
        <v>0.67100000000000004</v>
      </c>
      <c r="F639" s="9">
        <v>0.503</v>
      </c>
      <c r="G639" s="9">
        <v>26768.53</v>
      </c>
      <c r="H639" s="10">
        <v>17</v>
      </c>
    </row>
    <row r="640" spans="1:8" x14ac:dyDescent="0.25">
      <c r="A640" s="11" t="s">
        <v>670</v>
      </c>
      <c r="B640" s="12" t="s">
        <v>59</v>
      </c>
      <c r="C640" s="12">
        <v>2212</v>
      </c>
      <c r="D640" s="12">
        <v>0.74099999999999999</v>
      </c>
      <c r="E640" s="12">
        <v>0.73199999999999998</v>
      </c>
      <c r="F640" s="12">
        <v>0.64500000000000002</v>
      </c>
      <c r="G640" s="12">
        <v>34931.300000000003</v>
      </c>
      <c r="H640" s="13">
        <v>58</v>
      </c>
    </row>
    <row r="641" spans="1:8" x14ac:dyDescent="0.25">
      <c r="A641" s="8" t="s">
        <v>671</v>
      </c>
      <c r="B641" s="9" t="s">
        <v>10</v>
      </c>
      <c r="C641" s="9">
        <v>1467</v>
      </c>
      <c r="D641" s="9">
        <v>0.71799999999999997</v>
      </c>
      <c r="E641" s="9">
        <v>0.70899999999999996</v>
      </c>
      <c r="F641" s="9">
        <v>0.64800000000000002</v>
      </c>
      <c r="G641" s="9">
        <v>26154.880000000001</v>
      </c>
      <c r="H641" s="10">
        <v>46</v>
      </c>
    </row>
    <row r="642" spans="1:8" x14ac:dyDescent="0.25">
      <c r="A642" s="11" t="s">
        <v>672</v>
      </c>
      <c r="B642" s="12" t="s">
        <v>49</v>
      </c>
      <c r="C642" s="12">
        <v>2112</v>
      </c>
      <c r="D642" s="12">
        <v>0.65900000000000003</v>
      </c>
      <c r="E642" s="12">
        <v>0.67</v>
      </c>
      <c r="F642" s="12">
        <v>0.52500000000000002</v>
      </c>
      <c r="G642" s="12">
        <v>18892.8</v>
      </c>
      <c r="H642" s="13">
        <v>10</v>
      </c>
    </row>
    <row r="643" spans="1:8" x14ac:dyDescent="0.25">
      <c r="A643" s="8" t="s">
        <v>673</v>
      </c>
      <c r="B643" s="9" t="s">
        <v>16</v>
      </c>
      <c r="C643" s="9">
        <v>1595</v>
      </c>
      <c r="D643" s="9">
        <v>0.72599999999999998</v>
      </c>
      <c r="E643" s="9">
        <v>0.71299999999999997</v>
      </c>
      <c r="F643" s="9">
        <v>0.626</v>
      </c>
      <c r="G643" s="9">
        <v>22918.85</v>
      </c>
      <c r="H643" s="10">
        <v>41</v>
      </c>
    </row>
    <row r="644" spans="1:8" x14ac:dyDescent="0.25">
      <c r="A644" s="11" t="s">
        <v>674</v>
      </c>
      <c r="B644" s="12" t="s">
        <v>10</v>
      </c>
      <c r="C644" s="12">
        <v>2039</v>
      </c>
      <c r="D644" s="12">
        <v>0.7</v>
      </c>
      <c r="E644" s="12">
        <v>0.69699999999999995</v>
      </c>
      <c r="F644" s="12">
        <v>0.61</v>
      </c>
      <c r="G644" s="12">
        <v>21056.32</v>
      </c>
      <c r="H644" s="13">
        <v>42</v>
      </c>
    </row>
    <row r="645" spans="1:8" x14ac:dyDescent="0.25">
      <c r="A645" s="8" t="s">
        <v>675</v>
      </c>
      <c r="B645" s="9" t="s">
        <v>16</v>
      </c>
      <c r="C645" s="9">
        <v>1031</v>
      </c>
      <c r="D645" s="9">
        <v>0.72199999999999998</v>
      </c>
      <c r="E645" s="9">
        <v>0.70299999999999996</v>
      </c>
      <c r="F645" s="9">
        <v>0.622</v>
      </c>
      <c r="G645" s="9">
        <v>18931.740000000002</v>
      </c>
      <c r="H645" s="10">
        <v>37</v>
      </c>
    </row>
    <row r="646" spans="1:8" x14ac:dyDescent="0.25">
      <c r="A646" s="11" t="s">
        <v>676</v>
      </c>
      <c r="B646" s="12" t="s">
        <v>14</v>
      </c>
      <c r="C646" s="12">
        <v>1230</v>
      </c>
      <c r="D646" s="12">
        <v>0.74299999999999999</v>
      </c>
      <c r="E646" s="12">
        <v>0.76300000000000001</v>
      </c>
      <c r="F646" s="12">
        <v>0.63300000000000001</v>
      </c>
      <c r="G646" s="12">
        <v>53672.39</v>
      </c>
      <c r="H646" s="13">
        <v>34</v>
      </c>
    </row>
    <row r="647" spans="1:8" x14ac:dyDescent="0.25">
      <c r="A647" s="8" t="s">
        <v>677</v>
      </c>
      <c r="B647" s="9" t="s">
        <v>22</v>
      </c>
      <c r="C647" s="9">
        <v>1447</v>
      </c>
      <c r="D647" s="9">
        <v>0.70599999999999996</v>
      </c>
      <c r="E647" s="9">
        <v>0.69599999999999995</v>
      </c>
      <c r="F647" s="9">
        <v>0.59499999999999997</v>
      </c>
      <c r="G647" s="9">
        <v>36516.6</v>
      </c>
      <c r="H647" s="10">
        <v>57</v>
      </c>
    </row>
    <row r="648" spans="1:8" x14ac:dyDescent="0.25">
      <c r="A648" s="11" t="s">
        <v>678</v>
      </c>
      <c r="B648" s="12" t="s">
        <v>16</v>
      </c>
      <c r="C648" s="12">
        <v>1618</v>
      </c>
      <c r="D648" s="12">
        <v>0.75</v>
      </c>
      <c r="E648" s="12">
        <v>0.71699999999999997</v>
      </c>
      <c r="F648" s="12">
        <v>0.67100000000000004</v>
      </c>
      <c r="G648" s="12">
        <v>27757.15</v>
      </c>
      <c r="H648" s="13">
        <v>42</v>
      </c>
    </row>
    <row r="649" spans="1:8" x14ac:dyDescent="0.25">
      <c r="A649" s="8" t="s">
        <v>679</v>
      </c>
      <c r="B649" s="9" t="s">
        <v>33</v>
      </c>
      <c r="C649" s="9">
        <v>2087</v>
      </c>
      <c r="D649" s="9">
        <v>0.71499999999999997</v>
      </c>
      <c r="E649" s="9">
        <v>0.70899999999999996</v>
      </c>
      <c r="F649" s="9">
        <v>0.64</v>
      </c>
      <c r="G649" s="9">
        <v>20463.759999999998</v>
      </c>
      <c r="H649" s="10">
        <v>25</v>
      </c>
    </row>
    <row r="650" spans="1:8" x14ac:dyDescent="0.25">
      <c r="A650" s="11" t="s">
        <v>680</v>
      </c>
      <c r="B650" s="12" t="s">
        <v>31</v>
      </c>
      <c r="C650" s="12">
        <v>832</v>
      </c>
      <c r="D650" s="12">
        <v>0.56999999999999995</v>
      </c>
      <c r="E650" s="12">
        <v>0.52600000000000002</v>
      </c>
      <c r="F650" s="12">
        <v>0.46</v>
      </c>
      <c r="G650" s="12">
        <v>6624.33</v>
      </c>
      <c r="H650" s="13">
        <v>2</v>
      </c>
    </row>
    <row r="651" spans="1:8" x14ac:dyDescent="0.25">
      <c r="A651" s="8" t="s">
        <v>681</v>
      </c>
      <c r="B651" s="9" t="s">
        <v>7</v>
      </c>
      <c r="C651" s="9">
        <v>287</v>
      </c>
      <c r="D651" s="9">
        <v>0.73</v>
      </c>
      <c r="E651" s="9">
        <v>0.72299999999999998</v>
      </c>
      <c r="F651" s="9">
        <v>0.68200000000000005</v>
      </c>
      <c r="G651" s="9">
        <v>21246.82</v>
      </c>
      <c r="H651" s="10">
        <v>2</v>
      </c>
    </row>
    <row r="652" spans="1:8" x14ac:dyDescent="0.25">
      <c r="A652" s="11" t="s">
        <v>682</v>
      </c>
      <c r="B652" s="12" t="s">
        <v>7</v>
      </c>
      <c r="C652" s="12">
        <v>686</v>
      </c>
      <c r="D652" s="12">
        <v>0.76</v>
      </c>
      <c r="E652" s="12">
        <v>0.75</v>
      </c>
      <c r="F652" s="12">
        <v>0.70199999999999996</v>
      </c>
      <c r="G652" s="12">
        <v>19626.61</v>
      </c>
      <c r="H652" s="13">
        <v>10</v>
      </c>
    </row>
    <row r="653" spans="1:8" x14ac:dyDescent="0.25">
      <c r="A653" s="8" t="s">
        <v>683</v>
      </c>
      <c r="B653" s="9" t="s">
        <v>31</v>
      </c>
      <c r="C653" s="9">
        <v>17120</v>
      </c>
      <c r="D653" s="9">
        <v>0.68200000000000005</v>
      </c>
      <c r="E653" s="9">
        <v>0.62</v>
      </c>
      <c r="F653" s="9">
        <v>0.63200000000000001</v>
      </c>
      <c r="G653" s="9">
        <v>15177.12</v>
      </c>
      <c r="H653" s="10">
        <v>230</v>
      </c>
    </row>
    <row r="654" spans="1:8" x14ac:dyDescent="0.25">
      <c r="A654" s="11" t="s">
        <v>684</v>
      </c>
      <c r="B654" s="12" t="s">
        <v>19</v>
      </c>
      <c r="C654" s="12">
        <v>2603</v>
      </c>
      <c r="D654" s="12">
        <v>0.61</v>
      </c>
      <c r="E654" s="12">
        <v>0.59699999999999998</v>
      </c>
      <c r="F654" s="12">
        <v>0.50600000000000001</v>
      </c>
      <c r="G654" s="12">
        <v>9665.93</v>
      </c>
      <c r="H654" s="13">
        <v>60</v>
      </c>
    </row>
    <row r="655" spans="1:8" x14ac:dyDescent="0.25">
      <c r="A655" s="8" t="s">
        <v>685</v>
      </c>
      <c r="B655" s="9" t="s">
        <v>59</v>
      </c>
      <c r="C655" s="9">
        <v>164</v>
      </c>
      <c r="D655" s="9">
        <v>0.77400000000000002</v>
      </c>
      <c r="E655" s="9">
        <v>0.749</v>
      </c>
      <c r="F655" s="9">
        <v>0.71399999999999997</v>
      </c>
      <c r="G655" s="9">
        <v>31412.080000000002</v>
      </c>
      <c r="H655" s="10">
        <v>18</v>
      </c>
    </row>
    <row r="656" spans="1:8" x14ac:dyDescent="0.25">
      <c r="A656" s="11" t="s">
        <v>686</v>
      </c>
      <c r="B656" s="12" t="s">
        <v>22</v>
      </c>
      <c r="C656" s="12">
        <v>1550</v>
      </c>
      <c r="D656" s="12">
        <v>0.76700000000000002</v>
      </c>
      <c r="E656" s="12">
        <v>0.747</v>
      </c>
      <c r="F656" s="12">
        <v>0.71099999999999997</v>
      </c>
      <c r="G656" s="12">
        <v>37445.14</v>
      </c>
      <c r="H656" s="13">
        <v>56</v>
      </c>
    </row>
    <row r="657" spans="1:8" x14ac:dyDescent="0.25">
      <c r="A657" s="8" t="s">
        <v>687</v>
      </c>
      <c r="B657" s="9" t="s">
        <v>16</v>
      </c>
      <c r="C657" s="9">
        <v>2129</v>
      </c>
      <c r="D657" s="9">
        <v>0.71599999999999997</v>
      </c>
      <c r="E657" s="9">
        <v>0.69299999999999995</v>
      </c>
      <c r="F657" s="9">
        <v>0.63200000000000001</v>
      </c>
      <c r="G657" s="9">
        <v>14812.65</v>
      </c>
      <c r="H657" s="10">
        <v>55</v>
      </c>
    </row>
    <row r="658" spans="1:8" x14ac:dyDescent="0.25">
      <c r="A658" s="11" t="s">
        <v>688</v>
      </c>
      <c r="B658" s="12" t="s">
        <v>7</v>
      </c>
      <c r="C658" s="12">
        <v>1039</v>
      </c>
      <c r="D658" s="12">
        <v>0.75800000000000001</v>
      </c>
      <c r="E658" s="12">
        <v>0.71199999999999997</v>
      </c>
      <c r="F658" s="12">
        <v>0.73199999999999998</v>
      </c>
      <c r="G658" s="12">
        <v>19024.25</v>
      </c>
      <c r="H658" s="13">
        <v>19</v>
      </c>
    </row>
    <row r="659" spans="1:8" x14ac:dyDescent="0.25">
      <c r="A659" s="8" t="s">
        <v>689</v>
      </c>
      <c r="B659" s="9" t="s">
        <v>24</v>
      </c>
      <c r="C659" s="9">
        <v>1871</v>
      </c>
      <c r="D659" s="9">
        <v>0.55000000000000004</v>
      </c>
      <c r="E659" s="9">
        <v>0.56799999999999995</v>
      </c>
      <c r="F659" s="9">
        <v>0.39</v>
      </c>
      <c r="G659" s="9">
        <v>11054.26</v>
      </c>
      <c r="H659" s="10">
        <v>71</v>
      </c>
    </row>
    <row r="660" spans="1:8" x14ac:dyDescent="0.25">
      <c r="A660" s="11" t="s">
        <v>690</v>
      </c>
      <c r="B660" s="12" t="s">
        <v>7</v>
      </c>
      <c r="C660" s="12">
        <v>782</v>
      </c>
      <c r="D660" s="12">
        <v>0.76400000000000001</v>
      </c>
      <c r="E660" s="12">
        <v>0.749</v>
      </c>
      <c r="F660" s="12">
        <v>0.72799999999999998</v>
      </c>
      <c r="G660" s="12">
        <v>123171.63</v>
      </c>
      <c r="H660" s="13">
        <v>14</v>
      </c>
    </row>
    <row r="661" spans="1:8" x14ac:dyDescent="0.25">
      <c r="A661" s="8" t="s">
        <v>691</v>
      </c>
      <c r="B661" s="9" t="s">
        <v>24</v>
      </c>
      <c r="C661" s="9">
        <v>1382</v>
      </c>
      <c r="D661" s="9">
        <v>0.63500000000000001</v>
      </c>
      <c r="E661" s="9">
        <v>0.58799999999999997</v>
      </c>
      <c r="F661" s="9">
        <v>0.57199999999999995</v>
      </c>
      <c r="G661" s="9">
        <v>9781.82</v>
      </c>
      <c r="H661" s="10">
        <v>18</v>
      </c>
    </row>
    <row r="662" spans="1:8" x14ac:dyDescent="0.25">
      <c r="A662" s="11" t="s">
        <v>692</v>
      </c>
      <c r="B662" s="12" t="s">
        <v>16</v>
      </c>
      <c r="C662" s="12">
        <v>1004</v>
      </c>
      <c r="D662" s="12">
        <v>0.66700000000000004</v>
      </c>
      <c r="E662" s="12">
        <v>0.65800000000000003</v>
      </c>
      <c r="F662" s="12">
        <v>0.54900000000000004</v>
      </c>
      <c r="G662" s="12">
        <v>17503.740000000002</v>
      </c>
      <c r="H662" s="13">
        <v>16</v>
      </c>
    </row>
    <row r="663" spans="1:8" x14ac:dyDescent="0.25">
      <c r="A663" s="8" t="s">
        <v>693</v>
      </c>
      <c r="B663" s="9" t="s">
        <v>14</v>
      </c>
      <c r="C663" s="9">
        <v>1200</v>
      </c>
      <c r="D663" s="9">
        <v>0.73799999999999999</v>
      </c>
      <c r="E663" s="9">
        <v>0.73399999999999999</v>
      </c>
      <c r="F663" s="9">
        <v>0.62</v>
      </c>
      <c r="G663" s="9">
        <v>35311.65</v>
      </c>
      <c r="H663" s="10">
        <v>39</v>
      </c>
    </row>
    <row r="664" spans="1:8" x14ac:dyDescent="0.25">
      <c r="A664" s="11" t="s">
        <v>694</v>
      </c>
      <c r="B664" s="12" t="s">
        <v>16</v>
      </c>
      <c r="C664" s="12">
        <v>1285</v>
      </c>
      <c r="D664" s="12">
        <v>0.73699999999999999</v>
      </c>
      <c r="E664" s="12">
        <v>0.72899999999999998</v>
      </c>
      <c r="F664" s="12">
        <v>0.625</v>
      </c>
      <c r="G664" s="12">
        <v>25503.35</v>
      </c>
      <c r="H664" s="13">
        <v>21</v>
      </c>
    </row>
    <row r="665" spans="1:8" x14ac:dyDescent="0.25">
      <c r="A665" s="8" t="s">
        <v>695</v>
      </c>
      <c r="B665" s="9" t="s">
        <v>16</v>
      </c>
      <c r="C665" s="9">
        <v>784</v>
      </c>
      <c r="D665" s="9">
        <v>0.69</v>
      </c>
      <c r="E665" s="9">
        <v>0.70699999999999996</v>
      </c>
      <c r="F665" s="9">
        <v>0.55300000000000005</v>
      </c>
      <c r="G665" s="9">
        <v>23987.31</v>
      </c>
      <c r="H665" s="10">
        <v>18</v>
      </c>
    </row>
    <row r="666" spans="1:8" x14ac:dyDescent="0.25">
      <c r="A666" s="11" t="s">
        <v>696</v>
      </c>
      <c r="B666" s="12" t="s">
        <v>59</v>
      </c>
      <c r="C666" s="12">
        <v>1853</v>
      </c>
      <c r="D666" s="12">
        <v>0.76500000000000001</v>
      </c>
      <c r="E666" s="12">
        <v>0.73399999999999999</v>
      </c>
      <c r="F666" s="12">
        <v>0.70299999999999996</v>
      </c>
      <c r="G666" s="12">
        <v>31256.53</v>
      </c>
      <c r="H666" s="13">
        <v>36</v>
      </c>
    </row>
    <row r="667" spans="1:8" x14ac:dyDescent="0.25">
      <c r="A667" s="8" t="s">
        <v>697</v>
      </c>
      <c r="B667" s="9" t="s">
        <v>7</v>
      </c>
      <c r="C667" s="9">
        <v>493</v>
      </c>
      <c r="D667" s="9">
        <v>0.74199999999999999</v>
      </c>
      <c r="E667" s="9">
        <v>0.74099999999999999</v>
      </c>
      <c r="F667" s="9">
        <v>0.65600000000000003</v>
      </c>
      <c r="G667" s="9">
        <v>87643.77</v>
      </c>
      <c r="H667" s="10">
        <v>9</v>
      </c>
    </row>
    <row r="668" spans="1:8" x14ac:dyDescent="0.25">
      <c r="A668" s="11" t="s">
        <v>698</v>
      </c>
      <c r="B668" s="12" t="s">
        <v>7</v>
      </c>
      <c r="C668" s="12">
        <v>646</v>
      </c>
      <c r="D668" s="12">
        <v>0.72</v>
      </c>
      <c r="E668" s="12">
        <v>0.68100000000000005</v>
      </c>
      <c r="F668" s="12">
        <v>0.65300000000000002</v>
      </c>
      <c r="G668" s="12">
        <v>18522.5</v>
      </c>
      <c r="H668" s="13">
        <v>13</v>
      </c>
    </row>
    <row r="669" spans="1:8" x14ac:dyDescent="0.25">
      <c r="A669" s="8" t="s">
        <v>699</v>
      </c>
      <c r="B669" s="9" t="s">
        <v>7</v>
      </c>
      <c r="C669" s="9">
        <v>1762</v>
      </c>
      <c r="D669" s="9">
        <v>0.73</v>
      </c>
      <c r="E669" s="9">
        <v>0.69899999999999995</v>
      </c>
      <c r="F669" s="9">
        <v>0.66500000000000004</v>
      </c>
      <c r="G669" s="9">
        <v>28731.77</v>
      </c>
      <c r="H669" s="10">
        <v>35</v>
      </c>
    </row>
    <row r="670" spans="1:8" x14ac:dyDescent="0.25">
      <c r="A670" s="11" t="s">
        <v>700</v>
      </c>
      <c r="B670" s="12" t="s">
        <v>7</v>
      </c>
      <c r="C670" s="12">
        <v>1377</v>
      </c>
      <c r="D670" s="12">
        <v>0.69</v>
      </c>
      <c r="E670" s="12">
        <v>0.65800000000000003</v>
      </c>
      <c r="F670" s="12">
        <v>0.61099999999999999</v>
      </c>
      <c r="G670" s="12">
        <v>36388.89</v>
      </c>
      <c r="H670" s="13">
        <v>9</v>
      </c>
    </row>
    <row r="671" spans="1:8" x14ac:dyDescent="0.25">
      <c r="A671" s="8" t="s">
        <v>701</v>
      </c>
      <c r="B671" s="9" t="s">
        <v>7</v>
      </c>
      <c r="C671" s="9">
        <v>781</v>
      </c>
      <c r="D671" s="9">
        <v>0.75700000000000001</v>
      </c>
      <c r="E671" s="9">
        <v>0.72</v>
      </c>
      <c r="F671" s="9">
        <v>0.71199999999999997</v>
      </c>
      <c r="G671" s="9">
        <v>62059.9</v>
      </c>
      <c r="H671" s="10">
        <v>19</v>
      </c>
    </row>
    <row r="672" spans="1:8" x14ac:dyDescent="0.25">
      <c r="A672" s="11" t="s">
        <v>702</v>
      </c>
      <c r="B672" s="12" t="s">
        <v>59</v>
      </c>
      <c r="C672" s="12">
        <v>1353</v>
      </c>
      <c r="D672" s="12">
        <v>0.76</v>
      </c>
      <c r="E672" s="12">
        <v>0.747</v>
      </c>
      <c r="F672" s="12">
        <v>0.67200000000000004</v>
      </c>
      <c r="G672" s="12">
        <v>38445.269999999997</v>
      </c>
      <c r="H672" s="13">
        <v>24</v>
      </c>
    </row>
    <row r="673" spans="1:8" x14ac:dyDescent="0.25">
      <c r="A673" s="8" t="s">
        <v>703</v>
      </c>
      <c r="B673" s="9" t="s">
        <v>7</v>
      </c>
      <c r="C673" s="9">
        <v>1120</v>
      </c>
      <c r="D673" s="9">
        <v>0.74099999999999999</v>
      </c>
      <c r="E673" s="9">
        <v>0.71199999999999997</v>
      </c>
      <c r="F673" s="9">
        <v>0.66100000000000003</v>
      </c>
      <c r="G673" s="9">
        <v>49278.71</v>
      </c>
      <c r="H673" s="10">
        <v>13</v>
      </c>
    </row>
    <row r="674" spans="1:8" x14ac:dyDescent="0.25">
      <c r="A674" s="11" t="s">
        <v>704</v>
      </c>
      <c r="B674" s="12" t="s">
        <v>22</v>
      </c>
      <c r="C674" s="12">
        <v>957</v>
      </c>
      <c r="D674" s="12">
        <v>0.74199999999999999</v>
      </c>
      <c r="E674" s="12">
        <v>0.74</v>
      </c>
      <c r="F674" s="12">
        <v>0.66500000000000004</v>
      </c>
      <c r="G674" s="12">
        <v>55692.28</v>
      </c>
      <c r="H674" s="13">
        <v>26</v>
      </c>
    </row>
    <row r="675" spans="1:8" x14ac:dyDescent="0.25">
      <c r="A675" s="8" t="s">
        <v>705</v>
      </c>
      <c r="B675" s="9" t="s">
        <v>22</v>
      </c>
      <c r="C675" s="9">
        <v>4792</v>
      </c>
      <c r="D675" s="9">
        <v>0.69499999999999995</v>
      </c>
      <c r="E675" s="9">
        <v>0.68100000000000005</v>
      </c>
      <c r="F675" s="9">
        <v>0.57899999999999996</v>
      </c>
      <c r="G675" s="9">
        <v>15514.11</v>
      </c>
      <c r="H675" s="10">
        <v>51</v>
      </c>
    </row>
    <row r="676" spans="1:8" x14ac:dyDescent="0.25">
      <c r="A676" s="11" t="s">
        <v>706</v>
      </c>
      <c r="B676" s="12" t="s">
        <v>72</v>
      </c>
      <c r="C676" s="12">
        <v>11801</v>
      </c>
      <c r="D676" s="12">
        <v>0.77</v>
      </c>
      <c r="E676" s="12">
        <v>0.75</v>
      </c>
      <c r="F676" s="12">
        <v>0.72599999999999998</v>
      </c>
      <c r="G676" s="12">
        <v>20201.240000000002</v>
      </c>
      <c r="H676" s="13">
        <v>181</v>
      </c>
    </row>
    <row r="677" spans="1:8" x14ac:dyDescent="0.25">
      <c r="A677" s="8" t="s">
        <v>707</v>
      </c>
      <c r="B677" s="9" t="s">
        <v>7</v>
      </c>
      <c r="C677" s="9">
        <v>1617</v>
      </c>
      <c r="D677" s="9">
        <v>0.72799999999999998</v>
      </c>
      <c r="E677" s="9">
        <v>0.746</v>
      </c>
      <c r="F677" s="9">
        <v>0.63500000000000001</v>
      </c>
      <c r="G677" s="9">
        <v>13688.36</v>
      </c>
      <c r="H677" s="10">
        <v>24</v>
      </c>
    </row>
    <row r="678" spans="1:8" x14ac:dyDescent="0.25">
      <c r="A678" s="11" t="s">
        <v>708</v>
      </c>
      <c r="B678" s="12" t="s">
        <v>7</v>
      </c>
      <c r="C678" s="12">
        <v>688</v>
      </c>
      <c r="D678" s="12">
        <v>0.74199999999999999</v>
      </c>
      <c r="E678" s="12">
        <v>0.71399999999999997</v>
      </c>
      <c r="F678" s="12">
        <v>0.66100000000000003</v>
      </c>
      <c r="G678" s="12">
        <v>25039</v>
      </c>
      <c r="H678" s="13">
        <v>17</v>
      </c>
    </row>
    <row r="679" spans="1:8" x14ac:dyDescent="0.25">
      <c r="A679" s="8" t="s">
        <v>709</v>
      </c>
      <c r="B679" s="9" t="s">
        <v>7</v>
      </c>
      <c r="C679" s="9">
        <v>336</v>
      </c>
      <c r="D679" s="9">
        <v>0.75</v>
      </c>
      <c r="E679" s="9">
        <v>0.755</v>
      </c>
      <c r="F679" s="9">
        <v>0.67200000000000004</v>
      </c>
      <c r="G679" s="9">
        <v>25062.32</v>
      </c>
      <c r="H679" s="10">
        <v>15</v>
      </c>
    </row>
    <row r="680" spans="1:8" x14ac:dyDescent="0.25">
      <c r="A680" s="11" t="s">
        <v>710</v>
      </c>
      <c r="B680" s="12" t="s">
        <v>29</v>
      </c>
      <c r="C680" s="12">
        <v>2443</v>
      </c>
      <c r="D680" s="12">
        <v>0.748</v>
      </c>
      <c r="E680" s="12">
        <v>0.73799999999999999</v>
      </c>
      <c r="F680" s="12">
        <v>0.69299999999999995</v>
      </c>
      <c r="G680" s="12">
        <v>29773.13</v>
      </c>
      <c r="H680" s="13">
        <v>75</v>
      </c>
    </row>
    <row r="681" spans="1:8" x14ac:dyDescent="0.25">
      <c r="A681" s="8" t="s">
        <v>711</v>
      </c>
      <c r="B681" s="9" t="s">
        <v>16</v>
      </c>
      <c r="C681" s="9">
        <v>1181</v>
      </c>
      <c r="D681" s="9">
        <v>0.70499999999999996</v>
      </c>
      <c r="E681" s="9">
        <v>0.71299999999999997</v>
      </c>
      <c r="F681" s="9">
        <v>0.57099999999999995</v>
      </c>
      <c r="G681" s="9">
        <v>22662.49</v>
      </c>
      <c r="H681" s="10">
        <v>21</v>
      </c>
    </row>
    <row r="682" spans="1:8" x14ac:dyDescent="0.25">
      <c r="A682" s="11" t="s">
        <v>712</v>
      </c>
      <c r="B682" s="12" t="s">
        <v>7</v>
      </c>
      <c r="C682" s="12">
        <v>313</v>
      </c>
      <c r="D682" s="12">
        <v>0.71099999999999997</v>
      </c>
      <c r="E682" s="12">
        <v>0.67900000000000005</v>
      </c>
      <c r="F682" s="12">
        <v>0.627</v>
      </c>
      <c r="G682" s="12">
        <v>20466.28</v>
      </c>
      <c r="H682" s="13">
        <v>1</v>
      </c>
    </row>
    <row r="683" spans="1:8" x14ac:dyDescent="0.25">
      <c r="A683" s="8" t="s">
        <v>713</v>
      </c>
      <c r="B683" s="9" t="s">
        <v>7</v>
      </c>
      <c r="C683" s="9">
        <v>405</v>
      </c>
      <c r="D683" s="9">
        <v>0.747</v>
      </c>
      <c r="E683" s="9">
        <v>0.73399999999999999</v>
      </c>
      <c r="F683" s="9">
        <v>0.70199999999999996</v>
      </c>
      <c r="G683" s="9">
        <v>48234.52</v>
      </c>
      <c r="H683" s="10">
        <v>12</v>
      </c>
    </row>
    <row r="684" spans="1:8" x14ac:dyDescent="0.25">
      <c r="A684" s="11" t="s">
        <v>714</v>
      </c>
      <c r="B684" s="12" t="s">
        <v>24</v>
      </c>
      <c r="C684" s="12">
        <v>498</v>
      </c>
      <c r="D684" s="12">
        <v>0.61499999999999999</v>
      </c>
      <c r="E684" s="12">
        <v>0.60399999999999998</v>
      </c>
      <c r="F684" s="12">
        <v>0.496</v>
      </c>
      <c r="G684" s="12">
        <v>8563.4599999999991</v>
      </c>
      <c r="H684" s="13">
        <v>4</v>
      </c>
    </row>
    <row r="685" spans="1:8" x14ac:dyDescent="0.25">
      <c r="A685" s="8" t="s">
        <v>715</v>
      </c>
      <c r="B685" s="9" t="s">
        <v>148</v>
      </c>
      <c r="C685" s="9">
        <v>4383</v>
      </c>
      <c r="D685" s="9">
        <v>0.7</v>
      </c>
      <c r="E685" s="9">
        <v>0.71599999999999997</v>
      </c>
      <c r="F685" s="9">
        <v>0.6</v>
      </c>
      <c r="G685" s="9">
        <v>20618.18</v>
      </c>
      <c r="H685" s="10">
        <v>68</v>
      </c>
    </row>
    <row r="686" spans="1:8" x14ac:dyDescent="0.25">
      <c r="A686" s="11" t="s">
        <v>716</v>
      </c>
      <c r="B686" s="12" t="s">
        <v>7</v>
      </c>
      <c r="C686" s="12">
        <v>198</v>
      </c>
      <c r="D686" s="12">
        <v>0.72199999999999998</v>
      </c>
      <c r="E686" s="12">
        <v>0.70499999999999996</v>
      </c>
      <c r="F686" s="12">
        <v>0.63</v>
      </c>
      <c r="G686" s="12">
        <v>30850.27</v>
      </c>
      <c r="H686" s="13">
        <v>8</v>
      </c>
    </row>
    <row r="687" spans="1:8" x14ac:dyDescent="0.25">
      <c r="A687" s="8" t="s">
        <v>717</v>
      </c>
      <c r="B687" s="9" t="s">
        <v>10</v>
      </c>
      <c r="C687" s="9">
        <v>1110</v>
      </c>
      <c r="D687" s="9">
        <v>0.71</v>
      </c>
      <c r="E687" s="9">
        <v>0.71899999999999997</v>
      </c>
      <c r="F687" s="9">
        <v>0.624</v>
      </c>
      <c r="G687" s="9">
        <v>27053.02</v>
      </c>
      <c r="H687" s="10">
        <v>18</v>
      </c>
    </row>
    <row r="688" spans="1:8" x14ac:dyDescent="0.25">
      <c r="A688" s="11" t="s">
        <v>718</v>
      </c>
      <c r="B688" s="12" t="s">
        <v>19</v>
      </c>
      <c r="C688" s="12">
        <v>4405</v>
      </c>
      <c r="D688" s="12">
        <v>0.67900000000000005</v>
      </c>
      <c r="E688" s="12">
        <v>0.625</v>
      </c>
      <c r="F688" s="12">
        <v>0.63200000000000001</v>
      </c>
      <c r="G688" s="12">
        <v>14390.4</v>
      </c>
      <c r="H688" s="13">
        <v>47</v>
      </c>
    </row>
    <row r="689" spans="1:8" x14ac:dyDescent="0.25">
      <c r="A689" s="8" t="s">
        <v>719</v>
      </c>
      <c r="B689" s="9" t="s">
        <v>24</v>
      </c>
      <c r="C689" s="9">
        <v>2418</v>
      </c>
      <c r="D689" s="9">
        <v>0.67700000000000005</v>
      </c>
      <c r="E689" s="9">
        <v>0.66</v>
      </c>
      <c r="F689" s="9">
        <v>0.57799999999999996</v>
      </c>
      <c r="G689" s="9">
        <v>9220.6</v>
      </c>
      <c r="H689" s="10">
        <v>63</v>
      </c>
    </row>
    <row r="690" spans="1:8" x14ac:dyDescent="0.25">
      <c r="A690" s="11" t="s">
        <v>720</v>
      </c>
      <c r="B690" s="12" t="s">
        <v>16</v>
      </c>
      <c r="C690" s="12">
        <v>2015</v>
      </c>
      <c r="D690" s="12">
        <v>0.70099999999999996</v>
      </c>
      <c r="E690" s="12">
        <v>0.66600000000000004</v>
      </c>
      <c r="F690" s="12">
        <v>0.60899999999999999</v>
      </c>
      <c r="G690" s="12">
        <v>15446.42</v>
      </c>
      <c r="H690" s="13">
        <v>27</v>
      </c>
    </row>
    <row r="691" spans="1:8" x14ac:dyDescent="0.25">
      <c r="A691" s="8" t="s">
        <v>721</v>
      </c>
      <c r="B691" s="9" t="s">
        <v>7</v>
      </c>
      <c r="C691" s="9">
        <v>418</v>
      </c>
      <c r="D691" s="9">
        <v>0.76</v>
      </c>
      <c r="E691" s="9">
        <v>0.73499999999999999</v>
      </c>
      <c r="F691" s="9">
        <v>0.70099999999999996</v>
      </c>
      <c r="G691" s="9">
        <v>22339.34</v>
      </c>
      <c r="H691" s="10">
        <v>6</v>
      </c>
    </row>
    <row r="692" spans="1:8" x14ac:dyDescent="0.25">
      <c r="A692" s="11" t="s">
        <v>722</v>
      </c>
      <c r="B692" s="12" t="s">
        <v>7</v>
      </c>
      <c r="C692" s="12">
        <v>1829</v>
      </c>
      <c r="D692" s="12">
        <v>0.72499999999999998</v>
      </c>
      <c r="E692" s="12">
        <v>0.71099999999999997</v>
      </c>
      <c r="F692" s="12">
        <v>0.64600000000000002</v>
      </c>
      <c r="G692" s="12">
        <v>15185.41</v>
      </c>
      <c r="H692" s="13">
        <v>21</v>
      </c>
    </row>
    <row r="693" spans="1:8" x14ac:dyDescent="0.25">
      <c r="A693" s="8" t="s">
        <v>723</v>
      </c>
      <c r="B693" s="9" t="s">
        <v>19</v>
      </c>
      <c r="C693" s="9">
        <v>2342</v>
      </c>
      <c r="D693" s="9">
        <v>0.61799999999999999</v>
      </c>
      <c r="E693" s="9">
        <v>0.59199999999999997</v>
      </c>
      <c r="F693" s="9">
        <v>0.51900000000000002</v>
      </c>
      <c r="G693" s="9">
        <v>11662.92</v>
      </c>
      <c r="H693" s="10">
        <v>49</v>
      </c>
    </row>
    <row r="694" spans="1:8" x14ac:dyDescent="0.25">
      <c r="A694" s="11" t="s">
        <v>724</v>
      </c>
      <c r="B694" s="12" t="s">
        <v>7</v>
      </c>
      <c r="C694" s="12">
        <v>2082</v>
      </c>
      <c r="D694" s="12">
        <v>0.72</v>
      </c>
      <c r="E694" s="12">
        <v>0.71199999999999997</v>
      </c>
      <c r="F694" s="12">
        <v>0.64500000000000002</v>
      </c>
      <c r="G694" s="12">
        <v>30226.799999999999</v>
      </c>
      <c r="H694" s="13">
        <v>26</v>
      </c>
    </row>
    <row r="695" spans="1:8" x14ac:dyDescent="0.25">
      <c r="A695" s="8" t="s">
        <v>725</v>
      </c>
      <c r="B695" s="9" t="s">
        <v>7</v>
      </c>
      <c r="C695" s="9">
        <v>678</v>
      </c>
      <c r="D695" s="9">
        <v>0.747</v>
      </c>
      <c r="E695" s="9">
        <v>0.73699999999999999</v>
      </c>
      <c r="F695" s="9">
        <v>0.66100000000000003</v>
      </c>
      <c r="G695" s="9">
        <v>30081.16</v>
      </c>
      <c r="H695" s="10">
        <v>12</v>
      </c>
    </row>
    <row r="696" spans="1:8" x14ac:dyDescent="0.25">
      <c r="A696" s="11" t="s">
        <v>726</v>
      </c>
      <c r="B696" s="12" t="s">
        <v>7</v>
      </c>
      <c r="C696" s="12">
        <v>938</v>
      </c>
      <c r="D696" s="12">
        <v>0.72599999999999998</v>
      </c>
      <c r="E696" s="12">
        <v>0.69099999999999995</v>
      </c>
      <c r="F696" s="12">
        <v>0.65300000000000002</v>
      </c>
      <c r="G696" s="12">
        <v>20333.939999999999</v>
      </c>
      <c r="H696" s="13">
        <v>20</v>
      </c>
    </row>
    <row r="697" spans="1:8" x14ac:dyDescent="0.25">
      <c r="A697" s="8" t="s">
        <v>728</v>
      </c>
      <c r="B697" s="9" t="s">
        <v>16</v>
      </c>
      <c r="C697" s="9">
        <v>1743</v>
      </c>
      <c r="D697" s="9">
        <v>0.71499999999999997</v>
      </c>
      <c r="E697" s="9">
        <v>0.71899999999999997</v>
      </c>
      <c r="F697" s="9">
        <v>0.6</v>
      </c>
      <c r="G697" s="9">
        <v>22567.63</v>
      </c>
      <c r="H697" s="10">
        <v>41</v>
      </c>
    </row>
    <row r="698" spans="1:8" x14ac:dyDescent="0.25">
      <c r="A698" s="11" t="s">
        <v>729</v>
      </c>
      <c r="B698" s="12" t="s">
        <v>22</v>
      </c>
      <c r="C698" s="12">
        <v>1873</v>
      </c>
      <c r="D698" s="12">
        <v>0.77400000000000002</v>
      </c>
      <c r="E698" s="12">
        <v>0.78200000000000003</v>
      </c>
      <c r="F698" s="12">
        <v>0.70399999999999996</v>
      </c>
      <c r="G698" s="12">
        <v>40515.589999999997</v>
      </c>
      <c r="H698" s="13">
        <v>63</v>
      </c>
    </row>
    <row r="699" spans="1:8" x14ac:dyDescent="0.25">
      <c r="A699" s="8" t="s">
        <v>730</v>
      </c>
      <c r="B699" s="9" t="s">
        <v>16</v>
      </c>
      <c r="C699" s="9">
        <v>1233</v>
      </c>
      <c r="D699" s="9">
        <v>0.69</v>
      </c>
      <c r="E699" s="9">
        <v>0.65500000000000003</v>
      </c>
      <c r="F699" s="9">
        <v>0.60599999999999998</v>
      </c>
      <c r="G699" s="9">
        <v>53660.17</v>
      </c>
      <c r="H699" s="10">
        <v>6</v>
      </c>
    </row>
    <row r="700" spans="1:8" x14ac:dyDescent="0.25">
      <c r="A700" s="11" t="s">
        <v>731</v>
      </c>
      <c r="B700" s="12" t="s">
        <v>59</v>
      </c>
      <c r="C700" s="12">
        <v>2156</v>
      </c>
      <c r="D700" s="12">
        <v>0.75700000000000001</v>
      </c>
      <c r="E700" s="12">
        <v>0.71699999999999997</v>
      </c>
      <c r="F700" s="12">
        <v>0.69199999999999995</v>
      </c>
      <c r="G700" s="12">
        <v>26851.08</v>
      </c>
      <c r="H700" s="13">
        <v>64</v>
      </c>
    </row>
    <row r="701" spans="1:8" x14ac:dyDescent="0.25">
      <c r="A701" s="8" t="s">
        <v>732</v>
      </c>
      <c r="B701" s="9" t="s">
        <v>7</v>
      </c>
      <c r="C701" s="9">
        <v>371</v>
      </c>
      <c r="D701" s="9">
        <v>0.76900000000000002</v>
      </c>
      <c r="E701" s="9">
        <v>0.76200000000000001</v>
      </c>
      <c r="F701" s="9">
        <v>0.71499999999999997</v>
      </c>
      <c r="G701" s="9">
        <v>17118.53</v>
      </c>
      <c r="H701" s="10">
        <v>19</v>
      </c>
    </row>
    <row r="702" spans="1:8" x14ac:dyDescent="0.25">
      <c r="A702" s="11" t="s">
        <v>733</v>
      </c>
      <c r="B702" s="12" t="s">
        <v>7</v>
      </c>
      <c r="C702" s="12">
        <v>987</v>
      </c>
      <c r="D702" s="12">
        <v>0.73099999999999998</v>
      </c>
      <c r="E702" s="12">
        <v>0.72899999999999998</v>
      </c>
      <c r="F702" s="12">
        <v>0.624</v>
      </c>
      <c r="G702" s="12">
        <v>21057.439999999999</v>
      </c>
      <c r="H702" s="13">
        <v>31</v>
      </c>
    </row>
    <row r="703" spans="1:8" x14ac:dyDescent="0.25">
      <c r="A703" s="8" t="s">
        <v>734</v>
      </c>
      <c r="B703" s="9" t="s">
        <v>10</v>
      </c>
      <c r="C703" s="9">
        <v>967</v>
      </c>
      <c r="D703" s="9">
        <v>0.71</v>
      </c>
      <c r="E703" s="9">
        <v>0.69799999999999995</v>
      </c>
      <c r="F703" s="9">
        <v>0.64200000000000002</v>
      </c>
      <c r="G703" s="9">
        <v>14909.49</v>
      </c>
      <c r="H703" s="10">
        <v>21</v>
      </c>
    </row>
    <row r="704" spans="1:8" x14ac:dyDescent="0.25">
      <c r="A704" s="11" t="s">
        <v>735</v>
      </c>
      <c r="B704" s="12" t="s">
        <v>7</v>
      </c>
      <c r="C704" s="12">
        <v>612</v>
      </c>
      <c r="D704" s="12">
        <v>0.77</v>
      </c>
      <c r="E704" s="12">
        <v>0.71099999999999997</v>
      </c>
      <c r="F704" s="12">
        <v>0.75800000000000001</v>
      </c>
      <c r="G704" s="12">
        <v>36926.11</v>
      </c>
      <c r="H704" s="13">
        <v>9</v>
      </c>
    </row>
    <row r="705" spans="1:8" x14ac:dyDescent="0.25">
      <c r="A705" s="8" t="s">
        <v>736</v>
      </c>
      <c r="B705" s="9" t="s">
        <v>24</v>
      </c>
      <c r="C705" s="9">
        <v>1351</v>
      </c>
      <c r="D705" s="9">
        <v>0.57899999999999996</v>
      </c>
      <c r="E705" s="9">
        <v>0.59599999999999997</v>
      </c>
      <c r="F705" s="9">
        <v>0.45800000000000002</v>
      </c>
      <c r="G705" s="9">
        <v>8108.49</v>
      </c>
      <c r="H705" s="10">
        <v>77</v>
      </c>
    </row>
    <row r="706" spans="1:8" x14ac:dyDescent="0.25">
      <c r="A706" s="11" t="s">
        <v>737</v>
      </c>
      <c r="B706" s="12" t="s">
        <v>16</v>
      </c>
      <c r="C706" s="12">
        <v>1643</v>
      </c>
      <c r="D706" s="12">
        <v>0.65300000000000002</v>
      </c>
      <c r="E706" s="12">
        <v>0.64100000000000001</v>
      </c>
      <c r="F706" s="12">
        <v>0.52700000000000002</v>
      </c>
      <c r="G706" s="12">
        <v>14453.89</v>
      </c>
      <c r="H706" s="13">
        <v>25</v>
      </c>
    </row>
    <row r="707" spans="1:8" x14ac:dyDescent="0.25">
      <c r="A707" s="8" t="s">
        <v>738</v>
      </c>
      <c r="B707" s="9" t="s">
        <v>7</v>
      </c>
      <c r="C707" s="9">
        <v>728</v>
      </c>
      <c r="D707" s="9">
        <v>0.68</v>
      </c>
      <c r="E707" s="9">
        <v>0.69199999999999995</v>
      </c>
      <c r="F707" s="9">
        <v>0.56200000000000006</v>
      </c>
      <c r="G707" s="9">
        <v>21317.01</v>
      </c>
      <c r="H707" s="10">
        <v>9</v>
      </c>
    </row>
    <row r="708" spans="1:8" x14ac:dyDescent="0.25">
      <c r="A708" s="11" t="s">
        <v>739</v>
      </c>
      <c r="B708" s="12" t="s">
        <v>49</v>
      </c>
      <c r="C708" s="12">
        <v>5302</v>
      </c>
      <c r="D708" s="12">
        <v>0.64</v>
      </c>
      <c r="E708" s="12">
        <v>0.64400000000000002</v>
      </c>
      <c r="F708" s="12">
        <v>0.51</v>
      </c>
      <c r="G708" s="12">
        <v>16261.21</v>
      </c>
      <c r="H708" s="13">
        <v>56</v>
      </c>
    </row>
    <row r="709" spans="1:8" x14ac:dyDescent="0.25">
      <c r="A709" s="8" t="s">
        <v>740</v>
      </c>
      <c r="B709" s="9" t="s">
        <v>7</v>
      </c>
      <c r="C709" s="9">
        <v>1024</v>
      </c>
      <c r="D709" s="9">
        <v>0.74099999999999999</v>
      </c>
      <c r="E709" s="9">
        <v>0.69899999999999995</v>
      </c>
      <c r="F709" s="9">
        <v>0.67900000000000005</v>
      </c>
      <c r="G709" s="9">
        <v>47215.08</v>
      </c>
      <c r="H709" s="10">
        <v>15</v>
      </c>
    </row>
    <row r="710" spans="1:8" x14ac:dyDescent="0.25">
      <c r="A710" s="11" t="s">
        <v>741</v>
      </c>
      <c r="B710" s="12" t="s">
        <v>59</v>
      </c>
      <c r="C710" s="12">
        <v>2022</v>
      </c>
      <c r="D710" s="12">
        <v>0.76</v>
      </c>
      <c r="E710" s="12">
        <v>0.745</v>
      </c>
      <c r="F710" s="12">
        <v>0.69099999999999995</v>
      </c>
      <c r="G710" s="12">
        <v>23676.35</v>
      </c>
      <c r="H710" s="13">
        <v>69</v>
      </c>
    </row>
    <row r="711" spans="1:8" x14ac:dyDescent="0.25">
      <c r="A711" s="8" t="s">
        <v>742</v>
      </c>
      <c r="B711" s="9" t="s">
        <v>16</v>
      </c>
      <c r="C711" s="9">
        <v>3287</v>
      </c>
      <c r="D711" s="9">
        <v>0.73099999999999998</v>
      </c>
      <c r="E711" s="9">
        <v>0.69299999999999995</v>
      </c>
      <c r="F711" s="9">
        <v>0.68</v>
      </c>
      <c r="G711" s="9">
        <v>29847.47</v>
      </c>
      <c r="H711" s="10">
        <v>56</v>
      </c>
    </row>
    <row r="712" spans="1:8" x14ac:dyDescent="0.25">
      <c r="A712" s="11" t="s">
        <v>743</v>
      </c>
      <c r="B712" s="12" t="s">
        <v>31</v>
      </c>
      <c r="C712" s="12">
        <v>1111</v>
      </c>
      <c r="D712" s="12">
        <v>0.60899999999999999</v>
      </c>
      <c r="E712" s="12">
        <v>0.55200000000000005</v>
      </c>
      <c r="F712" s="12">
        <v>0.52800000000000002</v>
      </c>
      <c r="G712" s="12">
        <v>9146.9699999999993</v>
      </c>
      <c r="H712" s="13">
        <v>7</v>
      </c>
    </row>
    <row r="713" spans="1:8" x14ac:dyDescent="0.25">
      <c r="A713" s="8" t="s">
        <v>744</v>
      </c>
      <c r="B713" s="9" t="s">
        <v>16</v>
      </c>
      <c r="C713" s="9">
        <v>1954</v>
      </c>
      <c r="D713" s="9">
        <v>0.69799999999999995</v>
      </c>
      <c r="E713" s="9">
        <v>0.68600000000000005</v>
      </c>
      <c r="F713" s="9">
        <v>0.58799999999999997</v>
      </c>
      <c r="G713" s="9">
        <v>16658.37</v>
      </c>
      <c r="H713" s="10">
        <v>37</v>
      </c>
    </row>
    <row r="714" spans="1:8" x14ac:dyDescent="0.25">
      <c r="A714" s="11" t="s">
        <v>745</v>
      </c>
      <c r="B714" s="12" t="s">
        <v>10</v>
      </c>
      <c r="C714" s="12">
        <v>964</v>
      </c>
      <c r="D714" s="12">
        <v>0.73</v>
      </c>
      <c r="E714" s="12">
        <v>0.72399999999999998</v>
      </c>
      <c r="F714" s="12">
        <v>0.64900000000000002</v>
      </c>
      <c r="G714" s="12">
        <v>16365.4</v>
      </c>
      <c r="H714" s="13">
        <v>24</v>
      </c>
    </row>
    <row r="715" spans="1:8" x14ac:dyDescent="0.25">
      <c r="A715" s="8" t="s">
        <v>746</v>
      </c>
      <c r="B715" s="9" t="s">
        <v>16</v>
      </c>
      <c r="C715" s="9">
        <v>1078</v>
      </c>
      <c r="D715" s="9">
        <v>0.627</v>
      </c>
      <c r="E715" s="9">
        <v>0.58199999999999996</v>
      </c>
      <c r="F715" s="9">
        <v>0.52600000000000002</v>
      </c>
      <c r="G715" s="9">
        <v>8578.93</v>
      </c>
      <c r="H715" s="10">
        <v>35</v>
      </c>
    </row>
    <row r="716" spans="1:8" x14ac:dyDescent="0.25">
      <c r="A716" s="11" t="s">
        <v>747</v>
      </c>
      <c r="B716" s="12" t="s">
        <v>7</v>
      </c>
      <c r="C716" s="12">
        <v>605</v>
      </c>
      <c r="D716" s="12">
        <v>0.73</v>
      </c>
      <c r="E716" s="12">
        <v>0.69599999999999995</v>
      </c>
      <c r="F716" s="12">
        <v>0.67800000000000005</v>
      </c>
      <c r="G716" s="12">
        <v>62536.82</v>
      </c>
      <c r="H716" s="13">
        <v>3</v>
      </c>
    </row>
    <row r="717" spans="1:8" x14ac:dyDescent="0.25">
      <c r="A717" s="8" t="s">
        <v>748</v>
      </c>
      <c r="B717" s="9" t="s">
        <v>24</v>
      </c>
      <c r="C717" s="9">
        <v>394</v>
      </c>
      <c r="D717" s="9">
        <v>0.60299999999999998</v>
      </c>
      <c r="E717" s="9">
        <v>0.56399999999999995</v>
      </c>
      <c r="F717" s="9">
        <v>0.497</v>
      </c>
      <c r="G717" s="9">
        <v>6120.15</v>
      </c>
      <c r="H717" s="10">
        <v>6</v>
      </c>
    </row>
    <row r="718" spans="1:8" x14ac:dyDescent="0.25">
      <c r="A718" s="11" t="s">
        <v>749</v>
      </c>
      <c r="B718" s="12" t="s">
        <v>7</v>
      </c>
      <c r="C718" s="12">
        <v>650</v>
      </c>
      <c r="D718" s="12">
        <v>0.73599999999999999</v>
      </c>
      <c r="E718" s="12">
        <v>0.68200000000000005</v>
      </c>
      <c r="F718" s="12">
        <v>0.67800000000000005</v>
      </c>
      <c r="G718" s="12">
        <v>25956.61</v>
      </c>
      <c r="H718" s="13">
        <v>6</v>
      </c>
    </row>
    <row r="719" spans="1:8" x14ac:dyDescent="0.25">
      <c r="A719" s="8" t="s">
        <v>750</v>
      </c>
      <c r="B719" s="9" t="s">
        <v>24</v>
      </c>
      <c r="C719" s="9">
        <v>684</v>
      </c>
      <c r="D719" s="9">
        <v>0.63700000000000001</v>
      </c>
      <c r="E719" s="9">
        <v>0.621</v>
      </c>
      <c r="F719" s="9">
        <v>0.54100000000000004</v>
      </c>
      <c r="G719" s="9">
        <v>10148.799999999999</v>
      </c>
      <c r="H719" s="10">
        <v>9</v>
      </c>
    </row>
    <row r="720" spans="1:8" x14ac:dyDescent="0.25">
      <c r="A720" s="11" t="s">
        <v>751</v>
      </c>
      <c r="B720" s="12" t="s">
        <v>148</v>
      </c>
      <c r="C720" s="12">
        <v>3599</v>
      </c>
      <c r="D720" s="12">
        <v>0.71799999999999997</v>
      </c>
      <c r="E720" s="12">
        <v>0.72699999999999998</v>
      </c>
      <c r="F720" s="12">
        <v>0.62</v>
      </c>
      <c r="G720" s="12">
        <v>22130.78</v>
      </c>
      <c r="H720" s="13">
        <v>52</v>
      </c>
    </row>
    <row r="721" spans="1:8" x14ac:dyDescent="0.25">
      <c r="A721" s="8" t="s">
        <v>752</v>
      </c>
      <c r="B721" s="9" t="s">
        <v>22</v>
      </c>
      <c r="C721" s="9">
        <v>1482</v>
      </c>
      <c r="D721" s="9">
        <v>0.72699999999999998</v>
      </c>
      <c r="E721" s="9">
        <v>0.71399999999999997</v>
      </c>
      <c r="F721" s="9">
        <v>0.65800000000000003</v>
      </c>
      <c r="G721" s="9">
        <v>21227.93</v>
      </c>
      <c r="H721" s="10">
        <v>46</v>
      </c>
    </row>
    <row r="722" spans="1:8" x14ac:dyDescent="0.25">
      <c r="A722" s="11" t="s">
        <v>753</v>
      </c>
      <c r="B722" s="12" t="s">
        <v>59</v>
      </c>
      <c r="C722" s="12">
        <v>876</v>
      </c>
      <c r="D722" s="12">
        <v>0.75</v>
      </c>
      <c r="E722" s="12">
        <v>0.748</v>
      </c>
      <c r="F722" s="12">
        <v>0.64100000000000001</v>
      </c>
      <c r="G722" s="12">
        <v>34929.589999999997</v>
      </c>
      <c r="H722" s="13">
        <v>24</v>
      </c>
    </row>
    <row r="723" spans="1:8" x14ac:dyDescent="0.25">
      <c r="A723" s="8" t="s">
        <v>754</v>
      </c>
      <c r="B723" s="9" t="s">
        <v>14</v>
      </c>
      <c r="C723" s="9">
        <v>1849</v>
      </c>
      <c r="D723" s="9">
        <v>0.71299999999999997</v>
      </c>
      <c r="E723" s="9">
        <v>0.68700000000000006</v>
      </c>
      <c r="F723" s="9">
        <v>0.626</v>
      </c>
      <c r="G723" s="9">
        <v>29382.73</v>
      </c>
      <c r="H723" s="10">
        <v>19</v>
      </c>
    </row>
    <row r="724" spans="1:8" x14ac:dyDescent="0.25">
      <c r="A724" s="11" t="s">
        <v>755</v>
      </c>
      <c r="B724" s="12" t="s">
        <v>29</v>
      </c>
      <c r="C724" s="12">
        <v>1897</v>
      </c>
      <c r="D724" s="12">
        <v>0.71599999999999997</v>
      </c>
      <c r="E724" s="12">
        <v>0.73299999999999998</v>
      </c>
      <c r="F724" s="12">
        <v>0.59299999999999997</v>
      </c>
      <c r="G724" s="12">
        <v>24006.82</v>
      </c>
      <c r="H724" s="13">
        <v>20</v>
      </c>
    </row>
    <row r="725" spans="1:8" x14ac:dyDescent="0.25">
      <c r="A725" s="8" t="s">
        <v>756</v>
      </c>
      <c r="B725" s="9" t="s">
        <v>7</v>
      </c>
      <c r="C725" s="9">
        <v>858</v>
      </c>
      <c r="D725" s="9">
        <v>0.77</v>
      </c>
      <c r="E725" s="9">
        <v>0.76300000000000001</v>
      </c>
      <c r="F725" s="9">
        <v>0.69699999999999995</v>
      </c>
      <c r="G725" s="9">
        <v>36621.93</v>
      </c>
      <c r="H725" s="10">
        <v>6</v>
      </c>
    </row>
    <row r="726" spans="1:8" x14ac:dyDescent="0.25">
      <c r="A726" s="11" t="s">
        <v>757</v>
      </c>
      <c r="B726" s="12" t="s">
        <v>7</v>
      </c>
      <c r="C726" s="12">
        <v>300</v>
      </c>
      <c r="D726" s="12">
        <v>0.753</v>
      </c>
      <c r="E726" s="12">
        <v>0.72</v>
      </c>
      <c r="F726" s="12">
        <v>0.71399999999999997</v>
      </c>
      <c r="G726" s="12">
        <v>19622.88</v>
      </c>
      <c r="H726" s="13">
        <v>10</v>
      </c>
    </row>
    <row r="727" spans="1:8" x14ac:dyDescent="0.25">
      <c r="A727" s="8" t="s">
        <v>758</v>
      </c>
      <c r="B727" s="9" t="s">
        <v>10</v>
      </c>
      <c r="C727" s="9">
        <v>1338</v>
      </c>
      <c r="D727" s="9">
        <v>0.753</v>
      </c>
      <c r="E727" s="9">
        <v>0.746</v>
      </c>
      <c r="F727" s="9">
        <v>0.67600000000000005</v>
      </c>
      <c r="G727" s="9">
        <v>92773.55</v>
      </c>
      <c r="H727" s="10">
        <v>14</v>
      </c>
    </row>
    <row r="728" spans="1:8" x14ac:dyDescent="0.25">
      <c r="A728" s="11" t="s">
        <v>759</v>
      </c>
      <c r="B728" s="12" t="s">
        <v>7</v>
      </c>
      <c r="C728" s="12">
        <v>1013</v>
      </c>
      <c r="D728" s="12">
        <v>0.78</v>
      </c>
      <c r="E728" s="12">
        <v>0.74199999999999999</v>
      </c>
      <c r="F728" s="12">
        <v>0.72899999999999998</v>
      </c>
      <c r="G728" s="12">
        <v>50771.27</v>
      </c>
      <c r="H728" s="13">
        <v>18</v>
      </c>
    </row>
    <row r="729" spans="1:8" x14ac:dyDescent="0.25">
      <c r="A729" s="8" t="s">
        <v>760</v>
      </c>
      <c r="B729" s="9" t="s">
        <v>16</v>
      </c>
      <c r="C729" s="9">
        <v>1466</v>
      </c>
      <c r="D729" s="9">
        <v>0.67</v>
      </c>
      <c r="E729" s="9">
        <v>0.63900000000000001</v>
      </c>
      <c r="F729" s="9">
        <v>0.57799999999999996</v>
      </c>
      <c r="G729" s="9">
        <v>11799.22</v>
      </c>
      <c r="H729" s="10">
        <v>21</v>
      </c>
    </row>
    <row r="730" spans="1:8" x14ac:dyDescent="0.25">
      <c r="A730" s="11" t="s">
        <v>761</v>
      </c>
      <c r="B730" s="12" t="s">
        <v>7</v>
      </c>
      <c r="C730" s="12">
        <v>179</v>
      </c>
      <c r="D730" s="12">
        <v>0.75900000000000001</v>
      </c>
      <c r="E730" s="12">
        <v>0.752</v>
      </c>
      <c r="F730" s="12">
        <v>0.67800000000000005</v>
      </c>
      <c r="G730" s="12">
        <v>24612.81</v>
      </c>
      <c r="H730" s="13">
        <v>8</v>
      </c>
    </row>
    <row r="731" spans="1:8" x14ac:dyDescent="0.25">
      <c r="A731" s="8" t="s">
        <v>762</v>
      </c>
      <c r="B731" s="9" t="s">
        <v>33</v>
      </c>
      <c r="C731" s="9">
        <v>2783</v>
      </c>
      <c r="D731" s="9">
        <v>0.71799999999999997</v>
      </c>
      <c r="E731" s="9">
        <v>0.753</v>
      </c>
      <c r="F731" s="9">
        <v>0.58399999999999996</v>
      </c>
      <c r="G731" s="9">
        <v>36703.839999999997</v>
      </c>
      <c r="H731" s="10">
        <v>34</v>
      </c>
    </row>
    <row r="732" spans="1:8" x14ac:dyDescent="0.25">
      <c r="A732" s="11" t="s">
        <v>763</v>
      </c>
      <c r="B732" s="12" t="s">
        <v>10</v>
      </c>
      <c r="C732" s="12">
        <v>1551</v>
      </c>
      <c r="D732" s="12">
        <v>0.72599999999999998</v>
      </c>
      <c r="E732" s="12">
        <v>0.73399999999999999</v>
      </c>
      <c r="F732" s="12">
        <v>0.64200000000000002</v>
      </c>
      <c r="G732" s="12">
        <v>27712.27</v>
      </c>
      <c r="H732" s="13">
        <v>24</v>
      </c>
    </row>
    <row r="733" spans="1:8" x14ac:dyDescent="0.25">
      <c r="A733" s="8" t="s">
        <v>764</v>
      </c>
      <c r="B733" s="9" t="s">
        <v>16</v>
      </c>
      <c r="C733" s="9">
        <v>1698</v>
      </c>
      <c r="D733" s="9">
        <v>0.71</v>
      </c>
      <c r="E733" s="9">
        <v>0.70899999999999996</v>
      </c>
      <c r="F733" s="9">
        <v>0.59099999999999997</v>
      </c>
      <c r="G733" s="9">
        <v>25330.01</v>
      </c>
      <c r="H733" s="10">
        <v>36</v>
      </c>
    </row>
    <row r="734" spans="1:8" x14ac:dyDescent="0.25">
      <c r="A734" s="11" t="s">
        <v>765</v>
      </c>
      <c r="B734" s="12" t="s">
        <v>31</v>
      </c>
      <c r="C734" s="12">
        <v>1912</v>
      </c>
      <c r="D734" s="12">
        <v>0.63300000000000001</v>
      </c>
      <c r="E734" s="12">
        <v>0.58499999999999996</v>
      </c>
      <c r="F734" s="12">
        <v>0.56000000000000005</v>
      </c>
      <c r="G734" s="12">
        <v>8879.83</v>
      </c>
      <c r="H734" s="13">
        <v>72</v>
      </c>
    </row>
    <row r="735" spans="1:8" x14ac:dyDescent="0.25">
      <c r="A735" s="8" t="s">
        <v>766</v>
      </c>
      <c r="B735" s="9" t="s">
        <v>87</v>
      </c>
      <c r="C735" s="9">
        <v>5448</v>
      </c>
      <c r="D735" s="9">
        <v>0.67400000000000004</v>
      </c>
      <c r="E735" s="9">
        <v>0.63300000000000001</v>
      </c>
      <c r="F735" s="9">
        <v>0.61499999999999999</v>
      </c>
      <c r="G735" s="9">
        <v>14690.96</v>
      </c>
      <c r="H735" s="10">
        <v>34</v>
      </c>
    </row>
    <row r="736" spans="1:8" x14ac:dyDescent="0.25">
      <c r="A736" s="11" t="s">
        <v>767</v>
      </c>
      <c r="B736" s="12" t="s">
        <v>7</v>
      </c>
      <c r="C736" s="12">
        <v>1302</v>
      </c>
      <c r="D736" s="12">
        <v>0.73699999999999999</v>
      </c>
      <c r="E736" s="12">
        <v>0.72299999999999998</v>
      </c>
      <c r="F736" s="12">
        <v>0.65400000000000003</v>
      </c>
      <c r="G736" s="12">
        <v>51604.639999999999</v>
      </c>
      <c r="H736" s="13">
        <v>9</v>
      </c>
    </row>
    <row r="737" spans="1:8" x14ac:dyDescent="0.25">
      <c r="A737" s="8" t="s">
        <v>768</v>
      </c>
      <c r="B737" s="9" t="s">
        <v>14</v>
      </c>
      <c r="C737" s="9">
        <v>866</v>
      </c>
      <c r="D737" s="9">
        <v>0.74</v>
      </c>
      <c r="E737" s="9">
        <v>0.73399999999999999</v>
      </c>
      <c r="F737" s="9">
        <v>0.64600000000000002</v>
      </c>
      <c r="G737" s="9">
        <v>24981.4</v>
      </c>
      <c r="H737" s="10">
        <v>35</v>
      </c>
    </row>
    <row r="738" spans="1:8" x14ac:dyDescent="0.25">
      <c r="A738" s="11" t="s">
        <v>769</v>
      </c>
      <c r="B738" s="12" t="s">
        <v>59</v>
      </c>
      <c r="C738" s="12">
        <v>810</v>
      </c>
      <c r="D738" s="12">
        <v>0.754</v>
      </c>
      <c r="E738" s="12">
        <v>0.75</v>
      </c>
      <c r="F738" s="12">
        <v>0.65300000000000002</v>
      </c>
      <c r="G738" s="12">
        <v>36803.64</v>
      </c>
      <c r="H738" s="13">
        <v>9</v>
      </c>
    </row>
    <row r="739" spans="1:8" x14ac:dyDescent="0.25">
      <c r="A739" s="8" t="s">
        <v>770</v>
      </c>
      <c r="B739" s="9" t="s">
        <v>59</v>
      </c>
      <c r="C739" s="9">
        <v>1985</v>
      </c>
      <c r="D739" s="9">
        <v>0.73799999999999999</v>
      </c>
      <c r="E739" s="9">
        <v>0.71</v>
      </c>
      <c r="F739" s="9">
        <v>0.66800000000000004</v>
      </c>
      <c r="G739" s="9">
        <v>23848.09</v>
      </c>
      <c r="H739" s="10">
        <v>53</v>
      </c>
    </row>
    <row r="740" spans="1:8" x14ac:dyDescent="0.25">
      <c r="A740" s="11" t="s">
        <v>771</v>
      </c>
      <c r="B740" s="12" t="s">
        <v>7</v>
      </c>
      <c r="C740" s="12">
        <v>463</v>
      </c>
      <c r="D740" s="12">
        <v>0.745</v>
      </c>
      <c r="E740" s="12">
        <v>0.74099999999999999</v>
      </c>
      <c r="F740" s="12">
        <v>0.68300000000000005</v>
      </c>
      <c r="G740" s="12">
        <v>24917.4</v>
      </c>
      <c r="H740" s="13">
        <v>10</v>
      </c>
    </row>
    <row r="741" spans="1:8" x14ac:dyDescent="0.25">
      <c r="A741" s="8" t="s">
        <v>772</v>
      </c>
      <c r="B741" s="9" t="s">
        <v>7</v>
      </c>
      <c r="C741" s="9">
        <v>2700</v>
      </c>
      <c r="D741" s="9">
        <v>0.75</v>
      </c>
      <c r="E741" s="9">
        <v>0.68400000000000005</v>
      </c>
      <c r="F741" s="9">
        <v>0.745</v>
      </c>
      <c r="G741" s="9">
        <v>11831.25</v>
      </c>
      <c r="H741" s="10">
        <v>28</v>
      </c>
    </row>
    <row r="742" spans="1:8" x14ac:dyDescent="0.25">
      <c r="A742" s="11" t="s">
        <v>773</v>
      </c>
      <c r="B742" s="12" t="s">
        <v>33</v>
      </c>
      <c r="C742" s="12">
        <v>2565</v>
      </c>
      <c r="D742" s="12">
        <v>0.7</v>
      </c>
      <c r="E742" s="12">
        <v>0.71599999999999997</v>
      </c>
      <c r="F742" s="12">
        <v>0.58699999999999997</v>
      </c>
      <c r="G742" s="12">
        <v>42330.239999999998</v>
      </c>
      <c r="H742" s="13">
        <v>22</v>
      </c>
    </row>
    <row r="743" spans="1:8" x14ac:dyDescent="0.25">
      <c r="A743" s="8" t="s">
        <v>774</v>
      </c>
      <c r="B743" s="9" t="s">
        <v>22</v>
      </c>
      <c r="C743" s="9">
        <v>1692</v>
      </c>
      <c r="D743" s="9">
        <v>0.74299999999999999</v>
      </c>
      <c r="E743" s="9">
        <v>0.74299999999999999</v>
      </c>
      <c r="F743" s="9">
        <v>0.66200000000000003</v>
      </c>
      <c r="G743" s="9">
        <v>28604.66</v>
      </c>
      <c r="H743" s="10">
        <v>30</v>
      </c>
    </row>
    <row r="744" spans="1:8" x14ac:dyDescent="0.25">
      <c r="A744" s="11" t="s">
        <v>775</v>
      </c>
      <c r="B744" s="12" t="s">
        <v>33</v>
      </c>
      <c r="C744" s="12">
        <v>1883</v>
      </c>
      <c r="D744" s="12">
        <v>0.73699999999999999</v>
      </c>
      <c r="E744" s="12">
        <v>0.74</v>
      </c>
      <c r="F744" s="12">
        <v>0.628</v>
      </c>
      <c r="G744" s="12">
        <v>18774.45</v>
      </c>
      <c r="H744" s="13">
        <v>47</v>
      </c>
    </row>
    <row r="745" spans="1:8" x14ac:dyDescent="0.25">
      <c r="A745" s="8" t="s">
        <v>776</v>
      </c>
      <c r="B745" s="9" t="s">
        <v>10</v>
      </c>
      <c r="C745" s="9">
        <v>814</v>
      </c>
      <c r="D745" s="9">
        <v>0.71299999999999997</v>
      </c>
      <c r="E745" s="9">
        <v>0.69599999999999995</v>
      </c>
      <c r="F745" s="9">
        <v>0.63500000000000001</v>
      </c>
      <c r="G745" s="9">
        <v>22115.599999999999</v>
      </c>
      <c r="H745" s="10">
        <v>21</v>
      </c>
    </row>
    <row r="746" spans="1:8" x14ac:dyDescent="0.25">
      <c r="A746" s="11" t="s">
        <v>777</v>
      </c>
      <c r="B746" s="12" t="s">
        <v>22</v>
      </c>
      <c r="C746" s="12">
        <v>1252</v>
      </c>
      <c r="D746" s="12">
        <v>0.73499999999999999</v>
      </c>
      <c r="E746" s="12">
        <v>0.73299999999999998</v>
      </c>
      <c r="F746" s="12">
        <v>0.66600000000000004</v>
      </c>
      <c r="G746" s="12">
        <v>39643.949999999997</v>
      </c>
      <c r="H746" s="13">
        <v>35</v>
      </c>
    </row>
    <row r="747" spans="1:8" x14ac:dyDescent="0.25">
      <c r="A747" s="8" t="s">
        <v>778</v>
      </c>
      <c r="B747" s="9" t="s">
        <v>16</v>
      </c>
      <c r="C747" s="9">
        <v>474</v>
      </c>
      <c r="D747" s="9">
        <v>0.70499999999999996</v>
      </c>
      <c r="E747" s="9">
        <v>0.69499999999999995</v>
      </c>
      <c r="F747" s="9">
        <v>0.59099999999999997</v>
      </c>
      <c r="G747" s="9">
        <v>47306.65</v>
      </c>
      <c r="H747" s="10">
        <v>7</v>
      </c>
    </row>
    <row r="748" spans="1:8" x14ac:dyDescent="0.25">
      <c r="A748" s="11" t="s">
        <v>779</v>
      </c>
      <c r="B748" s="12" t="s">
        <v>7</v>
      </c>
      <c r="C748" s="12">
        <v>661</v>
      </c>
      <c r="D748" s="12">
        <v>0.73099999999999998</v>
      </c>
      <c r="E748" s="12">
        <v>0.70899999999999996</v>
      </c>
      <c r="F748" s="12">
        <v>0.67100000000000004</v>
      </c>
      <c r="G748" s="12">
        <v>74444.27</v>
      </c>
      <c r="H748" s="13">
        <v>13</v>
      </c>
    </row>
    <row r="749" spans="1:8" x14ac:dyDescent="0.25">
      <c r="A749" s="8" t="s">
        <v>780</v>
      </c>
      <c r="B749" s="9" t="s">
        <v>7</v>
      </c>
      <c r="C749" s="9">
        <v>744</v>
      </c>
      <c r="D749" s="9">
        <v>0.72499999999999998</v>
      </c>
      <c r="E749" s="9">
        <v>0.72799999999999998</v>
      </c>
      <c r="F749" s="9">
        <v>0.60499999999999998</v>
      </c>
      <c r="G749" s="9">
        <v>24986.51</v>
      </c>
      <c r="H749" s="10">
        <v>17</v>
      </c>
    </row>
    <row r="750" spans="1:8" x14ac:dyDescent="0.25">
      <c r="A750" s="11" t="s">
        <v>781</v>
      </c>
      <c r="B750" s="12" t="s">
        <v>49</v>
      </c>
      <c r="C750" s="12">
        <v>3295</v>
      </c>
      <c r="D750" s="12">
        <v>0.65500000000000003</v>
      </c>
      <c r="E750" s="12">
        <v>0.61</v>
      </c>
      <c r="F750" s="12">
        <v>0.57999999999999996</v>
      </c>
      <c r="G750" s="12">
        <v>14740.17</v>
      </c>
      <c r="H750" s="13">
        <v>25</v>
      </c>
    </row>
    <row r="751" spans="1:8" x14ac:dyDescent="0.25">
      <c r="A751" s="8" t="s">
        <v>782</v>
      </c>
      <c r="B751" s="9" t="s">
        <v>16</v>
      </c>
      <c r="C751" s="9">
        <v>432</v>
      </c>
      <c r="D751" s="9">
        <v>0.69099999999999995</v>
      </c>
      <c r="E751" s="9">
        <v>0.69699999999999995</v>
      </c>
      <c r="F751" s="9">
        <v>0.56699999999999995</v>
      </c>
      <c r="G751" s="9">
        <v>17706.77</v>
      </c>
      <c r="H751" s="10">
        <v>11</v>
      </c>
    </row>
    <row r="752" spans="1:8" x14ac:dyDescent="0.25">
      <c r="A752" s="11" t="s">
        <v>783</v>
      </c>
      <c r="B752" s="12" t="s">
        <v>7</v>
      </c>
      <c r="C752" s="12">
        <v>210</v>
      </c>
      <c r="D752" s="12">
        <v>0.745</v>
      </c>
      <c r="E752" s="12">
        <v>0.71499999999999997</v>
      </c>
      <c r="F752" s="12">
        <v>0.70799999999999996</v>
      </c>
      <c r="G752" s="12">
        <v>16655.61</v>
      </c>
      <c r="H752" s="13">
        <v>5</v>
      </c>
    </row>
    <row r="753" spans="1:8" x14ac:dyDescent="0.25">
      <c r="A753" s="8" t="s">
        <v>784</v>
      </c>
      <c r="B753" s="9" t="s">
        <v>7</v>
      </c>
      <c r="C753" s="9">
        <v>2641</v>
      </c>
      <c r="D753" s="9">
        <v>0.72499999999999998</v>
      </c>
      <c r="E753" s="9">
        <v>0.71799999999999997</v>
      </c>
      <c r="F753" s="9">
        <v>0.63300000000000001</v>
      </c>
      <c r="G753" s="9">
        <v>22094.38</v>
      </c>
      <c r="H753" s="10">
        <v>34</v>
      </c>
    </row>
    <row r="754" spans="1:8" x14ac:dyDescent="0.25">
      <c r="A754" s="11" t="s">
        <v>785</v>
      </c>
      <c r="B754" s="12" t="s">
        <v>33</v>
      </c>
      <c r="C754" s="12">
        <v>9321</v>
      </c>
      <c r="D754" s="12">
        <v>0.746</v>
      </c>
      <c r="E754" s="12">
        <v>0.73299999999999998</v>
      </c>
      <c r="F754" s="12">
        <v>0.69499999999999995</v>
      </c>
      <c r="G754" s="12">
        <v>14699.68</v>
      </c>
      <c r="H754" s="13">
        <v>141</v>
      </c>
    </row>
    <row r="755" spans="1:8" x14ac:dyDescent="0.25">
      <c r="A755" s="8" t="s">
        <v>786</v>
      </c>
      <c r="B755" s="9" t="s">
        <v>10</v>
      </c>
      <c r="C755" s="9">
        <v>1009</v>
      </c>
      <c r="D755" s="9">
        <v>0.70799999999999996</v>
      </c>
      <c r="E755" s="9">
        <v>0.71399999999999997</v>
      </c>
      <c r="F755" s="9">
        <v>0.62</v>
      </c>
      <c r="G755" s="9">
        <v>70587.38</v>
      </c>
      <c r="H755" s="10">
        <v>24</v>
      </c>
    </row>
    <row r="756" spans="1:8" x14ac:dyDescent="0.25">
      <c r="A756" s="11" t="s">
        <v>787</v>
      </c>
      <c r="B756" s="12" t="s">
        <v>24</v>
      </c>
      <c r="C756" s="12">
        <v>3590</v>
      </c>
      <c r="D756" s="12">
        <v>0.67</v>
      </c>
      <c r="E756" s="12">
        <v>0.63800000000000001</v>
      </c>
      <c r="F756" s="12">
        <v>0.59899999999999998</v>
      </c>
      <c r="G756" s="12">
        <v>9854.5499999999993</v>
      </c>
      <c r="H756" s="13">
        <v>40</v>
      </c>
    </row>
    <row r="757" spans="1:8" x14ac:dyDescent="0.25">
      <c r="A757" s="8" t="s">
        <v>788</v>
      </c>
      <c r="B757" s="9" t="s">
        <v>24</v>
      </c>
      <c r="C757" s="9">
        <v>240</v>
      </c>
      <c r="D757" s="9">
        <v>0.59399999999999997</v>
      </c>
      <c r="E757" s="9">
        <v>0.56799999999999995</v>
      </c>
      <c r="F757" s="9">
        <v>0.48099999999999998</v>
      </c>
      <c r="G757" s="9">
        <v>6468.19</v>
      </c>
      <c r="H757" s="10">
        <v>0</v>
      </c>
    </row>
    <row r="758" spans="1:8" x14ac:dyDescent="0.25">
      <c r="A758" s="11" t="s">
        <v>789</v>
      </c>
      <c r="B758" s="12" t="s">
        <v>7</v>
      </c>
      <c r="C758" s="12">
        <v>324</v>
      </c>
      <c r="D758" s="12">
        <v>0.7</v>
      </c>
      <c r="E758" s="12">
        <v>0.65400000000000003</v>
      </c>
      <c r="F758" s="12">
        <v>0.63700000000000001</v>
      </c>
      <c r="G758" s="12">
        <v>17953.89</v>
      </c>
      <c r="H758" s="13">
        <v>5</v>
      </c>
    </row>
    <row r="759" spans="1:8" x14ac:dyDescent="0.25">
      <c r="A759" s="8" t="s">
        <v>790</v>
      </c>
      <c r="B759" s="9" t="s">
        <v>16</v>
      </c>
      <c r="C759" s="9">
        <v>3657</v>
      </c>
      <c r="D759" s="9">
        <v>0.69599999999999995</v>
      </c>
      <c r="E759" s="9">
        <v>0.65400000000000003</v>
      </c>
      <c r="F759" s="9">
        <v>0.64900000000000002</v>
      </c>
      <c r="G759" s="9">
        <v>14387.85</v>
      </c>
      <c r="H759" s="10">
        <v>64</v>
      </c>
    </row>
    <row r="760" spans="1:8" x14ac:dyDescent="0.25">
      <c r="A760" s="11" t="s">
        <v>791</v>
      </c>
      <c r="B760" s="12" t="s">
        <v>24</v>
      </c>
      <c r="C760" s="12">
        <v>2498</v>
      </c>
      <c r="D760" s="12">
        <v>0.65</v>
      </c>
      <c r="E760" s="12">
        <v>0.626</v>
      </c>
      <c r="F760" s="12">
        <v>0.55900000000000005</v>
      </c>
      <c r="G760" s="12">
        <v>12211.38</v>
      </c>
      <c r="H760" s="13">
        <v>63</v>
      </c>
    </row>
    <row r="761" spans="1:8" x14ac:dyDescent="0.25">
      <c r="A761" s="8" t="s">
        <v>792</v>
      </c>
      <c r="B761" s="9" t="s">
        <v>10</v>
      </c>
      <c r="C761" s="9">
        <v>1394</v>
      </c>
      <c r="D761" s="9">
        <v>0.73199999999999998</v>
      </c>
      <c r="E761" s="9">
        <v>0.72299999999999998</v>
      </c>
      <c r="F761" s="9">
        <v>0.66200000000000003</v>
      </c>
      <c r="G761" s="9">
        <v>19756.2</v>
      </c>
      <c r="H761" s="10">
        <v>32</v>
      </c>
    </row>
    <row r="762" spans="1:8" x14ac:dyDescent="0.25">
      <c r="A762" s="11" t="s">
        <v>793</v>
      </c>
      <c r="B762" s="12" t="s">
        <v>24</v>
      </c>
      <c r="C762" s="12">
        <v>1579</v>
      </c>
      <c r="D762" s="12">
        <v>0.57899999999999996</v>
      </c>
      <c r="E762" s="12">
        <v>0.56899999999999995</v>
      </c>
      <c r="F762" s="12">
        <v>0.45100000000000001</v>
      </c>
      <c r="G762" s="12">
        <v>7496.64</v>
      </c>
      <c r="H762" s="13">
        <v>9</v>
      </c>
    </row>
    <row r="763" spans="1:8" x14ac:dyDescent="0.25">
      <c r="A763" s="8" t="s">
        <v>794</v>
      </c>
      <c r="B763" s="9" t="s">
        <v>7</v>
      </c>
      <c r="C763" s="9">
        <v>1077</v>
      </c>
      <c r="D763" s="9">
        <v>0.73299999999999998</v>
      </c>
      <c r="E763" s="9">
        <v>0.72299999999999998</v>
      </c>
      <c r="F763" s="9">
        <v>0.65900000000000003</v>
      </c>
      <c r="G763" s="9">
        <v>70617.600000000006</v>
      </c>
      <c r="H763" s="10">
        <v>37</v>
      </c>
    </row>
    <row r="764" spans="1:8" x14ac:dyDescent="0.25">
      <c r="A764" s="11" t="s">
        <v>795</v>
      </c>
      <c r="B764" s="12" t="s">
        <v>59</v>
      </c>
      <c r="C764" s="12">
        <v>1029</v>
      </c>
      <c r="D764" s="12">
        <v>0.76200000000000001</v>
      </c>
      <c r="E764" s="12">
        <v>0.74</v>
      </c>
      <c r="F764" s="12">
        <v>0.69899999999999995</v>
      </c>
      <c r="G764" s="12">
        <v>72367.97</v>
      </c>
      <c r="H764" s="13">
        <v>41</v>
      </c>
    </row>
    <row r="765" spans="1:8" x14ac:dyDescent="0.25">
      <c r="A765" s="8" t="s">
        <v>796</v>
      </c>
      <c r="B765" s="9" t="s">
        <v>7</v>
      </c>
      <c r="C765" s="9">
        <v>396</v>
      </c>
      <c r="D765" s="9">
        <v>0.72099999999999997</v>
      </c>
      <c r="E765" s="9">
        <v>0.70799999999999996</v>
      </c>
      <c r="F765" s="9">
        <v>0.64400000000000002</v>
      </c>
      <c r="G765" s="9">
        <v>31118.59</v>
      </c>
      <c r="H765" s="10">
        <v>14</v>
      </c>
    </row>
    <row r="766" spans="1:8" x14ac:dyDescent="0.25">
      <c r="A766" s="11" t="s">
        <v>797</v>
      </c>
      <c r="B766" s="12" t="s">
        <v>19</v>
      </c>
      <c r="C766" s="12">
        <v>2168</v>
      </c>
      <c r="D766" s="12">
        <v>0.58599999999999997</v>
      </c>
      <c r="E766" s="12">
        <v>0.56100000000000005</v>
      </c>
      <c r="F766" s="12">
        <v>0.49099999999999999</v>
      </c>
      <c r="G766" s="12">
        <v>9706.18</v>
      </c>
      <c r="H766" s="13">
        <v>9</v>
      </c>
    </row>
    <row r="767" spans="1:8" x14ac:dyDescent="0.25">
      <c r="A767" s="8" t="s">
        <v>798</v>
      </c>
      <c r="B767" s="9" t="s">
        <v>7</v>
      </c>
      <c r="C767" s="9">
        <v>328</v>
      </c>
      <c r="D767" s="9">
        <v>0.68</v>
      </c>
      <c r="E767" s="9">
        <v>0.68100000000000005</v>
      </c>
      <c r="F767" s="9">
        <v>0.55900000000000005</v>
      </c>
      <c r="G767" s="9">
        <v>17291.09</v>
      </c>
      <c r="H767" s="10">
        <v>13</v>
      </c>
    </row>
    <row r="768" spans="1:8" x14ac:dyDescent="0.25">
      <c r="A768" s="11" t="s">
        <v>799</v>
      </c>
      <c r="B768" s="12" t="s">
        <v>14</v>
      </c>
      <c r="C768" s="12">
        <v>2092</v>
      </c>
      <c r="D768" s="12">
        <v>0.748</v>
      </c>
      <c r="E768" s="12">
        <v>0.73799999999999999</v>
      </c>
      <c r="F768" s="12">
        <v>0.66700000000000004</v>
      </c>
      <c r="G768" s="12">
        <v>22968.73</v>
      </c>
      <c r="H768" s="13">
        <v>27</v>
      </c>
    </row>
    <row r="769" spans="1:8" x14ac:dyDescent="0.25">
      <c r="A769" s="8" t="s">
        <v>800</v>
      </c>
      <c r="B769" s="9" t="s">
        <v>7</v>
      </c>
      <c r="C769" s="9">
        <v>646</v>
      </c>
      <c r="D769" s="9">
        <v>0.73699999999999999</v>
      </c>
      <c r="E769" s="9">
        <v>0.72599999999999998</v>
      </c>
      <c r="F769" s="9">
        <v>0.65400000000000003</v>
      </c>
      <c r="G769" s="9">
        <v>18525.509999999998</v>
      </c>
      <c r="H769" s="10">
        <v>6</v>
      </c>
    </row>
    <row r="770" spans="1:8" x14ac:dyDescent="0.25">
      <c r="A770" s="11" t="s">
        <v>801</v>
      </c>
      <c r="B770" s="12" t="s">
        <v>19</v>
      </c>
      <c r="C770" s="12">
        <v>2427</v>
      </c>
      <c r="D770" s="12">
        <v>0.56999999999999995</v>
      </c>
      <c r="E770" s="12">
        <v>0.57799999999999996</v>
      </c>
      <c r="F770" s="12">
        <v>0.41899999999999998</v>
      </c>
      <c r="G770" s="12">
        <v>8103.52</v>
      </c>
      <c r="H770" s="13">
        <v>14</v>
      </c>
    </row>
    <row r="771" spans="1:8" x14ac:dyDescent="0.25">
      <c r="A771" s="8" t="s">
        <v>802</v>
      </c>
      <c r="B771" s="9" t="s">
        <v>16</v>
      </c>
      <c r="C771" s="9">
        <v>866</v>
      </c>
      <c r="D771" s="9">
        <v>0.74</v>
      </c>
      <c r="E771" s="9">
        <v>0.71</v>
      </c>
      <c r="F771" s="9">
        <v>0.66100000000000003</v>
      </c>
      <c r="G771" s="9">
        <v>18766.490000000002</v>
      </c>
      <c r="H771" s="10">
        <v>14</v>
      </c>
    </row>
    <row r="772" spans="1:8" x14ac:dyDescent="0.25">
      <c r="A772" s="11" t="s">
        <v>803</v>
      </c>
      <c r="B772" s="12" t="s">
        <v>14</v>
      </c>
      <c r="C772" s="12">
        <v>1568</v>
      </c>
      <c r="D772" s="12">
        <v>0.77400000000000002</v>
      </c>
      <c r="E772" s="12">
        <v>0.77300000000000002</v>
      </c>
      <c r="F772" s="12">
        <v>0.69899999999999995</v>
      </c>
      <c r="G772" s="12">
        <v>43573.82</v>
      </c>
      <c r="H772" s="13">
        <v>35</v>
      </c>
    </row>
    <row r="773" spans="1:8" x14ac:dyDescent="0.25">
      <c r="A773" s="8" t="s">
        <v>804</v>
      </c>
      <c r="B773" s="9" t="s">
        <v>19</v>
      </c>
      <c r="C773" s="9">
        <v>3646</v>
      </c>
      <c r="D773" s="9">
        <v>0.63400000000000001</v>
      </c>
      <c r="E773" s="9">
        <v>0.63</v>
      </c>
      <c r="F773" s="9">
        <v>0.51</v>
      </c>
      <c r="G773" s="9">
        <v>12325.14</v>
      </c>
      <c r="H773" s="10">
        <v>45</v>
      </c>
    </row>
    <row r="774" spans="1:8" x14ac:dyDescent="0.25">
      <c r="A774" s="11" t="s">
        <v>805</v>
      </c>
      <c r="B774" s="12" t="s">
        <v>59</v>
      </c>
      <c r="C774" s="12">
        <v>451</v>
      </c>
      <c r="D774" s="12">
        <v>0.77200000000000002</v>
      </c>
      <c r="E774" s="12">
        <v>0.75600000000000001</v>
      </c>
      <c r="F774" s="12">
        <v>0.69499999999999995</v>
      </c>
      <c r="G774" s="12">
        <v>34909.93</v>
      </c>
      <c r="H774" s="13">
        <v>23</v>
      </c>
    </row>
    <row r="775" spans="1:8" x14ac:dyDescent="0.25">
      <c r="A775" s="8" t="s">
        <v>806</v>
      </c>
      <c r="B775" s="9" t="s">
        <v>14</v>
      </c>
      <c r="C775" s="9">
        <v>649</v>
      </c>
      <c r="D775" s="9">
        <v>0.65700000000000003</v>
      </c>
      <c r="E775" s="9">
        <v>0.67300000000000004</v>
      </c>
      <c r="F775" s="9">
        <v>0.52200000000000002</v>
      </c>
      <c r="G775" s="9">
        <v>26232.39</v>
      </c>
      <c r="H775" s="10">
        <v>5</v>
      </c>
    </row>
    <row r="776" spans="1:8" x14ac:dyDescent="0.25">
      <c r="A776" s="11" t="s">
        <v>807</v>
      </c>
      <c r="B776" s="12" t="s">
        <v>16</v>
      </c>
      <c r="C776" s="12">
        <v>113</v>
      </c>
      <c r="D776" s="12">
        <v>0.67</v>
      </c>
      <c r="E776" s="12">
        <v>0.67700000000000005</v>
      </c>
      <c r="F776" s="12">
        <v>0.505</v>
      </c>
      <c r="G776" s="12">
        <v>15846.5</v>
      </c>
      <c r="H776" s="13">
        <v>0</v>
      </c>
    </row>
    <row r="777" spans="1:8" x14ac:dyDescent="0.25">
      <c r="A777" s="8" t="s">
        <v>808</v>
      </c>
      <c r="B777" s="9" t="s">
        <v>49</v>
      </c>
      <c r="C777" s="9">
        <v>6295</v>
      </c>
      <c r="D777" s="9">
        <v>0.64500000000000002</v>
      </c>
      <c r="E777" s="9">
        <v>0.66700000000000004</v>
      </c>
      <c r="F777" s="9">
        <v>0.51400000000000001</v>
      </c>
      <c r="G777" s="9">
        <v>24560.29</v>
      </c>
      <c r="H777" s="10">
        <v>24</v>
      </c>
    </row>
    <row r="778" spans="1:8" x14ac:dyDescent="0.25">
      <c r="A778" s="11" t="s">
        <v>809</v>
      </c>
      <c r="B778" s="12" t="s">
        <v>16</v>
      </c>
      <c r="C778" s="12">
        <v>1741</v>
      </c>
      <c r="D778" s="12">
        <v>0.73099999999999998</v>
      </c>
      <c r="E778" s="12">
        <v>0.69</v>
      </c>
      <c r="F778" s="12">
        <v>0.65400000000000003</v>
      </c>
      <c r="G778" s="12">
        <v>25291.1</v>
      </c>
      <c r="H778" s="13">
        <v>18</v>
      </c>
    </row>
    <row r="779" spans="1:8" x14ac:dyDescent="0.25">
      <c r="A779" s="8" t="s">
        <v>810</v>
      </c>
      <c r="B779" s="9" t="s">
        <v>111</v>
      </c>
      <c r="C779" s="9">
        <v>2285</v>
      </c>
      <c r="D779" s="9">
        <v>0.76400000000000001</v>
      </c>
      <c r="E779" s="9">
        <v>0.75900000000000001</v>
      </c>
      <c r="F779" s="9">
        <v>0.70599999999999996</v>
      </c>
      <c r="G779" s="9">
        <v>24731.81</v>
      </c>
      <c r="H779" s="10">
        <v>24</v>
      </c>
    </row>
    <row r="780" spans="1:8" x14ac:dyDescent="0.25">
      <c r="A780" s="11" t="s">
        <v>811</v>
      </c>
      <c r="B780" s="12" t="s">
        <v>16</v>
      </c>
      <c r="C780" s="12">
        <v>1431</v>
      </c>
      <c r="D780" s="12">
        <v>0.7</v>
      </c>
      <c r="E780" s="12">
        <v>0.68799999999999994</v>
      </c>
      <c r="F780" s="12">
        <v>0.60399999999999998</v>
      </c>
      <c r="G780" s="12">
        <v>18708.259999999998</v>
      </c>
      <c r="H780" s="13">
        <v>21</v>
      </c>
    </row>
    <row r="781" spans="1:8" x14ac:dyDescent="0.25">
      <c r="A781" s="8" t="s">
        <v>812</v>
      </c>
      <c r="B781" s="9" t="s">
        <v>7</v>
      </c>
      <c r="C781" s="9">
        <v>350</v>
      </c>
      <c r="D781" s="9">
        <v>0.73799999999999999</v>
      </c>
      <c r="E781" s="9">
        <v>0.71799999999999997</v>
      </c>
      <c r="F781" s="9">
        <v>0.68899999999999995</v>
      </c>
      <c r="G781" s="9">
        <v>78615.59</v>
      </c>
      <c r="H781" s="10">
        <v>8</v>
      </c>
    </row>
    <row r="782" spans="1:8" x14ac:dyDescent="0.25">
      <c r="A782" s="11" t="s">
        <v>813</v>
      </c>
      <c r="B782" s="12" t="s">
        <v>7</v>
      </c>
      <c r="C782" s="12">
        <v>1053</v>
      </c>
      <c r="D782" s="12">
        <v>0.72</v>
      </c>
      <c r="E782" s="12">
        <v>0.68</v>
      </c>
      <c r="F782" s="12">
        <v>0.67200000000000004</v>
      </c>
      <c r="G782" s="12">
        <v>13953.02</v>
      </c>
      <c r="H782" s="13">
        <v>26</v>
      </c>
    </row>
    <row r="783" spans="1:8" x14ac:dyDescent="0.25">
      <c r="A783" s="8" t="s">
        <v>814</v>
      </c>
      <c r="B783" s="9" t="s">
        <v>114</v>
      </c>
      <c r="C783" s="9">
        <v>4074</v>
      </c>
      <c r="D783" s="9">
        <v>0.64200000000000002</v>
      </c>
      <c r="E783" s="9">
        <v>0.64500000000000002</v>
      </c>
      <c r="F783" s="9">
        <v>0.51300000000000001</v>
      </c>
      <c r="G783" s="9">
        <v>17260.509999999998</v>
      </c>
      <c r="H783" s="10">
        <v>42</v>
      </c>
    </row>
    <row r="784" spans="1:8" x14ac:dyDescent="0.25">
      <c r="A784" s="11" t="s">
        <v>815</v>
      </c>
      <c r="B784" s="12" t="s">
        <v>24</v>
      </c>
      <c r="C784" s="12">
        <v>1714</v>
      </c>
      <c r="D784" s="12">
        <v>0.67</v>
      </c>
      <c r="E784" s="12">
        <v>0.64500000000000002</v>
      </c>
      <c r="F784" s="12">
        <v>0.55900000000000005</v>
      </c>
      <c r="G784" s="12">
        <v>21073.9</v>
      </c>
      <c r="H784" s="13">
        <v>15</v>
      </c>
    </row>
    <row r="785" spans="1:8" x14ac:dyDescent="0.25">
      <c r="A785" s="8" t="s">
        <v>816</v>
      </c>
      <c r="B785" s="9" t="s">
        <v>22</v>
      </c>
      <c r="C785" s="9">
        <v>1434</v>
      </c>
      <c r="D785" s="9">
        <v>0.75</v>
      </c>
      <c r="E785" s="9">
        <v>0.73199999999999998</v>
      </c>
      <c r="F785" s="9">
        <v>0.68899999999999995</v>
      </c>
      <c r="G785" s="9">
        <v>38756.410000000003</v>
      </c>
      <c r="H785" s="10">
        <v>24</v>
      </c>
    </row>
    <row r="786" spans="1:8" x14ac:dyDescent="0.25">
      <c r="A786" s="11" t="s">
        <v>817</v>
      </c>
      <c r="B786" s="12" t="s">
        <v>16</v>
      </c>
      <c r="C786" s="12">
        <v>2256</v>
      </c>
      <c r="D786" s="12">
        <v>0.73099999999999998</v>
      </c>
      <c r="E786" s="12">
        <v>0.71399999999999997</v>
      </c>
      <c r="F786" s="12">
        <v>0.64300000000000002</v>
      </c>
      <c r="G786" s="12">
        <v>22362.38</v>
      </c>
      <c r="H786" s="13">
        <v>50</v>
      </c>
    </row>
    <row r="787" spans="1:8" x14ac:dyDescent="0.25">
      <c r="A787" s="8" t="s">
        <v>818</v>
      </c>
      <c r="B787" s="9" t="s">
        <v>7</v>
      </c>
      <c r="C787" s="9">
        <v>599</v>
      </c>
      <c r="D787" s="9">
        <v>0.73</v>
      </c>
      <c r="E787" s="9">
        <v>0.71</v>
      </c>
      <c r="F787" s="9">
        <v>0.65800000000000003</v>
      </c>
      <c r="G787" s="9">
        <v>24720.06</v>
      </c>
      <c r="H787" s="10">
        <v>10</v>
      </c>
    </row>
    <row r="788" spans="1:8" x14ac:dyDescent="0.25">
      <c r="A788" s="11" t="s">
        <v>819</v>
      </c>
      <c r="B788" s="12" t="s">
        <v>7</v>
      </c>
      <c r="C788" s="12">
        <v>310</v>
      </c>
      <c r="D788" s="12">
        <v>0.74199999999999999</v>
      </c>
      <c r="E788" s="12">
        <v>0.72199999999999998</v>
      </c>
      <c r="F788" s="12">
        <v>0.65400000000000003</v>
      </c>
      <c r="G788" s="12">
        <v>19990.11</v>
      </c>
      <c r="H788" s="13">
        <v>7</v>
      </c>
    </row>
    <row r="789" spans="1:8" x14ac:dyDescent="0.25">
      <c r="A789" s="8" t="s">
        <v>820</v>
      </c>
      <c r="B789" s="9" t="s">
        <v>16</v>
      </c>
      <c r="C789" s="9">
        <v>1124</v>
      </c>
      <c r="D789" s="9">
        <v>0.68500000000000005</v>
      </c>
      <c r="E789" s="9">
        <v>0.68799999999999994</v>
      </c>
      <c r="F789" s="9">
        <v>0.55800000000000005</v>
      </c>
      <c r="G789" s="9">
        <v>20145.48</v>
      </c>
      <c r="H789" s="10">
        <v>26</v>
      </c>
    </row>
    <row r="790" spans="1:8" x14ac:dyDescent="0.25">
      <c r="A790" s="11" t="s">
        <v>821</v>
      </c>
      <c r="B790" s="12" t="s">
        <v>31</v>
      </c>
      <c r="C790" s="12">
        <v>1758</v>
      </c>
      <c r="D790" s="12">
        <v>0.61099999999999999</v>
      </c>
      <c r="E790" s="12">
        <v>0.56200000000000006</v>
      </c>
      <c r="F790" s="12">
        <v>0.53100000000000003</v>
      </c>
      <c r="G790" s="12">
        <v>9241.16</v>
      </c>
      <c r="H790" s="13">
        <v>8</v>
      </c>
    </row>
    <row r="791" spans="1:8" x14ac:dyDescent="0.25">
      <c r="A791" s="8" t="s">
        <v>822</v>
      </c>
      <c r="B791" s="9" t="s">
        <v>59</v>
      </c>
      <c r="C791" s="9">
        <v>1535</v>
      </c>
      <c r="D791" s="9">
        <v>0.79</v>
      </c>
      <c r="E791" s="9">
        <v>0.752</v>
      </c>
      <c r="F791" s="9">
        <v>0.72399999999999998</v>
      </c>
      <c r="G791" s="9">
        <v>17507.810000000001</v>
      </c>
      <c r="H791" s="10">
        <v>40</v>
      </c>
    </row>
    <row r="792" spans="1:8" x14ac:dyDescent="0.25">
      <c r="A792" s="11" t="s">
        <v>823</v>
      </c>
      <c r="B792" s="12" t="s">
        <v>33</v>
      </c>
      <c r="C792" s="12">
        <v>2098</v>
      </c>
      <c r="D792" s="12">
        <v>0.72699999999999998</v>
      </c>
      <c r="E792" s="12">
        <v>0.70899999999999996</v>
      </c>
      <c r="F792" s="12">
        <v>0.64200000000000002</v>
      </c>
      <c r="G792" s="12">
        <v>18775.73</v>
      </c>
      <c r="H792" s="13">
        <v>17</v>
      </c>
    </row>
    <row r="793" spans="1:8" x14ac:dyDescent="0.25">
      <c r="A793" s="8" t="s">
        <v>824</v>
      </c>
      <c r="B793" s="9" t="s">
        <v>16</v>
      </c>
      <c r="C793" s="9">
        <v>2230</v>
      </c>
      <c r="D793" s="9">
        <v>0.7</v>
      </c>
      <c r="E793" s="9">
        <v>0.64800000000000002</v>
      </c>
      <c r="F793" s="9">
        <v>0.64400000000000002</v>
      </c>
      <c r="G793" s="9">
        <v>14605.86</v>
      </c>
      <c r="H793" s="10">
        <v>58</v>
      </c>
    </row>
    <row r="794" spans="1:8" x14ac:dyDescent="0.25">
      <c r="A794" s="11" t="s">
        <v>825</v>
      </c>
      <c r="B794" s="12" t="s">
        <v>33</v>
      </c>
      <c r="C794" s="12">
        <v>1636</v>
      </c>
      <c r="D794" s="12">
        <v>0.65900000000000003</v>
      </c>
      <c r="E794" s="12">
        <v>0.65900000000000003</v>
      </c>
      <c r="F794" s="12">
        <v>0.53</v>
      </c>
      <c r="G794" s="12">
        <v>13190.83</v>
      </c>
      <c r="H794" s="13">
        <v>18</v>
      </c>
    </row>
    <row r="795" spans="1:8" x14ac:dyDescent="0.25">
      <c r="A795" s="8" t="s">
        <v>826</v>
      </c>
      <c r="B795" s="9" t="s">
        <v>87</v>
      </c>
      <c r="C795" s="9">
        <v>5896</v>
      </c>
      <c r="D795" s="9">
        <v>0.67200000000000004</v>
      </c>
      <c r="E795" s="9">
        <v>0.64300000000000002</v>
      </c>
      <c r="F795" s="9">
        <v>0.60199999999999998</v>
      </c>
      <c r="G795" s="9">
        <v>18088.400000000001</v>
      </c>
      <c r="H795" s="10">
        <v>21</v>
      </c>
    </row>
    <row r="796" spans="1:8" x14ac:dyDescent="0.25">
      <c r="A796" s="11" t="s">
        <v>827</v>
      </c>
      <c r="B796" s="12" t="s">
        <v>22</v>
      </c>
      <c r="C796" s="12">
        <v>1679</v>
      </c>
      <c r="D796" s="12">
        <v>0.72</v>
      </c>
      <c r="E796" s="12">
        <v>0.73699999999999999</v>
      </c>
      <c r="F796" s="12">
        <v>0.60399999999999998</v>
      </c>
      <c r="G796" s="12">
        <v>21129.77</v>
      </c>
      <c r="H796" s="13">
        <v>19</v>
      </c>
    </row>
    <row r="797" spans="1:8" x14ac:dyDescent="0.25">
      <c r="A797" s="8" t="s">
        <v>828</v>
      </c>
      <c r="B797" s="9" t="s">
        <v>10</v>
      </c>
      <c r="C797" s="9">
        <v>781</v>
      </c>
      <c r="D797" s="9">
        <v>0.71</v>
      </c>
      <c r="E797" s="9">
        <v>0.70499999999999996</v>
      </c>
      <c r="F797" s="9">
        <v>0.61399999999999999</v>
      </c>
      <c r="G797" s="9">
        <v>43895.79</v>
      </c>
      <c r="H797" s="10">
        <v>17</v>
      </c>
    </row>
    <row r="798" spans="1:8" x14ac:dyDescent="0.25">
      <c r="A798" s="11" t="s">
        <v>829</v>
      </c>
      <c r="B798" s="12" t="s">
        <v>24</v>
      </c>
      <c r="C798" s="12">
        <v>626</v>
      </c>
      <c r="D798" s="12">
        <v>0.50600000000000001</v>
      </c>
      <c r="E798" s="12">
        <v>0.51500000000000001</v>
      </c>
      <c r="F798" s="12">
        <v>0.35899999999999999</v>
      </c>
      <c r="G798" s="12">
        <v>5975.48</v>
      </c>
      <c r="H798" s="13">
        <v>72</v>
      </c>
    </row>
    <row r="799" spans="1:8" x14ac:dyDescent="0.25">
      <c r="A799" s="8" t="s">
        <v>830</v>
      </c>
      <c r="B799" s="9" t="s">
        <v>7</v>
      </c>
      <c r="C799" s="9">
        <v>488</v>
      </c>
      <c r="D799" s="9">
        <v>0.73</v>
      </c>
      <c r="E799" s="9">
        <v>0.72699999999999998</v>
      </c>
      <c r="F799" s="9">
        <v>0.64400000000000002</v>
      </c>
      <c r="G799" s="9">
        <v>36847.730000000003</v>
      </c>
      <c r="H799" s="10">
        <v>10</v>
      </c>
    </row>
    <row r="800" spans="1:8" x14ac:dyDescent="0.25">
      <c r="A800" s="11" t="s">
        <v>831</v>
      </c>
      <c r="B800" s="12" t="s">
        <v>24</v>
      </c>
      <c r="C800" s="12">
        <v>394</v>
      </c>
      <c r="D800" s="12">
        <v>0.59</v>
      </c>
      <c r="E800" s="12">
        <v>0.53300000000000003</v>
      </c>
      <c r="F800" s="12">
        <v>0.53</v>
      </c>
      <c r="G800" s="12">
        <v>5380.33</v>
      </c>
      <c r="H800" s="13">
        <v>1</v>
      </c>
    </row>
    <row r="801" spans="1:8" x14ac:dyDescent="0.25">
      <c r="A801" s="8" t="s">
        <v>832</v>
      </c>
      <c r="B801" s="9" t="s">
        <v>72</v>
      </c>
      <c r="C801" s="9">
        <v>2948</v>
      </c>
      <c r="D801" s="9">
        <v>0.71</v>
      </c>
      <c r="E801" s="9">
        <v>0.70299999999999996</v>
      </c>
      <c r="F801" s="9">
        <v>0.61899999999999999</v>
      </c>
      <c r="G801" s="9">
        <v>15672.5</v>
      </c>
      <c r="H801" s="10">
        <v>67</v>
      </c>
    </row>
    <row r="802" spans="1:8" x14ac:dyDescent="0.25">
      <c r="A802" s="11" t="s">
        <v>833</v>
      </c>
      <c r="B802" s="12" t="s">
        <v>53</v>
      </c>
      <c r="C802" s="12">
        <v>2464</v>
      </c>
      <c r="D802" s="12">
        <v>0.72099999999999997</v>
      </c>
      <c r="E802" s="12">
        <v>0.71599999999999997</v>
      </c>
      <c r="F802" s="12">
        <v>0.61599999999999999</v>
      </c>
      <c r="G802" s="12">
        <v>35268.78</v>
      </c>
      <c r="H802" s="13">
        <v>29</v>
      </c>
    </row>
    <row r="803" spans="1:8" x14ac:dyDescent="0.25">
      <c r="A803" s="8" t="s">
        <v>834</v>
      </c>
      <c r="B803" s="9" t="s">
        <v>24</v>
      </c>
      <c r="C803" s="9">
        <v>1786</v>
      </c>
      <c r="D803" s="9">
        <v>0.56999999999999995</v>
      </c>
      <c r="E803" s="9">
        <v>0.56499999999999995</v>
      </c>
      <c r="F803" s="9">
        <v>0.43</v>
      </c>
      <c r="G803" s="9">
        <v>10013.19</v>
      </c>
      <c r="H803" s="10">
        <v>71</v>
      </c>
    </row>
    <row r="804" spans="1:8" x14ac:dyDescent="0.25">
      <c r="A804" s="11" t="s">
        <v>835</v>
      </c>
      <c r="B804" s="12" t="s">
        <v>16</v>
      </c>
      <c r="C804" s="12">
        <v>1070</v>
      </c>
      <c r="D804" s="12">
        <v>0.65</v>
      </c>
      <c r="E804" s="12">
        <v>0.59299999999999997</v>
      </c>
      <c r="F804" s="12">
        <v>0.58499999999999996</v>
      </c>
      <c r="G804" s="12">
        <v>7980.99</v>
      </c>
      <c r="H804" s="13">
        <v>17</v>
      </c>
    </row>
    <row r="805" spans="1:8" x14ac:dyDescent="0.25">
      <c r="A805" s="8" t="s">
        <v>836</v>
      </c>
      <c r="B805" s="9" t="s">
        <v>22</v>
      </c>
      <c r="C805" s="9">
        <v>1337</v>
      </c>
      <c r="D805" s="9">
        <v>0.73</v>
      </c>
      <c r="E805" s="9">
        <v>0.71099999999999997</v>
      </c>
      <c r="F805" s="9">
        <v>0.66100000000000003</v>
      </c>
      <c r="G805" s="9">
        <v>21647.55</v>
      </c>
      <c r="H805" s="10">
        <v>20</v>
      </c>
    </row>
    <row r="806" spans="1:8" x14ac:dyDescent="0.25">
      <c r="A806" s="11" t="s">
        <v>837</v>
      </c>
      <c r="B806" s="12" t="s">
        <v>7</v>
      </c>
      <c r="C806" s="12">
        <v>1134</v>
      </c>
      <c r="D806" s="12">
        <v>0.77</v>
      </c>
      <c r="E806" s="12">
        <v>0.746</v>
      </c>
      <c r="F806" s="12">
        <v>0.70399999999999996</v>
      </c>
      <c r="G806" s="12">
        <v>28196.33</v>
      </c>
      <c r="H806" s="13">
        <v>22</v>
      </c>
    </row>
    <row r="807" spans="1:8" x14ac:dyDescent="0.25">
      <c r="A807" s="8" t="s">
        <v>838</v>
      </c>
      <c r="B807" s="9" t="s">
        <v>7</v>
      </c>
      <c r="C807" s="9">
        <v>625</v>
      </c>
      <c r="D807" s="9">
        <v>0.72</v>
      </c>
      <c r="E807" s="9">
        <v>0.70099999999999996</v>
      </c>
      <c r="F807" s="9">
        <v>0.62</v>
      </c>
      <c r="G807" s="9">
        <v>16250.05</v>
      </c>
      <c r="H807" s="10">
        <v>15</v>
      </c>
    </row>
    <row r="808" spans="1:8" x14ac:dyDescent="0.25">
      <c r="A808" s="11" t="s">
        <v>839</v>
      </c>
      <c r="B808" s="12" t="s">
        <v>29</v>
      </c>
      <c r="C808" s="12">
        <v>4966</v>
      </c>
      <c r="D808" s="12">
        <v>0.70799999999999996</v>
      </c>
      <c r="E808" s="12">
        <v>0.69099999999999995</v>
      </c>
      <c r="F808" s="12">
        <v>0.63300000000000001</v>
      </c>
      <c r="G808" s="12">
        <v>18911.2</v>
      </c>
      <c r="H808" s="13">
        <v>75</v>
      </c>
    </row>
    <row r="809" spans="1:8" x14ac:dyDescent="0.25">
      <c r="A809" s="8" t="s">
        <v>840</v>
      </c>
      <c r="B809" s="9" t="s">
        <v>22</v>
      </c>
      <c r="C809" s="9">
        <v>927</v>
      </c>
      <c r="D809" s="9">
        <v>0.73</v>
      </c>
      <c r="E809" s="9">
        <v>0.747</v>
      </c>
      <c r="F809" s="9">
        <v>0.64900000000000002</v>
      </c>
      <c r="G809" s="9">
        <v>24505.15</v>
      </c>
      <c r="H809" s="10">
        <v>28</v>
      </c>
    </row>
    <row r="810" spans="1:8" x14ac:dyDescent="0.25">
      <c r="A810" s="11" t="s">
        <v>841</v>
      </c>
      <c r="B810" s="12" t="s">
        <v>7</v>
      </c>
      <c r="C810" s="12">
        <v>2034</v>
      </c>
      <c r="D810" s="12">
        <v>0.72299999999999998</v>
      </c>
      <c r="E810" s="12">
        <v>0.69899999999999995</v>
      </c>
      <c r="F810" s="12">
        <v>0.65100000000000002</v>
      </c>
      <c r="G810" s="12">
        <v>26673.78</v>
      </c>
      <c r="H810" s="13">
        <v>38</v>
      </c>
    </row>
    <row r="811" spans="1:8" x14ac:dyDescent="0.25">
      <c r="A811" s="8" t="s">
        <v>842</v>
      </c>
      <c r="B811" s="9" t="s">
        <v>7</v>
      </c>
      <c r="C811" s="9">
        <v>98</v>
      </c>
      <c r="D811" s="9">
        <v>0.76300000000000001</v>
      </c>
      <c r="E811" s="9">
        <v>0.72099999999999997</v>
      </c>
      <c r="F811" s="9">
        <v>0.76200000000000001</v>
      </c>
      <c r="G811" s="9">
        <v>21292.45</v>
      </c>
      <c r="H811" s="10">
        <v>2</v>
      </c>
    </row>
    <row r="812" spans="1:8" x14ac:dyDescent="0.25">
      <c r="A812" s="11" t="s">
        <v>843</v>
      </c>
      <c r="B812" s="12" t="s">
        <v>33</v>
      </c>
      <c r="C812" s="12">
        <v>900</v>
      </c>
      <c r="D812" s="12">
        <v>0.77500000000000002</v>
      </c>
      <c r="E812" s="12">
        <v>0.753</v>
      </c>
      <c r="F812" s="12">
        <v>0.73299999999999998</v>
      </c>
      <c r="G812" s="12">
        <v>22670.01</v>
      </c>
      <c r="H812" s="13">
        <v>25</v>
      </c>
    </row>
    <row r="813" spans="1:8" x14ac:dyDescent="0.25">
      <c r="A813" s="8" t="s">
        <v>844</v>
      </c>
      <c r="B813" s="9" t="s">
        <v>22</v>
      </c>
      <c r="C813" s="9">
        <v>2029</v>
      </c>
      <c r="D813" s="9">
        <v>0.76300000000000001</v>
      </c>
      <c r="E813" s="9">
        <v>0.76200000000000001</v>
      </c>
      <c r="F813" s="9">
        <v>0.68600000000000005</v>
      </c>
      <c r="G813" s="9">
        <v>37026.480000000003</v>
      </c>
      <c r="H813" s="10">
        <v>57</v>
      </c>
    </row>
    <row r="814" spans="1:8" x14ac:dyDescent="0.25">
      <c r="A814" s="11" t="s">
        <v>845</v>
      </c>
      <c r="B814" s="12" t="s">
        <v>7</v>
      </c>
      <c r="C814" s="12">
        <v>617</v>
      </c>
      <c r="D814" s="12">
        <v>0.71</v>
      </c>
      <c r="E814" s="12">
        <v>0.68</v>
      </c>
      <c r="F814" s="12">
        <v>0.66200000000000003</v>
      </c>
      <c r="G814" s="12">
        <v>14348.63</v>
      </c>
      <c r="H814" s="13">
        <v>18</v>
      </c>
    </row>
    <row r="815" spans="1:8" x14ac:dyDescent="0.25">
      <c r="A815" s="8" t="s">
        <v>846</v>
      </c>
      <c r="B815" s="9" t="s">
        <v>24</v>
      </c>
      <c r="C815" s="9">
        <v>3013</v>
      </c>
      <c r="D815" s="9">
        <v>0.63300000000000001</v>
      </c>
      <c r="E815" s="9">
        <v>0.61499999999999999</v>
      </c>
      <c r="F815" s="9">
        <v>0.53300000000000003</v>
      </c>
      <c r="G815" s="9">
        <v>11761.8</v>
      </c>
      <c r="H815" s="10">
        <v>88</v>
      </c>
    </row>
    <row r="816" spans="1:8" x14ac:dyDescent="0.25">
      <c r="A816" s="11" t="s">
        <v>847</v>
      </c>
      <c r="B816" s="12" t="s">
        <v>33</v>
      </c>
      <c r="C816" s="12">
        <v>2130</v>
      </c>
      <c r="D816" s="12">
        <v>0.74</v>
      </c>
      <c r="E816" s="12">
        <v>0.73199999999999998</v>
      </c>
      <c r="F816" s="12">
        <v>0.64200000000000002</v>
      </c>
      <c r="G816" s="12">
        <v>33075.019999999997</v>
      </c>
      <c r="H816" s="13">
        <v>46</v>
      </c>
    </row>
    <row r="817" spans="1:8" x14ac:dyDescent="0.25">
      <c r="A817" s="8" t="s">
        <v>848</v>
      </c>
      <c r="B817" s="9" t="s">
        <v>31</v>
      </c>
      <c r="C817" s="9">
        <v>5441</v>
      </c>
      <c r="D817" s="9">
        <v>0.65900000000000003</v>
      </c>
      <c r="E817" s="9">
        <v>0.58699999999999997</v>
      </c>
      <c r="F817" s="9">
        <v>0.61799999999999999</v>
      </c>
      <c r="G817" s="9">
        <v>10027.06</v>
      </c>
      <c r="H817" s="10">
        <v>26</v>
      </c>
    </row>
    <row r="818" spans="1:8" x14ac:dyDescent="0.25">
      <c r="A818" s="11" t="s">
        <v>849</v>
      </c>
      <c r="B818" s="12" t="s">
        <v>22</v>
      </c>
      <c r="C818" s="12">
        <v>2142</v>
      </c>
      <c r="D818" s="12">
        <v>0.71799999999999997</v>
      </c>
      <c r="E818" s="12">
        <v>0.73299999999999998</v>
      </c>
      <c r="F818" s="12">
        <v>0.61699999999999999</v>
      </c>
      <c r="G818" s="12">
        <v>22114.69</v>
      </c>
      <c r="H818" s="13">
        <v>47</v>
      </c>
    </row>
    <row r="819" spans="1:8" x14ac:dyDescent="0.25">
      <c r="A819" s="8" t="s">
        <v>850</v>
      </c>
      <c r="B819" s="9" t="s">
        <v>59</v>
      </c>
      <c r="C819" s="9">
        <v>2831</v>
      </c>
      <c r="D819" s="9">
        <v>0.74</v>
      </c>
      <c r="E819" s="9">
        <v>0.73299999999999998</v>
      </c>
      <c r="F819" s="9">
        <v>0.65900000000000003</v>
      </c>
      <c r="G819" s="9">
        <v>23224.36</v>
      </c>
      <c r="H819" s="10">
        <v>48</v>
      </c>
    </row>
    <row r="820" spans="1:8" x14ac:dyDescent="0.25">
      <c r="A820" s="11" t="s">
        <v>851</v>
      </c>
      <c r="B820" s="12" t="s">
        <v>16</v>
      </c>
      <c r="C820" s="12">
        <v>1633</v>
      </c>
      <c r="D820" s="12">
        <v>0.67900000000000005</v>
      </c>
      <c r="E820" s="12">
        <v>0.69699999999999995</v>
      </c>
      <c r="F820" s="12">
        <v>0.55100000000000005</v>
      </c>
      <c r="G820" s="12">
        <v>13147.34</v>
      </c>
      <c r="H820" s="13">
        <v>36</v>
      </c>
    </row>
    <row r="821" spans="1:8" x14ac:dyDescent="0.25">
      <c r="A821" s="8" t="s">
        <v>852</v>
      </c>
      <c r="B821" s="9" t="s">
        <v>7</v>
      </c>
      <c r="C821" s="9">
        <v>501</v>
      </c>
      <c r="D821" s="9">
        <v>0.73499999999999999</v>
      </c>
      <c r="E821" s="9">
        <v>0.72599999999999998</v>
      </c>
      <c r="F821" s="9">
        <v>0.66600000000000004</v>
      </c>
      <c r="G821" s="9">
        <v>21014.42</v>
      </c>
      <c r="H821" s="10">
        <v>12</v>
      </c>
    </row>
    <row r="822" spans="1:8" x14ac:dyDescent="0.25">
      <c r="A822" s="11" t="s">
        <v>853</v>
      </c>
      <c r="B822" s="12" t="s">
        <v>7</v>
      </c>
      <c r="C822" s="12">
        <v>426</v>
      </c>
      <c r="D822" s="12">
        <v>0.71</v>
      </c>
      <c r="E822" s="12">
        <v>0.69</v>
      </c>
      <c r="F822" s="12">
        <v>0.63100000000000001</v>
      </c>
      <c r="G822" s="12">
        <v>14667.4</v>
      </c>
      <c r="H822" s="13">
        <v>4</v>
      </c>
    </row>
    <row r="823" spans="1:8" x14ac:dyDescent="0.25">
      <c r="A823" s="8" t="s">
        <v>854</v>
      </c>
      <c r="B823" s="9" t="s">
        <v>24</v>
      </c>
      <c r="C823" s="9">
        <v>3129</v>
      </c>
      <c r="D823" s="9">
        <v>0.62</v>
      </c>
      <c r="E823" s="9">
        <v>0.63800000000000001</v>
      </c>
      <c r="F823" s="9">
        <v>0.48499999999999999</v>
      </c>
      <c r="G823" s="9">
        <v>12008.25</v>
      </c>
      <c r="H823" s="10">
        <v>64</v>
      </c>
    </row>
    <row r="824" spans="1:8" x14ac:dyDescent="0.25">
      <c r="A824" s="11" t="s">
        <v>855</v>
      </c>
      <c r="B824" s="12" t="s">
        <v>31</v>
      </c>
      <c r="C824" s="12">
        <v>3217</v>
      </c>
      <c r="D824" s="12">
        <v>0.64400000000000002</v>
      </c>
      <c r="E824" s="12">
        <v>0.61799999999999999</v>
      </c>
      <c r="F824" s="12">
        <v>0.55000000000000004</v>
      </c>
      <c r="G824" s="12">
        <v>8967.1299999999992</v>
      </c>
      <c r="H824" s="13">
        <v>76</v>
      </c>
    </row>
    <row r="825" spans="1:8" x14ac:dyDescent="0.25">
      <c r="A825" s="8" t="s">
        <v>856</v>
      </c>
      <c r="B825" s="9" t="s">
        <v>59</v>
      </c>
      <c r="C825" s="9">
        <v>3124</v>
      </c>
      <c r="D825" s="9">
        <v>0.72599999999999998</v>
      </c>
      <c r="E825" s="9">
        <v>0.73599999999999999</v>
      </c>
      <c r="F825" s="9">
        <v>0.6</v>
      </c>
      <c r="G825" s="9">
        <v>15807.64</v>
      </c>
      <c r="H825" s="10">
        <v>59</v>
      </c>
    </row>
    <row r="826" spans="1:8" x14ac:dyDescent="0.25">
      <c r="A826" s="11" t="s">
        <v>857</v>
      </c>
      <c r="B826" s="12" t="s">
        <v>22</v>
      </c>
      <c r="C826" s="12">
        <v>664</v>
      </c>
      <c r="D826" s="12">
        <v>0.71599999999999997</v>
      </c>
      <c r="E826" s="12">
        <v>0.72099999999999997</v>
      </c>
      <c r="F826" s="12">
        <v>0.60399999999999998</v>
      </c>
      <c r="G826" s="12">
        <v>28752.240000000002</v>
      </c>
      <c r="H826" s="13">
        <v>19</v>
      </c>
    </row>
    <row r="827" spans="1:8" x14ac:dyDescent="0.25">
      <c r="A827" s="8" t="s">
        <v>858</v>
      </c>
      <c r="B827" s="9" t="s">
        <v>7</v>
      </c>
      <c r="C827" s="9">
        <v>471</v>
      </c>
      <c r="D827" s="9">
        <v>0.71499999999999997</v>
      </c>
      <c r="E827" s="9">
        <v>0.72599999999999998</v>
      </c>
      <c r="F827" s="9">
        <v>0.627</v>
      </c>
      <c r="G827" s="9">
        <v>30316.36</v>
      </c>
      <c r="H827" s="10">
        <v>13</v>
      </c>
    </row>
    <row r="828" spans="1:8" x14ac:dyDescent="0.25">
      <c r="A828" s="11" t="s">
        <v>859</v>
      </c>
      <c r="B828" s="12" t="s">
        <v>24</v>
      </c>
      <c r="C828" s="12">
        <v>1404</v>
      </c>
      <c r="D828" s="12">
        <v>0.66</v>
      </c>
      <c r="E828" s="12">
        <v>0.63</v>
      </c>
      <c r="F828" s="12">
        <v>0.57899999999999996</v>
      </c>
      <c r="G828" s="12">
        <v>60168.45</v>
      </c>
      <c r="H828" s="13">
        <v>22</v>
      </c>
    </row>
    <row r="829" spans="1:8" x14ac:dyDescent="0.25">
      <c r="A829" s="8" t="s">
        <v>860</v>
      </c>
      <c r="B829" s="9" t="s">
        <v>7</v>
      </c>
      <c r="C829" s="9">
        <v>695</v>
      </c>
      <c r="D829" s="9">
        <v>0.7</v>
      </c>
      <c r="E829" s="9">
        <v>0.7</v>
      </c>
      <c r="F829" s="9">
        <v>0.60899999999999999</v>
      </c>
      <c r="G829" s="9">
        <v>14725.46</v>
      </c>
      <c r="H829" s="10">
        <v>11</v>
      </c>
    </row>
    <row r="830" spans="1:8" x14ac:dyDescent="0.25">
      <c r="A830" s="11" t="s">
        <v>861</v>
      </c>
      <c r="B830" s="12" t="s">
        <v>24</v>
      </c>
      <c r="C830" s="12">
        <v>1523</v>
      </c>
      <c r="D830" s="12">
        <v>0.58599999999999997</v>
      </c>
      <c r="E830" s="12">
        <v>0.56599999999999995</v>
      </c>
      <c r="F830" s="12">
        <v>0.47499999999999998</v>
      </c>
      <c r="G830" s="12">
        <v>9941.14</v>
      </c>
      <c r="H830" s="13">
        <v>97</v>
      </c>
    </row>
    <row r="831" spans="1:8" x14ac:dyDescent="0.25">
      <c r="A831" s="8" t="s">
        <v>862</v>
      </c>
      <c r="B831" s="9" t="s">
        <v>24</v>
      </c>
      <c r="C831" s="9">
        <v>491</v>
      </c>
      <c r="D831" s="9">
        <v>0.56999999999999995</v>
      </c>
      <c r="E831" s="9">
        <v>0.54300000000000004</v>
      </c>
      <c r="F831" s="9">
        <v>0.44700000000000001</v>
      </c>
      <c r="G831" s="9">
        <v>6350.03</v>
      </c>
      <c r="H831" s="10">
        <v>23</v>
      </c>
    </row>
    <row r="832" spans="1:8" x14ac:dyDescent="0.25">
      <c r="A832" s="11" t="s">
        <v>863</v>
      </c>
      <c r="B832" s="12" t="s">
        <v>7</v>
      </c>
      <c r="C832" s="12">
        <v>673</v>
      </c>
      <c r="D832" s="12">
        <v>0.72499999999999998</v>
      </c>
      <c r="E832" s="12">
        <v>0.71599999999999997</v>
      </c>
      <c r="F832" s="12">
        <v>0.63300000000000001</v>
      </c>
      <c r="G832" s="12">
        <v>45293.19</v>
      </c>
      <c r="H832" s="13">
        <v>11</v>
      </c>
    </row>
    <row r="833" spans="1:8" x14ac:dyDescent="0.25">
      <c r="A833" s="8" t="s">
        <v>864</v>
      </c>
      <c r="B833" s="9" t="s">
        <v>22</v>
      </c>
      <c r="C833" s="9">
        <v>668</v>
      </c>
      <c r="D833" s="9">
        <v>0.72299999999999998</v>
      </c>
      <c r="E833" s="9">
        <v>0.71899999999999997</v>
      </c>
      <c r="F833" s="9">
        <v>0.65500000000000003</v>
      </c>
      <c r="G833" s="9">
        <v>34587.730000000003</v>
      </c>
      <c r="H833" s="10">
        <v>7</v>
      </c>
    </row>
    <row r="834" spans="1:8" x14ac:dyDescent="0.25">
      <c r="A834" s="11" t="s">
        <v>865</v>
      </c>
      <c r="B834" s="12" t="s">
        <v>7</v>
      </c>
      <c r="C834" s="12">
        <v>941</v>
      </c>
      <c r="D834" s="12">
        <v>0.78</v>
      </c>
      <c r="E834" s="12">
        <v>0.751</v>
      </c>
      <c r="F834" s="12">
        <v>0.72299999999999998</v>
      </c>
      <c r="G834" s="12">
        <v>20402.88</v>
      </c>
      <c r="H834" s="13">
        <v>36</v>
      </c>
    </row>
    <row r="835" spans="1:8" x14ac:dyDescent="0.25">
      <c r="A835" s="8" t="s">
        <v>866</v>
      </c>
      <c r="B835" s="9" t="s">
        <v>31</v>
      </c>
      <c r="C835" s="9">
        <v>1436</v>
      </c>
      <c r="D835" s="9">
        <v>0.629</v>
      </c>
      <c r="E835" s="9">
        <v>0.56899999999999995</v>
      </c>
      <c r="F835" s="9">
        <v>0.57599999999999996</v>
      </c>
      <c r="G835" s="9">
        <v>7943.47</v>
      </c>
      <c r="H835" s="10">
        <v>16</v>
      </c>
    </row>
    <row r="836" spans="1:8" x14ac:dyDescent="0.25">
      <c r="A836" s="11" t="s">
        <v>867</v>
      </c>
      <c r="B836" s="12" t="s">
        <v>31</v>
      </c>
      <c r="C836" s="12">
        <v>823</v>
      </c>
      <c r="D836" s="12">
        <v>0.61099999999999999</v>
      </c>
      <c r="E836" s="12">
        <v>0.57499999999999996</v>
      </c>
      <c r="F836" s="12">
        <v>0.54500000000000004</v>
      </c>
      <c r="G836" s="12">
        <v>12483.07</v>
      </c>
      <c r="H836" s="13">
        <v>9</v>
      </c>
    </row>
    <row r="837" spans="1:8" x14ac:dyDescent="0.25">
      <c r="A837" s="8" t="s">
        <v>868</v>
      </c>
      <c r="B837" s="9" t="s">
        <v>16</v>
      </c>
      <c r="C837" s="9">
        <v>766</v>
      </c>
      <c r="D837" s="9">
        <v>0.74</v>
      </c>
      <c r="E837" s="9">
        <v>0.72299999999999998</v>
      </c>
      <c r="F837" s="9">
        <v>0.65200000000000002</v>
      </c>
      <c r="G837" s="9">
        <v>21825.86</v>
      </c>
      <c r="H837" s="10">
        <v>22</v>
      </c>
    </row>
    <row r="838" spans="1:8" x14ac:dyDescent="0.25">
      <c r="A838" s="11" t="s">
        <v>869</v>
      </c>
      <c r="B838" s="12" t="s">
        <v>22</v>
      </c>
      <c r="C838" s="12">
        <v>979</v>
      </c>
      <c r="D838" s="12">
        <v>0.72499999999999998</v>
      </c>
      <c r="E838" s="12">
        <v>0.69</v>
      </c>
      <c r="F838" s="12">
        <v>0.66</v>
      </c>
      <c r="G838" s="12">
        <v>32926.94</v>
      </c>
      <c r="H838" s="13">
        <v>11</v>
      </c>
    </row>
    <row r="839" spans="1:8" x14ac:dyDescent="0.25">
      <c r="A839" s="8" t="s">
        <v>870</v>
      </c>
      <c r="B839" s="9" t="s">
        <v>22</v>
      </c>
      <c r="C839" s="9">
        <v>1893</v>
      </c>
      <c r="D839" s="9">
        <v>0.74299999999999999</v>
      </c>
      <c r="E839" s="9">
        <v>0.73399999999999999</v>
      </c>
      <c r="F839" s="9">
        <v>0.66300000000000003</v>
      </c>
      <c r="G839" s="9">
        <v>28376.66</v>
      </c>
      <c r="H839" s="10">
        <v>35</v>
      </c>
    </row>
    <row r="840" spans="1:8" x14ac:dyDescent="0.25">
      <c r="A840" s="11" t="s">
        <v>871</v>
      </c>
      <c r="B840" s="12" t="s">
        <v>7</v>
      </c>
      <c r="C840" s="12">
        <v>874</v>
      </c>
      <c r="D840" s="12">
        <v>0.74</v>
      </c>
      <c r="E840" s="12">
        <v>0.72699999999999998</v>
      </c>
      <c r="F840" s="12">
        <v>0.68</v>
      </c>
      <c r="G840" s="12">
        <v>20033.57</v>
      </c>
      <c r="H840" s="13">
        <v>11</v>
      </c>
    </row>
    <row r="841" spans="1:8" x14ac:dyDescent="0.25">
      <c r="A841" s="8" t="s">
        <v>872</v>
      </c>
      <c r="B841" s="9" t="s">
        <v>7</v>
      </c>
      <c r="C841" s="9">
        <v>628</v>
      </c>
      <c r="D841" s="9">
        <v>0.72</v>
      </c>
      <c r="E841" s="9">
        <v>0.73399999999999999</v>
      </c>
      <c r="F841" s="9">
        <v>0.63600000000000001</v>
      </c>
      <c r="G841" s="9">
        <v>23278.9</v>
      </c>
      <c r="H841" s="10">
        <v>12</v>
      </c>
    </row>
    <row r="842" spans="1:8" x14ac:dyDescent="0.25">
      <c r="A842" s="11" t="s">
        <v>873</v>
      </c>
      <c r="B842" s="12" t="s">
        <v>16</v>
      </c>
      <c r="C842" s="12">
        <v>1968</v>
      </c>
      <c r="D842" s="12">
        <v>0.72799999999999998</v>
      </c>
      <c r="E842" s="12">
        <v>0.71599999999999997</v>
      </c>
      <c r="F842" s="12">
        <v>0.62</v>
      </c>
      <c r="G842" s="12">
        <v>21540.76</v>
      </c>
      <c r="H842" s="13">
        <v>41</v>
      </c>
    </row>
    <row r="843" spans="1:8" x14ac:dyDescent="0.25">
      <c r="A843" s="8" t="s">
        <v>874</v>
      </c>
      <c r="B843" s="9" t="s">
        <v>22</v>
      </c>
      <c r="C843" s="9">
        <v>6034</v>
      </c>
      <c r="D843" s="9">
        <v>0.7</v>
      </c>
      <c r="E843" s="9">
        <v>0.68899999999999995</v>
      </c>
      <c r="F843" s="9">
        <v>0.57399999999999995</v>
      </c>
      <c r="G843" s="9">
        <v>10678.89</v>
      </c>
      <c r="H843" s="10">
        <v>53</v>
      </c>
    </row>
    <row r="844" spans="1:8" x14ac:dyDescent="0.25">
      <c r="A844" s="11" t="s">
        <v>875</v>
      </c>
      <c r="B844" s="12" t="s">
        <v>49</v>
      </c>
      <c r="C844" s="12">
        <v>7484</v>
      </c>
      <c r="D844" s="12">
        <v>0.67</v>
      </c>
      <c r="E844" s="12">
        <v>0.67500000000000004</v>
      </c>
      <c r="F844" s="12">
        <v>0.54800000000000004</v>
      </c>
      <c r="G844" s="12">
        <v>39984.1</v>
      </c>
      <c r="H844" s="13">
        <v>82</v>
      </c>
    </row>
    <row r="845" spans="1:8" x14ac:dyDescent="0.25">
      <c r="A845" s="8" t="s">
        <v>876</v>
      </c>
      <c r="B845" s="9" t="s">
        <v>16</v>
      </c>
      <c r="C845" s="9">
        <v>1624</v>
      </c>
      <c r="D845" s="9">
        <v>0.7</v>
      </c>
      <c r="E845" s="9">
        <v>0.69399999999999995</v>
      </c>
      <c r="F845" s="9">
        <v>0.58699999999999997</v>
      </c>
      <c r="G845" s="9">
        <v>21682.79</v>
      </c>
      <c r="H845" s="10">
        <v>40</v>
      </c>
    </row>
    <row r="846" spans="1:8" x14ac:dyDescent="0.25">
      <c r="A846" s="11" t="s">
        <v>877</v>
      </c>
      <c r="B846" s="12" t="s">
        <v>7</v>
      </c>
      <c r="C846" s="12">
        <v>662</v>
      </c>
      <c r="D846" s="12">
        <v>0.73799999999999999</v>
      </c>
      <c r="E846" s="12">
        <v>0.70599999999999996</v>
      </c>
      <c r="F846" s="12">
        <v>0.7</v>
      </c>
      <c r="G846" s="12">
        <v>32791.620000000003</v>
      </c>
      <c r="H846" s="13">
        <v>11</v>
      </c>
    </row>
    <row r="847" spans="1:8" x14ac:dyDescent="0.25">
      <c r="A847" s="8" t="s">
        <v>878</v>
      </c>
      <c r="B847" s="9" t="s">
        <v>7</v>
      </c>
      <c r="C847" s="9">
        <v>825</v>
      </c>
      <c r="D847" s="9">
        <v>0.752</v>
      </c>
      <c r="E847" s="9">
        <v>0.72799999999999998</v>
      </c>
      <c r="F847" s="9">
        <v>0.69499999999999995</v>
      </c>
      <c r="G847" s="9">
        <v>18542.560000000001</v>
      </c>
      <c r="H847" s="10">
        <v>14</v>
      </c>
    </row>
    <row r="848" spans="1:8" x14ac:dyDescent="0.25">
      <c r="A848" s="11" t="s">
        <v>879</v>
      </c>
      <c r="B848" s="12" t="s">
        <v>22</v>
      </c>
      <c r="C848" s="12">
        <v>1204</v>
      </c>
      <c r="D848" s="12">
        <v>0.72199999999999998</v>
      </c>
      <c r="E848" s="12">
        <v>0.72299999999999998</v>
      </c>
      <c r="F848" s="12">
        <v>0.628</v>
      </c>
      <c r="G848" s="12">
        <v>23564.11</v>
      </c>
      <c r="H848" s="13">
        <v>19</v>
      </c>
    </row>
    <row r="849" spans="1:8" x14ac:dyDescent="0.25">
      <c r="A849" s="8" t="s">
        <v>880</v>
      </c>
      <c r="B849" s="9" t="s">
        <v>22</v>
      </c>
      <c r="C849" s="9">
        <v>731</v>
      </c>
      <c r="D849" s="9">
        <v>0.72799999999999998</v>
      </c>
      <c r="E849" s="9">
        <v>0.72399999999999998</v>
      </c>
      <c r="F849" s="9">
        <v>0.64100000000000001</v>
      </c>
      <c r="G849" s="9">
        <v>24523.78</v>
      </c>
      <c r="H849" s="10">
        <v>18</v>
      </c>
    </row>
    <row r="850" spans="1:8" x14ac:dyDescent="0.25">
      <c r="A850" s="11" t="s">
        <v>881</v>
      </c>
      <c r="B850" s="12" t="s">
        <v>10</v>
      </c>
      <c r="C850" s="12">
        <v>1174</v>
      </c>
      <c r="D850" s="12">
        <v>0.63900000000000001</v>
      </c>
      <c r="E850" s="12">
        <v>0.61799999999999999</v>
      </c>
      <c r="F850" s="12">
        <v>0.53300000000000003</v>
      </c>
      <c r="G850" s="12">
        <v>23220.35</v>
      </c>
      <c r="H850" s="13">
        <v>5</v>
      </c>
    </row>
    <row r="851" spans="1:8" x14ac:dyDescent="0.25">
      <c r="A851" s="8" t="s">
        <v>882</v>
      </c>
      <c r="B851" s="9" t="s">
        <v>7</v>
      </c>
      <c r="C851" s="9">
        <v>499</v>
      </c>
      <c r="D851" s="9">
        <v>0.7</v>
      </c>
      <c r="E851" s="9">
        <v>0.64500000000000002</v>
      </c>
      <c r="F851" s="9">
        <v>0.65500000000000003</v>
      </c>
      <c r="G851" s="9">
        <v>20369.11</v>
      </c>
      <c r="H851" s="10">
        <v>10</v>
      </c>
    </row>
    <row r="852" spans="1:8" x14ac:dyDescent="0.25">
      <c r="A852" s="11" t="s">
        <v>883</v>
      </c>
      <c r="B852" s="12" t="s">
        <v>19</v>
      </c>
      <c r="C852" s="12">
        <v>5451</v>
      </c>
      <c r="D852" s="12">
        <v>0.65300000000000002</v>
      </c>
      <c r="E852" s="12">
        <v>0.61399999999999999</v>
      </c>
      <c r="F852" s="12">
        <v>0.57099999999999995</v>
      </c>
      <c r="G852" s="12">
        <v>9533.57</v>
      </c>
      <c r="H852" s="13">
        <v>37</v>
      </c>
    </row>
    <row r="853" spans="1:8" x14ac:dyDescent="0.25">
      <c r="A853" s="8" t="s">
        <v>884</v>
      </c>
      <c r="B853" s="9" t="s">
        <v>64</v>
      </c>
      <c r="C853" s="9">
        <v>722</v>
      </c>
      <c r="D853" s="9">
        <v>0.72799999999999998</v>
      </c>
      <c r="E853" s="9">
        <v>0.73099999999999998</v>
      </c>
      <c r="F853" s="9">
        <v>0.624</v>
      </c>
      <c r="G853" s="9">
        <v>22503.03</v>
      </c>
      <c r="H853" s="10">
        <v>24</v>
      </c>
    </row>
    <row r="854" spans="1:8" x14ac:dyDescent="0.25">
      <c r="A854" s="11" t="s">
        <v>885</v>
      </c>
      <c r="B854" s="12" t="s">
        <v>33</v>
      </c>
      <c r="C854" s="12">
        <v>3270</v>
      </c>
      <c r="D854" s="12">
        <v>0.72699999999999998</v>
      </c>
      <c r="E854" s="12">
        <v>0.71899999999999997</v>
      </c>
      <c r="F854" s="12">
        <v>0.63600000000000001</v>
      </c>
      <c r="G854" s="12">
        <v>18620.349999999999</v>
      </c>
      <c r="H854" s="13">
        <v>40</v>
      </c>
    </row>
    <row r="855" spans="1:8" x14ac:dyDescent="0.25">
      <c r="A855" s="8" t="s">
        <v>886</v>
      </c>
      <c r="B855" s="9" t="s">
        <v>33</v>
      </c>
      <c r="C855" s="9">
        <v>1669</v>
      </c>
      <c r="D855" s="9">
        <v>0.72</v>
      </c>
      <c r="E855" s="9">
        <v>0.73499999999999999</v>
      </c>
      <c r="F855" s="9">
        <v>0.61</v>
      </c>
      <c r="G855" s="9">
        <v>26430.06</v>
      </c>
      <c r="H855" s="10">
        <v>35</v>
      </c>
    </row>
    <row r="856" spans="1:8" x14ac:dyDescent="0.25">
      <c r="A856" s="11" t="s">
        <v>887</v>
      </c>
      <c r="B856" s="12" t="s">
        <v>16</v>
      </c>
      <c r="C856" s="12">
        <v>1035</v>
      </c>
      <c r="D856" s="12">
        <v>0.72</v>
      </c>
      <c r="E856" s="12">
        <v>0.71099999999999997</v>
      </c>
      <c r="F856" s="12">
        <v>0.60499999999999998</v>
      </c>
      <c r="G856" s="12">
        <v>25511.61</v>
      </c>
      <c r="H856" s="13">
        <v>19</v>
      </c>
    </row>
    <row r="857" spans="1:8" x14ac:dyDescent="0.25">
      <c r="A857" s="8" t="s">
        <v>888</v>
      </c>
      <c r="B857" s="9" t="s">
        <v>16</v>
      </c>
      <c r="C857" s="9">
        <v>1202</v>
      </c>
      <c r="D857" s="9">
        <v>0.69499999999999995</v>
      </c>
      <c r="E857" s="9">
        <v>0.69899999999999995</v>
      </c>
      <c r="F857" s="9">
        <v>0.57299999999999995</v>
      </c>
      <c r="G857" s="9">
        <v>15114.47</v>
      </c>
      <c r="H857" s="10">
        <v>36</v>
      </c>
    </row>
    <row r="858" spans="1:8" x14ac:dyDescent="0.25">
      <c r="A858" s="11" t="s">
        <v>889</v>
      </c>
      <c r="B858" s="12" t="s">
        <v>33</v>
      </c>
      <c r="C858" s="12">
        <v>1913</v>
      </c>
      <c r="D858" s="12">
        <v>0.72</v>
      </c>
      <c r="E858" s="12">
        <v>0.73399999999999999</v>
      </c>
      <c r="F858" s="12">
        <v>0.627</v>
      </c>
      <c r="G858" s="12">
        <v>26844.54</v>
      </c>
      <c r="H858" s="13">
        <v>26</v>
      </c>
    </row>
    <row r="859" spans="1:8" x14ac:dyDescent="0.25">
      <c r="A859" s="8" t="s">
        <v>890</v>
      </c>
      <c r="B859" s="9" t="s">
        <v>22</v>
      </c>
      <c r="C859" s="9">
        <v>1157</v>
      </c>
      <c r="D859" s="9">
        <v>0.73</v>
      </c>
      <c r="E859" s="9">
        <v>0.71299999999999997</v>
      </c>
      <c r="F859" s="9">
        <v>0.63300000000000001</v>
      </c>
      <c r="G859" s="9">
        <v>33984.71</v>
      </c>
      <c r="H859" s="10">
        <v>37</v>
      </c>
    </row>
    <row r="860" spans="1:8" x14ac:dyDescent="0.25">
      <c r="A860" s="11" t="s">
        <v>891</v>
      </c>
      <c r="B860" s="12" t="s">
        <v>22</v>
      </c>
      <c r="C860" s="12">
        <v>880</v>
      </c>
      <c r="D860" s="12">
        <v>0.71799999999999997</v>
      </c>
      <c r="E860" s="12">
        <v>0.71699999999999997</v>
      </c>
      <c r="F860" s="12">
        <v>0.625</v>
      </c>
      <c r="G860" s="12">
        <v>23082.560000000001</v>
      </c>
      <c r="H860" s="13">
        <v>19</v>
      </c>
    </row>
    <row r="861" spans="1:8" x14ac:dyDescent="0.25">
      <c r="A861" s="8" t="s">
        <v>892</v>
      </c>
      <c r="B861" s="9" t="s">
        <v>22</v>
      </c>
      <c r="C861" s="9">
        <v>894</v>
      </c>
      <c r="D861" s="9">
        <v>0.74</v>
      </c>
      <c r="E861" s="9">
        <v>0.70599999999999996</v>
      </c>
      <c r="F861" s="9">
        <v>0.66900000000000004</v>
      </c>
      <c r="G861" s="9">
        <v>41299.300000000003</v>
      </c>
      <c r="H861" s="10">
        <v>32</v>
      </c>
    </row>
    <row r="862" spans="1:8" x14ac:dyDescent="0.25">
      <c r="A862" s="11" t="s">
        <v>893</v>
      </c>
      <c r="B862" s="12" t="s">
        <v>33</v>
      </c>
      <c r="C862" s="12">
        <v>1290</v>
      </c>
      <c r="D862" s="12">
        <v>0.73099999999999998</v>
      </c>
      <c r="E862" s="12">
        <v>0.72099999999999997</v>
      </c>
      <c r="F862" s="12">
        <v>0.67</v>
      </c>
      <c r="G862" s="12">
        <v>23906</v>
      </c>
      <c r="H862" s="13">
        <v>41</v>
      </c>
    </row>
    <row r="863" spans="1:8" x14ac:dyDescent="0.25">
      <c r="A863" s="8" t="s">
        <v>894</v>
      </c>
      <c r="B863" s="9" t="s">
        <v>10</v>
      </c>
      <c r="C863" s="9">
        <v>936</v>
      </c>
      <c r="D863" s="9">
        <v>0.66</v>
      </c>
      <c r="E863" s="9">
        <v>0.70699999999999996</v>
      </c>
      <c r="F863" s="9">
        <v>0.503</v>
      </c>
      <c r="G863" s="9">
        <v>25701.24</v>
      </c>
      <c r="H863" s="10">
        <v>30</v>
      </c>
    </row>
    <row r="864" spans="1:8" x14ac:dyDescent="0.25">
      <c r="A864" s="11" t="s">
        <v>895</v>
      </c>
      <c r="B864" s="12" t="s">
        <v>22</v>
      </c>
      <c r="C864" s="12">
        <v>674</v>
      </c>
      <c r="D864" s="12">
        <v>0.72799999999999998</v>
      </c>
      <c r="E864" s="12">
        <v>0.70799999999999996</v>
      </c>
      <c r="F864" s="12">
        <v>0.68</v>
      </c>
      <c r="G864" s="12">
        <v>23616.2</v>
      </c>
      <c r="H864" s="13">
        <v>17</v>
      </c>
    </row>
    <row r="865" spans="1:8" x14ac:dyDescent="0.25">
      <c r="A865" s="8" t="s">
        <v>896</v>
      </c>
      <c r="B865" s="9" t="s">
        <v>148</v>
      </c>
      <c r="C865" s="9">
        <v>2432</v>
      </c>
      <c r="D865" s="9">
        <v>0.69</v>
      </c>
      <c r="E865" s="9">
        <v>0.68700000000000006</v>
      </c>
      <c r="F865" s="9">
        <v>0.57699999999999996</v>
      </c>
      <c r="G865" s="9">
        <v>23507.78</v>
      </c>
      <c r="H865" s="10">
        <v>40</v>
      </c>
    </row>
    <row r="866" spans="1:8" x14ac:dyDescent="0.25">
      <c r="A866" s="11" t="s">
        <v>897</v>
      </c>
      <c r="B866" s="12" t="s">
        <v>59</v>
      </c>
      <c r="C866" s="12">
        <v>1214</v>
      </c>
      <c r="D866" s="12">
        <v>0.77800000000000002</v>
      </c>
      <c r="E866" s="12">
        <v>0.746</v>
      </c>
      <c r="F866" s="12">
        <v>0.71599999999999997</v>
      </c>
      <c r="G866" s="12">
        <v>31503.29</v>
      </c>
      <c r="H866" s="13">
        <v>23</v>
      </c>
    </row>
    <row r="867" spans="1:8" x14ac:dyDescent="0.25">
      <c r="A867" s="8" t="s">
        <v>898</v>
      </c>
      <c r="B867" s="9" t="s">
        <v>16</v>
      </c>
      <c r="C867" s="9">
        <v>173</v>
      </c>
      <c r="D867" s="9">
        <v>0.64700000000000002</v>
      </c>
      <c r="E867" s="9">
        <v>0.63400000000000001</v>
      </c>
      <c r="F867" s="9">
        <v>0.52</v>
      </c>
      <c r="G867" s="9">
        <v>12407.52</v>
      </c>
      <c r="H867" s="10">
        <v>1</v>
      </c>
    </row>
    <row r="868" spans="1:8" x14ac:dyDescent="0.25">
      <c r="A868" s="11" t="s">
        <v>899</v>
      </c>
      <c r="B868" s="12" t="s">
        <v>16</v>
      </c>
      <c r="C868" s="12">
        <v>163</v>
      </c>
      <c r="D868" s="12">
        <v>0.7</v>
      </c>
      <c r="E868" s="12">
        <v>0.70599999999999996</v>
      </c>
      <c r="F868" s="12">
        <v>0.55900000000000005</v>
      </c>
      <c r="G868" s="12">
        <v>19043.77</v>
      </c>
      <c r="H868" s="13">
        <v>2</v>
      </c>
    </row>
    <row r="869" spans="1:8" x14ac:dyDescent="0.25">
      <c r="A869" s="8" t="s">
        <v>900</v>
      </c>
      <c r="B869" s="9" t="s">
        <v>7</v>
      </c>
      <c r="C869" s="9">
        <v>516</v>
      </c>
      <c r="D869" s="9">
        <v>0.72199999999999998</v>
      </c>
      <c r="E869" s="9">
        <v>0.66500000000000004</v>
      </c>
      <c r="F869" s="9">
        <v>0.68700000000000006</v>
      </c>
      <c r="G869" s="9">
        <v>18624.79</v>
      </c>
      <c r="H869" s="10">
        <v>4</v>
      </c>
    </row>
    <row r="870" spans="1:8" x14ac:dyDescent="0.25">
      <c r="A870" s="11" t="s">
        <v>901</v>
      </c>
      <c r="B870" s="12" t="s">
        <v>7</v>
      </c>
      <c r="C870" s="12">
        <v>397</v>
      </c>
      <c r="D870" s="12">
        <v>0.72</v>
      </c>
      <c r="E870" s="12">
        <v>0.71599999999999997</v>
      </c>
      <c r="F870" s="12">
        <v>0.64600000000000002</v>
      </c>
      <c r="G870" s="12">
        <v>50308.27</v>
      </c>
      <c r="H870" s="13">
        <v>4</v>
      </c>
    </row>
    <row r="871" spans="1:8" x14ac:dyDescent="0.25">
      <c r="A871" s="8" t="s">
        <v>902</v>
      </c>
      <c r="B871" s="9" t="s">
        <v>7</v>
      </c>
      <c r="C871" s="9">
        <v>473</v>
      </c>
      <c r="D871" s="9">
        <v>0.75</v>
      </c>
      <c r="E871" s="9">
        <v>0.73199999999999998</v>
      </c>
      <c r="F871" s="9">
        <v>0.68400000000000005</v>
      </c>
      <c r="G871" s="9">
        <v>14063.82</v>
      </c>
      <c r="H871" s="10">
        <v>4</v>
      </c>
    </row>
    <row r="872" spans="1:8" x14ac:dyDescent="0.25">
      <c r="A872" s="11" t="s">
        <v>903</v>
      </c>
      <c r="B872" s="12" t="s">
        <v>10</v>
      </c>
      <c r="C872" s="12">
        <v>454</v>
      </c>
      <c r="D872" s="12">
        <v>0.64800000000000002</v>
      </c>
      <c r="E872" s="12">
        <v>0.65300000000000002</v>
      </c>
      <c r="F872" s="12">
        <v>0.53400000000000003</v>
      </c>
      <c r="G872" s="12">
        <v>26400.75</v>
      </c>
      <c r="H872" s="13">
        <v>2</v>
      </c>
    </row>
    <row r="873" spans="1:8" x14ac:dyDescent="0.25">
      <c r="A873" s="8" t="s">
        <v>904</v>
      </c>
      <c r="B873" s="9" t="s">
        <v>29</v>
      </c>
      <c r="C873" s="9">
        <v>926</v>
      </c>
      <c r="D873" s="9">
        <v>0.68799999999999994</v>
      </c>
      <c r="E873" s="9">
        <v>0.70899999999999996</v>
      </c>
      <c r="F873" s="9">
        <v>0.55300000000000005</v>
      </c>
      <c r="G873" s="9">
        <v>18523.62</v>
      </c>
      <c r="H873" s="10">
        <v>7</v>
      </c>
    </row>
    <row r="874" spans="1:8" x14ac:dyDescent="0.25">
      <c r="A874" s="11" t="s">
        <v>905</v>
      </c>
      <c r="B874" s="12" t="s">
        <v>33</v>
      </c>
      <c r="C874" s="12">
        <v>1368</v>
      </c>
      <c r="D874" s="12">
        <v>0.71</v>
      </c>
      <c r="E874" s="12">
        <v>0.69099999999999995</v>
      </c>
      <c r="F874" s="12">
        <v>0.63700000000000001</v>
      </c>
      <c r="G874" s="12">
        <v>32202.43</v>
      </c>
      <c r="H874" s="13">
        <v>11</v>
      </c>
    </row>
    <row r="875" spans="1:8" x14ac:dyDescent="0.25">
      <c r="A875" s="8" t="s">
        <v>906</v>
      </c>
      <c r="B875" s="9" t="s">
        <v>24</v>
      </c>
      <c r="C875" s="9">
        <v>4112</v>
      </c>
      <c r="D875" s="9">
        <v>0.66700000000000004</v>
      </c>
      <c r="E875" s="9">
        <v>0.66700000000000004</v>
      </c>
      <c r="F875" s="9">
        <v>0.56200000000000006</v>
      </c>
      <c r="G875" s="9">
        <v>13208.05</v>
      </c>
      <c r="H875" s="10">
        <v>47</v>
      </c>
    </row>
    <row r="876" spans="1:8" x14ac:dyDescent="0.25">
      <c r="A876" s="11" t="s">
        <v>907</v>
      </c>
      <c r="B876" s="12" t="s">
        <v>7</v>
      </c>
      <c r="C876" s="12">
        <v>481</v>
      </c>
      <c r="D876" s="12">
        <v>0.73699999999999999</v>
      </c>
      <c r="E876" s="12">
        <v>0.69599999999999995</v>
      </c>
      <c r="F876" s="12">
        <v>0.70299999999999996</v>
      </c>
      <c r="G876" s="12">
        <v>11491.33</v>
      </c>
      <c r="H876" s="13">
        <v>4</v>
      </c>
    </row>
    <row r="877" spans="1:8" x14ac:dyDescent="0.25">
      <c r="A877" s="8" t="s">
        <v>908</v>
      </c>
      <c r="B877" s="9" t="s">
        <v>118</v>
      </c>
      <c r="C877" s="9">
        <v>2787</v>
      </c>
      <c r="D877" s="9">
        <v>0.7</v>
      </c>
      <c r="E877" s="9">
        <v>0.67600000000000005</v>
      </c>
      <c r="F877" s="9">
        <v>0.63300000000000001</v>
      </c>
      <c r="G877" s="9">
        <v>17327.080000000002</v>
      </c>
      <c r="H877" s="10">
        <v>92</v>
      </c>
    </row>
    <row r="878" spans="1:8" x14ac:dyDescent="0.25">
      <c r="A878" s="11" t="s">
        <v>909</v>
      </c>
      <c r="B878" s="12" t="s">
        <v>64</v>
      </c>
      <c r="C878" s="12">
        <v>3492</v>
      </c>
      <c r="D878" s="12">
        <v>0.69</v>
      </c>
      <c r="E878" s="12">
        <v>0.67200000000000004</v>
      </c>
      <c r="F878" s="12">
        <v>0.58899999999999997</v>
      </c>
      <c r="G878" s="12">
        <v>27509.98</v>
      </c>
      <c r="H878" s="13">
        <v>47</v>
      </c>
    </row>
    <row r="879" spans="1:8" x14ac:dyDescent="0.25">
      <c r="A879" s="8" t="s">
        <v>910</v>
      </c>
      <c r="B879" s="9" t="s">
        <v>49</v>
      </c>
      <c r="C879" s="9">
        <v>3229</v>
      </c>
      <c r="D879" s="9">
        <v>0.59399999999999997</v>
      </c>
      <c r="E879" s="9">
        <v>0.63800000000000001</v>
      </c>
      <c r="F879" s="9">
        <v>0.41099999999999998</v>
      </c>
      <c r="G879" s="9">
        <v>11724.67</v>
      </c>
      <c r="H879" s="10">
        <v>45</v>
      </c>
    </row>
    <row r="880" spans="1:8" x14ac:dyDescent="0.25">
      <c r="A880" s="11" t="s">
        <v>911</v>
      </c>
      <c r="B880" s="12" t="s">
        <v>7</v>
      </c>
      <c r="C880" s="12">
        <v>536</v>
      </c>
      <c r="D880" s="12">
        <v>0.72</v>
      </c>
      <c r="E880" s="12">
        <v>0.68700000000000006</v>
      </c>
      <c r="F880" s="12">
        <v>0.64400000000000002</v>
      </c>
      <c r="G880" s="12">
        <v>24919.81</v>
      </c>
      <c r="H880" s="13">
        <v>4</v>
      </c>
    </row>
    <row r="881" spans="1:8" x14ac:dyDescent="0.25">
      <c r="A881" s="8" t="s">
        <v>912</v>
      </c>
      <c r="B881" s="9" t="s">
        <v>16</v>
      </c>
      <c r="C881" s="9">
        <v>221</v>
      </c>
      <c r="D881" s="9">
        <v>0.62</v>
      </c>
      <c r="E881" s="9">
        <v>0.59499999999999997</v>
      </c>
      <c r="F881" s="9">
        <v>0.48299999999999998</v>
      </c>
      <c r="G881" s="9">
        <v>11358.11</v>
      </c>
      <c r="H881" s="10">
        <v>3</v>
      </c>
    </row>
    <row r="882" spans="1:8" x14ac:dyDescent="0.25">
      <c r="A882" s="11" t="s">
        <v>913</v>
      </c>
      <c r="B882" s="12" t="s">
        <v>87</v>
      </c>
      <c r="C882" s="12">
        <v>1761</v>
      </c>
      <c r="D882" s="12">
        <v>0.63200000000000001</v>
      </c>
      <c r="E882" s="12">
        <v>0.56599999999999995</v>
      </c>
      <c r="F882" s="12">
        <v>0.59199999999999997</v>
      </c>
      <c r="G882" s="12">
        <v>7288.68</v>
      </c>
      <c r="H882" s="13">
        <v>53</v>
      </c>
    </row>
    <row r="883" spans="1:8" x14ac:dyDescent="0.25">
      <c r="A883" s="8" t="s">
        <v>914</v>
      </c>
      <c r="B883" s="9" t="s">
        <v>7</v>
      </c>
      <c r="C883" s="9">
        <v>576</v>
      </c>
      <c r="D883" s="9">
        <v>0.73</v>
      </c>
      <c r="E883" s="9">
        <v>0.71299999999999997</v>
      </c>
      <c r="F883" s="9">
        <v>0.65500000000000003</v>
      </c>
      <c r="G883" s="9">
        <v>16066.88</v>
      </c>
      <c r="H883" s="10">
        <v>6</v>
      </c>
    </row>
    <row r="884" spans="1:8" x14ac:dyDescent="0.25">
      <c r="A884" s="11" t="s">
        <v>915</v>
      </c>
      <c r="B884" s="12" t="s">
        <v>14</v>
      </c>
      <c r="C884" s="12">
        <v>906</v>
      </c>
      <c r="D884" s="12">
        <v>0.65</v>
      </c>
      <c r="E884" s="12">
        <v>0.68300000000000005</v>
      </c>
      <c r="F884" s="12">
        <v>0.49099999999999999</v>
      </c>
      <c r="G884" s="12">
        <v>19013.48</v>
      </c>
      <c r="H884" s="13">
        <v>58</v>
      </c>
    </row>
    <row r="885" spans="1:8" x14ac:dyDescent="0.25">
      <c r="A885" s="8" t="s">
        <v>916</v>
      </c>
      <c r="B885" s="9" t="s">
        <v>24</v>
      </c>
      <c r="C885" s="9">
        <v>1856</v>
      </c>
      <c r="D885" s="9">
        <v>0.60099999999999998</v>
      </c>
      <c r="E885" s="9">
        <v>0.59899999999999998</v>
      </c>
      <c r="F885" s="9">
        <v>0.51500000000000001</v>
      </c>
      <c r="G885" s="9">
        <v>9311.82</v>
      </c>
      <c r="H885" s="10">
        <v>58</v>
      </c>
    </row>
    <row r="886" spans="1:8" x14ac:dyDescent="0.25">
      <c r="A886" s="11" t="s">
        <v>917</v>
      </c>
      <c r="B886" s="12" t="s">
        <v>82</v>
      </c>
      <c r="C886" s="12">
        <v>1593</v>
      </c>
      <c r="D886" s="12">
        <v>0.57999999999999996</v>
      </c>
      <c r="E886" s="12">
        <v>0.59699999999999998</v>
      </c>
      <c r="F886" s="12">
        <v>0.42399999999999999</v>
      </c>
      <c r="G886" s="12">
        <v>11487.88</v>
      </c>
      <c r="H886" s="13">
        <v>12</v>
      </c>
    </row>
    <row r="887" spans="1:8" x14ac:dyDescent="0.25">
      <c r="A887" s="8" t="s">
        <v>918</v>
      </c>
      <c r="B887" s="9" t="s">
        <v>7</v>
      </c>
      <c r="C887" s="9">
        <v>482</v>
      </c>
      <c r="D887" s="9">
        <v>0.72499999999999998</v>
      </c>
      <c r="E887" s="9">
        <v>0.71699999999999997</v>
      </c>
      <c r="F887" s="9">
        <v>0.63100000000000001</v>
      </c>
      <c r="G887" s="9">
        <v>14216.64</v>
      </c>
      <c r="H887" s="10">
        <v>7</v>
      </c>
    </row>
    <row r="888" spans="1:8" x14ac:dyDescent="0.25">
      <c r="A888" s="11" t="s">
        <v>919</v>
      </c>
      <c r="B888" s="12" t="s">
        <v>24</v>
      </c>
      <c r="C888" s="12">
        <v>2310</v>
      </c>
      <c r="D888" s="12">
        <v>0.61099999999999999</v>
      </c>
      <c r="E888" s="12">
        <v>0.58699999999999997</v>
      </c>
      <c r="F888" s="12">
        <v>0.51700000000000002</v>
      </c>
      <c r="G888" s="12">
        <v>10750.02</v>
      </c>
      <c r="H888" s="13">
        <v>67</v>
      </c>
    </row>
    <row r="889" spans="1:8" x14ac:dyDescent="0.25">
      <c r="A889" s="8" t="s">
        <v>920</v>
      </c>
      <c r="B889" s="9" t="s">
        <v>59</v>
      </c>
      <c r="C889" s="9">
        <v>1871</v>
      </c>
      <c r="D889" s="9">
        <v>0.752</v>
      </c>
      <c r="E889" s="9">
        <v>0.71499999999999997</v>
      </c>
      <c r="F889" s="9">
        <v>0.68200000000000005</v>
      </c>
      <c r="G889" s="9">
        <v>17431.53</v>
      </c>
      <c r="H889" s="10">
        <v>37</v>
      </c>
    </row>
    <row r="890" spans="1:8" x14ac:dyDescent="0.25">
      <c r="A890" s="11" t="s">
        <v>921</v>
      </c>
      <c r="B890" s="12" t="s">
        <v>7</v>
      </c>
      <c r="C890" s="12">
        <v>549</v>
      </c>
      <c r="D890" s="12">
        <v>0.68400000000000005</v>
      </c>
      <c r="E890" s="12">
        <v>0.67200000000000004</v>
      </c>
      <c r="F890" s="12">
        <v>0.57599999999999996</v>
      </c>
      <c r="G890" s="12">
        <v>9706.9599999999991</v>
      </c>
      <c r="H890" s="13">
        <v>14</v>
      </c>
    </row>
    <row r="891" spans="1:8" x14ac:dyDescent="0.25">
      <c r="A891" s="8" t="s">
        <v>922</v>
      </c>
      <c r="B891" s="9" t="s">
        <v>7</v>
      </c>
      <c r="C891" s="9">
        <v>832</v>
      </c>
      <c r="D891" s="9">
        <v>0.73</v>
      </c>
      <c r="E891" s="9">
        <v>0.71</v>
      </c>
      <c r="F891" s="9">
        <v>0.66600000000000004</v>
      </c>
      <c r="G891" s="9">
        <v>35531.699999999997</v>
      </c>
      <c r="H891" s="10">
        <v>18</v>
      </c>
    </row>
    <row r="892" spans="1:8" x14ac:dyDescent="0.25">
      <c r="A892" s="11" t="s">
        <v>923</v>
      </c>
      <c r="B892" s="12" t="s">
        <v>22</v>
      </c>
      <c r="C892" s="12">
        <v>5929</v>
      </c>
      <c r="D892" s="12">
        <v>0.7</v>
      </c>
      <c r="E892" s="12">
        <v>0.70599999999999996</v>
      </c>
      <c r="F892" s="12">
        <v>0.57499999999999996</v>
      </c>
      <c r="G892" s="12">
        <v>12234.31</v>
      </c>
      <c r="H892" s="13">
        <v>58</v>
      </c>
    </row>
    <row r="893" spans="1:8" x14ac:dyDescent="0.25">
      <c r="A893" s="8" t="s">
        <v>924</v>
      </c>
      <c r="B893" s="9" t="s">
        <v>10</v>
      </c>
      <c r="C893" s="9">
        <v>1281</v>
      </c>
      <c r="D893" s="9">
        <v>0.67</v>
      </c>
      <c r="E893" s="9">
        <v>0.68600000000000005</v>
      </c>
      <c r="F893" s="9">
        <v>0.55100000000000005</v>
      </c>
      <c r="G893" s="9">
        <v>111529.4</v>
      </c>
      <c r="H893" s="10">
        <v>38</v>
      </c>
    </row>
    <row r="894" spans="1:8" x14ac:dyDescent="0.25">
      <c r="A894" s="11" t="s">
        <v>925</v>
      </c>
      <c r="B894" s="12" t="s">
        <v>24</v>
      </c>
      <c r="C894" s="12">
        <v>1947</v>
      </c>
      <c r="D894" s="12">
        <v>0.66500000000000004</v>
      </c>
      <c r="E894" s="12">
        <v>0.67900000000000005</v>
      </c>
      <c r="F894" s="12">
        <v>0.54100000000000004</v>
      </c>
      <c r="G894" s="12">
        <v>47890.59</v>
      </c>
      <c r="H894" s="13">
        <v>37</v>
      </c>
    </row>
    <row r="895" spans="1:8" x14ac:dyDescent="0.25">
      <c r="A895" s="8" t="s">
        <v>926</v>
      </c>
      <c r="B895" s="9" t="s">
        <v>16</v>
      </c>
      <c r="C895" s="9">
        <v>448</v>
      </c>
      <c r="D895" s="9">
        <v>0.69099999999999995</v>
      </c>
      <c r="E895" s="9">
        <v>0.70499999999999996</v>
      </c>
      <c r="F895" s="9">
        <v>0.54100000000000004</v>
      </c>
      <c r="G895" s="9">
        <v>15585.82</v>
      </c>
      <c r="H895" s="10">
        <v>6</v>
      </c>
    </row>
    <row r="896" spans="1:8" x14ac:dyDescent="0.25">
      <c r="A896" s="11" t="s">
        <v>927</v>
      </c>
      <c r="B896" s="12" t="s">
        <v>7</v>
      </c>
      <c r="C896" s="12">
        <v>655</v>
      </c>
      <c r="D896" s="12">
        <v>0.77</v>
      </c>
      <c r="E896" s="12">
        <v>0.73199999999999998</v>
      </c>
      <c r="F896" s="12">
        <v>0.72199999999999998</v>
      </c>
      <c r="G896" s="12">
        <v>29386.95</v>
      </c>
      <c r="H896" s="13">
        <v>14</v>
      </c>
    </row>
    <row r="897" spans="1:8" x14ac:dyDescent="0.25">
      <c r="A897" s="8" t="s">
        <v>928</v>
      </c>
      <c r="B897" s="9" t="s">
        <v>24</v>
      </c>
      <c r="C897" s="9">
        <v>4482</v>
      </c>
      <c r="D897" s="9">
        <v>0.68</v>
      </c>
      <c r="E897" s="9">
        <v>0.65100000000000002</v>
      </c>
      <c r="F897" s="9">
        <v>0.58399999999999996</v>
      </c>
      <c r="G897" s="9">
        <v>42142.2</v>
      </c>
      <c r="H897" s="10">
        <v>35</v>
      </c>
    </row>
    <row r="898" spans="1:8" x14ac:dyDescent="0.25">
      <c r="A898" s="11" t="s">
        <v>929</v>
      </c>
      <c r="B898" s="12" t="s">
        <v>59</v>
      </c>
      <c r="C898" s="12">
        <v>1186</v>
      </c>
      <c r="D898" s="12">
        <v>0.8</v>
      </c>
      <c r="E898" s="12">
        <v>0.78700000000000003</v>
      </c>
      <c r="F898" s="12">
        <v>0.73899999999999999</v>
      </c>
      <c r="G898" s="12">
        <v>34386.239999999998</v>
      </c>
      <c r="H898" s="13">
        <v>59</v>
      </c>
    </row>
    <row r="899" spans="1:8" x14ac:dyDescent="0.25">
      <c r="A899" s="8" t="s">
        <v>930</v>
      </c>
      <c r="B899" s="9" t="s">
        <v>10</v>
      </c>
      <c r="C899" s="9">
        <v>5580</v>
      </c>
      <c r="D899" s="9">
        <v>0.65900000000000003</v>
      </c>
      <c r="E899" s="9">
        <v>0.63700000000000001</v>
      </c>
      <c r="F899" s="9">
        <v>0.55500000000000005</v>
      </c>
      <c r="G899" s="9">
        <v>12874.11</v>
      </c>
      <c r="H899" s="10">
        <v>29</v>
      </c>
    </row>
    <row r="900" spans="1:8" x14ac:dyDescent="0.25">
      <c r="A900" s="11" t="s">
        <v>931</v>
      </c>
      <c r="B900" s="12" t="s">
        <v>22</v>
      </c>
      <c r="C900" s="12">
        <v>719</v>
      </c>
      <c r="D900" s="12">
        <v>0.747</v>
      </c>
      <c r="E900" s="12">
        <v>0.74099999999999999</v>
      </c>
      <c r="F900" s="12">
        <v>0.70299999999999996</v>
      </c>
      <c r="G900" s="12">
        <v>27970.2</v>
      </c>
      <c r="H900" s="13">
        <v>19</v>
      </c>
    </row>
    <row r="901" spans="1:8" x14ac:dyDescent="0.25">
      <c r="A901" s="8" t="s">
        <v>932</v>
      </c>
      <c r="B901" s="9" t="s">
        <v>7</v>
      </c>
      <c r="C901" s="9">
        <v>423</v>
      </c>
      <c r="D901" s="9">
        <v>0.73299999999999998</v>
      </c>
      <c r="E901" s="9">
        <v>0.73</v>
      </c>
      <c r="F901" s="9">
        <v>0.66300000000000003</v>
      </c>
      <c r="G901" s="9">
        <v>69837.66</v>
      </c>
      <c r="H901" s="10">
        <v>7</v>
      </c>
    </row>
    <row r="902" spans="1:8" x14ac:dyDescent="0.25">
      <c r="A902" s="11" t="s">
        <v>933</v>
      </c>
      <c r="B902" s="12" t="s">
        <v>7</v>
      </c>
      <c r="C902" s="12">
        <v>295</v>
      </c>
      <c r="D902" s="12">
        <v>0.72499999999999998</v>
      </c>
      <c r="E902" s="12">
        <v>0.70699999999999996</v>
      </c>
      <c r="F902" s="12">
        <v>0.66600000000000004</v>
      </c>
      <c r="G902" s="12">
        <v>16151.3</v>
      </c>
      <c r="H902" s="13">
        <v>12</v>
      </c>
    </row>
    <row r="903" spans="1:8" x14ac:dyDescent="0.25">
      <c r="A903" s="8" t="s">
        <v>934</v>
      </c>
      <c r="B903" s="9" t="s">
        <v>22</v>
      </c>
      <c r="C903" s="9">
        <v>306</v>
      </c>
      <c r="D903" s="9">
        <v>0.67</v>
      </c>
      <c r="E903" s="9">
        <v>0.67300000000000004</v>
      </c>
      <c r="F903" s="9">
        <v>0.55400000000000005</v>
      </c>
      <c r="G903" s="9">
        <v>23323.919999999998</v>
      </c>
      <c r="H903" s="10">
        <v>10</v>
      </c>
    </row>
    <row r="904" spans="1:8" x14ac:dyDescent="0.25">
      <c r="A904" s="11" t="s">
        <v>524</v>
      </c>
      <c r="B904" s="12" t="s">
        <v>72</v>
      </c>
      <c r="C904" s="12">
        <v>4044</v>
      </c>
      <c r="D904" s="12">
        <v>0.66</v>
      </c>
      <c r="E904" s="12">
        <v>0.61899999999999999</v>
      </c>
      <c r="F904" s="12">
        <v>0.56399999999999995</v>
      </c>
      <c r="G904" s="12">
        <v>13459.49</v>
      </c>
      <c r="H904" s="13">
        <v>83</v>
      </c>
    </row>
    <row r="905" spans="1:8" x14ac:dyDescent="0.25">
      <c r="A905" s="8" t="s">
        <v>935</v>
      </c>
      <c r="B905" s="9" t="s">
        <v>24</v>
      </c>
      <c r="C905" s="9">
        <v>694</v>
      </c>
      <c r="D905" s="9">
        <v>0.55700000000000005</v>
      </c>
      <c r="E905" s="9">
        <v>0.53</v>
      </c>
      <c r="F905" s="9">
        <v>0.438</v>
      </c>
      <c r="G905" s="9">
        <v>6923.63</v>
      </c>
      <c r="H905" s="10">
        <v>10</v>
      </c>
    </row>
    <row r="906" spans="1:8" x14ac:dyDescent="0.25">
      <c r="A906" s="11" t="s">
        <v>936</v>
      </c>
      <c r="B906" s="12" t="s">
        <v>33</v>
      </c>
      <c r="C906" s="12">
        <v>1327</v>
      </c>
      <c r="D906" s="12">
        <v>0.74299999999999999</v>
      </c>
      <c r="E906" s="12">
        <v>0.73099999999999998</v>
      </c>
      <c r="F906" s="12">
        <v>0.66700000000000004</v>
      </c>
      <c r="G906" s="12">
        <v>18040.93</v>
      </c>
      <c r="H906" s="13">
        <v>24</v>
      </c>
    </row>
    <row r="907" spans="1:8" x14ac:dyDescent="0.25">
      <c r="A907" s="8" t="s">
        <v>937</v>
      </c>
      <c r="B907" s="9" t="s">
        <v>59</v>
      </c>
      <c r="C907" s="9">
        <v>1738</v>
      </c>
      <c r="D907" s="9">
        <v>0.73099999999999998</v>
      </c>
      <c r="E907" s="9">
        <v>0.71199999999999997</v>
      </c>
      <c r="F907" s="9">
        <v>0.63700000000000001</v>
      </c>
      <c r="G907" s="9">
        <v>26208.44</v>
      </c>
      <c r="H907" s="10">
        <v>56</v>
      </c>
    </row>
    <row r="908" spans="1:8" x14ac:dyDescent="0.25">
      <c r="A908" s="11" t="s">
        <v>938</v>
      </c>
      <c r="B908" s="12" t="s">
        <v>31</v>
      </c>
      <c r="C908" s="12">
        <v>1485</v>
      </c>
      <c r="D908" s="12">
        <v>0.60299999999999998</v>
      </c>
      <c r="E908" s="12">
        <v>0.54100000000000004</v>
      </c>
      <c r="F908" s="12">
        <v>0.52100000000000002</v>
      </c>
      <c r="G908" s="12">
        <v>6232.7</v>
      </c>
      <c r="H908" s="13">
        <v>16</v>
      </c>
    </row>
    <row r="909" spans="1:8" x14ac:dyDescent="0.25">
      <c r="A909" s="8" t="s">
        <v>939</v>
      </c>
      <c r="B909" s="9" t="s">
        <v>7</v>
      </c>
      <c r="C909" s="9">
        <v>314</v>
      </c>
      <c r="D909" s="9">
        <v>0.746</v>
      </c>
      <c r="E909" s="9">
        <v>0.72699999999999998</v>
      </c>
      <c r="F909" s="9">
        <v>0.70899999999999996</v>
      </c>
      <c r="G909" s="9">
        <v>19907.64</v>
      </c>
      <c r="H909" s="10">
        <v>5</v>
      </c>
    </row>
    <row r="910" spans="1:8" x14ac:dyDescent="0.25">
      <c r="A910" s="11" t="s">
        <v>940</v>
      </c>
      <c r="B910" s="12" t="s">
        <v>16</v>
      </c>
      <c r="C910" s="12">
        <v>473</v>
      </c>
      <c r="D910" s="12">
        <v>0.70299999999999996</v>
      </c>
      <c r="E910" s="12">
        <v>0.66800000000000004</v>
      </c>
      <c r="F910" s="12">
        <v>0.61799999999999999</v>
      </c>
      <c r="G910" s="12">
        <v>12350.53</v>
      </c>
      <c r="H910" s="13">
        <v>2</v>
      </c>
    </row>
    <row r="911" spans="1:8" x14ac:dyDescent="0.25">
      <c r="A911" s="8" t="s">
        <v>941</v>
      </c>
      <c r="B911" s="9" t="s">
        <v>16</v>
      </c>
      <c r="C911" s="9">
        <v>205</v>
      </c>
      <c r="D911" s="9">
        <v>0.69099999999999995</v>
      </c>
      <c r="E911" s="9">
        <v>0.67900000000000005</v>
      </c>
      <c r="F911" s="9">
        <v>0.57299999999999995</v>
      </c>
      <c r="G911" s="9">
        <v>22740.400000000001</v>
      </c>
      <c r="H911" s="10">
        <v>8</v>
      </c>
    </row>
    <row r="912" spans="1:8" x14ac:dyDescent="0.25">
      <c r="A912" s="11" t="s">
        <v>942</v>
      </c>
      <c r="B912" s="12" t="s">
        <v>148</v>
      </c>
      <c r="C912" s="12">
        <v>1722</v>
      </c>
      <c r="D912" s="12">
        <v>0.68200000000000005</v>
      </c>
      <c r="E912" s="12">
        <v>0.68700000000000006</v>
      </c>
      <c r="F912" s="12">
        <v>0.56899999999999995</v>
      </c>
      <c r="G912" s="12">
        <v>17794.04</v>
      </c>
      <c r="H912" s="13">
        <v>17</v>
      </c>
    </row>
    <row r="913" spans="1:8" x14ac:dyDescent="0.25">
      <c r="A913" s="8" t="s">
        <v>943</v>
      </c>
      <c r="B913" s="9" t="s">
        <v>10</v>
      </c>
      <c r="C913" s="9">
        <v>949</v>
      </c>
      <c r="D913" s="9">
        <v>0.67</v>
      </c>
      <c r="E913" s="9">
        <v>0.68300000000000005</v>
      </c>
      <c r="F913" s="9">
        <v>0.54900000000000004</v>
      </c>
      <c r="G913" s="9">
        <v>18309.810000000001</v>
      </c>
      <c r="H913" s="10">
        <v>25</v>
      </c>
    </row>
    <row r="914" spans="1:8" x14ac:dyDescent="0.25">
      <c r="A914" s="11" t="s">
        <v>944</v>
      </c>
      <c r="B914" s="12" t="s">
        <v>22</v>
      </c>
      <c r="C914" s="12">
        <v>821</v>
      </c>
      <c r="D914" s="12">
        <v>0.72099999999999997</v>
      </c>
      <c r="E914" s="12">
        <v>0.69</v>
      </c>
      <c r="F914" s="12">
        <v>0.64100000000000001</v>
      </c>
      <c r="G914" s="12">
        <v>15299.82</v>
      </c>
      <c r="H914" s="13">
        <v>21</v>
      </c>
    </row>
    <row r="915" spans="1:8" x14ac:dyDescent="0.25">
      <c r="A915" s="8" t="s">
        <v>945</v>
      </c>
      <c r="B915" s="9" t="s">
        <v>16</v>
      </c>
      <c r="C915" s="9">
        <v>1332</v>
      </c>
      <c r="D915" s="9">
        <v>0.71</v>
      </c>
      <c r="E915" s="9">
        <v>0.73399999999999999</v>
      </c>
      <c r="F915" s="9">
        <v>0.56999999999999995</v>
      </c>
      <c r="G915" s="9">
        <v>29397.85</v>
      </c>
      <c r="H915" s="10">
        <v>6</v>
      </c>
    </row>
    <row r="916" spans="1:8" x14ac:dyDescent="0.25">
      <c r="A916" s="11" t="s">
        <v>946</v>
      </c>
      <c r="B916" s="12" t="s">
        <v>7</v>
      </c>
      <c r="C916" s="12">
        <v>478</v>
      </c>
      <c r="D916" s="12">
        <v>0.73499999999999999</v>
      </c>
      <c r="E916" s="12">
        <v>0.70799999999999996</v>
      </c>
      <c r="F916" s="12">
        <v>0.69199999999999995</v>
      </c>
      <c r="G916" s="12">
        <v>26902.92</v>
      </c>
      <c r="H916" s="13">
        <v>5</v>
      </c>
    </row>
    <row r="917" spans="1:8" x14ac:dyDescent="0.25">
      <c r="A917" s="8" t="s">
        <v>947</v>
      </c>
      <c r="B917" s="9" t="s">
        <v>7</v>
      </c>
      <c r="C917" s="9">
        <v>515</v>
      </c>
      <c r="D917" s="9">
        <v>0.72</v>
      </c>
      <c r="E917" s="9">
        <v>0.67</v>
      </c>
      <c r="F917" s="9">
        <v>0.67400000000000004</v>
      </c>
      <c r="G917" s="9">
        <v>48027.27</v>
      </c>
      <c r="H917" s="10">
        <v>22</v>
      </c>
    </row>
    <row r="918" spans="1:8" x14ac:dyDescent="0.25">
      <c r="A918" s="11" t="s">
        <v>948</v>
      </c>
      <c r="B918" s="12" t="s">
        <v>87</v>
      </c>
      <c r="C918" s="12">
        <v>3301</v>
      </c>
      <c r="D918" s="12">
        <v>0.63700000000000001</v>
      </c>
      <c r="E918" s="12">
        <v>0.57899999999999996</v>
      </c>
      <c r="F918" s="12">
        <v>0.57899999999999996</v>
      </c>
      <c r="G918" s="12">
        <v>9720.73</v>
      </c>
      <c r="H918" s="13">
        <v>63</v>
      </c>
    </row>
    <row r="919" spans="1:8" x14ac:dyDescent="0.25">
      <c r="A919" s="8" t="s">
        <v>949</v>
      </c>
      <c r="B919" s="9" t="s">
        <v>24</v>
      </c>
      <c r="C919" s="9">
        <v>1182</v>
      </c>
      <c r="D919" s="9">
        <v>0.628</v>
      </c>
      <c r="E919" s="9">
        <v>0.58799999999999997</v>
      </c>
      <c r="F919" s="9">
        <v>0.55900000000000005</v>
      </c>
      <c r="G919" s="9">
        <v>9361.7000000000007</v>
      </c>
      <c r="H919" s="10">
        <v>15</v>
      </c>
    </row>
    <row r="920" spans="1:8" x14ac:dyDescent="0.25">
      <c r="A920" s="11" t="s">
        <v>950</v>
      </c>
      <c r="B920" s="12" t="s">
        <v>24</v>
      </c>
      <c r="C920" s="12">
        <v>1584</v>
      </c>
      <c r="D920" s="12">
        <v>0.61399999999999999</v>
      </c>
      <c r="E920" s="12">
        <v>0.59199999999999997</v>
      </c>
      <c r="F920" s="12">
        <v>0.51600000000000001</v>
      </c>
      <c r="G920" s="12">
        <v>9826.2900000000009</v>
      </c>
      <c r="H920" s="13">
        <v>46</v>
      </c>
    </row>
    <row r="921" spans="1:8" x14ac:dyDescent="0.25">
      <c r="A921" s="8" t="s">
        <v>951</v>
      </c>
      <c r="B921" s="9" t="s">
        <v>22</v>
      </c>
      <c r="C921" s="9">
        <v>1139</v>
      </c>
      <c r="D921" s="9">
        <v>0.71799999999999997</v>
      </c>
      <c r="E921" s="9">
        <v>0.72499999999999998</v>
      </c>
      <c r="F921" s="9">
        <v>0.61799999999999999</v>
      </c>
      <c r="G921" s="9">
        <v>38183.1</v>
      </c>
      <c r="H921" s="10">
        <v>40</v>
      </c>
    </row>
    <row r="922" spans="1:8" x14ac:dyDescent="0.25">
      <c r="A922" s="11" t="s">
        <v>952</v>
      </c>
      <c r="B922" s="12" t="s">
        <v>7</v>
      </c>
      <c r="C922" s="12">
        <v>1122</v>
      </c>
      <c r="D922" s="12">
        <v>0.71299999999999997</v>
      </c>
      <c r="E922" s="12">
        <v>0.69199999999999995</v>
      </c>
      <c r="F922" s="12">
        <v>0.63</v>
      </c>
      <c r="G922" s="12">
        <v>29331.5</v>
      </c>
      <c r="H922" s="13">
        <v>15</v>
      </c>
    </row>
    <row r="923" spans="1:8" x14ac:dyDescent="0.25">
      <c r="A923" s="8" t="s">
        <v>953</v>
      </c>
      <c r="B923" s="9" t="s">
        <v>111</v>
      </c>
      <c r="C923" s="9">
        <v>2039</v>
      </c>
      <c r="D923" s="9">
        <v>0.70099999999999996</v>
      </c>
      <c r="E923" s="9">
        <v>0.69</v>
      </c>
      <c r="F923" s="9">
        <v>0.61399999999999999</v>
      </c>
      <c r="G923" s="9">
        <v>18502.54</v>
      </c>
      <c r="H923" s="10">
        <v>27</v>
      </c>
    </row>
    <row r="924" spans="1:8" x14ac:dyDescent="0.25">
      <c r="A924" s="11" t="s">
        <v>954</v>
      </c>
      <c r="B924" s="12" t="s">
        <v>29</v>
      </c>
      <c r="C924" s="12">
        <v>1372</v>
      </c>
      <c r="D924" s="12">
        <v>0.71299999999999997</v>
      </c>
      <c r="E924" s="12">
        <v>0.73199999999999998</v>
      </c>
      <c r="F924" s="12">
        <v>0.60399999999999998</v>
      </c>
      <c r="G924" s="12">
        <v>27128.23</v>
      </c>
      <c r="H924" s="13">
        <v>46</v>
      </c>
    </row>
    <row r="925" spans="1:8" x14ac:dyDescent="0.25">
      <c r="A925" s="8" t="s">
        <v>955</v>
      </c>
      <c r="B925" s="9" t="s">
        <v>49</v>
      </c>
      <c r="C925" s="9">
        <v>2941</v>
      </c>
      <c r="D925" s="9">
        <v>0.65900000000000003</v>
      </c>
      <c r="E925" s="9">
        <v>0.622</v>
      </c>
      <c r="F925" s="9">
        <v>0.57599999999999996</v>
      </c>
      <c r="G925" s="9">
        <v>9301.73</v>
      </c>
      <c r="H925" s="10">
        <v>45</v>
      </c>
    </row>
    <row r="926" spans="1:8" x14ac:dyDescent="0.25">
      <c r="A926" s="11" t="s">
        <v>956</v>
      </c>
      <c r="B926" s="12" t="s">
        <v>87</v>
      </c>
      <c r="C926" s="12">
        <v>2881</v>
      </c>
      <c r="D926" s="12">
        <v>0.59899999999999998</v>
      </c>
      <c r="E926" s="12">
        <v>0.53400000000000003</v>
      </c>
      <c r="F926" s="12">
        <v>0.53900000000000003</v>
      </c>
      <c r="G926" s="12">
        <v>8215.49</v>
      </c>
      <c r="H926" s="13">
        <v>66</v>
      </c>
    </row>
    <row r="927" spans="1:8" x14ac:dyDescent="0.25">
      <c r="A927" s="8" t="s">
        <v>957</v>
      </c>
      <c r="B927" s="9" t="s">
        <v>16</v>
      </c>
      <c r="C927" s="9">
        <v>641</v>
      </c>
      <c r="D927" s="9">
        <v>0.71</v>
      </c>
      <c r="E927" s="9">
        <v>0.69399999999999995</v>
      </c>
      <c r="F927" s="9">
        <v>0.60899999999999999</v>
      </c>
      <c r="G927" s="9">
        <v>16137.43</v>
      </c>
      <c r="H927" s="10">
        <v>8</v>
      </c>
    </row>
    <row r="928" spans="1:8" x14ac:dyDescent="0.25">
      <c r="A928" s="11" t="s">
        <v>958</v>
      </c>
      <c r="B928" s="12" t="s">
        <v>29</v>
      </c>
      <c r="C928" s="12">
        <v>1385</v>
      </c>
      <c r="D928" s="12">
        <v>0.68200000000000005</v>
      </c>
      <c r="E928" s="12">
        <v>0.69899999999999995</v>
      </c>
      <c r="F928" s="12">
        <v>0.54300000000000004</v>
      </c>
      <c r="G928" s="12">
        <v>23148.19</v>
      </c>
      <c r="H928" s="13">
        <v>20</v>
      </c>
    </row>
    <row r="929" spans="1:8" x14ac:dyDescent="0.25">
      <c r="A929" s="8" t="s">
        <v>959</v>
      </c>
      <c r="B929" s="9" t="s">
        <v>31</v>
      </c>
      <c r="C929" s="9">
        <v>2535</v>
      </c>
      <c r="D929" s="9">
        <v>0.68</v>
      </c>
      <c r="E929" s="9">
        <v>0.61299999999999999</v>
      </c>
      <c r="F929" s="9">
        <v>0.63700000000000001</v>
      </c>
      <c r="G929" s="9">
        <v>14406.42</v>
      </c>
      <c r="H929" s="10">
        <v>24</v>
      </c>
    </row>
    <row r="930" spans="1:8" x14ac:dyDescent="0.25">
      <c r="A930" s="11" t="s">
        <v>960</v>
      </c>
      <c r="B930" s="12" t="s">
        <v>210</v>
      </c>
      <c r="C930" s="12">
        <v>6822</v>
      </c>
      <c r="D930" s="12">
        <v>0.69</v>
      </c>
      <c r="E930" s="12">
        <v>0.65400000000000003</v>
      </c>
      <c r="F930" s="12">
        <v>0.63800000000000001</v>
      </c>
      <c r="G930" s="12">
        <v>15891.21</v>
      </c>
      <c r="H930" s="13">
        <v>53</v>
      </c>
    </row>
    <row r="931" spans="1:8" x14ac:dyDescent="0.25">
      <c r="A931" s="8" t="s">
        <v>961</v>
      </c>
      <c r="B931" s="9" t="s">
        <v>7</v>
      </c>
      <c r="C931" s="9">
        <v>1231</v>
      </c>
      <c r="D931" s="9">
        <v>0.71799999999999997</v>
      </c>
      <c r="E931" s="9">
        <v>0.71</v>
      </c>
      <c r="F931" s="9">
        <v>0.63</v>
      </c>
      <c r="G931" s="9">
        <v>19333.63</v>
      </c>
      <c r="H931" s="10">
        <v>9</v>
      </c>
    </row>
    <row r="932" spans="1:8" x14ac:dyDescent="0.25">
      <c r="A932" s="11" t="s">
        <v>962</v>
      </c>
      <c r="B932" s="12" t="s">
        <v>19</v>
      </c>
      <c r="C932" s="12">
        <v>1155</v>
      </c>
      <c r="D932" s="12">
        <v>0.59</v>
      </c>
      <c r="E932" s="12">
        <v>0.56399999999999995</v>
      </c>
      <c r="F932" s="12">
        <v>0.47199999999999998</v>
      </c>
      <c r="G932" s="12">
        <v>10484.27</v>
      </c>
      <c r="H932" s="13">
        <v>9</v>
      </c>
    </row>
    <row r="933" spans="1:8" x14ac:dyDescent="0.25">
      <c r="A933" s="8" t="s">
        <v>963</v>
      </c>
      <c r="B933" s="9" t="s">
        <v>22</v>
      </c>
      <c r="C933" s="9">
        <v>1242</v>
      </c>
      <c r="D933" s="9">
        <v>0.73099999999999998</v>
      </c>
      <c r="E933" s="9">
        <v>0.72</v>
      </c>
      <c r="F933" s="9">
        <v>0.63900000000000001</v>
      </c>
      <c r="G933" s="9">
        <v>26115.53</v>
      </c>
      <c r="H933" s="10">
        <v>41</v>
      </c>
    </row>
    <row r="934" spans="1:8" x14ac:dyDescent="0.25">
      <c r="A934" s="11" t="s">
        <v>964</v>
      </c>
      <c r="B934" s="12" t="s">
        <v>59</v>
      </c>
      <c r="C934" s="12">
        <v>504</v>
      </c>
      <c r="D934" s="12">
        <v>0.76</v>
      </c>
      <c r="E934" s="12">
        <v>0.749</v>
      </c>
      <c r="F934" s="12">
        <v>0.67</v>
      </c>
      <c r="G934" s="12">
        <v>28907.68</v>
      </c>
      <c r="H934" s="13">
        <v>23</v>
      </c>
    </row>
    <row r="935" spans="1:8" x14ac:dyDescent="0.25">
      <c r="A935" s="8" t="s">
        <v>965</v>
      </c>
      <c r="B935" s="9" t="s">
        <v>16</v>
      </c>
      <c r="C935" s="9">
        <v>709</v>
      </c>
      <c r="D935" s="9">
        <v>0.71099999999999997</v>
      </c>
      <c r="E935" s="9">
        <v>0.69299999999999995</v>
      </c>
      <c r="F935" s="9">
        <v>0.59599999999999997</v>
      </c>
      <c r="G935" s="9">
        <v>16014.63</v>
      </c>
      <c r="H935" s="10">
        <v>19</v>
      </c>
    </row>
    <row r="936" spans="1:8" x14ac:dyDescent="0.25">
      <c r="A936" s="11" t="s">
        <v>966</v>
      </c>
      <c r="B936" s="12" t="s">
        <v>33</v>
      </c>
      <c r="C936" s="12">
        <v>5768</v>
      </c>
      <c r="D936" s="12">
        <v>0.70099999999999996</v>
      </c>
      <c r="E936" s="12">
        <v>0.67600000000000005</v>
      </c>
      <c r="F936" s="12">
        <v>0.61699999999999999</v>
      </c>
      <c r="G936" s="12">
        <v>33136.31</v>
      </c>
      <c r="H936" s="13">
        <v>78</v>
      </c>
    </row>
    <row r="937" spans="1:8" x14ac:dyDescent="0.25">
      <c r="A937" s="8" t="s">
        <v>967</v>
      </c>
      <c r="B937" s="9" t="s">
        <v>7</v>
      </c>
      <c r="C937" s="9">
        <v>242</v>
      </c>
      <c r="D937" s="9">
        <v>0.71</v>
      </c>
      <c r="E937" s="9">
        <v>0.69099999999999995</v>
      </c>
      <c r="F937" s="9">
        <v>0.622</v>
      </c>
      <c r="G937" s="9">
        <v>10225.93</v>
      </c>
      <c r="H937" s="10">
        <v>2</v>
      </c>
    </row>
    <row r="938" spans="1:8" x14ac:dyDescent="0.25">
      <c r="A938" s="11" t="s">
        <v>968</v>
      </c>
      <c r="B938" s="12" t="s">
        <v>7</v>
      </c>
      <c r="C938" s="12">
        <v>128</v>
      </c>
      <c r="D938" s="12">
        <v>0.75</v>
      </c>
      <c r="E938" s="12">
        <v>0.71399999999999997</v>
      </c>
      <c r="F938" s="12">
        <v>0.71</v>
      </c>
      <c r="G938" s="12">
        <v>18324.5</v>
      </c>
      <c r="H938" s="13">
        <v>2</v>
      </c>
    </row>
    <row r="939" spans="1:8" x14ac:dyDescent="0.25">
      <c r="A939" s="8" t="s">
        <v>969</v>
      </c>
      <c r="B939" s="9" t="s">
        <v>7</v>
      </c>
      <c r="C939" s="9">
        <v>160</v>
      </c>
      <c r="D939" s="9">
        <v>0.73499999999999999</v>
      </c>
      <c r="E939" s="9">
        <v>0.74299999999999999</v>
      </c>
      <c r="F939" s="9">
        <v>0.64300000000000002</v>
      </c>
      <c r="G939" s="9">
        <v>75887.45</v>
      </c>
      <c r="H939" s="10">
        <v>3</v>
      </c>
    </row>
    <row r="940" spans="1:8" x14ac:dyDescent="0.25">
      <c r="A940" s="11" t="s">
        <v>970</v>
      </c>
      <c r="B940" s="12" t="s">
        <v>16</v>
      </c>
      <c r="C940" s="12">
        <v>2671</v>
      </c>
      <c r="D940" s="12">
        <v>0.66</v>
      </c>
      <c r="E940" s="12">
        <v>0.61099999999999999</v>
      </c>
      <c r="F940" s="12">
        <v>0.56799999999999995</v>
      </c>
      <c r="G940" s="12">
        <v>9283.74</v>
      </c>
      <c r="H940" s="13">
        <v>85</v>
      </c>
    </row>
    <row r="941" spans="1:8" x14ac:dyDescent="0.25">
      <c r="A941" s="8" t="s">
        <v>971</v>
      </c>
      <c r="B941" s="9" t="s">
        <v>7</v>
      </c>
      <c r="C941" s="9">
        <v>939</v>
      </c>
      <c r="D941" s="9">
        <v>0.73299999999999998</v>
      </c>
      <c r="E941" s="9">
        <v>0.73799999999999999</v>
      </c>
      <c r="F941" s="9">
        <v>0.65</v>
      </c>
      <c r="G941" s="9">
        <v>36517.85</v>
      </c>
      <c r="H941" s="10">
        <v>5</v>
      </c>
    </row>
    <row r="942" spans="1:8" x14ac:dyDescent="0.25">
      <c r="A942" s="11" t="s">
        <v>972</v>
      </c>
      <c r="B942" s="12" t="s">
        <v>7</v>
      </c>
      <c r="C942" s="12">
        <v>623</v>
      </c>
      <c r="D942" s="12">
        <v>0.73199999999999998</v>
      </c>
      <c r="E942" s="12">
        <v>0.69899999999999995</v>
      </c>
      <c r="F942" s="12">
        <v>0.64800000000000002</v>
      </c>
      <c r="G942" s="12">
        <v>22290.2</v>
      </c>
      <c r="H942" s="13">
        <v>18</v>
      </c>
    </row>
    <row r="943" spans="1:8" x14ac:dyDescent="0.25">
      <c r="A943" s="8" t="s">
        <v>973</v>
      </c>
      <c r="B943" s="9" t="s">
        <v>39</v>
      </c>
      <c r="C943" s="9">
        <v>4688</v>
      </c>
      <c r="D943" s="9">
        <v>0.63900000000000001</v>
      </c>
      <c r="E943" s="9">
        <v>0.63700000000000001</v>
      </c>
      <c r="F943" s="9">
        <v>0.51100000000000001</v>
      </c>
      <c r="G943" s="9">
        <v>10450.25</v>
      </c>
      <c r="H943" s="10">
        <v>28</v>
      </c>
    </row>
    <row r="944" spans="1:8" x14ac:dyDescent="0.25">
      <c r="A944" s="11" t="s">
        <v>974</v>
      </c>
      <c r="B944" s="12" t="s">
        <v>16</v>
      </c>
      <c r="C944" s="12">
        <v>994</v>
      </c>
      <c r="D944" s="12">
        <v>0.70799999999999996</v>
      </c>
      <c r="E944" s="12">
        <v>0.73</v>
      </c>
      <c r="F944" s="12">
        <v>0.56499999999999995</v>
      </c>
      <c r="G944" s="12">
        <v>33017.06</v>
      </c>
      <c r="H944" s="13">
        <v>20</v>
      </c>
    </row>
    <row r="945" spans="1:8" x14ac:dyDescent="0.25">
      <c r="A945" s="8" t="s">
        <v>975</v>
      </c>
      <c r="B945" s="9" t="s">
        <v>33</v>
      </c>
      <c r="C945" s="9">
        <v>887</v>
      </c>
      <c r="D945" s="9">
        <v>0.71</v>
      </c>
      <c r="E945" s="9">
        <v>0.69499999999999995</v>
      </c>
      <c r="F945" s="9">
        <v>0.627</v>
      </c>
      <c r="G945" s="9">
        <v>18907.07</v>
      </c>
      <c r="H945" s="10">
        <v>10</v>
      </c>
    </row>
    <row r="946" spans="1:8" x14ac:dyDescent="0.25">
      <c r="A946" s="11" t="s">
        <v>976</v>
      </c>
      <c r="B946" s="12" t="s">
        <v>59</v>
      </c>
      <c r="C946" s="12">
        <v>771</v>
      </c>
      <c r="D946" s="12">
        <v>0.748</v>
      </c>
      <c r="E946" s="12">
        <v>0.749</v>
      </c>
      <c r="F946" s="12">
        <v>0.63800000000000001</v>
      </c>
      <c r="G946" s="12">
        <v>31680.22</v>
      </c>
      <c r="H946" s="13">
        <v>24</v>
      </c>
    </row>
    <row r="947" spans="1:8" x14ac:dyDescent="0.25">
      <c r="A947" s="8" t="s">
        <v>977</v>
      </c>
      <c r="B947" s="9" t="s">
        <v>10</v>
      </c>
      <c r="C947" s="9">
        <v>1067</v>
      </c>
      <c r="D947" s="9">
        <v>0.76</v>
      </c>
      <c r="E947" s="9">
        <v>0.74399999999999999</v>
      </c>
      <c r="F947" s="9">
        <v>0.70399999999999996</v>
      </c>
      <c r="G947" s="9">
        <v>16153.08</v>
      </c>
      <c r="H947" s="10">
        <v>23</v>
      </c>
    </row>
    <row r="948" spans="1:8" x14ac:dyDescent="0.25">
      <c r="A948" s="11" t="s">
        <v>978</v>
      </c>
      <c r="B948" s="12" t="s">
        <v>19</v>
      </c>
      <c r="C948" s="12">
        <v>1766</v>
      </c>
      <c r="D948" s="12">
        <v>0.65700000000000003</v>
      </c>
      <c r="E948" s="12">
        <v>0.623</v>
      </c>
      <c r="F948" s="12">
        <v>0.56499999999999995</v>
      </c>
      <c r="G948" s="12">
        <v>10460.83</v>
      </c>
      <c r="H948" s="13">
        <v>15</v>
      </c>
    </row>
    <row r="949" spans="1:8" x14ac:dyDescent="0.25">
      <c r="A949" s="8" t="s">
        <v>979</v>
      </c>
      <c r="B949" s="9" t="s">
        <v>7</v>
      </c>
      <c r="C949" s="9">
        <v>807</v>
      </c>
      <c r="D949" s="9">
        <v>0.753</v>
      </c>
      <c r="E949" s="9">
        <v>0.73299999999999998</v>
      </c>
      <c r="F949" s="9">
        <v>0.69</v>
      </c>
      <c r="G949" s="9">
        <v>25470.81</v>
      </c>
      <c r="H949" s="10">
        <v>15</v>
      </c>
    </row>
    <row r="950" spans="1:8" x14ac:dyDescent="0.25">
      <c r="A950" s="11" t="s">
        <v>980</v>
      </c>
      <c r="B950" s="12" t="s">
        <v>16</v>
      </c>
      <c r="C950" s="12">
        <v>689</v>
      </c>
      <c r="D950" s="12">
        <v>0.78</v>
      </c>
      <c r="E950" s="12">
        <v>0.76100000000000001</v>
      </c>
      <c r="F950" s="12">
        <v>0.71099999999999997</v>
      </c>
      <c r="G950" s="12">
        <v>30473.33</v>
      </c>
      <c r="H950" s="13">
        <v>18</v>
      </c>
    </row>
    <row r="951" spans="1:8" x14ac:dyDescent="0.25">
      <c r="A951" s="8" t="s">
        <v>981</v>
      </c>
      <c r="B951" s="9" t="s">
        <v>29</v>
      </c>
      <c r="C951" s="9">
        <v>1829</v>
      </c>
      <c r="D951" s="9">
        <v>0.73</v>
      </c>
      <c r="E951" s="9">
        <v>0.745</v>
      </c>
      <c r="F951" s="9">
        <v>0.64900000000000002</v>
      </c>
      <c r="G951" s="9">
        <v>86709.75</v>
      </c>
      <c r="H951" s="10">
        <v>17</v>
      </c>
    </row>
    <row r="952" spans="1:8" x14ac:dyDescent="0.25">
      <c r="A952" s="11" t="s">
        <v>982</v>
      </c>
      <c r="B952" s="12" t="s">
        <v>7</v>
      </c>
      <c r="C952" s="12">
        <v>283</v>
      </c>
      <c r="D952" s="12">
        <v>0.72</v>
      </c>
      <c r="E952" s="12">
        <v>0.69899999999999995</v>
      </c>
      <c r="F952" s="12">
        <v>0.66300000000000003</v>
      </c>
      <c r="G952" s="12">
        <v>30594.94</v>
      </c>
      <c r="H952" s="13">
        <v>5</v>
      </c>
    </row>
    <row r="953" spans="1:8" x14ac:dyDescent="0.25">
      <c r="A953" s="8" t="s">
        <v>983</v>
      </c>
      <c r="B953" s="9" t="s">
        <v>24</v>
      </c>
      <c r="C953" s="9">
        <v>1834</v>
      </c>
      <c r="D953" s="9">
        <v>0.65700000000000003</v>
      </c>
      <c r="E953" s="9">
        <v>0.63300000000000001</v>
      </c>
      <c r="F953" s="9">
        <v>0.55100000000000005</v>
      </c>
      <c r="G953" s="9">
        <v>12276.13</v>
      </c>
      <c r="H953" s="10">
        <v>11</v>
      </c>
    </row>
    <row r="954" spans="1:8" x14ac:dyDescent="0.25">
      <c r="A954" s="11" t="s">
        <v>984</v>
      </c>
      <c r="B954" s="12" t="s">
        <v>16</v>
      </c>
      <c r="C954" s="12">
        <v>684</v>
      </c>
      <c r="D954" s="12">
        <v>0.71</v>
      </c>
      <c r="E954" s="12">
        <v>0.68899999999999995</v>
      </c>
      <c r="F954" s="12">
        <v>0.59499999999999997</v>
      </c>
      <c r="G954" s="12">
        <v>19974.62</v>
      </c>
      <c r="H954" s="13">
        <v>22</v>
      </c>
    </row>
    <row r="955" spans="1:8" x14ac:dyDescent="0.25">
      <c r="A955" s="8" t="s">
        <v>985</v>
      </c>
      <c r="B955" s="9" t="s">
        <v>7</v>
      </c>
      <c r="C955" s="9">
        <v>371</v>
      </c>
      <c r="D955" s="9">
        <v>0.74</v>
      </c>
      <c r="E955" s="9">
        <v>0.73399999999999999</v>
      </c>
      <c r="F955" s="9">
        <v>0.65800000000000003</v>
      </c>
      <c r="G955" s="9">
        <v>20207.05</v>
      </c>
      <c r="H955" s="10">
        <v>8</v>
      </c>
    </row>
    <row r="956" spans="1:8" x14ac:dyDescent="0.25">
      <c r="A956" s="11" t="s">
        <v>986</v>
      </c>
      <c r="B956" s="12" t="s">
        <v>7</v>
      </c>
      <c r="C956" s="12">
        <v>248</v>
      </c>
      <c r="D956" s="12">
        <v>0.72299999999999998</v>
      </c>
      <c r="E956" s="12">
        <v>0.68200000000000005</v>
      </c>
      <c r="F956" s="12">
        <v>0.68400000000000005</v>
      </c>
      <c r="G956" s="12">
        <v>21170.25</v>
      </c>
      <c r="H956" s="13">
        <v>4</v>
      </c>
    </row>
    <row r="957" spans="1:8" x14ac:dyDescent="0.25">
      <c r="A957" s="8" t="s">
        <v>987</v>
      </c>
      <c r="B957" s="9" t="s">
        <v>19</v>
      </c>
      <c r="C957" s="9">
        <v>2305</v>
      </c>
      <c r="D957" s="9">
        <v>0.63200000000000001</v>
      </c>
      <c r="E957" s="9">
        <v>0.59399999999999997</v>
      </c>
      <c r="F957" s="9">
        <v>0.54300000000000004</v>
      </c>
      <c r="G957" s="9">
        <v>10614.54</v>
      </c>
      <c r="H957" s="10">
        <v>55</v>
      </c>
    </row>
    <row r="958" spans="1:8" x14ac:dyDescent="0.25">
      <c r="A958" s="11" t="s">
        <v>988</v>
      </c>
      <c r="B958" s="12" t="s">
        <v>7</v>
      </c>
      <c r="C958" s="12">
        <v>271</v>
      </c>
      <c r="D958" s="12">
        <v>0.76</v>
      </c>
      <c r="E958" s="12">
        <v>0.71199999999999997</v>
      </c>
      <c r="F958" s="12">
        <v>0.70499999999999996</v>
      </c>
      <c r="G958" s="12">
        <v>68319.5</v>
      </c>
      <c r="H958" s="13">
        <v>5</v>
      </c>
    </row>
    <row r="959" spans="1:8" x14ac:dyDescent="0.25">
      <c r="A959" s="8" t="s">
        <v>989</v>
      </c>
      <c r="B959" s="9" t="s">
        <v>82</v>
      </c>
      <c r="C959" s="9">
        <v>2454</v>
      </c>
      <c r="D959" s="9">
        <v>0.58499999999999996</v>
      </c>
      <c r="E959" s="9">
        <v>0.58499999999999996</v>
      </c>
      <c r="F959" s="9">
        <v>0.45300000000000001</v>
      </c>
      <c r="G959" s="9">
        <v>13697.32</v>
      </c>
      <c r="H959" s="10">
        <v>37</v>
      </c>
    </row>
    <row r="960" spans="1:8" x14ac:dyDescent="0.25">
      <c r="A960" s="11" t="s">
        <v>990</v>
      </c>
      <c r="B960" s="12" t="s">
        <v>7</v>
      </c>
      <c r="C960" s="12">
        <v>231</v>
      </c>
      <c r="D960" s="12">
        <v>0.73699999999999999</v>
      </c>
      <c r="E960" s="12">
        <v>0.72499999999999998</v>
      </c>
      <c r="F960" s="12">
        <v>0.66400000000000003</v>
      </c>
      <c r="G960" s="12">
        <v>15873.08</v>
      </c>
      <c r="H960" s="13">
        <v>3</v>
      </c>
    </row>
    <row r="961" spans="1:8" x14ac:dyDescent="0.25">
      <c r="A961" s="8" t="s">
        <v>991</v>
      </c>
      <c r="B961" s="9" t="s">
        <v>7</v>
      </c>
      <c r="C961" s="9">
        <v>446</v>
      </c>
      <c r="D961" s="9">
        <v>0.73199999999999998</v>
      </c>
      <c r="E961" s="9">
        <v>0.71699999999999997</v>
      </c>
      <c r="F961" s="9">
        <v>0.64500000000000002</v>
      </c>
      <c r="G961" s="9">
        <v>45615.66</v>
      </c>
      <c r="H961" s="10">
        <v>7</v>
      </c>
    </row>
    <row r="962" spans="1:8" x14ac:dyDescent="0.25">
      <c r="A962" s="11" t="s">
        <v>992</v>
      </c>
      <c r="B962" s="12" t="s">
        <v>24</v>
      </c>
      <c r="C962" s="12">
        <v>2335</v>
      </c>
      <c r="D962" s="12">
        <v>0.60399999999999998</v>
      </c>
      <c r="E962" s="12">
        <v>0.58299999999999996</v>
      </c>
      <c r="F962" s="12">
        <v>0.47399999999999998</v>
      </c>
      <c r="G962" s="12">
        <v>9602.73</v>
      </c>
      <c r="H962" s="13">
        <v>47</v>
      </c>
    </row>
    <row r="963" spans="1:8" x14ac:dyDescent="0.25">
      <c r="A963" s="8" t="s">
        <v>993</v>
      </c>
      <c r="B963" s="9" t="s">
        <v>10</v>
      </c>
      <c r="C963" s="9">
        <v>1321</v>
      </c>
      <c r="D963" s="9">
        <v>0.71299999999999997</v>
      </c>
      <c r="E963" s="9">
        <v>0.69599999999999995</v>
      </c>
      <c r="F963" s="9">
        <v>0.64600000000000002</v>
      </c>
      <c r="G963" s="9">
        <v>17839.009999999998</v>
      </c>
      <c r="H963" s="10">
        <v>18</v>
      </c>
    </row>
    <row r="964" spans="1:8" x14ac:dyDescent="0.25">
      <c r="A964" s="11" t="s">
        <v>994</v>
      </c>
      <c r="B964" s="12" t="s">
        <v>22</v>
      </c>
      <c r="C964" s="12">
        <v>998</v>
      </c>
      <c r="D964" s="12">
        <v>0.72499999999999998</v>
      </c>
      <c r="E964" s="12">
        <v>0.72399999999999998</v>
      </c>
      <c r="F964" s="12">
        <v>0.64500000000000002</v>
      </c>
      <c r="G964" s="12">
        <v>21691.81</v>
      </c>
      <c r="H964" s="13">
        <v>26</v>
      </c>
    </row>
    <row r="965" spans="1:8" x14ac:dyDescent="0.25">
      <c r="A965" s="8" t="s">
        <v>995</v>
      </c>
      <c r="B965" s="9" t="s">
        <v>16</v>
      </c>
      <c r="C965" s="9">
        <v>390</v>
      </c>
      <c r="D965" s="9">
        <v>0.63800000000000001</v>
      </c>
      <c r="E965" s="9">
        <v>0.61699999999999999</v>
      </c>
      <c r="F965" s="9">
        <v>0.52900000000000003</v>
      </c>
      <c r="G965" s="9">
        <v>10006.86</v>
      </c>
      <c r="H965" s="10">
        <v>11</v>
      </c>
    </row>
    <row r="966" spans="1:8" x14ac:dyDescent="0.25">
      <c r="A966" s="11" t="s">
        <v>996</v>
      </c>
      <c r="B966" s="12" t="s">
        <v>22</v>
      </c>
      <c r="C966" s="12">
        <v>876</v>
      </c>
      <c r="D966" s="12">
        <v>0.72</v>
      </c>
      <c r="E966" s="12">
        <v>0.69799999999999995</v>
      </c>
      <c r="F966" s="12">
        <v>0.64</v>
      </c>
      <c r="G966" s="12">
        <v>31422.720000000001</v>
      </c>
      <c r="H966" s="13">
        <v>24</v>
      </c>
    </row>
    <row r="967" spans="1:8" x14ac:dyDescent="0.25">
      <c r="A967" s="8" t="s">
        <v>997</v>
      </c>
      <c r="B967" s="9" t="s">
        <v>10</v>
      </c>
      <c r="C967" s="9">
        <v>1479</v>
      </c>
      <c r="D967" s="9">
        <v>0.69099999999999995</v>
      </c>
      <c r="E967" s="9">
        <v>0.68500000000000005</v>
      </c>
      <c r="F967" s="9">
        <v>0.61099999999999999</v>
      </c>
      <c r="G967" s="9">
        <v>19392.349999999999</v>
      </c>
      <c r="H967" s="10">
        <v>25</v>
      </c>
    </row>
    <row r="968" spans="1:8" x14ac:dyDescent="0.25">
      <c r="A968" s="11" t="s">
        <v>998</v>
      </c>
      <c r="B968" s="12" t="s">
        <v>33</v>
      </c>
      <c r="C968" s="12">
        <v>2072</v>
      </c>
      <c r="D968" s="12">
        <v>0.7</v>
      </c>
      <c r="E968" s="12">
        <v>0.69199999999999995</v>
      </c>
      <c r="F968" s="12">
        <v>0.58799999999999997</v>
      </c>
      <c r="G968" s="12">
        <v>13390.27</v>
      </c>
      <c r="H968" s="13">
        <v>21</v>
      </c>
    </row>
    <row r="969" spans="1:8" x14ac:dyDescent="0.25">
      <c r="A969" s="8" t="s">
        <v>999</v>
      </c>
      <c r="B969" s="9" t="s">
        <v>33</v>
      </c>
      <c r="C969" s="9">
        <v>443</v>
      </c>
      <c r="D969" s="9">
        <v>0.66</v>
      </c>
      <c r="E969" s="9">
        <v>0.64</v>
      </c>
      <c r="F969" s="9">
        <v>0.54800000000000004</v>
      </c>
      <c r="G969" s="9">
        <v>13101.98</v>
      </c>
      <c r="H969" s="10">
        <v>10</v>
      </c>
    </row>
    <row r="970" spans="1:8" x14ac:dyDescent="0.25">
      <c r="A970" s="11" t="s">
        <v>1000</v>
      </c>
      <c r="B970" s="12" t="s">
        <v>22</v>
      </c>
      <c r="C970" s="12">
        <v>1104</v>
      </c>
      <c r="D970" s="12">
        <v>0.747</v>
      </c>
      <c r="E970" s="12">
        <v>0.754</v>
      </c>
      <c r="F970" s="12">
        <v>0.67500000000000004</v>
      </c>
      <c r="G970" s="12">
        <v>23835.88</v>
      </c>
      <c r="H970" s="13">
        <v>28</v>
      </c>
    </row>
    <row r="971" spans="1:8" x14ac:dyDescent="0.25">
      <c r="A971" s="8" t="s">
        <v>1001</v>
      </c>
      <c r="B971" s="9" t="s">
        <v>7</v>
      </c>
      <c r="C971" s="9">
        <v>301</v>
      </c>
      <c r="D971" s="9">
        <v>0.72</v>
      </c>
      <c r="E971" s="9">
        <v>0.70899999999999996</v>
      </c>
      <c r="F971" s="9">
        <v>0.64200000000000002</v>
      </c>
      <c r="G971" s="9">
        <v>14042.3</v>
      </c>
      <c r="H971" s="10">
        <v>9</v>
      </c>
    </row>
    <row r="972" spans="1:8" x14ac:dyDescent="0.25">
      <c r="A972" s="11" t="s">
        <v>1002</v>
      </c>
      <c r="B972" s="12" t="s">
        <v>29</v>
      </c>
      <c r="C972" s="12">
        <v>2290</v>
      </c>
      <c r="D972" s="12">
        <v>0.70299999999999996</v>
      </c>
      <c r="E972" s="12">
        <v>0.71099999999999997</v>
      </c>
      <c r="F972" s="12">
        <v>0.60499999999999998</v>
      </c>
      <c r="G972" s="12">
        <v>27402.720000000001</v>
      </c>
      <c r="H972" s="13">
        <v>25</v>
      </c>
    </row>
    <row r="973" spans="1:8" x14ac:dyDescent="0.25">
      <c r="A973" s="8" t="s">
        <v>1003</v>
      </c>
      <c r="B973" s="9" t="s">
        <v>16</v>
      </c>
      <c r="C973" s="9">
        <v>1214</v>
      </c>
      <c r="D973" s="9">
        <v>0.72499999999999998</v>
      </c>
      <c r="E973" s="9">
        <v>0.71099999999999997</v>
      </c>
      <c r="F973" s="9">
        <v>0.61699999999999999</v>
      </c>
      <c r="G973" s="9">
        <v>14907.58</v>
      </c>
      <c r="H973" s="10">
        <v>23</v>
      </c>
    </row>
    <row r="974" spans="1:8" x14ac:dyDescent="0.25">
      <c r="A974" s="11" t="s">
        <v>1004</v>
      </c>
      <c r="B974" s="12" t="s">
        <v>7</v>
      </c>
      <c r="C974" s="12">
        <v>392</v>
      </c>
      <c r="D974" s="12">
        <v>0.69099999999999995</v>
      </c>
      <c r="E974" s="12">
        <v>0.63300000000000001</v>
      </c>
      <c r="F974" s="12">
        <v>0.61499999999999999</v>
      </c>
      <c r="G974" s="12">
        <v>14561.67</v>
      </c>
      <c r="H974" s="13">
        <v>17</v>
      </c>
    </row>
    <row r="975" spans="1:8" x14ac:dyDescent="0.25">
      <c r="A975" s="8" t="s">
        <v>1005</v>
      </c>
      <c r="B975" s="9" t="s">
        <v>148</v>
      </c>
      <c r="C975" s="9">
        <v>2569</v>
      </c>
      <c r="D975" s="9">
        <v>0.7</v>
      </c>
      <c r="E975" s="9">
        <v>0.70899999999999996</v>
      </c>
      <c r="F975" s="9">
        <v>0.59799999999999998</v>
      </c>
      <c r="G975" s="9">
        <v>21204.01</v>
      </c>
      <c r="H975" s="10">
        <v>23</v>
      </c>
    </row>
    <row r="976" spans="1:8" x14ac:dyDescent="0.25">
      <c r="A976" s="11" t="s">
        <v>1006</v>
      </c>
      <c r="B976" s="12" t="s">
        <v>19</v>
      </c>
      <c r="C976" s="12">
        <v>2040</v>
      </c>
      <c r="D976" s="12">
        <v>0.63900000000000001</v>
      </c>
      <c r="E976" s="12">
        <v>0.61199999999999999</v>
      </c>
      <c r="F976" s="12">
        <v>0.54500000000000004</v>
      </c>
      <c r="G976" s="12">
        <v>11590.93</v>
      </c>
      <c r="H976" s="13">
        <v>10</v>
      </c>
    </row>
    <row r="977" spans="1:8" x14ac:dyDescent="0.25">
      <c r="A977" s="8" t="s">
        <v>1007</v>
      </c>
      <c r="B977" s="9" t="s">
        <v>59</v>
      </c>
      <c r="C977" s="9">
        <v>753</v>
      </c>
      <c r="D977" s="9">
        <v>0.755</v>
      </c>
      <c r="E977" s="9">
        <v>0.749</v>
      </c>
      <c r="F977" s="9">
        <v>0.65700000000000003</v>
      </c>
      <c r="G977" s="9">
        <v>37394.120000000003</v>
      </c>
      <c r="H977" s="10">
        <v>27</v>
      </c>
    </row>
    <row r="978" spans="1:8" x14ac:dyDescent="0.25">
      <c r="A978" s="11" t="s">
        <v>1008</v>
      </c>
      <c r="B978" s="12" t="s">
        <v>24</v>
      </c>
      <c r="C978" s="12">
        <v>1283</v>
      </c>
      <c r="D978" s="12">
        <v>0.63600000000000001</v>
      </c>
      <c r="E978" s="12">
        <v>0.60099999999999998</v>
      </c>
      <c r="F978" s="12">
        <v>0.54800000000000004</v>
      </c>
      <c r="G978" s="12">
        <v>12150.11</v>
      </c>
      <c r="H978" s="13">
        <v>35</v>
      </c>
    </row>
    <row r="979" spans="1:8" x14ac:dyDescent="0.25">
      <c r="A979" s="8" t="s">
        <v>1009</v>
      </c>
      <c r="B979" s="9" t="s">
        <v>24</v>
      </c>
      <c r="C979" s="9">
        <v>3140</v>
      </c>
      <c r="D979" s="9">
        <v>0.627</v>
      </c>
      <c r="E979" s="9">
        <v>0.64100000000000001</v>
      </c>
      <c r="F979" s="9">
        <v>0.502</v>
      </c>
      <c r="G979" s="9">
        <v>12458.8</v>
      </c>
      <c r="H979" s="10">
        <v>74</v>
      </c>
    </row>
    <row r="980" spans="1:8" x14ac:dyDescent="0.25">
      <c r="A980" s="11" t="s">
        <v>1010</v>
      </c>
      <c r="B980" s="12" t="s">
        <v>33</v>
      </c>
      <c r="C980" s="12">
        <v>694</v>
      </c>
      <c r="D980" s="12">
        <v>0.70599999999999996</v>
      </c>
      <c r="E980" s="12">
        <v>0.70699999999999996</v>
      </c>
      <c r="F980" s="12">
        <v>0.60299999999999998</v>
      </c>
      <c r="G980" s="12">
        <v>36399.81</v>
      </c>
      <c r="H980" s="13">
        <v>23</v>
      </c>
    </row>
    <row r="981" spans="1:8" x14ac:dyDescent="0.25">
      <c r="A981" s="8" t="s">
        <v>1011</v>
      </c>
      <c r="B981" s="9" t="s">
        <v>7</v>
      </c>
      <c r="C981" s="9">
        <v>94</v>
      </c>
      <c r="D981" s="9">
        <v>0.75</v>
      </c>
      <c r="E981" s="9">
        <v>0.71299999999999997</v>
      </c>
      <c r="F981" s="9">
        <v>0.71499999999999997</v>
      </c>
      <c r="G981" s="9">
        <v>32076.14</v>
      </c>
      <c r="H981" s="10">
        <v>1</v>
      </c>
    </row>
    <row r="982" spans="1:8" x14ac:dyDescent="0.25">
      <c r="A982" s="11" t="s">
        <v>1012</v>
      </c>
      <c r="B982" s="12" t="s">
        <v>22</v>
      </c>
      <c r="C982" s="12">
        <v>1393</v>
      </c>
      <c r="D982" s="12">
        <v>0.71</v>
      </c>
      <c r="E982" s="12">
        <v>0.73799999999999999</v>
      </c>
      <c r="F982" s="12">
        <v>0.59599999999999997</v>
      </c>
      <c r="G982" s="12">
        <v>18982.34</v>
      </c>
      <c r="H982" s="13">
        <v>41</v>
      </c>
    </row>
    <row r="983" spans="1:8" x14ac:dyDescent="0.25">
      <c r="A983" s="8" t="s">
        <v>1013</v>
      </c>
      <c r="B983" s="9" t="s">
        <v>64</v>
      </c>
      <c r="C983" s="9">
        <v>977</v>
      </c>
      <c r="D983" s="9">
        <v>0.72599999999999998</v>
      </c>
      <c r="E983" s="9">
        <v>0.70299999999999996</v>
      </c>
      <c r="F983" s="9">
        <v>0.63900000000000001</v>
      </c>
      <c r="G983" s="9">
        <v>23339.54</v>
      </c>
      <c r="H983" s="10">
        <v>43</v>
      </c>
    </row>
    <row r="984" spans="1:8" x14ac:dyDescent="0.25">
      <c r="A984" s="11" t="s">
        <v>1014</v>
      </c>
      <c r="B984" s="12" t="s">
        <v>7</v>
      </c>
      <c r="C984" s="12">
        <v>411</v>
      </c>
      <c r="D984" s="12">
        <v>0.67500000000000004</v>
      </c>
      <c r="E984" s="12">
        <v>0.63400000000000001</v>
      </c>
      <c r="F984" s="12">
        <v>0.60199999999999998</v>
      </c>
      <c r="G984" s="12">
        <v>29812.01</v>
      </c>
      <c r="H984" s="13">
        <v>23</v>
      </c>
    </row>
    <row r="985" spans="1:8" x14ac:dyDescent="0.25">
      <c r="A985" s="8" t="s">
        <v>1015</v>
      </c>
      <c r="B985" s="9" t="s">
        <v>7</v>
      </c>
      <c r="C985" s="9">
        <v>526</v>
      </c>
      <c r="D985" s="9">
        <v>0.76500000000000001</v>
      </c>
      <c r="E985" s="9">
        <v>0.71799999999999997</v>
      </c>
      <c r="F985" s="9">
        <v>0.71799999999999997</v>
      </c>
      <c r="G985" s="9">
        <v>29598.27</v>
      </c>
      <c r="H985" s="10">
        <v>4</v>
      </c>
    </row>
    <row r="986" spans="1:8" x14ac:dyDescent="0.25">
      <c r="A986" s="11" t="s">
        <v>1016</v>
      </c>
      <c r="B986" s="12" t="s">
        <v>39</v>
      </c>
      <c r="C986" s="12">
        <v>4975</v>
      </c>
      <c r="D986" s="12">
        <v>0.64400000000000002</v>
      </c>
      <c r="E986" s="12">
        <v>0.61799999999999999</v>
      </c>
      <c r="F986" s="12">
        <v>0.53400000000000003</v>
      </c>
      <c r="G986" s="12">
        <v>20860.580000000002</v>
      </c>
      <c r="H986" s="13">
        <v>67</v>
      </c>
    </row>
    <row r="987" spans="1:8" x14ac:dyDescent="0.25">
      <c r="A987" s="8" t="s">
        <v>1017</v>
      </c>
      <c r="B987" s="9" t="s">
        <v>14</v>
      </c>
      <c r="C987" s="9">
        <v>937</v>
      </c>
      <c r="D987" s="9">
        <v>0.72</v>
      </c>
      <c r="E987" s="9">
        <v>0.71799999999999997</v>
      </c>
      <c r="F987" s="9">
        <v>0.59399999999999997</v>
      </c>
      <c r="G987" s="9">
        <v>26106.68</v>
      </c>
      <c r="H987" s="10">
        <v>24</v>
      </c>
    </row>
    <row r="988" spans="1:8" x14ac:dyDescent="0.25">
      <c r="A988" s="11" t="s">
        <v>1018</v>
      </c>
      <c r="B988" s="12" t="s">
        <v>87</v>
      </c>
      <c r="C988" s="12">
        <v>1449</v>
      </c>
      <c r="D988" s="12">
        <v>0.61199999999999999</v>
      </c>
      <c r="E988" s="12">
        <v>0.56799999999999995</v>
      </c>
      <c r="F988" s="12">
        <v>0.52500000000000002</v>
      </c>
      <c r="G988" s="12">
        <v>6547.6</v>
      </c>
      <c r="H988" s="13">
        <v>4</v>
      </c>
    </row>
    <row r="989" spans="1:8" x14ac:dyDescent="0.25">
      <c r="A989" s="8" t="s">
        <v>1019</v>
      </c>
      <c r="B989" s="9" t="s">
        <v>19</v>
      </c>
      <c r="C989" s="9">
        <v>1959</v>
      </c>
      <c r="D989" s="9">
        <v>0.57499999999999996</v>
      </c>
      <c r="E989" s="9">
        <v>0.56599999999999995</v>
      </c>
      <c r="F989" s="9">
        <v>0.46300000000000002</v>
      </c>
      <c r="G989" s="9">
        <v>12892.46</v>
      </c>
      <c r="H989" s="10">
        <v>6</v>
      </c>
    </row>
    <row r="990" spans="1:8" x14ac:dyDescent="0.25">
      <c r="A990" s="11" t="s">
        <v>1020</v>
      </c>
      <c r="B990" s="12" t="s">
        <v>33</v>
      </c>
      <c r="C990" s="12">
        <v>1258</v>
      </c>
      <c r="D990" s="12">
        <v>0.70099999999999996</v>
      </c>
      <c r="E990" s="12">
        <v>0.69899999999999995</v>
      </c>
      <c r="F990" s="12">
        <v>0.57299999999999995</v>
      </c>
      <c r="G990" s="12">
        <v>32368.53</v>
      </c>
      <c r="H990" s="13">
        <v>21</v>
      </c>
    </row>
    <row r="991" spans="1:8" x14ac:dyDescent="0.25">
      <c r="A991" s="8" t="s">
        <v>1021</v>
      </c>
      <c r="B991" s="9" t="s">
        <v>31</v>
      </c>
      <c r="C991" s="9">
        <v>2558</v>
      </c>
      <c r="D991" s="9">
        <v>0.65500000000000003</v>
      </c>
      <c r="E991" s="9">
        <v>0.60699999999999998</v>
      </c>
      <c r="F991" s="9">
        <v>0.624</v>
      </c>
      <c r="G991" s="9">
        <v>16595.3</v>
      </c>
      <c r="H991" s="10">
        <v>25</v>
      </c>
    </row>
    <row r="992" spans="1:8" x14ac:dyDescent="0.25">
      <c r="A992" s="11" t="s">
        <v>1022</v>
      </c>
      <c r="B992" s="12" t="s">
        <v>22</v>
      </c>
      <c r="C992" s="12">
        <v>1262</v>
      </c>
      <c r="D992" s="12">
        <v>0.68</v>
      </c>
      <c r="E992" s="12">
        <v>0.69</v>
      </c>
      <c r="F992" s="12">
        <v>0.57599999999999996</v>
      </c>
      <c r="G992" s="12">
        <v>38178.85</v>
      </c>
      <c r="H992" s="13">
        <v>63</v>
      </c>
    </row>
    <row r="993" spans="1:8" x14ac:dyDescent="0.25">
      <c r="A993" s="8" t="s">
        <v>1023</v>
      </c>
      <c r="B993" s="9" t="s">
        <v>7</v>
      </c>
      <c r="C993" s="9">
        <v>488</v>
      </c>
      <c r="D993" s="9">
        <v>0.72</v>
      </c>
      <c r="E993" s="9">
        <v>0.67700000000000005</v>
      </c>
      <c r="F993" s="9">
        <v>0.64900000000000002</v>
      </c>
      <c r="G993" s="9">
        <v>16149.97</v>
      </c>
      <c r="H993" s="10">
        <v>13</v>
      </c>
    </row>
    <row r="994" spans="1:8" x14ac:dyDescent="0.25">
      <c r="A994" s="11" t="s">
        <v>1024</v>
      </c>
      <c r="B994" s="12" t="s">
        <v>39</v>
      </c>
      <c r="C994" s="12">
        <v>4353</v>
      </c>
      <c r="D994" s="12">
        <v>0.66</v>
      </c>
      <c r="E994" s="12">
        <v>0.58899999999999997</v>
      </c>
      <c r="F994" s="12">
        <v>0.60499999999999998</v>
      </c>
      <c r="G994" s="12">
        <v>9092.68</v>
      </c>
      <c r="H994" s="13">
        <v>9</v>
      </c>
    </row>
    <row r="995" spans="1:8" x14ac:dyDescent="0.25">
      <c r="A995" s="8" t="s">
        <v>1025</v>
      </c>
      <c r="B995" s="9" t="s">
        <v>16</v>
      </c>
      <c r="C995" s="9">
        <v>651</v>
      </c>
      <c r="D995" s="9">
        <v>0.68799999999999994</v>
      </c>
      <c r="E995" s="9">
        <v>0.68200000000000005</v>
      </c>
      <c r="F995" s="9">
        <v>0.59699999999999998</v>
      </c>
      <c r="G995" s="9">
        <v>16426.560000000001</v>
      </c>
      <c r="H995" s="10">
        <v>16</v>
      </c>
    </row>
    <row r="996" spans="1:8" x14ac:dyDescent="0.25">
      <c r="A996" s="11" t="s">
        <v>1026</v>
      </c>
      <c r="B996" s="12" t="s">
        <v>7</v>
      </c>
      <c r="C996" s="12">
        <v>890</v>
      </c>
      <c r="D996" s="12">
        <v>0.74</v>
      </c>
      <c r="E996" s="12">
        <v>0.71699999999999997</v>
      </c>
      <c r="F996" s="12">
        <v>0.68300000000000005</v>
      </c>
      <c r="G996" s="12">
        <v>15769.82</v>
      </c>
      <c r="H996" s="13">
        <v>23</v>
      </c>
    </row>
    <row r="997" spans="1:8" x14ac:dyDescent="0.25">
      <c r="A997" s="8" t="s">
        <v>1027</v>
      </c>
      <c r="B997" s="9" t="s">
        <v>87</v>
      </c>
      <c r="C997" s="9">
        <v>2259</v>
      </c>
      <c r="D997" s="9">
        <v>0.65300000000000002</v>
      </c>
      <c r="E997" s="9">
        <v>0.628</v>
      </c>
      <c r="F997" s="9">
        <v>0.56299999999999994</v>
      </c>
      <c r="G997" s="9">
        <v>11040.59</v>
      </c>
      <c r="H997" s="10">
        <v>42</v>
      </c>
    </row>
    <row r="998" spans="1:8" x14ac:dyDescent="0.25">
      <c r="A998" s="11" t="s">
        <v>348</v>
      </c>
      <c r="B998" s="12" t="s">
        <v>24</v>
      </c>
      <c r="C998" s="12">
        <v>1572</v>
      </c>
      <c r="D998" s="12">
        <v>0.61499999999999999</v>
      </c>
      <c r="E998" s="12">
        <v>0.60199999999999998</v>
      </c>
      <c r="F998" s="12">
        <v>0.49199999999999999</v>
      </c>
      <c r="G998" s="12">
        <v>10818.03</v>
      </c>
      <c r="H998" s="13">
        <v>37</v>
      </c>
    </row>
    <row r="999" spans="1:8" x14ac:dyDescent="0.25">
      <c r="A999" s="8" t="s">
        <v>1028</v>
      </c>
      <c r="B999" s="9" t="s">
        <v>87</v>
      </c>
      <c r="C999" s="9">
        <v>3296</v>
      </c>
      <c r="D999" s="9">
        <v>0.55600000000000005</v>
      </c>
      <c r="E999" s="9">
        <v>0.53300000000000003</v>
      </c>
      <c r="F999" s="9">
        <v>0.45500000000000002</v>
      </c>
      <c r="G999" s="9">
        <v>6881.5</v>
      </c>
      <c r="H999" s="10">
        <v>37</v>
      </c>
    </row>
    <row r="1000" spans="1:8" x14ac:dyDescent="0.25">
      <c r="A1000" s="11" t="s">
        <v>1029</v>
      </c>
      <c r="B1000" s="12" t="s">
        <v>7</v>
      </c>
      <c r="C1000" s="12">
        <v>455</v>
      </c>
      <c r="D1000" s="12">
        <v>0.73299999999999998</v>
      </c>
      <c r="E1000" s="12">
        <v>0.69299999999999995</v>
      </c>
      <c r="F1000" s="12">
        <v>0.65300000000000002</v>
      </c>
      <c r="G1000" s="12">
        <v>20068.919999999998</v>
      </c>
      <c r="H1000" s="13">
        <v>6</v>
      </c>
    </row>
    <row r="1001" spans="1:8" x14ac:dyDescent="0.25">
      <c r="A1001" s="8" t="s">
        <v>1030</v>
      </c>
      <c r="B1001" s="9" t="s">
        <v>87</v>
      </c>
      <c r="C1001" s="9">
        <v>6298</v>
      </c>
      <c r="D1001" s="9">
        <v>0.59499999999999997</v>
      </c>
      <c r="E1001" s="9">
        <v>0.56799999999999995</v>
      </c>
      <c r="F1001" s="9">
        <v>0.49199999999999999</v>
      </c>
      <c r="G1001" s="9">
        <v>8491.94</v>
      </c>
      <c r="H1001" s="10">
        <v>18</v>
      </c>
    </row>
    <row r="1002" spans="1:8" x14ac:dyDescent="0.25">
      <c r="A1002" s="11" t="s">
        <v>1031</v>
      </c>
      <c r="B1002" s="12" t="s">
        <v>31</v>
      </c>
      <c r="C1002" s="12">
        <v>936</v>
      </c>
      <c r="D1002" s="12">
        <v>0.64500000000000002</v>
      </c>
      <c r="E1002" s="12">
        <v>0.62</v>
      </c>
      <c r="F1002" s="12">
        <v>0.54700000000000004</v>
      </c>
      <c r="G1002" s="12">
        <v>9294.1</v>
      </c>
      <c r="H1002" s="13">
        <v>8</v>
      </c>
    </row>
    <row r="1003" spans="1:8" x14ac:dyDescent="0.25">
      <c r="A1003" s="8" t="s">
        <v>1032</v>
      </c>
      <c r="B1003" s="9" t="s">
        <v>10</v>
      </c>
      <c r="C1003" s="9">
        <v>742</v>
      </c>
      <c r="D1003" s="9">
        <v>0.66</v>
      </c>
      <c r="E1003" s="9">
        <v>0.67</v>
      </c>
      <c r="F1003" s="9">
        <v>0.53300000000000003</v>
      </c>
      <c r="G1003" s="9">
        <v>21615.52</v>
      </c>
      <c r="H1003" s="10">
        <v>4</v>
      </c>
    </row>
    <row r="1004" spans="1:8" x14ac:dyDescent="0.25">
      <c r="A1004" s="11" t="s">
        <v>1033</v>
      </c>
      <c r="B1004" s="12" t="s">
        <v>59</v>
      </c>
      <c r="C1004" s="12">
        <v>592</v>
      </c>
      <c r="D1004" s="12">
        <v>0.73499999999999999</v>
      </c>
      <c r="E1004" s="12">
        <v>0.71399999999999997</v>
      </c>
      <c r="F1004" s="12">
        <v>0.67700000000000005</v>
      </c>
      <c r="G1004" s="12">
        <v>21156.89</v>
      </c>
      <c r="H1004" s="13">
        <v>9</v>
      </c>
    </row>
    <row r="1005" spans="1:8" x14ac:dyDescent="0.25">
      <c r="A1005" s="8" t="s">
        <v>1034</v>
      </c>
      <c r="B1005" s="9" t="s">
        <v>16</v>
      </c>
      <c r="C1005" s="9">
        <v>1838</v>
      </c>
      <c r="D1005" s="9">
        <v>0.64200000000000002</v>
      </c>
      <c r="E1005" s="9">
        <v>0.63600000000000001</v>
      </c>
      <c r="F1005" s="9">
        <v>0.51800000000000002</v>
      </c>
      <c r="G1005" s="9">
        <v>11420.49</v>
      </c>
      <c r="H1005" s="10">
        <v>26</v>
      </c>
    </row>
    <row r="1006" spans="1:8" x14ac:dyDescent="0.25">
      <c r="A1006" s="11" t="s">
        <v>316</v>
      </c>
      <c r="B1006" s="12" t="s">
        <v>22</v>
      </c>
      <c r="C1006" s="12">
        <v>1753</v>
      </c>
      <c r="D1006" s="12">
        <v>0.72</v>
      </c>
      <c r="E1006" s="12">
        <v>0.73899999999999999</v>
      </c>
      <c r="F1006" s="12">
        <v>0.61499999999999999</v>
      </c>
      <c r="G1006" s="12">
        <v>27249.19</v>
      </c>
      <c r="H1006" s="13">
        <v>42</v>
      </c>
    </row>
    <row r="1007" spans="1:8" x14ac:dyDescent="0.25">
      <c r="A1007" s="8" t="s">
        <v>1035</v>
      </c>
      <c r="B1007" s="9" t="s">
        <v>14</v>
      </c>
      <c r="C1007" s="9">
        <v>440</v>
      </c>
      <c r="D1007" s="9">
        <v>0.71499999999999997</v>
      </c>
      <c r="E1007" s="9">
        <v>0.72499999999999998</v>
      </c>
      <c r="F1007" s="9">
        <v>0.59199999999999997</v>
      </c>
      <c r="G1007" s="9">
        <v>36091.15</v>
      </c>
      <c r="H1007" s="10">
        <v>13</v>
      </c>
    </row>
    <row r="1008" spans="1:8" x14ac:dyDescent="0.25">
      <c r="A1008" s="11" t="s">
        <v>1036</v>
      </c>
      <c r="B1008" s="12" t="s">
        <v>14</v>
      </c>
      <c r="C1008" s="12">
        <v>1196</v>
      </c>
      <c r="D1008" s="12">
        <v>0.76700000000000002</v>
      </c>
      <c r="E1008" s="12">
        <v>0.77600000000000002</v>
      </c>
      <c r="F1008" s="12">
        <v>0.68400000000000005</v>
      </c>
      <c r="G1008" s="12">
        <v>37884.839999999997</v>
      </c>
      <c r="H1008" s="13">
        <v>34</v>
      </c>
    </row>
    <row r="1009" spans="1:8" x14ac:dyDescent="0.25">
      <c r="A1009" s="8" t="s">
        <v>1037</v>
      </c>
      <c r="B1009" s="9" t="s">
        <v>59</v>
      </c>
      <c r="C1009" s="9">
        <v>684</v>
      </c>
      <c r="D1009" s="9">
        <v>0.73799999999999999</v>
      </c>
      <c r="E1009" s="9">
        <v>0.73499999999999999</v>
      </c>
      <c r="F1009" s="9">
        <v>0.63900000000000001</v>
      </c>
      <c r="G1009" s="9">
        <v>47982.39</v>
      </c>
      <c r="H1009" s="10">
        <v>25</v>
      </c>
    </row>
    <row r="1010" spans="1:8" x14ac:dyDescent="0.25">
      <c r="A1010" s="11" t="s">
        <v>1038</v>
      </c>
      <c r="B1010" s="12" t="s">
        <v>33</v>
      </c>
      <c r="C1010" s="12">
        <v>614</v>
      </c>
      <c r="D1010" s="12">
        <v>0.74299999999999999</v>
      </c>
      <c r="E1010" s="12">
        <v>0.76800000000000002</v>
      </c>
      <c r="F1010" s="12">
        <v>0.63500000000000001</v>
      </c>
      <c r="G1010" s="12">
        <v>22218.87</v>
      </c>
      <c r="H1010" s="13">
        <v>15</v>
      </c>
    </row>
    <row r="1011" spans="1:8" x14ac:dyDescent="0.25">
      <c r="A1011" s="8" t="s">
        <v>1039</v>
      </c>
      <c r="B1011" s="9" t="s">
        <v>7</v>
      </c>
      <c r="C1011" s="9">
        <v>659</v>
      </c>
      <c r="D1011" s="9">
        <v>0.746</v>
      </c>
      <c r="E1011" s="9">
        <v>0.73699999999999999</v>
      </c>
      <c r="F1011" s="9">
        <v>0.70099999999999996</v>
      </c>
      <c r="G1011" s="9">
        <v>19311.66</v>
      </c>
      <c r="H1011" s="10">
        <v>9</v>
      </c>
    </row>
    <row r="1012" spans="1:8" x14ac:dyDescent="0.25">
      <c r="A1012" s="11" t="s">
        <v>1040</v>
      </c>
      <c r="B1012" s="12" t="s">
        <v>49</v>
      </c>
      <c r="C1012" s="12">
        <v>1514</v>
      </c>
      <c r="D1012" s="12">
        <v>0.624</v>
      </c>
      <c r="E1012" s="12">
        <v>0.65300000000000002</v>
      </c>
      <c r="F1012" s="12">
        <v>0.46700000000000003</v>
      </c>
      <c r="G1012" s="12">
        <v>17267.580000000002</v>
      </c>
      <c r="H1012" s="13">
        <v>5</v>
      </c>
    </row>
    <row r="1013" spans="1:8" x14ac:dyDescent="0.25">
      <c r="A1013" s="8" t="s">
        <v>1041</v>
      </c>
      <c r="B1013" s="9" t="s">
        <v>22</v>
      </c>
      <c r="C1013" s="9">
        <v>1148</v>
      </c>
      <c r="D1013" s="9">
        <v>0.73799999999999999</v>
      </c>
      <c r="E1013" s="9">
        <v>0.73699999999999999</v>
      </c>
      <c r="F1013" s="9">
        <v>0.65500000000000003</v>
      </c>
      <c r="G1013" s="9">
        <v>19067.060000000001</v>
      </c>
      <c r="H1013" s="10">
        <v>22</v>
      </c>
    </row>
    <row r="1014" spans="1:8" x14ac:dyDescent="0.25">
      <c r="A1014" s="11" t="s">
        <v>1042</v>
      </c>
      <c r="B1014" s="12" t="s">
        <v>19</v>
      </c>
      <c r="C1014" s="12">
        <v>1998</v>
      </c>
      <c r="D1014" s="12">
        <v>0.56299999999999994</v>
      </c>
      <c r="E1014" s="12">
        <v>0.58499999999999996</v>
      </c>
      <c r="F1014" s="12">
        <v>0.433</v>
      </c>
      <c r="G1014" s="12">
        <v>9926.26</v>
      </c>
      <c r="H1014" s="13">
        <v>9</v>
      </c>
    </row>
    <row r="1015" spans="1:8" x14ac:dyDescent="0.25">
      <c r="A1015" s="8" t="s">
        <v>1043</v>
      </c>
      <c r="B1015" s="9" t="s">
        <v>22</v>
      </c>
      <c r="C1015" s="9">
        <v>932</v>
      </c>
      <c r="D1015" s="9">
        <v>0.66</v>
      </c>
      <c r="E1015" s="9">
        <v>0.68100000000000005</v>
      </c>
      <c r="F1015" s="9">
        <v>0.50900000000000001</v>
      </c>
      <c r="G1015" s="9">
        <v>23094.71</v>
      </c>
      <c r="H1015" s="10">
        <v>33</v>
      </c>
    </row>
    <row r="1016" spans="1:8" x14ac:dyDescent="0.25">
      <c r="A1016" s="11" t="s">
        <v>1044</v>
      </c>
      <c r="B1016" s="12" t="s">
        <v>22</v>
      </c>
      <c r="C1016" s="12">
        <v>1745</v>
      </c>
      <c r="D1016" s="12">
        <v>0.74299999999999999</v>
      </c>
      <c r="E1016" s="12">
        <v>0.69799999999999995</v>
      </c>
      <c r="F1016" s="12">
        <v>0.68400000000000005</v>
      </c>
      <c r="G1016" s="12">
        <v>39966.17</v>
      </c>
      <c r="H1016" s="13">
        <v>43</v>
      </c>
    </row>
    <row r="1017" spans="1:8" x14ac:dyDescent="0.25">
      <c r="A1017" s="8" t="s">
        <v>1045</v>
      </c>
      <c r="B1017" s="9" t="s">
        <v>16</v>
      </c>
      <c r="C1017" s="9">
        <v>903</v>
      </c>
      <c r="D1017" s="9">
        <v>0.7</v>
      </c>
      <c r="E1017" s="9">
        <v>0.66300000000000003</v>
      </c>
      <c r="F1017" s="9">
        <v>0.622</v>
      </c>
      <c r="G1017" s="9">
        <v>22322.27</v>
      </c>
      <c r="H1017" s="10">
        <v>13</v>
      </c>
    </row>
    <row r="1018" spans="1:8" x14ac:dyDescent="0.25">
      <c r="A1018" s="11" t="s">
        <v>1046</v>
      </c>
      <c r="B1018" s="12" t="s">
        <v>24</v>
      </c>
      <c r="C1018" s="12">
        <v>1811</v>
      </c>
      <c r="D1018" s="12">
        <v>0.58099999999999996</v>
      </c>
      <c r="E1018" s="12">
        <v>0.60799999999999998</v>
      </c>
      <c r="F1018" s="12">
        <v>0.41899999999999998</v>
      </c>
      <c r="G1018" s="12">
        <v>8110.8</v>
      </c>
      <c r="H1018" s="13">
        <v>27</v>
      </c>
    </row>
    <row r="1019" spans="1:8" x14ac:dyDescent="0.25">
      <c r="A1019" s="8" t="s">
        <v>1047</v>
      </c>
      <c r="B1019" s="9" t="s">
        <v>16</v>
      </c>
      <c r="C1019" s="9">
        <v>344</v>
      </c>
      <c r="D1019" s="9">
        <v>0.65</v>
      </c>
      <c r="E1019" s="9">
        <v>0.65600000000000003</v>
      </c>
      <c r="F1019" s="9">
        <v>0.50700000000000001</v>
      </c>
      <c r="G1019" s="9">
        <v>13374.81</v>
      </c>
      <c r="H1019" s="10">
        <v>4</v>
      </c>
    </row>
    <row r="1020" spans="1:8" x14ac:dyDescent="0.25">
      <c r="A1020" s="11" t="s">
        <v>1048</v>
      </c>
      <c r="B1020" s="12" t="s">
        <v>7</v>
      </c>
      <c r="C1020" s="12">
        <v>242</v>
      </c>
      <c r="D1020" s="12">
        <v>0.76800000000000002</v>
      </c>
      <c r="E1020" s="12">
        <v>0.74299999999999999</v>
      </c>
      <c r="F1020" s="12">
        <v>0.72199999999999998</v>
      </c>
      <c r="G1020" s="12">
        <v>24144.27</v>
      </c>
      <c r="H1020" s="13">
        <v>9</v>
      </c>
    </row>
    <row r="1021" spans="1:8" x14ac:dyDescent="0.25">
      <c r="A1021" s="8" t="s">
        <v>1049</v>
      </c>
      <c r="B1021" s="9" t="s">
        <v>22</v>
      </c>
      <c r="C1021" s="9">
        <v>1318</v>
      </c>
      <c r="D1021" s="9">
        <v>0.70599999999999996</v>
      </c>
      <c r="E1021" s="9">
        <v>0.70899999999999996</v>
      </c>
      <c r="F1021" s="9">
        <v>0.59399999999999997</v>
      </c>
      <c r="G1021" s="9">
        <v>21565.119999999999</v>
      </c>
      <c r="H1021" s="10">
        <v>43</v>
      </c>
    </row>
    <row r="1022" spans="1:8" x14ac:dyDescent="0.25">
      <c r="A1022" s="11" t="s">
        <v>48</v>
      </c>
      <c r="B1022" s="12" t="s">
        <v>82</v>
      </c>
      <c r="C1022" s="12">
        <v>782</v>
      </c>
      <c r="D1022" s="12">
        <v>0.59</v>
      </c>
      <c r="E1022" s="12">
        <v>0.55700000000000005</v>
      </c>
      <c r="F1022" s="12">
        <v>0.49199999999999999</v>
      </c>
      <c r="G1022" s="12">
        <v>8744.48</v>
      </c>
      <c r="H1022" s="13">
        <v>28</v>
      </c>
    </row>
    <row r="1023" spans="1:8" x14ac:dyDescent="0.25">
      <c r="A1023" s="8" t="s">
        <v>1050</v>
      </c>
      <c r="B1023" s="9" t="s">
        <v>59</v>
      </c>
      <c r="C1023" s="9">
        <v>635</v>
      </c>
      <c r="D1023" s="9">
        <v>0.76</v>
      </c>
      <c r="E1023" s="9">
        <v>0.745</v>
      </c>
      <c r="F1023" s="9">
        <v>0.66800000000000004</v>
      </c>
      <c r="G1023" s="9">
        <v>27970.84</v>
      </c>
      <c r="H1023" s="10">
        <v>14</v>
      </c>
    </row>
    <row r="1024" spans="1:8" x14ac:dyDescent="0.25">
      <c r="A1024" s="11" t="s">
        <v>1051</v>
      </c>
      <c r="B1024" s="12" t="s">
        <v>16</v>
      </c>
      <c r="C1024" s="12">
        <v>824</v>
      </c>
      <c r="D1024" s="12">
        <v>0.71499999999999997</v>
      </c>
      <c r="E1024" s="12">
        <v>0.69</v>
      </c>
      <c r="F1024" s="12">
        <v>0.623</v>
      </c>
      <c r="G1024" s="12">
        <v>23369.48</v>
      </c>
      <c r="H1024" s="13">
        <v>18</v>
      </c>
    </row>
    <row r="1025" spans="1:8" x14ac:dyDescent="0.25">
      <c r="A1025" s="8" t="s">
        <v>1052</v>
      </c>
      <c r="B1025" s="9" t="s">
        <v>24</v>
      </c>
      <c r="C1025" s="9">
        <v>2677</v>
      </c>
      <c r="D1025" s="9">
        <v>0.57999999999999996</v>
      </c>
      <c r="E1025" s="9">
        <v>0.58599999999999997</v>
      </c>
      <c r="F1025" s="9">
        <v>0.44600000000000001</v>
      </c>
      <c r="G1025" s="9">
        <v>9860.74</v>
      </c>
      <c r="H1025" s="10">
        <v>11</v>
      </c>
    </row>
    <row r="1026" spans="1:8" x14ac:dyDescent="0.25">
      <c r="A1026" s="11" t="s">
        <v>1053</v>
      </c>
      <c r="B1026" s="12" t="s">
        <v>82</v>
      </c>
      <c r="C1026" s="12">
        <v>5742</v>
      </c>
      <c r="D1026" s="12">
        <v>0.64900000000000002</v>
      </c>
      <c r="E1026" s="12">
        <v>0.61899999999999999</v>
      </c>
      <c r="F1026" s="12">
        <v>0.56599999999999995</v>
      </c>
      <c r="G1026" s="12">
        <v>12697.98</v>
      </c>
      <c r="H1026" s="13">
        <v>101</v>
      </c>
    </row>
    <row r="1027" spans="1:8" x14ac:dyDescent="0.25">
      <c r="A1027" s="8" t="s">
        <v>1054</v>
      </c>
      <c r="B1027" s="9" t="s">
        <v>16</v>
      </c>
      <c r="C1027" s="9">
        <v>1109</v>
      </c>
      <c r="D1027" s="9">
        <v>0.67500000000000004</v>
      </c>
      <c r="E1027" s="9">
        <v>0.66600000000000004</v>
      </c>
      <c r="F1027" s="9">
        <v>0.57499999999999996</v>
      </c>
      <c r="G1027" s="9">
        <v>12816.33</v>
      </c>
      <c r="H1027" s="10">
        <v>25</v>
      </c>
    </row>
    <row r="1028" spans="1:8" x14ac:dyDescent="0.25">
      <c r="A1028" s="11" t="s">
        <v>1055</v>
      </c>
      <c r="B1028" s="12" t="s">
        <v>33</v>
      </c>
      <c r="C1028" s="12">
        <v>622</v>
      </c>
      <c r="D1028" s="12">
        <v>0.68700000000000006</v>
      </c>
      <c r="E1028" s="12">
        <v>0.71</v>
      </c>
      <c r="F1028" s="12">
        <v>0.54700000000000004</v>
      </c>
      <c r="G1028" s="12">
        <v>24999.87</v>
      </c>
      <c r="H1028" s="13">
        <v>20</v>
      </c>
    </row>
    <row r="1029" spans="1:8" x14ac:dyDescent="0.25">
      <c r="A1029" s="8" t="s">
        <v>1056</v>
      </c>
      <c r="B1029" s="9" t="s">
        <v>7</v>
      </c>
      <c r="C1029" s="9">
        <v>670</v>
      </c>
      <c r="D1029" s="9">
        <v>0.72199999999999998</v>
      </c>
      <c r="E1029" s="9">
        <v>0.69799999999999995</v>
      </c>
      <c r="F1029" s="9">
        <v>0.64500000000000002</v>
      </c>
      <c r="G1029" s="9">
        <v>8744.25</v>
      </c>
      <c r="H1029" s="10">
        <v>3</v>
      </c>
    </row>
    <row r="1030" spans="1:8" x14ac:dyDescent="0.25">
      <c r="A1030" s="11" t="s">
        <v>1057</v>
      </c>
      <c r="B1030" s="12" t="s">
        <v>16</v>
      </c>
      <c r="C1030" s="12">
        <v>821</v>
      </c>
      <c r="D1030" s="12">
        <v>0.71499999999999997</v>
      </c>
      <c r="E1030" s="12">
        <v>0.72199999999999998</v>
      </c>
      <c r="F1030" s="12">
        <v>0.58599999999999997</v>
      </c>
      <c r="G1030" s="12">
        <v>19860.09</v>
      </c>
      <c r="H1030" s="13">
        <v>23</v>
      </c>
    </row>
    <row r="1031" spans="1:8" x14ac:dyDescent="0.25">
      <c r="A1031" s="8" t="s">
        <v>1058</v>
      </c>
      <c r="B1031" s="9" t="s">
        <v>16</v>
      </c>
      <c r="C1031" s="9">
        <v>147</v>
      </c>
      <c r="D1031" s="9">
        <v>0.71</v>
      </c>
      <c r="E1031" s="9">
        <v>0.73599999999999999</v>
      </c>
      <c r="F1031" s="9">
        <v>0.57299999999999995</v>
      </c>
      <c r="G1031" s="9">
        <v>24586.97</v>
      </c>
      <c r="H1031" s="10">
        <v>3</v>
      </c>
    </row>
    <row r="1032" spans="1:8" x14ac:dyDescent="0.25">
      <c r="A1032" s="11" t="s">
        <v>1059</v>
      </c>
      <c r="B1032" s="12" t="s">
        <v>7</v>
      </c>
      <c r="C1032" s="12">
        <v>255</v>
      </c>
      <c r="D1032" s="12">
        <v>0.77</v>
      </c>
      <c r="E1032" s="12">
        <v>0.749</v>
      </c>
      <c r="F1032" s="12">
        <v>0.68899999999999995</v>
      </c>
      <c r="G1032" s="12">
        <v>30766.240000000002</v>
      </c>
      <c r="H1032" s="13">
        <v>4</v>
      </c>
    </row>
    <row r="1033" spans="1:8" x14ac:dyDescent="0.25">
      <c r="A1033" s="8" t="s">
        <v>1060</v>
      </c>
      <c r="B1033" s="9" t="s">
        <v>16</v>
      </c>
      <c r="C1033" s="9">
        <v>1030</v>
      </c>
      <c r="D1033" s="9">
        <v>0.71799999999999997</v>
      </c>
      <c r="E1033" s="9">
        <v>0.73599999999999999</v>
      </c>
      <c r="F1033" s="9">
        <v>0.57299999999999995</v>
      </c>
      <c r="G1033" s="9">
        <v>35798.550000000003</v>
      </c>
      <c r="H1033" s="10">
        <v>22</v>
      </c>
    </row>
    <row r="1034" spans="1:8" x14ac:dyDescent="0.25">
      <c r="A1034" s="11" t="s">
        <v>1061</v>
      </c>
      <c r="B1034" s="12" t="s">
        <v>7</v>
      </c>
      <c r="C1034" s="12">
        <v>733</v>
      </c>
      <c r="D1034" s="12">
        <v>0.73199999999999998</v>
      </c>
      <c r="E1034" s="12">
        <v>0.72</v>
      </c>
      <c r="F1034" s="12">
        <v>0.66800000000000004</v>
      </c>
      <c r="G1034" s="12">
        <v>23074.63</v>
      </c>
      <c r="H1034" s="13">
        <v>6</v>
      </c>
    </row>
    <row r="1035" spans="1:8" x14ac:dyDescent="0.25">
      <c r="A1035" s="8" t="s">
        <v>1062</v>
      </c>
      <c r="B1035" s="9" t="s">
        <v>7</v>
      </c>
      <c r="C1035" s="9">
        <v>167</v>
      </c>
      <c r="D1035" s="9">
        <v>0.70299999999999996</v>
      </c>
      <c r="E1035" s="9">
        <v>0.69599999999999995</v>
      </c>
      <c r="F1035" s="9">
        <v>0.57799999999999996</v>
      </c>
      <c r="G1035" s="9">
        <v>18076.57</v>
      </c>
      <c r="H1035" s="10">
        <v>4</v>
      </c>
    </row>
    <row r="1036" spans="1:8" x14ac:dyDescent="0.25">
      <c r="A1036" s="11" t="s">
        <v>1063</v>
      </c>
      <c r="B1036" s="12" t="s">
        <v>29</v>
      </c>
      <c r="C1036" s="12">
        <v>1186</v>
      </c>
      <c r="D1036" s="12">
        <v>0.7</v>
      </c>
      <c r="E1036" s="12">
        <v>0.72299999999999998</v>
      </c>
      <c r="F1036" s="12">
        <v>0.59199999999999997</v>
      </c>
      <c r="G1036" s="12">
        <v>23061.55</v>
      </c>
      <c r="H1036" s="13">
        <v>18</v>
      </c>
    </row>
    <row r="1037" spans="1:8" x14ac:dyDescent="0.25">
      <c r="A1037" s="8" t="s">
        <v>1064</v>
      </c>
      <c r="B1037" s="9" t="s">
        <v>16</v>
      </c>
      <c r="C1037" s="9">
        <v>1171</v>
      </c>
      <c r="D1037" s="9">
        <v>0.71</v>
      </c>
      <c r="E1037" s="9">
        <v>0.70099999999999996</v>
      </c>
      <c r="F1037" s="9">
        <v>0.60199999999999998</v>
      </c>
      <c r="G1037" s="9">
        <v>20541.939999999999</v>
      </c>
      <c r="H1037" s="10">
        <v>15</v>
      </c>
    </row>
    <row r="1038" spans="1:8" x14ac:dyDescent="0.25">
      <c r="A1038" s="11" t="s">
        <v>1065</v>
      </c>
      <c r="B1038" s="12" t="s">
        <v>87</v>
      </c>
      <c r="C1038" s="12">
        <v>5664</v>
      </c>
      <c r="D1038" s="12">
        <v>0.65</v>
      </c>
      <c r="E1038" s="12">
        <v>0.61899999999999999</v>
      </c>
      <c r="F1038" s="12">
        <v>0.59099999999999997</v>
      </c>
      <c r="G1038" s="12">
        <v>10949.06</v>
      </c>
      <c r="H1038" s="13">
        <v>26</v>
      </c>
    </row>
    <row r="1039" spans="1:8" x14ac:dyDescent="0.25">
      <c r="A1039" s="8" t="s">
        <v>1066</v>
      </c>
      <c r="B1039" s="9" t="s">
        <v>22</v>
      </c>
      <c r="C1039" s="9">
        <v>556</v>
      </c>
      <c r="D1039" s="9">
        <v>0.75800000000000001</v>
      </c>
      <c r="E1039" s="9">
        <v>0.73499999999999999</v>
      </c>
      <c r="F1039" s="9">
        <v>0.69099999999999995</v>
      </c>
      <c r="G1039" s="9">
        <v>22544.45</v>
      </c>
      <c r="H1039" s="10">
        <v>8</v>
      </c>
    </row>
    <row r="1040" spans="1:8" x14ac:dyDescent="0.25">
      <c r="A1040" s="11" t="s">
        <v>1067</v>
      </c>
      <c r="B1040" s="12" t="s">
        <v>22</v>
      </c>
      <c r="C1040" s="12">
        <v>468</v>
      </c>
      <c r="D1040" s="12">
        <v>0.73799999999999999</v>
      </c>
      <c r="E1040" s="12">
        <v>0.72799999999999998</v>
      </c>
      <c r="F1040" s="12">
        <v>0.66100000000000003</v>
      </c>
      <c r="G1040" s="12">
        <v>45556.58</v>
      </c>
      <c r="H1040" s="13">
        <v>15</v>
      </c>
    </row>
    <row r="1041" spans="1:8" x14ac:dyDescent="0.25">
      <c r="A1041" s="8" t="s">
        <v>1068</v>
      </c>
      <c r="B1041" s="9" t="s">
        <v>49</v>
      </c>
      <c r="C1041" s="9">
        <v>3552</v>
      </c>
      <c r="D1041" s="9">
        <v>0.622</v>
      </c>
      <c r="E1041" s="9">
        <v>0.628</v>
      </c>
      <c r="F1041" s="9">
        <v>0.50900000000000001</v>
      </c>
      <c r="G1041" s="9">
        <v>8612.32</v>
      </c>
      <c r="H1041" s="10">
        <v>9</v>
      </c>
    </row>
    <row r="1042" spans="1:8" x14ac:dyDescent="0.25">
      <c r="A1042" s="11" t="s">
        <v>1069</v>
      </c>
      <c r="B1042" s="12" t="s">
        <v>24</v>
      </c>
      <c r="C1042" s="12">
        <v>1706</v>
      </c>
      <c r="D1042" s="12">
        <v>0.63200000000000001</v>
      </c>
      <c r="E1042" s="12">
        <v>0.64500000000000002</v>
      </c>
      <c r="F1042" s="12">
        <v>0.50800000000000001</v>
      </c>
      <c r="G1042" s="12">
        <v>9656.9699999999993</v>
      </c>
      <c r="H1042" s="13">
        <v>8</v>
      </c>
    </row>
    <row r="1043" spans="1:8" x14ac:dyDescent="0.25">
      <c r="A1043" s="8" t="s">
        <v>1070</v>
      </c>
      <c r="B1043" s="9" t="s">
        <v>22</v>
      </c>
      <c r="C1043" s="9">
        <v>1574</v>
      </c>
      <c r="D1043" s="9">
        <v>0.72</v>
      </c>
      <c r="E1043" s="9">
        <v>0.71099999999999997</v>
      </c>
      <c r="F1043" s="9">
        <v>0.623</v>
      </c>
      <c r="G1043" s="9">
        <v>26537.52</v>
      </c>
      <c r="H1043" s="10">
        <v>54</v>
      </c>
    </row>
    <row r="1044" spans="1:8" x14ac:dyDescent="0.25">
      <c r="A1044" s="11" t="s">
        <v>1071</v>
      </c>
      <c r="B1044" s="12" t="s">
        <v>87</v>
      </c>
      <c r="C1044" s="12">
        <v>2402</v>
      </c>
      <c r="D1044" s="12">
        <v>0.68200000000000005</v>
      </c>
      <c r="E1044" s="12">
        <v>0.64400000000000002</v>
      </c>
      <c r="F1044" s="12">
        <v>0.621</v>
      </c>
      <c r="G1044" s="12">
        <v>12923.12</v>
      </c>
      <c r="H1044" s="13">
        <v>38</v>
      </c>
    </row>
    <row r="1045" spans="1:8" x14ac:dyDescent="0.25">
      <c r="A1045" s="8" t="s">
        <v>1072</v>
      </c>
      <c r="B1045" s="9" t="s">
        <v>7</v>
      </c>
      <c r="C1045" s="9">
        <v>1801</v>
      </c>
      <c r="D1045" s="9">
        <v>0.78500000000000003</v>
      </c>
      <c r="E1045" s="9">
        <v>0.76900000000000002</v>
      </c>
      <c r="F1045" s="9">
        <v>0.72</v>
      </c>
      <c r="G1045" s="9">
        <v>14456.43</v>
      </c>
      <c r="H1045" s="10">
        <v>46</v>
      </c>
    </row>
    <row r="1046" spans="1:8" x14ac:dyDescent="0.25">
      <c r="A1046" s="11" t="s">
        <v>1073</v>
      </c>
      <c r="B1046" s="12" t="s">
        <v>16</v>
      </c>
      <c r="C1046" s="12">
        <v>258</v>
      </c>
      <c r="D1046" s="12">
        <v>0.74</v>
      </c>
      <c r="E1046" s="12">
        <v>0.74099999999999999</v>
      </c>
      <c r="F1046" s="12">
        <v>0.61899999999999999</v>
      </c>
      <c r="G1046" s="12">
        <v>18178.82</v>
      </c>
      <c r="H1046" s="13">
        <v>6</v>
      </c>
    </row>
    <row r="1047" spans="1:8" x14ac:dyDescent="0.25">
      <c r="A1047" s="8" t="s">
        <v>1074</v>
      </c>
      <c r="B1047" s="9" t="s">
        <v>33</v>
      </c>
      <c r="C1047" s="9">
        <v>1008</v>
      </c>
      <c r="D1047" s="9">
        <v>0.69</v>
      </c>
      <c r="E1047" s="9">
        <v>0.71</v>
      </c>
      <c r="F1047" s="9">
        <v>0.55300000000000005</v>
      </c>
      <c r="G1047" s="9">
        <v>28048.9</v>
      </c>
      <c r="H1047" s="10">
        <v>16</v>
      </c>
    </row>
    <row r="1048" spans="1:8" x14ac:dyDescent="0.25">
      <c r="A1048" s="11" t="s">
        <v>1075</v>
      </c>
      <c r="B1048" s="12" t="s">
        <v>39</v>
      </c>
      <c r="C1048" s="12">
        <v>5108</v>
      </c>
      <c r="D1048" s="12">
        <v>0.61399999999999999</v>
      </c>
      <c r="E1048" s="12">
        <v>0.60399999999999998</v>
      </c>
      <c r="F1048" s="12">
        <v>0.48099999999999998</v>
      </c>
      <c r="G1048" s="12">
        <v>13027.29</v>
      </c>
      <c r="H1048" s="13">
        <v>47</v>
      </c>
    </row>
    <row r="1049" spans="1:8" x14ac:dyDescent="0.25">
      <c r="A1049" s="8" t="s">
        <v>1076</v>
      </c>
      <c r="B1049" s="9" t="s">
        <v>53</v>
      </c>
      <c r="C1049" s="9">
        <v>1489</v>
      </c>
      <c r="D1049" s="9">
        <v>0.71</v>
      </c>
      <c r="E1049" s="9">
        <v>0.71799999999999997</v>
      </c>
      <c r="F1049" s="9">
        <v>0.59499999999999997</v>
      </c>
      <c r="G1049" s="9">
        <v>20781.89</v>
      </c>
      <c r="H1049" s="10">
        <v>13</v>
      </c>
    </row>
    <row r="1050" spans="1:8" x14ac:dyDescent="0.25">
      <c r="A1050" s="11" t="s">
        <v>1077</v>
      </c>
      <c r="B1050" s="12" t="s">
        <v>87</v>
      </c>
      <c r="C1050" s="12">
        <v>1235</v>
      </c>
      <c r="D1050" s="12">
        <v>0.626</v>
      </c>
      <c r="E1050" s="12">
        <v>0.58699999999999997</v>
      </c>
      <c r="F1050" s="12">
        <v>0.54600000000000004</v>
      </c>
      <c r="G1050" s="12">
        <v>8014.17</v>
      </c>
      <c r="H1050" s="13">
        <v>7</v>
      </c>
    </row>
    <row r="1051" spans="1:8" x14ac:dyDescent="0.25">
      <c r="A1051" s="8" t="s">
        <v>1078</v>
      </c>
      <c r="B1051" s="9" t="s">
        <v>16</v>
      </c>
      <c r="C1051" s="9">
        <v>699</v>
      </c>
      <c r="D1051" s="9">
        <v>0.71299999999999997</v>
      </c>
      <c r="E1051" s="9">
        <v>0.69199999999999995</v>
      </c>
      <c r="F1051" s="9">
        <v>0.61799999999999999</v>
      </c>
      <c r="G1051" s="9">
        <v>19262.599999999999</v>
      </c>
      <c r="H1051" s="10">
        <v>19</v>
      </c>
    </row>
    <row r="1052" spans="1:8" x14ac:dyDescent="0.25">
      <c r="A1052" s="11" t="s">
        <v>1079</v>
      </c>
      <c r="B1052" s="12" t="s">
        <v>22</v>
      </c>
      <c r="C1052" s="12">
        <v>327</v>
      </c>
      <c r="D1052" s="12">
        <v>0.69</v>
      </c>
      <c r="E1052" s="12">
        <v>0.69599999999999995</v>
      </c>
      <c r="F1052" s="12">
        <v>0.56899999999999995</v>
      </c>
      <c r="G1052" s="12">
        <v>19017.93</v>
      </c>
      <c r="H1052" s="13">
        <v>6</v>
      </c>
    </row>
    <row r="1053" spans="1:8" x14ac:dyDescent="0.25">
      <c r="A1053" s="8" t="s">
        <v>1080</v>
      </c>
      <c r="B1053" s="9" t="s">
        <v>87</v>
      </c>
      <c r="C1053" s="9">
        <v>8704</v>
      </c>
      <c r="D1053" s="9">
        <v>0.624</v>
      </c>
      <c r="E1053" s="9">
        <v>0.59499999999999997</v>
      </c>
      <c r="F1053" s="9">
        <v>0.54300000000000004</v>
      </c>
      <c r="G1053" s="9">
        <v>10276.68</v>
      </c>
      <c r="H1053" s="10">
        <v>121</v>
      </c>
    </row>
    <row r="1054" spans="1:8" x14ac:dyDescent="0.25">
      <c r="A1054" s="11" t="s">
        <v>1081</v>
      </c>
      <c r="B1054" s="12" t="s">
        <v>10</v>
      </c>
      <c r="C1054" s="12">
        <v>808</v>
      </c>
      <c r="D1054" s="12">
        <v>0.69599999999999995</v>
      </c>
      <c r="E1054" s="12">
        <v>0.68300000000000005</v>
      </c>
      <c r="F1054" s="12">
        <v>0.60799999999999998</v>
      </c>
      <c r="G1054" s="12">
        <v>25480.86</v>
      </c>
      <c r="H1054" s="13">
        <v>7</v>
      </c>
    </row>
    <row r="1055" spans="1:8" x14ac:dyDescent="0.25">
      <c r="A1055" s="8" t="s">
        <v>1082</v>
      </c>
      <c r="B1055" s="9" t="s">
        <v>24</v>
      </c>
      <c r="C1055" s="9">
        <v>985</v>
      </c>
      <c r="D1055" s="9">
        <v>0.627</v>
      </c>
      <c r="E1055" s="9">
        <v>0.63600000000000001</v>
      </c>
      <c r="F1055" s="9">
        <v>0.51600000000000001</v>
      </c>
      <c r="G1055" s="9">
        <v>20473.3</v>
      </c>
      <c r="H1055" s="10">
        <v>22</v>
      </c>
    </row>
    <row r="1056" spans="1:8" x14ac:dyDescent="0.25">
      <c r="A1056" s="11" t="s">
        <v>1083</v>
      </c>
      <c r="B1056" s="12" t="s">
        <v>53</v>
      </c>
      <c r="C1056" s="12">
        <v>2631</v>
      </c>
      <c r="D1056" s="12">
        <v>0.7</v>
      </c>
      <c r="E1056" s="12">
        <v>0.71499999999999997</v>
      </c>
      <c r="F1056" s="12">
        <v>0.59699999999999998</v>
      </c>
      <c r="G1056" s="12">
        <v>28749.51</v>
      </c>
      <c r="H1056" s="13">
        <v>26</v>
      </c>
    </row>
    <row r="1057" spans="1:8" x14ac:dyDescent="0.25">
      <c r="A1057" s="8" t="s">
        <v>1084</v>
      </c>
      <c r="B1057" s="9" t="s">
        <v>82</v>
      </c>
      <c r="C1057" s="9">
        <v>2322</v>
      </c>
      <c r="D1057" s="9">
        <v>0.56899999999999995</v>
      </c>
      <c r="E1057" s="9">
        <v>0.56299999999999994</v>
      </c>
      <c r="F1057" s="9">
        <v>0.46100000000000002</v>
      </c>
      <c r="G1057" s="9">
        <v>10561.14</v>
      </c>
      <c r="H1057" s="10">
        <v>32</v>
      </c>
    </row>
    <row r="1058" spans="1:8" x14ac:dyDescent="0.25">
      <c r="A1058" s="11" t="s">
        <v>1085</v>
      </c>
      <c r="B1058" s="12" t="s">
        <v>53</v>
      </c>
      <c r="C1058" s="12">
        <v>1537</v>
      </c>
      <c r="D1058" s="12">
        <v>0.70299999999999996</v>
      </c>
      <c r="E1058" s="12">
        <v>0.71899999999999997</v>
      </c>
      <c r="F1058" s="12">
        <v>0.57899999999999996</v>
      </c>
      <c r="G1058" s="12">
        <v>24575.119999999999</v>
      </c>
      <c r="H1058" s="13">
        <v>16</v>
      </c>
    </row>
    <row r="1059" spans="1:8" x14ac:dyDescent="0.25">
      <c r="A1059" s="8" t="s">
        <v>1086</v>
      </c>
      <c r="B1059" s="9" t="s">
        <v>16</v>
      </c>
      <c r="C1059" s="9">
        <v>291</v>
      </c>
      <c r="D1059" s="9">
        <v>0.66</v>
      </c>
      <c r="E1059" s="9">
        <v>0.66200000000000003</v>
      </c>
      <c r="F1059" s="9">
        <v>0.50700000000000001</v>
      </c>
      <c r="G1059" s="9">
        <v>12962.25</v>
      </c>
      <c r="H1059" s="10">
        <v>4</v>
      </c>
    </row>
    <row r="1060" spans="1:8" x14ac:dyDescent="0.25">
      <c r="A1060" s="11" t="s">
        <v>1087</v>
      </c>
      <c r="B1060" s="12" t="s">
        <v>14</v>
      </c>
      <c r="C1060" s="12">
        <v>850</v>
      </c>
      <c r="D1060" s="12">
        <v>0.8</v>
      </c>
      <c r="E1060" s="12">
        <v>0.83499999999999996</v>
      </c>
      <c r="F1060" s="12">
        <v>0.72399999999999998</v>
      </c>
      <c r="G1060" s="12">
        <v>72125.210000000006</v>
      </c>
      <c r="H1060" s="13">
        <v>48</v>
      </c>
    </row>
    <row r="1061" spans="1:8" x14ac:dyDescent="0.25">
      <c r="A1061" s="8" t="s">
        <v>1088</v>
      </c>
      <c r="B1061" s="9" t="s">
        <v>22</v>
      </c>
      <c r="C1061" s="9">
        <v>309</v>
      </c>
      <c r="D1061" s="9">
        <v>0.70599999999999996</v>
      </c>
      <c r="E1061" s="9">
        <v>0.68400000000000005</v>
      </c>
      <c r="F1061" s="9">
        <v>0.64100000000000001</v>
      </c>
      <c r="G1061" s="9">
        <v>24040.05</v>
      </c>
      <c r="H1061" s="10">
        <v>7</v>
      </c>
    </row>
    <row r="1062" spans="1:8" x14ac:dyDescent="0.25">
      <c r="A1062" s="11" t="s">
        <v>1089</v>
      </c>
      <c r="B1062" s="12" t="s">
        <v>22</v>
      </c>
      <c r="C1062" s="12">
        <v>825</v>
      </c>
      <c r="D1062" s="12">
        <v>0.61799999999999999</v>
      </c>
      <c r="E1062" s="12">
        <v>0.65</v>
      </c>
      <c r="F1062" s="12">
        <v>0.46100000000000002</v>
      </c>
      <c r="G1062" s="12">
        <v>21269.62</v>
      </c>
      <c r="H1062" s="13">
        <v>25</v>
      </c>
    </row>
    <row r="1063" spans="1:8" x14ac:dyDescent="0.25">
      <c r="A1063" s="8" t="s">
        <v>1090</v>
      </c>
      <c r="B1063" s="9" t="s">
        <v>31</v>
      </c>
      <c r="C1063" s="9">
        <v>3666</v>
      </c>
      <c r="D1063" s="9">
        <v>0.65900000000000003</v>
      </c>
      <c r="E1063" s="9">
        <v>0.59199999999999997</v>
      </c>
      <c r="F1063" s="9">
        <v>0.624</v>
      </c>
      <c r="G1063" s="9">
        <v>11316.65</v>
      </c>
      <c r="H1063" s="10">
        <v>75</v>
      </c>
    </row>
    <row r="1064" spans="1:8" x14ac:dyDescent="0.25">
      <c r="A1064" s="11" t="s">
        <v>1091</v>
      </c>
      <c r="B1064" s="12" t="s">
        <v>29</v>
      </c>
      <c r="C1064" s="12">
        <v>496</v>
      </c>
      <c r="D1064" s="12">
        <v>0.67</v>
      </c>
      <c r="E1064" s="12">
        <v>0.64700000000000002</v>
      </c>
      <c r="F1064" s="12">
        <v>0.58699999999999997</v>
      </c>
      <c r="G1064" s="12">
        <v>17891.330000000002</v>
      </c>
      <c r="H1064" s="13">
        <v>8</v>
      </c>
    </row>
    <row r="1065" spans="1:8" x14ac:dyDescent="0.25">
      <c r="A1065" s="8" t="s">
        <v>1092</v>
      </c>
      <c r="B1065" s="9" t="s">
        <v>7</v>
      </c>
      <c r="C1065" s="9">
        <v>465</v>
      </c>
      <c r="D1065" s="9">
        <v>0.77200000000000002</v>
      </c>
      <c r="E1065" s="9">
        <v>0.73799999999999999</v>
      </c>
      <c r="F1065" s="9">
        <v>0.73899999999999999</v>
      </c>
      <c r="G1065" s="9">
        <v>27770.45</v>
      </c>
      <c r="H1065" s="10">
        <v>7</v>
      </c>
    </row>
    <row r="1066" spans="1:8" x14ac:dyDescent="0.25">
      <c r="A1066" s="11" t="s">
        <v>1093</v>
      </c>
      <c r="B1066" s="12" t="s">
        <v>7</v>
      </c>
      <c r="C1066" s="12">
        <v>408</v>
      </c>
      <c r="D1066" s="12">
        <v>0.72299999999999998</v>
      </c>
      <c r="E1066" s="12">
        <v>0.69599999999999995</v>
      </c>
      <c r="F1066" s="12">
        <v>0.64400000000000002</v>
      </c>
      <c r="G1066" s="12">
        <v>21669.79</v>
      </c>
      <c r="H1066" s="13">
        <v>6</v>
      </c>
    </row>
    <row r="1067" spans="1:8" x14ac:dyDescent="0.25">
      <c r="A1067" s="8" t="s">
        <v>1094</v>
      </c>
      <c r="B1067" s="9" t="s">
        <v>16</v>
      </c>
      <c r="C1067" s="9">
        <v>983</v>
      </c>
      <c r="D1067" s="9">
        <v>0.73199999999999998</v>
      </c>
      <c r="E1067" s="9">
        <v>0.72599999999999998</v>
      </c>
      <c r="F1067" s="9">
        <v>0.61899999999999999</v>
      </c>
      <c r="G1067" s="9">
        <v>52118.86</v>
      </c>
      <c r="H1067" s="10">
        <v>16</v>
      </c>
    </row>
    <row r="1068" spans="1:8" x14ac:dyDescent="0.25">
      <c r="A1068" s="11" t="s">
        <v>1095</v>
      </c>
      <c r="B1068" s="12" t="s">
        <v>31</v>
      </c>
      <c r="C1068" s="12">
        <v>506</v>
      </c>
      <c r="D1068" s="12">
        <v>0.60399999999999998</v>
      </c>
      <c r="E1068" s="12">
        <v>0.55100000000000005</v>
      </c>
      <c r="F1068" s="12">
        <v>0.53600000000000003</v>
      </c>
      <c r="G1068" s="12">
        <v>16122.52</v>
      </c>
      <c r="H1068" s="13">
        <v>2</v>
      </c>
    </row>
    <row r="1069" spans="1:8" x14ac:dyDescent="0.25">
      <c r="A1069" s="8" t="s">
        <v>1096</v>
      </c>
      <c r="B1069" s="9" t="s">
        <v>10</v>
      </c>
      <c r="C1069" s="9">
        <v>1419</v>
      </c>
      <c r="D1069" s="9">
        <v>0.73699999999999999</v>
      </c>
      <c r="E1069" s="9">
        <v>0.73499999999999999</v>
      </c>
      <c r="F1069" s="9">
        <v>0.65200000000000002</v>
      </c>
      <c r="G1069" s="9">
        <v>118552.79</v>
      </c>
      <c r="H1069" s="10">
        <v>23</v>
      </c>
    </row>
    <row r="1070" spans="1:8" x14ac:dyDescent="0.25">
      <c r="A1070" s="11" t="s">
        <v>1097</v>
      </c>
      <c r="B1070" s="12" t="s">
        <v>33</v>
      </c>
      <c r="C1070" s="12">
        <v>1290</v>
      </c>
      <c r="D1070" s="12">
        <v>0.74</v>
      </c>
      <c r="E1070" s="12">
        <v>0.71899999999999997</v>
      </c>
      <c r="F1070" s="12">
        <v>0.65</v>
      </c>
      <c r="G1070" s="12">
        <v>25487.599999999999</v>
      </c>
      <c r="H1070" s="13">
        <v>27</v>
      </c>
    </row>
    <row r="1071" spans="1:8" x14ac:dyDescent="0.25">
      <c r="A1071" s="8" t="s">
        <v>1098</v>
      </c>
      <c r="B1071" s="9" t="s">
        <v>16</v>
      </c>
      <c r="C1071" s="9">
        <v>461</v>
      </c>
      <c r="D1071" s="9">
        <v>0.68400000000000005</v>
      </c>
      <c r="E1071" s="9">
        <v>0.67300000000000004</v>
      </c>
      <c r="F1071" s="9">
        <v>0.56399999999999995</v>
      </c>
      <c r="G1071" s="9">
        <v>13670.46</v>
      </c>
      <c r="H1071" s="10">
        <v>6</v>
      </c>
    </row>
    <row r="1072" spans="1:8" x14ac:dyDescent="0.25">
      <c r="A1072" s="11" t="s">
        <v>1099</v>
      </c>
      <c r="B1072" s="12" t="s">
        <v>22</v>
      </c>
      <c r="C1072" s="12">
        <v>513</v>
      </c>
      <c r="D1072" s="12">
        <v>0.71499999999999997</v>
      </c>
      <c r="E1072" s="12">
        <v>0.71399999999999997</v>
      </c>
      <c r="F1072" s="12">
        <v>0.61499999999999999</v>
      </c>
      <c r="G1072" s="12">
        <v>54956.68</v>
      </c>
      <c r="H1072" s="13">
        <v>10</v>
      </c>
    </row>
    <row r="1073" spans="1:8" x14ac:dyDescent="0.25">
      <c r="A1073" s="8" t="s">
        <v>1100</v>
      </c>
      <c r="B1073" s="9" t="s">
        <v>7</v>
      </c>
      <c r="C1073" s="9">
        <v>249</v>
      </c>
      <c r="D1073" s="9">
        <v>0.74</v>
      </c>
      <c r="E1073" s="9">
        <v>0.68</v>
      </c>
      <c r="F1073" s="9">
        <v>0.71899999999999997</v>
      </c>
      <c r="G1073" s="9">
        <v>13067.33</v>
      </c>
      <c r="H1073" s="10">
        <v>2</v>
      </c>
    </row>
    <row r="1074" spans="1:8" x14ac:dyDescent="0.25">
      <c r="A1074" s="11" t="s">
        <v>1101</v>
      </c>
      <c r="B1074" s="12" t="s">
        <v>22</v>
      </c>
      <c r="C1074" s="12">
        <v>340</v>
      </c>
      <c r="D1074" s="12">
        <v>0.69</v>
      </c>
      <c r="E1074" s="12">
        <v>0.67700000000000005</v>
      </c>
      <c r="F1074" s="12">
        <v>0.61599999999999999</v>
      </c>
      <c r="G1074" s="12">
        <v>56085.51</v>
      </c>
      <c r="H1074" s="13">
        <v>10</v>
      </c>
    </row>
    <row r="1075" spans="1:8" x14ac:dyDescent="0.25">
      <c r="A1075" s="8" t="s">
        <v>1102</v>
      </c>
      <c r="B1075" s="9" t="s">
        <v>7</v>
      </c>
      <c r="C1075" s="9">
        <v>424</v>
      </c>
      <c r="D1075" s="9">
        <v>0.72499999999999998</v>
      </c>
      <c r="E1075" s="9">
        <v>0.70399999999999996</v>
      </c>
      <c r="F1075" s="9">
        <v>0.66</v>
      </c>
      <c r="G1075" s="9">
        <v>26394.01</v>
      </c>
      <c r="H1075" s="10">
        <v>6</v>
      </c>
    </row>
    <row r="1076" spans="1:8" x14ac:dyDescent="0.25">
      <c r="A1076" s="11" t="s">
        <v>1103</v>
      </c>
      <c r="B1076" s="12" t="s">
        <v>29</v>
      </c>
      <c r="C1076" s="12">
        <v>1386</v>
      </c>
      <c r="D1076" s="12">
        <v>0.75</v>
      </c>
      <c r="E1076" s="12">
        <v>0.755</v>
      </c>
      <c r="F1076" s="12">
        <v>0.67</v>
      </c>
      <c r="G1076" s="12">
        <v>60604.23</v>
      </c>
      <c r="H1076" s="13">
        <v>29</v>
      </c>
    </row>
    <row r="1077" spans="1:8" x14ac:dyDescent="0.25">
      <c r="A1077" s="8" t="s">
        <v>1104</v>
      </c>
      <c r="B1077" s="9" t="s">
        <v>114</v>
      </c>
      <c r="C1077" s="9">
        <v>1624</v>
      </c>
      <c r="D1077" s="9">
        <v>0.66</v>
      </c>
      <c r="E1077" s="9">
        <v>0.629</v>
      </c>
      <c r="F1077" s="9">
        <v>0.59299999999999997</v>
      </c>
      <c r="G1077" s="9">
        <v>14321.19</v>
      </c>
      <c r="H1077" s="10">
        <v>11</v>
      </c>
    </row>
    <row r="1078" spans="1:8" x14ac:dyDescent="0.25">
      <c r="A1078" s="11" t="s">
        <v>1105</v>
      </c>
      <c r="B1078" s="12" t="s">
        <v>22</v>
      </c>
      <c r="C1078" s="12">
        <v>1169</v>
      </c>
      <c r="D1078" s="12">
        <v>0.72099999999999997</v>
      </c>
      <c r="E1078" s="12">
        <v>0.71099999999999997</v>
      </c>
      <c r="F1078" s="12">
        <v>0.64500000000000002</v>
      </c>
      <c r="G1078" s="12">
        <v>25990.45</v>
      </c>
      <c r="H1078" s="13">
        <v>23</v>
      </c>
    </row>
    <row r="1079" spans="1:8" x14ac:dyDescent="0.25">
      <c r="A1079" s="8" t="s">
        <v>1106</v>
      </c>
      <c r="B1079" s="9" t="s">
        <v>94</v>
      </c>
      <c r="C1079" s="9">
        <v>3329</v>
      </c>
      <c r="D1079" s="9">
        <v>0.63800000000000001</v>
      </c>
      <c r="E1079" s="9">
        <v>0.625</v>
      </c>
      <c r="F1079" s="9">
        <v>0.52300000000000002</v>
      </c>
      <c r="G1079" s="9">
        <v>9785.07</v>
      </c>
      <c r="H1079" s="10">
        <v>38</v>
      </c>
    </row>
    <row r="1080" spans="1:8" x14ac:dyDescent="0.25">
      <c r="A1080" s="11" t="s">
        <v>1107</v>
      </c>
      <c r="B1080" s="12" t="s">
        <v>7</v>
      </c>
      <c r="C1080" s="12">
        <v>77</v>
      </c>
      <c r="D1080" s="12">
        <v>0.75</v>
      </c>
      <c r="E1080" s="12">
        <v>0.69699999999999995</v>
      </c>
      <c r="F1080" s="12">
        <v>0.69899999999999995</v>
      </c>
      <c r="G1080" s="12">
        <v>25374.17</v>
      </c>
      <c r="H1080" s="13">
        <v>1</v>
      </c>
    </row>
    <row r="1081" spans="1:8" x14ac:dyDescent="0.25">
      <c r="A1081" s="8" t="s">
        <v>1108</v>
      </c>
      <c r="B1081" s="9" t="s">
        <v>24</v>
      </c>
      <c r="C1081" s="9">
        <v>461</v>
      </c>
      <c r="D1081" s="9">
        <v>0.56999999999999995</v>
      </c>
      <c r="E1081" s="9">
        <v>0.56499999999999995</v>
      </c>
      <c r="F1081" s="9">
        <v>0.42499999999999999</v>
      </c>
      <c r="G1081" s="9">
        <v>9913.2099999999991</v>
      </c>
      <c r="H1081" s="10">
        <v>4</v>
      </c>
    </row>
    <row r="1082" spans="1:8" x14ac:dyDescent="0.25">
      <c r="A1082" s="11" t="s">
        <v>1109</v>
      </c>
      <c r="B1082" s="12" t="s">
        <v>53</v>
      </c>
      <c r="C1082" s="12">
        <v>1032</v>
      </c>
      <c r="D1082" s="12">
        <v>0.71</v>
      </c>
      <c r="E1082" s="12">
        <v>0.69799999999999995</v>
      </c>
      <c r="F1082" s="12">
        <v>0.60599999999999998</v>
      </c>
      <c r="G1082" s="12">
        <v>33791.65</v>
      </c>
      <c r="H1082" s="13">
        <v>11</v>
      </c>
    </row>
    <row r="1083" spans="1:8" x14ac:dyDescent="0.25">
      <c r="A1083" s="8" t="s">
        <v>1110</v>
      </c>
      <c r="B1083" s="9" t="s">
        <v>7</v>
      </c>
      <c r="C1083" s="9">
        <v>221</v>
      </c>
      <c r="D1083" s="9">
        <v>0.75800000000000001</v>
      </c>
      <c r="E1083" s="9">
        <v>0.746</v>
      </c>
      <c r="F1083" s="9">
        <v>0.68</v>
      </c>
      <c r="G1083" s="9">
        <v>28412.16</v>
      </c>
      <c r="H1083" s="10">
        <v>8</v>
      </c>
    </row>
    <row r="1084" spans="1:8" x14ac:dyDescent="0.25">
      <c r="A1084" s="11" t="s">
        <v>1111</v>
      </c>
      <c r="B1084" s="12" t="s">
        <v>24</v>
      </c>
      <c r="C1084" s="12">
        <v>901</v>
      </c>
      <c r="D1084" s="12">
        <v>0.66</v>
      </c>
      <c r="E1084" s="12">
        <v>0.629</v>
      </c>
      <c r="F1084" s="12">
        <v>0.57299999999999995</v>
      </c>
      <c r="G1084" s="12">
        <v>9419.42</v>
      </c>
      <c r="H1084" s="13">
        <v>10</v>
      </c>
    </row>
    <row r="1085" spans="1:8" x14ac:dyDescent="0.25">
      <c r="A1085" s="8" t="s">
        <v>1112</v>
      </c>
      <c r="B1085" s="9" t="s">
        <v>19</v>
      </c>
      <c r="C1085" s="9">
        <v>1551</v>
      </c>
      <c r="D1085" s="9">
        <v>0.623</v>
      </c>
      <c r="E1085" s="9">
        <v>0.58099999999999996</v>
      </c>
      <c r="F1085" s="9">
        <v>0.53900000000000003</v>
      </c>
      <c r="G1085" s="9">
        <v>11041.04</v>
      </c>
      <c r="H1085" s="10">
        <v>16</v>
      </c>
    </row>
    <row r="1086" spans="1:8" x14ac:dyDescent="0.25">
      <c r="A1086" s="11" t="s">
        <v>1113</v>
      </c>
      <c r="B1086" s="12" t="s">
        <v>19</v>
      </c>
      <c r="C1086" s="12">
        <v>2160</v>
      </c>
      <c r="D1086" s="12">
        <v>0.60199999999999998</v>
      </c>
      <c r="E1086" s="12">
        <v>0.59499999999999997</v>
      </c>
      <c r="F1086" s="12">
        <v>0.51600000000000001</v>
      </c>
      <c r="G1086" s="12">
        <v>8792.94</v>
      </c>
      <c r="H1086" s="13">
        <v>13</v>
      </c>
    </row>
    <row r="1087" spans="1:8" x14ac:dyDescent="0.25">
      <c r="A1087" s="8" t="s">
        <v>1114</v>
      </c>
      <c r="B1087" s="9" t="s">
        <v>24</v>
      </c>
      <c r="C1087" s="9">
        <v>891</v>
      </c>
      <c r="D1087" s="9">
        <v>0.64700000000000002</v>
      </c>
      <c r="E1087" s="9">
        <v>0.61499999999999999</v>
      </c>
      <c r="F1087" s="9">
        <v>0.57699999999999996</v>
      </c>
      <c r="G1087" s="9">
        <v>14941.95</v>
      </c>
      <c r="H1087" s="10">
        <v>8</v>
      </c>
    </row>
    <row r="1088" spans="1:8" x14ac:dyDescent="0.25">
      <c r="A1088" s="11" t="s">
        <v>1115</v>
      </c>
      <c r="B1088" s="12" t="s">
        <v>22</v>
      </c>
      <c r="C1088" s="12">
        <v>364</v>
      </c>
      <c r="D1088" s="12">
        <v>0.7</v>
      </c>
      <c r="E1088" s="12">
        <v>0.70399999999999996</v>
      </c>
      <c r="F1088" s="12">
        <v>0.60699999999999998</v>
      </c>
      <c r="G1088" s="12">
        <v>32119.07</v>
      </c>
      <c r="H1088" s="13">
        <v>8</v>
      </c>
    </row>
    <row r="1089" spans="1:8" x14ac:dyDescent="0.25">
      <c r="A1089" s="8" t="s">
        <v>1116</v>
      </c>
      <c r="B1089" s="9" t="s">
        <v>148</v>
      </c>
      <c r="C1089" s="9">
        <v>822</v>
      </c>
      <c r="D1089" s="9">
        <v>0.68500000000000005</v>
      </c>
      <c r="E1089" s="9">
        <v>0.67600000000000005</v>
      </c>
      <c r="F1089" s="9">
        <v>0.58399999999999996</v>
      </c>
      <c r="G1089" s="9">
        <v>16410.55</v>
      </c>
      <c r="H1089" s="10">
        <v>5</v>
      </c>
    </row>
    <row r="1090" spans="1:8" x14ac:dyDescent="0.25">
      <c r="A1090" s="11" t="s">
        <v>1117</v>
      </c>
      <c r="B1090" s="12" t="s">
        <v>33</v>
      </c>
      <c r="C1090" s="12">
        <v>826</v>
      </c>
      <c r="D1090" s="12">
        <v>0.72</v>
      </c>
      <c r="E1090" s="12">
        <v>0.68600000000000005</v>
      </c>
      <c r="F1090" s="12">
        <v>0.66600000000000004</v>
      </c>
      <c r="G1090" s="12">
        <v>20751.849999999999</v>
      </c>
      <c r="H1090" s="13">
        <v>20</v>
      </c>
    </row>
    <row r="1091" spans="1:8" x14ac:dyDescent="0.25">
      <c r="A1091" s="8" t="s">
        <v>1118</v>
      </c>
      <c r="B1091" s="9" t="s">
        <v>29</v>
      </c>
      <c r="C1091" s="9">
        <v>1762</v>
      </c>
      <c r="D1091" s="9">
        <v>0.75800000000000001</v>
      </c>
      <c r="E1091" s="9">
        <v>0.77300000000000002</v>
      </c>
      <c r="F1091" s="9">
        <v>0.67300000000000004</v>
      </c>
      <c r="G1091" s="9">
        <v>71101.06</v>
      </c>
      <c r="H1091" s="10">
        <v>41</v>
      </c>
    </row>
    <row r="1092" spans="1:8" x14ac:dyDescent="0.25">
      <c r="A1092" s="11" t="s">
        <v>1119</v>
      </c>
      <c r="B1092" s="12" t="s">
        <v>275</v>
      </c>
      <c r="C1092" s="12">
        <v>4210</v>
      </c>
      <c r="D1092" s="12">
        <v>0.66400000000000003</v>
      </c>
      <c r="E1092" s="12">
        <v>0.64800000000000002</v>
      </c>
      <c r="F1092" s="12">
        <v>0.58199999999999996</v>
      </c>
      <c r="G1092" s="12">
        <v>13263.8</v>
      </c>
      <c r="H1092" s="13">
        <v>161</v>
      </c>
    </row>
    <row r="1093" spans="1:8" x14ac:dyDescent="0.25">
      <c r="A1093" s="8" t="s">
        <v>1120</v>
      </c>
      <c r="B1093" s="9" t="s">
        <v>114</v>
      </c>
      <c r="C1093" s="9">
        <v>3410</v>
      </c>
      <c r="D1093" s="9">
        <v>0.64700000000000002</v>
      </c>
      <c r="E1093" s="9">
        <v>0.627</v>
      </c>
      <c r="F1093" s="9">
        <v>0.55200000000000005</v>
      </c>
      <c r="G1093" s="9">
        <v>21761.11</v>
      </c>
      <c r="H1093" s="10">
        <v>17</v>
      </c>
    </row>
    <row r="1094" spans="1:8" x14ac:dyDescent="0.25">
      <c r="A1094" s="11" t="s">
        <v>1121</v>
      </c>
      <c r="B1094" s="12" t="s">
        <v>7</v>
      </c>
      <c r="C1094" s="12">
        <v>205</v>
      </c>
      <c r="D1094" s="12">
        <v>0.71</v>
      </c>
      <c r="E1094" s="12">
        <v>0.68400000000000005</v>
      </c>
      <c r="F1094" s="12">
        <v>0.63400000000000001</v>
      </c>
      <c r="G1094" s="12">
        <v>17968.98</v>
      </c>
      <c r="H1094" s="13">
        <v>4</v>
      </c>
    </row>
    <row r="1095" spans="1:8" x14ac:dyDescent="0.25">
      <c r="A1095" s="8" t="s">
        <v>927</v>
      </c>
      <c r="B1095" s="9" t="s">
        <v>33</v>
      </c>
      <c r="C1095" s="9">
        <v>777</v>
      </c>
      <c r="D1095" s="9">
        <v>0.72</v>
      </c>
      <c r="E1095" s="9">
        <v>0.75600000000000001</v>
      </c>
      <c r="F1095" s="9">
        <v>0.59899999999999998</v>
      </c>
      <c r="G1095" s="9">
        <v>121806.46</v>
      </c>
      <c r="H1095" s="10">
        <v>13</v>
      </c>
    </row>
    <row r="1096" spans="1:8" x14ac:dyDescent="0.25">
      <c r="A1096" s="11" t="s">
        <v>1122</v>
      </c>
      <c r="B1096" s="12" t="s">
        <v>87</v>
      </c>
      <c r="C1096" s="12">
        <v>2258</v>
      </c>
      <c r="D1096" s="12">
        <v>0.58899999999999997</v>
      </c>
      <c r="E1096" s="12">
        <v>0.56100000000000005</v>
      </c>
      <c r="F1096" s="12">
        <v>0.502</v>
      </c>
      <c r="G1096" s="12">
        <v>7309.94</v>
      </c>
      <c r="H1096" s="13">
        <v>9</v>
      </c>
    </row>
    <row r="1097" spans="1:8" x14ac:dyDescent="0.25">
      <c r="A1097" s="8" t="s">
        <v>1123</v>
      </c>
      <c r="B1097" s="9" t="s">
        <v>7</v>
      </c>
      <c r="C1097" s="9">
        <v>831</v>
      </c>
      <c r="D1097" s="9">
        <v>0.7</v>
      </c>
      <c r="E1097" s="9">
        <v>0.67300000000000004</v>
      </c>
      <c r="F1097" s="9">
        <v>0.61699999999999999</v>
      </c>
      <c r="G1097" s="9">
        <v>14528.11</v>
      </c>
      <c r="H1097" s="10">
        <v>5</v>
      </c>
    </row>
    <row r="1098" spans="1:8" x14ac:dyDescent="0.25">
      <c r="A1098" s="11" t="s">
        <v>1124</v>
      </c>
      <c r="B1098" s="12" t="s">
        <v>24</v>
      </c>
      <c r="C1098" s="12">
        <v>1115</v>
      </c>
      <c r="D1098" s="12">
        <v>0.61099999999999999</v>
      </c>
      <c r="E1098" s="12">
        <v>0.60699999999999998</v>
      </c>
      <c r="F1098" s="12">
        <v>0.49</v>
      </c>
      <c r="G1098" s="12">
        <v>9992.19</v>
      </c>
      <c r="H1098" s="13">
        <v>6</v>
      </c>
    </row>
    <row r="1099" spans="1:8" x14ac:dyDescent="0.25">
      <c r="A1099" s="8" t="s">
        <v>1125</v>
      </c>
      <c r="B1099" s="9" t="s">
        <v>33</v>
      </c>
      <c r="C1099" s="9">
        <v>797</v>
      </c>
      <c r="D1099" s="9">
        <v>0.72099999999999997</v>
      </c>
      <c r="E1099" s="9">
        <v>0.72</v>
      </c>
      <c r="F1099" s="9">
        <v>0.59899999999999998</v>
      </c>
      <c r="G1099" s="9">
        <v>29862.240000000002</v>
      </c>
      <c r="H1099" s="10">
        <v>23</v>
      </c>
    </row>
    <row r="1100" spans="1:8" x14ac:dyDescent="0.25">
      <c r="A1100" s="11" t="s">
        <v>1126</v>
      </c>
      <c r="B1100" s="12" t="s">
        <v>22</v>
      </c>
      <c r="C1100" s="12">
        <v>1336</v>
      </c>
      <c r="D1100" s="12">
        <v>0.68</v>
      </c>
      <c r="E1100" s="12">
        <v>0.66400000000000003</v>
      </c>
      <c r="F1100" s="12">
        <v>0.57699999999999996</v>
      </c>
      <c r="G1100" s="12">
        <v>20371.89</v>
      </c>
      <c r="H1100" s="13">
        <v>91</v>
      </c>
    </row>
    <row r="1101" spans="1:8" x14ac:dyDescent="0.25">
      <c r="A1101" s="8" t="s">
        <v>1127</v>
      </c>
      <c r="B1101" s="9" t="s">
        <v>49</v>
      </c>
      <c r="C1101" s="9">
        <v>5567</v>
      </c>
      <c r="D1101" s="9">
        <v>0.628</v>
      </c>
      <c r="E1101" s="9">
        <v>0.57899999999999996</v>
      </c>
      <c r="F1101" s="9">
        <v>0.53700000000000003</v>
      </c>
      <c r="G1101" s="9">
        <v>8222.36</v>
      </c>
      <c r="H1101" s="10">
        <v>155</v>
      </c>
    </row>
    <row r="1102" spans="1:8" x14ac:dyDescent="0.25">
      <c r="A1102" s="11" t="s">
        <v>1128</v>
      </c>
      <c r="B1102" s="12" t="s">
        <v>33</v>
      </c>
      <c r="C1102" s="12">
        <v>878</v>
      </c>
      <c r="D1102" s="12">
        <v>0.69299999999999995</v>
      </c>
      <c r="E1102" s="12">
        <v>0.67800000000000005</v>
      </c>
      <c r="F1102" s="12">
        <v>0.60399999999999998</v>
      </c>
      <c r="G1102" s="12">
        <v>14120.17</v>
      </c>
      <c r="H1102" s="13">
        <v>26</v>
      </c>
    </row>
    <row r="1103" spans="1:8" x14ac:dyDescent="0.25">
      <c r="A1103" s="8" t="s">
        <v>1129</v>
      </c>
      <c r="B1103" s="9" t="s">
        <v>16</v>
      </c>
      <c r="C1103" s="9">
        <v>136</v>
      </c>
      <c r="D1103" s="9">
        <v>0.622</v>
      </c>
      <c r="E1103" s="9">
        <v>0.61099999999999999</v>
      </c>
      <c r="F1103" s="9">
        <v>0.501</v>
      </c>
      <c r="G1103" s="9">
        <v>10474.76</v>
      </c>
      <c r="H1103" s="10">
        <v>2</v>
      </c>
    </row>
    <row r="1104" spans="1:8" x14ac:dyDescent="0.25">
      <c r="A1104" s="11" t="s">
        <v>1130</v>
      </c>
      <c r="B1104" s="12" t="s">
        <v>49</v>
      </c>
      <c r="C1104" s="12">
        <v>1669</v>
      </c>
      <c r="D1104" s="12">
        <v>0.64200000000000002</v>
      </c>
      <c r="E1104" s="12">
        <v>0.65900000000000003</v>
      </c>
      <c r="F1104" s="12">
        <v>0.497</v>
      </c>
      <c r="G1104" s="12">
        <v>17706.580000000002</v>
      </c>
      <c r="H1104" s="13">
        <v>31</v>
      </c>
    </row>
    <row r="1105" spans="1:8" x14ac:dyDescent="0.25">
      <c r="A1105" s="8" t="s">
        <v>1131</v>
      </c>
      <c r="B1105" s="9" t="s">
        <v>22</v>
      </c>
      <c r="C1105" s="9">
        <v>292</v>
      </c>
      <c r="D1105" s="9">
        <v>0.72</v>
      </c>
      <c r="E1105" s="9">
        <v>0.72099999999999997</v>
      </c>
      <c r="F1105" s="9">
        <v>0.64400000000000002</v>
      </c>
      <c r="G1105" s="9">
        <v>58912.77</v>
      </c>
      <c r="H1105" s="10">
        <v>8</v>
      </c>
    </row>
    <row r="1106" spans="1:8" x14ac:dyDescent="0.25">
      <c r="A1106" s="11" t="s">
        <v>1132</v>
      </c>
      <c r="B1106" s="12" t="s">
        <v>59</v>
      </c>
      <c r="C1106" s="12">
        <v>279</v>
      </c>
      <c r="D1106" s="12">
        <v>0.78</v>
      </c>
      <c r="E1106" s="12">
        <v>0.753</v>
      </c>
      <c r="F1106" s="12">
        <v>0.73199999999999998</v>
      </c>
      <c r="G1106" s="12">
        <v>32847.65</v>
      </c>
      <c r="H1106" s="13">
        <v>11</v>
      </c>
    </row>
    <row r="1107" spans="1:8" x14ac:dyDescent="0.25">
      <c r="A1107" s="8" t="s">
        <v>1133</v>
      </c>
      <c r="B1107" s="9" t="s">
        <v>7</v>
      </c>
      <c r="C1107" s="9">
        <v>124</v>
      </c>
      <c r="D1107" s="9">
        <v>0.72699999999999998</v>
      </c>
      <c r="E1107" s="9">
        <v>0.67900000000000005</v>
      </c>
      <c r="F1107" s="9">
        <v>0.69799999999999995</v>
      </c>
      <c r="G1107" s="9">
        <v>14980.96</v>
      </c>
      <c r="H1107" s="10">
        <v>19</v>
      </c>
    </row>
    <row r="1108" spans="1:8" x14ac:dyDescent="0.25">
      <c r="A1108" s="11" t="s">
        <v>1134</v>
      </c>
      <c r="B1108" s="12" t="s">
        <v>118</v>
      </c>
      <c r="C1108" s="12">
        <v>8293</v>
      </c>
      <c r="D1108" s="12">
        <v>0.68700000000000006</v>
      </c>
      <c r="E1108" s="12">
        <v>0.65800000000000003</v>
      </c>
      <c r="F1108" s="12">
        <v>0.60399999999999998</v>
      </c>
      <c r="G1108" s="12">
        <v>12787.32</v>
      </c>
      <c r="H1108" s="13">
        <v>186</v>
      </c>
    </row>
    <row r="1109" spans="1:8" x14ac:dyDescent="0.25">
      <c r="A1109" s="8" t="s">
        <v>1135</v>
      </c>
      <c r="B1109" s="9" t="s">
        <v>87</v>
      </c>
      <c r="C1109" s="9">
        <v>1524</v>
      </c>
      <c r="D1109" s="9">
        <v>0.57999999999999996</v>
      </c>
      <c r="E1109" s="9">
        <v>0.54600000000000004</v>
      </c>
      <c r="F1109" s="9">
        <v>0.501</v>
      </c>
      <c r="G1109" s="9">
        <v>7448.61</v>
      </c>
      <c r="H1109" s="10">
        <v>10</v>
      </c>
    </row>
    <row r="1110" spans="1:8" x14ac:dyDescent="0.25">
      <c r="A1110" s="11" t="s">
        <v>1136</v>
      </c>
      <c r="B1110" s="12" t="s">
        <v>7</v>
      </c>
      <c r="C1110" s="12">
        <v>658</v>
      </c>
      <c r="D1110" s="12">
        <v>0.69499999999999995</v>
      </c>
      <c r="E1110" s="12">
        <v>0.70099999999999996</v>
      </c>
      <c r="F1110" s="12">
        <v>0.58299999999999996</v>
      </c>
      <c r="G1110" s="12">
        <v>34474.83</v>
      </c>
      <c r="H1110" s="13">
        <v>7</v>
      </c>
    </row>
    <row r="1111" spans="1:8" x14ac:dyDescent="0.25">
      <c r="A1111" s="8" t="s">
        <v>1137</v>
      </c>
      <c r="B1111" s="9" t="s">
        <v>33</v>
      </c>
      <c r="C1111" s="9">
        <v>667</v>
      </c>
      <c r="D1111" s="9">
        <v>0.70799999999999996</v>
      </c>
      <c r="E1111" s="9">
        <v>0.70599999999999996</v>
      </c>
      <c r="F1111" s="9">
        <v>0.625</v>
      </c>
      <c r="G1111" s="9">
        <v>23428.26</v>
      </c>
      <c r="H1111" s="10">
        <v>16</v>
      </c>
    </row>
    <row r="1112" spans="1:8" x14ac:dyDescent="0.25">
      <c r="A1112" s="11" t="s">
        <v>1138</v>
      </c>
      <c r="B1112" s="12" t="s">
        <v>49</v>
      </c>
      <c r="C1112" s="12">
        <v>2607</v>
      </c>
      <c r="D1112" s="12">
        <v>0.60199999999999998</v>
      </c>
      <c r="E1112" s="12">
        <v>0.60599999999999998</v>
      </c>
      <c r="F1112" s="12">
        <v>0.45700000000000002</v>
      </c>
      <c r="G1112" s="12">
        <v>10257.31</v>
      </c>
      <c r="H1112" s="13">
        <v>9</v>
      </c>
    </row>
    <row r="1113" spans="1:8" x14ac:dyDescent="0.25">
      <c r="A1113" s="8" t="s">
        <v>1139</v>
      </c>
      <c r="B1113" s="9" t="s">
        <v>87</v>
      </c>
      <c r="C1113" s="9">
        <v>3860</v>
      </c>
      <c r="D1113" s="9">
        <v>0.60599999999999998</v>
      </c>
      <c r="E1113" s="9">
        <v>0.58499999999999996</v>
      </c>
      <c r="F1113" s="9">
        <v>0.498</v>
      </c>
      <c r="G1113" s="9">
        <v>6941.9</v>
      </c>
      <c r="H1113" s="10">
        <v>17</v>
      </c>
    </row>
    <row r="1114" spans="1:8" x14ac:dyDescent="0.25">
      <c r="A1114" s="11" t="s">
        <v>1140</v>
      </c>
      <c r="B1114" s="12" t="s">
        <v>49</v>
      </c>
      <c r="C1114" s="12">
        <v>2421</v>
      </c>
      <c r="D1114" s="12">
        <v>0.60199999999999998</v>
      </c>
      <c r="E1114" s="12">
        <v>0.59099999999999997</v>
      </c>
      <c r="F1114" s="12">
        <v>0.47799999999999998</v>
      </c>
      <c r="G1114" s="12">
        <v>11044.68</v>
      </c>
      <c r="H1114" s="13">
        <v>4</v>
      </c>
    </row>
    <row r="1115" spans="1:8" x14ac:dyDescent="0.25">
      <c r="A1115" s="8" t="s">
        <v>1141</v>
      </c>
      <c r="B1115" s="9" t="s">
        <v>31</v>
      </c>
      <c r="C1115" s="9">
        <v>712</v>
      </c>
      <c r="D1115" s="9">
        <v>0.60799999999999998</v>
      </c>
      <c r="E1115" s="9">
        <v>0.55900000000000005</v>
      </c>
      <c r="F1115" s="9">
        <v>0.52500000000000002</v>
      </c>
      <c r="G1115" s="9">
        <v>7745.8</v>
      </c>
      <c r="H1115" s="10">
        <v>4</v>
      </c>
    </row>
    <row r="1116" spans="1:8" x14ac:dyDescent="0.25">
      <c r="A1116" s="11" t="s">
        <v>1142</v>
      </c>
      <c r="B1116" s="12" t="s">
        <v>114</v>
      </c>
      <c r="C1116" s="12">
        <v>2886</v>
      </c>
      <c r="D1116" s="12">
        <v>0.625</v>
      </c>
      <c r="E1116" s="12">
        <v>0.61299999999999999</v>
      </c>
      <c r="F1116" s="12">
        <v>0.51500000000000001</v>
      </c>
      <c r="G1116" s="12">
        <v>13548.27</v>
      </c>
      <c r="H1116" s="13">
        <v>98</v>
      </c>
    </row>
    <row r="1117" spans="1:8" x14ac:dyDescent="0.25">
      <c r="A1117" s="8" t="s">
        <v>1143</v>
      </c>
      <c r="B1117" s="9" t="s">
        <v>24</v>
      </c>
      <c r="C1117" s="9">
        <v>939</v>
      </c>
      <c r="D1117" s="9">
        <v>0.59099999999999997</v>
      </c>
      <c r="E1117" s="9">
        <v>0.58299999999999996</v>
      </c>
      <c r="F1117" s="9">
        <v>0.48399999999999999</v>
      </c>
      <c r="G1117" s="9">
        <v>15888.76</v>
      </c>
      <c r="H1117" s="10">
        <v>11</v>
      </c>
    </row>
    <row r="1118" spans="1:8" x14ac:dyDescent="0.25">
      <c r="A1118" s="11" t="s">
        <v>1144</v>
      </c>
      <c r="B1118" s="12" t="s">
        <v>24</v>
      </c>
      <c r="C1118" s="12">
        <v>1021</v>
      </c>
      <c r="D1118" s="12">
        <v>0.625</v>
      </c>
      <c r="E1118" s="12">
        <v>0.626</v>
      </c>
      <c r="F1118" s="12">
        <v>0.501</v>
      </c>
      <c r="G1118" s="12">
        <v>12864.08</v>
      </c>
      <c r="H1118" s="13">
        <v>4</v>
      </c>
    </row>
    <row r="1119" spans="1:8" x14ac:dyDescent="0.25">
      <c r="A1119" s="8" t="s">
        <v>1145</v>
      </c>
      <c r="B1119" s="9" t="s">
        <v>33</v>
      </c>
      <c r="C1119" s="9">
        <v>1047</v>
      </c>
      <c r="D1119" s="9">
        <v>0.72599999999999998</v>
      </c>
      <c r="E1119" s="9">
        <v>0.7</v>
      </c>
      <c r="F1119" s="9">
        <v>0.65300000000000002</v>
      </c>
      <c r="G1119" s="9">
        <v>14523.96</v>
      </c>
      <c r="H1119" s="10">
        <v>10</v>
      </c>
    </row>
    <row r="1120" spans="1:8" x14ac:dyDescent="0.25">
      <c r="A1120" s="11" t="s">
        <v>1146</v>
      </c>
      <c r="B1120" s="12" t="s">
        <v>53</v>
      </c>
      <c r="C1120" s="12">
        <v>989</v>
      </c>
      <c r="D1120" s="12">
        <v>0.70599999999999996</v>
      </c>
      <c r="E1120" s="12">
        <v>0.71699999999999997</v>
      </c>
      <c r="F1120" s="12">
        <v>0.60599999999999998</v>
      </c>
      <c r="G1120" s="12">
        <v>75311.86</v>
      </c>
      <c r="H1120" s="13">
        <v>8</v>
      </c>
    </row>
    <row r="1121" spans="1:8" x14ac:dyDescent="0.25">
      <c r="A1121" s="8" t="s">
        <v>1147</v>
      </c>
      <c r="B1121" s="9" t="s">
        <v>82</v>
      </c>
      <c r="C1121" s="9">
        <v>1257</v>
      </c>
      <c r="D1121" s="9">
        <v>0.64</v>
      </c>
      <c r="E1121" s="9">
        <v>0.61699999999999999</v>
      </c>
      <c r="F1121" s="9">
        <v>0.53900000000000003</v>
      </c>
      <c r="G1121" s="9">
        <v>11961.95</v>
      </c>
      <c r="H1121" s="10">
        <v>35</v>
      </c>
    </row>
    <row r="1122" spans="1:8" x14ac:dyDescent="0.25">
      <c r="A1122" s="11" t="s">
        <v>1148</v>
      </c>
      <c r="B1122" s="12" t="s">
        <v>7</v>
      </c>
      <c r="C1122" s="12">
        <v>543</v>
      </c>
      <c r="D1122" s="12">
        <v>0.70299999999999996</v>
      </c>
      <c r="E1122" s="12">
        <v>0.67700000000000005</v>
      </c>
      <c r="F1122" s="12">
        <v>0.629</v>
      </c>
      <c r="G1122" s="12">
        <v>17148.57</v>
      </c>
      <c r="H1122" s="13">
        <v>4</v>
      </c>
    </row>
    <row r="1123" spans="1:8" x14ac:dyDescent="0.25">
      <c r="A1123" s="8" t="s">
        <v>1149</v>
      </c>
      <c r="B1123" s="9" t="s">
        <v>24</v>
      </c>
      <c r="C1123" s="9">
        <v>1371</v>
      </c>
      <c r="D1123" s="9">
        <v>0.64</v>
      </c>
      <c r="E1123" s="9">
        <v>0.63700000000000001</v>
      </c>
      <c r="F1123" s="9">
        <v>0.53200000000000003</v>
      </c>
      <c r="G1123" s="9">
        <v>8377.23</v>
      </c>
      <c r="H1123" s="10">
        <v>47</v>
      </c>
    </row>
    <row r="1124" spans="1:8" x14ac:dyDescent="0.25">
      <c r="A1124" s="11" t="s">
        <v>1150</v>
      </c>
      <c r="B1124" s="12" t="s">
        <v>24</v>
      </c>
      <c r="C1124" s="12">
        <v>1529</v>
      </c>
      <c r="D1124" s="12">
        <v>0.56999999999999995</v>
      </c>
      <c r="E1124" s="12">
        <v>0.56799999999999995</v>
      </c>
      <c r="F1124" s="12">
        <v>0.45200000000000001</v>
      </c>
      <c r="G1124" s="12">
        <v>20315.66</v>
      </c>
      <c r="H1124" s="13">
        <v>5</v>
      </c>
    </row>
    <row r="1125" spans="1:8" x14ac:dyDescent="0.25">
      <c r="A1125" s="8" t="s">
        <v>1151</v>
      </c>
      <c r="B1125" s="9" t="s">
        <v>16</v>
      </c>
      <c r="C1125" s="9">
        <v>492</v>
      </c>
      <c r="D1125" s="9">
        <v>0.68400000000000005</v>
      </c>
      <c r="E1125" s="9">
        <v>0.69399999999999995</v>
      </c>
      <c r="F1125" s="9">
        <v>0.55800000000000005</v>
      </c>
      <c r="G1125" s="9">
        <v>12030.77</v>
      </c>
      <c r="H1125" s="10">
        <v>7</v>
      </c>
    </row>
    <row r="1126" spans="1:8" x14ac:dyDescent="0.25">
      <c r="A1126" s="11" t="s">
        <v>1152</v>
      </c>
      <c r="B1126" s="12" t="s">
        <v>16</v>
      </c>
      <c r="C1126" s="12">
        <v>868</v>
      </c>
      <c r="D1126" s="12">
        <v>0.73</v>
      </c>
      <c r="E1126" s="12">
        <v>0.69199999999999995</v>
      </c>
      <c r="F1126" s="12">
        <v>0.65700000000000003</v>
      </c>
      <c r="G1126" s="12">
        <v>19968.68</v>
      </c>
      <c r="H1126" s="13">
        <v>16</v>
      </c>
    </row>
    <row r="1127" spans="1:8" x14ac:dyDescent="0.25">
      <c r="A1127" s="8" t="s">
        <v>1153</v>
      </c>
      <c r="B1127" s="9" t="s">
        <v>19</v>
      </c>
      <c r="C1127" s="9">
        <v>137</v>
      </c>
      <c r="D1127" s="9">
        <v>0.79</v>
      </c>
      <c r="E1127" s="9">
        <v>0.78100000000000003</v>
      </c>
      <c r="F1127" s="9">
        <v>0.748</v>
      </c>
      <c r="G1127" s="9">
        <v>41803.519999999997</v>
      </c>
      <c r="H1127" s="10">
        <v>4</v>
      </c>
    </row>
    <row r="1128" spans="1:8" x14ac:dyDescent="0.25">
      <c r="A1128" s="11" t="s">
        <v>1154</v>
      </c>
      <c r="B1128" s="12" t="s">
        <v>7</v>
      </c>
      <c r="C1128" s="12">
        <v>137</v>
      </c>
      <c r="D1128" s="12">
        <v>0.72099999999999997</v>
      </c>
      <c r="E1128" s="12">
        <v>0.69699999999999995</v>
      </c>
      <c r="F1128" s="12">
        <v>0.67</v>
      </c>
      <c r="G1128" s="12">
        <v>22567.32</v>
      </c>
      <c r="H1128" s="13">
        <v>2</v>
      </c>
    </row>
    <row r="1129" spans="1:8" x14ac:dyDescent="0.25">
      <c r="A1129" s="8" t="s">
        <v>1155</v>
      </c>
      <c r="B1129" s="9" t="s">
        <v>33</v>
      </c>
      <c r="C1129" s="9">
        <v>12766</v>
      </c>
      <c r="D1129" s="9">
        <v>0.69</v>
      </c>
      <c r="E1129" s="9">
        <v>0.64700000000000002</v>
      </c>
      <c r="F1129" s="9">
        <v>0.58799999999999997</v>
      </c>
      <c r="G1129" s="9">
        <v>8510.85</v>
      </c>
      <c r="H1129" s="10">
        <v>88</v>
      </c>
    </row>
    <row r="1130" spans="1:8" x14ac:dyDescent="0.25">
      <c r="A1130" s="11" t="s">
        <v>1156</v>
      </c>
      <c r="B1130" s="12" t="s">
        <v>7</v>
      </c>
      <c r="C1130" s="12">
        <v>616</v>
      </c>
      <c r="D1130" s="12">
        <v>0.70599999999999996</v>
      </c>
      <c r="E1130" s="12">
        <v>0.71499999999999997</v>
      </c>
      <c r="F1130" s="12">
        <v>0.61099999999999999</v>
      </c>
      <c r="G1130" s="12">
        <v>20966.88</v>
      </c>
      <c r="H1130" s="13">
        <v>14</v>
      </c>
    </row>
    <row r="1131" spans="1:8" x14ac:dyDescent="0.25">
      <c r="A1131" s="8" t="s">
        <v>1157</v>
      </c>
      <c r="B1131" s="9" t="s">
        <v>24</v>
      </c>
      <c r="C1131" s="9">
        <v>2362</v>
      </c>
      <c r="D1131" s="9">
        <v>0.67</v>
      </c>
      <c r="E1131" s="9">
        <v>0.68700000000000006</v>
      </c>
      <c r="F1131" s="9">
        <v>0.55100000000000005</v>
      </c>
      <c r="G1131" s="9">
        <v>9022.7199999999993</v>
      </c>
      <c r="H1131" s="10">
        <v>44</v>
      </c>
    </row>
    <row r="1132" spans="1:8" x14ac:dyDescent="0.25">
      <c r="A1132" s="11" t="s">
        <v>1158</v>
      </c>
      <c r="B1132" s="12" t="s">
        <v>7</v>
      </c>
      <c r="C1132" s="12">
        <v>208</v>
      </c>
      <c r="D1132" s="12">
        <v>0.72799999999999998</v>
      </c>
      <c r="E1132" s="12">
        <v>0.71599999999999997</v>
      </c>
      <c r="F1132" s="12">
        <v>0.66500000000000004</v>
      </c>
      <c r="G1132" s="12">
        <v>31782.25</v>
      </c>
      <c r="H1132" s="13">
        <v>3</v>
      </c>
    </row>
    <row r="1133" spans="1:8" x14ac:dyDescent="0.25">
      <c r="A1133" s="8" t="s">
        <v>1159</v>
      </c>
      <c r="B1133" s="9" t="s">
        <v>22</v>
      </c>
      <c r="C1133" s="9">
        <v>394</v>
      </c>
      <c r="D1133" s="9">
        <v>0.67700000000000005</v>
      </c>
      <c r="E1133" s="9">
        <v>0.69799999999999995</v>
      </c>
      <c r="F1133" s="9">
        <v>0.52800000000000002</v>
      </c>
      <c r="G1133" s="9">
        <v>25189.53</v>
      </c>
      <c r="H1133" s="10">
        <v>5</v>
      </c>
    </row>
    <row r="1134" spans="1:8" x14ac:dyDescent="0.25">
      <c r="A1134" s="11" t="s">
        <v>1160</v>
      </c>
      <c r="B1134" s="12" t="s">
        <v>14</v>
      </c>
      <c r="C1134" s="12">
        <v>327</v>
      </c>
      <c r="D1134" s="12">
        <v>0.73</v>
      </c>
      <c r="E1134" s="12">
        <v>0.753</v>
      </c>
      <c r="F1134" s="12">
        <v>0.60199999999999998</v>
      </c>
      <c r="G1134" s="12">
        <v>40074.49</v>
      </c>
      <c r="H1134" s="13">
        <v>10</v>
      </c>
    </row>
    <row r="1135" spans="1:8" x14ac:dyDescent="0.25">
      <c r="A1135" s="8" t="s">
        <v>1161</v>
      </c>
      <c r="B1135" s="9" t="s">
        <v>22</v>
      </c>
      <c r="C1135" s="9">
        <v>1851</v>
      </c>
      <c r="D1135" s="9">
        <v>0.71599999999999997</v>
      </c>
      <c r="E1135" s="9">
        <v>0.69699999999999995</v>
      </c>
      <c r="F1135" s="9">
        <v>0.63200000000000001</v>
      </c>
      <c r="G1135" s="9">
        <v>19421.23</v>
      </c>
      <c r="H1135" s="10">
        <v>15</v>
      </c>
    </row>
    <row r="1136" spans="1:8" x14ac:dyDescent="0.25">
      <c r="A1136" s="11" t="s">
        <v>1162</v>
      </c>
      <c r="B1136" s="12" t="s">
        <v>7</v>
      </c>
      <c r="C1136" s="12">
        <v>857</v>
      </c>
      <c r="D1136" s="12">
        <v>0.72199999999999998</v>
      </c>
      <c r="E1136" s="12">
        <v>0.72399999999999998</v>
      </c>
      <c r="F1136" s="12">
        <v>0.63900000000000001</v>
      </c>
      <c r="G1136" s="12">
        <v>16381.45</v>
      </c>
      <c r="H1136" s="13">
        <v>17</v>
      </c>
    </row>
    <row r="1137" spans="1:8" x14ac:dyDescent="0.25">
      <c r="A1137" s="8" t="s">
        <v>1163</v>
      </c>
      <c r="B1137" s="9" t="s">
        <v>31</v>
      </c>
      <c r="C1137" s="9">
        <v>1685</v>
      </c>
      <c r="D1137" s="9">
        <v>0.59799999999999998</v>
      </c>
      <c r="E1137" s="9">
        <v>0.55300000000000005</v>
      </c>
      <c r="F1137" s="9">
        <v>0.504</v>
      </c>
      <c r="G1137" s="9">
        <v>6834.78</v>
      </c>
      <c r="H1137" s="10">
        <v>73</v>
      </c>
    </row>
    <row r="1138" spans="1:8" x14ac:dyDescent="0.25">
      <c r="A1138" s="11" t="s">
        <v>1164</v>
      </c>
      <c r="B1138" s="12" t="s">
        <v>59</v>
      </c>
      <c r="C1138" s="12">
        <v>814</v>
      </c>
      <c r="D1138" s="12">
        <v>0.74299999999999999</v>
      </c>
      <c r="E1138" s="12">
        <v>0.73899999999999999</v>
      </c>
      <c r="F1138" s="12">
        <v>0.64</v>
      </c>
      <c r="G1138" s="12">
        <v>20660.810000000001</v>
      </c>
      <c r="H1138" s="13">
        <v>35</v>
      </c>
    </row>
    <row r="1139" spans="1:8" x14ac:dyDescent="0.25">
      <c r="A1139" s="8" t="s">
        <v>1165</v>
      </c>
      <c r="B1139" s="9" t="s">
        <v>114</v>
      </c>
      <c r="C1139" s="9">
        <v>11256</v>
      </c>
      <c r="D1139" s="9">
        <v>0.66400000000000003</v>
      </c>
      <c r="E1139" s="9">
        <v>0.62</v>
      </c>
      <c r="F1139" s="9">
        <v>0.58099999999999996</v>
      </c>
      <c r="G1139" s="9">
        <v>13045.51</v>
      </c>
      <c r="H1139" s="10">
        <v>98</v>
      </c>
    </row>
    <row r="1140" spans="1:8" x14ac:dyDescent="0.25">
      <c r="A1140" s="11" t="s">
        <v>1166</v>
      </c>
      <c r="B1140" s="12" t="s">
        <v>22</v>
      </c>
      <c r="C1140" s="12">
        <v>1168</v>
      </c>
      <c r="D1140" s="12">
        <v>0.7</v>
      </c>
      <c r="E1140" s="12">
        <v>0.69599999999999995</v>
      </c>
      <c r="F1140" s="12">
        <v>0.621</v>
      </c>
      <c r="G1140" s="12">
        <v>25328.959999999999</v>
      </c>
      <c r="H1140" s="13">
        <v>54</v>
      </c>
    </row>
    <row r="1141" spans="1:8" x14ac:dyDescent="0.25">
      <c r="A1141" s="8" t="s">
        <v>1167</v>
      </c>
      <c r="B1141" s="9" t="s">
        <v>7</v>
      </c>
      <c r="C1141" s="9">
        <v>483</v>
      </c>
      <c r="D1141" s="9">
        <v>0.73499999999999999</v>
      </c>
      <c r="E1141" s="9">
        <v>0.70599999999999996</v>
      </c>
      <c r="F1141" s="9">
        <v>0.67800000000000005</v>
      </c>
      <c r="G1141" s="9">
        <v>17224.14</v>
      </c>
      <c r="H1141" s="10">
        <v>13</v>
      </c>
    </row>
    <row r="1142" spans="1:8" x14ac:dyDescent="0.25">
      <c r="A1142" s="11" t="s">
        <v>1168</v>
      </c>
      <c r="B1142" s="12" t="s">
        <v>7</v>
      </c>
      <c r="C1142" s="12">
        <v>338</v>
      </c>
      <c r="D1142" s="12">
        <v>0.70499999999999996</v>
      </c>
      <c r="E1142" s="12">
        <v>0.7</v>
      </c>
      <c r="F1142" s="12">
        <v>0.60899999999999999</v>
      </c>
      <c r="G1142" s="12">
        <v>14349.1</v>
      </c>
      <c r="H1142" s="13">
        <v>5</v>
      </c>
    </row>
    <row r="1143" spans="1:8" x14ac:dyDescent="0.25">
      <c r="A1143" s="8" t="s">
        <v>1169</v>
      </c>
      <c r="B1143" s="9" t="s">
        <v>24</v>
      </c>
      <c r="C1143" s="9">
        <v>1478</v>
      </c>
      <c r="D1143" s="9">
        <v>0.58899999999999997</v>
      </c>
      <c r="E1143" s="9">
        <v>0.58899999999999997</v>
      </c>
      <c r="F1143" s="9">
        <v>0.46899999999999997</v>
      </c>
      <c r="G1143" s="9">
        <v>13207.15</v>
      </c>
      <c r="H1143" s="10">
        <v>13</v>
      </c>
    </row>
    <row r="1144" spans="1:8" x14ac:dyDescent="0.25">
      <c r="A1144" s="11" t="s">
        <v>1170</v>
      </c>
      <c r="B1144" s="12" t="s">
        <v>24</v>
      </c>
      <c r="C1144" s="12">
        <v>1086</v>
      </c>
      <c r="D1144" s="12">
        <v>0.61099999999999999</v>
      </c>
      <c r="E1144" s="12">
        <v>0.58699999999999997</v>
      </c>
      <c r="F1144" s="12">
        <v>0.49099999999999999</v>
      </c>
      <c r="G1144" s="12">
        <v>9342.24</v>
      </c>
      <c r="H1144" s="13">
        <v>44</v>
      </c>
    </row>
    <row r="1145" spans="1:8" x14ac:dyDescent="0.25">
      <c r="A1145" s="8" t="s">
        <v>1171</v>
      </c>
      <c r="B1145" s="9" t="s">
        <v>24</v>
      </c>
      <c r="C1145" s="9">
        <v>1118</v>
      </c>
      <c r="D1145" s="9">
        <v>0.54700000000000004</v>
      </c>
      <c r="E1145" s="9">
        <v>0.56100000000000005</v>
      </c>
      <c r="F1145" s="9">
        <v>0.42399999999999999</v>
      </c>
      <c r="G1145" s="9">
        <v>7611.16</v>
      </c>
      <c r="H1145" s="10">
        <v>6</v>
      </c>
    </row>
    <row r="1146" spans="1:8" x14ac:dyDescent="0.25">
      <c r="A1146" s="11" t="s">
        <v>1172</v>
      </c>
      <c r="B1146" s="12" t="s">
        <v>16</v>
      </c>
      <c r="C1146" s="12">
        <v>626</v>
      </c>
      <c r="D1146" s="12">
        <v>0.74</v>
      </c>
      <c r="E1146" s="12">
        <v>0.72</v>
      </c>
      <c r="F1146" s="12">
        <v>0.64300000000000002</v>
      </c>
      <c r="G1146" s="12">
        <v>26494.54</v>
      </c>
      <c r="H1146" s="13">
        <v>19</v>
      </c>
    </row>
    <row r="1147" spans="1:8" x14ac:dyDescent="0.25">
      <c r="A1147" s="8" t="s">
        <v>1173</v>
      </c>
      <c r="B1147" s="9" t="s">
        <v>14</v>
      </c>
      <c r="C1147" s="9">
        <v>1409</v>
      </c>
      <c r="D1147" s="9">
        <v>0.71299999999999997</v>
      </c>
      <c r="E1147" s="9">
        <v>0.72499999999999998</v>
      </c>
      <c r="F1147" s="9">
        <v>0.58399999999999996</v>
      </c>
      <c r="G1147" s="9">
        <v>34705.949999999997</v>
      </c>
      <c r="H1147" s="10">
        <v>31</v>
      </c>
    </row>
    <row r="1148" spans="1:8" x14ac:dyDescent="0.25">
      <c r="A1148" s="11" t="s">
        <v>1174</v>
      </c>
      <c r="B1148" s="12" t="s">
        <v>53</v>
      </c>
      <c r="C1148" s="12">
        <v>1094</v>
      </c>
      <c r="D1148" s="12">
        <v>0.69</v>
      </c>
      <c r="E1148" s="12">
        <v>0.67600000000000005</v>
      </c>
      <c r="F1148" s="12">
        <v>0.59199999999999997</v>
      </c>
      <c r="G1148" s="12">
        <v>43288.69</v>
      </c>
      <c r="H1148" s="13">
        <v>20</v>
      </c>
    </row>
    <row r="1149" spans="1:8" x14ac:dyDescent="0.25">
      <c r="A1149" s="8" t="s">
        <v>1004</v>
      </c>
      <c r="B1149" s="9" t="s">
        <v>53</v>
      </c>
      <c r="C1149" s="9">
        <v>553</v>
      </c>
      <c r="D1149" s="9">
        <v>0.68400000000000005</v>
      </c>
      <c r="E1149" s="9">
        <v>0.67400000000000004</v>
      </c>
      <c r="F1149" s="9">
        <v>0.57699999999999996</v>
      </c>
      <c r="G1149" s="9">
        <v>26666.26</v>
      </c>
      <c r="H1149" s="10">
        <v>1</v>
      </c>
    </row>
    <row r="1150" spans="1:8" x14ac:dyDescent="0.25">
      <c r="A1150" s="11" t="s">
        <v>1175</v>
      </c>
      <c r="B1150" s="12" t="s">
        <v>10</v>
      </c>
      <c r="C1150" s="12">
        <v>237</v>
      </c>
      <c r="D1150" s="12">
        <v>0.61099999999999999</v>
      </c>
      <c r="E1150" s="12">
        <v>0.65800000000000003</v>
      </c>
      <c r="F1150" s="12">
        <v>0.436</v>
      </c>
      <c r="G1150" s="12">
        <v>24476.1</v>
      </c>
      <c r="H1150" s="13">
        <v>24</v>
      </c>
    </row>
    <row r="1151" spans="1:8" x14ac:dyDescent="0.25">
      <c r="A1151" s="8" t="s">
        <v>1176</v>
      </c>
      <c r="B1151" s="9" t="s">
        <v>7</v>
      </c>
      <c r="C1151" s="9">
        <v>337</v>
      </c>
      <c r="D1151" s="9">
        <v>0.76700000000000002</v>
      </c>
      <c r="E1151" s="9">
        <v>0.71899999999999997</v>
      </c>
      <c r="F1151" s="9">
        <v>0.76200000000000001</v>
      </c>
      <c r="G1151" s="9">
        <v>67015.87</v>
      </c>
      <c r="H1151" s="10">
        <v>2</v>
      </c>
    </row>
    <row r="1152" spans="1:8" x14ac:dyDescent="0.25">
      <c r="A1152" s="11" t="s">
        <v>1177</v>
      </c>
      <c r="B1152" s="12" t="s">
        <v>59</v>
      </c>
      <c r="C1152" s="12">
        <v>1398</v>
      </c>
      <c r="D1152" s="12">
        <v>0.74199999999999999</v>
      </c>
      <c r="E1152" s="12">
        <v>0.72099999999999997</v>
      </c>
      <c r="F1152" s="12">
        <v>0.65800000000000003</v>
      </c>
      <c r="G1152" s="12">
        <v>55186.5</v>
      </c>
      <c r="H1152" s="13">
        <v>38</v>
      </c>
    </row>
    <row r="1153" spans="1:8" x14ac:dyDescent="0.25">
      <c r="A1153" s="8" t="s">
        <v>1178</v>
      </c>
      <c r="B1153" s="9" t="s">
        <v>7</v>
      </c>
      <c r="C1153" s="9">
        <v>274</v>
      </c>
      <c r="D1153" s="9">
        <v>0.754</v>
      </c>
      <c r="E1153" s="9">
        <v>0.73699999999999999</v>
      </c>
      <c r="F1153" s="9">
        <v>0.70699999999999996</v>
      </c>
      <c r="G1153" s="9">
        <v>20913.11</v>
      </c>
      <c r="H1153" s="10">
        <v>4</v>
      </c>
    </row>
    <row r="1154" spans="1:8" x14ac:dyDescent="0.25">
      <c r="A1154" s="11" t="s">
        <v>1179</v>
      </c>
      <c r="B1154" s="12" t="s">
        <v>24</v>
      </c>
      <c r="C1154" s="12">
        <v>611</v>
      </c>
      <c r="D1154" s="12">
        <v>0.61599999999999999</v>
      </c>
      <c r="E1154" s="12">
        <v>0.57699999999999996</v>
      </c>
      <c r="F1154" s="12">
        <v>0.54500000000000004</v>
      </c>
      <c r="G1154" s="12">
        <v>6356.68</v>
      </c>
      <c r="H1154" s="13">
        <v>1</v>
      </c>
    </row>
    <row r="1155" spans="1:8" x14ac:dyDescent="0.25">
      <c r="A1155" s="8" t="s">
        <v>1180</v>
      </c>
      <c r="B1155" s="9" t="s">
        <v>33</v>
      </c>
      <c r="C1155" s="9">
        <v>2093</v>
      </c>
      <c r="D1155" s="9">
        <v>0.69</v>
      </c>
      <c r="E1155" s="9">
        <v>0.67400000000000004</v>
      </c>
      <c r="F1155" s="9">
        <v>0.59599999999999997</v>
      </c>
      <c r="G1155" s="9">
        <v>19640.77</v>
      </c>
      <c r="H1155" s="10">
        <v>19</v>
      </c>
    </row>
    <row r="1156" spans="1:8" x14ac:dyDescent="0.25">
      <c r="A1156" s="11" t="s">
        <v>1181</v>
      </c>
      <c r="B1156" s="12" t="s">
        <v>49</v>
      </c>
      <c r="C1156" s="12">
        <v>911</v>
      </c>
      <c r="D1156" s="12">
        <v>0.63800000000000001</v>
      </c>
      <c r="E1156" s="12">
        <v>0.65100000000000002</v>
      </c>
      <c r="F1156" s="12">
        <v>0.495</v>
      </c>
      <c r="G1156" s="12">
        <v>22968.76</v>
      </c>
      <c r="H1156" s="13">
        <v>12</v>
      </c>
    </row>
    <row r="1157" spans="1:8" x14ac:dyDescent="0.25">
      <c r="A1157" s="8" t="s">
        <v>1182</v>
      </c>
      <c r="B1157" s="9" t="s">
        <v>72</v>
      </c>
      <c r="C1157" s="9">
        <v>1966</v>
      </c>
      <c r="D1157" s="9">
        <v>0.69099999999999995</v>
      </c>
      <c r="E1157" s="9">
        <v>0.67300000000000004</v>
      </c>
      <c r="F1157" s="9">
        <v>0.61699999999999999</v>
      </c>
      <c r="G1157" s="9">
        <v>14103.95</v>
      </c>
      <c r="H1157" s="10">
        <v>46</v>
      </c>
    </row>
    <row r="1158" spans="1:8" x14ac:dyDescent="0.25">
      <c r="A1158" s="11" t="s">
        <v>1183</v>
      </c>
      <c r="B1158" s="12" t="s">
        <v>24</v>
      </c>
      <c r="C1158" s="12">
        <v>1340</v>
      </c>
      <c r="D1158" s="12">
        <v>0.61</v>
      </c>
      <c r="E1158" s="12">
        <v>0.58299999999999996</v>
      </c>
      <c r="F1158" s="12">
        <v>0.505</v>
      </c>
      <c r="G1158" s="12">
        <v>9861.77</v>
      </c>
      <c r="H1158" s="13">
        <v>10</v>
      </c>
    </row>
    <row r="1159" spans="1:8" x14ac:dyDescent="0.25">
      <c r="A1159" s="8" t="s">
        <v>1184</v>
      </c>
      <c r="B1159" s="9" t="s">
        <v>22</v>
      </c>
      <c r="C1159" s="9">
        <v>1380</v>
      </c>
      <c r="D1159" s="9">
        <v>0.72299999999999998</v>
      </c>
      <c r="E1159" s="9">
        <v>0.71499999999999997</v>
      </c>
      <c r="F1159" s="9">
        <v>0.64300000000000002</v>
      </c>
      <c r="G1159" s="9">
        <v>37589.39</v>
      </c>
      <c r="H1159" s="10">
        <v>29</v>
      </c>
    </row>
    <row r="1160" spans="1:8" x14ac:dyDescent="0.25">
      <c r="A1160" s="11" t="s">
        <v>1185</v>
      </c>
      <c r="B1160" s="12" t="s">
        <v>7</v>
      </c>
      <c r="C1160" s="12">
        <v>57</v>
      </c>
      <c r="D1160" s="12">
        <v>0.67700000000000005</v>
      </c>
      <c r="E1160" s="12">
        <v>0.67100000000000004</v>
      </c>
      <c r="F1160" s="12">
        <v>0.58099999999999996</v>
      </c>
      <c r="G1160" s="12">
        <v>12135.78</v>
      </c>
      <c r="H1160" s="13">
        <v>1</v>
      </c>
    </row>
    <row r="1161" spans="1:8" x14ac:dyDescent="0.25">
      <c r="A1161" s="8" t="s">
        <v>1186</v>
      </c>
      <c r="B1161" s="9" t="s">
        <v>72</v>
      </c>
      <c r="C1161" s="9">
        <v>1934</v>
      </c>
      <c r="D1161" s="9">
        <v>0.63500000000000001</v>
      </c>
      <c r="E1161" s="9">
        <v>0.59699999999999998</v>
      </c>
      <c r="F1161" s="9">
        <v>0.56399999999999995</v>
      </c>
      <c r="G1161" s="9">
        <v>11735.96</v>
      </c>
      <c r="H1161" s="10">
        <v>26</v>
      </c>
    </row>
    <row r="1162" spans="1:8" x14ac:dyDescent="0.25">
      <c r="A1162" s="11" t="s">
        <v>1187</v>
      </c>
      <c r="B1162" s="12" t="s">
        <v>16</v>
      </c>
      <c r="C1162" s="12">
        <v>610</v>
      </c>
      <c r="D1162" s="12">
        <v>0.72699999999999998</v>
      </c>
      <c r="E1162" s="12">
        <v>0.7</v>
      </c>
      <c r="F1162" s="12">
        <v>0.64900000000000002</v>
      </c>
      <c r="G1162" s="12">
        <v>14617.92</v>
      </c>
      <c r="H1162" s="13">
        <v>6</v>
      </c>
    </row>
    <row r="1163" spans="1:8" x14ac:dyDescent="0.25">
      <c r="A1163" s="8" t="s">
        <v>1188</v>
      </c>
      <c r="B1163" s="9" t="s">
        <v>22</v>
      </c>
      <c r="C1163" s="9">
        <v>423</v>
      </c>
      <c r="D1163" s="9">
        <v>0.7</v>
      </c>
      <c r="E1163" s="9">
        <v>0.69899999999999995</v>
      </c>
      <c r="F1163" s="9">
        <v>0.61299999999999999</v>
      </c>
      <c r="G1163" s="9">
        <v>45033.39</v>
      </c>
      <c r="H1163" s="10">
        <v>13</v>
      </c>
    </row>
    <row r="1164" spans="1:8" x14ac:dyDescent="0.25">
      <c r="A1164" s="11" t="s">
        <v>1189</v>
      </c>
      <c r="B1164" s="12" t="s">
        <v>19</v>
      </c>
      <c r="C1164" s="12">
        <v>1078</v>
      </c>
      <c r="D1164" s="12">
        <v>0.63300000000000001</v>
      </c>
      <c r="E1164" s="12">
        <v>0.58899999999999997</v>
      </c>
      <c r="F1164" s="12">
        <v>0.56399999999999995</v>
      </c>
      <c r="G1164" s="12">
        <v>48390.13</v>
      </c>
      <c r="H1164" s="13">
        <v>21</v>
      </c>
    </row>
    <row r="1165" spans="1:8" x14ac:dyDescent="0.25">
      <c r="A1165" s="8" t="s">
        <v>1190</v>
      </c>
      <c r="B1165" s="9" t="s">
        <v>24</v>
      </c>
      <c r="C1165" s="9">
        <v>1379</v>
      </c>
      <c r="D1165" s="9">
        <v>0.67400000000000004</v>
      </c>
      <c r="E1165" s="9">
        <v>0.64100000000000001</v>
      </c>
      <c r="F1165" s="9">
        <v>0.58699999999999997</v>
      </c>
      <c r="G1165" s="9">
        <v>296459.34999999998</v>
      </c>
      <c r="H1165" s="10">
        <v>40</v>
      </c>
    </row>
    <row r="1166" spans="1:8" x14ac:dyDescent="0.25">
      <c r="A1166" s="11" t="s">
        <v>1191</v>
      </c>
      <c r="B1166" s="12" t="s">
        <v>7</v>
      </c>
      <c r="C1166" s="12">
        <v>164</v>
      </c>
      <c r="D1166" s="12">
        <v>0.71</v>
      </c>
      <c r="E1166" s="12">
        <v>0.70299999999999996</v>
      </c>
      <c r="F1166" s="12">
        <v>0.62</v>
      </c>
      <c r="G1166" s="12">
        <v>25020.880000000001</v>
      </c>
      <c r="H1166" s="13">
        <v>10</v>
      </c>
    </row>
    <row r="1167" spans="1:8" x14ac:dyDescent="0.25">
      <c r="A1167" s="8" t="s">
        <v>1192</v>
      </c>
      <c r="B1167" s="9" t="s">
        <v>33</v>
      </c>
      <c r="C1167" s="9">
        <v>293</v>
      </c>
      <c r="D1167" s="9">
        <v>0.73599999999999999</v>
      </c>
      <c r="E1167" s="9">
        <v>0.72499999999999998</v>
      </c>
      <c r="F1167" s="9">
        <v>0.66200000000000003</v>
      </c>
      <c r="G1167" s="9">
        <v>16517.38</v>
      </c>
      <c r="H1167" s="10">
        <v>2</v>
      </c>
    </row>
    <row r="1168" spans="1:8" x14ac:dyDescent="0.25">
      <c r="A1168" s="11" t="s">
        <v>1193</v>
      </c>
      <c r="B1168" s="12" t="s">
        <v>7</v>
      </c>
      <c r="C1168" s="12">
        <v>105</v>
      </c>
      <c r="D1168" s="12">
        <v>0.753</v>
      </c>
      <c r="E1168" s="12">
        <v>0.72399999999999998</v>
      </c>
      <c r="F1168" s="12">
        <v>0.71699999999999997</v>
      </c>
      <c r="G1168" s="12">
        <v>21246.6</v>
      </c>
      <c r="H1168" s="13">
        <v>3</v>
      </c>
    </row>
    <row r="1169" spans="1:8" x14ac:dyDescent="0.25">
      <c r="A1169" s="8" t="s">
        <v>1194</v>
      </c>
      <c r="B1169" s="9" t="s">
        <v>7</v>
      </c>
      <c r="C1169" s="9">
        <v>247</v>
      </c>
      <c r="D1169" s="9">
        <v>0.72699999999999998</v>
      </c>
      <c r="E1169" s="9">
        <v>0.71799999999999997</v>
      </c>
      <c r="F1169" s="9">
        <v>0.65200000000000002</v>
      </c>
      <c r="G1169" s="9">
        <v>44771.78</v>
      </c>
      <c r="H1169" s="10">
        <v>9</v>
      </c>
    </row>
    <row r="1170" spans="1:8" x14ac:dyDescent="0.25">
      <c r="A1170" s="11" t="s">
        <v>1195</v>
      </c>
      <c r="B1170" s="12" t="s">
        <v>111</v>
      </c>
      <c r="C1170" s="12">
        <v>2956</v>
      </c>
      <c r="D1170" s="12">
        <v>0.74</v>
      </c>
      <c r="E1170" s="12">
        <v>0.69899999999999995</v>
      </c>
      <c r="F1170" s="12">
        <v>0.70099999999999996</v>
      </c>
      <c r="G1170" s="12">
        <v>28589.65</v>
      </c>
      <c r="H1170" s="13">
        <v>47</v>
      </c>
    </row>
    <row r="1171" spans="1:8" x14ac:dyDescent="0.25">
      <c r="A1171" s="8" t="s">
        <v>1196</v>
      </c>
      <c r="B1171" s="9" t="s">
        <v>59</v>
      </c>
      <c r="C1171" s="9">
        <v>173</v>
      </c>
      <c r="D1171" s="9">
        <v>0.70799999999999996</v>
      </c>
      <c r="E1171" s="9">
        <v>0.73499999999999999</v>
      </c>
      <c r="F1171" s="9">
        <v>0.58399999999999996</v>
      </c>
      <c r="G1171" s="9">
        <v>37073.339999999997</v>
      </c>
      <c r="H1171" s="10">
        <v>14</v>
      </c>
    </row>
    <row r="1172" spans="1:8" x14ac:dyDescent="0.25">
      <c r="A1172" s="11" t="s">
        <v>1197</v>
      </c>
      <c r="B1172" s="12" t="s">
        <v>7</v>
      </c>
      <c r="C1172" s="12">
        <v>736</v>
      </c>
      <c r="D1172" s="12">
        <v>0.67700000000000005</v>
      </c>
      <c r="E1172" s="12">
        <v>0.64200000000000002</v>
      </c>
      <c r="F1172" s="12">
        <v>0.57699999999999996</v>
      </c>
      <c r="G1172" s="12">
        <v>13696.27</v>
      </c>
      <c r="H1172" s="13">
        <v>4</v>
      </c>
    </row>
    <row r="1173" spans="1:8" x14ac:dyDescent="0.25">
      <c r="A1173" s="8" t="s">
        <v>1198</v>
      </c>
      <c r="B1173" s="9" t="s">
        <v>7</v>
      </c>
      <c r="C1173" s="9">
        <v>350</v>
      </c>
      <c r="D1173" s="9">
        <v>0.745</v>
      </c>
      <c r="E1173" s="9">
        <v>0.72199999999999998</v>
      </c>
      <c r="F1173" s="9">
        <v>0.69599999999999995</v>
      </c>
      <c r="G1173" s="9">
        <v>33913.11</v>
      </c>
      <c r="H1173" s="10">
        <v>8</v>
      </c>
    </row>
    <row r="1174" spans="1:8" x14ac:dyDescent="0.25">
      <c r="A1174" s="11" t="s">
        <v>1199</v>
      </c>
      <c r="B1174" s="12" t="s">
        <v>24</v>
      </c>
      <c r="C1174" s="12">
        <v>411</v>
      </c>
      <c r="D1174" s="12">
        <v>0.56999999999999995</v>
      </c>
      <c r="E1174" s="12">
        <v>0.54100000000000004</v>
      </c>
      <c r="F1174" s="12">
        <v>0.45900000000000002</v>
      </c>
      <c r="G1174" s="12">
        <v>6196.66</v>
      </c>
      <c r="H1174" s="13">
        <v>4</v>
      </c>
    </row>
    <row r="1175" spans="1:8" x14ac:dyDescent="0.25">
      <c r="A1175" s="8" t="s">
        <v>1200</v>
      </c>
      <c r="B1175" s="9" t="s">
        <v>87</v>
      </c>
      <c r="C1175" s="9">
        <v>3348</v>
      </c>
      <c r="D1175" s="9">
        <v>0.56399999999999995</v>
      </c>
      <c r="E1175" s="9">
        <v>0.54400000000000004</v>
      </c>
      <c r="F1175" s="9">
        <v>0.45400000000000001</v>
      </c>
      <c r="G1175" s="9">
        <v>7738.13</v>
      </c>
      <c r="H1175" s="10">
        <v>6</v>
      </c>
    </row>
    <row r="1176" spans="1:8" x14ac:dyDescent="0.25">
      <c r="A1176" s="11" t="s">
        <v>1201</v>
      </c>
      <c r="B1176" s="12" t="s">
        <v>87</v>
      </c>
      <c r="C1176" s="12">
        <v>3146</v>
      </c>
      <c r="D1176" s="12">
        <v>0.60899999999999999</v>
      </c>
      <c r="E1176" s="12">
        <v>0.60299999999999998</v>
      </c>
      <c r="F1176" s="12">
        <v>0.497</v>
      </c>
      <c r="G1176" s="12">
        <v>8309.7999999999993</v>
      </c>
      <c r="H1176" s="13">
        <v>12</v>
      </c>
    </row>
    <row r="1177" spans="1:8" x14ac:dyDescent="0.25">
      <c r="A1177" s="8" t="s">
        <v>1202</v>
      </c>
      <c r="B1177" s="9" t="s">
        <v>10</v>
      </c>
      <c r="C1177" s="9">
        <v>945</v>
      </c>
      <c r="D1177" s="9">
        <v>0.65400000000000003</v>
      </c>
      <c r="E1177" s="9">
        <v>0.65700000000000003</v>
      </c>
      <c r="F1177" s="9">
        <v>0.53600000000000003</v>
      </c>
      <c r="G1177" s="9">
        <v>18959.5</v>
      </c>
      <c r="H1177" s="10">
        <v>6</v>
      </c>
    </row>
    <row r="1178" spans="1:8" x14ac:dyDescent="0.25">
      <c r="A1178" s="11" t="s">
        <v>1203</v>
      </c>
      <c r="B1178" s="12" t="s">
        <v>7</v>
      </c>
      <c r="C1178" s="12">
        <v>725</v>
      </c>
      <c r="D1178" s="12">
        <v>0.753</v>
      </c>
      <c r="E1178" s="12">
        <v>0.73799999999999999</v>
      </c>
      <c r="F1178" s="12">
        <v>0.68</v>
      </c>
      <c r="G1178" s="12">
        <v>78512.45</v>
      </c>
      <c r="H1178" s="13">
        <v>12</v>
      </c>
    </row>
    <row r="1179" spans="1:8" x14ac:dyDescent="0.25">
      <c r="A1179" s="8" t="s">
        <v>1204</v>
      </c>
      <c r="B1179" s="9" t="s">
        <v>24</v>
      </c>
      <c r="C1179" s="9">
        <v>1724</v>
      </c>
      <c r="D1179" s="9">
        <v>0.625</v>
      </c>
      <c r="E1179" s="9">
        <v>0.63100000000000001</v>
      </c>
      <c r="F1179" s="9">
        <v>0.48399999999999999</v>
      </c>
      <c r="G1179" s="9">
        <v>12097.2</v>
      </c>
      <c r="H1179" s="10">
        <v>23</v>
      </c>
    </row>
    <row r="1180" spans="1:8" x14ac:dyDescent="0.25">
      <c r="A1180" s="11" t="s">
        <v>1205</v>
      </c>
      <c r="B1180" s="12" t="s">
        <v>72</v>
      </c>
      <c r="C1180" s="12">
        <v>1406</v>
      </c>
      <c r="D1180" s="12">
        <v>0.68</v>
      </c>
      <c r="E1180" s="12">
        <v>0.66600000000000004</v>
      </c>
      <c r="F1180" s="12">
        <v>0.58399999999999996</v>
      </c>
      <c r="G1180" s="12">
        <v>14287.29</v>
      </c>
      <c r="H1180" s="13">
        <v>43</v>
      </c>
    </row>
    <row r="1181" spans="1:8" x14ac:dyDescent="0.25">
      <c r="A1181" s="8" t="s">
        <v>1206</v>
      </c>
      <c r="B1181" s="9" t="s">
        <v>24</v>
      </c>
      <c r="C1181" s="9">
        <v>1139</v>
      </c>
      <c r="D1181" s="9">
        <v>0.67</v>
      </c>
      <c r="E1181" s="9">
        <v>0.65700000000000003</v>
      </c>
      <c r="F1181" s="9">
        <v>0.55300000000000005</v>
      </c>
      <c r="G1181" s="9">
        <v>9227.69</v>
      </c>
      <c r="H1181" s="10">
        <v>8</v>
      </c>
    </row>
    <row r="1182" spans="1:8" x14ac:dyDescent="0.25">
      <c r="A1182" s="11" t="s">
        <v>1207</v>
      </c>
      <c r="B1182" s="12" t="s">
        <v>24</v>
      </c>
      <c r="C1182" s="12">
        <v>1017</v>
      </c>
      <c r="D1182" s="12">
        <v>0.65900000000000003</v>
      </c>
      <c r="E1182" s="12">
        <v>0.64400000000000002</v>
      </c>
      <c r="F1182" s="12">
        <v>0.55100000000000005</v>
      </c>
      <c r="G1182" s="12">
        <v>8444.36</v>
      </c>
      <c r="H1182" s="13">
        <v>23</v>
      </c>
    </row>
    <row r="1183" spans="1:8" x14ac:dyDescent="0.25">
      <c r="A1183" s="8" t="s">
        <v>1208</v>
      </c>
      <c r="B1183" s="9" t="s">
        <v>16</v>
      </c>
      <c r="C1183" s="9">
        <v>2323</v>
      </c>
      <c r="D1183" s="9">
        <v>0.73199999999999998</v>
      </c>
      <c r="E1183" s="9">
        <v>0.72</v>
      </c>
      <c r="F1183" s="9">
        <v>0.65500000000000003</v>
      </c>
      <c r="G1183" s="9">
        <v>27161.02</v>
      </c>
      <c r="H1183" s="10">
        <v>23</v>
      </c>
    </row>
    <row r="1184" spans="1:8" x14ac:dyDescent="0.25">
      <c r="A1184" s="11" t="s">
        <v>1209</v>
      </c>
      <c r="B1184" s="12" t="s">
        <v>72</v>
      </c>
      <c r="C1184" s="12">
        <v>2546</v>
      </c>
      <c r="D1184" s="12">
        <v>0.66</v>
      </c>
      <c r="E1184" s="12">
        <v>0.64100000000000001</v>
      </c>
      <c r="F1184" s="12">
        <v>0.56799999999999995</v>
      </c>
      <c r="G1184" s="12">
        <v>13571.24</v>
      </c>
      <c r="H1184" s="13">
        <v>48</v>
      </c>
    </row>
    <row r="1185" spans="1:8" x14ac:dyDescent="0.25">
      <c r="A1185" s="8" t="s">
        <v>960</v>
      </c>
      <c r="B1185" s="9" t="s">
        <v>24</v>
      </c>
      <c r="C1185" s="9">
        <v>902</v>
      </c>
      <c r="D1185" s="9">
        <v>0.60799999999999998</v>
      </c>
      <c r="E1185" s="9">
        <v>0.58499999999999996</v>
      </c>
      <c r="F1185" s="9">
        <v>0.496</v>
      </c>
      <c r="G1185" s="9">
        <v>7811.76</v>
      </c>
      <c r="H1185" s="10">
        <v>16</v>
      </c>
    </row>
    <row r="1186" spans="1:8" x14ac:dyDescent="0.25">
      <c r="A1186" s="11" t="s">
        <v>1210</v>
      </c>
      <c r="B1186" s="12" t="s">
        <v>7</v>
      </c>
      <c r="C1186" s="12">
        <v>113</v>
      </c>
      <c r="D1186" s="12">
        <v>0.77300000000000002</v>
      </c>
      <c r="E1186" s="12">
        <v>0.748</v>
      </c>
      <c r="F1186" s="12">
        <v>0.74</v>
      </c>
      <c r="G1186" s="12">
        <v>253147.24</v>
      </c>
      <c r="H1186" s="13">
        <v>5</v>
      </c>
    </row>
    <row r="1187" spans="1:8" x14ac:dyDescent="0.25">
      <c r="A1187" s="8" t="s">
        <v>1211</v>
      </c>
      <c r="B1187" s="9" t="s">
        <v>16</v>
      </c>
      <c r="C1187" s="9">
        <v>775</v>
      </c>
      <c r="D1187" s="9">
        <v>0.68200000000000005</v>
      </c>
      <c r="E1187" s="9">
        <v>0.64600000000000002</v>
      </c>
      <c r="F1187" s="9">
        <v>0.60199999999999998</v>
      </c>
      <c r="G1187" s="9">
        <v>12146.37</v>
      </c>
      <c r="H1187" s="10">
        <v>13</v>
      </c>
    </row>
    <row r="1188" spans="1:8" x14ac:dyDescent="0.25">
      <c r="A1188" s="11" t="s">
        <v>1212</v>
      </c>
      <c r="B1188" s="12" t="s">
        <v>33</v>
      </c>
      <c r="C1188" s="12">
        <v>901</v>
      </c>
      <c r="D1188" s="12">
        <v>0.71</v>
      </c>
      <c r="E1188" s="12">
        <v>0.71299999999999997</v>
      </c>
      <c r="F1188" s="12">
        <v>0.621</v>
      </c>
      <c r="G1188" s="12">
        <v>16933.45</v>
      </c>
      <c r="H1188" s="13">
        <v>31</v>
      </c>
    </row>
    <row r="1189" spans="1:8" x14ac:dyDescent="0.25">
      <c r="A1189" s="8" t="s">
        <v>1213</v>
      </c>
      <c r="B1189" s="9" t="s">
        <v>24</v>
      </c>
      <c r="C1189" s="9">
        <v>1477</v>
      </c>
      <c r="D1189" s="9">
        <v>0.621</v>
      </c>
      <c r="E1189" s="9">
        <v>0.62</v>
      </c>
      <c r="F1189" s="9">
        <v>0.51400000000000001</v>
      </c>
      <c r="G1189" s="9">
        <v>11347.86</v>
      </c>
      <c r="H1189" s="10">
        <v>38</v>
      </c>
    </row>
    <row r="1190" spans="1:8" x14ac:dyDescent="0.25">
      <c r="A1190" s="11" t="s">
        <v>1214</v>
      </c>
      <c r="B1190" s="12" t="s">
        <v>31</v>
      </c>
      <c r="C1190" s="12">
        <v>2572</v>
      </c>
      <c r="D1190" s="12">
        <v>0.67400000000000004</v>
      </c>
      <c r="E1190" s="12">
        <v>0.61699999999999999</v>
      </c>
      <c r="F1190" s="12">
        <v>0.626</v>
      </c>
      <c r="G1190" s="12">
        <v>12125.65</v>
      </c>
      <c r="H1190" s="13">
        <v>51</v>
      </c>
    </row>
    <row r="1191" spans="1:8" x14ac:dyDescent="0.25">
      <c r="A1191" s="8" t="s">
        <v>1215</v>
      </c>
      <c r="B1191" s="9" t="s">
        <v>53</v>
      </c>
      <c r="C1191" s="9">
        <v>1968</v>
      </c>
      <c r="D1191" s="9">
        <v>0.73599999999999999</v>
      </c>
      <c r="E1191" s="9">
        <v>0.74399999999999999</v>
      </c>
      <c r="F1191" s="9">
        <v>0.61299999999999999</v>
      </c>
      <c r="G1191" s="9">
        <v>52514.89</v>
      </c>
      <c r="H1191" s="10">
        <v>38</v>
      </c>
    </row>
    <row r="1192" spans="1:8" x14ac:dyDescent="0.25">
      <c r="A1192" s="11" t="s">
        <v>1216</v>
      </c>
      <c r="B1192" s="12" t="s">
        <v>31</v>
      </c>
      <c r="C1192" s="12">
        <v>1091</v>
      </c>
      <c r="D1192" s="12">
        <v>0.56999999999999995</v>
      </c>
      <c r="E1192" s="12">
        <v>0.52100000000000002</v>
      </c>
      <c r="F1192" s="12">
        <v>0.47499999999999998</v>
      </c>
      <c r="G1192" s="12">
        <v>6357.65</v>
      </c>
      <c r="H1192" s="13">
        <v>8</v>
      </c>
    </row>
    <row r="1193" spans="1:8" x14ac:dyDescent="0.25">
      <c r="A1193" s="8" t="s">
        <v>1217</v>
      </c>
      <c r="B1193" s="9" t="s">
        <v>22</v>
      </c>
      <c r="C1193" s="9">
        <v>451</v>
      </c>
      <c r="D1193" s="9">
        <v>0.70499999999999996</v>
      </c>
      <c r="E1193" s="9">
        <v>0.72099999999999997</v>
      </c>
      <c r="F1193" s="9">
        <v>0.60099999999999998</v>
      </c>
      <c r="G1193" s="9">
        <v>20214.060000000001</v>
      </c>
      <c r="H1193" s="10">
        <v>12</v>
      </c>
    </row>
    <row r="1194" spans="1:8" x14ac:dyDescent="0.25">
      <c r="A1194" s="11" t="s">
        <v>1218</v>
      </c>
      <c r="B1194" s="12" t="s">
        <v>64</v>
      </c>
      <c r="C1194" s="12">
        <v>400</v>
      </c>
      <c r="D1194" s="12">
        <v>0.71</v>
      </c>
      <c r="E1194" s="12">
        <v>0.71499999999999997</v>
      </c>
      <c r="F1194" s="12">
        <v>0.58899999999999997</v>
      </c>
      <c r="G1194" s="12">
        <v>23083.88</v>
      </c>
      <c r="H1194" s="13">
        <v>14</v>
      </c>
    </row>
    <row r="1195" spans="1:8" x14ac:dyDescent="0.25">
      <c r="A1195" s="8" t="s">
        <v>1219</v>
      </c>
      <c r="B1195" s="9" t="s">
        <v>24</v>
      </c>
      <c r="C1195" s="9">
        <v>2894</v>
      </c>
      <c r="D1195" s="9">
        <v>0.56999999999999995</v>
      </c>
      <c r="E1195" s="9">
        <v>0.57699999999999996</v>
      </c>
      <c r="F1195" s="9">
        <v>0.435</v>
      </c>
      <c r="G1195" s="9">
        <v>8027.25</v>
      </c>
      <c r="H1195" s="10">
        <v>12</v>
      </c>
    </row>
    <row r="1196" spans="1:8" x14ac:dyDescent="0.25">
      <c r="A1196" s="11" t="s">
        <v>1220</v>
      </c>
      <c r="B1196" s="12" t="s">
        <v>16</v>
      </c>
      <c r="C1196" s="12">
        <v>603</v>
      </c>
      <c r="D1196" s="12">
        <v>0.65</v>
      </c>
      <c r="E1196" s="12">
        <v>0.65100000000000002</v>
      </c>
      <c r="F1196" s="12">
        <v>0.51900000000000002</v>
      </c>
      <c r="G1196" s="12">
        <v>12602.46</v>
      </c>
      <c r="H1196" s="13">
        <v>7</v>
      </c>
    </row>
    <row r="1197" spans="1:8" x14ac:dyDescent="0.25">
      <c r="A1197" s="8" t="s">
        <v>1221</v>
      </c>
      <c r="B1197" s="9" t="s">
        <v>22</v>
      </c>
      <c r="C1197" s="9">
        <v>290</v>
      </c>
      <c r="D1197" s="9">
        <v>0.68700000000000006</v>
      </c>
      <c r="E1197" s="9">
        <v>0.72799999999999998</v>
      </c>
      <c r="F1197" s="9">
        <v>0.54400000000000004</v>
      </c>
      <c r="G1197" s="9">
        <v>31664.240000000002</v>
      </c>
      <c r="H1197" s="10">
        <v>11</v>
      </c>
    </row>
    <row r="1198" spans="1:8" x14ac:dyDescent="0.25">
      <c r="A1198" s="11" t="s">
        <v>1222</v>
      </c>
      <c r="B1198" s="12" t="s">
        <v>16</v>
      </c>
      <c r="C1198" s="12">
        <v>1445</v>
      </c>
      <c r="D1198" s="12">
        <v>0.66</v>
      </c>
      <c r="E1198" s="12">
        <v>0.63300000000000001</v>
      </c>
      <c r="F1198" s="12">
        <v>0.56000000000000005</v>
      </c>
      <c r="G1198" s="12">
        <v>9796.2800000000007</v>
      </c>
      <c r="H1198" s="13">
        <v>35</v>
      </c>
    </row>
    <row r="1199" spans="1:8" x14ac:dyDescent="0.25">
      <c r="A1199" s="8" t="s">
        <v>1223</v>
      </c>
      <c r="B1199" s="9" t="s">
        <v>7</v>
      </c>
      <c r="C1199" s="9">
        <v>467</v>
      </c>
      <c r="D1199" s="9">
        <v>0.73</v>
      </c>
      <c r="E1199" s="9">
        <v>0.71299999999999997</v>
      </c>
      <c r="F1199" s="9">
        <v>0.66200000000000003</v>
      </c>
      <c r="G1199" s="9">
        <v>18250.23</v>
      </c>
      <c r="H1199" s="10">
        <v>11</v>
      </c>
    </row>
    <row r="1200" spans="1:8" x14ac:dyDescent="0.25">
      <c r="A1200" s="11" t="s">
        <v>1224</v>
      </c>
      <c r="B1200" s="12" t="s">
        <v>16</v>
      </c>
      <c r="C1200" s="12">
        <v>736</v>
      </c>
      <c r="D1200" s="12">
        <v>0.67</v>
      </c>
      <c r="E1200" s="12">
        <v>0.65</v>
      </c>
      <c r="F1200" s="12">
        <v>0.54500000000000004</v>
      </c>
      <c r="G1200" s="12">
        <v>14584.18</v>
      </c>
      <c r="H1200" s="13">
        <v>7</v>
      </c>
    </row>
    <row r="1201" spans="1:8" x14ac:dyDescent="0.25">
      <c r="A1201" s="8" t="s">
        <v>1225</v>
      </c>
      <c r="B1201" s="9" t="s">
        <v>22</v>
      </c>
      <c r="C1201" s="9">
        <v>675</v>
      </c>
      <c r="D1201" s="9">
        <v>0.7</v>
      </c>
      <c r="E1201" s="9">
        <v>0.67700000000000005</v>
      </c>
      <c r="F1201" s="9">
        <v>0.623</v>
      </c>
      <c r="G1201" s="9">
        <v>29148.63</v>
      </c>
      <c r="H1201" s="10">
        <v>21</v>
      </c>
    </row>
    <row r="1202" spans="1:8" x14ac:dyDescent="0.25">
      <c r="A1202" s="11" t="s">
        <v>1226</v>
      </c>
      <c r="B1202" s="12" t="s">
        <v>16</v>
      </c>
      <c r="C1202" s="12">
        <v>3464</v>
      </c>
      <c r="D1202" s="12">
        <v>0.67</v>
      </c>
      <c r="E1202" s="12">
        <v>0.64900000000000002</v>
      </c>
      <c r="F1202" s="12">
        <v>0.56699999999999995</v>
      </c>
      <c r="G1202" s="12">
        <v>9699.93</v>
      </c>
      <c r="H1202" s="13">
        <v>37</v>
      </c>
    </row>
    <row r="1203" spans="1:8" x14ac:dyDescent="0.25">
      <c r="A1203" s="8" t="s">
        <v>1227</v>
      </c>
      <c r="B1203" s="9" t="s">
        <v>22</v>
      </c>
      <c r="C1203" s="9">
        <v>658</v>
      </c>
      <c r="D1203" s="9">
        <v>0.71599999999999997</v>
      </c>
      <c r="E1203" s="9">
        <v>0.71199999999999997</v>
      </c>
      <c r="F1203" s="9">
        <v>0.623</v>
      </c>
      <c r="G1203" s="9">
        <v>94484.79</v>
      </c>
      <c r="H1203" s="10">
        <v>17</v>
      </c>
    </row>
    <row r="1204" spans="1:8" x14ac:dyDescent="0.25">
      <c r="A1204" s="11" t="s">
        <v>1228</v>
      </c>
      <c r="B1204" s="12" t="s">
        <v>16</v>
      </c>
      <c r="C1204" s="12">
        <v>378</v>
      </c>
      <c r="D1204" s="12">
        <v>0.71</v>
      </c>
      <c r="E1204" s="12">
        <v>0.68100000000000005</v>
      </c>
      <c r="F1204" s="12">
        <v>0.626</v>
      </c>
      <c r="G1204" s="12">
        <v>16469.23</v>
      </c>
      <c r="H1204" s="13">
        <v>3</v>
      </c>
    </row>
    <row r="1205" spans="1:8" x14ac:dyDescent="0.25">
      <c r="A1205" s="8" t="s">
        <v>1229</v>
      </c>
      <c r="B1205" s="9" t="s">
        <v>22</v>
      </c>
      <c r="C1205" s="9">
        <v>591</v>
      </c>
      <c r="D1205" s="9">
        <v>0.70599999999999996</v>
      </c>
      <c r="E1205" s="9">
        <v>0.69599999999999995</v>
      </c>
      <c r="F1205" s="9">
        <v>0.61099999999999999</v>
      </c>
      <c r="G1205" s="9">
        <v>24207.87</v>
      </c>
      <c r="H1205" s="10">
        <v>11</v>
      </c>
    </row>
    <row r="1206" spans="1:8" x14ac:dyDescent="0.25">
      <c r="A1206" s="11" t="s">
        <v>1230</v>
      </c>
      <c r="B1206" s="12" t="s">
        <v>22</v>
      </c>
      <c r="C1206" s="12">
        <v>650</v>
      </c>
      <c r="D1206" s="12">
        <v>0.60899999999999999</v>
      </c>
      <c r="E1206" s="12">
        <v>0.63200000000000001</v>
      </c>
      <c r="F1206" s="12">
        <v>0.441</v>
      </c>
      <c r="G1206" s="12">
        <v>52276.46</v>
      </c>
      <c r="H1206" s="13">
        <v>16</v>
      </c>
    </row>
    <row r="1207" spans="1:8" x14ac:dyDescent="0.25">
      <c r="A1207" s="8" t="s">
        <v>1231</v>
      </c>
      <c r="B1207" s="9" t="s">
        <v>22</v>
      </c>
      <c r="C1207" s="9">
        <v>1027</v>
      </c>
      <c r="D1207" s="9">
        <v>0.72799999999999998</v>
      </c>
      <c r="E1207" s="9">
        <v>0.72099999999999997</v>
      </c>
      <c r="F1207" s="9">
        <v>0.64</v>
      </c>
      <c r="G1207" s="9">
        <v>59507.51</v>
      </c>
      <c r="H1207" s="10">
        <v>21</v>
      </c>
    </row>
    <row r="1208" spans="1:8" x14ac:dyDescent="0.25">
      <c r="A1208" s="11" t="s">
        <v>1232</v>
      </c>
      <c r="B1208" s="12" t="s">
        <v>7</v>
      </c>
      <c r="C1208" s="12">
        <v>352</v>
      </c>
      <c r="D1208" s="12">
        <v>0.72</v>
      </c>
      <c r="E1208" s="12">
        <v>0.69699999999999995</v>
      </c>
      <c r="F1208" s="12">
        <v>0.64600000000000002</v>
      </c>
      <c r="G1208" s="12">
        <v>16244.19</v>
      </c>
      <c r="H1208" s="13">
        <v>5</v>
      </c>
    </row>
    <row r="1209" spans="1:8" x14ac:dyDescent="0.25">
      <c r="A1209" s="8" t="s">
        <v>1233</v>
      </c>
      <c r="B1209" s="9" t="s">
        <v>16</v>
      </c>
      <c r="C1209" s="9">
        <v>2330</v>
      </c>
      <c r="D1209" s="9">
        <v>0.63800000000000001</v>
      </c>
      <c r="E1209" s="9">
        <v>0.59499999999999997</v>
      </c>
      <c r="F1209" s="9">
        <v>0.54200000000000004</v>
      </c>
      <c r="G1209" s="9">
        <v>8459.7800000000007</v>
      </c>
      <c r="H1209" s="10">
        <v>47</v>
      </c>
    </row>
    <row r="1210" spans="1:8" x14ac:dyDescent="0.25">
      <c r="A1210" s="11" t="s">
        <v>1234</v>
      </c>
      <c r="B1210" s="12" t="s">
        <v>22</v>
      </c>
      <c r="C1210" s="12">
        <v>670</v>
      </c>
      <c r="D1210" s="12">
        <v>0.68700000000000006</v>
      </c>
      <c r="E1210" s="12">
        <v>0.69699999999999995</v>
      </c>
      <c r="F1210" s="12">
        <v>0.58399999999999996</v>
      </c>
      <c r="G1210" s="12">
        <v>23925.360000000001</v>
      </c>
      <c r="H1210" s="13">
        <v>24</v>
      </c>
    </row>
    <row r="1211" spans="1:8" x14ac:dyDescent="0.25">
      <c r="A1211" s="8" t="s">
        <v>1235</v>
      </c>
      <c r="B1211" s="9" t="s">
        <v>29</v>
      </c>
      <c r="C1211" s="9">
        <v>950</v>
      </c>
      <c r="D1211" s="9">
        <v>0.73199999999999998</v>
      </c>
      <c r="E1211" s="9">
        <v>0.75800000000000001</v>
      </c>
      <c r="F1211" s="9">
        <v>0.62</v>
      </c>
      <c r="G1211" s="9">
        <v>113763.91</v>
      </c>
      <c r="H1211" s="10">
        <v>18</v>
      </c>
    </row>
    <row r="1212" spans="1:8" x14ac:dyDescent="0.25">
      <c r="A1212" s="11" t="s">
        <v>1236</v>
      </c>
      <c r="B1212" s="12" t="s">
        <v>10</v>
      </c>
      <c r="C1212" s="12">
        <v>717</v>
      </c>
      <c r="D1212" s="12">
        <v>0.7</v>
      </c>
      <c r="E1212" s="12">
        <v>0.69799999999999995</v>
      </c>
      <c r="F1212" s="12">
        <v>0.61</v>
      </c>
      <c r="G1212" s="12">
        <v>43048.94</v>
      </c>
      <c r="H1212" s="13">
        <v>14</v>
      </c>
    </row>
    <row r="1213" spans="1:8" x14ac:dyDescent="0.25">
      <c r="A1213" s="8" t="s">
        <v>1237</v>
      </c>
      <c r="B1213" s="9" t="s">
        <v>53</v>
      </c>
      <c r="C1213" s="9">
        <v>937</v>
      </c>
      <c r="D1213" s="9">
        <v>0.72</v>
      </c>
      <c r="E1213" s="9">
        <v>0.71499999999999997</v>
      </c>
      <c r="F1213" s="9">
        <v>0.61499999999999999</v>
      </c>
      <c r="G1213" s="9">
        <v>45022.01</v>
      </c>
      <c r="H1213" s="10">
        <v>9</v>
      </c>
    </row>
    <row r="1214" spans="1:8" x14ac:dyDescent="0.25">
      <c r="A1214" s="11" t="s">
        <v>1238</v>
      </c>
      <c r="B1214" s="12" t="s">
        <v>53</v>
      </c>
      <c r="C1214" s="12">
        <v>1652</v>
      </c>
      <c r="D1214" s="12">
        <v>0.69</v>
      </c>
      <c r="E1214" s="12">
        <v>0.69399999999999995</v>
      </c>
      <c r="F1214" s="12">
        <v>0.56100000000000005</v>
      </c>
      <c r="G1214" s="12">
        <v>28426.58</v>
      </c>
      <c r="H1214" s="13">
        <v>16</v>
      </c>
    </row>
    <row r="1215" spans="1:8" x14ac:dyDescent="0.25">
      <c r="A1215" s="8" t="s">
        <v>1239</v>
      </c>
      <c r="B1215" s="9" t="s">
        <v>24</v>
      </c>
      <c r="C1215" s="9">
        <v>257</v>
      </c>
      <c r="D1215" s="9">
        <v>0.54200000000000004</v>
      </c>
      <c r="E1215" s="9">
        <v>0.53300000000000003</v>
      </c>
      <c r="F1215" s="9">
        <v>0.38600000000000001</v>
      </c>
      <c r="G1215" s="9">
        <v>5528.25</v>
      </c>
      <c r="H1215" s="10">
        <v>17</v>
      </c>
    </row>
    <row r="1216" spans="1:8" x14ac:dyDescent="0.25">
      <c r="A1216" s="11" t="s">
        <v>1240</v>
      </c>
      <c r="B1216" s="12" t="s">
        <v>24</v>
      </c>
      <c r="C1216" s="12">
        <v>1549</v>
      </c>
      <c r="D1216" s="12">
        <v>0.59</v>
      </c>
      <c r="E1216" s="12">
        <v>0.59599999999999997</v>
      </c>
      <c r="F1216" s="12">
        <v>0.434</v>
      </c>
      <c r="G1216" s="12">
        <v>9333.93</v>
      </c>
      <c r="H1216" s="13">
        <v>16</v>
      </c>
    </row>
    <row r="1217" spans="1:8" x14ac:dyDescent="0.25">
      <c r="A1217" s="8" t="s">
        <v>1241</v>
      </c>
      <c r="B1217" s="9" t="s">
        <v>87</v>
      </c>
      <c r="C1217" s="9">
        <v>10226</v>
      </c>
      <c r="D1217" s="9">
        <v>0.70799999999999996</v>
      </c>
      <c r="E1217" s="9">
        <v>0.64200000000000002</v>
      </c>
      <c r="F1217" s="9">
        <v>0.7</v>
      </c>
      <c r="G1217" s="9">
        <v>10808.38</v>
      </c>
      <c r="H1217" s="10">
        <v>119</v>
      </c>
    </row>
    <row r="1218" spans="1:8" x14ac:dyDescent="0.25">
      <c r="A1218" s="11" t="s">
        <v>1242</v>
      </c>
      <c r="B1218" s="12" t="s">
        <v>31</v>
      </c>
      <c r="C1218" s="12">
        <v>1354</v>
      </c>
      <c r="D1218" s="12">
        <v>0.61599999999999999</v>
      </c>
      <c r="E1218" s="12">
        <v>0.54600000000000004</v>
      </c>
      <c r="F1218" s="12">
        <v>0.55300000000000005</v>
      </c>
      <c r="G1218" s="12">
        <v>9174.9699999999993</v>
      </c>
      <c r="H1218" s="13">
        <v>6</v>
      </c>
    </row>
    <row r="1219" spans="1:8" x14ac:dyDescent="0.25">
      <c r="A1219" s="8" t="s">
        <v>1243</v>
      </c>
      <c r="B1219" s="9" t="s">
        <v>49</v>
      </c>
      <c r="C1219" s="9">
        <v>2330</v>
      </c>
      <c r="D1219" s="9">
        <v>0.64</v>
      </c>
      <c r="E1219" s="9">
        <v>0.63100000000000001</v>
      </c>
      <c r="F1219" s="9">
        <v>0.54</v>
      </c>
      <c r="G1219" s="9">
        <v>11674.44</v>
      </c>
      <c r="H1219" s="10">
        <v>12</v>
      </c>
    </row>
    <row r="1220" spans="1:8" x14ac:dyDescent="0.25">
      <c r="A1220" s="11" t="s">
        <v>1244</v>
      </c>
      <c r="B1220" s="12" t="s">
        <v>49</v>
      </c>
      <c r="C1220" s="12">
        <v>2552</v>
      </c>
      <c r="D1220" s="12">
        <v>0.61499999999999999</v>
      </c>
      <c r="E1220" s="12">
        <v>0.60599999999999998</v>
      </c>
      <c r="F1220" s="12">
        <v>0.502</v>
      </c>
      <c r="G1220" s="12">
        <v>11459.84</v>
      </c>
      <c r="H1220" s="13">
        <v>5</v>
      </c>
    </row>
    <row r="1221" spans="1:8" x14ac:dyDescent="0.25">
      <c r="A1221" s="8" t="s">
        <v>1245</v>
      </c>
      <c r="B1221" s="9" t="s">
        <v>24</v>
      </c>
      <c r="C1221" s="9">
        <v>259</v>
      </c>
      <c r="D1221" s="9">
        <v>0.60299999999999998</v>
      </c>
      <c r="E1221" s="9">
        <v>0.56599999999999995</v>
      </c>
      <c r="F1221" s="9">
        <v>0.498</v>
      </c>
      <c r="G1221" s="9">
        <v>9914.36</v>
      </c>
      <c r="H1221" s="10">
        <v>3</v>
      </c>
    </row>
    <row r="1222" spans="1:8" x14ac:dyDescent="0.25">
      <c r="A1222" s="11" t="s">
        <v>1246</v>
      </c>
      <c r="B1222" s="12" t="s">
        <v>53</v>
      </c>
      <c r="C1222" s="12">
        <v>1278</v>
      </c>
      <c r="D1222" s="12">
        <v>0.67</v>
      </c>
      <c r="E1222" s="12">
        <v>0.68300000000000005</v>
      </c>
      <c r="F1222" s="12">
        <v>0.54600000000000004</v>
      </c>
      <c r="G1222" s="12">
        <v>23076.05</v>
      </c>
      <c r="H1222" s="13">
        <v>30</v>
      </c>
    </row>
    <row r="1223" spans="1:8" x14ac:dyDescent="0.25">
      <c r="A1223" s="8" t="s">
        <v>1247</v>
      </c>
      <c r="B1223" s="9" t="s">
        <v>31</v>
      </c>
      <c r="C1223" s="9">
        <v>3254</v>
      </c>
      <c r="D1223" s="9">
        <v>0.65700000000000003</v>
      </c>
      <c r="E1223" s="9">
        <v>0.628</v>
      </c>
      <c r="F1223" s="9">
        <v>0.58699999999999997</v>
      </c>
      <c r="G1223" s="9">
        <v>14123.58</v>
      </c>
      <c r="H1223" s="10">
        <v>39</v>
      </c>
    </row>
    <row r="1224" spans="1:8" x14ac:dyDescent="0.25">
      <c r="A1224" s="11" t="s">
        <v>1248</v>
      </c>
      <c r="B1224" s="12" t="s">
        <v>19</v>
      </c>
      <c r="C1224" s="12">
        <v>1811</v>
      </c>
      <c r="D1224" s="12">
        <v>0.623</v>
      </c>
      <c r="E1224" s="12">
        <v>0.60399999999999998</v>
      </c>
      <c r="F1224" s="12">
        <v>0.53100000000000003</v>
      </c>
      <c r="G1224" s="12">
        <v>25132.13</v>
      </c>
      <c r="H1224" s="13">
        <v>40</v>
      </c>
    </row>
    <row r="1225" spans="1:8" x14ac:dyDescent="0.25">
      <c r="A1225" s="8" t="s">
        <v>1249</v>
      </c>
      <c r="B1225" s="9" t="s">
        <v>7</v>
      </c>
      <c r="C1225" s="9">
        <v>278</v>
      </c>
      <c r="D1225" s="9">
        <v>0.78</v>
      </c>
      <c r="E1225" s="9">
        <v>0.75</v>
      </c>
      <c r="F1225" s="9">
        <v>0.71599999999999997</v>
      </c>
      <c r="G1225" s="9">
        <v>17688.07</v>
      </c>
      <c r="H1225" s="10">
        <v>3</v>
      </c>
    </row>
    <row r="1226" spans="1:8" x14ac:dyDescent="0.25">
      <c r="A1226" s="11" t="s">
        <v>1250</v>
      </c>
      <c r="B1226" s="12" t="s">
        <v>59</v>
      </c>
      <c r="C1226" s="12">
        <v>753</v>
      </c>
      <c r="D1226" s="12">
        <v>0.73699999999999999</v>
      </c>
      <c r="E1226" s="12">
        <v>0.749</v>
      </c>
      <c r="F1226" s="12">
        <v>0.63</v>
      </c>
      <c r="G1226" s="12">
        <v>20913.82</v>
      </c>
      <c r="H1226" s="13">
        <v>18</v>
      </c>
    </row>
    <row r="1227" spans="1:8" x14ac:dyDescent="0.25">
      <c r="A1227" s="8" t="s">
        <v>1251</v>
      </c>
      <c r="B1227" s="9" t="s">
        <v>33</v>
      </c>
      <c r="C1227" s="9">
        <v>5468</v>
      </c>
      <c r="D1227" s="9">
        <v>0.66900000000000004</v>
      </c>
      <c r="E1227" s="9">
        <v>0.65300000000000002</v>
      </c>
      <c r="F1227" s="9">
        <v>0.56599999999999995</v>
      </c>
      <c r="G1227" s="9">
        <v>10896.14</v>
      </c>
      <c r="H1227" s="10">
        <v>79</v>
      </c>
    </row>
    <row r="1228" spans="1:8" x14ac:dyDescent="0.25">
      <c r="A1228" s="11" t="s">
        <v>1252</v>
      </c>
      <c r="B1228" s="12" t="s">
        <v>111</v>
      </c>
      <c r="C1228" s="12">
        <v>883</v>
      </c>
      <c r="D1228" s="12">
        <v>0.67</v>
      </c>
      <c r="E1228" s="12">
        <v>0.64</v>
      </c>
      <c r="F1228" s="12">
        <v>0.58699999999999997</v>
      </c>
      <c r="G1228" s="12">
        <v>19757.560000000001</v>
      </c>
      <c r="H1228" s="13">
        <v>7</v>
      </c>
    </row>
    <row r="1229" spans="1:8" x14ac:dyDescent="0.25">
      <c r="A1229" s="8" t="s">
        <v>1253</v>
      </c>
      <c r="B1229" s="9" t="s">
        <v>49</v>
      </c>
      <c r="C1229" s="9">
        <v>1457</v>
      </c>
      <c r="D1229" s="9">
        <v>0.59499999999999997</v>
      </c>
      <c r="E1229" s="9">
        <v>0.57899999999999996</v>
      </c>
      <c r="F1229" s="9">
        <v>0.49</v>
      </c>
      <c r="G1229" s="9">
        <v>8890.9599999999991</v>
      </c>
      <c r="H1229" s="10">
        <v>26</v>
      </c>
    </row>
    <row r="1230" spans="1:8" x14ac:dyDescent="0.25">
      <c r="A1230" s="11" t="s">
        <v>1254</v>
      </c>
      <c r="B1230" s="12" t="s">
        <v>31</v>
      </c>
      <c r="C1230" s="12">
        <v>728</v>
      </c>
      <c r="D1230" s="12">
        <v>0.6</v>
      </c>
      <c r="E1230" s="12">
        <v>0.57299999999999995</v>
      </c>
      <c r="F1230" s="12">
        <v>0.48199999999999998</v>
      </c>
      <c r="G1230" s="12">
        <v>6510.21</v>
      </c>
      <c r="H1230" s="13">
        <v>3</v>
      </c>
    </row>
    <row r="1231" spans="1:8" x14ac:dyDescent="0.25">
      <c r="A1231" s="8" t="s">
        <v>1255</v>
      </c>
      <c r="B1231" s="9" t="s">
        <v>33</v>
      </c>
      <c r="C1231" s="9">
        <v>1096</v>
      </c>
      <c r="D1231" s="9">
        <v>0.69</v>
      </c>
      <c r="E1231" s="9">
        <v>0.66100000000000003</v>
      </c>
      <c r="F1231" s="9">
        <v>0.61599999999999999</v>
      </c>
      <c r="G1231" s="9">
        <v>12562.82</v>
      </c>
      <c r="H1231" s="10">
        <v>21</v>
      </c>
    </row>
    <row r="1232" spans="1:8" x14ac:dyDescent="0.25">
      <c r="A1232" s="11" t="s">
        <v>1256</v>
      </c>
      <c r="B1232" s="12" t="s">
        <v>87</v>
      </c>
      <c r="C1232" s="12">
        <v>2037</v>
      </c>
      <c r="D1232" s="12">
        <v>0.65900000000000003</v>
      </c>
      <c r="E1232" s="12">
        <v>0.66600000000000004</v>
      </c>
      <c r="F1232" s="12">
        <v>0.53600000000000003</v>
      </c>
      <c r="G1232" s="12">
        <v>16604.900000000001</v>
      </c>
      <c r="H1232" s="13">
        <v>9</v>
      </c>
    </row>
    <row r="1233" spans="1:8" x14ac:dyDescent="0.25">
      <c r="A1233" s="8" t="s">
        <v>1257</v>
      </c>
      <c r="B1233" s="9" t="s">
        <v>16</v>
      </c>
      <c r="C1233" s="9">
        <v>1514</v>
      </c>
      <c r="D1233" s="9">
        <v>0.71</v>
      </c>
      <c r="E1233" s="9">
        <v>0.67600000000000005</v>
      </c>
      <c r="F1233" s="9">
        <v>0.64200000000000002</v>
      </c>
      <c r="G1233" s="9">
        <v>22766.6</v>
      </c>
      <c r="H1233" s="10">
        <v>28</v>
      </c>
    </row>
    <row r="1234" spans="1:8" x14ac:dyDescent="0.25">
      <c r="A1234" s="11" t="s">
        <v>1258</v>
      </c>
      <c r="B1234" s="12" t="s">
        <v>16</v>
      </c>
      <c r="C1234" s="12">
        <v>669</v>
      </c>
      <c r="D1234" s="12">
        <v>0.71</v>
      </c>
      <c r="E1234" s="12">
        <v>0.71499999999999997</v>
      </c>
      <c r="F1234" s="12">
        <v>0.58699999999999997</v>
      </c>
      <c r="G1234" s="12">
        <v>19523.66</v>
      </c>
      <c r="H1234" s="13">
        <v>22</v>
      </c>
    </row>
    <row r="1235" spans="1:8" x14ac:dyDescent="0.25">
      <c r="A1235" s="8" t="s">
        <v>1259</v>
      </c>
      <c r="B1235" s="9" t="s">
        <v>31</v>
      </c>
      <c r="C1235" s="9">
        <v>3002</v>
      </c>
      <c r="D1235" s="9">
        <v>0.65900000000000003</v>
      </c>
      <c r="E1235" s="9">
        <v>0.60899999999999999</v>
      </c>
      <c r="F1235" s="9">
        <v>0.59599999999999997</v>
      </c>
      <c r="G1235" s="9">
        <v>14375.34</v>
      </c>
      <c r="H1235" s="10">
        <v>68</v>
      </c>
    </row>
    <row r="1236" spans="1:8" x14ac:dyDescent="0.25">
      <c r="A1236" s="11" t="s">
        <v>1260</v>
      </c>
      <c r="B1236" s="12" t="s">
        <v>16</v>
      </c>
      <c r="C1236" s="12">
        <v>428</v>
      </c>
      <c r="D1236" s="12">
        <v>0.72299999999999998</v>
      </c>
      <c r="E1236" s="12">
        <v>0.72799999999999998</v>
      </c>
      <c r="F1236" s="12">
        <v>0.60299999999999998</v>
      </c>
      <c r="G1236" s="12">
        <v>25974.3</v>
      </c>
      <c r="H1236" s="13">
        <v>15</v>
      </c>
    </row>
    <row r="1237" spans="1:8" x14ac:dyDescent="0.25">
      <c r="A1237" s="8" t="s">
        <v>1261</v>
      </c>
      <c r="B1237" s="9" t="s">
        <v>7</v>
      </c>
      <c r="C1237" s="9">
        <v>429</v>
      </c>
      <c r="D1237" s="9">
        <v>0.72</v>
      </c>
      <c r="E1237" s="9">
        <v>0.69599999999999995</v>
      </c>
      <c r="F1237" s="9">
        <v>0.65200000000000002</v>
      </c>
      <c r="G1237" s="9">
        <v>15019.6</v>
      </c>
      <c r="H1237" s="10">
        <v>9</v>
      </c>
    </row>
    <row r="1238" spans="1:8" x14ac:dyDescent="0.25">
      <c r="A1238" s="11" t="s">
        <v>1262</v>
      </c>
      <c r="B1238" s="12" t="s">
        <v>7</v>
      </c>
      <c r="C1238" s="12">
        <v>456</v>
      </c>
      <c r="D1238" s="12">
        <v>0.73</v>
      </c>
      <c r="E1238" s="12">
        <v>0.70099999999999996</v>
      </c>
      <c r="F1238" s="12">
        <v>0.68200000000000005</v>
      </c>
      <c r="G1238" s="12">
        <v>16111.67</v>
      </c>
      <c r="H1238" s="13">
        <v>9</v>
      </c>
    </row>
    <row r="1239" spans="1:8" x14ac:dyDescent="0.25">
      <c r="A1239" s="8" t="s">
        <v>1263</v>
      </c>
      <c r="B1239" s="9" t="s">
        <v>29</v>
      </c>
      <c r="C1239" s="9">
        <v>1492</v>
      </c>
      <c r="D1239" s="9">
        <v>0.70299999999999996</v>
      </c>
      <c r="E1239" s="9">
        <v>0.69199999999999995</v>
      </c>
      <c r="F1239" s="9">
        <v>0.60899999999999999</v>
      </c>
      <c r="G1239" s="9">
        <v>19771.72</v>
      </c>
      <c r="H1239" s="10">
        <v>20</v>
      </c>
    </row>
    <row r="1240" spans="1:8" x14ac:dyDescent="0.25">
      <c r="A1240" s="11" t="s">
        <v>1264</v>
      </c>
      <c r="B1240" s="12" t="s">
        <v>24</v>
      </c>
      <c r="C1240" s="12">
        <v>1603</v>
      </c>
      <c r="D1240" s="12">
        <v>0.59899999999999998</v>
      </c>
      <c r="E1240" s="12">
        <v>0.61399999999999999</v>
      </c>
      <c r="F1240" s="12">
        <v>0.46500000000000002</v>
      </c>
      <c r="G1240" s="12">
        <v>10596.36</v>
      </c>
      <c r="H1240" s="13">
        <v>12</v>
      </c>
    </row>
    <row r="1241" spans="1:8" x14ac:dyDescent="0.25">
      <c r="A1241" s="8" t="s">
        <v>1265</v>
      </c>
      <c r="B1241" s="9" t="s">
        <v>16</v>
      </c>
      <c r="C1241" s="9">
        <v>1097</v>
      </c>
      <c r="D1241" s="9">
        <v>0.72</v>
      </c>
      <c r="E1241" s="9">
        <v>0.73599999999999999</v>
      </c>
      <c r="F1241" s="9">
        <v>0.61499999999999999</v>
      </c>
      <c r="G1241" s="9">
        <v>17512.03</v>
      </c>
      <c r="H1241" s="10">
        <v>22</v>
      </c>
    </row>
    <row r="1242" spans="1:8" x14ac:dyDescent="0.25">
      <c r="A1242" s="11" t="s">
        <v>1266</v>
      </c>
      <c r="B1242" s="12" t="s">
        <v>29</v>
      </c>
      <c r="C1242" s="12">
        <v>720</v>
      </c>
      <c r="D1242" s="12">
        <v>0.72499999999999998</v>
      </c>
      <c r="E1242" s="12">
        <v>0.70399999999999996</v>
      </c>
      <c r="F1242" s="12">
        <v>0.65500000000000003</v>
      </c>
      <c r="G1242" s="12">
        <v>25725.3</v>
      </c>
      <c r="H1242" s="13">
        <v>15</v>
      </c>
    </row>
    <row r="1243" spans="1:8" x14ac:dyDescent="0.25">
      <c r="A1243" s="8" t="s">
        <v>1267</v>
      </c>
      <c r="B1243" s="9" t="s">
        <v>14</v>
      </c>
      <c r="C1243" s="9">
        <v>1100</v>
      </c>
      <c r="D1243" s="9">
        <v>0.747</v>
      </c>
      <c r="E1243" s="9">
        <v>0.751</v>
      </c>
      <c r="F1243" s="9">
        <v>0.65</v>
      </c>
      <c r="G1243" s="9">
        <v>35871.81</v>
      </c>
      <c r="H1243" s="10">
        <v>37</v>
      </c>
    </row>
    <row r="1244" spans="1:8" x14ac:dyDescent="0.25">
      <c r="A1244" s="11" t="s">
        <v>1268</v>
      </c>
      <c r="B1244" s="12" t="s">
        <v>111</v>
      </c>
      <c r="C1244" s="12">
        <v>403</v>
      </c>
      <c r="D1244" s="12">
        <v>0.67</v>
      </c>
      <c r="E1244" s="12">
        <v>0.65200000000000002</v>
      </c>
      <c r="F1244" s="12">
        <v>0.57099999999999995</v>
      </c>
      <c r="G1244" s="12">
        <v>14595.51</v>
      </c>
      <c r="H1244" s="13">
        <v>2</v>
      </c>
    </row>
    <row r="1245" spans="1:8" x14ac:dyDescent="0.25">
      <c r="A1245" s="8" t="s">
        <v>1269</v>
      </c>
      <c r="B1245" s="9" t="s">
        <v>53</v>
      </c>
      <c r="C1245" s="9">
        <v>1322</v>
      </c>
      <c r="D1245" s="9">
        <v>0.7</v>
      </c>
      <c r="E1245" s="9">
        <v>0.68700000000000006</v>
      </c>
      <c r="F1245" s="9">
        <v>0.61799999999999999</v>
      </c>
      <c r="G1245" s="9">
        <v>12464.41</v>
      </c>
      <c r="H1245" s="10">
        <v>10</v>
      </c>
    </row>
    <row r="1246" spans="1:8" x14ac:dyDescent="0.25">
      <c r="A1246" s="11" t="s">
        <v>1270</v>
      </c>
      <c r="B1246" s="12" t="s">
        <v>16</v>
      </c>
      <c r="C1246" s="12">
        <v>931</v>
      </c>
      <c r="D1246" s="12">
        <v>0.7</v>
      </c>
      <c r="E1246" s="12">
        <v>0.67900000000000005</v>
      </c>
      <c r="F1246" s="12">
        <v>0.58899999999999997</v>
      </c>
      <c r="G1246" s="12">
        <v>18737.39</v>
      </c>
      <c r="H1246" s="13">
        <v>17</v>
      </c>
    </row>
    <row r="1247" spans="1:8" x14ac:dyDescent="0.25">
      <c r="A1247" s="8" t="s">
        <v>1271</v>
      </c>
      <c r="B1247" s="9" t="s">
        <v>53</v>
      </c>
      <c r="C1247" s="9">
        <v>1217</v>
      </c>
      <c r="D1247" s="9">
        <v>0.73</v>
      </c>
      <c r="E1247" s="9">
        <v>0.751</v>
      </c>
      <c r="F1247" s="9">
        <v>0.60799999999999998</v>
      </c>
      <c r="G1247" s="9">
        <v>60764.83</v>
      </c>
      <c r="H1247" s="10">
        <v>21</v>
      </c>
    </row>
    <row r="1248" spans="1:8" x14ac:dyDescent="0.25">
      <c r="A1248" s="11" t="s">
        <v>1272</v>
      </c>
      <c r="B1248" s="12" t="s">
        <v>29</v>
      </c>
      <c r="C1248" s="12">
        <v>342</v>
      </c>
      <c r="D1248" s="12">
        <v>0.66200000000000003</v>
      </c>
      <c r="E1248" s="12">
        <v>0.64700000000000002</v>
      </c>
      <c r="F1248" s="12">
        <v>0.56299999999999994</v>
      </c>
      <c r="G1248" s="12">
        <v>11933.08</v>
      </c>
      <c r="H1248" s="13">
        <v>2</v>
      </c>
    </row>
    <row r="1249" spans="1:8" x14ac:dyDescent="0.25">
      <c r="A1249" s="8" t="s">
        <v>1273</v>
      </c>
      <c r="B1249" s="9" t="s">
        <v>24</v>
      </c>
      <c r="C1249" s="9">
        <v>954</v>
      </c>
      <c r="D1249" s="9">
        <v>0.55200000000000005</v>
      </c>
      <c r="E1249" s="9">
        <v>0.55900000000000005</v>
      </c>
      <c r="F1249" s="9">
        <v>0.38200000000000001</v>
      </c>
      <c r="G1249" s="9">
        <v>7028.27</v>
      </c>
      <c r="H1249" s="10">
        <v>20</v>
      </c>
    </row>
    <row r="1250" spans="1:8" x14ac:dyDescent="0.25">
      <c r="A1250" s="11" t="s">
        <v>1274</v>
      </c>
      <c r="B1250" s="12" t="s">
        <v>7</v>
      </c>
      <c r="C1250" s="12">
        <v>1100</v>
      </c>
      <c r="D1250" s="12">
        <v>0.70599999999999996</v>
      </c>
      <c r="E1250" s="12">
        <v>0.68500000000000005</v>
      </c>
      <c r="F1250" s="12">
        <v>0.61</v>
      </c>
      <c r="G1250" s="12">
        <v>13308.85</v>
      </c>
      <c r="H1250" s="13">
        <v>22</v>
      </c>
    </row>
    <row r="1251" spans="1:8" x14ac:dyDescent="0.25">
      <c r="A1251" s="8" t="s">
        <v>1275</v>
      </c>
      <c r="B1251" s="9" t="s">
        <v>53</v>
      </c>
      <c r="C1251" s="9">
        <v>836</v>
      </c>
      <c r="D1251" s="9">
        <v>0.66400000000000003</v>
      </c>
      <c r="E1251" s="9">
        <v>0.68100000000000005</v>
      </c>
      <c r="F1251" s="9">
        <v>0.51900000000000002</v>
      </c>
      <c r="G1251" s="9">
        <v>38908.720000000001</v>
      </c>
      <c r="H1251" s="10">
        <v>5</v>
      </c>
    </row>
    <row r="1252" spans="1:8" x14ac:dyDescent="0.25">
      <c r="A1252" s="11" t="s">
        <v>1276</v>
      </c>
      <c r="B1252" s="12" t="s">
        <v>14</v>
      </c>
      <c r="C1252" s="12">
        <v>612</v>
      </c>
      <c r="D1252" s="12">
        <v>0.78</v>
      </c>
      <c r="E1252" s="12">
        <v>0.77500000000000002</v>
      </c>
      <c r="F1252" s="12">
        <v>0.68799999999999994</v>
      </c>
      <c r="G1252" s="12">
        <v>34342.980000000003</v>
      </c>
      <c r="H1252" s="13">
        <v>35</v>
      </c>
    </row>
    <row r="1253" spans="1:8" x14ac:dyDescent="0.25">
      <c r="A1253" s="8" t="s">
        <v>1277</v>
      </c>
      <c r="B1253" s="9" t="s">
        <v>22</v>
      </c>
      <c r="C1253" s="9">
        <v>261</v>
      </c>
      <c r="D1253" s="9">
        <v>0.66400000000000003</v>
      </c>
      <c r="E1253" s="9">
        <v>0.67800000000000005</v>
      </c>
      <c r="F1253" s="9">
        <v>0.55100000000000005</v>
      </c>
      <c r="G1253" s="9">
        <v>17734.02</v>
      </c>
      <c r="H1253" s="10">
        <v>4</v>
      </c>
    </row>
    <row r="1254" spans="1:8" x14ac:dyDescent="0.25">
      <c r="A1254" s="11" t="s">
        <v>1278</v>
      </c>
      <c r="B1254" s="12" t="s">
        <v>7</v>
      </c>
      <c r="C1254" s="12">
        <v>55</v>
      </c>
      <c r="D1254" s="12">
        <v>0.76</v>
      </c>
      <c r="E1254" s="12">
        <v>0.71099999999999997</v>
      </c>
      <c r="F1254" s="12">
        <v>0.74</v>
      </c>
      <c r="G1254" s="12">
        <v>21852.83</v>
      </c>
      <c r="H1254" s="13">
        <v>1</v>
      </c>
    </row>
    <row r="1255" spans="1:8" x14ac:dyDescent="0.25">
      <c r="A1255" s="8" t="s">
        <v>1279</v>
      </c>
      <c r="B1255" s="9" t="s">
        <v>22</v>
      </c>
      <c r="C1255" s="9">
        <v>481</v>
      </c>
      <c r="D1255" s="9">
        <v>0.65500000000000003</v>
      </c>
      <c r="E1255" s="9">
        <v>0.67700000000000005</v>
      </c>
      <c r="F1255" s="9">
        <v>0.51500000000000001</v>
      </c>
      <c r="G1255" s="9">
        <v>21729.5</v>
      </c>
      <c r="H1255" s="10">
        <v>25</v>
      </c>
    </row>
    <row r="1256" spans="1:8" x14ac:dyDescent="0.25">
      <c r="A1256" s="11" t="s">
        <v>1280</v>
      </c>
      <c r="B1256" s="12" t="s">
        <v>10</v>
      </c>
      <c r="C1256" s="12">
        <v>468</v>
      </c>
      <c r="D1256" s="12">
        <v>0.68799999999999994</v>
      </c>
      <c r="E1256" s="12">
        <v>0.69199999999999995</v>
      </c>
      <c r="F1256" s="12">
        <v>0.59499999999999997</v>
      </c>
      <c r="G1256" s="12">
        <v>22591.24</v>
      </c>
      <c r="H1256" s="13">
        <v>7</v>
      </c>
    </row>
    <row r="1257" spans="1:8" x14ac:dyDescent="0.25">
      <c r="A1257" s="8" t="s">
        <v>1281</v>
      </c>
      <c r="B1257" s="9" t="s">
        <v>7</v>
      </c>
      <c r="C1257" s="9">
        <v>178</v>
      </c>
      <c r="D1257" s="9">
        <v>0.74</v>
      </c>
      <c r="E1257" s="9">
        <v>0.72</v>
      </c>
      <c r="F1257" s="9">
        <v>0.66300000000000003</v>
      </c>
      <c r="G1257" s="9">
        <v>41393.06</v>
      </c>
      <c r="H1257" s="10">
        <v>0</v>
      </c>
    </row>
    <row r="1258" spans="1:8" x14ac:dyDescent="0.25">
      <c r="A1258" s="11" t="s">
        <v>1282</v>
      </c>
      <c r="B1258" s="12" t="s">
        <v>7</v>
      </c>
      <c r="C1258" s="12">
        <v>181</v>
      </c>
      <c r="D1258" s="12">
        <v>0.754</v>
      </c>
      <c r="E1258" s="12">
        <v>0.745</v>
      </c>
      <c r="F1258" s="12">
        <v>0.66800000000000004</v>
      </c>
      <c r="G1258" s="12">
        <v>29771.71</v>
      </c>
      <c r="H1258" s="13">
        <v>0</v>
      </c>
    </row>
    <row r="1259" spans="1:8" x14ac:dyDescent="0.25">
      <c r="A1259" s="8" t="s">
        <v>1283</v>
      </c>
      <c r="B1259" s="9" t="s">
        <v>16</v>
      </c>
      <c r="C1259" s="9">
        <v>344</v>
      </c>
      <c r="D1259" s="9">
        <v>0.67400000000000004</v>
      </c>
      <c r="E1259" s="9">
        <v>0.66500000000000004</v>
      </c>
      <c r="F1259" s="9">
        <v>0.56799999999999995</v>
      </c>
      <c r="G1259" s="9">
        <v>19391.04</v>
      </c>
      <c r="H1259" s="10">
        <v>12</v>
      </c>
    </row>
    <row r="1260" spans="1:8" x14ac:dyDescent="0.25">
      <c r="A1260" s="11" t="s">
        <v>1284</v>
      </c>
      <c r="B1260" s="12" t="s">
        <v>53</v>
      </c>
      <c r="C1260" s="12">
        <v>969</v>
      </c>
      <c r="D1260" s="12">
        <v>0.7</v>
      </c>
      <c r="E1260" s="12">
        <v>0.71699999999999997</v>
      </c>
      <c r="F1260" s="12">
        <v>0.58799999999999997</v>
      </c>
      <c r="G1260" s="12">
        <v>36108.339999999997</v>
      </c>
      <c r="H1260" s="13">
        <v>11</v>
      </c>
    </row>
    <row r="1261" spans="1:8" x14ac:dyDescent="0.25">
      <c r="A1261" s="8" t="s">
        <v>1285</v>
      </c>
      <c r="B1261" s="9" t="s">
        <v>53</v>
      </c>
      <c r="C1261" s="9">
        <v>252</v>
      </c>
      <c r="D1261" s="9">
        <v>0.68</v>
      </c>
      <c r="E1261" s="9">
        <v>0.70199999999999996</v>
      </c>
      <c r="F1261" s="9">
        <v>0.53100000000000003</v>
      </c>
      <c r="G1261" s="9">
        <v>32096.52</v>
      </c>
      <c r="H1261" s="10">
        <v>10</v>
      </c>
    </row>
    <row r="1262" spans="1:8" x14ac:dyDescent="0.25">
      <c r="A1262" s="11" t="s">
        <v>1286</v>
      </c>
      <c r="B1262" s="12" t="s">
        <v>7</v>
      </c>
      <c r="C1262" s="12">
        <v>229</v>
      </c>
      <c r="D1262" s="12">
        <v>0.68500000000000005</v>
      </c>
      <c r="E1262" s="12">
        <v>0.67500000000000004</v>
      </c>
      <c r="F1262" s="12">
        <v>0.59199999999999997</v>
      </c>
      <c r="G1262" s="12">
        <v>20640.43</v>
      </c>
      <c r="H1262" s="13">
        <v>4</v>
      </c>
    </row>
    <row r="1263" spans="1:8" x14ac:dyDescent="0.25">
      <c r="A1263" s="8" t="s">
        <v>1287</v>
      </c>
      <c r="B1263" s="9" t="s">
        <v>22</v>
      </c>
      <c r="C1263" s="9">
        <v>430</v>
      </c>
      <c r="D1263" s="9">
        <v>0.72099999999999997</v>
      </c>
      <c r="E1263" s="9">
        <v>0.69799999999999995</v>
      </c>
      <c r="F1263" s="9">
        <v>0.65500000000000003</v>
      </c>
      <c r="G1263" s="9">
        <v>20740.38</v>
      </c>
      <c r="H1263" s="10">
        <v>16</v>
      </c>
    </row>
    <row r="1264" spans="1:8" x14ac:dyDescent="0.25">
      <c r="A1264" s="11" t="s">
        <v>1288</v>
      </c>
      <c r="B1264" s="12" t="s">
        <v>31</v>
      </c>
      <c r="C1264" s="12">
        <v>1035</v>
      </c>
      <c r="D1264" s="12">
        <v>0.57299999999999995</v>
      </c>
      <c r="E1264" s="12">
        <v>0.53400000000000003</v>
      </c>
      <c r="F1264" s="12">
        <v>0.47899999999999998</v>
      </c>
      <c r="G1264" s="12">
        <v>5794.4</v>
      </c>
      <c r="H1264" s="13">
        <v>42</v>
      </c>
    </row>
    <row r="1265" spans="1:8" x14ac:dyDescent="0.25">
      <c r="A1265" s="8" t="s">
        <v>1289</v>
      </c>
      <c r="B1265" s="9" t="s">
        <v>111</v>
      </c>
      <c r="C1265" s="9">
        <v>392</v>
      </c>
      <c r="D1265" s="9">
        <v>0.67</v>
      </c>
      <c r="E1265" s="9">
        <v>0.64500000000000002</v>
      </c>
      <c r="F1265" s="9">
        <v>0.57399999999999995</v>
      </c>
      <c r="G1265" s="9">
        <v>15684.03</v>
      </c>
      <c r="H1265" s="10">
        <v>1</v>
      </c>
    </row>
    <row r="1266" spans="1:8" x14ac:dyDescent="0.25">
      <c r="A1266" s="11" t="s">
        <v>125</v>
      </c>
      <c r="B1266" s="12" t="s">
        <v>10</v>
      </c>
      <c r="C1266" s="12">
        <v>671</v>
      </c>
      <c r="D1266" s="12">
        <v>0.68</v>
      </c>
      <c r="E1266" s="12">
        <v>0.7</v>
      </c>
      <c r="F1266" s="12">
        <v>0.56699999999999995</v>
      </c>
      <c r="G1266" s="12">
        <v>18746.419999999998</v>
      </c>
      <c r="H1266" s="13">
        <v>14</v>
      </c>
    </row>
    <row r="1267" spans="1:8" x14ac:dyDescent="0.25">
      <c r="A1267" s="8" t="s">
        <v>1290</v>
      </c>
      <c r="B1267" s="9" t="s">
        <v>16</v>
      </c>
      <c r="C1267" s="9">
        <v>333</v>
      </c>
      <c r="D1267" s="9">
        <v>0.74099999999999999</v>
      </c>
      <c r="E1267" s="9">
        <v>0.749</v>
      </c>
      <c r="F1267" s="9">
        <v>0.622</v>
      </c>
      <c r="G1267" s="9">
        <v>30470.54</v>
      </c>
      <c r="H1267" s="10">
        <v>6</v>
      </c>
    </row>
    <row r="1268" spans="1:8" x14ac:dyDescent="0.25">
      <c r="A1268" s="11" t="s">
        <v>1291</v>
      </c>
      <c r="B1268" s="12" t="s">
        <v>22</v>
      </c>
      <c r="C1268" s="12">
        <v>312</v>
      </c>
      <c r="D1268" s="12">
        <v>0.67200000000000004</v>
      </c>
      <c r="E1268" s="12">
        <v>0.66800000000000004</v>
      </c>
      <c r="F1268" s="12">
        <v>0.54900000000000004</v>
      </c>
      <c r="G1268" s="12">
        <v>27483.75</v>
      </c>
      <c r="H1268" s="13">
        <v>14</v>
      </c>
    </row>
    <row r="1269" spans="1:8" x14ac:dyDescent="0.25">
      <c r="A1269" s="8" t="s">
        <v>1292</v>
      </c>
      <c r="B1269" s="9" t="s">
        <v>22</v>
      </c>
      <c r="C1269" s="9">
        <v>427</v>
      </c>
      <c r="D1269" s="9">
        <v>0.70099999999999996</v>
      </c>
      <c r="E1269" s="9">
        <v>0.69499999999999995</v>
      </c>
      <c r="F1269" s="9">
        <v>0.59899999999999998</v>
      </c>
      <c r="G1269" s="9">
        <v>24103.4</v>
      </c>
      <c r="H1269" s="10">
        <v>9</v>
      </c>
    </row>
    <row r="1270" spans="1:8" x14ac:dyDescent="0.25">
      <c r="A1270" s="11" t="s">
        <v>1293</v>
      </c>
      <c r="B1270" s="12" t="s">
        <v>148</v>
      </c>
      <c r="C1270" s="12">
        <v>827</v>
      </c>
      <c r="D1270" s="12">
        <v>0.69</v>
      </c>
      <c r="E1270" s="12">
        <v>0.68799999999999994</v>
      </c>
      <c r="F1270" s="12">
        <v>0.60199999999999998</v>
      </c>
      <c r="G1270" s="12">
        <v>22721.08</v>
      </c>
      <c r="H1270" s="13">
        <v>10</v>
      </c>
    </row>
    <row r="1271" spans="1:8" x14ac:dyDescent="0.25">
      <c r="A1271" s="8" t="s">
        <v>1294</v>
      </c>
      <c r="B1271" s="9" t="s">
        <v>7</v>
      </c>
      <c r="C1271" s="9">
        <v>104</v>
      </c>
      <c r="D1271" s="9">
        <v>0.7</v>
      </c>
      <c r="E1271" s="9">
        <v>0.66500000000000004</v>
      </c>
      <c r="F1271" s="9">
        <v>0.63500000000000001</v>
      </c>
      <c r="G1271" s="9">
        <v>13996.95</v>
      </c>
      <c r="H1271" s="10">
        <v>3</v>
      </c>
    </row>
    <row r="1272" spans="1:8" x14ac:dyDescent="0.25">
      <c r="A1272" s="11" t="s">
        <v>1295</v>
      </c>
      <c r="B1272" s="12" t="s">
        <v>31</v>
      </c>
      <c r="C1272" s="12">
        <v>1615</v>
      </c>
      <c r="D1272" s="12">
        <v>0.60099999999999998</v>
      </c>
      <c r="E1272" s="12">
        <v>0.55400000000000005</v>
      </c>
      <c r="F1272" s="12">
        <v>0.51700000000000002</v>
      </c>
      <c r="G1272" s="12">
        <v>9409.83</v>
      </c>
      <c r="H1272" s="13">
        <v>71</v>
      </c>
    </row>
    <row r="1273" spans="1:8" x14ac:dyDescent="0.25">
      <c r="A1273" s="8" t="s">
        <v>1296</v>
      </c>
      <c r="B1273" s="9" t="s">
        <v>16</v>
      </c>
      <c r="C1273" s="9">
        <v>1327</v>
      </c>
      <c r="D1273" s="9">
        <v>0.627</v>
      </c>
      <c r="E1273" s="9">
        <v>0.59599999999999997</v>
      </c>
      <c r="F1273" s="9">
        <v>0.51800000000000002</v>
      </c>
      <c r="G1273" s="9">
        <v>8536.33</v>
      </c>
      <c r="H1273" s="10">
        <v>14</v>
      </c>
    </row>
    <row r="1274" spans="1:8" x14ac:dyDescent="0.25">
      <c r="A1274" s="11" t="s">
        <v>1297</v>
      </c>
      <c r="B1274" s="12" t="s">
        <v>16</v>
      </c>
      <c r="C1274" s="12">
        <v>1071</v>
      </c>
      <c r="D1274" s="12">
        <v>0.67200000000000004</v>
      </c>
      <c r="E1274" s="12">
        <v>0.66600000000000004</v>
      </c>
      <c r="F1274" s="12">
        <v>0.55800000000000005</v>
      </c>
      <c r="G1274" s="12">
        <v>27268.1</v>
      </c>
      <c r="H1274" s="13">
        <v>10</v>
      </c>
    </row>
    <row r="1275" spans="1:8" x14ac:dyDescent="0.25">
      <c r="A1275" s="8" t="s">
        <v>1298</v>
      </c>
      <c r="B1275" s="9" t="s">
        <v>29</v>
      </c>
      <c r="C1275" s="9">
        <v>719</v>
      </c>
      <c r="D1275" s="9">
        <v>0.68799999999999994</v>
      </c>
      <c r="E1275" s="9">
        <v>0.67700000000000005</v>
      </c>
      <c r="F1275" s="9">
        <v>0.57799999999999996</v>
      </c>
      <c r="G1275" s="9">
        <v>32950.22</v>
      </c>
      <c r="H1275" s="10">
        <v>31</v>
      </c>
    </row>
    <row r="1276" spans="1:8" x14ac:dyDescent="0.25">
      <c r="A1276" s="11" t="s">
        <v>1299</v>
      </c>
      <c r="B1276" s="12" t="s">
        <v>31</v>
      </c>
      <c r="C1276" s="12">
        <v>4723</v>
      </c>
      <c r="D1276" s="12">
        <v>0.64</v>
      </c>
      <c r="E1276" s="12">
        <v>0.56200000000000006</v>
      </c>
      <c r="F1276" s="12">
        <v>0.61299999999999999</v>
      </c>
      <c r="G1276" s="12">
        <v>10511.93</v>
      </c>
      <c r="H1276" s="13">
        <v>125</v>
      </c>
    </row>
    <row r="1277" spans="1:8" x14ac:dyDescent="0.25">
      <c r="A1277" s="8" t="s">
        <v>1300</v>
      </c>
      <c r="B1277" s="9" t="s">
        <v>7</v>
      </c>
      <c r="C1277" s="9">
        <v>70</v>
      </c>
      <c r="D1277" s="9">
        <v>0.74199999999999999</v>
      </c>
      <c r="E1277" s="9">
        <v>0.69899999999999995</v>
      </c>
      <c r="F1277" s="9">
        <v>0.70899999999999996</v>
      </c>
      <c r="G1277" s="9">
        <v>20261.419999999998</v>
      </c>
      <c r="H1277" s="10">
        <v>1</v>
      </c>
    </row>
    <row r="1278" spans="1:8" x14ac:dyDescent="0.25">
      <c r="A1278" s="11" t="s">
        <v>1301</v>
      </c>
      <c r="B1278" s="12" t="s">
        <v>16</v>
      </c>
      <c r="C1278" s="12">
        <v>363</v>
      </c>
      <c r="D1278" s="12">
        <v>0.67900000000000005</v>
      </c>
      <c r="E1278" s="12">
        <v>0.66100000000000003</v>
      </c>
      <c r="F1278" s="12">
        <v>0.56999999999999995</v>
      </c>
      <c r="G1278" s="12">
        <v>16420.759999999998</v>
      </c>
      <c r="H1278" s="13">
        <v>5</v>
      </c>
    </row>
    <row r="1279" spans="1:8" x14ac:dyDescent="0.25">
      <c r="A1279" s="8" t="s">
        <v>1302</v>
      </c>
      <c r="B1279" s="9" t="s">
        <v>33</v>
      </c>
      <c r="C1279" s="9">
        <v>398</v>
      </c>
      <c r="D1279" s="9">
        <v>0.72099999999999997</v>
      </c>
      <c r="E1279" s="9">
        <v>0.69899999999999995</v>
      </c>
      <c r="F1279" s="9">
        <v>0.63100000000000001</v>
      </c>
      <c r="G1279" s="9">
        <v>31821.439999999999</v>
      </c>
      <c r="H1279" s="10">
        <v>6</v>
      </c>
    </row>
    <row r="1280" spans="1:8" x14ac:dyDescent="0.25">
      <c r="A1280" s="11" t="s">
        <v>1303</v>
      </c>
      <c r="B1280" s="12" t="s">
        <v>16</v>
      </c>
      <c r="C1280" s="12">
        <v>258</v>
      </c>
      <c r="D1280" s="12">
        <v>0.63100000000000001</v>
      </c>
      <c r="E1280" s="12">
        <v>0.61099999999999999</v>
      </c>
      <c r="F1280" s="12">
        <v>0.51</v>
      </c>
      <c r="G1280" s="12">
        <v>8507.7800000000007</v>
      </c>
      <c r="H1280" s="13">
        <v>3</v>
      </c>
    </row>
    <row r="1281" spans="1:8" x14ac:dyDescent="0.25">
      <c r="A1281" s="8" t="s">
        <v>1304</v>
      </c>
      <c r="B1281" s="9" t="s">
        <v>53</v>
      </c>
      <c r="C1281" s="9">
        <v>660</v>
      </c>
      <c r="D1281" s="9">
        <v>0.67</v>
      </c>
      <c r="E1281" s="9">
        <v>0.70499999999999996</v>
      </c>
      <c r="F1281" s="9">
        <v>0.51800000000000002</v>
      </c>
      <c r="G1281" s="9">
        <v>75878.350000000006</v>
      </c>
      <c r="H1281" s="10">
        <v>9</v>
      </c>
    </row>
    <row r="1282" spans="1:8" x14ac:dyDescent="0.25">
      <c r="A1282" s="11" t="s">
        <v>1305</v>
      </c>
      <c r="B1282" s="12" t="s">
        <v>29</v>
      </c>
      <c r="C1282" s="12">
        <v>1047</v>
      </c>
      <c r="D1282" s="12">
        <v>0.73</v>
      </c>
      <c r="E1282" s="12">
        <v>0.72299999999999998</v>
      </c>
      <c r="F1282" s="12">
        <v>0.64600000000000002</v>
      </c>
      <c r="G1282" s="12">
        <v>37449.629999999997</v>
      </c>
      <c r="H1282" s="13">
        <v>11</v>
      </c>
    </row>
    <row r="1283" spans="1:8" x14ac:dyDescent="0.25">
      <c r="A1283" s="8" t="s">
        <v>1306</v>
      </c>
      <c r="B1283" s="9" t="s">
        <v>7</v>
      </c>
      <c r="C1283" s="9">
        <v>336</v>
      </c>
      <c r="D1283" s="9">
        <v>0.74299999999999999</v>
      </c>
      <c r="E1283" s="9">
        <v>0.72</v>
      </c>
      <c r="F1283" s="9">
        <v>0.67600000000000005</v>
      </c>
      <c r="G1283" s="9">
        <v>17767.27</v>
      </c>
      <c r="H1283" s="10">
        <v>6</v>
      </c>
    </row>
    <row r="1284" spans="1:8" x14ac:dyDescent="0.25">
      <c r="A1284" s="11" t="s">
        <v>1307</v>
      </c>
      <c r="B1284" s="12" t="s">
        <v>31</v>
      </c>
      <c r="C1284" s="12">
        <v>1745</v>
      </c>
      <c r="D1284" s="12">
        <v>0.64700000000000002</v>
      </c>
      <c r="E1284" s="12">
        <v>0.59599999999999997</v>
      </c>
      <c r="F1284" s="12">
        <v>0.59199999999999997</v>
      </c>
      <c r="G1284" s="12">
        <v>14142.89</v>
      </c>
      <c r="H1284" s="13">
        <v>51</v>
      </c>
    </row>
    <row r="1285" spans="1:8" x14ac:dyDescent="0.25">
      <c r="A1285" s="8" t="s">
        <v>1308</v>
      </c>
      <c r="B1285" s="9" t="s">
        <v>16</v>
      </c>
      <c r="C1285" s="9">
        <v>1147</v>
      </c>
      <c r="D1285" s="9">
        <v>0.68</v>
      </c>
      <c r="E1285" s="9">
        <v>0.66400000000000003</v>
      </c>
      <c r="F1285" s="9">
        <v>0.56200000000000006</v>
      </c>
      <c r="G1285" s="9">
        <v>12425.59</v>
      </c>
      <c r="H1285" s="10">
        <v>9</v>
      </c>
    </row>
    <row r="1286" spans="1:8" x14ac:dyDescent="0.25">
      <c r="A1286" s="11" t="s">
        <v>1309</v>
      </c>
      <c r="B1286" s="12" t="s">
        <v>31</v>
      </c>
      <c r="C1286" s="12">
        <v>455</v>
      </c>
      <c r="D1286" s="12">
        <v>0.59599999999999997</v>
      </c>
      <c r="E1286" s="12">
        <v>0.53700000000000003</v>
      </c>
      <c r="F1286" s="12">
        <v>0.52600000000000002</v>
      </c>
      <c r="G1286" s="12">
        <v>6400.96</v>
      </c>
      <c r="H1286" s="13">
        <v>3</v>
      </c>
    </row>
    <row r="1287" spans="1:8" x14ac:dyDescent="0.25">
      <c r="A1287" s="8" t="s">
        <v>766</v>
      </c>
      <c r="B1287" s="9" t="s">
        <v>24</v>
      </c>
      <c r="C1287" s="9">
        <v>532</v>
      </c>
      <c r="D1287" s="9">
        <v>0.57399999999999995</v>
      </c>
      <c r="E1287" s="9">
        <v>0.57099999999999995</v>
      </c>
      <c r="F1287" s="9">
        <v>0.47</v>
      </c>
      <c r="G1287" s="9">
        <v>5927.57</v>
      </c>
      <c r="H1287" s="10">
        <v>9</v>
      </c>
    </row>
    <row r="1288" spans="1:8" x14ac:dyDescent="0.25">
      <c r="A1288" s="11" t="s">
        <v>1310</v>
      </c>
      <c r="B1288" s="12" t="s">
        <v>7</v>
      </c>
      <c r="C1288" s="12">
        <v>421</v>
      </c>
      <c r="D1288" s="12">
        <v>0.74</v>
      </c>
      <c r="E1288" s="12">
        <v>0.73</v>
      </c>
      <c r="F1288" s="12">
        <v>0.67500000000000004</v>
      </c>
      <c r="G1288" s="12">
        <v>18494.25</v>
      </c>
      <c r="H1288" s="13">
        <v>5</v>
      </c>
    </row>
    <row r="1289" spans="1:8" x14ac:dyDescent="0.25">
      <c r="A1289" s="8" t="s">
        <v>1311</v>
      </c>
      <c r="B1289" s="9" t="s">
        <v>29</v>
      </c>
      <c r="C1289" s="9">
        <v>845</v>
      </c>
      <c r="D1289" s="9">
        <v>0.7</v>
      </c>
      <c r="E1289" s="9">
        <v>0.71299999999999997</v>
      </c>
      <c r="F1289" s="9">
        <v>0.61299999999999999</v>
      </c>
      <c r="G1289" s="9">
        <v>25790.65</v>
      </c>
      <c r="H1289" s="10">
        <v>26</v>
      </c>
    </row>
    <row r="1290" spans="1:8" x14ac:dyDescent="0.25">
      <c r="A1290" s="11" t="s">
        <v>1312</v>
      </c>
      <c r="B1290" s="12" t="s">
        <v>87</v>
      </c>
      <c r="C1290" s="12">
        <v>9345</v>
      </c>
      <c r="D1290" s="12">
        <v>0.64900000000000002</v>
      </c>
      <c r="E1290" s="12">
        <v>0.61399999999999999</v>
      </c>
      <c r="F1290" s="12">
        <v>0.57899999999999996</v>
      </c>
      <c r="G1290" s="12">
        <v>9616.57</v>
      </c>
      <c r="H1290" s="13">
        <v>41</v>
      </c>
    </row>
    <row r="1291" spans="1:8" x14ac:dyDescent="0.25">
      <c r="A1291" s="8" t="s">
        <v>1313</v>
      </c>
      <c r="B1291" s="9" t="s">
        <v>29</v>
      </c>
      <c r="C1291" s="9">
        <v>1368</v>
      </c>
      <c r="D1291" s="9">
        <v>0.73499999999999999</v>
      </c>
      <c r="E1291" s="9">
        <v>0.72799999999999998</v>
      </c>
      <c r="F1291" s="9">
        <v>0.65500000000000003</v>
      </c>
      <c r="G1291" s="9">
        <v>33695.83</v>
      </c>
      <c r="H1291" s="10">
        <v>21</v>
      </c>
    </row>
    <row r="1292" spans="1:8" x14ac:dyDescent="0.25">
      <c r="A1292" s="11" t="s">
        <v>1314</v>
      </c>
      <c r="B1292" s="12" t="s">
        <v>16</v>
      </c>
      <c r="C1292" s="12">
        <v>759</v>
      </c>
      <c r="D1292" s="12">
        <v>0.72499999999999998</v>
      </c>
      <c r="E1292" s="12">
        <v>0.70299999999999996</v>
      </c>
      <c r="F1292" s="12">
        <v>0.629</v>
      </c>
      <c r="G1292" s="12">
        <v>17599.27</v>
      </c>
      <c r="H1292" s="13">
        <v>17</v>
      </c>
    </row>
    <row r="1293" spans="1:8" x14ac:dyDescent="0.25">
      <c r="A1293" s="8" t="s">
        <v>1315</v>
      </c>
      <c r="B1293" s="9" t="s">
        <v>16</v>
      </c>
      <c r="C1293" s="9">
        <v>667</v>
      </c>
      <c r="D1293" s="9">
        <v>0.61799999999999999</v>
      </c>
      <c r="E1293" s="9">
        <v>0.60899999999999999</v>
      </c>
      <c r="F1293" s="9">
        <v>0.505</v>
      </c>
      <c r="G1293" s="9">
        <v>9979.7099999999991</v>
      </c>
      <c r="H1293" s="10">
        <v>22</v>
      </c>
    </row>
    <row r="1294" spans="1:8" x14ac:dyDescent="0.25">
      <c r="A1294" s="11" t="s">
        <v>1316</v>
      </c>
      <c r="B1294" s="12" t="s">
        <v>59</v>
      </c>
      <c r="C1294" s="12">
        <v>1303</v>
      </c>
      <c r="D1294" s="12">
        <v>0.74</v>
      </c>
      <c r="E1294" s="12">
        <v>0.73899999999999999</v>
      </c>
      <c r="F1294" s="12">
        <v>0.63400000000000001</v>
      </c>
      <c r="G1294" s="12">
        <v>22200.52</v>
      </c>
      <c r="H1294" s="13">
        <v>26</v>
      </c>
    </row>
    <row r="1295" spans="1:8" x14ac:dyDescent="0.25">
      <c r="A1295" s="8" t="s">
        <v>1317</v>
      </c>
      <c r="B1295" s="9" t="s">
        <v>24</v>
      </c>
      <c r="C1295" s="9">
        <v>684</v>
      </c>
      <c r="D1295" s="9">
        <v>0.62</v>
      </c>
      <c r="E1295" s="9">
        <v>0.58699999999999997</v>
      </c>
      <c r="F1295" s="9">
        <v>0.501</v>
      </c>
      <c r="G1295" s="9">
        <v>8083.5</v>
      </c>
      <c r="H1295" s="10">
        <v>8</v>
      </c>
    </row>
    <row r="1296" spans="1:8" x14ac:dyDescent="0.25">
      <c r="A1296" s="11" t="s">
        <v>1318</v>
      </c>
      <c r="B1296" s="12" t="s">
        <v>87</v>
      </c>
      <c r="C1296" s="12">
        <v>2002</v>
      </c>
      <c r="D1296" s="12">
        <v>0.59599999999999997</v>
      </c>
      <c r="E1296" s="12">
        <v>0.57099999999999995</v>
      </c>
      <c r="F1296" s="12">
        <v>0.52400000000000002</v>
      </c>
      <c r="G1296" s="12">
        <v>7491.48</v>
      </c>
      <c r="H1296" s="13">
        <v>6</v>
      </c>
    </row>
    <row r="1297" spans="1:8" x14ac:dyDescent="0.25">
      <c r="A1297" s="8" t="s">
        <v>1319</v>
      </c>
      <c r="B1297" s="9" t="s">
        <v>16</v>
      </c>
      <c r="C1297" s="9">
        <v>462</v>
      </c>
      <c r="D1297" s="9">
        <v>0.67200000000000004</v>
      </c>
      <c r="E1297" s="9">
        <v>0.67300000000000004</v>
      </c>
      <c r="F1297" s="9">
        <v>0.56299999999999994</v>
      </c>
      <c r="G1297" s="9">
        <v>12138.99</v>
      </c>
      <c r="H1297" s="10">
        <v>18</v>
      </c>
    </row>
    <row r="1298" spans="1:8" x14ac:dyDescent="0.25">
      <c r="A1298" s="11" t="s">
        <v>1320</v>
      </c>
      <c r="B1298" s="12" t="s">
        <v>10</v>
      </c>
      <c r="C1298" s="12">
        <v>414</v>
      </c>
      <c r="D1298" s="12">
        <v>0.69</v>
      </c>
      <c r="E1298" s="12">
        <v>0.67</v>
      </c>
      <c r="F1298" s="12">
        <v>0.63100000000000001</v>
      </c>
      <c r="G1298" s="12">
        <v>15055.48</v>
      </c>
      <c r="H1298" s="13">
        <v>10</v>
      </c>
    </row>
    <row r="1299" spans="1:8" x14ac:dyDescent="0.25">
      <c r="A1299" s="8" t="s">
        <v>860</v>
      </c>
      <c r="B1299" s="9" t="s">
        <v>39</v>
      </c>
      <c r="C1299" s="9">
        <v>3517</v>
      </c>
      <c r="D1299" s="9">
        <v>0.61599999999999999</v>
      </c>
      <c r="E1299" s="9">
        <v>0.60199999999999998</v>
      </c>
      <c r="F1299" s="9">
        <v>0.505</v>
      </c>
      <c r="G1299" s="9">
        <v>6651.46</v>
      </c>
      <c r="H1299" s="10">
        <v>6</v>
      </c>
    </row>
    <row r="1300" spans="1:8" x14ac:dyDescent="0.25">
      <c r="A1300" s="11" t="s">
        <v>1321</v>
      </c>
      <c r="B1300" s="12" t="s">
        <v>22</v>
      </c>
      <c r="C1300" s="12">
        <v>887</v>
      </c>
      <c r="D1300" s="12">
        <v>0.7</v>
      </c>
      <c r="E1300" s="12">
        <v>0.72599999999999998</v>
      </c>
      <c r="F1300" s="12">
        <v>0.58799999999999997</v>
      </c>
      <c r="G1300" s="12">
        <v>37343.230000000003</v>
      </c>
      <c r="H1300" s="13">
        <v>15</v>
      </c>
    </row>
    <row r="1301" spans="1:8" x14ac:dyDescent="0.25">
      <c r="A1301" s="8" t="s">
        <v>1322</v>
      </c>
      <c r="B1301" s="9" t="s">
        <v>7</v>
      </c>
      <c r="C1301" s="9">
        <v>440</v>
      </c>
      <c r="D1301" s="9">
        <v>0.72699999999999998</v>
      </c>
      <c r="E1301" s="9">
        <v>0.68</v>
      </c>
      <c r="F1301" s="9">
        <v>0.69799999999999995</v>
      </c>
      <c r="G1301" s="9">
        <v>28896.01</v>
      </c>
      <c r="H1301" s="10">
        <v>4</v>
      </c>
    </row>
    <row r="1302" spans="1:8" x14ac:dyDescent="0.25">
      <c r="A1302" s="11" t="s">
        <v>1323</v>
      </c>
      <c r="B1302" s="12" t="s">
        <v>24</v>
      </c>
      <c r="C1302" s="12">
        <v>900</v>
      </c>
      <c r="D1302" s="12">
        <v>0.61299999999999999</v>
      </c>
      <c r="E1302" s="12">
        <v>0.60399999999999998</v>
      </c>
      <c r="F1302" s="12">
        <v>0.495</v>
      </c>
      <c r="G1302" s="12">
        <v>9203.1</v>
      </c>
      <c r="H1302" s="13">
        <v>4</v>
      </c>
    </row>
    <row r="1303" spans="1:8" x14ac:dyDescent="0.25">
      <c r="A1303" s="8" t="s">
        <v>1324</v>
      </c>
      <c r="B1303" s="9" t="s">
        <v>114</v>
      </c>
      <c r="C1303" s="9">
        <v>1509</v>
      </c>
      <c r="D1303" s="9">
        <v>0.64200000000000002</v>
      </c>
      <c r="E1303" s="9">
        <v>0.58899999999999997</v>
      </c>
      <c r="F1303" s="9">
        <v>0.58199999999999996</v>
      </c>
      <c r="G1303" s="9">
        <v>34054.589999999997</v>
      </c>
      <c r="H1303" s="10">
        <v>24</v>
      </c>
    </row>
    <row r="1304" spans="1:8" x14ac:dyDescent="0.25">
      <c r="A1304" s="11" t="s">
        <v>1325</v>
      </c>
      <c r="B1304" s="12" t="s">
        <v>33</v>
      </c>
      <c r="C1304" s="12">
        <v>1347</v>
      </c>
      <c r="D1304" s="12">
        <v>0.72099999999999997</v>
      </c>
      <c r="E1304" s="12">
        <v>0.68100000000000005</v>
      </c>
      <c r="F1304" s="12">
        <v>0.67100000000000004</v>
      </c>
      <c r="G1304" s="12">
        <v>23208.78</v>
      </c>
      <c r="H1304" s="13">
        <v>16</v>
      </c>
    </row>
    <row r="1305" spans="1:8" x14ac:dyDescent="0.25">
      <c r="A1305" s="8" t="s">
        <v>1326</v>
      </c>
      <c r="B1305" s="9" t="s">
        <v>33</v>
      </c>
      <c r="C1305" s="9">
        <v>966</v>
      </c>
      <c r="D1305" s="9">
        <v>0.71599999999999997</v>
      </c>
      <c r="E1305" s="9">
        <v>0.72099999999999997</v>
      </c>
      <c r="F1305" s="9">
        <v>0.60699999999999998</v>
      </c>
      <c r="G1305" s="9">
        <v>28950.93</v>
      </c>
      <c r="H1305" s="10">
        <v>19</v>
      </c>
    </row>
    <row r="1306" spans="1:8" x14ac:dyDescent="0.25">
      <c r="A1306" s="11" t="s">
        <v>1327</v>
      </c>
      <c r="B1306" s="12" t="s">
        <v>118</v>
      </c>
      <c r="C1306" s="12">
        <v>1270</v>
      </c>
      <c r="D1306" s="12">
        <v>0.67</v>
      </c>
      <c r="E1306" s="12">
        <v>0.66500000000000004</v>
      </c>
      <c r="F1306" s="12">
        <v>0.56200000000000006</v>
      </c>
      <c r="G1306" s="12">
        <v>20938.400000000001</v>
      </c>
      <c r="H1306" s="13">
        <v>17</v>
      </c>
    </row>
    <row r="1307" spans="1:8" x14ac:dyDescent="0.25">
      <c r="A1307" s="8" t="s">
        <v>1328</v>
      </c>
      <c r="B1307" s="9" t="s">
        <v>53</v>
      </c>
      <c r="C1307" s="9">
        <v>1006</v>
      </c>
      <c r="D1307" s="9">
        <v>0.63200000000000001</v>
      </c>
      <c r="E1307" s="9">
        <v>0.63800000000000001</v>
      </c>
      <c r="F1307" s="9">
        <v>0.50700000000000001</v>
      </c>
      <c r="G1307" s="9">
        <v>16946.03</v>
      </c>
      <c r="H1307" s="10">
        <v>19</v>
      </c>
    </row>
    <row r="1308" spans="1:8" x14ac:dyDescent="0.25">
      <c r="A1308" s="11" t="s">
        <v>1329</v>
      </c>
      <c r="B1308" s="12" t="s">
        <v>7</v>
      </c>
      <c r="C1308" s="12">
        <v>161</v>
      </c>
      <c r="D1308" s="12">
        <v>0.73499999999999999</v>
      </c>
      <c r="E1308" s="12">
        <v>0.71099999999999997</v>
      </c>
      <c r="F1308" s="12">
        <v>0.68899999999999995</v>
      </c>
      <c r="G1308" s="12">
        <v>18302.47</v>
      </c>
      <c r="H1308" s="13">
        <v>3</v>
      </c>
    </row>
    <row r="1309" spans="1:8" x14ac:dyDescent="0.25">
      <c r="A1309" s="8" t="s">
        <v>1330</v>
      </c>
      <c r="B1309" s="9" t="s">
        <v>16</v>
      </c>
      <c r="C1309" s="9">
        <v>715</v>
      </c>
      <c r="D1309" s="9">
        <v>0.63400000000000001</v>
      </c>
      <c r="E1309" s="9">
        <v>0.622</v>
      </c>
      <c r="F1309" s="9">
        <v>0.51700000000000002</v>
      </c>
      <c r="G1309" s="9">
        <v>43713.88</v>
      </c>
      <c r="H1309" s="10">
        <v>16</v>
      </c>
    </row>
    <row r="1310" spans="1:8" x14ac:dyDescent="0.25">
      <c r="A1310" s="11" t="s">
        <v>1331</v>
      </c>
      <c r="B1310" s="12" t="s">
        <v>19</v>
      </c>
      <c r="C1310" s="12">
        <v>1768</v>
      </c>
      <c r="D1310" s="12">
        <v>0.59299999999999997</v>
      </c>
      <c r="E1310" s="12">
        <v>0.59299999999999997</v>
      </c>
      <c r="F1310" s="12">
        <v>0.44600000000000001</v>
      </c>
      <c r="G1310" s="12">
        <v>16487.400000000001</v>
      </c>
      <c r="H1310" s="13">
        <v>7</v>
      </c>
    </row>
    <row r="1311" spans="1:8" x14ac:dyDescent="0.25">
      <c r="A1311" s="8" t="s">
        <v>1332</v>
      </c>
      <c r="B1311" s="9" t="s">
        <v>10</v>
      </c>
      <c r="C1311" s="9">
        <v>481</v>
      </c>
      <c r="D1311" s="9">
        <v>0.69099999999999995</v>
      </c>
      <c r="E1311" s="9">
        <v>0.67200000000000004</v>
      </c>
      <c r="F1311" s="9">
        <v>0.60799999999999998</v>
      </c>
      <c r="G1311" s="9">
        <v>22554.23</v>
      </c>
      <c r="H1311" s="10">
        <v>7</v>
      </c>
    </row>
    <row r="1312" spans="1:8" x14ac:dyDescent="0.25">
      <c r="A1312" s="11" t="s">
        <v>1333</v>
      </c>
      <c r="B1312" s="12" t="s">
        <v>29</v>
      </c>
      <c r="C1312" s="12">
        <v>1258</v>
      </c>
      <c r="D1312" s="12">
        <v>0.64900000000000002</v>
      </c>
      <c r="E1312" s="12">
        <v>0.69099999999999995</v>
      </c>
      <c r="F1312" s="12">
        <v>0.52100000000000002</v>
      </c>
      <c r="G1312" s="12">
        <v>14059.8</v>
      </c>
      <c r="H1312" s="13">
        <v>12</v>
      </c>
    </row>
    <row r="1313" spans="1:8" x14ac:dyDescent="0.25">
      <c r="A1313" s="8" t="s">
        <v>1334</v>
      </c>
      <c r="B1313" s="9" t="s">
        <v>22</v>
      </c>
      <c r="C1313" s="9">
        <v>623</v>
      </c>
      <c r="D1313" s="9">
        <v>0.73</v>
      </c>
      <c r="E1313" s="9">
        <v>0.70099999999999996</v>
      </c>
      <c r="F1313" s="9">
        <v>0.67700000000000005</v>
      </c>
      <c r="G1313" s="9">
        <v>27753.68</v>
      </c>
      <c r="H1313" s="10">
        <v>10</v>
      </c>
    </row>
    <row r="1314" spans="1:8" x14ac:dyDescent="0.25">
      <c r="A1314" s="11" t="s">
        <v>1335</v>
      </c>
      <c r="B1314" s="12" t="s">
        <v>7</v>
      </c>
      <c r="C1314" s="12">
        <v>295</v>
      </c>
      <c r="D1314" s="12">
        <v>0.753</v>
      </c>
      <c r="E1314" s="12">
        <v>0.73699999999999999</v>
      </c>
      <c r="F1314" s="12">
        <v>0.68500000000000005</v>
      </c>
      <c r="G1314" s="12">
        <v>93626.98</v>
      </c>
      <c r="H1314" s="13">
        <v>6</v>
      </c>
    </row>
    <row r="1315" spans="1:8" x14ac:dyDescent="0.25">
      <c r="A1315" s="8" t="s">
        <v>1336</v>
      </c>
      <c r="B1315" s="9" t="s">
        <v>16</v>
      </c>
      <c r="C1315" s="9">
        <v>905</v>
      </c>
      <c r="D1315" s="9">
        <v>0.67400000000000004</v>
      </c>
      <c r="E1315" s="9">
        <v>0.64600000000000002</v>
      </c>
      <c r="F1315" s="9">
        <v>0.55900000000000005</v>
      </c>
      <c r="G1315" s="9">
        <v>12555.73</v>
      </c>
      <c r="H1315" s="10">
        <v>7</v>
      </c>
    </row>
    <row r="1316" spans="1:8" x14ac:dyDescent="0.25">
      <c r="A1316" s="11" t="s">
        <v>1337</v>
      </c>
      <c r="B1316" s="12" t="s">
        <v>7</v>
      </c>
      <c r="C1316" s="12">
        <v>64</v>
      </c>
      <c r="D1316" s="12">
        <v>0.77400000000000002</v>
      </c>
      <c r="E1316" s="12">
        <v>0.69799999999999995</v>
      </c>
      <c r="F1316" s="12">
        <v>0.77800000000000002</v>
      </c>
      <c r="G1316" s="12">
        <v>31800.1</v>
      </c>
      <c r="H1316" s="13">
        <v>1</v>
      </c>
    </row>
    <row r="1317" spans="1:8" x14ac:dyDescent="0.25">
      <c r="A1317" s="8" t="s">
        <v>1338</v>
      </c>
      <c r="B1317" s="9" t="s">
        <v>24</v>
      </c>
      <c r="C1317" s="9">
        <v>349</v>
      </c>
      <c r="D1317" s="9">
        <v>0.59</v>
      </c>
      <c r="E1317" s="9">
        <v>0.55800000000000005</v>
      </c>
      <c r="F1317" s="9">
        <v>0.499</v>
      </c>
      <c r="G1317" s="9">
        <v>7333.99</v>
      </c>
      <c r="H1317" s="10">
        <v>17</v>
      </c>
    </row>
    <row r="1318" spans="1:8" x14ac:dyDescent="0.25">
      <c r="A1318" s="11" t="s">
        <v>1339</v>
      </c>
      <c r="B1318" s="12" t="s">
        <v>22</v>
      </c>
      <c r="C1318" s="12">
        <v>364</v>
      </c>
      <c r="D1318" s="12">
        <v>0.66400000000000003</v>
      </c>
      <c r="E1318" s="12">
        <v>0.63500000000000001</v>
      </c>
      <c r="F1318" s="12">
        <v>0.54500000000000004</v>
      </c>
      <c r="G1318" s="12">
        <v>16256.07</v>
      </c>
      <c r="H1318" s="13">
        <v>7</v>
      </c>
    </row>
    <row r="1319" spans="1:8" x14ac:dyDescent="0.25">
      <c r="A1319" s="8" t="s">
        <v>1340</v>
      </c>
      <c r="B1319" s="9" t="s">
        <v>7</v>
      </c>
      <c r="C1319" s="9">
        <v>349</v>
      </c>
      <c r="D1319" s="9">
        <v>0.72599999999999998</v>
      </c>
      <c r="E1319" s="9">
        <v>0.66600000000000004</v>
      </c>
      <c r="F1319" s="9">
        <v>0.69699999999999995</v>
      </c>
      <c r="G1319" s="9">
        <v>13465.76</v>
      </c>
      <c r="H1319" s="10">
        <v>3</v>
      </c>
    </row>
    <row r="1320" spans="1:8" x14ac:dyDescent="0.25">
      <c r="A1320" s="11" t="s">
        <v>1341</v>
      </c>
      <c r="B1320" s="12" t="s">
        <v>7</v>
      </c>
      <c r="C1320" s="12">
        <v>503</v>
      </c>
      <c r="D1320" s="12">
        <v>0.74</v>
      </c>
      <c r="E1320" s="12">
        <v>0.74099999999999999</v>
      </c>
      <c r="F1320" s="12">
        <v>0.65</v>
      </c>
      <c r="G1320" s="12">
        <v>18450.48</v>
      </c>
      <c r="H1320" s="13">
        <v>11</v>
      </c>
    </row>
    <row r="1321" spans="1:8" x14ac:dyDescent="0.25">
      <c r="A1321" s="8" t="s">
        <v>1342</v>
      </c>
      <c r="B1321" s="9" t="s">
        <v>22</v>
      </c>
      <c r="C1321" s="9">
        <v>474</v>
      </c>
      <c r="D1321" s="9">
        <v>0.71299999999999997</v>
      </c>
      <c r="E1321" s="9">
        <v>0.69599999999999995</v>
      </c>
      <c r="F1321" s="9">
        <v>0.625</v>
      </c>
      <c r="G1321" s="9">
        <v>19314.560000000001</v>
      </c>
      <c r="H1321" s="10">
        <v>7</v>
      </c>
    </row>
    <row r="1322" spans="1:8" x14ac:dyDescent="0.25">
      <c r="A1322" s="11" t="s">
        <v>1343</v>
      </c>
      <c r="B1322" s="12" t="s">
        <v>7</v>
      </c>
      <c r="C1322" s="12">
        <v>249</v>
      </c>
      <c r="D1322" s="12">
        <v>0.73299999999999998</v>
      </c>
      <c r="E1322" s="12">
        <v>0.70099999999999996</v>
      </c>
      <c r="F1322" s="12">
        <v>0.65500000000000003</v>
      </c>
      <c r="G1322" s="12">
        <v>23150.97</v>
      </c>
      <c r="H1322" s="13">
        <v>1</v>
      </c>
    </row>
    <row r="1323" spans="1:8" x14ac:dyDescent="0.25">
      <c r="A1323" s="8" t="s">
        <v>1344</v>
      </c>
      <c r="B1323" s="9" t="s">
        <v>24</v>
      </c>
      <c r="C1323" s="9">
        <v>1239</v>
      </c>
      <c r="D1323" s="9">
        <v>0.59299999999999997</v>
      </c>
      <c r="E1323" s="9">
        <v>0.58599999999999997</v>
      </c>
      <c r="F1323" s="9">
        <v>0.45200000000000001</v>
      </c>
      <c r="G1323" s="9">
        <v>6846.32</v>
      </c>
      <c r="H1323" s="10">
        <v>30</v>
      </c>
    </row>
    <row r="1324" spans="1:8" x14ac:dyDescent="0.25">
      <c r="A1324" s="11" t="s">
        <v>1345</v>
      </c>
      <c r="B1324" s="12" t="s">
        <v>19</v>
      </c>
      <c r="C1324" s="12">
        <v>2252</v>
      </c>
      <c r="D1324" s="12">
        <v>0.65200000000000002</v>
      </c>
      <c r="E1324" s="12">
        <v>0.61</v>
      </c>
      <c r="F1324" s="12">
        <v>0.56399999999999995</v>
      </c>
      <c r="G1324" s="12">
        <v>10269.36</v>
      </c>
      <c r="H1324" s="13">
        <v>43</v>
      </c>
    </row>
    <row r="1325" spans="1:8" x14ac:dyDescent="0.25">
      <c r="A1325" s="8" t="s">
        <v>1346</v>
      </c>
      <c r="B1325" s="9" t="s">
        <v>16</v>
      </c>
      <c r="C1325" s="9">
        <v>165</v>
      </c>
      <c r="D1325" s="9">
        <v>0.63900000000000001</v>
      </c>
      <c r="E1325" s="9">
        <v>0.60699999999999998</v>
      </c>
      <c r="F1325" s="9">
        <v>0.53600000000000003</v>
      </c>
      <c r="G1325" s="9">
        <v>13661.46</v>
      </c>
      <c r="H1325" s="10">
        <v>3</v>
      </c>
    </row>
    <row r="1326" spans="1:8" x14ac:dyDescent="0.25">
      <c r="A1326" s="11" t="s">
        <v>1347</v>
      </c>
      <c r="B1326" s="12" t="s">
        <v>16</v>
      </c>
      <c r="C1326" s="12">
        <v>1014</v>
      </c>
      <c r="D1326" s="12">
        <v>0.69499999999999995</v>
      </c>
      <c r="E1326" s="12">
        <v>0.73599999999999999</v>
      </c>
      <c r="F1326" s="12">
        <v>0.53600000000000003</v>
      </c>
      <c r="G1326" s="12">
        <v>34244.28</v>
      </c>
      <c r="H1326" s="13">
        <v>11</v>
      </c>
    </row>
    <row r="1327" spans="1:8" x14ac:dyDescent="0.25">
      <c r="A1327" s="8" t="s">
        <v>1348</v>
      </c>
      <c r="B1327" s="9" t="s">
        <v>82</v>
      </c>
      <c r="C1327" s="9">
        <v>6417</v>
      </c>
      <c r="D1327" s="9">
        <v>0.627</v>
      </c>
      <c r="E1327" s="9">
        <v>0.59699999999999998</v>
      </c>
      <c r="F1327" s="9">
        <v>0.53400000000000003</v>
      </c>
      <c r="G1327" s="9">
        <v>16047.33</v>
      </c>
      <c r="H1327" s="10">
        <v>126</v>
      </c>
    </row>
    <row r="1328" spans="1:8" x14ac:dyDescent="0.25">
      <c r="A1328" s="11" t="s">
        <v>1349</v>
      </c>
      <c r="B1328" s="12" t="s">
        <v>7</v>
      </c>
      <c r="C1328" s="12">
        <v>236</v>
      </c>
      <c r="D1328" s="12">
        <v>0.75</v>
      </c>
      <c r="E1328" s="12">
        <v>0.70799999999999996</v>
      </c>
      <c r="F1328" s="12">
        <v>0.69699999999999995</v>
      </c>
      <c r="G1328" s="12">
        <v>21449.82</v>
      </c>
      <c r="H1328" s="13">
        <v>1</v>
      </c>
    </row>
    <row r="1329" spans="1:8" x14ac:dyDescent="0.25">
      <c r="A1329" s="8" t="s">
        <v>1350</v>
      </c>
      <c r="B1329" s="9" t="s">
        <v>16</v>
      </c>
      <c r="C1329" s="9">
        <v>847</v>
      </c>
      <c r="D1329" s="9">
        <v>0.72</v>
      </c>
      <c r="E1329" s="9">
        <v>0.73199999999999998</v>
      </c>
      <c r="F1329" s="9">
        <v>0.59</v>
      </c>
      <c r="G1329" s="9">
        <v>17410.400000000001</v>
      </c>
      <c r="H1329" s="10">
        <v>9</v>
      </c>
    </row>
    <row r="1330" spans="1:8" x14ac:dyDescent="0.25">
      <c r="A1330" s="11" t="s">
        <v>1351</v>
      </c>
      <c r="B1330" s="12" t="s">
        <v>53</v>
      </c>
      <c r="C1330" s="12">
        <v>915</v>
      </c>
      <c r="D1330" s="12">
        <v>0.67</v>
      </c>
      <c r="E1330" s="12">
        <v>0.68600000000000005</v>
      </c>
      <c r="F1330" s="12">
        <v>0.52100000000000002</v>
      </c>
      <c r="G1330" s="12">
        <v>21838.39</v>
      </c>
      <c r="H1330" s="13">
        <v>7</v>
      </c>
    </row>
    <row r="1331" spans="1:8" x14ac:dyDescent="0.25">
      <c r="A1331" s="8" t="s">
        <v>1352</v>
      </c>
      <c r="B1331" s="9" t="s">
        <v>22</v>
      </c>
      <c r="C1331" s="9">
        <v>703</v>
      </c>
      <c r="D1331" s="9">
        <v>0.71</v>
      </c>
      <c r="E1331" s="9">
        <v>0.69899999999999995</v>
      </c>
      <c r="F1331" s="9">
        <v>0.62</v>
      </c>
      <c r="G1331" s="9">
        <v>28076.86</v>
      </c>
      <c r="H1331" s="10">
        <v>26</v>
      </c>
    </row>
    <row r="1332" spans="1:8" x14ac:dyDescent="0.25">
      <c r="A1332" s="11" t="s">
        <v>1353</v>
      </c>
      <c r="B1332" s="12" t="s">
        <v>22</v>
      </c>
      <c r="C1332" s="12">
        <v>738</v>
      </c>
      <c r="D1332" s="12">
        <v>0.70299999999999996</v>
      </c>
      <c r="E1332" s="12">
        <v>0.69399999999999995</v>
      </c>
      <c r="F1332" s="12">
        <v>0.61199999999999999</v>
      </c>
      <c r="G1332" s="12">
        <v>28357.67</v>
      </c>
      <c r="H1332" s="13">
        <v>5</v>
      </c>
    </row>
    <row r="1333" spans="1:8" x14ac:dyDescent="0.25">
      <c r="A1333" s="8" t="s">
        <v>1354</v>
      </c>
      <c r="B1333" s="9" t="s">
        <v>59</v>
      </c>
      <c r="C1333" s="9">
        <v>261</v>
      </c>
      <c r="D1333" s="9">
        <v>0.73699999999999999</v>
      </c>
      <c r="E1333" s="9">
        <v>0.748</v>
      </c>
      <c r="F1333" s="9">
        <v>0.61699999999999999</v>
      </c>
      <c r="G1333" s="9">
        <v>44834.07</v>
      </c>
      <c r="H1333" s="10">
        <v>6</v>
      </c>
    </row>
    <row r="1334" spans="1:8" x14ac:dyDescent="0.25">
      <c r="A1334" s="11" t="s">
        <v>1355</v>
      </c>
      <c r="B1334" s="12" t="s">
        <v>19</v>
      </c>
      <c r="C1334" s="12">
        <v>1556</v>
      </c>
      <c r="D1334" s="12">
        <v>0.59699999999999998</v>
      </c>
      <c r="E1334" s="12">
        <v>0.56799999999999995</v>
      </c>
      <c r="F1334" s="12">
        <v>0.49199999999999999</v>
      </c>
      <c r="G1334" s="12">
        <v>12580.1</v>
      </c>
      <c r="H1334" s="13">
        <v>30</v>
      </c>
    </row>
    <row r="1335" spans="1:8" x14ac:dyDescent="0.25">
      <c r="A1335" s="8" t="s">
        <v>1356</v>
      </c>
      <c r="B1335" s="9" t="s">
        <v>7</v>
      </c>
      <c r="C1335" s="9">
        <v>881</v>
      </c>
      <c r="D1335" s="9">
        <v>0.71499999999999997</v>
      </c>
      <c r="E1335" s="9">
        <v>0.70899999999999996</v>
      </c>
      <c r="F1335" s="9">
        <v>0.63800000000000001</v>
      </c>
      <c r="G1335" s="9">
        <v>36072.58</v>
      </c>
      <c r="H1335" s="10">
        <v>12</v>
      </c>
    </row>
    <row r="1336" spans="1:8" x14ac:dyDescent="0.25">
      <c r="A1336" s="11" t="s">
        <v>1357</v>
      </c>
      <c r="B1336" s="12" t="s">
        <v>16</v>
      </c>
      <c r="C1336" s="12">
        <v>502</v>
      </c>
      <c r="D1336" s="12">
        <v>0.69799999999999995</v>
      </c>
      <c r="E1336" s="12">
        <v>0.71199999999999997</v>
      </c>
      <c r="F1336" s="12">
        <v>0.56599999999999995</v>
      </c>
      <c r="G1336" s="12">
        <v>15879.96</v>
      </c>
      <c r="H1336" s="13">
        <v>9</v>
      </c>
    </row>
    <row r="1337" spans="1:8" x14ac:dyDescent="0.25">
      <c r="A1337" s="8" t="s">
        <v>1358</v>
      </c>
      <c r="B1337" s="9" t="s">
        <v>7</v>
      </c>
      <c r="C1337" s="9">
        <v>669</v>
      </c>
      <c r="D1337" s="9">
        <v>0.71</v>
      </c>
      <c r="E1337" s="9">
        <v>0.71199999999999997</v>
      </c>
      <c r="F1337" s="9">
        <v>0.625</v>
      </c>
      <c r="G1337" s="9">
        <v>17422.7</v>
      </c>
      <c r="H1337" s="10">
        <v>8</v>
      </c>
    </row>
    <row r="1338" spans="1:8" x14ac:dyDescent="0.25">
      <c r="A1338" s="11" t="s">
        <v>1359</v>
      </c>
      <c r="B1338" s="12" t="s">
        <v>29</v>
      </c>
      <c r="C1338" s="12">
        <v>825</v>
      </c>
      <c r="D1338" s="12">
        <v>0.72</v>
      </c>
      <c r="E1338" s="12">
        <v>0.70699999999999996</v>
      </c>
      <c r="F1338" s="12">
        <v>0.64300000000000002</v>
      </c>
      <c r="G1338" s="12">
        <v>19006.62</v>
      </c>
      <c r="H1338" s="13">
        <v>14</v>
      </c>
    </row>
    <row r="1339" spans="1:8" x14ac:dyDescent="0.25">
      <c r="A1339" s="8" t="s">
        <v>1360</v>
      </c>
      <c r="B1339" s="9" t="s">
        <v>14</v>
      </c>
      <c r="C1339" s="9">
        <v>871</v>
      </c>
      <c r="D1339" s="9">
        <v>0.76500000000000001</v>
      </c>
      <c r="E1339" s="9">
        <v>0.78100000000000003</v>
      </c>
      <c r="F1339" s="9">
        <v>0.68500000000000005</v>
      </c>
      <c r="G1339" s="9">
        <v>31402.55</v>
      </c>
      <c r="H1339" s="10">
        <v>40</v>
      </c>
    </row>
    <row r="1340" spans="1:8" x14ac:dyDescent="0.25">
      <c r="A1340" s="11" t="s">
        <v>1361</v>
      </c>
      <c r="B1340" s="12" t="s">
        <v>16</v>
      </c>
      <c r="C1340" s="12">
        <v>688</v>
      </c>
      <c r="D1340" s="12">
        <v>0.67</v>
      </c>
      <c r="E1340" s="12">
        <v>0.66600000000000004</v>
      </c>
      <c r="F1340" s="12">
        <v>0.54300000000000004</v>
      </c>
      <c r="G1340" s="12">
        <v>13185.65</v>
      </c>
      <c r="H1340" s="13">
        <v>7</v>
      </c>
    </row>
    <row r="1341" spans="1:8" x14ac:dyDescent="0.25">
      <c r="A1341" s="8" t="s">
        <v>1362</v>
      </c>
      <c r="B1341" s="9" t="s">
        <v>22</v>
      </c>
      <c r="C1341" s="9">
        <v>417</v>
      </c>
      <c r="D1341" s="9">
        <v>0.70799999999999996</v>
      </c>
      <c r="E1341" s="9">
        <v>0.68100000000000005</v>
      </c>
      <c r="F1341" s="9">
        <v>0.64500000000000002</v>
      </c>
      <c r="G1341" s="9">
        <v>44357.89</v>
      </c>
      <c r="H1341" s="10">
        <v>13</v>
      </c>
    </row>
    <row r="1342" spans="1:8" x14ac:dyDescent="0.25">
      <c r="A1342" s="11" t="s">
        <v>1363</v>
      </c>
      <c r="B1342" s="12" t="s">
        <v>24</v>
      </c>
      <c r="C1342" s="12">
        <v>2318</v>
      </c>
      <c r="D1342" s="12">
        <v>0.58499999999999996</v>
      </c>
      <c r="E1342" s="12">
        <v>0.56299999999999994</v>
      </c>
      <c r="F1342" s="12">
        <v>0.47899999999999998</v>
      </c>
      <c r="G1342" s="12">
        <v>7089.97</v>
      </c>
      <c r="H1342" s="13">
        <v>6</v>
      </c>
    </row>
    <row r="1343" spans="1:8" x14ac:dyDescent="0.25">
      <c r="A1343" s="8" t="s">
        <v>1364</v>
      </c>
      <c r="B1343" s="9" t="s">
        <v>24</v>
      </c>
      <c r="C1343" s="9">
        <v>352</v>
      </c>
      <c r="D1343" s="9">
        <v>0.64300000000000002</v>
      </c>
      <c r="E1343" s="9">
        <v>0.60799999999999998</v>
      </c>
      <c r="F1343" s="9">
        <v>0.56000000000000005</v>
      </c>
      <c r="G1343" s="9">
        <v>7249.67</v>
      </c>
      <c r="H1343" s="10">
        <v>12</v>
      </c>
    </row>
    <row r="1344" spans="1:8" x14ac:dyDescent="0.25">
      <c r="A1344" s="11" t="s">
        <v>1365</v>
      </c>
      <c r="B1344" s="12" t="s">
        <v>53</v>
      </c>
      <c r="C1344" s="12">
        <v>828</v>
      </c>
      <c r="D1344" s="12">
        <v>0.69</v>
      </c>
      <c r="E1344" s="12">
        <v>0.70699999999999996</v>
      </c>
      <c r="F1344" s="12">
        <v>0.56499999999999995</v>
      </c>
      <c r="G1344" s="12">
        <v>23906</v>
      </c>
      <c r="H1344" s="13">
        <v>10</v>
      </c>
    </row>
    <row r="1345" spans="1:8" x14ac:dyDescent="0.25">
      <c r="A1345" s="8" t="s">
        <v>1366</v>
      </c>
      <c r="B1345" s="9" t="s">
        <v>7</v>
      </c>
      <c r="C1345" s="9">
        <v>201</v>
      </c>
      <c r="D1345" s="9">
        <v>0.70299999999999996</v>
      </c>
      <c r="E1345" s="9">
        <v>0.66100000000000003</v>
      </c>
      <c r="F1345" s="9">
        <v>0.63600000000000001</v>
      </c>
      <c r="G1345" s="9">
        <v>25581.29</v>
      </c>
      <c r="H1345" s="10">
        <v>4</v>
      </c>
    </row>
    <row r="1346" spans="1:8" x14ac:dyDescent="0.25">
      <c r="A1346" s="11" t="s">
        <v>1367</v>
      </c>
      <c r="B1346" s="12" t="s">
        <v>16</v>
      </c>
      <c r="C1346" s="12">
        <v>1306</v>
      </c>
      <c r="D1346" s="12">
        <v>0.72</v>
      </c>
      <c r="E1346" s="12">
        <v>0.67</v>
      </c>
      <c r="F1346" s="12">
        <v>0.64900000000000002</v>
      </c>
      <c r="G1346" s="12">
        <v>42637.37</v>
      </c>
      <c r="H1346" s="13">
        <v>23</v>
      </c>
    </row>
    <row r="1347" spans="1:8" x14ac:dyDescent="0.25">
      <c r="A1347" s="8" t="s">
        <v>1368</v>
      </c>
      <c r="B1347" s="9" t="s">
        <v>94</v>
      </c>
      <c r="C1347" s="9">
        <v>3189</v>
      </c>
      <c r="D1347" s="9">
        <v>0.63</v>
      </c>
      <c r="E1347" s="9">
        <v>0.60199999999999998</v>
      </c>
      <c r="F1347" s="9">
        <v>0.53600000000000003</v>
      </c>
      <c r="G1347" s="9">
        <v>13202.44</v>
      </c>
      <c r="H1347" s="10">
        <v>29</v>
      </c>
    </row>
    <row r="1348" spans="1:8" x14ac:dyDescent="0.25">
      <c r="A1348" s="11" t="s">
        <v>1369</v>
      </c>
      <c r="B1348" s="12" t="s">
        <v>22</v>
      </c>
      <c r="C1348" s="12">
        <v>348</v>
      </c>
      <c r="D1348" s="12">
        <v>0.7</v>
      </c>
      <c r="E1348" s="12">
        <v>0.68400000000000005</v>
      </c>
      <c r="F1348" s="12">
        <v>0.624</v>
      </c>
      <c r="G1348" s="12">
        <v>25946.87</v>
      </c>
      <c r="H1348" s="13">
        <v>8</v>
      </c>
    </row>
    <row r="1349" spans="1:8" x14ac:dyDescent="0.25">
      <c r="A1349" s="8" t="s">
        <v>1370</v>
      </c>
      <c r="B1349" s="9" t="s">
        <v>7</v>
      </c>
      <c r="C1349" s="9">
        <v>751</v>
      </c>
      <c r="D1349" s="9">
        <v>0.75</v>
      </c>
      <c r="E1349" s="9">
        <v>0.75900000000000001</v>
      </c>
      <c r="F1349" s="9">
        <v>0.65400000000000003</v>
      </c>
      <c r="G1349" s="9">
        <v>22446.38</v>
      </c>
      <c r="H1349" s="10">
        <v>15</v>
      </c>
    </row>
    <row r="1350" spans="1:8" x14ac:dyDescent="0.25">
      <c r="A1350" s="11" t="s">
        <v>1371</v>
      </c>
      <c r="B1350" s="12" t="s">
        <v>22</v>
      </c>
      <c r="C1350" s="12">
        <v>1995</v>
      </c>
      <c r="D1350" s="12">
        <v>0.71799999999999997</v>
      </c>
      <c r="E1350" s="12">
        <v>0.71199999999999997</v>
      </c>
      <c r="F1350" s="12">
        <v>0.60499999999999998</v>
      </c>
      <c r="G1350" s="12">
        <v>27283.22</v>
      </c>
      <c r="H1350" s="13">
        <v>43</v>
      </c>
    </row>
    <row r="1351" spans="1:8" x14ac:dyDescent="0.25">
      <c r="A1351" s="8" t="s">
        <v>1372</v>
      </c>
      <c r="B1351" s="9" t="s">
        <v>87</v>
      </c>
      <c r="C1351" s="9">
        <v>412</v>
      </c>
      <c r="D1351" s="9">
        <v>0.59</v>
      </c>
      <c r="E1351" s="9">
        <v>0.504</v>
      </c>
      <c r="F1351" s="9">
        <v>0.54100000000000004</v>
      </c>
      <c r="G1351" s="9">
        <v>6287.9</v>
      </c>
      <c r="H1351" s="10">
        <v>1</v>
      </c>
    </row>
    <row r="1352" spans="1:8" x14ac:dyDescent="0.25">
      <c r="A1352" s="11" t="s">
        <v>1373</v>
      </c>
      <c r="B1352" s="12" t="s">
        <v>31</v>
      </c>
      <c r="C1352" s="12">
        <v>2939</v>
      </c>
      <c r="D1352" s="12">
        <v>0.66</v>
      </c>
      <c r="E1352" s="12">
        <v>0.59399999999999997</v>
      </c>
      <c r="F1352" s="12">
        <v>0.61</v>
      </c>
      <c r="G1352" s="12">
        <v>22426.48</v>
      </c>
      <c r="H1352" s="13">
        <v>57</v>
      </c>
    </row>
    <row r="1353" spans="1:8" x14ac:dyDescent="0.25">
      <c r="A1353" s="8" t="s">
        <v>1374</v>
      </c>
      <c r="B1353" s="9" t="s">
        <v>22</v>
      </c>
      <c r="C1353" s="9">
        <v>830</v>
      </c>
      <c r="D1353" s="9">
        <v>0.69</v>
      </c>
      <c r="E1353" s="9">
        <v>0.71799999999999997</v>
      </c>
      <c r="F1353" s="9">
        <v>0.57299999999999995</v>
      </c>
      <c r="G1353" s="9">
        <v>26891.55</v>
      </c>
      <c r="H1353" s="10">
        <v>23</v>
      </c>
    </row>
    <row r="1354" spans="1:8" x14ac:dyDescent="0.25">
      <c r="A1354" s="11" t="s">
        <v>1375</v>
      </c>
      <c r="B1354" s="12" t="s">
        <v>31</v>
      </c>
      <c r="C1354" s="12">
        <v>903</v>
      </c>
      <c r="D1354" s="12">
        <v>0.628</v>
      </c>
      <c r="E1354" s="12">
        <v>0.56100000000000005</v>
      </c>
      <c r="F1354" s="12">
        <v>0.56899999999999995</v>
      </c>
      <c r="G1354" s="12">
        <v>7040.09</v>
      </c>
      <c r="H1354" s="13">
        <v>18</v>
      </c>
    </row>
    <row r="1355" spans="1:8" x14ac:dyDescent="0.25">
      <c r="A1355" s="8" t="s">
        <v>1376</v>
      </c>
      <c r="B1355" s="9" t="s">
        <v>24</v>
      </c>
      <c r="C1355" s="9">
        <v>986</v>
      </c>
      <c r="D1355" s="9">
        <v>0.625</v>
      </c>
      <c r="E1355" s="9">
        <v>0.60899999999999999</v>
      </c>
      <c r="F1355" s="9">
        <v>0.52400000000000002</v>
      </c>
      <c r="G1355" s="9">
        <v>7311.82</v>
      </c>
      <c r="H1355" s="10">
        <v>41</v>
      </c>
    </row>
    <row r="1356" spans="1:8" x14ac:dyDescent="0.25">
      <c r="A1356" s="11" t="s">
        <v>1377</v>
      </c>
      <c r="B1356" s="12" t="s">
        <v>16</v>
      </c>
      <c r="C1356" s="12">
        <v>1277</v>
      </c>
      <c r="D1356" s="12">
        <v>0.63800000000000001</v>
      </c>
      <c r="E1356" s="12">
        <v>0.61899999999999999</v>
      </c>
      <c r="F1356" s="12">
        <v>0.53100000000000003</v>
      </c>
      <c r="G1356" s="12">
        <v>13923.94</v>
      </c>
      <c r="H1356" s="13">
        <v>9</v>
      </c>
    </row>
    <row r="1357" spans="1:8" x14ac:dyDescent="0.25">
      <c r="A1357" s="8" t="s">
        <v>1378</v>
      </c>
      <c r="B1357" s="9" t="s">
        <v>49</v>
      </c>
      <c r="C1357" s="9">
        <v>1363</v>
      </c>
      <c r="D1357" s="9">
        <v>0.67</v>
      </c>
      <c r="E1357" s="9">
        <v>0.70899999999999996</v>
      </c>
      <c r="F1357" s="9">
        <v>0.51900000000000002</v>
      </c>
      <c r="G1357" s="9">
        <v>22325.89</v>
      </c>
      <c r="H1357" s="10">
        <v>12</v>
      </c>
    </row>
    <row r="1358" spans="1:8" x14ac:dyDescent="0.25">
      <c r="A1358" s="11" t="s">
        <v>1379</v>
      </c>
      <c r="B1358" s="12" t="s">
        <v>24</v>
      </c>
      <c r="C1358" s="12">
        <v>233</v>
      </c>
      <c r="D1358" s="12">
        <v>0.57799999999999996</v>
      </c>
      <c r="E1358" s="12">
        <v>0.54900000000000004</v>
      </c>
      <c r="F1358" s="12">
        <v>0.47099999999999997</v>
      </c>
      <c r="G1358" s="12">
        <v>6282.33</v>
      </c>
      <c r="H1358" s="13">
        <v>1</v>
      </c>
    </row>
    <row r="1359" spans="1:8" x14ac:dyDescent="0.25">
      <c r="A1359" s="8" t="s">
        <v>1380</v>
      </c>
      <c r="B1359" s="9" t="s">
        <v>7</v>
      </c>
      <c r="C1359" s="9">
        <v>556</v>
      </c>
      <c r="D1359" s="9">
        <v>0.74</v>
      </c>
      <c r="E1359" s="9">
        <v>0.69699999999999995</v>
      </c>
      <c r="F1359" s="9">
        <v>0.67900000000000005</v>
      </c>
      <c r="G1359" s="9">
        <v>15901.94</v>
      </c>
      <c r="H1359" s="10">
        <v>1</v>
      </c>
    </row>
    <row r="1360" spans="1:8" x14ac:dyDescent="0.25">
      <c r="A1360" s="11" t="s">
        <v>1381</v>
      </c>
      <c r="B1360" s="12" t="s">
        <v>31</v>
      </c>
      <c r="C1360" s="12">
        <v>1057</v>
      </c>
      <c r="D1360" s="12">
        <v>0.622</v>
      </c>
      <c r="E1360" s="12">
        <v>0.57899999999999996</v>
      </c>
      <c r="F1360" s="12">
        <v>0.55200000000000005</v>
      </c>
      <c r="G1360" s="12">
        <v>9351.99</v>
      </c>
      <c r="H1360" s="13">
        <v>6</v>
      </c>
    </row>
    <row r="1361" spans="1:8" x14ac:dyDescent="0.25">
      <c r="A1361" s="8" t="s">
        <v>1382</v>
      </c>
      <c r="B1361" s="9" t="s">
        <v>24</v>
      </c>
      <c r="C1361" s="9">
        <v>392</v>
      </c>
      <c r="D1361" s="9">
        <v>0.60599999999999998</v>
      </c>
      <c r="E1361" s="9">
        <v>0.57799999999999996</v>
      </c>
      <c r="F1361" s="9">
        <v>0.47899999999999998</v>
      </c>
      <c r="G1361" s="9">
        <v>8467.14</v>
      </c>
      <c r="H1361" s="10">
        <v>4</v>
      </c>
    </row>
    <row r="1362" spans="1:8" x14ac:dyDescent="0.25">
      <c r="A1362" s="11" t="s">
        <v>1383</v>
      </c>
      <c r="B1362" s="12" t="s">
        <v>7</v>
      </c>
      <c r="C1362" s="12">
        <v>262</v>
      </c>
      <c r="D1362" s="12">
        <v>0.71</v>
      </c>
      <c r="E1362" s="12">
        <v>0.70099999999999996</v>
      </c>
      <c r="F1362" s="12">
        <v>0.628</v>
      </c>
      <c r="G1362" s="12">
        <v>12836.38</v>
      </c>
      <c r="H1362" s="13">
        <v>1</v>
      </c>
    </row>
    <row r="1363" spans="1:8" x14ac:dyDescent="0.25">
      <c r="A1363" s="8" t="s">
        <v>1384</v>
      </c>
      <c r="B1363" s="9" t="s">
        <v>33</v>
      </c>
      <c r="C1363" s="9">
        <v>4470</v>
      </c>
      <c r="D1363" s="9">
        <v>0.66500000000000004</v>
      </c>
      <c r="E1363" s="9">
        <v>0.64700000000000002</v>
      </c>
      <c r="F1363" s="9">
        <v>0.55600000000000005</v>
      </c>
      <c r="G1363" s="9">
        <v>8320.5</v>
      </c>
      <c r="H1363" s="10">
        <v>20</v>
      </c>
    </row>
    <row r="1364" spans="1:8" x14ac:dyDescent="0.25">
      <c r="A1364" s="11" t="s">
        <v>1385</v>
      </c>
      <c r="B1364" s="12" t="s">
        <v>24</v>
      </c>
      <c r="C1364" s="12">
        <v>975</v>
      </c>
      <c r="D1364" s="12">
        <v>0.59399999999999997</v>
      </c>
      <c r="E1364" s="12">
        <v>0.58899999999999997</v>
      </c>
      <c r="F1364" s="12">
        <v>0.47299999999999998</v>
      </c>
      <c r="G1364" s="12">
        <v>6917.25</v>
      </c>
      <c r="H1364" s="13">
        <v>1</v>
      </c>
    </row>
    <row r="1365" spans="1:8" x14ac:dyDescent="0.25">
      <c r="A1365" s="8" t="s">
        <v>1386</v>
      </c>
      <c r="B1365" s="9" t="s">
        <v>16</v>
      </c>
      <c r="C1365" s="9">
        <v>261</v>
      </c>
      <c r="D1365" s="9">
        <v>0.68</v>
      </c>
      <c r="E1365" s="9">
        <v>0.66600000000000004</v>
      </c>
      <c r="F1365" s="9">
        <v>0.58099999999999996</v>
      </c>
      <c r="G1365" s="9">
        <v>20704.02</v>
      </c>
      <c r="H1365" s="10">
        <v>2</v>
      </c>
    </row>
    <row r="1366" spans="1:8" x14ac:dyDescent="0.25">
      <c r="A1366" s="11" t="s">
        <v>1387</v>
      </c>
      <c r="B1366" s="12" t="s">
        <v>33</v>
      </c>
      <c r="C1366" s="12">
        <v>956</v>
      </c>
      <c r="D1366" s="12">
        <v>0.72499999999999998</v>
      </c>
      <c r="E1366" s="12">
        <v>0.72</v>
      </c>
      <c r="F1366" s="12">
        <v>0.626</v>
      </c>
      <c r="G1366" s="12">
        <v>15213.5</v>
      </c>
      <c r="H1366" s="13">
        <v>15</v>
      </c>
    </row>
    <row r="1367" spans="1:8" x14ac:dyDescent="0.25">
      <c r="A1367" s="8" t="s">
        <v>1388</v>
      </c>
      <c r="B1367" s="9" t="s">
        <v>24</v>
      </c>
      <c r="C1367" s="9">
        <v>388</v>
      </c>
      <c r="D1367" s="9">
        <v>0.54400000000000004</v>
      </c>
      <c r="E1367" s="9">
        <v>0.53900000000000003</v>
      </c>
      <c r="F1367" s="9">
        <v>0.434</v>
      </c>
      <c r="G1367" s="9">
        <v>6819.44</v>
      </c>
      <c r="H1367" s="10">
        <v>43</v>
      </c>
    </row>
    <row r="1368" spans="1:8" x14ac:dyDescent="0.25">
      <c r="A1368" s="11" t="s">
        <v>1389</v>
      </c>
      <c r="B1368" s="12" t="s">
        <v>22</v>
      </c>
      <c r="C1368" s="12">
        <v>541</v>
      </c>
      <c r="D1368" s="12">
        <v>0.7</v>
      </c>
      <c r="E1368" s="12">
        <v>0.68500000000000005</v>
      </c>
      <c r="F1368" s="12">
        <v>0.64800000000000002</v>
      </c>
      <c r="G1368" s="12">
        <v>31904.76</v>
      </c>
      <c r="H1368" s="13">
        <v>11</v>
      </c>
    </row>
    <row r="1369" spans="1:8" x14ac:dyDescent="0.25">
      <c r="A1369" s="8" t="s">
        <v>1390</v>
      </c>
      <c r="B1369" s="9" t="s">
        <v>39</v>
      </c>
      <c r="C1369" s="9">
        <v>1866</v>
      </c>
      <c r="D1369" s="9">
        <v>0.60899999999999999</v>
      </c>
      <c r="E1369" s="9">
        <v>0.61</v>
      </c>
      <c r="F1369" s="9">
        <v>0.47599999999999998</v>
      </c>
      <c r="G1369" s="9">
        <v>6184.5</v>
      </c>
      <c r="H1369" s="10">
        <v>2</v>
      </c>
    </row>
    <row r="1370" spans="1:8" x14ac:dyDescent="0.25">
      <c r="A1370" s="11" t="s">
        <v>1391</v>
      </c>
      <c r="B1370" s="12" t="s">
        <v>87</v>
      </c>
      <c r="C1370" s="12">
        <v>3322</v>
      </c>
      <c r="D1370" s="12">
        <v>0.57999999999999996</v>
      </c>
      <c r="E1370" s="12">
        <v>0.54500000000000004</v>
      </c>
      <c r="F1370" s="12">
        <v>0.47499999999999998</v>
      </c>
      <c r="G1370" s="12">
        <v>6238.6</v>
      </c>
      <c r="H1370" s="13">
        <v>10</v>
      </c>
    </row>
    <row r="1371" spans="1:8" x14ac:dyDescent="0.25">
      <c r="A1371" s="8" t="s">
        <v>1392</v>
      </c>
      <c r="B1371" s="9" t="s">
        <v>33</v>
      </c>
      <c r="C1371" s="9">
        <v>1196</v>
      </c>
      <c r="D1371" s="9">
        <v>0.68200000000000005</v>
      </c>
      <c r="E1371" s="9">
        <v>0.66400000000000003</v>
      </c>
      <c r="F1371" s="9">
        <v>0.56799999999999995</v>
      </c>
      <c r="G1371" s="9">
        <v>52951.89</v>
      </c>
      <c r="H1371" s="10">
        <v>16</v>
      </c>
    </row>
    <row r="1372" spans="1:8" x14ac:dyDescent="0.25">
      <c r="A1372" s="11" t="s">
        <v>1393</v>
      </c>
      <c r="B1372" s="12" t="s">
        <v>22</v>
      </c>
      <c r="C1372" s="12">
        <v>651</v>
      </c>
      <c r="D1372" s="12">
        <v>0.74</v>
      </c>
      <c r="E1372" s="12">
        <v>0.74</v>
      </c>
      <c r="F1372" s="12">
        <v>0.67100000000000004</v>
      </c>
      <c r="G1372" s="12">
        <v>30462.97</v>
      </c>
      <c r="H1372" s="13">
        <v>12</v>
      </c>
    </row>
    <row r="1373" spans="1:8" x14ac:dyDescent="0.25">
      <c r="A1373" s="8" t="s">
        <v>1394</v>
      </c>
      <c r="B1373" s="9" t="s">
        <v>31</v>
      </c>
      <c r="C1373" s="9">
        <v>448</v>
      </c>
      <c r="D1373" s="9">
        <v>0.60599999999999998</v>
      </c>
      <c r="E1373" s="9">
        <v>0.621</v>
      </c>
      <c r="F1373" s="9">
        <v>0.49099999999999999</v>
      </c>
      <c r="G1373" s="9">
        <v>7559.62</v>
      </c>
      <c r="H1373" s="10">
        <v>2</v>
      </c>
    </row>
    <row r="1374" spans="1:8" x14ac:dyDescent="0.25">
      <c r="A1374" s="11" t="s">
        <v>1395</v>
      </c>
      <c r="B1374" s="12" t="s">
        <v>22</v>
      </c>
      <c r="C1374" s="12">
        <v>1019</v>
      </c>
      <c r="D1374" s="12">
        <v>0.70799999999999996</v>
      </c>
      <c r="E1374" s="12">
        <v>0.70199999999999996</v>
      </c>
      <c r="F1374" s="12">
        <v>0.61899999999999999</v>
      </c>
      <c r="G1374" s="12">
        <v>27257.63</v>
      </c>
      <c r="H1374" s="13">
        <v>23</v>
      </c>
    </row>
    <row r="1375" spans="1:8" x14ac:dyDescent="0.25">
      <c r="A1375" s="8" t="s">
        <v>1396</v>
      </c>
      <c r="B1375" s="9" t="s">
        <v>31</v>
      </c>
      <c r="C1375" s="9">
        <v>2249</v>
      </c>
      <c r="D1375" s="9">
        <v>0.623</v>
      </c>
      <c r="E1375" s="9">
        <v>0.56100000000000005</v>
      </c>
      <c r="F1375" s="9">
        <v>0.56799999999999995</v>
      </c>
      <c r="G1375" s="9">
        <v>10224.780000000001</v>
      </c>
      <c r="H1375" s="10">
        <v>30</v>
      </c>
    </row>
    <row r="1376" spans="1:8" x14ac:dyDescent="0.25">
      <c r="A1376" s="11" t="s">
        <v>1397</v>
      </c>
      <c r="B1376" s="12" t="s">
        <v>29</v>
      </c>
      <c r="C1376" s="12">
        <v>964</v>
      </c>
      <c r="D1376" s="12">
        <v>0.66700000000000004</v>
      </c>
      <c r="E1376" s="12">
        <v>0.67900000000000005</v>
      </c>
      <c r="F1376" s="12">
        <v>0.53200000000000003</v>
      </c>
      <c r="G1376" s="12">
        <v>35389.47</v>
      </c>
      <c r="H1376" s="13">
        <v>6</v>
      </c>
    </row>
    <row r="1377" spans="1:8" x14ac:dyDescent="0.25">
      <c r="A1377" s="8" t="s">
        <v>1398</v>
      </c>
      <c r="B1377" s="9" t="s">
        <v>33</v>
      </c>
      <c r="C1377" s="9">
        <v>666</v>
      </c>
      <c r="D1377" s="9">
        <v>0.71</v>
      </c>
      <c r="E1377" s="9">
        <v>0.72099999999999997</v>
      </c>
      <c r="F1377" s="9">
        <v>0.60599999999999998</v>
      </c>
      <c r="G1377" s="9">
        <v>30457.89</v>
      </c>
      <c r="H1377" s="10">
        <v>24</v>
      </c>
    </row>
    <row r="1378" spans="1:8" x14ac:dyDescent="0.25">
      <c r="A1378" s="11" t="s">
        <v>1019</v>
      </c>
      <c r="B1378" s="12" t="s">
        <v>22</v>
      </c>
      <c r="C1378" s="12">
        <v>262</v>
      </c>
      <c r="D1378" s="12">
        <v>0.746</v>
      </c>
      <c r="E1378" s="12">
        <v>0.69099999999999995</v>
      </c>
      <c r="F1378" s="12">
        <v>0.70299999999999996</v>
      </c>
      <c r="G1378" s="12">
        <v>27653.91</v>
      </c>
      <c r="H1378" s="13">
        <v>9</v>
      </c>
    </row>
    <row r="1379" spans="1:8" x14ac:dyDescent="0.25">
      <c r="A1379" s="8" t="s">
        <v>1399</v>
      </c>
      <c r="B1379" s="9" t="s">
        <v>87</v>
      </c>
      <c r="C1379" s="9">
        <v>4298</v>
      </c>
      <c r="D1379" s="9">
        <v>0.60399999999999998</v>
      </c>
      <c r="E1379" s="9">
        <v>0.55400000000000005</v>
      </c>
      <c r="F1379" s="9">
        <v>0.51700000000000002</v>
      </c>
      <c r="G1379" s="9">
        <v>8365.8799999999992</v>
      </c>
      <c r="H1379" s="10">
        <v>108</v>
      </c>
    </row>
    <row r="1380" spans="1:8" x14ac:dyDescent="0.25">
      <c r="A1380" s="11" t="s">
        <v>1400</v>
      </c>
      <c r="B1380" s="12" t="s">
        <v>7</v>
      </c>
      <c r="C1380" s="12">
        <v>529</v>
      </c>
      <c r="D1380" s="12">
        <v>0.72199999999999998</v>
      </c>
      <c r="E1380" s="12">
        <v>0.69499999999999995</v>
      </c>
      <c r="F1380" s="12">
        <v>0.63600000000000001</v>
      </c>
      <c r="G1380" s="12">
        <v>16995.79</v>
      </c>
      <c r="H1380" s="13">
        <v>17</v>
      </c>
    </row>
    <row r="1381" spans="1:8" x14ac:dyDescent="0.25">
      <c r="A1381" s="8" t="s">
        <v>1401</v>
      </c>
      <c r="B1381" s="9" t="s">
        <v>24</v>
      </c>
      <c r="C1381" s="9">
        <v>2455</v>
      </c>
      <c r="D1381" s="9">
        <v>0.65400000000000003</v>
      </c>
      <c r="E1381" s="9">
        <v>0.65700000000000003</v>
      </c>
      <c r="F1381" s="9">
        <v>0.54600000000000004</v>
      </c>
      <c r="G1381" s="9">
        <v>10763.95</v>
      </c>
      <c r="H1381" s="10">
        <v>34</v>
      </c>
    </row>
    <row r="1382" spans="1:8" x14ac:dyDescent="0.25">
      <c r="A1382" s="11" t="s">
        <v>1402</v>
      </c>
      <c r="B1382" s="12" t="s">
        <v>7</v>
      </c>
      <c r="C1382" s="12">
        <v>152</v>
      </c>
      <c r="D1382" s="12">
        <v>0.73199999999999998</v>
      </c>
      <c r="E1382" s="12">
        <v>0.71199999999999997</v>
      </c>
      <c r="F1382" s="12">
        <v>0.65500000000000003</v>
      </c>
      <c r="G1382" s="12">
        <v>20391.86</v>
      </c>
      <c r="H1382" s="13">
        <v>5</v>
      </c>
    </row>
    <row r="1383" spans="1:8" x14ac:dyDescent="0.25">
      <c r="A1383" s="8" t="s">
        <v>1403</v>
      </c>
      <c r="B1383" s="9" t="s">
        <v>7</v>
      </c>
      <c r="C1383" s="9">
        <v>1212</v>
      </c>
      <c r="D1383" s="9">
        <v>0.72699999999999998</v>
      </c>
      <c r="E1383" s="9">
        <v>0.69099999999999995</v>
      </c>
      <c r="F1383" s="9">
        <v>0.66400000000000003</v>
      </c>
      <c r="G1383" s="9">
        <v>11474.74</v>
      </c>
      <c r="H1383" s="10">
        <v>19</v>
      </c>
    </row>
    <row r="1384" spans="1:8" x14ac:dyDescent="0.25">
      <c r="A1384" s="11" t="s">
        <v>1404</v>
      </c>
      <c r="B1384" s="12" t="s">
        <v>59</v>
      </c>
      <c r="C1384" s="12">
        <v>188</v>
      </c>
      <c r="D1384" s="12">
        <v>0.76900000000000002</v>
      </c>
      <c r="E1384" s="12">
        <v>0.75</v>
      </c>
      <c r="F1384" s="12">
        <v>0.71</v>
      </c>
      <c r="G1384" s="12">
        <v>21794.03</v>
      </c>
      <c r="H1384" s="13">
        <v>21</v>
      </c>
    </row>
    <row r="1385" spans="1:8" x14ac:dyDescent="0.25">
      <c r="A1385" s="8" t="s">
        <v>1405</v>
      </c>
      <c r="B1385" s="9" t="s">
        <v>22</v>
      </c>
      <c r="C1385" s="9">
        <v>377</v>
      </c>
      <c r="D1385" s="9">
        <v>0.67700000000000005</v>
      </c>
      <c r="E1385" s="9">
        <v>0.68</v>
      </c>
      <c r="F1385" s="9">
        <v>0.56899999999999995</v>
      </c>
      <c r="G1385" s="9">
        <v>17618.62</v>
      </c>
      <c r="H1385" s="10">
        <v>1</v>
      </c>
    </row>
    <row r="1386" spans="1:8" x14ac:dyDescent="0.25">
      <c r="A1386" s="11" t="s">
        <v>1406</v>
      </c>
      <c r="B1386" s="12" t="s">
        <v>82</v>
      </c>
      <c r="C1386" s="12">
        <v>655</v>
      </c>
      <c r="D1386" s="12">
        <v>0.59699999999999998</v>
      </c>
      <c r="E1386" s="12">
        <v>0.57499999999999996</v>
      </c>
      <c r="F1386" s="12">
        <v>0.46300000000000002</v>
      </c>
      <c r="G1386" s="12">
        <v>8056.52</v>
      </c>
      <c r="H1386" s="13">
        <v>9</v>
      </c>
    </row>
    <row r="1387" spans="1:8" x14ac:dyDescent="0.25">
      <c r="A1387" s="8" t="s">
        <v>1407</v>
      </c>
      <c r="B1387" s="9" t="s">
        <v>16</v>
      </c>
      <c r="C1387" s="9">
        <v>772</v>
      </c>
      <c r="D1387" s="9">
        <v>0.67200000000000004</v>
      </c>
      <c r="E1387" s="9">
        <v>0.64100000000000001</v>
      </c>
      <c r="F1387" s="9">
        <v>0.57599999999999996</v>
      </c>
      <c r="G1387" s="9">
        <v>16461.55</v>
      </c>
      <c r="H1387" s="10">
        <v>8</v>
      </c>
    </row>
    <row r="1388" spans="1:8" x14ac:dyDescent="0.25">
      <c r="A1388" s="11" t="s">
        <v>1408</v>
      </c>
      <c r="B1388" s="12" t="s">
        <v>16</v>
      </c>
      <c r="C1388" s="12">
        <v>449</v>
      </c>
      <c r="D1388" s="12">
        <v>0.69599999999999995</v>
      </c>
      <c r="E1388" s="12">
        <v>0.72199999999999998</v>
      </c>
      <c r="F1388" s="12">
        <v>0.54900000000000004</v>
      </c>
      <c r="G1388" s="12">
        <v>35630.68</v>
      </c>
      <c r="H1388" s="13">
        <v>5</v>
      </c>
    </row>
    <row r="1389" spans="1:8" x14ac:dyDescent="0.25">
      <c r="A1389" s="8" t="s">
        <v>1409</v>
      </c>
      <c r="B1389" s="9" t="s">
        <v>49</v>
      </c>
      <c r="C1389" s="9">
        <v>2003</v>
      </c>
      <c r="D1389" s="9">
        <v>0.66500000000000004</v>
      </c>
      <c r="E1389" s="9">
        <v>0.623</v>
      </c>
      <c r="F1389" s="9">
        <v>0.59199999999999997</v>
      </c>
      <c r="G1389" s="9">
        <v>21553.05</v>
      </c>
      <c r="H1389" s="10">
        <v>30</v>
      </c>
    </row>
    <row r="1390" spans="1:8" x14ac:dyDescent="0.25">
      <c r="A1390" s="11" t="s">
        <v>1410</v>
      </c>
      <c r="B1390" s="12" t="s">
        <v>24</v>
      </c>
      <c r="C1390" s="12">
        <v>462</v>
      </c>
      <c r="D1390" s="12">
        <v>0.54</v>
      </c>
      <c r="E1390" s="12">
        <v>0.54200000000000004</v>
      </c>
      <c r="F1390" s="12">
        <v>0.38700000000000001</v>
      </c>
      <c r="G1390" s="12">
        <v>6615.4</v>
      </c>
      <c r="H1390" s="13">
        <v>1</v>
      </c>
    </row>
    <row r="1391" spans="1:8" x14ac:dyDescent="0.25">
      <c r="A1391" s="8" t="s">
        <v>1411</v>
      </c>
      <c r="B1391" s="9" t="s">
        <v>87</v>
      </c>
      <c r="C1391" s="9">
        <v>1251</v>
      </c>
      <c r="D1391" s="9">
        <v>0.68400000000000005</v>
      </c>
      <c r="E1391" s="9">
        <v>0.66400000000000003</v>
      </c>
      <c r="F1391" s="9">
        <v>0.60599999999999998</v>
      </c>
      <c r="G1391" s="9">
        <v>21227.63</v>
      </c>
      <c r="H1391" s="10">
        <v>3</v>
      </c>
    </row>
    <row r="1392" spans="1:8" x14ac:dyDescent="0.25">
      <c r="A1392" s="11" t="s">
        <v>1412</v>
      </c>
      <c r="B1392" s="12" t="s">
        <v>10</v>
      </c>
      <c r="C1392" s="12">
        <v>723</v>
      </c>
      <c r="D1392" s="12">
        <v>0.73599999999999999</v>
      </c>
      <c r="E1392" s="12">
        <v>0.70699999999999996</v>
      </c>
      <c r="F1392" s="12">
        <v>0.7</v>
      </c>
      <c r="G1392" s="12">
        <v>16158.35</v>
      </c>
      <c r="H1392" s="13">
        <v>17</v>
      </c>
    </row>
    <row r="1393" spans="1:8" x14ac:dyDescent="0.25">
      <c r="A1393" s="8" t="s">
        <v>1413</v>
      </c>
      <c r="B1393" s="9" t="s">
        <v>33</v>
      </c>
      <c r="C1393" s="9">
        <v>848</v>
      </c>
      <c r="D1393" s="9">
        <v>0.66400000000000003</v>
      </c>
      <c r="E1393" s="9">
        <v>0.66700000000000004</v>
      </c>
      <c r="F1393" s="9">
        <v>0.53600000000000003</v>
      </c>
      <c r="G1393" s="9">
        <v>22635.52</v>
      </c>
      <c r="H1393" s="10">
        <v>20</v>
      </c>
    </row>
    <row r="1394" spans="1:8" x14ac:dyDescent="0.25">
      <c r="A1394" s="11" t="s">
        <v>1414</v>
      </c>
      <c r="B1394" s="12" t="s">
        <v>64</v>
      </c>
      <c r="C1394" s="12">
        <v>739</v>
      </c>
      <c r="D1394" s="12">
        <v>0.71799999999999997</v>
      </c>
      <c r="E1394" s="12">
        <v>0.70799999999999996</v>
      </c>
      <c r="F1394" s="12">
        <v>0.623</v>
      </c>
      <c r="G1394" s="12">
        <v>18058.93</v>
      </c>
      <c r="H1394" s="13">
        <v>4</v>
      </c>
    </row>
    <row r="1395" spans="1:8" x14ac:dyDescent="0.25">
      <c r="A1395" s="8" t="s">
        <v>1415</v>
      </c>
      <c r="B1395" s="9" t="s">
        <v>148</v>
      </c>
      <c r="C1395" s="9">
        <v>1335</v>
      </c>
      <c r="D1395" s="9">
        <v>0.67200000000000004</v>
      </c>
      <c r="E1395" s="9">
        <v>0.69099999999999995</v>
      </c>
      <c r="F1395" s="9">
        <v>0.53600000000000003</v>
      </c>
      <c r="G1395" s="9">
        <v>16650.27</v>
      </c>
      <c r="H1395" s="10">
        <v>16</v>
      </c>
    </row>
    <row r="1396" spans="1:8" x14ac:dyDescent="0.25">
      <c r="A1396" s="11" t="s">
        <v>1416</v>
      </c>
      <c r="B1396" s="12" t="s">
        <v>24</v>
      </c>
      <c r="C1396" s="12">
        <v>996</v>
      </c>
      <c r="D1396" s="12">
        <v>0.58499999999999996</v>
      </c>
      <c r="E1396" s="12">
        <v>0.59</v>
      </c>
      <c r="F1396" s="12">
        <v>0.47699999999999998</v>
      </c>
      <c r="G1396" s="12">
        <v>7407.38</v>
      </c>
      <c r="H1396" s="13">
        <v>7</v>
      </c>
    </row>
    <row r="1397" spans="1:8" x14ac:dyDescent="0.25">
      <c r="A1397" s="8" t="s">
        <v>1417</v>
      </c>
      <c r="B1397" s="9" t="s">
        <v>22</v>
      </c>
      <c r="C1397" s="9">
        <v>969</v>
      </c>
      <c r="D1397" s="9">
        <v>0.65400000000000003</v>
      </c>
      <c r="E1397" s="9">
        <v>0.64900000000000002</v>
      </c>
      <c r="F1397" s="9">
        <v>0.53400000000000003</v>
      </c>
      <c r="G1397" s="9">
        <v>58776.09</v>
      </c>
      <c r="H1397" s="10">
        <v>37</v>
      </c>
    </row>
    <row r="1398" spans="1:8" x14ac:dyDescent="0.25">
      <c r="A1398" s="11" t="s">
        <v>1418</v>
      </c>
      <c r="B1398" s="12" t="s">
        <v>19</v>
      </c>
      <c r="C1398" s="12">
        <v>1155</v>
      </c>
      <c r="D1398" s="12">
        <v>0.60199999999999998</v>
      </c>
      <c r="E1398" s="12">
        <v>0.54100000000000004</v>
      </c>
      <c r="F1398" s="12">
        <v>0.53200000000000003</v>
      </c>
      <c r="G1398" s="12">
        <v>7825.22</v>
      </c>
      <c r="H1398" s="13">
        <v>2</v>
      </c>
    </row>
    <row r="1399" spans="1:8" x14ac:dyDescent="0.25">
      <c r="A1399" s="8" t="s">
        <v>1419</v>
      </c>
      <c r="B1399" s="9" t="s">
        <v>7</v>
      </c>
      <c r="C1399" s="9">
        <v>154</v>
      </c>
      <c r="D1399" s="9">
        <v>0.747</v>
      </c>
      <c r="E1399" s="9">
        <v>0.753</v>
      </c>
      <c r="F1399" s="9">
        <v>0.67600000000000005</v>
      </c>
      <c r="G1399" s="9">
        <v>28597.68</v>
      </c>
      <c r="H1399" s="10">
        <v>3</v>
      </c>
    </row>
    <row r="1400" spans="1:8" x14ac:dyDescent="0.25">
      <c r="A1400" s="11" t="s">
        <v>1420</v>
      </c>
      <c r="B1400" s="12" t="s">
        <v>16</v>
      </c>
      <c r="C1400" s="12">
        <v>514</v>
      </c>
      <c r="D1400" s="12">
        <v>0.69</v>
      </c>
      <c r="E1400" s="12">
        <v>0.67400000000000004</v>
      </c>
      <c r="F1400" s="12">
        <v>0.59299999999999997</v>
      </c>
      <c r="G1400" s="12">
        <v>12786.35</v>
      </c>
      <c r="H1400" s="13">
        <v>19</v>
      </c>
    </row>
    <row r="1401" spans="1:8" x14ac:dyDescent="0.25">
      <c r="A1401" s="8" t="s">
        <v>1421</v>
      </c>
      <c r="B1401" s="9" t="s">
        <v>22</v>
      </c>
      <c r="C1401" s="9">
        <v>1075</v>
      </c>
      <c r="D1401" s="9">
        <v>0.73799999999999999</v>
      </c>
      <c r="E1401" s="9">
        <v>0.71599999999999997</v>
      </c>
      <c r="F1401" s="9">
        <v>0.68899999999999995</v>
      </c>
      <c r="G1401" s="9">
        <v>23038.87</v>
      </c>
      <c r="H1401" s="10">
        <v>21</v>
      </c>
    </row>
    <row r="1402" spans="1:8" x14ac:dyDescent="0.25">
      <c r="A1402" s="11" t="s">
        <v>1422</v>
      </c>
      <c r="B1402" s="12" t="s">
        <v>59</v>
      </c>
      <c r="C1402" s="12">
        <v>978</v>
      </c>
      <c r="D1402" s="12">
        <v>0.752</v>
      </c>
      <c r="E1402" s="12">
        <v>0.73699999999999999</v>
      </c>
      <c r="F1402" s="12">
        <v>0.66200000000000003</v>
      </c>
      <c r="G1402" s="12">
        <v>30263.25</v>
      </c>
      <c r="H1402" s="13">
        <v>20</v>
      </c>
    </row>
    <row r="1403" spans="1:8" x14ac:dyDescent="0.25">
      <c r="A1403" s="8" t="s">
        <v>1423</v>
      </c>
      <c r="B1403" s="9" t="s">
        <v>16</v>
      </c>
      <c r="C1403" s="9">
        <v>714</v>
      </c>
      <c r="D1403" s="9">
        <v>0.66</v>
      </c>
      <c r="E1403" s="9">
        <v>0.66300000000000003</v>
      </c>
      <c r="F1403" s="9">
        <v>0.52</v>
      </c>
      <c r="G1403" s="9">
        <v>17335.77</v>
      </c>
      <c r="H1403" s="10">
        <v>29</v>
      </c>
    </row>
    <row r="1404" spans="1:8" x14ac:dyDescent="0.25">
      <c r="A1404" s="11" t="s">
        <v>1424</v>
      </c>
      <c r="B1404" s="12" t="s">
        <v>22</v>
      </c>
      <c r="C1404" s="12">
        <v>139</v>
      </c>
      <c r="D1404" s="12">
        <v>0.66200000000000003</v>
      </c>
      <c r="E1404" s="12">
        <v>0.63800000000000001</v>
      </c>
      <c r="F1404" s="12">
        <v>0.57699999999999996</v>
      </c>
      <c r="G1404" s="12">
        <v>15812.25</v>
      </c>
      <c r="H1404" s="13">
        <v>12</v>
      </c>
    </row>
    <row r="1405" spans="1:8" x14ac:dyDescent="0.25">
      <c r="A1405" s="8" t="s">
        <v>1425</v>
      </c>
      <c r="B1405" s="9" t="s">
        <v>7</v>
      </c>
      <c r="C1405" s="9">
        <v>272</v>
      </c>
      <c r="D1405" s="9">
        <v>0.71099999999999997</v>
      </c>
      <c r="E1405" s="9">
        <v>0.69199999999999995</v>
      </c>
      <c r="F1405" s="9">
        <v>0.64</v>
      </c>
      <c r="G1405" s="9">
        <v>81400.91</v>
      </c>
      <c r="H1405" s="10">
        <v>1</v>
      </c>
    </row>
    <row r="1406" spans="1:8" x14ac:dyDescent="0.25">
      <c r="A1406" s="11" t="s">
        <v>1426</v>
      </c>
      <c r="B1406" s="12" t="s">
        <v>16</v>
      </c>
      <c r="C1406" s="12">
        <v>422</v>
      </c>
      <c r="D1406" s="12">
        <v>0.65</v>
      </c>
      <c r="E1406" s="12">
        <v>0.68200000000000005</v>
      </c>
      <c r="F1406" s="12">
        <v>0.48099999999999998</v>
      </c>
      <c r="G1406" s="12">
        <v>30860.01</v>
      </c>
      <c r="H1406" s="13">
        <v>3</v>
      </c>
    </row>
    <row r="1407" spans="1:8" x14ac:dyDescent="0.25">
      <c r="A1407" s="8" t="s">
        <v>1427</v>
      </c>
      <c r="B1407" s="9" t="s">
        <v>7</v>
      </c>
      <c r="C1407" s="9">
        <v>262</v>
      </c>
      <c r="D1407" s="9">
        <v>0.75</v>
      </c>
      <c r="E1407" s="9">
        <v>0.751</v>
      </c>
      <c r="F1407" s="9">
        <v>0.66800000000000004</v>
      </c>
      <c r="G1407" s="9">
        <v>36932.83</v>
      </c>
      <c r="H1407" s="10">
        <v>3</v>
      </c>
    </row>
    <row r="1408" spans="1:8" x14ac:dyDescent="0.25">
      <c r="A1408" s="11" t="s">
        <v>1428</v>
      </c>
      <c r="B1408" s="12" t="s">
        <v>94</v>
      </c>
      <c r="C1408" s="12">
        <v>3784</v>
      </c>
      <c r="D1408" s="12">
        <v>0.623</v>
      </c>
      <c r="E1408" s="12">
        <v>0.61199999999999999</v>
      </c>
      <c r="F1408" s="12">
        <v>0.51400000000000001</v>
      </c>
      <c r="G1408" s="12">
        <v>15258</v>
      </c>
      <c r="H1408" s="13">
        <v>20</v>
      </c>
    </row>
    <row r="1409" spans="1:8" x14ac:dyDescent="0.25">
      <c r="A1409" s="8" t="s">
        <v>1429</v>
      </c>
      <c r="B1409" s="9" t="s">
        <v>16</v>
      </c>
      <c r="C1409" s="9">
        <v>1039</v>
      </c>
      <c r="D1409" s="9">
        <v>0.69</v>
      </c>
      <c r="E1409" s="9">
        <v>0.67400000000000004</v>
      </c>
      <c r="F1409" s="9">
        <v>0.625</v>
      </c>
      <c r="G1409" s="9">
        <v>21581.14</v>
      </c>
      <c r="H1409" s="10">
        <v>18</v>
      </c>
    </row>
    <row r="1410" spans="1:8" x14ac:dyDescent="0.25">
      <c r="A1410" s="11" t="s">
        <v>1430</v>
      </c>
      <c r="B1410" s="12" t="s">
        <v>33</v>
      </c>
      <c r="C1410" s="12">
        <v>283</v>
      </c>
      <c r="D1410" s="12">
        <v>0.71</v>
      </c>
      <c r="E1410" s="12">
        <v>0.67400000000000004</v>
      </c>
      <c r="F1410" s="12">
        <v>0.64300000000000002</v>
      </c>
      <c r="G1410" s="12">
        <v>12732.88</v>
      </c>
      <c r="H1410" s="13">
        <v>4</v>
      </c>
    </row>
    <row r="1411" spans="1:8" x14ac:dyDescent="0.25">
      <c r="A1411" s="8" t="s">
        <v>291</v>
      </c>
      <c r="B1411" s="9" t="s">
        <v>16</v>
      </c>
      <c r="C1411" s="9">
        <v>229</v>
      </c>
      <c r="D1411" s="9">
        <v>0.72</v>
      </c>
      <c r="E1411" s="9">
        <v>0.69899999999999995</v>
      </c>
      <c r="F1411" s="9">
        <v>0.60699999999999998</v>
      </c>
      <c r="G1411" s="9">
        <v>25642.21</v>
      </c>
      <c r="H1411" s="10">
        <v>4</v>
      </c>
    </row>
    <row r="1412" spans="1:8" x14ac:dyDescent="0.25">
      <c r="A1412" s="11" t="s">
        <v>1431</v>
      </c>
      <c r="B1412" s="12" t="s">
        <v>22</v>
      </c>
      <c r="C1412" s="12">
        <v>416</v>
      </c>
      <c r="D1412" s="12">
        <v>0.69299999999999995</v>
      </c>
      <c r="E1412" s="12">
        <v>0.67700000000000005</v>
      </c>
      <c r="F1412" s="12">
        <v>0.61099999999999999</v>
      </c>
      <c r="G1412" s="12">
        <v>21861.93</v>
      </c>
      <c r="H1412" s="13">
        <v>12</v>
      </c>
    </row>
    <row r="1413" spans="1:8" x14ac:dyDescent="0.25">
      <c r="A1413" s="8" t="s">
        <v>1432</v>
      </c>
      <c r="B1413" s="9" t="s">
        <v>39</v>
      </c>
      <c r="C1413" s="9">
        <v>4349</v>
      </c>
      <c r="D1413" s="9">
        <v>0.58599999999999997</v>
      </c>
      <c r="E1413" s="9">
        <v>0.60599999999999998</v>
      </c>
      <c r="F1413" s="9">
        <v>0.42499999999999999</v>
      </c>
      <c r="G1413" s="9">
        <v>13520.93</v>
      </c>
      <c r="H1413" s="10">
        <v>11</v>
      </c>
    </row>
    <row r="1414" spans="1:8" x14ac:dyDescent="0.25">
      <c r="A1414" s="11" t="s">
        <v>1433</v>
      </c>
      <c r="B1414" s="12" t="s">
        <v>53</v>
      </c>
      <c r="C1414" s="12">
        <v>696</v>
      </c>
      <c r="D1414" s="12">
        <v>0.66200000000000003</v>
      </c>
      <c r="E1414" s="12">
        <v>0.67100000000000004</v>
      </c>
      <c r="F1414" s="12">
        <v>0.53</v>
      </c>
      <c r="G1414" s="12">
        <v>25344.6</v>
      </c>
      <c r="H1414" s="13">
        <v>13</v>
      </c>
    </row>
    <row r="1415" spans="1:8" x14ac:dyDescent="0.25">
      <c r="A1415" s="8" t="s">
        <v>1434</v>
      </c>
      <c r="B1415" s="9" t="s">
        <v>31</v>
      </c>
      <c r="C1415" s="9">
        <v>1559</v>
      </c>
      <c r="D1415" s="9">
        <v>0.60499999999999998</v>
      </c>
      <c r="E1415" s="9">
        <v>0.54400000000000004</v>
      </c>
      <c r="F1415" s="9">
        <v>0.52600000000000002</v>
      </c>
      <c r="G1415" s="9">
        <v>7289.23</v>
      </c>
      <c r="H1415" s="10">
        <v>55</v>
      </c>
    </row>
    <row r="1416" spans="1:8" x14ac:dyDescent="0.25">
      <c r="A1416" s="11" t="s">
        <v>1435</v>
      </c>
      <c r="B1416" s="12" t="s">
        <v>24</v>
      </c>
      <c r="C1416" s="12">
        <v>1139</v>
      </c>
      <c r="D1416" s="12">
        <v>0.59399999999999997</v>
      </c>
      <c r="E1416" s="12">
        <v>0.59799999999999998</v>
      </c>
      <c r="F1416" s="12">
        <v>0.47399999999999998</v>
      </c>
      <c r="G1416" s="12">
        <v>10216.620000000001</v>
      </c>
      <c r="H1416" s="13">
        <v>33</v>
      </c>
    </row>
    <row r="1417" spans="1:8" x14ac:dyDescent="0.25">
      <c r="A1417" s="8" t="s">
        <v>1436</v>
      </c>
      <c r="B1417" s="9" t="s">
        <v>14</v>
      </c>
      <c r="C1417" s="9">
        <v>1151</v>
      </c>
      <c r="D1417" s="9">
        <v>0.76</v>
      </c>
      <c r="E1417" s="9">
        <v>0.754</v>
      </c>
      <c r="F1417" s="9">
        <v>0.68799999999999994</v>
      </c>
      <c r="G1417" s="9">
        <v>32230.6</v>
      </c>
      <c r="H1417" s="10">
        <v>32</v>
      </c>
    </row>
    <row r="1418" spans="1:8" x14ac:dyDescent="0.25">
      <c r="A1418" s="11" t="s">
        <v>1437</v>
      </c>
      <c r="B1418" s="12" t="s">
        <v>29</v>
      </c>
      <c r="C1418" s="12">
        <v>537</v>
      </c>
      <c r="D1418" s="12">
        <v>0.70099999999999996</v>
      </c>
      <c r="E1418" s="12">
        <v>0.70699999999999996</v>
      </c>
      <c r="F1418" s="12">
        <v>0.58299999999999996</v>
      </c>
      <c r="G1418" s="12">
        <v>51515.18</v>
      </c>
      <c r="H1418" s="13">
        <v>7</v>
      </c>
    </row>
    <row r="1419" spans="1:8" x14ac:dyDescent="0.25">
      <c r="A1419" s="8" t="s">
        <v>1438</v>
      </c>
      <c r="B1419" s="9" t="s">
        <v>22</v>
      </c>
      <c r="C1419" s="9">
        <v>752</v>
      </c>
      <c r="D1419" s="9">
        <v>0.73799999999999999</v>
      </c>
      <c r="E1419" s="9">
        <v>0.72799999999999998</v>
      </c>
      <c r="F1419" s="9">
        <v>0.68300000000000005</v>
      </c>
      <c r="G1419" s="9">
        <v>35649.25</v>
      </c>
      <c r="H1419" s="10">
        <v>17</v>
      </c>
    </row>
    <row r="1420" spans="1:8" x14ac:dyDescent="0.25">
      <c r="A1420" s="11" t="s">
        <v>1439</v>
      </c>
      <c r="B1420" s="12" t="s">
        <v>64</v>
      </c>
      <c r="C1420" s="12">
        <v>1503</v>
      </c>
      <c r="D1420" s="12">
        <v>0.65400000000000003</v>
      </c>
      <c r="E1420" s="12">
        <v>0.64300000000000002</v>
      </c>
      <c r="F1420" s="12">
        <v>0.53600000000000003</v>
      </c>
      <c r="G1420" s="12">
        <v>11041.42</v>
      </c>
      <c r="H1420" s="13">
        <v>22</v>
      </c>
    </row>
    <row r="1421" spans="1:8" x14ac:dyDescent="0.25">
      <c r="A1421" s="8" t="s">
        <v>1440</v>
      </c>
      <c r="B1421" s="9" t="s">
        <v>16</v>
      </c>
      <c r="C1421" s="9">
        <v>1064</v>
      </c>
      <c r="D1421" s="9">
        <v>0.70799999999999996</v>
      </c>
      <c r="E1421" s="9">
        <v>0.69599999999999995</v>
      </c>
      <c r="F1421" s="9">
        <v>0.6</v>
      </c>
      <c r="G1421" s="9">
        <v>14289.5</v>
      </c>
      <c r="H1421" s="10">
        <v>22</v>
      </c>
    </row>
    <row r="1422" spans="1:8" x14ac:dyDescent="0.25">
      <c r="A1422" s="11" t="s">
        <v>1441</v>
      </c>
      <c r="B1422" s="12" t="s">
        <v>22</v>
      </c>
      <c r="C1422" s="12">
        <v>456</v>
      </c>
      <c r="D1422" s="12">
        <v>0.72</v>
      </c>
      <c r="E1422" s="12">
        <v>0.70199999999999996</v>
      </c>
      <c r="F1422" s="12">
        <v>0.627</v>
      </c>
      <c r="G1422" s="12">
        <v>24062.21</v>
      </c>
      <c r="H1422" s="13">
        <v>16</v>
      </c>
    </row>
    <row r="1423" spans="1:8" x14ac:dyDescent="0.25">
      <c r="A1423" s="8" t="s">
        <v>1442</v>
      </c>
      <c r="B1423" s="9" t="s">
        <v>14</v>
      </c>
      <c r="C1423" s="9">
        <v>135</v>
      </c>
      <c r="D1423" s="9">
        <v>0.68</v>
      </c>
      <c r="E1423" s="9">
        <v>0.69199999999999995</v>
      </c>
      <c r="F1423" s="9">
        <v>0.53700000000000003</v>
      </c>
      <c r="G1423" s="9">
        <v>18659.62</v>
      </c>
      <c r="H1423" s="10">
        <v>15</v>
      </c>
    </row>
    <row r="1424" spans="1:8" x14ac:dyDescent="0.25">
      <c r="A1424" s="11" t="s">
        <v>1443</v>
      </c>
      <c r="B1424" s="12" t="s">
        <v>7</v>
      </c>
      <c r="C1424" s="12">
        <v>128</v>
      </c>
      <c r="D1424" s="12">
        <v>0.74099999999999999</v>
      </c>
      <c r="E1424" s="12">
        <v>0.70599999999999996</v>
      </c>
      <c r="F1424" s="12">
        <v>0.70899999999999996</v>
      </c>
      <c r="G1424" s="12">
        <v>21414.11</v>
      </c>
      <c r="H1424" s="13">
        <v>1</v>
      </c>
    </row>
    <row r="1425" spans="1:8" x14ac:dyDescent="0.25">
      <c r="A1425" s="8" t="s">
        <v>1444</v>
      </c>
      <c r="B1425" s="9" t="s">
        <v>7</v>
      </c>
      <c r="C1425" s="9">
        <v>364</v>
      </c>
      <c r="D1425" s="9">
        <v>0.77</v>
      </c>
      <c r="E1425" s="9">
        <v>0.71699999999999997</v>
      </c>
      <c r="F1425" s="9">
        <v>0.73599999999999999</v>
      </c>
      <c r="G1425" s="9">
        <v>43578.73</v>
      </c>
      <c r="H1425" s="10">
        <v>4</v>
      </c>
    </row>
    <row r="1426" spans="1:8" x14ac:dyDescent="0.25">
      <c r="A1426" s="11" t="s">
        <v>1445</v>
      </c>
      <c r="B1426" s="12" t="s">
        <v>87</v>
      </c>
      <c r="C1426" s="12">
        <v>1446</v>
      </c>
      <c r="D1426" s="12">
        <v>0.61499999999999999</v>
      </c>
      <c r="E1426" s="12">
        <v>0.61299999999999999</v>
      </c>
      <c r="F1426" s="12">
        <v>0.52200000000000002</v>
      </c>
      <c r="G1426" s="12">
        <v>10157.25</v>
      </c>
      <c r="H1426" s="13">
        <v>28</v>
      </c>
    </row>
    <row r="1427" spans="1:8" x14ac:dyDescent="0.25">
      <c r="A1427" s="8" t="s">
        <v>1446</v>
      </c>
      <c r="B1427" s="9" t="s">
        <v>49</v>
      </c>
      <c r="C1427" s="9">
        <v>2715</v>
      </c>
      <c r="D1427" s="9">
        <v>0.58599999999999997</v>
      </c>
      <c r="E1427" s="9">
        <v>0.59599999999999997</v>
      </c>
      <c r="F1427" s="9">
        <v>0.42399999999999999</v>
      </c>
      <c r="G1427" s="9">
        <v>10518.26</v>
      </c>
      <c r="H1427" s="10">
        <v>4</v>
      </c>
    </row>
    <row r="1428" spans="1:8" x14ac:dyDescent="0.25">
      <c r="A1428" s="11" t="s">
        <v>1447</v>
      </c>
      <c r="B1428" s="12" t="s">
        <v>33</v>
      </c>
      <c r="C1428" s="12">
        <v>714</v>
      </c>
      <c r="D1428" s="12">
        <v>0.68</v>
      </c>
      <c r="E1428" s="12">
        <v>0.68400000000000005</v>
      </c>
      <c r="F1428" s="12">
        <v>0.56499999999999995</v>
      </c>
      <c r="G1428" s="12">
        <v>30713.58</v>
      </c>
      <c r="H1428" s="13">
        <v>5</v>
      </c>
    </row>
    <row r="1429" spans="1:8" x14ac:dyDescent="0.25">
      <c r="A1429" s="8" t="s">
        <v>1448</v>
      </c>
      <c r="B1429" s="9" t="s">
        <v>87</v>
      </c>
      <c r="C1429" s="9">
        <v>429</v>
      </c>
      <c r="D1429" s="9">
        <v>0.58099999999999996</v>
      </c>
      <c r="E1429" s="9">
        <v>0.52300000000000002</v>
      </c>
      <c r="F1429" s="9">
        <v>0.49199999999999999</v>
      </c>
      <c r="G1429" s="9">
        <v>6404.32</v>
      </c>
      <c r="H1429" s="10">
        <v>3</v>
      </c>
    </row>
    <row r="1430" spans="1:8" x14ac:dyDescent="0.25">
      <c r="A1430" s="11" t="s">
        <v>1449</v>
      </c>
      <c r="B1430" s="12" t="s">
        <v>22</v>
      </c>
      <c r="C1430" s="12">
        <v>391</v>
      </c>
      <c r="D1430" s="12">
        <v>0.69599999999999995</v>
      </c>
      <c r="E1430" s="12">
        <v>0.70699999999999996</v>
      </c>
      <c r="F1430" s="12">
        <v>0.57899999999999996</v>
      </c>
      <c r="G1430" s="12">
        <v>48615.08</v>
      </c>
      <c r="H1430" s="13">
        <v>10</v>
      </c>
    </row>
    <row r="1431" spans="1:8" x14ac:dyDescent="0.25">
      <c r="A1431" s="8" t="s">
        <v>917</v>
      </c>
      <c r="B1431" s="9" t="s">
        <v>87</v>
      </c>
      <c r="C1431" s="9">
        <v>1538</v>
      </c>
      <c r="D1431" s="9">
        <v>0.60199999999999998</v>
      </c>
      <c r="E1431" s="9">
        <v>0.52500000000000002</v>
      </c>
      <c r="F1431" s="9">
        <v>0.54500000000000004</v>
      </c>
      <c r="G1431" s="9">
        <v>9578.17</v>
      </c>
      <c r="H1431" s="10">
        <v>4</v>
      </c>
    </row>
    <row r="1432" spans="1:8" x14ac:dyDescent="0.25">
      <c r="A1432" s="11" t="s">
        <v>1450</v>
      </c>
      <c r="B1432" s="12" t="s">
        <v>7</v>
      </c>
      <c r="C1432" s="12">
        <v>325</v>
      </c>
      <c r="D1432" s="12">
        <v>0.75</v>
      </c>
      <c r="E1432" s="12">
        <v>0.73399999999999999</v>
      </c>
      <c r="F1432" s="12">
        <v>0.67600000000000005</v>
      </c>
      <c r="G1432" s="12">
        <v>13450.24</v>
      </c>
      <c r="H1432" s="13">
        <v>4</v>
      </c>
    </row>
    <row r="1433" spans="1:8" x14ac:dyDescent="0.25">
      <c r="A1433" s="8" t="s">
        <v>1451</v>
      </c>
      <c r="B1433" s="9" t="s">
        <v>59</v>
      </c>
      <c r="C1433" s="9">
        <v>369</v>
      </c>
      <c r="D1433" s="9">
        <v>0.78</v>
      </c>
      <c r="E1433" s="9">
        <v>0.76800000000000002</v>
      </c>
      <c r="F1433" s="9">
        <v>0.70699999999999996</v>
      </c>
      <c r="G1433" s="9">
        <v>24768.34</v>
      </c>
      <c r="H1433" s="10">
        <v>6</v>
      </c>
    </row>
    <row r="1434" spans="1:8" x14ac:dyDescent="0.25">
      <c r="A1434" s="11" t="s">
        <v>1452</v>
      </c>
      <c r="B1434" s="12" t="s">
        <v>16</v>
      </c>
      <c r="C1434" s="12">
        <v>748</v>
      </c>
      <c r="D1434" s="12">
        <v>0.64400000000000002</v>
      </c>
      <c r="E1434" s="12">
        <v>0.63500000000000001</v>
      </c>
      <c r="F1434" s="12">
        <v>0.51100000000000001</v>
      </c>
      <c r="G1434" s="12">
        <v>12462.29</v>
      </c>
      <c r="H1434" s="13">
        <v>17</v>
      </c>
    </row>
    <row r="1435" spans="1:8" x14ac:dyDescent="0.25">
      <c r="A1435" s="8" t="s">
        <v>1453</v>
      </c>
      <c r="B1435" s="9" t="s">
        <v>7</v>
      </c>
      <c r="C1435" s="9">
        <v>147</v>
      </c>
      <c r="D1435" s="9">
        <v>0.71</v>
      </c>
      <c r="E1435" s="9">
        <v>0.69899999999999995</v>
      </c>
      <c r="F1435" s="9">
        <v>0.64700000000000002</v>
      </c>
      <c r="G1435" s="9">
        <v>21651.45</v>
      </c>
      <c r="H1435" s="10">
        <v>2</v>
      </c>
    </row>
    <row r="1436" spans="1:8" x14ac:dyDescent="0.25">
      <c r="A1436" s="11" t="s">
        <v>1454</v>
      </c>
      <c r="B1436" s="12" t="s">
        <v>114</v>
      </c>
      <c r="C1436" s="12">
        <v>989</v>
      </c>
      <c r="D1436" s="12">
        <v>0.60399999999999998</v>
      </c>
      <c r="E1436" s="12">
        <v>0.58099999999999996</v>
      </c>
      <c r="F1436" s="12">
        <v>0.49199999999999999</v>
      </c>
      <c r="G1436" s="12">
        <v>10818.39</v>
      </c>
      <c r="H1436" s="13">
        <v>3</v>
      </c>
    </row>
    <row r="1437" spans="1:8" x14ac:dyDescent="0.25">
      <c r="A1437" s="8" t="s">
        <v>1455</v>
      </c>
      <c r="B1437" s="9" t="s">
        <v>22</v>
      </c>
      <c r="C1437" s="9">
        <v>301</v>
      </c>
      <c r="D1437" s="9">
        <v>0.71</v>
      </c>
      <c r="E1437" s="9">
        <v>0.69099999999999995</v>
      </c>
      <c r="F1437" s="9">
        <v>0.65500000000000003</v>
      </c>
      <c r="G1437" s="9">
        <v>23746.19</v>
      </c>
      <c r="H1437" s="10">
        <v>3</v>
      </c>
    </row>
    <row r="1438" spans="1:8" x14ac:dyDescent="0.25">
      <c r="A1438" s="11" t="s">
        <v>1456</v>
      </c>
      <c r="B1438" s="12" t="s">
        <v>33</v>
      </c>
      <c r="C1438" s="12">
        <v>261</v>
      </c>
      <c r="D1438" s="12">
        <v>0.68</v>
      </c>
      <c r="E1438" s="12">
        <v>0.65700000000000003</v>
      </c>
      <c r="F1438" s="12">
        <v>0.58899999999999997</v>
      </c>
      <c r="G1438" s="12">
        <v>14062.55</v>
      </c>
      <c r="H1438" s="13">
        <v>9</v>
      </c>
    </row>
    <row r="1439" spans="1:8" x14ac:dyDescent="0.25">
      <c r="A1439" s="8" t="s">
        <v>1457</v>
      </c>
      <c r="B1439" s="9" t="s">
        <v>16</v>
      </c>
      <c r="C1439" s="9">
        <v>1481</v>
      </c>
      <c r="D1439" s="9">
        <v>0.752</v>
      </c>
      <c r="E1439" s="9">
        <v>0.70599999999999996</v>
      </c>
      <c r="F1439" s="9">
        <v>0.69499999999999995</v>
      </c>
      <c r="G1439" s="9">
        <v>46355.79</v>
      </c>
      <c r="H1439" s="10">
        <v>35</v>
      </c>
    </row>
    <row r="1440" spans="1:8" x14ac:dyDescent="0.25">
      <c r="A1440" s="11" t="s">
        <v>1458</v>
      </c>
      <c r="B1440" s="12" t="s">
        <v>29</v>
      </c>
      <c r="C1440" s="12">
        <v>333</v>
      </c>
      <c r="D1440" s="12">
        <v>0.67200000000000004</v>
      </c>
      <c r="E1440" s="12">
        <v>0.67700000000000005</v>
      </c>
      <c r="F1440" s="12">
        <v>0.55500000000000005</v>
      </c>
      <c r="G1440" s="12">
        <v>37331.31</v>
      </c>
      <c r="H1440" s="13">
        <v>6</v>
      </c>
    </row>
    <row r="1441" spans="1:8" x14ac:dyDescent="0.25">
      <c r="A1441" s="8" t="s">
        <v>1459</v>
      </c>
      <c r="B1441" s="9" t="s">
        <v>16</v>
      </c>
      <c r="C1441" s="9">
        <v>1636</v>
      </c>
      <c r="D1441" s="9">
        <v>0.73</v>
      </c>
      <c r="E1441" s="9">
        <v>0.70599999999999996</v>
      </c>
      <c r="F1441" s="9">
        <v>0.64300000000000002</v>
      </c>
      <c r="G1441" s="9">
        <v>25413.31</v>
      </c>
      <c r="H1441" s="10">
        <v>9</v>
      </c>
    </row>
    <row r="1442" spans="1:8" x14ac:dyDescent="0.25">
      <c r="A1442" s="11" t="s">
        <v>1460</v>
      </c>
      <c r="B1442" s="12" t="s">
        <v>22</v>
      </c>
      <c r="C1442" s="12">
        <v>147</v>
      </c>
      <c r="D1442" s="12">
        <v>0.66</v>
      </c>
      <c r="E1442" s="12">
        <v>0.65100000000000002</v>
      </c>
      <c r="F1442" s="12">
        <v>0.54300000000000004</v>
      </c>
      <c r="G1442" s="12">
        <v>21640.89</v>
      </c>
      <c r="H1442" s="13">
        <v>2</v>
      </c>
    </row>
    <row r="1443" spans="1:8" x14ac:dyDescent="0.25">
      <c r="A1443" s="8" t="s">
        <v>1461</v>
      </c>
      <c r="B1443" s="9" t="s">
        <v>87</v>
      </c>
      <c r="C1443" s="9">
        <v>1296</v>
      </c>
      <c r="D1443" s="9">
        <v>0.59</v>
      </c>
      <c r="E1443" s="9">
        <v>0.53900000000000003</v>
      </c>
      <c r="F1443" s="9">
        <v>0.50600000000000001</v>
      </c>
      <c r="G1443" s="9">
        <v>6487.05</v>
      </c>
      <c r="H1443" s="10">
        <v>28</v>
      </c>
    </row>
    <row r="1444" spans="1:8" x14ac:dyDescent="0.25">
      <c r="A1444" s="11" t="s">
        <v>1462</v>
      </c>
      <c r="B1444" s="12" t="s">
        <v>31</v>
      </c>
      <c r="C1444" s="12">
        <v>1146</v>
      </c>
      <c r="D1444" s="12">
        <v>0.57999999999999996</v>
      </c>
      <c r="E1444" s="12">
        <v>0.54900000000000004</v>
      </c>
      <c r="F1444" s="12">
        <v>0.48899999999999999</v>
      </c>
      <c r="G1444" s="12">
        <v>7023.81</v>
      </c>
      <c r="H1444" s="13">
        <v>43</v>
      </c>
    </row>
    <row r="1445" spans="1:8" x14ac:dyDescent="0.25">
      <c r="A1445" s="8" t="s">
        <v>1463</v>
      </c>
      <c r="B1445" s="9" t="s">
        <v>31</v>
      </c>
      <c r="C1445" s="9">
        <v>1434</v>
      </c>
      <c r="D1445" s="9">
        <v>0.68200000000000005</v>
      </c>
      <c r="E1445" s="9">
        <v>0.63300000000000001</v>
      </c>
      <c r="F1445" s="9">
        <v>0.623</v>
      </c>
      <c r="G1445" s="9">
        <v>15842.69</v>
      </c>
      <c r="H1445" s="10">
        <v>46</v>
      </c>
    </row>
    <row r="1446" spans="1:8" x14ac:dyDescent="0.25">
      <c r="A1446" s="11" t="s">
        <v>1464</v>
      </c>
      <c r="B1446" s="12" t="s">
        <v>7</v>
      </c>
      <c r="C1446" s="12">
        <v>239</v>
      </c>
      <c r="D1446" s="12">
        <v>0.73199999999999998</v>
      </c>
      <c r="E1446" s="12">
        <v>0.68100000000000005</v>
      </c>
      <c r="F1446" s="12">
        <v>0.68400000000000005</v>
      </c>
      <c r="G1446" s="12">
        <v>17357.2</v>
      </c>
      <c r="H1446" s="13">
        <v>6</v>
      </c>
    </row>
    <row r="1447" spans="1:8" x14ac:dyDescent="0.25">
      <c r="A1447" s="8" t="s">
        <v>1465</v>
      </c>
      <c r="B1447" s="9" t="s">
        <v>16</v>
      </c>
      <c r="C1447" s="9">
        <v>322</v>
      </c>
      <c r="D1447" s="9">
        <v>0.69</v>
      </c>
      <c r="E1447" s="9">
        <v>0.69699999999999995</v>
      </c>
      <c r="F1447" s="9">
        <v>0.55600000000000005</v>
      </c>
      <c r="G1447" s="9">
        <v>20934.29</v>
      </c>
      <c r="H1447" s="10">
        <v>4</v>
      </c>
    </row>
    <row r="1448" spans="1:8" x14ac:dyDescent="0.25">
      <c r="A1448" s="11" t="s">
        <v>1466</v>
      </c>
      <c r="B1448" s="12" t="s">
        <v>24</v>
      </c>
      <c r="C1448" s="12">
        <v>478</v>
      </c>
      <c r="D1448" s="12">
        <v>0.59899999999999998</v>
      </c>
      <c r="E1448" s="12">
        <v>0.58299999999999996</v>
      </c>
      <c r="F1448" s="12">
        <v>0.47399999999999998</v>
      </c>
      <c r="G1448" s="12">
        <v>7744.27</v>
      </c>
      <c r="H1448" s="13">
        <v>0</v>
      </c>
    </row>
    <row r="1449" spans="1:8" x14ac:dyDescent="0.25">
      <c r="A1449" s="8" t="s">
        <v>1467</v>
      </c>
      <c r="B1449" s="9" t="s">
        <v>53</v>
      </c>
      <c r="C1449" s="9">
        <v>406</v>
      </c>
      <c r="D1449" s="9">
        <v>0.72099999999999997</v>
      </c>
      <c r="E1449" s="9">
        <v>0.70499999999999996</v>
      </c>
      <c r="F1449" s="9">
        <v>0.64800000000000002</v>
      </c>
      <c r="G1449" s="9">
        <v>17352.400000000001</v>
      </c>
      <c r="H1449" s="10">
        <v>9</v>
      </c>
    </row>
    <row r="1450" spans="1:8" x14ac:dyDescent="0.25">
      <c r="A1450" s="11" t="s">
        <v>1468</v>
      </c>
      <c r="B1450" s="12" t="s">
        <v>7</v>
      </c>
      <c r="C1450" s="12">
        <v>84</v>
      </c>
      <c r="D1450" s="12">
        <v>0.72599999999999998</v>
      </c>
      <c r="E1450" s="12">
        <v>0.70299999999999996</v>
      </c>
      <c r="F1450" s="12">
        <v>0.64300000000000002</v>
      </c>
      <c r="G1450" s="12">
        <v>13224.34</v>
      </c>
      <c r="H1450" s="13">
        <v>1</v>
      </c>
    </row>
    <row r="1451" spans="1:8" x14ac:dyDescent="0.25">
      <c r="A1451" s="8" t="s">
        <v>1469</v>
      </c>
      <c r="B1451" s="9" t="s">
        <v>22</v>
      </c>
      <c r="C1451" s="9">
        <v>749</v>
      </c>
      <c r="D1451" s="9">
        <v>0.72299999999999998</v>
      </c>
      <c r="E1451" s="9">
        <v>0.71399999999999997</v>
      </c>
      <c r="F1451" s="9">
        <v>0.65300000000000002</v>
      </c>
      <c r="G1451" s="9">
        <v>28680.06</v>
      </c>
      <c r="H1451" s="10">
        <v>37</v>
      </c>
    </row>
    <row r="1452" spans="1:8" x14ac:dyDescent="0.25">
      <c r="A1452" s="11" t="s">
        <v>1470</v>
      </c>
      <c r="B1452" s="12" t="s">
        <v>39</v>
      </c>
      <c r="C1452" s="12">
        <v>1426</v>
      </c>
      <c r="D1452" s="12">
        <v>0.56299999999999994</v>
      </c>
      <c r="E1452" s="12">
        <v>0.54600000000000004</v>
      </c>
      <c r="F1452" s="12">
        <v>0.42099999999999999</v>
      </c>
      <c r="G1452" s="12">
        <v>23736.94</v>
      </c>
      <c r="H1452" s="13">
        <v>0</v>
      </c>
    </row>
    <row r="1453" spans="1:8" x14ac:dyDescent="0.25">
      <c r="A1453" s="8" t="s">
        <v>1471</v>
      </c>
      <c r="B1453" s="9" t="s">
        <v>14</v>
      </c>
      <c r="C1453" s="9">
        <v>1181</v>
      </c>
      <c r="D1453" s="9">
        <v>0.71799999999999997</v>
      </c>
      <c r="E1453" s="9">
        <v>0.71599999999999997</v>
      </c>
      <c r="F1453" s="9">
        <v>0.60599999999999998</v>
      </c>
      <c r="G1453" s="9">
        <v>44796.14</v>
      </c>
      <c r="H1453" s="10">
        <v>15</v>
      </c>
    </row>
    <row r="1454" spans="1:8" x14ac:dyDescent="0.25">
      <c r="A1454" s="11" t="s">
        <v>1472</v>
      </c>
      <c r="B1454" s="12" t="s">
        <v>53</v>
      </c>
      <c r="C1454" s="12">
        <v>838</v>
      </c>
      <c r="D1454" s="12">
        <v>0.71</v>
      </c>
      <c r="E1454" s="12">
        <v>0.71899999999999997</v>
      </c>
      <c r="F1454" s="12">
        <v>0.621</v>
      </c>
      <c r="G1454" s="12">
        <v>21019.15</v>
      </c>
      <c r="H1454" s="13">
        <v>9</v>
      </c>
    </row>
    <row r="1455" spans="1:8" x14ac:dyDescent="0.25">
      <c r="A1455" s="8" t="s">
        <v>1473</v>
      </c>
      <c r="B1455" s="9" t="s">
        <v>82</v>
      </c>
      <c r="C1455" s="9">
        <v>3428</v>
      </c>
      <c r="D1455" s="9">
        <v>0.748</v>
      </c>
      <c r="E1455" s="9">
        <v>0.78200000000000003</v>
      </c>
      <c r="F1455" s="9">
        <v>0.65100000000000002</v>
      </c>
      <c r="G1455" s="9">
        <v>37217.379999999997</v>
      </c>
      <c r="H1455" s="10">
        <v>32</v>
      </c>
    </row>
    <row r="1456" spans="1:8" x14ac:dyDescent="0.25">
      <c r="A1456" s="11" t="s">
        <v>1474</v>
      </c>
      <c r="B1456" s="12" t="s">
        <v>16</v>
      </c>
      <c r="C1456" s="12">
        <v>856</v>
      </c>
      <c r="D1456" s="12">
        <v>0.69799999999999995</v>
      </c>
      <c r="E1456" s="12">
        <v>0.72</v>
      </c>
      <c r="F1456" s="12">
        <v>0.55600000000000005</v>
      </c>
      <c r="G1456" s="12">
        <v>18250.419999999998</v>
      </c>
      <c r="H1456" s="13">
        <v>15</v>
      </c>
    </row>
    <row r="1457" spans="1:8" x14ac:dyDescent="0.25">
      <c r="A1457" s="8" t="s">
        <v>1475</v>
      </c>
      <c r="B1457" s="9" t="s">
        <v>16</v>
      </c>
      <c r="C1457" s="9">
        <v>753</v>
      </c>
      <c r="D1457" s="9">
        <v>0.74099999999999999</v>
      </c>
      <c r="E1457" s="9">
        <v>0.73499999999999999</v>
      </c>
      <c r="F1457" s="9">
        <v>0.63600000000000001</v>
      </c>
      <c r="G1457" s="9">
        <v>24268.14</v>
      </c>
      <c r="H1457" s="10">
        <v>14</v>
      </c>
    </row>
    <row r="1458" spans="1:8" x14ac:dyDescent="0.25">
      <c r="A1458" s="11" t="s">
        <v>1476</v>
      </c>
      <c r="B1458" s="12" t="s">
        <v>31</v>
      </c>
      <c r="C1458" s="12">
        <v>2847</v>
      </c>
      <c r="D1458" s="12">
        <v>0.64200000000000002</v>
      </c>
      <c r="E1458" s="12">
        <v>0.59199999999999997</v>
      </c>
      <c r="F1458" s="12">
        <v>0.56699999999999995</v>
      </c>
      <c r="G1458" s="12">
        <v>11193.37</v>
      </c>
      <c r="H1458" s="13">
        <v>102</v>
      </c>
    </row>
    <row r="1459" spans="1:8" x14ac:dyDescent="0.25">
      <c r="A1459" s="8" t="s">
        <v>1477</v>
      </c>
      <c r="B1459" s="9" t="s">
        <v>24</v>
      </c>
      <c r="C1459" s="9">
        <v>396</v>
      </c>
      <c r="D1459" s="9">
        <v>0.6</v>
      </c>
      <c r="E1459" s="9">
        <v>0.54500000000000004</v>
      </c>
      <c r="F1459" s="9">
        <v>0.49099999999999999</v>
      </c>
      <c r="G1459" s="9">
        <v>8220.4599999999991</v>
      </c>
      <c r="H1459" s="10">
        <v>1</v>
      </c>
    </row>
    <row r="1460" spans="1:8" x14ac:dyDescent="0.25">
      <c r="A1460" s="11" t="s">
        <v>1478</v>
      </c>
      <c r="B1460" s="12" t="s">
        <v>24</v>
      </c>
      <c r="C1460" s="12">
        <v>1154</v>
      </c>
      <c r="D1460" s="12">
        <v>0.61299999999999999</v>
      </c>
      <c r="E1460" s="12">
        <v>0.61499999999999999</v>
      </c>
      <c r="F1460" s="12">
        <v>0.49099999999999999</v>
      </c>
      <c r="G1460" s="12">
        <v>8196.42</v>
      </c>
      <c r="H1460" s="13">
        <v>33</v>
      </c>
    </row>
    <row r="1461" spans="1:8" x14ac:dyDescent="0.25">
      <c r="A1461" s="8" t="s">
        <v>1479</v>
      </c>
      <c r="B1461" s="9" t="s">
        <v>7</v>
      </c>
      <c r="C1461" s="9">
        <v>205</v>
      </c>
      <c r="D1461" s="9">
        <v>0.76</v>
      </c>
      <c r="E1461" s="9">
        <v>0.73199999999999998</v>
      </c>
      <c r="F1461" s="9">
        <v>0.71799999999999997</v>
      </c>
      <c r="G1461" s="9">
        <v>17950.689999999999</v>
      </c>
      <c r="H1461" s="10">
        <v>4</v>
      </c>
    </row>
    <row r="1462" spans="1:8" x14ac:dyDescent="0.25">
      <c r="A1462" s="11" t="s">
        <v>1480</v>
      </c>
      <c r="B1462" s="12" t="s">
        <v>22</v>
      </c>
      <c r="C1462" s="12">
        <v>609</v>
      </c>
      <c r="D1462" s="12">
        <v>0.70099999999999996</v>
      </c>
      <c r="E1462" s="12">
        <v>0.68400000000000005</v>
      </c>
      <c r="F1462" s="12">
        <v>0.61099999999999999</v>
      </c>
      <c r="G1462" s="12">
        <v>15788.95</v>
      </c>
      <c r="H1462" s="13">
        <v>8</v>
      </c>
    </row>
    <row r="1463" spans="1:8" x14ac:dyDescent="0.25">
      <c r="A1463" s="8" t="s">
        <v>1481</v>
      </c>
      <c r="B1463" s="9" t="s">
        <v>64</v>
      </c>
      <c r="C1463" s="9">
        <v>336</v>
      </c>
      <c r="D1463" s="9">
        <v>0.73</v>
      </c>
      <c r="E1463" s="9">
        <v>0.70899999999999996</v>
      </c>
      <c r="F1463" s="9">
        <v>0.65800000000000003</v>
      </c>
      <c r="G1463" s="9">
        <v>20787.84</v>
      </c>
      <c r="H1463" s="10">
        <v>11</v>
      </c>
    </row>
    <row r="1464" spans="1:8" x14ac:dyDescent="0.25">
      <c r="A1464" s="11" t="s">
        <v>1482</v>
      </c>
      <c r="B1464" s="12" t="s">
        <v>22</v>
      </c>
      <c r="C1464" s="12">
        <v>718</v>
      </c>
      <c r="D1464" s="12">
        <v>0.7</v>
      </c>
      <c r="E1464" s="12">
        <v>0.70799999999999996</v>
      </c>
      <c r="F1464" s="12">
        <v>0.58799999999999997</v>
      </c>
      <c r="G1464" s="12">
        <v>23247.54</v>
      </c>
      <c r="H1464" s="13">
        <v>19</v>
      </c>
    </row>
    <row r="1465" spans="1:8" x14ac:dyDescent="0.25">
      <c r="A1465" s="8" t="s">
        <v>1483</v>
      </c>
      <c r="B1465" s="9" t="s">
        <v>31</v>
      </c>
      <c r="C1465" s="9">
        <v>638</v>
      </c>
      <c r="D1465" s="9">
        <v>0.63200000000000001</v>
      </c>
      <c r="E1465" s="9">
        <v>0.56100000000000005</v>
      </c>
      <c r="F1465" s="9">
        <v>0.59199999999999997</v>
      </c>
      <c r="G1465" s="9">
        <v>8098.53</v>
      </c>
      <c r="H1465" s="10">
        <v>3</v>
      </c>
    </row>
    <row r="1466" spans="1:8" x14ac:dyDescent="0.25">
      <c r="A1466" s="11" t="s">
        <v>1484</v>
      </c>
      <c r="B1466" s="12" t="s">
        <v>59</v>
      </c>
      <c r="C1466" s="12">
        <v>971</v>
      </c>
      <c r="D1466" s="12">
        <v>0.68700000000000006</v>
      </c>
      <c r="E1466" s="12">
        <v>0.70499999999999996</v>
      </c>
      <c r="F1466" s="12">
        <v>0.56200000000000006</v>
      </c>
      <c r="G1466" s="12">
        <v>33314.980000000003</v>
      </c>
      <c r="H1466" s="13">
        <v>34</v>
      </c>
    </row>
    <row r="1467" spans="1:8" x14ac:dyDescent="0.25">
      <c r="A1467" s="8" t="s">
        <v>1485</v>
      </c>
      <c r="B1467" s="9" t="s">
        <v>24</v>
      </c>
      <c r="C1467" s="9">
        <v>1417</v>
      </c>
      <c r="D1467" s="9">
        <v>0.58799999999999997</v>
      </c>
      <c r="E1467" s="9">
        <v>0.55400000000000005</v>
      </c>
      <c r="F1467" s="9">
        <v>0.47799999999999998</v>
      </c>
      <c r="G1467" s="9">
        <v>8150.34</v>
      </c>
      <c r="H1467" s="10">
        <v>30</v>
      </c>
    </row>
    <row r="1468" spans="1:8" x14ac:dyDescent="0.25">
      <c r="A1468" s="11" t="s">
        <v>1486</v>
      </c>
      <c r="B1468" s="12" t="s">
        <v>49</v>
      </c>
      <c r="C1468" s="12">
        <v>1051</v>
      </c>
      <c r="D1468" s="12">
        <v>0.63600000000000001</v>
      </c>
      <c r="E1468" s="12">
        <v>0.59199999999999997</v>
      </c>
      <c r="F1468" s="12">
        <v>0.53600000000000003</v>
      </c>
      <c r="G1468" s="12">
        <v>33717.21</v>
      </c>
      <c r="H1468" s="13">
        <v>15</v>
      </c>
    </row>
    <row r="1469" spans="1:8" x14ac:dyDescent="0.25">
      <c r="A1469" s="8" t="s">
        <v>1487</v>
      </c>
      <c r="B1469" s="9" t="s">
        <v>22</v>
      </c>
      <c r="C1469" s="9">
        <v>423</v>
      </c>
      <c r="D1469" s="9">
        <v>0.68</v>
      </c>
      <c r="E1469" s="9">
        <v>0.69699999999999995</v>
      </c>
      <c r="F1469" s="9">
        <v>0.55500000000000005</v>
      </c>
      <c r="G1469" s="9">
        <v>19401.11</v>
      </c>
      <c r="H1469" s="10">
        <v>9</v>
      </c>
    </row>
    <row r="1470" spans="1:8" x14ac:dyDescent="0.25">
      <c r="A1470" s="11" t="s">
        <v>1488</v>
      </c>
      <c r="B1470" s="12" t="s">
        <v>111</v>
      </c>
      <c r="C1470" s="12">
        <v>1019</v>
      </c>
      <c r="D1470" s="12">
        <v>0.67</v>
      </c>
      <c r="E1470" s="12">
        <v>0.61399999999999999</v>
      </c>
      <c r="F1470" s="12">
        <v>0.61899999999999999</v>
      </c>
      <c r="G1470" s="12">
        <v>12462.39</v>
      </c>
      <c r="H1470" s="13">
        <v>7</v>
      </c>
    </row>
    <row r="1471" spans="1:8" x14ac:dyDescent="0.25">
      <c r="A1471" s="8" t="s">
        <v>1489</v>
      </c>
      <c r="B1471" s="9" t="s">
        <v>59</v>
      </c>
      <c r="C1471" s="9">
        <v>115</v>
      </c>
      <c r="D1471" s="9">
        <v>0.75900000000000001</v>
      </c>
      <c r="E1471" s="9">
        <v>0.74299999999999999</v>
      </c>
      <c r="F1471" s="9">
        <v>0.69499999999999995</v>
      </c>
      <c r="G1471" s="9">
        <v>27449.07</v>
      </c>
      <c r="H1471" s="10">
        <v>5</v>
      </c>
    </row>
    <row r="1472" spans="1:8" x14ac:dyDescent="0.25">
      <c r="A1472" s="11" t="s">
        <v>1490</v>
      </c>
      <c r="B1472" s="12" t="s">
        <v>10</v>
      </c>
      <c r="C1472" s="12">
        <v>288</v>
      </c>
      <c r="D1472" s="12">
        <v>0.67</v>
      </c>
      <c r="E1472" s="12">
        <v>0.64900000000000002</v>
      </c>
      <c r="F1472" s="12">
        <v>0.57499999999999996</v>
      </c>
      <c r="G1472" s="12">
        <v>18261.169999999998</v>
      </c>
      <c r="H1472" s="13">
        <v>11</v>
      </c>
    </row>
    <row r="1473" spans="1:8" x14ac:dyDescent="0.25">
      <c r="A1473" s="8" t="s">
        <v>1491</v>
      </c>
      <c r="B1473" s="9" t="s">
        <v>22</v>
      </c>
      <c r="C1473" s="9">
        <v>616</v>
      </c>
      <c r="D1473" s="9">
        <v>0.69599999999999995</v>
      </c>
      <c r="E1473" s="9">
        <v>0.67900000000000005</v>
      </c>
      <c r="F1473" s="9">
        <v>0.58699999999999997</v>
      </c>
      <c r="G1473" s="9">
        <v>18476.66</v>
      </c>
      <c r="H1473" s="10">
        <v>11</v>
      </c>
    </row>
    <row r="1474" spans="1:8" x14ac:dyDescent="0.25">
      <c r="A1474" s="11" t="s">
        <v>1492</v>
      </c>
      <c r="B1474" s="12" t="s">
        <v>24</v>
      </c>
      <c r="C1474" s="12">
        <v>1387</v>
      </c>
      <c r="D1474" s="12">
        <v>0.625</v>
      </c>
      <c r="E1474" s="12">
        <v>0.61599999999999999</v>
      </c>
      <c r="F1474" s="12">
        <v>0.49199999999999999</v>
      </c>
      <c r="G1474" s="12">
        <v>8892.67</v>
      </c>
      <c r="H1474" s="13">
        <v>16</v>
      </c>
    </row>
    <row r="1475" spans="1:8" x14ac:dyDescent="0.25">
      <c r="A1475" s="8" t="s">
        <v>1493</v>
      </c>
      <c r="B1475" s="9" t="s">
        <v>10</v>
      </c>
      <c r="C1475" s="9">
        <v>280</v>
      </c>
      <c r="D1475" s="9">
        <v>0.70299999999999996</v>
      </c>
      <c r="E1475" s="9">
        <v>0.68700000000000006</v>
      </c>
      <c r="F1475" s="9">
        <v>0.63100000000000001</v>
      </c>
      <c r="G1475" s="9">
        <v>28428.33</v>
      </c>
      <c r="H1475" s="10">
        <v>4</v>
      </c>
    </row>
    <row r="1476" spans="1:8" x14ac:dyDescent="0.25">
      <c r="A1476" s="11" t="s">
        <v>1494</v>
      </c>
      <c r="B1476" s="12" t="s">
        <v>87</v>
      </c>
      <c r="C1476" s="12">
        <v>2268</v>
      </c>
      <c r="D1476" s="12">
        <v>0.61599999999999999</v>
      </c>
      <c r="E1476" s="12">
        <v>0.627</v>
      </c>
      <c r="F1476" s="12">
        <v>0.51500000000000001</v>
      </c>
      <c r="G1476" s="12">
        <v>7493.54</v>
      </c>
      <c r="H1476" s="13">
        <v>3</v>
      </c>
    </row>
    <row r="1477" spans="1:8" x14ac:dyDescent="0.25">
      <c r="A1477" s="8" t="s">
        <v>1495</v>
      </c>
      <c r="B1477" s="9" t="s">
        <v>118</v>
      </c>
      <c r="C1477" s="9">
        <v>1327</v>
      </c>
      <c r="D1477" s="9">
        <v>0.66</v>
      </c>
      <c r="E1477" s="9">
        <v>0.629</v>
      </c>
      <c r="F1477" s="9">
        <v>0.56599999999999995</v>
      </c>
      <c r="G1477" s="9">
        <v>11433.99</v>
      </c>
      <c r="H1477" s="10">
        <v>13</v>
      </c>
    </row>
    <row r="1478" spans="1:8" x14ac:dyDescent="0.25">
      <c r="A1478" s="11" t="s">
        <v>1496</v>
      </c>
      <c r="B1478" s="12" t="s">
        <v>64</v>
      </c>
      <c r="C1478" s="12">
        <v>1180</v>
      </c>
      <c r="D1478" s="12">
        <v>0.70299999999999996</v>
      </c>
      <c r="E1478" s="12">
        <v>0.69099999999999995</v>
      </c>
      <c r="F1478" s="12">
        <v>0.59499999999999997</v>
      </c>
      <c r="G1478" s="12">
        <v>18334.27</v>
      </c>
      <c r="H1478" s="13">
        <v>17</v>
      </c>
    </row>
    <row r="1479" spans="1:8" x14ac:dyDescent="0.25">
      <c r="A1479" s="8" t="s">
        <v>1498</v>
      </c>
      <c r="B1479" s="9" t="s">
        <v>7</v>
      </c>
      <c r="C1479" s="9">
        <v>205</v>
      </c>
      <c r="D1479" s="9">
        <v>0.74</v>
      </c>
      <c r="E1479" s="9">
        <v>0.72299999999999998</v>
      </c>
      <c r="F1479" s="9">
        <v>0.65600000000000003</v>
      </c>
      <c r="G1479" s="9">
        <v>22763.73</v>
      </c>
      <c r="H1479" s="10">
        <v>3</v>
      </c>
    </row>
    <row r="1480" spans="1:8" x14ac:dyDescent="0.25">
      <c r="A1480" s="11" t="s">
        <v>1499</v>
      </c>
      <c r="B1480" s="12" t="s">
        <v>33</v>
      </c>
      <c r="C1480" s="12">
        <v>538</v>
      </c>
      <c r="D1480" s="12">
        <v>0.70299999999999996</v>
      </c>
      <c r="E1480" s="12">
        <v>0.67800000000000005</v>
      </c>
      <c r="F1480" s="12">
        <v>0.62</v>
      </c>
      <c r="G1480" s="12">
        <v>14700.31</v>
      </c>
      <c r="H1480" s="13">
        <v>10</v>
      </c>
    </row>
    <row r="1481" spans="1:8" x14ac:dyDescent="0.25">
      <c r="A1481" s="8" t="s">
        <v>1500</v>
      </c>
      <c r="B1481" s="9" t="s">
        <v>33</v>
      </c>
      <c r="C1481" s="9">
        <v>1035</v>
      </c>
      <c r="D1481" s="9">
        <v>0.70099999999999996</v>
      </c>
      <c r="E1481" s="9">
        <v>0.71099999999999997</v>
      </c>
      <c r="F1481" s="9">
        <v>0.58799999999999997</v>
      </c>
      <c r="G1481" s="9">
        <v>44237.45</v>
      </c>
      <c r="H1481" s="10">
        <v>22</v>
      </c>
    </row>
    <row r="1482" spans="1:8" x14ac:dyDescent="0.25">
      <c r="A1482" s="11" t="s">
        <v>1501</v>
      </c>
      <c r="B1482" s="12" t="s">
        <v>16</v>
      </c>
      <c r="C1482" s="12">
        <v>500</v>
      </c>
      <c r="D1482" s="12">
        <v>0.64400000000000002</v>
      </c>
      <c r="E1482" s="12">
        <v>0.63200000000000001</v>
      </c>
      <c r="F1482" s="12">
        <v>0.51800000000000002</v>
      </c>
      <c r="G1482" s="12">
        <v>9833.7800000000007</v>
      </c>
      <c r="H1482" s="13">
        <v>7</v>
      </c>
    </row>
    <row r="1483" spans="1:8" x14ac:dyDescent="0.25">
      <c r="A1483" s="8" t="s">
        <v>1502</v>
      </c>
      <c r="B1483" s="9" t="s">
        <v>22</v>
      </c>
      <c r="C1483" s="9">
        <v>670</v>
      </c>
      <c r="D1483" s="9">
        <v>0.72499999999999998</v>
      </c>
      <c r="E1483" s="9">
        <v>0.71499999999999997</v>
      </c>
      <c r="F1483" s="9">
        <v>0.64200000000000002</v>
      </c>
      <c r="G1483" s="9">
        <v>43049.9</v>
      </c>
      <c r="H1483" s="10">
        <v>17</v>
      </c>
    </row>
    <row r="1484" spans="1:8" x14ac:dyDescent="0.25">
      <c r="A1484" s="11" t="s">
        <v>1503</v>
      </c>
      <c r="B1484" s="12" t="s">
        <v>31</v>
      </c>
      <c r="C1484" s="12">
        <v>2649</v>
      </c>
      <c r="D1484" s="12">
        <v>0.62</v>
      </c>
      <c r="E1484" s="12">
        <v>0.56499999999999995</v>
      </c>
      <c r="F1484" s="12">
        <v>0.57799999999999996</v>
      </c>
      <c r="G1484" s="12">
        <v>9763.2900000000009</v>
      </c>
      <c r="H1484" s="13">
        <v>14</v>
      </c>
    </row>
    <row r="1485" spans="1:8" x14ac:dyDescent="0.25">
      <c r="A1485" s="8" t="s">
        <v>1504</v>
      </c>
      <c r="B1485" s="9" t="s">
        <v>10</v>
      </c>
      <c r="C1485" s="9">
        <v>1511</v>
      </c>
      <c r="D1485" s="9">
        <v>0.65400000000000003</v>
      </c>
      <c r="E1485" s="9">
        <v>0.64400000000000002</v>
      </c>
      <c r="F1485" s="9">
        <v>0.54800000000000004</v>
      </c>
      <c r="G1485" s="9">
        <v>17195.21</v>
      </c>
      <c r="H1485" s="10">
        <v>24</v>
      </c>
    </row>
    <row r="1486" spans="1:8" x14ac:dyDescent="0.25">
      <c r="A1486" s="11" t="s">
        <v>1505</v>
      </c>
      <c r="B1486" s="12" t="s">
        <v>22</v>
      </c>
      <c r="C1486" s="12">
        <v>170</v>
      </c>
      <c r="D1486" s="12">
        <v>0.745</v>
      </c>
      <c r="E1486" s="12">
        <v>0.73899999999999999</v>
      </c>
      <c r="F1486" s="12">
        <v>0.65600000000000003</v>
      </c>
      <c r="G1486" s="12">
        <v>30942.98</v>
      </c>
      <c r="H1486" s="13">
        <v>3</v>
      </c>
    </row>
    <row r="1487" spans="1:8" x14ac:dyDescent="0.25">
      <c r="A1487" s="8" t="s">
        <v>1506</v>
      </c>
      <c r="B1487" s="9" t="s">
        <v>7</v>
      </c>
      <c r="C1487" s="9">
        <v>182</v>
      </c>
      <c r="D1487" s="9">
        <v>0.72099999999999997</v>
      </c>
      <c r="E1487" s="9">
        <v>0.69799999999999995</v>
      </c>
      <c r="F1487" s="9">
        <v>0.65500000000000003</v>
      </c>
      <c r="G1487" s="9">
        <v>13460.71</v>
      </c>
      <c r="H1487" s="10">
        <v>3</v>
      </c>
    </row>
    <row r="1488" spans="1:8" x14ac:dyDescent="0.25">
      <c r="A1488" s="11" t="s">
        <v>1507</v>
      </c>
      <c r="B1488" s="12" t="s">
        <v>39</v>
      </c>
      <c r="C1488" s="12">
        <v>2322</v>
      </c>
      <c r="D1488" s="12">
        <v>0.60499999999999998</v>
      </c>
      <c r="E1488" s="12">
        <v>0.621</v>
      </c>
      <c r="F1488" s="12">
        <v>0.45100000000000001</v>
      </c>
      <c r="G1488" s="12">
        <v>9430.8700000000008</v>
      </c>
      <c r="H1488" s="13">
        <v>13</v>
      </c>
    </row>
    <row r="1489" spans="1:8" x14ac:dyDescent="0.25">
      <c r="A1489" s="8" t="s">
        <v>1508</v>
      </c>
      <c r="B1489" s="9" t="s">
        <v>22</v>
      </c>
      <c r="C1489" s="9">
        <v>870</v>
      </c>
      <c r="D1489" s="9">
        <v>0.68700000000000006</v>
      </c>
      <c r="E1489" s="9">
        <v>0.69199999999999995</v>
      </c>
      <c r="F1489" s="9">
        <v>0.59399999999999997</v>
      </c>
      <c r="G1489" s="9">
        <v>24319.16</v>
      </c>
      <c r="H1489" s="10">
        <v>24</v>
      </c>
    </row>
    <row r="1490" spans="1:8" x14ac:dyDescent="0.25">
      <c r="A1490" s="11" t="s">
        <v>1509</v>
      </c>
      <c r="B1490" s="12" t="s">
        <v>24</v>
      </c>
      <c r="C1490" s="12">
        <v>163</v>
      </c>
      <c r="D1490" s="12">
        <v>0.56999999999999995</v>
      </c>
      <c r="E1490" s="12">
        <v>0.55200000000000005</v>
      </c>
      <c r="F1490" s="12">
        <v>0.44500000000000001</v>
      </c>
      <c r="G1490" s="12">
        <v>6197.97</v>
      </c>
      <c r="H1490" s="13">
        <v>20</v>
      </c>
    </row>
    <row r="1491" spans="1:8" x14ac:dyDescent="0.25">
      <c r="A1491" s="8" t="s">
        <v>1510</v>
      </c>
      <c r="B1491" s="9" t="s">
        <v>33</v>
      </c>
      <c r="C1491" s="9">
        <v>3889</v>
      </c>
      <c r="D1491" s="9">
        <v>0.72</v>
      </c>
      <c r="E1491" s="9">
        <v>0.70599999999999996</v>
      </c>
      <c r="F1491" s="9">
        <v>0.64100000000000001</v>
      </c>
      <c r="G1491" s="9">
        <v>10694.22</v>
      </c>
      <c r="H1491" s="10">
        <v>24</v>
      </c>
    </row>
    <row r="1492" spans="1:8" x14ac:dyDescent="0.25">
      <c r="A1492" s="11" t="s">
        <v>1511</v>
      </c>
      <c r="B1492" s="12" t="s">
        <v>53</v>
      </c>
      <c r="C1492" s="12">
        <v>469</v>
      </c>
      <c r="D1492" s="12">
        <v>0.70299999999999996</v>
      </c>
      <c r="E1492" s="12">
        <v>0.71499999999999997</v>
      </c>
      <c r="F1492" s="12">
        <v>0.59599999999999997</v>
      </c>
      <c r="G1492" s="12">
        <v>28810.57</v>
      </c>
      <c r="H1492" s="13">
        <v>17</v>
      </c>
    </row>
    <row r="1493" spans="1:8" x14ac:dyDescent="0.25">
      <c r="A1493" s="8" t="s">
        <v>1512</v>
      </c>
      <c r="B1493" s="9" t="s">
        <v>7</v>
      </c>
      <c r="C1493" s="9">
        <v>180</v>
      </c>
      <c r="D1493" s="9">
        <v>0.76</v>
      </c>
      <c r="E1493" s="9">
        <v>0.71399999999999997</v>
      </c>
      <c r="F1493" s="9">
        <v>0.73299999999999998</v>
      </c>
      <c r="G1493" s="9">
        <v>12159.98</v>
      </c>
      <c r="H1493" s="10">
        <v>1</v>
      </c>
    </row>
    <row r="1494" spans="1:8" x14ac:dyDescent="0.25">
      <c r="A1494" s="11" t="s">
        <v>1513</v>
      </c>
      <c r="B1494" s="12" t="s">
        <v>64</v>
      </c>
      <c r="C1494" s="12">
        <v>1520</v>
      </c>
      <c r="D1494" s="12">
        <v>0.68</v>
      </c>
      <c r="E1494" s="12">
        <v>0.67300000000000004</v>
      </c>
      <c r="F1494" s="12">
        <v>0.57999999999999996</v>
      </c>
      <c r="G1494" s="12">
        <v>18814.93</v>
      </c>
      <c r="H1494" s="13">
        <v>30</v>
      </c>
    </row>
    <row r="1495" spans="1:8" x14ac:dyDescent="0.25">
      <c r="A1495" s="8" t="s">
        <v>1514</v>
      </c>
      <c r="B1495" s="9" t="s">
        <v>7</v>
      </c>
      <c r="C1495" s="9">
        <v>137</v>
      </c>
      <c r="D1495" s="9">
        <v>0.74</v>
      </c>
      <c r="E1495" s="9">
        <v>0.71299999999999997</v>
      </c>
      <c r="F1495" s="9">
        <v>0.69</v>
      </c>
      <c r="G1495" s="9">
        <v>23947.27</v>
      </c>
      <c r="H1495" s="10">
        <v>4</v>
      </c>
    </row>
    <row r="1496" spans="1:8" x14ac:dyDescent="0.25">
      <c r="A1496" s="11" t="s">
        <v>1515</v>
      </c>
      <c r="B1496" s="12" t="s">
        <v>49</v>
      </c>
      <c r="C1496" s="12">
        <v>1188</v>
      </c>
      <c r="D1496" s="12">
        <v>0.51500000000000001</v>
      </c>
      <c r="E1496" s="12">
        <v>0.54100000000000004</v>
      </c>
      <c r="F1496" s="12">
        <v>0.33800000000000002</v>
      </c>
      <c r="G1496" s="12">
        <v>11447.76</v>
      </c>
      <c r="H1496" s="13">
        <v>2</v>
      </c>
    </row>
    <row r="1497" spans="1:8" x14ac:dyDescent="0.25">
      <c r="A1497" s="8" t="s">
        <v>1516</v>
      </c>
      <c r="B1497" s="9" t="s">
        <v>59</v>
      </c>
      <c r="C1497" s="9">
        <v>412</v>
      </c>
      <c r="D1497" s="9">
        <v>0.69</v>
      </c>
      <c r="E1497" s="9">
        <v>0.72199999999999998</v>
      </c>
      <c r="F1497" s="9">
        <v>0.56200000000000006</v>
      </c>
      <c r="G1497" s="9">
        <v>23243.66</v>
      </c>
      <c r="H1497" s="10">
        <v>12</v>
      </c>
    </row>
    <row r="1498" spans="1:8" x14ac:dyDescent="0.25">
      <c r="A1498" s="11" t="s">
        <v>1517</v>
      </c>
      <c r="B1498" s="12" t="s">
        <v>16</v>
      </c>
      <c r="C1498" s="12">
        <v>360</v>
      </c>
      <c r="D1498" s="12">
        <v>0.68</v>
      </c>
      <c r="E1498" s="12">
        <v>0.622</v>
      </c>
      <c r="F1498" s="12">
        <v>0.60899999999999999</v>
      </c>
      <c r="G1498" s="12">
        <v>11423.92</v>
      </c>
      <c r="H1498" s="13">
        <v>6</v>
      </c>
    </row>
    <row r="1499" spans="1:8" x14ac:dyDescent="0.25">
      <c r="A1499" s="8" t="s">
        <v>1518</v>
      </c>
      <c r="B1499" s="9" t="s">
        <v>7</v>
      </c>
      <c r="C1499" s="9">
        <v>214</v>
      </c>
      <c r="D1499" s="9">
        <v>0.72299999999999998</v>
      </c>
      <c r="E1499" s="9">
        <v>0.72699999999999998</v>
      </c>
      <c r="F1499" s="9">
        <v>0.63500000000000001</v>
      </c>
      <c r="G1499" s="9">
        <v>12848.93</v>
      </c>
      <c r="H1499" s="10">
        <v>1</v>
      </c>
    </row>
    <row r="1500" spans="1:8" x14ac:dyDescent="0.25">
      <c r="A1500" s="11" t="s">
        <v>1519</v>
      </c>
      <c r="B1500" s="12" t="s">
        <v>59</v>
      </c>
      <c r="C1500" s="12">
        <v>904</v>
      </c>
      <c r="D1500" s="12">
        <v>0.74</v>
      </c>
      <c r="E1500" s="12">
        <v>0.71299999999999997</v>
      </c>
      <c r="F1500" s="12">
        <v>0.68100000000000005</v>
      </c>
      <c r="G1500" s="12">
        <v>34900.89</v>
      </c>
      <c r="H1500" s="13">
        <v>10</v>
      </c>
    </row>
    <row r="1501" spans="1:8" x14ac:dyDescent="0.25">
      <c r="A1501" s="8" t="s">
        <v>1520</v>
      </c>
      <c r="B1501" s="9" t="s">
        <v>53</v>
      </c>
      <c r="C1501" s="9">
        <v>992</v>
      </c>
      <c r="D1501" s="9">
        <v>0.67</v>
      </c>
      <c r="E1501" s="9">
        <v>0.71399999999999997</v>
      </c>
      <c r="F1501" s="9">
        <v>0.50800000000000001</v>
      </c>
      <c r="G1501" s="9">
        <v>29857.75</v>
      </c>
      <c r="H1501" s="10">
        <v>8</v>
      </c>
    </row>
    <row r="1502" spans="1:8" x14ac:dyDescent="0.25">
      <c r="A1502" s="11" t="s">
        <v>1521</v>
      </c>
      <c r="B1502" s="12" t="s">
        <v>14</v>
      </c>
      <c r="C1502" s="12">
        <v>797</v>
      </c>
      <c r="D1502" s="12">
        <v>0.76800000000000002</v>
      </c>
      <c r="E1502" s="12">
        <v>0.745</v>
      </c>
      <c r="F1502" s="12">
        <v>0.71</v>
      </c>
      <c r="G1502" s="12">
        <v>28200.01</v>
      </c>
      <c r="H1502" s="13">
        <v>33</v>
      </c>
    </row>
    <row r="1503" spans="1:8" x14ac:dyDescent="0.25">
      <c r="A1503" s="8" t="s">
        <v>1522</v>
      </c>
      <c r="B1503" s="9" t="s">
        <v>16</v>
      </c>
      <c r="C1503" s="9">
        <v>375</v>
      </c>
      <c r="D1503" s="9">
        <v>0.58799999999999997</v>
      </c>
      <c r="E1503" s="9">
        <v>0.59199999999999997</v>
      </c>
      <c r="F1503" s="9">
        <v>0.42299999999999999</v>
      </c>
      <c r="G1503" s="9">
        <v>10601.65</v>
      </c>
      <c r="H1503" s="10">
        <v>7</v>
      </c>
    </row>
    <row r="1504" spans="1:8" x14ac:dyDescent="0.25">
      <c r="A1504" s="11" t="s">
        <v>1523</v>
      </c>
      <c r="B1504" s="12" t="s">
        <v>39</v>
      </c>
      <c r="C1504" s="12">
        <v>1729</v>
      </c>
      <c r="D1504" s="12">
        <v>0.55000000000000004</v>
      </c>
      <c r="E1504" s="12">
        <v>0.53400000000000003</v>
      </c>
      <c r="F1504" s="12">
        <v>0.41599999999999998</v>
      </c>
      <c r="G1504" s="12">
        <v>9371.4599999999991</v>
      </c>
      <c r="H1504" s="13">
        <v>6</v>
      </c>
    </row>
    <row r="1505" spans="1:8" x14ac:dyDescent="0.25">
      <c r="A1505" s="8" t="s">
        <v>1524</v>
      </c>
      <c r="B1505" s="9" t="s">
        <v>14</v>
      </c>
      <c r="C1505" s="9">
        <v>1756</v>
      </c>
      <c r="D1505" s="9">
        <v>0.7</v>
      </c>
      <c r="E1505" s="9">
        <v>0.70499999999999996</v>
      </c>
      <c r="F1505" s="9">
        <v>0.57599999999999996</v>
      </c>
      <c r="G1505" s="9">
        <v>21192.99</v>
      </c>
      <c r="H1505" s="10">
        <v>30</v>
      </c>
    </row>
    <row r="1506" spans="1:8" x14ac:dyDescent="0.25">
      <c r="A1506" s="11" t="s">
        <v>1525</v>
      </c>
      <c r="B1506" s="12" t="s">
        <v>16</v>
      </c>
      <c r="C1506" s="12">
        <v>558</v>
      </c>
      <c r="D1506" s="12">
        <v>0.71499999999999997</v>
      </c>
      <c r="E1506" s="12">
        <v>0.68300000000000005</v>
      </c>
      <c r="F1506" s="12">
        <v>0.623</v>
      </c>
      <c r="G1506" s="12">
        <v>19242.18</v>
      </c>
      <c r="H1506" s="13">
        <v>21</v>
      </c>
    </row>
    <row r="1507" spans="1:8" x14ac:dyDescent="0.25">
      <c r="A1507" s="8" t="s">
        <v>1526</v>
      </c>
      <c r="B1507" s="9" t="s">
        <v>16</v>
      </c>
      <c r="C1507" s="9">
        <v>370</v>
      </c>
      <c r="D1507" s="9">
        <v>0.67700000000000005</v>
      </c>
      <c r="E1507" s="9">
        <v>0.65500000000000003</v>
      </c>
      <c r="F1507" s="9">
        <v>0.56899999999999995</v>
      </c>
      <c r="G1507" s="9">
        <v>15407.7</v>
      </c>
      <c r="H1507" s="10">
        <v>4</v>
      </c>
    </row>
    <row r="1508" spans="1:8" x14ac:dyDescent="0.25">
      <c r="A1508" s="11" t="s">
        <v>1527</v>
      </c>
      <c r="B1508" s="12" t="s">
        <v>22</v>
      </c>
      <c r="C1508" s="12">
        <v>693</v>
      </c>
      <c r="D1508" s="12">
        <v>0.66700000000000004</v>
      </c>
      <c r="E1508" s="12">
        <v>0.64500000000000002</v>
      </c>
      <c r="F1508" s="12">
        <v>0.55600000000000005</v>
      </c>
      <c r="G1508" s="12">
        <v>17642.5</v>
      </c>
      <c r="H1508" s="13">
        <v>18</v>
      </c>
    </row>
    <row r="1509" spans="1:8" x14ac:dyDescent="0.25">
      <c r="A1509" s="8" t="s">
        <v>1528</v>
      </c>
      <c r="B1509" s="9" t="s">
        <v>29</v>
      </c>
      <c r="C1509" s="9">
        <v>909</v>
      </c>
      <c r="D1509" s="9">
        <v>0.69299999999999995</v>
      </c>
      <c r="E1509" s="9">
        <v>0.73499999999999999</v>
      </c>
      <c r="F1509" s="9">
        <v>0.54900000000000004</v>
      </c>
      <c r="G1509" s="9">
        <v>50430.17</v>
      </c>
      <c r="H1509" s="10">
        <v>18</v>
      </c>
    </row>
    <row r="1510" spans="1:8" x14ac:dyDescent="0.25">
      <c r="A1510" s="11" t="s">
        <v>1529</v>
      </c>
      <c r="B1510" s="12" t="s">
        <v>53</v>
      </c>
      <c r="C1510" s="12">
        <v>463</v>
      </c>
      <c r="D1510" s="12">
        <v>0.66</v>
      </c>
      <c r="E1510" s="12">
        <v>0.65100000000000002</v>
      </c>
      <c r="F1510" s="12">
        <v>0.52100000000000002</v>
      </c>
      <c r="G1510" s="12">
        <v>22658.51</v>
      </c>
      <c r="H1510" s="13">
        <v>12</v>
      </c>
    </row>
    <row r="1511" spans="1:8" x14ac:dyDescent="0.25">
      <c r="A1511" s="8" t="s">
        <v>1530</v>
      </c>
      <c r="B1511" s="9" t="s">
        <v>31</v>
      </c>
      <c r="C1511" s="9">
        <v>875</v>
      </c>
      <c r="D1511" s="9">
        <v>0.57999999999999996</v>
      </c>
      <c r="E1511" s="9">
        <v>0.52600000000000002</v>
      </c>
      <c r="F1511" s="9">
        <v>0.47599999999999998</v>
      </c>
      <c r="G1511" s="9">
        <v>7577.29</v>
      </c>
      <c r="H1511" s="10">
        <v>6</v>
      </c>
    </row>
    <row r="1512" spans="1:8" x14ac:dyDescent="0.25">
      <c r="A1512" s="11" t="s">
        <v>1531</v>
      </c>
      <c r="B1512" s="12" t="s">
        <v>59</v>
      </c>
      <c r="C1512" s="12">
        <v>913</v>
      </c>
      <c r="D1512" s="12">
        <v>0.78</v>
      </c>
      <c r="E1512" s="12">
        <v>0.75800000000000001</v>
      </c>
      <c r="F1512" s="12">
        <v>0.70799999999999996</v>
      </c>
      <c r="G1512" s="12">
        <v>38832.949999999997</v>
      </c>
      <c r="H1512" s="13">
        <v>35</v>
      </c>
    </row>
    <row r="1513" spans="1:8" x14ac:dyDescent="0.25">
      <c r="A1513" s="8" t="s">
        <v>1532</v>
      </c>
      <c r="B1513" s="9" t="s">
        <v>59</v>
      </c>
      <c r="C1513" s="9">
        <v>364</v>
      </c>
      <c r="D1513" s="9">
        <v>0.72499999999999998</v>
      </c>
      <c r="E1513" s="9">
        <v>0.72699999999999998</v>
      </c>
      <c r="F1513" s="9">
        <v>0.63300000000000001</v>
      </c>
      <c r="G1513" s="9">
        <v>21655.48</v>
      </c>
      <c r="H1513" s="10">
        <v>14</v>
      </c>
    </row>
    <row r="1514" spans="1:8" x14ac:dyDescent="0.25">
      <c r="A1514" s="11" t="s">
        <v>1533</v>
      </c>
      <c r="B1514" s="12" t="s">
        <v>39</v>
      </c>
      <c r="C1514" s="12">
        <v>2119</v>
      </c>
      <c r="D1514" s="12">
        <v>0.53100000000000003</v>
      </c>
      <c r="E1514" s="12">
        <v>0.53800000000000003</v>
      </c>
      <c r="F1514" s="12">
        <v>0.374</v>
      </c>
      <c r="G1514" s="12">
        <v>9841.76</v>
      </c>
      <c r="H1514" s="13">
        <v>5</v>
      </c>
    </row>
    <row r="1515" spans="1:8" x14ac:dyDescent="0.25">
      <c r="A1515" s="8" t="s">
        <v>1534</v>
      </c>
      <c r="B1515" s="9" t="s">
        <v>7</v>
      </c>
      <c r="C1515" s="9">
        <v>220</v>
      </c>
      <c r="D1515" s="9">
        <v>0.71</v>
      </c>
      <c r="E1515" s="9">
        <v>0.68899999999999995</v>
      </c>
      <c r="F1515" s="9">
        <v>0.64700000000000002</v>
      </c>
      <c r="G1515" s="9">
        <v>54670.46</v>
      </c>
      <c r="H1515" s="10">
        <v>3</v>
      </c>
    </row>
    <row r="1516" spans="1:8" x14ac:dyDescent="0.25">
      <c r="A1516" s="11" t="s">
        <v>1535</v>
      </c>
      <c r="B1516" s="12" t="s">
        <v>24</v>
      </c>
      <c r="C1516" s="12">
        <v>378</v>
      </c>
      <c r="D1516" s="12">
        <v>0.59</v>
      </c>
      <c r="E1516" s="12">
        <v>0.57299999999999995</v>
      </c>
      <c r="F1516" s="12">
        <v>0.47899999999999998</v>
      </c>
      <c r="G1516" s="12">
        <v>7474.43</v>
      </c>
      <c r="H1516" s="13">
        <v>1</v>
      </c>
    </row>
    <row r="1517" spans="1:8" x14ac:dyDescent="0.25">
      <c r="A1517" s="8" t="s">
        <v>1536</v>
      </c>
      <c r="B1517" s="9" t="s">
        <v>24</v>
      </c>
      <c r="C1517" s="9">
        <v>179</v>
      </c>
      <c r="D1517" s="9">
        <v>0.6</v>
      </c>
      <c r="E1517" s="9">
        <v>0.55200000000000005</v>
      </c>
      <c r="F1517" s="9">
        <v>0.503</v>
      </c>
      <c r="G1517" s="9">
        <v>6183.93</v>
      </c>
      <c r="H1517" s="10">
        <v>0</v>
      </c>
    </row>
    <row r="1518" spans="1:8" x14ac:dyDescent="0.25">
      <c r="A1518" s="11" t="s">
        <v>1537</v>
      </c>
      <c r="B1518" s="12" t="s">
        <v>16</v>
      </c>
      <c r="C1518" s="12">
        <v>758</v>
      </c>
      <c r="D1518" s="12">
        <v>0.69299999999999995</v>
      </c>
      <c r="E1518" s="12">
        <v>0.67</v>
      </c>
      <c r="F1518" s="12">
        <v>0.58599999999999997</v>
      </c>
      <c r="G1518" s="12">
        <v>10962.01</v>
      </c>
      <c r="H1518" s="13">
        <v>7</v>
      </c>
    </row>
    <row r="1519" spans="1:8" x14ac:dyDescent="0.25">
      <c r="A1519" s="8" t="s">
        <v>1538</v>
      </c>
      <c r="B1519" s="9" t="s">
        <v>31</v>
      </c>
      <c r="C1519" s="9">
        <v>821</v>
      </c>
      <c r="D1519" s="9">
        <v>0.61499999999999999</v>
      </c>
      <c r="E1519" s="9">
        <v>0.55000000000000004</v>
      </c>
      <c r="F1519" s="9">
        <v>0.55600000000000005</v>
      </c>
      <c r="G1519" s="9">
        <v>7289.25</v>
      </c>
      <c r="H1519" s="10">
        <v>1</v>
      </c>
    </row>
    <row r="1520" spans="1:8" x14ac:dyDescent="0.25">
      <c r="A1520" s="11" t="s">
        <v>1539</v>
      </c>
      <c r="B1520" s="12" t="s">
        <v>31</v>
      </c>
      <c r="C1520" s="12">
        <v>4102</v>
      </c>
      <c r="D1520" s="12">
        <v>0.67500000000000004</v>
      </c>
      <c r="E1520" s="12">
        <v>0.60499999999999998</v>
      </c>
      <c r="F1520" s="12">
        <v>0.65200000000000002</v>
      </c>
      <c r="G1520" s="12">
        <v>11514.38</v>
      </c>
      <c r="H1520" s="13">
        <v>47</v>
      </c>
    </row>
    <row r="1521" spans="1:8" x14ac:dyDescent="0.25">
      <c r="A1521" s="8" t="s">
        <v>1540</v>
      </c>
      <c r="B1521" s="9" t="s">
        <v>7</v>
      </c>
      <c r="C1521" s="9">
        <v>456</v>
      </c>
      <c r="D1521" s="9">
        <v>0.75</v>
      </c>
      <c r="E1521" s="9">
        <v>0.70299999999999996</v>
      </c>
      <c r="F1521" s="9">
        <v>0.69199999999999995</v>
      </c>
      <c r="G1521" s="9">
        <v>22252.66</v>
      </c>
      <c r="H1521" s="10">
        <v>15</v>
      </c>
    </row>
    <row r="1522" spans="1:8" x14ac:dyDescent="0.25">
      <c r="A1522" s="11" t="s">
        <v>1541</v>
      </c>
      <c r="B1522" s="12" t="s">
        <v>24</v>
      </c>
      <c r="C1522" s="12">
        <v>356</v>
      </c>
      <c r="D1522" s="12">
        <v>0.63400000000000001</v>
      </c>
      <c r="E1522" s="12">
        <v>0.60199999999999998</v>
      </c>
      <c r="F1522" s="12">
        <v>0.51600000000000001</v>
      </c>
      <c r="G1522" s="12">
        <v>14791.37</v>
      </c>
      <c r="H1522" s="13">
        <v>1</v>
      </c>
    </row>
    <row r="1523" spans="1:8" x14ac:dyDescent="0.25">
      <c r="A1523" s="8" t="s">
        <v>1542</v>
      </c>
      <c r="B1523" s="9" t="s">
        <v>33</v>
      </c>
      <c r="C1523" s="9">
        <v>1546</v>
      </c>
      <c r="D1523" s="9">
        <v>0.65</v>
      </c>
      <c r="E1523" s="9">
        <v>0.67</v>
      </c>
      <c r="F1523" s="9">
        <v>0.51500000000000001</v>
      </c>
      <c r="G1523" s="9">
        <v>15678.25</v>
      </c>
      <c r="H1523" s="10">
        <v>7</v>
      </c>
    </row>
    <row r="1524" spans="1:8" x14ac:dyDescent="0.25">
      <c r="A1524" s="11" t="s">
        <v>1543</v>
      </c>
      <c r="B1524" s="12" t="s">
        <v>29</v>
      </c>
      <c r="C1524" s="12">
        <v>920</v>
      </c>
      <c r="D1524" s="12">
        <v>0.69</v>
      </c>
      <c r="E1524" s="12">
        <v>0.68700000000000006</v>
      </c>
      <c r="F1524" s="12">
        <v>0.56699999999999995</v>
      </c>
      <c r="G1524" s="12">
        <v>28116.37</v>
      </c>
      <c r="H1524" s="13">
        <v>6</v>
      </c>
    </row>
    <row r="1525" spans="1:8" x14ac:dyDescent="0.25">
      <c r="A1525" s="8" t="s">
        <v>1544</v>
      </c>
      <c r="B1525" s="9" t="s">
        <v>16</v>
      </c>
      <c r="C1525" s="9">
        <v>733</v>
      </c>
      <c r="D1525" s="9">
        <v>0.66</v>
      </c>
      <c r="E1525" s="9">
        <v>0.65</v>
      </c>
      <c r="F1525" s="9">
        <v>0.52</v>
      </c>
      <c r="G1525" s="9">
        <v>10244.459999999999</v>
      </c>
      <c r="H1525" s="10">
        <v>15</v>
      </c>
    </row>
    <row r="1526" spans="1:8" x14ac:dyDescent="0.25">
      <c r="A1526" s="11" t="s">
        <v>1545</v>
      </c>
      <c r="B1526" s="12" t="s">
        <v>118</v>
      </c>
      <c r="C1526" s="12">
        <v>1503</v>
      </c>
      <c r="D1526" s="12">
        <v>0.59499999999999997</v>
      </c>
      <c r="E1526" s="12">
        <v>0.55800000000000005</v>
      </c>
      <c r="F1526" s="12">
        <v>0.48499999999999999</v>
      </c>
      <c r="G1526" s="12">
        <v>7518.49</v>
      </c>
      <c r="H1526" s="13">
        <v>16</v>
      </c>
    </row>
    <row r="1527" spans="1:8" x14ac:dyDescent="0.25">
      <c r="A1527" s="8" t="s">
        <v>1546</v>
      </c>
      <c r="B1527" s="9" t="s">
        <v>24</v>
      </c>
      <c r="C1527" s="9">
        <v>582</v>
      </c>
      <c r="D1527" s="9">
        <v>0.58599999999999997</v>
      </c>
      <c r="E1527" s="9">
        <v>0.56100000000000005</v>
      </c>
      <c r="F1527" s="9">
        <v>0.46200000000000002</v>
      </c>
      <c r="G1527" s="9">
        <v>6753.27</v>
      </c>
      <c r="H1527" s="10">
        <v>4</v>
      </c>
    </row>
    <row r="1528" spans="1:8" x14ac:dyDescent="0.25">
      <c r="A1528" s="11" t="s">
        <v>1547</v>
      </c>
      <c r="B1528" s="12" t="s">
        <v>24</v>
      </c>
      <c r="C1528" s="12">
        <v>140</v>
      </c>
      <c r="D1528" s="12">
        <v>0.55000000000000004</v>
      </c>
      <c r="E1528" s="12">
        <v>0.50600000000000001</v>
      </c>
      <c r="F1528" s="12">
        <v>0.42399999999999999</v>
      </c>
      <c r="G1528" s="12">
        <v>5067.74</v>
      </c>
      <c r="H1528" s="13">
        <v>2</v>
      </c>
    </row>
    <row r="1529" spans="1:8" x14ac:dyDescent="0.25">
      <c r="A1529" s="8" t="s">
        <v>1548</v>
      </c>
      <c r="B1529" s="9" t="s">
        <v>16</v>
      </c>
      <c r="C1529" s="9">
        <v>607</v>
      </c>
      <c r="D1529" s="9">
        <v>0.74</v>
      </c>
      <c r="E1529" s="9">
        <v>0.72599999999999998</v>
      </c>
      <c r="F1529" s="9">
        <v>0.66700000000000004</v>
      </c>
      <c r="G1529" s="9">
        <v>16009.35</v>
      </c>
      <c r="H1529" s="10">
        <v>16</v>
      </c>
    </row>
    <row r="1530" spans="1:8" x14ac:dyDescent="0.25">
      <c r="A1530" s="11" t="s">
        <v>1549</v>
      </c>
      <c r="B1530" s="12" t="s">
        <v>10</v>
      </c>
      <c r="C1530" s="12">
        <v>283</v>
      </c>
      <c r="D1530" s="12">
        <v>0.66700000000000004</v>
      </c>
      <c r="E1530" s="12">
        <v>0.66800000000000004</v>
      </c>
      <c r="F1530" s="12">
        <v>0.54700000000000004</v>
      </c>
      <c r="G1530" s="12">
        <v>18295.189999999999</v>
      </c>
      <c r="H1530" s="13">
        <v>1</v>
      </c>
    </row>
    <row r="1531" spans="1:8" x14ac:dyDescent="0.25">
      <c r="A1531" s="8" t="s">
        <v>1550</v>
      </c>
      <c r="B1531" s="9" t="s">
        <v>33</v>
      </c>
      <c r="C1531" s="9">
        <v>477</v>
      </c>
      <c r="D1531" s="9">
        <v>0.71</v>
      </c>
      <c r="E1531" s="9">
        <v>0.71</v>
      </c>
      <c r="F1531" s="9">
        <v>0.622</v>
      </c>
      <c r="G1531" s="9">
        <v>27534.21</v>
      </c>
      <c r="H1531" s="10">
        <v>11</v>
      </c>
    </row>
    <row r="1532" spans="1:8" x14ac:dyDescent="0.25">
      <c r="A1532" s="11" t="s">
        <v>1551</v>
      </c>
      <c r="B1532" s="12" t="s">
        <v>16</v>
      </c>
      <c r="C1532" s="12">
        <v>622</v>
      </c>
      <c r="D1532" s="12">
        <v>0.61499999999999999</v>
      </c>
      <c r="E1532" s="12">
        <v>0.58299999999999996</v>
      </c>
      <c r="F1532" s="12">
        <v>0.49299999999999999</v>
      </c>
      <c r="G1532" s="12">
        <v>8051.18</v>
      </c>
      <c r="H1532" s="13">
        <v>8</v>
      </c>
    </row>
    <row r="1533" spans="1:8" x14ac:dyDescent="0.25">
      <c r="A1533" s="8" t="s">
        <v>1552</v>
      </c>
      <c r="B1533" s="9" t="s">
        <v>10</v>
      </c>
      <c r="C1533" s="9">
        <v>660</v>
      </c>
      <c r="D1533" s="9">
        <v>0.67500000000000004</v>
      </c>
      <c r="E1533" s="9">
        <v>0.68200000000000005</v>
      </c>
      <c r="F1533" s="9">
        <v>0.56100000000000005</v>
      </c>
      <c r="G1533" s="9">
        <v>47111.47</v>
      </c>
      <c r="H1533" s="10">
        <v>8</v>
      </c>
    </row>
    <row r="1534" spans="1:8" x14ac:dyDescent="0.25">
      <c r="A1534" s="11" t="s">
        <v>1553</v>
      </c>
      <c r="B1534" s="12" t="s">
        <v>7</v>
      </c>
      <c r="C1534" s="12">
        <v>731</v>
      </c>
      <c r="D1534" s="12">
        <v>0.72699999999999998</v>
      </c>
      <c r="E1534" s="12">
        <v>0.71299999999999997</v>
      </c>
      <c r="F1534" s="12">
        <v>0.65</v>
      </c>
      <c r="G1534" s="12">
        <v>25058.43</v>
      </c>
      <c r="H1534" s="13">
        <v>11</v>
      </c>
    </row>
    <row r="1535" spans="1:8" x14ac:dyDescent="0.25">
      <c r="A1535" s="8" t="s">
        <v>1554</v>
      </c>
      <c r="B1535" s="9" t="s">
        <v>64</v>
      </c>
      <c r="C1535" s="9">
        <v>975</v>
      </c>
      <c r="D1535" s="9">
        <v>0.72099999999999997</v>
      </c>
      <c r="E1535" s="9">
        <v>0.70799999999999996</v>
      </c>
      <c r="F1535" s="9">
        <v>0.63</v>
      </c>
      <c r="G1535" s="9">
        <v>15145.44</v>
      </c>
      <c r="H1535" s="10">
        <v>38</v>
      </c>
    </row>
    <row r="1536" spans="1:8" x14ac:dyDescent="0.25">
      <c r="A1536" s="11" t="s">
        <v>1291</v>
      </c>
      <c r="B1536" s="12" t="s">
        <v>59</v>
      </c>
      <c r="C1536" s="12">
        <v>342</v>
      </c>
      <c r="D1536" s="12">
        <v>0.74</v>
      </c>
      <c r="E1536" s="12">
        <v>0.74199999999999999</v>
      </c>
      <c r="F1536" s="12">
        <v>0.63100000000000001</v>
      </c>
      <c r="G1536" s="12">
        <v>39153.11</v>
      </c>
      <c r="H1536" s="13">
        <v>13</v>
      </c>
    </row>
    <row r="1537" spans="1:8" x14ac:dyDescent="0.25">
      <c r="A1537" s="8" t="s">
        <v>1555</v>
      </c>
      <c r="B1537" s="9" t="s">
        <v>16</v>
      </c>
      <c r="C1537" s="9">
        <v>511</v>
      </c>
      <c r="D1537" s="9">
        <v>0.67</v>
      </c>
      <c r="E1537" s="9">
        <v>0.65700000000000003</v>
      </c>
      <c r="F1537" s="9">
        <v>0.53600000000000003</v>
      </c>
      <c r="G1537" s="9">
        <v>14678.61</v>
      </c>
      <c r="H1537" s="10">
        <v>8</v>
      </c>
    </row>
    <row r="1538" spans="1:8" x14ac:dyDescent="0.25">
      <c r="A1538" s="11" t="s">
        <v>1556</v>
      </c>
      <c r="B1538" s="12" t="s">
        <v>24</v>
      </c>
      <c r="C1538" s="12">
        <v>1332</v>
      </c>
      <c r="D1538" s="12">
        <v>0.63100000000000001</v>
      </c>
      <c r="E1538" s="12">
        <v>0.60499999999999998</v>
      </c>
      <c r="F1538" s="12">
        <v>0.55500000000000005</v>
      </c>
      <c r="G1538" s="12">
        <v>16272.83</v>
      </c>
      <c r="H1538" s="13">
        <v>23</v>
      </c>
    </row>
    <row r="1539" spans="1:8" x14ac:dyDescent="0.25">
      <c r="A1539" s="8" t="s">
        <v>1557</v>
      </c>
      <c r="B1539" s="9" t="s">
        <v>64</v>
      </c>
      <c r="C1539" s="9">
        <v>627</v>
      </c>
      <c r="D1539" s="9">
        <v>0.753</v>
      </c>
      <c r="E1539" s="9">
        <v>0.751</v>
      </c>
      <c r="F1539" s="9">
        <v>0.66300000000000003</v>
      </c>
      <c r="G1539" s="9">
        <v>20065.87</v>
      </c>
      <c r="H1539" s="10">
        <v>10</v>
      </c>
    </row>
    <row r="1540" spans="1:8" x14ac:dyDescent="0.25">
      <c r="A1540" s="11" t="s">
        <v>1558</v>
      </c>
      <c r="B1540" s="12" t="s">
        <v>53</v>
      </c>
      <c r="C1540" s="12">
        <v>611</v>
      </c>
      <c r="D1540" s="12">
        <v>0.69</v>
      </c>
      <c r="E1540" s="12">
        <v>0.69299999999999995</v>
      </c>
      <c r="F1540" s="12">
        <v>0.59499999999999997</v>
      </c>
      <c r="G1540" s="12">
        <v>19328.240000000002</v>
      </c>
      <c r="H1540" s="13">
        <v>10</v>
      </c>
    </row>
    <row r="1541" spans="1:8" x14ac:dyDescent="0.25">
      <c r="A1541" s="8" t="s">
        <v>1559</v>
      </c>
      <c r="B1541" s="9" t="s">
        <v>53</v>
      </c>
      <c r="C1541" s="9">
        <v>868</v>
      </c>
      <c r="D1541" s="9">
        <v>0.69799999999999995</v>
      </c>
      <c r="E1541" s="9">
        <v>0.69899999999999995</v>
      </c>
      <c r="F1541" s="9">
        <v>0.58499999999999996</v>
      </c>
      <c r="G1541" s="9">
        <v>19855.900000000001</v>
      </c>
      <c r="H1541" s="10">
        <v>11</v>
      </c>
    </row>
    <row r="1542" spans="1:8" x14ac:dyDescent="0.25">
      <c r="A1542" s="11" t="s">
        <v>1560</v>
      </c>
      <c r="B1542" s="12" t="s">
        <v>148</v>
      </c>
      <c r="C1542" s="12">
        <v>752</v>
      </c>
      <c r="D1542" s="12">
        <v>0.66400000000000003</v>
      </c>
      <c r="E1542" s="12">
        <v>0.67100000000000004</v>
      </c>
      <c r="F1542" s="12">
        <v>0.55000000000000004</v>
      </c>
      <c r="G1542" s="12">
        <v>17380.72</v>
      </c>
      <c r="H1542" s="13">
        <v>5</v>
      </c>
    </row>
    <row r="1543" spans="1:8" x14ac:dyDescent="0.25">
      <c r="A1543" s="8" t="s">
        <v>1561</v>
      </c>
      <c r="B1543" s="9" t="s">
        <v>22</v>
      </c>
      <c r="C1543" s="9">
        <v>370</v>
      </c>
      <c r="D1543" s="9">
        <v>0.71299999999999997</v>
      </c>
      <c r="E1543" s="9">
        <v>0.72399999999999998</v>
      </c>
      <c r="F1543" s="9">
        <v>0.61</v>
      </c>
      <c r="G1543" s="9">
        <v>28183.56</v>
      </c>
      <c r="H1543" s="10">
        <v>10</v>
      </c>
    </row>
    <row r="1544" spans="1:8" x14ac:dyDescent="0.25">
      <c r="A1544" s="11" t="s">
        <v>1562</v>
      </c>
      <c r="B1544" s="12" t="s">
        <v>29</v>
      </c>
      <c r="C1544" s="12">
        <v>1789</v>
      </c>
      <c r="D1544" s="12">
        <v>0.69299999999999995</v>
      </c>
      <c r="E1544" s="12">
        <v>0.68400000000000005</v>
      </c>
      <c r="F1544" s="12">
        <v>0.59499999999999997</v>
      </c>
      <c r="G1544" s="12">
        <v>35540</v>
      </c>
      <c r="H1544" s="13">
        <v>23</v>
      </c>
    </row>
    <row r="1545" spans="1:8" x14ac:dyDescent="0.25">
      <c r="A1545" s="8" t="s">
        <v>1563</v>
      </c>
      <c r="B1545" s="9" t="s">
        <v>14</v>
      </c>
      <c r="C1545" s="9">
        <v>582</v>
      </c>
      <c r="D1545" s="9">
        <v>0.746</v>
      </c>
      <c r="E1545" s="9">
        <v>0.747</v>
      </c>
      <c r="F1545" s="9">
        <v>0.65800000000000003</v>
      </c>
      <c r="G1545" s="9">
        <v>30200.99</v>
      </c>
      <c r="H1545" s="10">
        <v>30</v>
      </c>
    </row>
    <row r="1546" spans="1:8" x14ac:dyDescent="0.25">
      <c r="A1546" s="11" t="s">
        <v>1564</v>
      </c>
      <c r="B1546" s="12" t="s">
        <v>24</v>
      </c>
      <c r="C1546" s="12">
        <v>1501</v>
      </c>
      <c r="D1546" s="12">
        <v>0.55100000000000005</v>
      </c>
      <c r="E1546" s="12">
        <v>0.56299999999999994</v>
      </c>
      <c r="F1546" s="12">
        <v>0.38600000000000001</v>
      </c>
      <c r="G1546" s="12">
        <v>14575.54</v>
      </c>
      <c r="H1546" s="13">
        <v>42</v>
      </c>
    </row>
    <row r="1547" spans="1:8" x14ac:dyDescent="0.25">
      <c r="A1547" s="8" t="s">
        <v>1565</v>
      </c>
      <c r="B1547" s="9" t="s">
        <v>33</v>
      </c>
      <c r="C1547" s="9">
        <v>272</v>
      </c>
      <c r="D1547" s="9">
        <v>0.71799999999999997</v>
      </c>
      <c r="E1547" s="9">
        <v>0.69699999999999995</v>
      </c>
      <c r="F1547" s="9">
        <v>0.63800000000000001</v>
      </c>
      <c r="G1547" s="9">
        <v>14219.45</v>
      </c>
      <c r="H1547" s="10">
        <v>8</v>
      </c>
    </row>
    <row r="1548" spans="1:8" x14ac:dyDescent="0.25">
      <c r="A1548" s="11" t="s">
        <v>1566</v>
      </c>
      <c r="B1548" s="12" t="s">
        <v>22</v>
      </c>
      <c r="C1548" s="12">
        <v>320</v>
      </c>
      <c r="D1548" s="12">
        <v>0.72</v>
      </c>
      <c r="E1548" s="12">
        <v>0.69699999999999995</v>
      </c>
      <c r="F1548" s="12">
        <v>0.65600000000000003</v>
      </c>
      <c r="G1548" s="12">
        <v>19377.3</v>
      </c>
      <c r="H1548" s="13">
        <v>4</v>
      </c>
    </row>
    <row r="1549" spans="1:8" x14ac:dyDescent="0.25">
      <c r="A1549" s="8" t="s">
        <v>1567</v>
      </c>
      <c r="B1549" s="9" t="s">
        <v>59</v>
      </c>
      <c r="C1549" s="9">
        <v>541</v>
      </c>
      <c r="D1549" s="9">
        <v>0.75900000000000001</v>
      </c>
      <c r="E1549" s="9">
        <v>0.76400000000000001</v>
      </c>
      <c r="F1549" s="9">
        <v>0.65400000000000003</v>
      </c>
      <c r="G1549" s="9">
        <v>30609.65</v>
      </c>
      <c r="H1549" s="10">
        <v>12</v>
      </c>
    </row>
    <row r="1550" spans="1:8" x14ac:dyDescent="0.25">
      <c r="A1550" s="11" t="s">
        <v>1568</v>
      </c>
      <c r="B1550" s="12" t="s">
        <v>31</v>
      </c>
      <c r="C1550" s="12">
        <v>908</v>
      </c>
      <c r="D1550" s="12">
        <v>0.627</v>
      </c>
      <c r="E1550" s="12">
        <v>0.59199999999999997</v>
      </c>
      <c r="F1550" s="12">
        <v>0.55300000000000005</v>
      </c>
      <c r="G1550" s="12">
        <v>7345.96</v>
      </c>
      <c r="H1550" s="13">
        <v>6</v>
      </c>
    </row>
    <row r="1551" spans="1:8" x14ac:dyDescent="0.25">
      <c r="A1551" s="8" t="s">
        <v>1569</v>
      </c>
      <c r="B1551" s="9" t="s">
        <v>59</v>
      </c>
      <c r="C1551" s="9">
        <v>255</v>
      </c>
      <c r="D1551" s="9">
        <v>0.73099999999999998</v>
      </c>
      <c r="E1551" s="9">
        <v>0.753</v>
      </c>
      <c r="F1551" s="9">
        <v>0.625</v>
      </c>
      <c r="G1551" s="9">
        <v>27763.08</v>
      </c>
      <c r="H1551" s="10">
        <v>49</v>
      </c>
    </row>
    <row r="1552" spans="1:8" x14ac:dyDescent="0.25">
      <c r="A1552" s="11" t="s">
        <v>1570</v>
      </c>
      <c r="B1552" s="12" t="s">
        <v>7</v>
      </c>
      <c r="C1552" s="12">
        <v>422</v>
      </c>
      <c r="D1552" s="12">
        <v>0.754</v>
      </c>
      <c r="E1552" s="12">
        <v>0.72199999999999998</v>
      </c>
      <c r="F1552" s="12">
        <v>0.71499999999999997</v>
      </c>
      <c r="G1552" s="12">
        <v>11228.93</v>
      </c>
      <c r="H1552" s="13">
        <v>13</v>
      </c>
    </row>
    <row r="1553" spans="1:8" x14ac:dyDescent="0.25">
      <c r="A1553" s="8" t="s">
        <v>1571</v>
      </c>
      <c r="B1553" s="9" t="s">
        <v>87</v>
      </c>
      <c r="C1553" s="9">
        <v>1352</v>
      </c>
      <c r="D1553" s="9">
        <v>0.57399999999999995</v>
      </c>
      <c r="E1553" s="9">
        <v>0.53300000000000003</v>
      </c>
      <c r="F1553" s="9">
        <v>0.47599999999999998</v>
      </c>
      <c r="G1553" s="9">
        <v>6970.54</v>
      </c>
      <c r="H1553" s="10">
        <v>1</v>
      </c>
    </row>
    <row r="1554" spans="1:8" x14ac:dyDescent="0.25">
      <c r="A1554" s="11" t="s">
        <v>1572</v>
      </c>
      <c r="B1554" s="12" t="s">
        <v>87</v>
      </c>
      <c r="C1554" s="12">
        <v>1653</v>
      </c>
      <c r="D1554" s="12">
        <v>0.58799999999999997</v>
      </c>
      <c r="E1554" s="12">
        <v>0.50600000000000001</v>
      </c>
      <c r="F1554" s="12">
        <v>0.52200000000000002</v>
      </c>
      <c r="G1554" s="12">
        <v>5403.47</v>
      </c>
      <c r="H1554" s="13">
        <v>47</v>
      </c>
    </row>
    <row r="1555" spans="1:8" x14ac:dyDescent="0.25">
      <c r="A1555" s="8" t="s">
        <v>1573</v>
      </c>
      <c r="B1555" s="9" t="s">
        <v>29</v>
      </c>
      <c r="C1555" s="9">
        <v>397</v>
      </c>
      <c r="D1555" s="9">
        <v>0.67</v>
      </c>
      <c r="E1555" s="9">
        <v>0.65200000000000002</v>
      </c>
      <c r="F1555" s="9">
        <v>0.53800000000000003</v>
      </c>
      <c r="G1555" s="9">
        <v>54972.41</v>
      </c>
      <c r="H1555" s="10">
        <v>4</v>
      </c>
    </row>
    <row r="1556" spans="1:8" x14ac:dyDescent="0.25">
      <c r="A1556" s="11" t="s">
        <v>1574</v>
      </c>
      <c r="B1556" s="12" t="s">
        <v>49</v>
      </c>
      <c r="C1556" s="12">
        <v>7478</v>
      </c>
      <c r="D1556" s="12">
        <v>0.68</v>
      </c>
      <c r="E1556" s="12">
        <v>0.621</v>
      </c>
      <c r="F1556" s="12">
        <v>0.628</v>
      </c>
      <c r="G1556" s="12">
        <v>13781.36</v>
      </c>
      <c r="H1556" s="13">
        <v>28</v>
      </c>
    </row>
    <row r="1557" spans="1:8" x14ac:dyDescent="0.25">
      <c r="A1557" s="8" t="s">
        <v>902</v>
      </c>
      <c r="B1557" s="9" t="s">
        <v>22</v>
      </c>
      <c r="C1557" s="9">
        <v>641</v>
      </c>
      <c r="D1557" s="9">
        <v>0.71</v>
      </c>
      <c r="E1557" s="9">
        <v>0.69699999999999995</v>
      </c>
      <c r="F1557" s="9">
        <v>0.63900000000000001</v>
      </c>
      <c r="G1557" s="9">
        <v>36596.92</v>
      </c>
      <c r="H1557" s="10">
        <v>7</v>
      </c>
    </row>
    <row r="1558" spans="1:8" x14ac:dyDescent="0.25">
      <c r="A1558" s="11" t="s">
        <v>98</v>
      </c>
      <c r="B1558" s="12" t="s">
        <v>59</v>
      </c>
      <c r="C1558" s="12">
        <v>299</v>
      </c>
      <c r="D1558" s="12">
        <v>0.76900000000000002</v>
      </c>
      <c r="E1558" s="12">
        <v>0.76300000000000001</v>
      </c>
      <c r="F1558" s="12">
        <v>0.68799999999999994</v>
      </c>
      <c r="G1558" s="12">
        <v>26395.58</v>
      </c>
      <c r="H1558" s="13">
        <v>12</v>
      </c>
    </row>
    <row r="1559" spans="1:8" x14ac:dyDescent="0.25">
      <c r="A1559" s="8" t="s">
        <v>1575</v>
      </c>
      <c r="B1559" s="9" t="s">
        <v>16</v>
      </c>
      <c r="C1559" s="9">
        <v>656</v>
      </c>
      <c r="D1559" s="9">
        <v>0.66</v>
      </c>
      <c r="E1559" s="9">
        <v>0.65900000000000003</v>
      </c>
      <c r="F1559" s="9">
        <v>0.54100000000000004</v>
      </c>
      <c r="G1559" s="9">
        <v>15736.28</v>
      </c>
      <c r="H1559" s="10">
        <v>8</v>
      </c>
    </row>
    <row r="1560" spans="1:8" x14ac:dyDescent="0.25">
      <c r="A1560" s="11" t="s">
        <v>1576</v>
      </c>
      <c r="B1560" s="12" t="s">
        <v>14</v>
      </c>
      <c r="C1560" s="12">
        <v>705</v>
      </c>
      <c r="D1560" s="12">
        <v>0.67400000000000004</v>
      </c>
      <c r="E1560" s="12">
        <v>0.69899999999999995</v>
      </c>
      <c r="F1560" s="12">
        <v>0.52100000000000002</v>
      </c>
      <c r="G1560" s="12">
        <v>21711.46</v>
      </c>
      <c r="H1560" s="13">
        <v>19</v>
      </c>
    </row>
    <row r="1561" spans="1:8" x14ac:dyDescent="0.25">
      <c r="A1561" s="8" t="s">
        <v>1577</v>
      </c>
      <c r="B1561" s="9" t="s">
        <v>148</v>
      </c>
      <c r="C1561" s="9">
        <v>869</v>
      </c>
      <c r="D1561" s="9">
        <v>0.64</v>
      </c>
      <c r="E1561" s="9">
        <v>0.65700000000000003</v>
      </c>
      <c r="F1561" s="9">
        <v>0.52600000000000002</v>
      </c>
      <c r="G1561" s="9">
        <v>18732.169999999998</v>
      </c>
      <c r="H1561" s="10">
        <v>21</v>
      </c>
    </row>
    <row r="1562" spans="1:8" x14ac:dyDescent="0.25">
      <c r="A1562" s="11" t="s">
        <v>1578</v>
      </c>
      <c r="B1562" s="12" t="s">
        <v>16</v>
      </c>
      <c r="C1562" s="12">
        <v>534</v>
      </c>
      <c r="D1562" s="12">
        <v>0.63800000000000001</v>
      </c>
      <c r="E1562" s="12">
        <v>0.62</v>
      </c>
      <c r="F1562" s="12">
        <v>0.52</v>
      </c>
      <c r="G1562" s="12">
        <v>10971.27</v>
      </c>
      <c r="H1562" s="13">
        <v>8</v>
      </c>
    </row>
    <row r="1563" spans="1:8" x14ac:dyDescent="0.25">
      <c r="A1563" s="8" t="s">
        <v>1579</v>
      </c>
      <c r="B1563" s="9" t="s">
        <v>87</v>
      </c>
      <c r="C1563" s="9">
        <v>1026</v>
      </c>
      <c r="D1563" s="9">
        <v>0.51200000000000001</v>
      </c>
      <c r="E1563" s="9">
        <v>0.52500000000000002</v>
      </c>
      <c r="F1563" s="9">
        <v>0.36499999999999999</v>
      </c>
      <c r="G1563" s="9">
        <v>6929.19</v>
      </c>
      <c r="H1563" s="10">
        <v>34</v>
      </c>
    </row>
    <row r="1564" spans="1:8" x14ac:dyDescent="0.25">
      <c r="A1564" s="11" t="s">
        <v>1580</v>
      </c>
      <c r="B1564" s="12" t="s">
        <v>7</v>
      </c>
      <c r="C1564" s="12">
        <v>392</v>
      </c>
      <c r="D1564" s="12">
        <v>0.69</v>
      </c>
      <c r="E1564" s="12">
        <v>0.66600000000000004</v>
      </c>
      <c r="F1564" s="12">
        <v>0.61199999999999999</v>
      </c>
      <c r="G1564" s="12">
        <v>11853.79</v>
      </c>
      <c r="H1564" s="13">
        <v>6</v>
      </c>
    </row>
    <row r="1565" spans="1:8" x14ac:dyDescent="0.25">
      <c r="A1565" s="8" t="s">
        <v>1581</v>
      </c>
      <c r="B1565" s="9" t="s">
        <v>33</v>
      </c>
      <c r="C1565" s="9">
        <v>357</v>
      </c>
      <c r="D1565" s="9">
        <v>0.69799999999999995</v>
      </c>
      <c r="E1565" s="9">
        <v>0.70299999999999996</v>
      </c>
      <c r="F1565" s="9">
        <v>0.58199999999999996</v>
      </c>
      <c r="G1565" s="9">
        <v>48718.78</v>
      </c>
      <c r="H1565" s="10">
        <v>7</v>
      </c>
    </row>
    <row r="1566" spans="1:8" x14ac:dyDescent="0.25">
      <c r="A1566" s="11" t="s">
        <v>1582</v>
      </c>
      <c r="B1566" s="12" t="s">
        <v>10</v>
      </c>
      <c r="C1566" s="12">
        <v>409</v>
      </c>
      <c r="D1566" s="12">
        <v>0.65900000000000003</v>
      </c>
      <c r="E1566" s="12">
        <v>0.67700000000000005</v>
      </c>
      <c r="F1566" s="12">
        <v>0.53400000000000003</v>
      </c>
      <c r="G1566" s="12">
        <v>20979.33</v>
      </c>
      <c r="H1566" s="13">
        <v>14</v>
      </c>
    </row>
    <row r="1567" spans="1:8" x14ac:dyDescent="0.25">
      <c r="A1567" s="8" t="s">
        <v>1583</v>
      </c>
      <c r="B1567" s="9" t="s">
        <v>24</v>
      </c>
      <c r="C1567" s="9">
        <v>320</v>
      </c>
      <c r="D1567" s="9">
        <v>0.55500000000000005</v>
      </c>
      <c r="E1567" s="9">
        <v>0.54100000000000004</v>
      </c>
      <c r="F1567" s="9">
        <v>0.41799999999999998</v>
      </c>
      <c r="G1567" s="9">
        <v>9393.52</v>
      </c>
      <c r="H1567" s="10">
        <v>0</v>
      </c>
    </row>
    <row r="1568" spans="1:8" x14ac:dyDescent="0.25">
      <c r="A1568" s="11" t="s">
        <v>1584</v>
      </c>
      <c r="B1568" s="12" t="s">
        <v>16</v>
      </c>
      <c r="C1568" s="12">
        <v>696</v>
      </c>
      <c r="D1568" s="12">
        <v>0.66</v>
      </c>
      <c r="E1568" s="12">
        <v>0.64200000000000002</v>
      </c>
      <c r="F1568" s="12">
        <v>0.53500000000000003</v>
      </c>
      <c r="G1568" s="12">
        <v>11693.03</v>
      </c>
      <c r="H1568" s="13">
        <v>18</v>
      </c>
    </row>
    <row r="1569" spans="1:8" x14ac:dyDescent="0.25">
      <c r="A1569" s="8" t="s">
        <v>1585</v>
      </c>
      <c r="B1569" s="9" t="s">
        <v>7</v>
      </c>
      <c r="C1569" s="9">
        <v>248</v>
      </c>
      <c r="D1569" s="9">
        <v>0.7</v>
      </c>
      <c r="E1569" s="9">
        <v>0.68200000000000005</v>
      </c>
      <c r="F1569" s="9">
        <v>0.623</v>
      </c>
      <c r="G1569" s="9">
        <v>12438.45</v>
      </c>
      <c r="H1569" s="10">
        <v>1</v>
      </c>
    </row>
    <row r="1570" spans="1:8" x14ac:dyDescent="0.25">
      <c r="A1570" s="11" t="s">
        <v>1586</v>
      </c>
      <c r="B1570" s="12" t="s">
        <v>33</v>
      </c>
      <c r="C1570" s="12">
        <v>423</v>
      </c>
      <c r="D1570" s="12">
        <v>0.67200000000000004</v>
      </c>
      <c r="E1570" s="12">
        <v>0.68700000000000006</v>
      </c>
      <c r="F1570" s="12">
        <v>0.54700000000000004</v>
      </c>
      <c r="G1570" s="12">
        <v>72605.27</v>
      </c>
      <c r="H1570" s="13">
        <v>9</v>
      </c>
    </row>
    <row r="1571" spans="1:8" x14ac:dyDescent="0.25">
      <c r="A1571" s="8" t="s">
        <v>1587</v>
      </c>
      <c r="B1571" s="9" t="s">
        <v>16</v>
      </c>
      <c r="C1571" s="9">
        <v>924</v>
      </c>
      <c r="D1571" s="9">
        <v>0.624</v>
      </c>
      <c r="E1571" s="9">
        <v>0.624</v>
      </c>
      <c r="F1571" s="9">
        <v>0.47499999999999998</v>
      </c>
      <c r="G1571" s="9">
        <v>9780.6200000000008</v>
      </c>
      <c r="H1571" s="10">
        <v>10</v>
      </c>
    </row>
    <row r="1572" spans="1:8" x14ac:dyDescent="0.25">
      <c r="A1572" s="11" t="s">
        <v>1588</v>
      </c>
      <c r="B1572" s="12" t="s">
        <v>49</v>
      </c>
      <c r="C1572" s="12">
        <v>1808</v>
      </c>
      <c r="D1572" s="12">
        <v>0.59899999999999998</v>
      </c>
      <c r="E1572" s="12">
        <v>0.61499999999999999</v>
      </c>
      <c r="F1572" s="12">
        <v>0.45800000000000002</v>
      </c>
      <c r="G1572" s="12">
        <v>9737.44</v>
      </c>
      <c r="H1572" s="13">
        <v>41</v>
      </c>
    </row>
    <row r="1573" spans="1:8" x14ac:dyDescent="0.25">
      <c r="A1573" s="8" t="s">
        <v>1589</v>
      </c>
      <c r="B1573" s="9" t="s">
        <v>10</v>
      </c>
      <c r="C1573" s="9">
        <v>1032</v>
      </c>
      <c r="D1573" s="9">
        <v>0.71499999999999997</v>
      </c>
      <c r="E1573" s="9">
        <v>0.70899999999999996</v>
      </c>
      <c r="F1573" s="9">
        <v>0.64300000000000002</v>
      </c>
      <c r="G1573" s="9">
        <v>15248.92</v>
      </c>
      <c r="H1573" s="10">
        <v>23</v>
      </c>
    </row>
    <row r="1574" spans="1:8" x14ac:dyDescent="0.25">
      <c r="A1574" s="11" t="s">
        <v>1590</v>
      </c>
      <c r="B1574" s="12" t="s">
        <v>16</v>
      </c>
      <c r="C1574" s="12">
        <v>656</v>
      </c>
      <c r="D1574" s="12">
        <v>0.73299999999999998</v>
      </c>
      <c r="E1574" s="12">
        <v>0.71499999999999997</v>
      </c>
      <c r="F1574" s="12">
        <v>0.64900000000000002</v>
      </c>
      <c r="G1574" s="12">
        <v>20757.7</v>
      </c>
      <c r="H1574" s="13">
        <v>12</v>
      </c>
    </row>
    <row r="1575" spans="1:8" x14ac:dyDescent="0.25">
      <c r="A1575" s="8" t="s">
        <v>1591</v>
      </c>
      <c r="B1575" s="9" t="s">
        <v>24</v>
      </c>
      <c r="C1575" s="9">
        <v>566</v>
      </c>
      <c r="D1575" s="9">
        <v>0.6</v>
      </c>
      <c r="E1575" s="9">
        <v>0.58799999999999997</v>
      </c>
      <c r="F1575" s="9">
        <v>0.48199999999999998</v>
      </c>
      <c r="G1575" s="9">
        <v>6869.36</v>
      </c>
      <c r="H1575" s="10">
        <v>11</v>
      </c>
    </row>
    <row r="1576" spans="1:8" x14ac:dyDescent="0.25">
      <c r="A1576" s="11" t="s">
        <v>1592</v>
      </c>
      <c r="B1576" s="12" t="s">
        <v>111</v>
      </c>
      <c r="C1576" s="12">
        <v>301</v>
      </c>
      <c r="D1576" s="12">
        <v>0.67500000000000004</v>
      </c>
      <c r="E1576" s="12">
        <v>0.64200000000000002</v>
      </c>
      <c r="F1576" s="12">
        <v>0.60199999999999998</v>
      </c>
      <c r="G1576" s="12">
        <v>20759.38</v>
      </c>
      <c r="H1576" s="13">
        <v>7</v>
      </c>
    </row>
    <row r="1577" spans="1:8" x14ac:dyDescent="0.25">
      <c r="A1577" s="8" t="s">
        <v>1593</v>
      </c>
      <c r="B1577" s="9" t="s">
        <v>148</v>
      </c>
      <c r="C1577" s="9">
        <v>2521</v>
      </c>
      <c r="D1577" s="9">
        <v>0.65700000000000003</v>
      </c>
      <c r="E1577" s="9">
        <v>0.66300000000000003</v>
      </c>
      <c r="F1577" s="9">
        <v>0.51900000000000002</v>
      </c>
      <c r="G1577" s="9">
        <v>15732.01</v>
      </c>
      <c r="H1577" s="10">
        <v>12</v>
      </c>
    </row>
    <row r="1578" spans="1:8" x14ac:dyDescent="0.25">
      <c r="A1578" s="11" t="s">
        <v>1594</v>
      </c>
      <c r="B1578" s="12" t="s">
        <v>22</v>
      </c>
      <c r="C1578" s="12">
        <v>586</v>
      </c>
      <c r="D1578" s="12">
        <v>0.72199999999999998</v>
      </c>
      <c r="E1578" s="12">
        <v>0.72</v>
      </c>
      <c r="F1578" s="12">
        <v>0.63</v>
      </c>
      <c r="G1578" s="12">
        <v>33882.730000000003</v>
      </c>
      <c r="H1578" s="13">
        <v>24</v>
      </c>
    </row>
    <row r="1579" spans="1:8" x14ac:dyDescent="0.25">
      <c r="A1579" s="8" t="s">
        <v>1595</v>
      </c>
      <c r="B1579" s="9" t="s">
        <v>22</v>
      </c>
      <c r="C1579" s="9">
        <v>356</v>
      </c>
      <c r="D1579" s="9">
        <v>0.70599999999999996</v>
      </c>
      <c r="E1579" s="9">
        <v>0.71599999999999997</v>
      </c>
      <c r="F1579" s="9">
        <v>0.59</v>
      </c>
      <c r="G1579" s="9">
        <v>24529.14</v>
      </c>
      <c r="H1579" s="10">
        <v>10</v>
      </c>
    </row>
    <row r="1580" spans="1:8" x14ac:dyDescent="0.25">
      <c r="A1580" s="11" t="s">
        <v>1596</v>
      </c>
      <c r="B1580" s="12" t="s">
        <v>16</v>
      </c>
      <c r="C1580" s="12">
        <v>151</v>
      </c>
      <c r="D1580" s="12">
        <v>0.67</v>
      </c>
      <c r="E1580" s="12">
        <v>0.68300000000000005</v>
      </c>
      <c r="F1580" s="12">
        <v>0.54600000000000004</v>
      </c>
      <c r="G1580" s="12">
        <v>22730.79</v>
      </c>
      <c r="H1580" s="13">
        <v>2</v>
      </c>
    </row>
    <row r="1581" spans="1:8" x14ac:dyDescent="0.25">
      <c r="A1581" s="8" t="s">
        <v>1597</v>
      </c>
      <c r="B1581" s="9" t="s">
        <v>19</v>
      </c>
      <c r="C1581" s="9">
        <v>1854</v>
      </c>
      <c r="D1581" s="9">
        <v>0.52600000000000002</v>
      </c>
      <c r="E1581" s="9">
        <v>0.54600000000000004</v>
      </c>
      <c r="F1581" s="9">
        <v>0.38500000000000001</v>
      </c>
      <c r="G1581" s="9">
        <v>7317.75</v>
      </c>
      <c r="H1581" s="10">
        <v>10</v>
      </c>
    </row>
    <row r="1582" spans="1:8" x14ac:dyDescent="0.25">
      <c r="A1582" s="11" t="s">
        <v>1598</v>
      </c>
      <c r="B1582" s="12" t="s">
        <v>33</v>
      </c>
      <c r="C1582" s="12">
        <v>367</v>
      </c>
      <c r="D1582" s="12">
        <v>0.74199999999999999</v>
      </c>
      <c r="E1582" s="12">
        <v>0.70099999999999996</v>
      </c>
      <c r="F1582" s="12">
        <v>0.68200000000000005</v>
      </c>
      <c r="G1582" s="12">
        <v>77671.72</v>
      </c>
      <c r="H1582" s="13">
        <v>4</v>
      </c>
    </row>
    <row r="1583" spans="1:8" x14ac:dyDescent="0.25">
      <c r="A1583" s="8" t="s">
        <v>1599</v>
      </c>
      <c r="B1583" s="9" t="s">
        <v>22</v>
      </c>
      <c r="C1583" s="9">
        <v>498</v>
      </c>
      <c r="D1583" s="9">
        <v>0.746</v>
      </c>
      <c r="E1583" s="9">
        <v>0.752</v>
      </c>
      <c r="F1583" s="9">
        <v>0.66800000000000004</v>
      </c>
      <c r="G1583" s="9">
        <v>24572.7</v>
      </c>
      <c r="H1583" s="10">
        <v>11</v>
      </c>
    </row>
    <row r="1584" spans="1:8" x14ac:dyDescent="0.25">
      <c r="A1584" s="11" t="s">
        <v>698</v>
      </c>
      <c r="B1584" s="12" t="s">
        <v>82</v>
      </c>
      <c r="C1584" s="12">
        <v>1153</v>
      </c>
      <c r="D1584" s="12">
        <v>0.61499999999999999</v>
      </c>
      <c r="E1584" s="12">
        <v>0.60699999999999998</v>
      </c>
      <c r="F1584" s="12">
        <v>0.51700000000000002</v>
      </c>
      <c r="G1584" s="12">
        <v>10174.89</v>
      </c>
      <c r="H1584" s="13">
        <v>20</v>
      </c>
    </row>
    <row r="1585" spans="1:8" x14ac:dyDescent="0.25">
      <c r="A1585" s="8" t="s">
        <v>1600</v>
      </c>
      <c r="B1585" s="9" t="s">
        <v>16</v>
      </c>
      <c r="C1585" s="9">
        <v>822</v>
      </c>
      <c r="D1585" s="9">
        <v>0.64500000000000002</v>
      </c>
      <c r="E1585" s="9">
        <v>0.624</v>
      </c>
      <c r="F1585" s="9">
        <v>0.53100000000000003</v>
      </c>
      <c r="G1585" s="9">
        <v>11470.47</v>
      </c>
      <c r="H1585" s="10">
        <v>11</v>
      </c>
    </row>
    <row r="1586" spans="1:8" x14ac:dyDescent="0.25">
      <c r="A1586" s="11" t="s">
        <v>1601</v>
      </c>
      <c r="B1586" s="12" t="s">
        <v>87</v>
      </c>
      <c r="C1586" s="12">
        <v>1285</v>
      </c>
      <c r="D1586" s="12">
        <v>0.55000000000000004</v>
      </c>
      <c r="E1586" s="12">
        <v>0.51900000000000002</v>
      </c>
      <c r="F1586" s="12">
        <v>0.47199999999999998</v>
      </c>
      <c r="G1586" s="12">
        <v>4530.24</v>
      </c>
      <c r="H1586" s="13">
        <v>1</v>
      </c>
    </row>
    <row r="1587" spans="1:8" x14ac:dyDescent="0.25">
      <c r="A1587" s="8" t="s">
        <v>1602</v>
      </c>
      <c r="B1587" s="9" t="s">
        <v>33</v>
      </c>
      <c r="C1587" s="9">
        <v>382</v>
      </c>
      <c r="D1587" s="9">
        <v>0.71</v>
      </c>
      <c r="E1587" s="9">
        <v>0.70299999999999996</v>
      </c>
      <c r="F1587" s="9">
        <v>0.61599999999999999</v>
      </c>
      <c r="G1587" s="9">
        <v>18525.75</v>
      </c>
      <c r="H1587" s="10">
        <v>6</v>
      </c>
    </row>
    <row r="1588" spans="1:8" x14ac:dyDescent="0.25">
      <c r="A1588" s="11" t="s">
        <v>1603</v>
      </c>
      <c r="B1588" s="12" t="s">
        <v>24</v>
      </c>
      <c r="C1588" s="12">
        <v>1890</v>
      </c>
      <c r="D1588" s="12">
        <v>0.67</v>
      </c>
      <c r="E1588" s="12">
        <v>0.64800000000000002</v>
      </c>
      <c r="F1588" s="12">
        <v>0.56200000000000006</v>
      </c>
      <c r="G1588" s="12">
        <v>22498.15</v>
      </c>
      <c r="H1588" s="13">
        <v>36</v>
      </c>
    </row>
    <row r="1589" spans="1:8" x14ac:dyDescent="0.25">
      <c r="A1589" s="8" t="s">
        <v>1604</v>
      </c>
      <c r="B1589" s="9" t="s">
        <v>87</v>
      </c>
      <c r="C1589" s="9">
        <v>5782</v>
      </c>
      <c r="D1589" s="9">
        <v>0.72</v>
      </c>
      <c r="E1589" s="9">
        <v>0.64600000000000002</v>
      </c>
      <c r="F1589" s="9">
        <v>0.73899999999999999</v>
      </c>
      <c r="G1589" s="9">
        <v>6672</v>
      </c>
      <c r="H1589" s="10">
        <v>74</v>
      </c>
    </row>
    <row r="1590" spans="1:8" x14ac:dyDescent="0.25">
      <c r="A1590" s="11" t="s">
        <v>1605</v>
      </c>
      <c r="B1590" s="12" t="s">
        <v>64</v>
      </c>
      <c r="C1590" s="12">
        <v>1128</v>
      </c>
      <c r="D1590" s="12">
        <v>0.65400000000000003</v>
      </c>
      <c r="E1590" s="12">
        <v>0.64</v>
      </c>
      <c r="F1590" s="12">
        <v>0.54</v>
      </c>
      <c r="G1590" s="12">
        <v>57370.27</v>
      </c>
      <c r="H1590" s="13">
        <v>11</v>
      </c>
    </row>
    <row r="1591" spans="1:8" x14ac:dyDescent="0.25">
      <c r="A1591" s="8" t="s">
        <v>1606</v>
      </c>
      <c r="B1591" s="9" t="s">
        <v>16</v>
      </c>
      <c r="C1591" s="9">
        <v>194</v>
      </c>
      <c r="D1591" s="9">
        <v>0.7</v>
      </c>
      <c r="E1591" s="9">
        <v>0.65700000000000003</v>
      </c>
      <c r="F1591" s="9">
        <v>0.624</v>
      </c>
      <c r="G1591" s="9">
        <v>15202.14</v>
      </c>
      <c r="H1591" s="10">
        <v>7</v>
      </c>
    </row>
    <row r="1592" spans="1:8" x14ac:dyDescent="0.25">
      <c r="A1592" s="11" t="s">
        <v>1607</v>
      </c>
      <c r="B1592" s="12" t="s">
        <v>16</v>
      </c>
      <c r="C1592" s="12">
        <v>635</v>
      </c>
      <c r="D1592" s="12">
        <v>0.7</v>
      </c>
      <c r="E1592" s="12">
        <v>0.71399999999999997</v>
      </c>
      <c r="F1592" s="12">
        <v>0.56200000000000006</v>
      </c>
      <c r="G1592" s="12">
        <v>27102.52</v>
      </c>
      <c r="H1592" s="13">
        <v>13</v>
      </c>
    </row>
    <row r="1593" spans="1:8" x14ac:dyDescent="0.25">
      <c r="A1593" s="8" t="s">
        <v>1608</v>
      </c>
      <c r="B1593" s="9" t="s">
        <v>39</v>
      </c>
      <c r="C1593" s="9">
        <v>2351</v>
      </c>
      <c r="D1593" s="9">
        <v>0.58799999999999997</v>
      </c>
      <c r="E1593" s="9">
        <v>0.54900000000000004</v>
      </c>
      <c r="F1593" s="9">
        <v>0.46400000000000002</v>
      </c>
      <c r="G1593" s="9">
        <v>6481.4</v>
      </c>
      <c r="H1593" s="10">
        <v>114</v>
      </c>
    </row>
    <row r="1594" spans="1:8" x14ac:dyDescent="0.25">
      <c r="A1594" s="11" t="s">
        <v>1609</v>
      </c>
      <c r="B1594" s="12" t="s">
        <v>19</v>
      </c>
      <c r="C1594" s="12">
        <v>885</v>
      </c>
      <c r="D1594" s="12">
        <v>0.57999999999999996</v>
      </c>
      <c r="E1594" s="12">
        <v>0.56899999999999995</v>
      </c>
      <c r="F1594" s="12">
        <v>0.46600000000000003</v>
      </c>
      <c r="G1594" s="12">
        <v>7053.71</v>
      </c>
      <c r="H1594" s="13">
        <v>39</v>
      </c>
    </row>
    <row r="1595" spans="1:8" x14ac:dyDescent="0.25">
      <c r="A1595" s="8" t="s">
        <v>1610</v>
      </c>
      <c r="B1595" s="9" t="s">
        <v>49</v>
      </c>
      <c r="C1595" s="9">
        <v>3513</v>
      </c>
      <c r="D1595" s="9">
        <v>0.623</v>
      </c>
      <c r="E1595" s="9">
        <v>0.59899999999999998</v>
      </c>
      <c r="F1595" s="9">
        <v>0.52</v>
      </c>
      <c r="G1595" s="9">
        <v>25866.74</v>
      </c>
      <c r="H1595" s="10">
        <v>27</v>
      </c>
    </row>
    <row r="1596" spans="1:8" x14ac:dyDescent="0.25">
      <c r="A1596" s="11" t="s">
        <v>1611</v>
      </c>
      <c r="B1596" s="12" t="s">
        <v>22</v>
      </c>
      <c r="C1596" s="12">
        <v>485</v>
      </c>
      <c r="D1596" s="12">
        <v>0.65200000000000002</v>
      </c>
      <c r="E1596" s="12">
        <v>0.66100000000000003</v>
      </c>
      <c r="F1596" s="12">
        <v>0.52900000000000003</v>
      </c>
      <c r="G1596" s="12">
        <v>27359.35</v>
      </c>
      <c r="H1596" s="13">
        <v>3</v>
      </c>
    </row>
    <row r="1597" spans="1:8" x14ac:dyDescent="0.25">
      <c r="A1597" s="8" t="s">
        <v>1612</v>
      </c>
      <c r="B1597" s="9" t="s">
        <v>31</v>
      </c>
      <c r="C1597" s="9">
        <v>769</v>
      </c>
      <c r="D1597" s="9">
        <v>0.623</v>
      </c>
      <c r="E1597" s="9">
        <v>0.53300000000000003</v>
      </c>
      <c r="F1597" s="9">
        <v>0.59799999999999998</v>
      </c>
      <c r="G1597" s="9">
        <v>6351.38</v>
      </c>
      <c r="H1597" s="10">
        <v>42</v>
      </c>
    </row>
    <row r="1598" spans="1:8" x14ac:dyDescent="0.25">
      <c r="A1598" s="11" t="s">
        <v>1613</v>
      </c>
      <c r="B1598" s="12" t="s">
        <v>33</v>
      </c>
      <c r="C1598" s="12">
        <v>6741</v>
      </c>
      <c r="D1598" s="12">
        <v>0.68400000000000005</v>
      </c>
      <c r="E1598" s="12">
        <v>0.66400000000000003</v>
      </c>
      <c r="F1598" s="12">
        <v>0.56699999999999995</v>
      </c>
      <c r="G1598" s="12">
        <v>7501.44</v>
      </c>
      <c r="H1598" s="13">
        <v>82</v>
      </c>
    </row>
    <row r="1599" spans="1:8" x14ac:dyDescent="0.25">
      <c r="A1599" s="8" t="s">
        <v>1614</v>
      </c>
      <c r="B1599" s="9" t="s">
        <v>111</v>
      </c>
      <c r="C1599" s="9">
        <v>1220</v>
      </c>
      <c r="D1599" s="9">
        <v>0.68400000000000005</v>
      </c>
      <c r="E1599" s="9">
        <v>0.67500000000000004</v>
      </c>
      <c r="F1599" s="9">
        <v>0.57899999999999996</v>
      </c>
      <c r="G1599" s="9">
        <v>33388.9</v>
      </c>
      <c r="H1599" s="10">
        <v>8</v>
      </c>
    </row>
    <row r="1600" spans="1:8" x14ac:dyDescent="0.25">
      <c r="A1600" s="11" t="s">
        <v>1615</v>
      </c>
      <c r="B1600" s="12" t="s">
        <v>14</v>
      </c>
      <c r="C1600" s="12">
        <v>1340</v>
      </c>
      <c r="D1600" s="12">
        <v>0.63700000000000001</v>
      </c>
      <c r="E1600" s="12">
        <v>0.66200000000000003</v>
      </c>
      <c r="F1600" s="12">
        <v>0.48</v>
      </c>
      <c r="G1600" s="12">
        <v>20054.419999999998</v>
      </c>
      <c r="H1600" s="13">
        <v>5</v>
      </c>
    </row>
    <row r="1601" spans="1:8" x14ac:dyDescent="0.25">
      <c r="A1601" s="8" t="s">
        <v>1616</v>
      </c>
      <c r="B1601" s="9" t="s">
        <v>16</v>
      </c>
      <c r="C1601" s="9">
        <v>410</v>
      </c>
      <c r="D1601" s="9">
        <v>0.69</v>
      </c>
      <c r="E1601" s="9">
        <v>0.66800000000000004</v>
      </c>
      <c r="F1601" s="9">
        <v>0.58899999999999997</v>
      </c>
      <c r="G1601" s="9">
        <v>8350.64</v>
      </c>
      <c r="H1601" s="10">
        <v>3</v>
      </c>
    </row>
    <row r="1602" spans="1:8" x14ac:dyDescent="0.25">
      <c r="A1602" s="11" t="s">
        <v>1617</v>
      </c>
      <c r="B1602" s="12" t="s">
        <v>87</v>
      </c>
      <c r="C1602" s="12">
        <v>703</v>
      </c>
      <c r="D1602" s="12">
        <v>0.60199999999999998</v>
      </c>
      <c r="E1602" s="12">
        <v>0.56999999999999995</v>
      </c>
      <c r="F1602" s="12">
        <v>0.51500000000000001</v>
      </c>
      <c r="G1602" s="12">
        <v>10561.69</v>
      </c>
      <c r="H1602" s="13">
        <v>1</v>
      </c>
    </row>
    <row r="1603" spans="1:8" x14ac:dyDescent="0.25">
      <c r="A1603" s="8" t="s">
        <v>1618</v>
      </c>
      <c r="B1603" s="9" t="s">
        <v>49</v>
      </c>
      <c r="C1603" s="9">
        <v>1266</v>
      </c>
      <c r="D1603" s="9">
        <v>0.59399999999999997</v>
      </c>
      <c r="E1603" s="9">
        <v>0.629</v>
      </c>
      <c r="F1603" s="9">
        <v>0.45100000000000001</v>
      </c>
      <c r="G1603" s="9">
        <v>10167.629999999999</v>
      </c>
      <c r="H1603" s="10">
        <v>33</v>
      </c>
    </row>
    <row r="1604" spans="1:8" x14ac:dyDescent="0.25">
      <c r="A1604" s="11" t="s">
        <v>1619</v>
      </c>
      <c r="B1604" s="12" t="s">
        <v>7</v>
      </c>
      <c r="C1604" s="12">
        <v>218</v>
      </c>
      <c r="D1604" s="12">
        <v>0.754</v>
      </c>
      <c r="E1604" s="12">
        <v>0.72299999999999998</v>
      </c>
      <c r="F1604" s="12">
        <v>0.68500000000000005</v>
      </c>
      <c r="G1604" s="12">
        <v>42757.16</v>
      </c>
      <c r="H1604" s="13">
        <v>2</v>
      </c>
    </row>
    <row r="1605" spans="1:8" x14ac:dyDescent="0.25">
      <c r="A1605" s="8" t="s">
        <v>1620</v>
      </c>
      <c r="B1605" s="9" t="s">
        <v>7</v>
      </c>
      <c r="C1605" s="9">
        <v>287</v>
      </c>
      <c r="D1605" s="9">
        <v>0.73</v>
      </c>
      <c r="E1605" s="9">
        <v>0.72</v>
      </c>
      <c r="F1605" s="9">
        <v>0.64500000000000002</v>
      </c>
      <c r="G1605" s="9">
        <v>23550.52</v>
      </c>
      <c r="H1605" s="10">
        <v>9</v>
      </c>
    </row>
    <row r="1606" spans="1:8" x14ac:dyDescent="0.25">
      <c r="A1606" s="11" t="s">
        <v>1621</v>
      </c>
      <c r="B1606" s="12" t="s">
        <v>24</v>
      </c>
      <c r="C1606" s="12">
        <v>524</v>
      </c>
      <c r="D1606" s="12">
        <v>0.63200000000000001</v>
      </c>
      <c r="E1606" s="12">
        <v>0.56599999999999995</v>
      </c>
      <c r="F1606" s="12">
        <v>0.56399999999999995</v>
      </c>
      <c r="G1606" s="12">
        <v>10397.23</v>
      </c>
      <c r="H1606" s="13">
        <v>12</v>
      </c>
    </row>
    <row r="1607" spans="1:8" x14ac:dyDescent="0.25">
      <c r="A1607" s="8" t="s">
        <v>1622</v>
      </c>
      <c r="B1607" s="9" t="s">
        <v>16</v>
      </c>
      <c r="C1607" s="9">
        <v>356</v>
      </c>
      <c r="D1607" s="9">
        <v>0.71799999999999997</v>
      </c>
      <c r="E1607" s="9">
        <v>0.69899999999999995</v>
      </c>
      <c r="F1607" s="9">
        <v>0.60699999999999998</v>
      </c>
      <c r="G1607" s="9">
        <v>11158.37</v>
      </c>
      <c r="H1607" s="10">
        <v>5</v>
      </c>
    </row>
    <row r="1608" spans="1:8" x14ac:dyDescent="0.25">
      <c r="A1608" s="11" t="s">
        <v>1623</v>
      </c>
      <c r="B1608" s="12" t="s">
        <v>87</v>
      </c>
      <c r="C1608" s="12">
        <v>958</v>
      </c>
      <c r="D1608" s="12">
        <v>0.56100000000000005</v>
      </c>
      <c r="E1608" s="12">
        <v>0.52</v>
      </c>
      <c r="F1608" s="12">
        <v>0.45600000000000002</v>
      </c>
      <c r="G1608" s="12">
        <v>6291.51</v>
      </c>
      <c r="H1608" s="13">
        <v>0</v>
      </c>
    </row>
    <row r="1609" spans="1:8" x14ac:dyDescent="0.25">
      <c r="A1609" s="8" t="s">
        <v>1624</v>
      </c>
      <c r="B1609" s="9" t="s">
        <v>148</v>
      </c>
      <c r="C1609" s="9">
        <v>1799</v>
      </c>
      <c r="D1609" s="9">
        <v>0.71</v>
      </c>
      <c r="E1609" s="9">
        <v>0.72599999999999998</v>
      </c>
      <c r="F1609" s="9">
        <v>0.61299999999999999</v>
      </c>
      <c r="G1609" s="9">
        <v>26493.58</v>
      </c>
      <c r="H1609" s="10">
        <v>23</v>
      </c>
    </row>
    <row r="1610" spans="1:8" x14ac:dyDescent="0.25">
      <c r="A1610" s="11" t="s">
        <v>1625</v>
      </c>
      <c r="B1610" s="12" t="s">
        <v>22</v>
      </c>
      <c r="C1610" s="12">
        <v>289</v>
      </c>
      <c r="D1610" s="12">
        <v>0.71</v>
      </c>
      <c r="E1610" s="12">
        <v>0.68100000000000005</v>
      </c>
      <c r="F1610" s="12">
        <v>0.63300000000000001</v>
      </c>
      <c r="G1610" s="12">
        <v>32354.87</v>
      </c>
      <c r="H1610" s="13">
        <v>12</v>
      </c>
    </row>
    <row r="1611" spans="1:8" x14ac:dyDescent="0.25">
      <c r="A1611" s="8" t="s">
        <v>1626</v>
      </c>
      <c r="B1611" s="9" t="s">
        <v>33</v>
      </c>
      <c r="C1611" s="9">
        <v>547</v>
      </c>
      <c r="D1611" s="9">
        <v>0.68799999999999994</v>
      </c>
      <c r="E1611" s="9">
        <v>0.68500000000000005</v>
      </c>
      <c r="F1611" s="9">
        <v>0.56499999999999995</v>
      </c>
      <c r="G1611" s="9">
        <v>15917.97</v>
      </c>
      <c r="H1611" s="10">
        <v>8</v>
      </c>
    </row>
    <row r="1612" spans="1:8" x14ac:dyDescent="0.25">
      <c r="A1612" s="11" t="s">
        <v>1627</v>
      </c>
      <c r="B1612" s="12" t="s">
        <v>22</v>
      </c>
      <c r="C1612" s="12">
        <v>198</v>
      </c>
      <c r="D1612" s="12">
        <v>0.73099999999999998</v>
      </c>
      <c r="E1612" s="12">
        <v>0.67900000000000005</v>
      </c>
      <c r="F1612" s="12">
        <v>0.67400000000000004</v>
      </c>
      <c r="G1612" s="12">
        <v>20905.580000000002</v>
      </c>
      <c r="H1612" s="13">
        <v>2</v>
      </c>
    </row>
    <row r="1613" spans="1:8" x14ac:dyDescent="0.25">
      <c r="A1613" s="8" t="s">
        <v>1628</v>
      </c>
      <c r="B1613" s="9" t="s">
        <v>31</v>
      </c>
      <c r="C1613" s="9">
        <v>867</v>
      </c>
      <c r="D1613" s="9">
        <v>0.60499999999999998</v>
      </c>
      <c r="E1613" s="9">
        <v>0.55200000000000005</v>
      </c>
      <c r="F1613" s="9">
        <v>0.52600000000000002</v>
      </c>
      <c r="G1613" s="9">
        <v>6288.36</v>
      </c>
      <c r="H1613" s="10">
        <v>27</v>
      </c>
    </row>
    <row r="1614" spans="1:8" x14ac:dyDescent="0.25">
      <c r="A1614" s="11" t="s">
        <v>1629</v>
      </c>
      <c r="B1614" s="12" t="s">
        <v>7</v>
      </c>
      <c r="C1614" s="12">
        <v>1049</v>
      </c>
      <c r="D1614" s="12">
        <v>0.66700000000000004</v>
      </c>
      <c r="E1614" s="12">
        <v>0.64200000000000002</v>
      </c>
      <c r="F1614" s="12">
        <v>0.57799999999999996</v>
      </c>
      <c r="G1614" s="12">
        <v>19528.740000000002</v>
      </c>
      <c r="H1614" s="13">
        <v>4</v>
      </c>
    </row>
    <row r="1615" spans="1:8" x14ac:dyDescent="0.25">
      <c r="A1615" s="8" t="s">
        <v>1630</v>
      </c>
      <c r="B1615" s="9" t="s">
        <v>24</v>
      </c>
      <c r="C1615" s="9">
        <v>242</v>
      </c>
      <c r="D1615" s="9">
        <v>0.54400000000000004</v>
      </c>
      <c r="E1615" s="9">
        <v>0.53300000000000003</v>
      </c>
      <c r="F1615" s="9">
        <v>0.4</v>
      </c>
      <c r="G1615" s="9">
        <v>9164.8700000000008</v>
      </c>
      <c r="H1615" s="10">
        <v>25</v>
      </c>
    </row>
    <row r="1616" spans="1:8" x14ac:dyDescent="0.25">
      <c r="A1616" s="11" t="s">
        <v>1631</v>
      </c>
      <c r="B1616" s="12" t="s">
        <v>7</v>
      </c>
      <c r="C1616" s="12">
        <v>342</v>
      </c>
      <c r="D1616" s="12">
        <v>0.73599999999999999</v>
      </c>
      <c r="E1616" s="12">
        <v>0.7</v>
      </c>
      <c r="F1616" s="12">
        <v>0.7</v>
      </c>
      <c r="G1616" s="12">
        <v>30175.51</v>
      </c>
      <c r="H1616" s="13">
        <v>4</v>
      </c>
    </row>
    <row r="1617" spans="1:8" x14ac:dyDescent="0.25">
      <c r="A1617" s="8" t="s">
        <v>1632</v>
      </c>
      <c r="B1617" s="9" t="s">
        <v>16</v>
      </c>
      <c r="C1617" s="9">
        <v>128</v>
      </c>
      <c r="D1617" s="9">
        <v>0.63700000000000001</v>
      </c>
      <c r="E1617" s="9">
        <v>0.66900000000000004</v>
      </c>
      <c r="F1617" s="9">
        <v>0.46400000000000002</v>
      </c>
      <c r="G1617" s="9">
        <v>12552.7</v>
      </c>
      <c r="H1617" s="10">
        <v>3</v>
      </c>
    </row>
    <row r="1618" spans="1:8" x14ac:dyDescent="0.25">
      <c r="A1618" s="11" t="s">
        <v>1633</v>
      </c>
      <c r="B1618" s="12" t="s">
        <v>16</v>
      </c>
      <c r="C1618" s="12">
        <v>350</v>
      </c>
      <c r="D1618" s="12">
        <v>0.56000000000000005</v>
      </c>
      <c r="E1618" s="12">
        <v>0.56599999999999995</v>
      </c>
      <c r="F1618" s="12">
        <v>0.38900000000000001</v>
      </c>
      <c r="G1618" s="12">
        <v>8255.52</v>
      </c>
      <c r="H1618" s="13">
        <v>9</v>
      </c>
    </row>
    <row r="1619" spans="1:8" x14ac:dyDescent="0.25">
      <c r="A1619" s="8" t="s">
        <v>1634</v>
      </c>
      <c r="B1619" s="9" t="s">
        <v>49</v>
      </c>
      <c r="C1619" s="9">
        <v>4146</v>
      </c>
      <c r="D1619" s="9">
        <v>0.57999999999999996</v>
      </c>
      <c r="E1619" s="9">
        <v>0.53800000000000003</v>
      </c>
      <c r="F1619" s="9">
        <v>0.47399999999999998</v>
      </c>
      <c r="G1619" s="9">
        <v>8576.6200000000008</v>
      </c>
      <c r="H1619" s="10">
        <v>131</v>
      </c>
    </row>
    <row r="1620" spans="1:8" x14ac:dyDescent="0.25">
      <c r="A1620" s="11" t="s">
        <v>1635</v>
      </c>
      <c r="B1620" s="12" t="s">
        <v>64</v>
      </c>
      <c r="C1620" s="12">
        <v>505</v>
      </c>
      <c r="D1620" s="12">
        <v>0.71</v>
      </c>
      <c r="E1620" s="12">
        <v>0.72199999999999998</v>
      </c>
      <c r="F1620" s="12">
        <v>0.60399999999999998</v>
      </c>
      <c r="G1620" s="12">
        <v>18035.849999999999</v>
      </c>
      <c r="H1620" s="13">
        <v>21</v>
      </c>
    </row>
    <row r="1621" spans="1:8" x14ac:dyDescent="0.25">
      <c r="A1621" s="8" t="s">
        <v>1636</v>
      </c>
      <c r="B1621" s="9" t="s">
        <v>24</v>
      </c>
      <c r="C1621" s="9">
        <v>237</v>
      </c>
      <c r="D1621" s="9">
        <v>0.54700000000000004</v>
      </c>
      <c r="E1621" s="9">
        <v>0.53100000000000003</v>
      </c>
      <c r="F1621" s="9">
        <v>0.40400000000000003</v>
      </c>
      <c r="G1621" s="9">
        <v>9083.5499999999993</v>
      </c>
      <c r="H1621" s="10">
        <v>28</v>
      </c>
    </row>
    <row r="1622" spans="1:8" x14ac:dyDescent="0.25">
      <c r="A1622" s="11" t="s">
        <v>1637</v>
      </c>
      <c r="B1622" s="12" t="s">
        <v>87</v>
      </c>
      <c r="C1622" s="12">
        <v>1316</v>
      </c>
      <c r="D1622" s="12">
        <v>0.59899999999999998</v>
      </c>
      <c r="E1622" s="12">
        <v>0.58299999999999996</v>
      </c>
      <c r="F1622" s="12">
        <v>0.51</v>
      </c>
      <c r="G1622" s="12">
        <v>8919.39</v>
      </c>
      <c r="H1622" s="13">
        <v>38</v>
      </c>
    </row>
    <row r="1623" spans="1:8" x14ac:dyDescent="0.25">
      <c r="A1623" s="8" t="s">
        <v>1638</v>
      </c>
      <c r="B1623" s="9" t="s">
        <v>7</v>
      </c>
      <c r="C1623" s="9">
        <v>364</v>
      </c>
      <c r="D1623" s="9">
        <v>0.68</v>
      </c>
      <c r="E1623" s="9">
        <v>0.64700000000000002</v>
      </c>
      <c r="F1623" s="9">
        <v>0.57799999999999996</v>
      </c>
      <c r="G1623" s="9">
        <v>18043.86</v>
      </c>
      <c r="H1623" s="10">
        <v>8</v>
      </c>
    </row>
    <row r="1624" spans="1:8" x14ac:dyDescent="0.25">
      <c r="A1624" s="11" t="s">
        <v>1639</v>
      </c>
      <c r="B1624" s="12" t="s">
        <v>7</v>
      </c>
      <c r="C1624" s="12">
        <v>414</v>
      </c>
      <c r="D1624" s="12">
        <v>0.73</v>
      </c>
      <c r="E1624" s="12">
        <v>0.71399999999999997</v>
      </c>
      <c r="F1624" s="12">
        <v>0.67400000000000004</v>
      </c>
      <c r="G1624" s="12">
        <v>14085.49</v>
      </c>
      <c r="H1624" s="13">
        <v>4</v>
      </c>
    </row>
    <row r="1625" spans="1:8" x14ac:dyDescent="0.25">
      <c r="A1625" s="8" t="s">
        <v>1640</v>
      </c>
      <c r="B1625" s="9" t="s">
        <v>7</v>
      </c>
      <c r="C1625" s="9">
        <v>209</v>
      </c>
      <c r="D1625" s="9">
        <v>0.64</v>
      </c>
      <c r="E1625" s="9">
        <v>0.625</v>
      </c>
      <c r="F1625" s="9">
        <v>0.53200000000000003</v>
      </c>
      <c r="G1625" s="9">
        <v>10286.620000000001</v>
      </c>
      <c r="H1625" s="10">
        <v>0</v>
      </c>
    </row>
    <row r="1626" spans="1:8" x14ac:dyDescent="0.25">
      <c r="A1626" s="11" t="s">
        <v>1641</v>
      </c>
      <c r="B1626" s="12" t="s">
        <v>29</v>
      </c>
      <c r="C1626" s="12">
        <v>1049</v>
      </c>
      <c r="D1626" s="12">
        <v>0.71799999999999997</v>
      </c>
      <c r="E1626" s="12">
        <v>0.71399999999999997</v>
      </c>
      <c r="F1626" s="12">
        <v>0.625</v>
      </c>
      <c r="G1626" s="12">
        <v>104092.58</v>
      </c>
      <c r="H1626" s="13">
        <v>16</v>
      </c>
    </row>
    <row r="1627" spans="1:8" x14ac:dyDescent="0.25">
      <c r="A1627" s="8" t="s">
        <v>909</v>
      </c>
      <c r="B1627" s="9" t="s">
        <v>87</v>
      </c>
      <c r="C1627" s="9">
        <v>1951</v>
      </c>
      <c r="D1627" s="9">
        <v>0.61799999999999999</v>
      </c>
      <c r="E1627" s="9">
        <v>0.56699999999999995</v>
      </c>
      <c r="F1627" s="9">
        <v>0.54800000000000004</v>
      </c>
      <c r="G1627" s="9">
        <v>7803.02</v>
      </c>
      <c r="H1627" s="10">
        <v>7</v>
      </c>
    </row>
    <row r="1628" spans="1:8" x14ac:dyDescent="0.25">
      <c r="A1628" s="11" t="s">
        <v>1642</v>
      </c>
      <c r="B1628" s="12" t="s">
        <v>87</v>
      </c>
      <c r="C1628" s="12">
        <v>2366</v>
      </c>
      <c r="D1628" s="12">
        <v>0.59499999999999997</v>
      </c>
      <c r="E1628" s="12">
        <v>0.55900000000000005</v>
      </c>
      <c r="F1628" s="12">
        <v>0.505</v>
      </c>
      <c r="G1628" s="12">
        <v>7489.46</v>
      </c>
      <c r="H1628" s="13">
        <v>11</v>
      </c>
    </row>
    <row r="1629" spans="1:8" x14ac:dyDescent="0.25">
      <c r="A1629" s="8" t="s">
        <v>1643</v>
      </c>
      <c r="B1629" s="9" t="s">
        <v>7</v>
      </c>
      <c r="C1629" s="9">
        <v>527</v>
      </c>
      <c r="D1629" s="9">
        <v>0.71499999999999997</v>
      </c>
      <c r="E1629" s="9">
        <v>0.70199999999999996</v>
      </c>
      <c r="F1629" s="9">
        <v>0.64600000000000002</v>
      </c>
      <c r="G1629" s="9">
        <v>13293.3</v>
      </c>
      <c r="H1629" s="10">
        <v>7</v>
      </c>
    </row>
    <row r="1630" spans="1:8" x14ac:dyDescent="0.25">
      <c r="A1630" s="11" t="s">
        <v>1348</v>
      </c>
      <c r="B1630" s="12" t="s">
        <v>87</v>
      </c>
      <c r="C1630" s="12">
        <v>1051</v>
      </c>
      <c r="D1630" s="12">
        <v>0.60899999999999999</v>
      </c>
      <c r="E1630" s="12">
        <v>0.55300000000000005</v>
      </c>
      <c r="F1630" s="12">
        <v>0.55100000000000005</v>
      </c>
      <c r="G1630" s="12">
        <v>7324.76</v>
      </c>
      <c r="H1630" s="13">
        <v>4</v>
      </c>
    </row>
    <row r="1631" spans="1:8" x14ac:dyDescent="0.25">
      <c r="A1631" s="8" t="s">
        <v>1644</v>
      </c>
      <c r="B1631" s="9" t="s">
        <v>7</v>
      </c>
      <c r="C1631" s="9">
        <v>75</v>
      </c>
      <c r="D1631" s="9">
        <v>0.77200000000000002</v>
      </c>
      <c r="E1631" s="9">
        <v>0.73099999999999998</v>
      </c>
      <c r="F1631" s="9">
        <v>0.77300000000000002</v>
      </c>
      <c r="G1631" s="9">
        <v>31663.66</v>
      </c>
      <c r="H1631" s="10">
        <v>1</v>
      </c>
    </row>
    <row r="1632" spans="1:8" x14ac:dyDescent="0.25">
      <c r="A1632" s="11" t="s">
        <v>1645</v>
      </c>
      <c r="B1632" s="12" t="s">
        <v>16</v>
      </c>
      <c r="C1632" s="12">
        <v>716</v>
      </c>
      <c r="D1632" s="12">
        <v>0.72</v>
      </c>
      <c r="E1632" s="12">
        <v>0.72299999999999998</v>
      </c>
      <c r="F1632" s="12">
        <v>0.63</v>
      </c>
      <c r="G1632" s="12">
        <v>23429.57</v>
      </c>
      <c r="H1632" s="13">
        <v>12</v>
      </c>
    </row>
    <row r="1633" spans="1:8" x14ac:dyDescent="0.25">
      <c r="A1633" s="8" t="s">
        <v>1646</v>
      </c>
      <c r="B1633" s="9" t="s">
        <v>16</v>
      </c>
      <c r="C1633" s="9">
        <v>412</v>
      </c>
      <c r="D1633" s="9">
        <v>0.70299999999999996</v>
      </c>
      <c r="E1633" s="9">
        <v>0.71099999999999997</v>
      </c>
      <c r="F1633" s="9">
        <v>0.57899999999999996</v>
      </c>
      <c r="G1633" s="9">
        <v>15053.81</v>
      </c>
      <c r="H1633" s="10">
        <v>9</v>
      </c>
    </row>
    <row r="1634" spans="1:8" x14ac:dyDescent="0.25">
      <c r="A1634" s="11" t="s">
        <v>1647</v>
      </c>
      <c r="B1634" s="12" t="s">
        <v>7</v>
      </c>
      <c r="C1634" s="12">
        <v>172</v>
      </c>
      <c r="D1634" s="12">
        <v>0.73799999999999999</v>
      </c>
      <c r="E1634" s="12">
        <v>0.70399999999999996</v>
      </c>
      <c r="F1634" s="12">
        <v>0.69</v>
      </c>
      <c r="G1634" s="12">
        <v>18210.89</v>
      </c>
      <c r="H1634" s="13">
        <v>5</v>
      </c>
    </row>
    <row r="1635" spans="1:8" x14ac:dyDescent="0.25">
      <c r="A1635" s="8" t="s">
        <v>1648</v>
      </c>
      <c r="B1635" s="9" t="s">
        <v>16</v>
      </c>
      <c r="C1635" s="9">
        <v>815</v>
      </c>
      <c r="D1635" s="9">
        <v>0.63400000000000001</v>
      </c>
      <c r="E1635" s="9">
        <v>0.61599999999999999</v>
      </c>
      <c r="F1635" s="9">
        <v>0.52700000000000002</v>
      </c>
      <c r="G1635" s="9">
        <v>11018.53</v>
      </c>
      <c r="H1635" s="10">
        <v>19</v>
      </c>
    </row>
    <row r="1636" spans="1:8" x14ac:dyDescent="0.25">
      <c r="A1636" s="11" t="s">
        <v>1649</v>
      </c>
      <c r="B1636" s="12" t="s">
        <v>82</v>
      </c>
      <c r="C1636" s="12">
        <v>1258</v>
      </c>
      <c r="D1636" s="12">
        <v>0.628</v>
      </c>
      <c r="E1636" s="12">
        <v>0.625</v>
      </c>
      <c r="F1636" s="12">
        <v>0.55800000000000005</v>
      </c>
      <c r="G1636" s="12">
        <v>13599.64</v>
      </c>
      <c r="H1636" s="13">
        <v>33</v>
      </c>
    </row>
    <row r="1637" spans="1:8" x14ac:dyDescent="0.25">
      <c r="A1637" s="8" t="s">
        <v>1650</v>
      </c>
      <c r="B1637" s="9" t="s">
        <v>10</v>
      </c>
      <c r="C1637" s="9">
        <v>237</v>
      </c>
      <c r="D1637" s="9">
        <v>0.65</v>
      </c>
      <c r="E1637" s="9">
        <v>0.63800000000000001</v>
      </c>
      <c r="F1637" s="9">
        <v>0.53600000000000003</v>
      </c>
      <c r="G1637" s="9">
        <v>20795.509999999998</v>
      </c>
      <c r="H1637" s="10">
        <v>6</v>
      </c>
    </row>
    <row r="1638" spans="1:8" x14ac:dyDescent="0.25">
      <c r="A1638" s="11" t="s">
        <v>1651</v>
      </c>
      <c r="B1638" s="12" t="s">
        <v>22</v>
      </c>
      <c r="C1638" s="12">
        <v>426</v>
      </c>
      <c r="D1638" s="12">
        <v>0.73199999999999998</v>
      </c>
      <c r="E1638" s="12">
        <v>0.73199999999999998</v>
      </c>
      <c r="F1638" s="12">
        <v>0.65900000000000003</v>
      </c>
      <c r="G1638" s="12">
        <v>49181.3</v>
      </c>
      <c r="H1638" s="13">
        <v>10</v>
      </c>
    </row>
    <row r="1639" spans="1:8" x14ac:dyDescent="0.25">
      <c r="A1639" s="8" t="s">
        <v>1652</v>
      </c>
      <c r="B1639" s="9" t="s">
        <v>29</v>
      </c>
      <c r="C1639" s="9">
        <v>472</v>
      </c>
      <c r="D1639" s="9">
        <v>0.70099999999999996</v>
      </c>
      <c r="E1639" s="9">
        <v>0.7</v>
      </c>
      <c r="F1639" s="9">
        <v>0.60399999999999998</v>
      </c>
      <c r="G1639" s="9">
        <v>25172.86</v>
      </c>
      <c r="H1639" s="10">
        <v>6</v>
      </c>
    </row>
    <row r="1640" spans="1:8" x14ac:dyDescent="0.25">
      <c r="A1640" s="11" t="s">
        <v>1653</v>
      </c>
      <c r="B1640" s="12" t="s">
        <v>53</v>
      </c>
      <c r="C1640" s="12">
        <v>718</v>
      </c>
      <c r="D1640" s="12">
        <v>0.65400000000000003</v>
      </c>
      <c r="E1640" s="12">
        <v>0.66</v>
      </c>
      <c r="F1640" s="12">
        <v>0.52300000000000002</v>
      </c>
      <c r="G1640" s="12">
        <v>28051.37</v>
      </c>
      <c r="H1640" s="13">
        <v>18</v>
      </c>
    </row>
    <row r="1641" spans="1:8" x14ac:dyDescent="0.25">
      <c r="A1641" s="8" t="s">
        <v>1654</v>
      </c>
      <c r="B1641" s="9" t="s">
        <v>24</v>
      </c>
      <c r="C1641" s="9">
        <v>530</v>
      </c>
      <c r="D1641" s="9">
        <v>0.55000000000000004</v>
      </c>
      <c r="E1641" s="9">
        <v>0.54600000000000004</v>
      </c>
      <c r="F1641" s="9">
        <v>0.442</v>
      </c>
      <c r="G1641" s="9">
        <v>6210.88</v>
      </c>
      <c r="H1641" s="10">
        <v>2</v>
      </c>
    </row>
    <row r="1642" spans="1:8" x14ac:dyDescent="0.25">
      <c r="A1642" s="11" t="s">
        <v>1655</v>
      </c>
      <c r="B1642" s="12" t="s">
        <v>22</v>
      </c>
      <c r="C1642" s="12">
        <v>429</v>
      </c>
      <c r="D1642" s="12">
        <v>0.68</v>
      </c>
      <c r="E1642" s="12">
        <v>0.66900000000000004</v>
      </c>
      <c r="F1642" s="12">
        <v>0.57799999999999996</v>
      </c>
      <c r="G1642" s="12">
        <v>24675.48</v>
      </c>
      <c r="H1642" s="13">
        <v>6</v>
      </c>
    </row>
    <row r="1643" spans="1:8" x14ac:dyDescent="0.25">
      <c r="A1643" s="8" t="s">
        <v>1656</v>
      </c>
      <c r="B1643" s="9" t="s">
        <v>22</v>
      </c>
      <c r="C1643" s="9">
        <v>1038</v>
      </c>
      <c r="D1643" s="9">
        <v>0.66</v>
      </c>
      <c r="E1643" s="9">
        <v>0.65800000000000003</v>
      </c>
      <c r="F1643" s="9">
        <v>0.54600000000000004</v>
      </c>
      <c r="G1643" s="9">
        <v>23178.86</v>
      </c>
      <c r="H1643" s="10">
        <v>4</v>
      </c>
    </row>
    <row r="1644" spans="1:8" x14ac:dyDescent="0.25">
      <c r="A1644" s="11" t="s">
        <v>1657</v>
      </c>
      <c r="B1644" s="12" t="s">
        <v>16</v>
      </c>
      <c r="C1644" s="12">
        <v>156</v>
      </c>
      <c r="D1644" s="12">
        <v>0.623</v>
      </c>
      <c r="E1644" s="12">
        <v>0.61799999999999999</v>
      </c>
      <c r="F1644" s="12">
        <v>0.49299999999999999</v>
      </c>
      <c r="G1644" s="12">
        <v>7927.26</v>
      </c>
      <c r="H1644" s="13">
        <v>1</v>
      </c>
    </row>
    <row r="1645" spans="1:8" x14ac:dyDescent="0.25">
      <c r="A1645" s="8" t="s">
        <v>1658</v>
      </c>
      <c r="B1645" s="9" t="s">
        <v>59</v>
      </c>
      <c r="C1645" s="9">
        <v>1129</v>
      </c>
      <c r="D1645" s="9">
        <v>0.72799999999999998</v>
      </c>
      <c r="E1645" s="9">
        <v>0.72899999999999998</v>
      </c>
      <c r="F1645" s="9">
        <v>0.61699999999999999</v>
      </c>
      <c r="G1645" s="9">
        <v>23009.19</v>
      </c>
      <c r="H1645" s="10">
        <v>15</v>
      </c>
    </row>
    <row r="1646" spans="1:8" x14ac:dyDescent="0.25">
      <c r="A1646" s="11" t="s">
        <v>1659</v>
      </c>
      <c r="B1646" s="12" t="s">
        <v>33</v>
      </c>
      <c r="C1646" s="12">
        <v>650</v>
      </c>
      <c r="D1646" s="12">
        <v>0.69</v>
      </c>
      <c r="E1646" s="12">
        <v>0.67100000000000004</v>
      </c>
      <c r="F1646" s="12">
        <v>0.57899999999999996</v>
      </c>
      <c r="G1646" s="12">
        <v>15628.4</v>
      </c>
      <c r="H1646" s="13">
        <v>11</v>
      </c>
    </row>
    <row r="1647" spans="1:8" x14ac:dyDescent="0.25">
      <c r="A1647" s="8" t="s">
        <v>1660</v>
      </c>
      <c r="B1647" s="9" t="s">
        <v>16</v>
      </c>
      <c r="C1647" s="9">
        <v>326</v>
      </c>
      <c r="D1647" s="9">
        <v>0.67500000000000004</v>
      </c>
      <c r="E1647" s="9">
        <v>0.68</v>
      </c>
      <c r="F1647" s="9">
        <v>0.53300000000000003</v>
      </c>
      <c r="G1647" s="9">
        <v>17298.5</v>
      </c>
      <c r="H1647" s="10">
        <v>6</v>
      </c>
    </row>
    <row r="1648" spans="1:8" x14ac:dyDescent="0.25">
      <c r="A1648" s="11" t="s">
        <v>1661</v>
      </c>
      <c r="B1648" s="12" t="s">
        <v>16</v>
      </c>
      <c r="C1648" s="12">
        <v>288</v>
      </c>
      <c r="D1648" s="12">
        <v>0.71</v>
      </c>
      <c r="E1648" s="12">
        <v>0.69499999999999995</v>
      </c>
      <c r="F1648" s="12">
        <v>0.61599999999999999</v>
      </c>
      <c r="G1648" s="12">
        <v>43341.63</v>
      </c>
      <c r="H1648" s="13">
        <v>6</v>
      </c>
    </row>
    <row r="1649" spans="1:8" x14ac:dyDescent="0.25">
      <c r="A1649" s="8" t="s">
        <v>1662</v>
      </c>
      <c r="B1649" s="9" t="s">
        <v>33</v>
      </c>
      <c r="C1649" s="9">
        <v>589</v>
      </c>
      <c r="D1649" s="9">
        <v>0.69299999999999995</v>
      </c>
      <c r="E1649" s="9">
        <v>0.70099999999999996</v>
      </c>
      <c r="F1649" s="9">
        <v>0.58799999999999997</v>
      </c>
      <c r="G1649" s="9">
        <v>34636.370000000003</v>
      </c>
      <c r="H1649" s="10">
        <v>9</v>
      </c>
    </row>
    <row r="1650" spans="1:8" x14ac:dyDescent="0.25">
      <c r="A1650" s="11" t="s">
        <v>1663</v>
      </c>
      <c r="B1650" s="12" t="s">
        <v>53</v>
      </c>
      <c r="C1650" s="12">
        <v>1504</v>
      </c>
      <c r="D1650" s="12">
        <v>0.71499999999999997</v>
      </c>
      <c r="E1650" s="12">
        <v>0.72</v>
      </c>
      <c r="F1650" s="12">
        <v>0.59</v>
      </c>
      <c r="G1650" s="12">
        <v>62114.47</v>
      </c>
      <c r="H1650" s="13">
        <v>32</v>
      </c>
    </row>
    <row r="1651" spans="1:8" x14ac:dyDescent="0.25">
      <c r="A1651" s="8" t="s">
        <v>1664</v>
      </c>
      <c r="B1651" s="9" t="s">
        <v>16</v>
      </c>
      <c r="C1651" s="9">
        <v>471</v>
      </c>
      <c r="D1651" s="9">
        <v>0.63300000000000001</v>
      </c>
      <c r="E1651" s="9">
        <v>0.628</v>
      </c>
      <c r="F1651" s="9">
        <v>0.498</v>
      </c>
      <c r="G1651" s="9">
        <v>15684.06</v>
      </c>
      <c r="H1651" s="10">
        <v>2</v>
      </c>
    </row>
    <row r="1652" spans="1:8" x14ac:dyDescent="0.25">
      <c r="A1652" s="11" t="s">
        <v>1665</v>
      </c>
      <c r="B1652" s="12" t="s">
        <v>33</v>
      </c>
      <c r="C1652" s="12">
        <v>620</v>
      </c>
      <c r="D1652" s="12">
        <v>0.7</v>
      </c>
      <c r="E1652" s="12">
        <v>0.70799999999999996</v>
      </c>
      <c r="F1652" s="12">
        <v>0.57999999999999996</v>
      </c>
      <c r="G1652" s="12">
        <v>11896.65</v>
      </c>
      <c r="H1652" s="13">
        <v>5</v>
      </c>
    </row>
    <row r="1653" spans="1:8" x14ac:dyDescent="0.25">
      <c r="A1653" s="8" t="s">
        <v>1666</v>
      </c>
      <c r="B1653" s="9" t="s">
        <v>87</v>
      </c>
      <c r="C1653" s="9">
        <v>1114</v>
      </c>
      <c r="D1653" s="9">
        <v>0.55500000000000005</v>
      </c>
      <c r="E1653" s="9">
        <v>0.49</v>
      </c>
      <c r="F1653" s="9">
        <v>0.45800000000000002</v>
      </c>
      <c r="G1653" s="9">
        <v>6714.31</v>
      </c>
      <c r="H1653" s="10">
        <v>25</v>
      </c>
    </row>
    <row r="1654" spans="1:8" x14ac:dyDescent="0.25">
      <c r="A1654" s="11" t="s">
        <v>1667</v>
      </c>
      <c r="B1654" s="12" t="s">
        <v>31</v>
      </c>
      <c r="C1654" s="12">
        <v>1721</v>
      </c>
      <c r="D1654" s="12">
        <v>0.64</v>
      </c>
      <c r="E1654" s="12">
        <v>0.60799999999999998</v>
      </c>
      <c r="F1654" s="12">
        <v>0.55000000000000004</v>
      </c>
      <c r="G1654" s="12">
        <v>27336.65</v>
      </c>
      <c r="H1654" s="13">
        <v>19</v>
      </c>
    </row>
    <row r="1655" spans="1:8" x14ac:dyDescent="0.25">
      <c r="A1655" s="8" t="s">
        <v>1668</v>
      </c>
      <c r="B1655" s="9" t="s">
        <v>33</v>
      </c>
      <c r="C1655" s="9">
        <v>312</v>
      </c>
      <c r="D1655" s="9">
        <v>0.65900000000000003</v>
      </c>
      <c r="E1655" s="9">
        <v>0.66500000000000004</v>
      </c>
      <c r="F1655" s="9">
        <v>0.52900000000000003</v>
      </c>
      <c r="G1655" s="9">
        <v>23784.36</v>
      </c>
      <c r="H1655" s="10">
        <v>7</v>
      </c>
    </row>
    <row r="1656" spans="1:8" x14ac:dyDescent="0.25">
      <c r="A1656" s="11" t="s">
        <v>1669</v>
      </c>
      <c r="B1656" s="12" t="s">
        <v>7</v>
      </c>
      <c r="C1656" s="12">
        <v>744</v>
      </c>
      <c r="D1656" s="12">
        <v>0.73099999999999998</v>
      </c>
      <c r="E1656" s="12">
        <v>0.68799999999999994</v>
      </c>
      <c r="F1656" s="12">
        <v>0.68600000000000005</v>
      </c>
      <c r="G1656" s="12">
        <v>29524.83</v>
      </c>
      <c r="H1656" s="13">
        <v>2</v>
      </c>
    </row>
    <row r="1657" spans="1:8" x14ac:dyDescent="0.25">
      <c r="A1657" s="8" t="s">
        <v>1670</v>
      </c>
      <c r="B1657" s="9" t="s">
        <v>87</v>
      </c>
      <c r="C1657" s="9">
        <v>1281</v>
      </c>
      <c r="D1657" s="9">
        <v>0.55500000000000005</v>
      </c>
      <c r="E1657" s="9">
        <v>0.54100000000000004</v>
      </c>
      <c r="F1657" s="9">
        <v>0.441</v>
      </c>
      <c r="G1657" s="9">
        <v>6997.9</v>
      </c>
      <c r="H1657" s="10">
        <v>4</v>
      </c>
    </row>
    <row r="1658" spans="1:8" x14ac:dyDescent="0.25">
      <c r="A1658" s="11" t="s">
        <v>1671</v>
      </c>
      <c r="B1658" s="12" t="s">
        <v>33</v>
      </c>
      <c r="C1658" s="12">
        <v>306</v>
      </c>
      <c r="D1658" s="12">
        <v>0.68</v>
      </c>
      <c r="E1658" s="12">
        <v>0.71299999999999997</v>
      </c>
      <c r="F1658" s="12">
        <v>0.55100000000000005</v>
      </c>
      <c r="G1658" s="12">
        <v>52079.49</v>
      </c>
      <c r="H1658" s="13">
        <v>2</v>
      </c>
    </row>
    <row r="1659" spans="1:8" x14ac:dyDescent="0.25">
      <c r="A1659" s="8" t="s">
        <v>1672</v>
      </c>
      <c r="B1659" s="9" t="s">
        <v>16</v>
      </c>
      <c r="C1659" s="9">
        <v>599</v>
      </c>
      <c r="D1659" s="9">
        <v>0.68</v>
      </c>
      <c r="E1659" s="9">
        <v>0.65100000000000002</v>
      </c>
      <c r="F1659" s="9">
        <v>0.57699999999999996</v>
      </c>
      <c r="G1659" s="9">
        <v>17217.97</v>
      </c>
      <c r="H1659" s="10">
        <v>8</v>
      </c>
    </row>
    <row r="1660" spans="1:8" x14ac:dyDescent="0.25">
      <c r="A1660" s="11" t="s">
        <v>1673</v>
      </c>
      <c r="B1660" s="12" t="s">
        <v>59</v>
      </c>
      <c r="C1660" s="12">
        <v>1086</v>
      </c>
      <c r="D1660" s="12">
        <v>0.70599999999999996</v>
      </c>
      <c r="E1660" s="12">
        <v>0.67700000000000005</v>
      </c>
      <c r="F1660" s="12">
        <v>0.63900000000000001</v>
      </c>
      <c r="G1660" s="12">
        <v>47777.57</v>
      </c>
      <c r="H1660" s="13">
        <v>13</v>
      </c>
    </row>
    <row r="1661" spans="1:8" x14ac:dyDescent="0.25">
      <c r="A1661" s="8" t="s">
        <v>1674</v>
      </c>
      <c r="B1661" s="9" t="s">
        <v>31</v>
      </c>
      <c r="C1661" s="9">
        <v>2892</v>
      </c>
      <c r="D1661" s="9">
        <v>0.61199999999999999</v>
      </c>
      <c r="E1661" s="9">
        <v>0.57099999999999995</v>
      </c>
      <c r="F1661" s="9">
        <v>0.52600000000000002</v>
      </c>
      <c r="G1661" s="9">
        <v>8309.69</v>
      </c>
      <c r="H1661" s="10">
        <v>108</v>
      </c>
    </row>
    <row r="1662" spans="1:8" x14ac:dyDescent="0.25">
      <c r="A1662" s="11" t="s">
        <v>1675</v>
      </c>
      <c r="B1662" s="12" t="s">
        <v>33</v>
      </c>
      <c r="C1662" s="12">
        <v>978</v>
      </c>
      <c r="D1662" s="12">
        <v>0.69799999999999995</v>
      </c>
      <c r="E1662" s="12">
        <v>0.69799999999999995</v>
      </c>
      <c r="F1662" s="12">
        <v>0.59799999999999998</v>
      </c>
      <c r="G1662" s="12">
        <v>30667.93</v>
      </c>
      <c r="H1662" s="13">
        <v>20</v>
      </c>
    </row>
    <row r="1663" spans="1:8" x14ac:dyDescent="0.25">
      <c r="A1663" s="8" t="s">
        <v>1676</v>
      </c>
      <c r="B1663" s="9" t="s">
        <v>31</v>
      </c>
      <c r="C1663" s="9">
        <v>1521</v>
      </c>
      <c r="D1663" s="9">
        <v>0.59499999999999997</v>
      </c>
      <c r="E1663" s="9">
        <v>0.56299999999999994</v>
      </c>
      <c r="F1663" s="9">
        <v>0.51700000000000002</v>
      </c>
      <c r="G1663" s="9">
        <v>6966.18</v>
      </c>
      <c r="H1663" s="10">
        <v>5</v>
      </c>
    </row>
    <row r="1664" spans="1:8" x14ac:dyDescent="0.25">
      <c r="A1664" s="11" t="s">
        <v>1677</v>
      </c>
      <c r="B1664" s="12" t="s">
        <v>10</v>
      </c>
      <c r="C1664" s="12">
        <v>555</v>
      </c>
      <c r="D1664" s="12">
        <v>0.73</v>
      </c>
      <c r="E1664" s="12">
        <v>0.70699999999999996</v>
      </c>
      <c r="F1664" s="12">
        <v>0.68300000000000005</v>
      </c>
      <c r="G1664" s="12">
        <v>16767.72</v>
      </c>
      <c r="H1664" s="13">
        <v>9</v>
      </c>
    </row>
    <row r="1665" spans="1:8" x14ac:dyDescent="0.25">
      <c r="A1665" s="8" t="s">
        <v>1678</v>
      </c>
      <c r="B1665" s="9" t="s">
        <v>59</v>
      </c>
      <c r="C1665" s="9">
        <v>662</v>
      </c>
      <c r="D1665" s="9">
        <v>0.73799999999999999</v>
      </c>
      <c r="E1665" s="9">
        <v>0.73199999999999998</v>
      </c>
      <c r="F1665" s="9">
        <v>0.66500000000000004</v>
      </c>
      <c r="G1665" s="9">
        <v>34043.589999999997</v>
      </c>
      <c r="H1665" s="10">
        <v>24</v>
      </c>
    </row>
    <row r="1666" spans="1:8" x14ac:dyDescent="0.25">
      <c r="A1666" s="11" t="s">
        <v>1679</v>
      </c>
      <c r="B1666" s="12" t="s">
        <v>14</v>
      </c>
      <c r="C1666" s="12">
        <v>731</v>
      </c>
      <c r="D1666" s="12">
        <v>0.76500000000000001</v>
      </c>
      <c r="E1666" s="12">
        <v>0.78600000000000003</v>
      </c>
      <c r="F1666" s="12">
        <v>0.67100000000000004</v>
      </c>
      <c r="G1666" s="12">
        <v>47580.93</v>
      </c>
      <c r="H1666" s="13">
        <v>26</v>
      </c>
    </row>
    <row r="1667" spans="1:8" x14ac:dyDescent="0.25">
      <c r="A1667" s="8" t="s">
        <v>1680</v>
      </c>
      <c r="B1667" s="9" t="s">
        <v>16</v>
      </c>
      <c r="C1667" s="9">
        <v>237</v>
      </c>
      <c r="D1667" s="9">
        <v>0.63700000000000001</v>
      </c>
      <c r="E1667" s="9">
        <v>0.63200000000000001</v>
      </c>
      <c r="F1667" s="9">
        <v>0.497</v>
      </c>
      <c r="G1667" s="9">
        <v>9303.86</v>
      </c>
      <c r="H1667" s="10">
        <v>3</v>
      </c>
    </row>
    <row r="1668" spans="1:8" x14ac:dyDescent="0.25">
      <c r="A1668" s="11" t="s">
        <v>1681</v>
      </c>
      <c r="B1668" s="12" t="s">
        <v>72</v>
      </c>
      <c r="C1668" s="12">
        <v>917</v>
      </c>
      <c r="D1668" s="12">
        <v>0.62</v>
      </c>
      <c r="E1668" s="12">
        <v>0.59499999999999997</v>
      </c>
      <c r="F1668" s="12">
        <v>0.51200000000000001</v>
      </c>
      <c r="G1668" s="12">
        <v>8659.2900000000009</v>
      </c>
      <c r="H1668" s="13">
        <v>20</v>
      </c>
    </row>
    <row r="1669" spans="1:8" x14ac:dyDescent="0.25">
      <c r="A1669" s="8" t="s">
        <v>1682</v>
      </c>
      <c r="B1669" s="9" t="s">
        <v>7</v>
      </c>
      <c r="C1669" s="9">
        <v>149</v>
      </c>
      <c r="D1669" s="9">
        <v>0.73</v>
      </c>
      <c r="E1669" s="9">
        <v>0.71</v>
      </c>
      <c r="F1669" s="9">
        <v>0.64800000000000002</v>
      </c>
      <c r="G1669" s="9">
        <v>23911.98</v>
      </c>
      <c r="H1669" s="10">
        <v>3</v>
      </c>
    </row>
    <row r="1670" spans="1:8" x14ac:dyDescent="0.25">
      <c r="A1670" s="11" t="s">
        <v>1683</v>
      </c>
      <c r="B1670" s="12" t="s">
        <v>7</v>
      </c>
      <c r="C1670" s="12">
        <v>248</v>
      </c>
      <c r="D1670" s="12">
        <v>0.77</v>
      </c>
      <c r="E1670" s="12">
        <v>0.71699999999999997</v>
      </c>
      <c r="F1670" s="12">
        <v>0.76100000000000001</v>
      </c>
      <c r="G1670" s="12">
        <v>15119.42</v>
      </c>
      <c r="H1670" s="13">
        <v>1</v>
      </c>
    </row>
    <row r="1671" spans="1:8" x14ac:dyDescent="0.25">
      <c r="A1671" s="8" t="s">
        <v>1684</v>
      </c>
      <c r="B1671" s="9" t="s">
        <v>16</v>
      </c>
      <c r="C1671" s="9">
        <v>232</v>
      </c>
      <c r="D1671" s="9">
        <v>0.68</v>
      </c>
      <c r="E1671" s="9">
        <v>0.70299999999999996</v>
      </c>
      <c r="F1671" s="9">
        <v>0.53200000000000003</v>
      </c>
      <c r="G1671" s="9">
        <v>26875.34</v>
      </c>
      <c r="H1671" s="10">
        <v>4</v>
      </c>
    </row>
    <row r="1672" spans="1:8" x14ac:dyDescent="0.25">
      <c r="A1672" s="11" t="s">
        <v>1685</v>
      </c>
      <c r="B1672" s="12" t="s">
        <v>24</v>
      </c>
      <c r="C1672" s="12">
        <v>1011</v>
      </c>
      <c r="D1672" s="12">
        <v>0.61799999999999999</v>
      </c>
      <c r="E1672" s="12">
        <v>0.57599999999999996</v>
      </c>
      <c r="F1672" s="12">
        <v>0.53600000000000003</v>
      </c>
      <c r="G1672" s="12">
        <v>38416.21</v>
      </c>
      <c r="H1672" s="13">
        <v>21</v>
      </c>
    </row>
    <row r="1673" spans="1:8" x14ac:dyDescent="0.25">
      <c r="A1673" s="8" t="s">
        <v>1686</v>
      </c>
      <c r="B1673" s="9" t="s">
        <v>7</v>
      </c>
      <c r="C1673" s="9">
        <v>76</v>
      </c>
      <c r="D1673" s="9">
        <v>0.78900000000000003</v>
      </c>
      <c r="E1673" s="9">
        <v>0.747</v>
      </c>
      <c r="F1673" s="9">
        <v>0.76200000000000001</v>
      </c>
      <c r="G1673" s="9">
        <v>31697.4</v>
      </c>
      <c r="H1673" s="10">
        <v>2</v>
      </c>
    </row>
    <row r="1674" spans="1:8" x14ac:dyDescent="0.25">
      <c r="A1674" s="11" t="s">
        <v>1687</v>
      </c>
      <c r="B1674" s="12" t="s">
        <v>24</v>
      </c>
      <c r="C1674" s="12">
        <v>1340</v>
      </c>
      <c r="D1674" s="12">
        <v>0.53400000000000003</v>
      </c>
      <c r="E1674" s="12">
        <v>0.53400000000000003</v>
      </c>
      <c r="F1674" s="12">
        <v>0.38100000000000001</v>
      </c>
      <c r="G1674" s="12">
        <v>7043.77</v>
      </c>
      <c r="H1674" s="13">
        <v>12</v>
      </c>
    </row>
    <row r="1675" spans="1:8" x14ac:dyDescent="0.25">
      <c r="A1675" s="8" t="s">
        <v>1688</v>
      </c>
      <c r="B1675" s="9" t="s">
        <v>49</v>
      </c>
      <c r="C1675" s="9">
        <v>5640</v>
      </c>
      <c r="D1675" s="9">
        <v>0.6</v>
      </c>
      <c r="E1675" s="9">
        <v>0.58899999999999997</v>
      </c>
      <c r="F1675" s="9">
        <v>0.48599999999999999</v>
      </c>
      <c r="G1675" s="9">
        <v>8607.7000000000007</v>
      </c>
      <c r="H1675" s="10">
        <v>46</v>
      </c>
    </row>
    <row r="1676" spans="1:8" x14ac:dyDescent="0.25">
      <c r="A1676" s="11" t="s">
        <v>1689</v>
      </c>
      <c r="B1676" s="12" t="s">
        <v>22</v>
      </c>
      <c r="C1676" s="12">
        <v>536</v>
      </c>
      <c r="D1676" s="12">
        <v>0.72299999999999998</v>
      </c>
      <c r="E1676" s="12">
        <v>0.72699999999999998</v>
      </c>
      <c r="F1676" s="12">
        <v>0.629</v>
      </c>
      <c r="G1676" s="12">
        <v>21718.28</v>
      </c>
      <c r="H1676" s="13">
        <v>20</v>
      </c>
    </row>
    <row r="1677" spans="1:8" x14ac:dyDescent="0.25">
      <c r="A1677" s="8" t="s">
        <v>1690</v>
      </c>
      <c r="B1677" s="9" t="s">
        <v>24</v>
      </c>
      <c r="C1677" s="9">
        <v>971</v>
      </c>
      <c r="D1677" s="9">
        <v>0.61599999999999999</v>
      </c>
      <c r="E1677" s="9">
        <v>0.60699999999999998</v>
      </c>
      <c r="F1677" s="9">
        <v>0.50700000000000001</v>
      </c>
      <c r="G1677" s="9">
        <v>9145.9699999999993</v>
      </c>
      <c r="H1677" s="10">
        <v>8</v>
      </c>
    </row>
    <row r="1678" spans="1:8" x14ac:dyDescent="0.25">
      <c r="A1678" s="11" t="s">
        <v>1691</v>
      </c>
      <c r="B1678" s="12" t="s">
        <v>22</v>
      </c>
      <c r="C1678" s="12">
        <v>103</v>
      </c>
      <c r="D1678" s="12">
        <v>0.66</v>
      </c>
      <c r="E1678" s="12">
        <v>0.67100000000000004</v>
      </c>
      <c r="F1678" s="12">
        <v>0.54300000000000004</v>
      </c>
      <c r="G1678" s="12">
        <v>18512.84</v>
      </c>
      <c r="H1678" s="13">
        <v>1</v>
      </c>
    </row>
    <row r="1679" spans="1:8" x14ac:dyDescent="0.25">
      <c r="A1679" s="8" t="s">
        <v>1692</v>
      </c>
      <c r="B1679" s="9" t="s">
        <v>87</v>
      </c>
      <c r="C1679" s="9">
        <v>2247</v>
      </c>
      <c r="D1679" s="9">
        <v>0.54200000000000004</v>
      </c>
      <c r="E1679" s="9">
        <v>0.48699999999999999</v>
      </c>
      <c r="F1679" s="9">
        <v>0.42499999999999999</v>
      </c>
      <c r="G1679" s="9">
        <v>5091.8999999999996</v>
      </c>
      <c r="H1679" s="10">
        <v>3</v>
      </c>
    </row>
    <row r="1680" spans="1:8" x14ac:dyDescent="0.25">
      <c r="A1680" s="11" t="s">
        <v>1693</v>
      </c>
      <c r="B1680" s="12" t="s">
        <v>22</v>
      </c>
      <c r="C1680" s="12">
        <v>474</v>
      </c>
      <c r="D1680" s="12">
        <v>0.72199999999999998</v>
      </c>
      <c r="E1680" s="12">
        <v>0.73</v>
      </c>
      <c r="F1680" s="12">
        <v>0.61299999999999999</v>
      </c>
      <c r="G1680" s="12">
        <v>27679.52</v>
      </c>
      <c r="H1680" s="13">
        <v>9</v>
      </c>
    </row>
    <row r="1681" spans="1:8" x14ac:dyDescent="0.25">
      <c r="A1681" s="8" t="s">
        <v>1694</v>
      </c>
      <c r="B1681" s="9" t="s">
        <v>31</v>
      </c>
      <c r="C1681" s="9">
        <v>1016</v>
      </c>
      <c r="D1681" s="9">
        <v>0.61299999999999999</v>
      </c>
      <c r="E1681" s="9">
        <v>0.57599999999999996</v>
      </c>
      <c r="F1681" s="9">
        <v>0.51500000000000001</v>
      </c>
      <c r="G1681" s="9">
        <v>7030.18</v>
      </c>
      <c r="H1681" s="10">
        <v>13</v>
      </c>
    </row>
    <row r="1682" spans="1:8" x14ac:dyDescent="0.25">
      <c r="A1682" s="11" t="s">
        <v>1695</v>
      </c>
      <c r="B1682" s="12" t="s">
        <v>16</v>
      </c>
      <c r="C1682" s="12">
        <v>451</v>
      </c>
      <c r="D1682" s="12">
        <v>0.66200000000000003</v>
      </c>
      <c r="E1682" s="12">
        <v>0.60399999999999998</v>
      </c>
      <c r="F1682" s="12">
        <v>0.61</v>
      </c>
      <c r="G1682" s="12">
        <v>8991.7199999999993</v>
      </c>
      <c r="H1682" s="13">
        <v>6</v>
      </c>
    </row>
    <row r="1683" spans="1:8" x14ac:dyDescent="0.25">
      <c r="A1683" s="8" t="s">
        <v>1696</v>
      </c>
      <c r="B1683" s="9" t="s">
        <v>22</v>
      </c>
      <c r="C1683" s="9">
        <v>322</v>
      </c>
      <c r="D1683" s="9">
        <v>0.66500000000000004</v>
      </c>
      <c r="E1683" s="9">
        <v>0.69599999999999995</v>
      </c>
      <c r="F1683" s="9">
        <v>0.52100000000000002</v>
      </c>
      <c r="G1683" s="9">
        <v>21255.55</v>
      </c>
      <c r="H1683" s="10">
        <v>9</v>
      </c>
    </row>
    <row r="1684" spans="1:8" x14ac:dyDescent="0.25">
      <c r="A1684" s="11" t="s">
        <v>1697</v>
      </c>
      <c r="B1684" s="12" t="s">
        <v>16</v>
      </c>
      <c r="C1684" s="12">
        <v>378</v>
      </c>
      <c r="D1684" s="12">
        <v>0.67500000000000004</v>
      </c>
      <c r="E1684" s="12">
        <v>0.66</v>
      </c>
      <c r="F1684" s="12">
        <v>0.55100000000000005</v>
      </c>
      <c r="G1684" s="12">
        <v>12668.53</v>
      </c>
      <c r="H1684" s="13">
        <v>7</v>
      </c>
    </row>
    <row r="1685" spans="1:8" x14ac:dyDescent="0.25">
      <c r="A1685" s="8" t="s">
        <v>1698</v>
      </c>
      <c r="B1685" s="9" t="s">
        <v>49</v>
      </c>
      <c r="C1685" s="9">
        <v>1017</v>
      </c>
      <c r="D1685" s="9">
        <v>0.59499999999999997</v>
      </c>
      <c r="E1685" s="9">
        <v>0.59399999999999997</v>
      </c>
      <c r="F1685" s="9">
        <v>0.44700000000000001</v>
      </c>
      <c r="G1685" s="9">
        <v>15517.48</v>
      </c>
      <c r="H1685" s="10">
        <v>4</v>
      </c>
    </row>
    <row r="1686" spans="1:8" x14ac:dyDescent="0.25">
      <c r="A1686" s="11" t="s">
        <v>1699</v>
      </c>
      <c r="B1686" s="12" t="s">
        <v>10</v>
      </c>
      <c r="C1686" s="12">
        <v>728</v>
      </c>
      <c r="D1686" s="12">
        <v>0.7</v>
      </c>
      <c r="E1686" s="12">
        <v>0.69799999999999995</v>
      </c>
      <c r="F1686" s="12">
        <v>0.60599999999999998</v>
      </c>
      <c r="G1686" s="12">
        <v>17507.39</v>
      </c>
      <c r="H1686" s="13">
        <v>22</v>
      </c>
    </row>
    <row r="1687" spans="1:8" x14ac:dyDescent="0.25">
      <c r="A1687" s="8" t="s">
        <v>1700</v>
      </c>
      <c r="B1687" s="9" t="s">
        <v>39</v>
      </c>
      <c r="C1687" s="9">
        <v>1149</v>
      </c>
      <c r="D1687" s="9">
        <v>0.64700000000000002</v>
      </c>
      <c r="E1687" s="9">
        <v>0.627</v>
      </c>
      <c r="F1687" s="9">
        <v>0.53800000000000003</v>
      </c>
      <c r="G1687" s="9">
        <v>16206.55</v>
      </c>
      <c r="H1687" s="10">
        <v>4</v>
      </c>
    </row>
    <row r="1688" spans="1:8" x14ac:dyDescent="0.25">
      <c r="A1688" s="11" t="s">
        <v>1701</v>
      </c>
      <c r="B1688" s="12" t="s">
        <v>87</v>
      </c>
      <c r="C1688" s="12">
        <v>1381</v>
      </c>
      <c r="D1688" s="12">
        <v>0.63</v>
      </c>
      <c r="E1688" s="12">
        <v>0.60099999999999998</v>
      </c>
      <c r="F1688" s="12">
        <v>0.54500000000000004</v>
      </c>
      <c r="G1688" s="12">
        <v>10562.8</v>
      </c>
      <c r="H1688" s="13">
        <v>21</v>
      </c>
    </row>
    <row r="1689" spans="1:8" x14ac:dyDescent="0.25">
      <c r="A1689" s="8" t="s">
        <v>1702</v>
      </c>
      <c r="B1689" s="9" t="s">
        <v>16</v>
      </c>
      <c r="C1689" s="9">
        <v>515</v>
      </c>
      <c r="D1689" s="9">
        <v>0.68</v>
      </c>
      <c r="E1689" s="9">
        <v>0.65400000000000003</v>
      </c>
      <c r="F1689" s="9">
        <v>0.55800000000000005</v>
      </c>
      <c r="G1689" s="9">
        <v>17990.66</v>
      </c>
      <c r="H1689" s="10">
        <v>1</v>
      </c>
    </row>
    <row r="1690" spans="1:8" x14ac:dyDescent="0.25">
      <c r="A1690" s="11" t="s">
        <v>1703</v>
      </c>
      <c r="B1690" s="12" t="s">
        <v>33</v>
      </c>
      <c r="C1690" s="12">
        <v>356</v>
      </c>
      <c r="D1690" s="12">
        <v>0.70099999999999996</v>
      </c>
      <c r="E1690" s="12">
        <v>0.64700000000000002</v>
      </c>
      <c r="F1690" s="12">
        <v>0.64400000000000002</v>
      </c>
      <c r="G1690" s="12">
        <v>13239.96</v>
      </c>
      <c r="H1690" s="13">
        <v>7</v>
      </c>
    </row>
    <row r="1691" spans="1:8" x14ac:dyDescent="0.25">
      <c r="A1691" s="8" t="s">
        <v>1704</v>
      </c>
      <c r="B1691" s="9" t="s">
        <v>59</v>
      </c>
      <c r="C1691" s="9">
        <v>303</v>
      </c>
      <c r="D1691" s="9">
        <v>0.74</v>
      </c>
      <c r="E1691" s="9">
        <v>0.72299999999999998</v>
      </c>
      <c r="F1691" s="9">
        <v>0.64500000000000002</v>
      </c>
      <c r="G1691" s="9">
        <v>22641.53</v>
      </c>
      <c r="H1691" s="10">
        <v>28</v>
      </c>
    </row>
    <row r="1692" spans="1:8" x14ac:dyDescent="0.25">
      <c r="A1692" s="11" t="s">
        <v>1705</v>
      </c>
      <c r="B1692" s="12" t="s">
        <v>29</v>
      </c>
      <c r="C1692" s="12">
        <v>221</v>
      </c>
      <c r="D1692" s="12">
        <v>0.54</v>
      </c>
      <c r="E1692" s="12">
        <v>0.59699999999999998</v>
      </c>
      <c r="F1692" s="12">
        <v>0.32400000000000001</v>
      </c>
      <c r="G1692" s="12">
        <v>16932.060000000001</v>
      </c>
      <c r="H1692" s="13">
        <v>11</v>
      </c>
    </row>
    <row r="1693" spans="1:8" x14ac:dyDescent="0.25">
      <c r="A1693" s="8" t="s">
        <v>1706</v>
      </c>
      <c r="B1693" s="9" t="s">
        <v>59</v>
      </c>
      <c r="C1693" s="9">
        <v>648</v>
      </c>
      <c r="D1693" s="9">
        <v>0.752</v>
      </c>
      <c r="E1693" s="9">
        <v>0.74199999999999999</v>
      </c>
      <c r="F1693" s="9">
        <v>0.65900000000000003</v>
      </c>
      <c r="G1693" s="9">
        <v>35210.550000000003</v>
      </c>
      <c r="H1693" s="10">
        <v>15</v>
      </c>
    </row>
    <row r="1694" spans="1:8" x14ac:dyDescent="0.25">
      <c r="A1694" s="11" t="s">
        <v>1707</v>
      </c>
      <c r="B1694" s="12" t="s">
        <v>39</v>
      </c>
      <c r="C1694" s="12">
        <v>1965</v>
      </c>
      <c r="D1694" s="12">
        <v>0.56299999999999994</v>
      </c>
      <c r="E1694" s="12">
        <v>0.54800000000000004</v>
      </c>
      <c r="F1694" s="12">
        <v>0.43099999999999999</v>
      </c>
      <c r="G1694" s="12">
        <v>11363.73</v>
      </c>
      <c r="H1694" s="13">
        <v>8</v>
      </c>
    </row>
    <row r="1695" spans="1:8" x14ac:dyDescent="0.25">
      <c r="A1695" s="8" t="s">
        <v>1708</v>
      </c>
      <c r="B1695" s="9" t="s">
        <v>72</v>
      </c>
      <c r="C1695" s="9">
        <v>687</v>
      </c>
      <c r="D1695" s="9">
        <v>0.60899999999999999</v>
      </c>
      <c r="E1695" s="9">
        <v>0.57799999999999996</v>
      </c>
      <c r="F1695" s="9">
        <v>0.50700000000000001</v>
      </c>
      <c r="G1695" s="9">
        <v>8555.75</v>
      </c>
      <c r="H1695" s="10">
        <v>2</v>
      </c>
    </row>
    <row r="1696" spans="1:8" x14ac:dyDescent="0.25">
      <c r="A1696" s="11" t="s">
        <v>1570</v>
      </c>
      <c r="B1696" s="12" t="s">
        <v>24</v>
      </c>
      <c r="C1696" s="12">
        <v>1914</v>
      </c>
      <c r="D1696" s="12">
        <v>0.64500000000000002</v>
      </c>
      <c r="E1696" s="12">
        <v>0.63200000000000001</v>
      </c>
      <c r="F1696" s="12">
        <v>0.52</v>
      </c>
      <c r="G1696" s="12">
        <v>12088.97</v>
      </c>
      <c r="H1696" s="13">
        <v>18</v>
      </c>
    </row>
    <row r="1697" spans="1:8" x14ac:dyDescent="0.25">
      <c r="A1697" s="8" t="s">
        <v>76</v>
      </c>
      <c r="B1697" s="9" t="s">
        <v>31</v>
      </c>
      <c r="C1697" s="9">
        <v>2200</v>
      </c>
      <c r="D1697" s="9">
        <v>0.65</v>
      </c>
      <c r="E1697" s="9">
        <v>0.58699999999999997</v>
      </c>
      <c r="F1697" s="9">
        <v>0.57799999999999996</v>
      </c>
      <c r="G1697" s="9">
        <v>12352.04</v>
      </c>
      <c r="H1697" s="10">
        <v>16</v>
      </c>
    </row>
    <row r="1698" spans="1:8" x14ac:dyDescent="0.25">
      <c r="A1698" s="11" t="s">
        <v>1709</v>
      </c>
      <c r="B1698" s="12" t="s">
        <v>82</v>
      </c>
      <c r="C1698" s="12">
        <v>338</v>
      </c>
      <c r="D1698" s="12">
        <v>0.60799999999999998</v>
      </c>
      <c r="E1698" s="12">
        <v>0.58599999999999997</v>
      </c>
      <c r="F1698" s="12">
        <v>0.49</v>
      </c>
      <c r="G1698" s="12">
        <v>9378.44</v>
      </c>
      <c r="H1698" s="13">
        <v>31</v>
      </c>
    </row>
    <row r="1699" spans="1:8" x14ac:dyDescent="0.25">
      <c r="A1699" s="8" t="s">
        <v>1710</v>
      </c>
      <c r="B1699" s="9" t="s">
        <v>16</v>
      </c>
      <c r="C1699" s="9">
        <v>350</v>
      </c>
      <c r="D1699" s="9">
        <v>0.64800000000000002</v>
      </c>
      <c r="E1699" s="9">
        <v>0.622</v>
      </c>
      <c r="F1699" s="9">
        <v>0.53300000000000003</v>
      </c>
      <c r="G1699" s="9">
        <v>13291.84</v>
      </c>
      <c r="H1699" s="10">
        <v>6</v>
      </c>
    </row>
    <row r="1700" spans="1:8" x14ac:dyDescent="0.25">
      <c r="A1700" s="11" t="s">
        <v>1711</v>
      </c>
      <c r="B1700" s="12" t="s">
        <v>118</v>
      </c>
      <c r="C1700" s="12">
        <v>1125</v>
      </c>
      <c r="D1700" s="12">
        <v>0.63100000000000001</v>
      </c>
      <c r="E1700" s="12">
        <v>0.61399999999999999</v>
      </c>
      <c r="F1700" s="12">
        <v>0.51600000000000001</v>
      </c>
      <c r="G1700" s="12">
        <v>36777.46</v>
      </c>
      <c r="H1700" s="13">
        <v>6</v>
      </c>
    </row>
    <row r="1701" spans="1:8" x14ac:dyDescent="0.25">
      <c r="A1701" s="8" t="s">
        <v>1712</v>
      </c>
      <c r="B1701" s="9" t="s">
        <v>24</v>
      </c>
      <c r="C1701" s="9">
        <v>754</v>
      </c>
      <c r="D1701" s="9">
        <v>0.60299999999999998</v>
      </c>
      <c r="E1701" s="9">
        <v>0.57499999999999996</v>
      </c>
      <c r="F1701" s="9">
        <v>0.48099999999999998</v>
      </c>
      <c r="G1701" s="9">
        <v>33778.300000000003</v>
      </c>
      <c r="H1701" s="10">
        <v>3</v>
      </c>
    </row>
    <row r="1702" spans="1:8" x14ac:dyDescent="0.25">
      <c r="A1702" s="11" t="s">
        <v>336</v>
      </c>
      <c r="B1702" s="12" t="s">
        <v>87</v>
      </c>
      <c r="C1702" s="12">
        <v>2089</v>
      </c>
      <c r="D1702" s="12">
        <v>0.55000000000000004</v>
      </c>
      <c r="E1702" s="12">
        <v>0.52500000000000002</v>
      </c>
      <c r="F1702" s="12">
        <v>0.45200000000000001</v>
      </c>
      <c r="G1702" s="12">
        <v>7851.23</v>
      </c>
      <c r="H1702" s="13">
        <v>99</v>
      </c>
    </row>
    <row r="1703" spans="1:8" x14ac:dyDescent="0.25">
      <c r="A1703" s="8" t="s">
        <v>1713</v>
      </c>
      <c r="B1703" s="9" t="s">
        <v>22</v>
      </c>
      <c r="C1703" s="9">
        <v>338</v>
      </c>
      <c r="D1703" s="9">
        <v>0.72199999999999998</v>
      </c>
      <c r="E1703" s="9">
        <v>0.71799999999999997</v>
      </c>
      <c r="F1703" s="9">
        <v>0.63800000000000001</v>
      </c>
      <c r="G1703" s="9">
        <v>16249.61</v>
      </c>
      <c r="H1703" s="10">
        <v>7</v>
      </c>
    </row>
    <row r="1704" spans="1:8" x14ac:dyDescent="0.25">
      <c r="A1704" s="11" t="s">
        <v>1714</v>
      </c>
      <c r="B1704" s="12" t="s">
        <v>29</v>
      </c>
      <c r="C1704" s="12">
        <v>348</v>
      </c>
      <c r="D1704" s="12">
        <v>0.67</v>
      </c>
      <c r="E1704" s="12">
        <v>0.66800000000000004</v>
      </c>
      <c r="F1704" s="12">
        <v>0.54200000000000004</v>
      </c>
      <c r="G1704" s="12">
        <v>26125.61</v>
      </c>
      <c r="H1704" s="13">
        <v>13</v>
      </c>
    </row>
    <row r="1705" spans="1:8" x14ac:dyDescent="0.25">
      <c r="A1705" s="8" t="s">
        <v>1715</v>
      </c>
      <c r="B1705" s="9" t="s">
        <v>16</v>
      </c>
      <c r="C1705" s="9">
        <v>1039</v>
      </c>
      <c r="D1705" s="9">
        <v>0.61499999999999999</v>
      </c>
      <c r="E1705" s="9">
        <v>0.61899999999999999</v>
      </c>
      <c r="F1705" s="9">
        <v>0.46100000000000002</v>
      </c>
      <c r="G1705" s="9">
        <v>9385.9699999999993</v>
      </c>
      <c r="H1705" s="10">
        <v>6</v>
      </c>
    </row>
    <row r="1706" spans="1:8" x14ac:dyDescent="0.25">
      <c r="A1706" s="11" t="s">
        <v>1716</v>
      </c>
      <c r="B1706" s="12" t="s">
        <v>14</v>
      </c>
      <c r="C1706" s="12">
        <v>831</v>
      </c>
      <c r="D1706" s="12">
        <v>0.75900000000000001</v>
      </c>
      <c r="E1706" s="12">
        <v>0.75600000000000001</v>
      </c>
      <c r="F1706" s="12">
        <v>0.69399999999999995</v>
      </c>
      <c r="G1706" s="12">
        <v>38114.5</v>
      </c>
      <c r="H1706" s="13">
        <v>40</v>
      </c>
    </row>
    <row r="1707" spans="1:8" x14ac:dyDescent="0.25">
      <c r="A1707" s="8" t="s">
        <v>1375</v>
      </c>
      <c r="B1707" s="9" t="s">
        <v>24</v>
      </c>
      <c r="C1707" s="9">
        <v>452</v>
      </c>
      <c r="D1707" s="9">
        <v>0.622</v>
      </c>
      <c r="E1707" s="9">
        <v>0.59</v>
      </c>
      <c r="F1707" s="9">
        <v>0.51800000000000002</v>
      </c>
      <c r="G1707" s="9">
        <v>7834.83</v>
      </c>
      <c r="H1707" s="10">
        <v>0</v>
      </c>
    </row>
    <row r="1708" spans="1:8" x14ac:dyDescent="0.25">
      <c r="A1708" s="11" t="s">
        <v>1717</v>
      </c>
      <c r="B1708" s="12" t="s">
        <v>7</v>
      </c>
      <c r="C1708" s="12">
        <v>182</v>
      </c>
      <c r="D1708" s="12">
        <v>0.71799999999999997</v>
      </c>
      <c r="E1708" s="12">
        <v>0.65900000000000003</v>
      </c>
      <c r="F1708" s="12">
        <v>0.67</v>
      </c>
      <c r="G1708" s="12">
        <v>48835.62</v>
      </c>
      <c r="H1708" s="13">
        <v>4</v>
      </c>
    </row>
    <row r="1709" spans="1:8" x14ac:dyDescent="0.25">
      <c r="A1709" s="8" t="s">
        <v>1718</v>
      </c>
      <c r="B1709" s="9" t="s">
        <v>29</v>
      </c>
      <c r="C1709" s="9">
        <v>389</v>
      </c>
      <c r="D1709" s="9">
        <v>0.68</v>
      </c>
      <c r="E1709" s="9">
        <v>0.66300000000000003</v>
      </c>
      <c r="F1709" s="9">
        <v>0.56799999999999995</v>
      </c>
      <c r="G1709" s="9">
        <v>48646.74</v>
      </c>
      <c r="H1709" s="10">
        <v>3</v>
      </c>
    </row>
    <row r="1710" spans="1:8" x14ac:dyDescent="0.25">
      <c r="A1710" s="11" t="s">
        <v>1719</v>
      </c>
      <c r="B1710" s="12" t="s">
        <v>29</v>
      </c>
      <c r="C1710" s="12">
        <v>600</v>
      </c>
      <c r="D1710" s="12">
        <v>0.7</v>
      </c>
      <c r="E1710" s="12">
        <v>0.67700000000000005</v>
      </c>
      <c r="F1710" s="12">
        <v>0.64900000000000002</v>
      </c>
      <c r="G1710" s="12">
        <v>17256.009999999998</v>
      </c>
      <c r="H1710" s="13">
        <v>14</v>
      </c>
    </row>
    <row r="1711" spans="1:8" x14ac:dyDescent="0.25">
      <c r="A1711" s="8" t="s">
        <v>1720</v>
      </c>
      <c r="B1711" s="9" t="s">
        <v>24</v>
      </c>
      <c r="C1711" s="9">
        <v>509</v>
      </c>
      <c r="D1711" s="9">
        <v>0.55500000000000005</v>
      </c>
      <c r="E1711" s="9">
        <v>0.54</v>
      </c>
      <c r="F1711" s="9">
        <v>0.41499999999999998</v>
      </c>
      <c r="G1711" s="9">
        <v>6920.19</v>
      </c>
      <c r="H1711" s="10">
        <v>22</v>
      </c>
    </row>
    <row r="1712" spans="1:8" x14ac:dyDescent="0.25">
      <c r="A1712" s="11" t="s">
        <v>1721</v>
      </c>
      <c r="B1712" s="12" t="s">
        <v>14</v>
      </c>
      <c r="C1712" s="12">
        <v>1207</v>
      </c>
      <c r="D1712" s="12">
        <v>0.73099999999999998</v>
      </c>
      <c r="E1712" s="12">
        <v>0.72699999999999998</v>
      </c>
      <c r="F1712" s="12">
        <v>0.625</v>
      </c>
      <c r="G1712" s="12">
        <v>23916.29</v>
      </c>
      <c r="H1712" s="13">
        <v>45</v>
      </c>
    </row>
    <row r="1713" spans="1:8" x14ac:dyDescent="0.25">
      <c r="A1713" s="8" t="s">
        <v>1722</v>
      </c>
      <c r="B1713" s="9" t="s">
        <v>33</v>
      </c>
      <c r="C1713" s="9">
        <v>395</v>
      </c>
      <c r="D1713" s="9">
        <v>0.71799999999999997</v>
      </c>
      <c r="E1713" s="9">
        <v>0.67100000000000004</v>
      </c>
      <c r="F1713" s="9">
        <v>0.66</v>
      </c>
      <c r="G1713" s="9">
        <v>17486.150000000001</v>
      </c>
      <c r="H1713" s="10">
        <v>3</v>
      </c>
    </row>
    <row r="1714" spans="1:8" x14ac:dyDescent="0.25">
      <c r="A1714" s="11" t="s">
        <v>1723</v>
      </c>
      <c r="B1714" s="12" t="s">
        <v>16</v>
      </c>
      <c r="C1714" s="12">
        <v>225</v>
      </c>
      <c r="D1714" s="12">
        <v>0.69</v>
      </c>
      <c r="E1714" s="12">
        <v>0.70899999999999996</v>
      </c>
      <c r="F1714" s="12">
        <v>0.55800000000000005</v>
      </c>
      <c r="G1714" s="12">
        <v>50102.67</v>
      </c>
      <c r="H1714" s="13">
        <v>2</v>
      </c>
    </row>
    <row r="1715" spans="1:8" x14ac:dyDescent="0.25">
      <c r="A1715" s="8" t="s">
        <v>1724</v>
      </c>
      <c r="B1715" s="9" t="s">
        <v>16</v>
      </c>
      <c r="C1715" s="9">
        <v>960</v>
      </c>
      <c r="D1715" s="9">
        <v>0.629</v>
      </c>
      <c r="E1715" s="9">
        <v>0.61299999999999999</v>
      </c>
      <c r="F1715" s="9">
        <v>0.51600000000000001</v>
      </c>
      <c r="G1715" s="9">
        <v>12071.22</v>
      </c>
      <c r="H1715" s="10">
        <v>11</v>
      </c>
    </row>
    <row r="1716" spans="1:8" x14ac:dyDescent="0.25">
      <c r="A1716" s="11" t="s">
        <v>1725</v>
      </c>
      <c r="B1716" s="12" t="s">
        <v>24</v>
      </c>
      <c r="C1716" s="12">
        <v>977</v>
      </c>
      <c r="D1716" s="12">
        <v>0.59899999999999998</v>
      </c>
      <c r="E1716" s="12">
        <v>0.60899999999999999</v>
      </c>
      <c r="F1716" s="12">
        <v>0.46600000000000003</v>
      </c>
      <c r="G1716" s="12">
        <v>12317.23</v>
      </c>
      <c r="H1716" s="13">
        <v>18</v>
      </c>
    </row>
    <row r="1717" spans="1:8" x14ac:dyDescent="0.25">
      <c r="A1717" s="8" t="s">
        <v>1726</v>
      </c>
      <c r="B1717" s="9" t="s">
        <v>16</v>
      </c>
      <c r="C1717" s="9">
        <v>537</v>
      </c>
      <c r="D1717" s="9">
        <v>0.623</v>
      </c>
      <c r="E1717" s="9">
        <v>0.61499999999999999</v>
      </c>
      <c r="F1717" s="9">
        <v>0.49099999999999999</v>
      </c>
      <c r="G1717" s="9">
        <v>8851.67</v>
      </c>
      <c r="H1717" s="10">
        <v>1</v>
      </c>
    </row>
    <row r="1718" spans="1:8" x14ac:dyDescent="0.25">
      <c r="A1718" s="11" t="s">
        <v>1727</v>
      </c>
      <c r="B1718" s="12" t="s">
        <v>22</v>
      </c>
      <c r="C1718" s="12">
        <v>357</v>
      </c>
      <c r="D1718" s="12">
        <v>0.67</v>
      </c>
      <c r="E1718" s="12">
        <v>0.68600000000000005</v>
      </c>
      <c r="F1718" s="12">
        <v>0.54900000000000004</v>
      </c>
      <c r="G1718" s="12">
        <v>18467.41</v>
      </c>
      <c r="H1718" s="13">
        <v>8</v>
      </c>
    </row>
    <row r="1719" spans="1:8" x14ac:dyDescent="0.25">
      <c r="A1719" s="8" t="s">
        <v>828</v>
      </c>
      <c r="B1719" s="9" t="s">
        <v>22</v>
      </c>
      <c r="C1719" s="9">
        <v>587</v>
      </c>
      <c r="D1719" s="9">
        <v>0.63500000000000001</v>
      </c>
      <c r="E1719" s="9">
        <v>0.63800000000000001</v>
      </c>
      <c r="F1719" s="9">
        <v>0.52200000000000002</v>
      </c>
      <c r="G1719" s="9">
        <v>17136.939999999999</v>
      </c>
      <c r="H1719" s="10">
        <v>2</v>
      </c>
    </row>
    <row r="1720" spans="1:8" x14ac:dyDescent="0.25">
      <c r="A1720" s="11" t="s">
        <v>1728</v>
      </c>
      <c r="B1720" s="12" t="s">
        <v>22</v>
      </c>
      <c r="C1720" s="12">
        <v>438</v>
      </c>
      <c r="D1720" s="12">
        <v>0.73299999999999998</v>
      </c>
      <c r="E1720" s="12">
        <v>0.72599999999999998</v>
      </c>
      <c r="F1720" s="12">
        <v>0.64200000000000002</v>
      </c>
      <c r="G1720" s="12">
        <v>45658.04</v>
      </c>
      <c r="H1720" s="13">
        <v>17</v>
      </c>
    </row>
    <row r="1721" spans="1:8" x14ac:dyDescent="0.25">
      <c r="A1721" s="8" t="s">
        <v>1729</v>
      </c>
      <c r="B1721" s="9" t="s">
        <v>16</v>
      </c>
      <c r="C1721" s="9">
        <v>301</v>
      </c>
      <c r="D1721" s="9">
        <v>0.67200000000000004</v>
      </c>
      <c r="E1721" s="9">
        <v>0.64500000000000002</v>
      </c>
      <c r="F1721" s="9">
        <v>0.55800000000000005</v>
      </c>
      <c r="G1721" s="9">
        <v>14420.46</v>
      </c>
      <c r="H1721" s="10">
        <v>3</v>
      </c>
    </row>
    <row r="1722" spans="1:8" x14ac:dyDescent="0.25">
      <c r="A1722" s="11" t="s">
        <v>1730</v>
      </c>
      <c r="B1722" s="12" t="s">
        <v>16</v>
      </c>
      <c r="C1722" s="12">
        <v>306</v>
      </c>
      <c r="D1722" s="12">
        <v>0.627</v>
      </c>
      <c r="E1722" s="12">
        <v>0.59899999999999998</v>
      </c>
      <c r="F1722" s="12">
        <v>0.50700000000000001</v>
      </c>
      <c r="G1722" s="12">
        <v>8014.75</v>
      </c>
      <c r="H1722" s="13">
        <v>5</v>
      </c>
    </row>
    <row r="1723" spans="1:8" x14ac:dyDescent="0.25">
      <c r="A1723" s="8" t="s">
        <v>1731</v>
      </c>
      <c r="B1723" s="9" t="s">
        <v>16</v>
      </c>
      <c r="C1723" s="9">
        <v>354</v>
      </c>
      <c r="D1723" s="9">
        <v>0.61</v>
      </c>
      <c r="E1723" s="9">
        <v>0.58499999999999996</v>
      </c>
      <c r="F1723" s="9">
        <v>0.48799999999999999</v>
      </c>
      <c r="G1723" s="9">
        <v>7332.85</v>
      </c>
      <c r="H1723" s="10">
        <v>11</v>
      </c>
    </row>
    <row r="1724" spans="1:8" x14ac:dyDescent="0.25">
      <c r="A1724" s="11" t="s">
        <v>1732</v>
      </c>
      <c r="B1724" s="12" t="s">
        <v>29</v>
      </c>
      <c r="C1724" s="12">
        <v>232</v>
      </c>
      <c r="D1724" s="12">
        <v>0.64900000000000002</v>
      </c>
      <c r="E1724" s="12">
        <v>0.65800000000000003</v>
      </c>
      <c r="F1724" s="12">
        <v>0.50700000000000001</v>
      </c>
      <c r="G1724" s="12">
        <v>69298.960000000006</v>
      </c>
      <c r="H1724" s="13">
        <v>3</v>
      </c>
    </row>
    <row r="1725" spans="1:8" x14ac:dyDescent="0.25">
      <c r="A1725" s="8" t="s">
        <v>1733</v>
      </c>
      <c r="B1725" s="9" t="s">
        <v>33</v>
      </c>
      <c r="C1725" s="9">
        <v>524</v>
      </c>
      <c r="D1725" s="9">
        <v>0.73</v>
      </c>
      <c r="E1725" s="9">
        <v>0.77400000000000002</v>
      </c>
      <c r="F1725" s="9">
        <v>0.59899999999999998</v>
      </c>
      <c r="G1725" s="9">
        <v>53694.65</v>
      </c>
      <c r="H1725" s="10">
        <v>11</v>
      </c>
    </row>
    <row r="1726" spans="1:8" x14ac:dyDescent="0.25">
      <c r="A1726" s="11" t="s">
        <v>1734</v>
      </c>
      <c r="B1726" s="12" t="s">
        <v>14</v>
      </c>
      <c r="C1726" s="12">
        <v>1428</v>
      </c>
      <c r="D1726" s="12">
        <v>0.74099999999999999</v>
      </c>
      <c r="E1726" s="12">
        <v>0.71799999999999997</v>
      </c>
      <c r="F1726" s="12">
        <v>0.66400000000000003</v>
      </c>
      <c r="G1726" s="12">
        <v>32129.27</v>
      </c>
      <c r="H1726" s="13">
        <v>61</v>
      </c>
    </row>
    <row r="1727" spans="1:8" x14ac:dyDescent="0.25">
      <c r="A1727" s="8" t="s">
        <v>1735</v>
      </c>
      <c r="B1727" s="9" t="s">
        <v>29</v>
      </c>
      <c r="C1727" s="9">
        <v>819</v>
      </c>
      <c r="D1727" s="9">
        <v>0.7</v>
      </c>
      <c r="E1727" s="9">
        <v>0.67500000000000004</v>
      </c>
      <c r="F1727" s="9">
        <v>0.61099999999999999</v>
      </c>
      <c r="G1727" s="9">
        <v>35667.870000000003</v>
      </c>
      <c r="H1727" s="10">
        <v>9</v>
      </c>
    </row>
    <row r="1728" spans="1:8" x14ac:dyDescent="0.25">
      <c r="A1728" s="11" t="s">
        <v>1736</v>
      </c>
      <c r="B1728" s="12" t="s">
        <v>19</v>
      </c>
      <c r="C1728" s="12">
        <v>930</v>
      </c>
      <c r="D1728" s="12">
        <v>0.56499999999999995</v>
      </c>
      <c r="E1728" s="12">
        <v>0.54300000000000004</v>
      </c>
      <c r="F1728" s="12">
        <v>0.44500000000000001</v>
      </c>
      <c r="G1728" s="12">
        <v>6302.48</v>
      </c>
      <c r="H1728" s="13">
        <v>7</v>
      </c>
    </row>
    <row r="1729" spans="1:8" x14ac:dyDescent="0.25">
      <c r="A1729" s="8" t="s">
        <v>1737</v>
      </c>
      <c r="B1729" s="9" t="s">
        <v>10</v>
      </c>
      <c r="C1729" s="9">
        <v>299</v>
      </c>
      <c r="D1729" s="9">
        <v>0.67</v>
      </c>
      <c r="E1729" s="9">
        <v>0.67200000000000004</v>
      </c>
      <c r="F1729" s="9">
        <v>0.55600000000000005</v>
      </c>
      <c r="G1729" s="9">
        <v>16574.71</v>
      </c>
      <c r="H1729" s="10">
        <v>7</v>
      </c>
    </row>
    <row r="1730" spans="1:8" x14ac:dyDescent="0.25">
      <c r="A1730" s="11" t="s">
        <v>1738</v>
      </c>
      <c r="B1730" s="12" t="s">
        <v>31</v>
      </c>
      <c r="C1730" s="12">
        <v>999</v>
      </c>
      <c r="D1730" s="12">
        <v>0.624</v>
      </c>
      <c r="E1730" s="12">
        <v>0.56799999999999995</v>
      </c>
      <c r="F1730" s="12">
        <v>0.54800000000000004</v>
      </c>
      <c r="G1730" s="12">
        <v>11031.7</v>
      </c>
      <c r="H1730" s="13">
        <v>19</v>
      </c>
    </row>
    <row r="1731" spans="1:8" x14ac:dyDescent="0.25">
      <c r="A1731" s="8" t="s">
        <v>1739</v>
      </c>
      <c r="B1731" s="9" t="s">
        <v>33</v>
      </c>
      <c r="C1731" s="9">
        <v>213</v>
      </c>
      <c r="D1731" s="9">
        <v>0.67200000000000004</v>
      </c>
      <c r="E1731" s="9">
        <v>0.69199999999999995</v>
      </c>
      <c r="F1731" s="9">
        <v>0.54600000000000004</v>
      </c>
      <c r="G1731" s="9">
        <v>17975.849999999999</v>
      </c>
      <c r="H1731" s="10">
        <v>1</v>
      </c>
    </row>
    <row r="1732" spans="1:8" x14ac:dyDescent="0.25">
      <c r="A1732" s="11" t="s">
        <v>1740</v>
      </c>
      <c r="B1732" s="12" t="s">
        <v>33</v>
      </c>
      <c r="C1732" s="12">
        <v>577</v>
      </c>
      <c r="D1732" s="12">
        <v>0.70299999999999996</v>
      </c>
      <c r="E1732" s="12">
        <v>0.66500000000000004</v>
      </c>
      <c r="F1732" s="12">
        <v>0.63400000000000001</v>
      </c>
      <c r="G1732" s="12">
        <v>14343.91</v>
      </c>
      <c r="H1732" s="13">
        <v>5</v>
      </c>
    </row>
    <row r="1733" spans="1:8" x14ac:dyDescent="0.25">
      <c r="A1733" s="8" t="s">
        <v>1741</v>
      </c>
      <c r="B1733" s="9" t="s">
        <v>24</v>
      </c>
      <c r="C1733" s="9">
        <v>289</v>
      </c>
      <c r="D1733" s="9">
        <v>0.59699999999999998</v>
      </c>
      <c r="E1733" s="9">
        <v>0.56000000000000005</v>
      </c>
      <c r="F1733" s="9">
        <v>0.49</v>
      </c>
      <c r="G1733" s="9">
        <v>8513.23</v>
      </c>
      <c r="H1733" s="10">
        <v>1</v>
      </c>
    </row>
    <row r="1734" spans="1:8" x14ac:dyDescent="0.25">
      <c r="A1734" s="11" t="s">
        <v>1742</v>
      </c>
      <c r="B1734" s="12" t="s">
        <v>39</v>
      </c>
      <c r="C1734" s="12">
        <v>1644</v>
      </c>
      <c r="D1734" s="12">
        <v>0.58799999999999997</v>
      </c>
      <c r="E1734" s="12">
        <v>0.57599999999999996</v>
      </c>
      <c r="F1734" s="12">
        <v>0.45500000000000002</v>
      </c>
      <c r="G1734" s="12">
        <v>9115.3799999999992</v>
      </c>
      <c r="H1734" s="13">
        <v>5</v>
      </c>
    </row>
    <row r="1735" spans="1:8" x14ac:dyDescent="0.25">
      <c r="A1735" s="8" t="s">
        <v>1743</v>
      </c>
      <c r="B1735" s="9" t="s">
        <v>94</v>
      </c>
      <c r="C1735" s="9">
        <v>3226</v>
      </c>
      <c r="D1735" s="9">
        <v>0.59299999999999997</v>
      </c>
      <c r="E1735" s="9">
        <v>0.59</v>
      </c>
      <c r="F1735" s="9">
        <v>0.46200000000000002</v>
      </c>
      <c r="G1735" s="9">
        <v>11990.47</v>
      </c>
      <c r="H1735" s="10">
        <v>38</v>
      </c>
    </row>
    <row r="1736" spans="1:8" x14ac:dyDescent="0.25">
      <c r="A1736" s="11" t="s">
        <v>1744</v>
      </c>
      <c r="B1736" s="12" t="s">
        <v>49</v>
      </c>
      <c r="C1736" s="12">
        <v>2702</v>
      </c>
      <c r="D1736" s="12">
        <v>0.59099999999999997</v>
      </c>
      <c r="E1736" s="12">
        <v>0.58199999999999996</v>
      </c>
      <c r="F1736" s="12">
        <v>0.47099999999999997</v>
      </c>
      <c r="G1736" s="12">
        <v>11652.53</v>
      </c>
      <c r="H1736" s="13">
        <v>6</v>
      </c>
    </row>
    <row r="1737" spans="1:8" x14ac:dyDescent="0.25">
      <c r="A1737" s="8" t="s">
        <v>1745</v>
      </c>
      <c r="B1737" s="9" t="s">
        <v>72</v>
      </c>
      <c r="C1737" s="9">
        <v>2411</v>
      </c>
      <c r="D1737" s="9">
        <v>0.61599999999999999</v>
      </c>
      <c r="E1737" s="9">
        <v>0.59899999999999998</v>
      </c>
      <c r="F1737" s="9">
        <v>0.505</v>
      </c>
      <c r="G1737" s="9">
        <v>10718.21</v>
      </c>
      <c r="H1737" s="10">
        <v>64</v>
      </c>
    </row>
    <row r="1738" spans="1:8" x14ac:dyDescent="0.25">
      <c r="A1738" s="11" t="s">
        <v>1746</v>
      </c>
      <c r="B1738" s="12" t="s">
        <v>59</v>
      </c>
      <c r="C1738" s="12">
        <v>877</v>
      </c>
      <c r="D1738" s="12">
        <v>0.75</v>
      </c>
      <c r="E1738" s="12">
        <v>0.748</v>
      </c>
      <c r="F1738" s="12">
        <v>0.69499999999999995</v>
      </c>
      <c r="G1738" s="12">
        <v>34299.24</v>
      </c>
      <c r="H1738" s="13">
        <v>18</v>
      </c>
    </row>
    <row r="1739" spans="1:8" x14ac:dyDescent="0.25">
      <c r="A1739" s="8" t="s">
        <v>1747</v>
      </c>
      <c r="B1739" s="9" t="s">
        <v>16</v>
      </c>
      <c r="C1739" s="9">
        <v>944</v>
      </c>
      <c r="D1739" s="9">
        <v>0.64</v>
      </c>
      <c r="E1739" s="9">
        <v>0.59299999999999997</v>
      </c>
      <c r="F1739" s="9">
        <v>0.56399999999999995</v>
      </c>
      <c r="G1739" s="9">
        <v>9992.0499999999993</v>
      </c>
      <c r="H1739" s="10">
        <v>25</v>
      </c>
    </row>
    <row r="1740" spans="1:8" x14ac:dyDescent="0.25">
      <c r="A1740" s="11" t="s">
        <v>1748</v>
      </c>
      <c r="B1740" s="12" t="s">
        <v>29</v>
      </c>
      <c r="C1740" s="12">
        <v>211</v>
      </c>
      <c r="D1740" s="12">
        <v>0.63</v>
      </c>
      <c r="E1740" s="12">
        <v>0.56699999999999995</v>
      </c>
      <c r="F1740" s="12">
        <v>0.54900000000000004</v>
      </c>
      <c r="G1740" s="12">
        <v>28100.03</v>
      </c>
      <c r="H1740" s="13">
        <v>8</v>
      </c>
    </row>
    <row r="1741" spans="1:8" x14ac:dyDescent="0.25">
      <c r="A1741" s="8" t="s">
        <v>1749</v>
      </c>
      <c r="B1741" s="9" t="s">
        <v>16</v>
      </c>
      <c r="C1741" s="9">
        <v>608</v>
      </c>
      <c r="D1741" s="9">
        <v>0.64800000000000002</v>
      </c>
      <c r="E1741" s="9">
        <v>0.64100000000000001</v>
      </c>
      <c r="F1741" s="9">
        <v>0.51300000000000001</v>
      </c>
      <c r="G1741" s="9">
        <v>17948.79</v>
      </c>
      <c r="H1741" s="10">
        <v>18</v>
      </c>
    </row>
    <row r="1742" spans="1:8" x14ac:dyDescent="0.25">
      <c r="A1742" s="11" t="s">
        <v>1750</v>
      </c>
      <c r="B1742" s="12" t="s">
        <v>16</v>
      </c>
      <c r="C1742" s="12">
        <v>371</v>
      </c>
      <c r="D1742" s="12">
        <v>0.70799999999999996</v>
      </c>
      <c r="E1742" s="12">
        <v>0.67600000000000005</v>
      </c>
      <c r="F1742" s="12">
        <v>0.64600000000000002</v>
      </c>
      <c r="G1742" s="12">
        <v>161058.06</v>
      </c>
      <c r="H1742" s="13">
        <v>0</v>
      </c>
    </row>
    <row r="1743" spans="1:8" x14ac:dyDescent="0.25">
      <c r="A1743" s="8" t="s">
        <v>1751</v>
      </c>
      <c r="B1743" s="9" t="s">
        <v>7</v>
      </c>
      <c r="C1743" s="9">
        <v>655</v>
      </c>
      <c r="D1743" s="9">
        <v>0.73599999999999999</v>
      </c>
      <c r="E1743" s="9">
        <v>0.72</v>
      </c>
      <c r="F1743" s="9">
        <v>0.67500000000000004</v>
      </c>
      <c r="G1743" s="9">
        <v>16381.07</v>
      </c>
      <c r="H1743" s="10">
        <v>12</v>
      </c>
    </row>
    <row r="1744" spans="1:8" x14ac:dyDescent="0.25">
      <c r="A1744" s="11" t="s">
        <v>1752</v>
      </c>
      <c r="B1744" s="12" t="s">
        <v>7</v>
      </c>
      <c r="C1744" s="12">
        <v>95</v>
      </c>
      <c r="D1744" s="12">
        <v>0.85</v>
      </c>
      <c r="E1744" s="12">
        <v>0.84899999999999998</v>
      </c>
      <c r="F1744" s="12">
        <v>0.82499999999999996</v>
      </c>
      <c r="G1744" s="12">
        <v>41378.019999999997</v>
      </c>
      <c r="H1744" s="13">
        <v>3</v>
      </c>
    </row>
    <row r="1745" spans="1:8" x14ac:dyDescent="0.25">
      <c r="A1745" s="8" t="s">
        <v>1753</v>
      </c>
      <c r="B1745" s="9" t="s">
        <v>59</v>
      </c>
      <c r="C1745" s="9">
        <v>616</v>
      </c>
      <c r="D1745" s="9">
        <v>0.69599999999999995</v>
      </c>
      <c r="E1745" s="9">
        <v>0.68400000000000005</v>
      </c>
      <c r="F1745" s="9">
        <v>0.57799999999999996</v>
      </c>
      <c r="G1745" s="9">
        <v>33982.699999999997</v>
      </c>
      <c r="H1745" s="10">
        <v>14</v>
      </c>
    </row>
    <row r="1746" spans="1:8" x14ac:dyDescent="0.25">
      <c r="A1746" s="11" t="s">
        <v>1754</v>
      </c>
      <c r="B1746" s="12" t="s">
        <v>33</v>
      </c>
      <c r="C1746" s="12">
        <v>187</v>
      </c>
      <c r="D1746" s="12">
        <v>0.70099999999999996</v>
      </c>
      <c r="E1746" s="12">
        <v>0.72399999999999998</v>
      </c>
      <c r="F1746" s="12">
        <v>0.57799999999999996</v>
      </c>
      <c r="G1746" s="12">
        <v>23482.92</v>
      </c>
      <c r="H1746" s="13">
        <v>3</v>
      </c>
    </row>
    <row r="1747" spans="1:8" x14ac:dyDescent="0.25">
      <c r="A1747" s="8" t="s">
        <v>708</v>
      </c>
      <c r="B1747" s="9" t="s">
        <v>22</v>
      </c>
      <c r="C1747" s="9">
        <v>719</v>
      </c>
      <c r="D1747" s="9">
        <v>0.748</v>
      </c>
      <c r="E1747" s="9">
        <v>0.72299999999999998</v>
      </c>
      <c r="F1747" s="9">
        <v>0.69199999999999995</v>
      </c>
      <c r="G1747" s="9">
        <v>89241.06</v>
      </c>
      <c r="H1747" s="10">
        <v>14</v>
      </c>
    </row>
    <row r="1748" spans="1:8" x14ac:dyDescent="0.25">
      <c r="A1748" s="11" t="s">
        <v>1755</v>
      </c>
      <c r="B1748" s="12" t="s">
        <v>16</v>
      </c>
      <c r="C1748" s="12">
        <v>772</v>
      </c>
      <c r="D1748" s="12">
        <v>0.72299999999999998</v>
      </c>
      <c r="E1748" s="12">
        <v>0.747</v>
      </c>
      <c r="F1748" s="12">
        <v>0.60099999999999998</v>
      </c>
      <c r="G1748" s="12">
        <v>21133.08</v>
      </c>
      <c r="H1748" s="13">
        <v>9</v>
      </c>
    </row>
    <row r="1749" spans="1:8" x14ac:dyDescent="0.25">
      <c r="A1749" s="8" t="s">
        <v>1756</v>
      </c>
      <c r="B1749" s="9" t="s">
        <v>87</v>
      </c>
      <c r="C1749" s="9">
        <v>914</v>
      </c>
      <c r="D1749" s="9">
        <v>0.56100000000000005</v>
      </c>
      <c r="E1749" s="9">
        <v>0.49299999999999999</v>
      </c>
      <c r="F1749" s="9">
        <v>0.46100000000000002</v>
      </c>
      <c r="G1749" s="9">
        <v>8333.33</v>
      </c>
      <c r="H1749" s="10">
        <v>0</v>
      </c>
    </row>
    <row r="1750" spans="1:8" x14ac:dyDescent="0.25">
      <c r="A1750" s="11" t="s">
        <v>1757</v>
      </c>
      <c r="B1750" s="12" t="s">
        <v>19</v>
      </c>
      <c r="C1750" s="12">
        <v>2518</v>
      </c>
      <c r="D1750" s="12">
        <v>0.56200000000000006</v>
      </c>
      <c r="E1750" s="12">
        <v>0.58099999999999996</v>
      </c>
      <c r="F1750" s="12">
        <v>0.41699999999999998</v>
      </c>
      <c r="G1750" s="12">
        <v>6561.15</v>
      </c>
      <c r="H1750" s="13">
        <v>7</v>
      </c>
    </row>
    <row r="1751" spans="1:8" x14ac:dyDescent="0.25">
      <c r="A1751" s="8" t="s">
        <v>1758</v>
      </c>
      <c r="B1751" s="9" t="s">
        <v>16</v>
      </c>
      <c r="C1751" s="9">
        <v>145</v>
      </c>
      <c r="D1751" s="9">
        <v>0.66</v>
      </c>
      <c r="E1751" s="9">
        <v>0.629</v>
      </c>
      <c r="F1751" s="9">
        <v>0.54400000000000004</v>
      </c>
      <c r="G1751" s="9">
        <v>112989.28</v>
      </c>
      <c r="H1751" s="10">
        <v>3</v>
      </c>
    </row>
    <row r="1752" spans="1:8" x14ac:dyDescent="0.25">
      <c r="A1752" s="11" t="s">
        <v>1759</v>
      </c>
      <c r="B1752" s="12" t="s">
        <v>19</v>
      </c>
      <c r="C1752" s="12">
        <v>1511</v>
      </c>
      <c r="D1752" s="12">
        <v>0.626</v>
      </c>
      <c r="E1752" s="12">
        <v>0.58799999999999997</v>
      </c>
      <c r="F1752" s="12">
        <v>0.53800000000000003</v>
      </c>
      <c r="G1752" s="12">
        <v>12356.67</v>
      </c>
      <c r="H1752" s="13">
        <v>20</v>
      </c>
    </row>
    <row r="1753" spans="1:8" x14ac:dyDescent="0.25">
      <c r="A1753" s="8" t="s">
        <v>1760</v>
      </c>
      <c r="B1753" s="9" t="s">
        <v>7</v>
      </c>
      <c r="C1753" s="9">
        <v>473</v>
      </c>
      <c r="D1753" s="9">
        <v>0.68700000000000006</v>
      </c>
      <c r="E1753" s="9">
        <v>0.69199999999999995</v>
      </c>
      <c r="F1753" s="9">
        <v>0.58299999999999996</v>
      </c>
      <c r="G1753" s="9">
        <v>13307.71</v>
      </c>
      <c r="H1753" s="10">
        <v>4</v>
      </c>
    </row>
    <row r="1754" spans="1:8" x14ac:dyDescent="0.25">
      <c r="A1754" s="11" t="s">
        <v>1761</v>
      </c>
      <c r="B1754" s="12" t="s">
        <v>87</v>
      </c>
      <c r="C1754" s="12">
        <v>591</v>
      </c>
      <c r="D1754" s="12">
        <v>0.56999999999999995</v>
      </c>
      <c r="E1754" s="12">
        <v>0.48299999999999998</v>
      </c>
      <c r="F1754" s="12">
        <v>0.49399999999999999</v>
      </c>
      <c r="G1754" s="12">
        <v>6868.65</v>
      </c>
      <c r="H1754" s="13">
        <v>1</v>
      </c>
    </row>
    <row r="1755" spans="1:8" x14ac:dyDescent="0.25">
      <c r="A1755" s="8" t="s">
        <v>1762</v>
      </c>
      <c r="B1755" s="9" t="s">
        <v>7</v>
      </c>
      <c r="C1755" s="9">
        <v>142</v>
      </c>
      <c r="D1755" s="9">
        <v>0.71499999999999997</v>
      </c>
      <c r="E1755" s="9">
        <v>0.66200000000000003</v>
      </c>
      <c r="F1755" s="9">
        <v>0.68100000000000005</v>
      </c>
      <c r="G1755" s="9">
        <v>133036.07</v>
      </c>
      <c r="H1755" s="10">
        <v>2</v>
      </c>
    </row>
    <row r="1756" spans="1:8" x14ac:dyDescent="0.25">
      <c r="A1756" s="11" t="s">
        <v>1763</v>
      </c>
      <c r="B1756" s="12" t="s">
        <v>59</v>
      </c>
      <c r="C1756" s="12">
        <v>515</v>
      </c>
      <c r="D1756" s="12">
        <v>0.747</v>
      </c>
      <c r="E1756" s="12">
        <v>0.73699999999999999</v>
      </c>
      <c r="F1756" s="12">
        <v>0.65100000000000002</v>
      </c>
      <c r="G1756" s="12">
        <v>19003.349999999999</v>
      </c>
      <c r="H1756" s="13">
        <v>6</v>
      </c>
    </row>
    <row r="1757" spans="1:8" x14ac:dyDescent="0.25">
      <c r="A1757" s="8" t="s">
        <v>1764</v>
      </c>
      <c r="B1757" s="9" t="s">
        <v>72</v>
      </c>
      <c r="C1757" s="9">
        <v>1551</v>
      </c>
      <c r="D1757" s="9">
        <v>0.629</v>
      </c>
      <c r="E1757" s="9">
        <v>0.58899999999999997</v>
      </c>
      <c r="F1757" s="9">
        <v>0.53700000000000003</v>
      </c>
      <c r="G1757" s="9">
        <v>11902.92</v>
      </c>
      <c r="H1757" s="10">
        <v>38</v>
      </c>
    </row>
    <row r="1758" spans="1:8" x14ac:dyDescent="0.25">
      <c r="A1758" s="11" t="s">
        <v>577</v>
      </c>
      <c r="B1758" s="12" t="s">
        <v>87</v>
      </c>
      <c r="C1758" s="12">
        <v>1057</v>
      </c>
      <c r="D1758" s="12">
        <v>0.56200000000000006</v>
      </c>
      <c r="E1758" s="12">
        <v>0.51700000000000002</v>
      </c>
      <c r="F1758" s="12">
        <v>0.45400000000000001</v>
      </c>
      <c r="G1758" s="12">
        <v>6392.68</v>
      </c>
      <c r="H1758" s="13">
        <v>52</v>
      </c>
    </row>
    <row r="1759" spans="1:8" x14ac:dyDescent="0.25">
      <c r="A1759" s="8" t="s">
        <v>1765</v>
      </c>
      <c r="B1759" s="9" t="s">
        <v>24</v>
      </c>
      <c r="C1759" s="9">
        <v>415</v>
      </c>
      <c r="D1759" s="9">
        <v>0.60799999999999998</v>
      </c>
      <c r="E1759" s="9">
        <v>0.53900000000000003</v>
      </c>
      <c r="F1759" s="9">
        <v>0.53700000000000003</v>
      </c>
      <c r="G1759" s="9">
        <v>7516.23</v>
      </c>
      <c r="H1759" s="10">
        <v>1</v>
      </c>
    </row>
    <row r="1760" spans="1:8" x14ac:dyDescent="0.25">
      <c r="A1760" s="11" t="s">
        <v>1766</v>
      </c>
      <c r="B1760" s="12" t="s">
        <v>29</v>
      </c>
      <c r="C1760" s="12">
        <v>520</v>
      </c>
      <c r="D1760" s="12">
        <v>0.7</v>
      </c>
      <c r="E1760" s="12">
        <v>0.71899999999999997</v>
      </c>
      <c r="F1760" s="12">
        <v>0.58599999999999997</v>
      </c>
      <c r="G1760" s="12">
        <v>32264.33</v>
      </c>
      <c r="H1760" s="13">
        <v>9</v>
      </c>
    </row>
    <row r="1761" spans="1:8" x14ac:dyDescent="0.25">
      <c r="A1761" s="8" t="s">
        <v>1767</v>
      </c>
      <c r="B1761" s="9" t="s">
        <v>39</v>
      </c>
      <c r="C1761" s="9">
        <v>1586</v>
      </c>
      <c r="D1761" s="9">
        <v>0.53</v>
      </c>
      <c r="E1761" s="9">
        <v>0.51800000000000002</v>
      </c>
      <c r="F1761" s="9">
        <v>0.4</v>
      </c>
      <c r="G1761" s="9">
        <v>7417.66</v>
      </c>
      <c r="H1761" s="10">
        <v>4</v>
      </c>
    </row>
    <row r="1762" spans="1:8" x14ac:dyDescent="0.25">
      <c r="A1762" s="11" t="s">
        <v>1768</v>
      </c>
      <c r="B1762" s="12" t="s">
        <v>64</v>
      </c>
      <c r="C1762" s="12">
        <v>1630</v>
      </c>
      <c r="D1762" s="12">
        <v>0.71</v>
      </c>
      <c r="E1762" s="12">
        <v>0.69199999999999995</v>
      </c>
      <c r="F1762" s="12">
        <v>0.621</v>
      </c>
      <c r="G1762" s="12">
        <v>19002.96</v>
      </c>
      <c r="H1762" s="13">
        <v>78</v>
      </c>
    </row>
    <row r="1763" spans="1:8" x14ac:dyDescent="0.25">
      <c r="A1763" s="8" t="s">
        <v>1769</v>
      </c>
      <c r="B1763" s="9" t="s">
        <v>59</v>
      </c>
      <c r="C1763" s="9">
        <v>1082</v>
      </c>
      <c r="D1763" s="9">
        <v>0.753</v>
      </c>
      <c r="E1763" s="9">
        <v>0.754</v>
      </c>
      <c r="F1763" s="9">
        <v>0.65700000000000003</v>
      </c>
      <c r="G1763" s="9">
        <v>27917.23</v>
      </c>
      <c r="H1763" s="10">
        <v>26</v>
      </c>
    </row>
    <row r="1764" spans="1:8" x14ac:dyDescent="0.25">
      <c r="A1764" s="11" t="s">
        <v>1297</v>
      </c>
      <c r="B1764" s="12" t="s">
        <v>148</v>
      </c>
      <c r="C1764" s="12">
        <v>1593</v>
      </c>
      <c r="D1764" s="12">
        <v>0.61599999999999999</v>
      </c>
      <c r="E1764" s="12">
        <v>0.65</v>
      </c>
      <c r="F1764" s="12">
        <v>0.47899999999999998</v>
      </c>
      <c r="G1764" s="12">
        <v>15123.8</v>
      </c>
      <c r="H1764" s="13">
        <v>14</v>
      </c>
    </row>
    <row r="1765" spans="1:8" x14ac:dyDescent="0.25">
      <c r="A1765" s="8" t="s">
        <v>1770</v>
      </c>
      <c r="B1765" s="9" t="s">
        <v>16</v>
      </c>
      <c r="C1765" s="9">
        <v>162</v>
      </c>
      <c r="D1765" s="9">
        <v>0.66</v>
      </c>
      <c r="E1765" s="9">
        <v>0.627</v>
      </c>
      <c r="F1765" s="9">
        <v>0.58299999999999996</v>
      </c>
      <c r="G1765" s="9">
        <v>9967.19</v>
      </c>
      <c r="H1765" s="10">
        <v>1</v>
      </c>
    </row>
    <row r="1766" spans="1:8" x14ac:dyDescent="0.25">
      <c r="A1766" s="11" t="s">
        <v>1771</v>
      </c>
      <c r="B1766" s="12" t="s">
        <v>82</v>
      </c>
      <c r="C1766" s="12">
        <v>1360</v>
      </c>
      <c r="D1766" s="12">
        <v>0.623</v>
      </c>
      <c r="E1766" s="12">
        <v>0.59799999999999998</v>
      </c>
      <c r="F1766" s="12">
        <v>0.52600000000000002</v>
      </c>
      <c r="G1766" s="12">
        <v>12208.76</v>
      </c>
      <c r="H1766" s="13">
        <v>12</v>
      </c>
    </row>
    <row r="1767" spans="1:8" x14ac:dyDescent="0.25">
      <c r="A1767" s="8" t="s">
        <v>1772</v>
      </c>
      <c r="B1767" s="9" t="s">
        <v>31</v>
      </c>
      <c r="C1767" s="9">
        <v>1649</v>
      </c>
      <c r="D1767" s="9">
        <v>0.61599999999999999</v>
      </c>
      <c r="E1767" s="9">
        <v>0.54100000000000004</v>
      </c>
      <c r="F1767" s="9">
        <v>0.55400000000000005</v>
      </c>
      <c r="G1767" s="9">
        <v>6015.2</v>
      </c>
      <c r="H1767" s="10">
        <v>33</v>
      </c>
    </row>
    <row r="1768" spans="1:8" x14ac:dyDescent="0.25">
      <c r="A1768" s="11" t="s">
        <v>1773</v>
      </c>
      <c r="B1768" s="12" t="s">
        <v>24</v>
      </c>
      <c r="C1768" s="12">
        <v>211</v>
      </c>
      <c r="D1768" s="12">
        <v>0.56999999999999995</v>
      </c>
      <c r="E1768" s="12">
        <v>0.57299999999999995</v>
      </c>
      <c r="F1768" s="12">
        <v>0.46200000000000002</v>
      </c>
      <c r="G1768" s="12">
        <v>6210.54</v>
      </c>
      <c r="H1768" s="13">
        <v>15</v>
      </c>
    </row>
    <row r="1769" spans="1:8" x14ac:dyDescent="0.25">
      <c r="A1769" s="8" t="s">
        <v>1774</v>
      </c>
      <c r="B1769" s="9" t="s">
        <v>24</v>
      </c>
      <c r="C1769" s="9">
        <v>853</v>
      </c>
      <c r="D1769" s="9">
        <v>0.56000000000000005</v>
      </c>
      <c r="E1769" s="9">
        <v>0.53400000000000003</v>
      </c>
      <c r="F1769" s="9">
        <v>0.40300000000000002</v>
      </c>
      <c r="G1769" s="9">
        <v>7213.56</v>
      </c>
      <c r="H1769" s="10">
        <v>26</v>
      </c>
    </row>
    <row r="1770" spans="1:8" x14ac:dyDescent="0.25">
      <c r="A1770" s="11" t="s">
        <v>1775</v>
      </c>
      <c r="B1770" s="12" t="s">
        <v>33</v>
      </c>
      <c r="C1770" s="12">
        <v>472</v>
      </c>
      <c r="D1770" s="12">
        <v>0.74</v>
      </c>
      <c r="E1770" s="12">
        <v>0.755</v>
      </c>
      <c r="F1770" s="12">
        <v>0.64800000000000002</v>
      </c>
      <c r="G1770" s="12">
        <v>58818.79</v>
      </c>
      <c r="H1770" s="13">
        <v>12</v>
      </c>
    </row>
    <row r="1771" spans="1:8" x14ac:dyDescent="0.25">
      <c r="A1771" s="8" t="s">
        <v>1776</v>
      </c>
      <c r="B1771" s="9" t="s">
        <v>82</v>
      </c>
      <c r="C1771" s="9">
        <v>801</v>
      </c>
      <c r="D1771" s="9">
        <v>0.59099999999999997</v>
      </c>
      <c r="E1771" s="9">
        <v>0.57399999999999995</v>
      </c>
      <c r="F1771" s="9">
        <v>0.47</v>
      </c>
      <c r="G1771" s="9">
        <v>8785.18</v>
      </c>
      <c r="H1771" s="10">
        <v>7</v>
      </c>
    </row>
    <row r="1772" spans="1:8" x14ac:dyDescent="0.25">
      <c r="A1772" s="11" t="s">
        <v>1777</v>
      </c>
      <c r="B1772" s="12" t="s">
        <v>16</v>
      </c>
      <c r="C1772" s="12">
        <v>408</v>
      </c>
      <c r="D1772" s="12">
        <v>0.69</v>
      </c>
      <c r="E1772" s="12">
        <v>0.68200000000000005</v>
      </c>
      <c r="F1772" s="12">
        <v>0.56999999999999995</v>
      </c>
      <c r="G1772" s="12">
        <v>14996.48</v>
      </c>
      <c r="H1772" s="13">
        <v>10</v>
      </c>
    </row>
    <row r="1773" spans="1:8" x14ac:dyDescent="0.25">
      <c r="A1773" s="8" t="s">
        <v>1778</v>
      </c>
      <c r="B1773" s="9" t="s">
        <v>87</v>
      </c>
      <c r="C1773" s="9">
        <v>538</v>
      </c>
      <c r="D1773" s="9">
        <v>0.58099999999999996</v>
      </c>
      <c r="E1773" s="9">
        <v>0.55500000000000005</v>
      </c>
      <c r="F1773" s="9">
        <v>0.49099999999999999</v>
      </c>
      <c r="G1773" s="9">
        <v>16509.59</v>
      </c>
      <c r="H1773" s="10">
        <v>0</v>
      </c>
    </row>
    <row r="1774" spans="1:8" x14ac:dyDescent="0.25">
      <c r="A1774" s="11" t="s">
        <v>1779</v>
      </c>
      <c r="B1774" s="12" t="s">
        <v>22</v>
      </c>
      <c r="C1774" s="12">
        <v>257</v>
      </c>
      <c r="D1774" s="12">
        <v>0.71599999999999997</v>
      </c>
      <c r="E1774" s="12">
        <v>0.71099999999999997</v>
      </c>
      <c r="F1774" s="12">
        <v>0.64600000000000002</v>
      </c>
      <c r="G1774" s="12">
        <v>28179.360000000001</v>
      </c>
      <c r="H1774" s="13">
        <v>6</v>
      </c>
    </row>
    <row r="1775" spans="1:8" x14ac:dyDescent="0.25">
      <c r="A1775" s="8" t="s">
        <v>1780</v>
      </c>
      <c r="B1775" s="9" t="s">
        <v>16</v>
      </c>
      <c r="C1775" s="9">
        <v>667</v>
      </c>
      <c r="D1775" s="9">
        <v>0.7</v>
      </c>
      <c r="E1775" s="9">
        <v>0.72299999999999998</v>
      </c>
      <c r="F1775" s="9">
        <v>0.57599999999999996</v>
      </c>
      <c r="G1775" s="9">
        <v>19249.259999999998</v>
      </c>
      <c r="H1775" s="10">
        <v>9</v>
      </c>
    </row>
    <row r="1776" spans="1:8" x14ac:dyDescent="0.25">
      <c r="A1776" s="11" t="s">
        <v>1781</v>
      </c>
      <c r="B1776" s="12" t="s">
        <v>82</v>
      </c>
      <c r="C1776" s="12">
        <v>1224</v>
      </c>
      <c r="D1776" s="12">
        <v>0.59499999999999997</v>
      </c>
      <c r="E1776" s="12">
        <v>0.59199999999999997</v>
      </c>
      <c r="F1776" s="12">
        <v>0.46800000000000003</v>
      </c>
      <c r="G1776" s="12">
        <v>9637.23</v>
      </c>
      <c r="H1776" s="13">
        <v>48</v>
      </c>
    </row>
    <row r="1777" spans="1:8" x14ac:dyDescent="0.25">
      <c r="A1777" s="8" t="s">
        <v>1782</v>
      </c>
      <c r="B1777" s="9" t="s">
        <v>7</v>
      </c>
      <c r="C1777" s="9">
        <v>595</v>
      </c>
      <c r="D1777" s="9">
        <v>0.63900000000000001</v>
      </c>
      <c r="E1777" s="9">
        <v>0.59199999999999997</v>
      </c>
      <c r="F1777" s="9">
        <v>0.55300000000000005</v>
      </c>
      <c r="G1777" s="9">
        <v>23377.9</v>
      </c>
      <c r="H1777" s="10">
        <v>15</v>
      </c>
    </row>
    <row r="1778" spans="1:8" x14ac:dyDescent="0.25">
      <c r="A1778" s="11" t="s">
        <v>1783</v>
      </c>
      <c r="B1778" s="12" t="s">
        <v>118</v>
      </c>
      <c r="C1778" s="12">
        <v>660</v>
      </c>
      <c r="D1778" s="12">
        <v>0.59</v>
      </c>
      <c r="E1778" s="12">
        <v>0.56599999999999995</v>
      </c>
      <c r="F1778" s="12">
        <v>0.47299999999999998</v>
      </c>
      <c r="G1778" s="12">
        <v>7869.62</v>
      </c>
      <c r="H1778" s="13">
        <v>8</v>
      </c>
    </row>
    <row r="1779" spans="1:8" x14ac:dyDescent="0.25">
      <c r="A1779" s="8" t="s">
        <v>1784</v>
      </c>
      <c r="B1779" s="9" t="s">
        <v>16</v>
      </c>
      <c r="C1779" s="9">
        <v>961</v>
      </c>
      <c r="D1779" s="9">
        <v>0.68400000000000005</v>
      </c>
      <c r="E1779" s="9">
        <v>0.68500000000000005</v>
      </c>
      <c r="F1779" s="9">
        <v>0.57599999999999996</v>
      </c>
      <c r="G1779" s="9">
        <v>15959.36</v>
      </c>
      <c r="H1779" s="10">
        <v>30</v>
      </c>
    </row>
    <row r="1780" spans="1:8" x14ac:dyDescent="0.25">
      <c r="A1780" s="11" t="s">
        <v>1785</v>
      </c>
      <c r="B1780" s="12" t="s">
        <v>19</v>
      </c>
      <c r="C1780" s="12">
        <v>1273</v>
      </c>
      <c r="D1780" s="12">
        <v>0.63500000000000001</v>
      </c>
      <c r="E1780" s="12">
        <v>0.60199999999999998</v>
      </c>
      <c r="F1780" s="12">
        <v>0.55400000000000005</v>
      </c>
      <c r="G1780" s="12">
        <v>8902.44</v>
      </c>
      <c r="H1780" s="13">
        <v>10</v>
      </c>
    </row>
    <row r="1781" spans="1:8" x14ac:dyDescent="0.25">
      <c r="A1781" s="8" t="s">
        <v>1786</v>
      </c>
      <c r="B1781" s="9" t="s">
        <v>22</v>
      </c>
      <c r="C1781" s="9">
        <v>290</v>
      </c>
      <c r="D1781" s="9">
        <v>0.65200000000000002</v>
      </c>
      <c r="E1781" s="9">
        <v>0.68400000000000005</v>
      </c>
      <c r="F1781" s="9">
        <v>0.48899999999999999</v>
      </c>
      <c r="G1781" s="9">
        <v>26300.79</v>
      </c>
      <c r="H1781" s="10">
        <v>4</v>
      </c>
    </row>
    <row r="1782" spans="1:8" x14ac:dyDescent="0.25">
      <c r="A1782" s="11" t="s">
        <v>1787</v>
      </c>
      <c r="B1782" s="12" t="s">
        <v>7</v>
      </c>
      <c r="C1782" s="12">
        <v>337</v>
      </c>
      <c r="D1782" s="12">
        <v>0.70099999999999996</v>
      </c>
      <c r="E1782" s="12">
        <v>0.68899999999999995</v>
      </c>
      <c r="F1782" s="12">
        <v>0.60899999999999999</v>
      </c>
      <c r="G1782" s="12">
        <v>25448.6</v>
      </c>
      <c r="H1782" s="13">
        <v>13</v>
      </c>
    </row>
    <row r="1783" spans="1:8" x14ac:dyDescent="0.25">
      <c r="A1783" s="8" t="s">
        <v>1788</v>
      </c>
      <c r="B1783" s="9" t="s">
        <v>72</v>
      </c>
      <c r="C1783" s="9">
        <v>1507</v>
      </c>
      <c r="D1783" s="9">
        <v>0.59499999999999997</v>
      </c>
      <c r="E1783" s="9">
        <v>0.6</v>
      </c>
      <c r="F1783" s="9">
        <v>0.48399999999999999</v>
      </c>
      <c r="G1783" s="9">
        <v>27173.83</v>
      </c>
      <c r="H1783" s="10">
        <v>9</v>
      </c>
    </row>
    <row r="1784" spans="1:8" x14ac:dyDescent="0.25">
      <c r="A1784" s="11" t="s">
        <v>1789</v>
      </c>
      <c r="B1784" s="12" t="s">
        <v>118</v>
      </c>
      <c r="C1784" s="12">
        <v>539</v>
      </c>
      <c r="D1784" s="12">
        <v>0.59799999999999998</v>
      </c>
      <c r="E1784" s="12">
        <v>0.57399999999999995</v>
      </c>
      <c r="F1784" s="12">
        <v>0.497</v>
      </c>
      <c r="G1784" s="12">
        <v>7198.74</v>
      </c>
      <c r="H1784" s="13">
        <v>5</v>
      </c>
    </row>
    <row r="1785" spans="1:8" x14ac:dyDescent="0.25">
      <c r="A1785" s="8" t="s">
        <v>1790</v>
      </c>
      <c r="B1785" s="9" t="s">
        <v>39</v>
      </c>
      <c r="C1785" s="9">
        <v>788</v>
      </c>
      <c r="D1785" s="9">
        <v>0.63700000000000001</v>
      </c>
      <c r="E1785" s="9">
        <v>0.621</v>
      </c>
      <c r="F1785" s="9">
        <v>0.54</v>
      </c>
      <c r="G1785" s="9">
        <v>8809.6200000000008</v>
      </c>
      <c r="H1785" s="10">
        <v>5</v>
      </c>
    </row>
    <row r="1786" spans="1:8" x14ac:dyDescent="0.25">
      <c r="A1786" s="11" t="s">
        <v>1791</v>
      </c>
      <c r="B1786" s="12" t="s">
        <v>16</v>
      </c>
      <c r="C1786" s="12">
        <v>656</v>
      </c>
      <c r="D1786" s="12">
        <v>0.70099999999999996</v>
      </c>
      <c r="E1786" s="12">
        <v>0.73399999999999999</v>
      </c>
      <c r="F1786" s="12">
        <v>0.56200000000000006</v>
      </c>
      <c r="G1786" s="12">
        <v>57177.27</v>
      </c>
      <c r="H1786" s="13">
        <v>14</v>
      </c>
    </row>
    <row r="1787" spans="1:8" x14ac:dyDescent="0.25">
      <c r="A1787" s="8" t="s">
        <v>1792</v>
      </c>
      <c r="B1787" s="9" t="s">
        <v>111</v>
      </c>
      <c r="C1787" s="9">
        <v>1282</v>
      </c>
      <c r="D1787" s="9">
        <v>0.74099999999999999</v>
      </c>
      <c r="E1787" s="9">
        <v>0.72399999999999998</v>
      </c>
      <c r="F1787" s="9">
        <v>0.67</v>
      </c>
      <c r="G1787" s="9">
        <v>22271.24</v>
      </c>
      <c r="H1787" s="10">
        <v>18</v>
      </c>
    </row>
    <row r="1788" spans="1:8" x14ac:dyDescent="0.25">
      <c r="A1788" s="11" t="s">
        <v>1793</v>
      </c>
      <c r="B1788" s="12" t="s">
        <v>22</v>
      </c>
      <c r="C1788" s="12">
        <v>199</v>
      </c>
      <c r="D1788" s="12">
        <v>0.72499999999999998</v>
      </c>
      <c r="E1788" s="12">
        <v>0.70199999999999996</v>
      </c>
      <c r="F1788" s="12">
        <v>0.65100000000000002</v>
      </c>
      <c r="G1788" s="12">
        <v>23014.14</v>
      </c>
      <c r="H1788" s="13">
        <v>7</v>
      </c>
    </row>
    <row r="1789" spans="1:8" x14ac:dyDescent="0.25">
      <c r="A1789" s="8" t="s">
        <v>1794</v>
      </c>
      <c r="B1789" s="9" t="s">
        <v>7</v>
      </c>
      <c r="C1789" s="9">
        <v>271</v>
      </c>
      <c r="D1789" s="9">
        <v>0.72799999999999998</v>
      </c>
      <c r="E1789" s="9">
        <v>0.67500000000000004</v>
      </c>
      <c r="F1789" s="9">
        <v>0.68899999999999995</v>
      </c>
      <c r="G1789" s="9">
        <v>12751.97</v>
      </c>
      <c r="H1789" s="10">
        <v>1</v>
      </c>
    </row>
    <row r="1790" spans="1:8" x14ac:dyDescent="0.25">
      <c r="A1790" s="11" t="s">
        <v>1795</v>
      </c>
      <c r="B1790" s="12" t="s">
        <v>16</v>
      </c>
      <c r="C1790" s="12">
        <v>957</v>
      </c>
      <c r="D1790" s="12">
        <v>0.73</v>
      </c>
      <c r="E1790" s="12">
        <v>0.67700000000000005</v>
      </c>
      <c r="F1790" s="12">
        <v>0.67900000000000005</v>
      </c>
      <c r="G1790" s="12">
        <v>20394.47</v>
      </c>
      <c r="H1790" s="13">
        <v>17</v>
      </c>
    </row>
    <row r="1791" spans="1:8" x14ac:dyDescent="0.25">
      <c r="A1791" s="8" t="s">
        <v>1796</v>
      </c>
      <c r="B1791" s="9" t="s">
        <v>118</v>
      </c>
      <c r="C1791" s="9">
        <v>1084</v>
      </c>
      <c r="D1791" s="9">
        <v>0.64200000000000002</v>
      </c>
      <c r="E1791" s="9">
        <v>0.62</v>
      </c>
      <c r="F1791" s="9">
        <v>0.54</v>
      </c>
      <c r="G1791" s="9">
        <v>10718.9</v>
      </c>
      <c r="H1791" s="10">
        <v>8</v>
      </c>
    </row>
    <row r="1792" spans="1:8" x14ac:dyDescent="0.25">
      <c r="A1792" s="11" t="s">
        <v>1797</v>
      </c>
      <c r="B1792" s="12" t="s">
        <v>118</v>
      </c>
      <c r="C1792" s="12">
        <v>715</v>
      </c>
      <c r="D1792" s="12">
        <v>0.6</v>
      </c>
      <c r="E1792" s="12">
        <v>0.59599999999999997</v>
      </c>
      <c r="F1792" s="12">
        <v>0.47199999999999998</v>
      </c>
      <c r="G1792" s="12">
        <v>10052.530000000001</v>
      </c>
      <c r="H1792" s="13">
        <v>33</v>
      </c>
    </row>
    <row r="1793" spans="1:8" x14ac:dyDescent="0.25">
      <c r="A1793" s="8" t="s">
        <v>1798</v>
      </c>
      <c r="B1793" s="9" t="s">
        <v>33</v>
      </c>
      <c r="C1793" s="9">
        <v>301</v>
      </c>
      <c r="D1793" s="9">
        <v>0.71</v>
      </c>
      <c r="E1793" s="9">
        <v>0.70199999999999996</v>
      </c>
      <c r="F1793" s="9">
        <v>0.63100000000000001</v>
      </c>
      <c r="G1793" s="9">
        <v>19143.560000000001</v>
      </c>
      <c r="H1793" s="10">
        <v>5</v>
      </c>
    </row>
    <row r="1794" spans="1:8" x14ac:dyDescent="0.25">
      <c r="A1794" s="11" t="s">
        <v>1799</v>
      </c>
      <c r="B1794" s="12" t="s">
        <v>16</v>
      </c>
      <c r="C1794" s="12">
        <v>617</v>
      </c>
      <c r="D1794" s="12">
        <v>0.69</v>
      </c>
      <c r="E1794" s="12">
        <v>0.68</v>
      </c>
      <c r="F1794" s="12">
        <v>0.60199999999999998</v>
      </c>
      <c r="G1794" s="12">
        <v>17542.650000000001</v>
      </c>
      <c r="H1794" s="13">
        <v>4</v>
      </c>
    </row>
    <row r="1795" spans="1:8" x14ac:dyDescent="0.25">
      <c r="A1795" s="8" t="s">
        <v>1800</v>
      </c>
      <c r="B1795" s="9" t="s">
        <v>24</v>
      </c>
      <c r="C1795" s="9">
        <v>843</v>
      </c>
      <c r="D1795" s="9">
        <v>0.63700000000000001</v>
      </c>
      <c r="E1795" s="9">
        <v>0.623</v>
      </c>
      <c r="F1795" s="9">
        <v>0.56799999999999995</v>
      </c>
      <c r="G1795" s="9">
        <v>7453.19</v>
      </c>
      <c r="H1795" s="10">
        <v>18</v>
      </c>
    </row>
    <row r="1796" spans="1:8" x14ac:dyDescent="0.25">
      <c r="A1796" s="11" t="s">
        <v>1801</v>
      </c>
      <c r="B1796" s="12" t="s">
        <v>16</v>
      </c>
      <c r="C1796" s="12">
        <v>524</v>
      </c>
      <c r="D1796" s="12">
        <v>0.65500000000000003</v>
      </c>
      <c r="E1796" s="12">
        <v>0.67200000000000004</v>
      </c>
      <c r="F1796" s="12">
        <v>0.52300000000000002</v>
      </c>
      <c r="G1796" s="12">
        <v>19338.22</v>
      </c>
      <c r="H1796" s="13">
        <v>9</v>
      </c>
    </row>
    <row r="1797" spans="1:8" x14ac:dyDescent="0.25">
      <c r="A1797" s="8" t="s">
        <v>1802</v>
      </c>
      <c r="B1797" s="9" t="s">
        <v>7</v>
      </c>
      <c r="C1797" s="9">
        <v>208</v>
      </c>
      <c r="D1797" s="9">
        <v>0.75700000000000001</v>
      </c>
      <c r="E1797" s="9">
        <v>0.74399999999999999</v>
      </c>
      <c r="F1797" s="9">
        <v>0.69499999999999995</v>
      </c>
      <c r="G1797" s="9">
        <v>26362.59</v>
      </c>
      <c r="H1797" s="10">
        <v>4</v>
      </c>
    </row>
    <row r="1798" spans="1:8" x14ac:dyDescent="0.25">
      <c r="A1798" s="11" t="s">
        <v>1803</v>
      </c>
      <c r="B1798" s="12" t="s">
        <v>39</v>
      </c>
      <c r="C1798" s="12">
        <v>1622</v>
      </c>
      <c r="D1798" s="12">
        <v>0.57399999999999995</v>
      </c>
      <c r="E1798" s="12">
        <v>0.52600000000000002</v>
      </c>
      <c r="F1798" s="12">
        <v>0.47099999999999997</v>
      </c>
      <c r="G1798" s="12">
        <v>6602.92</v>
      </c>
      <c r="H1798" s="13">
        <v>2</v>
      </c>
    </row>
    <row r="1799" spans="1:8" x14ac:dyDescent="0.25">
      <c r="A1799" s="8" t="s">
        <v>1804</v>
      </c>
      <c r="B1799" s="9" t="s">
        <v>22</v>
      </c>
      <c r="C1799" s="9">
        <v>629</v>
      </c>
      <c r="D1799" s="9">
        <v>0.74</v>
      </c>
      <c r="E1799" s="9">
        <v>0.73799999999999999</v>
      </c>
      <c r="F1799" s="9">
        <v>0.67800000000000005</v>
      </c>
      <c r="G1799" s="9">
        <v>33334.01</v>
      </c>
      <c r="H1799" s="10">
        <v>35</v>
      </c>
    </row>
    <row r="1800" spans="1:8" x14ac:dyDescent="0.25">
      <c r="A1800" s="11" t="s">
        <v>1365</v>
      </c>
      <c r="B1800" s="12" t="s">
        <v>33</v>
      </c>
      <c r="C1800" s="12">
        <v>207</v>
      </c>
      <c r="D1800" s="12">
        <v>0.63400000000000001</v>
      </c>
      <c r="E1800" s="12">
        <v>0.64200000000000002</v>
      </c>
      <c r="F1800" s="12">
        <v>0.48799999999999999</v>
      </c>
      <c r="G1800" s="12">
        <v>18190.8</v>
      </c>
      <c r="H1800" s="13">
        <v>1</v>
      </c>
    </row>
    <row r="1801" spans="1:8" x14ac:dyDescent="0.25">
      <c r="A1801" s="8" t="s">
        <v>1805</v>
      </c>
      <c r="B1801" s="9" t="s">
        <v>22</v>
      </c>
      <c r="C1801" s="9">
        <v>367</v>
      </c>
      <c r="D1801" s="9">
        <v>0.69</v>
      </c>
      <c r="E1801" s="9">
        <v>0.71</v>
      </c>
      <c r="F1801" s="9">
        <v>0.54400000000000004</v>
      </c>
      <c r="G1801" s="9">
        <v>18312.439999999999</v>
      </c>
      <c r="H1801" s="10">
        <v>9</v>
      </c>
    </row>
    <row r="1802" spans="1:8" x14ac:dyDescent="0.25">
      <c r="A1802" s="11" t="s">
        <v>1806</v>
      </c>
      <c r="B1802" s="12" t="s">
        <v>22</v>
      </c>
      <c r="C1802" s="12">
        <v>467</v>
      </c>
      <c r="D1802" s="12">
        <v>0.72</v>
      </c>
      <c r="E1802" s="12">
        <v>0.69799999999999995</v>
      </c>
      <c r="F1802" s="12">
        <v>0.64900000000000002</v>
      </c>
      <c r="G1802" s="12">
        <v>38103.199999999997</v>
      </c>
      <c r="H1802" s="13">
        <v>15</v>
      </c>
    </row>
    <row r="1803" spans="1:8" x14ac:dyDescent="0.25">
      <c r="A1803" s="8" t="s">
        <v>1807</v>
      </c>
      <c r="B1803" s="9" t="s">
        <v>24</v>
      </c>
      <c r="C1803" s="9">
        <v>567</v>
      </c>
      <c r="D1803" s="9">
        <v>0.61599999999999999</v>
      </c>
      <c r="E1803" s="9">
        <v>0.56499999999999995</v>
      </c>
      <c r="F1803" s="9">
        <v>0.52500000000000002</v>
      </c>
      <c r="G1803" s="9">
        <v>8318.56</v>
      </c>
      <c r="H1803" s="10">
        <v>19</v>
      </c>
    </row>
    <row r="1804" spans="1:8" x14ac:dyDescent="0.25">
      <c r="A1804" s="11" t="s">
        <v>1808</v>
      </c>
      <c r="B1804" s="12" t="s">
        <v>22</v>
      </c>
      <c r="C1804" s="12">
        <v>366</v>
      </c>
      <c r="D1804" s="12">
        <v>0.71599999999999997</v>
      </c>
      <c r="E1804" s="12">
        <v>0.72499999999999998</v>
      </c>
      <c r="F1804" s="12">
        <v>0.628</v>
      </c>
      <c r="G1804" s="12">
        <v>25990.55</v>
      </c>
      <c r="H1804" s="13">
        <v>5</v>
      </c>
    </row>
    <row r="1805" spans="1:8" x14ac:dyDescent="0.25">
      <c r="A1805" s="8" t="s">
        <v>1809</v>
      </c>
      <c r="B1805" s="9" t="s">
        <v>29</v>
      </c>
      <c r="C1805" s="9">
        <v>864</v>
      </c>
      <c r="D1805" s="9">
        <v>0.68200000000000005</v>
      </c>
      <c r="E1805" s="9">
        <v>0.68899999999999995</v>
      </c>
      <c r="F1805" s="9">
        <v>0.54800000000000004</v>
      </c>
      <c r="G1805" s="9">
        <v>33865.26</v>
      </c>
      <c r="H1805" s="10">
        <v>9</v>
      </c>
    </row>
    <row r="1806" spans="1:8" x14ac:dyDescent="0.25">
      <c r="A1806" s="11" t="s">
        <v>1810</v>
      </c>
      <c r="B1806" s="12" t="s">
        <v>29</v>
      </c>
      <c r="C1806" s="12">
        <v>573</v>
      </c>
      <c r="D1806" s="12">
        <v>0.70499999999999996</v>
      </c>
      <c r="E1806" s="12">
        <v>0.67700000000000005</v>
      </c>
      <c r="F1806" s="12">
        <v>0.63700000000000001</v>
      </c>
      <c r="G1806" s="12">
        <v>25825.95</v>
      </c>
      <c r="H1806" s="13">
        <v>19</v>
      </c>
    </row>
    <row r="1807" spans="1:8" x14ac:dyDescent="0.25">
      <c r="A1807" s="8" t="s">
        <v>1811</v>
      </c>
      <c r="B1807" s="9" t="s">
        <v>64</v>
      </c>
      <c r="C1807" s="9">
        <v>733</v>
      </c>
      <c r="D1807" s="9">
        <v>0.66700000000000004</v>
      </c>
      <c r="E1807" s="9">
        <v>0.67900000000000005</v>
      </c>
      <c r="F1807" s="9">
        <v>0.53500000000000003</v>
      </c>
      <c r="G1807" s="9">
        <v>17598.86</v>
      </c>
      <c r="H1807" s="10">
        <v>29</v>
      </c>
    </row>
    <row r="1808" spans="1:8" x14ac:dyDescent="0.25">
      <c r="A1808" s="11" t="s">
        <v>1812</v>
      </c>
      <c r="B1808" s="12" t="s">
        <v>39</v>
      </c>
      <c r="C1808" s="12">
        <v>1724</v>
      </c>
      <c r="D1808" s="12">
        <v>0.57999999999999996</v>
      </c>
      <c r="E1808" s="12">
        <v>0.57999999999999996</v>
      </c>
      <c r="F1808" s="12">
        <v>0.45600000000000002</v>
      </c>
      <c r="G1808" s="12">
        <v>8859.52</v>
      </c>
      <c r="H1808" s="13">
        <v>39</v>
      </c>
    </row>
    <row r="1809" spans="1:8" x14ac:dyDescent="0.25">
      <c r="A1809" s="8" t="s">
        <v>1813</v>
      </c>
      <c r="B1809" s="9" t="s">
        <v>7</v>
      </c>
      <c r="C1809" s="9">
        <v>463</v>
      </c>
      <c r="D1809" s="9">
        <v>0.74</v>
      </c>
      <c r="E1809" s="9">
        <v>0.71599999999999997</v>
      </c>
      <c r="F1809" s="9">
        <v>0.69499999999999995</v>
      </c>
      <c r="G1809" s="9">
        <v>21331.37</v>
      </c>
      <c r="H1809" s="10">
        <v>2</v>
      </c>
    </row>
    <row r="1810" spans="1:8" x14ac:dyDescent="0.25">
      <c r="A1810" s="11" t="s">
        <v>1814</v>
      </c>
      <c r="B1810" s="12" t="s">
        <v>24</v>
      </c>
      <c r="C1810" s="12">
        <v>674</v>
      </c>
      <c r="D1810" s="12">
        <v>0.57999999999999996</v>
      </c>
      <c r="E1810" s="12">
        <v>0.55000000000000004</v>
      </c>
      <c r="F1810" s="12">
        <v>0.45900000000000002</v>
      </c>
      <c r="G1810" s="12">
        <v>20524.38</v>
      </c>
      <c r="H1810" s="13">
        <v>24</v>
      </c>
    </row>
    <row r="1811" spans="1:8" x14ac:dyDescent="0.25">
      <c r="A1811" s="8" t="s">
        <v>1815</v>
      </c>
      <c r="B1811" s="9" t="s">
        <v>16</v>
      </c>
      <c r="C1811" s="9">
        <v>231</v>
      </c>
      <c r="D1811" s="9">
        <v>0.58299999999999996</v>
      </c>
      <c r="E1811" s="9">
        <v>0.59</v>
      </c>
      <c r="F1811" s="9">
        <v>0.43</v>
      </c>
      <c r="G1811" s="9">
        <v>9263.9599999999991</v>
      </c>
      <c r="H1811" s="10">
        <v>6</v>
      </c>
    </row>
    <row r="1812" spans="1:8" x14ac:dyDescent="0.25">
      <c r="A1812" s="11" t="s">
        <v>1816</v>
      </c>
      <c r="B1812" s="12" t="s">
        <v>49</v>
      </c>
      <c r="C1812" s="12">
        <v>5279</v>
      </c>
      <c r="D1812" s="12">
        <v>0.58799999999999997</v>
      </c>
      <c r="E1812" s="12">
        <v>0.58299999999999996</v>
      </c>
      <c r="F1812" s="12">
        <v>0.45</v>
      </c>
      <c r="G1812" s="12">
        <v>8711.6200000000008</v>
      </c>
      <c r="H1812" s="13">
        <v>6</v>
      </c>
    </row>
    <row r="1813" spans="1:8" x14ac:dyDescent="0.25">
      <c r="A1813" s="8" t="s">
        <v>781</v>
      </c>
      <c r="B1813" s="9" t="s">
        <v>22</v>
      </c>
      <c r="C1813" s="9">
        <v>570</v>
      </c>
      <c r="D1813" s="9">
        <v>0.70599999999999996</v>
      </c>
      <c r="E1813" s="9">
        <v>0.71899999999999997</v>
      </c>
      <c r="F1813" s="9">
        <v>0.61099999999999999</v>
      </c>
      <c r="G1813" s="9">
        <v>34197.129999999997</v>
      </c>
      <c r="H1813" s="10">
        <v>16</v>
      </c>
    </row>
    <row r="1814" spans="1:8" x14ac:dyDescent="0.25">
      <c r="A1814" s="11" t="s">
        <v>1817</v>
      </c>
      <c r="B1814" s="12" t="s">
        <v>14</v>
      </c>
      <c r="C1814" s="12">
        <v>780</v>
      </c>
      <c r="D1814" s="12">
        <v>0.68500000000000005</v>
      </c>
      <c r="E1814" s="12">
        <v>0.70099999999999996</v>
      </c>
      <c r="F1814" s="12">
        <v>0.53400000000000003</v>
      </c>
      <c r="G1814" s="12">
        <v>28967.51</v>
      </c>
      <c r="H1814" s="13">
        <v>20</v>
      </c>
    </row>
    <row r="1815" spans="1:8" x14ac:dyDescent="0.25">
      <c r="A1815" s="8" t="s">
        <v>1818</v>
      </c>
      <c r="B1815" s="9" t="s">
        <v>7</v>
      </c>
      <c r="C1815" s="9">
        <v>170</v>
      </c>
      <c r="D1815" s="9">
        <v>0.73799999999999999</v>
      </c>
      <c r="E1815" s="9">
        <v>0.69299999999999995</v>
      </c>
      <c r="F1815" s="9">
        <v>0.67100000000000004</v>
      </c>
      <c r="G1815" s="9">
        <v>47749.58</v>
      </c>
      <c r="H1815" s="10">
        <v>3</v>
      </c>
    </row>
    <row r="1816" spans="1:8" x14ac:dyDescent="0.25">
      <c r="A1816" s="11" t="s">
        <v>1819</v>
      </c>
      <c r="B1816" s="12" t="s">
        <v>39</v>
      </c>
      <c r="C1816" s="12">
        <v>1513</v>
      </c>
      <c r="D1816" s="12">
        <v>0.49</v>
      </c>
      <c r="E1816" s="12">
        <v>0.438</v>
      </c>
      <c r="F1816" s="12">
        <v>0.35299999999999998</v>
      </c>
      <c r="G1816" s="12">
        <v>6887.79</v>
      </c>
      <c r="H1816" s="13">
        <v>3</v>
      </c>
    </row>
    <row r="1817" spans="1:8" x14ac:dyDescent="0.25">
      <c r="A1817" s="8" t="s">
        <v>1820</v>
      </c>
      <c r="B1817" s="9" t="s">
        <v>24</v>
      </c>
      <c r="C1817" s="9">
        <v>201</v>
      </c>
      <c r="D1817" s="9">
        <v>0.52800000000000002</v>
      </c>
      <c r="E1817" s="9">
        <v>0.54500000000000004</v>
      </c>
      <c r="F1817" s="9">
        <v>0.36</v>
      </c>
      <c r="G1817" s="9">
        <v>6505.2</v>
      </c>
      <c r="H1817" s="10">
        <v>2</v>
      </c>
    </row>
    <row r="1818" spans="1:8" x14ac:dyDescent="0.25">
      <c r="A1818" s="11" t="s">
        <v>1821</v>
      </c>
      <c r="B1818" s="12" t="s">
        <v>39</v>
      </c>
      <c r="C1818" s="12">
        <v>886</v>
      </c>
      <c r="D1818" s="12">
        <v>0.55700000000000005</v>
      </c>
      <c r="E1818" s="12">
        <v>0.51500000000000001</v>
      </c>
      <c r="F1818" s="12">
        <v>0.43099999999999999</v>
      </c>
      <c r="G1818" s="12">
        <v>6543.75</v>
      </c>
      <c r="H1818" s="13">
        <v>25</v>
      </c>
    </row>
    <row r="1819" spans="1:8" x14ac:dyDescent="0.25">
      <c r="A1819" s="8" t="s">
        <v>1822</v>
      </c>
      <c r="B1819" s="9" t="s">
        <v>22</v>
      </c>
      <c r="C1819" s="9">
        <v>501</v>
      </c>
      <c r="D1819" s="9">
        <v>0.69599999999999995</v>
      </c>
      <c r="E1819" s="9">
        <v>0.66700000000000004</v>
      </c>
      <c r="F1819" s="9">
        <v>0.625</v>
      </c>
      <c r="G1819" s="9">
        <v>16225.81</v>
      </c>
      <c r="H1819" s="10">
        <v>7</v>
      </c>
    </row>
    <row r="1820" spans="1:8" x14ac:dyDescent="0.25">
      <c r="A1820" s="11" t="s">
        <v>1823</v>
      </c>
      <c r="B1820" s="12" t="s">
        <v>22</v>
      </c>
      <c r="C1820" s="12">
        <v>551</v>
      </c>
      <c r="D1820" s="12">
        <v>0.68799999999999994</v>
      </c>
      <c r="E1820" s="12">
        <v>0.69499999999999995</v>
      </c>
      <c r="F1820" s="12">
        <v>0.57899999999999996</v>
      </c>
      <c r="G1820" s="12">
        <v>98109.15</v>
      </c>
      <c r="H1820" s="13">
        <v>10</v>
      </c>
    </row>
    <row r="1821" spans="1:8" x14ac:dyDescent="0.25">
      <c r="A1821" s="8" t="s">
        <v>1824</v>
      </c>
      <c r="B1821" s="9" t="s">
        <v>33</v>
      </c>
      <c r="C1821" s="9">
        <v>521</v>
      </c>
      <c r="D1821" s="9">
        <v>0.68500000000000005</v>
      </c>
      <c r="E1821" s="9">
        <v>0.65</v>
      </c>
      <c r="F1821" s="9">
        <v>0.60899999999999999</v>
      </c>
      <c r="G1821" s="9">
        <v>23186.59</v>
      </c>
      <c r="H1821" s="10">
        <v>3</v>
      </c>
    </row>
    <row r="1822" spans="1:8" x14ac:dyDescent="0.25">
      <c r="A1822" s="11" t="s">
        <v>1825</v>
      </c>
      <c r="B1822" s="12" t="s">
        <v>87</v>
      </c>
      <c r="C1822" s="12">
        <v>824</v>
      </c>
      <c r="D1822" s="12">
        <v>0.56000000000000005</v>
      </c>
      <c r="E1822" s="12">
        <v>0.46500000000000002</v>
      </c>
      <c r="F1822" s="12">
        <v>0.48299999999999998</v>
      </c>
      <c r="G1822" s="12">
        <v>5611.29</v>
      </c>
      <c r="H1822" s="13">
        <v>2</v>
      </c>
    </row>
    <row r="1823" spans="1:8" x14ac:dyDescent="0.25">
      <c r="A1823" s="8" t="s">
        <v>1826</v>
      </c>
      <c r="B1823" s="9" t="s">
        <v>14</v>
      </c>
      <c r="C1823" s="9">
        <v>796</v>
      </c>
      <c r="D1823" s="9">
        <v>0.70799999999999996</v>
      </c>
      <c r="E1823" s="9">
        <v>0.70799999999999996</v>
      </c>
      <c r="F1823" s="9">
        <v>0.57599999999999996</v>
      </c>
      <c r="G1823" s="9">
        <v>30301.78</v>
      </c>
      <c r="H1823" s="10">
        <v>25</v>
      </c>
    </row>
    <row r="1824" spans="1:8" x14ac:dyDescent="0.25">
      <c r="A1824" s="11" t="s">
        <v>1827</v>
      </c>
      <c r="B1824" s="12" t="s">
        <v>33</v>
      </c>
      <c r="C1824" s="12">
        <v>355</v>
      </c>
      <c r="D1824" s="12">
        <v>0.71299999999999997</v>
      </c>
      <c r="E1824" s="12">
        <v>0.72299999999999998</v>
      </c>
      <c r="F1824" s="12">
        <v>0.61099999999999999</v>
      </c>
      <c r="G1824" s="12">
        <v>21484.13</v>
      </c>
      <c r="H1824" s="13">
        <v>10</v>
      </c>
    </row>
    <row r="1825" spans="1:8" x14ac:dyDescent="0.25">
      <c r="A1825" s="8" t="s">
        <v>1828</v>
      </c>
      <c r="B1825" s="9" t="s">
        <v>53</v>
      </c>
      <c r="C1825" s="9">
        <v>404</v>
      </c>
      <c r="D1825" s="9">
        <v>0.64300000000000002</v>
      </c>
      <c r="E1825" s="9">
        <v>0.63300000000000001</v>
      </c>
      <c r="F1825" s="9">
        <v>0.52600000000000002</v>
      </c>
      <c r="G1825" s="9">
        <v>22889.34</v>
      </c>
      <c r="H1825" s="10">
        <v>4</v>
      </c>
    </row>
    <row r="1826" spans="1:8" x14ac:dyDescent="0.25">
      <c r="A1826" s="11" t="s">
        <v>1829</v>
      </c>
      <c r="B1826" s="12" t="s">
        <v>7</v>
      </c>
      <c r="C1826" s="12">
        <v>125</v>
      </c>
      <c r="D1826" s="12">
        <v>0.73199999999999998</v>
      </c>
      <c r="E1826" s="12">
        <v>0.66400000000000003</v>
      </c>
      <c r="F1826" s="12">
        <v>0.71399999999999997</v>
      </c>
      <c r="G1826" s="12">
        <v>10971.88</v>
      </c>
      <c r="H1826" s="13">
        <v>0</v>
      </c>
    </row>
    <row r="1827" spans="1:8" x14ac:dyDescent="0.25">
      <c r="A1827" s="8" t="s">
        <v>1830</v>
      </c>
      <c r="B1827" s="9" t="s">
        <v>39</v>
      </c>
      <c r="C1827" s="9">
        <v>2807</v>
      </c>
      <c r="D1827" s="9">
        <v>0.61299999999999999</v>
      </c>
      <c r="E1827" s="9">
        <v>0.60699999999999998</v>
      </c>
      <c r="F1827" s="9">
        <v>0.47599999999999998</v>
      </c>
      <c r="G1827" s="9">
        <v>13618.27</v>
      </c>
      <c r="H1827" s="10">
        <v>39</v>
      </c>
    </row>
    <row r="1828" spans="1:8" x14ac:dyDescent="0.25">
      <c r="A1828" s="11" t="s">
        <v>1831</v>
      </c>
      <c r="B1828" s="12" t="s">
        <v>94</v>
      </c>
      <c r="C1828" s="12">
        <v>1636</v>
      </c>
      <c r="D1828" s="12">
        <v>0.53600000000000003</v>
      </c>
      <c r="E1828" s="12">
        <v>0.55000000000000004</v>
      </c>
      <c r="F1828" s="12">
        <v>0.4</v>
      </c>
      <c r="G1828" s="12">
        <v>12215.12</v>
      </c>
      <c r="H1828" s="13">
        <v>7</v>
      </c>
    </row>
    <row r="1829" spans="1:8" x14ac:dyDescent="0.25">
      <c r="A1829" s="8" t="s">
        <v>1832</v>
      </c>
      <c r="B1829" s="9" t="s">
        <v>33</v>
      </c>
      <c r="C1829" s="9">
        <v>201</v>
      </c>
      <c r="D1829" s="9">
        <v>0.71</v>
      </c>
      <c r="E1829" s="9">
        <v>0.69</v>
      </c>
      <c r="F1829" s="9">
        <v>0.625</v>
      </c>
      <c r="G1829" s="9">
        <v>41228.74</v>
      </c>
      <c r="H1829" s="10">
        <v>2</v>
      </c>
    </row>
    <row r="1830" spans="1:8" x14ac:dyDescent="0.25">
      <c r="A1830" s="11" t="s">
        <v>1833</v>
      </c>
      <c r="B1830" s="12" t="s">
        <v>49</v>
      </c>
      <c r="C1830" s="12">
        <v>911</v>
      </c>
      <c r="D1830" s="12">
        <v>0.55000000000000004</v>
      </c>
      <c r="E1830" s="12">
        <v>0.56299999999999994</v>
      </c>
      <c r="F1830" s="12">
        <v>0.371</v>
      </c>
      <c r="G1830" s="12">
        <v>11784.93</v>
      </c>
      <c r="H1830" s="13">
        <v>23</v>
      </c>
    </row>
    <row r="1831" spans="1:8" x14ac:dyDescent="0.25">
      <c r="A1831" s="8" t="s">
        <v>1804</v>
      </c>
      <c r="B1831" s="9" t="s">
        <v>87</v>
      </c>
      <c r="C1831" s="9">
        <v>1414</v>
      </c>
      <c r="D1831" s="9">
        <v>0.56999999999999995</v>
      </c>
      <c r="E1831" s="9">
        <v>0.53100000000000003</v>
      </c>
      <c r="F1831" s="9">
        <v>0.47099999999999997</v>
      </c>
      <c r="G1831" s="9">
        <v>6283.71</v>
      </c>
      <c r="H1831" s="10">
        <v>26</v>
      </c>
    </row>
    <row r="1832" spans="1:8" x14ac:dyDescent="0.25">
      <c r="A1832" s="11" t="s">
        <v>1834</v>
      </c>
      <c r="B1832" s="12" t="s">
        <v>33</v>
      </c>
      <c r="C1832" s="12">
        <v>349</v>
      </c>
      <c r="D1832" s="12">
        <v>0.71299999999999997</v>
      </c>
      <c r="E1832" s="12">
        <v>0.67700000000000005</v>
      </c>
      <c r="F1832" s="12">
        <v>0.64900000000000002</v>
      </c>
      <c r="G1832" s="12">
        <v>25795.29</v>
      </c>
      <c r="H1832" s="13">
        <v>3</v>
      </c>
    </row>
    <row r="1833" spans="1:8" x14ac:dyDescent="0.25">
      <c r="A1833" s="8" t="s">
        <v>1835</v>
      </c>
      <c r="B1833" s="9" t="s">
        <v>31</v>
      </c>
      <c r="C1833" s="9">
        <v>1870</v>
      </c>
      <c r="D1833" s="9">
        <v>0.60599999999999998</v>
      </c>
      <c r="E1833" s="9">
        <v>0.56799999999999995</v>
      </c>
      <c r="F1833" s="9">
        <v>0.53600000000000003</v>
      </c>
      <c r="G1833" s="9">
        <v>8004.06</v>
      </c>
      <c r="H1833" s="10">
        <v>40</v>
      </c>
    </row>
    <row r="1834" spans="1:8" x14ac:dyDescent="0.25">
      <c r="A1834" s="11" t="s">
        <v>1836</v>
      </c>
      <c r="B1834" s="12" t="s">
        <v>7</v>
      </c>
      <c r="C1834" s="12">
        <v>443</v>
      </c>
      <c r="D1834" s="12">
        <v>0.67</v>
      </c>
      <c r="E1834" s="12">
        <v>0.65100000000000002</v>
      </c>
      <c r="F1834" s="12">
        <v>0.56200000000000006</v>
      </c>
      <c r="G1834" s="12">
        <v>28053.09</v>
      </c>
      <c r="H1834" s="13">
        <v>3</v>
      </c>
    </row>
    <row r="1835" spans="1:8" x14ac:dyDescent="0.25">
      <c r="A1835" s="8" t="s">
        <v>1837</v>
      </c>
      <c r="B1835" s="9" t="s">
        <v>7</v>
      </c>
      <c r="C1835" s="9">
        <v>165</v>
      </c>
      <c r="D1835" s="9">
        <v>0.72</v>
      </c>
      <c r="E1835" s="9">
        <v>0.746</v>
      </c>
      <c r="F1835" s="9">
        <v>0.60699999999999998</v>
      </c>
      <c r="G1835" s="9">
        <v>19354.599999999999</v>
      </c>
      <c r="H1835" s="10">
        <v>5</v>
      </c>
    </row>
    <row r="1836" spans="1:8" x14ac:dyDescent="0.25">
      <c r="A1836" s="11" t="s">
        <v>1838</v>
      </c>
      <c r="B1836" s="12" t="s">
        <v>94</v>
      </c>
      <c r="C1836" s="12">
        <v>1984</v>
      </c>
      <c r="D1836" s="12">
        <v>0.59099999999999997</v>
      </c>
      <c r="E1836" s="12">
        <v>0.57899999999999996</v>
      </c>
      <c r="F1836" s="12">
        <v>0.46300000000000002</v>
      </c>
      <c r="G1836" s="12">
        <v>10798.17</v>
      </c>
      <c r="H1836" s="13">
        <v>63</v>
      </c>
    </row>
    <row r="1837" spans="1:8" x14ac:dyDescent="0.25">
      <c r="A1837" s="8" t="s">
        <v>1839</v>
      </c>
      <c r="B1837" s="9" t="s">
        <v>87</v>
      </c>
      <c r="C1837" s="9">
        <v>900</v>
      </c>
      <c r="D1837" s="9">
        <v>0.58099999999999996</v>
      </c>
      <c r="E1837" s="9">
        <v>0.53600000000000003</v>
      </c>
      <c r="F1837" s="9">
        <v>0.48399999999999999</v>
      </c>
      <c r="G1837" s="9">
        <v>6260.45</v>
      </c>
      <c r="H1837" s="10">
        <v>16</v>
      </c>
    </row>
    <row r="1838" spans="1:8" x14ac:dyDescent="0.25">
      <c r="A1838" s="11" t="s">
        <v>1840</v>
      </c>
      <c r="B1838" s="12" t="s">
        <v>39</v>
      </c>
      <c r="C1838" s="12">
        <v>1283</v>
      </c>
      <c r="D1838" s="12">
        <v>0.56000000000000005</v>
      </c>
      <c r="E1838" s="12">
        <v>0.54100000000000004</v>
      </c>
      <c r="F1838" s="12">
        <v>0.41199999999999998</v>
      </c>
      <c r="G1838" s="12">
        <v>5861.52</v>
      </c>
      <c r="H1838" s="13">
        <v>37</v>
      </c>
    </row>
    <row r="1839" spans="1:8" x14ac:dyDescent="0.25">
      <c r="A1839" s="8" t="s">
        <v>1841</v>
      </c>
      <c r="B1839" s="9" t="s">
        <v>87</v>
      </c>
      <c r="C1839" s="9">
        <v>832</v>
      </c>
      <c r="D1839" s="9">
        <v>0.54600000000000004</v>
      </c>
      <c r="E1839" s="9">
        <v>0.47499999999999998</v>
      </c>
      <c r="F1839" s="9">
        <v>0.47199999999999998</v>
      </c>
      <c r="G1839" s="9">
        <v>5079.1099999999997</v>
      </c>
      <c r="H1839" s="10">
        <v>45</v>
      </c>
    </row>
    <row r="1840" spans="1:8" x14ac:dyDescent="0.25">
      <c r="A1840" s="11" t="s">
        <v>1842</v>
      </c>
      <c r="B1840" s="12" t="s">
        <v>16</v>
      </c>
      <c r="C1840" s="12">
        <v>2165</v>
      </c>
      <c r="D1840" s="12">
        <v>0.7</v>
      </c>
      <c r="E1840" s="12">
        <v>0.68300000000000005</v>
      </c>
      <c r="F1840" s="12">
        <v>0.63</v>
      </c>
      <c r="G1840" s="12">
        <v>27473.67</v>
      </c>
      <c r="H1840" s="13">
        <v>33</v>
      </c>
    </row>
    <row r="1841" spans="1:8" x14ac:dyDescent="0.25">
      <c r="A1841" s="8" t="s">
        <v>1843</v>
      </c>
      <c r="B1841" s="9" t="s">
        <v>72</v>
      </c>
      <c r="C1841" s="9">
        <v>845</v>
      </c>
      <c r="D1841" s="9">
        <v>0.63900000000000001</v>
      </c>
      <c r="E1841" s="9">
        <v>0.61099999999999999</v>
      </c>
      <c r="F1841" s="9">
        <v>0.57099999999999995</v>
      </c>
      <c r="G1841" s="9">
        <v>11573.86</v>
      </c>
      <c r="H1841" s="10">
        <v>29</v>
      </c>
    </row>
    <row r="1842" spans="1:8" x14ac:dyDescent="0.25">
      <c r="A1842" s="11" t="s">
        <v>1844</v>
      </c>
      <c r="B1842" s="12" t="s">
        <v>16</v>
      </c>
      <c r="C1842" s="12">
        <v>258</v>
      </c>
      <c r="D1842" s="12">
        <v>0.626</v>
      </c>
      <c r="E1842" s="12">
        <v>0.61399999999999999</v>
      </c>
      <c r="F1842" s="12">
        <v>0.5</v>
      </c>
      <c r="G1842" s="12">
        <v>9798.85</v>
      </c>
      <c r="H1842" s="13">
        <v>5</v>
      </c>
    </row>
    <row r="1843" spans="1:8" x14ac:dyDescent="0.25">
      <c r="A1843" s="8" t="s">
        <v>1845</v>
      </c>
      <c r="B1843" s="9" t="s">
        <v>19</v>
      </c>
      <c r="C1843" s="9">
        <v>823</v>
      </c>
      <c r="D1843" s="9">
        <v>0.61299999999999999</v>
      </c>
      <c r="E1843" s="9">
        <v>0.56200000000000006</v>
      </c>
      <c r="F1843" s="9">
        <v>0.50600000000000001</v>
      </c>
      <c r="G1843" s="9">
        <v>11804.5</v>
      </c>
      <c r="H1843" s="10">
        <v>23</v>
      </c>
    </row>
    <row r="1844" spans="1:8" x14ac:dyDescent="0.25">
      <c r="A1844" s="11" t="s">
        <v>1846</v>
      </c>
      <c r="B1844" s="12" t="s">
        <v>87</v>
      </c>
      <c r="C1844" s="12">
        <v>562</v>
      </c>
      <c r="D1844" s="12">
        <v>0.50900000000000001</v>
      </c>
      <c r="E1844" s="12">
        <v>0.48699999999999999</v>
      </c>
      <c r="F1844" s="12">
        <v>0.39700000000000002</v>
      </c>
      <c r="G1844" s="12">
        <v>5779.54</v>
      </c>
      <c r="H1844" s="13">
        <v>0</v>
      </c>
    </row>
    <row r="1845" spans="1:8" x14ac:dyDescent="0.25">
      <c r="A1845" s="8" t="s">
        <v>1847</v>
      </c>
      <c r="B1845" s="9" t="s">
        <v>22</v>
      </c>
      <c r="C1845" s="9">
        <v>559</v>
      </c>
      <c r="D1845" s="9">
        <v>0.70099999999999996</v>
      </c>
      <c r="E1845" s="9">
        <v>0.68200000000000005</v>
      </c>
      <c r="F1845" s="9">
        <v>0.625</v>
      </c>
      <c r="G1845" s="9">
        <v>20375.509999999998</v>
      </c>
      <c r="H1845" s="10">
        <v>10</v>
      </c>
    </row>
    <row r="1846" spans="1:8" x14ac:dyDescent="0.25">
      <c r="A1846" s="11" t="s">
        <v>1848</v>
      </c>
      <c r="B1846" s="12" t="s">
        <v>7</v>
      </c>
      <c r="C1846" s="12">
        <v>106</v>
      </c>
      <c r="D1846" s="12">
        <v>0.73</v>
      </c>
      <c r="E1846" s="12">
        <v>0.72299999999999998</v>
      </c>
      <c r="F1846" s="12">
        <v>0.64100000000000001</v>
      </c>
      <c r="G1846" s="12">
        <v>19309.05</v>
      </c>
      <c r="H1846" s="13">
        <v>0</v>
      </c>
    </row>
    <row r="1847" spans="1:8" x14ac:dyDescent="0.25">
      <c r="A1847" s="8" t="s">
        <v>1849</v>
      </c>
      <c r="B1847" s="9" t="s">
        <v>24</v>
      </c>
      <c r="C1847" s="9">
        <v>499</v>
      </c>
      <c r="D1847" s="9">
        <v>0.56000000000000005</v>
      </c>
      <c r="E1847" s="9">
        <v>0.54700000000000004</v>
      </c>
      <c r="F1847" s="9">
        <v>0.45900000000000002</v>
      </c>
      <c r="G1847" s="9">
        <v>8471.8700000000008</v>
      </c>
      <c r="H1847" s="10">
        <v>20</v>
      </c>
    </row>
    <row r="1848" spans="1:8" x14ac:dyDescent="0.25">
      <c r="A1848" s="11" t="s">
        <v>1850</v>
      </c>
      <c r="B1848" s="12" t="s">
        <v>16</v>
      </c>
      <c r="C1848" s="12">
        <v>356</v>
      </c>
      <c r="D1848" s="12">
        <v>0.59799999999999998</v>
      </c>
      <c r="E1848" s="12">
        <v>0.57099999999999995</v>
      </c>
      <c r="F1848" s="12">
        <v>0.46899999999999997</v>
      </c>
      <c r="G1848" s="12">
        <v>5789.39</v>
      </c>
      <c r="H1848" s="13">
        <v>8</v>
      </c>
    </row>
    <row r="1849" spans="1:8" x14ac:dyDescent="0.25">
      <c r="A1849" s="8" t="s">
        <v>1851</v>
      </c>
      <c r="B1849" s="9" t="s">
        <v>10</v>
      </c>
      <c r="C1849" s="9">
        <v>376</v>
      </c>
      <c r="D1849" s="9">
        <v>0.72199999999999998</v>
      </c>
      <c r="E1849" s="9">
        <v>0.67400000000000004</v>
      </c>
      <c r="F1849" s="9">
        <v>0.69399999999999995</v>
      </c>
      <c r="G1849" s="9">
        <v>19198.29</v>
      </c>
      <c r="H1849" s="10">
        <v>9</v>
      </c>
    </row>
    <row r="1850" spans="1:8" x14ac:dyDescent="0.25">
      <c r="A1850" s="11" t="s">
        <v>1852</v>
      </c>
      <c r="B1850" s="12" t="s">
        <v>14</v>
      </c>
      <c r="C1850" s="12">
        <v>727</v>
      </c>
      <c r="D1850" s="12">
        <v>0.69499999999999995</v>
      </c>
      <c r="E1850" s="12">
        <v>0.69899999999999995</v>
      </c>
      <c r="F1850" s="12">
        <v>0.55600000000000005</v>
      </c>
      <c r="G1850" s="12">
        <v>19591.84</v>
      </c>
      <c r="H1850" s="13">
        <v>13</v>
      </c>
    </row>
    <row r="1851" spans="1:8" x14ac:dyDescent="0.25">
      <c r="A1851" s="8" t="s">
        <v>1853</v>
      </c>
      <c r="B1851" s="9" t="s">
        <v>19</v>
      </c>
      <c r="C1851" s="9">
        <v>1415</v>
      </c>
      <c r="D1851" s="9">
        <v>0.55000000000000004</v>
      </c>
      <c r="E1851" s="9">
        <v>0.54100000000000004</v>
      </c>
      <c r="F1851" s="9">
        <v>0.433</v>
      </c>
      <c r="G1851" s="9">
        <v>8489.51</v>
      </c>
      <c r="H1851" s="10">
        <v>25</v>
      </c>
    </row>
    <row r="1852" spans="1:8" x14ac:dyDescent="0.25">
      <c r="A1852" s="11" t="s">
        <v>1854</v>
      </c>
      <c r="B1852" s="12" t="s">
        <v>210</v>
      </c>
      <c r="C1852" s="12">
        <v>1279</v>
      </c>
      <c r="D1852" s="12">
        <v>0.66</v>
      </c>
      <c r="E1852" s="12">
        <v>0.69299999999999995</v>
      </c>
      <c r="F1852" s="12">
        <v>0.52700000000000002</v>
      </c>
      <c r="G1852" s="12">
        <v>14199</v>
      </c>
      <c r="H1852" s="13">
        <v>13</v>
      </c>
    </row>
    <row r="1853" spans="1:8" x14ac:dyDescent="0.25">
      <c r="A1853" s="8" t="s">
        <v>1855</v>
      </c>
      <c r="B1853" s="9" t="s">
        <v>22</v>
      </c>
      <c r="C1853" s="9">
        <v>454</v>
      </c>
      <c r="D1853" s="9">
        <v>0.63900000000000001</v>
      </c>
      <c r="E1853" s="9">
        <v>0.65300000000000002</v>
      </c>
      <c r="F1853" s="9">
        <v>0.504</v>
      </c>
      <c r="G1853" s="9">
        <v>20095.740000000002</v>
      </c>
      <c r="H1853" s="10">
        <v>9</v>
      </c>
    </row>
    <row r="1854" spans="1:8" x14ac:dyDescent="0.25">
      <c r="A1854" s="11" t="s">
        <v>1856</v>
      </c>
      <c r="B1854" s="12" t="s">
        <v>24</v>
      </c>
      <c r="C1854" s="12">
        <v>411</v>
      </c>
      <c r="D1854" s="12">
        <v>0.625</v>
      </c>
      <c r="E1854" s="12">
        <v>0.59499999999999997</v>
      </c>
      <c r="F1854" s="12">
        <v>0.54500000000000004</v>
      </c>
      <c r="G1854" s="12">
        <v>9290.75</v>
      </c>
      <c r="H1854" s="13">
        <v>1</v>
      </c>
    </row>
    <row r="1855" spans="1:8" x14ac:dyDescent="0.25">
      <c r="A1855" s="8" t="s">
        <v>1857</v>
      </c>
      <c r="B1855" s="9" t="s">
        <v>31</v>
      </c>
      <c r="C1855" s="9">
        <v>514</v>
      </c>
      <c r="D1855" s="9">
        <v>0.625</v>
      </c>
      <c r="E1855" s="9">
        <v>0.56499999999999995</v>
      </c>
      <c r="F1855" s="9">
        <v>0.57399999999999995</v>
      </c>
      <c r="G1855" s="9">
        <v>9013.7800000000007</v>
      </c>
      <c r="H1855" s="10">
        <v>4</v>
      </c>
    </row>
    <row r="1856" spans="1:8" x14ac:dyDescent="0.25">
      <c r="A1856" s="11" t="s">
        <v>1858</v>
      </c>
      <c r="B1856" s="12" t="s">
        <v>82</v>
      </c>
      <c r="C1856" s="12">
        <v>1590</v>
      </c>
      <c r="D1856" s="12">
        <v>0.60799999999999998</v>
      </c>
      <c r="E1856" s="12">
        <v>0.57799999999999996</v>
      </c>
      <c r="F1856" s="12">
        <v>0.48899999999999999</v>
      </c>
      <c r="G1856" s="12">
        <v>9997.76</v>
      </c>
      <c r="H1856" s="13">
        <v>29</v>
      </c>
    </row>
    <row r="1857" spans="1:8" x14ac:dyDescent="0.25">
      <c r="A1857" s="8" t="s">
        <v>1859</v>
      </c>
      <c r="B1857" s="9" t="s">
        <v>49</v>
      </c>
      <c r="C1857" s="9">
        <v>1793</v>
      </c>
      <c r="D1857" s="9">
        <v>0.67</v>
      </c>
      <c r="E1857" s="9">
        <v>0.67</v>
      </c>
      <c r="F1857" s="9">
        <v>0.56899999999999995</v>
      </c>
      <c r="G1857" s="9">
        <v>67238.81</v>
      </c>
      <c r="H1857" s="10">
        <v>39</v>
      </c>
    </row>
    <row r="1858" spans="1:8" x14ac:dyDescent="0.25">
      <c r="A1858" s="11" t="s">
        <v>1860</v>
      </c>
      <c r="B1858" s="12" t="s">
        <v>33</v>
      </c>
      <c r="C1858" s="12">
        <v>85</v>
      </c>
      <c r="D1858" s="12">
        <v>0.7</v>
      </c>
      <c r="E1858" s="12">
        <v>0.69399999999999995</v>
      </c>
      <c r="F1858" s="12">
        <v>0.58499999999999996</v>
      </c>
      <c r="G1858" s="12">
        <v>18672.82</v>
      </c>
      <c r="H1858" s="13">
        <v>1</v>
      </c>
    </row>
    <row r="1859" spans="1:8" x14ac:dyDescent="0.25">
      <c r="A1859" s="8" t="s">
        <v>1861</v>
      </c>
      <c r="B1859" s="9" t="s">
        <v>22</v>
      </c>
      <c r="C1859" s="9">
        <v>447</v>
      </c>
      <c r="D1859" s="9">
        <v>0.6</v>
      </c>
      <c r="E1859" s="9">
        <v>0.623</v>
      </c>
      <c r="F1859" s="9">
        <v>0.45400000000000001</v>
      </c>
      <c r="G1859" s="9">
        <v>13891.23</v>
      </c>
      <c r="H1859" s="10">
        <v>12</v>
      </c>
    </row>
    <row r="1860" spans="1:8" x14ac:dyDescent="0.25">
      <c r="A1860" s="11" t="s">
        <v>1862</v>
      </c>
      <c r="B1860" s="12" t="s">
        <v>24</v>
      </c>
      <c r="C1860" s="12">
        <v>1286</v>
      </c>
      <c r="D1860" s="12">
        <v>0.56499999999999995</v>
      </c>
      <c r="E1860" s="12">
        <v>0.56200000000000006</v>
      </c>
      <c r="F1860" s="12">
        <v>0.45200000000000001</v>
      </c>
      <c r="G1860" s="12">
        <v>9267.06</v>
      </c>
      <c r="H1860" s="13">
        <v>8</v>
      </c>
    </row>
    <row r="1861" spans="1:8" x14ac:dyDescent="0.25">
      <c r="A1861" s="8" t="s">
        <v>1863</v>
      </c>
      <c r="B1861" s="9" t="s">
        <v>7</v>
      </c>
      <c r="C1861" s="9">
        <v>259</v>
      </c>
      <c r="D1861" s="9">
        <v>0.72499999999999998</v>
      </c>
      <c r="E1861" s="9">
        <v>0.69599999999999995</v>
      </c>
      <c r="F1861" s="9">
        <v>0.66600000000000004</v>
      </c>
      <c r="G1861" s="9">
        <v>52999.97</v>
      </c>
      <c r="H1861" s="10">
        <v>8</v>
      </c>
    </row>
    <row r="1862" spans="1:8" x14ac:dyDescent="0.25">
      <c r="A1862" s="11" t="s">
        <v>1864</v>
      </c>
      <c r="B1862" s="12" t="s">
        <v>49</v>
      </c>
      <c r="C1862" s="12">
        <v>2287</v>
      </c>
      <c r="D1862" s="12">
        <v>0.61699999999999999</v>
      </c>
      <c r="E1862" s="12">
        <v>0.59399999999999997</v>
      </c>
      <c r="F1862" s="12">
        <v>0.51600000000000001</v>
      </c>
      <c r="G1862" s="12">
        <v>7066.07</v>
      </c>
      <c r="H1862" s="13">
        <v>49</v>
      </c>
    </row>
    <row r="1863" spans="1:8" x14ac:dyDescent="0.25">
      <c r="A1863" s="8" t="s">
        <v>1865</v>
      </c>
      <c r="B1863" s="9" t="s">
        <v>16</v>
      </c>
      <c r="C1863" s="9">
        <v>522</v>
      </c>
      <c r="D1863" s="9">
        <v>0.72</v>
      </c>
      <c r="E1863" s="9">
        <v>0.71</v>
      </c>
      <c r="F1863" s="9">
        <v>0.623</v>
      </c>
      <c r="G1863" s="9">
        <v>15209.57</v>
      </c>
      <c r="H1863" s="10">
        <v>14</v>
      </c>
    </row>
    <row r="1864" spans="1:8" x14ac:dyDescent="0.25">
      <c r="A1864" s="11" t="s">
        <v>1866</v>
      </c>
      <c r="B1864" s="12" t="s">
        <v>16</v>
      </c>
      <c r="C1864" s="12">
        <v>293</v>
      </c>
      <c r="D1864" s="12">
        <v>0.73</v>
      </c>
      <c r="E1864" s="12">
        <v>0.71399999999999997</v>
      </c>
      <c r="F1864" s="12">
        <v>0.61799999999999999</v>
      </c>
      <c r="G1864" s="12">
        <v>65375.69</v>
      </c>
      <c r="H1864" s="13">
        <v>6</v>
      </c>
    </row>
    <row r="1865" spans="1:8" x14ac:dyDescent="0.25">
      <c r="A1865" s="8" t="s">
        <v>1867</v>
      </c>
      <c r="B1865" s="9" t="s">
        <v>16</v>
      </c>
      <c r="C1865" s="9">
        <v>879</v>
      </c>
      <c r="D1865" s="9">
        <v>0.65400000000000003</v>
      </c>
      <c r="E1865" s="9">
        <v>0.60499999999999998</v>
      </c>
      <c r="F1865" s="9">
        <v>0.57199999999999995</v>
      </c>
      <c r="G1865" s="9">
        <v>14169</v>
      </c>
      <c r="H1865" s="10">
        <v>22</v>
      </c>
    </row>
    <row r="1866" spans="1:8" x14ac:dyDescent="0.25">
      <c r="A1866" s="11" t="s">
        <v>1868</v>
      </c>
      <c r="B1866" s="12" t="s">
        <v>39</v>
      </c>
      <c r="C1866" s="12">
        <v>1410</v>
      </c>
      <c r="D1866" s="12">
        <v>0.57999999999999996</v>
      </c>
      <c r="E1866" s="12">
        <v>0.53900000000000003</v>
      </c>
      <c r="F1866" s="12">
        <v>0.44600000000000001</v>
      </c>
      <c r="G1866" s="12">
        <v>7621.23</v>
      </c>
      <c r="H1866" s="13">
        <v>17</v>
      </c>
    </row>
    <row r="1867" spans="1:8" x14ac:dyDescent="0.25">
      <c r="A1867" s="8" t="s">
        <v>1869</v>
      </c>
      <c r="B1867" s="9" t="s">
        <v>49</v>
      </c>
      <c r="C1867" s="9">
        <v>2112</v>
      </c>
      <c r="D1867" s="9">
        <v>0.58899999999999997</v>
      </c>
      <c r="E1867" s="9">
        <v>0.60899999999999999</v>
      </c>
      <c r="F1867" s="9">
        <v>0.42</v>
      </c>
      <c r="G1867" s="9">
        <v>11347.19</v>
      </c>
      <c r="H1867" s="10">
        <v>12</v>
      </c>
    </row>
    <row r="1868" spans="1:8" x14ac:dyDescent="0.25">
      <c r="A1868" s="11" t="s">
        <v>1870</v>
      </c>
      <c r="B1868" s="12" t="s">
        <v>16</v>
      </c>
      <c r="C1868" s="12">
        <v>198</v>
      </c>
      <c r="D1868" s="12">
        <v>0.66700000000000004</v>
      </c>
      <c r="E1868" s="12">
        <v>0.64</v>
      </c>
      <c r="F1868" s="12">
        <v>0.57799999999999996</v>
      </c>
      <c r="G1868" s="12">
        <v>13985.07</v>
      </c>
      <c r="H1868" s="13">
        <v>3</v>
      </c>
    </row>
    <row r="1869" spans="1:8" x14ac:dyDescent="0.25">
      <c r="A1869" s="8" t="s">
        <v>1871</v>
      </c>
      <c r="B1869" s="9" t="s">
        <v>31</v>
      </c>
      <c r="C1869" s="9">
        <v>1839</v>
      </c>
      <c r="D1869" s="9">
        <v>0.61</v>
      </c>
      <c r="E1869" s="9">
        <v>0.56899999999999995</v>
      </c>
      <c r="F1869" s="9">
        <v>0.52500000000000002</v>
      </c>
      <c r="G1869" s="9">
        <v>12217.14</v>
      </c>
      <c r="H1869" s="10">
        <v>57</v>
      </c>
    </row>
    <row r="1870" spans="1:8" x14ac:dyDescent="0.25">
      <c r="A1870" s="11" t="s">
        <v>1872</v>
      </c>
      <c r="B1870" s="12" t="s">
        <v>16</v>
      </c>
      <c r="C1870" s="12">
        <v>316</v>
      </c>
      <c r="D1870" s="12">
        <v>0.69</v>
      </c>
      <c r="E1870" s="12">
        <v>0.66200000000000003</v>
      </c>
      <c r="F1870" s="12">
        <v>0.59699999999999998</v>
      </c>
      <c r="G1870" s="12">
        <v>28285.75</v>
      </c>
      <c r="H1870" s="13">
        <v>5</v>
      </c>
    </row>
    <row r="1871" spans="1:8" x14ac:dyDescent="0.25">
      <c r="A1871" s="8" t="s">
        <v>1873</v>
      </c>
      <c r="B1871" s="9" t="s">
        <v>19</v>
      </c>
      <c r="C1871" s="9">
        <v>1470</v>
      </c>
      <c r="D1871" s="9">
        <v>0.61099999999999999</v>
      </c>
      <c r="E1871" s="9">
        <v>0.59899999999999998</v>
      </c>
      <c r="F1871" s="9">
        <v>0.503</v>
      </c>
      <c r="G1871" s="9">
        <v>10377.950000000001</v>
      </c>
      <c r="H1871" s="10">
        <v>36</v>
      </c>
    </row>
    <row r="1872" spans="1:8" x14ac:dyDescent="0.25">
      <c r="A1872" s="11" t="s">
        <v>1551</v>
      </c>
      <c r="B1872" s="12" t="s">
        <v>87</v>
      </c>
      <c r="C1872" s="12">
        <v>387</v>
      </c>
      <c r="D1872" s="12">
        <v>0.60899999999999999</v>
      </c>
      <c r="E1872" s="12">
        <v>0.55400000000000005</v>
      </c>
      <c r="F1872" s="12">
        <v>0.54200000000000004</v>
      </c>
      <c r="G1872" s="12">
        <v>13647.29</v>
      </c>
      <c r="H1872" s="13">
        <v>2</v>
      </c>
    </row>
    <row r="1873" spans="1:8" x14ac:dyDescent="0.25">
      <c r="A1873" s="8" t="s">
        <v>1874</v>
      </c>
      <c r="B1873" s="9" t="s">
        <v>24</v>
      </c>
      <c r="C1873" s="9">
        <v>1337</v>
      </c>
      <c r="D1873" s="9">
        <v>0.57399999999999995</v>
      </c>
      <c r="E1873" s="9">
        <v>0.58799999999999997</v>
      </c>
      <c r="F1873" s="9">
        <v>0.46100000000000002</v>
      </c>
      <c r="G1873" s="9">
        <v>7574.04</v>
      </c>
      <c r="H1873" s="10">
        <v>2</v>
      </c>
    </row>
    <row r="1874" spans="1:8" x14ac:dyDescent="0.25">
      <c r="A1874" s="11" t="s">
        <v>1875</v>
      </c>
      <c r="B1874" s="12" t="s">
        <v>16</v>
      </c>
      <c r="C1874" s="12">
        <v>331</v>
      </c>
      <c r="D1874" s="12">
        <v>0.72099999999999997</v>
      </c>
      <c r="E1874" s="12">
        <v>0.68200000000000005</v>
      </c>
      <c r="F1874" s="12">
        <v>0.65400000000000003</v>
      </c>
      <c r="G1874" s="12">
        <v>23648.880000000001</v>
      </c>
      <c r="H1874" s="13">
        <v>6</v>
      </c>
    </row>
    <row r="1875" spans="1:8" x14ac:dyDescent="0.25">
      <c r="A1875" s="8" t="s">
        <v>1876</v>
      </c>
      <c r="B1875" s="9" t="s">
        <v>22</v>
      </c>
      <c r="C1875" s="9">
        <v>255</v>
      </c>
      <c r="D1875" s="9">
        <v>0.67</v>
      </c>
      <c r="E1875" s="9">
        <v>0.65500000000000003</v>
      </c>
      <c r="F1875" s="9">
        <v>0.56200000000000006</v>
      </c>
      <c r="G1875" s="9">
        <v>20007.759999999998</v>
      </c>
      <c r="H1875" s="10">
        <v>0</v>
      </c>
    </row>
    <row r="1876" spans="1:8" x14ac:dyDescent="0.25">
      <c r="A1876" s="11" t="s">
        <v>1877</v>
      </c>
      <c r="B1876" s="12" t="s">
        <v>22</v>
      </c>
      <c r="C1876" s="12">
        <v>332</v>
      </c>
      <c r="D1876" s="12">
        <v>0.70499999999999996</v>
      </c>
      <c r="E1876" s="12">
        <v>0.68</v>
      </c>
      <c r="F1876" s="12">
        <v>0.61499999999999999</v>
      </c>
      <c r="G1876" s="12">
        <v>35794.230000000003</v>
      </c>
      <c r="H1876" s="13">
        <v>6</v>
      </c>
    </row>
    <row r="1877" spans="1:8" x14ac:dyDescent="0.25">
      <c r="A1877" s="8" t="s">
        <v>1878</v>
      </c>
      <c r="B1877" s="9" t="s">
        <v>14</v>
      </c>
      <c r="C1877" s="9">
        <v>80</v>
      </c>
      <c r="D1877" s="9">
        <v>0.70599999999999996</v>
      </c>
      <c r="E1877" s="9">
        <v>0.70699999999999996</v>
      </c>
      <c r="F1877" s="9">
        <v>0.59299999999999997</v>
      </c>
      <c r="G1877" s="9">
        <v>36120.83</v>
      </c>
      <c r="H1877" s="10">
        <v>6</v>
      </c>
    </row>
    <row r="1878" spans="1:8" x14ac:dyDescent="0.25">
      <c r="A1878" s="11" t="s">
        <v>1879</v>
      </c>
      <c r="B1878" s="12" t="s">
        <v>22</v>
      </c>
      <c r="C1878" s="12">
        <v>225</v>
      </c>
      <c r="D1878" s="12">
        <v>0.68</v>
      </c>
      <c r="E1878" s="12">
        <v>0.64800000000000002</v>
      </c>
      <c r="F1878" s="12">
        <v>0.60299999999999998</v>
      </c>
      <c r="G1878" s="12">
        <v>16390.599999999999</v>
      </c>
      <c r="H1878" s="13">
        <v>18</v>
      </c>
    </row>
    <row r="1879" spans="1:8" x14ac:dyDescent="0.25">
      <c r="A1879" s="8" t="s">
        <v>1880</v>
      </c>
      <c r="B1879" s="9" t="s">
        <v>53</v>
      </c>
      <c r="C1879" s="9">
        <v>451</v>
      </c>
      <c r="D1879" s="9">
        <v>0.7</v>
      </c>
      <c r="E1879" s="9">
        <v>0.69199999999999995</v>
      </c>
      <c r="F1879" s="9">
        <v>0.58199999999999996</v>
      </c>
      <c r="G1879" s="9">
        <v>60899.26</v>
      </c>
      <c r="H1879" s="10">
        <v>4</v>
      </c>
    </row>
    <row r="1880" spans="1:8" x14ac:dyDescent="0.25">
      <c r="A1880" s="11" t="s">
        <v>1881</v>
      </c>
      <c r="B1880" s="12" t="s">
        <v>29</v>
      </c>
      <c r="C1880" s="12">
        <v>502</v>
      </c>
      <c r="D1880" s="12">
        <v>0.70499999999999996</v>
      </c>
      <c r="E1880" s="12">
        <v>0.73599999999999999</v>
      </c>
      <c r="F1880" s="12">
        <v>0.57099999999999995</v>
      </c>
      <c r="G1880" s="12">
        <v>104237.7</v>
      </c>
      <c r="H1880" s="13">
        <v>5</v>
      </c>
    </row>
    <row r="1881" spans="1:8" x14ac:dyDescent="0.25">
      <c r="A1881" s="8" t="s">
        <v>1882</v>
      </c>
      <c r="B1881" s="9" t="s">
        <v>22</v>
      </c>
      <c r="C1881" s="9">
        <v>397</v>
      </c>
      <c r="D1881" s="9">
        <v>0.68</v>
      </c>
      <c r="E1881" s="9">
        <v>0.68300000000000005</v>
      </c>
      <c r="F1881" s="9">
        <v>0.55700000000000005</v>
      </c>
      <c r="G1881" s="9">
        <v>24942.69</v>
      </c>
      <c r="H1881" s="10">
        <v>4</v>
      </c>
    </row>
    <row r="1882" spans="1:8" x14ac:dyDescent="0.25">
      <c r="A1882" s="11" t="s">
        <v>1883</v>
      </c>
      <c r="B1882" s="12" t="s">
        <v>87</v>
      </c>
      <c r="C1882" s="12">
        <v>1126</v>
      </c>
      <c r="D1882" s="12">
        <v>0.622</v>
      </c>
      <c r="E1882" s="12">
        <v>0.58199999999999996</v>
      </c>
      <c r="F1882" s="12">
        <v>0.54500000000000004</v>
      </c>
      <c r="G1882" s="12">
        <v>9479.7900000000009</v>
      </c>
      <c r="H1882" s="13">
        <v>6</v>
      </c>
    </row>
    <row r="1883" spans="1:8" x14ac:dyDescent="0.25">
      <c r="A1883" s="8" t="s">
        <v>1884</v>
      </c>
      <c r="B1883" s="9" t="s">
        <v>16</v>
      </c>
      <c r="C1883" s="9">
        <v>617</v>
      </c>
      <c r="D1883" s="9">
        <v>0.63800000000000001</v>
      </c>
      <c r="E1883" s="9">
        <v>0.63700000000000001</v>
      </c>
      <c r="F1883" s="9">
        <v>0.502</v>
      </c>
      <c r="G1883" s="9">
        <v>11258.32</v>
      </c>
      <c r="H1883" s="10">
        <v>11</v>
      </c>
    </row>
    <row r="1884" spans="1:8" x14ac:dyDescent="0.25">
      <c r="A1884" s="11" t="s">
        <v>1885</v>
      </c>
      <c r="B1884" s="12" t="s">
        <v>22</v>
      </c>
      <c r="C1884" s="12">
        <v>861</v>
      </c>
      <c r="D1884" s="12">
        <v>0.67</v>
      </c>
      <c r="E1884" s="12">
        <v>0.69</v>
      </c>
      <c r="F1884" s="12">
        <v>0.54300000000000004</v>
      </c>
      <c r="G1884" s="12">
        <v>24252.639999999999</v>
      </c>
      <c r="H1884" s="13">
        <v>20</v>
      </c>
    </row>
    <row r="1885" spans="1:8" x14ac:dyDescent="0.25">
      <c r="A1885" s="8" t="s">
        <v>1886</v>
      </c>
      <c r="B1885" s="9" t="s">
        <v>31</v>
      </c>
      <c r="C1885" s="9">
        <v>2709</v>
      </c>
      <c r="D1885" s="9">
        <v>0.70099999999999996</v>
      </c>
      <c r="E1885" s="9">
        <v>0.7</v>
      </c>
      <c r="F1885" s="9">
        <v>0.621</v>
      </c>
      <c r="G1885" s="9">
        <v>59097.86</v>
      </c>
      <c r="H1885" s="10">
        <v>57</v>
      </c>
    </row>
    <row r="1886" spans="1:8" x14ac:dyDescent="0.25">
      <c r="A1886" s="11" t="s">
        <v>1887</v>
      </c>
      <c r="B1886" s="12" t="s">
        <v>72</v>
      </c>
      <c r="C1886" s="12">
        <v>1005</v>
      </c>
      <c r="D1886" s="12">
        <v>0.63800000000000001</v>
      </c>
      <c r="E1886" s="12">
        <v>0.61899999999999999</v>
      </c>
      <c r="F1886" s="12">
        <v>0.53700000000000003</v>
      </c>
      <c r="G1886" s="12">
        <v>12434.28</v>
      </c>
      <c r="H1886" s="13">
        <v>7</v>
      </c>
    </row>
    <row r="1887" spans="1:8" x14ac:dyDescent="0.25">
      <c r="A1887" s="8" t="s">
        <v>1888</v>
      </c>
      <c r="B1887" s="9" t="s">
        <v>87</v>
      </c>
      <c r="C1887" s="9">
        <v>546</v>
      </c>
      <c r="D1887" s="9">
        <v>0.61599999999999999</v>
      </c>
      <c r="E1887" s="9">
        <v>0.56599999999999995</v>
      </c>
      <c r="F1887" s="9">
        <v>0.53400000000000003</v>
      </c>
      <c r="G1887" s="9">
        <v>10323.92</v>
      </c>
      <c r="H1887" s="10">
        <v>1</v>
      </c>
    </row>
    <row r="1888" spans="1:8" x14ac:dyDescent="0.25">
      <c r="A1888" s="11" t="s">
        <v>1889</v>
      </c>
      <c r="B1888" s="12" t="s">
        <v>10</v>
      </c>
      <c r="C1888" s="12">
        <v>660</v>
      </c>
      <c r="D1888" s="12">
        <v>0.69</v>
      </c>
      <c r="E1888" s="12">
        <v>0.67600000000000005</v>
      </c>
      <c r="F1888" s="12">
        <v>0.60299999999999998</v>
      </c>
      <c r="G1888" s="12">
        <v>18183.439999999999</v>
      </c>
      <c r="H1888" s="13">
        <v>12</v>
      </c>
    </row>
    <row r="1889" spans="1:8" x14ac:dyDescent="0.25">
      <c r="A1889" s="8" t="s">
        <v>1890</v>
      </c>
      <c r="B1889" s="9" t="s">
        <v>7</v>
      </c>
      <c r="C1889" s="9">
        <v>297</v>
      </c>
      <c r="D1889" s="9">
        <v>0.69</v>
      </c>
      <c r="E1889" s="9">
        <v>0.68799999999999994</v>
      </c>
      <c r="F1889" s="9">
        <v>0.57099999999999995</v>
      </c>
      <c r="G1889" s="9">
        <v>19060.12</v>
      </c>
      <c r="H1889" s="10">
        <v>4</v>
      </c>
    </row>
    <row r="1890" spans="1:8" x14ac:dyDescent="0.25">
      <c r="A1890" s="11" t="s">
        <v>1891</v>
      </c>
      <c r="B1890" s="12" t="s">
        <v>22</v>
      </c>
      <c r="C1890" s="12">
        <v>391</v>
      </c>
      <c r="D1890" s="12">
        <v>0.68</v>
      </c>
      <c r="E1890" s="12">
        <v>0.66500000000000004</v>
      </c>
      <c r="F1890" s="12">
        <v>0.59499999999999997</v>
      </c>
      <c r="G1890" s="12">
        <v>33900.68</v>
      </c>
      <c r="H1890" s="13">
        <v>4</v>
      </c>
    </row>
    <row r="1891" spans="1:8" x14ac:dyDescent="0.25">
      <c r="A1891" s="8" t="s">
        <v>1892</v>
      </c>
      <c r="B1891" s="9" t="s">
        <v>31</v>
      </c>
      <c r="C1891" s="9">
        <v>1377</v>
      </c>
      <c r="D1891" s="9">
        <v>0.61399999999999999</v>
      </c>
      <c r="E1891" s="9">
        <v>0.58499999999999996</v>
      </c>
      <c r="F1891" s="9">
        <v>0.52400000000000002</v>
      </c>
      <c r="G1891" s="9">
        <v>8218.75</v>
      </c>
      <c r="H1891" s="10">
        <v>7</v>
      </c>
    </row>
    <row r="1892" spans="1:8" x14ac:dyDescent="0.25">
      <c r="A1892" s="11" t="s">
        <v>1893</v>
      </c>
      <c r="B1892" s="12" t="s">
        <v>64</v>
      </c>
      <c r="C1892" s="12">
        <v>1293</v>
      </c>
      <c r="D1892" s="12">
        <v>0.71</v>
      </c>
      <c r="E1892" s="12">
        <v>0.73899999999999999</v>
      </c>
      <c r="F1892" s="12">
        <v>0.57799999999999996</v>
      </c>
      <c r="G1892" s="12">
        <v>15153.52</v>
      </c>
      <c r="H1892" s="13">
        <v>35</v>
      </c>
    </row>
    <row r="1893" spans="1:8" x14ac:dyDescent="0.25">
      <c r="A1893" s="8" t="s">
        <v>1894</v>
      </c>
      <c r="B1893" s="9" t="s">
        <v>33</v>
      </c>
      <c r="C1893" s="9">
        <v>322</v>
      </c>
      <c r="D1893" s="9">
        <v>0.67</v>
      </c>
      <c r="E1893" s="9">
        <v>0.68</v>
      </c>
      <c r="F1893" s="9">
        <v>0.54500000000000004</v>
      </c>
      <c r="G1893" s="9">
        <v>16231.26</v>
      </c>
      <c r="H1893" s="10">
        <v>3</v>
      </c>
    </row>
    <row r="1894" spans="1:8" x14ac:dyDescent="0.25">
      <c r="A1894" s="11" t="s">
        <v>96</v>
      </c>
      <c r="B1894" s="12" t="s">
        <v>16</v>
      </c>
      <c r="C1894" s="12">
        <v>981</v>
      </c>
      <c r="D1894" s="12">
        <v>0.68200000000000005</v>
      </c>
      <c r="E1894" s="12">
        <v>0.66600000000000004</v>
      </c>
      <c r="F1894" s="12">
        <v>0.57999999999999996</v>
      </c>
      <c r="G1894" s="12">
        <v>16703.47</v>
      </c>
      <c r="H1894" s="13">
        <v>27</v>
      </c>
    </row>
    <row r="1895" spans="1:8" x14ac:dyDescent="0.25">
      <c r="A1895" s="8" t="s">
        <v>1895</v>
      </c>
      <c r="B1895" s="9" t="s">
        <v>7</v>
      </c>
      <c r="C1895" s="9">
        <v>583</v>
      </c>
      <c r="D1895" s="9">
        <v>0.70499999999999996</v>
      </c>
      <c r="E1895" s="9">
        <v>0.68799999999999994</v>
      </c>
      <c r="F1895" s="9">
        <v>0.623</v>
      </c>
      <c r="G1895" s="9">
        <v>26101.7</v>
      </c>
      <c r="H1895" s="10">
        <v>3</v>
      </c>
    </row>
    <row r="1896" spans="1:8" x14ac:dyDescent="0.25">
      <c r="A1896" s="11" t="s">
        <v>1896</v>
      </c>
      <c r="B1896" s="12" t="s">
        <v>87</v>
      </c>
      <c r="C1896" s="12">
        <v>474</v>
      </c>
      <c r="D1896" s="12">
        <v>0.60099999999999998</v>
      </c>
      <c r="E1896" s="12">
        <v>0.51</v>
      </c>
      <c r="F1896" s="12">
        <v>0.56100000000000005</v>
      </c>
      <c r="G1896" s="12">
        <v>5340.6</v>
      </c>
      <c r="H1896" s="13">
        <v>12</v>
      </c>
    </row>
    <row r="1897" spans="1:8" x14ac:dyDescent="0.25">
      <c r="A1897" s="8" t="s">
        <v>1897</v>
      </c>
      <c r="B1897" s="9" t="s">
        <v>33</v>
      </c>
      <c r="C1897" s="9">
        <v>479</v>
      </c>
      <c r="D1897" s="9">
        <v>0.69099999999999995</v>
      </c>
      <c r="E1897" s="9">
        <v>0.68</v>
      </c>
      <c r="F1897" s="9">
        <v>0.57899999999999996</v>
      </c>
      <c r="G1897" s="9">
        <v>17278.330000000002</v>
      </c>
      <c r="H1897" s="10">
        <v>9</v>
      </c>
    </row>
    <row r="1898" spans="1:8" x14ac:dyDescent="0.25">
      <c r="A1898" s="11" t="s">
        <v>1898</v>
      </c>
      <c r="B1898" s="12" t="s">
        <v>114</v>
      </c>
      <c r="C1898" s="12">
        <v>1072</v>
      </c>
      <c r="D1898" s="12">
        <v>0.55600000000000005</v>
      </c>
      <c r="E1898" s="12">
        <v>0.55500000000000005</v>
      </c>
      <c r="F1898" s="12">
        <v>0.40699999999999997</v>
      </c>
      <c r="G1898" s="12">
        <v>9803.5</v>
      </c>
      <c r="H1898" s="13">
        <v>46</v>
      </c>
    </row>
    <row r="1899" spans="1:8" x14ac:dyDescent="0.25">
      <c r="A1899" s="8" t="s">
        <v>1899</v>
      </c>
      <c r="B1899" s="9" t="s">
        <v>22</v>
      </c>
      <c r="C1899" s="9">
        <v>703</v>
      </c>
      <c r="D1899" s="9">
        <v>0.71</v>
      </c>
      <c r="E1899" s="9">
        <v>0.69799999999999995</v>
      </c>
      <c r="F1899" s="9">
        <v>0.61299999999999999</v>
      </c>
      <c r="G1899" s="9">
        <v>19978.34</v>
      </c>
      <c r="H1899" s="10">
        <v>8</v>
      </c>
    </row>
    <row r="1900" spans="1:8" x14ac:dyDescent="0.25">
      <c r="A1900" s="11" t="s">
        <v>1900</v>
      </c>
      <c r="B1900" s="12" t="s">
        <v>118</v>
      </c>
      <c r="C1900" s="12">
        <v>1431</v>
      </c>
      <c r="D1900" s="12">
        <v>0.66</v>
      </c>
      <c r="E1900" s="12">
        <v>0.63100000000000001</v>
      </c>
      <c r="F1900" s="12">
        <v>0.58699999999999997</v>
      </c>
      <c r="G1900" s="12">
        <v>11453.54</v>
      </c>
      <c r="H1900" s="13">
        <v>24</v>
      </c>
    </row>
    <row r="1901" spans="1:8" x14ac:dyDescent="0.25">
      <c r="A1901" s="8" t="s">
        <v>336</v>
      </c>
      <c r="B1901" s="9" t="s">
        <v>82</v>
      </c>
      <c r="C1901" s="9">
        <v>781</v>
      </c>
      <c r="D1901" s="9">
        <v>0.68200000000000005</v>
      </c>
      <c r="E1901" s="9">
        <v>0.62</v>
      </c>
      <c r="F1901" s="9">
        <v>0.63500000000000001</v>
      </c>
      <c r="G1901" s="9">
        <v>11212.47</v>
      </c>
      <c r="H1901" s="10">
        <v>9</v>
      </c>
    </row>
    <row r="1902" spans="1:8" x14ac:dyDescent="0.25">
      <c r="A1902" s="11" t="s">
        <v>1901</v>
      </c>
      <c r="B1902" s="12" t="s">
        <v>16</v>
      </c>
      <c r="C1902" s="12">
        <v>717</v>
      </c>
      <c r="D1902" s="12">
        <v>0.71</v>
      </c>
      <c r="E1902" s="12">
        <v>0.71799999999999997</v>
      </c>
      <c r="F1902" s="12">
        <v>0.57599999999999996</v>
      </c>
      <c r="G1902" s="12">
        <v>35370.9</v>
      </c>
      <c r="H1902" s="13">
        <v>23</v>
      </c>
    </row>
    <row r="1903" spans="1:8" x14ac:dyDescent="0.25">
      <c r="A1903" s="8" t="s">
        <v>1902</v>
      </c>
      <c r="B1903" s="9" t="s">
        <v>22</v>
      </c>
      <c r="C1903" s="9">
        <v>202</v>
      </c>
      <c r="D1903" s="9">
        <v>0.746</v>
      </c>
      <c r="E1903" s="9">
        <v>0.70399999999999996</v>
      </c>
      <c r="F1903" s="9">
        <v>0.70199999999999996</v>
      </c>
      <c r="G1903" s="9">
        <v>25031.98</v>
      </c>
      <c r="H1903" s="10">
        <v>3</v>
      </c>
    </row>
    <row r="1904" spans="1:8" x14ac:dyDescent="0.25">
      <c r="A1904" s="11" t="s">
        <v>1903</v>
      </c>
      <c r="B1904" s="12" t="s">
        <v>14</v>
      </c>
      <c r="C1904" s="12">
        <v>1595</v>
      </c>
      <c r="D1904" s="12">
        <v>0.73699999999999999</v>
      </c>
      <c r="E1904" s="12">
        <v>0.72199999999999998</v>
      </c>
      <c r="F1904" s="12">
        <v>0.66700000000000004</v>
      </c>
      <c r="G1904" s="12">
        <v>38153.39</v>
      </c>
      <c r="H1904" s="13">
        <v>28</v>
      </c>
    </row>
    <row r="1905" spans="1:8" x14ac:dyDescent="0.25">
      <c r="A1905" s="8" t="s">
        <v>1904</v>
      </c>
      <c r="B1905" s="9" t="s">
        <v>33</v>
      </c>
      <c r="C1905" s="9">
        <v>963</v>
      </c>
      <c r="D1905" s="9">
        <v>0.73199999999999998</v>
      </c>
      <c r="E1905" s="9">
        <v>0.69399999999999995</v>
      </c>
      <c r="F1905" s="9">
        <v>0.68</v>
      </c>
      <c r="G1905" s="9">
        <v>10897.66</v>
      </c>
      <c r="H1905" s="10">
        <v>13</v>
      </c>
    </row>
    <row r="1906" spans="1:8" x14ac:dyDescent="0.25">
      <c r="A1906" s="11" t="s">
        <v>1905</v>
      </c>
      <c r="B1906" s="12" t="s">
        <v>118</v>
      </c>
      <c r="C1906" s="12">
        <v>904</v>
      </c>
      <c r="D1906" s="12">
        <v>0.64700000000000002</v>
      </c>
      <c r="E1906" s="12">
        <v>0.62</v>
      </c>
      <c r="F1906" s="12">
        <v>0.56599999999999995</v>
      </c>
      <c r="G1906" s="12">
        <v>10051.35</v>
      </c>
      <c r="H1906" s="13">
        <v>15</v>
      </c>
    </row>
    <row r="1907" spans="1:8" x14ac:dyDescent="0.25">
      <c r="A1907" s="8" t="s">
        <v>1906</v>
      </c>
      <c r="B1907" s="9" t="s">
        <v>33</v>
      </c>
      <c r="C1907" s="9">
        <v>280</v>
      </c>
      <c r="D1907" s="9">
        <v>0.69799999999999995</v>
      </c>
      <c r="E1907" s="9">
        <v>0.70299999999999996</v>
      </c>
      <c r="F1907" s="9">
        <v>0.60199999999999998</v>
      </c>
      <c r="G1907" s="9">
        <v>114807.73</v>
      </c>
      <c r="H1907" s="10">
        <v>8</v>
      </c>
    </row>
    <row r="1908" spans="1:8" x14ac:dyDescent="0.25">
      <c r="A1908" s="11" t="s">
        <v>1907</v>
      </c>
      <c r="B1908" s="12" t="s">
        <v>49</v>
      </c>
      <c r="C1908" s="12">
        <v>2808</v>
      </c>
      <c r="D1908" s="12">
        <v>0.53700000000000003</v>
      </c>
      <c r="E1908" s="12">
        <v>0.55700000000000005</v>
      </c>
      <c r="F1908" s="12">
        <v>0.376</v>
      </c>
      <c r="G1908" s="12">
        <v>11368.05</v>
      </c>
      <c r="H1908" s="13">
        <v>5</v>
      </c>
    </row>
    <row r="1909" spans="1:8" x14ac:dyDescent="0.25">
      <c r="A1909" s="8" t="s">
        <v>1908</v>
      </c>
      <c r="B1909" s="9" t="s">
        <v>49</v>
      </c>
      <c r="C1909" s="9">
        <v>1442</v>
      </c>
      <c r="D1909" s="9">
        <v>0.55000000000000004</v>
      </c>
      <c r="E1909" s="9">
        <v>0.57299999999999995</v>
      </c>
      <c r="F1909" s="9">
        <v>0.38500000000000001</v>
      </c>
      <c r="G1909" s="9">
        <v>9088.27</v>
      </c>
      <c r="H1909" s="10">
        <v>52</v>
      </c>
    </row>
    <row r="1910" spans="1:8" x14ac:dyDescent="0.25">
      <c r="A1910" s="11" t="s">
        <v>1909</v>
      </c>
      <c r="B1910" s="12" t="s">
        <v>49</v>
      </c>
      <c r="C1910" s="12">
        <v>1082</v>
      </c>
      <c r="D1910" s="12">
        <v>0.50600000000000001</v>
      </c>
      <c r="E1910" s="12">
        <v>0.51700000000000002</v>
      </c>
      <c r="F1910" s="12">
        <v>0.33200000000000002</v>
      </c>
      <c r="G1910" s="12">
        <v>14578.7</v>
      </c>
      <c r="H1910" s="13">
        <v>12</v>
      </c>
    </row>
    <row r="1911" spans="1:8" x14ac:dyDescent="0.25">
      <c r="A1911" s="8" t="s">
        <v>1910</v>
      </c>
      <c r="B1911" s="9" t="s">
        <v>118</v>
      </c>
      <c r="C1911" s="9">
        <v>1811</v>
      </c>
      <c r="D1911" s="9">
        <v>0.61399999999999999</v>
      </c>
      <c r="E1911" s="9">
        <v>0.59</v>
      </c>
      <c r="F1911" s="9">
        <v>0.51200000000000001</v>
      </c>
      <c r="G1911" s="9">
        <v>8706.16</v>
      </c>
      <c r="H1911" s="10">
        <v>11</v>
      </c>
    </row>
    <row r="1912" spans="1:8" x14ac:dyDescent="0.25">
      <c r="A1912" s="11" t="s">
        <v>1911</v>
      </c>
      <c r="B1912" s="12" t="s">
        <v>22</v>
      </c>
      <c r="C1912" s="12">
        <v>257</v>
      </c>
      <c r="D1912" s="12">
        <v>0.74</v>
      </c>
      <c r="E1912" s="12">
        <v>0.71</v>
      </c>
      <c r="F1912" s="12">
        <v>0.67600000000000005</v>
      </c>
      <c r="G1912" s="12">
        <v>52950.19</v>
      </c>
      <c r="H1912" s="13">
        <v>7</v>
      </c>
    </row>
    <row r="1913" spans="1:8" x14ac:dyDescent="0.25">
      <c r="A1913" s="8" t="s">
        <v>1912</v>
      </c>
      <c r="B1913" s="9" t="s">
        <v>87</v>
      </c>
      <c r="C1913" s="9">
        <v>1085</v>
      </c>
      <c r="D1913" s="9">
        <v>0.54600000000000004</v>
      </c>
      <c r="E1913" s="9">
        <v>0.499</v>
      </c>
      <c r="F1913" s="9">
        <v>0.46400000000000002</v>
      </c>
      <c r="G1913" s="9">
        <v>5789.7</v>
      </c>
      <c r="H1913" s="10">
        <v>0</v>
      </c>
    </row>
    <row r="1914" spans="1:8" x14ac:dyDescent="0.25">
      <c r="A1914" s="11" t="s">
        <v>1913</v>
      </c>
      <c r="B1914" s="12" t="s">
        <v>87</v>
      </c>
      <c r="C1914" s="12">
        <v>402</v>
      </c>
      <c r="D1914" s="12">
        <v>0.55600000000000005</v>
      </c>
      <c r="E1914" s="12">
        <v>0.48499999999999999</v>
      </c>
      <c r="F1914" s="12">
        <v>0.45900000000000002</v>
      </c>
      <c r="G1914" s="12">
        <v>7003.35</v>
      </c>
      <c r="H1914" s="13">
        <v>1</v>
      </c>
    </row>
    <row r="1915" spans="1:8" x14ac:dyDescent="0.25">
      <c r="A1915" s="8" t="s">
        <v>1119</v>
      </c>
      <c r="B1915" s="9" t="s">
        <v>22</v>
      </c>
      <c r="C1915" s="9">
        <v>174</v>
      </c>
      <c r="D1915" s="9">
        <v>0.71299999999999997</v>
      </c>
      <c r="E1915" s="9">
        <v>0.68200000000000005</v>
      </c>
      <c r="F1915" s="9">
        <v>0.64100000000000001</v>
      </c>
      <c r="G1915" s="9">
        <v>39061.29</v>
      </c>
      <c r="H1915" s="10">
        <v>6</v>
      </c>
    </row>
    <row r="1916" spans="1:8" x14ac:dyDescent="0.25">
      <c r="A1916" s="11" t="s">
        <v>1914</v>
      </c>
      <c r="B1916" s="12" t="s">
        <v>87</v>
      </c>
      <c r="C1916" s="12">
        <v>1167</v>
      </c>
      <c r="D1916" s="12">
        <v>0.63400000000000001</v>
      </c>
      <c r="E1916" s="12">
        <v>0.6</v>
      </c>
      <c r="F1916" s="12">
        <v>0.52900000000000003</v>
      </c>
      <c r="G1916" s="12">
        <v>10165.969999999999</v>
      </c>
      <c r="H1916" s="13">
        <v>30</v>
      </c>
    </row>
    <row r="1917" spans="1:8" x14ac:dyDescent="0.25">
      <c r="A1917" s="8" t="s">
        <v>1915</v>
      </c>
      <c r="B1917" s="9" t="s">
        <v>33</v>
      </c>
      <c r="C1917" s="9">
        <v>302</v>
      </c>
      <c r="D1917" s="9">
        <v>0.67400000000000004</v>
      </c>
      <c r="E1917" s="9">
        <v>0.69599999999999995</v>
      </c>
      <c r="F1917" s="9">
        <v>0.54</v>
      </c>
      <c r="G1917" s="9">
        <v>14622.77</v>
      </c>
      <c r="H1917" s="10">
        <v>2</v>
      </c>
    </row>
    <row r="1918" spans="1:8" x14ac:dyDescent="0.25">
      <c r="A1918" s="11" t="s">
        <v>1916</v>
      </c>
      <c r="B1918" s="12" t="s">
        <v>72</v>
      </c>
      <c r="C1918" s="12">
        <v>1063</v>
      </c>
      <c r="D1918" s="12">
        <v>0.66500000000000004</v>
      </c>
      <c r="E1918" s="12">
        <v>0.65</v>
      </c>
      <c r="F1918" s="12">
        <v>0.57199999999999995</v>
      </c>
      <c r="G1918" s="12">
        <v>17222.310000000001</v>
      </c>
      <c r="H1918" s="13">
        <v>35</v>
      </c>
    </row>
    <row r="1919" spans="1:8" x14ac:dyDescent="0.25">
      <c r="A1919" s="8" t="s">
        <v>1917</v>
      </c>
      <c r="B1919" s="9" t="s">
        <v>118</v>
      </c>
      <c r="C1919" s="9">
        <v>613</v>
      </c>
      <c r="D1919" s="9">
        <v>0.57999999999999996</v>
      </c>
      <c r="E1919" s="9">
        <v>0.57099999999999995</v>
      </c>
      <c r="F1919" s="9">
        <v>0.46200000000000002</v>
      </c>
      <c r="G1919" s="9">
        <v>9760.48</v>
      </c>
      <c r="H1919" s="10">
        <v>29</v>
      </c>
    </row>
    <row r="1920" spans="1:8" x14ac:dyDescent="0.25">
      <c r="A1920" s="11" t="s">
        <v>1918</v>
      </c>
      <c r="B1920" s="12" t="s">
        <v>82</v>
      </c>
      <c r="C1920" s="12">
        <v>704</v>
      </c>
      <c r="D1920" s="12">
        <v>0.59</v>
      </c>
      <c r="E1920" s="12">
        <v>0.57699999999999996</v>
      </c>
      <c r="F1920" s="12">
        <v>0.47599999999999998</v>
      </c>
      <c r="G1920" s="12">
        <v>8144.83</v>
      </c>
      <c r="H1920" s="13">
        <v>10</v>
      </c>
    </row>
    <row r="1921" spans="1:8" x14ac:dyDescent="0.25">
      <c r="A1921" s="8" t="s">
        <v>1919</v>
      </c>
      <c r="B1921" s="9" t="s">
        <v>22</v>
      </c>
      <c r="C1921" s="9">
        <v>379</v>
      </c>
      <c r="D1921" s="9">
        <v>0.71499999999999997</v>
      </c>
      <c r="E1921" s="9">
        <v>0.68899999999999995</v>
      </c>
      <c r="F1921" s="9">
        <v>0.65100000000000002</v>
      </c>
      <c r="G1921" s="9">
        <v>21107.67</v>
      </c>
      <c r="H1921" s="10">
        <v>12</v>
      </c>
    </row>
    <row r="1922" spans="1:8" x14ac:dyDescent="0.25">
      <c r="A1922" s="11" t="s">
        <v>1920</v>
      </c>
      <c r="B1922" s="12" t="s">
        <v>87</v>
      </c>
      <c r="C1922" s="12">
        <v>395</v>
      </c>
      <c r="D1922" s="12">
        <v>0.55700000000000005</v>
      </c>
      <c r="E1922" s="12">
        <v>0.50800000000000001</v>
      </c>
      <c r="F1922" s="12">
        <v>0.46600000000000003</v>
      </c>
      <c r="G1922" s="12">
        <v>6083.36</v>
      </c>
      <c r="H1922" s="13">
        <v>22</v>
      </c>
    </row>
    <row r="1923" spans="1:8" x14ac:dyDescent="0.25">
      <c r="A1923" s="8" t="s">
        <v>1921</v>
      </c>
      <c r="B1923" s="9" t="s">
        <v>16</v>
      </c>
      <c r="C1923" s="9">
        <v>785</v>
      </c>
      <c r="D1923" s="9">
        <v>0.59599999999999997</v>
      </c>
      <c r="E1923" s="9">
        <v>0.55600000000000005</v>
      </c>
      <c r="F1923" s="9">
        <v>0.47799999999999998</v>
      </c>
      <c r="G1923" s="9">
        <v>7877.63</v>
      </c>
      <c r="H1923" s="10">
        <v>8</v>
      </c>
    </row>
    <row r="1924" spans="1:8" x14ac:dyDescent="0.25">
      <c r="A1924" s="11" t="s">
        <v>1922</v>
      </c>
      <c r="B1924" s="12" t="s">
        <v>7</v>
      </c>
      <c r="C1924" s="12">
        <v>309</v>
      </c>
      <c r="D1924" s="12">
        <v>0.7</v>
      </c>
      <c r="E1924" s="12">
        <v>0.67600000000000005</v>
      </c>
      <c r="F1924" s="12">
        <v>0.59899999999999998</v>
      </c>
      <c r="G1924" s="12">
        <v>13925.31</v>
      </c>
      <c r="H1924" s="13">
        <v>4</v>
      </c>
    </row>
    <row r="1925" spans="1:8" x14ac:dyDescent="0.25">
      <c r="A1925" s="8" t="s">
        <v>1923</v>
      </c>
      <c r="B1925" s="9" t="s">
        <v>16</v>
      </c>
      <c r="C1925" s="9">
        <v>617</v>
      </c>
      <c r="D1925" s="9">
        <v>0.60099999999999998</v>
      </c>
      <c r="E1925" s="9">
        <v>0.58599999999999997</v>
      </c>
      <c r="F1925" s="9">
        <v>0.45800000000000002</v>
      </c>
      <c r="G1925" s="9">
        <v>13619.57</v>
      </c>
      <c r="H1925" s="10">
        <v>3</v>
      </c>
    </row>
    <row r="1926" spans="1:8" x14ac:dyDescent="0.25">
      <c r="A1926" s="11" t="s">
        <v>1924</v>
      </c>
      <c r="B1926" s="12" t="s">
        <v>87</v>
      </c>
      <c r="C1926" s="12">
        <v>1062</v>
      </c>
      <c r="D1926" s="12">
        <v>0.59599999999999997</v>
      </c>
      <c r="E1926" s="12">
        <v>0.54</v>
      </c>
      <c r="F1926" s="12">
        <v>0.53400000000000003</v>
      </c>
      <c r="G1926" s="12">
        <v>8771.5</v>
      </c>
      <c r="H1926" s="13">
        <v>10</v>
      </c>
    </row>
    <row r="1927" spans="1:8" x14ac:dyDescent="0.25">
      <c r="A1927" s="8" t="s">
        <v>1925</v>
      </c>
      <c r="B1927" s="9" t="s">
        <v>87</v>
      </c>
      <c r="C1927" s="9">
        <v>375</v>
      </c>
      <c r="D1927" s="9">
        <v>0.56999999999999995</v>
      </c>
      <c r="E1927" s="9">
        <v>0.54700000000000004</v>
      </c>
      <c r="F1927" s="9">
        <v>0.46500000000000002</v>
      </c>
      <c r="G1927" s="9">
        <v>89606.91</v>
      </c>
      <c r="H1927" s="10">
        <v>1</v>
      </c>
    </row>
    <row r="1928" spans="1:8" x14ac:dyDescent="0.25">
      <c r="A1928" s="11" t="s">
        <v>1926</v>
      </c>
      <c r="B1928" s="12" t="s">
        <v>16</v>
      </c>
      <c r="C1928" s="12">
        <v>619</v>
      </c>
      <c r="D1928" s="12">
        <v>0.72299999999999998</v>
      </c>
      <c r="E1928" s="12">
        <v>0.752</v>
      </c>
      <c r="F1928" s="12">
        <v>0.57099999999999995</v>
      </c>
      <c r="G1928" s="12">
        <v>41854.58</v>
      </c>
      <c r="H1928" s="13">
        <v>5</v>
      </c>
    </row>
    <row r="1929" spans="1:8" x14ac:dyDescent="0.25">
      <c r="A1929" s="8" t="s">
        <v>1927</v>
      </c>
      <c r="B1929" s="9" t="s">
        <v>94</v>
      </c>
      <c r="C1929" s="9">
        <v>2477</v>
      </c>
      <c r="D1929" s="9">
        <v>0.61199999999999999</v>
      </c>
      <c r="E1929" s="9">
        <v>0.59899999999999998</v>
      </c>
      <c r="F1929" s="9">
        <v>0.49399999999999999</v>
      </c>
      <c r="G1929" s="9">
        <v>8737.5300000000007</v>
      </c>
      <c r="H1929" s="10">
        <v>18</v>
      </c>
    </row>
    <row r="1930" spans="1:8" x14ac:dyDescent="0.25">
      <c r="A1930" s="11" t="s">
        <v>1928</v>
      </c>
      <c r="B1930" s="12" t="s">
        <v>111</v>
      </c>
      <c r="C1930" s="12">
        <v>1582</v>
      </c>
      <c r="D1930" s="12">
        <v>0.63100000000000001</v>
      </c>
      <c r="E1930" s="12">
        <v>0.60399999999999998</v>
      </c>
      <c r="F1930" s="12">
        <v>0.52500000000000002</v>
      </c>
      <c r="G1930" s="12">
        <v>10837.63</v>
      </c>
      <c r="H1930" s="13">
        <v>7</v>
      </c>
    </row>
    <row r="1931" spans="1:8" x14ac:dyDescent="0.25">
      <c r="A1931" s="8" t="s">
        <v>1929</v>
      </c>
      <c r="B1931" s="9" t="s">
        <v>72</v>
      </c>
      <c r="C1931" s="9">
        <v>705</v>
      </c>
      <c r="D1931" s="9">
        <v>0.622</v>
      </c>
      <c r="E1931" s="9">
        <v>0.58399999999999996</v>
      </c>
      <c r="F1931" s="9">
        <v>0.55500000000000005</v>
      </c>
      <c r="G1931" s="9">
        <v>8465.9699999999993</v>
      </c>
      <c r="H1931" s="10">
        <v>16</v>
      </c>
    </row>
    <row r="1932" spans="1:8" x14ac:dyDescent="0.25">
      <c r="A1932" s="11" t="s">
        <v>1930</v>
      </c>
      <c r="B1932" s="12" t="s">
        <v>33</v>
      </c>
      <c r="C1932" s="12">
        <v>766</v>
      </c>
      <c r="D1932" s="12">
        <v>0.64400000000000002</v>
      </c>
      <c r="E1932" s="12">
        <v>0.61499999999999999</v>
      </c>
      <c r="F1932" s="12">
        <v>0.52700000000000002</v>
      </c>
      <c r="G1932" s="12">
        <v>10710.49</v>
      </c>
      <c r="H1932" s="13">
        <v>16</v>
      </c>
    </row>
    <row r="1933" spans="1:8" x14ac:dyDescent="0.25">
      <c r="A1933" s="8" t="s">
        <v>1931</v>
      </c>
      <c r="B1933" s="9" t="s">
        <v>39</v>
      </c>
      <c r="C1933" s="9">
        <v>1559</v>
      </c>
      <c r="D1933" s="9">
        <v>0.52100000000000002</v>
      </c>
      <c r="E1933" s="9">
        <v>0.47099999999999997</v>
      </c>
      <c r="F1933" s="9">
        <v>0.38600000000000001</v>
      </c>
      <c r="G1933" s="9">
        <v>5500.85</v>
      </c>
      <c r="H1933" s="10">
        <v>1</v>
      </c>
    </row>
    <row r="1934" spans="1:8" x14ac:dyDescent="0.25">
      <c r="A1934" s="11" t="s">
        <v>1932</v>
      </c>
      <c r="B1934" s="12" t="s">
        <v>29</v>
      </c>
      <c r="C1934" s="12">
        <v>477</v>
      </c>
      <c r="D1934" s="12">
        <v>0.71599999999999997</v>
      </c>
      <c r="E1934" s="12">
        <v>0.70599999999999996</v>
      </c>
      <c r="F1934" s="12">
        <v>0.63100000000000001</v>
      </c>
      <c r="G1934" s="12">
        <v>39015.199999999997</v>
      </c>
      <c r="H1934" s="13">
        <v>14</v>
      </c>
    </row>
    <row r="1935" spans="1:8" x14ac:dyDescent="0.25">
      <c r="A1935" s="8" t="s">
        <v>1933</v>
      </c>
      <c r="B1935" s="9" t="s">
        <v>59</v>
      </c>
      <c r="C1935" s="9">
        <v>168</v>
      </c>
      <c r="D1935" s="9">
        <v>0.72799999999999998</v>
      </c>
      <c r="E1935" s="9">
        <v>0.73699999999999999</v>
      </c>
      <c r="F1935" s="9">
        <v>0.63100000000000001</v>
      </c>
      <c r="G1935" s="9">
        <v>29679.96</v>
      </c>
      <c r="H1935" s="10">
        <v>3</v>
      </c>
    </row>
    <row r="1936" spans="1:8" x14ac:dyDescent="0.25">
      <c r="A1936" s="11" t="s">
        <v>1934</v>
      </c>
      <c r="B1936" s="12" t="s">
        <v>24</v>
      </c>
      <c r="C1936" s="12">
        <v>733</v>
      </c>
      <c r="D1936" s="12">
        <v>0.57499999999999996</v>
      </c>
      <c r="E1936" s="12">
        <v>0.53300000000000003</v>
      </c>
      <c r="F1936" s="12">
        <v>0.46</v>
      </c>
      <c r="G1936" s="12">
        <v>6256.8</v>
      </c>
      <c r="H1936" s="13">
        <v>0</v>
      </c>
    </row>
    <row r="1937" spans="1:8" x14ac:dyDescent="0.25">
      <c r="A1937" s="8" t="s">
        <v>1935</v>
      </c>
      <c r="B1937" s="9" t="s">
        <v>16</v>
      </c>
      <c r="C1937" s="9">
        <v>173</v>
      </c>
      <c r="D1937" s="9">
        <v>0.66200000000000003</v>
      </c>
      <c r="E1937" s="9">
        <v>0.624</v>
      </c>
      <c r="F1937" s="9">
        <v>0.56799999999999995</v>
      </c>
      <c r="G1937" s="9">
        <v>11709.32</v>
      </c>
      <c r="H1937" s="10">
        <v>4</v>
      </c>
    </row>
    <row r="1938" spans="1:8" x14ac:dyDescent="0.25">
      <c r="A1938" s="11" t="s">
        <v>1936</v>
      </c>
      <c r="B1938" s="12" t="s">
        <v>22</v>
      </c>
      <c r="C1938" s="12">
        <v>143</v>
      </c>
      <c r="D1938" s="12">
        <v>0.63600000000000001</v>
      </c>
      <c r="E1938" s="12">
        <v>0.67900000000000005</v>
      </c>
      <c r="F1938" s="12">
        <v>0.47899999999999998</v>
      </c>
      <c r="G1938" s="12">
        <v>21838.91</v>
      </c>
      <c r="H1938" s="13">
        <v>2</v>
      </c>
    </row>
    <row r="1939" spans="1:8" x14ac:dyDescent="0.25">
      <c r="A1939" s="8" t="s">
        <v>1937</v>
      </c>
      <c r="B1939" s="9" t="s">
        <v>19</v>
      </c>
      <c r="C1939" s="9">
        <v>458</v>
      </c>
      <c r="D1939" s="9">
        <v>0.52200000000000002</v>
      </c>
      <c r="E1939" s="9">
        <v>0.497</v>
      </c>
      <c r="F1939" s="9">
        <v>0.39200000000000002</v>
      </c>
      <c r="G1939" s="9">
        <v>8644.6200000000008</v>
      </c>
      <c r="H1939" s="10">
        <v>2</v>
      </c>
    </row>
    <row r="1940" spans="1:8" x14ac:dyDescent="0.25">
      <c r="A1940" s="11" t="s">
        <v>1938</v>
      </c>
      <c r="B1940" s="12" t="s">
        <v>31</v>
      </c>
      <c r="C1940" s="12">
        <v>1360</v>
      </c>
      <c r="D1940" s="12">
        <v>0.621</v>
      </c>
      <c r="E1940" s="12">
        <v>0.57999999999999996</v>
      </c>
      <c r="F1940" s="12">
        <v>0.54300000000000004</v>
      </c>
      <c r="G1940" s="12">
        <v>13091.49</v>
      </c>
      <c r="H1940" s="13">
        <v>22</v>
      </c>
    </row>
    <row r="1941" spans="1:8" x14ac:dyDescent="0.25">
      <c r="A1941" s="8" t="s">
        <v>1939</v>
      </c>
      <c r="B1941" s="9" t="s">
        <v>7</v>
      </c>
      <c r="C1941" s="9">
        <v>311</v>
      </c>
      <c r="D1941" s="9">
        <v>0.747</v>
      </c>
      <c r="E1941" s="9">
        <v>0.74299999999999999</v>
      </c>
      <c r="F1941" s="9">
        <v>0.69399999999999995</v>
      </c>
      <c r="G1941" s="9">
        <v>37772.910000000003</v>
      </c>
      <c r="H1941" s="10">
        <v>5</v>
      </c>
    </row>
    <row r="1942" spans="1:8" x14ac:dyDescent="0.25">
      <c r="A1942" s="11" t="s">
        <v>1940</v>
      </c>
      <c r="B1942" s="12" t="s">
        <v>14</v>
      </c>
      <c r="C1942" s="12">
        <v>1199</v>
      </c>
      <c r="D1942" s="12">
        <v>0.71</v>
      </c>
      <c r="E1942" s="12">
        <v>0.69799999999999995</v>
      </c>
      <c r="F1942" s="12">
        <v>0.60799999999999998</v>
      </c>
      <c r="G1942" s="12">
        <v>22271.08</v>
      </c>
      <c r="H1942" s="13">
        <v>24</v>
      </c>
    </row>
    <row r="1943" spans="1:8" x14ac:dyDescent="0.25">
      <c r="A1943" s="8" t="s">
        <v>1941</v>
      </c>
      <c r="B1943" s="9" t="s">
        <v>16</v>
      </c>
      <c r="C1943" s="9">
        <v>544</v>
      </c>
      <c r="D1943" s="9">
        <v>0.627</v>
      </c>
      <c r="E1943" s="9">
        <v>0.63</v>
      </c>
      <c r="F1943" s="9">
        <v>0.497</v>
      </c>
      <c r="G1943" s="9">
        <v>10890.86</v>
      </c>
      <c r="H1943" s="10">
        <v>5</v>
      </c>
    </row>
    <row r="1944" spans="1:8" x14ac:dyDescent="0.25">
      <c r="A1944" s="11" t="s">
        <v>1942</v>
      </c>
      <c r="B1944" s="12" t="s">
        <v>24</v>
      </c>
      <c r="C1944" s="12">
        <v>464</v>
      </c>
      <c r="D1944" s="12">
        <v>0.57999999999999996</v>
      </c>
      <c r="E1944" s="12">
        <v>0.58599999999999997</v>
      </c>
      <c r="F1944" s="12">
        <v>0.47199999999999998</v>
      </c>
      <c r="G1944" s="12">
        <v>9173.2199999999993</v>
      </c>
      <c r="H1944" s="13">
        <v>2</v>
      </c>
    </row>
    <row r="1945" spans="1:8" x14ac:dyDescent="0.25">
      <c r="A1945" s="8" t="s">
        <v>1943</v>
      </c>
      <c r="B1945" s="9" t="s">
        <v>24</v>
      </c>
      <c r="C1945" s="9">
        <v>405</v>
      </c>
      <c r="D1945" s="9">
        <v>0.621</v>
      </c>
      <c r="E1945" s="9">
        <v>0.58199999999999996</v>
      </c>
      <c r="F1945" s="9">
        <v>0.53100000000000003</v>
      </c>
      <c r="G1945" s="9">
        <v>7792.86</v>
      </c>
      <c r="H1945" s="10">
        <v>10</v>
      </c>
    </row>
    <row r="1946" spans="1:8" x14ac:dyDescent="0.25">
      <c r="A1946" s="11" t="s">
        <v>660</v>
      </c>
      <c r="B1946" s="12" t="s">
        <v>19</v>
      </c>
      <c r="C1946" s="12">
        <v>1587</v>
      </c>
      <c r="D1946" s="12">
        <v>0.59499999999999997</v>
      </c>
      <c r="E1946" s="12">
        <v>0.60199999999999998</v>
      </c>
      <c r="F1946" s="12">
        <v>0.45500000000000002</v>
      </c>
      <c r="G1946" s="12">
        <v>9760.11</v>
      </c>
      <c r="H1946" s="13">
        <v>5</v>
      </c>
    </row>
    <row r="1947" spans="1:8" x14ac:dyDescent="0.25">
      <c r="A1947" s="8" t="s">
        <v>1944</v>
      </c>
      <c r="B1947" s="9" t="s">
        <v>22</v>
      </c>
      <c r="C1947" s="9">
        <v>406</v>
      </c>
      <c r="D1947" s="9">
        <v>0.71799999999999997</v>
      </c>
      <c r="E1947" s="9">
        <v>0.70699999999999996</v>
      </c>
      <c r="F1947" s="9">
        <v>0.625</v>
      </c>
      <c r="G1947" s="9">
        <v>23322.99</v>
      </c>
      <c r="H1947" s="10">
        <v>22</v>
      </c>
    </row>
    <row r="1948" spans="1:8" x14ac:dyDescent="0.25">
      <c r="A1948" s="11" t="s">
        <v>1945</v>
      </c>
      <c r="B1948" s="12" t="s">
        <v>33</v>
      </c>
      <c r="C1948" s="12">
        <v>267</v>
      </c>
      <c r="D1948" s="12">
        <v>0.747</v>
      </c>
      <c r="E1948" s="12">
        <v>0.72099999999999997</v>
      </c>
      <c r="F1948" s="12">
        <v>0.69699999999999995</v>
      </c>
      <c r="G1948" s="12">
        <v>95794.89</v>
      </c>
      <c r="H1948" s="13">
        <v>1</v>
      </c>
    </row>
    <row r="1949" spans="1:8" x14ac:dyDescent="0.25">
      <c r="A1949" s="8" t="s">
        <v>1946</v>
      </c>
      <c r="B1949" s="9" t="s">
        <v>7</v>
      </c>
      <c r="C1949" s="9">
        <v>808</v>
      </c>
      <c r="D1949" s="9">
        <v>0.7</v>
      </c>
      <c r="E1949" s="9">
        <v>0.71699999999999997</v>
      </c>
      <c r="F1949" s="9">
        <v>0.59699999999999998</v>
      </c>
      <c r="G1949" s="9">
        <v>103080.36</v>
      </c>
      <c r="H1949" s="10">
        <v>22</v>
      </c>
    </row>
    <row r="1950" spans="1:8" x14ac:dyDescent="0.25">
      <c r="A1950" s="11" t="s">
        <v>1947</v>
      </c>
      <c r="B1950" s="12" t="s">
        <v>72</v>
      </c>
      <c r="C1950" s="12">
        <v>1503</v>
      </c>
      <c r="D1950" s="12">
        <v>0.57899999999999996</v>
      </c>
      <c r="E1950" s="12">
        <v>0.55700000000000005</v>
      </c>
      <c r="F1950" s="12">
        <v>0.48599999999999999</v>
      </c>
      <c r="G1950" s="12">
        <v>12107.01</v>
      </c>
      <c r="H1950" s="13">
        <v>30</v>
      </c>
    </row>
    <row r="1951" spans="1:8" x14ac:dyDescent="0.25">
      <c r="A1951" s="8" t="s">
        <v>1948</v>
      </c>
      <c r="B1951" s="9" t="s">
        <v>87</v>
      </c>
      <c r="C1951" s="9">
        <v>1010</v>
      </c>
      <c r="D1951" s="9">
        <v>0.56499999999999995</v>
      </c>
      <c r="E1951" s="9">
        <v>0.497</v>
      </c>
      <c r="F1951" s="9">
        <v>0.46800000000000003</v>
      </c>
      <c r="G1951" s="9">
        <v>5636.11</v>
      </c>
      <c r="H1951" s="10">
        <v>2</v>
      </c>
    </row>
    <row r="1952" spans="1:8" x14ac:dyDescent="0.25">
      <c r="A1952" s="11" t="s">
        <v>1949</v>
      </c>
      <c r="B1952" s="12" t="s">
        <v>22</v>
      </c>
      <c r="C1952" s="12">
        <v>224</v>
      </c>
      <c r="D1952" s="12">
        <v>0.72499999999999998</v>
      </c>
      <c r="E1952" s="12">
        <v>0.72399999999999998</v>
      </c>
      <c r="F1952" s="12">
        <v>0.65100000000000002</v>
      </c>
      <c r="G1952" s="12">
        <v>46202.41</v>
      </c>
      <c r="H1952" s="13">
        <v>11</v>
      </c>
    </row>
    <row r="1953" spans="1:8" x14ac:dyDescent="0.25">
      <c r="A1953" s="8" t="s">
        <v>1950</v>
      </c>
      <c r="B1953" s="9" t="s">
        <v>7</v>
      </c>
      <c r="C1953" s="9">
        <v>324</v>
      </c>
      <c r="D1953" s="9">
        <v>0.70499999999999996</v>
      </c>
      <c r="E1953" s="9">
        <v>0.66400000000000003</v>
      </c>
      <c r="F1953" s="9">
        <v>0.63900000000000001</v>
      </c>
      <c r="G1953" s="9">
        <v>24005.35</v>
      </c>
      <c r="H1953" s="10">
        <v>2</v>
      </c>
    </row>
    <row r="1954" spans="1:8" x14ac:dyDescent="0.25">
      <c r="A1954" s="11" t="s">
        <v>1951</v>
      </c>
      <c r="B1954" s="12" t="s">
        <v>24</v>
      </c>
      <c r="C1954" s="12">
        <v>368</v>
      </c>
      <c r="D1954" s="12">
        <v>0.55000000000000004</v>
      </c>
      <c r="E1954" s="12">
        <v>0.53300000000000003</v>
      </c>
      <c r="F1954" s="12">
        <v>0.42699999999999999</v>
      </c>
      <c r="G1954" s="12">
        <v>6995.88</v>
      </c>
      <c r="H1954" s="13">
        <v>14</v>
      </c>
    </row>
    <row r="1955" spans="1:8" x14ac:dyDescent="0.25">
      <c r="A1955" s="8" t="s">
        <v>1952</v>
      </c>
      <c r="B1955" s="9" t="s">
        <v>16</v>
      </c>
      <c r="C1955" s="9">
        <v>572</v>
      </c>
      <c r="D1955" s="9">
        <v>0.7</v>
      </c>
      <c r="E1955" s="9">
        <v>0.69399999999999995</v>
      </c>
      <c r="F1955" s="9">
        <v>0.58199999999999996</v>
      </c>
      <c r="G1955" s="9">
        <v>20239.78</v>
      </c>
      <c r="H1955" s="10">
        <v>17</v>
      </c>
    </row>
    <row r="1956" spans="1:8" x14ac:dyDescent="0.25">
      <c r="A1956" s="11" t="s">
        <v>1953</v>
      </c>
      <c r="B1956" s="12" t="s">
        <v>87</v>
      </c>
      <c r="C1956" s="12">
        <v>1091</v>
      </c>
      <c r="D1956" s="12">
        <v>0.57999999999999996</v>
      </c>
      <c r="E1956" s="12">
        <v>0.57199999999999995</v>
      </c>
      <c r="F1956" s="12">
        <v>0.47299999999999998</v>
      </c>
      <c r="G1956" s="12">
        <v>6441.33</v>
      </c>
      <c r="H1956" s="13">
        <v>2</v>
      </c>
    </row>
    <row r="1957" spans="1:8" x14ac:dyDescent="0.25">
      <c r="A1957" s="8" t="s">
        <v>1954</v>
      </c>
      <c r="B1957" s="9" t="s">
        <v>49</v>
      </c>
      <c r="C1957" s="9">
        <v>774</v>
      </c>
      <c r="D1957" s="9">
        <v>0.502</v>
      </c>
      <c r="E1957" s="9">
        <v>0.48199999999999998</v>
      </c>
      <c r="F1957" s="9">
        <v>0.34599999999999997</v>
      </c>
      <c r="G1957" s="9">
        <v>8741.3799999999992</v>
      </c>
      <c r="H1957" s="10">
        <v>0</v>
      </c>
    </row>
    <row r="1958" spans="1:8" x14ac:dyDescent="0.25">
      <c r="A1958" s="11" t="s">
        <v>1955</v>
      </c>
      <c r="B1958" s="12" t="s">
        <v>31</v>
      </c>
      <c r="C1958" s="12">
        <v>824</v>
      </c>
      <c r="D1958" s="12">
        <v>0.63400000000000001</v>
      </c>
      <c r="E1958" s="12">
        <v>0.57399999999999995</v>
      </c>
      <c r="F1958" s="12">
        <v>0.60199999999999998</v>
      </c>
      <c r="G1958" s="12">
        <v>12745.27</v>
      </c>
      <c r="H1958" s="13">
        <v>6</v>
      </c>
    </row>
    <row r="1959" spans="1:8" x14ac:dyDescent="0.25">
      <c r="A1959" s="8" t="s">
        <v>1956</v>
      </c>
      <c r="B1959" s="9" t="s">
        <v>22</v>
      </c>
      <c r="C1959" s="9">
        <v>218</v>
      </c>
      <c r="D1959" s="9">
        <v>0.71</v>
      </c>
      <c r="E1959" s="9">
        <v>0.69899999999999995</v>
      </c>
      <c r="F1959" s="9">
        <v>0.63100000000000001</v>
      </c>
      <c r="G1959" s="9">
        <v>12963.73</v>
      </c>
      <c r="H1959" s="10">
        <v>4</v>
      </c>
    </row>
    <row r="1960" spans="1:8" x14ac:dyDescent="0.25">
      <c r="A1960" s="11" t="s">
        <v>1957</v>
      </c>
      <c r="B1960" s="12" t="s">
        <v>16</v>
      </c>
      <c r="C1960" s="12">
        <v>612</v>
      </c>
      <c r="D1960" s="12">
        <v>0.60499999999999998</v>
      </c>
      <c r="E1960" s="12">
        <v>0.63900000000000001</v>
      </c>
      <c r="F1960" s="12">
        <v>0.42099999999999999</v>
      </c>
      <c r="G1960" s="12">
        <v>11821.81</v>
      </c>
      <c r="H1960" s="13">
        <v>10</v>
      </c>
    </row>
    <row r="1961" spans="1:8" x14ac:dyDescent="0.25">
      <c r="A1961" s="8" t="s">
        <v>1958</v>
      </c>
      <c r="B1961" s="9" t="s">
        <v>7</v>
      </c>
      <c r="C1961" s="9">
        <v>313</v>
      </c>
      <c r="D1961" s="9">
        <v>0.70799999999999996</v>
      </c>
      <c r="E1961" s="9">
        <v>0.69199999999999995</v>
      </c>
      <c r="F1961" s="9">
        <v>0.628</v>
      </c>
      <c r="G1961" s="9">
        <v>47003.22</v>
      </c>
      <c r="H1961" s="10">
        <v>3</v>
      </c>
    </row>
    <row r="1962" spans="1:8" x14ac:dyDescent="0.25">
      <c r="A1962" s="11" t="s">
        <v>1959</v>
      </c>
      <c r="B1962" s="12" t="s">
        <v>16</v>
      </c>
      <c r="C1962" s="12">
        <v>236</v>
      </c>
      <c r="D1962" s="12">
        <v>0.56499999999999995</v>
      </c>
      <c r="E1962" s="12">
        <v>0.55900000000000005</v>
      </c>
      <c r="F1962" s="12">
        <v>0.437</v>
      </c>
      <c r="G1962" s="12">
        <v>7521</v>
      </c>
      <c r="H1962" s="13">
        <v>4</v>
      </c>
    </row>
    <row r="1963" spans="1:8" x14ac:dyDescent="0.25">
      <c r="A1963" s="8" t="s">
        <v>1960</v>
      </c>
      <c r="B1963" s="9" t="s">
        <v>87</v>
      </c>
      <c r="C1963" s="9">
        <v>713</v>
      </c>
      <c r="D1963" s="9">
        <v>0.57999999999999996</v>
      </c>
      <c r="E1963" s="9">
        <v>0.55800000000000005</v>
      </c>
      <c r="F1963" s="9">
        <v>0.49399999999999999</v>
      </c>
      <c r="G1963" s="9">
        <v>6384.25</v>
      </c>
      <c r="H1963" s="10">
        <v>5</v>
      </c>
    </row>
    <row r="1964" spans="1:8" x14ac:dyDescent="0.25">
      <c r="A1964" s="11" t="s">
        <v>1961</v>
      </c>
      <c r="B1964" s="12" t="s">
        <v>24</v>
      </c>
      <c r="C1964" s="12">
        <v>836</v>
      </c>
      <c r="D1964" s="12">
        <v>0.50600000000000001</v>
      </c>
      <c r="E1964" s="12">
        <v>0.51400000000000001</v>
      </c>
      <c r="F1964" s="12">
        <v>0.34300000000000003</v>
      </c>
      <c r="G1964" s="12">
        <v>5850.33</v>
      </c>
      <c r="H1964" s="13">
        <v>6</v>
      </c>
    </row>
    <row r="1965" spans="1:8" x14ac:dyDescent="0.25">
      <c r="A1965" s="8" t="s">
        <v>1962</v>
      </c>
      <c r="B1965" s="9" t="s">
        <v>16</v>
      </c>
      <c r="C1965" s="9">
        <v>648</v>
      </c>
      <c r="D1965" s="9">
        <v>0.67400000000000004</v>
      </c>
      <c r="E1965" s="9">
        <v>0.69899999999999995</v>
      </c>
      <c r="F1965" s="9">
        <v>0.51600000000000001</v>
      </c>
      <c r="G1965" s="9">
        <v>27464.22</v>
      </c>
      <c r="H1965" s="10">
        <v>21</v>
      </c>
    </row>
    <row r="1966" spans="1:8" x14ac:dyDescent="0.25">
      <c r="A1966" s="11" t="s">
        <v>1963</v>
      </c>
      <c r="B1966" s="12" t="s">
        <v>16</v>
      </c>
      <c r="C1966" s="12">
        <v>219</v>
      </c>
      <c r="D1966" s="12">
        <v>0.68799999999999994</v>
      </c>
      <c r="E1966" s="12">
        <v>0.66</v>
      </c>
      <c r="F1966" s="12">
        <v>0.63</v>
      </c>
      <c r="G1966" s="12">
        <v>9990.2000000000007</v>
      </c>
      <c r="H1966" s="13">
        <v>2</v>
      </c>
    </row>
    <row r="1967" spans="1:8" x14ac:dyDescent="0.25">
      <c r="A1967" s="8" t="s">
        <v>1964</v>
      </c>
      <c r="B1967" s="9" t="s">
        <v>16</v>
      </c>
      <c r="C1967" s="9">
        <v>131</v>
      </c>
      <c r="D1967" s="9">
        <v>0.66900000000000004</v>
      </c>
      <c r="E1967" s="9">
        <v>0.64900000000000002</v>
      </c>
      <c r="F1967" s="9">
        <v>0.55200000000000005</v>
      </c>
      <c r="G1967" s="9">
        <v>10774.38</v>
      </c>
      <c r="H1967" s="10">
        <v>4</v>
      </c>
    </row>
    <row r="1968" spans="1:8" x14ac:dyDescent="0.25">
      <c r="A1968" s="11" t="s">
        <v>1965</v>
      </c>
      <c r="B1968" s="12" t="s">
        <v>87</v>
      </c>
      <c r="C1968" s="12">
        <v>365</v>
      </c>
      <c r="D1968" s="12">
        <v>0.56399999999999995</v>
      </c>
      <c r="E1968" s="12">
        <v>0.50900000000000001</v>
      </c>
      <c r="F1968" s="12">
        <v>0.45600000000000002</v>
      </c>
      <c r="G1968" s="12">
        <v>7622</v>
      </c>
      <c r="H1968" s="13">
        <v>19</v>
      </c>
    </row>
    <row r="1969" spans="1:8" x14ac:dyDescent="0.25">
      <c r="A1969" s="8" t="s">
        <v>1966</v>
      </c>
      <c r="B1969" s="9" t="s">
        <v>19</v>
      </c>
      <c r="C1969" s="9">
        <v>1077</v>
      </c>
      <c r="D1969" s="9">
        <v>0.61</v>
      </c>
      <c r="E1969" s="9">
        <v>0.56899999999999995</v>
      </c>
      <c r="F1969" s="9">
        <v>0.52</v>
      </c>
      <c r="G1969" s="9">
        <v>7299.38</v>
      </c>
      <c r="H1969" s="10">
        <v>33</v>
      </c>
    </row>
    <row r="1970" spans="1:8" x14ac:dyDescent="0.25">
      <c r="A1970" s="11" t="s">
        <v>1967</v>
      </c>
      <c r="B1970" s="12" t="s">
        <v>22</v>
      </c>
      <c r="C1970" s="12">
        <v>454</v>
      </c>
      <c r="D1970" s="12">
        <v>0.67200000000000004</v>
      </c>
      <c r="E1970" s="12">
        <v>0.64700000000000002</v>
      </c>
      <c r="F1970" s="12">
        <v>0.57599999999999996</v>
      </c>
      <c r="G1970" s="12">
        <v>21768.39</v>
      </c>
      <c r="H1970" s="13">
        <v>2</v>
      </c>
    </row>
    <row r="1971" spans="1:8" x14ac:dyDescent="0.25">
      <c r="A1971" s="8" t="s">
        <v>1968</v>
      </c>
      <c r="B1971" s="9" t="s">
        <v>7</v>
      </c>
      <c r="C1971" s="9">
        <v>265</v>
      </c>
      <c r="D1971" s="9">
        <v>0.72799999999999998</v>
      </c>
      <c r="E1971" s="9">
        <v>0.70399999999999996</v>
      </c>
      <c r="F1971" s="9">
        <v>0.66600000000000004</v>
      </c>
      <c r="G1971" s="9">
        <v>12812.82</v>
      </c>
      <c r="H1971" s="10">
        <v>9</v>
      </c>
    </row>
    <row r="1972" spans="1:8" x14ac:dyDescent="0.25">
      <c r="A1972" s="11" t="s">
        <v>1969</v>
      </c>
      <c r="B1972" s="12" t="s">
        <v>59</v>
      </c>
      <c r="C1972" s="12">
        <v>239</v>
      </c>
      <c r="D1972" s="12">
        <v>0.73</v>
      </c>
      <c r="E1972" s="12">
        <v>0.73899999999999999</v>
      </c>
      <c r="F1972" s="12">
        <v>0.63400000000000001</v>
      </c>
      <c r="G1972" s="12">
        <v>24500.23</v>
      </c>
      <c r="H1972" s="13">
        <v>6</v>
      </c>
    </row>
    <row r="1973" spans="1:8" x14ac:dyDescent="0.25">
      <c r="A1973" s="8" t="s">
        <v>1970</v>
      </c>
      <c r="B1973" s="9" t="s">
        <v>87</v>
      </c>
      <c r="C1973" s="9">
        <v>1147</v>
      </c>
      <c r="D1973" s="9">
        <v>0.56999999999999995</v>
      </c>
      <c r="E1973" s="9">
        <v>0.56299999999999994</v>
      </c>
      <c r="F1973" s="9">
        <v>0.47699999999999998</v>
      </c>
      <c r="G1973" s="9">
        <v>6932.37</v>
      </c>
      <c r="H1973" s="10">
        <v>3</v>
      </c>
    </row>
    <row r="1974" spans="1:8" x14ac:dyDescent="0.25">
      <c r="A1974" s="11" t="s">
        <v>1971</v>
      </c>
      <c r="B1974" s="12" t="s">
        <v>22</v>
      </c>
      <c r="C1974" s="12">
        <v>124</v>
      </c>
      <c r="D1974" s="12">
        <v>0.66700000000000004</v>
      </c>
      <c r="E1974" s="12">
        <v>0.64400000000000002</v>
      </c>
      <c r="F1974" s="12">
        <v>0.56299999999999994</v>
      </c>
      <c r="G1974" s="12">
        <v>37991.47</v>
      </c>
      <c r="H1974" s="13">
        <v>2</v>
      </c>
    </row>
    <row r="1975" spans="1:8" x14ac:dyDescent="0.25">
      <c r="A1975" s="8" t="s">
        <v>1972</v>
      </c>
      <c r="B1975" s="9" t="s">
        <v>87</v>
      </c>
      <c r="C1975" s="9">
        <v>1949</v>
      </c>
      <c r="D1975" s="9">
        <v>0.56999999999999995</v>
      </c>
      <c r="E1975" s="9">
        <v>0.51500000000000001</v>
      </c>
      <c r="F1975" s="9">
        <v>0.47899999999999998</v>
      </c>
      <c r="G1975" s="9">
        <v>7284.41</v>
      </c>
      <c r="H1975" s="10">
        <v>8</v>
      </c>
    </row>
    <row r="1976" spans="1:8" x14ac:dyDescent="0.25">
      <c r="A1976" s="11" t="s">
        <v>1973</v>
      </c>
      <c r="B1976" s="12" t="s">
        <v>114</v>
      </c>
      <c r="C1976" s="12">
        <v>1420</v>
      </c>
      <c r="D1976" s="12">
        <v>0.59</v>
      </c>
      <c r="E1976" s="12">
        <v>0.59099999999999997</v>
      </c>
      <c r="F1976" s="12">
        <v>0.45600000000000002</v>
      </c>
      <c r="G1976" s="12">
        <v>14297.99</v>
      </c>
      <c r="H1976" s="13">
        <v>16</v>
      </c>
    </row>
    <row r="1977" spans="1:8" x14ac:dyDescent="0.25">
      <c r="A1977" s="8" t="s">
        <v>1974</v>
      </c>
      <c r="B1977" s="9" t="s">
        <v>16</v>
      </c>
      <c r="C1977" s="9">
        <v>518</v>
      </c>
      <c r="D1977" s="9">
        <v>0.67</v>
      </c>
      <c r="E1977" s="9">
        <v>0.68700000000000006</v>
      </c>
      <c r="F1977" s="9">
        <v>0.52500000000000002</v>
      </c>
      <c r="G1977" s="9">
        <v>16813.68</v>
      </c>
      <c r="H1977" s="10">
        <v>14</v>
      </c>
    </row>
    <row r="1978" spans="1:8" x14ac:dyDescent="0.25">
      <c r="A1978" s="11" t="s">
        <v>1975</v>
      </c>
      <c r="B1978" s="12" t="s">
        <v>16</v>
      </c>
      <c r="C1978" s="12">
        <v>285</v>
      </c>
      <c r="D1978" s="12">
        <v>0.70599999999999996</v>
      </c>
      <c r="E1978" s="12">
        <v>0.73499999999999999</v>
      </c>
      <c r="F1978" s="12">
        <v>0.55800000000000005</v>
      </c>
      <c r="G1978" s="12">
        <v>51606.78</v>
      </c>
      <c r="H1978" s="13">
        <v>2</v>
      </c>
    </row>
    <row r="1979" spans="1:8" x14ac:dyDescent="0.25">
      <c r="A1979" s="8" t="s">
        <v>1976</v>
      </c>
      <c r="B1979" s="9" t="s">
        <v>16</v>
      </c>
      <c r="C1979" s="9">
        <v>547</v>
      </c>
      <c r="D1979" s="9">
        <v>0.7</v>
      </c>
      <c r="E1979" s="9">
        <v>0.70199999999999996</v>
      </c>
      <c r="F1979" s="9">
        <v>0.56799999999999995</v>
      </c>
      <c r="G1979" s="9">
        <v>15712.78</v>
      </c>
      <c r="H1979" s="10">
        <v>15</v>
      </c>
    </row>
    <row r="1980" spans="1:8" x14ac:dyDescent="0.25">
      <c r="A1980" s="11" t="s">
        <v>1977</v>
      </c>
      <c r="B1980" s="12" t="s">
        <v>16</v>
      </c>
      <c r="C1980" s="12">
        <v>361</v>
      </c>
      <c r="D1980" s="12">
        <v>0.58099999999999996</v>
      </c>
      <c r="E1980" s="12">
        <v>0.58099999999999996</v>
      </c>
      <c r="F1980" s="12">
        <v>0.45</v>
      </c>
      <c r="G1980" s="12">
        <v>6891.25</v>
      </c>
      <c r="H1980" s="13">
        <v>1</v>
      </c>
    </row>
    <row r="1981" spans="1:8" x14ac:dyDescent="0.25">
      <c r="A1981" s="8" t="s">
        <v>1978</v>
      </c>
      <c r="B1981" s="9" t="s">
        <v>24</v>
      </c>
      <c r="C1981" s="9">
        <v>626</v>
      </c>
      <c r="D1981" s="9">
        <v>0.56999999999999995</v>
      </c>
      <c r="E1981" s="9">
        <v>0.57499999999999996</v>
      </c>
      <c r="F1981" s="9">
        <v>0.438</v>
      </c>
      <c r="G1981" s="9">
        <v>6535.44</v>
      </c>
      <c r="H1981" s="10">
        <v>9</v>
      </c>
    </row>
    <row r="1982" spans="1:8" x14ac:dyDescent="0.25">
      <c r="A1982" s="11" t="s">
        <v>1979</v>
      </c>
      <c r="B1982" s="12" t="s">
        <v>16</v>
      </c>
      <c r="C1982" s="12">
        <v>92</v>
      </c>
      <c r="D1982" s="12">
        <v>0.69299999999999995</v>
      </c>
      <c r="E1982" s="12">
        <v>0.67700000000000005</v>
      </c>
      <c r="F1982" s="12">
        <v>0.61199999999999999</v>
      </c>
      <c r="G1982" s="12">
        <v>17128.79</v>
      </c>
      <c r="H1982" s="13">
        <v>1</v>
      </c>
    </row>
    <row r="1983" spans="1:8" x14ac:dyDescent="0.25">
      <c r="A1983" s="8" t="s">
        <v>1980</v>
      </c>
      <c r="B1983" s="9" t="s">
        <v>31</v>
      </c>
      <c r="C1983" s="9">
        <v>1057</v>
      </c>
      <c r="D1983" s="9">
        <v>0.63800000000000001</v>
      </c>
      <c r="E1983" s="9">
        <v>0.58499999999999996</v>
      </c>
      <c r="F1983" s="9">
        <v>0.57099999999999995</v>
      </c>
      <c r="G1983" s="9">
        <v>12047.14</v>
      </c>
      <c r="H1983" s="10">
        <v>7</v>
      </c>
    </row>
    <row r="1984" spans="1:8" x14ac:dyDescent="0.25">
      <c r="A1984" s="11" t="s">
        <v>1981</v>
      </c>
      <c r="B1984" s="12" t="s">
        <v>24</v>
      </c>
      <c r="C1984" s="12">
        <v>688</v>
      </c>
      <c r="D1984" s="12">
        <v>0.56000000000000005</v>
      </c>
      <c r="E1984" s="12">
        <v>0.56599999999999995</v>
      </c>
      <c r="F1984" s="12">
        <v>0.42399999999999999</v>
      </c>
      <c r="G1984" s="12">
        <v>7959.67</v>
      </c>
      <c r="H1984" s="13">
        <v>5</v>
      </c>
    </row>
    <row r="1985" spans="1:8" x14ac:dyDescent="0.25">
      <c r="A1985" s="8" t="s">
        <v>1982</v>
      </c>
      <c r="B1985" s="9" t="s">
        <v>24</v>
      </c>
      <c r="C1985" s="9">
        <v>680</v>
      </c>
      <c r="D1985" s="9">
        <v>0.60499999999999998</v>
      </c>
      <c r="E1985" s="9">
        <v>0.55400000000000005</v>
      </c>
      <c r="F1985" s="9">
        <v>0.53500000000000003</v>
      </c>
      <c r="G1985" s="9">
        <v>7431.82</v>
      </c>
      <c r="H1985" s="10">
        <v>22</v>
      </c>
    </row>
    <row r="1986" spans="1:8" x14ac:dyDescent="0.25">
      <c r="A1986" s="11" t="s">
        <v>1983</v>
      </c>
      <c r="B1986" s="12" t="s">
        <v>16</v>
      </c>
      <c r="C1986" s="12">
        <v>569</v>
      </c>
      <c r="D1986" s="12">
        <v>0.70599999999999996</v>
      </c>
      <c r="E1986" s="12">
        <v>0.72599999999999998</v>
      </c>
      <c r="F1986" s="12">
        <v>0.55800000000000005</v>
      </c>
      <c r="G1986" s="12">
        <v>48847.6</v>
      </c>
      <c r="H1986" s="13">
        <v>6</v>
      </c>
    </row>
    <row r="1987" spans="1:8" x14ac:dyDescent="0.25">
      <c r="A1987" s="8" t="s">
        <v>1984</v>
      </c>
      <c r="B1987" s="9" t="s">
        <v>24</v>
      </c>
      <c r="C1987" s="9">
        <v>862</v>
      </c>
      <c r="D1987" s="9">
        <v>0.60899999999999999</v>
      </c>
      <c r="E1987" s="9">
        <v>0.55700000000000005</v>
      </c>
      <c r="F1987" s="9">
        <v>0.51300000000000001</v>
      </c>
      <c r="G1987" s="9">
        <v>6366.29</v>
      </c>
      <c r="H1987" s="10">
        <v>58</v>
      </c>
    </row>
    <row r="1988" spans="1:8" x14ac:dyDescent="0.25">
      <c r="A1988" s="11" t="s">
        <v>1985</v>
      </c>
      <c r="B1988" s="12" t="s">
        <v>7</v>
      </c>
      <c r="C1988" s="12">
        <v>189</v>
      </c>
      <c r="D1988" s="12">
        <v>0.68700000000000006</v>
      </c>
      <c r="E1988" s="12">
        <v>0.69799999999999995</v>
      </c>
      <c r="F1988" s="12">
        <v>0.58099999999999996</v>
      </c>
      <c r="G1988" s="12">
        <v>48984.4</v>
      </c>
      <c r="H1988" s="13">
        <v>3</v>
      </c>
    </row>
    <row r="1989" spans="1:8" x14ac:dyDescent="0.25">
      <c r="A1989" s="8" t="s">
        <v>1986</v>
      </c>
      <c r="B1989" s="9" t="s">
        <v>24</v>
      </c>
      <c r="C1989" s="9">
        <v>341</v>
      </c>
      <c r="D1989" s="9">
        <v>0.54</v>
      </c>
      <c r="E1989" s="9">
        <v>0.52200000000000002</v>
      </c>
      <c r="F1989" s="9">
        <v>0.39200000000000002</v>
      </c>
      <c r="G1989" s="9">
        <v>7757.99</v>
      </c>
      <c r="H1989" s="10">
        <v>6</v>
      </c>
    </row>
    <row r="1990" spans="1:8" x14ac:dyDescent="0.25">
      <c r="A1990" s="11" t="s">
        <v>1987</v>
      </c>
      <c r="B1990" s="12" t="s">
        <v>24</v>
      </c>
      <c r="C1990" s="12">
        <v>1392</v>
      </c>
      <c r="D1990" s="12">
        <v>0.59799999999999998</v>
      </c>
      <c r="E1990" s="12">
        <v>0.55900000000000005</v>
      </c>
      <c r="F1990" s="12">
        <v>0.5</v>
      </c>
      <c r="G1990" s="12">
        <v>8675.16</v>
      </c>
      <c r="H1990" s="13">
        <v>43</v>
      </c>
    </row>
    <row r="1991" spans="1:8" x14ac:dyDescent="0.25">
      <c r="A1991" s="8" t="s">
        <v>1988</v>
      </c>
      <c r="B1991" s="9" t="s">
        <v>22</v>
      </c>
      <c r="C1991" s="9">
        <v>543</v>
      </c>
      <c r="D1991" s="9">
        <v>0.71799999999999997</v>
      </c>
      <c r="E1991" s="9">
        <v>0.71199999999999997</v>
      </c>
      <c r="F1991" s="9">
        <v>0.64500000000000002</v>
      </c>
      <c r="G1991" s="9">
        <v>26673.21</v>
      </c>
      <c r="H1991" s="10">
        <v>10</v>
      </c>
    </row>
    <row r="1992" spans="1:8" x14ac:dyDescent="0.25">
      <c r="A1992" s="11" t="s">
        <v>1989</v>
      </c>
      <c r="B1992" s="12" t="s">
        <v>33</v>
      </c>
      <c r="C1992" s="12">
        <v>230</v>
      </c>
      <c r="D1992" s="12">
        <v>0.71</v>
      </c>
      <c r="E1992" s="12">
        <v>0.70399999999999996</v>
      </c>
      <c r="F1992" s="12">
        <v>0.622</v>
      </c>
      <c r="G1992" s="12">
        <v>34807.440000000002</v>
      </c>
      <c r="H1992" s="13">
        <v>3</v>
      </c>
    </row>
    <row r="1993" spans="1:8" x14ac:dyDescent="0.25">
      <c r="A1993" s="8" t="s">
        <v>1990</v>
      </c>
      <c r="B1993" s="9" t="s">
        <v>24</v>
      </c>
      <c r="C1993" s="9">
        <v>507</v>
      </c>
      <c r="D1993" s="9">
        <v>0.57999999999999996</v>
      </c>
      <c r="E1993" s="9">
        <v>0.53900000000000003</v>
      </c>
      <c r="F1993" s="9">
        <v>0.47499999999999998</v>
      </c>
      <c r="G1993" s="9">
        <v>7000.47</v>
      </c>
      <c r="H1993" s="10">
        <v>2</v>
      </c>
    </row>
    <row r="1994" spans="1:8" x14ac:dyDescent="0.25">
      <c r="A1994" s="11" t="s">
        <v>1991</v>
      </c>
      <c r="B1994" s="12" t="s">
        <v>24</v>
      </c>
      <c r="C1994" s="12">
        <v>531</v>
      </c>
      <c r="D1994" s="12">
        <v>0.56499999999999995</v>
      </c>
      <c r="E1994" s="12">
        <v>0.504</v>
      </c>
      <c r="F1994" s="12">
        <v>0.47099999999999997</v>
      </c>
      <c r="G1994" s="12">
        <v>5428.47</v>
      </c>
      <c r="H1994" s="13">
        <v>1</v>
      </c>
    </row>
    <row r="1995" spans="1:8" x14ac:dyDescent="0.25">
      <c r="A1995" s="8" t="s">
        <v>1992</v>
      </c>
      <c r="B1995" s="9" t="s">
        <v>16</v>
      </c>
      <c r="C1995" s="9">
        <v>813</v>
      </c>
      <c r="D1995" s="9">
        <v>0.74199999999999999</v>
      </c>
      <c r="E1995" s="9">
        <v>0.70699999999999996</v>
      </c>
      <c r="F1995" s="9">
        <v>0.66600000000000004</v>
      </c>
      <c r="G1995" s="9">
        <v>27494.32</v>
      </c>
      <c r="H1995" s="10">
        <v>26</v>
      </c>
    </row>
    <row r="1996" spans="1:8" x14ac:dyDescent="0.25">
      <c r="A1996" s="11" t="s">
        <v>288</v>
      </c>
      <c r="B1996" s="12" t="s">
        <v>19</v>
      </c>
      <c r="C1996" s="12">
        <v>908</v>
      </c>
      <c r="D1996" s="12">
        <v>0.57899999999999996</v>
      </c>
      <c r="E1996" s="12">
        <v>0.58699999999999997</v>
      </c>
      <c r="F1996" s="12">
        <v>0.439</v>
      </c>
      <c r="G1996" s="12">
        <v>8560.39</v>
      </c>
      <c r="H1996" s="13">
        <v>7</v>
      </c>
    </row>
    <row r="1997" spans="1:8" x14ac:dyDescent="0.25">
      <c r="A1997" s="8" t="s">
        <v>1993</v>
      </c>
      <c r="B1997" s="9" t="s">
        <v>16</v>
      </c>
      <c r="C1997" s="9">
        <v>159</v>
      </c>
      <c r="D1997" s="9">
        <v>0.73699999999999999</v>
      </c>
      <c r="E1997" s="9">
        <v>0.69899999999999995</v>
      </c>
      <c r="F1997" s="9">
        <v>0.67500000000000004</v>
      </c>
      <c r="G1997" s="9">
        <v>24768.93</v>
      </c>
      <c r="H1997" s="10">
        <v>2</v>
      </c>
    </row>
    <row r="1998" spans="1:8" x14ac:dyDescent="0.25">
      <c r="A1998" s="11" t="s">
        <v>1994</v>
      </c>
      <c r="B1998" s="12" t="s">
        <v>24</v>
      </c>
      <c r="C1998" s="12">
        <v>526</v>
      </c>
      <c r="D1998" s="12">
        <v>0.57999999999999996</v>
      </c>
      <c r="E1998" s="12">
        <v>0.56699999999999995</v>
      </c>
      <c r="F1998" s="12">
        <v>0.47199999999999998</v>
      </c>
      <c r="G1998" s="12">
        <v>9461.18</v>
      </c>
      <c r="H1998" s="13">
        <v>8</v>
      </c>
    </row>
    <row r="1999" spans="1:8" x14ac:dyDescent="0.25">
      <c r="A1999" s="8" t="s">
        <v>1995</v>
      </c>
      <c r="B1999" s="9" t="s">
        <v>7</v>
      </c>
      <c r="C1999" s="9">
        <v>30</v>
      </c>
      <c r="D1999" s="9">
        <v>0.746</v>
      </c>
      <c r="E1999" s="9">
        <v>0.71199999999999997</v>
      </c>
      <c r="F1999" s="9">
        <v>0.67500000000000004</v>
      </c>
      <c r="G1999" s="9">
        <v>100029.91</v>
      </c>
      <c r="H1999" s="10">
        <v>3</v>
      </c>
    </row>
    <row r="2000" spans="1:8" x14ac:dyDescent="0.25">
      <c r="A2000" s="11" t="s">
        <v>1996</v>
      </c>
      <c r="B2000" s="12" t="s">
        <v>118</v>
      </c>
      <c r="C2000" s="12">
        <v>901</v>
      </c>
      <c r="D2000" s="12">
        <v>0.64500000000000002</v>
      </c>
      <c r="E2000" s="12">
        <v>0.61499999999999999</v>
      </c>
      <c r="F2000" s="12">
        <v>0.56699999999999995</v>
      </c>
      <c r="G2000" s="12">
        <v>9678.0400000000009</v>
      </c>
      <c r="H2000" s="13">
        <v>7</v>
      </c>
    </row>
    <row r="2001" spans="1:8" x14ac:dyDescent="0.25">
      <c r="A2001" s="8" t="s">
        <v>1997</v>
      </c>
      <c r="B2001" s="9" t="s">
        <v>24</v>
      </c>
      <c r="C2001" s="9">
        <v>1069</v>
      </c>
      <c r="D2001" s="9">
        <v>0.60699999999999998</v>
      </c>
      <c r="E2001" s="9">
        <v>0.57699999999999996</v>
      </c>
      <c r="F2001" s="9">
        <v>0.51900000000000002</v>
      </c>
      <c r="G2001" s="9">
        <v>13216.09</v>
      </c>
      <c r="H2001" s="10">
        <v>35</v>
      </c>
    </row>
    <row r="2002" spans="1:8" x14ac:dyDescent="0.25">
      <c r="A2002" s="11" t="s">
        <v>1998</v>
      </c>
      <c r="B2002" s="12" t="s">
        <v>39</v>
      </c>
      <c r="C2002" s="12">
        <v>922</v>
      </c>
      <c r="D2002" s="12">
        <v>0.502</v>
      </c>
      <c r="E2002" s="12">
        <v>0.51200000000000001</v>
      </c>
      <c r="F2002" s="12">
        <v>0.35499999999999998</v>
      </c>
      <c r="G2002" s="12">
        <v>12019.31</v>
      </c>
      <c r="H2002" s="13">
        <v>0</v>
      </c>
    </row>
    <row r="2003" spans="1:8" x14ac:dyDescent="0.25">
      <c r="A2003" s="8" t="s">
        <v>1999</v>
      </c>
      <c r="B2003" s="9" t="s">
        <v>16</v>
      </c>
      <c r="C2003" s="9">
        <v>652</v>
      </c>
      <c r="D2003" s="9">
        <v>0.70099999999999996</v>
      </c>
      <c r="E2003" s="9">
        <v>0.67900000000000005</v>
      </c>
      <c r="F2003" s="9">
        <v>0.61099999999999999</v>
      </c>
      <c r="G2003" s="9">
        <v>23619.61</v>
      </c>
      <c r="H2003" s="10">
        <v>22</v>
      </c>
    </row>
    <row r="2004" spans="1:8" x14ac:dyDescent="0.25">
      <c r="A2004" s="11" t="s">
        <v>2000</v>
      </c>
      <c r="B2004" s="12" t="s">
        <v>148</v>
      </c>
      <c r="C2004" s="12">
        <v>1172</v>
      </c>
      <c r="D2004" s="12">
        <v>0.59599999999999997</v>
      </c>
      <c r="E2004" s="12">
        <v>0.629</v>
      </c>
      <c r="F2004" s="12">
        <v>0.44600000000000001</v>
      </c>
      <c r="G2004" s="12">
        <v>13523.83</v>
      </c>
      <c r="H2004" s="13">
        <v>20</v>
      </c>
    </row>
    <row r="2005" spans="1:8" x14ac:dyDescent="0.25">
      <c r="A2005" s="8" t="s">
        <v>2001</v>
      </c>
      <c r="B2005" s="9" t="s">
        <v>7</v>
      </c>
      <c r="C2005" s="9">
        <v>193</v>
      </c>
      <c r="D2005" s="9">
        <v>0.70099999999999996</v>
      </c>
      <c r="E2005" s="9">
        <v>0.68100000000000005</v>
      </c>
      <c r="F2005" s="9">
        <v>0.63300000000000001</v>
      </c>
      <c r="G2005" s="9">
        <v>19929.080000000002</v>
      </c>
      <c r="H2005" s="10">
        <v>1</v>
      </c>
    </row>
    <row r="2006" spans="1:8" x14ac:dyDescent="0.25">
      <c r="A2006" s="11" t="s">
        <v>2002</v>
      </c>
      <c r="B2006" s="12" t="s">
        <v>39</v>
      </c>
      <c r="C2006" s="12">
        <v>1284</v>
      </c>
      <c r="D2006" s="12">
        <v>0.56000000000000005</v>
      </c>
      <c r="E2006" s="12">
        <v>0.53200000000000003</v>
      </c>
      <c r="F2006" s="12">
        <v>0.42499999999999999</v>
      </c>
      <c r="G2006" s="12">
        <v>6655.2</v>
      </c>
      <c r="H2006" s="13">
        <v>8</v>
      </c>
    </row>
    <row r="2007" spans="1:8" x14ac:dyDescent="0.25">
      <c r="A2007" s="8" t="s">
        <v>1858</v>
      </c>
      <c r="B2007" s="9" t="s">
        <v>24</v>
      </c>
      <c r="C2007" s="9">
        <v>813</v>
      </c>
      <c r="D2007" s="9">
        <v>0.59</v>
      </c>
      <c r="E2007" s="9">
        <v>0.55000000000000004</v>
      </c>
      <c r="F2007" s="9">
        <v>0.49299999999999999</v>
      </c>
      <c r="G2007" s="9">
        <v>7842.17</v>
      </c>
      <c r="H2007" s="10">
        <v>3</v>
      </c>
    </row>
    <row r="2008" spans="1:8" x14ac:dyDescent="0.25">
      <c r="A2008" s="11" t="s">
        <v>2003</v>
      </c>
      <c r="B2008" s="12" t="s">
        <v>39</v>
      </c>
      <c r="C2008" s="12">
        <v>873</v>
      </c>
      <c r="D2008" s="12">
        <v>0.62</v>
      </c>
      <c r="E2008" s="12">
        <v>0.55100000000000005</v>
      </c>
      <c r="F2008" s="12">
        <v>0.57499999999999996</v>
      </c>
      <c r="G2008" s="12">
        <v>17378.650000000001</v>
      </c>
      <c r="H2008" s="13">
        <v>7</v>
      </c>
    </row>
    <row r="2009" spans="1:8" x14ac:dyDescent="0.25">
      <c r="A2009" s="8" t="s">
        <v>2004</v>
      </c>
      <c r="B2009" s="9" t="s">
        <v>39</v>
      </c>
      <c r="C2009" s="9">
        <v>918</v>
      </c>
      <c r="D2009" s="9">
        <v>0.56999999999999995</v>
      </c>
      <c r="E2009" s="9">
        <v>0.55100000000000005</v>
      </c>
      <c r="F2009" s="9">
        <v>0.434</v>
      </c>
      <c r="G2009" s="9">
        <v>6650.15</v>
      </c>
      <c r="H2009" s="10">
        <v>4</v>
      </c>
    </row>
    <row r="2010" spans="1:8" x14ac:dyDescent="0.25">
      <c r="A2010" s="11" t="s">
        <v>2005</v>
      </c>
      <c r="B2010" s="12" t="s">
        <v>87</v>
      </c>
      <c r="C2010" s="12">
        <v>985</v>
      </c>
      <c r="D2010" s="12">
        <v>0.54100000000000004</v>
      </c>
      <c r="E2010" s="12">
        <v>0.46800000000000003</v>
      </c>
      <c r="F2010" s="12">
        <v>0.45200000000000001</v>
      </c>
      <c r="G2010" s="12">
        <v>5684.05</v>
      </c>
      <c r="H2010" s="13">
        <v>0</v>
      </c>
    </row>
    <row r="2011" spans="1:8" x14ac:dyDescent="0.25">
      <c r="A2011" s="8" t="s">
        <v>2006</v>
      </c>
      <c r="B2011" s="9" t="s">
        <v>114</v>
      </c>
      <c r="C2011" s="9">
        <v>1110</v>
      </c>
      <c r="D2011" s="9">
        <v>0.56999999999999995</v>
      </c>
      <c r="E2011" s="9">
        <v>0.56599999999999995</v>
      </c>
      <c r="F2011" s="9">
        <v>0.435</v>
      </c>
      <c r="G2011" s="9">
        <v>44297.9</v>
      </c>
      <c r="H2011" s="10">
        <v>31</v>
      </c>
    </row>
    <row r="2012" spans="1:8" x14ac:dyDescent="0.25">
      <c r="A2012" s="11" t="s">
        <v>2007</v>
      </c>
      <c r="B2012" s="12" t="s">
        <v>39</v>
      </c>
      <c r="C2012" s="12">
        <v>881</v>
      </c>
      <c r="D2012" s="12">
        <v>0.5</v>
      </c>
      <c r="E2012" s="12">
        <v>0.54500000000000004</v>
      </c>
      <c r="F2012" s="12">
        <v>0.315</v>
      </c>
      <c r="G2012" s="12">
        <v>5697.67</v>
      </c>
      <c r="H2012" s="13">
        <v>2</v>
      </c>
    </row>
    <row r="2013" spans="1:8" x14ac:dyDescent="0.25">
      <c r="A2013" s="8" t="s">
        <v>2008</v>
      </c>
      <c r="B2013" s="9" t="s">
        <v>16</v>
      </c>
      <c r="C2013" s="9">
        <v>1619</v>
      </c>
      <c r="D2013" s="9">
        <v>0.68500000000000005</v>
      </c>
      <c r="E2013" s="9">
        <v>0.66300000000000003</v>
      </c>
      <c r="F2013" s="9">
        <v>0.55200000000000005</v>
      </c>
      <c r="G2013" s="9">
        <v>15602.87</v>
      </c>
      <c r="H2013" s="10">
        <v>18</v>
      </c>
    </row>
    <row r="2014" spans="1:8" x14ac:dyDescent="0.25">
      <c r="A2014" s="11" t="s">
        <v>2009</v>
      </c>
      <c r="B2014" s="12" t="s">
        <v>118</v>
      </c>
      <c r="C2014" s="12">
        <v>2532</v>
      </c>
      <c r="D2014" s="12">
        <v>0.63500000000000001</v>
      </c>
      <c r="E2014" s="12">
        <v>0.621</v>
      </c>
      <c r="F2014" s="12">
        <v>0.53300000000000003</v>
      </c>
      <c r="G2014" s="12">
        <v>10246.67</v>
      </c>
      <c r="H2014" s="13">
        <v>70</v>
      </c>
    </row>
    <row r="2015" spans="1:8" x14ac:dyDescent="0.25">
      <c r="A2015" s="8" t="s">
        <v>2010</v>
      </c>
      <c r="B2015" s="9" t="s">
        <v>39</v>
      </c>
      <c r="C2015" s="9">
        <v>586</v>
      </c>
      <c r="D2015" s="9">
        <v>0.53</v>
      </c>
      <c r="E2015" s="9">
        <v>0.52200000000000002</v>
      </c>
      <c r="F2015" s="9">
        <v>0.379</v>
      </c>
      <c r="G2015" s="9">
        <v>6351.22</v>
      </c>
      <c r="H2015" s="10">
        <v>2</v>
      </c>
    </row>
    <row r="2016" spans="1:8" x14ac:dyDescent="0.25">
      <c r="A2016" s="11" t="s">
        <v>2011</v>
      </c>
      <c r="B2016" s="12" t="s">
        <v>39</v>
      </c>
      <c r="C2016" s="12">
        <v>1249</v>
      </c>
      <c r="D2016" s="12">
        <v>0.51600000000000001</v>
      </c>
      <c r="E2016" s="12">
        <v>0.52800000000000002</v>
      </c>
      <c r="F2016" s="12">
        <v>0.34</v>
      </c>
      <c r="G2016" s="12">
        <v>12223.5</v>
      </c>
      <c r="H2016" s="13">
        <v>0</v>
      </c>
    </row>
    <row r="2017" spans="1:8" x14ac:dyDescent="0.25">
      <c r="A2017" s="8" t="s">
        <v>2012</v>
      </c>
      <c r="B2017" s="9" t="s">
        <v>49</v>
      </c>
      <c r="C2017" s="9">
        <v>1194</v>
      </c>
      <c r="D2017" s="9">
        <v>0.48899999999999999</v>
      </c>
      <c r="E2017" s="9">
        <v>0.50800000000000001</v>
      </c>
      <c r="F2017" s="9">
        <v>0.30399999999999999</v>
      </c>
      <c r="G2017" s="9">
        <v>7922.43</v>
      </c>
      <c r="H2017" s="10">
        <v>4</v>
      </c>
    </row>
    <row r="2018" spans="1:8" x14ac:dyDescent="0.25">
      <c r="A2018" s="11" t="s">
        <v>2013</v>
      </c>
      <c r="B2018" s="12" t="s">
        <v>49</v>
      </c>
      <c r="C2018" s="12">
        <v>3988</v>
      </c>
      <c r="D2018" s="12">
        <v>0.503</v>
      </c>
      <c r="E2018" s="12">
        <v>0.52400000000000002</v>
      </c>
      <c r="F2018" s="12">
        <v>0.312</v>
      </c>
      <c r="G2018" s="12">
        <v>6921.05</v>
      </c>
      <c r="H2018" s="13">
        <v>36</v>
      </c>
    </row>
    <row r="2019" spans="1:8" x14ac:dyDescent="0.25">
      <c r="A2019" s="8" t="s">
        <v>2014</v>
      </c>
      <c r="B2019" s="9" t="s">
        <v>31</v>
      </c>
      <c r="C2019" s="9">
        <v>1333</v>
      </c>
      <c r="D2019" s="9">
        <v>0.629</v>
      </c>
      <c r="E2019" s="9">
        <v>0.56200000000000006</v>
      </c>
      <c r="F2019" s="9">
        <v>0.60399999999999998</v>
      </c>
      <c r="G2019" s="9">
        <v>9940.75</v>
      </c>
      <c r="H2019" s="10">
        <v>42</v>
      </c>
    </row>
    <row r="2020" spans="1:8" x14ac:dyDescent="0.25">
      <c r="A2020" s="11" t="s">
        <v>2015</v>
      </c>
      <c r="B2020" s="12" t="s">
        <v>22</v>
      </c>
      <c r="C2020" s="12">
        <v>92</v>
      </c>
      <c r="D2020" s="12">
        <v>0.752</v>
      </c>
      <c r="E2020" s="12">
        <v>0.76700000000000002</v>
      </c>
      <c r="F2020" s="12">
        <v>0.66400000000000003</v>
      </c>
      <c r="G2020" s="12">
        <v>35376.39</v>
      </c>
      <c r="H2020" s="13">
        <v>6</v>
      </c>
    </row>
    <row r="2021" spans="1:8" x14ac:dyDescent="0.25">
      <c r="A2021" s="8" t="s">
        <v>2016</v>
      </c>
      <c r="B2021" s="9" t="s">
        <v>22</v>
      </c>
      <c r="C2021" s="9">
        <v>523</v>
      </c>
      <c r="D2021" s="9">
        <v>0.72</v>
      </c>
      <c r="E2021" s="9">
        <v>0.68899999999999995</v>
      </c>
      <c r="F2021" s="9">
        <v>0.63800000000000001</v>
      </c>
      <c r="G2021" s="9">
        <v>27491.68</v>
      </c>
      <c r="H2021" s="10">
        <v>8</v>
      </c>
    </row>
    <row r="2022" spans="1:8" x14ac:dyDescent="0.25">
      <c r="A2022" s="11" t="s">
        <v>2017</v>
      </c>
      <c r="B2022" s="12" t="s">
        <v>22</v>
      </c>
      <c r="C2022" s="12">
        <v>317</v>
      </c>
      <c r="D2022" s="12">
        <v>0.71599999999999997</v>
      </c>
      <c r="E2022" s="12">
        <v>0.70399999999999996</v>
      </c>
      <c r="F2022" s="12">
        <v>0.627</v>
      </c>
      <c r="G2022" s="12">
        <v>43752.23</v>
      </c>
      <c r="H2022" s="13">
        <v>14</v>
      </c>
    </row>
    <row r="2023" spans="1:8" x14ac:dyDescent="0.25">
      <c r="A2023" s="8" t="s">
        <v>2018</v>
      </c>
      <c r="B2023" s="9" t="s">
        <v>16</v>
      </c>
      <c r="C2023" s="9">
        <v>314</v>
      </c>
      <c r="D2023" s="9">
        <v>0.60399999999999998</v>
      </c>
      <c r="E2023" s="9">
        <v>0.57899999999999996</v>
      </c>
      <c r="F2023" s="9">
        <v>0.48199999999999998</v>
      </c>
      <c r="G2023" s="9">
        <v>17523.259999999998</v>
      </c>
      <c r="H2023" s="10">
        <v>3</v>
      </c>
    </row>
    <row r="2024" spans="1:8" x14ac:dyDescent="0.25">
      <c r="A2024" s="11" t="s">
        <v>2019</v>
      </c>
      <c r="B2024" s="12" t="s">
        <v>22</v>
      </c>
      <c r="C2024" s="12">
        <v>199</v>
      </c>
      <c r="D2024" s="12">
        <v>0.71</v>
      </c>
      <c r="E2024" s="12">
        <v>0.67200000000000004</v>
      </c>
      <c r="F2024" s="12">
        <v>0.66400000000000003</v>
      </c>
      <c r="G2024" s="12">
        <v>20066.03</v>
      </c>
      <c r="H2024" s="13">
        <v>4</v>
      </c>
    </row>
    <row r="2025" spans="1:8" x14ac:dyDescent="0.25">
      <c r="A2025" s="8" t="s">
        <v>2020</v>
      </c>
      <c r="B2025" s="9" t="s">
        <v>7</v>
      </c>
      <c r="C2025" s="9">
        <v>117</v>
      </c>
      <c r="D2025" s="9">
        <v>0.71299999999999997</v>
      </c>
      <c r="E2025" s="9">
        <v>0.67800000000000005</v>
      </c>
      <c r="F2025" s="9">
        <v>0.65200000000000002</v>
      </c>
      <c r="G2025" s="9">
        <v>43838.84</v>
      </c>
      <c r="H2025" s="10">
        <v>2</v>
      </c>
    </row>
    <row r="2026" spans="1:8" x14ac:dyDescent="0.25">
      <c r="A2026" s="11" t="s">
        <v>933</v>
      </c>
      <c r="B2026" s="12" t="s">
        <v>59</v>
      </c>
      <c r="C2026" s="12">
        <v>606</v>
      </c>
      <c r="D2026" s="12">
        <v>0.78</v>
      </c>
      <c r="E2026" s="12">
        <v>0.75800000000000001</v>
      </c>
      <c r="F2026" s="12">
        <v>0.71599999999999997</v>
      </c>
      <c r="G2026" s="12">
        <v>49338.21</v>
      </c>
      <c r="H2026" s="13">
        <v>27</v>
      </c>
    </row>
    <row r="2027" spans="1:8" x14ac:dyDescent="0.25">
      <c r="A2027" s="8" t="s">
        <v>1520</v>
      </c>
      <c r="B2027" s="9" t="s">
        <v>24</v>
      </c>
      <c r="C2027" s="9">
        <v>398</v>
      </c>
      <c r="D2027" s="9">
        <v>0.56100000000000005</v>
      </c>
      <c r="E2027" s="9">
        <v>0.55200000000000005</v>
      </c>
      <c r="F2027" s="9">
        <v>0.46700000000000003</v>
      </c>
      <c r="G2027" s="9">
        <v>9282.5400000000009</v>
      </c>
      <c r="H2027" s="10">
        <v>0</v>
      </c>
    </row>
    <row r="2028" spans="1:8" x14ac:dyDescent="0.25">
      <c r="A2028" s="11" t="s">
        <v>2021</v>
      </c>
      <c r="B2028" s="12" t="s">
        <v>87</v>
      </c>
      <c r="C2028" s="12">
        <v>443</v>
      </c>
      <c r="D2028" s="12">
        <v>0.57299999999999995</v>
      </c>
      <c r="E2028" s="12">
        <v>0.52500000000000002</v>
      </c>
      <c r="F2028" s="12">
        <v>0.47499999999999998</v>
      </c>
      <c r="G2028" s="12">
        <v>5422.74</v>
      </c>
      <c r="H2028" s="13">
        <v>3</v>
      </c>
    </row>
    <row r="2029" spans="1:8" x14ac:dyDescent="0.25">
      <c r="A2029" s="8" t="s">
        <v>2022</v>
      </c>
      <c r="B2029" s="9" t="s">
        <v>94</v>
      </c>
      <c r="C2029" s="9">
        <v>952</v>
      </c>
      <c r="D2029" s="9">
        <v>0.52700000000000002</v>
      </c>
      <c r="E2029" s="9">
        <v>0.50800000000000001</v>
      </c>
      <c r="F2029" s="9">
        <v>0.40899999999999997</v>
      </c>
      <c r="G2029" s="9">
        <v>6988.02</v>
      </c>
      <c r="H2029" s="10">
        <v>34</v>
      </c>
    </row>
    <row r="2030" spans="1:8" x14ac:dyDescent="0.25">
      <c r="A2030" s="11" t="s">
        <v>529</v>
      </c>
      <c r="B2030" s="12" t="s">
        <v>31</v>
      </c>
      <c r="C2030" s="12">
        <v>839</v>
      </c>
      <c r="D2030" s="12">
        <v>0.626</v>
      </c>
      <c r="E2030" s="12">
        <v>0.56699999999999995</v>
      </c>
      <c r="F2030" s="12">
        <v>0.57699999999999996</v>
      </c>
      <c r="G2030" s="12">
        <v>8891.27</v>
      </c>
      <c r="H2030" s="13">
        <v>4</v>
      </c>
    </row>
    <row r="2031" spans="1:8" x14ac:dyDescent="0.25">
      <c r="A2031" s="8" t="s">
        <v>2023</v>
      </c>
      <c r="B2031" s="9" t="s">
        <v>87</v>
      </c>
      <c r="C2031" s="9">
        <v>961</v>
      </c>
      <c r="D2031" s="9">
        <v>0.56999999999999995</v>
      </c>
      <c r="E2031" s="9">
        <v>0.51400000000000001</v>
      </c>
      <c r="F2031" s="9">
        <v>0.47899999999999998</v>
      </c>
      <c r="G2031" s="9">
        <v>9426.7199999999993</v>
      </c>
      <c r="H2031" s="10">
        <v>2</v>
      </c>
    </row>
    <row r="2032" spans="1:8" x14ac:dyDescent="0.25">
      <c r="A2032" s="11" t="s">
        <v>2024</v>
      </c>
      <c r="B2032" s="12" t="s">
        <v>22</v>
      </c>
      <c r="C2032" s="12">
        <v>883</v>
      </c>
      <c r="D2032" s="12">
        <v>0.68700000000000006</v>
      </c>
      <c r="E2032" s="12">
        <v>0.68600000000000005</v>
      </c>
      <c r="F2032" s="12">
        <v>0.56399999999999995</v>
      </c>
      <c r="G2032" s="12">
        <v>27049.43</v>
      </c>
      <c r="H2032" s="13">
        <v>7</v>
      </c>
    </row>
    <row r="2033" spans="1:8" x14ac:dyDescent="0.25">
      <c r="A2033" s="8" t="s">
        <v>2025</v>
      </c>
      <c r="B2033" s="9" t="s">
        <v>59</v>
      </c>
      <c r="C2033" s="9">
        <v>663</v>
      </c>
      <c r="D2033" s="9">
        <v>0.76</v>
      </c>
      <c r="E2033" s="9">
        <v>0.73899999999999999</v>
      </c>
      <c r="F2033" s="9">
        <v>0.68200000000000005</v>
      </c>
      <c r="G2033" s="9">
        <v>32918.050000000003</v>
      </c>
      <c r="H2033" s="10">
        <v>8</v>
      </c>
    </row>
    <row r="2034" spans="1:8" x14ac:dyDescent="0.25">
      <c r="A2034" s="11" t="s">
        <v>2026</v>
      </c>
      <c r="B2034" s="12" t="s">
        <v>16</v>
      </c>
      <c r="C2034" s="12">
        <v>178</v>
      </c>
      <c r="D2034" s="12">
        <v>0.626</v>
      </c>
      <c r="E2034" s="12">
        <v>0.61699999999999999</v>
      </c>
      <c r="F2034" s="12">
        <v>0.51800000000000002</v>
      </c>
      <c r="G2034" s="12">
        <v>8720.86</v>
      </c>
      <c r="H2034" s="13">
        <v>2</v>
      </c>
    </row>
    <row r="2035" spans="1:8" x14ac:dyDescent="0.25">
      <c r="A2035" s="8" t="s">
        <v>2027</v>
      </c>
      <c r="B2035" s="9" t="s">
        <v>19</v>
      </c>
      <c r="C2035" s="9">
        <v>1239</v>
      </c>
      <c r="D2035" s="9">
        <v>0.59</v>
      </c>
      <c r="E2035" s="9">
        <v>0.60099999999999998</v>
      </c>
      <c r="F2035" s="9">
        <v>0.45300000000000001</v>
      </c>
      <c r="G2035" s="9">
        <v>9507.57</v>
      </c>
      <c r="H2035" s="10">
        <v>31</v>
      </c>
    </row>
    <row r="2036" spans="1:8" x14ac:dyDescent="0.25">
      <c r="A2036" s="11" t="s">
        <v>2028</v>
      </c>
      <c r="B2036" s="12" t="s">
        <v>33</v>
      </c>
      <c r="C2036" s="12">
        <v>340</v>
      </c>
      <c r="D2036" s="12">
        <v>0.71099999999999997</v>
      </c>
      <c r="E2036" s="12">
        <v>0.68400000000000005</v>
      </c>
      <c r="F2036" s="12">
        <v>0.65200000000000002</v>
      </c>
      <c r="G2036" s="12">
        <v>32385.23</v>
      </c>
      <c r="H2036" s="13">
        <v>6</v>
      </c>
    </row>
    <row r="2037" spans="1:8" x14ac:dyDescent="0.25">
      <c r="A2037" s="8" t="s">
        <v>2029</v>
      </c>
      <c r="B2037" s="9" t="s">
        <v>33</v>
      </c>
      <c r="C2037" s="9">
        <v>429</v>
      </c>
      <c r="D2037" s="9">
        <v>0.64300000000000002</v>
      </c>
      <c r="E2037" s="9">
        <v>0.67400000000000004</v>
      </c>
      <c r="F2037" s="9">
        <v>0.48499999999999999</v>
      </c>
      <c r="G2037" s="9">
        <v>29242.11</v>
      </c>
      <c r="H2037" s="10">
        <v>9</v>
      </c>
    </row>
    <row r="2038" spans="1:8" x14ac:dyDescent="0.25">
      <c r="A2038" s="11" t="s">
        <v>2030</v>
      </c>
      <c r="B2038" s="12" t="s">
        <v>10</v>
      </c>
      <c r="C2038" s="12">
        <v>395</v>
      </c>
      <c r="D2038" s="12">
        <v>0.65900000000000003</v>
      </c>
      <c r="E2038" s="12">
        <v>0.63600000000000001</v>
      </c>
      <c r="F2038" s="12">
        <v>0.55500000000000005</v>
      </c>
      <c r="G2038" s="12">
        <v>14922.88</v>
      </c>
      <c r="H2038" s="13">
        <v>4</v>
      </c>
    </row>
    <row r="2039" spans="1:8" x14ac:dyDescent="0.25">
      <c r="A2039" s="8" t="s">
        <v>2031</v>
      </c>
      <c r="B2039" s="9" t="s">
        <v>10</v>
      </c>
      <c r="C2039" s="9">
        <v>512</v>
      </c>
      <c r="D2039" s="9">
        <v>0.68400000000000005</v>
      </c>
      <c r="E2039" s="9">
        <v>0.68600000000000005</v>
      </c>
      <c r="F2039" s="9">
        <v>0.56599999999999995</v>
      </c>
      <c r="G2039" s="9">
        <v>26229.599999999999</v>
      </c>
      <c r="H2039" s="10">
        <v>16</v>
      </c>
    </row>
    <row r="2040" spans="1:8" x14ac:dyDescent="0.25">
      <c r="A2040" s="11" t="s">
        <v>2032</v>
      </c>
      <c r="B2040" s="12" t="s">
        <v>16</v>
      </c>
      <c r="C2040" s="12">
        <v>374</v>
      </c>
      <c r="D2040" s="12">
        <v>0.69</v>
      </c>
      <c r="E2040" s="12">
        <v>0.68</v>
      </c>
      <c r="F2040" s="12">
        <v>0.57199999999999995</v>
      </c>
      <c r="G2040" s="12">
        <v>14208.32</v>
      </c>
      <c r="H2040" s="13">
        <v>11</v>
      </c>
    </row>
    <row r="2041" spans="1:8" x14ac:dyDescent="0.25">
      <c r="A2041" s="8" t="s">
        <v>2033</v>
      </c>
      <c r="B2041" s="9" t="s">
        <v>22</v>
      </c>
      <c r="C2041" s="9">
        <v>175</v>
      </c>
      <c r="D2041" s="9">
        <v>0.7</v>
      </c>
      <c r="E2041" s="9">
        <v>0.66100000000000003</v>
      </c>
      <c r="F2041" s="9">
        <v>0.63100000000000001</v>
      </c>
      <c r="G2041" s="9">
        <v>18031.810000000001</v>
      </c>
      <c r="H2041" s="10">
        <v>5</v>
      </c>
    </row>
    <row r="2042" spans="1:8" x14ac:dyDescent="0.25">
      <c r="A2042" s="11" t="s">
        <v>2034</v>
      </c>
      <c r="B2042" s="12" t="s">
        <v>24</v>
      </c>
      <c r="C2042" s="12">
        <v>719</v>
      </c>
      <c r="D2042" s="12">
        <v>0.59599999999999997</v>
      </c>
      <c r="E2042" s="12">
        <v>0.55000000000000004</v>
      </c>
      <c r="F2042" s="12">
        <v>0.51</v>
      </c>
      <c r="G2042" s="12">
        <v>6889.61</v>
      </c>
      <c r="H2042" s="13">
        <v>27</v>
      </c>
    </row>
    <row r="2043" spans="1:8" x14ac:dyDescent="0.25">
      <c r="A2043" s="8" t="s">
        <v>2035</v>
      </c>
      <c r="B2043" s="9" t="s">
        <v>87</v>
      </c>
      <c r="C2043" s="9">
        <v>823</v>
      </c>
      <c r="D2043" s="9">
        <v>0.65200000000000002</v>
      </c>
      <c r="E2043" s="9">
        <v>0.61099999999999999</v>
      </c>
      <c r="F2043" s="9">
        <v>0.58599999999999997</v>
      </c>
      <c r="G2043" s="9">
        <v>10521.12</v>
      </c>
      <c r="H2043" s="10">
        <v>0</v>
      </c>
    </row>
    <row r="2044" spans="1:8" x14ac:dyDescent="0.25">
      <c r="A2044" s="11" t="s">
        <v>2036</v>
      </c>
      <c r="B2044" s="12" t="s">
        <v>72</v>
      </c>
      <c r="C2044" s="12">
        <v>795</v>
      </c>
      <c r="D2044" s="12">
        <v>0.63800000000000001</v>
      </c>
      <c r="E2044" s="12">
        <v>0.59399999999999997</v>
      </c>
      <c r="F2044" s="12">
        <v>0.55600000000000005</v>
      </c>
      <c r="G2044" s="12">
        <v>11839.51</v>
      </c>
      <c r="H2044" s="13">
        <v>8</v>
      </c>
    </row>
    <row r="2045" spans="1:8" x14ac:dyDescent="0.25">
      <c r="A2045" s="8" t="s">
        <v>2037</v>
      </c>
      <c r="B2045" s="9" t="s">
        <v>59</v>
      </c>
      <c r="C2045" s="9">
        <v>1154</v>
      </c>
      <c r="D2045" s="9">
        <v>0.70299999999999996</v>
      </c>
      <c r="E2045" s="9">
        <v>0.69599999999999995</v>
      </c>
      <c r="F2045" s="9">
        <v>0.60199999999999998</v>
      </c>
      <c r="G2045" s="9">
        <v>94595.1</v>
      </c>
      <c r="H2045" s="10">
        <v>32</v>
      </c>
    </row>
    <row r="2046" spans="1:8" x14ac:dyDescent="0.25">
      <c r="A2046" s="11" t="s">
        <v>2038</v>
      </c>
      <c r="B2046" s="12" t="s">
        <v>49</v>
      </c>
      <c r="C2046" s="12">
        <v>882</v>
      </c>
      <c r="D2046" s="12">
        <v>0.57999999999999996</v>
      </c>
      <c r="E2046" s="12">
        <v>0.54200000000000004</v>
      </c>
      <c r="F2046" s="12">
        <v>0.48</v>
      </c>
      <c r="G2046" s="12">
        <v>6927.55</v>
      </c>
      <c r="H2046" s="13">
        <v>2</v>
      </c>
    </row>
    <row r="2047" spans="1:8" x14ac:dyDescent="0.25">
      <c r="A2047" s="8" t="s">
        <v>2039</v>
      </c>
      <c r="B2047" s="9" t="s">
        <v>39</v>
      </c>
      <c r="C2047" s="9">
        <v>1172</v>
      </c>
      <c r="D2047" s="9">
        <v>0.61099999999999999</v>
      </c>
      <c r="E2047" s="9">
        <v>0.59</v>
      </c>
      <c r="F2047" s="9">
        <v>0.49299999999999999</v>
      </c>
      <c r="G2047" s="9">
        <v>14234.32</v>
      </c>
      <c r="H2047" s="10">
        <v>2</v>
      </c>
    </row>
    <row r="2048" spans="1:8" x14ac:dyDescent="0.25">
      <c r="A2048" s="11" t="s">
        <v>2040</v>
      </c>
      <c r="B2048" s="12" t="s">
        <v>16</v>
      </c>
      <c r="C2048" s="12">
        <v>277</v>
      </c>
      <c r="D2048" s="12">
        <v>0.64500000000000002</v>
      </c>
      <c r="E2048" s="12">
        <v>0.624</v>
      </c>
      <c r="F2048" s="12">
        <v>0.50700000000000001</v>
      </c>
      <c r="G2048" s="12">
        <v>14981.84</v>
      </c>
      <c r="H2048" s="13">
        <v>5</v>
      </c>
    </row>
    <row r="2049" spans="1:8" x14ac:dyDescent="0.25">
      <c r="A2049" s="8" t="s">
        <v>2041</v>
      </c>
      <c r="B2049" s="9" t="s">
        <v>19</v>
      </c>
      <c r="C2049" s="9">
        <v>1916</v>
      </c>
      <c r="D2049" s="9">
        <v>0.60899999999999999</v>
      </c>
      <c r="E2049" s="9">
        <v>0.57799999999999996</v>
      </c>
      <c r="F2049" s="9">
        <v>0.51500000000000001</v>
      </c>
      <c r="G2049" s="9">
        <v>6345.61</v>
      </c>
      <c r="H2049" s="10">
        <v>6</v>
      </c>
    </row>
    <row r="2050" spans="1:8" x14ac:dyDescent="0.25">
      <c r="A2050" s="11" t="s">
        <v>2042</v>
      </c>
      <c r="B2050" s="12" t="s">
        <v>19</v>
      </c>
      <c r="C2050" s="12">
        <v>2476</v>
      </c>
      <c r="D2050" s="12">
        <v>0.61799999999999999</v>
      </c>
      <c r="E2050" s="12">
        <v>0.65500000000000003</v>
      </c>
      <c r="F2050" s="12">
        <v>0.45200000000000001</v>
      </c>
      <c r="G2050" s="12">
        <v>13442</v>
      </c>
      <c r="H2050" s="13">
        <v>29</v>
      </c>
    </row>
    <row r="2051" spans="1:8" x14ac:dyDescent="0.25">
      <c r="A2051" s="8" t="s">
        <v>2043</v>
      </c>
      <c r="B2051" s="9" t="s">
        <v>16</v>
      </c>
      <c r="C2051" s="9">
        <v>254</v>
      </c>
      <c r="D2051" s="9">
        <v>0.71</v>
      </c>
      <c r="E2051" s="9">
        <v>0.69299999999999995</v>
      </c>
      <c r="F2051" s="9">
        <v>0.62</v>
      </c>
      <c r="G2051" s="9">
        <v>42132.62</v>
      </c>
      <c r="H2051" s="10">
        <v>2</v>
      </c>
    </row>
    <row r="2052" spans="1:8" x14ac:dyDescent="0.25">
      <c r="A2052" s="11" t="s">
        <v>2044</v>
      </c>
      <c r="B2052" s="12" t="s">
        <v>82</v>
      </c>
      <c r="C2052" s="12">
        <v>1027</v>
      </c>
      <c r="D2052" s="12">
        <v>0.57999999999999996</v>
      </c>
      <c r="E2052" s="12">
        <v>0.57599999999999996</v>
      </c>
      <c r="F2052" s="12">
        <v>0.43</v>
      </c>
      <c r="G2052" s="12">
        <v>8378.43</v>
      </c>
      <c r="H2052" s="13">
        <v>22</v>
      </c>
    </row>
    <row r="2053" spans="1:8" x14ac:dyDescent="0.25">
      <c r="A2053" s="8" t="s">
        <v>2045</v>
      </c>
      <c r="B2053" s="9" t="s">
        <v>72</v>
      </c>
      <c r="C2053" s="9">
        <v>1219</v>
      </c>
      <c r="D2053" s="9">
        <v>0.61099999999999999</v>
      </c>
      <c r="E2053" s="9">
        <v>0.59899999999999998</v>
      </c>
      <c r="F2053" s="9">
        <v>0.50800000000000001</v>
      </c>
      <c r="G2053" s="9">
        <v>15308.09</v>
      </c>
      <c r="H2053" s="10">
        <v>6</v>
      </c>
    </row>
    <row r="2054" spans="1:8" x14ac:dyDescent="0.25">
      <c r="A2054" s="11" t="s">
        <v>2046</v>
      </c>
      <c r="B2054" s="12" t="s">
        <v>7</v>
      </c>
      <c r="C2054" s="12">
        <v>247</v>
      </c>
      <c r="D2054" s="12">
        <v>0.69599999999999995</v>
      </c>
      <c r="E2054" s="12">
        <v>0.67500000000000004</v>
      </c>
      <c r="F2054" s="12">
        <v>0.60899999999999999</v>
      </c>
      <c r="G2054" s="12">
        <v>15358.13</v>
      </c>
      <c r="H2054" s="13">
        <v>4</v>
      </c>
    </row>
    <row r="2055" spans="1:8" x14ac:dyDescent="0.25">
      <c r="A2055" s="8" t="s">
        <v>2047</v>
      </c>
      <c r="B2055" s="9" t="s">
        <v>16</v>
      </c>
      <c r="C2055" s="9">
        <v>210</v>
      </c>
      <c r="D2055" s="9">
        <v>0.61199999999999999</v>
      </c>
      <c r="E2055" s="9">
        <v>0.59599999999999997</v>
      </c>
      <c r="F2055" s="9">
        <v>0.48299999999999998</v>
      </c>
      <c r="G2055" s="9">
        <v>9576.73</v>
      </c>
      <c r="H2055" s="10">
        <v>1</v>
      </c>
    </row>
    <row r="2056" spans="1:8" x14ac:dyDescent="0.25">
      <c r="A2056" s="11" t="s">
        <v>2048</v>
      </c>
      <c r="B2056" s="12" t="s">
        <v>33</v>
      </c>
      <c r="C2056" s="12">
        <v>93</v>
      </c>
      <c r="D2056" s="12">
        <v>0.7</v>
      </c>
      <c r="E2056" s="12">
        <v>0.66100000000000003</v>
      </c>
      <c r="F2056" s="12">
        <v>0.62</v>
      </c>
      <c r="G2056" s="12">
        <v>16113.79</v>
      </c>
      <c r="H2056" s="13">
        <v>0</v>
      </c>
    </row>
    <row r="2057" spans="1:8" x14ac:dyDescent="0.25">
      <c r="A2057" s="8" t="s">
        <v>2049</v>
      </c>
      <c r="B2057" s="9" t="s">
        <v>59</v>
      </c>
      <c r="C2057" s="9">
        <v>554</v>
      </c>
      <c r="D2057" s="9">
        <v>0.72</v>
      </c>
      <c r="E2057" s="9">
        <v>0.72799999999999998</v>
      </c>
      <c r="F2057" s="9">
        <v>0.59799999999999998</v>
      </c>
      <c r="G2057" s="9">
        <v>29398.98</v>
      </c>
      <c r="H2057" s="10">
        <v>17</v>
      </c>
    </row>
    <row r="2058" spans="1:8" x14ac:dyDescent="0.25">
      <c r="A2058" s="11" t="s">
        <v>2050</v>
      </c>
      <c r="B2058" s="12" t="s">
        <v>31</v>
      </c>
      <c r="C2058" s="12">
        <v>748</v>
      </c>
      <c r="D2058" s="12">
        <v>0.59</v>
      </c>
      <c r="E2058" s="12">
        <v>0.52800000000000002</v>
      </c>
      <c r="F2058" s="12">
        <v>0.505</v>
      </c>
      <c r="G2058" s="12">
        <v>5264.33</v>
      </c>
      <c r="H2058" s="13">
        <v>3</v>
      </c>
    </row>
    <row r="2059" spans="1:8" x14ac:dyDescent="0.25">
      <c r="A2059" s="8" t="s">
        <v>2051</v>
      </c>
      <c r="B2059" s="9" t="s">
        <v>33</v>
      </c>
      <c r="C2059" s="9">
        <v>372</v>
      </c>
      <c r="D2059" s="9">
        <v>0.67</v>
      </c>
      <c r="E2059" s="9">
        <v>0.63700000000000001</v>
      </c>
      <c r="F2059" s="9">
        <v>0.57099999999999995</v>
      </c>
      <c r="G2059" s="9">
        <v>34393.25</v>
      </c>
      <c r="H2059" s="10">
        <v>3</v>
      </c>
    </row>
    <row r="2060" spans="1:8" x14ac:dyDescent="0.25">
      <c r="A2060" s="11" t="s">
        <v>2052</v>
      </c>
      <c r="B2060" s="12" t="s">
        <v>82</v>
      </c>
      <c r="C2060" s="12">
        <v>1456</v>
      </c>
      <c r="D2060" s="12">
        <v>0.63400000000000001</v>
      </c>
      <c r="E2060" s="12">
        <v>0.629</v>
      </c>
      <c r="F2060" s="12">
        <v>0.51500000000000001</v>
      </c>
      <c r="G2060" s="12">
        <v>11217.86</v>
      </c>
      <c r="H2060" s="13">
        <v>36</v>
      </c>
    </row>
    <row r="2061" spans="1:8" x14ac:dyDescent="0.25">
      <c r="A2061" s="8" t="s">
        <v>2053</v>
      </c>
      <c r="B2061" s="9" t="s">
        <v>31</v>
      </c>
      <c r="C2061" s="9">
        <v>1281</v>
      </c>
      <c r="D2061" s="9">
        <v>0.63</v>
      </c>
      <c r="E2061" s="9">
        <v>0.58399999999999996</v>
      </c>
      <c r="F2061" s="9">
        <v>0.55600000000000005</v>
      </c>
      <c r="G2061" s="9">
        <v>7424.99</v>
      </c>
      <c r="H2061" s="10">
        <v>22</v>
      </c>
    </row>
    <row r="2062" spans="1:8" x14ac:dyDescent="0.25">
      <c r="A2062" s="11" t="s">
        <v>2054</v>
      </c>
      <c r="B2062" s="12" t="s">
        <v>87</v>
      </c>
      <c r="C2062" s="12">
        <v>472</v>
      </c>
      <c r="D2062" s="12">
        <v>0.53</v>
      </c>
      <c r="E2062" s="12">
        <v>0.48499999999999999</v>
      </c>
      <c r="F2062" s="12">
        <v>0.45100000000000001</v>
      </c>
      <c r="G2062" s="12">
        <v>5776.25</v>
      </c>
      <c r="H2062" s="13">
        <v>0</v>
      </c>
    </row>
    <row r="2063" spans="1:8" x14ac:dyDescent="0.25">
      <c r="A2063" s="8" t="s">
        <v>2055</v>
      </c>
      <c r="B2063" s="9" t="s">
        <v>87</v>
      </c>
      <c r="C2063" s="9">
        <v>1704</v>
      </c>
      <c r="D2063" s="9">
        <v>0.56100000000000005</v>
      </c>
      <c r="E2063" s="9">
        <v>0.54300000000000004</v>
      </c>
      <c r="F2063" s="9">
        <v>0.45100000000000001</v>
      </c>
      <c r="G2063" s="9">
        <v>6766.18</v>
      </c>
      <c r="H2063" s="10">
        <v>4</v>
      </c>
    </row>
    <row r="2064" spans="1:8" x14ac:dyDescent="0.25">
      <c r="A2064" s="11" t="s">
        <v>2056</v>
      </c>
      <c r="B2064" s="12" t="s">
        <v>31</v>
      </c>
      <c r="C2064" s="12">
        <v>452</v>
      </c>
      <c r="D2064" s="12">
        <v>0.60099999999999998</v>
      </c>
      <c r="E2064" s="12">
        <v>0.56299999999999994</v>
      </c>
      <c r="F2064" s="12">
        <v>0.499</v>
      </c>
      <c r="G2064" s="12">
        <v>7889.81</v>
      </c>
      <c r="H2064" s="13">
        <v>2</v>
      </c>
    </row>
    <row r="2065" spans="1:8" x14ac:dyDescent="0.25">
      <c r="A2065" s="8" t="s">
        <v>2057</v>
      </c>
      <c r="B2065" s="9" t="s">
        <v>31</v>
      </c>
      <c r="C2065" s="9">
        <v>1282</v>
      </c>
      <c r="D2065" s="9">
        <v>0.60599999999999998</v>
      </c>
      <c r="E2065" s="9">
        <v>0.52200000000000002</v>
      </c>
      <c r="F2065" s="9">
        <v>0.57699999999999996</v>
      </c>
      <c r="G2065" s="9">
        <v>11755.46</v>
      </c>
      <c r="H2065" s="10">
        <v>56</v>
      </c>
    </row>
    <row r="2066" spans="1:8" x14ac:dyDescent="0.25">
      <c r="A2066" s="11" t="s">
        <v>2058</v>
      </c>
      <c r="B2066" s="12" t="s">
        <v>33</v>
      </c>
      <c r="C2066" s="12">
        <v>231</v>
      </c>
      <c r="D2066" s="12">
        <v>0.65400000000000003</v>
      </c>
      <c r="E2066" s="12">
        <v>0.60799999999999998</v>
      </c>
      <c r="F2066" s="12">
        <v>0.57699999999999996</v>
      </c>
      <c r="G2066" s="12">
        <v>11984.88</v>
      </c>
      <c r="H2066" s="13">
        <v>0</v>
      </c>
    </row>
    <row r="2067" spans="1:8" x14ac:dyDescent="0.25">
      <c r="A2067" s="8" t="s">
        <v>2059</v>
      </c>
      <c r="B2067" s="9" t="s">
        <v>39</v>
      </c>
      <c r="C2067" s="9">
        <v>1251</v>
      </c>
      <c r="D2067" s="9">
        <v>0.57399999999999995</v>
      </c>
      <c r="E2067" s="9">
        <v>0.46899999999999997</v>
      </c>
      <c r="F2067" s="9">
        <v>0.52200000000000002</v>
      </c>
      <c r="G2067" s="9">
        <v>7059.8</v>
      </c>
      <c r="H2067" s="10">
        <v>34</v>
      </c>
    </row>
    <row r="2068" spans="1:8" x14ac:dyDescent="0.25">
      <c r="A2068" s="11" t="s">
        <v>2060</v>
      </c>
      <c r="B2068" s="12" t="s">
        <v>24</v>
      </c>
      <c r="C2068" s="12">
        <v>1031</v>
      </c>
      <c r="D2068" s="12">
        <v>0.56499999999999995</v>
      </c>
      <c r="E2068" s="12">
        <v>0.55600000000000005</v>
      </c>
      <c r="F2068" s="12">
        <v>0.42899999999999999</v>
      </c>
      <c r="G2068" s="12">
        <v>10848.54</v>
      </c>
      <c r="H2068" s="13">
        <v>5</v>
      </c>
    </row>
    <row r="2069" spans="1:8" x14ac:dyDescent="0.25">
      <c r="A2069" s="8" t="s">
        <v>2061</v>
      </c>
      <c r="B2069" s="9" t="s">
        <v>31</v>
      </c>
      <c r="C2069" s="9">
        <v>669</v>
      </c>
      <c r="D2069" s="9">
        <v>0.61199999999999999</v>
      </c>
      <c r="E2069" s="9">
        <v>0.52700000000000002</v>
      </c>
      <c r="F2069" s="9">
        <v>0.55700000000000005</v>
      </c>
      <c r="G2069" s="9">
        <v>6116.46</v>
      </c>
      <c r="H2069" s="10">
        <v>19</v>
      </c>
    </row>
    <row r="2070" spans="1:8" x14ac:dyDescent="0.25">
      <c r="A2070" s="11" t="s">
        <v>2062</v>
      </c>
      <c r="B2070" s="12" t="s">
        <v>31</v>
      </c>
      <c r="C2070" s="12">
        <v>1008</v>
      </c>
      <c r="D2070" s="12">
        <v>0.63700000000000001</v>
      </c>
      <c r="E2070" s="12">
        <v>0.59699999999999998</v>
      </c>
      <c r="F2070" s="12">
        <v>0.58099999999999996</v>
      </c>
      <c r="G2070" s="12">
        <v>12320.61</v>
      </c>
      <c r="H2070" s="13">
        <v>8</v>
      </c>
    </row>
    <row r="2071" spans="1:8" x14ac:dyDescent="0.25">
      <c r="A2071" s="8" t="s">
        <v>2063</v>
      </c>
      <c r="B2071" s="9" t="s">
        <v>16</v>
      </c>
      <c r="C2071" s="9">
        <v>979</v>
      </c>
      <c r="D2071" s="9">
        <v>0.66200000000000003</v>
      </c>
      <c r="E2071" s="9">
        <v>0.64600000000000002</v>
      </c>
      <c r="F2071" s="9">
        <v>0.53700000000000003</v>
      </c>
      <c r="G2071" s="9">
        <v>11562.24</v>
      </c>
      <c r="H2071" s="10">
        <v>23</v>
      </c>
    </row>
    <row r="2072" spans="1:8" x14ac:dyDescent="0.25">
      <c r="A2072" s="11" t="s">
        <v>2064</v>
      </c>
      <c r="B2072" s="12" t="s">
        <v>16</v>
      </c>
      <c r="C2072" s="12">
        <v>335</v>
      </c>
      <c r="D2072" s="12">
        <v>0.73</v>
      </c>
      <c r="E2072" s="12">
        <v>0.70299999999999996</v>
      </c>
      <c r="F2072" s="12">
        <v>0.63900000000000001</v>
      </c>
      <c r="G2072" s="12">
        <v>16754.93</v>
      </c>
      <c r="H2072" s="13">
        <v>3</v>
      </c>
    </row>
    <row r="2073" spans="1:8" x14ac:dyDescent="0.25">
      <c r="A2073" s="8" t="s">
        <v>2065</v>
      </c>
      <c r="B2073" s="9" t="s">
        <v>39</v>
      </c>
      <c r="C2073" s="9">
        <v>1166</v>
      </c>
      <c r="D2073" s="9">
        <v>0.55000000000000004</v>
      </c>
      <c r="E2073" s="9">
        <v>0.53200000000000003</v>
      </c>
      <c r="F2073" s="9">
        <v>0.42099999999999999</v>
      </c>
      <c r="G2073" s="9">
        <v>6757.82</v>
      </c>
      <c r="H2073" s="10">
        <v>5</v>
      </c>
    </row>
    <row r="2074" spans="1:8" x14ac:dyDescent="0.25">
      <c r="A2074" s="11" t="s">
        <v>2066</v>
      </c>
      <c r="B2074" s="12" t="s">
        <v>16</v>
      </c>
      <c r="C2074" s="12">
        <v>631</v>
      </c>
      <c r="D2074" s="12">
        <v>0.64</v>
      </c>
      <c r="E2074" s="12">
        <v>0.629</v>
      </c>
      <c r="F2074" s="12">
        <v>0.51100000000000001</v>
      </c>
      <c r="G2074" s="12">
        <v>8433.84</v>
      </c>
      <c r="H2074" s="13">
        <v>15</v>
      </c>
    </row>
    <row r="2075" spans="1:8" x14ac:dyDescent="0.25">
      <c r="A2075" s="8" t="s">
        <v>2067</v>
      </c>
      <c r="B2075" s="9" t="s">
        <v>118</v>
      </c>
      <c r="C2075" s="9">
        <v>376</v>
      </c>
      <c r="D2075" s="9">
        <v>0.58299999999999996</v>
      </c>
      <c r="E2075" s="9">
        <v>0.59399999999999997</v>
      </c>
      <c r="F2075" s="9">
        <v>0.46</v>
      </c>
      <c r="G2075" s="9">
        <v>8818.7199999999993</v>
      </c>
      <c r="H2075" s="10">
        <v>2</v>
      </c>
    </row>
    <row r="2076" spans="1:8" x14ac:dyDescent="0.25">
      <c r="A2076" s="11" t="s">
        <v>2068</v>
      </c>
      <c r="B2076" s="12" t="s">
        <v>49</v>
      </c>
      <c r="C2076" s="12">
        <v>2231</v>
      </c>
      <c r="D2076" s="12">
        <v>0.54700000000000004</v>
      </c>
      <c r="E2076" s="12">
        <v>0.57799999999999996</v>
      </c>
      <c r="F2076" s="12">
        <v>0.375</v>
      </c>
      <c r="G2076" s="12">
        <v>11041.92</v>
      </c>
      <c r="H2076" s="13">
        <v>49</v>
      </c>
    </row>
    <row r="2077" spans="1:8" x14ac:dyDescent="0.25">
      <c r="A2077" s="8" t="s">
        <v>2069</v>
      </c>
      <c r="B2077" s="9" t="s">
        <v>22</v>
      </c>
      <c r="C2077" s="9">
        <v>318</v>
      </c>
      <c r="D2077" s="9">
        <v>0.70799999999999996</v>
      </c>
      <c r="E2077" s="9">
        <v>0.69499999999999995</v>
      </c>
      <c r="F2077" s="9">
        <v>0.61699999999999999</v>
      </c>
      <c r="G2077" s="9">
        <v>21927.919999999998</v>
      </c>
      <c r="H2077" s="10">
        <v>5</v>
      </c>
    </row>
    <row r="2078" spans="1:8" x14ac:dyDescent="0.25">
      <c r="A2078" s="11" t="s">
        <v>2070</v>
      </c>
      <c r="B2078" s="12" t="s">
        <v>39</v>
      </c>
      <c r="C2078" s="12">
        <v>534</v>
      </c>
      <c r="D2078" s="12">
        <v>0.58599999999999997</v>
      </c>
      <c r="E2078" s="12">
        <v>0.51300000000000001</v>
      </c>
      <c r="F2078" s="12">
        <v>0.503</v>
      </c>
      <c r="G2078" s="12">
        <v>6462.02</v>
      </c>
      <c r="H2078" s="13">
        <v>0</v>
      </c>
    </row>
    <row r="2079" spans="1:8" x14ac:dyDescent="0.25">
      <c r="A2079" s="8" t="s">
        <v>2071</v>
      </c>
      <c r="B2079" s="9" t="s">
        <v>94</v>
      </c>
      <c r="C2079" s="9">
        <v>514</v>
      </c>
      <c r="D2079" s="9">
        <v>0.52500000000000002</v>
      </c>
      <c r="E2079" s="9">
        <v>0.51700000000000002</v>
      </c>
      <c r="F2079" s="9">
        <v>0.40799999999999997</v>
      </c>
      <c r="G2079" s="9">
        <v>6450.88</v>
      </c>
      <c r="H2079" s="10">
        <v>4</v>
      </c>
    </row>
    <row r="2080" spans="1:8" x14ac:dyDescent="0.25">
      <c r="A2080" s="11" t="s">
        <v>2072</v>
      </c>
      <c r="B2080" s="12" t="s">
        <v>16</v>
      </c>
      <c r="C2080" s="12">
        <v>228</v>
      </c>
      <c r="D2080" s="12">
        <v>0.70299999999999996</v>
      </c>
      <c r="E2080" s="12">
        <v>0.66300000000000003</v>
      </c>
      <c r="F2080" s="12">
        <v>0.623</v>
      </c>
      <c r="G2080" s="12">
        <v>9384.4500000000007</v>
      </c>
      <c r="H2080" s="13">
        <v>8</v>
      </c>
    </row>
    <row r="2081" spans="1:8" x14ac:dyDescent="0.25">
      <c r="A2081" s="8" t="s">
        <v>2073</v>
      </c>
      <c r="B2081" s="9" t="s">
        <v>82</v>
      </c>
      <c r="C2081" s="9">
        <v>1072</v>
      </c>
      <c r="D2081" s="9">
        <v>0.55000000000000004</v>
      </c>
      <c r="E2081" s="9">
        <v>0.55300000000000005</v>
      </c>
      <c r="F2081" s="9">
        <v>0.42899999999999999</v>
      </c>
      <c r="G2081" s="9">
        <v>8894.2199999999993</v>
      </c>
      <c r="H2081" s="10">
        <v>21</v>
      </c>
    </row>
    <row r="2082" spans="1:8" x14ac:dyDescent="0.25">
      <c r="A2082" s="11" t="s">
        <v>2074</v>
      </c>
      <c r="B2082" s="12" t="s">
        <v>16</v>
      </c>
      <c r="C2082" s="12">
        <v>267</v>
      </c>
      <c r="D2082" s="12">
        <v>0.626</v>
      </c>
      <c r="E2082" s="12">
        <v>0.61499999999999999</v>
      </c>
      <c r="F2082" s="12">
        <v>0.48199999999999998</v>
      </c>
      <c r="G2082" s="12">
        <v>7542.04</v>
      </c>
      <c r="H2082" s="13">
        <v>3</v>
      </c>
    </row>
    <row r="2083" spans="1:8" x14ac:dyDescent="0.25">
      <c r="A2083" s="8" t="s">
        <v>2075</v>
      </c>
      <c r="B2083" s="9" t="s">
        <v>24</v>
      </c>
      <c r="C2083" s="9">
        <v>1336</v>
      </c>
      <c r="D2083" s="9">
        <v>0.60599999999999998</v>
      </c>
      <c r="E2083" s="9">
        <v>0.60099999999999998</v>
      </c>
      <c r="F2083" s="9">
        <v>0.48199999999999998</v>
      </c>
      <c r="G2083" s="9">
        <v>11115.84</v>
      </c>
      <c r="H2083" s="10">
        <v>55</v>
      </c>
    </row>
    <row r="2084" spans="1:8" x14ac:dyDescent="0.25">
      <c r="A2084" s="11" t="s">
        <v>2076</v>
      </c>
      <c r="B2084" s="12" t="s">
        <v>22</v>
      </c>
      <c r="C2084" s="12">
        <v>496</v>
      </c>
      <c r="D2084" s="12">
        <v>0.622</v>
      </c>
      <c r="E2084" s="12">
        <v>0.63600000000000001</v>
      </c>
      <c r="F2084" s="12">
        <v>0.48099999999999998</v>
      </c>
      <c r="G2084" s="12">
        <v>16241</v>
      </c>
      <c r="H2084" s="13">
        <v>4</v>
      </c>
    </row>
    <row r="2085" spans="1:8" x14ac:dyDescent="0.25">
      <c r="A2085" s="8" t="s">
        <v>2077</v>
      </c>
      <c r="B2085" s="9" t="s">
        <v>118</v>
      </c>
      <c r="C2085" s="9">
        <v>586</v>
      </c>
      <c r="D2085" s="9">
        <v>0.57999999999999996</v>
      </c>
      <c r="E2085" s="9">
        <v>0.57299999999999995</v>
      </c>
      <c r="F2085" s="9">
        <v>0.45</v>
      </c>
      <c r="G2085" s="9">
        <v>8120.47</v>
      </c>
      <c r="H2085" s="10">
        <v>4</v>
      </c>
    </row>
    <row r="2086" spans="1:8" x14ac:dyDescent="0.25">
      <c r="A2086" s="11" t="s">
        <v>2078</v>
      </c>
      <c r="B2086" s="12" t="s">
        <v>16</v>
      </c>
      <c r="C2086" s="12">
        <v>177</v>
      </c>
      <c r="D2086" s="12">
        <v>0.67</v>
      </c>
      <c r="E2086" s="12">
        <v>0.65700000000000003</v>
      </c>
      <c r="F2086" s="12">
        <v>0.55300000000000005</v>
      </c>
      <c r="G2086" s="12">
        <v>9207.67</v>
      </c>
      <c r="H2086" s="13">
        <v>2</v>
      </c>
    </row>
    <row r="2087" spans="1:8" x14ac:dyDescent="0.25">
      <c r="A2087" s="8" t="s">
        <v>2079</v>
      </c>
      <c r="B2087" s="9" t="s">
        <v>33</v>
      </c>
      <c r="C2087" s="9">
        <v>349</v>
      </c>
      <c r="D2087" s="9">
        <v>0.67500000000000004</v>
      </c>
      <c r="E2087" s="9">
        <v>0.70799999999999996</v>
      </c>
      <c r="F2087" s="9">
        <v>0.52600000000000002</v>
      </c>
      <c r="G2087" s="9">
        <v>18184.900000000001</v>
      </c>
      <c r="H2087" s="10">
        <v>5</v>
      </c>
    </row>
    <row r="2088" spans="1:8" x14ac:dyDescent="0.25">
      <c r="A2088" s="11" t="s">
        <v>2080</v>
      </c>
      <c r="B2088" s="12" t="s">
        <v>49</v>
      </c>
      <c r="C2088" s="12">
        <v>2504</v>
      </c>
      <c r="D2088" s="12">
        <v>0.60399999999999998</v>
      </c>
      <c r="E2088" s="12">
        <v>0.68200000000000005</v>
      </c>
      <c r="F2088" s="12">
        <v>0.42499999999999999</v>
      </c>
      <c r="G2088" s="12">
        <v>23408.58</v>
      </c>
      <c r="H2088" s="13">
        <v>1</v>
      </c>
    </row>
    <row r="2089" spans="1:8" x14ac:dyDescent="0.25">
      <c r="A2089" s="8" t="s">
        <v>2081</v>
      </c>
      <c r="B2089" s="9" t="s">
        <v>24</v>
      </c>
      <c r="C2089" s="9">
        <v>1055</v>
      </c>
      <c r="D2089" s="9">
        <v>0.59299999999999997</v>
      </c>
      <c r="E2089" s="9">
        <v>0.57299999999999995</v>
      </c>
      <c r="F2089" s="9">
        <v>0.51300000000000001</v>
      </c>
      <c r="G2089" s="9">
        <v>8508.5499999999993</v>
      </c>
      <c r="H2089" s="10">
        <v>1</v>
      </c>
    </row>
    <row r="2090" spans="1:8" x14ac:dyDescent="0.25">
      <c r="A2090" s="11" t="s">
        <v>2082</v>
      </c>
      <c r="B2090" s="12" t="s">
        <v>16</v>
      </c>
      <c r="C2090" s="12">
        <v>193</v>
      </c>
      <c r="D2090" s="12">
        <v>0.71</v>
      </c>
      <c r="E2090" s="12">
        <v>0.69399999999999995</v>
      </c>
      <c r="F2090" s="12">
        <v>0.61299999999999999</v>
      </c>
      <c r="G2090" s="12">
        <v>10517.16</v>
      </c>
      <c r="H2090" s="13">
        <v>1</v>
      </c>
    </row>
    <row r="2091" spans="1:8" x14ac:dyDescent="0.25">
      <c r="A2091" s="8" t="s">
        <v>2083</v>
      </c>
      <c r="B2091" s="9" t="s">
        <v>49</v>
      </c>
      <c r="C2091" s="9">
        <v>2489</v>
      </c>
      <c r="D2091" s="9">
        <v>0.64700000000000002</v>
      </c>
      <c r="E2091" s="9">
        <v>0.628</v>
      </c>
      <c r="F2091" s="9">
        <v>0.54100000000000004</v>
      </c>
      <c r="G2091" s="9">
        <v>10514.59</v>
      </c>
      <c r="H2091" s="10">
        <v>24</v>
      </c>
    </row>
    <row r="2092" spans="1:8" x14ac:dyDescent="0.25">
      <c r="A2092" s="11" t="s">
        <v>282</v>
      </c>
      <c r="B2092" s="12" t="s">
        <v>24</v>
      </c>
      <c r="C2092" s="12">
        <v>713</v>
      </c>
      <c r="D2092" s="12">
        <v>0.59</v>
      </c>
      <c r="E2092" s="12">
        <v>0.55000000000000004</v>
      </c>
      <c r="F2092" s="12">
        <v>0.53700000000000003</v>
      </c>
      <c r="G2092" s="12">
        <v>5582.87</v>
      </c>
      <c r="H2092" s="13">
        <v>29</v>
      </c>
    </row>
    <row r="2093" spans="1:8" x14ac:dyDescent="0.25">
      <c r="A2093" s="8" t="s">
        <v>1520</v>
      </c>
      <c r="B2093" s="9" t="s">
        <v>19</v>
      </c>
      <c r="C2093" s="9">
        <v>1668</v>
      </c>
      <c r="D2093" s="9">
        <v>0.56100000000000005</v>
      </c>
      <c r="E2093" s="9">
        <v>0.55900000000000005</v>
      </c>
      <c r="F2093" s="9">
        <v>0.42</v>
      </c>
      <c r="G2093" s="9">
        <v>9565.07</v>
      </c>
      <c r="H2093" s="10">
        <v>11</v>
      </c>
    </row>
    <row r="2094" spans="1:8" x14ac:dyDescent="0.25">
      <c r="A2094" s="11" t="s">
        <v>2084</v>
      </c>
      <c r="B2094" s="12" t="s">
        <v>87</v>
      </c>
      <c r="C2094" s="12">
        <v>1107</v>
      </c>
      <c r="D2094" s="12">
        <v>0.54200000000000004</v>
      </c>
      <c r="E2094" s="12">
        <v>0.504</v>
      </c>
      <c r="F2094" s="12">
        <v>0.41599999999999998</v>
      </c>
      <c r="G2094" s="12">
        <v>5543.79</v>
      </c>
      <c r="H2094" s="13">
        <v>5</v>
      </c>
    </row>
    <row r="2095" spans="1:8" x14ac:dyDescent="0.25">
      <c r="A2095" s="8" t="s">
        <v>2085</v>
      </c>
      <c r="B2095" s="9" t="s">
        <v>39</v>
      </c>
      <c r="C2095" s="9">
        <v>1052</v>
      </c>
      <c r="D2095" s="9">
        <v>0.50900000000000001</v>
      </c>
      <c r="E2095" s="9">
        <v>0.52100000000000002</v>
      </c>
      <c r="F2095" s="9">
        <v>0.34899999999999998</v>
      </c>
      <c r="G2095" s="9">
        <v>7448.88</v>
      </c>
      <c r="H2095" s="10">
        <v>3</v>
      </c>
    </row>
    <row r="2096" spans="1:8" x14ac:dyDescent="0.25">
      <c r="A2096" s="11" t="s">
        <v>2086</v>
      </c>
      <c r="B2096" s="12" t="s">
        <v>22</v>
      </c>
      <c r="C2096" s="12">
        <v>184</v>
      </c>
      <c r="D2096" s="12">
        <v>0.7</v>
      </c>
      <c r="E2096" s="12">
        <v>0.68899999999999995</v>
      </c>
      <c r="F2096" s="12">
        <v>0.61899999999999999</v>
      </c>
      <c r="G2096" s="12">
        <v>20776.009999999998</v>
      </c>
      <c r="H2096" s="13">
        <v>4</v>
      </c>
    </row>
    <row r="2097" spans="1:8" x14ac:dyDescent="0.25">
      <c r="A2097" s="8" t="s">
        <v>2087</v>
      </c>
      <c r="B2097" s="9" t="s">
        <v>22</v>
      </c>
      <c r="C2097" s="9">
        <v>298</v>
      </c>
      <c r="D2097" s="9">
        <v>0.629</v>
      </c>
      <c r="E2097" s="9">
        <v>0.64300000000000002</v>
      </c>
      <c r="F2097" s="9">
        <v>0.49399999999999999</v>
      </c>
      <c r="G2097" s="9">
        <v>18562.740000000002</v>
      </c>
      <c r="H2097" s="10">
        <v>16</v>
      </c>
    </row>
    <row r="2098" spans="1:8" x14ac:dyDescent="0.25">
      <c r="A2098" s="11" t="s">
        <v>2088</v>
      </c>
      <c r="B2098" s="12" t="s">
        <v>118</v>
      </c>
      <c r="C2098" s="12">
        <v>1366</v>
      </c>
      <c r="D2098" s="12">
        <v>0.60499999999999998</v>
      </c>
      <c r="E2098" s="12">
        <v>0.57899999999999996</v>
      </c>
      <c r="F2098" s="12">
        <v>0.497</v>
      </c>
      <c r="G2098" s="12">
        <v>8328.67</v>
      </c>
      <c r="H2098" s="13">
        <v>60</v>
      </c>
    </row>
    <row r="2099" spans="1:8" x14ac:dyDescent="0.25">
      <c r="A2099" s="8" t="s">
        <v>2089</v>
      </c>
      <c r="B2099" s="9" t="s">
        <v>16</v>
      </c>
      <c r="C2099" s="9">
        <v>380</v>
      </c>
      <c r="D2099" s="9">
        <v>0.67500000000000004</v>
      </c>
      <c r="E2099" s="9">
        <v>0.63200000000000001</v>
      </c>
      <c r="F2099" s="9">
        <v>0.59199999999999997</v>
      </c>
      <c r="G2099" s="9">
        <v>9844.0400000000009</v>
      </c>
      <c r="H2099" s="10">
        <v>2</v>
      </c>
    </row>
    <row r="2100" spans="1:8" x14ac:dyDescent="0.25">
      <c r="A2100" s="11" t="s">
        <v>2090</v>
      </c>
      <c r="B2100" s="12" t="s">
        <v>14</v>
      </c>
      <c r="C2100" s="12">
        <v>353</v>
      </c>
      <c r="D2100" s="12">
        <v>0.70599999999999996</v>
      </c>
      <c r="E2100" s="12">
        <v>0.67600000000000005</v>
      </c>
      <c r="F2100" s="12">
        <v>0.65800000000000003</v>
      </c>
      <c r="G2100" s="12">
        <v>29788.92</v>
      </c>
      <c r="H2100" s="13">
        <v>3</v>
      </c>
    </row>
    <row r="2101" spans="1:8" x14ac:dyDescent="0.25">
      <c r="A2101" s="8" t="s">
        <v>2091</v>
      </c>
      <c r="B2101" s="9" t="s">
        <v>22</v>
      </c>
      <c r="C2101" s="9">
        <v>373</v>
      </c>
      <c r="D2101" s="9">
        <v>0.68799999999999994</v>
      </c>
      <c r="E2101" s="9">
        <v>0.68100000000000005</v>
      </c>
      <c r="F2101" s="9">
        <v>0.58399999999999996</v>
      </c>
      <c r="G2101" s="9">
        <v>24857.57</v>
      </c>
      <c r="H2101" s="10">
        <v>5</v>
      </c>
    </row>
    <row r="2102" spans="1:8" x14ac:dyDescent="0.25">
      <c r="A2102" s="11" t="s">
        <v>2091</v>
      </c>
      <c r="B2102" s="12" t="s">
        <v>22</v>
      </c>
      <c r="C2102" s="12">
        <v>373</v>
      </c>
      <c r="D2102" s="12">
        <v>0.68799999999999994</v>
      </c>
      <c r="E2102" s="12">
        <v>0.68100000000000005</v>
      </c>
      <c r="F2102" s="12">
        <v>0.58399999999999996</v>
      </c>
      <c r="G2102" s="12">
        <v>24857.57</v>
      </c>
      <c r="H2102" s="13">
        <v>5</v>
      </c>
    </row>
    <row r="2103" spans="1:8" x14ac:dyDescent="0.25">
      <c r="A2103" s="8" t="s">
        <v>502</v>
      </c>
      <c r="B2103" s="9" t="s">
        <v>22</v>
      </c>
      <c r="C2103" s="9">
        <v>470</v>
      </c>
      <c r="D2103" s="9">
        <v>0.63900000000000001</v>
      </c>
      <c r="E2103" s="9">
        <v>0.64700000000000002</v>
      </c>
      <c r="F2103" s="9">
        <v>0.51100000000000001</v>
      </c>
      <c r="G2103" s="9">
        <v>17060.28</v>
      </c>
      <c r="H2103" s="10">
        <v>22</v>
      </c>
    </row>
    <row r="2104" spans="1:8" x14ac:dyDescent="0.25">
      <c r="A2104" s="11" t="s">
        <v>2092</v>
      </c>
      <c r="B2104" s="12" t="s">
        <v>31</v>
      </c>
      <c r="C2104" s="12">
        <v>1486</v>
      </c>
      <c r="D2104" s="12">
        <v>0.61799999999999999</v>
      </c>
      <c r="E2104" s="12">
        <v>0.58299999999999996</v>
      </c>
      <c r="F2104" s="12">
        <v>0.53200000000000003</v>
      </c>
      <c r="G2104" s="12">
        <v>8052.99</v>
      </c>
      <c r="H2104" s="13">
        <v>42</v>
      </c>
    </row>
    <row r="2105" spans="1:8" x14ac:dyDescent="0.25">
      <c r="A2105" s="8" t="s">
        <v>2093</v>
      </c>
      <c r="B2105" s="9" t="s">
        <v>24</v>
      </c>
      <c r="C2105" s="9">
        <v>319</v>
      </c>
      <c r="D2105" s="9">
        <v>0.54</v>
      </c>
      <c r="E2105" s="9">
        <v>0.54900000000000004</v>
      </c>
      <c r="F2105" s="9">
        <v>0.371</v>
      </c>
      <c r="G2105" s="9">
        <v>8089.98</v>
      </c>
      <c r="H2105" s="10">
        <v>8</v>
      </c>
    </row>
    <row r="2106" spans="1:8" x14ac:dyDescent="0.25">
      <c r="A2106" s="11" t="s">
        <v>2094</v>
      </c>
      <c r="B2106" s="12" t="s">
        <v>22</v>
      </c>
      <c r="C2106" s="12">
        <v>183</v>
      </c>
      <c r="D2106" s="12">
        <v>0.68</v>
      </c>
      <c r="E2106" s="12">
        <v>0.70199999999999996</v>
      </c>
      <c r="F2106" s="12">
        <v>0.54300000000000004</v>
      </c>
      <c r="G2106" s="12">
        <v>18344.53</v>
      </c>
      <c r="H2106" s="13">
        <v>4</v>
      </c>
    </row>
    <row r="2107" spans="1:8" x14ac:dyDescent="0.25">
      <c r="A2107" s="8" t="s">
        <v>2095</v>
      </c>
      <c r="B2107" s="9" t="s">
        <v>24</v>
      </c>
      <c r="C2107" s="9">
        <v>490</v>
      </c>
      <c r="D2107" s="9">
        <v>0.57999999999999996</v>
      </c>
      <c r="E2107" s="9">
        <v>0.56499999999999995</v>
      </c>
      <c r="F2107" s="9">
        <v>0.44</v>
      </c>
      <c r="G2107" s="9">
        <v>9749.64</v>
      </c>
      <c r="H2107" s="10">
        <v>10</v>
      </c>
    </row>
    <row r="2108" spans="1:8" x14ac:dyDescent="0.25">
      <c r="A2108" s="11" t="s">
        <v>2096</v>
      </c>
      <c r="B2108" s="12" t="s">
        <v>24</v>
      </c>
      <c r="C2108" s="12">
        <v>594</v>
      </c>
      <c r="D2108" s="12">
        <v>0.59599999999999997</v>
      </c>
      <c r="E2108" s="12">
        <v>0.55800000000000005</v>
      </c>
      <c r="F2108" s="12">
        <v>0.47099999999999997</v>
      </c>
      <c r="G2108" s="12">
        <v>11281.1</v>
      </c>
      <c r="H2108" s="13">
        <v>2</v>
      </c>
    </row>
    <row r="2109" spans="1:8" x14ac:dyDescent="0.25">
      <c r="A2109" s="8" t="s">
        <v>2097</v>
      </c>
      <c r="B2109" s="9" t="s">
        <v>22</v>
      </c>
      <c r="C2109" s="9">
        <v>327</v>
      </c>
      <c r="D2109" s="9">
        <v>0.63700000000000001</v>
      </c>
      <c r="E2109" s="9">
        <v>0.626</v>
      </c>
      <c r="F2109" s="9">
        <v>0.503</v>
      </c>
      <c r="G2109" s="9">
        <v>17682.38</v>
      </c>
      <c r="H2109" s="10">
        <v>21</v>
      </c>
    </row>
    <row r="2110" spans="1:8" x14ac:dyDescent="0.25">
      <c r="A2110" s="11" t="s">
        <v>2098</v>
      </c>
      <c r="B2110" s="12" t="s">
        <v>24</v>
      </c>
      <c r="C2110" s="12">
        <v>813</v>
      </c>
      <c r="D2110" s="12">
        <v>0.61499999999999999</v>
      </c>
      <c r="E2110" s="12">
        <v>0.57199999999999995</v>
      </c>
      <c r="F2110" s="12">
        <v>0.53200000000000003</v>
      </c>
      <c r="G2110" s="12">
        <v>6675.43</v>
      </c>
      <c r="H2110" s="13">
        <v>24</v>
      </c>
    </row>
    <row r="2111" spans="1:8" x14ac:dyDescent="0.25">
      <c r="A2111" s="8" t="s">
        <v>2099</v>
      </c>
      <c r="B2111" s="9" t="s">
        <v>72</v>
      </c>
      <c r="C2111" s="9">
        <v>3020</v>
      </c>
      <c r="D2111" s="9">
        <v>0.64</v>
      </c>
      <c r="E2111" s="9">
        <v>0.61299999999999999</v>
      </c>
      <c r="F2111" s="9">
        <v>0.54500000000000004</v>
      </c>
      <c r="G2111" s="9">
        <v>16898.439999999999</v>
      </c>
      <c r="H2111" s="10">
        <v>39</v>
      </c>
    </row>
    <row r="2112" spans="1:8" x14ac:dyDescent="0.25">
      <c r="A2112" s="11" t="s">
        <v>2100</v>
      </c>
      <c r="B2112" s="12" t="s">
        <v>31</v>
      </c>
      <c r="C2112" s="12">
        <v>1795</v>
      </c>
      <c r="D2112" s="12">
        <v>0.56000000000000005</v>
      </c>
      <c r="E2112" s="12">
        <v>0.495</v>
      </c>
      <c r="F2112" s="12">
        <v>0.45300000000000001</v>
      </c>
      <c r="G2112" s="12">
        <v>6919.34</v>
      </c>
      <c r="H2112" s="13">
        <v>3</v>
      </c>
    </row>
    <row r="2113" spans="1:8" x14ac:dyDescent="0.25">
      <c r="A2113" s="8" t="s">
        <v>2101</v>
      </c>
      <c r="B2113" s="9" t="s">
        <v>33</v>
      </c>
      <c r="C2113" s="9">
        <v>262</v>
      </c>
      <c r="D2113" s="9">
        <v>0.65</v>
      </c>
      <c r="E2113" s="9">
        <v>0.65800000000000003</v>
      </c>
      <c r="F2113" s="9">
        <v>0.50900000000000001</v>
      </c>
      <c r="G2113" s="9">
        <v>14625.31</v>
      </c>
      <c r="H2113" s="10">
        <v>3</v>
      </c>
    </row>
    <row r="2114" spans="1:8" x14ac:dyDescent="0.25">
      <c r="A2114" s="11" t="s">
        <v>2102</v>
      </c>
      <c r="B2114" s="12" t="s">
        <v>16</v>
      </c>
      <c r="C2114" s="12">
        <v>1395</v>
      </c>
      <c r="D2114" s="12">
        <v>0.66200000000000003</v>
      </c>
      <c r="E2114" s="12">
        <v>0.66400000000000003</v>
      </c>
      <c r="F2114" s="12">
        <v>0.51800000000000002</v>
      </c>
      <c r="G2114" s="12">
        <v>19149.88</v>
      </c>
      <c r="H2114" s="13">
        <v>15</v>
      </c>
    </row>
    <row r="2115" spans="1:8" x14ac:dyDescent="0.25">
      <c r="A2115" s="8" t="s">
        <v>2103</v>
      </c>
      <c r="B2115" s="9" t="s">
        <v>33</v>
      </c>
      <c r="C2115" s="9">
        <v>146</v>
      </c>
      <c r="D2115" s="9">
        <v>0.71499999999999997</v>
      </c>
      <c r="E2115" s="9">
        <v>0.68600000000000005</v>
      </c>
      <c r="F2115" s="9">
        <v>0.63900000000000001</v>
      </c>
      <c r="G2115" s="9">
        <v>12971.17</v>
      </c>
      <c r="H2115" s="10">
        <v>4</v>
      </c>
    </row>
    <row r="2116" spans="1:8" x14ac:dyDescent="0.25">
      <c r="A2116" s="11" t="s">
        <v>2104</v>
      </c>
      <c r="B2116" s="12" t="s">
        <v>22</v>
      </c>
      <c r="C2116" s="12">
        <v>218</v>
      </c>
      <c r="D2116" s="12">
        <v>0.7</v>
      </c>
      <c r="E2116" s="12">
        <v>0.70799999999999996</v>
      </c>
      <c r="F2116" s="12">
        <v>0.59499999999999997</v>
      </c>
      <c r="G2116" s="12">
        <v>21135.56</v>
      </c>
      <c r="H2116" s="13">
        <v>3</v>
      </c>
    </row>
    <row r="2117" spans="1:8" x14ac:dyDescent="0.25">
      <c r="A2117" s="8" t="s">
        <v>2105</v>
      </c>
      <c r="B2117" s="9" t="s">
        <v>24</v>
      </c>
      <c r="C2117" s="9">
        <v>609</v>
      </c>
      <c r="D2117" s="9">
        <v>0.54400000000000004</v>
      </c>
      <c r="E2117" s="9">
        <v>0.52100000000000002</v>
      </c>
      <c r="F2117" s="9">
        <v>0.39800000000000002</v>
      </c>
      <c r="G2117" s="9">
        <v>7498.26</v>
      </c>
      <c r="H2117" s="10">
        <v>46</v>
      </c>
    </row>
    <row r="2118" spans="1:8" x14ac:dyDescent="0.25">
      <c r="A2118" s="11" t="s">
        <v>2106</v>
      </c>
      <c r="B2118" s="12" t="s">
        <v>49</v>
      </c>
      <c r="C2118" s="12">
        <v>1150</v>
      </c>
      <c r="D2118" s="12">
        <v>0.54700000000000004</v>
      </c>
      <c r="E2118" s="12">
        <v>0.54</v>
      </c>
      <c r="F2118" s="12">
        <v>0.39100000000000001</v>
      </c>
      <c r="G2118" s="12">
        <v>6100.47</v>
      </c>
      <c r="H2118" s="13">
        <v>0</v>
      </c>
    </row>
    <row r="2119" spans="1:8" x14ac:dyDescent="0.25">
      <c r="A2119" s="8" t="s">
        <v>2107</v>
      </c>
      <c r="B2119" s="9" t="s">
        <v>16</v>
      </c>
      <c r="C2119" s="9">
        <v>122</v>
      </c>
      <c r="D2119" s="9">
        <v>0.69599999999999995</v>
      </c>
      <c r="E2119" s="9">
        <v>0.70699999999999996</v>
      </c>
      <c r="F2119" s="9">
        <v>0.57599999999999996</v>
      </c>
      <c r="G2119" s="9">
        <v>19518.34</v>
      </c>
      <c r="H2119" s="10">
        <v>2</v>
      </c>
    </row>
    <row r="2120" spans="1:8" x14ac:dyDescent="0.25">
      <c r="A2120" s="11" t="s">
        <v>2108</v>
      </c>
      <c r="B2120" s="12" t="s">
        <v>16</v>
      </c>
      <c r="C2120" s="12">
        <v>627</v>
      </c>
      <c r="D2120" s="12">
        <v>0.59</v>
      </c>
      <c r="E2120" s="12">
        <v>0.57199999999999995</v>
      </c>
      <c r="F2120" s="12">
        <v>0.44800000000000001</v>
      </c>
      <c r="G2120" s="12">
        <v>8000.9</v>
      </c>
      <c r="H2120" s="13">
        <v>6</v>
      </c>
    </row>
    <row r="2121" spans="1:8" x14ac:dyDescent="0.25">
      <c r="A2121" s="8" t="s">
        <v>2109</v>
      </c>
      <c r="B2121" s="9" t="s">
        <v>16</v>
      </c>
      <c r="C2121" s="9">
        <v>197</v>
      </c>
      <c r="D2121" s="9">
        <v>0.58099999999999996</v>
      </c>
      <c r="E2121" s="9">
        <v>0.56399999999999995</v>
      </c>
      <c r="F2121" s="9">
        <v>0.42699999999999999</v>
      </c>
      <c r="G2121" s="9">
        <v>6587.8</v>
      </c>
      <c r="H2121" s="10">
        <v>6</v>
      </c>
    </row>
    <row r="2122" spans="1:8" x14ac:dyDescent="0.25">
      <c r="A2122" s="11" t="s">
        <v>2110</v>
      </c>
      <c r="B2122" s="12" t="s">
        <v>111</v>
      </c>
      <c r="C2122" s="12">
        <v>726</v>
      </c>
      <c r="D2122" s="12">
        <v>0.63400000000000001</v>
      </c>
      <c r="E2122" s="12">
        <v>0.628</v>
      </c>
      <c r="F2122" s="12">
        <v>0.497</v>
      </c>
      <c r="G2122" s="12">
        <v>13380.3</v>
      </c>
      <c r="H2122" s="13">
        <v>4</v>
      </c>
    </row>
    <row r="2123" spans="1:8" x14ac:dyDescent="0.25">
      <c r="A2123" s="8" t="s">
        <v>2111</v>
      </c>
      <c r="B2123" s="9" t="s">
        <v>33</v>
      </c>
      <c r="C2123" s="9">
        <v>504</v>
      </c>
      <c r="D2123" s="9">
        <v>0.73299999999999998</v>
      </c>
      <c r="E2123" s="9">
        <v>0.73799999999999999</v>
      </c>
      <c r="F2123" s="9">
        <v>0.64400000000000002</v>
      </c>
      <c r="G2123" s="9">
        <v>59010.83</v>
      </c>
      <c r="H2123" s="10">
        <v>10</v>
      </c>
    </row>
    <row r="2124" spans="1:8" x14ac:dyDescent="0.25">
      <c r="A2124" s="11" t="s">
        <v>2112</v>
      </c>
      <c r="B2124" s="12" t="s">
        <v>148</v>
      </c>
      <c r="C2124" s="12">
        <v>937</v>
      </c>
      <c r="D2124" s="12">
        <v>0.61199999999999999</v>
      </c>
      <c r="E2124" s="12">
        <v>0.66300000000000003</v>
      </c>
      <c r="F2124" s="12">
        <v>0.439</v>
      </c>
      <c r="G2124" s="12">
        <v>14517.11</v>
      </c>
      <c r="H2124" s="13">
        <v>5</v>
      </c>
    </row>
    <row r="2125" spans="1:8" x14ac:dyDescent="0.25">
      <c r="A2125" s="8" t="s">
        <v>2113</v>
      </c>
      <c r="B2125" s="9" t="s">
        <v>16</v>
      </c>
      <c r="C2125" s="9">
        <v>465</v>
      </c>
      <c r="D2125" s="9">
        <v>0.7</v>
      </c>
      <c r="E2125" s="9">
        <v>0.64600000000000002</v>
      </c>
      <c r="F2125" s="9">
        <v>0.63700000000000001</v>
      </c>
      <c r="G2125" s="9">
        <v>10449.82</v>
      </c>
      <c r="H2125" s="10">
        <v>15</v>
      </c>
    </row>
    <row r="2126" spans="1:8" x14ac:dyDescent="0.25">
      <c r="A2126" s="11" t="s">
        <v>2114</v>
      </c>
      <c r="B2126" s="12" t="s">
        <v>16</v>
      </c>
      <c r="C2126" s="12">
        <v>198</v>
      </c>
      <c r="D2126" s="12">
        <v>0.66</v>
      </c>
      <c r="E2126" s="12">
        <v>0.66</v>
      </c>
      <c r="F2126" s="12">
        <v>0.55400000000000005</v>
      </c>
      <c r="G2126" s="12">
        <v>12189.26</v>
      </c>
      <c r="H2126" s="13">
        <v>12</v>
      </c>
    </row>
    <row r="2127" spans="1:8" x14ac:dyDescent="0.25">
      <c r="A2127" s="8" t="s">
        <v>2115</v>
      </c>
      <c r="B2127" s="9" t="s">
        <v>16</v>
      </c>
      <c r="C2127" s="9">
        <v>758</v>
      </c>
      <c r="D2127" s="9">
        <v>0.7</v>
      </c>
      <c r="E2127" s="9">
        <v>0.69</v>
      </c>
      <c r="F2127" s="9">
        <v>0.58199999999999996</v>
      </c>
      <c r="G2127" s="9">
        <v>22786.15</v>
      </c>
      <c r="H2127" s="10">
        <v>6</v>
      </c>
    </row>
    <row r="2128" spans="1:8" x14ac:dyDescent="0.25">
      <c r="A2128" s="11" t="s">
        <v>1010</v>
      </c>
      <c r="B2128" s="12" t="s">
        <v>31</v>
      </c>
      <c r="C2128" s="12">
        <v>672</v>
      </c>
      <c r="D2128" s="12">
        <v>0.59699999999999998</v>
      </c>
      <c r="E2128" s="12">
        <v>0.54900000000000004</v>
      </c>
      <c r="F2128" s="12">
        <v>0.499</v>
      </c>
      <c r="G2128" s="12">
        <v>6756.65</v>
      </c>
      <c r="H2128" s="13">
        <v>2</v>
      </c>
    </row>
    <row r="2129" spans="1:8" x14ac:dyDescent="0.25">
      <c r="A2129" s="8" t="s">
        <v>2116</v>
      </c>
      <c r="B2129" s="9" t="s">
        <v>118</v>
      </c>
      <c r="C2129" s="9">
        <v>650</v>
      </c>
      <c r="D2129" s="9">
        <v>0.65</v>
      </c>
      <c r="E2129" s="9">
        <v>0.63900000000000001</v>
      </c>
      <c r="F2129" s="9">
        <v>0.54200000000000004</v>
      </c>
      <c r="G2129" s="9">
        <v>41553.97</v>
      </c>
      <c r="H2129" s="10">
        <v>4</v>
      </c>
    </row>
    <row r="2130" spans="1:8" x14ac:dyDescent="0.25">
      <c r="A2130" s="11" t="s">
        <v>2117</v>
      </c>
      <c r="B2130" s="12" t="s">
        <v>59</v>
      </c>
      <c r="C2130" s="12">
        <v>494</v>
      </c>
      <c r="D2130" s="12">
        <v>0.755</v>
      </c>
      <c r="E2130" s="12">
        <v>0.75600000000000001</v>
      </c>
      <c r="F2130" s="12">
        <v>0.68300000000000005</v>
      </c>
      <c r="G2130" s="12">
        <v>46373.72</v>
      </c>
      <c r="H2130" s="13">
        <v>6</v>
      </c>
    </row>
    <row r="2131" spans="1:8" x14ac:dyDescent="0.25">
      <c r="A2131" s="8" t="s">
        <v>2118</v>
      </c>
      <c r="B2131" s="9" t="s">
        <v>16</v>
      </c>
      <c r="C2131" s="9">
        <v>349</v>
      </c>
      <c r="D2131" s="9">
        <v>0.64</v>
      </c>
      <c r="E2131" s="9">
        <v>0.60699999999999998</v>
      </c>
      <c r="F2131" s="9">
        <v>0.55200000000000005</v>
      </c>
      <c r="G2131" s="9">
        <v>10143.6</v>
      </c>
      <c r="H2131" s="10">
        <v>6</v>
      </c>
    </row>
    <row r="2132" spans="1:8" x14ac:dyDescent="0.25">
      <c r="A2132" s="11" t="s">
        <v>2119</v>
      </c>
      <c r="B2132" s="12" t="s">
        <v>16</v>
      </c>
      <c r="C2132" s="12">
        <v>585</v>
      </c>
      <c r="D2132" s="12">
        <v>0.66500000000000004</v>
      </c>
      <c r="E2132" s="12">
        <v>0.59599999999999997</v>
      </c>
      <c r="F2132" s="12">
        <v>0.622</v>
      </c>
      <c r="G2132" s="12">
        <v>8266.86</v>
      </c>
      <c r="H2132" s="13">
        <v>10</v>
      </c>
    </row>
    <row r="2133" spans="1:8" x14ac:dyDescent="0.25">
      <c r="A2133" s="8" t="s">
        <v>2120</v>
      </c>
      <c r="B2133" s="9" t="s">
        <v>16</v>
      </c>
      <c r="C2133" s="9">
        <v>336</v>
      </c>
      <c r="D2133" s="9">
        <v>0.55200000000000005</v>
      </c>
      <c r="E2133" s="9">
        <v>0.56999999999999995</v>
      </c>
      <c r="F2133" s="9">
        <v>0.38800000000000001</v>
      </c>
      <c r="G2133" s="9">
        <v>6904.47</v>
      </c>
      <c r="H2133" s="10">
        <v>6</v>
      </c>
    </row>
    <row r="2134" spans="1:8" x14ac:dyDescent="0.25">
      <c r="A2134" s="11" t="s">
        <v>2121</v>
      </c>
      <c r="B2134" s="12" t="s">
        <v>87</v>
      </c>
      <c r="C2134" s="12">
        <v>675</v>
      </c>
      <c r="D2134" s="12">
        <v>0.56799999999999995</v>
      </c>
      <c r="E2134" s="12">
        <v>0.52900000000000003</v>
      </c>
      <c r="F2134" s="12">
        <v>0.48299999999999998</v>
      </c>
      <c r="G2134" s="12">
        <v>5708.63</v>
      </c>
      <c r="H2134" s="13">
        <v>17</v>
      </c>
    </row>
    <row r="2135" spans="1:8" x14ac:dyDescent="0.25">
      <c r="A2135" s="8" t="s">
        <v>2122</v>
      </c>
      <c r="B2135" s="9" t="s">
        <v>22</v>
      </c>
      <c r="C2135" s="9">
        <v>138</v>
      </c>
      <c r="D2135" s="9">
        <v>0.70499999999999996</v>
      </c>
      <c r="E2135" s="9">
        <v>0.68200000000000005</v>
      </c>
      <c r="F2135" s="9">
        <v>0.64600000000000002</v>
      </c>
      <c r="G2135" s="9">
        <v>22724.66</v>
      </c>
      <c r="H2135" s="10">
        <v>4</v>
      </c>
    </row>
    <row r="2136" spans="1:8" x14ac:dyDescent="0.25">
      <c r="A2136" s="11" t="s">
        <v>2123</v>
      </c>
      <c r="B2136" s="12" t="s">
        <v>14</v>
      </c>
      <c r="C2136" s="12">
        <v>879</v>
      </c>
      <c r="D2136" s="12">
        <v>0.71599999999999997</v>
      </c>
      <c r="E2136" s="12">
        <v>0.73299999999999998</v>
      </c>
      <c r="F2136" s="12">
        <v>0.60199999999999998</v>
      </c>
      <c r="G2136" s="12">
        <v>53494.43</v>
      </c>
      <c r="H2136" s="13">
        <v>28</v>
      </c>
    </row>
    <row r="2137" spans="1:8" x14ac:dyDescent="0.25">
      <c r="A2137" s="8" t="s">
        <v>2124</v>
      </c>
      <c r="B2137" s="9" t="s">
        <v>72</v>
      </c>
      <c r="C2137" s="9">
        <v>1170</v>
      </c>
      <c r="D2137" s="9">
        <v>0.57399999999999995</v>
      </c>
      <c r="E2137" s="9">
        <v>0.56200000000000006</v>
      </c>
      <c r="F2137" s="9">
        <v>0.44600000000000001</v>
      </c>
      <c r="G2137" s="9">
        <v>18282.490000000002</v>
      </c>
      <c r="H2137" s="10">
        <v>6</v>
      </c>
    </row>
    <row r="2138" spans="1:8" x14ac:dyDescent="0.25">
      <c r="A2138" s="11" t="s">
        <v>2125</v>
      </c>
      <c r="B2138" s="12" t="s">
        <v>7</v>
      </c>
      <c r="C2138" s="12">
        <v>163</v>
      </c>
      <c r="D2138" s="12">
        <v>0.68</v>
      </c>
      <c r="E2138" s="12">
        <v>0.65700000000000003</v>
      </c>
      <c r="F2138" s="12">
        <v>0.58399999999999996</v>
      </c>
      <c r="G2138" s="12">
        <v>10192</v>
      </c>
      <c r="H2138" s="13">
        <v>1</v>
      </c>
    </row>
    <row r="2139" spans="1:8" x14ac:dyDescent="0.25">
      <c r="A2139" s="8" t="s">
        <v>2126</v>
      </c>
      <c r="B2139" s="9" t="s">
        <v>22</v>
      </c>
      <c r="C2139" s="9">
        <v>805</v>
      </c>
      <c r="D2139" s="9">
        <v>0.66400000000000003</v>
      </c>
      <c r="E2139" s="9">
        <v>0.67800000000000005</v>
      </c>
      <c r="F2139" s="9">
        <v>0.51900000000000002</v>
      </c>
      <c r="G2139" s="9">
        <v>43400.72</v>
      </c>
      <c r="H2139" s="10">
        <v>13</v>
      </c>
    </row>
    <row r="2140" spans="1:8" x14ac:dyDescent="0.25">
      <c r="A2140" s="11" t="s">
        <v>2127</v>
      </c>
      <c r="B2140" s="12" t="s">
        <v>16</v>
      </c>
      <c r="C2140" s="12">
        <v>323</v>
      </c>
      <c r="D2140" s="12">
        <v>0.72099999999999997</v>
      </c>
      <c r="E2140" s="12">
        <v>0.70299999999999996</v>
      </c>
      <c r="F2140" s="12">
        <v>0.629</v>
      </c>
      <c r="G2140" s="12">
        <v>13075.36</v>
      </c>
      <c r="H2140" s="13">
        <v>6</v>
      </c>
    </row>
    <row r="2141" spans="1:8" x14ac:dyDescent="0.25">
      <c r="A2141" s="8" t="s">
        <v>2128</v>
      </c>
      <c r="B2141" s="9" t="s">
        <v>118</v>
      </c>
      <c r="C2141" s="9">
        <v>1393</v>
      </c>
      <c r="D2141" s="9">
        <v>0.63400000000000001</v>
      </c>
      <c r="E2141" s="9">
        <v>0.61899999999999999</v>
      </c>
      <c r="F2141" s="9">
        <v>0.54700000000000004</v>
      </c>
      <c r="G2141" s="9">
        <v>10380.69</v>
      </c>
      <c r="H2141" s="10">
        <v>23</v>
      </c>
    </row>
    <row r="2142" spans="1:8" x14ac:dyDescent="0.25">
      <c r="A2142" s="11" t="s">
        <v>2129</v>
      </c>
      <c r="B2142" s="12" t="s">
        <v>24</v>
      </c>
      <c r="C2142" s="12">
        <v>446</v>
      </c>
      <c r="D2142" s="12">
        <v>0.59899999999999998</v>
      </c>
      <c r="E2142" s="12">
        <v>0.54800000000000004</v>
      </c>
      <c r="F2142" s="12">
        <v>0.52300000000000002</v>
      </c>
      <c r="G2142" s="12">
        <v>13100.34</v>
      </c>
      <c r="H2142" s="13">
        <v>23</v>
      </c>
    </row>
    <row r="2143" spans="1:8" x14ac:dyDescent="0.25">
      <c r="A2143" s="8" t="s">
        <v>2130</v>
      </c>
      <c r="B2143" s="9" t="s">
        <v>33</v>
      </c>
      <c r="C2143" s="9">
        <v>373</v>
      </c>
      <c r="D2143" s="9">
        <v>0.73199999999999998</v>
      </c>
      <c r="E2143" s="9">
        <v>0.68100000000000005</v>
      </c>
      <c r="F2143" s="9">
        <v>0.68799999999999994</v>
      </c>
      <c r="G2143" s="9">
        <v>12227.44</v>
      </c>
      <c r="H2143" s="10">
        <v>7</v>
      </c>
    </row>
    <row r="2144" spans="1:8" x14ac:dyDescent="0.25">
      <c r="A2144" s="11" t="s">
        <v>2131</v>
      </c>
      <c r="B2144" s="12" t="s">
        <v>33</v>
      </c>
      <c r="C2144" s="12">
        <v>374</v>
      </c>
      <c r="D2144" s="12">
        <v>0.65700000000000003</v>
      </c>
      <c r="E2144" s="12">
        <v>0.64800000000000002</v>
      </c>
      <c r="F2144" s="12">
        <v>0.53100000000000003</v>
      </c>
      <c r="G2144" s="12">
        <v>14789.79</v>
      </c>
      <c r="H2144" s="13">
        <v>12</v>
      </c>
    </row>
    <row r="2145" spans="1:8" x14ac:dyDescent="0.25">
      <c r="A2145" s="8" t="s">
        <v>2132</v>
      </c>
      <c r="B2145" s="9" t="s">
        <v>94</v>
      </c>
      <c r="C2145" s="9">
        <v>801</v>
      </c>
      <c r="D2145" s="9">
        <v>0.53600000000000003</v>
      </c>
      <c r="E2145" s="9">
        <v>0.498</v>
      </c>
      <c r="F2145" s="9">
        <v>0.40500000000000003</v>
      </c>
      <c r="G2145" s="9">
        <v>7046.49</v>
      </c>
      <c r="H2145" s="10">
        <v>66</v>
      </c>
    </row>
    <row r="2146" spans="1:8" x14ac:dyDescent="0.25">
      <c r="A2146" s="11" t="s">
        <v>2133</v>
      </c>
      <c r="B2146" s="12" t="s">
        <v>22</v>
      </c>
      <c r="C2146" s="12">
        <v>186</v>
      </c>
      <c r="D2146" s="12">
        <v>0.72299999999999998</v>
      </c>
      <c r="E2146" s="12">
        <v>0.69199999999999995</v>
      </c>
      <c r="F2146" s="12">
        <v>0.65200000000000002</v>
      </c>
      <c r="G2146" s="12">
        <v>38335.129999999997</v>
      </c>
      <c r="H2146" s="13">
        <v>1</v>
      </c>
    </row>
    <row r="2147" spans="1:8" x14ac:dyDescent="0.25">
      <c r="A2147" s="8" t="s">
        <v>2134</v>
      </c>
      <c r="B2147" s="9" t="s">
        <v>24</v>
      </c>
      <c r="C2147" s="9">
        <v>759</v>
      </c>
      <c r="D2147" s="9">
        <v>0.63700000000000001</v>
      </c>
      <c r="E2147" s="9">
        <v>0.624</v>
      </c>
      <c r="F2147" s="9">
        <v>0.52500000000000002</v>
      </c>
      <c r="G2147" s="9">
        <v>10668.11</v>
      </c>
      <c r="H2147" s="10">
        <v>3</v>
      </c>
    </row>
    <row r="2148" spans="1:8" x14ac:dyDescent="0.25">
      <c r="A2148" s="11" t="s">
        <v>2135</v>
      </c>
      <c r="B2148" s="12" t="s">
        <v>87</v>
      </c>
      <c r="C2148" s="12">
        <v>730</v>
      </c>
      <c r="D2148" s="12">
        <v>0.61899999999999999</v>
      </c>
      <c r="E2148" s="12">
        <v>0.57899999999999996</v>
      </c>
      <c r="F2148" s="12">
        <v>0.56000000000000005</v>
      </c>
      <c r="G2148" s="12">
        <v>6071.98</v>
      </c>
      <c r="H2148" s="13">
        <v>1</v>
      </c>
    </row>
    <row r="2149" spans="1:8" x14ac:dyDescent="0.25">
      <c r="A2149" s="8" t="s">
        <v>2136</v>
      </c>
      <c r="B2149" s="9" t="s">
        <v>24</v>
      </c>
      <c r="C2149" s="9">
        <v>427</v>
      </c>
      <c r="D2149" s="9">
        <v>0.59</v>
      </c>
      <c r="E2149" s="9">
        <v>0.56999999999999995</v>
      </c>
      <c r="F2149" s="9">
        <v>0.502</v>
      </c>
      <c r="G2149" s="9">
        <v>8971.84</v>
      </c>
      <c r="H2149" s="10">
        <v>0</v>
      </c>
    </row>
    <row r="2150" spans="1:8" x14ac:dyDescent="0.25">
      <c r="A2150" s="11" t="s">
        <v>2137</v>
      </c>
      <c r="B2150" s="12" t="s">
        <v>59</v>
      </c>
      <c r="C2150" s="12">
        <v>673</v>
      </c>
      <c r="D2150" s="12">
        <v>0.70799999999999996</v>
      </c>
      <c r="E2150" s="12">
        <v>0.7</v>
      </c>
      <c r="F2150" s="12">
        <v>0.60599999999999998</v>
      </c>
      <c r="G2150" s="12">
        <v>31930.85</v>
      </c>
      <c r="H2150" s="13">
        <v>29</v>
      </c>
    </row>
    <row r="2151" spans="1:8" x14ac:dyDescent="0.25">
      <c r="A2151" s="8" t="s">
        <v>2138</v>
      </c>
      <c r="B2151" s="9" t="s">
        <v>87</v>
      </c>
      <c r="C2151" s="9">
        <v>525</v>
      </c>
      <c r="D2151" s="9">
        <v>0.54</v>
      </c>
      <c r="E2151" s="9">
        <v>0.52</v>
      </c>
      <c r="F2151" s="9">
        <v>0.435</v>
      </c>
      <c r="G2151" s="9">
        <v>5695.12</v>
      </c>
      <c r="H2151" s="10">
        <v>0</v>
      </c>
    </row>
    <row r="2152" spans="1:8" x14ac:dyDescent="0.25">
      <c r="A2152" s="11" t="s">
        <v>2139</v>
      </c>
      <c r="B2152" s="12" t="s">
        <v>22</v>
      </c>
      <c r="C2152" s="12">
        <v>294</v>
      </c>
      <c r="D2152" s="12">
        <v>0.70599999999999996</v>
      </c>
      <c r="E2152" s="12">
        <v>0.70399999999999996</v>
      </c>
      <c r="F2152" s="12">
        <v>0.63600000000000001</v>
      </c>
      <c r="G2152" s="12">
        <v>21421.759999999998</v>
      </c>
      <c r="H2152" s="13">
        <v>18</v>
      </c>
    </row>
    <row r="2153" spans="1:8" x14ac:dyDescent="0.25">
      <c r="A2153" s="8" t="s">
        <v>2140</v>
      </c>
      <c r="B2153" s="9" t="s">
        <v>53</v>
      </c>
      <c r="C2153" s="9">
        <v>566</v>
      </c>
      <c r="D2153" s="9">
        <v>0.61399999999999999</v>
      </c>
      <c r="E2153" s="9">
        <v>0.66</v>
      </c>
      <c r="F2153" s="9">
        <v>0.45</v>
      </c>
      <c r="G2153" s="9">
        <v>19635.580000000002</v>
      </c>
      <c r="H2153" s="10">
        <v>9</v>
      </c>
    </row>
    <row r="2154" spans="1:8" x14ac:dyDescent="0.25">
      <c r="A2154" s="11" t="s">
        <v>2141</v>
      </c>
      <c r="B2154" s="12" t="s">
        <v>33</v>
      </c>
      <c r="C2154" s="12">
        <v>141</v>
      </c>
      <c r="D2154" s="12">
        <v>0.70599999999999996</v>
      </c>
      <c r="E2154" s="12">
        <v>0.69599999999999995</v>
      </c>
      <c r="F2154" s="12">
        <v>0.623</v>
      </c>
      <c r="G2154" s="12">
        <v>16565.28</v>
      </c>
      <c r="H2154" s="13">
        <v>8</v>
      </c>
    </row>
    <row r="2155" spans="1:8" x14ac:dyDescent="0.25">
      <c r="A2155" s="8" t="s">
        <v>2142</v>
      </c>
      <c r="B2155" s="9" t="s">
        <v>22</v>
      </c>
      <c r="C2155" s="9">
        <v>315</v>
      </c>
      <c r="D2155" s="9">
        <v>0.68200000000000005</v>
      </c>
      <c r="E2155" s="9">
        <v>0.70299999999999996</v>
      </c>
      <c r="F2155" s="9">
        <v>0.54700000000000004</v>
      </c>
      <c r="G2155" s="9">
        <v>39246.01</v>
      </c>
      <c r="H2155" s="10">
        <v>6</v>
      </c>
    </row>
    <row r="2156" spans="1:8" x14ac:dyDescent="0.25">
      <c r="A2156" s="11" t="s">
        <v>2143</v>
      </c>
      <c r="B2156" s="12" t="s">
        <v>72</v>
      </c>
      <c r="C2156" s="12">
        <v>1057</v>
      </c>
      <c r="D2156" s="12">
        <v>0.68</v>
      </c>
      <c r="E2156" s="12">
        <v>0.625</v>
      </c>
      <c r="F2156" s="12">
        <v>0.61699999999999999</v>
      </c>
      <c r="G2156" s="12">
        <v>13709.32</v>
      </c>
      <c r="H2156" s="13">
        <v>17</v>
      </c>
    </row>
    <row r="2157" spans="1:8" x14ac:dyDescent="0.25">
      <c r="A2157" s="8" t="s">
        <v>2144</v>
      </c>
      <c r="B2157" s="9" t="s">
        <v>22</v>
      </c>
      <c r="C2157" s="9">
        <v>192</v>
      </c>
      <c r="D2157" s="9">
        <v>0.71499999999999997</v>
      </c>
      <c r="E2157" s="9">
        <v>0.68899999999999995</v>
      </c>
      <c r="F2157" s="9">
        <v>0.63100000000000001</v>
      </c>
      <c r="G2157" s="9">
        <v>34073.49</v>
      </c>
      <c r="H2157" s="10">
        <v>4</v>
      </c>
    </row>
    <row r="2158" spans="1:8" x14ac:dyDescent="0.25">
      <c r="A2158" s="11" t="s">
        <v>2145</v>
      </c>
      <c r="B2158" s="12" t="s">
        <v>114</v>
      </c>
      <c r="C2158" s="12">
        <v>2007</v>
      </c>
      <c r="D2158" s="12">
        <v>0.55700000000000005</v>
      </c>
      <c r="E2158" s="12">
        <v>0.60899999999999999</v>
      </c>
      <c r="F2158" s="12">
        <v>0.40400000000000003</v>
      </c>
      <c r="G2158" s="12">
        <v>9688.16</v>
      </c>
      <c r="H2158" s="13">
        <v>28</v>
      </c>
    </row>
    <row r="2159" spans="1:8" x14ac:dyDescent="0.25">
      <c r="A2159" s="8" t="s">
        <v>2146</v>
      </c>
      <c r="B2159" s="9" t="s">
        <v>19</v>
      </c>
      <c r="C2159" s="9">
        <v>1543</v>
      </c>
      <c r="D2159" s="9">
        <v>0.66200000000000003</v>
      </c>
      <c r="E2159" s="9">
        <v>0.60799999999999998</v>
      </c>
      <c r="F2159" s="9">
        <v>0.60399999999999998</v>
      </c>
      <c r="G2159" s="9">
        <v>14297.44</v>
      </c>
      <c r="H2159" s="10">
        <v>14</v>
      </c>
    </row>
    <row r="2160" spans="1:8" x14ac:dyDescent="0.25">
      <c r="A2160" s="11" t="s">
        <v>2147</v>
      </c>
      <c r="B2160" s="12" t="s">
        <v>19</v>
      </c>
      <c r="C2160" s="12">
        <v>1250</v>
      </c>
      <c r="D2160" s="12">
        <v>0.60499999999999998</v>
      </c>
      <c r="E2160" s="12">
        <v>0.56999999999999995</v>
      </c>
      <c r="F2160" s="12">
        <v>0.504</v>
      </c>
      <c r="G2160" s="12">
        <v>8049.85</v>
      </c>
      <c r="H2160" s="13">
        <v>4</v>
      </c>
    </row>
    <row r="2161" spans="1:8" x14ac:dyDescent="0.25">
      <c r="A2161" s="8" t="s">
        <v>2148</v>
      </c>
      <c r="B2161" s="9" t="s">
        <v>16</v>
      </c>
      <c r="C2161" s="9">
        <v>96</v>
      </c>
      <c r="D2161" s="9">
        <v>0.65</v>
      </c>
      <c r="E2161" s="9">
        <v>0.64300000000000002</v>
      </c>
      <c r="F2161" s="9">
        <v>0.52500000000000002</v>
      </c>
      <c r="G2161" s="9">
        <v>11885.31</v>
      </c>
      <c r="H2161" s="10">
        <v>2</v>
      </c>
    </row>
    <row r="2162" spans="1:8" x14ac:dyDescent="0.25">
      <c r="A2162" s="11" t="s">
        <v>2149</v>
      </c>
      <c r="B2162" s="12" t="s">
        <v>24</v>
      </c>
      <c r="C2162" s="12">
        <v>352</v>
      </c>
      <c r="D2162" s="12">
        <v>0.59799999999999998</v>
      </c>
      <c r="E2162" s="12">
        <v>0.59499999999999997</v>
      </c>
      <c r="F2162" s="12">
        <v>0.46899999999999997</v>
      </c>
      <c r="G2162" s="12">
        <v>9412.25</v>
      </c>
      <c r="H2162" s="13">
        <v>18</v>
      </c>
    </row>
    <row r="2163" spans="1:8" x14ac:dyDescent="0.25">
      <c r="A2163" s="8" t="s">
        <v>2150</v>
      </c>
      <c r="B2163" s="9" t="s">
        <v>33</v>
      </c>
      <c r="C2163" s="9">
        <v>309</v>
      </c>
      <c r="D2163" s="9">
        <v>0.70599999999999996</v>
      </c>
      <c r="E2163" s="9">
        <v>0.66700000000000004</v>
      </c>
      <c r="F2163" s="9">
        <v>0.63500000000000001</v>
      </c>
      <c r="G2163" s="9">
        <v>14794.64</v>
      </c>
      <c r="H2163" s="10">
        <v>4</v>
      </c>
    </row>
    <row r="2164" spans="1:8" x14ac:dyDescent="0.25">
      <c r="A2164" s="11" t="s">
        <v>2151</v>
      </c>
      <c r="B2164" s="12" t="s">
        <v>16</v>
      </c>
      <c r="C2164" s="12">
        <v>360</v>
      </c>
      <c r="D2164" s="12">
        <v>0.61399999999999999</v>
      </c>
      <c r="E2164" s="12">
        <v>0.60399999999999998</v>
      </c>
      <c r="F2164" s="12">
        <v>0.47499999999999998</v>
      </c>
      <c r="G2164" s="12">
        <v>9061.7199999999993</v>
      </c>
      <c r="H2164" s="13">
        <v>5</v>
      </c>
    </row>
    <row r="2165" spans="1:8" x14ac:dyDescent="0.25">
      <c r="A2165" s="8" t="s">
        <v>2152</v>
      </c>
      <c r="B2165" s="9" t="s">
        <v>24</v>
      </c>
      <c r="C2165" s="9">
        <v>414</v>
      </c>
      <c r="D2165" s="9">
        <v>0.54600000000000004</v>
      </c>
      <c r="E2165" s="9">
        <v>0.53300000000000003</v>
      </c>
      <c r="F2165" s="9">
        <v>0.43099999999999999</v>
      </c>
      <c r="G2165" s="9">
        <v>6467.97</v>
      </c>
      <c r="H2165" s="10">
        <v>19</v>
      </c>
    </row>
    <row r="2166" spans="1:8" x14ac:dyDescent="0.25">
      <c r="A2166" s="11" t="s">
        <v>2153</v>
      </c>
      <c r="B2166" s="12" t="s">
        <v>39</v>
      </c>
      <c r="C2166" s="12">
        <v>971</v>
      </c>
      <c r="D2166" s="12">
        <v>0.496</v>
      </c>
      <c r="E2166" s="12">
        <v>0.53100000000000003</v>
      </c>
      <c r="F2166" s="12">
        <v>0.317</v>
      </c>
      <c r="G2166" s="12">
        <v>7226.48</v>
      </c>
      <c r="H2166" s="13">
        <v>4</v>
      </c>
    </row>
    <row r="2167" spans="1:8" x14ac:dyDescent="0.25">
      <c r="A2167" s="8" t="s">
        <v>2154</v>
      </c>
      <c r="B2167" s="9" t="s">
        <v>49</v>
      </c>
      <c r="C2167" s="9">
        <v>711</v>
      </c>
      <c r="D2167" s="9">
        <v>0.52300000000000002</v>
      </c>
      <c r="E2167" s="9">
        <v>0.51200000000000001</v>
      </c>
      <c r="F2167" s="9">
        <v>0.35899999999999999</v>
      </c>
      <c r="G2167" s="9">
        <v>9606.44</v>
      </c>
      <c r="H2167" s="10">
        <v>5</v>
      </c>
    </row>
    <row r="2168" spans="1:8" x14ac:dyDescent="0.25">
      <c r="A2168" s="11" t="s">
        <v>2155</v>
      </c>
      <c r="B2168" s="12" t="s">
        <v>7</v>
      </c>
      <c r="C2168" s="12">
        <v>405</v>
      </c>
      <c r="D2168" s="12">
        <v>0.77900000000000003</v>
      </c>
      <c r="E2168" s="12">
        <v>0.76200000000000001</v>
      </c>
      <c r="F2168" s="12">
        <v>0.72299999999999998</v>
      </c>
      <c r="G2168" s="12">
        <v>14610.61</v>
      </c>
      <c r="H2168" s="13">
        <v>14</v>
      </c>
    </row>
    <row r="2169" spans="1:8" x14ac:dyDescent="0.25">
      <c r="A2169" s="8" t="s">
        <v>2156</v>
      </c>
      <c r="B2169" s="9" t="s">
        <v>22</v>
      </c>
      <c r="C2169" s="9">
        <v>191</v>
      </c>
      <c r="D2169" s="9">
        <v>0.7</v>
      </c>
      <c r="E2169" s="9">
        <v>0.67900000000000005</v>
      </c>
      <c r="F2169" s="9">
        <v>0.60099999999999998</v>
      </c>
      <c r="G2169" s="9">
        <v>24623.87</v>
      </c>
      <c r="H2169" s="10">
        <v>1</v>
      </c>
    </row>
    <row r="2170" spans="1:8" x14ac:dyDescent="0.25">
      <c r="A2170" s="11" t="s">
        <v>2157</v>
      </c>
      <c r="B2170" s="12" t="s">
        <v>16</v>
      </c>
      <c r="C2170" s="12">
        <v>151</v>
      </c>
      <c r="D2170" s="12">
        <v>0.74099999999999999</v>
      </c>
      <c r="E2170" s="12">
        <v>0.68899999999999995</v>
      </c>
      <c r="F2170" s="12">
        <v>0.70699999999999996</v>
      </c>
      <c r="G2170" s="12">
        <v>10071.43</v>
      </c>
      <c r="H2170" s="13">
        <v>2</v>
      </c>
    </row>
    <row r="2171" spans="1:8" x14ac:dyDescent="0.25">
      <c r="A2171" s="8" t="s">
        <v>2158</v>
      </c>
      <c r="B2171" s="9" t="s">
        <v>19</v>
      </c>
      <c r="C2171" s="9">
        <v>786</v>
      </c>
      <c r="D2171" s="9">
        <v>0.59699999999999998</v>
      </c>
      <c r="E2171" s="9">
        <v>0.58099999999999996</v>
      </c>
      <c r="F2171" s="9">
        <v>0.52</v>
      </c>
      <c r="G2171" s="9">
        <v>11034.92</v>
      </c>
      <c r="H2171" s="10">
        <v>10</v>
      </c>
    </row>
    <row r="2172" spans="1:8" x14ac:dyDescent="0.25">
      <c r="A2172" s="11" t="s">
        <v>2159</v>
      </c>
      <c r="B2172" s="12" t="s">
        <v>16</v>
      </c>
      <c r="C2172" s="12">
        <v>186</v>
      </c>
      <c r="D2172" s="12">
        <v>0.69599999999999995</v>
      </c>
      <c r="E2172" s="12">
        <v>0.72</v>
      </c>
      <c r="F2172" s="12">
        <v>0.56200000000000006</v>
      </c>
      <c r="G2172" s="12">
        <v>21781.21</v>
      </c>
      <c r="H2172" s="13">
        <v>7</v>
      </c>
    </row>
    <row r="2173" spans="1:8" x14ac:dyDescent="0.25">
      <c r="A2173" s="8" t="s">
        <v>2160</v>
      </c>
      <c r="B2173" s="9" t="s">
        <v>16</v>
      </c>
      <c r="C2173" s="9">
        <v>255</v>
      </c>
      <c r="D2173" s="9">
        <v>0.57799999999999996</v>
      </c>
      <c r="E2173" s="9">
        <v>0.56299999999999994</v>
      </c>
      <c r="F2173" s="9">
        <v>0.44400000000000001</v>
      </c>
      <c r="G2173" s="9">
        <v>9321.52</v>
      </c>
      <c r="H2173" s="10">
        <v>3</v>
      </c>
    </row>
    <row r="2174" spans="1:8" x14ac:dyDescent="0.25">
      <c r="A2174" s="11" t="s">
        <v>2161</v>
      </c>
      <c r="B2174" s="12" t="s">
        <v>22</v>
      </c>
      <c r="C2174" s="12">
        <v>207</v>
      </c>
      <c r="D2174" s="12">
        <v>0.7</v>
      </c>
      <c r="E2174" s="12">
        <v>0.66100000000000003</v>
      </c>
      <c r="F2174" s="12">
        <v>0.622</v>
      </c>
      <c r="G2174" s="12">
        <v>19995.669999999998</v>
      </c>
      <c r="H2174" s="13">
        <v>10</v>
      </c>
    </row>
    <row r="2175" spans="1:8" x14ac:dyDescent="0.25">
      <c r="A2175" s="8" t="s">
        <v>2162</v>
      </c>
      <c r="B2175" s="9" t="s">
        <v>16</v>
      </c>
      <c r="C2175" s="9">
        <v>1240</v>
      </c>
      <c r="D2175" s="9">
        <v>0.66</v>
      </c>
      <c r="E2175" s="9">
        <v>0.61199999999999999</v>
      </c>
      <c r="F2175" s="9">
        <v>0.56799999999999995</v>
      </c>
      <c r="G2175" s="9">
        <v>9295.3799999999992</v>
      </c>
      <c r="H2175" s="10">
        <v>33</v>
      </c>
    </row>
    <row r="2176" spans="1:8" x14ac:dyDescent="0.25">
      <c r="A2176" s="11" t="s">
        <v>2163</v>
      </c>
      <c r="B2176" s="12" t="s">
        <v>16</v>
      </c>
      <c r="C2176" s="12">
        <v>498</v>
      </c>
      <c r="D2176" s="12">
        <v>0.56899999999999995</v>
      </c>
      <c r="E2176" s="12">
        <v>0.55900000000000005</v>
      </c>
      <c r="F2176" s="12">
        <v>0.41899999999999998</v>
      </c>
      <c r="G2176" s="12">
        <v>7421.55</v>
      </c>
      <c r="H2176" s="13">
        <v>15</v>
      </c>
    </row>
    <row r="2177" spans="1:8" x14ac:dyDescent="0.25">
      <c r="A2177" s="8" t="s">
        <v>2164</v>
      </c>
      <c r="B2177" s="9" t="s">
        <v>16</v>
      </c>
      <c r="C2177" s="9">
        <v>197</v>
      </c>
      <c r="D2177" s="9">
        <v>0.63400000000000001</v>
      </c>
      <c r="E2177" s="9">
        <v>0.61699999999999999</v>
      </c>
      <c r="F2177" s="9">
        <v>0.52100000000000002</v>
      </c>
      <c r="G2177" s="9">
        <v>9269.7800000000007</v>
      </c>
      <c r="H2177" s="10">
        <v>0</v>
      </c>
    </row>
    <row r="2178" spans="1:8" x14ac:dyDescent="0.25">
      <c r="A2178" s="11" t="s">
        <v>814</v>
      </c>
      <c r="B2178" s="12" t="s">
        <v>82</v>
      </c>
      <c r="C2178" s="12">
        <v>1074</v>
      </c>
      <c r="D2178" s="12">
        <v>0.61299999999999999</v>
      </c>
      <c r="E2178" s="12">
        <v>0.59199999999999997</v>
      </c>
      <c r="F2178" s="12">
        <v>0.53600000000000003</v>
      </c>
      <c r="G2178" s="12">
        <v>10548.82</v>
      </c>
      <c r="H2178" s="13">
        <v>11</v>
      </c>
    </row>
    <row r="2179" spans="1:8" x14ac:dyDescent="0.25">
      <c r="A2179" s="8" t="s">
        <v>2165</v>
      </c>
      <c r="B2179" s="9" t="s">
        <v>33</v>
      </c>
      <c r="C2179" s="9">
        <v>417</v>
      </c>
      <c r="D2179" s="9">
        <v>0.71099999999999997</v>
      </c>
      <c r="E2179" s="9">
        <v>0.70199999999999996</v>
      </c>
      <c r="F2179" s="9">
        <v>0.61299999999999999</v>
      </c>
      <c r="G2179" s="9">
        <v>18278.93</v>
      </c>
      <c r="H2179" s="10">
        <v>5</v>
      </c>
    </row>
    <row r="2180" spans="1:8" x14ac:dyDescent="0.25">
      <c r="A2180" s="11" t="s">
        <v>2166</v>
      </c>
      <c r="B2180" s="12" t="s">
        <v>49</v>
      </c>
      <c r="C2180" s="12">
        <v>406</v>
      </c>
      <c r="D2180" s="12">
        <v>0.60899999999999999</v>
      </c>
      <c r="E2180" s="12">
        <v>0.56399999999999995</v>
      </c>
      <c r="F2180" s="12">
        <v>0.50700000000000001</v>
      </c>
      <c r="G2180" s="12">
        <v>7839.04</v>
      </c>
      <c r="H2180" s="13">
        <v>0</v>
      </c>
    </row>
    <row r="2181" spans="1:8" x14ac:dyDescent="0.25">
      <c r="A2181" s="8" t="s">
        <v>2167</v>
      </c>
      <c r="B2181" s="9" t="s">
        <v>64</v>
      </c>
      <c r="C2181" s="9">
        <v>1169</v>
      </c>
      <c r="D2181" s="9">
        <v>0.7</v>
      </c>
      <c r="E2181" s="9">
        <v>0.67</v>
      </c>
      <c r="F2181" s="9">
        <v>0.63700000000000001</v>
      </c>
      <c r="G2181" s="9">
        <v>20780.919999999998</v>
      </c>
      <c r="H2181" s="10">
        <v>16</v>
      </c>
    </row>
    <row r="2182" spans="1:8" x14ac:dyDescent="0.25">
      <c r="A2182" s="11" t="s">
        <v>2168</v>
      </c>
      <c r="B2182" s="12" t="s">
        <v>24</v>
      </c>
      <c r="C2182" s="12">
        <v>222</v>
      </c>
      <c r="D2182" s="12">
        <v>0.51300000000000001</v>
      </c>
      <c r="E2182" s="12">
        <v>0.48899999999999999</v>
      </c>
      <c r="F2182" s="12">
        <v>0.35399999999999998</v>
      </c>
      <c r="G2182" s="12">
        <v>5856.58</v>
      </c>
      <c r="H2182" s="13">
        <v>1</v>
      </c>
    </row>
    <row r="2183" spans="1:8" x14ac:dyDescent="0.25">
      <c r="A2183" s="8" t="s">
        <v>2169</v>
      </c>
      <c r="B2183" s="9" t="s">
        <v>22</v>
      </c>
      <c r="C2183" s="9">
        <v>280</v>
      </c>
      <c r="D2183" s="9">
        <v>0.67</v>
      </c>
      <c r="E2183" s="9">
        <v>0.66800000000000004</v>
      </c>
      <c r="F2183" s="9">
        <v>0.56299999999999994</v>
      </c>
      <c r="G2183" s="9">
        <v>16871.099999999999</v>
      </c>
      <c r="H2183" s="10">
        <v>4</v>
      </c>
    </row>
    <row r="2184" spans="1:8" x14ac:dyDescent="0.25">
      <c r="A2184" s="11" t="s">
        <v>2170</v>
      </c>
      <c r="B2184" s="12" t="s">
        <v>94</v>
      </c>
      <c r="C2184" s="12">
        <v>1372</v>
      </c>
      <c r="D2184" s="12">
        <v>0.57399999999999995</v>
      </c>
      <c r="E2184" s="12">
        <v>0.55600000000000005</v>
      </c>
      <c r="F2184" s="12">
        <v>0.443</v>
      </c>
      <c r="G2184" s="12">
        <v>15157.55</v>
      </c>
      <c r="H2184" s="13">
        <v>8</v>
      </c>
    </row>
    <row r="2185" spans="1:8" x14ac:dyDescent="0.25">
      <c r="A2185" s="8" t="s">
        <v>2171</v>
      </c>
      <c r="B2185" s="9" t="s">
        <v>118</v>
      </c>
      <c r="C2185" s="9">
        <v>1397</v>
      </c>
      <c r="D2185" s="9">
        <v>0.56999999999999995</v>
      </c>
      <c r="E2185" s="9">
        <v>0.56599999999999995</v>
      </c>
      <c r="F2185" s="9">
        <v>0.42799999999999999</v>
      </c>
      <c r="G2185" s="9">
        <v>7289.03</v>
      </c>
      <c r="H2185" s="10">
        <v>10</v>
      </c>
    </row>
    <row r="2186" spans="1:8" x14ac:dyDescent="0.25">
      <c r="A2186" s="11" t="s">
        <v>2172</v>
      </c>
      <c r="B2186" s="12" t="s">
        <v>16</v>
      </c>
      <c r="C2186" s="12">
        <v>479</v>
      </c>
      <c r="D2186" s="12">
        <v>0.61</v>
      </c>
      <c r="E2186" s="12">
        <v>0.63500000000000001</v>
      </c>
      <c r="F2186" s="12">
        <v>0.45500000000000002</v>
      </c>
      <c r="G2186" s="12">
        <v>16310.11</v>
      </c>
      <c r="H2186" s="13">
        <v>16</v>
      </c>
    </row>
    <row r="2187" spans="1:8" x14ac:dyDescent="0.25">
      <c r="A2187" s="8" t="s">
        <v>2173</v>
      </c>
      <c r="B2187" s="9" t="s">
        <v>33</v>
      </c>
      <c r="C2187" s="9">
        <v>361</v>
      </c>
      <c r="D2187" s="9">
        <v>0.70599999999999996</v>
      </c>
      <c r="E2187" s="9">
        <v>0.71399999999999997</v>
      </c>
      <c r="F2187" s="9">
        <v>0.59499999999999997</v>
      </c>
      <c r="G2187" s="9">
        <v>28443.11</v>
      </c>
      <c r="H2187" s="10">
        <v>6</v>
      </c>
    </row>
    <row r="2188" spans="1:8" x14ac:dyDescent="0.25">
      <c r="A2188" s="11" t="s">
        <v>2174</v>
      </c>
      <c r="B2188" s="12" t="s">
        <v>49</v>
      </c>
      <c r="C2188" s="12">
        <v>2531</v>
      </c>
      <c r="D2188" s="12">
        <v>0.48299999999999998</v>
      </c>
      <c r="E2188" s="12">
        <v>0.51300000000000001</v>
      </c>
      <c r="F2188" s="12">
        <v>0.28599999999999998</v>
      </c>
      <c r="G2188" s="12">
        <v>11716.45</v>
      </c>
      <c r="H2188" s="13">
        <v>125</v>
      </c>
    </row>
    <row r="2189" spans="1:8" x14ac:dyDescent="0.25">
      <c r="A2189" s="8" t="s">
        <v>2175</v>
      </c>
      <c r="B2189" s="9" t="s">
        <v>111</v>
      </c>
      <c r="C2189" s="9">
        <v>1263</v>
      </c>
      <c r="D2189" s="9">
        <v>0.68</v>
      </c>
      <c r="E2189" s="9">
        <v>0.63400000000000001</v>
      </c>
      <c r="F2189" s="9">
        <v>0.623</v>
      </c>
      <c r="G2189" s="9">
        <v>11712.68</v>
      </c>
      <c r="H2189" s="10">
        <v>7</v>
      </c>
    </row>
    <row r="2190" spans="1:8" x14ac:dyDescent="0.25">
      <c r="A2190" s="11" t="s">
        <v>2176</v>
      </c>
      <c r="B2190" s="12" t="s">
        <v>24</v>
      </c>
      <c r="C2190" s="12">
        <v>347</v>
      </c>
      <c r="D2190" s="12">
        <v>0.56100000000000005</v>
      </c>
      <c r="E2190" s="12">
        <v>0.57899999999999996</v>
      </c>
      <c r="F2190" s="12">
        <v>0.40600000000000003</v>
      </c>
      <c r="G2190" s="12">
        <v>6598.79</v>
      </c>
      <c r="H2190" s="13">
        <v>2</v>
      </c>
    </row>
    <row r="2191" spans="1:8" x14ac:dyDescent="0.25">
      <c r="A2191" s="8" t="s">
        <v>2177</v>
      </c>
      <c r="B2191" s="9" t="s">
        <v>94</v>
      </c>
      <c r="C2191" s="9">
        <v>1869</v>
      </c>
      <c r="D2191" s="9">
        <v>0.56100000000000005</v>
      </c>
      <c r="E2191" s="9">
        <v>0.54500000000000004</v>
      </c>
      <c r="F2191" s="9">
        <v>0.43099999999999999</v>
      </c>
      <c r="G2191" s="9">
        <v>14098.23</v>
      </c>
      <c r="H2191" s="10">
        <v>4</v>
      </c>
    </row>
    <row r="2192" spans="1:8" x14ac:dyDescent="0.25">
      <c r="A2192" s="11" t="s">
        <v>2178</v>
      </c>
      <c r="B2192" s="12" t="s">
        <v>24</v>
      </c>
      <c r="C2192" s="12">
        <v>135</v>
      </c>
      <c r="D2192" s="12">
        <v>0.59099999999999997</v>
      </c>
      <c r="E2192" s="12">
        <v>0.54700000000000004</v>
      </c>
      <c r="F2192" s="12">
        <v>0.48199999999999998</v>
      </c>
      <c r="G2192" s="12">
        <v>9833.8799999999992</v>
      </c>
      <c r="H2192" s="13">
        <v>0</v>
      </c>
    </row>
    <row r="2193" spans="1:8" x14ac:dyDescent="0.25">
      <c r="A2193" s="8" t="s">
        <v>2179</v>
      </c>
      <c r="B2193" s="9" t="s">
        <v>16</v>
      </c>
      <c r="C2193" s="9">
        <v>559</v>
      </c>
      <c r="D2193" s="9">
        <v>0.67400000000000004</v>
      </c>
      <c r="E2193" s="9">
        <v>0.64400000000000002</v>
      </c>
      <c r="F2193" s="9">
        <v>0.59699999999999998</v>
      </c>
      <c r="G2193" s="9">
        <v>14826.73</v>
      </c>
      <c r="H2193" s="10">
        <v>6</v>
      </c>
    </row>
    <row r="2194" spans="1:8" x14ac:dyDescent="0.25">
      <c r="A2194" s="11" t="s">
        <v>2180</v>
      </c>
      <c r="B2194" s="12" t="s">
        <v>24</v>
      </c>
      <c r="C2194" s="12">
        <v>383</v>
      </c>
      <c r="D2194" s="12">
        <v>0.625</v>
      </c>
      <c r="E2194" s="12">
        <v>0.56399999999999995</v>
      </c>
      <c r="F2194" s="12">
        <v>0.55600000000000005</v>
      </c>
      <c r="G2194" s="12">
        <v>9772.3700000000008</v>
      </c>
      <c r="H2194" s="13">
        <v>1</v>
      </c>
    </row>
    <row r="2195" spans="1:8" x14ac:dyDescent="0.25">
      <c r="A2195" s="8" t="s">
        <v>2181</v>
      </c>
      <c r="B2195" s="9" t="s">
        <v>33</v>
      </c>
      <c r="C2195" s="9">
        <v>380</v>
      </c>
      <c r="D2195" s="9">
        <v>0.68</v>
      </c>
      <c r="E2195" s="9">
        <v>0.66500000000000004</v>
      </c>
      <c r="F2195" s="9">
        <v>0.57099999999999995</v>
      </c>
      <c r="G2195" s="9">
        <v>12933.88</v>
      </c>
      <c r="H2195" s="10">
        <v>5</v>
      </c>
    </row>
    <row r="2196" spans="1:8" x14ac:dyDescent="0.25">
      <c r="A2196" s="11" t="s">
        <v>2182</v>
      </c>
      <c r="B2196" s="12" t="s">
        <v>31</v>
      </c>
      <c r="C2196" s="12">
        <v>1172</v>
      </c>
      <c r="D2196" s="12">
        <v>0.60599999999999998</v>
      </c>
      <c r="E2196" s="12">
        <v>0.503</v>
      </c>
      <c r="F2196" s="12">
        <v>0.58199999999999996</v>
      </c>
      <c r="G2196" s="12">
        <v>9917.57</v>
      </c>
      <c r="H2196" s="13">
        <v>9</v>
      </c>
    </row>
    <row r="2197" spans="1:8" x14ac:dyDescent="0.25">
      <c r="A2197" s="8" t="s">
        <v>2183</v>
      </c>
      <c r="B2197" s="9" t="s">
        <v>29</v>
      </c>
      <c r="C2197" s="9">
        <v>229</v>
      </c>
      <c r="D2197" s="9">
        <v>0.71499999999999997</v>
      </c>
      <c r="E2197" s="9">
        <v>0.70299999999999996</v>
      </c>
      <c r="F2197" s="9">
        <v>0.628</v>
      </c>
      <c r="G2197" s="9">
        <v>78374.259999999995</v>
      </c>
      <c r="H2197" s="10">
        <v>0</v>
      </c>
    </row>
    <row r="2198" spans="1:8" x14ac:dyDescent="0.25">
      <c r="A2198" s="11" t="s">
        <v>2184</v>
      </c>
      <c r="B2198" s="12" t="s">
        <v>22</v>
      </c>
      <c r="C2198" s="12">
        <v>168</v>
      </c>
      <c r="D2198" s="12">
        <v>0.71599999999999997</v>
      </c>
      <c r="E2198" s="12">
        <v>0.66900000000000004</v>
      </c>
      <c r="F2198" s="12">
        <v>0.66500000000000004</v>
      </c>
      <c r="G2198" s="12">
        <v>28270.34</v>
      </c>
      <c r="H2198" s="13">
        <v>3</v>
      </c>
    </row>
    <row r="2199" spans="1:8" x14ac:dyDescent="0.25">
      <c r="A2199" s="8" t="s">
        <v>2185</v>
      </c>
      <c r="B2199" s="9" t="s">
        <v>53</v>
      </c>
      <c r="C2199" s="9">
        <v>1241</v>
      </c>
      <c r="D2199" s="9">
        <v>0.66</v>
      </c>
      <c r="E2199" s="9">
        <v>0.66300000000000003</v>
      </c>
      <c r="F2199" s="9">
        <v>0.55700000000000005</v>
      </c>
      <c r="G2199" s="9">
        <v>16593.34</v>
      </c>
      <c r="H2199" s="10">
        <v>8</v>
      </c>
    </row>
    <row r="2200" spans="1:8" x14ac:dyDescent="0.25">
      <c r="A2200" s="11" t="s">
        <v>2186</v>
      </c>
      <c r="B2200" s="12" t="s">
        <v>148</v>
      </c>
      <c r="C2200" s="12">
        <v>552</v>
      </c>
      <c r="D2200" s="12">
        <v>0.60699999999999998</v>
      </c>
      <c r="E2200" s="12">
        <v>0.64500000000000002</v>
      </c>
      <c r="F2200" s="12">
        <v>0.45400000000000001</v>
      </c>
      <c r="G2200" s="12">
        <v>15120.74</v>
      </c>
      <c r="H2200" s="13">
        <v>7</v>
      </c>
    </row>
    <row r="2201" spans="1:8" x14ac:dyDescent="0.25">
      <c r="A2201" s="8" t="s">
        <v>471</v>
      </c>
      <c r="B2201" s="9" t="s">
        <v>94</v>
      </c>
      <c r="C2201" s="9">
        <v>1245</v>
      </c>
      <c r="D2201" s="9">
        <v>0.58599999999999997</v>
      </c>
      <c r="E2201" s="9">
        <v>0.55400000000000005</v>
      </c>
      <c r="F2201" s="9">
        <v>0.47799999999999998</v>
      </c>
      <c r="G2201" s="9">
        <v>9930.24</v>
      </c>
      <c r="H2201" s="10">
        <v>9</v>
      </c>
    </row>
    <row r="2202" spans="1:8" x14ac:dyDescent="0.25">
      <c r="A2202" s="11" t="s">
        <v>2187</v>
      </c>
      <c r="B2202" s="12" t="s">
        <v>16</v>
      </c>
      <c r="C2202" s="12">
        <v>963</v>
      </c>
      <c r="D2202" s="12">
        <v>0.71</v>
      </c>
      <c r="E2202" s="12">
        <v>0.69499999999999995</v>
      </c>
      <c r="F2202" s="12">
        <v>0.60499999999999998</v>
      </c>
      <c r="G2202" s="12">
        <v>17486.73</v>
      </c>
      <c r="H2202" s="13">
        <v>11</v>
      </c>
    </row>
    <row r="2203" spans="1:8" x14ac:dyDescent="0.25">
      <c r="A2203" s="8" t="s">
        <v>2188</v>
      </c>
      <c r="B2203" s="9" t="s">
        <v>33</v>
      </c>
      <c r="C2203" s="9">
        <v>368</v>
      </c>
      <c r="D2203" s="9">
        <v>0.71499999999999997</v>
      </c>
      <c r="E2203" s="9">
        <v>0.72199999999999998</v>
      </c>
      <c r="F2203" s="9">
        <v>0.61199999999999999</v>
      </c>
      <c r="G2203" s="9">
        <v>30023.74</v>
      </c>
      <c r="H2203" s="10">
        <v>13</v>
      </c>
    </row>
    <row r="2204" spans="1:8" x14ac:dyDescent="0.25">
      <c r="A2204" s="11" t="s">
        <v>2189</v>
      </c>
      <c r="B2204" s="12" t="s">
        <v>31</v>
      </c>
      <c r="C2204" s="12">
        <v>1356</v>
      </c>
      <c r="D2204" s="12">
        <v>0.61899999999999999</v>
      </c>
      <c r="E2204" s="12">
        <v>0.57399999999999995</v>
      </c>
      <c r="F2204" s="12">
        <v>0.54800000000000004</v>
      </c>
      <c r="G2204" s="12">
        <v>8541.11</v>
      </c>
      <c r="H2204" s="13">
        <v>15</v>
      </c>
    </row>
    <row r="2205" spans="1:8" x14ac:dyDescent="0.25">
      <c r="A2205" s="8" t="s">
        <v>2190</v>
      </c>
      <c r="B2205" s="9" t="s">
        <v>24</v>
      </c>
      <c r="C2205" s="9">
        <v>352</v>
      </c>
      <c r="D2205" s="9">
        <v>0.59099999999999997</v>
      </c>
      <c r="E2205" s="9">
        <v>0.55300000000000005</v>
      </c>
      <c r="F2205" s="9">
        <v>0.504</v>
      </c>
      <c r="G2205" s="9">
        <v>7983.28</v>
      </c>
      <c r="H2205" s="10">
        <v>2</v>
      </c>
    </row>
    <row r="2206" spans="1:8" x14ac:dyDescent="0.25">
      <c r="A2206" s="11" t="s">
        <v>2191</v>
      </c>
      <c r="B2206" s="12" t="s">
        <v>82</v>
      </c>
      <c r="C2206" s="12">
        <v>1003</v>
      </c>
      <c r="D2206" s="12">
        <v>0.60599999999999998</v>
      </c>
      <c r="E2206" s="12">
        <v>0.6</v>
      </c>
      <c r="F2206" s="12">
        <v>0.51400000000000001</v>
      </c>
      <c r="G2206" s="12">
        <v>9028</v>
      </c>
      <c r="H2206" s="13">
        <v>10</v>
      </c>
    </row>
    <row r="2207" spans="1:8" x14ac:dyDescent="0.25">
      <c r="A2207" s="8" t="s">
        <v>2192</v>
      </c>
      <c r="B2207" s="9" t="s">
        <v>24</v>
      </c>
      <c r="C2207" s="9">
        <v>1113</v>
      </c>
      <c r="D2207" s="9">
        <v>0.58299999999999996</v>
      </c>
      <c r="E2207" s="9">
        <v>0.59399999999999997</v>
      </c>
      <c r="F2207" s="9">
        <v>0.41299999999999998</v>
      </c>
      <c r="G2207" s="9">
        <v>9397.23</v>
      </c>
      <c r="H2207" s="10">
        <v>21</v>
      </c>
    </row>
    <row r="2208" spans="1:8" x14ac:dyDescent="0.25">
      <c r="A2208" s="11" t="s">
        <v>2193</v>
      </c>
      <c r="B2208" s="12" t="s">
        <v>7</v>
      </c>
      <c r="C2208" s="12">
        <v>1139</v>
      </c>
      <c r="D2208" s="12">
        <v>0.71</v>
      </c>
      <c r="E2208" s="12">
        <v>0.71</v>
      </c>
      <c r="F2208" s="12">
        <v>0.64</v>
      </c>
      <c r="G2208" s="12">
        <v>23459.93</v>
      </c>
      <c r="H2208" s="13">
        <v>11</v>
      </c>
    </row>
    <row r="2209" spans="1:8" x14ac:dyDescent="0.25">
      <c r="A2209" s="8" t="s">
        <v>2194</v>
      </c>
      <c r="B2209" s="9" t="s">
        <v>24</v>
      </c>
      <c r="C2209" s="9">
        <v>611</v>
      </c>
      <c r="D2209" s="9">
        <v>0.57899999999999996</v>
      </c>
      <c r="E2209" s="9">
        <v>0.58399999999999996</v>
      </c>
      <c r="F2209" s="9">
        <v>0.44900000000000001</v>
      </c>
      <c r="G2209" s="9">
        <v>44548.73</v>
      </c>
      <c r="H2209" s="10">
        <v>35</v>
      </c>
    </row>
    <row r="2210" spans="1:8" x14ac:dyDescent="0.25">
      <c r="A2210" s="11" t="s">
        <v>2195</v>
      </c>
      <c r="B2210" s="12" t="s">
        <v>94</v>
      </c>
      <c r="C2210" s="12">
        <v>1458</v>
      </c>
      <c r="D2210" s="12">
        <v>0.58599999999999997</v>
      </c>
      <c r="E2210" s="12">
        <v>0.55800000000000005</v>
      </c>
      <c r="F2210" s="12">
        <v>0.498</v>
      </c>
      <c r="G2210" s="12">
        <v>11362.15</v>
      </c>
      <c r="H2210" s="13">
        <v>19</v>
      </c>
    </row>
    <row r="2211" spans="1:8" x14ac:dyDescent="0.25">
      <c r="A2211" s="8" t="s">
        <v>2196</v>
      </c>
      <c r="B2211" s="9" t="s">
        <v>10</v>
      </c>
      <c r="C2211" s="9">
        <v>423</v>
      </c>
      <c r="D2211" s="9">
        <v>0.68500000000000005</v>
      </c>
      <c r="E2211" s="9">
        <v>0.67600000000000005</v>
      </c>
      <c r="F2211" s="9">
        <v>0.60499999999999998</v>
      </c>
      <c r="G2211" s="9">
        <v>42356.06</v>
      </c>
      <c r="H2211" s="10">
        <v>9</v>
      </c>
    </row>
    <row r="2212" spans="1:8" x14ac:dyDescent="0.25">
      <c r="A2212" s="11" t="s">
        <v>2197</v>
      </c>
      <c r="B2212" s="12" t="s">
        <v>16</v>
      </c>
      <c r="C2212" s="12">
        <v>422</v>
      </c>
      <c r="D2212" s="12">
        <v>0.67</v>
      </c>
      <c r="E2212" s="12">
        <v>0.68899999999999995</v>
      </c>
      <c r="F2212" s="12">
        <v>0.50800000000000001</v>
      </c>
      <c r="G2212" s="12">
        <v>13571.47</v>
      </c>
      <c r="H2212" s="13">
        <v>21</v>
      </c>
    </row>
    <row r="2213" spans="1:8" x14ac:dyDescent="0.25">
      <c r="A2213" s="8" t="s">
        <v>2198</v>
      </c>
      <c r="B2213" s="9" t="s">
        <v>53</v>
      </c>
      <c r="C2213" s="9">
        <v>745</v>
      </c>
      <c r="D2213" s="9">
        <v>0.67</v>
      </c>
      <c r="E2213" s="9">
        <v>0.67700000000000005</v>
      </c>
      <c r="F2213" s="9">
        <v>0.52600000000000002</v>
      </c>
      <c r="G2213" s="9">
        <v>18668.919999999998</v>
      </c>
      <c r="H2213" s="10">
        <v>1</v>
      </c>
    </row>
    <row r="2214" spans="1:8" x14ac:dyDescent="0.25">
      <c r="A2214" s="11" t="s">
        <v>2199</v>
      </c>
      <c r="B2214" s="12" t="s">
        <v>16</v>
      </c>
      <c r="C2214" s="12">
        <v>117</v>
      </c>
      <c r="D2214" s="12">
        <v>0.56999999999999995</v>
      </c>
      <c r="E2214" s="12">
        <v>0.58199999999999996</v>
      </c>
      <c r="F2214" s="12">
        <v>0.41699999999999998</v>
      </c>
      <c r="G2214" s="12">
        <v>9511.69</v>
      </c>
      <c r="H2214" s="13">
        <v>6</v>
      </c>
    </row>
    <row r="2215" spans="1:8" x14ac:dyDescent="0.25">
      <c r="A2215" s="8" t="s">
        <v>2200</v>
      </c>
      <c r="B2215" s="9" t="s">
        <v>49</v>
      </c>
      <c r="C2215" s="9">
        <v>1675</v>
      </c>
      <c r="D2215" s="9">
        <v>0.52</v>
      </c>
      <c r="E2215" s="9">
        <v>0.48</v>
      </c>
      <c r="F2215" s="9">
        <v>0.38</v>
      </c>
      <c r="G2215" s="9">
        <v>6993.3</v>
      </c>
      <c r="H2215" s="10">
        <v>0</v>
      </c>
    </row>
    <row r="2216" spans="1:8" x14ac:dyDescent="0.25">
      <c r="A2216" s="11" t="s">
        <v>2201</v>
      </c>
      <c r="B2216" s="12" t="s">
        <v>22</v>
      </c>
      <c r="C2216" s="12">
        <v>310</v>
      </c>
      <c r="D2216" s="12">
        <v>0.73099999999999998</v>
      </c>
      <c r="E2216" s="12">
        <v>0.71299999999999997</v>
      </c>
      <c r="F2216" s="12">
        <v>0.66100000000000003</v>
      </c>
      <c r="G2216" s="12">
        <v>41342.93</v>
      </c>
      <c r="H2216" s="13">
        <v>4</v>
      </c>
    </row>
    <row r="2217" spans="1:8" x14ac:dyDescent="0.25">
      <c r="A2217" s="8" t="s">
        <v>2202</v>
      </c>
      <c r="B2217" s="9" t="s">
        <v>114</v>
      </c>
      <c r="C2217" s="9">
        <v>1233</v>
      </c>
      <c r="D2217" s="9">
        <v>0.60399999999999998</v>
      </c>
      <c r="E2217" s="9">
        <v>0.57899999999999996</v>
      </c>
      <c r="F2217" s="9">
        <v>0.49199999999999999</v>
      </c>
      <c r="G2217" s="9">
        <v>11848.25</v>
      </c>
      <c r="H2217" s="10">
        <v>7</v>
      </c>
    </row>
    <row r="2218" spans="1:8" x14ac:dyDescent="0.25">
      <c r="A2218" s="11" t="s">
        <v>2203</v>
      </c>
      <c r="B2218" s="12" t="s">
        <v>49</v>
      </c>
      <c r="C2218" s="12">
        <v>1602</v>
      </c>
      <c r="D2218" s="12">
        <v>0.61499999999999999</v>
      </c>
      <c r="E2218" s="12">
        <v>0.58299999999999996</v>
      </c>
      <c r="F2218" s="12">
        <v>0.52500000000000002</v>
      </c>
      <c r="G2218" s="12">
        <v>7329.77</v>
      </c>
      <c r="H2218" s="13">
        <v>15</v>
      </c>
    </row>
    <row r="2219" spans="1:8" x14ac:dyDescent="0.25">
      <c r="A2219" s="8" t="s">
        <v>2204</v>
      </c>
      <c r="B2219" s="9" t="s">
        <v>16</v>
      </c>
      <c r="C2219" s="9">
        <v>383</v>
      </c>
      <c r="D2219" s="9">
        <v>0.60899999999999999</v>
      </c>
      <c r="E2219" s="9">
        <v>0.57699999999999996</v>
      </c>
      <c r="F2219" s="9">
        <v>0.48899999999999999</v>
      </c>
      <c r="G2219" s="9">
        <v>6293.2</v>
      </c>
      <c r="H2219" s="10">
        <v>0</v>
      </c>
    </row>
    <row r="2220" spans="1:8" x14ac:dyDescent="0.25">
      <c r="A2220" s="11" t="s">
        <v>2205</v>
      </c>
      <c r="B2220" s="12" t="s">
        <v>16</v>
      </c>
      <c r="C2220" s="12">
        <v>895</v>
      </c>
      <c r="D2220" s="12">
        <v>0.64200000000000002</v>
      </c>
      <c r="E2220" s="12">
        <v>0.57499999999999996</v>
      </c>
      <c r="F2220" s="12">
        <v>0.56999999999999995</v>
      </c>
      <c r="G2220" s="12">
        <v>7776.17</v>
      </c>
      <c r="H2220" s="13">
        <v>26</v>
      </c>
    </row>
    <row r="2221" spans="1:8" x14ac:dyDescent="0.25">
      <c r="A2221" s="8" t="s">
        <v>2206</v>
      </c>
      <c r="B2221" s="9" t="s">
        <v>148</v>
      </c>
      <c r="C2221" s="9">
        <v>1095</v>
      </c>
      <c r="D2221" s="9">
        <v>0.59</v>
      </c>
      <c r="E2221" s="9">
        <v>0.61899999999999999</v>
      </c>
      <c r="F2221" s="9">
        <v>0.42399999999999999</v>
      </c>
      <c r="G2221" s="9">
        <v>14846.72</v>
      </c>
      <c r="H2221" s="10">
        <v>8</v>
      </c>
    </row>
    <row r="2222" spans="1:8" x14ac:dyDescent="0.25">
      <c r="A2222" s="11" t="s">
        <v>2207</v>
      </c>
      <c r="B2222" s="12" t="s">
        <v>16</v>
      </c>
      <c r="C2222" s="12">
        <v>142</v>
      </c>
      <c r="D2222" s="12">
        <v>0.64</v>
      </c>
      <c r="E2222" s="12">
        <v>0.623</v>
      </c>
      <c r="F2222" s="12">
        <v>0.52200000000000002</v>
      </c>
      <c r="G2222" s="12">
        <v>11095.53</v>
      </c>
      <c r="H2222" s="13">
        <v>4</v>
      </c>
    </row>
    <row r="2223" spans="1:8" x14ac:dyDescent="0.25">
      <c r="A2223" s="8" t="s">
        <v>2208</v>
      </c>
      <c r="B2223" s="9" t="s">
        <v>22</v>
      </c>
      <c r="C2223" s="9">
        <v>1348</v>
      </c>
      <c r="D2223" s="9">
        <v>0.63700000000000001</v>
      </c>
      <c r="E2223" s="9">
        <v>0.65400000000000003</v>
      </c>
      <c r="F2223" s="9">
        <v>0.50700000000000001</v>
      </c>
      <c r="G2223" s="9">
        <v>16676.75</v>
      </c>
      <c r="H2223" s="10">
        <v>10</v>
      </c>
    </row>
    <row r="2224" spans="1:8" x14ac:dyDescent="0.25">
      <c r="A2224" s="11" t="s">
        <v>2209</v>
      </c>
      <c r="B2224" s="12" t="s">
        <v>49</v>
      </c>
      <c r="C2224" s="12">
        <v>695</v>
      </c>
      <c r="D2224" s="12">
        <v>0.51900000000000002</v>
      </c>
      <c r="E2224" s="12">
        <v>0.504</v>
      </c>
      <c r="F2224" s="12">
        <v>0.35799999999999998</v>
      </c>
      <c r="G2224" s="12">
        <v>9945.1299999999992</v>
      </c>
      <c r="H2224" s="13">
        <v>0</v>
      </c>
    </row>
    <row r="2225" spans="1:8" x14ac:dyDescent="0.25">
      <c r="A2225" s="8" t="s">
        <v>2210</v>
      </c>
      <c r="B2225" s="9" t="s">
        <v>53</v>
      </c>
      <c r="C2225" s="9">
        <v>954</v>
      </c>
      <c r="D2225" s="9">
        <v>0.69</v>
      </c>
      <c r="E2225" s="9">
        <v>0.746</v>
      </c>
      <c r="F2225" s="9">
        <v>0.55400000000000005</v>
      </c>
      <c r="G2225" s="9">
        <v>70601.27</v>
      </c>
      <c r="H2225" s="10">
        <v>14</v>
      </c>
    </row>
    <row r="2226" spans="1:8" x14ac:dyDescent="0.25">
      <c r="A2226" s="11" t="s">
        <v>2211</v>
      </c>
      <c r="B2226" s="12" t="s">
        <v>7</v>
      </c>
      <c r="C2226" s="12">
        <v>137</v>
      </c>
      <c r="D2226" s="12">
        <v>0.73</v>
      </c>
      <c r="E2226" s="12">
        <v>0.68200000000000005</v>
      </c>
      <c r="F2226" s="12">
        <v>0.69099999999999995</v>
      </c>
      <c r="G2226" s="12">
        <v>13658.49</v>
      </c>
      <c r="H2226" s="13">
        <v>1</v>
      </c>
    </row>
    <row r="2227" spans="1:8" x14ac:dyDescent="0.25">
      <c r="A2227" s="8" t="s">
        <v>2212</v>
      </c>
      <c r="B2227" s="9" t="s">
        <v>24</v>
      </c>
      <c r="C2227" s="9">
        <v>1131</v>
      </c>
      <c r="D2227" s="9">
        <v>0.621</v>
      </c>
      <c r="E2227" s="9">
        <v>0.61599999999999999</v>
      </c>
      <c r="F2227" s="9">
        <v>0.497</v>
      </c>
      <c r="G2227" s="9">
        <v>14230.09</v>
      </c>
      <c r="H2227" s="10">
        <v>8</v>
      </c>
    </row>
    <row r="2228" spans="1:8" x14ac:dyDescent="0.25">
      <c r="A2228" s="11" t="s">
        <v>2213</v>
      </c>
      <c r="B2228" s="12" t="s">
        <v>16</v>
      </c>
      <c r="C2228" s="12">
        <v>1641</v>
      </c>
      <c r="D2228" s="12">
        <v>0.624</v>
      </c>
      <c r="E2228" s="12">
        <v>0.60299999999999998</v>
      </c>
      <c r="F2228" s="12">
        <v>0.52400000000000002</v>
      </c>
      <c r="G2228" s="12">
        <v>15293.33</v>
      </c>
      <c r="H2228" s="13">
        <v>17</v>
      </c>
    </row>
    <row r="2229" spans="1:8" x14ac:dyDescent="0.25">
      <c r="A2229" s="8" t="s">
        <v>2214</v>
      </c>
      <c r="B2229" s="9" t="s">
        <v>49</v>
      </c>
      <c r="C2229" s="9">
        <v>2342</v>
      </c>
      <c r="D2229" s="9">
        <v>0.56399999999999995</v>
      </c>
      <c r="E2229" s="9">
        <v>0.52900000000000003</v>
      </c>
      <c r="F2229" s="9">
        <v>0.436</v>
      </c>
      <c r="G2229" s="9">
        <v>11999.45</v>
      </c>
      <c r="H2229" s="10">
        <v>3</v>
      </c>
    </row>
    <row r="2230" spans="1:8" x14ac:dyDescent="0.25">
      <c r="A2230" s="11" t="s">
        <v>2215</v>
      </c>
      <c r="B2230" s="12" t="s">
        <v>94</v>
      </c>
      <c r="C2230" s="12">
        <v>545</v>
      </c>
      <c r="D2230" s="12">
        <v>0.57499999999999996</v>
      </c>
      <c r="E2230" s="12">
        <v>0.58599999999999997</v>
      </c>
      <c r="F2230" s="12">
        <v>0.45400000000000001</v>
      </c>
      <c r="G2230" s="12">
        <v>14489.98</v>
      </c>
      <c r="H2230" s="13">
        <v>3</v>
      </c>
    </row>
    <row r="2231" spans="1:8" x14ac:dyDescent="0.25">
      <c r="A2231" s="8" t="s">
        <v>2216</v>
      </c>
      <c r="B2231" s="9" t="s">
        <v>39</v>
      </c>
      <c r="C2231" s="9">
        <v>832</v>
      </c>
      <c r="D2231" s="9">
        <v>0.50600000000000001</v>
      </c>
      <c r="E2231" s="9">
        <v>0.51200000000000001</v>
      </c>
      <c r="F2231" s="9">
        <v>0.34599999999999997</v>
      </c>
      <c r="G2231" s="9">
        <v>6557.79</v>
      </c>
      <c r="H2231" s="10">
        <v>1</v>
      </c>
    </row>
    <row r="2232" spans="1:8" x14ac:dyDescent="0.25">
      <c r="A2232" s="11" t="s">
        <v>2217</v>
      </c>
      <c r="B2232" s="12" t="s">
        <v>148</v>
      </c>
      <c r="C2232" s="12">
        <v>568</v>
      </c>
      <c r="D2232" s="12">
        <v>0.65</v>
      </c>
      <c r="E2232" s="12">
        <v>0.64400000000000002</v>
      </c>
      <c r="F2232" s="12">
        <v>0.53700000000000003</v>
      </c>
      <c r="G2232" s="12">
        <v>21385.41</v>
      </c>
      <c r="H2232" s="13">
        <v>5</v>
      </c>
    </row>
    <row r="2233" spans="1:8" x14ac:dyDescent="0.25">
      <c r="A2233" s="8" t="s">
        <v>287</v>
      </c>
      <c r="B2233" s="9" t="s">
        <v>94</v>
      </c>
      <c r="C2233" s="9">
        <v>943</v>
      </c>
      <c r="D2233" s="9">
        <v>0.55000000000000004</v>
      </c>
      <c r="E2233" s="9">
        <v>0.53700000000000003</v>
      </c>
      <c r="F2233" s="9">
        <v>0.432</v>
      </c>
      <c r="G2233" s="9">
        <v>9874.7900000000009</v>
      </c>
      <c r="H2233" s="10">
        <v>7</v>
      </c>
    </row>
    <row r="2234" spans="1:8" x14ac:dyDescent="0.25">
      <c r="A2234" s="11" t="s">
        <v>2218</v>
      </c>
      <c r="B2234" s="12" t="s">
        <v>16</v>
      </c>
      <c r="C2234" s="12">
        <v>107</v>
      </c>
      <c r="D2234" s="12">
        <v>0.7</v>
      </c>
      <c r="E2234" s="12">
        <v>0.68700000000000006</v>
      </c>
      <c r="F2234" s="12">
        <v>0.58799999999999997</v>
      </c>
      <c r="G2234" s="12">
        <v>43314.1</v>
      </c>
      <c r="H2234" s="13">
        <v>3</v>
      </c>
    </row>
    <row r="2235" spans="1:8" x14ac:dyDescent="0.25">
      <c r="A2235" s="8" t="s">
        <v>2219</v>
      </c>
      <c r="B2235" s="9" t="s">
        <v>16</v>
      </c>
      <c r="C2235" s="9">
        <v>288</v>
      </c>
      <c r="D2235" s="9">
        <v>0.64300000000000002</v>
      </c>
      <c r="E2235" s="9">
        <v>0.60499999999999998</v>
      </c>
      <c r="F2235" s="9">
        <v>0.55200000000000005</v>
      </c>
      <c r="G2235" s="9">
        <v>9424.86</v>
      </c>
      <c r="H2235" s="10">
        <v>3</v>
      </c>
    </row>
    <row r="2236" spans="1:8" x14ac:dyDescent="0.25">
      <c r="A2236" s="11" t="s">
        <v>2220</v>
      </c>
      <c r="B2236" s="12" t="s">
        <v>94</v>
      </c>
      <c r="C2236" s="12">
        <v>1290</v>
      </c>
      <c r="D2236" s="12">
        <v>0.53100000000000003</v>
      </c>
      <c r="E2236" s="12">
        <v>0.50900000000000001</v>
      </c>
      <c r="F2236" s="12">
        <v>0.38600000000000001</v>
      </c>
      <c r="G2236" s="12">
        <v>8876.43</v>
      </c>
      <c r="H2236" s="13">
        <v>16</v>
      </c>
    </row>
    <row r="2237" spans="1:8" x14ac:dyDescent="0.25">
      <c r="A2237" s="8" t="s">
        <v>2221</v>
      </c>
      <c r="B2237" s="9" t="s">
        <v>16</v>
      </c>
      <c r="C2237" s="9">
        <v>755</v>
      </c>
      <c r="D2237" s="9">
        <v>0.66</v>
      </c>
      <c r="E2237" s="9">
        <v>0.60699999999999998</v>
      </c>
      <c r="F2237" s="9">
        <v>0.56999999999999995</v>
      </c>
      <c r="G2237" s="9">
        <v>11200.04</v>
      </c>
      <c r="H2237" s="10">
        <v>17</v>
      </c>
    </row>
    <row r="2238" spans="1:8" x14ac:dyDescent="0.25">
      <c r="A2238" s="11" t="s">
        <v>2222</v>
      </c>
      <c r="B2238" s="12" t="s">
        <v>49</v>
      </c>
      <c r="C2238" s="12">
        <v>1857</v>
      </c>
      <c r="D2238" s="12">
        <v>0.52800000000000002</v>
      </c>
      <c r="E2238" s="12">
        <v>0.54300000000000004</v>
      </c>
      <c r="F2238" s="12">
        <v>0.36399999999999999</v>
      </c>
      <c r="G2238" s="12">
        <v>9860.2099999999991</v>
      </c>
      <c r="H2238" s="13">
        <v>32</v>
      </c>
    </row>
    <row r="2239" spans="1:8" x14ac:dyDescent="0.25">
      <c r="A2239" s="8" t="s">
        <v>2223</v>
      </c>
      <c r="B2239" s="9" t="s">
        <v>87</v>
      </c>
      <c r="C2239" s="9">
        <v>333</v>
      </c>
      <c r="D2239" s="9">
        <v>0.55700000000000005</v>
      </c>
      <c r="E2239" s="9">
        <v>0.48599999999999999</v>
      </c>
      <c r="F2239" s="9">
        <v>0.47199999999999998</v>
      </c>
      <c r="G2239" s="9">
        <v>7665.58</v>
      </c>
      <c r="H2239" s="10">
        <v>0</v>
      </c>
    </row>
    <row r="2240" spans="1:8" x14ac:dyDescent="0.25">
      <c r="A2240" s="11" t="s">
        <v>2224</v>
      </c>
      <c r="B2240" s="12" t="s">
        <v>275</v>
      </c>
      <c r="C2240" s="12">
        <v>1020</v>
      </c>
      <c r="D2240" s="12">
        <v>0.61399999999999999</v>
      </c>
      <c r="E2240" s="12">
        <v>0.61899999999999999</v>
      </c>
      <c r="F2240" s="12">
        <v>0.48499999999999999</v>
      </c>
      <c r="G2240" s="12">
        <v>16728.68</v>
      </c>
      <c r="H2240" s="13">
        <v>13</v>
      </c>
    </row>
    <row r="2241" spans="1:8" x14ac:dyDescent="0.25">
      <c r="A2241" s="8" t="s">
        <v>2225</v>
      </c>
      <c r="B2241" s="9" t="s">
        <v>39</v>
      </c>
      <c r="C2241" s="9">
        <v>834</v>
      </c>
      <c r="D2241" s="9">
        <v>0.48099999999999998</v>
      </c>
      <c r="E2241" s="9">
        <v>0.47599999999999998</v>
      </c>
      <c r="F2241" s="9">
        <v>0.30199999999999999</v>
      </c>
      <c r="G2241" s="9">
        <v>4533.95</v>
      </c>
      <c r="H2241" s="10">
        <v>11</v>
      </c>
    </row>
    <row r="2242" spans="1:8" x14ac:dyDescent="0.25">
      <c r="A2242" s="11" t="s">
        <v>2226</v>
      </c>
      <c r="B2242" s="12" t="s">
        <v>118</v>
      </c>
      <c r="C2242" s="12">
        <v>1302</v>
      </c>
      <c r="D2242" s="12">
        <v>0.57999999999999996</v>
      </c>
      <c r="E2242" s="12">
        <v>0.54200000000000004</v>
      </c>
      <c r="F2242" s="12">
        <v>0.45300000000000001</v>
      </c>
      <c r="G2242" s="12">
        <v>7428.39</v>
      </c>
      <c r="H2242" s="13">
        <v>18</v>
      </c>
    </row>
    <row r="2243" spans="1:8" x14ac:dyDescent="0.25">
      <c r="A2243" s="8" t="s">
        <v>2227</v>
      </c>
      <c r="B2243" s="9" t="s">
        <v>87</v>
      </c>
      <c r="C2243" s="9">
        <v>932</v>
      </c>
      <c r="D2243" s="9">
        <v>0.52100000000000002</v>
      </c>
      <c r="E2243" s="9">
        <v>0.497</v>
      </c>
      <c r="F2243" s="9">
        <v>0.40200000000000002</v>
      </c>
      <c r="G2243" s="9">
        <v>5672.48</v>
      </c>
      <c r="H2243" s="10">
        <v>2</v>
      </c>
    </row>
    <row r="2244" spans="1:8" x14ac:dyDescent="0.25">
      <c r="A2244" s="11" t="s">
        <v>2228</v>
      </c>
      <c r="B2244" s="12" t="s">
        <v>59</v>
      </c>
      <c r="C2244" s="12">
        <v>335</v>
      </c>
      <c r="D2244" s="12">
        <v>0.69</v>
      </c>
      <c r="E2244" s="12">
        <v>0.70199999999999996</v>
      </c>
      <c r="F2244" s="12">
        <v>0.59499999999999997</v>
      </c>
      <c r="G2244" s="12">
        <v>30017.15</v>
      </c>
      <c r="H2244" s="13">
        <v>10</v>
      </c>
    </row>
    <row r="2245" spans="1:8" x14ac:dyDescent="0.25">
      <c r="A2245" s="8" t="s">
        <v>2229</v>
      </c>
      <c r="B2245" s="9" t="s">
        <v>49</v>
      </c>
      <c r="C2245" s="9">
        <v>1726</v>
      </c>
      <c r="D2245" s="9">
        <v>0.51500000000000001</v>
      </c>
      <c r="E2245" s="9">
        <v>0.48199999999999998</v>
      </c>
      <c r="F2245" s="9">
        <v>0.36599999999999999</v>
      </c>
      <c r="G2245" s="9">
        <v>11170.38</v>
      </c>
      <c r="H2245" s="10">
        <v>24</v>
      </c>
    </row>
    <row r="2246" spans="1:8" x14ac:dyDescent="0.25">
      <c r="A2246" s="11" t="s">
        <v>2230</v>
      </c>
      <c r="B2246" s="12" t="s">
        <v>118</v>
      </c>
      <c r="C2246" s="12">
        <v>1111</v>
      </c>
      <c r="D2246" s="12">
        <v>0.59599999999999997</v>
      </c>
      <c r="E2246" s="12">
        <v>0.57499999999999996</v>
      </c>
      <c r="F2246" s="12">
        <v>0.47799999999999998</v>
      </c>
      <c r="G2246" s="12">
        <v>8418.81</v>
      </c>
      <c r="H2246" s="13">
        <v>12</v>
      </c>
    </row>
    <row r="2247" spans="1:8" x14ac:dyDescent="0.25">
      <c r="A2247" s="8" t="s">
        <v>2231</v>
      </c>
      <c r="B2247" s="9" t="s">
        <v>19</v>
      </c>
      <c r="C2247" s="9">
        <v>1276</v>
      </c>
      <c r="D2247" s="9">
        <v>0.61299999999999999</v>
      </c>
      <c r="E2247" s="9">
        <v>0.60099999999999998</v>
      </c>
      <c r="F2247" s="9">
        <v>0.51</v>
      </c>
      <c r="G2247" s="9">
        <v>8002.14</v>
      </c>
      <c r="H2247" s="10">
        <v>8</v>
      </c>
    </row>
    <row r="2248" spans="1:8" x14ac:dyDescent="0.25">
      <c r="A2248" s="11" t="s">
        <v>2232</v>
      </c>
      <c r="B2248" s="12" t="s">
        <v>49</v>
      </c>
      <c r="C2248" s="12">
        <v>2099</v>
      </c>
      <c r="D2248" s="12">
        <v>0.54700000000000004</v>
      </c>
      <c r="E2248" s="12">
        <v>0.51400000000000001</v>
      </c>
      <c r="F2248" s="12">
        <v>0.41299999999999998</v>
      </c>
      <c r="G2248" s="12">
        <v>6054.45</v>
      </c>
      <c r="H2248" s="13">
        <v>2</v>
      </c>
    </row>
    <row r="2249" spans="1:8" x14ac:dyDescent="0.25">
      <c r="A2249" s="8" t="s">
        <v>2233</v>
      </c>
      <c r="B2249" s="9" t="s">
        <v>16</v>
      </c>
      <c r="C2249" s="9">
        <v>597</v>
      </c>
      <c r="D2249" s="9">
        <v>0.59399999999999997</v>
      </c>
      <c r="E2249" s="9">
        <v>0.54600000000000004</v>
      </c>
      <c r="F2249" s="9">
        <v>0.47699999999999998</v>
      </c>
      <c r="G2249" s="9">
        <v>7397.55</v>
      </c>
      <c r="H2249" s="10">
        <v>17</v>
      </c>
    </row>
    <row r="2250" spans="1:8" x14ac:dyDescent="0.25">
      <c r="A2250" s="11" t="s">
        <v>1389</v>
      </c>
      <c r="B2250" s="12" t="s">
        <v>82</v>
      </c>
      <c r="C2250" s="12">
        <v>600</v>
      </c>
      <c r="D2250" s="12">
        <v>0.56999999999999995</v>
      </c>
      <c r="E2250" s="12">
        <v>0.54900000000000004</v>
      </c>
      <c r="F2250" s="12">
        <v>0.439</v>
      </c>
      <c r="G2250" s="12">
        <v>7653.89</v>
      </c>
      <c r="H2250" s="13">
        <v>5</v>
      </c>
    </row>
    <row r="2251" spans="1:8" x14ac:dyDescent="0.25">
      <c r="A2251" s="8" t="s">
        <v>2234</v>
      </c>
      <c r="B2251" s="9" t="s">
        <v>16</v>
      </c>
      <c r="C2251" s="9">
        <v>246</v>
      </c>
      <c r="D2251" s="9">
        <v>0.70099999999999996</v>
      </c>
      <c r="E2251" s="9">
        <v>0.68400000000000005</v>
      </c>
      <c r="F2251" s="9">
        <v>0.59799999999999998</v>
      </c>
      <c r="G2251" s="9">
        <v>11335.54</v>
      </c>
      <c r="H2251" s="10">
        <v>3</v>
      </c>
    </row>
    <row r="2252" spans="1:8" x14ac:dyDescent="0.25">
      <c r="A2252" s="11" t="s">
        <v>2235</v>
      </c>
      <c r="B2252" s="12" t="s">
        <v>94</v>
      </c>
      <c r="C2252" s="12">
        <v>3491</v>
      </c>
      <c r="D2252" s="12">
        <v>0.626</v>
      </c>
      <c r="E2252" s="12">
        <v>0.59099999999999997</v>
      </c>
      <c r="F2252" s="12">
        <v>0.54100000000000004</v>
      </c>
      <c r="G2252" s="12">
        <v>27183.71</v>
      </c>
      <c r="H2252" s="13">
        <v>25</v>
      </c>
    </row>
    <row r="2253" spans="1:8" x14ac:dyDescent="0.25">
      <c r="A2253" s="8" t="s">
        <v>2236</v>
      </c>
      <c r="B2253" s="9" t="s">
        <v>19</v>
      </c>
      <c r="C2253" s="9">
        <v>1425</v>
      </c>
      <c r="D2253" s="9">
        <v>0.59399999999999997</v>
      </c>
      <c r="E2253" s="9">
        <v>0.60699999999999998</v>
      </c>
      <c r="F2253" s="9">
        <v>0.48899999999999999</v>
      </c>
      <c r="G2253" s="9">
        <v>9983.73</v>
      </c>
      <c r="H2253" s="10">
        <v>28</v>
      </c>
    </row>
    <row r="2254" spans="1:8" x14ac:dyDescent="0.25">
      <c r="A2254" s="11" t="s">
        <v>2237</v>
      </c>
      <c r="B2254" s="12" t="s">
        <v>49</v>
      </c>
      <c r="C2254" s="12">
        <v>1743</v>
      </c>
      <c r="D2254" s="12">
        <v>0.59</v>
      </c>
      <c r="E2254" s="12">
        <v>0.54700000000000004</v>
      </c>
      <c r="F2254" s="12">
        <v>0.501</v>
      </c>
      <c r="G2254" s="12">
        <v>17038.21</v>
      </c>
      <c r="H2254" s="13">
        <v>11</v>
      </c>
    </row>
    <row r="2255" spans="1:8" x14ac:dyDescent="0.25">
      <c r="A2255" s="8" t="s">
        <v>2238</v>
      </c>
      <c r="B2255" s="9" t="s">
        <v>19</v>
      </c>
      <c r="C2255" s="9">
        <v>1550</v>
      </c>
      <c r="D2255" s="9">
        <v>0.52700000000000002</v>
      </c>
      <c r="E2255" s="9">
        <v>0.497</v>
      </c>
      <c r="F2255" s="9">
        <v>0.39500000000000002</v>
      </c>
      <c r="G2255" s="9">
        <v>6528.24</v>
      </c>
      <c r="H2255" s="10">
        <v>5</v>
      </c>
    </row>
    <row r="2256" spans="1:8" x14ac:dyDescent="0.25">
      <c r="A2256" s="11" t="s">
        <v>2239</v>
      </c>
      <c r="B2256" s="12" t="s">
        <v>22</v>
      </c>
      <c r="C2256" s="12">
        <v>209</v>
      </c>
      <c r="D2256" s="12">
        <v>0.72299999999999998</v>
      </c>
      <c r="E2256" s="12">
        <v>0.69899999999999995</v>
      </c>
      <c r="F2256" s="12">
        <v>0.65700000000000003</v>
      </c>
      <c r="G2256" s="12">
        <v>58039.48</v>
      </c>
      <c r="H2256" s="13">
        <v>3</v>
      </c>
    </row>
    <row r="2257" spans="1:8" x14ac:dyDescent="0.25">
      <c r="A2257" s="8" t="s">
        <v>2240</v>
      </c>
      <c r="B2257" s="9" t="s">
        <v>14</v>
      </c>
      <c r="C2257" s="9">
        <v>1541</v>
      </c>
      <c r="D2257" s="9">
        <v>0.747</v>
      </c>
      <c r="E2257" s="9">
        <v>0.72599999999999998</v>
      </c>
      <c r="F2257" s="9">
        <v>0.65900000000000003</v>
      </c>
      <c r="G2257" s="9">
        <v>29205.05</v>
      </c>
      <c r="H2257" s="10">
        <v>27</v>
      </c>
    </row>
    <row r="2258" spans="1:8" x14ac:dyDescent="0.25">
      <c r="A2258" s="11" t="s">
        <v>2241</v>
      </c>
      <c r="B2258" s="12" t="s">
        <v>94</v>
      </c>
      <c r="C2258" s="12">
        <v>806</v>
      </c>
      <c r="D2258" s="12">
        <v>0.59399999999999997</v>
      </c>
      <c r="E2258" s="12">
        <v>0.56299999999999994</v>
      </c>
      <c r="F2258" s="12">
        <v>0.496</v>
      </c>
      <c r="G2258" s="12">
        <v>8803.02</v>
      </c>
      <c r="H2258" s="13">
        <v>25</v>
      </c>
    </row>
    <row r="2259" spans="1:8" x14ac:dyDescent="0.25">
      <c r="A2259" s="8" t="s">
        <v>2242</v>
      </c>
      <c r="B2259" s="9" t="s">
        <v>33</v>
      </c>
      <c r="C2259" s="9">
        <v>480</v>
      </c>
      <c r="D2259" s="9">
        <v>0.71</v>
      </c>
      <c r="E2259" s="9">
        <v>0.75</v>
      </c>
      <c r="F2259" s="9">
        <v>0.56899999999999995</v>
      </c>
      <c r="G2259" s="9">
        <v>21782.23</v>
      </c>
      <c r="H2259" s="10">
        <v>7</v>
      </c>
    </row>
    <row r="2260" spans="1:8" x14ac:dyDescent="0.25">
      <c r="A2260" s="11" t="s">
        <v>2243</v>
      </c>
      <c r="B2260" s="12" t="s">
        <v>148</v>
      </c>
      <c r="C2260" s="12">
        <v>177</v>
      </c>
      <c r="D2260" s="12">
        <v>0.625</v>
      </c>
      <c r="E2260" s="12">
        <v>0.66400000000000003</v>
      </c>
      <c r="F2260" s="12">
        <v>0.45700000000000002</v>
      </c>
      <c r="G2260" s="12">
        <v>13957.19</v>
      </c>
      <c r="H2260" s="13">
        <v>8</v>
      </c>
    </row>
    <row r="2261" spans="1:8" x14ac:dyDescent="0.25">
      <c r="A2261" s="8" t="s">
        <v>2244</v>
      </c>
      <c r="B2261" s="9" t="s">
        <v>16</v>
      </c>
      <c r="C2261" s="9">
        <v>112</v>
      </c>
      <c r="D2261" s="9">
        <v>0.68</v>
      </c>
      <c r="E2261" s="9">
        <v>0.69099999999999995</v>
      </c>
      <c r="F2261" s="9">
        <v>0.52500000000000002</v>
      </c>
      <c r="G2261" s="9">
        <v>20858.97</v>
      </c>
      <c r="H2261" s="10">
        <v>1</v>
      </c>
    </row>
    <row r="2262" spans="1:8" x14ac:dyDescent="0.25">
      <c r="A2262" s="11" t="s">
        <v>2245</v>
      </c>
      <c r="B2262" s="12" t="s">
        <v>7</v>
      </c>
      <c r="C2262" s="12">
        <v>506</v>
      </c>
      <c r="D2262" s="12">
        <v>0.69</v>
      </c>
      <c r="E2262" s="12">
        <v>0.69699999999999995</v>
      </c>
      <c r="F2262" s="12">
        <v>0.57199999999999995</v>
      </c>
      <c r="G2262" s="12">
        <v>10651.27</v>
      </c>
      <c r="H2262" s="13">
        <v>3</v>
      </c>
    </row>
    <row r="2263" spans="1:8" x14ac:dyDescent="0.25">
      <c r="A2263" s="8" t="s">
        <v>2246</v>
      </c>
      <c r="B2263" s="9" t="s">
        <v>22</v>
      </c>
      <c r="C2263" s="9">
        <v>252</v>
      </c>
      <c r="D2263" s="9">
        <v>0.67</v>
      </c>
      <c r="E2263" s="9">
        <v>0.67600000000000005</v>
      </c>
      <c r="F2263" s="9">
        <v>0.54400000000000004</v>
      </c>
      <c r="G2263" s="9">
        <v>28166.74</v>
      </c>
      <c r="H2263" s="10">
        <v>6</v>
      </c>
    </row>
    <row r="2264" spans="1:8" x14ac:dyDescent="0.25">
      <c r="A2264" s="11" t="s">
        <v>2247</v>
      </c>
      <c r="B2264" s="12" t="s">
        <v>39</v>
      </c>
      <c r="C2264" s="12">
        <v>628</v>
      </c>
      <c r="D2264" s="12">
        <v>0.59599999999999997</v>
      </c>
      <c r="E2264" s="12">
        <v>0.55600000000000005</v>
      </c>
      <c r="F2264" s="12">
        <v>0.51</v>
      </c>
      <c r="G2264" s="12">
        <v>8518.3700000000008</v>
      </c>
      <c r="H2264" s="13">
        <v>2</v>
      </c>
    </row>
    <row r="2265" spans="1:8" x14ac:dyDescent="0.25">
      <c r="A2265" s="8" t="s">
        <v>2248</v>
      </c>
      <c r="B2265" s="9" t="s">
        <v>16</v>
      </c>
      <c r="C2265" s="9">
        <v>176</v>
      </c>
      <c r="D2265" s="9">
        <v>0.628</v>
      </c>
      <c r="E2265" s="9">
        <v>0.61699999999999999</v>
      </c>
      <c r="F2265" s="9">
        <v>0.49299999999999999</v>
      </c>
      <c r="G2265" s="9">
        <v>11566.8</v>
      </c>
      <c r="H2265" s="10">
        <v>8</v>
      </c>
    </row>
    <row r="2266" spans="1:8" x14ac:dyDescent="0.25">
      <c r="A2266" s="11" t="s">
        <v>2249</v>
      </c>
      <c r="B2266" s="12" t="s">
        <v>33</v>
      </c>
      <c r="C2266" s="12">
        <v>401</v>
      </c>
      <c r="D2266" s="12">
        <v>0.59699999999999998</v>
      </c>
      <c r="E2266" s="12">
        <v>0.57599999999999996</v>
      </c>
      <c r="F2266" s="12">
        <v>0.44500000000000001</v>
      </c>
      <c r="G2266" s="12">
        <v>11816.12</v>
      </c>
      <c r="H2266" s="13">
        <v>10</v>
      </c>
    </row>
    <row r="2267" spans="1:8" x14ac:dyDescent="0.25">
      <c r="A2267" s="8" t="s">
        <v>2250</v>
      </c>
      <c r="B2267" s="9" t="s">
        <v>94</v>
      </c>
      <c r="C2267" s="9">
        <v>3052</v>
      </c>
      <c r="D2267" s="9">
        <v>0.64200000000000002</v>
      </c>
      <c r="E2267" s="9">
        <v>0.64100000000000001</v>
      </c>
      <c r="F2267" s="9">
        <v>0.52</v>
      </c>
      <c r="G2267" s="9">
        <v>31655.89</v>
      </c>
      <c r="H2267" s="10">
        <v>10</v>
      </c>
    </row>
    <row r="2268" spans="1:8" x14ac:dyDescent="0.25">
      <c r="A2268" s="11" t="s">
        <v>2251</v>
      </c>
      <c r="B2268" s="12" t="s">
        <v>16</v>
      </c>
      <c r="C2268" s="12">
        <v>252</v>
      </c>
      <c r="D2268" s="12">
        <v>0.72299999999999998</v>
      </c>
      <c r="E2268" s="12">
        <v>0.748</v>
      </c>
      <c r="F2268" s="12">
        <v>0.58799999999999997</v>
      </c>
      <c r="G2268" s="12">
        <v>43359.63</v>
      </c>
      <c r="H2268" s="13">
        <v>1</v>
      </c>
    </row>
    <row r="2269" spans="1:8" x14ac:dyDescent="0.25">
      <c r="A2269" s="8" t="s">
        <v>2252</v>
      </c>
      <c r="B2269" s="9" t="s">
        <v>114</v>
      </c>
      <c r="C2269" s="9">
        <v>1025</v>
      </c>
      <c r="D2269" s="9">
        <v>0.61499999999999999</v>
      </c>
      <c r="E2269" s="9">
        <v>0.59599999999999997</v>
      </c>
      <c r="F2269" s="9">
        <v>0.51</v>
      </c>
      <c r="G2269" s="9">
        <v>9252.19</v>
      </c>
      <c r="H2269" s="10">
        <v>21</v>
      </c>
    </row>
    <row r="2270" spans="1:8" x14ac:dyDescent="0.25">
      <c r="A2270" s="11" t="s">
        <v>705</v>
      </c>
      <c r="B2270" s="12" t="s">
        <v>14</v>
      </c>
      <c r="C2270" s="12">
        <v>883</v>
      </c>
      <c r="D2270" s="12">
        <v>0.77700000000000002</v>
      </c>
      <c r="E2270" s="12">
        <v>0.77600000000000002</v>
      </c>
      <c r="F2270" s="12">
        <v>0.70499999999999996</v>
      </c>
      <c r="G2270" s="12">
        <v>34589.72</v>
      </c>
      <c r="H2270" s="13">
        <v>31</v>
      </c>
    </row>
    <row r="2271" spans="1:8" x14ac:dyDescent="0.25">
      <c r="A2271" s="8" t="s">
        <v>2253</v>
      </c>
      <c r="B2271" s="9" t="s">
        <v>16</v>
      </c>
      <c r="C2271" s="9">
        <v>56</v>
      </c>
      <c r="D2271" s="9">
        <v>0.72</v>
      </c>
      <c r="E2271" s="9">
        <v>0.7</v>
      </c>
      <c r="F2271" s="9">
        <v>0.61</v>
      </c>
      <c r="G2271" s="9">
        <v>16451.330000000002</v>
      </c>
      <c r="H2271" s="10">
        <v>1</v>
      </c>
    </row>
    <row r="2272" spans="1:8" x14ac:dyDescent="0.25">
      <c r="A2272" s="11" t="s">
        <v>2254</v>
      </c>
      <c r="B2272" s="12" t="s">
        <v>210</v>
      </c>
      <c r="C2272" s="12">
        <v>746</v>
      </c>
      <c r="D2272" s="12">
        <v>0.59</v>
      </c>
      <c r="E2272" s="12">
        <v>0.60899999999999999</v>
      </c>
      <c r="F2272" s="12">
        <v>0.44900000000000001</v>
      </c>
      <c r="G2272" s="12">
        <v>11601.08</v>
      </c>
      <c r="H2272" s="13">
        <v>22</v>
      </c>
    </row>
    <row r="2273" spans="1:8" x14ac:dyDescent="0.25">
      <c r="A2273" s="8" t="s">
        <v>2255</v>
      </c>
      <c r="B2273" s="9" t="s">
        <v>22</v>
      </c>
      <c r="C2273" s="9">
        <v>280</v>
      </c>
      <c r="D2273" s="9">
        <v>0.71099999999999997</v>
      </c>
      <c r="E2273" s="9">
        <v>0.71399999999999997</v>
      </c>
      <c r="F2273" s="9">
        <v>0.60799999999999998</v>
      </c>
      <c r="G2273" s="9">
        <v>30479.97</v>
      </c>
      <c r="H2273" s="10">
        <v>26</v>
      </c>
    </row>
    <row r="2274" spans="1:8" x14ac:dyDescent="0.25">
      <c r="A2274" s="11" t="s">
        <v>2256</v>
      </c>
      <c r="B2274" s="12" t="s">
        <v>24</v>
      </c>
      <c r="C2274" s="12">
        <v>680</v>
      </c>
      <c r="D2274" s="12">
        <v>0.57499999999999996</v>
      </c>
      <c r="E2274" s="12">
        <v>0.56599999999999995</v>
      </c>
      <c r="F2274" s="12">
        <v>0.46899999999999997</v>
      </c>
      <c r="G2274" s="12">
        <v>11036.96</v>
      </c>
      <c r="H2274" s="13">
        <v>16</v>
      </c>
    </row>
    <row r="2275" spans="1:8" x14ac:dyDescent="0.25">
      <c r="A2275" s="8" t="s">
        <v>2257</v>
      </c>
      <c r="B2275" s="9" t="s">
        <v>24</v>
      </c>
      <c r="C2275" s="9">
        <v>443</v>
      </c>
      <c r="D2275" s="9">
        <v>0.55700000000000005</v>
      </c>
      <c r="E2275" s="9">
        <v>0.54800000000000004</v>
      </c>
      <c r="F2275" s="9">
        <v>0.43099999999999999</v>
      </c>
      <c r="G2275" s="9">
        <v>6971.66</v>
      </c>
      <c r="H2275" s="10">
        <v>2</v>
      </c>
    </row>
    <row r="2276" spans="1:8" x14ac:dyDescent="0.25">
      <c r="A2276" s="11" t="s">
        <v>2258</v>
      </c>
      <c r="B2276" s="12" t="s">
        <v>14</v>
      </c>
      <c r="C2276" s="12">
        <v>923</v>
      </c>
      <c r="D2276" s="12">
        <v>0.71</v>
      </c>
      <c r="E2276" s="12">
        <v>0.72099999999999997</v>
      </c>
      <c r="F2276" s="12">
        <v>0.59599999999999997</v>
      </c>
      <c r="G2276" s="12">
        <v>48195.3</v>
      </c>
      <c r="H2276" s="13">
        <v>27</v>
      </c>
    </row>
    <row r="2277" spans="1:8" x14ac:dyDescent="0.25">
      <c r="A2277" s="8" t="s">
        <v>2259</v>
      </c>
      <c r="B2277" s="9" t="s">
        <v>22</v>
      </c>
      <c r="C2277" s="9">
        <v>371</v>
      </c>
      <c r="D2277" s="9">
        <v>0.64</v>
      </c>
      <c r="E2277" s="9">
        <v>0.67900000000000005</v>
      </c>
      <c r="F2277" s="9">
        <v>0.47299999999999998</v>
      </c>
      <c r="G2277" s="9">
        <v>15866.17</v>
      </c>
      <c r="H2277" s="10">
        <v>9</v>
      </c>
    </row>
    <row r="2278" spans="1:8" x14ac:dyDescent="0.25">
      <c r="A2278" s="11" t="s">
        <v>2260</v>
      </c>
      <c r="B2278" s="12" t="s">
        <v>16</v>
      </c>
      <c r="C2278" s="12">
        <v>190</v>
      </c>
      <c r="D2278" s="12">
        <v>0.61599999999999999</v>
      </c>
      <c r="E2278" s="12">
        <v>0.59</v>
      </c>
      <c r="F2278" s="12">
        <v>0.52400000000000002</v>
      </c>
      <c r="G2278" s="12">
        <v>9328.5499999999993</v>
      </c>
      <c r="H2278" s="13">
        <v>2</v>
      </c>
    </row>
    <row r="2279" spans="1:8" x14ac:dyDescent="0.25">
      <c r="A2279" s="8" t="s">
        <v>2261</v>
      </c>
      <c r="B2279" s="9" t="s">
        <v>24</v>
      </c>
      <c r="C2279" s="9">
        <v>291</v>
      </c>
      <c r="D2279" s="9">
        <v>0.61</v>
      </c>
      <c r="E2279" s="9">
        <v>0.57299999999999995</v>
      </c>
      <c r="F2279" s="9">
        <v>0.504</v>
      </c>
      <c r="G2279" s="9">
        <v>8154.16</v>
      </c>
      <c r="H2279" s="10">
        <v>8</v>
      </c>
    </row>
    <row r="2280" spans="1:8" x14ac:dyDescent="0.25">
      <c r="A2280" s="11" t="s">
        <v>2262</v>
      </c>
      <c r="B2280" s="12" t="s">
        <v>16</v>
      </c>
      <c r="C2280" s="12">
        <v>429</v>
      </c>
      <c r="D2280" s="12">
        <v>0.65</v>
      </c>
      <c r="E2280" s="12">
        <v>0.65300000000000002</v>
      </c>
      <c r="F2280" s="12">
        <v>0.53900000000000003</v>
      </c>
      <c r="G2280" s="12">
        <v>10987.21</v>
      </c>
      <c r="H2280" s="13">
        <v>11</v>
      </c>
    </row>
    <row r="2281" spans="1:8" x14ac:dyDescent="0.25">
      <c r="A2281" s="8" t="s">
        <v>2263</v>
      </c>
      <c r="B2281" s="9" t="s">
        <v>24</v>
      </c>
      <c r="C2281" s="9">
        <v>1162</v>
      </c>
      <c r="D2281" s="9">
        <v>0.65400000000000003</v>
      </c>
      <c r="E2281" s="9">
        <v>0.624</v>
      </c>
      <c r="F2281" s="9">
        <v>0.57099999999999995</v>
      </c>
      <c r="G2281" s="9">
        <v>11955.99</v>
      </c>
      <c r="H2281" s="10">
        <v>7</v>
      </c>
    </row>
    <row r="2282" spans="1:8" x14ac:dyDescent="0.25">
      <c r="A2282" s="11" t="s">
        <v>2264</v>
      </c>
      <c r="B2282" s="12" t="s">
        <v>94</v>
      </c>
      <c r="C2282" s="12">
        <v>4296</v>
      </c>
      <c r="D2282" s="12">
        <v>0.64300000000000002</v>
      </c>
      <c r="E2282" s="12">
        <v>0.61599999999999999</v>
      </c>
      <c r="F2282" s="12">
        <v>0.54700000000000004</v>
      </c>
      <c r="G2282" s="12">
        <v>12968.97</v>
      </c>
      <c r="H2282" s="13">
        <v>56</v>
      </c>
    </row>
    <row r="2283" spans="1:8" x14ac:dyDescent="0.25">
      <c r="A2283" s="8" t="s">
        <v>2265</v>
      </c>
      <c r="B2283" s="9" t="s">
        <v>59</v>
      </c>
      <c r="C2283" s="9">
        <v>389</v>
      </c>
      <c r="D2283" s="9">
        <v>0.69299999999999995</v>
      </c>
      <c r="E2283" s="9">
        <v>0.69</v>
      </c>
      <c r="F2283" s="9">
        <v>0.61</v>
      </c>
      <c r="G2283" s="9">
        <v>19001.89</v>
      </c>
      <c r="H2283" s="10">
        <v>5</v>
      </c>
    </row>
    <row r="2284" spans="1:8" x14ac:dyDescent="0.25">
      <c r="A2284" s="11" t="s">
        <v>2266</v>
      </c>
      <c r="B2284" s="12" t="s">
        <v>16</v>
      </c>
      <c r="C2284" s="12">
        <v>138</v>
      </c>
      <c r="D2284" s="12">
        <v>0.61599999999999999</v>
      </c>
      <c r="E2284" s="12">
        <v>0.60699999999999998</v>
      </c>
      <c r="F2284" s="12">
        <v>0.46400000000000002</v>
      </c>
      <c r="G2284" s="12">
        <v>10645.43</v>
      </c>
      <c r="H2284" s="13">
        <v>1</v>
      </c>
    </row>
    <row r="2285" spans="1:8" x14ac:dyDescent="0.25">
      <c r="A2285" s="8" t="s">
        <v>2267</v>
      </c>
      <c r="B2285" s="9" t="s">
        <v>16</v>
      </c>
      <c r="C2285" s="9">
        <v>154</v>
      </c>
      <c r="D2285" s="9">
        <v>0.60499999999999998</v>
      </c>
      <c r="E2285" s="9">
        <v>0.57299999999999995</v>
      </c>
      <c r="F2285" s="9">
        <v>0.47899999999999998</v>
      </c>
      <c r="G2285" s="9">
        <v>7413.71</v>
      </c>
      <c r="H2285" s="10">
        <v>4</v>
      </c>
    </row>
    <row r="2286" spans="1:8" x14ac:dyDescent="0.25">
      <c r="A2286" s="11" t="s">
        <v>1708</v>
      </c>
      <c r="B2286" s="12" t="s">
        <v>49</v>
      </c>
      <c r="C2286" s="12">
        <v>1652</v>
      </c>
      <c r="D2286" s="12">
        <v>0.58899999999999997</v>
      </c>
      <c r="E2286" s="12">
        <v>0.54100000000000004</v>
      </c>
      <c r="F2286" s="12">
        <v>0.495</v>
      </c>
      <c r="G2286" s="12">
        <v>11910.55</v>
      </c>
      <c r="H2286" s="13">
        <v>18</v>
      </c>
    </row>
    <row r="2287" spans="1:8" x14ac:dyDescent="0.25">
      <c r="A2287" s="8" t="s">
        <v>2268</v>
      </c>
      <c r="B2287" s="9" t="s">
        <v>114</v>
      </c>
      <c r="C2287" s="9">
        <v>774</v>
      </c>
      <c r="D2287" s="9">
        <v>0.57799999999999996</v>
      </c>
      <c r="E2287" s="9">
        <v>0.57299999999999995</v>
      </c>
      <c r="F2287" s="9">
        <v>0.45200000000000001</v>
      </c>
      <c r="G2287" s="9">
        <v>10880.89</v>
      </c>
      <c r="H2287" s="10">
        <v>7</v>
      </c>
    </row>
    <row r="2288" spans="1:8" x14ac:dyDescent="0.25">
      <c r="A2288" s="11" t="s">
        <v>2269</v>
      </c>
      <c r="B2288" s="12" t="s">
        <v>33</v>
      </c>
      <c r="C2288" s="12">
        <v>820</v>
      </c>
      <c r="D2288" s="12">
        <v>0.67700000000000005</v>
      </c>
      <c r="E2288" s="12">
        <v>0.68200000000000005</v>
      </c>
      <c r="F2288" s="12">
        <v>0.55400000000000005</v>
      </c>
      <c r="G2288" s="12">
        <v>14248.34</v>
      </c>
      <c r="H2288" s="13">
        <v>5</v>
      </c>
    </row>
    <row r="2289" spans="1:8" x14ac:dyDescent="0.25">
      <c r="A2289" s="8" t="s">
        <v>2270</v>
      </c>
      <c r="B2289" s="9" t="s">
        <v>24</v>
      </c>
      <c r="C2289" s="9">
        <v>1558</v>
      </c>
      <c r="D2289" s="9">
        <v>0.55700000000000005</v>
      </c>
      <c r="E2289" s="9">
        <v>0.503</v>
      </c>
      <c r="F2289" s="9">
        <v>0.45700000000000002</v>
      </c>
      <c r="G2289" s="9">
        <v>6408.63</v>
      </c>
      <c r="H2289" s="10">
        <v>89</v>
      </c>
    </row>
    <row r="2290" spans="1:8" x14ac:dyDescent="0.25">
      <c r="A2290" s="11" t="s">
        <v>2271</v>
      </c>
      <c r="B2290" s="12" t="s">
        <v>24</v>
      </c>
      <c r="C2290" s="12">
        <v>431</v>
      </c>
      <c r="D2290" s="12">
        <v>0.59499999999999997</v>
      </c>
      <c r="E2290" s="12">
        <v>0.53</v>
      </c>
      <c r="F2290" s="12">
        <v>0.51200000000000001</v>
      </c>
      <c r="G2290" s="12">
        <v>8491.14</v>
      </c>
      <c r="H2290" s="13">
        <v>40</v>
      </c>
    </row>
    <row r="2291" spans="1:8" x14ac:dyDescent="0.25">
      <c r="A2291" s="8" t="s">
        <v>2272</v>
      </c>
      <c r="B2291" s="9" t="s">
        <v>33</v>
      </c>
      <c r="C2291" s="9">
        <v>402</v>
      </c>
      <c r="D2291" s="9">
        <v>0.68400000000000005</v>
      </c>
      <c r="E2291" s="9">
        <v>0.70699999999999996</v>
      </c>
      <c r="F2291" s="9">
        <v>0.56200000000000006</v>
      </c>
      <c r="G2291" s="9">
        <v>41609.86</v>
      </c>
      <c r="H2291" s="10">
        <v>7</v>
      </c>
    </row>
    <row r="2292" spans="1:8" x14ac:dyDescent="0.25">
      <c r="A2292" s="11" t="s">
        <v>2273</v>
      </c>
      <c r="B2292" s="12" t="s">
        <v>16</v>
      </c>
      <c r="C2292" s="12">
        <v>270</v>
      </c>
      <c r="D2292" s="12">
        <v>0.58299999999999996</v>
      </c>
      <c r="E2292" s="12">
        <v>0.57699999999999996</v>
      </c>
      <c r="F2292" s="12">
        <v>0.46200000000000002</v>
      </c>
      <c r="G2292" s="12">
        <v>7961.67</v>
      </c>
      <c r="H2292" s="13">
        <v>6</v>
      </c>
    </row>
    <row r="2293" spans="1:8" x14ac:dyDescent="0.25">
      <c r="A2293" s="8" t="s">
        <v>2274</v>
      </c>
      <c r="B2293" s="9" t="s">
        <v>94</v>
      </c>
      <c r="C2293" s="9">
        <v>651</v>
      </c>
      <c r="D2293" s="9">
        <v>0.55200000000000005</v>
      </c>
      <c r="E2293" s="9">
        <v>0.54100000000000004</v>
      </c>
      <c r="F2293" s="9">
        <v>0.443</v>
      </c>
      <c r="G2293" s="9">
        <v>6907.22</v>
      </c>
      <c r="H2293" s="10">
        <v>2</v>
      </c>
    </row>
    <row r="2294" spans="1:8" x14ac:dyDescent="0.25">
      <c r="A2294" s="11" t="s">
        <v>2275</v>
      </c>
      <c r="B2294" s="12" t="s">
        <v>49</v>
      </c>
      <c r="C2294" s="12">
        <v>555</v>
      </c>
      <c r="D2294" s="12">
        <v>0.53100000000000003</v>
      </c>
      <c r="E2294" s="12">
        <v>0.51400000000000001</v>
      </c>
      <c r="F2294" s="12">
        <v>0.376</v>
      </c>
      <c r="G2294" s="12">
        <v>7769.35</v>
      </c>
      <c r="H2294" s="13">
        <v>11</v>
      </c>
    </row>
    <row r="2295" spans="1:8" x14ac:dyDescent="0.25">
      <c r="A2295" s="8" t="s">
        <v>2276</v>
      </c>
      <c r="B2295" s="9" t="s">
        <v>94</v>
      </c>
      <c r="C2295" s="9">
        <v>1148</v>
      </c>
      <c r="D2295" s="9">
        <v>0.60399999999999998</v>
      </c>
      <c r="E2295" s="9">
        <v>0.56000000000000005</v>
      </c>
      <c r="F2295" s="9">
        <v>0.51800000000000002</v>
      </c>
      <c r="G2295" s="9">
        <v>9670.16</v>
      </c>
      <c r="H2295" s="10">
        <v>4</v>
      </c>
    </row>
    <row r="2296" spans="1:8" x14ac:dyDescent="0.25">
      <c r="A2296" s="11" t="s">
        <v>2277</v>
      </c>
      <c r="B2296" s="12" t="s">
        <v>114</v>
      </c>
      <c r="C2296" s="12">
        <v>4562</v>
      </c>
      <c r="D2296" s="12">
        <v>0.66200000000000003</v>
      </c>
      <c r="E2296" s="12">
        <v>0.624</v>
      </c>
      <c r="F2296" s="12">
        <v>0.58099999999999996</v>
      </c>
      <c r="G2296" s="12">
        <v>10172.459999999999</v>
      </c>
      <c r="H2296" s="13">
        <v>33</v>
      </c>
    </row>
    <row r="2297" spans="1:8" x14ac:dyDescent="0.25">
      <c r="A2297" s="8" t="s">
        <v>1353</v>
      </c>
      <c r="B2297" s="9" t="s">
        <v>14</v>
      </c>
      <c r="C2297" s="9">
        <v>712</v>
      </c>
      <c r="D2297" s="9">
        <v>0.76</v>
      </c>
      <c r="E2297" s="9">
        <v>0.76300000000000001</v>
      </c>
      <c r="F2297" s="9">
        <v>0.68799999999999994</v>
      </c>
      <c r="G2297" s="9">
        <v>36329.19</v>
      </c>
      <c r="H2297" s="10">
        <v>24</v>
      </c>
    </row>
    <row r="2298" spans="1:8" x14ac:dyDescent="0.25">
      <c r="A2298" s="11" t="s">
        <v>2278</v>
      </c>
      <c r="B2298" s="12" t="s">
        <v>59</v>
      </c>
      <c r="C2298" s="12">
        <v>904</v>
      </c>
      <c r="D2298" s="12">
        <v>0.69799999999999995</v>
      </c>
      <c r="E2298" s="12">
        <v>0.69699999999999995</v>
      </c>
      <c r="F2298" s="12">
        <v>0.59699999999999998</v>
      </c>
      <c r="G2298" s="12">
        <v>21635.89</v>
      </c>
      <c r="H2298" s="13">
        <v>7</v>
      </c>
    </row>
    <row r="2299" spans="1:8" x14ac:dyDescent="0.25">
      <c r="A2299" s="8" t="s">
        <v>2279</v>
      </c>
      <c r="B2299" s="9" t="s">
        <v>53</v>
      </c>
      <c r="C2299" s="9">
        <v>488</v>
      </c>
      <c r="D2299" s="9">
        <v>0.70099999999999996</v>
      </c>
      <c r="E2299" s="9">
        <v>0.72099999999999997</v>
      </c>
      <c r="F2299" s="9">
        <v>0.56999999999999995</v>
      </c>
      <c r="G2299" s="9">
        <v>40947.839999999997</v>
      </c>
      <c r="H2299" s="10">
        <v>11</v>
      </c>
    </row>
    <row r="2300" spans="1:8" x14ac:dyDescent="0.25">
      <c r="A2300" s="11" t="s">
        <v>2280</v>
      </c>
      <c r="B2300" s="12" t="s">
        <v>22</v>
      </c>
      <c r="C2300" s="12">
        <v>232</v>
      </c>
      <c r="D2300" s="12">
        <v>0.629</v>
      </c>
      <c r="E2300" s="12">
        <v>0.63100000000000001</v>
      </c>
      <c r="F2300" s="12">
        <v>0.498</v>
      </c>
      <c r="G2300" s="12">
        <v>20415.349999999999</v>
      </c>
      <c r="H2300" s="13">
        <v>18</v>
      </c>
    </row>
    <row r="2301" spans="1:8" x14ac:dyDescent="0.25">
      <c r="A2301" s="8" t="s">
        <v>894</v>
      </c>
      <c r="B2301" s="9" t="s">
        <v>87</v>
      </c>
      <c r="C2301" s="9">
        <v>1336</v>
      </c>
      <c r="D2301" s="9">
        <v>0.54</v>
      </c>
      <c r="E2301" s="9">
        <v>0.51900000000000002</v>
      </c>
      <c r="F2301" s="9">
        <v>0.4</v>
      </c>
      <c r="G2301" s="9">
        <v>6809.03</v>
      </c>
      <c r="H2301" s="10">
        <v>59</v>
      </c>
    </row>
    <row r="2302" spans="1:8" x14ac:dyDescent="0.25">
      <c r="A2302" s="11" t="s">
        <v>2249</v>
      </c>
      <c r="B2302" s="12" t="s">
        <v>59</v>
      </c>
      <c r="C2302" s="12">
        <v>316</v>
      </c>
      <c r="D2302" s="12">
        <v>0.76500000000000001</v>
      </c>
      <c r="E2302" s="12">
        <v>0.76900000000000002</v>
      </c>
      <c r="F2302" s="12">
        <v>0.67500000000000004</v>
      </c>
      <c r="G2302" s="12">
        <v>34322.769999999997</v>
      </c>
      <c r="H2302" s="13">
        <v>8</v>
      </c>
    </row>
    <row r="2303" spans="1:8" x14ac:dyDescent="0.25">
      <c r="A2303" s="8" t="s">
        <v>2281</v>
      </c>
      <c r="B2303" s="9" t="s">
        <v>22</v>
      </c>
      <c r="C2303" s="9">
        <v>533</v>
      </c>
      <c r="D2303" s="9">
        <v>0.67500000000000004</v>
      </c>
      <c r="E2303" s="9">
        <v>0.67300000000000004</v>
      </c>
      <c r="F2303" s="9">
        <v>0.56999999999999995</v>
      </c>
      <c r="G2303" s="9">
        <v>19092.63</v>
      </c>
      <c r="H2303" s="10">
        <v>12</v>
      </c>
    </row>
    <row r="2304" spans="1:8" x14ac:dyDescent="0.25">
      <c r="A2304" s="11" t="s">
        <v>2282</v>
      </c>
      <c r="B2304" s="12" t="s">
        <v>114</v>
      </c>
      <c r="C2304" s="12">
        <v>657</v>
      </c>
      <c r="D2304" s="12">
        <v>0.52900000000000003</v>
      </c>
      <c r="E2304" s="12">
        <v>0.51900000000000002</v>
      </c>
      <c r="F2304" s="12">
        <v>0.376</v>
      </c>
      <c r="G2304" s="12">
        <v>7723.55</v>
      </c>
      <c r="H2304" s="13">
        <v>4</v>
      </c>
    </row>
    <row r="2305" spans="1:8" x14ac:dyDescent="0.25">
      <c r="A2305" s="8" t="s">
        <v>2283</v>
      </c>
      <c r="B2305" s="9" t="s">
        <v>16</v>
      </c>
      <c r="C2305" s="9">
        <v>1517</v>
      </c>
      <c r="D2305" s="9">
        <v>0.69</v>
      </c>
      <c r="E2305" s="9">
        <v>0.69399999999999995</v>
      </c>
      <c r="F2305" s="9">
        <v>0.56399999999999995</v>
      </c>
      <c r="G2305" s="9">
        <v>21402.21</v>
      </c>
      <c r="H2305" s="10">
        <v>35</v>
      </c>
    </row>
    <row r="2306" spans="1:8" x14ac:dyDescent="0.25">
      <c r="A2306" s="11" t="s">
        <v>2284</v>
      </c>
      <c r="B2306" s="12" t="s">
        <v>22</v>
      </c>
      <c r="C2306" s="12">
        <v>317</v>
      </c>
      <c r="D2306" s="12">
        <v>0.65</v>
      </c>
      <c r="E2306" s="12">
        <v>0.65400000000000003</v>
      </c>
      <c r="F2306" s="12">
        <v>0.53400000000000003</v>
      </c>
      <c r="G2306" s="12">
        <v>20708.79</v>
      </c>
      <c r="H2306" s="13">
        <v>11</v>
      </c>
    </row>
    <row r="2307" spans="1:8" x14ac:dyDescent="0.25">
      <c r="A2307" s="8" t="s">
        <v>2285</v>
      </c>
      <c r="B2307" s="9" t="s">
        <v>87</v>
      </c>
      <c r="C2307" s="9">
        <v>874</v>
      </c>
      <c r="D2307" s="9">
        <v>0.55000000000000004</v>
      </c>
      <c r="E2307" s="9">
        <v>0.54600000000000004</v>
      </c>
      <c r="F2307" s="9">
        <v>0.44700000000000001</v>
      </c>
      <c r="G2307" s="9">
        <v>7303.11</v>
      </c>
      <c r="H2307" s="10">
        <v>1</v>
      </c>
    </row>
    <row r="2308" spans="1:8" x14ac:dyDescent="0.25">
      <c r="A2308" s="11" t="s">
        <v>2286</v>
      </c>
      <c r="B2308" s="12" t="s">
        <v>94</v>
      </c>
      <c r="C2308" s="12">
        <v>429</v>
      </c>
      <c r="D2308" s="12">
        <v>0.56399999999999995</v>
      </c>
      <c r="E2308" s="12">
        <v>0.54700000000000004</v>
      </c>
      <c r="F2308" s="12">
        <v>0.42399999999999999</v>
      </c>
      <c r="G2308" s="12">
        <v>6427.14</v>
      </c>
      <c r="H2308" s="13">
        <v>35</v>
      </c>
    </row>
    <row r="2309" spans="1:8" x14ac:dyDescent="0.25">
      <c r="A2309" s="8" t="s">
        <v>2287</v>
      </c>
      <c r="B2309" s="9" t="s">
        <v>24</v>
      </c>
      <c r="C2309" s="9">
        <v>603</v>
      </c>
      <c r="D2309" s="9">
        <v>0.54</v>
      </c>
      <c r="E2309" s="9">
        <v>0.54300000000000004</v>
      </c>
      <c r="F2309" s="9">
        <v>0.42599999999999999</v>
      </c>
      <c r="G2309" s="9">
        <v>8089.38</v>
      </c>
      <c r="H2309" s="10">
        <v>10</v>
      </c>
    </row>
    <row r="2310" spans="1:8" x14ac:dyDescent="0.25">
      <c r="A2310" s="11" t="s">
        <v>2288</v>
      </c>
      <c r="B2310" s="12" t="s">
        <v>16</v>
      </c>
      <c r="C2310" s="12">
        <v>158</v>
      </c>
      <c r="D2310" s="12">
        <v>0.69799999999999995</v>
      </c>
      <c r="E2310" s="12">
        <v>0.68700000000000006</v>
      </c>
      <c r="F2310" s="12">
        <v>0.58399999999999996</v>
      </c>
      <c r="G2310" s="12">
        <v>28481.64</v>
      </c>
      <c r="H2310" s="13">
        <v>1</v>
      </c>
    </row>
    <row r="2311" spans="1:8" x14ac:dyDescent="0.25">
      <c r="A2311" s="8" t="s">
        <v>2289</v>
      </c>
      <c r="B2311" s="9" t="s">
        <v>14</v>
      </c>
      <c r="C2311" s="9">
        <v>906</v>
      </c>
      <c r="D2311" s="9">
        <v>0.69599999999999995</v>
      </c>
      <c r="E2311" s="9">
        <v>0.73399999999999999</v>
      </c>
      <c r="F2311" s="9">
        <v>0.56000000000000005</v>
      </c>
      <c r="G2311" s="9">
        <v>24006.46</v>
      </c>
      <c r="H2311" s="10">
        <v>20</v>
      </c>
    </row>
    <row r="2312" spans="1:8" x14ac:dyDescent="0.25">
      <c r="A2312" s="11" t="s">
        <v>2290</v>
      </c>
      <c r="B2312" s="12" t="s">
        <v>49</v>
      </c>
      <c r="C2312" s="12">
        <v>1048</v>
      </c>
      <c r="D2312" s="12">
        <v>0.63500000000000001</v>
      </c>
      <c r="E2312" s="12">
        <v>0.60199999999999998</v>
      </c>
      <c r="F2312" s="12">
        <v>0.55800000000000005</v>
      </c>
      <c r="G2312" s="12">
        <v>25312.1</v>
      </c>
      <c r="H2312" s="13">
        <v>12</v>
      </c>
    </row>
    <row r="2313" spans="1:8" x14ac:dyDescent="0.25">
      <c r="A2313" s="8" t="s">
        <v>2291</v>
      </c>
      <c r="B2313" s="9" t="s">
        <v>94</v>
      </c>
      <c r="C2313" s="9">
        <v>2895</v>
      </c>
      <c r="D2313" s="9">
        <v>0.56399999999999995</v>
      </c>
      <c r="E2313" s="9">
        <v>0.54900000000000004</v>
      </c>
      <c r="F2313" s="9">
        <v>0.46600000000000003</v>
      </c>
      <c r="G2313" s="9">
        <v>8947.42</v>
      </c>
      <c r="H2313" s="10">
        <v>7</v>
      </c>
    </row>
    <row r="2314" spans="1:8" x14ac:dyDescent="0.25">
      <c r="A2314" s="11" t="s">
        <v>2292</v>
      </c>
      <c r="B2314" s="12" t="s">
        <v>14</v>
      </c>
      <c r="C2314" s="12">
        <v>587</v>
      </c>
      <c r="D2314" s="12">
        <v>0.7</v>
      </c>
      <c r="E2314" s="12">
        <v>0.68</v>
      </c>
      <c r="F2314" s="12">
        <v>0.626</v>
      </c>
      <c r="G2314" s="12">
        <v>22585.03</v>
      </c>
      <c r="H2314" s="13">
        <v>8</v>
      </c>
    </row>
    <row r="2315" spans="1:8" x14ac:dyDescent="0.25">
      <c r="A2315" s="8" t="s">
        <v>2139</v>
      </c>
      <c r="B2315" s="9" t="s">
        <v>24</v>
      </c>
      <c r="C2315" s="9">
        <v>1015</v>
      </c>
      <c r="D2315" s="9">
        <v>0.56000000000000005</v>
      </c>
      <c r="E2315" s="9">
        <v>0.55700000000000005</v>
      </c>
      <c r="F2315" s="9">
        <v>0.42799999999999999</v>
      </c>
      <c r="G2315" s="9">
        <v>8349.7999999999993</v>
      </c>
      <c r="H2315" s="10">
        <v>25</v>
      </c>
    </row>
    <row r="2316" spans="1:8" x14ac:dyDescent="0.25">
      <c r="A2316" s="11" t="s">
        <v>2293</v>
      </c>
      <c r="B2316" s="12" t="s">
        <v>22</v>
      </c>
      <c r="C2316" s="12">
        <v>463</v>
      </c>
      <c r="D2316" s="12">
        <v>0.63500000000000001</v>
      </c>
      <c r="E2316" s="12">
        <v>0.65500000000000003</v>
      </c>
      <c r="F2316" s="12">
        <v>0.503</v>
      </c>
      <c r="G2316" s="12">
        <v>30660.05</v>
      </c>
      <c r="H2316" s="13">
        <v>17</v>
      </c>
    </row>
    <row r="2317" spans="1:8" x14ac:dyDescent="0.25">
      <c r="A2317" s="8" t="s">
        <v>2294</v>
      </c>
      <c r="B2317" s="9" t="s">
        <v>82</v>
      </c>
      <c r="C2317" s="9">
        <v>651</v>
      </c>
      <c r="D2317" s="9">
        <v>0.621</v>
      </c>
      <c r="E2317" s="9">
        <v>0.59299999999999997</v>
      </c>
      <c r="F2317" s="9">
        <v>0.55000000000000004</v>
      </c>
      <c r="G2317" s="9">
        <v>10484.200000000001</v>
      </c>
      <c r="H2317" s="10">
        <v>8</v>
      </c>
    </row>
    <row r="2318" spans="1:8" x14ac:dyDescent="0.25">
      <c r="A2318" s="11" t="s">
        <v>2295</v>
      </c>
      <c r="B2318" s="12" t="s">
        <v>7</v>
      </c>
      <c r="C2318" s="12">
        <v>35</v>
      </c>
      <c r="D2318" s="12">
        <v>0.77300000000000002</v>
      </c>
      <c r="E2318" s="12">
        <v>0.751</v>
      </c>
      <c r="F2318" s="12">
        <v>0.73299999999999998</v>
      </c>
      <c r="G2318" s="12">
        <v>21581.49</v>
      </c>
      <c r="H2318" s="13">
        <v>1</v>
      </c>
    </row>
    <row r="2319" spans="1:8" x14ac:dyDescent="0.25">
      <c r="A2319" s="8" t="s">
        <v>2296</v>
      </c>
      <c r="B2319" s="9" t="s">
        <v>94</v>
      </c>
      <c r="C2319" s="9">
        <v>334</v>
      </c>
      <c r="D2319" s="9">
        <v>0.56799999999999995</v>
      </c>
      <c r="E2319" s="9">
        <v>0.55600000000000005</v>
      </c>
      <c r="F2319" s="9">
        <v>0.42799999999999999</v>
      </c>
      <c r="G2319" s="9">
        <v>13425.98</v>
      </c>
      <c r="H2319" s="10">
        <v>3</v>
      </c>
    </row>
    <row r="2320" spans="1:8" x14ac:dyDescent="0.25">
      <c r="A2320" s="11" t="s">
        <v>2297</v>
      </c>
      <c r="B2320" s="12" t="s">
        <v>33</v>
      </c>
      <c r="C2320" s="12">
        <v>229</v>
      </c>
      <c r="D2320" s="12">
        <v>0.61499999999999999</v>
      </c>
      <c r="E2320" s="12">
        <v>0.59199999999999997</v>
      </c>
      <c r="F2320" s="12">
        <v>0.48099999999999998</v>
      </c>
      <c r="G2320" s="12">
        <v>9732.41</v>
      </c>
      <c r="H2320" s="13">
        <v>1</v>
      </c>
    </row>
    <row r="2321" spans="1:8" x14ac:dyDescent="0.25">
      <c r="A2321" s="8" t="s">
        <v>2298</v>
      </c>
      <c r="B2321" s="9" t="s">
        <v>94</v>
      </c>
      <c r="C2321" s="9">
        <v>756</v>
      </c>
      <c r="D2321" s="9">
        <v>0.59299999999999997</v>
      </c>
      <c r="E2321" s="9">
        <v>0.53600000000000003</v>
      </c>
      <c r="F2321" s="9">
        <v>0.49099999999999999</v>
      </c>
      <c r="G2321" s="9">
        <v>6761.58</v>
      </c>
      <c r="H2321" s="10">
        <v>6</v>
      </c>
    </row>
    <row r="2322" spans="1:8" x14ac:dyDescent="0.25">
      <c r="A2322" s="11" t="s">
        <v>2299</v>
      </c>
      <c r="B2322" s="12" t="s">
        <v>148</v>
      </c>
      <c r="C2322" s="12">
        <v>1209</v>
      </c>
      <c r="D2322" s="12">
        <v>0.64900000000000002</v>
      </c>
      <c r="E2322" s="12">
        <v>0.65200000000000002</v>
      </c>
      <c r="F2322" s="12">
        <v>0.51200000000000001</v>
      </c>
      <c r="G2322" s="12">
        <v>16170.5</v>
      </c>
      <c r="H2322" s="13">
        <v>6</v>
      </c>
    </row>
    <row r="2323" spans="1:8" x14ac:dyDescent="0.25">
      <c r="A2323" s="8" t="s">
        <v>2300</v>
      </c>
      <c r="B2323" s="9" t="s">
        <v>31</v>
      </c>
      <c r="C2323" s="9">
        <v>509</v>
      </c>
      <c r="D2323" s="9">
        <v>0.54</v>
      </c>
      <c r="E2323" s="9">
        <v>0.497</v>
      </c>
      <c r="F2323" s="9">
        <v>0.434</v>
      </c>
      <c r="G2323" s="9">
        <v>6538.95</v>
      </c>
      <c r="H2323" s="10">
        <v>0</v>
      </c>
    </row>
    <row r="2324" spans="1:8" x14ac:dyDescent="0.25">
      <c r="A2324" s="11" t="s">
        <v>2301</v>
      </c>
      <c r="B2324" s="12" t="s">
        <v>118</v>
      </c>
      <c r="C2324" s="12">
        <v>776</v>
      </c>
      <c r="D2324" s="12">
        <v>0.53900000000000003</v>
      </c>
      <c r="E2324" s="12">
        <v>0.53300000000000003</v>
      </c>
      <c r="F2324" s="12">
        <v>0.39600000000000002</v>
      </c>
      <c r="G2324" s="12">
        <v>6102.62</v>
      </c>
      <c r="H2324" s="13">
        <v>2</v>
      </c>
    </row>
    <row r="2325" spans="1:8" x14ac:dyDescent="0.25">
      <c r="A2325" s="8" t="s">
        <v>2302</v>
      </c>
      <c r="B2325" s="9" t="s">
        <v>24</v>
      </c>
      <c r="C2325" s="9">
        <v>332</v>
      </c>
      <c r="D2325" s="9">
        <v>0.55000000000000004</v>
      </c>
      <c r="E2325" s="9">
        <v>0.52900000000000003</v>
      </c>
      <c r="F2325" s="9">
        <v>0.42199999999999999</v>
      </c>
      <c r="G2325" s="9">
        <v>7955.78</v>
      </c>
      <c r="H2325" s="10">
        <v>3</v>
      </c>
    </row>
    <row r="2326" spans="1:8" x14ac:dyDescent="0.25">
      <c r="A2326" s="11" t="s">
        <v>2303</v>
      </c>
      <c r="B2326" s="12" t="s">
        <v>24</v>
      </c>
      <c r="C2326" s="12">
        <v>877</v>
      </c>
      <c r="D2326" s="12">
        <v>0.59</v>
      </c>
      <c r="E2326" s="12">
        <v>0.51900000000000002</v>
      </c>
      <c r="F2326" s="12">
        <v>0.51</v>
      </c>
      <c r="G2326" s="12">
        <v>6115.72</v>
      </c>
      <c r="H2326" s="13">
        <v>2</v>
      </c>
    </row>
    <row r="2327" spans="1:8" x14ac:dyDescent="0.25">
      <c r="A2327" s="8" t="s">
        <v>2304</v>
      </c>
      <c r="B2327" s="9" t="s">
        <v>94</v>
      </c>
      <c r="C2327" s="9">
        <v>1572</v>
      </c>
      <c r="D2327" s="9">
        <v>0.52700000000000002</v>
      </c>
      <c r="E2327" s="9">
        <v>0.54200000000000004</v>
      </c>
      <c r="F2327" s="9">
        <v>0.39500000000000002</v>
      </c>
      <c r="G2327" s="9">
        <v>8983.7199999999993</v>
      </c>
      <c r="H2327" s="10">
        <v>6</v>
      </c>
    </row>
    <row r="2328" spans="1:8" x14ac:dyDescent="0.25">
      <c r="A2328" s="11" t="s">
        <v>2305</v>
      </c>
      <c r="B2328" s="12" t="s">
        <v>148</v>
      </c>
      <c r="C2328" s="12">
        <v>638</v>
      </c>
      <c r="D2328" s="12">
        <v>0.61099999999999999</v>
      </c>
      <c r="E2328" s="12">
        <v>0.65700000000000003</v>
      </c>
      <c r="F2328" s="12">
        <v>0.46200000000000002</v>
      </c>
      <c r="G2328" s="12">
        <v>16479.25</v>
      </c>
      <c r="H2328" s="13">
        <v>6</v>
      </c>
    </row>
    <row r="2329" spans="1:8" x14ac:dyDescent="0.25">
      <c r="A2329" s="8" t="s">
        <v>1019</v>
      </c>
      <c r="B2329" s="9" t="s">
        <v>24</v>
      </c>
      <c r="C2329" s="9">
        <v>1219</v>
      </c>
      <c r="D2329" s="9">
        <v>0.57799999999999996</v>
      </c>
      <c r="E2329" s="9">
        <v>0.58899999999999997</v>
      </c>
      <c r="F2329" s="9">
        <v>0.436</v>
      </c>
      <c r="G2329" s="9">
        <v>9545.59</v>
      </c>
      <c r="H2329" s="10">
        <v>4</v>
      </c>
    </row>
    <row r="2330" spans="1:8" x14ac:dyDescent="0.25">
      <c r="A2330" s="11" t="s">
        <v>2306</v>
      </c>
      <c r="B2330" s="12" t="s">
        <v>24</v>
      </c>
      <c r="C2330" s="12">
        <v>1232</v>
      </c>
      <c r="D2330" s="12">
        <v>0.60099999999999998</v>
      </c>
      <c r="E2330" s="12">
        <v>0.56499999999999995</v>
      </c>
      <c r="F2330" s="12">
        <v>0.48199999999999998</v>
      </c>
      <c r="G2330" s="12">
        <v>6521.19</v>
      </c>
      <c r="H2330" s="13">
        <v>7</v>
      </c>
    </row>
    <row r="2331" spans="1:8" x14ac:dyDescent="0.25">
      <c r="A2331" s="8" t="s">
        <v>2307</v>
      </c>
      <c r="B2331" s="9" t="s">
        <v>24</v>
      </c>
      <c r="C2331" s="9">
        <v>423</v>
      </c>
      <c r="D2331" s="9">
        <v>0.6</v>
      </c>
      <c r="E2331" s="9">
        <v>0.56899999999999995</v>
      </c>
      <c r="F2331" s="9">
        <v>0.498</v>
      </c>
      <c r="G2331" s="9">
        <v>10181.59</v>
      </c>
      <c r="H2331" s="10">
        <v>1</v>
      </c>
    </row>
    <row r="2332" spans="1:8" x14ac:dyDescent="0.25">
      <c r="A2332" s="11" t="s">
        <v>1302</v>
      </c>
      <c r="B2332" s="12" t="s">
        <v>94</v>
      </c>
      <c r="C2332" s="12">
        <v>1001</v>
      </c>
      <c r="D2332" s="12">
        <v>0.58899999999999997</v>
      </c>
      <c r="E2332" s="12">
        <v>0.56299999999999994</v>
      </c>
      <c r="F2332" s="12">
        <v>0.46200000000000002</v>
      </c>
      <c r="G2332" s="12">
        <v>7950.03</v>
      </c>
      <c r="H2332" s="13">
        <v>6</v>
      </c>
    </row>
    <row r="2333" spans="1:8" x14ac:dyDescent="0.25">
      <c r="A2333" s="8" t="s">
        <v>2308</v>
      </c>
      <c r="B2333" s="9" t="s">
        <v>210</v>
      </c>
      <c r="C2333" s="9">
        <v>393</v>
      </c>
      <c r="D2333" s="9">
        <v>0.66</v>
      </c>
      <c r="E2333" s="9">
        <v>0.63500000000000001</v>
      </c>
      <c r="F2333" s="9">
        <v>0.54200000000000004</v>
      </c>
      <c r="G2333" s="9">
        <v>49132.42</v>
      </c>
      <c r="H2333" s="10">
        <v>6</v>
      </c>
    </row>
    <row r="2334" spans="1:8" x14ac:dyDescent="0.25">
      <c r="A2334" s="11" t="s">
        <v>2309</v>
      </c>
      <c r="B2334" s="12" t="s">
        <v>82</v>
      </c>
      <c r="C2334" s="12">
        <v>978</v>
      </c>
      <c r="D2334" s="12">
        <v>0.59399999999999997</v>
      </c>
      <c r="E2334" s="12">
        <v>0.59299999999999997</v>
      </c>
      <c r="F2334" s="12">
        <v>0.46700000000000003</v>
      </c>
      <c r="G2334" s="12">
        <v>9056.24</v>
      </c>
      <c r="H2334" s="13">
        <v>21</v>
      </c>
    </row>
    <row r="2335" spans="1:8" x14ac:dyDescent="0.25">
      <c r="A2335" s="8" t="s">
        <v>2310</v>
      </c>
      <c r="B2335" s="9" t="s">
        <v>94</v>
      </c>
      <c r="C2335" s="9">
        <v>467</v>
      </c>
      <c r="D2335" s="9">
        <v>0.50600000000000001</v>
      </c>
      <c r="E2335" s="9">
        <v>0.504</v>
      </c>
      <c r="F2335" s="9">
        <v>0.35699999999999998</v>
      </c>
      <c r="G2335" s="9">
        <v>5647.4</v>
      </c>
      <c r="H2335" s="10">
        <v>15</v>
      </c>
    </row>
    <row r="2336" spans="1:8" x14ac:dyDescent="0.25">
      <c r="A2336" s="11" t="s">
        <v>2311</v>
      </c>
      <c r="B2336" s="12" t="s">
        <v>94</v>
      </c>
      <c r="C2336" s="12">
        <v>1761</v>
      </c>
      <c r="D2336" s="12">
        <v>0.56999999999999995</v>
      </c>
      <c r="E2336" s="12">
        <v>0.53100000000000003</v>
      </c>
      <c r="F2336" s="12">
        <v>0.47</v>
      </c>
      <c r="G2336" s="12">
        <v>7627.57</v>
      </c>
      <c r="H2336" s="13">
        <v>3</v>
      </c>
    </row>
    <row r="2337" spans="1:8" x14ac:dyDescent="0.25">
      <c r="A2337" s="8" t="s">
        <v>2312</v>
      </c>
      <c r="B2337" s="9" t="s">
        <v>16</v>
      </c>
      <c r="C2337" s="9">
        <v>1896</v>
      </c>
      <c r="D2337" s="9">
        <v>0.67</v>
      </c>
      <c r="E2337" s="9">
        <v>0.63400000000000001</v>
      </c>
      <c r="F2337" s="9">
        <v>0.57299999999999995</v>
      </c>
      <c r="G2337" s="9">
        <v>15274.21</v>
      </c>
      <c r="H2337" s="10">
        <v>32</v>
      </c>
    </row>
    <row r="2338" spans="1:8" x14ac:dyDescent="0.25">
      <c r="A2338" s="11" t="s">
        <v>2313</v>
      </c>
      <c r="B2338" s="12" t="s">
        <v>59</v>
      </c>
      <c r="C2338" s="12">
        <v>582</v>
      </c>
      <c r="D2338" s="12">
        <v>0.7</v>
      </c>
      <c r="E2338" s="12">
        <v>0.69099999999999995</v>
      </c>
      <c r="F2338" s="12">
        <v>0.60299999999999998</v>
      </c>
      <c r="G2338" s="12">
        <v>25766.46</v>
      </c>
      <c r="H2338" s="13">
        <v>34</v>
      </c>
    </row>
    <row r="2339" spans="1:8" x14ac:dyDescent="0.25">
      <c r="A2339" s="8" t="s">
        <v>2314</v>
      </c>
      <c r="B2339" s="9" t="s">
        <v>16</v>
      </c>
      <c r="C2339" s="9">
        <v>604</v>
      </c>
      <c r="D2339" s="9">
        <v>0.68</v>
      </c>
      <c r="E2339" s="9">
        <v>0.66400000000000003</v>
      </c>
      <c r="F2339" s="9">
        <v>0.56999999999999995</v>
      </c>
      <c r="G2339" s="9">
        <v>14049.32</v>
      </c>
      <c r="H2339" s="10">
        <v>14</v>
      </c>
    </row>
    <row r="2340" spans="1:8" x14ac:dyDescent="0.25">
      <c r="A2340" s="11" t="s">
        <v>2315</v>
      </c>
      <c r="B2340" s="12" t="s">
        <v>72</v>
      </c>
      <c r="C2340" s="12">
        <v>295</v>
      </c>
      <c r="D2340" s="12">
        <v>0.626</v>
      </c>
      <c r="E2340" s="12">
        <v>0.63200000000000001</v>
      </c>
      <c r="F2340" s="12">
        <v>0.505</v>
      </c>
      <c r="G2340" s="12">
        <v>125315.16</v>
      </c>
      <c r="H2340" s="13">
        <v>6</v>
      </c>
    </row>
    <row r="2341" spans="1:8" x14ac:dyDescent="0.25">
      <c r="A2341" s="8" t="s">
        <v>2316</v>
      </c>
      <c r="B2341" s="9" t="s">
        <v>14</v>
      </c>
      <c r="C2341" s="9">
        <v>1753</v>
      </c>
      <c r="D2341" s="9">
        <v>0.72</v>
      </c>
      <c r="E2341" s="9">
        <v>0.71699999999999997</v>
      </c>
      <c r="F2341" s="9">
        <v>0.60899999999999999</v>
      </c>
      <c r="G2341" s="9">
        <v>36188.28</v>
      </c>
      <c r="H2341" s="10">
        <v>24</v>
      </c>
    </row>
    <row r="2342" spans="1:8" x14ac:dyDescent="0.25">
      <c r="A2342" s="11" t="s">
        <v>2317</v>
      </c>
      <c r="B2342" s="12" t="s">
        <v>29</v>
      </c>
      <c r="C2342" s="12">
        <v>298</v>
      </c>
      <c r="D2342" s="12">
        <v>0.74</v>
      </c>
      <c r="E2342" s="12">
        <v>0.8</v>
      </c>
      <c r="F2342" s="12">
        <v>0.625</v>
      </c>
      <c r="G2342" s="12">
        <v>202309.42</v>
      </c>
      <c r="H2342" s="13">
        <v>2</v>
      </c>
    </row>
    <row r="2343" spans="1:8" x14ac:dyDescent="0.25">
      <c r="A2343" s="8" t="s">
        <v>2318</v>
      </c>
      <c r="B2343" s="9" t="s">
        <v>29</v>
      </c>
      <c r="C2343" s="9">
        <v>416</v>
      </c>
      <c r="D2343" s="9">
        <v>0.66900000000000004</v>
      </c>
      <c r="E2343" s="9">
        <v>0.69399999999999995</v>
      </c>
      <c r="F2343" s="9">
        <v>0.52900000000000003</v>
      </c>
      <c r="G2343" s="9">
        <v>115474.99</v>
      </c>
      <c r="H2343" s="10">
        <v>4</v>
      </c>
    </row>
    <row r="2344" spans="1:8" x14ac:dyDescent="0.25">
      <c r="A2344" s="11" t="s">
        <v>2319</v>
      </c>
      <c r="B2344" s="12" t="s">
        <v>29</v>
      </c>
      <c r="C2344" s="12">
        <v>278</v>
      </c>
      <c r="D2344" s="12">
        <v>0.69299999999999995</v>
      </c>
      <c r="E2344" s="12">
        <v>0.69399999999999995</v>
      </c>
      <c r="F2344" s="12">
        <v>0.59099999999999997</v>
      </c>
      <c r="G2344" s="12">
        <v>91162.75</v>
      </c>
      <c r="H2344" s="13">
        <v>6</v>
      </c>
    </row>
    <row r="2345" spans="1:8" x14ac:dyDescent="0.25">
      <c r="A2345" s="8" t="s">
        <v>2320</v>
      </c>
      <c r="B2345" s="9" t="s">
        <v>64</v>
      </c>
      <c r="C2345" s="9">
        <v>1489</v>
      </c>
      <c r="D2345" s="9">
        <v>0.69599999999999995</v>
      </c>
      <c r="E2345" s="9">
        <v>0.67600000000000005</v>
      </c>
      <c r="F2345" s="9">
        <v>0.58799999999999997</v>
      </c>
      <c r="G2345" s="9">
        <v>29171.51</v>
      </c>
      <c r="H2345" s="10">
        <v>20</v>
      </c>
    </row>
    <row r="2346" spans="1:8" x14ac:dyDescent="0.25">
      <c r="A2346" s="11" t="s">
        <v>222</v>
      </c>
      <c r="B2346" s="12" t="s">
        <v>16</v>
      </c>
      <c r="C2346" s="12">
        <v>913</v>
      </c>
      <c r="D2346" s="12">
        <v>0.68400000000000005</v>
      </c>
      <c r="E2346" s="12">
        <v>0.69299999999999995</v>
      </c>
      <c r="F2346" s="12">
        <v>0.53</v>
      </c>
      <c r="G2346" s="12">
        <v>66685.05</v>
      </c>
      <c r="H2346" s="13">
        <v>5</v>
      </c>
    </row>
    <row r="2347" spans="1:8" x14ac:dyDescent="0.25">
      <c r="A2347" s="8" t="s">
        <v>2321</v>
      </c>
      <c r="B2347" s="9" t="s">
        <v>33</v>
      </c>
      <c r="C2347" s="9">
        <v>420</v>
      </c>
      <c r="D2347" s="9">
        <v>0.74199999999999999</v>
      </c>
      <c r="E2347" s="9">
        <v>0.748</v>
      </c>
      <c r="F2347" s="9">
        <v>0.65200000000000002</v>
      </c>
      <c r="G2347" s="9">
        <v>121054.33</v>
      </c>
      <c r="H2347" s="10">
        <v>5</v>
      </c>
    </row>
    <row r="2348" spans="1:8" x14ac:dyDescent="0.25">
      <c r="A2348" s="11" t="s">
        <v>2322</v>
      </c>
      <c r="B2348" s="12" t="s">
        <v>64</v>
      </c>
      <c r="C2348" s="12">
        <v>522</v>
      </c>
      <c r="D2348" s="12">
        <v>0.67</v>
      </c>
      <c r="E2348" s="12">
        <v>0.69499999999999995</v>
      </c>
      <c r="F2348" s="12">
        <v>0.52100000000000002</v>
      </c>
      <c r="G2348" s="12">
        <v>26239.09</v>
      </c>
      <c r="H2348" s="13">
        <v>42</v>
      </c>
    </row>
    <row r="2349" spans="1:8" x14ac:dyDescent="0.25">
      <c r="A2349" s="8" t="s">
        <v>2323</v>
      </c>
      <c r="B2349" s="9" t="s">
        <v>49</v>
      </c>
      <c r="C2349" s="9">
        <v>453</v>
      </c>
      <c r="D2349" s="9">
        <v>0.59599999999999997</v>
      </c>
      <c r="E2349" s="9">
        <v>0.59399999999999997</v>
      </c>
      <c r="F2349" s="9">
        <v>0.45100000000000001</v>
      </c>
      <c r="G2349" s="9">
        <v>69540.08</v>
      </c>
      <c r="H2349" s="10">
        <v>12</v>
      </c>
    </row>
    <row r="2350" spans="1:8" x14ac:dyDescent="0.25">
      <c r="A2350" s="11" t="s">
        <v>2324</v>
      </c>
      <c r="B2350" s="12" t="s">
        <v>14</v>
      </c>
      <c r="C2350" s="12">
        <v>590</v>
      </c>
      <c r="D2350" s="12">
        <v>0.76900000000000002</v>
      </c>
      <c r="E2350" s="12">
        <v>0.75</v>
      </c>
      <c r="F2350" s="12">
        <v>0.70599999999999996</v>
      </c>
      <c r="G2350" s="12">
        <v>48603.18</v>
      </c>
      <c r="H2350" s="13">
        <v>21</v>
      </c>
    </row>
    <row r="2351" spans="1:8" x14ac:dyDescent="0.25">
      <c r="A2351" s="8" t="s">
        <v>2325</v>
      </c>
      <c r="B2351" s="9" t="s">
        <v>14</v>
      </c>
      <c r="C2351" s="9">
        <v>1165</v>
      </c>
      <c r="D2351" s="9">
        <v>0.71</v>
      </c>
      <c r="E2351" s="9">
        <v>0.74</v>
      </c>
      <c r="F2351" s="9">
        <v>0.58399999999999996</v>
      </c>
      <c r="G2351" s="9">
        <v>36661.69</v>
      </c>
      <c r="H2351" s="10">
        <v>17</v>
      </c>
    </row>
    <row r="2352" spans="1:8" x14ac:dyDescent="0.25">
      <c r="A2352" s="11" t="s">
        <v>2326</v>
      </c>
      <c r="B2352" s="12" t="s">
        <v>14</v>
      </c>
      <c r="C2352" s="12">
        <v>88</v>
      </c>
      <c r="D2352" s="12">
        <v>0.77200000000000002</v>
      </c>
      <c r="E2352" s="12">
        <v>0.80100000000000005</v>
      </c>
      <c r="F2352" s="12">
        <v>0.67</v>
      </c>
      <c r="G2352" s="12">
        <v>144218.51</v>
      </c>
      <c r="H2352" s="13">
        <v>7</v>
      </c>
    </row>
    <row r="2353" spans="1:8" x14ac:dyDescent="0.25">
      <c r="A2353" s="8" t="s">
        <v>2327</v>
      </c>
      <c r="B2353" s="9" t="s">
        <v>14</v>
      </c>
      <c r="C2353" s="9">
        <v>807</v>
      </c>
      <c r="D2353" s="9">
        <v>0.78400000000000003</v>
      </c>
      <c r="E2353" s="9">
        <v>0.78</v>
      </c>
      <c r="F2353" s="9">
        <v>0.72899999999999998</v>
      </c>
      <c r="G2353" s="9">
        <v>42027.94</v>
      </c>
      <c r="H2353" s="10">
        <v>32</v>
      </c>
    </row>
    <row r="2354" spans="1:8" x14ac:dyDescent="0.25">
      <c r="A2354" s="11" t="s">
        <v>2328</v>
      </c>
      <c r="B2354" s="12" t="s">
        <v>29</v>
      </c>
      <c r="C2354" s="12">
        <v>842</v>
      </c>
      <c r="D2354" s="12">
        <v>0.7</v>
      </c>
      <c r="E2354" s="12">
        <v>0.71199999999999997</v>
      </c>
      <c r="F2354" s="12">
        <v>0.61199999999999999</v>
      </c>
      <c r="G2354" s="12">
        <v>50298.54</v>
      </c>
      <c r="H2354" s="13">
        <v>19</v>
      </c>
    </row>
    <row r="2355" spans="1:8" x14ac:dyDescent="0.25">
      <c r="A2355" s="8" t="s">
        <v>2329</v>
      </c>
      <c r="B2355" s="9" t="s">
        <v>59</v>
      </c>
      <c r="C2355" s="9">
        <v>810</v>
      </c>
      <c r="D2355" s="9">
        <v>0.76</v>
      </c>
      <c r="E2355" s="9">
        <v>0.75</v>
      </c>
      <c r="F2355" s="9">
        <v>0.66</v>
      </c>
      <c r="G2355" s="9">
        <v>44755.67</v>
      </c>
      <c r="H2355" s="10">
        <v>16</v>
      </c>
    </row>
    <row r="2356" spans="1:8" x14ac:dyDescent="0.25">
      <c r="A2356" s="11" t="s">
        <v>2330</v>
      </c>
      <c r="B2356" s="12" t="s">
        <v>14</v>
      </c>
      <c r="C2356" s="12">
        <v>1121</v>
      </c>
      <c r="D2356" s="12">
        <v>0.69299999999999995</v>
      </c>
      <c r="E2356" s="12">
        <v>0.70199999999999996</v>
      </c>
      <c r="F2356" s="12">
        <v>0.56000000000000005</v>
      </c>
      <c r="G2356" s="12">
        <v>22585.86</v>
      </c>
      <c r="H2356" s="13">
        <v>30</v>
      </c>
    </row>
    <row r="2357" spans="1:8" x14ac:dyDescent="0.25">
      <c r="A2357" s="8" t="s">
        <v>2331</v>
      </c>
      <c r="B2357" s="9" t="s">
        <v>29</v>
      </c>
      <c r="C2357" s="9">
        <v>462</v>
      </c>
      <c r="D2357" s="9">
        <v>0.69599999999999995</v>
      </c>
      <c r="E2357" s="9">
        <v>0.69499999999999995</v>
      </c>
      <c r="F2357" s="9">
        <v>0.57099999999999995</v>
      </c>
      <c r="G2357" s="9">
        <v>44624.75</v>
      </c>
      <c r="H2357" s="10">
        <v>11</v>
      </c>
    </row>
    <row r="2358" spans="1:8" x14ac:dyDescent="0.25">
      <c r="A2358" s="11" t="s">
        <v>2332</v>
      </c>
      <c r="B2358" s="12" t="s">
        <v>210</v>
      </c>
      <c r="C2358" s="12">
        <v>2482</v>
      </c>
      <c r="D2358" s="12">
        <v>0.66500000000000004</v>
      </c>
      <c r="E2358" s="12">
        <v>0.64100000000000001</v>
      </c>
      <c r="F2358" s="12">
        <v>0.57299999999999995</v>
      </c>
      <c r="G2358" s="12">
        <v>16741.38</v>
      </c>
      <c r="H2358" s="13">
        <v>38</v>
      </c>
    </row>
    <row r="2359" spans="1:8" x14ac:dyDescent="0.25">
      <c r="A2359" s="8" t="s">
        <v>2333</v>
      </c>
      <c r="B2359" s="9" t="s">
        <v>59</v>
      </c>
      <c r="C2359" s="9">
        <v>606</v>
      </c>
      <c r="D2359" s="9">
        <v>0.77900000000000003</v>
      </c>
      <c r="E2359" s="9">
        <v>0.80400000000000005</v>
      </c>
      <c r="F2359" s="9">
        <v>0.67400000000000004</v>
      </c>
      <c r="G2359" s="9">
        <v>43304.05</v>
      </c>
      <c r="H2359" s="10">
        <v>27</v>
      </c>
    </row>
    <row r="2360" spans="1:8" x14ac:dyDescent="0.25">
      <c r="A2360" s="11" t="s">
        <v>2334</v>
      </c>
      <c r="B2360" s="12" t="s">
        <v>114</v>
      </c>
      <c r="C2360" s="12">
        <v>813</v>
      </c>
      <c r="D2360" s="12">
        <v>0.56100000000000005</v>
      </c>
      <c r="E2360" s="12">
        <v>0.54800000000000004</v>
      </c>
      <c r="F2360" s="12">
        <v>0.41399999999999998</v>
      </c>
      <c r="G2360" s="12">
        <v>22348.560000000001</v>
      </c>
      <c r="H2360" s="13">
        <v>5</v>
      </c>
    </row>
    <row r="2361" spans="1:8" x14ac:dyDescent="0.25">
      <c r="A2361" s="8" t="s">
        <v>2335</v>
      </c>
      <c r="B2361" s="9" t="s">
        <v>29</v>
      </c>
      <c r="C2361" s="9">
        <v>550</v>
      </c>
      <c r="D2361" s="9">
        <v>0.67900000000000005</v>
      </c>
      <c r="E2361" s="9">
        <v>0.67200000000000004</v>
      </c>
      <c r="F2361" s="9">
        <v>0.57299999999999995</v>
      </c>
      <c r="G2361" s="9">
        <v>43698.96</v>
      </c>
      <c r="H2361" s="10">
        <v>9</v>
      </c>
    </row>
    <row r="2362" spans="1:8" x14ac:dyDescent="0.25">
      <c r="A2362" s="11" t="s">
        <v>1722</v>
      </c>
      <c r="B2362" s="12" t="s">
        <v>59</v>
      </c>
      <c r="C2362" s="12">
        <v>413</v>
      </c>
      <c r="D2362" s="12">
        <v>0.76800000000000002</v>
      </c>
      <c r="E2362" s="12">
        <v>0.74099999999999999</v>
      </c>
      <c r="F2362" s="12">
        <v>0.70299999999999996</v>
      </c>
      <c r="G2362" s="12">
        <v>49675.02</v>
      </c>
      <c r="H2362" s="13">
        <v>18</v>
      </c>
    </row>
    <row r="2363" spans="1:8" x14ac:dyDescent="0.25">
      <c r="A2363" s="8" t="s">
        <v>2336</v>
      </c>
      <c r="B2363" s="9" t="s">
        <v>59</v>
      </c>
      <c r="C2363" s="9">
        <v>373</v>
      </c>
      <c r="D2363" s="9">
        <v>0.77500000000000002</v>
      </c>
      <c r="E2363" s="9">
        <v>0.76600000000000001</v>
      </c>
      <c r="F2363" s="9">
        <v>0.72299999999999998</v>
      </c>
      <c r="G2363" s="9">
        <v>43776.97</v>
      </c>
      <c r="H2363" s="10">
        <v>19</v>
      </c>
    </row>
    <row r="2364" spans="1:8" x14ac:dyDescent="0.25">
      <c r="A2364" s="11" t="s">
        <v>2337</v>
      </c>
      <c r="B2364" s="12" t="s">
        <v>64</v>
      </c>
      <c r="C2364" s="12">
        <v>978</v>
      </c>
      <c r="D2364" s="12">
        <v>0.73</v>
      </c>
      <c r="E2364" s="12">
        <v>0.69599999999999995</v>
      </c>
      <c r="F2364" s="12">
        <v>0.65400000000000003</v>
      </c>
      <c r="G2364" s="12">
        <v>25397.919999999998</v>
      </c>
      <c r="H2364" s="13">
        <v>17</v>
      </c>
    </row>
    <row r="2365" spans="1:8" x14ac:dyDescent="0.25">
      <c r="A2365" s="8" t="s">
        <v>2338</v>
      </c>
      <c r="B2365" s="9" t="s">
        <v>29</v>
      </c>
      <c r="C2365" s="9">
        <v>1163</v>
      </c>
      <c r="D2365" s="9">
        <v>0.67</v>
      </c>
      <c r="E2365" s="9">
        <v>0.66</v>
      </c>
      <c r="F2365" s="9">
        <v>0.55600000000000005</v>
      </c>
      <c r="G2365" s="9">
        <v>24268.84</v>
      </c>
      <c r="H2365" s="10">
        <v>17</v>
      </c>
    </row>
    <row r="2366" spans="1:8" x14ac:dyDescent="0.25">
      <c r="A2366" s="11" t="s">
        <v>2339</v>
      </c>
      <c r="B2366" s="12" t="s">
        <v>14</v>
      </c>
      <c r="C2366" s="12">
        <v>1086</v>
      </c>
      <c r="D2366" s="12">
        <v>0.73299999999999998</v>
      </c>
      <c r="E2366" s="12">
        <v>0.73699999999999999</v>
      </c>
      <c r="F2366" s="12">
        <v>0.629</v>
      </c>
      <c r="G2366" s="12">
        <v>25431.11</v>
      </c>
      <c r="H2366" s="13">
        <v>38</v>
      </c>
    </row>
    <row r="2367" spans="1:8" x14ac:dyDescent="0.25">
      <c r="A2367" s="8" t="s">
        <v>2340</v>
      </c>
      <c r="B2367" s="9" t="s">
        <v>64</v>
      </c>
      <c r="C2367" s="9">
        <v>325</v>
      </c>
      <c r="D2367" s="9">
        <v>0.66900000000000004</v>
      </c>
      <c r="E2367" s="9">
        <v>0.68</v>
      </c>
      <c r="F2367" s="9">
        <v>0.52800000000000002</v>
      </c>
      <c r="G2367" s="9">
        <v>19908.400000000001</v>
      </c>
      <c r="H2367" s="10">
        <v>30</v>
      </c>
    </row>
    <row r="2368" spans="1:8" x14ac:dyDescent="0.25">
      <c r="A2368" s="11" t="s">
        <v>2341</v>
      </c>
      <c r="B2368" s="12" t="s">
        <v>14</v>
      </c>
      <c r="C2368" s="12">
        <v>213</v>
      </c>
      <c r="D2368" s="12">
        <v>0.747</v>
      </c>
      <c r="E2368" s="12">
        <v>0.77800000000000002</v>
      </c>
      <c r="F2368" s="12">
        <v>0.63200000000000001</v>
      </c>
      <c r="G2368" s="12">
        <v>70114.37</v>
      </c>
      <c r="H2368" s="13">
        <v>5</v>
      </c>
    </row>
    <row r="2369" spans="1:8" x14ac:dyDescent="0.25">
      <c r="A2369" s="8" t="s">
        <v>2342</v>
      </c>
      <c r="B2369" s="9" t="s">
        <v>59</v>
      </c>
      <c r="C2369" s="9">
        <v>627</v>
      </c>
      <c r="D2369" s="9">
        <v>0.72499999999999998</v>
      </c>
      <c r="E2369" s="9">
        <v>0.71699999999999997</v>
      </c>
      <c r="F2369" s="9">
        <v>0.64</v>
      </c>
      <c r="G2369" s="9">
        <v>38676.33</v>
      </c>
      <c r="H2369" s="10">
        <v>17</v>
      </c>
    </row>
    <row r="2370" spans="1:8" x14ac:dyDescent="0.25">
      <c r="A2370" s="11" t="s">
        <v>2343</v>
      </c>
      <c r="B2370" s="12" t="s">
        <v>49</v>
      </c>
      <c r="C2370" s="12">
        <v>1042</v>
      </c>
      <c r="D2370" s="12">
        <v>0.502</v>
      </c>
      <c r="E2370" s="12">
        <v>0.50800000000000001</v>
      </c>
      <c r="F2370" s="12">
        <v>0.32300000000000001</v>
      </c>
      <c r="G2370" s="12">
        <v>20018.72</v>
      </c>
      <c r="H2370" s="13">
        <v>0</v>
      </c>
    </row>
    <row r="2371" spans="1:8" x14ac:dyDescent="0.25">
      <c r="A2371" s="8" t="s">
        <v>2344</v>
      </c>
      <c r="B2371" s="9" t="s">
        <v>22</v>
      </c>
      <c r="C2371" s="9">
        <v>304</v>
      </c>
      <c r="D2371" s="9">
        <v>0.72699999999999998</v>
      </c>
      <c r="E2371" s="9">
        <v>0.69499999999999995</v>
      </c>
      <c r="F2371" s="9">
        <v>0.66</v>
      </c>
      <c r="G2371" s="9">
        <v>61310</v>
      </c>
      <c r="H2371" s="10">
        <v>17</v>
      </c>
    </row>
    <row r="2372" spans="1:8" x14ac:dyDescent="0.25">
      <c r="A2372" s="11" t="s">
        <v>2345</v>
      </c>
      <c r="B2372" s="12" t="s">
        <v>59</v>
      </c>
      <c r="C2372" s="12">
        <v>1069</v>
      </c>
      <c r="D2372" s="12">
        <v>0.76700000000000002</v>
      </c>
      <c r="E2372" s="12">
        <v>0.72399999999999998</v>
      </c>
      <c r="F2372" s="12">
        <v>0.71599999999999997</v>
      </c>
      <c r="G2372" s="12">
        <v>26576.62</v>
      </c>
      <c r="H2372" s="13">
        <v>25</v>
      </c>
    </row>
    <row r="2373" spans="1:8" x14ac:dyDescent="0.25">
      <c r="A2373" s="8" t="s">
        <v>2346</v>
      </c>
      <c r="B2373" s="9" t="s">
        <v>14</v>
      </c>
      <c r="C2373" s="9">
        <v>268</v>
      </c>
      <c r="D2373" s="9">
        <v>0.72499999999999998</v>
      </c>
      <c r="E2373" s="9">
        <v>0.71599999999999997</v>
      </c>
      <c r="F2373" s="9">
        <v>0.63400000000000001</v>
      </c>
      <c r="G2373" s="9">
        <v>72531.98</v>
      </c>
      <c r="H2373" s="10">
        <v>16</v>
      </c>
    </row>
    <row r="2374" spans="1:8" x14ac:dyDescent="0.25">
      <c r="A2374" s="11" t="s">
        <v>2347</v>
      </c>
      <c r="B2374" s="12" t="s">
        <v>59</v>
      </c>
      <c r="C2374" s="12">
        <v>293</v>
      </c>
      <c r="D2374" s="12">
        <v>0.73799999999999999</v>
      </c>
      <c r="E2374" s="12">
        <v>0.75</v>
      </c>
      <c r="F2374" s="12">
        <v>0.60699999999999998</v>
      </c>
      <c r="G2374" s="12">
        <v>46244.25</v>
      </c>
      <c r="H2374" s="13">
        <v>6</v>
      </c>
    </row>
    <row r="2375" spans="1:8" x14ac:dyDescent="0.25">
      <c r="A2375" s="8" t="s">
        <v>2348</v>
      </c>
      <c r="B2375" s="9" t="s">
        <v>7</v>
      </c>
      <c r="C2375" s="9">
        <v>438</v>
      </c>
      <c r="D2375" s="9">
        <v>0.745</v>
      </c>
      <c r="E2375" s="9">
        <v>0.72099999999999997</v>
      </c>
      <c r="F2375" s="9">
        <v>0.67500000000000004</v>
      </c>
      <c r="G2375" s="9">
        <v>56215.83</v>
      </c>
      <c r="H2375" s="10">
        <v>9</v>
      </c>
    </row>
    <row r="2376" spans="1:8" x14ac:dyDescent="0.25">
      <c r="A2376" s="11" t="s">
        <v>2349</v>
      </c>
      <c r="B2376" s="12" t="s">
        <v>29</v>
      </c>
      <c r="C2376" s="12">
        <v>236</v>
      </c>
      <c r="D2376" s="12">
        <v>0.72699999999999998</v>
      </c>
      <c r="E2376" s="12">
        <v>0.74199999999999999</v>
      </c>
      <c r="F2376" s="12">
        <v>0.64200000000000002</v>
      </c>
      <c r="G2376" s="12">
        <v>89906.55</v>
      </c>
      <c r="H2376" s="13">
        <v>5</v>
      </c>
    </row>
    <row r="2377" spans="1:8" x14ac:dyDescent="0.25">
      <c r="A2377" s="8" t="s">
        <v>1956</v>
      </c>
      <c r="B2377" s="9" t="s">
        <v>29</v>
      </c>
      <c r="C2377" s="9">
        <v>1147</v>
      </c>
      <c r="D2377" s="9">
        <v>0.68200000000000005</v>
      </c>
      <c r="E2377" s="9">
        <v>0.70399999999999996</v>
      </c>
      <c r="F2377" s="9">
        <v>0.56100000000000005</v>
      </c>
      <c r="G2377" s="9">
        <v>32212.240000000002</v>
      </c>
      <c r="H2377" s="10">
        <v>6</v>
      </c>
    </row>
    <row r="2378" spans="1:8" x14ac:dyDescent="0.25">
      <c r="A2378" s="11" t="s">
        <v>2350</v>
      </c>
      <c r="B2378" s="12" t="s">
        <v>16</v>
      </c>
      <c r="C2378" s="12">
        <v>488</v>
      </c>
      <c r="D2378" s="12">
        <v>0.70599999999999996</v>
      </c>
      <c r="E2378" s="12">
        <v>0.69599999999999995</v>
      </c>
      <c r="F2378" s="12">
        <v>0.59099999999999997</v>
      </c>
      <c r="G2378" s="12">
        <v>45869.23</v>
      </c>
      <c r="H2378" s="13">
        <v>4</v>
      </c>
    </row>
    <row r="2379" spans="1:8" x14ac:dyDescent="0.25">
      <c r="A2379" s="8" t="s">
        <v>2351</v>
      </c>
      <c r="B2379" s="9" t="s">
        <v>53</v>
      </c>
      <c r="C2379" s="9">
        <v>431</v>
      </c>
      <c r="D2379" s="9">
        <v>0.62</v>
      </c>
      <c r="E2379" s="9">
        <v>0.64500000000000002</v>
      </c>
      <c r="F2379" s="9">
        <v>0.47899999999999998</v>
      </c>
      <c r="G2379" s="9">
        <v>30221</v>
      </c>
      <c r="H2379" s="10">
        <v>14</v>
      </c>
    </row>
    <row r="2380" spans="1:8" x14ac:dyDescent="0.25">
      <c r="A2380" s="11" t="s">
        <v>2352</v>
      </c>
      <c r="B2380" s="12" t="s">
        <v>14</v>
      </c>
      <c r="C2380" s="12">
        <v>453</v>
      </c>
      <c r="D2380" s="12">
        <v>0.76</v>
      </c>
      <c r="E2380" s="12">
        <v>0.755</v>
      </c>
      <c r="F2380" s="12">
        <v>0.69</v>
      </c>
      <c r="G2380" s="12">
        <v>38302.879999999997</v>
      </c>
      <c r="H2380" s="13">
        <v>33</v>
      </c>
    </row>
    <row r="2381" spans="1:8" x14ac:dyDescent="0.25">
      <c r="A2381" s="8" t="s">
        <v>1570</v>
      </c>
      <c r="B2381" s="9" t="s">
        <v>14</v>
      </c>
      <c r="C2381" s="9">
        <v>645</v>
      </c>
      <c r="D2381" s="9">
        <v>0.73699999999999999</v>
      </c>
      <c r="E2381" s="9">
        <v>0.73799999999999999</v>
      </c>
      <c r="F2381" s="9">
        <v>0.64300000000000002</v>
      </c>
      <c r="G2381" s="9">
        <v>23644.35</v>
      </c>
      <c r="H2381" s="10">
        <v>19</v>
      </c>
    </row>
    <row r="2382" spans="1:8" x14ac:dyDescent="0.25">
      <c r="A2382" s="11" t="s">
        <v>2353</v>
      </c>
      <c r="B2382" s="12" t="s">
        <v>14</v>
      </c>
      <c r="C2382" s="12">
        <v>148</v>
      </c>
      <c r="D2382" s="12">
        <v>0.68799999999999994</v>
      </c>
      <c r="E2382" s="12">
        <v>0.68700000000000006</v>
      </c>
      <c r="F2382" s="12">
        <v>0.56299999999999994</v>
      </c>
      <c r="G2382" s="12">
        <v>84046.58</v>
      </c>
      <c r="H2382" s="13">
        <v>9</v>
      </c>
    </row>
    <row r="2383" spans="1:8" x14ac:dyDescent="0.25">
      <c r="A2383" s="8" t="s">
        <v>2354</v>
      </c>
      <c r="B2383" s="9" t="s">
        <v>16</v>
      </c>
      <c r="C2383" s="9">
        <v>413</v>
      </c>
      <c r="D2383" s="9">
        <v>0.71</v>
      </c>
      <c r="E2383" s="9">
        <v>0.72499999999999998</v>
      </c>
      <c r="F2383" s="9">
        <v>0.57499999999999996</v>
      </c>
      <c r="G2383" s="9">
        <v>48113.61</v>
      </c>
      <c r="H2383" s="10">
        <v>15</v>
      </c>
    </row>
    <row r="2384" spans="1:8" x14ac:dyDescent="0.25">
      <c r="A2384" s="11" t="s">
        <v>2355</v>
      </c>
      <c r="B2384" s="12" t="s">
        <v>16</v>
      </c>
      <c r="C2384" s="12">
        <v>207</v>
      </c>
      <c r="D2384" s="12">
        <v>0.67400000000000004</v>
      </c>
      <c r="E2384" s="12">
        <v>0.66400000000000003</v>
      </c>
      <c r="F2384" s="12">
        <v>0.55400000000000005</v>
      </c>
      <c r="G2384" s="12">
        <v>86969.8</v>
      </c>
      <c r="H2384" s="13">
        <v>4</v>
      </c>
    </row>
    <row r="2385" spans="1:8" x14ac:dyDescent="0.25">
      <c r="A2385" s="8" t="s">
        <v>2356</v>
      </c>
      <c r="B2385" s="9" t="s">
        <v>53</v>
      </c>
      <c r="C2385" s="9">
        <v>439</v>
      </c>
      <c r="D2385" s="9">
        <v>0.63300000000000001</v>
      </c>
      <c r="E2385" s="9">
        <v>0.628</v>
      </c>
      <c r="F2385" s="9">
        <v>0.50700000000000001</v>
      </c>
      <c r="G2385" s="9">
        <v>50236.19</v>
      </c>
      <c r="H2385" s="10">
        <v>3</v>
      </c>
    </row>
    <row r="2386" spans="1:8" x14ac:dyDescent="0.25">
      <c r="A2386" s="11" t="s">
        <v>2357</v>
      </c>
      <c r="B2386" s="12" t="s">
        <v>59</v>
      </c>
      <c r="C2386" s="12">
        <v>703</v>
      </c>
      <c r="D2386" s="12">
        <v>0.7</v>
      </c>
      <c r="E2386" s="12">
        <v>0.70099999999999996</v>
      </c>
      <c r="F2386" s="12">
        <v>0.61399999999999999</v>
      </c>
      <c r="G2386" s="12">
        <v>42362.66</v>
      </c>
      <c r="H2386" s="13">
        <v>7</v>
      </c>
    </row>
    <row r="2387" spans="1:8" x14ac:dyDescent="0.25">
      <c r="A2387" s="8" t="s">
        <v>2358</v>
      </c>
      <c r="B2387" s="9" t="s">
        <v>16</v>
      </c>
      <c r="C2387" s="9">
        <v>577</v>
      </c>
      <c r="D2387" s="9">
        <v>0.72</v>
      </c>
      <c r="E2387" s="9">
        <v>0.70299999999999996</v>
      </c>
      <c r="F2387" s="9">
        <v>0.61599999999999999</v>
      </c>
      <c r="G2387" s="9">
        <v>40030.65</v>
      </c>
      <c r="H2387" s="10">
        <v>11</v>
      </c>
    </row>
    <row r="2388" spans="1:8" x14ac:dyDescent="0.25">
      <c r="A2388" s="11" t="s">
        <v>2359</v>
      </c>
      <c r="B2388" s="12" t="s">
        <v>14</v>
      </c>
      <c r="C2388" s="12">
        <v>526</v>
      </c>
      <c r="D2388" s="12">
        <v>0.68700000000000006</v>
      </c>
      <c r="E2388" s="12">
        <v>0.69299999999999995</v>
      </c>
      <c r="F2388" s="12">
        <v>0.55800000000000005</v>
      </c>
      <c r="G2388" s="12">
        <v>45616.54</v>
      </c>
      <c r="H2388" s="13">
        <v>8</v>
      </c>
    </row>
    <row r="2389" spans="1:8" x14ac:dyDescent="0.25">
      <c r="A2389" s="8" t="s">
        <v>2360</v>
      </c>
      <c r="B2389" s="9" t="s">
        <v>49</v>
      </c>
      <c r="C2389" s="9">
        <v>767</v>
      </c>
      <c r="D2389" s="9">
        <v>0.57999999999999996</v>
      </c>
      <c r="E2389" s="9">
        <v>0.60499999999999998</v>
      </c>
      <c r="F2389" s="9">
        <v>0.40799999999999997</v>
      </c>
      <c r="G2389" s="9">
        <v>18664.02</v>
      </c>
      <c r="H2389" s="10">
        <v>0</v>
      </c>
    </row>
    <row r="2390" spans="1:8" x14ac:dyDescent="0.25">
      <c r="A2390" s="11" t="s">
        <v>2361</v>
      </c>
      <c r="B2390" s="12" t="s">
        <v>31</v>
      </c>
      <c r="C2390" s="12">
        <v>2392</v>
      </c>
      <c r="D2390" s="12">
        <v>0.626</v>
      </c>
      <c r="E2390" s="12">
        <v>0.58299999999999996</v>
      </c>
      <c r="F2390" s="12">
        <v>0.54800000000000004</v>
      </c>
      <c r="G2390" s="12">
        <v>14527.61</v>
      </c>
      <c r="H2390" s="13">
        <v>12</v>
      </c>
    </row>
    <row r="2391" spans="1:8" x14ac:dyDescent="0.25">
      <c r="A2391" s="8" t="s">
        <v>2362</v>
      </c>
      <c r="B2391" s="9" t="s">
        <v>16</v>
      </c>
      <c r="C2391" s="9">
        <v>242</v>
      </c>
      <c r="D2391" s="9">
        <v>0.74</v>
      </c>
      <c r="E2391" s="9">
        <v>0.72199999999999998</v>
      </c>
      <c r="F2391" s="9">
        <v>0.63700000000000001</v>
      </c>
      <c r="G2391" s="9">
        <v>76908.929999999993</v>
      </c>
      <c r="H2391" s="10">
        <v>2</v>
      </c>
    </row>
    <row r="2392" spans="1:8" x14ac:dyDescent="0.25">
      <c r="A2392" s="11" t="s">
        <v>2363</v>
      </c>
      <c r="B2392" s="12" t="s">
        <v>59</v>
      </c>
      <c r="C2392" s="12">
        <v>171</v>
      </c>
      <c r="D2392" s="12">
        <v>0.79500000000000004</v>
      </c>
      <c r="E2392" s="12">
        <v>0.83799999999999997</v>
      </c>
      <c r="F2392" s="12">
        <v>0.68500000000000005</v>
      </c>
      <c r="G2392" s="12">
        <v>73993.56</v>
      </c>
      <c r="H2392" s="13">
        <v>5</v>
      </c>
    </row>
    <row r="2393" spans="1:8" x14ac:dyDescent="0.25">
      <c r="A2393" s="8" t="s">
        <v>2364</v>
      </c>
      <c r="B2393" s="9" t="s">
        <v>14</v>
      </c>
      <c r="C2393" s="9">
        <v>762</v>
      </c>
      <c r="D2393" s="9">
        <v>0.68799999999999994</v>
      </c>
      <c r="E2393" s="9">
        <v>0.70799999999999996</v>
      </c>
      <c r="F2393" s="9">
        <v>0.55300000000000005</v>
      </c>
      <c r="G2393" s="9">
        <v>26156.99</v>
      </c>
      <c r="H2393" s="10">
        <v>20</v>
      </c>
    </row>
    <row r="2394" spans="1:8" x14ac:dyDescent="0.25">
      <c r="A2394" s="11" t="s">
        <v>2365</v>
      </c>
      <c r="B2394" s="12" t="s">
        <v>59</v>
      </c>
      <c r="C2394" s="12">
        <v>458</v>
      </c>
      <c r="D2394" s="12">
        <v>0.73699999999999999</v>
      </c>
      <c r="E2394" s="12">
        <v>0.75700000000000001</v>
      </c>
      <c r="F2394" s="12">
        <v>0.63200000000000001</v>
      </c>
      <c r="G2394" s="12">
        <v>33311.74</v>
      </c>
      <c r="H2394" s="13">
        <v>17</v>
      </c>
    </row>
    <row r="2395" spans="1:8" x14ac:dyDescent="0.25">
      <c r="A2395" s="8" t="s">
        <v>2366</v>
      </c>
      <c r="B2395" s="9" t="s">
        <v>49</v>
      </c>
      <c r="C2395" s="9">
        <v>2739</v>
      </c>
      <c r="D2395" s="9">
        <v>0.56799999999999995</v>
      </c>
      <c r="E2395" s="9">
        <v>0.55500000000000005</v>
      </c>
      <c r="F2395" s="9">
        <v>0.42199999999999999</v>
      </c>
      <c r="G2395" s="9">
        <v>8551.2800000000007</v>
      </c>
      <c r="H2395" s="10">
        <v>33</v>
      </c>
    </row>
    <row r="2396" spans="1:8" x14ac:dyDescent="0.25">
      <c r="A2396" s="11" t="s">
        <v>2367</v>
      </c>
      <c r="B2396" s="12" t="s">
        <v>114</v>
      </c>
      <c r="C2396" s="12">
        <v>527</v>
      </c>
      <c r="D2396" s="12">
        <v>0.63100000000000001</v>
      </c>
      <c r="E2396" s="12">
        <v>0.60299999999999998</v>
      </c>
      <c r="F2396" s="12">
        <v>0.57099999999999995</v>
      </c>
      <c r="G2396" s="12">
        <v>50536.55</v>
      </c>
      <c r="H2396" s="13">
        <v>1</v>
      </c>
    </row>
    <row r="2397" spans="1:8" x14ac:dyDescent="0.25">
      <c r="A2397" s="8" t="s">
        <v>2368</v>
      </c>
      <c r="B2397" s="9" t="s">
        <v>14</v>
      </c>
      <c r="C2397" s="9">
        <v>554</v>
      </c>
      <c r="D2397" s="9">
        <v>0.74</v>
      </c>
      <c r="E2397" s="9">
        <v>0.753</v>
      </c>
      <c r="F2397" s="9">
        <v>0.63700000000000001</v>
      </c>
      <c r="G2397" s="9">
        <v>36167.31</v>
      </c>
      <c r="H2397" s="10">
        <v>12</v>
      </c>
    </row>
    <row r="2398" spans="1:8" x14ac:dyDescent="0.25">
      <c r="A2398" s="11" t="s">
        <v>2369</v>
      </c>
      <c r="B2398" s="12" t="s">
        <v>59</v>
      </c>
      <c r="C2398" s="12">
        <v>280</v>
      </c>
      <c r="D2398" s="12">
        <v>0.748</v>
      </c>
      <c r="E2398" s="12">
        <v>0.72799999999999998</v>
      </c>
      <c r="F2398" s="12">
        <v>0.65700000000000003</v>
      </c>
      <c r="G2398" s="12">
        <v>45586.82</v>
      </c>
      <c r="H2398" s="13">
        <v>8</v>
      </c>
    </row>
    <row r="2399" spans="1:8" x14ac:dyDescent="0.25">
      <c r="A2399" s="8" t="s">
        <v>2370</v>
      </c>
      <c r="B2399" s="9" t="s">
        <v>29</v>
      </c>
      <c r="C2399" s="9">
        <v>436</v>
      </c>
      <c r="D2399" s="9">
        <v>0.66</v>
      </c>
      <c r="E2399" s="9">
        <v>0.65100000000000002</v>
      </c>
      <c r="F2399" s="9">
        <v>0.53900000000000003</v>
      </c>
      <c r="G2399" s="9">
        <v>28253.52</v>
      </c>
      <c r="H2399" s="10">
        <v>9</v>
      </c>
    </row>
    <row r="2400" spans="1:8" x14ac:dyDescent="0.25">
      <c r="A2400" s="11" t="s">
        <v>2371</v>
      </c>
      <c r="B2400" s="12" t="s">
        <v>14</v>
      </c>
      <c r="C2400" s="12">
        <v>242</v>
      </c>
      <c r="D2400" s="12">
        <v>0.75800000000000001</v>
      </c>
      <c r="E2400" s="12">
        <v>0.77700000000000002</v>
      </c>
      <c r="F2400" s="12">
        <v>0.67100000000000004</v>
      </c>
      <c r="G2400" s="12">
        <v>38633.71</v>
      </c>
      <c r="H2400" s="13">
        <v>19</v>
      </c>
    </row>
    <row r="2401" spans="1:8" x14ac:dyDescent="0.25">
      <c r="A2401" s="8" t="s">
        <v>2372</v>
      </c>
      <c r="B2401" s="9" t="s">
        <v>59</v>
      </c>
      <c r="C2401" s="9">
        <v>298</v>
      </c>
      <c r="D2401" s="9">
        <v>0.74199999999999999</v>
      </c>
      <c r="E2401" s="9">
        <v>0.74399999999999999</v>
      </c>
      <c r="F2401" s="9">
        <v>0.68200000000000005</v>
      </c>
      <c r="G2401" s="9">
        <v>46566.51</v>
      </c>
      <c r="H2401" s="10">
        <v>9</v>
      </c>
    </row>
    <row r="2402" spans="1:8" x14ac:dyDescent="0.25">
      <c r="A2402" s="11" t="s">
        <v>2373</v>
      </c>
      <c r="B2402" s="12" t="s">
        <v>29</v>
      </c>
      <c r="C2402" s="12">
        <v>1550</v>
      </c>
      <c r="D2402" s="12">
        <v>0.65200000000000002</v>
      </c>
      <c r="E2402" s="12">
        <v>0.64300000000000002</v>
      </c>
      <c r="F2402" s="12">
        <v>0.53400000000000003</v>
      </c>
      <c r="G2402" s="12">
        <v>15841.91</v>
      </c>
      <c r="H2402" s="13">
        <v>13</v>
      </c>
    </row>
    <row r="2403" spans="1:8" x14ac:dyDescent="0.25">
      <c r="A2403" s="8" t="s">
        <v>2374</v>
      </c>
      <c r="B2403" s="9" t="s">
        <v>59</v>
      </c>
      <c r="C2403" s="9">
        <v>384</v>
      </c>
      <c r="D2403" s="9">
        <v>0.748</v>
      </c>
      <c r="E2403" s="9">
        <v>0.749</v>
      </c>
      <c r="F2403" s="9">
        <v>0.628</v>
      </c>
      <c r="G2403" s="9">
        <v>36644.68</v>
      </c>
      <c r="H2403" s="10">
        <v>15</v>
      </c>
    </row>
    <row r="2404" spans="1:8" x14ac:dyDescent="0.25">
      <c r="A2404" s="11" t="s">
        <v>2375</v>
      </c>
      <c r="B2404" s="12" t="s">
        <v>111</v>
      </c>
      <c r="C2404" s="12">
        <v>295</v>
      </c>
      <c r="D2404" s="12">
        <v>0.67400000000000004</v>
      </c>
      <c r="E2404" s="12">
        <v>0.67900000000000005</v>
      </c>
      <c r="F2404" s="12">
        <v>0.55500000000000005</v>
      </c>
      <c r="G2404" s="12">
        <v>44217.32</v>
      </c>
      <c r="H2404" s="13">
        <v>14</v>
      </c>
    </row>
    <row r="2405" spans="1:8" x14ac:dyDescent="0.25">
      <c r="A2405" s="8" t="s">
        <v>2376</v>
      </c>
      <c r="B2405" s="9" t="s">
        <v>270</v>
      </c>
      <c r="C2405" s="9">
        <v>869</v>
      </c>
      <c r="D2405" s="9">
        <v>0.61899999999999999</v>
      </c>
      <c r="E2405" s="9">
        <v>0.57399999999999995</v>
      </c>
      <c r="F2405" s="9">
        <v>0.51900000000000002</v>
      </c>
      <c r="G2405" s="9">
        <v>18235.04</v>
      </c>
      <c r="H2405" s="10">
        <v>7</v>
      </c>
    </row>
    <row r="2406" spans="1:8" x14ac:dyDescent="0.25">
      <c r="A2406" s="11" t="s">
        <v>2377</v>
      </c>
      <c r="B2406" s="12" t="s">
        <v>14</v>
      </c>
      <c r="C2406" s="12">
        <v>461</v>
      </c>
      <c r="D2406" s="12">
        <v>0.747</v>
      </c>
      <c r="E2406" s="12">
        <v>0.76400000000000001</v>
      </c>
      <c r="F2406" s="12">
        <v>0.64700000000000002</v>
      </c>
      <c r="G2406" s="12">
        <v>30978.92</v>
      </c>
      <c r="H2406" s="13">
        <v>14</v>
      </c>
    </row>
    <row r="2407" spans="1:8" x14ac:dyDescent="0.25">
      <c r="A2407" s="8" t="s">
        <v>2378</v>
      </c>
      <c r="B2407" s="9" t="s">
        <v>94</v>
      </c>
      <c r="C2407" s="9">
        <v>107</v>
      </c>
      <c r="D2407" s="9">
        <v>0.57999999999999996</v>
      </c>
      <c r="E2407" s="9">
        <v>0.57499999999999996</v>
      </c>
      <c r="F2407" s="9">
        <v>0.45700000000000002</v>
      </c>
      <c r="G2407" s="9">
        <v>17263.400000000001</v>
      </c>
      <c r="H2407" s="10">
        <v>34</v>
      </c>
    </row>
    <row r="2408" spans="1:8" x14ac:dyDescent="0.25">
      <c r="A2408" s="11" t="s">
        <v>2379</v>
      </c>
      <c r="B2408" s="12" t="s">
        <v>72</v>
      </c>
      <c r="C2408" s="12">
        <v>1193</v>
      </c>
      <c r="D2408" s="12">
        <v>0.68200000000000005</v>
      </c>
      <c r="E2408" s="12">
        <v>0.64700000000000002</v>
      </c>
      <c r="F2408" s="12">
        <v>0.621</v>
      </c>
      <c r="G2408" s="12">
        <v>18173.830000000002</v>
      </c>
      <c r="H2408" s="13">
        <v>7</v>
      </c>
    </row>
    <row r="2409" spans="1:8" x14ac:dyDescent="0.25">
      <c r="A2409" s="8" t="s">
        <v>2380</v>
      </c>
      <c r="B2409" s="9" t="s">
        <v>49</v>
      </c>
      <c r="C2409" s="9">
        <v>624</v>
      </c>
      <c r="D2409" s="9">
        <v>0.55200000000000005</v>
      </c>
      <c r="E2409" s="9">
        <v>0.495</v>
      </c>
      <c r="F2409" s="9">
        <v>0.437</v>
      </c>
      <c r="G2409" s="9">
        <v>17488.37</v>
      </c>
      <c r="H2409" s="10">
        <v>1</v>
      </c>
    </row>
    <row r="2410" spans="1:8" x14ac:dyDescent="0.25">
      <c r="A2410" s="11" t="s">
        <v>2381</v>
      </c>
      <c r="B2410" s="12" t="s">
        <v>87</v>
      </c>
      <c r="C2410" s="12">
        <v>411</v>
      </c>
      <c r="D2410" s="12">
        <v>0.59899999999999998</v>
      </c>
      <c r="E2410" s="12">
        <v>0.56200000000000006</v>
      </c>
      <c r="F2410" s="12">
        <v>0.49099999999999999</v>
      </c>
      <c r="G2410" s="12">
        <v>58403.77</v>
      </c>
      <c r="H2410" s="13">
        <v>0</v>
      </c>
    </row>
    <row r="2411" spans="1:8" x14ac:dyDescent="0.25">
      <c r="A2411" s="8" t="s">
        <v>2382</v>
      </c>
      <c r="B2411" s="9" t="s">
        <v>64</v>
      </c>
      <c r="C2411" s="9">
        <v>1007</v>
      </c>
      <c r="D2411" s="9">
        <v>0.68</v>
      </c>
      <c r="E2411" s="9">
        <v>0.67800000000000005</v>
      </c>
      <c r="F2411" s="9">
        <v>0.56799999999999995</v>
      </c>
      <c r="G2411" s="9">
        <v>16786.669999999998</v>
      </c>
      <c r="H2411" s="10">
        <v>19</v>
      </c>
    </row>
    <row r="2412" spans="1:8" x14ac:dyDescent="0.25">
      <c r="A2412" s="11" t="s">
        <v>2383</v>
      </c>
      <c r="B2412" s="12" t="s">
        <v>49</v>
      </c>
      <c r="C2412" s="12">
        <v>1069</v>
      </c>
      <c r="D2412" s="12">
        <v>0.50700000000000001</v>
      </c>
      <c r="E2412" s="12">
        <v>0.502</v>
      </c>
      <c r="F2412" s="12">
        <v>0.34399999999999997</v>
      </c>
      <c r="G2412" s="12">
        <v>15623.36</v>
      </c>
      <c r="H2412" s="13">
        <v>0</v>
      </c>
    </row>
    <row r="2413" spans="1:8" x14ac:dyDescent="0.25">
      <c r="A2413" s="8" t="s">
        <v>2384</v>
      </c>
      <c r="B2413" s="9" t="s">
        <v>64</v>
      </c>
      <c r="C2413" s="9">
        <v>1300</v>
      </c>
      <c r="D2413" s="9">
        <v>0.66200000000000003</v>
      </c>
      <c r="E2413" s="9">
        <v>0.65</v>
      </c>
      <c r="F2413" s="9">
        <v>0.55600000000000005</v>
      </c>
      <c r="G2413" s="9">
        <v>17054.189999999999</v>
      </c>
      <c r="H2413" s="10">
        <v>16</v>
      </c>
    </row>
    <row r="2414" spans="1:8" x14ac:dyDescent="0.25">
      <c r="A2414" s="11" t="s">
        <v>2385</v>
      </c>
      <c r="B2414" s="12" t="s">
        <v>14</v>
      </c>
      <c r="C2414" s="12">
        <v>198</v>
      </c>
      <c r="D2414" s="12">
        <v>0.66700000000000004</v>
      </c>
      <c r="E2414" s="12">
        <v>0.67400000000000004</v>
      </c>
      <c r="F2414" s="12">
        <v>0.53700000000000003</v>
      </c>
      <c r="G2414" s="12">
        <v>61757.15</v>
      </c>
      <c r="H2414" s="13">
        <v>11</v>
      </c>
    </row>
    <row r="2415" spans="1:8" x14ac:dyDescent="0.25">
      <c r="A2415" s="8" t="s">
        <v>2386</v>
      </c>
      <c r="B2415" s="9" t="s">
        <v>14</v>
      </c>
      <c r="C2415" s="9">
        <v>342</v>
      </c>
      <c r="D2415" s="9">
        <v>0.73799999999999999</v>
      </c>
      <c r="E2415" s="9">
        <v>0.746</v>
      </c>
      <c r="F2415" s="9">
        <v>0.65600000000000003</v>
      </c>
      <c r="G2415" s="9">
        <v>32419.23</v>
      </c>
      <c r="H2415" s="10">
        <v>7</v>
      </c>
    </row>
    <row r="2416" spans="1:8" x14ac:dyDescent="0.25">
      <c r="A2416" s="11" t="s">
        <v>2387</v>
      </c>
      <c r="B2416" s="12" t="s">
        <v>59</v>
      </c>
      <c r="C2416" s="12">
        <v>717</v>
      </c>
      <c r="D2416" s="12">
        <v>0.753</v>
      </c>
      <c r="E2416" s="12">
        <v>0.73699999999999999</v>
      </c>
      <c r="F2416" s="12">
        <v>0.66800000000000004</v>
      </c>
      <c r="G2416" s="12">
        <v>22159.16</v>
      </c>
      <c r="H2416" s="13">
        <v>25</v>
      </c>
    </row>
    <row r="2417" spans="1:8" x14ac:dyDescent="0.25">
      <c r="A2417" s="8" t="s">
        <v>2388</v>
      </c>
      <c r="B2417" s="9" t="s">
        <v>14</v>
      </c>
      <c r="C2417" s="9">
        <v>752</v>
      </c>
      <c r="D2417" s="9">
        <v>0.73499999999999999</v>
      </c>
      <c r="E2417" s="9">
        <v>0.74</v>
      </c>
      <c r="F2417" s="9">
        <v>0.63</v>
      </c>
      <c r="G2417" s="9">
        <v>32906.5</v>
      </c>
      <c r="H2417" s="10">
        <v>5</v>
      </c>
    </row>
    <row r="2418" spans="1:8" x14ac:dyDescent="0.25">
      <c r="A2418" s="11" t="s">
        <v>2389</v>
      </c>
      <c r="B2418" s="12" t="s">
        <v>275</v>
      </c>
      <c r="C2418" s="12">
        <v>1978</v>
      </c>
      <c r="D2418" s="12">
        <v>0.60299999999999998</v>
      </c>
      <c r="E2418" s="12">
        <v>0.59299999999999997</v>
      </c>
      <c r="F2418" s="12">
        <v>0.45600000000000002</v>
      </c>
      <c r="G2418" s="12">
        <v>11176.37</v>
      </c>
      <c r="H2418" s="13">
        <v>50</v>
      </c>
    </row>
    <row r="2419" spans="1:8" x14ac:dyDescent="0.25">
      <c r="A2419" s="8" t="s">
        <v>2390</v>
      </c>
      <c r="B2419" s="9" t="s">
        <v>64</v>
      </c>
      <c r="C2419" s="9">
        <v>845</v>
      </c>
      <c r="D2419" s="9">
        <v>0.66700000000000004</v>
      </c>
      <c r="E2419" s="9">
        <v>0.66100000000000003</v>
      </c>
      <c r="F2419" s="9">
        <v>0.54400000000000004</v>
      </c>
      <c r="G2419" s="9">
        <v>14579.47</v>
      </c>
      <c r="H2419" s="10">
        <v>27</v>
      </c>
    </row>
    <row r="2420" spans="1:8" x14ac:dyDescent="0.25">
      <c r="A2420" s="11" t="s">
        <v>2391</v>
      </c>
      <c r="B2420" s="12" t="s">
        <v>24</v>
      </c>
      <c r="C2420" s="12">
        <v>727</v>
      </c>
      <c r="D2420" s="12">
        <v>0.57799999999999996</v>
      </c>
      <c r="E2420" s="12">
        <v>0.52700000000000002</v>
      </c>
      <c r="F2420" s="12">
        <v>0.47099999999999997</v>
      </c>
      <c r="G2420" s="12">
        <v>20266.7</v>
      </c>
      <c r="H2420" s="13">
        <v>1</v>
      </c>
    </row>
    <row r="2421" spans="1:8" x14ac:dyDescent="0.25">
      <c r="A2421" s="8" t="s">
        <v>2392</v>
      </c>
      <c r="B2421" s="9" t="s">
        <v>7</v>
      </c>
      <c r="C2421" s="9">
        <v>288</v>
      </c>
      <c r="D2421" s="9">
        <v>0.746</v>
      </c>
      <c r="E2421" s="9">
        <v>0.73</v>
      </c>
      <c r="F2421" s="9">
        <v>0.65600000000000003</v>
      </c>
      <c r="G2421" s="9">
        <v>64231.96</v>
      </c>
      <c r="H2421" s="10">
        <v>11</v>
      </c>
    </row>
    <row r="2422" spans="1:8" x14ac:dyDescent="0.25">
      <c r="A2422" s="11" t="s">
        <v>2393</v>
      </c>
      <c r="B2422" s="12" t="s">
        <v>16</v>
      </c>
      <c r="C2422" s="12">
        <v>423</v>
      </c>
      <c r="D2422" s="12">
        <v>0.71</v>
      </c>
      <c r="E2422" s="12">
        <v>0.68</v>
      </c>
      <c r="F2422" s="12">
        <v>0.624</v>
      </c>
      <c r="G2422" s="12">
        <v>42537.98</v>
      </c>
      <c r="H2422" s="13">
        <v>9</v>
      </c>
    </row>
    <row r="2423" spans="1:8" x14ac:dyDescent="0.25">
      <c r="A2423" s="8" t="s">
        <v>2394</v>
      </c>
      <c r="B2423" s="9" t="s">
        <v>14</v>
      </c>
      <c r="C2423" s="9">
        <v>139</v>
      </c>
      <c r="D2423" s="9">
        <v>0.69799999999999995</v>
      </c>
      <c r="E2423" s="9">
        <v>0.70399999999999996</v>
      </c>
      <c r="F2423" s="9">
        <v>0.56200000000000006</v>
      </c>
      <c r="G2423" s="9">
        <v>48954.2</v>
      </c>
      <c r="H2423" s="10">
        <v>8</v>
      </c>
    </row>
    <row r="2424" spans="1:8" x14ac:dyDescent="0.25">
      <c r="A2424" s="11" t="s">
        <v>2395</v>
      </c>
      <c r="B2424" s="12" t="s">
        <v>24</v>
      </c>
      <c r="C2424" s="12">
        <v>958</v>
      </c>
      <c r="D2424" s="12">
        <v>0.70799999999999996</v>
      </c>
      <c r="E2424" s="12">
        <v>0.67</v>
      </c>
      <c r="F2424" s="12">
        <v>0.66700000000000004</v>
      </c>
      <c r="G2424" s="12">
        <v>22017.5</v>
      </c>
      <c r="H2424" s="13">
        <v>8</v>
      </c>
    </row>
    <row r="2425" spans="1:8" x14ac:dyDescent="0.25">
      <c r="A2425" s="8" t="s">
        <v>2396</v>
      </c>
      <c r="B2425" s="9" t="s">
        <v>59</v>
      </c>
      <c r="C2425" s="9">
        <v>655</v>
      </c>
      <c r="D2425" s="9">
        <v>0.72099999999999997</v>
      </c>
      <c r="E2425" s="9">
        <v>0.71899999999999997</v>
      </c>
      <c r="F2425" s="9">
        <v>0.628</v>
      </c>
      <c r="G2425" s="9">
        <v>23615.4</v>
      </c>
      <c r="H2425" s="10">
        <v>14</v>
      </c>
    </row>
    <row r="2426" spans="1:8" x14ac:dyDescent="0.25">
      <c r="A2426" s="11" t="s">
        <v>2397</v>
      </c>
      <c r="B2426" s="12" t="s">
        <v>111</v>
      </c>
      <c r="C2426" s="12">
        <v>560</v>
      </c>
      <c r="D2426" s="12">
        <v>0.627</v>
      </c>
      <c r="E2426" s="12">
        <v>0.63</v>
      </c>
      <c r="F2426" s="12">
        <v>0.496</v>
      </c>
      <c r="G2426" s="12">
        <v>36002.019999999997</v>
      </c>
      <c r="H2426" s="13">
        <v>6</v>
      </c>
    </row>
    <row r="2427" spans="1:8" x14ac:dyDescent="0.25">
      <c r="A2427" s="8" t="s">
        <v>2398</v>
      </c>
      <c r="B2427" s="9" t="s">
        <v>82</v>
      </c>
      <c r="C2427" s="9">
        <v>1069</v>
      </c>
      <c r="D2427" s="9">
        <v>0.59</v>
      </c>
      <c r="E2427" s="9">
        <v>0.56799999999999995</v>
      </c>
      <c r="F2427" s="9">
        <v>0.46800000000000003</v>
      </c>
      <c r="G2427" s="9">
        <v>15720.61</v>
      </c>
      <c r="H2427" s="10">
        <v>34</v>
      </c>
    </row>
    <row r="2428" spans="1:8" x14ac:dyDescent="0.25">
      <c r="A2428" s="11" t="s">
        <v>2399</v>
      </c>
      <c r="B2428" s="12" t="s">
        <v>14</v>
      </c>
      <c r="C2428" s="12">
        <v>132</v>
      </c>
      <c r="D2428" s="12">
        <v>0.71799999999999997</v>
      </c>
      <c r="E2428" s="12">
        <v>0.74199999999999999</v>
      </c>
      <c r="F2428" s="12">
        <v>0.59699999999999998</v>
      </c>
      <c r="G2428" s="12">
        <v>100569.99</v>
      </c>
      <c r="H2428" s="13">
        <v>4</v>
      </c>
    </row>
    <row r="2429" spans="1:8" x14ac:dyDescent="0.25">
      <c r="A2429" s="8" t="s">
        <v>2400</v>
      </c>
      <c r="B2429" s="9" t="s">
        <v>14</v>
      </c>
      <c r="C2429" s="9">
        <v>220</v>
      </c>
      <c r="D2429" s="9">
        <v>0.75700000000000001</v>
      </c>
      <c r="E2429" s="9">
        <v>0.752</v>
      </c>
      <c r="F2429" s="9">
        <v>0.67900000000000005</v>
      </c>
      <c r="G2429" s="9">
        <v>45827.63</v>
      </c>
      <c r="H2429" s="10">
        <v>12</v>
      </c>
    </row>
    <row r="2430" spans="1:8" x14ac:dyDescent="0.25">
      <c r="A2430" s="11" t="s">
        <v>2401</v>
      </c>
      <c r="B2430" s="12" t="s">
        <v>14</v>
      </c>
      <c r="C2430" s="12">
        <v>610</v>
      </c>
      <c r="D2430" s="12">
        <v>0.67500000000000004</v>
      </c>
      <c r="E2430" s="12">
        <v>0.68100000000000005</v>
      </c>
      <c r="F2430" s="12">
        <v>0.55200000000000005</v>
      </c>
      <c r="G2430" s="12">
        <v>22558.99</v>
      </c>
      <c r="H2430" s="13">
        <v>10</v>
      </c>
    </row>
    <row r="2431" spans="1:8" x14ac:dyDescent="0.25">
      <c r="A2431" s="8" t="s">
        <v>2402</v>
      </c>
      <c r="B2431" s="9" t="s">
        <v>31</v>
      </c>
      <c r="C2431" s="9">
        <v>983</v>
      </c>
      <c r="D2431" s="9">
        <v>0.60599999999999998</v>
      </c>
      <c r="E2431" s="9">
        <v>0.52900000000000003</v>
      </c>
      <c r="F2431" s="9">
        <v>0.55800000000000005</v>
      </c>
      <c r="G2431" s="9">
        <v>10599.14</v>
      </c>
      <c r="H2431" s="10">
        <v>48</v>
      </c>
    </row>
    <row r="2432" spans="1:8" x14ac:dyDescent="0.25">
      <c r="A2432" s="11" t="s">
        <v>2403</v>
      </c>
      <c r="B2432" s="12" t="s">
        <v>49</v>
      </c>
      <c r="C2432" s="12">
        <v>614</v>
      </c>
      <c r="D2432" s="12">
        <v>0.56399999999999995</v>
      </c>
      <c r="E2432" s="12">
        <v>0.56299999999999994</v>
      </c>
      <c r="F2432" s="12">
        <v>0.39900000000000002</v>
      </c>
      <c r="G2432" s="12">
        <v>16308.05</v>
      </c>
      <c r="H2432" s="13">
        <v>4</v>
      </c>
    </row>
    <row r="2433" spans="1:8" x14ac:dyDescent="0.25">
      <c r="A2433" s="8" t="s">
        <v>2404</v>
      </c>
      <c r="B2433" s="9" t="s">
        <v>64</v>
      </c>
      <c r="C2433" s="9">
        <v>875</v>
      </c>
      <c r="D2433" s="9">
        <v>0.67</v>
      </c>
      <c r="E2433" s="9">
        <v>0.66500000000000004</v>
      </c>
      <c r="F2433" s="9">
        <v>0.53700000000000003</v>
      </c>
      <c r="G2433" s="9">
        <v>14480.7</v>
      </c>
      <c r="H2433" s="10">
        <v>32</v>
      </c>
    </row>
    <row r="2434" spans="1:8" x14ac:dyDescent="0.25">
      <c r="A2434" s="11" t="s">
        <v>2405</v>
      </c>
      <c r="B2434" s="12" t="s">
        <v>275</v>
      </c>
      <c r="C2434" s="12">
        <v>1601</v>
      </c>
      <c r="D2434" s="12">
        <v>0.53900000000000003</v>
      </c>
      <c r="E2434" s="12">
        <v>0.55400000000000005</v>
      </c>
      <c r="F2434" s="12">
        <v>0.39200000000000002</v>
      </c>
      <c r="G2434" s="12">
        <v>10873.24</v>
      </c>
      <c r="H2434" s="13">
        <v>18</v>
      </c>
    </row>
    <row r="2435" spans="1:8" x14ac:dyDescent="0.25">
      <c r="A2435" s="8" t="s">
        <v>2406</v>
      </c>
      <c r="B2435" s="9" t="s">
        <v>29</v>
      </c>
      <c r="C2435" s="9">
        <v>435</v>
      </c>
      <c r="D2435" s="9">
        <v>0.64500000000000002</v>
      </c>
      <c r="E2435" s="9">
        <v>0.64400000000000002</v>
      </c>
      <c r="F2435" s="9">
        <v>0.495</v>
      </c>
      <c r="G2435" s="9">
        <v>27536.04</v>
      </c>
      <c r="H2435" s="10">
        <v>3</v>
      </c>
    </row>
    <row r="2436" spans="1:8" x14ac:dyDescent="0.25">
      <c r="A2436" s="11" t="s">
        <v>2407</v>
      </c>
      <c r="B2436" s="12" t="s">
        <v>14</v>
      </c>
      <c r="C2436" s="12">
        <v>282</v>
      </c>
      <c r="D2436" s="12">
        <v>0.69</v>
      </c>
      <c r="E2436" s="12">
        <v>0.752</v>
      </c>
      <c r="F2436" s="12">
        <v>0.52400000000000002</v>
      </c>
      <c r="G2436" s="12">
        <v>24771.79</v>
      </c>
      <c r="H2436" s="13">
        <v>19</v>
      </c>
    </row>
    <row r="2437" spans="1:8" x14ac:dyDescent="0.25">
      <c r="A2437" s="8" t="s">
        <v>2408</v>
      </c>
      <c r="B2437" s="9" t="s">
        <v>16</v>
      </c>
      <c r="C2437" s="9">
        <v>599</v>
      </c>
      <c r="D2437" s="9">
        <v>0.71</v>
      </c>
      <c r="E2437" s="9">
        <v>0.71099999999999997</v>
      </c>
      <c r="F2437" s="9">
        <v>0.59699999999999998</v>
      </c>
      <c r="G2437" s="9">
        <v>36207.51</v>
      </c>
      <c r="H2437" s="10">
        <v>3</v>
      </c>
    </row>
    <row r="2438" spans="1:8" x14ac:dyDescent="0.25">
      <c r="A2438" s="11" t="s">
        <v>2409</v>
      </c>
      <c r="B2438" s="12" t="s">
        <v>29</v>
      </c>
      <c r="C2438" s="12">
        <v>553</v>
      </c>
      <c r="D2438" s="12">
        <v>0.68</v>
      </c>
      <c r="E2438" s="12">
        <v>0.67200000000000004</v>
      </c>
      <c r="F2438" s="12">
        <v>0.59</v>
      </c>
      <c r="G2438" s="12">
        <v>46645.93</v>
      </c>
      <c r="H2438" s="13">
        <v>3</v>
      </c>
    </row>
    <row r="2439" spans="1:8" x14ac:dyDescent="0.25">
      <c r="A2439" s="8" t="s">
        <v>2410</v>
      </c>
      <c r="B2439" s="9" t="s">
        <v>94</v>
      </c>
      <c r="C2439" s="9">
        <v>2412</v>
      </c>
      <c r="D2439" s="9">
        <v>0.61</v>
      </c>
      <c r="E2439" s="9">
        <v>0.57799999999999996</v>
      </c>
      <c r="F2439" s="9">
        <v>0.50900000000000001</v>
      </c>
      <c r="G2439" s="9">
        <v>11893.43</v>
      </c>
      <c r="H2439" s="10">
        <v>11</v>
      </c>
    </row>
    <row r="2440" spans="1:8" x14ac:dyDescent="0.25">
      <c r="A2440" s="11" t="s">
        <v>2411</v>
      </c>
      <c r="B2440" s="12" t="s">
        <v>64</v>
      </c>
      <c r="C2440" s="12">
        <v>1398</v>
      </c>
      <c r="D2440" s="12">
        <v>0.68</v>
      </c>
      <c r="E2440" s="12">
        <v>0.64800000000000002</v>
      </c>
      <c r="F2440" s="12">
        <v>0.60299999999999998</v>
      </c>
      <c r="G2440" s="12">
        <v>13408.56</v>
      </c>
      <c r="H2440" s="13">
        <v>26</v>
      </c>
    </row>
    <row r="2441" spans="1:8" x14ac:dyDescent="0.25">
      <c r="A2441" s="8" t="s">
        <v>2412</v>
      </c>
      <c r="B2441" s="9" t="s">
        <v>14</v>
      </c>
      <c r="C2441" s="9">
        <v>1089</v>
      </c>
      <c r="D2441" s="9">
        <v>0.69</v>
      </c>
      <c r="E2441" s="9">
        <v>0.69099999999999995</v>
      </c>
      <c r="F2441" s="9">
        <v>0.55800000000000005</v>
      </c>
      <c r="G2441" s="9">
        <v>19791.29</v>
      </c>
      <c r="H2441" s="10">
        <v>7</v>
      </c>
    </row>
    <row r="2442" spans="1:8" x14ac:dyDescent="0.25">
      <c r="A2442" s="11" t="s">
        <v>2413</v>
      </c>
      <c r="B2442" s="12" t="s">
        <v>14</v>
      </c>
      <c r="C2442" s="12">
        <v>82</v>
      </c>
      <c r="D2442" s="12">
        <v>0.68</v>
      </c>
      <c r="E2442" s="12">
        <v>0.67200000000000004</v>
      </c>
      <c r="F2442" s="12">
        <v>0.57699999999999996</v>
      </c>
      <c r="G2442" s="12">
        <v>90435.74</v>
      </c>
      <c r="H2442" s="13">
        <v>4</v>
      </c>
    </row>
    <row r="2443" spans="1:8" x14ac:dyDescent="0.25">
      <c r="A2443" s="8" t="s">
        <v>2414</v>
      </c>
      <c r="B2443" s="9" t="s">
        <v>24</v>
      </c>
      <c r="C2443" s="9">
        <v>1788</v>
      </c>
      <c r="D2443" s="9">
        <v>0.58499999999999996</v>
      </c>
      <c r="E2443" s="9">
        <v>0.53500000000000003</v>
      </c>
      <c r="F2443" s="9">
        <v>0.48</v>
      </c>
      <c r="G2443" s="9">
        <v>9766.51</v>
      </c>
      <c r="H2443" s="10">
        <v>7</v>
      </c>
    </row>
    <row r="2444" spans="1:8" x14ac:dyDescent="0.25">
      <c r="A2444" s="11" t="s">
        <v>2415</v>
      </c>
      <c r="B2444" s="12" t="s">
        <v>59</v>
      </c>
      <c r="C2444" s="12">
        <v>414</v>
      </c>
      <c r="D2444" s="12">
        <v>0.75800000000000001</v>
      </c>
      <c r="E2444" s="12">
        <v>0.746</v>
      </c>
      <c r="F2444" s="12">
        <v>0.67600000000000005</v>
      </c>
      <c r="G2444" s="12">
        <v>37467.35</v>
      </c>
      <c r="H2444" s="13">
        <v>14</v>
      </c>
    </row>
    <row r="2445" spans="1:8" x14ac:dyDescent="0.25">
      <c r="A2445" s="8" t="s">
        <v>2416</v>
      </c>
      <c r="B2445" s="9" t="s">
        <v>59</v>
      </c>
      <c r="C2445" s="9">
        <v>271</v>
      </c>
      <c r="D2445" s="9">
        <v>0.71</v>
      </c>
      <c r="E2445" s="9">
        <v>0.72299999999999998</v>
      </c>
      <c r="F2445" s="9">
        <v>0.625</v>
      </c>
      <c r="G2445" s="9">
        <v>38311.040000000001</v>
      </c>
      <c r="H2445" s="10">
        <v>6</v>
      </c>
    </row>
    <row r="2446" spans="1:8" x14ac:dyDescent="0.25">
      <c r="A2446" s="11" t="s">
        <v>2417</v>
      </c>
      <c r="B2446" s="12" t="s">
        <v>31</v>
      </c>
      <c r="C2446" s="12">
        <v>983</v>
      </c>
      <c r="D2446" s="12">
        <v>0.64800000000000002</v>
      </c>
      <c r="E2446" s="12">
        <v>0.59499999999999997</v>
      </c>
      <c r="F2446" s="12">
        <v>0.59399999999999997</v>
      </c>
      <c r="G2446" s="12">
        <v>11755.39</v>
      </c>
      <c r="H2446" s="13">
        <v>10</v>
      </c>
    </row>
    <row r="2447" spans="1:8" x14ac:dyDescent="0.25">
      <c r="A2447" s="8" t="s">
        <v>2418</v>
      </c>
      <c r="B2447" s="9" t="s">
        <v>59</v>
      </c>
      <c r="C2447" s="9">
        <v>484</v>
      </c>
      <c r="D2447" s="9">
        <v>0.77400000000000002</v>
      </c>
      <c r="E2447" s="9">
        <v>0.751</v>
      </c>
      <c r="F2447" s="9">
        <v>0.70099999999999996</v>
      </c>
      <c r="G2447" s="9">
        <v>28973.54</v>
      </c>
      <c r="H2447" s="10">
        <v>6</v>
      </c>
    </row>
    <row r="2448" spans="1:8" x14ac:dyDescent="0.25">
      <c r="A2448" s="11" t="s">
        <v>2419</v>
      </c>
      <c r="B2448" s="12" t="s">
        <v>14</v>
      </c>
      <c r="C2448" s="12">
        <v>371</v>
      </c>
      <c r="D2448" s="12">
        <v>0.747</v>
      </c>
      <c r="E2448" s="12">
        <v>0.74299999999999999</v>
      </c>
      <c r="F2448" s="12">
        <v>0.67200000000000004</v>
      </c>
      <c r="G2448" s="12">
        <v>36693.269999999997</v>
      </c>
      <c r="H2448" s="13">
        <v>10</v>
      </c>
    </row>
    <row r="2449" spans="1:8" x14ac:dyDescent="0.25">
      <c r="A2449" s="8" t="s">
        <v>2420</v>
      </c>
      <c r="B2449" s="9" t="s">
        <v>14</v>
      </c>
      <c r="C2449" s="9">
        <v>201</v>
      </c>
      <c r="D2449" s="9">
        <v>0.78500000000000003</v>
      </c>
      <c r="E2449" s="9">
        <v>0.77800000000000002</v>
      </c>
      <c r="F2449" s="9">
        <v>0.73299999999999998</v>
      </c>
      <c r="G2449" s="9">
        <v>43680.15</v>
      </c>
      <c r="H2449" s="10">
        <v>16</v>
      </c>
    </row>
    <row r="2450" spans="1:8" x14ac:dyDescent="0.25">
      <c r="A2450" s="11" t="s">
        <v>2421</v>
      </c>
      <c r="B2450" s="12" t="s">
        <v>87</v>
      </c>
      <c r="C2450" s="12">
        <v>952</v>
      </c>
      <c r="D2450" s="12">
        <v>0.61</v>
      </c>
      <c r="E2450" s="12">
        <v>0.58299999999999996</v>
      </c>
      <c r="F2450" s="12">
        <v>0.52100000000000002</v>
      </c>
      <c r="G2450" s="12">
        <v>21280.95</v>
      </c>
      <c r="H2450" s="13">
        <v>3</v>
      </c>
    </row>
    <row r="2451" spans="1:8" x14ac:dyDescent="0.25">
      <c r="A2451" s="8" t="s">
        <v>2422</v>
      </c>
      <c r="B2451" s="9" t="s">
        <v>59</v>
      </c>
      <c r="C2451" s="9">
        <v>705</v>
      </c>
      <c r="D2451" s="9">
        <v>0.75800000000000001</v>
      </c>
      <c r="E2451" s="9">
        <v>0.74</v>
      </c>
      <c r="F2451" s="9">
        <v>0.68400000000000005</v>
      </c>
      <c r="G2451" s="9">
        <v>17641.78</v>
      </c>
      <c r="H2451" s="10">
        <v>16</v>
      </c>
    </row>
    <row r="2452" spans="1:8" x14ac:dyDescent="0.25">
      <c r="A2452" s="11" t="s">
        <v>2423</v>
      </c>
      <c r="B2452" s="12" t="s">
        <v>33</v>
      </c>
      <c r="C2452" s="12">
        <v>329</v>
      </c>
      <c r="D2452" s="12">
        <v>0.69</v>
      </c>
      <c r="E2452" s="12">
        <v>0.70199999999999996</v>
      </c>
      <c r="F2452" s="12">
        <v>0.58599999999999997</v>
      </c>
      <c r="G2452" s="12">
        <v>55960.2</v>
      </c>
      <c r="H2452" s="13">
        <v>2</v>
      </c>
    </row>
    <row r="2453" spans="1:8" x14ac:dyDescent="0.25">
      <c r="A2453" s="8" t="s">
        <v>2424</v>
      </c>
      <c r="B2453" s="9" t="s">
        <v>24</v>
      </c>
      <c r="C2453" s="9">
        <v>741</v>
      </c>
      <c r="D2453" s="9">
        <v>0.61599999999999999</v>
      </c>
      <c r="E2453" s="9">
        <v>0.626</v>
      </c>
      <c r="F2453" s="9">
        <v>0.47299999999999998</v>
      </c>
      <c r="G2453" s="9">
        <v>17321.439999999999</v>
      </c>
      <c r="H2453" s="10">
        <v>2</v>
      </c>
    </row>
    <row r="2454" spans="1:8" x14ac:dyDescent="0.25">
      <c r="A2454" s="11" t="s">
        <v>2425</v>
      </c>
      <c r="B2454" s="12" t="s">
        <v>24</v>
      </c>
      <c r="C2454" s="12">
        <v>250</v>
      </c>
      <c r="D2454" s="12">
        <v>0.60599999999999998</v>
      </c>
      <c r="E2454" s="12">
        <v>0.58899999999999997</v>
      </c>
      <c r="F2454" s="12">
        <v>0.48</v>
      </c>
      <c r="G2454" s="12">
        <v>38638.480000000003</v>
      </c>
      <c r="H2454" s="13">
        <v>5</v>
      </c>
    </row>
    <row r="2455" spans="1:8" x14ac:dyDescent="0.25">
      <c r="A2455" s="8" t="s">
        <v>2311</v>
      </c>
      <c r="B2455" s="9" t="s">
        <v>59</v>
      </c>
      <c r="C2455" s="9">
        <v>393</v>
      </c>
      <c r="D2455" s="9">
        <v>0.71</v>
      </c>
      <c r="E2455" s="9">
        <v>0.67700000000000005</v>
      </c>
      <c r="F2455" s="9">
        <v>0.63600000000000001</v>
      </c>
      <c r="G2455" s="9">
        <v>32339.01</v>
      </c>
      <c r="H2455" s="10">
        <v>16</v>
      </c>
    </row>
    <row r="2456" spans="1:8" x14ac:dyDescent="0.25">
      <c r="A2456" s="11" t="s">
        <v>2426</v>
      </c>
      <c r="B2456" s="12" t="s">
        <v>7</v>
      </c>
      <c r="C2456" s="12">
        <v>257</v>
      </c>
      <c r="D2456" s="12">
        <v>0.72299999999999998</v>
      </c>
      <c r="E2456" s="12">
        <v>0.7</v>
      </c>
      <c r="F2456" s="12">
        <v>0.65900000000000003</v>
      </c>
      <c r="G2456" s="12">
        <v>58703.27</v>
      </c>
      <c r="H2456" s="13">
        <v>1</v>
      </c>
    </row>
    <row r="2457" spans="1:8" x14ac:dyDescent="0.25">
      <c r="A2457" s="8" t="s">
        <v>2427</v>
      </c>
      <c r="B2457" s="9" t="s">
        <v>14</v>
      </c>
      <c r="C2457" s="9">
        <v>862</v>
      </c>
      <c r="D2457" s="9">
        <v>0.623</v>
      </c>
      <c r="E2457" s="9">
        <v>0.66300000000000003</v>
      </c>
      <c r="F2457" s="9">
        <v>0.46100000000000002</v>
      </c>
      <c r="G2457" s="9">
        <v>14288.96</v>
      </c>
      <c r="H2457" s="10">
        <v>12</v>
      </c>
    </row>
    <row r="2458" spans="1:8" x14ac:dyDescent="0.25">
      <c r="A2458" s="11" t="s">
        <v>2428</v>
      </c>
      <c r="B2458" s="12" t="s">
        <v>49</v>
      </c>
      <c r="C2458" s="12">
        <v>520</v>
      </c>
      <c r="D2458" s="12">
        <v>0.54100000000000004</v>
      </c>
      <c r="E2458" s="12">
        <v>0.49299999999999999</v>
      </c>
      <c r="F2458" s="12">
        <v>0.42499999999999999</v>
      </c>
      <c r="G2458" s="12">
        <v>13819.82</v>
      </c>
      <c r="H2458" s="13">
        <v>0</v>
      </c>
    </row>
    <row r="2459" spans="1:8" x14ac:dyDescent="0.25">
      <c r="A2459" s="8" t="s">
        <v>2429</v>
      </c>
      <c r="B2459" s="9" t="s">
        <v>14</v>
      </c>
      <c r="C2459" s="9">
        <v>361</v>
      </c>
      <c r="D2459" s="9">
        <v>0.75</v>
      </c>
      <c r="E2459" s="9">
        <v>0.75800000000000001</v>
      </c>
      <c r="F2459" s="9">
        <v>0.65800000000000003</v>
      </c>
      <c r="G2459" s="9">
        <v>29020.639999999999</v>
      </c>
      <c r="H2459" s="10">
        <v>29</v>
      </c>
    </row>
    <row r="2460" spans="1:8" x14ac:dyDescent="0.25">
      <c r="A2460" s="11" t="s">
        <v>2430</v>
      </c>
      <c r="B2460" s="12" t="s">
        <v>31</v>
      </c>
      <c r="C2460" s="12">
        <v>948</v>
      </c>
      <c r="D2460" s="12">
        <v>0.63900000000000001</v>
      </c>
      <c r="E2460" s="12">
        <v>0.56399999999999995</v>
      </c>
      <c r="F2460" s="12">
        <v>0.60799999999999998</v>
      </c>
      <c r="G2460" s="12">
        <v>17862.64</v>
      </c>
      <c r="H2460" s="13">
        <v>4</v>
      </c>
    </row>
    <row r="2461" spans="1:8" x14ac:dyDescent="0.25">
      <c r="A2461" s="8" t="s">
        <v>2431</v>
      </c>
      <c r="B2461" s="9" t="s">
        <v>64</v>
      </c>
      <c r="C2461" s="9">
        <v>396</v>
      </c>
      <c r="D2461" s="9">
        <v>0.66</v>
      </c>
      <c r="E2461" s="9">
        <v>0.65800000000000003</v>
      </c>
      <c r="F2461" s="9">
        <v>0.54400000000000004</v>
      </c>
      <c r="G2461" s="9">
        <v>17863.8</v>
      </c>
      <c r="H2461" s="10">
        <v>8</v>
      </c>
    </row>
    <row r="2462" spans="1:8" x14ac:dyDescent="0.25">
      <c r="A2462" s="11" t="s">
        <v>2432</v>
      </c>
      <c r="B2462" s="12" t="s">
        <v>49</v>
      </c>
      <c r="C2462" s="12">
        <v>1871</v>
      </c>
      <c r="D2462" s="12">
        <v>0.56000000000000005</v>
      </c>
      <c r="E2462" s="12">
        <v>0.58499999999999996</v>
      </c>
      <c r="F2462" s="12">
        <v>0.40400000000000003</v>
      </c>
      <c r="G2462" s="12">
        <v>9664.48</v>
      </c>
      <c r="H2462" s="13">
        <v>5</v>
      </c>
    </row>
    <row r="2463" spans="1:8" x14ac:dyDescent="0.25">
      <c r="A2463" s="8" t="s">
        <v>2433</v>
      </c>
      <c r="B2463" s="9" t="s">
        <v>16</v>
      </c>
      <c r="C2463" s="9">
        <v>786</v>
      </c>
      <c r="D2463" s="9">
        <v>0.70099999999999996</v>
      </c>
      <c r="E2463" s="9">
        <v>0.69299999999999995</v>
      </c>
      <c r="F2463" s="9">
        <v>0.58899999999999997</v>
      </c>
      <c r="G2463" s="9">
        <v>19296.27</v>
      </c>
      <c r="H2463" s="10">
        <v>14</v>
      </c>
    </row>
    <row r="2464" spans="1:8" x14ac:dyDescent="0.25">
      <c r="A2464" s="11" t="s">
        <v>2434</v>
      </c>
      <c r="B2464" s="12" t="s">
        <v>24</v>
      </c>
      <c r="C2464" s="12">
        <v>462</v>
      </c>
      <c r="D2464" s="12">
        <v>0.48599999999999999</v>
      </c>
      <c r="E2464" s="12">
        <v>0.505</v>
      </c>
      <c r="F2464" s="12">
        <v>0.31900000000000001</v>
      </c>
      <c r="G2464" s="12">
        <v>10220.81</v>
      </c>
      <c r="H2464" s="13">
        <v>3</v>
      </c>
    </row>
    <row r="2465" spans="1:8" x14ac:dyDescent="0.25">
      <c r="A2465" s="8" t="s">
        <v>2435</v>
      </c>
      <c r="B2465" s="9" t="s">
        <v>29</v>
      </c>
      <c r="C2465" s="9">
        <v>340</v>
      </c>
      <c r="D2465" s="9">
        <v>0.69499999999999995</v>
      </c>
      <c r="E2465" s="9">
        <v>0.67900000000000005</v>
      </c>
      <c r="F2465" s="9">
        <v>0.59799999999999998</v>
      </c>
      <c r="G2465" s="9">
        <v>39380.31</v>
      </c>
      <c r="H2465" s="10">
        <v>8</v>
      </c>
    </row>
    <row r="2466" spans="1:8" x14ac:dyDescent="0.25">
      <c r="A2466" s="11" t="s">
        <v>2436</v>
      </c>
      <c r="B2466" s="12" t="s">
        <v>29</v>
      </c>
      <c r="C2466" s="12">
        <v>357</v>
      </c>
      <c r="D2466" s="12">
        <v>0.69</v>
      </c>
      <c r="E2466" s="12">
        <v>0.69199999999999995</v>
      </c>
      <c r="F2466" s="12">
        <v>0.57199999999999995</v>
      </c>
      <c r="G2466" s="12">
        <v>29564.82</v>
      </c>
      <c r="H2466" s="13">
        <v>6</v>
      </c>
    </row>
    <row r="2467" spans="1:8" x14ac:dyDescent="0.25">
      <c r="A2467" s="8" t="s">
        <v>2437</v>
      </c>
      <c r="B2467" s="9" t="s">
        <v>22</v>
      </c>
      <c r="C2467" s="9">
        <v>133</v>
      </c>
      <c r="D2467" s="9">
        <v>0.75800000000000001</v>
      </c>
      <c r="E2467" s="9">
        <v>0.73599999999999999</v>
      </c>
      <c r="F2467" s="9">
        <v>0.68400000000000005</v>
      </c>
      <c r="G2467" s="9">
        <v>62758.16</v>
      </c>
      <c r="H2467" s="10">
        <v>7</v>
      </c>
    </row>
    <row r="2468" spans="1:8" x14ac:dyDescent="0.25">
      <c r="A2468" s="11" t="s">
        <v>2438</v>
      </c>
      <c r="B2468" s="12" t="s">
        <v>16</v>
      </c>
      <c r="C2468" s="12">
        <v>537</v>
      </c>
      <c r="D2468" s="12">
        <v>0.68500000000000005</v>
      </c>
      <c r="E2468" s="12">
        <v>0.67</v>
      </c>
      <c r="F2468" s="12">
        <v>0.60499999999999998</v>
      </c>
      <c r="G2468" s="12">
        <v>24813.15</v>
      </c>
      <c r="H2468" s="13">
        <v>9</v>
      </c>
    </row>
    <row r="2469" spans="1:8" x14ac:dyDescent="0.25">
      <c r="A2469" s="8" t="s">
        <v>2439</v>
      </c>
      <c r="B2469" s="9" t="s">
        <v>24</v>
      </c>
      <c r="C2469" s="9">
        <v>959</v>
      </c>
      <c r="D2469" s="9">
        <v>0.61299999999999999</v>
      </c>
      <c r="E2469" s="9">
        <v>0.59099999999999997</v>
      </c>
      <c r="F2469" s="9">
        <v>0.504</v>
      </c>
      <c r="G2469" s="9">
        <v>13329.84</v>
      </c>
      <c r="H2469" s="10">
        <v>43</v>
      </c>
    </row>
    <row r="2470" spans="1:8" x14ac:dyDescent="0.25">
      <c r="A2470" s="11" t="s">
        <v>2440</v>
      </c>
      <c r="B2470" s="12" t="s">
        <v>22</v>
      </c>
      <c r="C2470" s="12">
        <v>239</v>
      </c>
      <c r="D2470" s="12">
        <v>0.73799999999999999</v>
      </c>
      <c r="E2470" s="12">
        <v>0.77900000000000003</v>
      </c>
      <c r="F2470" s="12">
        <v>0.60799999999999998</v>
      </c>
      <c r="G2470" s="12">
        <v>34702.57</v>
      </c>
      <c r="H2470" s="13">
        <v>3</v>
      </c>
    </row>
    <row r="2471" spans="1:8" x14ac:dyDescent="0.25">
      <c r="A2471" s="8" t="s">
        <v>2441</v>
      </c>
      <c r="B2471" s="9" t="s">
        <v>16</v>
      </c>
      <c r="C2471" s="9">
        <v>1474</v>
      </c>
      <c r="D2471" s="9">
        <v>0.65</v>
      </c>
      <c r="E2471" s="9">
        <v>0.61799999999999999</v>
      </c>
      <c r="F2471" s="9">
        <v>0.54700000000000004</v>
      </c>
      <c r="G2471" s="9">
        <v>10478.5</v>
      </c>
      <c r="H2471" s="10">
        <v>23</v>
      </c>
    </row>
    <row r="2472" spans="1:8" x14ac:dyDescent="0.25">
      <c r="A2472" s="11" t="s">
        <v>2442</v>
      </c>
      <c r="B2472" s="12" t="s">
        <v>14</v>
      </c>
      <c r="C2472" s="12">
        <v>402</v>
      </c>
      <c r="D2472" s="12">
        <v>0.70799999999999996</v>
      </c>
      <c r="E2472" s="12">
        <v>0.70899999999999996</v>
      </c>
      <c r="F2472" s="12">
        <v>0.60299999999999998</v>
      </c>
      <c r="G2472" s="12">
        <v>25710.720000000001</v>
      </c>
      <c r="H2472" s="13">
        <v>30</v>
      </c>
    </row>
    <row r="2473" spans="1:8" x14ac:dyDescent="0.25">
      <c r="A2473" s="8" t="s">
        <v>2443</v>
      </c>
      <c r="B2473" s="9" t="s">
        <v>14</v>
      </c>
      <c r="C2473" s="9">
        <v>99</v>
      </c>
      <c r="D2473" s="9">
        <v>0.71</v>
      </c>
      <c r="E2473" s="9">
        <v>0.71599999999999997</v>
      </c>
      <c r="F2473" s="9">
        <v>0.59299999999999997</v>
      </c>
      <c r="G2473" s="9">
        <v>47492.23</v>
      </c>
      <c r="H2473" s="10">
        <v>7</v>
      </c>
    </row>
    <row r="2474" spans="1:8" x14ac:dyDescent="0.25">
      <c r="A2474" s="11" t="s">
        <v>2444</v>
      </c>
      <c r="B2474" s="12" t="s">
        <v>22</v>
      </c>
      <c r="C2474" s="12">
        <v>476</v>
      </c>
      <c r="D2474" s="12">
        <v>0.70499999999999996</v>
      </c>
      <c r="E2474" s="12">
        <v>0.68600000000000005</v>
      </c>
      <c r="F2474" s="12">
        <v>0.63200000000000001</v>
      </c>
      <c r="G2474" s="12">
        <v>34350.769999999997</v>
      </c>
      <c r="H2474" s="13">
        <v>10</v>
      </c>
    </row>
    <row r="2475" spans="1:8" x14ac:dyDescent="0.25">
      <c r="A2475" s="8" t="s">
        <v>2445</v>
      </c>
      <c r="B2475" s="9" t="s">
        <v>29</v>
      </c>
      <c r="C2475" s="9">
        <v>122</v>
      </c>
      <c r="D2475" s="9">
        <v>0.61499999999999999</v>
      </c>
      <c r="E2475" s="9">
        <v>0.65800000000000003</v>
      </c>
      <c r="F2475" s="9">
        <v>0.41799999999999998</v>
      </c>
      <c r="G2475" s="9">
        <v>49852.67</v>
      </c>
      <c r="H2475" s="10">
        <v>4</v>
      </c>
    </row>
    <row r="2476" spans="1:8" x14ac:dyDescent="0.25">
      <c r="A2476" s="11" t="s">
        <v>2446</v>
      </c>
      <c r="B2476" s="12" t="s">
        <v>59</v>
      </c>
      <c r="C2476" s="12">
        <v>291</v>
      </c>
      <c r="D2476" s="12">
        <v>0.73</v>
      </c>
      <c r="E2476" s="12">
        <v>0.71199999999999997</v>
      </c>
      <c r="F2476" s="12">
        <v>0.65600000000000003</v>
      </c>
      <c r="G2476" s="12">
        <v>35329.65</v>
      </c>
      <c r="H2476" s="13">
        <v>11</v>
      </c>
    </row>
    <row r="2477" spans="1:8" x14ac:dyDescent="0.25">
      <c r="A2477" s="8" t="s">
        <v>2447</v>
      </c>
      <c r="B2477" s="9" t="s">
        <v>72</v>
      </c>
      <c r="C2477" s="9">
        <v>1117</v>
      </c>
      <c r="D2477" s="9">
        <v>0.66</v>
      </c>
      <c r="E2477" s="9">
        <v>0.64</v>
      </c>
      <c r="F2477" s="9">
        <v>0.55500000000000005</v>
      </c>
      <c r="G2477" s="9">
        <v>12607.78</v>
      </c>
      <c r="H2477" s="10">
        <v>13</v>
      </c>
    </row>
    <row r="2478" spans="1:8" x14ac:dyDescent="0.25">
      <c r="A2478" s="11" t="s">
        <v>2448</v>
      </c>
      <c r="B2478" s="12" t="s">
        <v>64</v>
      </c>
      <c r="C2478" s="12">
        <v>344</v>
      </c>
      <c r="D2478" s="12">
        <v>0.71</v>
      </c>
      <c r="E2478" s="12">
        <v>0.70299999999999996</v>
      </c>
      <c r="F2478" s="12">
        <v>0.61099999999999999</v>
      </c>
      <c r="G2478" s="12">
        <v>23295.87</v>
      </c>
      <c r="H2478" s="13">
        <v>26</v>
      </c>
    </row>
    <row r="2479" spans="1:8" x14ac:dyDescent="0.25">
      <c r="A2479" s="8" t="s">
        <v>2449</v>
      </c>
      <c r="B2479" s="9" t="s">
        <v>64</v>
      </c>
      <c r="C2479" s="9">
        <v>922</v>
      </c>
      <c r="D2479" s="9">
        <v>0.72699999999999998</v>
      </c>
      <c r="E2479" s="9">
        <v>0.70199999999999996</v>
      </c>
      <c r="F2479" s="9">
        <v>0.64300000000000002</v>
      </c>
      <c r="G2479" s="9">
        <v>16584.72</v>
      </c>
      <c r="H2479" s="10">
        <v>17</v>
      </c>
    </row>
    <row r="2480" spans="1:8" x14ac:dyDescent="0.25">
      <c r="A2480" s="11" t="s">
        <v>2450</v>
      </c>
      <c r="B2480" s="12" t="s">
        <v>114</v>
      </c>
      <c r="C2480" s="12">
        <v>845</v>
      </c>
      <c r="D2480" s="12">
        <v>0.64300000000000002</v>
      </c>
      <c r="E2480" s="12">
        <v>0.623</v>
      </c>
      <c r="F2480" s="12">
        <v>0.54600000000000004</v>
      </c>
      <c r="G2480" s="12">
        <v>21836.07</v>
      </c>
      <c r="H2480" s="13">
        <v>6</v>
      </c>
    </row>
    <row r="2481" spans="1:8" x14ac:dyDescent="0.25">
      <c r="A2481" s="8" t="s">
        <v>2451</v>
      </c>
      <c r="B2481" s="9" t="s">
        <v>7</v>
      </c>
      <c r="C2481" s="9">
        <v>324</v>
      </c>
      <c r="D2481" s="9">
        <v>0.74</v>
      </c>
      <c r="E2481" s="9">
        <v>0.72599999999999998</v>
      </c>
      <c r="F2481" s="9">
        <v>0.67600000000000005</v>
      </c>
      <c r="G2481" s="9">
        <v>42563.46</v>
      </c>
      <c r="H2481" s="10">
        <v>6</v>
      </c>
    </row>
    <row r="2482" spans="1:8" x14ac:dyDescent="0.25">
      <c r="A2482" s="11" t="s">
        <v>2452</v>
      </c>
      <c r="B2482" s="12" t="s">
        <v>14</v>
      </c>
      <c r="C2482" s="12">
        <v>249</v>
      </c>
      <c r="D2482" s="12">
        <v>0.74</v>
      </c>
      <c r="E2482" s="12">
        <v>0.76300000000000001</v>
      </c>
      <c r="F2482" s="12">
        <v>0.627</v>
      </c>
      <c r="G2482" s="12">
        <v>36997.550000000003</v>
      </c>
      <c r="H2482" s="13">
        <v>12</v>
      </c>
    </row>
    <row r="2483" spans="1:8" x14ac:dyDescent="0.25">
      <c r="A2483" s="8" t="s">
        <v>2453</v>
      </c>
      <c r="B2483" s="9" t="s">
        <v>275</v>
      </c>
      <c r="C2483" s="9">
        <v>992</v>
      </c>
      <c r="D2483" s="9">
        <v>0.64</v>
      </c>
      <c r="E2483" s="9">
        <v>0.64900000000000002</v>
      </c>
      <c r="F2483" s="9">
        <v>0.51300000000000001</v>
      </c>
      <c r="G2483" s="9">
        <v>16162.26</v>
      </c>
      <c r="H2483" s="10">
        <v>17</v>
      </c>
    </row>
    <row r="2484" spans="1:8" x14ac:dyDescent="0.25">
      <c r="A2484" s="11" t="s">
        <v>2454</v>
      </c>
      <c r="B2484" s="12" t="s">
        <v>53</v>
      </c>
      <c r="C2484" s="12">
        <v>498</v>
      </c>
      <c r="D2484" s="12">
        <v>0.68400000000000005</v>
      </c>
      <c r="E2484" s="12">
        <v>0.70199999999999996</v>
      </c>
      <c r="F2484" s="12">
        <v>0.55900000000000005</v>
      </c>
      <c r="G2484" s="12">
        <v>30696.44</v>
      </c>
      <c r="H2484" s="13">
        <v>5</v>
      </c>
    </row>
    <row r="2485" spans="1:8" x14ac:dyDescent="0.25">
      <c r="A2485" s="8" t="s">
        <v>2455</v>
      </c>
      <c r="B2485" s="9" t="s">
        <v>14</v>
      </c>
      <c r="C2485" s="9">
        <v>561</v>
      </c>
      <c r="D2485" s="9">
        <v>0.66</v>
      </c>
      <c r="E2485" s="9">
        <v>0.67200000000000004</v>
      </c>
      <c r="F2485" s="9">
        <v>0.51700000000000002</v>
      </c>
      <c r="G2485" s="9">
        <v>16600.580000000002</v>
      </c>
      <c r="H2485" s="10">
        <v>29</v>
      </c>
    </row>
    <row r="2486" spans="1:8" x14ac:dyDescent="0.25">
      <c r="A2486" s="11" t="s">
        <v>2456</v>
      </c>
      <c r="B2486" s="12" t="s">
        <v>64</v>
      </c>
      <c r="C2486" s="12">
        <v>808</v>
      </c>
      <c r="D2486" s="12">
        <v>0.66200000000000003</v>
      </c>
      <c r="E2486" s="12">
        <v>0.63100000000000001</v>
      </c>
      <c r="F2486" s="12">
        <v>0.56200000000000006</v>
      </c>
      <c r="G2486" s="12">
        <v>14195.33</v>
      </c>
      <c r="H2486" s="13">
        <v>17</v>
      </c>
    </row>
    <row r="2487" spans="1:8" x14ac:dyDescent="0.25">
      <c r="A2487" s="8" t="s">
        <v>2457</v>
      </c>
      <c r="B2487" s="9" t="s">
        <v>49</v>
      </c>
      <c r="C2487" s="9">
        <v>1211</v>
      </c>
      <c r="D2487" s="9">
        <v>0.55000000000000004</v>
      </c>
      <c r="E2487" s="9">
        <v>0.54800000000000004</v>
      </c>
      <c r="F2487" s="9">
        <v>0.39200000000000002</v>
      </c>
      <c r="G2487" s="9">
        <v>7119.47</v>
      </c>
      <c r="H2487" s="10">
        <v>13</v>
      </c>
    </row>
    <row r="2488" spans="1:8" x14ac:dyDescent="0.25">
      <c r="A2488" s="11" t="s">
        <v>2458</v>
      </c>
      <c r="B2488" s="12" t="s">
        <v>275</v>
      </c>
      <c r="C2488" s="12">
        <v>1494</v>
      </c>
      <c r="D2488" s="12">
        <v>0.53900000000000003</v>
      </c>
      <c r="E2488" s="12">
        <v>0.55900000000000005</v>
      </c>
      <c r="F2488" s="12">
        <v>0.38800000000000001</v>
      </c>
      <c r="G2488" s="12">
        <v>10544.48</v>
      </c>
      <c r="H2488" s="13">
        <v>45</v>
      </c>
    </row>
    <row r="2489" spans="1:8" x14ac:dyDescent="0.25">
      <c r="A2489" s="8" t="s">
        <v>2459</v>
      </c>
      <c r="B2489" s="9" t="s">
        <v>29</v>
      </c>
      <c r="C2489" s="9">
        <v>388</v>
      </c>
      <c r="D2489" s="9">
        <v>0.69</v>
      </c>
      <c r="E2489" s="9">
        <v>0.68700000000000006</v>
      </c>
      <c r="F2489" s="9">
        <v>0.59299999999999997</v>
      </c>
      <c r="G2489" s="9">
        <v>42370.03</v>
      </c>
      <c r="H2489" s="10">
        <v>3</v>
      </c>
    </row>
    <row r="2490" spans="1:8" x14ac:dyDescent="0.25">
      <c r="A2490" s="11" t="s">
        <v>1556</v>
      </c>
      <c r="B2490" s="12" t="s">
        <v>14</v>
      </c>
      <c r="C2490" s="12">
        <v>525</v>
      </c>
      <c r="D2490" s="12">
        <v>0.74299999999999999</v>
      </c>
      <c r="E2490" s="12">
        <v>0.73499999999999999</v>
      </c>
      <c r="F2490" s="12">
        <v>0.64700000000000002</v>
      </c>
      <c r="G2490" s="12">
        <v>22613.39</v>
      </c>
      <c r="H2490" s="13">
        <v>20</v>
      </c>
    </row>
    <row r="2491" spans="1:8" x14ac:dyDescent="0.25">
      <c r="A2491" s="8" t="s">
        <v>2460</v>
      </c>
      <c r="B2491" s="9" t="s">
        <v>16</v>
      </c>
      <c r="C2491" s="9">
        <v>610</v>
      </c>
      <c r="D2491" s="9">
        <v>0.70299999999999996</v>
      </c>
      <c r="E2491" s="9">
        <v>0.71699999999999997</v>
      </c>
      <c r="F2491" s="9">
        <v>0.58199999999999996</v>
      </c>
      <c r="G2491" s="9">
        <v>18671.259999999998</v>
      </c>
      <c r="H2491" s="10">
        <v>8</v>
      </c>
    </row>
    <row r="2492" spans="1:8" x14ac:dyDescent="0.25">
      <c r="A2492" s="11" t="s">
        <v>2461</v>
      </c>
      <c r="B2492" s="12" t="s">
        <v>49</v>
      </c>
      <c r="C2492" s="12">
        <v>1434</v>
      </c>
      <c r="D2492" s="12">
        <v>0.57799999999999996</v>
      </c>
      <c r="E2492" s="12">
        <v>0.53800000000000003</v>
      </c>
      <c r="F2492" s="12">
        <v>0.46700000000000003</v>
      </c>
      <c r="G2492" s="12">
        <v>7514.88</v>
      </c>
      <c r="H2492" s="13">
        <v>31</v>
      </c>
    </row>
    <row r="2493" spans="1:8" x14ac:dyDescent="0.25">
      <c r="A2493" s="8" t="s">
        <v>2462</v>
      </c>
      <c r="B2493" s="9" t="s">
        <v>19</v>
      </c>
      <c r="C2493" s="9">
        <v>891</v>
      </c>
      <c r="D2493" s="9">
        <v>0.59799999999999998</v>
      </c>
      <c r="E2493" s="9">
        <v>0.58399999999999996</v>
      </c>
      <c r="F2493" s="9">
        <v>0.46300000000000002</v>
      </c>
      <c r="G2493" s="9">
        <v>12532.37</v>
      </c>
      <c r="H2493" s="10">
        <v>33</v>
      </c>
    </row>
    <row r="2494" spans="1:8" x14ac:dyDescent="0.25">
      <c r="A2494" s="11" t="s">
        <v>2463</v>
      </c>
      <c r="B2494" s="12" t="s">
        <v>22</v>
      </c>
      <c r="C2494" s="12">
        <v>257</v>
      </c>
      <c r="D2494" s="12">
        <v>0.70799999999999996</v>
      </c>
      <c r="E2494" s="12">
        <v>0.67800000000000005</v>
      </c>
      <c r="F2494" s="12">
        <v>0.63900000000000001</v>
      </c>
      <c r="G2494" s="12">
        <v>43477.59</v>
      </c>
      <c r="H2494" s="13">
        <v>8</v>
      </c>
    </row>
    <row r="2495" spans="1:8" x14ac:dyDescent="0.25">
      <c r="A2495" s="8" t="s">
        <v>2464</v>
      </c>
      <c r="B2495" s="9" t="s">
        <v>16</v>
      </c>
      <c r="C2495" s="9">
        <v>377</v>
      </c>
      <c r="D2495" s="9">
        <v>0.70599999999999996</v>
      </c>
      <c r="E2495" s="9">
        <v>0.67300000000000004</v>
      </c>
      <c r="F2495" s="9">
        <v>0.63700000000000001</v>
      </c>
      <c r="G2495" s="9">
        <v>28500.560000000001</v>
      </c>
      <c r="H2495" s="10">
        <v>14</v>
      </c>
    </row>
    <row r="2496" spans="1:8" x14ac:dyDescent="0.25">
      <c r="A2496" s="11" t="s">
        <v>1327</v>
      </c>
      <c r="B2496" s="12" t="s">
        <v>14</v>
      </c>
      <c r="C2496" s="12">
        <v>497</v>
      </c>
      <c r="D2496" s="12">
        <v>0.67</v>
      </c>
      <c r="E2496" s="12">
        <v>0.69699999999999995</v>
      </c>
      <c r="F2496" s="12">
        <v>0.51</v>
      </c>
      <c r="G2496" s="12">
        <v>28060.1</v>
      </c>
      <c r="H2496" s="13">
        <v>9</v>
      </c>
    </row>
    <row r="2497" spans="1:8" x14ac:dyDescent="0.25">
      <c r="A2497" s="8" t="s">
        <v>2465</v>
      </c>
      <c r="B2497" s="9" t="s">
        <v>14</v>
      </c>
      <c r="C2497" s="9">
        <v>173</v>
      </c>
      <c r="D2497" s="9">
        <v>0.75800000000000001</v>
      </c>
      <c r="E2497" s="9">
        <v>0.73799999999999999</v>
      </c>
      <c r="F2497" s="9">
        <v>0.70099999999999996</v>
      </c>
      <c r="G2497" s="9">
        <v>59355.77</v>
      </c>
      <c r="H2497" s="10">
        <v>4</v>
      </c>
    </row>
    <row r="2498" spans="1:8" x14ac:dyDescent="0.25">
      <c r="A2498" s="11" t="s">
        <v>2466</v>
      </c>
      <c r="B2498" s="12" t="s">
        <v>64</v>
      </c>
      <c r="C2498" s="12">
        <v>771</v>
      </c>
      <c r="D2498" s="12">
        <v>0.64700000000000002</v>
      </c>
      <c r="E2498" s="12">
        <v>0.65100000000000002</v>
      </c>
      <c r="F2498" s="12">
        <v>0.501</v>
      </c>
      <c r="G2498" s="12">
        <v>12898.65</v>
      </c>
      <c r="H2498" s="13">
        <v>9</v>
      </c>
    </row>
    <row r="2499" spans="1:8" x14ac:dyDescent="0.25">
      <c r="A2499" s="8" t="s">
        <v>2467</v>
      </c>
      <c r="B2499" s="9" t="s">
        <v>14</v>
      </c>
      <c r="C2499" s="9">
        <v>432</v>
      </c>
      <c r="D2499" s="9">
        <v>0.66400000000000003</v>
      </c>
      <c r="E2499" s="9">
        <v>0.70099999999999996</v>
      </c>
      <c r="F2499" s="9">
        <v>0.49299999999999999</v>
      </c>
      <c r="G2499" s="9">
        <v>25843.96</v>
      </c>
      <c r="H2499" s="10">
        <v>1</v>
      </c>
    </row>
    <row r="2500" spans="1:8" x14ac:dyDescent="0.25">
      <c r="A2500" s="11" t="s">
        <v>2468</v>
      </c>
      <c r="B2500" s="12" t="s">
        <v>16</v>
      </c>
      <c r="C2500" s="12">
        <v>546</v>
      </c>
      <c r="D2500" s="12">
        <v>0.72199999999999998</v>
      </c>
      <c r="E2500" s="12">
        <v>0.72099999999999997</v>
      </c>
      <c r="F2500" s="12">
        <v>0.59799999999999998</v>
      </c>
      <c r="G2500" s="12">
        <v>27276.2</v>
      </c>
      <c r="H2500" s="13">
        <v>4</v>
      </c>
    </row>
    <row r="2501" spans="1:8" x14ac:dyDescent="0.25">
      <c r="A2501" s="8" t="s">
        <v>2469</v>
      </c>
      <c r="B2501" s="9" t="s">
        <v>31</v>
      </c>
      <c r="C2501" s="9">
        <v>711</v>
      </c>
      <c r="D2501" s="9">
        <v>0.622</v>
      </c>
      <c r="E2501" s="9">
        <v>0.56000000000000005</v>
      </c>
      <c r="F2501" s="9">
        <v>0.55600000000000005</v>
      </c>
      <c r="G2501" s="9">
        <v>14899.86</v>
      </c>
      <c r="H2501" s="10">
        <v>4</v>
      </c>
    </row>
    <row r="2502" spans="1:8" x14ac:dyDescent="0.25">
      <c r="A2502" s="11" t="s">
        <v>2470</v>
      </c>
      <c r="B2502" s="12" t="s">
        <v>22</v>
      </c>
      <c r="C2502" s="12">
        <v>341</v>
      </c>
      <c r="D2502" s="12">
        <v>0.73</v>
      </c>
      <c r="E2502" s="12">
        <v>0.72099999999999997</v>
      </c>
      <c r="F2502" s="12">
        <v>0.64900000000000002</v>
      </c>
      <c r="G2502" s="12">
        <v>39132.78</v>
      </c>
      <c r="H2502" s="13">
        <v>6</v>
      </c>
    </row>
    <row r="2503" spans="1:8" x14ac:dyDescent="0.25">
      <c r="A2503" s="8" t="s">
        <v>2471</v>
      </c>
      <c r="B2503" s="9" t="s">
        <v>49</v>
      </c>
      <c r="C2503" s="9">
        <v>1476</v>
      </c>
      <c r="D2503" s="9">
        <v>0.56000000000000005</v>
      </c>
      <c r="E2503" s="9">
        <v>0.57199999999999995</v>
      </c>
      <c r="F2503" s="9">
        <v>0.40500000000000003</v>
      </c>
      <c r="G2503" s="9">
        <v>9844.4599999999991</v>
      </c>
      <c r="H2503" s="10">
        <v>19</v>
      </c>
    </row>
    <row r="2504" spans="1:8" x14ac:dyDescent="0.25">
      <c r="A2504" s="11" t="s">
        <v>2472</v>
      </c>
      <c r="B2504" s="12" t="s">
        <v>19</v>
      </c>
      <c r="C2504" s="12">
        <v>1791</v>
      </c>
      <c r="D2504" s="12">
        <v>0.59099999999999997</v>
      </c>
      <c r="E2504" s="12">
        <v>0.58299999999999996</v>
      </c>
      <c r="F2504" s="12">
        <v>0.46899999999999997</v>
      </c>
      <c r="G2504" s="12">
        <v>8735.8700000000008</v>
      </c>
      <c r="H2504" s="13">
        <v>12</v>
      </c>
    </row>
    <row r="2505" spans="1:8" x14ac:dyDescent="0.25">
      <c r="A2505" s="8" t="s">
        <v>2473</v>
      </c>
      <c r="B2505" s="9" t="s">
        <v>16</v>
      </c>
      <c r="C2505" s="9">
        <v>456</v>
      </c>
      <c r="D2505" s="9">
        <v>0.625</v>
      </c>
      <c r="E2505" s="9">
        <v>0.64</v>
      </c>
      <c r="F2505" s="9">
        <v>0.46</v>
      </c>
      <c r="G2505" s="9">
        <v>16864.150000000001</v>
      </c>
      <c r="H2505" s="10">
        <v>12</v>
      </c>
    </row>
    <row r="2506" spans="1:8" x14ac:dyDescent="0.25">
      <c r="A2506" s="11" t="s">
        <v>2474</v>
      </c>
      <c r="B2506" s="12" t="s">
        <v>24</v>
      </c>
      <c r="C2506" s="12">
        <v>542</v>
      </c>
      <c r="D2506" s="12">
        <v>0.54400000000000004</v>
      </c>
      <c r="E2506" s="12">
        <v>0.55800000000000005</v>
      </c>
      <c r="F2506" s="12">
        <v>0.38300000000000001</v>
      </c>
      <c r="G2506" s="12">
        <v>14230.59</v>
      </c>
      <c r="H2506" s="13">
        <v>30</v>
      </c>
    </row>
    <row r="2507" spans="1:8" x14ac:dyDescent="0.25">
      <c r="A2507" s="8" t="s">
        <v>2475</v>
      </c>
      <c r="B2507" s="9" t="s">
        <v>49</v>
      </c>
      <c r="C2507" s="9">
        <v>1045</v>
      </c>
      <c r="D2507" s="9">
        <v>0.53200000000000003</v>
      </c>
      <c r="E2507" s="9">
        <v>0.50900000000000001</v>
      </c>
      <c r="F2507" s="9">
        <v>0.38200000000000001</v>
      </c>
      <c r="G2507" s="9">
        <v>10289.86</v>
      </c>
      <c r="H2507" s="10">
        <v>19</v>
      </c>
    </row>
    <row r="2508" spans="1:8" x14ac:dyDescent="0.25">
      <c r="A2508" s="11" t="s">
        <v>2476</v>
      </c>
      <c r="B2508" s="12" t="s">
        <v>59</v>
      </c>
      <c r="C2508" s="12">
        <v>184</v>
      </c>
      <c r="D2508" s="12">
        <v>0.69799999999999995</v>
      </c>
      <c r="E2508" s="12">
        <v>0.72399999999999998</v>
      </c>
      <c r="F2508" s="12">
        <v>0.57399999999999995</v>
      </c>
      <c r="G2508" s="12">
        <v>44510.37</v>
      </c>
      <c r="H2508" s="13">
        <v>8</v>
      </c>
    </row>
    <row r="2509" spans="1:8" x14ac:dyDescent="0.25">
      <c r="A2509" s="8" t="s">
        <v>1119</v>
      </c>
      <c r="B2509" s="9" t="s">
        <v>14</v>
      </c>
      <c r="C2509" s="9">
        <v>308</v>
      </c>
      <c r="D2509" s="9">
        <v>0.72299999999999998</v>
      </c>
      <c r="E2509" s="9">
        <v>0.746</v>
      </c>
      <c r="F2509" s="9">
        <v>0.60699999999999998</v>
      </c>
      <c r="G2509" s="9">
        <v>25941.86</v>
      </c>
      <c r="H2509" s="10">
        <v>25</v>
      </c>
    </row>
    <row r="2510" spans="1:8" x14ac:dyDescent="0.25">
      <c r="A2510" s="11" t="s">
        <v>2477</v>
      </c>
      <c r="B2510" s="12" t="s">
        <v>14</v>
      </c>
      <c r="C2510" s="12">
        <v>302</v>
      </c>
      <c r="D2510" s="12">
        <v>0.71</v>
      </c>
      <c r="E2510" s="12">
        <v>0.70199999999999996</v>
      </c>
      <c r="F2510" s="12">
        <v>0.61599999999999999</v>
      </c>
      <c r="G2510" s="12">
        <v>22248.46</v>
      </c>
      <c r="H2510" s="13">
        <v>14</v>
      </c>
    </row>
    <row r="2511" spans="1:8" x14ac:dyDescent="0.25">
      <c r="A2511" s="8" t="s">
        <v>894</v>
      </c>
      <c r="B2511" s="9" t="s">
        <v>19</v>
      </c>
      <c r="C2511" s="9">
        <v>811</v>
      </c>
      <c r="D2511" s="9">
        <v>0.60199999999999998</v>
      </c>
      <c r="E2511" s="9">
        <v>0.55200000000000005</v>
      </c>
      <c r="F2511" s="9">
        <v>0.51500000000000001</v>
      </c>
      <c r="G2511" s="9">
        <v>8112.71</v>
      </c>
      <c r="H2511" s="10">
        <v>19</v>
      </c>
    </row>
    <row r="2512" spans="1:8" x14ac:dyDescent="0.25">
      <c r="A2512" s="11" t="s">
        <v>2478</v>
      </c>
      <c r="B2512" s="12" t="s">
        <v>49</v>
      </c>
      <c r="C2512" s="12">
        <v>818</v>
      </c>
      <c r="D2512" s="12">
        <v>0.48899999999999999</v>
      </c>
      <c r="E2512" s="12">
        <v>0.48499999999999999</v>
      </c>
      <c r="F2512" s="12">
        <v>0.311</v>
      </c>
      <c r="G2512" s="12">
        <v>8364.42</v>
      </c>
      <c r="H2512" s="13">
        <v>0</v>
      </c>
    </row>
    <row r="2513" spans="1:8" x14ac:dyDescent="0.25">
      <c r="A2513" s="8" t="s">
        <v>2479</v>
      </c>
      <c r="B2513" s="9" t="s">
        <v>210</v>
      </c>
      <c r="C2513" s="9">
        <v>1016</v>
      </c>
      <c r="D2513" s="9">
        <v>0.64</v>
      </c>
      <c r="E2513" s="9">
        <v>0.61</v>
      </c>
      <c r="F2513" s="9">
        <v>0.55400000000000005</v>
      </c>
      <c r="G2513" s="9">
        <v>15672.35</v>
      </c>
      <c r="H2513" s="10">
        <v>16</v>
      </c>
    </row>
    <row r="2514" spans="1:8" x14ac:dyDescent="0.25">
      <c r="A2514" s="11" t="s">
        <v>2480</v>
      </c>
      <c r="B2514" s="12" t="s">
        <v>14</v>
      </c>
      <c r="C2514" s="12">
        <v>468</v>
      </c>
      <c r="D2514" s="12">
        <v>0.67</v>
      </c>
      <c r="E2514" s="12">
        <v>0.69099999999999995</v>
      </c>
      <c r="F2514" s="12">
        <v>0.52900000000000003</v>
      </c>
      <c r="G2514" s="12">
        <v>23577.62</v>
      </c>
      <c r="H2514" s="13">
        <v>5</v>
      </c>
    </row>
    <row r="2515" spans="1:8" x14ac:dyDescent="0.25">
      <c r="A2515" s="8" t="s">
        <v>2481</v>
      </c>
      <c r="B2515" s="9" t="s">
        <v>14</v>
      </c>
      <c r="C2515" s="9">
        <v>314</v>
      </c>
      <c r="D2515" s="9">
        <v>0.72</v>
      </c>
      <c r="E2515" s="9">
        <v>0.72899999999999998</v>
      </c>
      <c r="F2515" s="9">
        <v>0.6</v>
      </c>
      <c r="G2515" s="9">
        <v>29381.26</v>
      </c>
      <c r="H2515" s="10">
        <v>1</v>
      </c>
    </row>
    <row r="2516" spans="1:8" x14ac:dyDescent="0.25">
      <c r="A2516" s="11" t="s">
        <v>2482</v>
      </c>
      <c r="B2516" s="12" t="s">
        <v>19</v>
      </c>
      <c r="C2516" s="12">
        <v>467</v>
      </c>
      <c r="D2516" s="12">
        <v>0.61</v>
      </c>
      <c r="E2516" s="12">
        <v>0.54500000000000004</v>
      </c>
      <c r="F2516" s="12">
        <v>0.52800000000000002</v>
      </c>
      <c r="G2516" s="12">
        <v>13150.45</v>
      </c>
      <c r="H2516" s="13">
        <v>6</v>
      </c>
    </row>
    <row r="2517" spans="1:8" x14ac:dyDescent="0.25">
      <c r="A2517" s="8" t="s">
        <v>2483</v>
      </c>
      <c r="B2517" s="9" t="s">
        <v>49</v>
      </c>
      <c r="C2517" s="9">
        <v>1145</v>
      </c>
      <c r="D2517" s="9">
        <v>0.63200000000000001</v>
      </c>
      <c r="E2517" s="9">
        <v>0.59799999999999998</v>
      </c>
      <c r="F2517" s="9">
        <v>0.56100000000000005</v>
      </c>
      <c r="G2517" s="9">
        <v>10348.11</v>
      </c>
      <c r="H2517" s="10">
        <v>15</v>
      </c>
    </row>
    <row r="2518" spans="1:8" x14ac:dyDescent="0.25">
      <c r="A2518" s="11" t="s">
        <v>2484</v>
      </c>
      <c r="B2518" s="12" t="s">
        <v>22</v>
      </c>
      <c r="C2518" s="12">
        <v>264</v>
      </c>
      <c r="D2518" s="12">
        <v>0.73099999999999998</v>
      </c>
      <c r="E2518" s="12">
        <v>0.73199999999999998</v>
      </c>
      <c r="F2518" s="12">
        <v>0.66</v>
      </c>
      <c r="G2518" s="12">
        <v>38220.82</v>
      </c>
      <c r="H2518" s="13">
        <v>13</v>
      </c>
    </row>
    <row r="2519" spans="1:8" x14ac:dyDescent="0.25">
      <c r="A2519" s="8" t="s">
        <v>2485</v>
      </c>
      <c r="B2519" s="9" t="s">
        <v>14</v>
      </c>
      <c r="C2519" s="9">
        <v>276</v>
      </c>
      <c r="D2519" s="9">
        <v>0.71</v>
      </c>
      <c r="E2519" s="9">
        <v>0.70799999999999996</v>
      </c>
      <c r="F2519" s="9">
        <v>0.58899999999999997</v>
      </c>
      <c r="G2519" s="9">
        <v>23226.69</v>
      </c>
      <c r="H2519" s="10">
        <v>23</v>
      </c>
    </row>
    <row r="2520" spans="1:8" x14ac:dyDescent="0.25">
      <c r="A2520" s="11" t="s">
        <v>2486</v>
      </c>
      <c r="B2520" s="12" t="s">
        <v>16</v>
      </c>
      <c r="C2520" s="12">
        <v>854</v>
      </c>
      <c r="D2520" s="12">
        <v>0.71</v>
      </c>
      <c r="E2520" s="12">
        <v>0.67500000000000004</v>
      </c>
      <c r="F2520" s="12">
        <v>0.63900000000000001</v>
      </c>
      <c r="G2520" s="12">
        <v>17232.72</v>
      </c>
      <c r="H2520" s="13">
        <v>13</v>
      </c>
    </row>
    <row r="2521" spans="1:8" x14ac:dyDescent="0.25">
      <c r="A2521" s="8" t="s">
        <v>2487</v>
      </c>
      <c r="B2521" s="9" t="s">
        <v>49</v>
      </c>
      <c r="C2521" s="9">
        <v>558</v>
      </c>
      <c r="D2521" s="9">
        <v>0.56200000000000006</v>
      </c>
      <c r="E2521" s="9">
        <v>0.59399999999999997</v>
      </c>
      <c r="F2521" s="9">
        <v>0.39200000000000002</v>
      </c>
      <c r="G2521" s="9">
        <v>16955.939999999999</v>
      </c>
      <c r="H2521" s="10">
        <v>0</v>
      </c>
    </row>
    <row r="2522" spans="1:8" x14ac:dyDescent="0.25">
      <c r="A2522" s="11" t="s">
        <v>2488</v>
      </c>
      <c r="B2522" s="12" t="s">
        <v>59</v>
      </c>
      <c r="C2522" s="12">
        <v>116</v>
      </c>
      <c r="D2522" s="12">
        <v>0.73799999999999999</v>
      </c>
      <c r="E2522" s="12">
        <v>0.747</v>
      </c>
      <c r="F2522" s="12">
        <v>0.63100000000000001</v>
      </c>
      <c r="G2522" s="12">
        <v>41148.54</v>
      </c>
      <c r="H2522" s="13">
        <v>13</v>
      </c>
    </row>
    <row r="2523" spans="1:8" x14ac:dyDescent="0.25">
      <c r="A2523" s="8" t="s">
        <v>2489</v>
      </c>
      <c r="B2523" s="9" t="s">
        <v>14</v>
      </c>
      <c r="C2523" s="9">
        <v>260</v>
      </c>
      <c r="D2523" s="9">
        <v>0.66500000000000004</v>
      </c>
      <c r="E2523" s="9">
        <v>0.66700000000000004</v>
      </c>
      <c r="F2523" s="9">
        <v>0.55000000000000004</v>
      </c>
      <c r="G2523" s="9">
        <v>39577.83</v>
      </c>
      <c r="H2523" s="10">
        <v>2</v>
      </c>
    </row>
    <row r="2524" spans="1:8" x14ac:dyDescent="0.25">
      <c r="A2524" s="11" t="s">
        <v>2490</v>
      </c>
      <c r="B2524" s="12" t="s">
        <v>148</v>
      </c>
      <c r="C2524" s="12">
        <v>491</v>
      </c>
      <c r="D2524" s="12">
        <v>0.64300000000000002</v>
      </c>
      <c r="E2524" s="12">
        <v>0.66400000000000003</v>
      </c>
      <c r="F2524" s="12">
        <v>0.52400000000000002</v>
      </c>
      <c r="G2524" s="12">
        <v>14199.05</v>
      </c>
      <c r="H2524" s="13">
        <v>5</v>
      </c>
    </row>
    <row r="2525" spans="1:8" x14ac:dyDescent="0.25">
      <c r="A2525" s="8" t="s">
        <v>498</v>
      </c>
      <c r="B2525" s="9" t="s">
        <v>16</v>
      </c>
      <c r="C2525" s="9">
        <v>419</v>
      </c>
      <c r="D2525" s="9">
        <v>0.68</v>
      </c>
      <c r="E2525" s="9">
        <v>0.69899999999999995</v>
      </c>
      <c r="F2525" s="9">
        <v>0.53700000000000003</v>
      </c>
      <c r="G2525" s="9">
        <v>20253.91</v>
      </c>
      <c r="H2525" s="10">
        <v>11</v>
      </c>
    </row>
    <row r="2526" spans="1:8" x14ac:dyDescent="0.25">
      <c r="A2526" s="11" t="s">
        <v>2491</v>
      </c>
      <c r="B2526" s="12" t="s">
        <v>14</v>
      </c>
      <c r="C2526" s="12">
        <v>360</v>
      </c>
      <c r="D2526" s="12">
        <v>0.69</v>
      </c>
      <c r="E2526" s="12">
        <v>0.67200000000000004</v>
      </c>
      <c r="F2526" s="12">
        <v>0.57599999999999996</v>
      </c>
      <c r="G2526" s="12">
        <v>27451.78</v>
      </c>
      <c r="H2526" s="13">
        <v>1</v>
      </c>
    </row>
    <row r="2527" spans="1:8" x14ac:dyDescent="0.25">
      <c r="A2527" s="8" t="s">
        <v>2492</v>
      </c>
      <c r="B2527" s="9" t="s">
        <v>29</v>
      </c>
      <c r="C2527" s="9">
        <v>515</v>
      </c>
      <c r="D2527" s="9">
        <v>0.71</v>
      </c>
      <c r="E2527" s="9">
        <v>0.67800000000000005</v>
      </c>
      <c r="F2527" s="9">
        <v>0.63700000000000001</v>
      </c>
      <c r="G2527" s="9">
        <v>27593.86</v>
      </c>
      <c r="H2527" s="10">
        <v>6</v>
      </c>
    </row>
    <row r="2528" spans="1:8" x14ac:dyDescent="0.25">
      <c r="A2528" s="11" t="s">
        <v>2493</v>
      </c>
      <c r="B2528" s="12" t="s">
        <v>16</v>
      </c>
      <c r="C2528" s="12">
        <v>615</v>
      </c>
      <c r="D2528" s="12">
        <v>0.73</v>
      </c>
      <c r="E2528" s="12">
        <v>0.70299999999999996</v>
      </c>
      <c r="F2528" s="12">
        <v>0.64</v>
      </c>
      <c r="G2528" s="12">
        <v>16063.73</v>
      </c>
      <c r="H2528" s="13">
        <v>5</v>
      </c>
    </row>
    <row r="2529" spans="1:8" x14ac:dyDescent="0.25">
      <c r="A2529" s="8" t="s">
        <v>2494</v>
      </c>
      <c r="B2529" s="9" t="s">
        <v>33</v>
      </c>
      <c r="C2529" s="9">
        <v>163</v>
      </c>
      <c r="D2529" s="9">
        <v>0.69299999999999995</v>
      </c>
      <c r="E2529" s="9">
        <v>0.69199999999999995</v>
      </c>
      <c r="F2529" s="9">
        <v>0.58399999999999996</v>
      </c>
      <c r="G2529" s="9">
        <v>73609.2</v>
      </c>
      <c r="H2529" s="10">
        <v>1</v>
      </c>
    </row>
    <row r="2530" spans="1:8" x14ac:dyDescent="0.25">
      <c r="A2530" s="11" t="s">
        <v>2495</v>
      </c>
      <c r="B2530" s="12" t="s">
        <v>33</v>
      </c>
      <c r="C2530" s="12">
        <v>420</v>
      </c>
      <c r="D2530" s="12">
        <v>0.71</v>
      </c>
      <c r="E2530" s="12">
        <v>0.7</v>
      </c>
      <c r="F2530" s="12">
        <v>0.61399999999999999</v>
      </c>
      <c r="G2530" s="12">
        <v>31622.05</v>
      </c>
      <c r="H2530" s="13">
        <v>9</v>
      </c>
    </row>
    <row r="2531" spans="1:8" x14ac:dyDescent="0.25">
      <c r="A2531" s="8" t="s">
        <v>2496</v>
      </c>
      <c r="B2531" s="9" t="s">
        <v>16</v>
      </c>
      <c r="C2531" s="9">
        <v>532</v>
      </c>
      <c r="D2531" s="9">
        <v>0.66900000000000004</v>
      </c>
      <c r="E2531" s="9">
        <v>0.68799999999999994</v>
      </c>
      <c r="F2531" s="9">
        <v>0.51500000000000001</v>
      </c>
      <c r="G2531" s="9">
        <v>22369.77</v>
      </c>
      <c r="H2531" s="10">
        <v>14</v>
      </c>
    </row>
    <row r="2532" spans="1:8" x14ac:dyDescent="0.25">
      <c r="A2532" s="11" t="s">
        <v>2497</v>
      </c>
      <c r="B2532" s="12" t="s">
        <v>14</v>
      </c>
      <c r="C2532" s="12">
        <v>151</v>
      </c>
      <c r="D2532" s="12">
        <v>0.74299999999999999</v>
      </c>
      <c r="E2532" s="12">
        <v>0.77900000000000003</v>
      </c>
      <c r="F2532" s="12">
        <v>0.621</v>
      </c>
      <c r="G2532" s="12">
        <v>41918.54</v>
      </c>
      <c r="H2532" s="13">
        <v>6</v>
      </c>
    </row>
    <row r="2533" spans="1:8" x14ac:dyDescent="0.25">
      <c r="A2533" s="8" t="s">
        <v>2498</v>
      </c>
      <c r="B2533" s="9" t="s">
        <v>210</v>
      </c>
      <c r="C2533" s="9">
        <v>575</v>
      </c>
      <c r="D2533" s="9">
        <v>0.626</v>
      </c>
      <c r="E2533" s="9">
        <v>0.628</v>
      </c>
      <c r="F2533" s="9">
        <v>0.502</v>
      </c>
      <c r="G2533" s="9">
        <v>20478.7</v>
      </c>
      <c r="H2533" s="10">
        <v>7</v>
      </c>
    </row>
    <row r="2534" spans="1:8" x14ac:dyDescent="0.25">
      <c r="A2534" s="11" t="s">
        <v>2499</v>
      </c>
      <c r="B2534" s="12" t="s">
        <v>111</v>
      </c>
      <c r="C2534" s="12">
        <v>691</v>
      </c>
      <c r="D2534" s="12">
        <v>0.67</v>
      </c>
      <c r="E2534" s="12">
        <v>0.64800000000000002</v>
      </c>
      <c r="F2534" s="12">
        <v>0.56999999999999995</v>
      </c>
      <c r="G2534" s="12">
        <v>25359.05</v>
      </c>
      <c r="H2534" s="13">
        <v>3</v>
      </c>
    </row>
    <row r="2535" spans="1:8" x14ac:dyDescent="0.25">
      <c r="A2535" s="8" t="s">
        <v>2500</v>
      </c>
      <c r="B2535" s="9" t="s">
        <v>118</v>
      </c>
      <c r="C2535" s="9">
        <v>1494</v>
      </c>
      <c r="D2535" s="9">
        <v>0.61799999999999999</v>
      </c>
      <c r="E2535" s="9">
        <v>0.59099999999999997</v>
      </c>
      <c r="F2535" s="9">
        <v>0.51200000000000001</v>
      </c>
      <c r="G2535" s="9">
        <v>7711.6</v>
      </c>
      <c r="H2535" s="10">
        <v>7</v>
      </c>
    </row>
    <row r="2536" spans="1:8" x14ac:dyDescent="0.25">
      <c r="A2536" s="11" t="s">
        <v>2501</v>
      </c>
      <c r="B2536" s="12" t="s">
        <v>14</v>
      </c>
      <c r="C2536" s="12">
        <v>114</v>
      </c>
      <c r="D2536" s="12">
        <v>0.78500000000000003</v>
      </c>
      <c r="E2536" s="12">
        <v>0.79600000000000004</v>
      </c>
      <c r="F2536" s="12">
        <v>0.72199999999999998</v>
      </c>
      <c r="G2536" s="12">
        <v>66546.83</v>
      </c>
      <c r="H2536" s="13">
        <v>8</v>
      </c>
    </row>
    <row r="2537" spans="1:8" x14ac:dyDescent="0.25">
      <c r="A2537" s="8" t="s">
        <v>2502</v>
      </c>
      <c r="B2537" s="9" t="s">
        <v>16</v>
      </c>
      <c r="C2537" s="9">
        <v>500</v>
      </c>
      <c r="D2537" s="9">
        <v>0.7</v>
      </c>
      <c r="E2537" s="9">
        <v>0.69099999999999995</v>
      </c>
      <c r="F2537" s="9">
        <v>0.57699999999999996</v>
      </c>
      <c r="G2537" s="9">
        <v>22512.32</v>
      </c>
      <c r="H2537" s="10">
        <v>7</v>
      </c>
    </row>
    <row r="2538" spans="1:8" x14ac:dyDescent="0.25">
      <c r="A2538" s="11" t="s">
        <v>2503</v>
      </c>
      <c r="B2538" s="12" t="s">
        <v>31</v>
      </c>
      <c r="C2538" s="12">
        <v>936</v>
      </c>
      <c r="D2538" s="12">
        <v>0.61899999999999999</v>
      </c>
      <c r="E2538" s="12">
        <v>0.57399999999999995</v>
      </c>
      <c r="F2538" s="12">
        <v>0.53700000000000003</v>
      </c>
      <c r="G2538" s="12">
        <v>10991.65</v>
      </c>
      <c r="H2538" s="13">
        <v>4</v>
      </c>
    </row>
    <row r="2539" spans="1:8" x14ac:dyDescent="0.25">
      <c r="A2539" s="8" t="s">
        <v>2504</v>
      </c>
      <c r="B2539" s="9" t="s">
        <v>114</v>
      </c>
      <c r="C2539" s="9">
        <v>795</v>
      </c>
      <c r="D2539" s="9">
        <v>0.61799999999999999</v>
      </c>
      <c r="E2539" s="9">
        <v>0.59</v>
      </c>
      <c r="F2539" s="9">
        <v>0.51100000000000001</v>
      </c>
      <c r="G2539" s="9">
        <v>16840.43</v>
      </c>
      <c r="H2539" s="10">
        <v>2</v>
      </c>
    </row>
    <row r="2540" spans="1:8" x14ac:dyDescent="0.25">
      <c r="A2540" s="11" t="s">
        <v>2505</v>
      </c>
      <c r="B2540" s="12" t="s">
        <v>59</v>
      </c>
      <c r="C2540" s="12">
        <v>222</v>
      </c>
      <c r="D2540" s="12">
        <v>0.71599999999999997</v>
      </c>
      <c r="E2540" s="12">
        <v>0.70799999999999996</v>
      </c>
      <c r="F2540" s="12">
        <v>0.63300000000000001</v>
      </c>
      <c r="G2540" s="12">
        <v>27414.94</v>
      </c>
      <c r="H2540" s="13">
        <v>6</v>
      </c>
    </row>
    <row r="2541" spans="1:8" x14ac:dyDescent="0.25">
      <c r="A2541" s="8" t="s">
        <v>2506</v>
      </c>
      <c r="B2541" s="9" t="s">
        <v>14</v>
      </c>
      <c r="C2541" s="9">
        <v>183</v>
      </c>
      <c r="D2541" s="9">
        <v>0.69</v>
      </c>
      <c r="E2541" s="9">
        <v>0.66500000000000004</v>
      </c>
      <c r="F2541" s="9">
        <v>0.60799999999999998</v>
      </c>
      <c r="G2541" s="9">
        <v>42327.58</v>
      </c>
      <c r="H2541" s="10">
        <v>10</v>
      </c>
    </row>
    <row r="2542" spans="1:8" x14ac:dyDescent="0.25">
      <c r="A2542" s="11" t="s">
        <v>2507</v>
      </c>
      <c r="B2542" s="12" t="s">
        <v>19</v>
      </c>
      <c r="C2542" s="12">
        <v>1108</v>
      </c>
      <c r="D2542" s="12">
        <v>0.60199999999999998</v>
      </c>
      <c r="E2542" s="12">
        <v>0.55500000000000005</v>
      </c>
      <c r="F2542" s="12">
        <v>0.50900000000000001</v>
      </c>
      <c r="G2542" s="12">
        <v>13576</v>
      </c>
      <c r="H2542" s="13">
        <v>7</v>
      </c>
    </row>
    <row r="2543" spans="1:8" x14ac:dyDescent="0.25">
      <c r="A2543" s="8" t="s">
        <v>2508</v>
      </c>
      <c r="B2543" s="9" t="s">
        <v>24</v>
      </c>
      <c r="C2543" s="9">
        <v>1013</v>
      </c>
      <c r="D2543" s="9">
        <v>0.56000000000000005</v>
      </c>
      <c r="E2543" s="9">
        <v>0.58399999999999996</v>
      </c>
      <c r="F2543" s="9">
        <v>0.42399999999999999</v>
      </c>
      <c r="G2543" s="9">
        <v>13258.54</v>
      </c>
      <c r="H2543" s="10">
        <v>5</v>
      </c>
    </row>
    <row r="2544" spans="1:8" x14ac:dyDescent="0.25">
      <c r="A2544" s="11" t="s">
        <v>2509</v>
      </c>
      <c r="B2544" s="12" t="s">
        <v>14</v>
      </c>
      <c r="C2544" s="12">
        <v>211</v>
      </c>
      <c r="D2544" s="12">
        <v>0.73699999999999999</v>
      </c>
      <c r="E2544" s="12">
        <v>0.69799999999999995</v>
      </c>
      <c r="F2544" s="12">
        <v>0.66500000000000004</v>
      </c>
      <c r="G2544" s="12">
        <v>35404.92</v>
      </c>
      <c r="H2544" s="13">
        <v>1</v>
      </c>
    </row>
    <row r="2545" spans="1:8" x14ac:dyDescent="0.25">
      <c r="A2545" s="8" t="s">
        <v>2510</v>
      </c>
      <c r="B2545" s="9" t="s">
        <v>14</v>
      </c>
      <c r="C2545" s="9">
        <v>122</v>
      </c>
      <c r="D2545" s="9">
        <v>0.76</v>
      </c>
      <c r="E2545" s="9">
        <v>0.77900000000000003</v>
      </c>
      <c r="F2545" s="9">
        <v>0.66300000000000003</v>
      </c>
      <c r="G2545" s="9">
        <v>62245.36</v>
      </c>
      <c r="H2545" s="10">
        <v>1</v>
      </c>
    </row>
    <row r="2546" spans="1:8" x14ac:dyDescent="0.25">
      <c r="A2546" s="11" t="s">
        <v>2511</v>
      </c>
      <c r="B2546" s="12" t="s">
        <v>14</v>
      </c>
      <c r="C2546" s="12">
        <v>473</v>
      </c>
      <c r="D2546" s="12">
        <v>0.66</v>
      </c>
      <c r="E2546" s="12">
        <v>0.68500000000000005</v>
      </c>
      <c r="F2546" s="12">
        <v>0.499</v>
      </c>
      <c r="G2546" s="12">
        <v>22099.4</v>
      </c>
      <c r="H2546" s="13">
        <v>12</v>
      </c>
    </row>
    <row r="2547" spans="1:8" x14ac:dyDescent="0.25">
      <c r="A2547" s="8" t="s">
        <v>2512</v>
      </c>
      <c r="B2547" s="9" t="s">
        <v>16</v>
      </c>
      <c r="C2547" s="9">
        <v>316</v>
      </c>
      <c r="D2547" s="9">
        <v>0.72799999999999998</v>
      </c>
      <c r="E2547" s="9">
        <v>0.71699999999999997</v>
      </c>
      <c r="F2547" s="9">
        <v>0.61599999999999999</v>
      </c>
      <c r="G2547" s="9">
        <v>34171.51</v>
      </c>
      <c r="H2547" s="10">
        <v>4</v>
      </c>
    </row>
    <row r="2548" spans="1:8" x14ac:dyDescent="0.25">
      <c r="A2548" s="11" t="s">
        <v>2513</v>
      </c>
      <c r="B2548" s="12" t="s">
        <v>22</v>
      </c>
      <c r="C2548" s="12">
        <v>415</v>
      </c>
      <c r="D2548" s="12">
        <v>0.69599999999999995</v>
      </c>
      <c r="E2548" s="12">
        <v>0.67700000000000005</v>
      </c>
      <c r="F2548" s="12">
        <v>0.60299999999999998</v>
      </c>
      <c r="G2548" s="12">
        <v>19986.59</v>
      </c>
      <c r="H2548" s="13">
        <v>3</v>
      </c>
    </row>
    <row r="2549" spans="1:8" x14ac:dyDescent="0.25">
      <c r="A2549" s="8" t="s">
        <v>2514</v>
      </c>
      <c r="B2549" s="9" t="s">
        <v>111</v>
      </c>
      <c r="C2549" s="9">
        <v>1204</v>
      </c>
      <c r="D2549" s="9">
        <v>0.70099999999999996</v>
      </c>
      <c r="E2549" s="9">
        <v>0.67300000000000004</v>
      </c>
      <c r="F2549" s="9">
        <v>0.624</v>
      </c>
      <c r="G2549" s="9">
        <v>13302.27</v>
      </c>
      <c r="H2549" s="10">
        <v>9</v>
      </c>
    </row>
    <row r="2550" spans="1:8" x14ac:dyDescent="0.25">
      <c r="A2550" s="11" t="s">
        <v>2515</v>
      </c>
      <c r="B2550" s="12" t="s">
        <v>24</v>
      </c>
      <c r="C2550" s="12">
        <v>729</v>
      </c>
      <c r="D2550" s="12">
        <v>0.59799999999999998</v>
      </c>
      <c r="E2550" s="12">
        <v>0.57699999999999996</v>
      </c>
      <c r="F2550" s="12">
        <v>0.48</v>
      </c>
      <c r="G2550" s="12">
        <v>11902.74</v>
      </c>
      <c r="H2550" s="13">
        <v>21</v>
      </c>
    </row>
    <row r="2551" spans="1:8" x14ac:dyDescent="0.25">
      <c r="A2551" s="8" t="s">
        <v>2516</v>
      </c>
      <c r="B2551" s="9" t="s">
        <v>7</v>
      </c>
      <c r="C2551" s="9">
        <v>181</v>
      </c>
      <c r="D2551" s="9">
        <v>0.71</v>
      </c>
      <c r="E2551" s="9">
        <v>0.67400000000000004</v>
      </c>
      <c r="F2551" s="9">
        <v>0.65</v>
      </c>
      <c r="G2551" s="9">
        <v>53431.32</v>
      </c>
      <c r="H2551" s="10">
        <v>6</v>
      </c>
    </row>
    <row r="2552" spans="1:8" x14ac:dyDescent="0.25">
      <c r="A2552" s="11" t="s">
        <v>2517</v>
      </c>
      <c r="B2552" s="12" t="s">
        <v>14</v>
      </c>
      <c r="C2552" s="12">
        <v>94</v>
      </c>
      <c r="D2552" s="12">
        <v>0.75</v>
      </c>
      <c r="E2552" s="12">
        <v>0.84</v>
      </c>
      <c r="F2552" s="12">
        <v>0.59</v>
      </c>
      <c r="G2552" s="12">
        <v>73762.48</v>
      </c>
      <c r="H2552" s="13">
        <v>7</v>
      </c>
    </row>
    <row r="2553" spans="1:8" x14ac:dyDescent="0.25">
      <c r="A2553" s="8" t="s">
        <v>2518</v>
      </c>
      <c r="B2553" s="9" t="s">
        <v>114</v>
      </c>
      <c r="C2553" s="9">
        <v>850</v>
      </c>
      <c r="D2553" s="9">
        <v>0.6</v>
      </c>
      <c r="E2553" s="9">
        <v>0.57899999999999996</v>
      </c>
      <c r="F2553" s="9">
        <v>0.497</v>
      </c>
      <c r="G2553" s="9">
        <v>10695.91</v>
      </c>
      <c r="H2553" s="10">
        <v>17</v>
      </c>
    </row>
    <row r="2554" spans="1:8" x14ac:dyDescent="0.25">
      <c r="A2554" s="11" t="s">
        <v>2519</v>
      </c>
      <c r="B2554" s="12" t="s">
        <v>59</v>
      </c>
      <c r="C2554" s="12">
        <v>264</v>
      </c>
      <c r="D2554" s="12">
        <v>0.755</v>
      </c>
      <c r="E2554" s="12">
        <v>0.72299999999999998</v>
      </c>
      <c r="F2554" s="12">
        <v>0.7</v>
      </c>
      <c r="G2554" s="12">
        <v>29447.42</v>
      </c>
      <c r="H2554" s="13">
        <v>12</v>
      </c>
    </row>
    <row r="2555" spans="1:8" x14ac:dyDescent="0.25">
      <c r="A2555" s="8" t="s">
        <v>2520</v>
      </c>
      <c r="B2555" s="9" t="s">
        <v>24</v>
      </c>
      <c r="C2555" s="9">
        <v>1153</v>
      </c>
      <c r="D2555" s="9">
        <v>0.67</v>
      </c>
      <c r="E2555" s="9">
        <v>0.60899999999999999</v>
      </c>
      <c r="F2555" s="9">
        <v>0.6</v>
      </c>
      <c r="G2555" s="9">
        <v>10611.57</v>
      </c>
      <c r="H2555" s="10">
        <v>8</v>
      </c>
    </row>
    <row r="2556" spans="1:8" x14ac:dyDescent="0.25">
      <c r="A2556" s="11" t="s">
        <v>2521</v>
      </c>
      <c r="B2556" s="12" t="s">
        <v>49</v>
      </c>
      <c r="C2556" s="12">
        <v>1573</v>
      </c>
      <c r="D2556" s="12">
        <v>0.57499999999999996</v>
      </c>
      <c r="E2556" s="12">
        <v>0.53900000000000003</v>
      </c>
      <c r="F2556" s="12">
        <v>0.46700000000000003</v>
      </c>
      <c r="G2556" s="12">
        <v>9376.98</v>
      </c>
      <c r="H2556" s="13">
        <v>0</v>
      </c>
    </row>
    <row r="2557" spans="1:8" x14ac:dyDescent="0.25">
      <c r="A2557" s="8" t="s">
        <v>2522</v>
      </c>
      <c r="B2557" s="9" t="s">
        <v>14</v>
      </c>
      <c r="C2557" s="9">
        <v>112</v>
      </c>
      <c r="D2557" s="9">
        <v>0.74</v>
      </c>
      <c r="E2557" s="9">
        <v>0.76200000000000001</v>
      </c>
      <c r="F2557" s="9">
        <v>0.64300000000000002</v>
      </c>
      <c r="G2557" s="9">
        <v>42189.97</v>
      </c>
      <c r="H2557" s="10">
        <v>8</v>
      </c>
    </row>
    <row r="2558" spans="1:8" x14ac:dyDescent="0.25">
      <c r="A2558" s="11" t="s">
        <v>2523</v>
      </c>
      <c r="B2558" s="12" t="s">
        <v>59</v>
      </c>
      <c r="C2558" s="12">
        <v>409</v>
      </c>
      <c r="D2558" s="12">
        <v>0.7</v>
      </c>
      <c r="E2558" s="12">
        <v>0.70399999999999996</v>
      </c>
      <c r="F2558" s="12">
        <v>0.55900000000000005</v>
      </c>
      <c r="G2558" s="12">
        <v>28696.79</v>
      </c>
      <c r="H2558" s="13">
        <v>8</v>
      </c>
    </row>
    <row r="2559" spans="1:8" x14ac:dyDescent="0.25">
      <c r="A2559" s="8" t="s">
        <v>2524</v>
      </c>
      <c r="B2559" s="9" t="s">
        <v>16</v>
      </c>
      <c r="C2559" s="9">
        <v>553</v>
      </c>
      <c r="D2559" s="9">
        <v>0.69</v>
      </c>
      <c r="E2559" s="9">
        <v>0.68600000000000005</v>
      </c>
      <c r="F2559" s="9">
        <v>0.56699999999999995</v>
      </c>
      <c r="G2559" s="9">
        <v>19777.349999999999</v>
      </c>
      <c r="H2559" s="10">
        <v>8</v>
      </c>
    </row>
    <row r="2560" spans="1:8" x14ac:dyDescent="0.25">
      <c r="A2560" s="11" t="s">
        <v>2525</v>
      </c>
      <c r="B2560" s="12" t="s">
        <v>22</v>
      </c>
      <c r="C2560" s="12">
        <v>151</v>
      </c>
      <c r="D2560" s="12">
        <v>0.72</v>
      </c>
      <c r="E2560" s="12">
        <v>0.70899999999999996</v>
      </c>
      <c r="F2560" s="12">
        <v>0.626</v>
      </c>
      <c r="G2560" s="12">
        <v>35820.339999999997</v>
      </c>
      <c r="H2560" s="13">
        <v>12</v>
      </c>
    </row>
    <row r="2561" spans="1:8" x14ac:dyDescent="0.25">
      <c r="A2561" s="8" t="s">
        <v>1657</v>
      </c>
      <c r="B2561" s="9" t="s">
        <v>59</v>
      </c>
      <c r="C2561" s="9">
        <v>166</v>
      </c>
      <c r="D2561" s="9">
        <v>0.75</v>
      </c>
      <c r="E2561" s="9">
        <v>0.754</v>
      </c>
      <c r="F2561" s="9">
        <v>0.64600000000000002</v>
      </c>
      <c r="G2561" s="9">
        <v>26853.24</v>
      </c>
      <c r="H2561" s="10">
        <v>12</v>
      </c>
    </row>
    <row r="2562" spans="1:8" x14ac:dyDescent="0.25">
      <c r="A2562" s="11" t="s">
        <v>2526</v>
      </c>
      <c r="B2562" s="12" t="s">
        <v>87</v>
      </c>
      <c r="C2562" s="12">
        <v>1269</v>
      </c>
      <c r="D2562" s="12">
        <v>0.56999999999999995</v>
      </c>
      <c r="E2562" s="12">
        <v>0.53400000000000003</v>
      </c>
      <c r="F2562" s="12">
        <v>0.48299999999999998</v>
      </c>
      <c r="G2562" s="12">
        <v>6739.4</v>
      </c>
      <c r="H2562" s="13">
        <v>3</v>
      </c>
    </row>
    <row r="2563" spans="1:8" x14ac:dyDescent="0.25">
      <c r="A2563" s="8" t="s">
        <v>2527</v>
      </c>
      <c r="B2563" s="9" t="s">
        <v>148</v>
      </c>
      <c r="C2563" s="9">
        <v>281</v>
      </c>
      <c r="D2563" s="9">
        <v>0.65200000000000002</v>
      </c>
      <c r="E2563" s="9">
        <v>0.65900000000000003</v>
      </c>
      <c r="F2563" s="9">
        <v>0.51400000000000001</v>
      </c>
      <c r="G2563" s="9">
        <v>26538.27</v>
      </c>
      <c r="H2563" s="10">
        <v>4</v>
      </c>
    </row>
    <row r="2564" spans="1:8" x14ac:dyDescent="0.25">
      <c r="A2564" s="11" t="s">
        <v>2528</v>
      </c>
      <c r="B2564" s="12" t="s">
        <v>7</v>
      </c>
      <c r="C2564" s="12">
        <v>128</v>
      </c>
      <c r="D2564" s="12">
        <v>0.76</v>
      </c>
      <c r="E2564" s="12">
        <v>0.72699999999999998</v>
      </c>
      <c r="F2564" s="12">
        <v>0.69</v>
      </c>
      <c r="G2564" s="12">
        <v>44348.46</v>
      </c>
      <c r="H2564" s="13">
        <v>4</v>
      </c>
    </row>
    <row r="2565" spans="1:8" x14ac:dyDescent="0.25">
      <c r="A2565" s="8" t="s">
        <v>2529</v>
      </c>
      <c r="B2565" s="9" t="s">
        <v>14</v>
      </c>
      <c r="C2565" s="9">
        <v>166</v>
      </c>
      <c r="D2565" s="9">
        <v>0.74</v>
      </c>
      <c r="E2565" s="9">
        <v>0.75</v>
      </c>
      <c r="F2565" s="9">
        <v>0.64100000000000001</v>
      </c>
      <c r="G2565" s="9">
        <v>37226.949999999997</v>
      </c>
      <c r="H2565" s="10">
        <v>10</v>
      </c>
    </row>
    <row r="2566" spans="1:8" x14ac:dyDescent="0.25">
      <c r="A2566" s="11" t="s">
        <v>2530</v>
      </c>
      <c r="B2566" s="12" t="s">
        <v>59</v>
      </c>
      <c r="C2566" s="12">
        <v>138</v>
      </c>
      <c r="D2566" s="12">
        <v>0.63600000000000001</v>
      </c>
      <c r="E2566" s="12">
        <v>0.61799999999999999</v>
      </c>
      <c r="F2566" s="12">
        <v>0.503</v>
      </c>
      <c r="G2566" s="12">
        <v>31512.080000000002</v>
      </c>
      <c r="H2566" s="13">
        <v>6</v>
      </c>
    </row>
    <row r="2567" spans="1:8" x14ac:dyDescent="0.25">
      <c r="A2567" s="8" t="s">
        <v>2531</v>
      </c>
      <c r="B2567" s="9" t="s">
        <v>114</v>
      </c>
      <c r="C2567" s="9">
        <v>671</v>
      </c>
      <c r="D2567" s="9">
        <v>0.61299999999999999</v>
      </c>
      <c r="E2567" s="9">
        <v>0.61</v>
      </c>
      <c r="F2567" s="9">
        <v>0.49</v>
      </c>
      <c r="G2567" s="9">
        <v>14805.27</v>
      </c>
      <c r="H2567" s="10">
        <v>1</v>
      </c>
    </row>
    <row r="2568" spans="1:8" x14ac:dyDescent="0.25">
      <c r="A2568" s="11" t="s">
        <v>2416</v>
      </c>
      <c r="B2568" s="12" t="s">
        <v>22</v>
      </c>
      <c r="C2568" s="12">
        <v>352</v>
      </c>
      <c r="D2568" s="12">
        <v>0.68</v>
      </c>
      <c r="E2568" s="12">
        <v>0.67700000000000005</v>
      </c>
      <c r="F2568" s="12">
        <v>0.57299999999999995</v>
      </c>
      <c r="G2568" s="12">
        <v>26144.6</v>
      </c>
      <c r="H2568" s="13">
        <v>4</v>
      </c>
    </row>
    <row r="2569" spans="1:8" x14ac:dyDescent="0.25">
      <c r="A2569" s="8" t="s">
        <v>2532</v>
      </c>
      <c r="B2569" s="9" t="s">
        <v>24</v>
      </c>
      <c r="C2569" s="9">
        <v>434</v>
      </c>
      <c r="D2569" s="9">
        <v>0.64300000000000002</v>
      </c>
      <c r="E2569" s="9">
        <v>0.59399999999999997</v>
      </c>
      <c r="F2569" s="9">
        <v>0.59399999999999997</v>
      </c>
      <c r="G2569" s="9">
        <v>12741.64</v>
      </c>
      <c r="H2569" s="10">
        <v>7</v>
      </c>
    </row>
    <row r="2570" spans="1:8" x14ac:dyDescent="0.25">
      <c r="A2570" s="11" t="s">
        <v>2533</v>
      </c>
      <c r="B2570" s="12" t="s">
        <v>31</v>
      </c>
      <c r="C2570" s="12">
        <v>1169</v>
      </c>
      <c r="D2570" s="12">
        <v>0.61199999999999999</v>
      </c>
      <c r="E2570" s="12">
        <v>0.56399999999999995</v>
      </c>
      <c r="F2570" s="12">
        <v>0.55300000000000005</v>
      </c>
      <c r="G2570" s="12">
        <v>10203.879999999999</v>
      </c>
      <c r="H2570" s="13">
        <v>8</v>
      </c>
    </row>
    <row r="2571" spans="1:8" x14ac:dyDescent="0.25">
      <c r="A2571" s="8" t="s">
        <v>2534</v>
      </c>
      <c r="B2571" s="9" t="s">
        <v>14</v>
      </c>
      <c r="C2571" s="9">
        <v>468</v>
      </c>
      <c r="D2571" s="9">
        <v>0.66</v>
      </c>
      <c r="E2571" s="9">
        <v>0.67600000000000005</v>
      </c>
      <c r="F2571" s="9">
        <v>0.52400000000000002</v>
      </c>
      <c r="G2571" s="9">
        <v>27529.65</v>
      </c>
      <c r="H2571" s="10">
        <v>9</v>
      </c>
    </row>
    <row r="2572" spans="1:8" x14ac:dyDescent="0.25">
      <c r="A2572" s="11" t="s">
        <v>2535</v>
      </c>
      <c r="B2572" s="12" t="s">
        <v>59</v>
      </c>
      <c r="C2572" s="12">
        <v>126</v>
      </c>
      <c r="D2572" s="12">
        <v>0.67</v>
      </c>
      <c r="E2572" s="12">
        <v>0.70199999999999996</v>
      </c>
      <c r="F2572" s="12">
        <v>0.48099999999999998</v>
      </c>
      <c r="G2572" s="12">
        <v>27437.14</v>
      </c>
      <c r="H2572" s="13">
        <v>21</v>
      </c>
    </row>
    <row r="2573" spans="1:8" x14ac:dyDescent="0.25">
      <c r="A2573" s="8" t="s">
        <v>505</v>
      </c>
      <c r="B2573" s="9" t="s">
        <v>111</v>
      </c>
      <c r="C2573" s="9">
        <v>467</v>
      </c>
      <c r="D2573" s="9">
        <v>0.70799999999999996</v>
      </c>
      <c r="E2573" s="9">
        <v>0.67700000000000005</v>
      </c>
      <c r="F2573" s="9">
        <v>0.623</v>
      </c>
      <c r="G2573" s="9">
        <v>31782.67</v>
      </c>
      <c r="H2573" s="10">
        <v>2</v>
      </c>
    </row>
    <row r="2574" spans="1:8" x14ac:dyDescent="0.25">
      <c r="A2574" s="11" t="s">
        <v>2536</v>
      </c>
      <c r="B2574" s="12" t="s">
        <v>14</v>
      </c>
      <c r="C2574" s="12">
        <v>161</v>
      </c>
      <c r="D2574" s="12">
        <v>0.72</v>
      </c>
      <c r="E2574" s="12">
        <v>0.73899999999999999</v>
      </c>
      <c r="F2574" s="12">
        <v>0.61499999999999999</v>
      </c>
      <c r="G2574" s="12">
        <v>36228.82</v>
      </c>
      <c r="H2574" s="13">
        <v>5</v>
      </c>
    </row>
    <row r="2575" spans="1:8" x14ac:dyDescent="0.25">
      <c r="A2575" s="8" t="s">
        <v>2537</v>
      </c>
      <c r="B2575" s="9" t="s">
        <v>14</v>
      </c>
      <c r="C2575" s="9">
        <v>172</v>
      </c>
      <c r="D2575" s="9">
        <v>0.72799999999999998</v>
      </c>
      <c r="E2575" s="9">
        <v>0.73399999999999999</v>
      </c>
      <c r="F2575" s="9">
        <v>0.63200000000000001</v>
      </c>
      <c r="G2575" s="9">
        <v>31561.72</v>
      </c>
      <c r="H2575" s="10">
        <v>9</v>
      </c>
    </row>
    <row r="2576" spans="1:8" x14ac:dyDescent="0.25">
      <c r="A2576" s="11" t="s">
        <v>2538</v>
      </c>
      <c r="B2576" s="12" t="s">
        <v>7</v>
      </c>
      <c r="C2576" s="12">
        <v>503</v>
      </c>
      <c r="D2576" s="12">
        <v>0.73699999999999999</v>
      </c>
      <c r="E2576" s="12">
        <v>0.69099999999999995</v>
      </c>
      <c r="F2576" s="12">
        <v>0.70399999999999996</v>
      </c>
      <c r="G2576" s="12">
        <v>25823.08</v>
      </c>
      <c r="H2576" s="13">
        <v>6</v>
      </c>
    </row>
    <row r="2577" spans="1:8" x14ac:dyDescent="0.25">
      <c r="A2577" s="8" t="s">
        <v>2539</v>
      </c>
      <c r="B2577" s="9" t="s">
        <v>24</v>
      </c>
      <c r="C2577" s="9">
        <v>1016</v>
      </c>
      <c r="D2577" s="9">
        <v>0.58099999999999996</v>
      </c>
      <c r="E2577" s="9">
        <v>0.54400000000000004</v>
      </c>
      <c r="F2577" s="9">
        <v>0.46300000000000002</v>
      </c>
      <c r="G2577" s="9">
        <v>7617.66</v>
      </c>
      <c r="H2577" s="10">
        <v>40</v>
      </c>
    </row>
    <row r="2578" spans="1:8" x14ac:dyDescent="0.25">
      <c r="A2578" s="11" t="s">
        <v>2540</v>
      </c>
      <c r="B2578" s="12" t="s">
        <v>14</v>
      </c>
      <c r="C2578" s="12">
        <v>169</v>
      </c>
      <c r="D2578" s="12">
        <v>0.755</v>
      </c>
      <c r="E2578" s="12">
        <v>0.75900000000000001</v>
      </c>
      <c r="F2578" s="12">
        <v>0.66900000000000004</v>
      </c>
      <c r="G2578" s="12">
        <v>37718.449999999997</v>
      </c>
      <c r="H2578" s="13">
        <v>14</v>
      </c>
    </row>
    <row r="2579" spans="1:8" x14ac:dyDescent="0.25">
      <c r="A2579" s="8" t="s">
        <v>2541</v>
      </c>
      <c r="B2579" s="9" t="s">
        <v>59</v>
      </c>
      <c r="C2579" s="9">
        <v>422</v>
      </c>
      <c r="D2579" s="9">
        <v>0.7</v>
      </c>
      <c r="E2579" s="9">
        <v>0.73499999999999999</v>
      </c>
      <c r="F2579" s="9">
        <v>0.57899999999999996</v>
      </c>
      <c r="G2579" s="9">
        <v>23160.2</v>
      </c>
      <c r="H2579" s="10">
        <v>11</v>
      </c>
    </row>
    <row r="2580" spans="1:8" x14ac:dyDescent="0.25">
      <c r="A2580" s="11" t="s">
        <v>2542</v>
      </c>
      <c r="B2580" s="12" t="s">
        <v>22</v>
      </c>
      <c r="C2580" s="12">
        <v>323</v>
      </c>
      <c r="D2580" s="12">
        <v>0.69099999999999995</v>
      </c>
      <c r="E2580" s="12">
        <v>0.66400000000000003</v>
      </c>
      <c r="F2580" s="12">
        <v>0.59899999999999998</v>
      </c>
      <c r="G2580" s="12">
        <v>29497.55</v>
      </c>
      <c r="H2580" s="13">
        <v>12</v>
      </c>
    </row>
    <row r="2581" spans="1:8" x14ac:dyDescent="0.25">
      <c r="A2581" s="8" t="s">
        <v>2543</v>
      </c>
      <c r="B2581" s="9" t="s">
        <v>14</v>
      </c>
      <c r="C2581" s="9">
        <v>316</v>
      </c>
      <c r="D2581" s="9">
        <v>0.754</v>
      </c>
      <c r="E2581" s="9">
        <v>0.72599999999999998</v>
      </c>
      <c r="F2581" s="9">
        <v>0.66800000000000004</v>
      </c>
      <c r="G2581" s="9">
        <v>26350.06</v>
      </c>
      <c r="H2581" s="10">
        <v>16</v>
      </c>
    </row>
    <row r="2582" spans="1:8" x14ac:dyDescent="0.25">
      <c r="A2582" s="11" t="s">
        <v>2544</v>
      </c>
      <c r="B2582" s="12" t="s">
        <v>16</v>
      </c>
      <c r="C2582" s="12">
        <v>398</v>
      </c>
      <c r="D2582" s="12">
        <v>0.69799999999999995</v>
      </c>
      <c r="E2582" s="12">
        <v>0.69399999999999995</v>
      </c>
      <c r="F2582" s="12">
        <v>0.57399999999999995</v>
      </c>
      <c r="G2582" s="12">
        <v>29947.96</v>
      </c>
      <c r="H2582" s="13">
        <v>4</v>
      </c>
    </row>
    <row r="2583" spans="1:8" x14ac:dyDescent="0.25">
      <c r="A2583" s="8" t="s">
        <v>2545</v>
      </c>
      <c r="B2583" s="9" t="s">
        <v>275</v>
      </c>
      <c r="C2583" s="9">
        <v>911</v>
      </c>
      <c r="D2583" s="9">
        <v>0.622</v>
      </c>
      <c r="E2583" s="9">
        <v>0.59299999999999997</v>
      </c>
      <c r="F2583" s="9">
        <v>0.51700000000000002</v>
      </c>
      <c r="G2583" s="9">
        <v>14392.66</v>
      </c>
      <c r="H2583" s="10">
        <v>10</v>
      </c>
    </row>
    <row r="2584" spans="1:8" x14ac:dyDescent="0.25">
      <c r="A2584" s="11" t="s">
        <v>2546</v>
      </c>
      <c r="B2584" s="12" t="s">
        <v>14</v>
      </c>
      <c r="C2584" s="12">
        <v>173</v>
      </c>
      <c r="D2584" s="12">
        <v>0.753</v>
      </c>
      <c r="E2584" s="12">
        <v>0.76300000000000001</v>
      </c>
      <c r="F2584" s="12">
        <v>0.65800000000000003</v>
      </c>
      <c r="G2584" s="12">
        <v>35748.660000000003</v>
      </c>
      <c r="H2584" s="13">
        <v>9</v>
      </c>
    </row>
    <row r="2585" spans="1:8" x14ac:dyDescent="0.25">
      <c r="A2585" s="8" t="s">
        <v>2547</v>
      </c>
      <c r="B2585" s="9" t="s">
        <v>16</v>
      </c>
      <c r="C2585" s="9">
        <v>446</v>
      </c>
      <c r="D2585" s="9">
        <v>0.68</v>
      </c>
      <c r="E2585" s="9">
        <v>0.68700000000000006</v>
      </c>
      <c r="F2585" s="9">
        <v>0.57299999999999995</v>
      </c>
      <c r="G2585" s="9">
        <v>25063.77</v>
      </c>
      <c r="H2585" s="10">
        <v>6</v>
      </c>
    </row>
    <row r="2586" spans="1:8" x14ac:dyDescent="0.25">
      <c r="A2586" s="11" t="s">
        <v>2548</v>
      </c>
      <c r="B2586" s="12" t="s">
        <v>94</v>
      </c>
      <c r="C2586" s="12">
        <v>1422</v>
      </c>
      <c r="D2586" s="12">
        <v>0.58399999999999996</v>
      </c>
      <c r="E2586" s="12">
        <v>0.54100000000000004</v>
      </c>
      <c r="F2586" s="12">
        <v>0.47299999999999998</v>
      </c>
      <c r="G2586" s="12">
        <v>10499.65</v>
      </c>
      <c r="H2586" s="13">
        <v>8</v>
      </c>
    </row>
    <row r="2587" spans="1:8" x14ac:dyDescent="0.25">
      <c r="A2587" s="8" t="s">
        <v>2549</v>
      </c>
      <c r="B2587" s="9" t="s">
        <v>14</v>
      </c>
      <c r="C2587" s="9">
        <v>173</v>
      </c>
      <c r="D2587" s="9">
        <v>0.77300000000000002</v>
      </c>
      <c r="E2587" s="9">
        <v>0.78700000000000003</v>
      </c>
      <c r="F2587" s="9">
        <v>0.67900000000000005</v>
      </c>
      <c r="G2587" s="9">
        <v>35632.800000000003</v>
      </c>
      <c r="H2587" s="10">
        <v>10</v>
      </c>
    </row>
    <row r="2588" spans="1:8" x14ac:dyDescent="0.25">
      <c r="A2588" s="11" t="s">
        <v>2550</v>
      </c>
      <c r="B2588" s="12" t="s">
        <v>22</v>
      </c>
      <c r="C2588" s="12">
        <v>224</v>
      </c>
      <c r="D2588" s="12">
        <v>0.74299999999999999</v>
      </c>
      <c r="E2588" s="12">
        <v>0.72699999999999998</v>
      </c>
      <c r="F2588" s="12">
        <v>0.69599999999999995</v>
      </c>
      <c r="G2588" s="12">
        <v>46185.93</v>
      </c>
      <c r="H2588" s="13">
        <v>3</v>
      </c>
    </row>
    <row r="2589" spans="1:8" x14ac:dyDescent="0.25">
      <c r="A2589" s="8" t="s">
        <v>2551</v>
      </c>
      <c r="B2589" s="9" t="s">
        <v>49</v>
      </c>
      <c r="C2589" s="9">
        <v>1294</v>
      </c>
      <c r="D2589" s="9">
        <v>0.56999999999999995</v>
      </c>
      <c r="E2589" s="9">
        <v>0.56000000000000005</v>
      </c>
      <c r="F2589" s="9">
        <v>0.438</v>
      </c>
      <c r="G2589" s="9">
        <v>8220.44</v>
      </c>
      <c r="H2589" s="10">
        <v>66</v>
      </c>
    </row>
    <row r="2590" spans="1:8" x14ac:dyDescent="0.25">
      <c r="A2590" s="11" t="s">
        <v>2552</v>
      </c>
      <c r="B2590" s="12" t="s">
        <v>22</v>
      </c>
      <c r="C2590" s="12">
        <v>337</v>
      </c>
      <c r="D2590" s="12">
        <v>0.57299999999999995</v>
      </c>
      <c r="E2590" s="12">
        <v>0.60399999999999998</v>
      </c>
      <c r="F2590" s="12">
        <v>0.39100000000000001</v>
      </c>
      <c r="G2590" s="12">
        <v>14650.89</v>
      </c>
      <c r="H2590" s="13">
        <v>4</v>
      </c>
    </row>
    <row r="2591" spans="1:8" x14ac:dyDescent="0.25">
      <c r="A2591" s="8" t="s">
        <v>2553</v>
      </c>
      <c r="B2591" s="9" t="s">
        <v>14</v>
      </c>
      <c r="C2591" s="9">
        <v>120</v>
      </c>
      <c r="D2591" s="9">
        <v>0.75</v>
      </c>
      <c r="E2591" s="9">
        <v>0.746</v>
      </c>
      <c r="F2591" s="9">
        <v>0.67800000000000005</v>
      </c>
      <c r="G2591" s="9">
        <v>42642.3</v>
      </c>
      <c r="H2591" s="10">
        <v>9</v>
      </c>
    </row>
    <row r="2592" spans="1:8" x14ac:dyDescent="0.25">
      <c r="A2592" s="11" t="s">
        <v>2554</v>
      </c>
      <c r="B2592" s="12" t="s">
        <v>24</v>
      </c>
      <c r="C2592" s="12">
        <v>865</v>
      </c>
      <c r="D2592" s="12">
        <v>0.60799999999999998</v>
      </c>
      <c r="E2592" s="12">
        <v>0.61099999999999999</v>
      </c>
      <c r="F2592" s="12">
        <v>0.47599999999999998</v>
      </c>
      <c r="G2592" s="12">
        <v>11149.72</v>
      </c>
      <c r="H2592" s="13">
        <v>4</v>
      </c>
    </row>
    <row r="2593" spans="1:8" x14ac:dyDescent="0.25">
      <c r="A2593" s="8" t="s">
        <v>2555</v>
      </c>
      <c r="B2593" s="9" t="s">
        <v>82</v>
      </c>
      <c r="C2593" s="9">
        <v>651</v>
      </c>
      <c r="D2593" s="9">
        <v>0.58499999999999996</v>
      </c>
      <c r="E2593" s="9">
        <v>0.56200000000000006</v>
      </c>
      <c r="F2593" s="9">
        <v>0.48</v>
      </c>
      <c r="G2593" s="9">
        <v>10778.9</v>
      </c>
      <c r="H2593" s="10">
        <v>10</v>
      </c>
    </row>
    <row r="2594" spans="1:8" x14ac:dyDescent="0.25">
      <c r="A2594" s="11" t="s">
        <v>2556</v>
      </c>
      <c r="B2594" s="12" t="s">
        <v>59</v>
      </c>
      <c r="C2594" s="12">
        <v>410</v>
      </c>
      <c r="D2594" s="12">
        <v>0.754</v>
      </c>
      <c r="E2594" s="12">
        <v>0.76900000000000002</v>
      </c>
      <c r="F2594" s="12">
        <v>0.626</v>
      </c>
      <c r="G2594" s="12">
        <v>22705.68</v>
      </c>
      <c r="H2594" s="13">
        <v>18</v>
      </c>
    </row>
    <row r="2595" spans="1:8" x14ac:dyDescent="0.25">
      <c r="A2595" s="8" t="s">
        <v>2557</v>
      </c>
      <c r="B2595" s="9" t="s">
        <v>64</v>
      </c>
      <c r="C2595" s="9">
        <v>202</v>
      </c>
      <c r="D2595" s="9">
        <v>0.66</v>
      </c>
      <c r="E2595" s="9">
        <v>0.63</v>
      </c>
      <c r="F2595" s="9">
        <v>0.54</v>
      </c>
      <c r="G2595" s="9">
        <v>20275.59</v>
      </c>
      <c r="H2595" s="10">
        <v>12</v>
      </c>
    </row>
    <row r="2596" spans="1:8" x14ac:dyDescent="0.25">
      <c r="A2596" s="11" t="s">
        <v>2558</v>
      </c>
      <c r="B2596" s="12" t="s">
        <v>64</v>
      </c>
      <c r="C2596" s="12">
        <v>353</v>
      </c>
      <c r="D2596" s="12">
        <v>0.70799999999999996</v>
      </c>
      <c r="E2596" s="12">
        <v>0.66300000000000003</v>
      </c>
      <c r="F2596" s="12">
        <v>0.63700000000000001</v>
      </c>
      <c r="G2596" s="12">
        <v>22858.06</v>
      </c>
      <c r="H2596" s="13">
        <v>12</v>
      </c>
    </row>
    <row r="2597" spans="1:8" x14ac:dyDescent="0.25">
      <c r="A2597" s="8" t="s">
        <v>2559</v>
      </c>
      <c r="B2597" s="9" t="s">
        <v>118</v>
      </c>
      <c r="C2597" s="9">
        <v>940</v>
      </c>
      <c r="D2597" s="9">
        <v>0.54100000000000004</v>
      </c>
      <c r="E2597" s="9">
        <v>0.54400000000000004</v>
      </c>
      <c r="F2597" s="9">
        <v>0.39800000000000002</v>
      </c>
      <c r="G2597" s="9">
        <v>8699.3700000000008</v>
      </c>
      <c r="H2597" s="10">
        <v>4</v>
      </c>
    </row>
    <row r="2598" spans="1:8" x14ac:dyDescent="0.25">
      <c r="A2598" s="11" t="s">
        <v>2560</v>
      </c>
      <c r="B2598" s="12" t="s">
        <v>59</v>
      </c>
      <c r="C2598" s="12">
        <v>273</v>
      </c>
      <c r="D2598" s="12">
        <v>0.74</v>
      </c>
      <c r="E2598" s="12">
        <v>0.73199999999999998</v>
      </c>
      <c r="F2598" s="12">
        <v>0.65300000000000002</v>
      </c>
      <c r="G2598" s="12">
        <v>25381.9</v>
      </c>
      <c r="H2598" s="13">
        <v>11</v>
      </c>
    </row>
    <row r="2599" spans="1:8" x14ac:dyDescent="0.25">
      <c r="A2599" s="8" t="s">
        <v>2561</v>
      </c>
      <c r="B2599" s="9" t="s">
        <v>16</v>
      </c>
      <c r="C2599" s="9">
        <v>352</v>
      </c>
      <c r="D2599" s="9">
        <v>0.69599999999999995</v>
      </c>
      <c r="E2599" s="9">
        <v>0.68799999999999994</v>
      </c>
      <c r="F2599" s="9">
        <v>0.59</v>
      </c>
      <c r="G2599" s="9">
        <v>29222.27</v>
      </c>
      <c r="H2599" s="10">
        <v>14</v>
      </c>
    </row>
    <row r="2600" spans="1:8" x14ac:dyDescent="0.25">
      <c r="A2600" s="11" t="s">
        <v>2562</v>
      </c>
      <c r="B2600" s="12" t="s">
        <v>14</v>
      </c>
      <c r="C2600" s="12">
        <v>104</v>
      </c>
      <c r="D2600" s="12">
        <v>0.74099999999999999</v>
      </c>
      <c r="E2600" s="12">
        <v>0.72399999999999998</v>
      </c>
      <c r="F2600" s="12">
        <v>0.64800000000000002</v>
      </c>
      <c r="G2600" s="12">
        <v>63426.23</v>
      </c>
      <c r="H2600" s="13">
        <v>3</v>
      </c>
    </row>
    <row r="2601" spans="1:8" x14ac:dyDescent="0.25">
      <c r="A2601" s="8" t="s">
        <v>2563</v>
      </c>
      <c r="B2601" s="9" t="s">
        <v>19</v>
      </c>
      <c r="C2601" s="9">
        <v>1123</v>
      </c>
      <c r="D2601" s="9">
        <v>0.55000000000000004</v>
      </c>
      <c r="E2601" s="9">
        <v>0.51400000000000001</v>
      </c>
      <c r="F2601" s="9">
        <v>0.432</v>
      </c>
      <c r="G2601" s="9">
        <v>7107.34</v>
      </c>
      <c r="H2601" s="10">
        <v>4</v>
      </c>
    </row>
    <row r="2602" spans="1:8" x14ac:dyDescent="0.25">
      <c r="A2602" s="11" t="s">
        <v>2564</v>
      </c>
      <c r="B2602" s="12" t="s">
        <v>16</v>
      </c>
      <c r="C2602" s="12">
        <v>406</v>
      </c>
      <c r="D2602" s="12">
        <v>0.68799999999999994</v>
      </c>
      <c r="E2602" s="12">
        <v>0.67700000000000005</v>
      </c>
      <c r="F2602" s="12">
        <v>0.56699999999999995</v>
      </c>
      <c r="G2602" s="12">
        <v>19018.68</v>
      </c>
      <c r="H2602" s="13">
        <v>8</v>
      </c>
    </row>
    <row r="2603" spans="1:8" x14ac:dyDescent="0.25">
      <c r="A2603" s="8" t="s">
        <v>2565</v>
      </c>
      <c r="B2603" s="9" t="s">
        <v>19</v>
      </c>
      <c r="C2603" s="9">
        <v>1105</v>
      </c>
      <c r="D2603" s="9">
        <v>0.55200000000000005</v>
      </c>
      <c r="E2603" s="9">
        <v>0.53300000000000003</v>
      </c>
      <c r="F2603" s="9">
        <v>0.44600000000000001</v>
      </c>
      <c r="G2603" s="9">
        <v>8871.58</v>
      </c>
      <c r="H2603" s="10">
        <v>3</v>
      </c>
    </row>
    <row r="2604" spans="1:8" x14ac:dyDescent="0.25">
      <c r="A2604" s="11" t="s">
        <v>2566</v>
      </c>
      <c r="B2604" s="12" t="s">
        <v>24</v>
      </c>
      <c r="C2604" s="12">
        <v>771</v>
      </c>
      <c r="D2604" s="12">
        <v>0.56000000000000005</v>
      </c>
      <c r="E2604" s="12">
        <v>0.55100000000000005</v>
      </c>
      <c r="F2604" s="12">
        <v>0.45100000000000001</v>
      </c>
      <c r="G2604" s="12">
        <v>9611.74</v>
      </c>
      <c r="H2604" s="13">
        <v>0</v>
      </c>
    </row>
    <row r="2605" spans="1:8" x14ac:dyDescent="0.25">
      <c r="A2605" s="8" t="s">
        <v>2567</v>
      </c>
      <c r="B2605" s="9" t="s">
        <v>14</v>
      </c>
      <c r="C2605" s="9">
        <v>576</v>
      </c>
      <c r="D2605" s="9">
        <v>0.73</v>
      </c>
      <c r="E2605" s="9">
        <v>0.73</v>
      </c>
      <c r="F2605" s="9">
        <v>0.625</v>
      </c>
      <c r="G2605" s="9">
        <v>17487.52</v>
      </c>
      <c r="H2605" s="10">
        <v>3</v>
      </c>
    </row>
    <row r="2606" spans="1:8" x14ac:dyDescent="0.25">
      <c r="A2606" s="11" t="s">
        <v>2568</v>
      </c>
      <c r="B2606" s="12" t="s">
        <v>16</v>
      </c>
      <c r="C2606" s="12">
        <v>744</v>
      </c>
      <c r="D2606" s="12">
        <v>0.624</v>
      </c>
      <c r="E2606" s="12">
        <v>0.58599999999999997</v>
      </c>
      <c r="F2606" s="12">
        <v>0.52</v>
      </c>
      <c r="G2606" s="12">
        <v>8178.13</v>
      </c>
      <c r="H2606" s="13">
        <v>29</v>
      </c>
    </row>
    <row r="2607" spans="1:8" x14ac:dyDescent="0.25">
      <c r="A2607" s="8" t="s">
        <v>2569</v>
      </c>
      <c r="B2607" s="9" t="s">
        <v>114</v>
      </c>
      <c r="C2607" s="9">
        <v>615</v>
      </c>
      <c r="D2607" s="9">
        <v>0.56799999999999995</v>
      </c>
      <c r="E2607" s="9">
        <v>0.53700000000000003</v>
      </c>
      <c r="F2607" s="9">
        <v>0.46200000000000002</v>
      </c>
      <c r="G2607" s="9">
        <v>8818.18</v>
      </c>
      <c r="H2607" s="10">
        <v>25</v>
      </c>
    </row>
    <row r="2608" spans="1:8" x14ac:dyDescent="0.25">
      <c r="A2608" s="11" t="s">
        <v>2570</v>
      </c>
      <c r="B2608" s="12" t="s">
        <v>94</v>
      </c>
      <c r="C2608" s="12">
        <v>1094</v>
      </c>
      <c r="D2608" s="12">
        <v>0.57299999999999995</v>
      </c>
      <c r="E2608" s="12">
        <v>0.57399999999999995</v>
      </c>
      <c r="F2608" s="12">
        <v>0.434</v>
      </c>
      <c r="G2608" s="12">
        <v>10430.9</v>
      </c>
      <c r="H2608" s="13">
        <v>21</v>
      </c>
    </row>
    <row r="2609" spans="1:8" x14ac:dyDescent="0.25">
      <c r="A2609" s="8" t="s">
        <v>2571</v>
      </c>
      <c r="B2609" s="9" t="s">
        <v>82</v>
      </c>
      <c r="C2609" s="9">
        <v>627</v>
      </c>
      <c r="D2609" s="9">
        <v>0.57999999999999996</v>
      </c>
      <c r="E2609" s="9">
        <v>0.56699999999999995</v>
      </c>
      <c r="F2609" s="9">
        <v>0.45100000000000001</v>
      </c>
      <c r="G2609" s="9">
        <v>12179.9</v>
      </c>
      <c r="H2609" s="10">
        <v>3</v>
      </c>
    </row>
    <row r="2610" spans="1:8" x14ac:dyDescent="0.25">
      <c r="A2610" s="11" t="s">
        <v>1483</v>
      </c>
      <c r="B2610" s="12" t="s">
        <v>14</v>
      </c>
      <c r="C2610" s="12">
        <v>186</v>
      </c>
      <c r="D2610" s="12">
        <v>0.69299999999999995</v>
      </c>
      <c r="E2610" s="12">
        <v>0.71099999999999997</v>
      </c>
      <c r="F2610" s="12">
        <v>0.57599999999999996</v>
      </c>
      <c r="G2610" s="12">
        <v>37854.44</v>
      </c>
      <c r="H2610" s="13">
        <v>6</v>
      </c>
    </row>
    <row r="2611" spans="1:8" x14ac:dyDescent="0.25">
      <c r="A2611" s="8" t="s">
        <v>2572</v>
      </c>
      <c r="B2611" s="9" t="s">
        <v>16</v>
      </c>
      <c r="C2611" s="9">
        <v>761</v>
      </c>
      <c r="D2611" s="9">
        <v>0.63300000000000001</v>
      </c>
      <c r="E2611" s="9">
        <v>0.6</v>
      </c>
      <c r="F2611" s="9">
        <v>0.52800000000000002</v>
      </c>
      <c r="G2611" s="9">
        <v>7844.03</v>
      </c>
      <c r="H2611" s="10">
        <v>20</v>
      </c>
    </row>
    <row r="2612" spans="1:8" x14ac:dyDescent="0.25">
      <c r="A2612" s="11" t="s">
        <v>2573</v>
      </c>
      <c r="B2612" s="12" t="s">
        <v>53</v>
      </c>
      <c r="C2612" s="12">
        <v>504</v>
      </c>
      <c r="D2612" s="12">
        <v>0.63900000000000001</v>
      </c>
      <c r="E2612" s="12">
        <v>0.65800000000000003</v>
      </c>
      <c r="F2612" s="12">
        <v>0.48299999999999998</v>
      </c>
      <c r="G2612" s="12">
        <v>17682.009999999998</v>
      </c>
      <c r="H2612" s="13">
        <v>11</v>
      </c>
    </row>
    <row r="2613" spans="1:8" x14ac:dyDescent="0.25">
      <c r="A2613" s="8" t="s">
        <v>2574</v>
      </c>
      <c r="B2613" s="9" t="s">
        <v>14</v>
      </c>
      <c r="C2613" s="9">
        <v>46</v>
      </c>
      <c r="D2613" s="9">
        <v>0.68700000000000006</v>
      </c>
      <c r="E2613" s="9">
        <v>0.70299999999999996</v>
      </c>
      <c r="F2613" s="9">
        <v>0.54100000000000004</v>
      </c>
      <c r="G2613" s="9">
        <v>52913.18</v>
      </c>
      <c r="H2613" s="10">
        <v>6</v>
      </c>
    </row>
    <row r="2614" spans="1:8" x14ac:dyDescent="0.25">
      <c r="A2614" s="11" t="s">
        <v>2575</v>
      </c>
      <c r="B2614" s="12" t="s">
        <v>16</v>
      </c>
      <c r="C2614" s="12">
        <v>611</v>
      </c>
      <c r="D2614" s="12">
        <v>0.71</v>
      </c>
      <c r="E2614" s="12">
        <v>0.70499999999999996</v>
      </c>
      <c r="F2614" s="12">
        <v>0.59</v>
      </c>
      <c r="G2614" s="12">
        <v>14743.29</v>
      </c>
      <c r="H2614" s="13">
        <v>17</v>
      </c>
    </row>
    <row r="2615" spans="1:8" x14ac:dyDescent="0.25">
      <c r="A2615" s="8" t="s">
        <v>2576</v>
      </c>
      <c r="B2615" s="9" t="s">
        <v>33</v>
      </c>
      <c r="C2615" s="9">
        <v>364</v>
      </c>
      <c r="D2615" s="9">
        <v>0.58399999999999996</v>
      </c>
      <c r="E2615" s="9">
        <v>0.59499999999999997</v>
      </c>
      <c r="F2615" s="9">
        <v>0.41499999999999998</v>
      </c>
      <c r="G2615" s="9">
        <v>25303.89</v>
      </c>
      <c r="H2615" s="10">
        <v>3</v>
      </c>
    </row>
    <row r="2616" spans="1:8" x14ac:dyDescent="0.25">
      <c r="A2616" s="11" t="s">
        <v>2577</v>
      </c>
      <c r="B2616" s="12" t="s">
        <v>14</v>
      </c>
      <c r="C2616" s="12">
        <v>426</v>
      </c>
      <c r="D2616" s="12">
        <v>0.74</v>
      </c>
      <c r="E2616" s="12">
        <v>0.72499999999999998</v>
      </c>
      <c r="F2616" s="12">
        <v>0.64900000000000002</v>
      </c>
      <c r="G2616" s="12">
        <v>20372.11</v>
      </c>
      <c r="H2616" s="13">
        <v>9</v>
      </c>
    </row>
    <row r="2617" spans="1:8" x14ac:dyDescent="0.25">
      <c r="A2617" s="8" t="s">
        <v>2578</v>
      </c>
      <c r="B2617" s="9" t="s">
        <v>14</v>
      </c>
      <c r="C2617" s="9">
        <v>285</v>
      </c>
      <c r="D2617" s="9">
        <v>0.7</v>
      </c>
      <c r="E2617" s="9">
        <v>0.68300000000000005</v>
      </c>
      <c r="F2617" s="9">
        <v>0.57699999999999996</v>
      </c>
      <c r="G2617" s="9">
        <v>31583.33</v>
      </c>
      <c r="H2617" s="10">
        <v>2</v>
      </c>
    </row>
    <row r="2618" spans="1:8" x14ac:dyDescent="0.25">
      <c r="A2618" s="11" t="s">
        <v>2579</v>
      </c>
      <c r="B2618" s="12" t="s">
        <v>14</v>
      </c>
      <c r="C2618" s="12">
        <v>150</v>
      </c>
      <c r="D2618" s="12">
        <v>0.68500000000000005</v>
      </c>
      <c r="E2618" s="12">
        <v>0.66600000000000004</v>
      </c>
      <c r="F2618" s="12">
        <v>0.58899999999999997</v>
      </c>
      <c r="G2618" s="12">
        <v>32005.7</v>
      </c>
      <c r="H2618" s="13">
        <v>14</v>
      </c>
    </row>
    <row r="2619" spans="1:8" x14ac:dyDescent="0.25">
      <c r="A2619" s="8" t="s">
        <v>2580</v>
      </c>
      <c r="B2619" s="9" t="s">
        <v>24</v>
      </c>
      <c r="C2619" s="9">
        <v>1048</v>
      </c>
      <c r="D2619" s="9">
        <v>0.60499999999999998</v>
      </c>
      <c r="E2619" s="9">
        <v>0.56399999999999995</v>
      </c>
      <c r="F2619" s="9">
        <v>0.51300000000000001</v>
      </c>
      <c r="G2619" s="9">
        <v>8516.5499999999993</v>
      </c>
      <c r="H2619" s="10">
        <v>31</v>
      </c>
    </row>
    <row r="2620" spans="1:8" x14ac:dyDescent="0.25">
      <c r="A2620" s="11" t="s">
        <v>2581</v>
      </c>
      <c r="B2620" s="12" t="s">
        <v>64</v>
      </c>
      <c r="C2620" s="12">
        <v>345</v>
      </c>
      <c r="D2620" s="12">
        <v>0.7</v>
      </c>
      <c r="E2620" s="12">
        <v>0.67200000000000004</v>
      </c>
      <c r="F2620" s="12">
        <v>0.64100000000000001</v>
      </c>
      <c r="G2620" s="12">
        <v>16575.419999999998</v>
      </c>
      <c r="H2620" s="13">
        <v>15</v>
      </c>
    </row>
    <row r="2621" spans="1:8" x14ac:dyDescent="0.25">
      <c r="A2621" s="8" t="s">
        <v>2582</v>
      </c>
      <c r="B2621" s="9" t="s">
        <v>31</v>
      </c>
      <c r="C2621" s="9">
        <v>197</v>
      </c>
      <c r="D2621" s="9">
        <v>0.61599999999999999</v>
      </c>
      <c r="E2621" s="9">
        <v>0.57199999999999995</v>
      </c>
      <c r="F2621" s="9">
        <v>0.54100000000000004</v>
      </c>
      <c r="G2621" s="9">
        <v>12555.22</v>
      </c>
      <c r="H2621" s="10">
        <v>3</v>
      </c>
    </row>
    <row r="2622" spans="1:8" x14ac:dyDescent="0.25">
      <c r="A2622" s="11" t="s">
        <v>2583</v>
      </c>
      <c r="B2622" s="12" t="s">
        <v>14</v>
      </c>
      <c r="C2622" s="12">
        <v>289</v>
      </c>
      <c r="D2622" s="12">
        <v>0.69</v>
      </c>
      <c r="E2622" s="12">
        <v>0.71299999999999997</v>
      </c>
      <c r="F2622" s="12">
        <v>0.57499999999999996</v>
      </c>
      <c r="G2622" s="12">
        <v>23066.12</v>
      </c>
      <c r="H2622" s="13">
        <v>13</v>
      </c>
    </row>
    <row r="2623" spans="1:8" x14ac:dyDescent="0.25">
      <c r="A2623" s="8" t="s">
        <v>2584</v>
      </c>
      <c r="B2623" s="9" t="s">
        <v>59</v>
      </c>
      <c r="C2623" s="9">
        <v>553</v>
      </c>
      <c r="D2623" s="9">
        <v>0.64900000000000002</v>
      </c>
      <c r="E2623" s="9">
        <v>0.63200000000000001</v>
      </c>
      <c r="F2623" s="9">
        <v>0.53700000000000003</v>
      </c>
      <c r="G2623" s="9">
        <v>20179.349999999999</v>
      </c>
      <c r="H2623" s="10">
        <v>13</v>
      </c>
    </row>
    <row r="2624" spans="1:8" x14ac:dyDescent="0.25">
      <c r="A2624" s="11" t="s">
        <v>2585</v>
      </c>
      <c r="B2624" s="12" t="s">
        <v>24</v>
      </c>
      <c r="C2624" s="12">
        <v>911</v>
      </c>
      <c r="D2624" s="12">
        <v>0.61</v>
      </c>
      <c r="E2624" s="12">
        <v>0.60799999999999998</v>
      </c>
      <c r="F2624" s="12">
        <v>0.48699999999999999</v>
      </c>
      <c r="G2624" s="12">
        <v>12076.64</v>
      </c>
      <c r="H2624" s="13">
        <v>2</v>
      </c>
    </row>
    <row r="2625" spans="1:8" x14ac:dyDescent="0.25">
      <c r="A2625" s="8" t="s">
        <v>2586</v>
      </c>
      <c r="B2625" s="9" t="s">
        <v>148</v>
      </c>
      <c r="C2625" s="9">
        <v>591</v>
      </c>
      <c r="D2625" s="9">
        <v>0.64300000000000002</v>
      </c>
      <c r="E2625" s="9">
        <v>0.65400000000000003</v>
      </c>
      <c r="F2625" s="9">
        <v>0.53400000000000003</v>
      </c>
      <c r="G2625" s="9">
        <v>14410.14</v>
      </c>
      <c r="H2625" s="10">
        <v>3</v>
      </c>
    </row>
    <row r="2626" spans="1:8" x14ac:dyDescent="0.25">
      <c r="A2626" s="11" t="s">
        <v>2587</v>
      </c>
      <c r="B2626" s="12" t="s">
        <v>14</v>
      </c>
      <c r="C2626" s="12">
        <v>184</v>
      </c>
      <c r="D2626" s="12">
        <v>0.746</v>
      </c>
      <c r="E2626" s="12">
        <v>0.75700000000000001</v>
      </c>
      <c r="F2626" s="12">
        <v>0.65400000000000003</v>
      </c>
      <c r="G2626" s="12">
        <v>48616.83</v>
      </c>
      <c r="H2626" s="13">
        <v>2</v>
      </c>
    </row>
    <row r="2627" spans="1:8" x14ac:dyDescent="0.25">
      <c r="A2627" s="8" t="s">
        <v>2588</v>
      </c>
      <c r="B2627" s="9" t="s">
        <v>24</v>
      </c>
      <c r="C2627" s="9">
        <v>751</v>
      </c>
      <c r="D2627" s="9">
        <v>0.58399999999999996</v>
      </c>
      <c r="E2627" s="9">
        <v>0.55400000000000005</v>
      </c>
      <c r="F2627" s="9">
        <v>0.49</v>
      </c>
      <c r="G2627" s="9">
        <v>12819.19</v>
      </c>
      <c r="H2627" s="10">
        <v>9</v>
      </c>
    </row>
    <row r="2628" spans="1:8" x14ac:dyDescent="0.25">
      <c r="A2628" s="11" t="s">
        <v>2589</v>
      </c>
      <c r="B2628" s="12" t="s">
        <v>64</v>
      </c>
      <c r="C2628" s="12">
        <v>243</v>
      </c>
      <c r="D2628" s="12">
        <v>0.67500000000000004</v>
      </c>
      <c r="E2628" s="12">
        <v>0.68600000000000005</v>
      </c>
      <c r="F2628" s="12">
        <v>0.54900000000000004</v>
      </c>
      <c r="G2628" s="12">
        <v>16515.54</v>
      </c>
      <c r="H2628" s="13">
        <v>10</v>
      </c>
    </row>
    <row r="2629" spans="1:8" x14ac:dyDescent="0.25">
      <c r="A2629" s="8" t="s">
        <v>2590</v>
      </c>
      <c r="B2629" s="9" t="s">
        <v>59</v>
      </c>
      <c r="C2629" s="9">
        <v>86</v>
      </c>
      <c r="D2629" s="9">
        <v>0.7</v>
      </c>
      <c r="E2629" s="9">
        <v>0.72799999999999998</v>
      </c>
      <c r="F2629" s="9">
        <v>0.58799999999999997</v>
      </c>
      <c r="G2629" s="9">
        <v>38086.769999999997</v>
      </c>
      <c r="H2629" s="10">
        <v>6</v>
      </c>
    </row>
    <row r="2630" spans="1:8" x14ac:dyDescent="0.25">
      <c r="A2630" s="11" t="s">
        <v>2591</v>
      </c>
      <c r="B2630" s="12" t="s">
        <v>14</v>
      </c>
      <c r="C2630" s="12">
        <v>78</v>
      </c>
      <c r="D2630" s="12">
        <v>0.72499999999999998</v>
      </c>
      <c r="E2630" s="12">
        <v>0.70799999999999996</v>
      </c>
      <c r="F2630" s="12">
        <v>0.623</v>
      </c>
      <c r="G2630" s="12">
        <v>60342.82</v>
      </c>
      <c r="H2630" s="13">
        <v>2</v>
      </c>
    </row>
    <row r="2631" spans="1:8" x14ac:dyDescent="0.25">
      <c r="A2631" s="8" t="s">
        <v>2592</v>
      </c>
      <c r="B2631" s="9" t="s">
        <v>22</v>
      </c>
      <c r="C2631" s="9">
        <v>273</v>
      </c>
      <c r="D2631" s="9">
        <v>0.7</v>
      </c>
      <c r="E2631" s="9">
        <v>0.70199999999999996</v>
      </c>
      <c r="F2631" s="9">
        <v>0.60099999999999998</v>
      </c>
      <c r="G2631" s="9">
        <v>26852.36</v>
      </c>
      <c r="H2631" s="10">
        <v>6</v>
      </c>
    </row>
    <row r="2632" spans="1:8" x14ac:dyDescent="0.25">
      <c r="A2632" s="11" t="s">
        <v>2593</v>
      </c>
      <c r="B2632" s="12" t="s">
        <v>14</v>
      </c>
      <c r="C2632" s="12">
        <v>253</v>
      </c>
      <c r="D2632" s="12">
        <v>0.68500000000000005</v>
      </c>
      <c r="E2632" s="12">
        <v>0.69799999999999995</v>
      </c>
      <c r="F2632" s="12">
        <v>0.55300000000000005</v>
      </c>
      <c r="G2632" s="12">
        <v>27160.9</v>
      </c>
      <c r="H2632" s="13">
        <v>8</v>
      </c>
    </row>
    <row r="2633" spans="1:8" x14ac:dyDescent="0.25">
      <c r="A2633" s="8" t="s">
        <v>2594</v>
      </c>
      <c r="B2633" s="9" t="s">
        <v>29</v>
      </c>
      <c r="C2633" s="9">
        <v>274</v>
      </c>
      <c r="D2633" s="9">
        <v>0.69799999999999995</v>
      </c>
      <c r="E2633" s="9">
        <v>0.69199999999999995</v>
      </c>
      <c r="F2633" s="9">
        <v>0.60199999999999998</v>
      </c>
      <c r="G2633" s="9">
        <v>24329.52</v>
      </c>
      <c r="H2633" s="10">
        <v>6</v>
      </c>
    </row>
    <row r="2634" spans="1:8" x14ac:dyDescent="0.25">
      <c r="A2634" s="11" t="s">
        <v>2595</v>
      </c>
      <c r="B2634" s="12" t="s">
        <v>14</v>
      </c>
      <c r="C2634" s="12">
        <v>69</v>
      </c>
      <c r="D2634" s="12">
        <v>0.68400000000000005</v>
      </c>
      <c r="E2634" s="12">
        <v>0.66400000000000003</v>
      </c>
      <c r="F2634" s="12">
        <v>0.57999999999999996</v>
      </c>
      <c r="G2634" s="12">
        <v>49335.44</v>
      </c>
      <c r="H2634" s="13">
        <v>0</v>
      </c>
    </row>
    <row r="2635" spans="1:8" x14ac:dyDescent="0.25">
      <c r="A2635" s="8" t="s">
        <v>2596</v>
      </c>
      <c r="B2635" s="9" t="s">
        <v>94</v>
      </c>
      <c r="C2635" s="9">
        <v>523</v>
      </c>
      <c r="D2635" s="9">
        <v>0.54100000000000004</v>
      </c>
      <c r="E2635" s="9">
        <v>0.52900000000000003</v>
      </c>
      <c r="F2635" s="9">
        <v>0.42099999999999999</v>
      </c>
      <c r="G2635" s="9">
        <v>11758.83</v>
      </c>
      <c r="H2635" s="10">
        <v>27</v>
      </c>
    </row>
    <row r="2636" spans="1:8" x14ac:dyDescent="0.25">
      <c r="A2636" s="11" t="s">
        <v>2597</v>
      </c>
      <c r="B2636" s="12" t="s">
        <v>7</v>
      </c>
      <c r="C2636" s="12">
        <v>411</v>
      </c>
      <c r="D2636" s="12">
        <v>0.74</v>
      </c>
      <c r="E2636" s="12">
        <v>0.72</v>
      </c>
      <c r="F2636" s="12">
        <v>0.67400000000000004</v>
      </c>
      <c r="G2636" s="12">
        <v>25206.39</v>
      </c>
      <c r="H2636" s="13">
        <v>12</v>
      </c>
    </row>
    <row r="2637" spans="1:8" x14ac:dyDescent="0.25">
      <c r="A2637" s="8" t="s">
        <v>2598</v>
      </c>
      <c r="B2637" s="9" t="s">
        <v>16</v>
      </c>
      <c r="C2637" s="9">
        <v>703</v>
      </c>
      <c r="D2637" s="9">
        <v>0.56999999999999995</v>
      </c>
      <c r="E2637" s="9">
        <v>0.56200000000000006</v>
      </c>
      <c r="F2637" s="9">
        <v>0.41499999999999998</v>
      </c>
      <c r="G2637" s="9">
        <v>7353.15</v>
      </c>
      <c r="H2637" s="10">
        <v>28</v>
      </c>
    </row>
    <row r="2638" spans="1:8" x14ac:dyDescent="0.25">
      <c r="A2638" s="11" t="s">
        <v>2599</v>
      </c>
      <c r="B2638" s="12" t="s">
        <v>64</v>
      </c>
      <c r="C2638" s="12">
        <v>469</v>
      </c>
      <c r="D2638" s="12">
        <v>0.72599999999999998</v>
      </c>
      <c r="E2638" s="12">
        <v>0.73299999999999998</v>
      </c>
      <c r="F2638" s="12">
        <v>0.625</v>
      </c>
      <c r="G2638" s="12">
        <v>18648.46</v>
      </c>
      <c r="H2638" s="13">
        <v>3</v>
      </c>
    </row>
    <row r="2639" spans="1:8" x14ac:dyDescent="0.25">
      <c r="A2639" s="8" t="s">
        <v>2600</v>
      </c>
      <c r="B2639" s="9" t="s">
        <v>14</v>
      </c>
      <c r="C2639" s="9">
        <v>148</v>
      </c>
      <c r="D2639" s="9">
        <v>0.74</v>
      </c>
      <c r="E2639" s="9">
        <v>0.747</v>
      </c>
      <c r="F2639" s="9">
        <v>0.64400000000000002</v>
      </c>
      <c r="G2639" s="9">
        <v>37195.29</v>
      </c>
      <c r="H2639" s="10">
        <v>4</v>
      </c>
    </row>
    <row r="2640" spans="1:8" x14ac:dyDescent="0.25">
      <c r="A2640" s="11" t="s">
        <v>2601</v>
      </c>
      <c r="B2640" s="12" t="s">
        <v>114</v>
      </c>
      <c r="C2640" s="12">
        <v>722</v>
      </c>
      <c r="D2640" s="12">
        <v>0.56100000000000005</v>
      </c>
      <c r="E2640" s="12">
        <v>0.56299999999999994</v>
      </c>
      <c r="F2640" s="12">
        <v>0.41699999999999998</v>
      </c>
      <c r="G2640" s="12">
        <v>9822.93</v>
      </c>
      <c r="H2640" s="13">
        <v>19</v>
      </c>
    </row>
    <row r="2641" spans="1:8" x14ac:dyDescent="0.25">
      <c r="A2641" s="8" t="s">
        <v>2602</v>
      </c>
      <c r="B2641" s="9" t="s">
        <v>16</v>
      </c>
      <c r="C2641" s="9">
        <v>380</v>
      </c>
      <c r="D2641" s="9">
        <v>0.68</v>
      </c>
      <c r="E2641" s="9">
        <v>0.67200000000000004</v>
      </c>
      <c r="F2641" s="9">
        <v>0.55400000000000005</v>
      </c>
      <c r="G2641" s="9">
        <v>17817.689999999999</v>
      </c>
      <c r="H2641" s="10">
        <v>3</v>
      </c>
    </row>
    <row r="2642" spans="1:8" x14ac:dyDescent="0.25">
      <c r="A2642" s="11" t="s">
        <v>2603</v>
      </c>
      <c r="B2642" s="12" t="s">
        <v>14</v>
      </c>
      <c r="C2642" s="12">
        <v>214</v>
      </c>
      <c r="D2642" s="12">
        <v>0.71</v>
      </c>
      <c r="E2642" s="12">
        <v>0.73399999999999999</v>
      </c>
      <c r="F2642" s="12">
        <v>0.56699999999999995</v>
      </c>
      <c r="G2642" s="12">
        <v>19827.75</v>
      </c>
      <c r="H2642" s="13">
        <v>6</v>
      </c>
    </row>
    <row r="2643" spans="1:8" x14ac:dyDescent="0.25">
      <c r="A2643" s="8" t="s">
        <v>2604</v>
      </c>
      <c r="B2643" s="9" t="s">
        <v>16</v>
      </c>
      <c r="C2643" s="9">
        <v>377</v>
      </c>
      <c r="D2643" s="9">
        <v>0.67400000000000004</v>
      </c>
      <c r="E2643" s="9">
        <v>0.68600000000000005</v>
      </c>
      <c r="F2643" s="9">
        <v>0.52700000000000002</v>
      </c>
      <c r="G2643" s="9">
        <v>15994.61</v>
      </c>
      <c r="H2643" s="10">
        <v>8</v>
      </c>
    </row>
    <row r="2644" spans="1:8" x14ac:dyDescent="0.25">
      <c r="A2644" s="11" t="s">
        <v>2605</v>
      </c>
      <c r="B2644" s="12" t="s">
        <v>49</v>
      </c>
      <c r="C2644" s="12">
        <v>526</v>
      </c>
      <c r="D2644" s="12">
        <v>0.61299999999999999</v>
      </c>
      <c r="E2644" s="12">
        <v>0.63200000000000001</v>
      </c>
      <c r="F2644" s="12">
        <v>0.45100000000000001</v>
      </c>
      <c r="G2644" s="12">
        <v>15414.13</v>
      </c>
      <c r="H2644" s="13">
        <v>13</v>
      </c>
    </row>
    <row r="2645" spans="1:8" x14ac:dyDescent="0.25">
      <c r="A2645" s="8" t="s">
        <v>2606</v>
      </c>
      <c r="B2645" s="9" t="s">
        <v>82</v>
      </c>
      <c r="C2645" s="9">
        <v>570</v>
      </c>
      <c r="D2645" s="9">
        <v>0.56799999999999995</v>
      </c>
      <c r="E2645" s="9">
        <v>0.55500000000000005</v>
      </c>
      <c r="F2645" s="9">
        <v>0.43</v>
      </c>
      <c r="G2645" s="9">
        <v>10784.91</v>
      </c>
      <c r="H2645" s="10">
        <v>8</v>
      </c>
    </row>
    <row r="2646" spans="1:8" x14ac:dyDescent="0.25">
      <c r="A2646" s="11" t="s">
        <v>2607</v>
      </c>
      <c r="B2646" s="12" t="s">
        <v>24</v>
      </c>
      <c r="C2646" s="12">
        <v>350</v>
      </c>
      <c r="D2646" s="12">
        <v>0.58599999999999997</v>
      </c>
      <c r="E2646" s="12">
        <v>0.54800000000000004</v>
      </c>
      <c r="F2646" s="12">
        <v>0.48</v>
      </c>
      <c r="G2646" s="12">
        <v>9471.91</v>
      </c>
      <c r="H2646" s="13">
        <v>3</v>
      </c>
    </row>
    <row r="2647" spans="1:8" x14ac:dyDescent="0.25">
      <c r="A2647" s="8" t="s">
        <v>2608</v>
      </c>
      <c r="B2647" s="9" t="s">
        <v>33</v>
      </c>
      <c r="C2647" s="9">
        <v>207</v>
      </c>
      <c r="D2647" s="9">
        <v>0.69299999999999995</v>
      </c>
      <c r="E2647" s="9">
        <v>0.76900000000000002</v>
      </c>
      <c r="F2647" s="9">
        <v>0.503</v>
      </c>
      <c r="G2647" s="9">
        <v>32934.5</v>
      </c>
      <c r="H2647" s="10">
        <v>2</v>
      </c>
    </row>
    <row r="2648" spans="1:8" x14ac:dyDescent="0.25">
      <c r="A2648" s="11" t="s">
        <v>2609</v>
      </c>
      <c r="B2648" s="12" t="s">
        <v>275</v>
      </c>
      <c r="C2648" s="12">
        <v>508</v>
      </c>
      <c r="D2648" s="12">
        <v>0.60399999999999998</v>
      </c>
      <c r="E2648" s="12">
        <v>0.58399999999999996</v>
      </c>
      <c r="F2648" s="12">
        <v>0.46600000000000003</v>
      </c>
      <c r="G2648" s="12">
        <v>16119.75</v>
      </c>
      <c r="H2648" s="13">
        <v>8</v>
      </c>
    </row>
    <row r="2649" spans="1:8" x14ac:dyDescent="0.25">
      <c r="A2649" s="8" t="s">
        <v>2610</v>
      </c>
      <c r="B2649" s="9" t="s">
        <v>14</v>
      </c>
      <c r="C2649" s="9">
        <v>45</v>
      </c>
      <c r="D2649" s="9">
        <v>0.624</v>
      </c>
      <c r="E2649" s="9">
        <v>0.68100000000000005</v>
      </c>
      <c r="F2649" s="9">
        <v>0.439</v>
      </c>
      <c r="G2649" s="9">
        <v>19464.150000000001</v>
      </c>
      <c r="H2649" s="10">
        <v>13</v>
      </c>
    </row>
    <row r="2650" spans="1:8" x14ac:dyDescent="0.25">
      <c r="A2650" s="11" t="s">
        <v>2611</v>
      </c>
      <c r="B2650" s="12" t="s">
        <v>64</v>
      </c>
      <c r="C2650" s="12">
        <v>206</v>
      </c>
      <c r="D2650" s="12">
        <v>0.68200000000000005</v>
      </c>
      <c r="E2650" s="12">
        <v>0.67900000000000005</v>
      </c>
      <c r="F2650" s="12">
        <v>0.57499999999999996</v>
      </c>
      <c r="G2650" s="12">
        <v>25862.16</v>
      </c>
      <c r="H2650" s="13">
        <v>9</v>
      </c>
    </row>
    <row r="2651" spans="1:8" x14ac:dyDescent="0.25">
      <c r="A2651" s="8" t="s">
        <v>2612</v>
      </c>
      <c r="B2651" s="9" t="s">
        <v>16</v>
      </c>
      <c r="C2651" s="9">
        <v>326</v>
      </c>
      <c r="D2651" s="9">
        <v>0.68700000000000006</v>
      </c>
      <c r="E2651" s="9">
        <v>0.70099999999999996</v>
      </c>
      <c r="F2651" s="9">
        <v>0.52900000000000003</v>
      </c>
      <c r="G2651" s="9">
        <v>15660.15</v>
      </c>
      <c r="H2651" s="10">
        <v>11</v>
      </c>
    </row>
    <row r="2652" spans="1:8" x14ac:dyDescent="0.25">
      <c r="A2652" s="11" t="s">
        <v>2613</v>
      </c>
      <c r="B2652" s="12" t="s">
        <v>270</v>
      </c>
      <c r="C2652" s="12">
        <v>209</v>
      </c>
      <c r="D2652" s="12">
        <v>0.61899999999999999</v>
      </c>
      <c r="E2652" s="12">
        <v>0.58099999999999996</v>
      </c>
      <c r="F2652" s="12">
        <v>0.50900000000000001</v>
      </c>
      <c r="G2652" s="12">
        <v>13700.76</v>
      </c>
      <c r="H2652" s="13">
        <v>0</v>
      </c>
    </row>
    <row r="2653" spans="1:8" x14ac:dyDescent="0.25">
      <c r="A2653" s="8" t="s">
        <v>2614</v>
      </c>
      <c r="B2653" s="9" t="s">
        <v>59</v>
      </c>
      <c r="C2653" s="9">
        <v>168</v>
      </c>
      <c r="D2653" s="9">
        <v>0.73799999999999999</v>
      </c>
      <c r="E2653" s="9">
        <v>0.73399999999999999</v>
      </c>
      <c r="F2653" s="9">
        <v>0.67900000000000005</v>
      </c>
      <c r="G2653" s="9">
        <v>32050.02</v>
      </c>
      <c r="H2653" s="10">
        <v>3</v>
      </c>
    </row>
    <row r="2654" spans="1:8" x14ac:dyDescent="0.25">
      <c r="A2654" s="11" t="s">
        <v>2615</v>
      </c>
      <c r="B2654" s="12" t="s">
        <v>14</v>
      </c>
      <c r="C2654" s="12">
        <v>193</v>
      </c>
      <c r="D2654" s="12">
        <v>0.59</v>
      </c>
      <c r="E2654" s="12">
        <v>0.63300000000000001</v>
      </c>
      <c r="F2654" s="12">
        <v>0.39</v>
      </c>
      <c r="G2654" s="12">
        <v>14798.63</v>
      </c>
      <c r="H2654" s="13">
        <v>1</v>
      </c>
    </row>
    <row r="2655" spans="1:8" x14ac:dyDescent="0.25">
      <c r="A2655" s="8" t="s">
        <v>2616</v>
      </c>
      <c r="B2655" s="9" t="s">
        <v>19</v>
      </c>
      <c r="C2655" s="9">
        <v>1097</v>
      </c>
      <c r="D2655" s="9">
        <v>0.64</v>
      </c>
      <c r="E2655" s="9">
        <v>0.63600000000000001</v>
      </c>
      <c r="F2655" s="9">
        <v>0.52</v>
      </c>
      <c r="G2655" s="9">
        <v>8039.36</v>
      </c>
      <c r="H2655" s="10">
        <v>14</v>
      </c>
    </row>
    <row r="2656" spans="1:8" x14ac:dyDescent="0.25">
      <c r="A2656" s="11" t="s">
        <v>2617</v>
      </c>
      <c r="B2656" s="12" t="s">
        <v>19</v>
      </c>
      <c r="C2656" s="12">
        <v>1184</v>
      </c>
      <c r="D2656" s="12">
        <v>0.57999999999999996</v>
      </c>
      <c r="E2656" s="12">
        <v>0.54300000000000004</v>
      </c>
      <c r="F2656" s="12">
        <v>0.45400000000000001</v>
      </c>
      <c r="G2656" s="12">
        <v>7009.77</v>
      </c>
      <c r="H2656" s="13">
        <v>11</v>
      </c>
    </row>
    <row r="2657" spans="1:8" x14ac:dyDescent="0.25">
      <c r="A2657" s="8" t="s">
        <v>2618</v>
      </c>
      <c r="B2657" s="9" t="s">
        <v>19</v>
      </c>
      <c r="C2657" s="9">
        <v>936</v>
      </c>
      <c r="D2657" s="9">
        <v>0.65300000000000002</v>
      </c>
      <c r="E2657" s="9">
        <v>0.627</v>
      </c>
      <c r="F2657" s="9">
        <v>0.54800000000000004</v>
      </c>
      <c r="G2657" s="9">
        <v>8805.83</v>
      </c>
      <c r="H2657" s="10">
        <v>6</v>
      </c>
    </row>
    <row r="2658" spans="1:8" x14ac:dyDescent="0.25">
      <c r="A2658" s="11" t="s">
        <v>2619</v>
      </c>
      <c r="B2658" s="12" t="s">
        <v>14</v>
      </c>
      <c r="C2658" s="12">
        <v>340</v>
      </c>
      <c r="D2658" s="12">
        <v>0.71799999999999997</v>
      </c>
      <c r="E2658" s="12">
        <v>0.72199999999999998</v>
      </c>
      <c r="F2658" s="12">
        <v>0.60599999999999998</v>
      </c>
      <c r="G2658" s="12">
        <v>20549.25</v>
      </c>
      <c r="H2658" s="13">
        <v>6</v>
      </c>
    </row>
    <row r="2659" spans="1:8" x14ac:dyDescent="0.25">
      <c r="A2659" s="8" t="s">
        <v>2620</v>
      </c>
      <c r="B2659" s="9" t="s">
        <v>82</v>
      </c>
      <c r="C2659" s="9">
        <v>785</v>
      </c>
      <c r="D2659" s="9">
        <v>0.59099999999999997</v>
      </c>
      <c r="E2659" s="9">
        <v>0.55600000000000005</v>
      </c>
      <c r="F2659" s="9">
        <v>0.47699999999999998</v>
      </c>
      <c r="G2659" s="9">
        <v>12068.24</v>
      </c>
      <c r="H2659" s="10">
        <v>24</v>
      </c>
    </row>
    <row r="2660" spans="1:8" x14ac:dyDescent="0.25">
      <c r="A2660" s="11" t="s">
        <v>2621</v>
      </c>
      <c r="B2660" s="12" t="s">
        <v>14</v>
      </c>
      <c r="C2660" s="12">
        <v>669</v>
      </c>
      <c r="D2660" s="12">
        <v>0.69799999999999995</v>
      </c>
      <c r="E2660" s="12">
        <v>0.7</v>
      </c>
      <c r="F2660" s="12">
        <v>0.58299999999999996</v>
      </c>
      <c r="G2660" s="12">
        <v>15646.31</v>
      </c>
      <c r="H2660" s="13">
        <v>8</v>
      </c>
    </row>
    <row r="2661" spans="1:8" x14ac:dyDescent="0.25">
      <c r="A2661" s="8" t="s">
        <v>2622</v>
      </c>
      <c r="B2661" s="9" t="s">
        <v>14</v>
      </c>
      <c r="C2661" s="9">
        <v>249</v>
      </c>
      <c r="D2661" s="9">
        <v>0.65500000000000003</v>
      </c>
      <c r="E2661" s="9">
        <v>0.68600000000000005</v>
      </c>
      <c r="F2661" s="9">
        <v>0.53400000000000003</v>
      </c>
      <c r="G2661" s="9">
        <v>30185.78</v>
      </c>
      <c r="H2661" s="10">
        <v>7</v>
      </c>
    </row>
    <row r="2662" spans="1:8" x14ac:dyDescent="0.25">
      <c r="A2662" s="11" t="s">
        <v>2623</v>
      </c>
      <c r="B2662" s="12" t="s">
        <v>59</v>
      </c>
      <c r="C2662" s="12">
        <v>249</v>
      </c>
      <c r="D2662" s="12">
        <v>0.77500000000000002</v>
      </c>
      <c r="E2662" s="12">
        <v>0.76</v>
      </c>
      <c r="F2662" s="12">
        <v>0.69599999999999995</v>
      </c>
      <c r="G2662" s="12">
        <v>31113.68</v>
      </c>
      <c r="H2662" s="13">
        <v>11</v>
      </c>
    </row>
    <row r="2663" spans="1:8" x14ac:dyDescent="0.25">
      <c r="A2663" s="8" t="s">
        <v>2624</v>
      </c>
      <c r="B2663" s="9" t="s">
        <v>64</v>
      </c>
      <c r="C2663" s="9">
        <v>248</v>
      </c>
      <c r="D2663" s="9">
        <v>0.69599999999999995</v>
      </c>
      <c r="E2663" s="9">
        <v>0.66800000000000004</v>
      </c>
      <c r="F2663" s="9">
        <v>0.61199999999999999</v>
      </c>
      <c r="G2663" s="9">
        <v>17775.240000000002</v>
      </c>
      <c r="H2663" s="10">
        <v>8</v>
      </c>
    </row>
    <row r="2664" spans="1:8" x14ac:dyDescent="0.25">
      <c r="A2664" s="11" t="s">
        <v>2625</v>
      </c>
      <c r="B2664" s="12" t="s">
        <v>22</v>
      </c>
      <c r="C2664" s="12">
        <v>130</v>
      </c>
      <c r="D2664" s="12">
        <v>0.76</v>
      </c>
      <c r="E2664" s="12">
        <v>0.77800000000000002</v>
      </c>
      <c r="F2664" s="12">
        <v>0.68600000000000005</v>
      </c>
      <c r="G2664" s="12">
        <v>50824.57</v>
      </c>
      <c r="H2664" s="13">
        <v>3</v>
      </c>
    </row>
    <row r="2665" spans="1:8" x14ac:dyDescent="0.25">
      <c r="A2665" s="8" t="s">
        <v>2626</v>
      </c>
      <c r="B2665" s="9" t="s">
        <v>24</v>
      </c>
      <c r="C2665" s="9">
        <v>1023</v>
      </c>
      <c r="D2665" s="9">
        <v>0.58599999999999997</v>
      </c>
      <c r="E2665" s="9">
        <v>0.57099999999999995</v>
      </c>
      <c r="F2665" s="9">
        <v>0.47199999999999998</v>
      </c>
      <c r="G2665" s="9">
        <v>8003.47</v>
      </c>
      <c r="H2665" s="10">
        <v>47</v>
      </c>
    </row>
    <row r="2666" spans="1:8" x14ac:dyDescent="0.25">
      <c r="A2666" s="11" t="s">
        <v>2627</v>
      </c>
      <c r="B2666" s="12" t="s">
        <v>59</v>
      </c>
      <c r="C2666" s="12">
        <v>167</v>
      </c>
      <c r="D2666" s="12">
        <v>0.74299999999999999</v>
      </c>
      <c r="E2666" s="12">
        <v>0.74099999999999999</v>
      </c>
      <c r="F2666" s="12">
        <v>0.64700000000000002</v>
      </c>
      <c r="G2666" s="12">
        <v>26112.59</v>
      </c>
      <c r="H2666" s="13">
        <v>11</v>
      </c>
    </row>
    <row r="2667" spans="1:8" x14ac:dyDescent="0.25">
      <c r="A2667" s="8" t="s">
        <v>2628</v>
      </c>
      <c r="B2667" s="9" t="s">
        <v>19</v>
      </c>
      <c r="C2667" s="9">
        <v>1046</v>
      </c>
      <c r="D2667" s="9">
        <v>0.59</v>
      </c>
      <c r="E2667" s="9">
        <v>0.58099999999999996</v>
      </c>
      <c r="F2667" s="9">
        <v>0.47</v>
      </c>
      <c r="G2667" s="9">
        <v>9024.69</v>
      </c>
      <c r="H2667" s="10">
        <v>18</v>
      </c>
    </row>
    <row r="2668" spans="1:8" x14ac:dyDescent="0.25">
      <c r="A2668" s="11" t="s">
        <v>2629</v>
      </c>
      <c r="B2668" s="12" t="s">
        <v>53</v>
      </c>
      <c r="C2668" s="12">
        <v>545</v>
      </c>
      <c r="D2668" s="12">
        <v>0.67500000000000004</v>
      </c>
      <c r="E2668" s="12">
        <v>0.67700000000000005</v>
      </c>
      <c r="F2668" s="12">
        <v>0.54900000000000004</v>
      </c>
      <c r="G2668" s="12">
        <v>21922.81</v>
      </c>
      <c r="H2668" s="13">
        <v>6</v>
      </c>
    </row>
    <row r="2669" spans="1:8" x14ac:dyDescent="0.25">
      <c r="A2669" s="8" t="s">
        <v>2630</v>
      </c>
      <c r="B2669" s="9" t="s">
        <v>49</v>
      </c>
      <c r="C2669" s="9">
        <v>652</v>
      </c>
      <c r="D2669" s="9">
        <v>0.52600000000000002</v>
      </c>
      <c r="E2669" s="9">
        <v>0.54</v>
      </c>
      <c r="F2669" s="9">
        <v>0.35299999999999998</v>
      </c>
      <c r="G2669" s="9">
        <v>8703.91</v>
      </c>
      <c r="H2669" s="10">
        <v>0</v>
      </c>
    </row>
    <row r="2670" spans="1:8" x14ac:dyDescent="0.25">
      <c r="A2670" s="11" t="s">
        <v>2631</v>
      </c>
      <c r="B2670" s="12" t="s">
        <v>59</v>
      </c>
      <c r="C2670" s="12">
        <v>198</v>
      </c>
      <c r="D2670" s="12">
        <v>0.77</v>
      </c>
      <c r="E2670" s="12">
        <v>0.747</v>
      </c>
      <c r="F2670" s="12">
        <v>0.69799999999999995</v>
      </c>
      <c r="G2670" s="12">
        <v>34909.53</v>
      </c>
      <c r="H2670" s="13">
        <v>6</v>
      </c>
    </row>
    <row r="2671" spans="1:8" x14ac:dyDescent="0.25">
      <c r="A2671" s="8" t="s">
        <v>876</v>
      </c>
      <c r="B2671" s="9" t="s">
        <v>64</v>
      </c>
      <c r="C2671" s="9">
        <v>599</v>
      </c>
      <c r="D2671" s="9">
        <v>0.67900000000000005</v>
      </c>
      <c r="E2671" s="9">
        <v>0.65100000000000002</v>
      </c>
      <c r="F2671" s="9">
        <v>0.59</v>
      </c>
      <c r="G2671" s="9">
        <v>14288.79</v>
      </c>
      <c r="H2671" s="10">
        <v>19</v>
      </c>
    </row>
    <row r="2672" spans="1:8" x14ac:dyDescent="0.25">
      <c r="A2672" s="11" t="s">
        <v>2632</v>
      </c>
      <c r="B2672" s="12" t="s">
        <v>59</v>
      </c>
      <c r="C2672" s="12">
        <v>271</v>
      </c>
      <c r="D2672" s="12">
        <v>0.7</v>
      </c>
      <c r="E2672" s="12">
        <v>0.7</v>
      </c>
      <c r="F2672" s="12">
        <v>0.622</v>
      </c>
      <c r="G2672" s="12">
        <v>28897.39</v>
      </c>
      <c r="H2672" s="13">
        <v>5</v>
      </c>
    </row>
    <row r="2673" spans="1:8" x14ac:dyDescent="0.25">
      <c r="A2673" s="8" t="s">
        <v>2633</v>
      </c>
      <c r="B2673" s="9" t="s">
        <v>24</v>
      </c>
      <c r="C2673" s="9">
        <v>684</v>
      </c>
      <c r="D2673" s="9">
        <v>0.56000000000000005</v>
      </c>
      <c r="E2673" s="9">
        <v>0.55900000000000005</v>
      </c>
      <c r="F2673" s="9">
        <v>0.40600000000000003</v>
      </c>
      <c r="G2673" s="9">
        <v>9874.8700000000008</v>
      </c>
      <c r="H2673" s="10">
        <v>3</v>
      </c>
    </row>
    <row r="2674" spans="1:8" x14ac:dyDescent="0.25">
      <c r="A2674" s="11" t="s">
        <v>2634</v>
      </c>
      <c r="B2674" s="12" t="s">
        <v>14</v>
      </c>
      <c r="C2674" s="12">
        <v>81</v>
      </c>
      <c r="D2674" s="12">
        <v>0.72799999999999998</v>
      </c>
      <c r="E2674" s="12">
        <v>0.72</v>
      </c>
      <c r="F2674" s="12">
        <v>0.627</v>
      </c>
      <c r="G2674" s="12">
        <v>33333.800000000003</v>
      </c>
      <c r="H2674" s="13">
        <v>16</v>
      </c>
    </row>
    <row r="2675" spans="1:8" x14ac:dyDescent="0.25">
      <c r="A2675" s="8" t="s">
        <v>2635</v>
      </c>
      <c r="B2675" s="9" t="s">
        <v>111</v>
      </c>
      <c r="C2675" s="9">
        <v>690</v>
      </c>
      <c r="D2675" s="9">
        <v>0.66200000000000003</v>
      </c>
      <c r="E2675" s="9">
        <v>0.63300000000000001</v>
      </c>
      <c r="F2675" s="9">
        <v>0.57099999999999995</v>
      </c>
      <c r="G2675" s="9">
        <v>16415.52</v>
      </c>
      <c r="H2675" s="10">
        <v>6</v>
      </c>
    </row>
    <row r="2676" spans="1:8" x14ac:dyDescent="0.25">
      <c r="A2676" s="11" t="s">
        <v>2636</v>
      </c>
      <c r="B2676" s="12" t="s">
        <v>49</v>
      </c>
      <c r="C2676" s="12">
        <v>512</v>
      </c>
      <c r="D2676" s="12">
        <v>0.56000000000000005</v>
      </c>
      <c r="E2676" s="12">
        <v>0.53600000000000003</v>
      </c>
      <c r="F2676" s="12">
        <v>0.42699999999999999</v>
      </c>
      <c r="G2676" s="12">
        <v>6921.29</v>
      </c>
      <c r="H2676" s="13">
        <v>47</v>
      </c>
    </row>
    <row r="2677" spans="1:8" x14ac:dyDescent="0.25">
      <c r="A2677" s="8" t="s">
        <v>2637</v>
      </c>
      <c r="B2677" s="9" t="s">
        <v>14</v>
      </c>
      <c r="C2677" s="9">
        <v>70</v>
      </c>
      <c r="D2677" s="9">
        <v>0.72799999999999998</v>
      </c>
      <c r="E2677" s="9">
        <v>0.751</v>
      </c>
      <c r="F2677" s="9">
        <v>0.61799999999999999</v>
      </c>
      <c r="G2677" s="9">
        <v>33982.44</v>
      </c>
      <c r="H2677" s="10">
        <v>8</v>
      </c>
    </row>
    <row r="2678" spans="1:8" x14ac:dyDescent="0.25">
      <c r="A2678" s="11" t="s">
        <v>2638</v>
      </c>
      <c r="B2678" s="12" t="s">
        <v>49</v>
      </c>
      <c r="C2678" s="12">
        <v>821</v>
      </c>
      <c r="D2678" s="12">
        <v>0.60899999999999999</v>
      </c>
      <c r="E2678" s="12">
        <v>0.56999999999999995</v>
      </c>
      <c r="F2678" s="12">
        <v>0.52100000000000002</v>
      </c>
      <c r="G2678" s="12">
        <v>7949.56</v>
      </c>
      <c r="H2678" s="13">
        <v>39</v>
      </c>
    </row>
    <row r="2679" spans="1:8" x14ac:dyDescent="0.25">
      <c r="A2679" s="8" t="s">
        <v>2639</v>
      </c>
      <c r="B2679" s="9" t="s">
        <v>7</v>
      </c>
      <c r="C2679" s="9">
        <v>421</v>
      </c>
      <c r="D2679" s="9">
        <v>0.7</v>
      </c>
      <c r="E2679" s="9">
        <v>0.66400000000000003</v>
      </c>
      <c r="F2679" s="9">
        <v>0.63700000000000001</v>
      </c>
      <c r="G2679" s="9">
        <v>23400.79</v>
      </c>
      <c r="H2679" s="10">
        <v>7</v>
      </c>
    </row>
    <row r="2680" spans="1:8" x14ac:dyDescent="0.25">
      <c r="A2680" s="11" t="s">
        <v>2640</v>
      </c>
      <c r="B2680" s="12" t="s">
        <v>14</v>
      </c>
      <c r="C2680" s="12">
        <v>170</v>
      </c>
      <c r="D2680" s="12">
        <v>0.77</v>
      </c>
      <c r="E2680" s="12">
        <v>0.80500000000000005</v>
      </c>
      <c r="F2680" s="12">
        <v>0.66800000000000004</v>
      </c>
      <c r="G2680" s="12">
        <v>49985.39</v>
      </c>
      <c r="H2680" s="13">
        <v>1</v>
      </c>
    </row>
    <row r="2681" spans="1:8" x14ac:dyDescent="0.25">
      <c r="A2681" s="8" t="s">
        <v>2641</v>
      </c>
      <c r="B2681" s="9" t="s">
        <v>14</v>
      </c>
      <c r="C2681" s="9">
        <v>163</v>
      </c>
      <c r="D2681" s="9">
        <v>0.68</v>
      </c>
      <c r="E2681" s="9">
        <v>0.71599999999999997</v>
      </c>
      <c r="F2681" s="9">
        <v>0.51</v>
      </c>
      <c r="G2681" s="9">
        <v>34034.92</v>
      </c>
      <c r="H2681" s="10">
        <v>19</v>
      </c>
    </row>
    <row r="2682" spans="1:8" x14ac:dyDescent="0.25">
      <c r="A2682" s="11" t="s">
        <v>2642</v>
      </c>
      <c r="B2682" s="12" t="s">
        <v>87</v>
      </c>
      <c r="C2682" s="12">
        <v>825</v>
      </c>
      <c r="D2682" s="12">
        <v>0.57999999999999996</v>
      </c>
      <c r="E2682" s="12">
        <v>0.57199999999999995</v>
      </c>
      <c r="F2682" s="12">
        <v>0.442</v>
      </c>
      <c r="G2682" s="12">
        <v>10912.06</v>
      </c>
      <c r="H2682" s="13">
        <v>10</v>
      </c>
    </row>
    <row r="2683" spans="1:8" x14ac:dyDescent="0.25">
      <c r="A2683" s="8" t="s">
        <v>2643</v>
      </c>
      <c r="B2683" s="9" t="s">
        <v>275</v>
      </c>
      <c r="C2683" s="9">
        <v>769</v>
      </c>
      <c r="D2683" s="9">
        <v>0.59899999999999998</v>
      </c>
      <c r="E2683" s="9">
        <v>0.621</v>
      </c>
      <c r="F2683" s="9">
        <v>0.44800000000000001</v>
      </c>
      <c r="G2683" s="9">
        <v>12047.45</v>
      </c>
      <c r="H2683" s="10">
        <v>18</v>
      </c>
    </row>
    <row r="2684" spans="1:8" x14ac:dyDescent="0.25">
      <c r="A2684" s="11" t="s">
        <v>2644</v>
      </c>
      <c r="B2684" s="12" t="s">
        <v>19</v>
      </c>
      <c r="C2684" s="12">
        <v>369</v>
      </c>
      <c r="D2684" s="12">
        <v>0.61</v>
      </c>
      <c r="E2684" s="12">
        <v>0.53600000000000003</v>
      </c>
      <c r="F2684" s="12">
        <v>0.55300000000000005</v>
      </c>
      <c r="G2684" s="12">
        <v>14721.17</v>
      </c>
      <c r="H2684" s="13">
        <v>20</v>
      </c>
    </row>
    <row r="2685" spans="1:8" x14ac:dyDescent="0.25">
      <c r="A2685" s="8" t="s">
        <v>2645</v>
      </c>
      <c r="B2685" s="9" t="s">
        <v>16</v>
      </c>
      <c r="C2685" s="9">
        <v>340</v>
      </c>
      <c r="D2685" s="9">
        <v>0.69499999999999995</v>
      </c>
      <c r="E2685" s="9">
        <v>0.70499999999999996</v>
      </c>
      <c r="F2685" s="9">
        <v>0.56299999999999994</v>
      </c>
      <c r="G2685" s="9">
        <v>30866.53</v>
      </c>
      <c r="H2685" s="10">
        <v>3</v>
      </c>
    </row>
    <row r="2686" spans="1:8" x14ac:dyDescent="0.25">
      <c r="A2686" s="11" t="s">
        <v>2646</v>
      </c>
      <c r="B2686" s="12" t="s">
        <v>53</v>
      </c>
      <c r="C2686" s="12">
        <v>229</v>
      </c>
      <c r="D2686" s="12">
        <v>0.67</v>
      </c>
      <c r="E2686" s="12">
        <v>0.67600000000000005</v>
      </c>
      <c r="F2686" s="12">
        <v>0.53800000000000003</v>
      </c>
      <c r="G2686" s="12">
        <v>24011.279999999999</v>
      </c>
      <c r="H2686" s="13">
        <v>2</v>
      </c>
    </row>
    <row r="2687" spans="1:8" x14ac:dyDescent="0.25">
      <c r="A2687" s="8" t="s">
        <v>2647</v>
      </c>
      <c r="B2687" s="9" t="s">
        <v>31</v>
      </c>
      <c r="C2687" s="9">
        <v>300</v>
      </c>
      <c r="D2687" s="9">
        <v>0.60099999999999998</v>
      </c>
      <c r="E2687" s="9">
        <v>0.52500000000000002</v>
      </c>
      <c r="F2687" s="9">
        <v>0.53400000000000003</v>
      </c>
      <c r="G2687" s="9">
        <v>13216.04</v>
      </c>
      <c r="H2687" s="10">
        <v>18</v>
      </c>
    </row>
    <row r="2688" spans="1:8" x14ac:dyDescent="0.25">
      <c r="A2688" s="11" t="s">
        <v>2648</v>
      </c>
      <c r="B2688" s="12" t="s">
        <v>64</v>
      </c>
      <c r="C2688" s="12">
        <v>598</v>
      </c>
      <c r="D2688" s="12">
        <v>0.66700000000000004</v>
      </c>
      <c r="E2688" s="12">
        <v>0.64800000000000002</v>
      </c>
      <c r="F2688" s="12">
        <v>0.56200000000000006</v>
      </c>
      <c r="G2688" s="12">
        <v>9047.41</v>
      </c>
      <c r="H2688" s="13">
        <v>13</v>
      </c>
    </row>
    <row r="2689" spans="1:8" x14ac:dyDescent="0.25">
      <c r="A2689" s="8" t="s">
        <v>876</v>
      </c>
      <c r="B2689" s="9" t="s">
        <v>22</v>
      </c>
      <c r="C2689" s="9">
        <v>112</v>
      </c>
      <c r="D2689" s="9">
        <v>0.72</v>
      </c>
      <c r="E2689" s="9">
        <v>0.68700000000000006</v>
      </c>
      <c r="F2689" s="9">
        <v>0.67300000000000004</v>
      </c>
      <c r="G2689" s="9">
        <v>47793.42</v>
      </c>
      <c r="H2689" s="10">
        <v>3</v>
      </c>
    </row>
    <row r="2690" spans="1:8" x14ac:dyDescent="0.25">
      <c r="A2690" s="11" t="s">
        <v>2649</v>
      </c>
      <c r="B2690" s="12" t="s">
        <v>33</v>
      </c>
      <c r="C2690" s="12">
        <v>290</v>
      </c>
      <c r="D2690" s="12">
        <v>0.69</v>
      </c>
      <c r="E2690" s="12">
        <v>0.68300000000000005</v>
      </c>
      <c r="F2690" s="12">
        <v>0.59099999999999997</v>
      </c>
      <c r="G2690" s="12">
        <v>34726.83</v>
      </c>
      <c r="H2690" s="13">
        <v>4</v>
      </c>
    </row>
    <row r="2691" spans="1:8" x14ac:dyDescent="0.25">
      <c r="A2691" s="8" t="s">
        <v>2650</v>
      </c>
      <c r="B2691" s="9" t="s">
        <v>16</v>
      </c>
      <c r="C2691" s="9">
        <v>480</v>
      </c>
      <c r="D2691" s="9">
        <v>0.69</v>
      </c>
      <c r="E2691" s="9">
        <v>0.73599999999999999</v>
      </c>
      <c r="F2691" s="9">
        <v>0.52500000000000002</v>
      </c>
      <c r="G2691" s="9">
        <v>17039.509999999998</v>
      </c>
      <c r="H2691" s="10">
        <v>6</v>
      </c>
    </row>
    <row r="2692" spans="1:8" x14ac:dyDescent="0.25">
      <c r="A2692" s="11" t="s">
        <v>2651</v>
      </c>
      <c r="B2692" s="12" t="s">
        <v>14</v>
      </c>
      <c r="C2692" s="12">
        <v>151</v>
      </c>
      <c r="D2692" s="12">
        <v>0.77700000000000002</v>
      </c>
      <c r="E2692" s="12">
        <v>0.78500000000000003</v>
      </c>
      <c r="F2692" s="12">
        <v>0.71</v>
      </c>
      <c r="G2692" s="12">
        <v>41068.959999999999</v>
      </c>
      <c r="H2692" s="13">
        <v>12</v>
      </c>
    </row>
    <row r="2693" spans="1:8" x14ac:dyDescent="0.25">
      <c r="A2693" s="8" t="s">
        <v>2652</v>
      </c>
      <c r="B2693" s="9" t="s">
        <v>114</v>
      </c>
      <c r="C2693" s="9">
        <v>717</v>
      </c>
      <c r="D2693" s="9">
        <v>0.58799999999999997</v>
      </c>
      <c r="E2693" s="9">
        <v>0.58099999999999996</v>
      </c>
      <c r="F2693" s="9">
        <v>0.442</v>
      </c>
      <c r="G2693" s="9">
        <v>9730.56</v>
      </c>
      <c r="H2693" s="10">
        <v>5</v>
      </c>
    </row>
    <row r="2694" spans="1:8" x14ac:dyDescent="0.25">
      <c r="A2694" s="11" t="s">
        <v>1595</v>
      </c>
      <c r="B2694" s="12" t="s">
        <v>14</v>
      </c>
      <c r="C2694" s="12">
        <v>142</v>
      </c>
      <c r="D2694" s="12">
        <v>0.71</v>
      </c>
      <c r="E2694" s="12">
        <v>0.71099999999999997</v>
      </c>
      <c r="F2694" s="12">
        <v>0.56799999999999995</v>
      </c>
      <c r="G2694" s="12">
        <v>38442.959999999999</v>
      </c>
      <c r="H2694" s="13">
        <v>9</v>
      </c>
    </row>
    <row r="2695" spans="1:8" x14ac:dyDescent="0.25">
      <c r="A2695" s="8" t="s">
        <v>2653</v>
      </c>
      <c r="B2695" s="9" t="s">
        <v>24</v>
      </c>
      <c r="C2695" s="9">
        <v>548</v>
      </c>
      <c r="D2695" s="9">
        <v>0.60099999999999998</v>
      </c>
      <c r="E2695" s="9">
        <v>0.61799999999999999</v>
      </c>
      <c r="F2695" s="9">
        <v>0.46700000000000003</v>
      </c>
      <c r="G2695" s="9">
        <v>9164.48</v>
      </c>
      <c r="H2695" s="10">
        <v>36</v>
      </c>
    </row>
    <row r="2696" spans="1:8" x14ac:dyDescent="0.25">
      <c r="A2696" s="11" t="s">
        <v>2654</v>
      </c>
      <c r="B2696" s="12" t="s">
        <v>49</v>
      </c>
      <c r="C2696" s="12">
        <v>836</v>
      </c>
      <c r="D2696" s="12">
        <v>0.56999999999999995</v>
      </c>
      <c r="E2696" s="12">
        <v>0.53400000000000003</v>
      </c>
      <c r="F2696" s="12">
        <v>0.45400000000000001</v>
      </c>
      <c r="G2696" s="12">
        <v>7315.95</v>
      </c>
      <c r="H2696" s="13">
        <v>28</v>
      </c>
    </row>
    <row r="2697" spans="1:8" x14ac:dyDescent="0.25">
      <c r="A2697" s="8" t="s">
        <v>2655</v>
      </c>
      <c r="B2697" s="9" t="s">
        <v>59</v>
      </c>
      <c r="C2697" s="9">
        <v>269</v>
      </c>
      <c r="D2697" s="9">
        <v>0.64</v>
      </c>
      <c r="E2697" s="9">
        <v>0.64800000000000002</v>
      </c>
      <c r="F2697" s="9">
        <v>0.52800000000000002</v>
      </c>
      <c r="G2697" s="9">
        <v>28969.61</v>
      </c>
      <c r="H2697" s="10">
        <v>2</v>
      </c>
    </row>
    <row r="2698" spans="1:8" x14ac:dyDescent="0.25">
      <c r="A2698" s="11" t="s">
        <v>2656</v>
      </c>
      <c r="B2698" s="12" t="s">
        <v>14</v>
      </c>
      <c r="C2698" s="12">
        <v>145</v>
      </c>
      <c r="D2698" s="12">
        <v>0.76</v>
      </c>
      <c r="E2698" s="12">
        <v>0.753</v>
      </c>
      <c r="F2698" s="12">
        <v>0.69099999999999995</v>
      </c>
      <c r="G2698" s="12">
        <v>37138.53</v>
      </c>
      <c r="H2698" s="13">
        <v>9</v>
      </c>
    </row>
    <row r="2699" spans="1:8" x14ac:dyDescent="0.25">
      <c r="A2699" s="8" t="s">
        <v>2657</v>
      </c>
      <c r="B2699" s="9" t="s">
        <v>114</v>
      </c>
      <c r="C2699" s="9">
        <v>320</v>
      </c>
      <c r="D2699" s="9">
        <v>0.53900000000000003</v>
      </c>
      <c r="E2699" s="9">
        <v>0.52700000000000002</v>
      </c>
      <c r="F2699" s="9">
        <v>0.38100000000000001</v>
      </c>
      <c r="G2699" s="9">
        <v>10476.780000000001</v>
      </c>
      <c r="H2699" s="10">
        <v>1</v>
      </c>
    </row>
    <row r="2700" spans="1:8" x14ac:dyDescent="0.25">
      <c r="A2700" s="11" t="s">
        <v>2658</v>
      </c>
      <c r="B2700" s="12" t="s">
        <v>16</v>
      </c>
      <c r="C2700" s="12">
        <v>632</v>
      </c>
      <c r="D2700" s="12">
        <v>0.66500000000000004</v>
      </c>
      <c r="E2700" s="12">
        <v>0.67500000000000004</v>
      </c>
      <c r="F2700" s="12">
        <v>0.52200000000000002</v>
      </c>
      <c r="G2700" s="12">
        <v>15317.5</v>
      </c>
      <c r="H2700" s="13">
        <v>11</v>
      </c>
    </row>
    <row r="2701" spans="1:8" x14ac:dyDescent="0.25">
      <c r="A2701" s="8" t="s">
        <v>2659</v>
      </c>
      <c r="B2701" s="9" t="s">
        <v>53</v>
      </c>
      <c r="C2701" s="9">
        <v>217</v>
      </c>
      <c r="D2701" s="9">
        <v>0.71099999999999997</v>
      </c>
      <c r="E2701" s="9">
        <v>0.68899999999999995</v>
      </c>
      <c r="F2701" s="9">
        <v>0.626</v>
      </c>
      <c r="G2701" s="9">
        <v>34662.25</v>
      </c>
      <c r="H2701" s="10">
        <v>4</v>
      </c>
    </row>
    <row r="2702" spans="1:8" x14ac:dyDescent="0.25">
      <c r="A2702" s="11" t="s">
        <v>2660</v>
      </c>
      <c r="B2702" s="12" t="s">
        <v>33</v>
      </c>
      <c r="C2702" s="12">
        <v>246</v>
      </c>
      <c r="D2702" s="12">
        <v>0.67</v>
      </c>
      <c r="E2702" s="12">
        <v>0.68400000000000005</v>
      </c>
      <c r="F2702" s="12">
        <v>0.51800000000000002</v>
      </c>
      <c r="G2702" s="12">
        <v>26788.69</v>
      </c>
      <c r="H2702" s="13">
        <v>3</v>
      </c>
    </row>
    <row r="2703" spans="1:8" x14ac:dyDescent="0.25">
      <c r="A2703" s="8" t="s">
        <v>2661</v>
      </c>
      <c r="B2703" s="9" t="s">
        <v>24</v>
      </c>
      <c r="C2703" s="9">
        <v>295</v>
      </c>
      <c r="D2703" s="9">
        <v>0.61399999999999999</v>
      </c>
      <c r="E2703" s="9">
        <v>0.64100000000000001</v>
      </c>
      <c r="F2703" s="9">
        <v>0.46700000000000003</v>
      </c>
      <c r="G2703" s="9">
        <v>23738.97</v>
      </c>
      <c r="H2703" s="10">
        <v>1</v>
      </c>
    </row>
    <row r="2704" spans="1:8" x14ac:dyDescent="0.25">
      <c r="A2704" s="11" t="s">
        <v>2662</v>
      </c>
      <c r="B2704" s="12" t="s">
        <v>72</v>
      </c>
      <c r="C2704" s="12">
        <v>995</v>
      </c>
      <c r="D2704" s="12">
        <v>0.60599999999999998</v>
      </c>
      <c r="E2704" s="12">
        <v>0.57399999999999995</v>
      </c>
      <c r="F2704" s="12">
        <v>0.51800000000000002</v>
      </c>
      <c r="G2704" s="12">
        <v>8854.3700000000008</v>
      </c>
      <c r="H2704" s="13">
        <v>5</v>
      </c>
    </row>
    <row r="2705" spans="1:8" x14ac:dyDescent="0.25">
      <c r="A2705" s="8" t="s">
        <v>2663</v>
      </c>
      <c r="B2705" s="9" t="s">
        <v>49</v>
      </c>
      <c r="C2705" s="9">
        <v>872</v>
      </c>
      <c r="D2705" s="9">
        <v>0.50900000000000001</v>
      </c>
      <c r="E2705" s="9">
        <v>0.51</v>
      </c>
      <c r="F2705" s="9">
        <v>0.33300000000000002</v>
      </c>
      <c r="G2705" s="9">
        <v>6445.26</v>
      </c>
      <c r="H2705" s="10">
        <v>0</v>
      </c>
    </row>
    <row r="2706" spans="1:8" x14ac:dyDescent="0.25">
      <c r="A2706" s="11" t="s">
        <v>2664</v>
      </c>
      <c r="B2706" s="12" t="s">
        <v>49</v>
      </c>
      <c r="C2706" s="12">
        <v>987</v>
      </c>
      <c r="D2706" s="12">
        <v>0.56200000000000006</v>
      </c>
      <c r="E2706" s="12">
        <v>0.55800000000000005</v>
      </c>
      <c r="F2706" s="12">
        <v>0.41199999999999998</v>
      </c>
      <c r="G2706" s="12">
        <v>6948.87</v>
      </c>
      <c r="H2706" s="13">
        <v>0</v>
      </c>
    </row>
    <row r="2707" spans="1:8" x14ac:dyDescent="0.25">
      <c r="A2707" s="8" t="s">
        <v>2665</v>
      </c>
      <c r="B2707" s="9" t="s">
        <v>148</v>
      </c>
      <c r="C2707" s="9">
        <v>644</v>
      </c>
      <c r="D2707" s="9">
        <v>0.61099999999999999</v>
      </c>
      <c r="E2707" s="9">
        <v>0.61599999999999999</v>
      </c>
      <c r="F2707" s="9">
        <v>0.49299999999999999</v>
      </c>
      <c r="G2707" s="9">
        <v>12102.82</v>
      </c>
      <c r="H2707" s="10">
        <v>10</v>
      </c>
    </row>
    <row r="2708" spans="1:8" x14ac:dyDescent="0.25">
      <c r="A2708" s="11" t="s">
        <v>2666</v>
      </c>
      <c r="B2708" s="12" t="s">
        <v>16</v>
      </c>
      <c r="C2708" s="12">
        <v>964</v>
      </c>
      <c r="D2708" s="12">
        <v>0.64200000000000002</v>
      </c>
      <c r="E2708" s="12">
        <v>0.624</v>
      </c>
      <c r="F2708" s="12">
        <v>0.53</v>
      </c>
      <c r="G2708" s="12">
        <v>10567.85</v>
      </c>
      <c r="H2708" s="13">
        <v>18</v>
      </c>
    </row>
    <row r="2709" spans="1:8" x14ac:dyDescent="0.25">
      <c r="A2709" s="8" t="s">
        <v>2667</v>
      </c>
      <c r="B2709" s="9" t="s">
        <v>64</v>
      </c>
      <c r="C2709" s="9">
        <v>322</v>
      </c>
      <c r="D2709" s="9">
        <v>0.67</v>
      </c>
      <c r="E2709" s="9">
        <v>0.68500000000000005</v>
      </c>
      <c r="F2709" s="9">
        <v>0.54100000000000004</v>
      </c>
      <c r="G2709" s="9">
        <v>15993.99</v>
      </c>
      <c r="H2709" s="10">
        <v>1</v>
      </c>
    </row>
    <row r="2710" spans="1:8" x14ac:dyDescent="0.25">
      <c r="A2710" s="11" t="s">
        <v>2668</v>
      </c>
      <c r="B2710" s="12" t="s">
        <v>22</v>
      </c>
      <c r="C2710" s="12">
        <v>346</v>
      </c>
      <c r="D2710" s="12">
        <v>0.71</v>
      </c>
      <c r="E2710" s="12">
        <v>0.69799999999999995</v>
      </c>
      <c r="F2710" s="12">
        <v>0.623</v>
      </c>
      <c r="G2710" s="12">
        <v>22224.25</v>
      </c>
      <c r="H2710" s="13">
        <v>2</v>
      </c>
    </row>
    <row r="2711" spans="1:8" x14ac:dyDescent="0.25">
      <c r="A2711" s="8" t="s">
        <v>2669</v>
      </c>
      <c r="B2711" s="9" t="s">
        <v>64</v>
      </c>
      <c r="C2711" s="9">
        <v>140</v>
      </c>
      <c r="D2711" s="9">
        <v>0.68400000000000005</v>
      </c>
      <c r="E2711" s="9">
        <v>0.69599999999999995</v>
      </c>
      <c r="F2711" s="9">
        <v>0.56799999999999995</v>
      </c>
      <c r="G2711" s="9">
        <v>18192.73</v>
      </c>
      <c r="H2711" s="10">
        <v>7</v>
      </c>
    </row>
    <row r="2712" spans="1:8" x14ac:dyDescent="0.25">
      <c r="A2712" s="11" t="s">
        <v>2670</v>
      </c>
      <c r="B2712" s="12" t="s">
        <v>53</v>
      </c>
      <c r="C2712" s="12">
        <v>301</v>
      </c>
      <c r="D2712" s="12">
        <v>0.67</v>
      </c>
      <c r="E2712" s="12">
        <v>0.67200000000000004</v>
      </c>
      <c r="F2712" s="12">
        <v>0.56200000000000006</v>
      </c>
      <c r="G2712" s="12">
        <v>26382.55</v>
      </c>
      <c r="H2712" s="13">
        <v>8</v>
      </c>
    </row>
    <row r="2713" spans="1:8" x14ac:dyDescent="0.25">
      <c r="A2713" s="8" t="s">
        <v>2671</v>
      </c>
      <c r="B2713" s="9" t="s">
        <v>14</v>
      </c>
      <c r="C2713" s="9">
        <v>87</v>
      </c>
      <c r="D2713" s="9">
        <v>0.76</v>
      </c>
      <c r="E2713" s="9">
        <v>0.79100000000000004</v>
      </c>
      <c r="F2713" s="9">
        <v>0.66400000000000003</v>
      </c>
      <c r="G2713" s="9">
        <v>46318.73</v>
      </c>
      <c r="H2713" s="10">
        <v>3</v>
      </c>
    </row>
    <row r="2714" spans="1:8" x14ac:dyDescent="0.25">
      <c r="A2714" s="11" t="s">
        <v>2672</v>
      </c>
      <c r="B2714" s="12" t="s">
        <v>114</v>
      </c>
      <c r="C2714" s="12">
        <v>603</v>
      </c>
      <c r="D2714" s="12">
        <v>0.621</v>
      </c>
      <c r="E2714" s="12">
        <v>0.625</v>
      </c>
      <c r="F2714" s="12">
        <v>0.48399999999999999</v>
      </c>
      <c r="G2714" s="12">
        <v>11306.59</v>
      </c>
      <c r="H2714" s="13">
        <v>3</v>
      </c>
    </row>
    <row r="2715" spans="1:8" x14ac:dyDescent="0.25">
      <c r="A2715" s="8" t="s">
        <v>2673</v>
      </c>
      <c r="B2715" s="9" t="s">
        <v>59</v>
      </c>
      <c r="C2715" s="9">
        <v>208</v>
      </c>
      <c r="D2715" s="9">
        <v>0.75700000000000001</v>
      </c>
      <c r="E2715" s="9">
        <v>0.72599999999999998</v>
      </c>
      <c r="F2715" s="9">
        <v>0.68100000000000005</v>
      </c>
      <c r="G2715" s="9">
        <v>17933.79</v>
      </c>
      <c r="H2715" s="10">
        <v>11</v>
      </c>
    </row>
    <row r="2716" spans="1:8" x14ac:dyDescent="0.25">
      <c r="A2716" s="11" t="s">
        <v>2674</v>
      </c>
      <c r="B2716" s="12" t="s">
        <v>14</v>
      </c>
      <c r="C2716" s="12">
        <v>90</v>
      </c>
      <c r="D2716" s="12">
        <v>0.74</v>
      </c>
      <c r="E2716" s="12">
        <v>0.76600000000000001</v>
      </c>
      <c r="F2716" s="12">
        <v>0.59299999999999997</v>
      </c>
      <c r="G2716" s="12">
        <v>41791.910000000003</v>
      </c>
      <c r="H2716" s="13">
        <v>6</v>
      </c>
    </row>
    <row r="2717" spans="1:8" x14ac:dyDescent="0.25">
      <c r="A2717" s="8" t="s">
        <v>2675</v>
      </c>
      <c r="B2717" s="9" t="s">
        <v>7</v>
      </c>
      <c r="C2717" s="9">
        <v>430</v>
      </c>
      <c r="D2717" s="9">
        <v>0.7</v>
      </c>
      <c r="E2717" s="9">
        <v>0.70699999999999996</v>
      </c>
      <c r="F2717" s="9">
        <v>0.58499999999999996</v>
      </c>
      <c r="G2717" s="9">
        <v>15749.4</v>
      </c>
      <c r="H2717" s="10">
        <v>17</v>
      </c>
    </row>
    <row r="2718" spans="1:8" x14ac:dyDescent="0.25">
      <c r="A2718" s="11" t="s">
        <v>2676</v>
      </c>
      <c r="B2718" s="12" t="s">
        <v>14</v>
      </c>
      <c r="C2718" s="12">
        <v>126</v>
      </c>
      <c r="D2718" s="12">
        <v>0.72599999999999998</v>
      </c>
      <c r="E2718" s="12">
        <v>0.73399999999999999</v>
      </c>
      <c r="F2718" s="12">
        <v>0.628</v>
      </c>
      <c r="G2718" s="12">
        <v>34722.449999999997</v>
      </c>
      <c r="H2718" s="13">
        <v>5</v>
      </c>
    </row>
    <row r="2719" spans="1:8" x14ac:dyDescent="0.25">
      <c r="A2719" s="8" t="s">
        <v>2344</v>
      </c>
      <c r="B2719" s="9" t="s">
        <v>19</v>
      </c>
      <c r="C2719" s="9">
        <v>545</v>
      </c>
      <c r="D2719" s="9">
        <v>0.56999999999999995</v>
      </c>
      <c r="E2719" s="9">
        <v>0.56499999999999995</v>
      </c>
      <c r="F2719" s="9">
        <v>0.42599999999999999</v>
      </c>
      <c r="G2719" s="9">
        <v>8937.2900000000009</v>
      </c>
      <c r="H2719" s="10">
        <v>1</v>
      </c>
    </row>
    <row r="2720" spans="1:8" x14ac:dyDescent="0.25">
      <c r="A2720" s="11" t="s">
        <v>2677</v>
      </c>
      <c r="B2720" s="12" t="s">
        <v>64</v>
      </c>
      <c r="C2720" s="12">
        <v>130</v>
      </c>
      <c r="D2720" s="12">
        <v>0.626</v>
      </c>
      <c r="E2720" s="12">
        <v>0.64600000000000002</v>
      </c>
      <c r="F2720" s="12">
        <v>0.47699999999999998</v>
      </c>
      <c r="G2720" s="12">
        <v>15562.7</v>
      </c>
      <c r="H2720" s="13">
        <v>13</v>
      </c>
    </row>
    <row r="2721" spans="1:8" x14ac:dyDescent="0.25">
      <c r="A2721" s="8" t="s">
        <v>2678</v>
      </c>
      <c r="B2721" s="9" t="s">
        <v>148</v>
      </c>
      <c r="C2721" s="9">
        <v>292</v>
      </c>
      <c r="D2721" s="9">
        <v>0.59799999999999998</v>
      </c>
      <c r="E2721" s="9">
        <v>0.64400000000000002</v>
      </c>
      <c r="F2721" s="9">
        <v>0.42699999999999999</v>
      </c>
      <c r="G2721" s="9">
        <v>15858.71</v>
      </c>
      <c r="H2721" s="10">
        <v>5</v>
      </c>
    </row>
    <row r="2722" spans="1:8" x14ac:dyDescent="0.25">
      <c r="A2722" s="11" t="s">
        <v>2679</v>
      </c>
      <c r="B2722" s="12" t="s">
        <v>14</v>
      </c>
      <c r="C2722" s="12">
        <v>156</v>
      </c>
      <c r="D2722" s="12">
        <v>0.747</v>
      </c>
      <c r="E2722" s="12">
        <v>0.748</v>
      </c>
      <c r="F2722" s="12">
        <v>0.68200000000000005</v>
      </c>
      <c r="G2722" s="12">
        <v>33423.089999999997</v>
      </c>
      <c r="H2722" s="13">
        <v>1</v>
      </c>
    </row>
    <row r="2723" spans="1:8" x14ac:dyDescent="0.25">
      <c r="A2723" s="8" t="s">
        <v>2680</v>
      </c>
      <c r="B2723" s="9" t="s">
        <v>22</v>
      </c>
      <c r="C2723" s="9">
        <v>129</v>
      </c>
      <c r="D2723" s="9">
        <v>0.74</v>
      </c>
      <c r="E2723" s="9">
        <v>0.70799999999999996</v>
      </c>
      <c r="F2723" s="9">
        <v>0.68</v>
      </c>
      <c r="G2723" s="9">
        <v>36746.26</v>
      </c>
      <c r="H2723" s="10">
        <v>7</v>
      </c>
    </row>
    <row r="2724" spans="1:8" x14ac:dyDescent="0.25">
      <c r="A2724" s="11" t="s">
        <v>2681</v>
      </c>
      <c r="B2724" s="12" t="s">
        <v>16</v>
      </c>
      <c r="C2724" s="12">
        <v>593</v>
      </c>
      <c r="D2724" s="12">
        <v>0.68</v>
      </c>
      <c r="E2724" s="12">
        <v>0.69399999999999995</v>
      </c>
      <c r="F2724" s="12">
        <v>0.54300000000000004</v>
      </c>
      <c r="G2724" s="12">
        <v>10330</v>
      </c>
      <c r="H2724" s="13">
        <v>16</v>
      </c>
    </row>
    <row r="2725" spans="1:8" x14ac:dyDescent="0.25">
      <c r="A2725" s="8" t="s">
        <v>2682</v>
      </c>
      <c r="B2725" s="9" t="s">
        <v>19</v>
      </c>
      <c r="C2725" s="9">
        <v>849</v>
      </c>
      <c r="D2725" s="9">
        <v>0.54100000000000004</v>
      </c>
      <c r="E2725" s="9">
        <v>0.54300000000000004</v>
      </c>
      <c r="F2725" s="9">
        <v>0.40300000000000002</v>
      </c>
      <c r="G2725" s="9">
        <v>8029.51</v>
      </c>
      <c r="H2725" s="10">
        <v>8</v>
      </c>
    </row>
    <row r="2726" spans="1:8" x14ac:dyDescent="0.25">
      <c r="A2726" s="11" t="s">
        <v>2683</v>
      </c>
      <c r="B2726" s="12" t="s">
        <v>14</v>
      </c>
      <c r="C2726" s="12">
        <v>124</v>
      </c>
      <c r="D2726" s="12">
        <v>0.73199999999999998</v>
      </c>
      <c r="E2726" s="12">
        <v>0.70199999999999996</v>
      </c>
      <c r="F2726" s="12">
        <v>0.65700000000000003</v>
      </c>
      <c r="G2726" s="12">
        <v>49217.66</v>
      </c>
      <c r="H2726" s="13">
        <v>7</v>
      </c>
    </row>
    <row r="2727" spans="1:8" x14ac:dyDescent="0.25">
      <c r="A2727" s="8" t="s">
        <v>2684</v>
      </c>
      <c r="B2727" s="9" t="s">
        <v>59</v>
      </c>
      <c r="C2727" s="9">
        <v>163</v>
      </c>
      <c r="D2727" s="9">
        <v>0.73599999999999999</v>
      </c>
      <c r="E2727" s="9">
        <v>0.749</v>
      </c>
      <c r="F2727" s="9">
        <v>0.63</v>
      </c>
      <c r="G2727" s="9">
        <v>30493.9</v>
      </c>
      <c r="H2727" s="10">
        <v>4</v>
      </c>
    </row>
    <row r="2728" spans="1:8" x14ac:dyDescent="0.25">
      <c r="A2728" s="11" t="s">
        <v>2685</v>
      </c>
      <c r="B2728" s="12" t="s">
        <v>22</v>
      </c>
      <c r="C2728" s="12">
        <v>152</v>
      </c>
      <c r="D2728" s="12">
        <v>0.64200000000000002</v>
      </c>
      <c r="E2728" s="12">
        <v>0.61399999999999999</v>
      </c>
      <c r="F2728" s="12">
        <v>0.51700000000000002</v>
      </c>
      <c r="G2728" s="12">
        <v>16492.38</v>
      </c>
      <c r="H2728" s="13">
        <v>15</v>
      </c>
    </row>
    <row r="2729" spans="1:8" x14ac:dyDescent="0.25">
      <c r="A2729" s="8" t="s">
        <v>2686</v>
      </c>
      <c r="B2729" s="9" t="s">
        <v>14</v>
      </c>
      <c r="C2729" s="9">
        <v>126</v>
      </c>
      <c r="D2729" s="9">
        <v>0.73799999999999999</v>
      </c>
      <c r="E2729" s="9">
        <v>0.73299999999999998</v>
      </c>
      <c r="F2729" s="9">
        <v>0.64300000000000002</v>
      </c>
      <c r="G2729" s="9">
        <v>33403.019999999997</v>
      </c>
      <c r="H2729" s="10">
        <v>17</v>
      </c>
    </row>
    <row r="2730" spans="1:8" x14ac:dyDescent="0.25">
      <c r="A2730" s="11" t="s">
        <v>2687</v>
      </c>
      <c r="B2730" s="12" t="s">
        <v>94</v>
      </c>
      <c r="C2730" s="12">
        <v>979</v>
      </c>
      <c r="D2730" s="12">
        <v>0.56499999999999995</v>
      </c>
      <c r="E2730" s="12">
        <v>0.56799999999999995</v>
      </c>
      <c r="F2730" s="12">
        <v>0.42199999999999999</v>
      </c>
      <c r="G2730" s="12">
        <v>9064.7000000000007</v>
      </c>
      <c r="H2730" s="13">
        <v>4</v>
      </c>
    </row>
    <row r="2731" spans="1:8" x14ac:dyDescent="0.25">
      <c r="A2731" s="8" t="s">
        <v>2688</v>
      </c>
      <c r="B2731" s="9" t="s">
        <v>14</v>
      </c>
      <c r="C2731" s="9">
        <v>41</v>
      </c>
      <c r="D2731" s="9">
        <v>0.63100000000000001</v>
      </c>
      <c r="E2731" s="9">
        <v>0.69699999999999995</v>
      </c>
      <c r="F2731" s="9">
        <v>0.45600000000000002</v>
      </c>
      <c r="G2731" s="9">
        <v>18911.580000000002</v>
      </c>
      <c r="H2731" s="10">
        <v>16</v>
      </c>
    </row>
    <row r="2732" spans="1:8" x14ac:dyDescent="0.25">
      <c r="A2732" s="11" t="s">
        <v>2689</v>
      </c>
      <c r="B2732" s="12" t="s">
        <v>22</v>
      </c>
      <c r="C2732" s="12">
        <v>218</v>
      </c>
      <c r="D2732" s="12">
        <v>0.66</v>
      </c>
      <c r="E2732" s="12">
        <v>0.64600000000000002</v>
      </c>
      <c r="F2732" s="12">
        <v>0.55800000000000005</v>
      </c>
      <c r="G2732" s="12">
        <v>30397.32</v>
      </c>
      <c r="H2732" s="13">
        <v>0</v>
      </c>
    </row>
    <row r="2733" spans="1:8" x14ac:dyDescent="0.25">
      <c r="A2733" s="8" t="s">
        <v>2690</v>
      </c>
      <c r="B2733" s="9" t="s">
        <v>148</v>
      </c>
      <c r="C2733" s="9">
        <v>351</v>
      </c>
      <c r="D2733" s="9">
        <v>0.60899999999999999</v>
      </c>
      <c r="E2733" s="9">
        <v>0.621</v>
      </c>
      <c r="F2733" s="9">
        <v>0.47099999999999997</v>
      </c>
      <c r="G2733" s="9">
        <v>14893.19</v>
      </c>
      <c r="H2733" s="10">
        <v>2</v>
      </c>
    </row>
    <row r="2734" spans="1:8" x14ac:dyDescent="0.25">
      <c r="A2734" s="11" t="s">
        <v>2691</v>
      </c>
      <c r="B2734" s="12" t="s">
        <v>53</v>
      </c>
      <c r="C2734" s="12">
        <v>309</v>
      </c>
      <c r="D2734" s="12">
        <v>0.67</v>
      </c>
      <c r="E2734" s="12">
        <v>0.66500000000000004</v>
      </c>
      <c r="F2734" s="12">
        <v>0.57299999999999995</v>
      </c>
      <c r="G2734" s="12">
        <v>25000.799999999999</v>
      </c>
      <c r="H2734" s="13">
        <v>6</v>
      </c>
    </row>
    <row r="2735" spans="1:8" x14ac:dyDescent="0.25">
      <c r="A2735" s="8" t="s">
        <v>2692</v>
      </c>
      <c r="B2735" s="9" t="s">
        <v>14</v>
      </c>
      <c r="C2735" s="9">
        <v>248</v>
      </c>
      <c r="D2735" s="9">
        <v>0.69</v>
      </c>
      <c r="E2735" s="9">
        <v>0.69899999999999995</v>
      </c>
      <c r="F2735" s="9">
        <v>0.56499999999999995</v>
      </c>
      <c r="G2735" s="9">
        <v>18330.61</v>
      </c>
      <c r="H2735" s="10">
        <v>5</v>
      </c>
    </row>
    <row r="2736" spans="1:8" x14ac:dyDescent="0.25">
      <c r="A2736" s="11" t="s">
        <v>2693</v>
      </c>
      <c r="B2736" s="12" t="s">
        <v>59</v>
      </c>
      <c r="C2736" s="12">
        <v>394</v>
      </c>
      <c r="D2736" s="12">
        <v>0.74199999999999999</v>
      </c>
      <c r="E2736" s="12">
        <v>0.71499999999999997</v>
      </c>
      <c r="F2736" s="12">
        <v>0.67500000000000004</v>
      </c>
      <c r="G2736" s="12">
        <v>19244.689999999999</v>
      </c>
      <c r="H2736" s="13">
        <v>5</v>
      </c>
    </row>
    <row r="2737" spans="1:8" x14ac:dyDescent="0.25">
      <c r="A2737" s="8" t="s">
        <v>2694</v>
      </c>
      <c r="B2737" s="9" t="s">
        <v>59</v>
      </c>
      <c r="C2737" s="9">
        <v>159</v>
      </c>
      <c r="D2737" s="9">
        <v>0.754</v>
      </c>
      <c r="E2737" s="9">
        <v>0.76900000000000002</v>
      </c>
      <c r="F2737" s="9">
        <v>0.625</v>
      </c>
      <c r="G2737" s="9">
        <v>26416.48</v>
      </c>
      <c r="H2737" s="10">
        <v>4</v>
      </c>
    </row>
    <row r="2738" spans="1:8" x14ac:dyDescent="0.25">
      <c r="A2738" s="11" t="s">
        <v>2695</v>
      </c>
      <c r="B2738" s="12" t="s">
        <v>16</v>
      </c>
      <c r="C2738" s="12">
        <v>445</v>
      </c>
      <c r="D2738" s="12">
        <v>0.7</v>
      </c>
      <c r="E2738" s="12">
        <v>0.67500000000000004</v>
      </c>
      <c r="F2738" s="12">
        <v>0.621</v>
      </c>
      <c r="G2738" s="12">
        <v>15618.5</v>
      </c>
      <c r="H2738" s="13">
        <v>7</v>
      </c>
    </row>
    <row r="2739" spans="1:8" x14ac:dyDescent="0.25">
      <c r="A2739" s="8" t="s">
        <v>2696</v>
      </c>
      <c r="B2739" s="9" t="s">
        <v>49</v>
      </c>
      <c r="C2739" s="9">
        <v>301</v>
      </c>
      <c r="D2739" s="9">
        <v>0.60799999999999998</v>
      </c>
      <c r="E2739" s="9">
        <v>0.57099999999999995</v>
      </c>
      <c r="F2739" s="9">
        <v>0.502</v>
      </c>
      <c r="G2739" s="9">
        <v>12651.52</v>
      </c>
      <c r="H2739" s="10">
        <v>12</v>
      </c>
    </row>
    <row r="2740" spans="1:8" x14ac:dyDescent="0.25">
      <c r="A2740" s="11" t="s">
        <v>2697</v>
      </c>
      <c r="B2740" s="12" t="s">
        <v>14</v>
      </c>
      <c r="C2740" s="12">
        <v>555</v>
      </c>
      <c r="D2740" s="12">
        <v>0.69599999999999995</v>
      </c>
      <c r="E2740" s="12">
        <v>0.71</v>
      </c>
      <c r="F2740" s="12">
        <v>0.56699999999999995</v>
      </c>
      <c r="G2740" s="12">
        <v>15606.11</v>
      </c>
      <c r="H2740" s="13">
        <v>2</v>
      </c>
    </row>
    <row r="2741" spans="1:8" x14ac:dyDescent="0.25">
      <c r="A2741" s="8" t="s">
        <v>2698</v>
      </c>
      <c r="B2741" s="9" t="s">
        <v>14</v>
      </c>
      <c r="C2741" s="9">
        <v>120</v>
      </c>
      <c r="D2741" s="9">
        <v>0.70299999999999996</v>
      </c>
      <c r="E2741" s="9">
        <v>0.70899999999999996</v>
      </c>
      <c r="F2741" s="9">
        <v>0.57199999999999995</v>
      </c>
      <c r="G2741" s="9">
        <v>63805.22</v>
      </c>
      <c r="H2741" s="10">
        <v>7</v>
      </c>
    </row>
    <row r="2742" spans="1:8" x14ac:dyDescent="0.25">
      <c r="A2742" s="11" t="s">
        <v>2699</v>
      </c>
      <c r="B2742" s="12" t="s">
        <v>14</v>
      </c>
      <c r="C2742" s="12">
        <v>375</v>
      </c>
      <c r="D2742" s="12">
        <v>0.74</v>
      </c>
      <c r="E2742" s="12">
        <v>0.74</v>
      </c>
      <c r="F2742" s="12">
        <v>0.64900000000000002</v>
      </c>
      <c r="G2742" s="12">
        <v>21822.84</v>
      </c>
      <c r="H2742" s="13">
        <v>6</v>
      </c>
    </row>
    <row r="2743" spans="1:8" x14ac:dyDescent="0.25">
      <c r="A2743" s="8" t="s">
        <v>2700</v>
      </c>
      <c r="B2743" s="9" t="s">
        <v>31</v>
      </c>
      <c r="C2743" s="9">
        <v>975</v>
      </c>
      <c r="D2743" s="9">
        <v>0.59</v>
      </c>
      <c r="E2743" s="9">
        <v>0.53600000000000003</v>
      </c>
      <c r="F2743" s="9">
        <v>0.5</v>
      </c>
      <c r="G2743" s="9">
        <v>6118.06</v>
      </c>
      <c r="H2743" s="10">
        <v>6</v>
      </c>
    </row>
    <row r="2744" spans="1:8" x14ac:dyDescent="0.25">
      <c r="A2744" s="11" t="s">
        <v>2701</v>
      </c>
      <c r="B2744" s="12" t="s">
        <v>24</v>
      </c>
      <c r="C2744" s="12">
        <v>951</v>
      </c>
      <c r="D2744" s="12">
        <v>0.57999999999999996</v>
      </c>
      <c r="E2744" s="12">
        <v>0.52500000000000002</v>
      </c>
      <c r="F2744" s="12">
        <v>0.47699999999999998</v>
      </c>
      <c r="G2744" s="12">
        <v>6466.1</v>
      </c>
      <c r="H2744" s="13">
        <v>33</v>
      </c>
    </row>
    <row r="2745" spans="1:8" x14ac:dyDescent="0.25">
      <c r="A2745" s="8" t="s">
        <v>2702</v>
      </c>
      <c r="B2745" s="9" t="s">
        <v>14</v>
      </c>
      <c r="C2745" s="9">
        <v>98</v>
      </c>
      <c r="D2745" s="9">
        <v>0.68</v>
      </c>
      <c r="E2745" s="9">
        <v>0.66900000000000004</v>
      </c>
      <c r="F2745" s="9">
        <v>0.56899999999999995</v>
      </c>
      <c r="G2745" s="9">
        <v>58588.44</v>
      </c>
      <c r="H2745" s="10">
        <v>0</v>
      </c>
    </row>
    <row r="2746" spans="1:8" x14ac:dyDescent="0.25">
      <c r="A2746" s="11" t="s">
        <v>2703</v>
      </c>
      <c r="B2746" s="12" t="s">
        <v>53</v>
      </c>
      <c r="C2746" s="12">
        <v>277</v>
      </c>
      <c r="D2746" s="12">
        <v>0.63900000000000001</v>
      </c>
      <c r="E2746" s="12">
        <v>0.64</v>
      </c>
      <c r="F2746" s="12">
        <v>0.52800000000000002</v>
      </c>
      <c r="G2746" s="12">
        <v>17519.599999999999</v>
      </c>
      <c r="H2746" s="13">
        <v>5</v>
      </c>
    </row>
    <row r="2747" spans="1:8" x14ac:dyDescent="0.25">
      <c r="A2747" s="8" t="s">
        <v>2704</v>
      </c>
      <c r="B2747" s="9" t="s">
        <v>22</v>
      </c>
      <c r="C2747" s="9">
        <v>662</v>
      </c>
      <c r="D2747" s="9">
        <v>0.68700000000000006</v>
      </c>
      <c r="E2747" s="9">
        <v>0.66900000000000004</v>
      </c>
      <c r="F2747" s="9">
        <v>0.57399999999999995</v>
      </c>
      <c r="G2747" s="9">
        <v>15409.63</v>
      </c>
      <c r="H2747" s="10">
        <v>7</v>
      </c>
    </row>
    <row r="2748" spans="1:8" x14ac:dyDescent="0.25">
      <c r="A2748" s="11" t="s">
        <v>2705</v>
      </c>
      <c r="B2748" s="12" t="s">
        <v>24</v>
      </c>
      <c r="C2748" s="12">
        <v>560</v>
      </c>
      <c r="D2748" s="12">
        <v>0.55700000000000005</v>
      </c>
      <c r="E2748" s="12">
        <v>0.51600000000000001</v>
      </c>
      <c r="F2748" s="12">
        <v>0.43</v>
      </c>
      <c r="G2748" s="12">
        <v>6437.86</v>
      </c>
      <c r="H2748" s="13">
        <v>1</v>
      </c>
    </row>
    <row r="2749" spans="1:8" x14ac:dyDescent="0.25">
      <c r="A2749" s="8" t="s">
        <v>2706</v>
      </c>
      <c r="B2749" s="9" t="s">
        <v>118</v>
      </c>
      <c r="C2749" s="9">
        <v>871</v>
      </c>
      <c r="D2749" s="9">
        <v>0.5</v>
      </c>
      <c r="E2749" s="9">
        <v>0.51600000000000001</v>
      </c>
      <c r="F2749" s="9">
        <v>0.33400000000000002</v>
      </c>
      <c r="G2749" s="9">
        <v>7062.74</v>
      </c>
      <c r="H2749" s="10">
        <v>43</v>
      </c>
    </row>
    <row r="2750" spans="1:8" x14ac:dyDescent="0.25">
      <c r="A2750" s="11" t="s">
        <v>2707</v>
      </c>
      <c r="B2750" s="12" t="s">
        <v>14</v>
      </c>
      <c r="C2750" s="12">
        <v>189</v>
      </c>
      <c r="D2750" s="12">
        <v>0.63300000000000001</v>
      </c>
      <c r="E2750" s="12">
        <v>0.63</v>
      </c>
      <c r="F2750" s="12">
        <v>0.503</v>
      </c>
      <c r="G2750" s="12">
        <v>22867.14</v>
      </c>
      <c r="H2750" s="13">
        <v>3</v>
      </c>
    </row>
    <row r="2751" spans="1:8" x14ac:dyDescent="0.25">
      <c r="A2751" s="8" t="s">
        <v>2708</v>
      </c>
      <c r="B2751" s="9" t="s">
        <v>148</v>
      </c>
      <c r="C2751" s="9">
        <v>415</v>
      </c>
      <c r="D2751" s="9">
        <v>0.64300000000000002</v>
      </c>
      <c r="E2751" s="9">
        <v>0.67300000000000004</v>
      </c>
      <c r="F2751" s="9">
        <v>0.49399999999999999</v>
      </c>
      <c r="G2751" s="9">
        <v>15618.12</v>
      </c>
      <c r="H2751" s="10">
        <v>5</v>
      </c>
    </row>
    <row r="2752" spans="1:8" x14ac:dyDescent="0.25">
      <c r="A2752" s="11" t="s">
        <v>2709</v>
      </c>
      <c r="B2752" s="12" t="s">
        <v>14</v>
      </c>
      <c r="C2752" s="12">
        <v>64</v>
      </c>
      <c r="D2752" s="12">
        <v>0.71</v>
      </c>
      <c r="E2752" s="12">
        <v>0.69699999999999995</v>
      </c>
      <c r="F2752" s="12">
        <v>0.58399999999999996</v>
      </c>
      <c r="G2752" s="12">
        <v>70514.69</v>
      </c>
      <c r="H2752" s="13">
        <v>4</v>
      </c>
    </row>
    <row r="2753" spans="1:8" x14ac:dyDescent="0.25">
      <c r="A2753" s="8" t="s">
        <v>2710</v>
      </c>
      <c r="B2753" s="9" t="s">
        <v>114</v>
      </c>
      <c r="C2753" s="9">
        <v>529</v>
      </c>
      <c r="D2753" s="9">
        <v>0.58899999999999997</v>
      </c>
      <c r="E2753" s="9">
        <v>0.623</v>
      </c>
      <c r="F2753" s="9">
        <v>0.42799999999999999</v>
      </c>
      <c r="G2753" s="9">
        <v>12622.55</v>
      </c>
      <c r="H2753" s="10">
        <v>11</v>
      </c>
    </row>
    <row r="2754" spans="1:8" x14ac:dyDescent="0.25">
      <c r="A2754" s="11" t="s">
        <v>2711</v>
      </c>
      <c r="B2754" s="12" t="s">
        <v>64</v>
      </c>
      <c r="C2754" s="12">
        <v>317</v>
      </c>
      <c r="D2754" s="12">
        <v>0.71099999999999997</v>
      </c>
      <c r="E2754" s="12">
        <v>0.69199999999999995</v>
      </c>
      <c r="F2754" s="12">
        <v>0.62</v>
      </c>
      <c r="G2754" s="12">
        <v>15855.76</v>
      </c>
      <c r="H2754" s="13">
        <v>2</v>
      </c>
    </row>
    <row r="2755" spans="1:8" x14ac:dyDescent="0.25">
      <c r="A2755" s="8" t="s">
        <v>2712</v>
      </c>
      <c r="B2755" s="9" t="s">
        <v>14</v>
      </c>
      <c r="C2755" s="9">
        <v>160</v>
      </c>
      <c r="D2755" s="9">
        <v>0.72</v>
      </c>
      <c r="E2755" s="9">
        <v>0.745</v>
      </c>
      <c r="F2755" s="9">
        <v>0.59299999999999997</v>
      </c>
      <c r="G2755" s="9">
        <v>28220.57</v>
      </c>
      <c r="H2755" s="10">
        <v>3</v>
      </c>
    </row>
    <row r="2756" spans="1:8" x14ac:dyDescent="0.25">
      <c r="A2756" s="11" t="s">
        <v>2713</v>
      </c>
      <c r="B2756" s="12" t="s">
        <v>33</v>
      </c>
      <c r="C2756" s="12">
        <v>445</v>
      </c>
      <c r="D2756" s="12">
        <v>0.72699999999999998</v>
      </c>
      <c r="E2756" s="12">
        <v>0.69799999999999995</v>
      </c>
      <c r="F2756" s="12">
        <v>0.66700000000000004</v>
      </c>
      <c r="G2756" s="12">
        <v>17329.59</v>
      </c>
      <c r="H2756" s="13">
        <v>8</v>
      </c>
    </row>
    <row r="2757" spans="1:8" x14ac:dyDescent="0.25">
      <c r="A2757" s="8" t="s">
        <v>2714</v>
      </c>
      <c r="B2757" s="9" t="s">
        <v>31</v>
      </c>
      <c r="C2757" s="9">
        <v>941</v>
      </c>
      <c r="D2757" s="9">
        <v>0.63600000000000001</v>
      </c>
      <c r="E2757" s="9">
        <v>0.58199999999999996</v>
      </c>
      <c r="F2757" s="9">
        <v>0.55700000000000005</v>
      </c>
      <c r="G2757" s="9">
        <v>8921.9699999999993</v>
      </c>
      <c r="H2757" s="10">
        <v>2</v>
      </c>
    </row>
    <row r="2758" spans="1:8" x14ac:dyDescent="0.25">
      <c r="A2758" s="11" t="s">
        <v>2715</v>
      </c>
      <c r="B2758" s="12" t="s">
        <v>14</v>
      </c>
      <c r="C2758" s="12">
        <v>165</v>
      </c>
      <c r="D2758" s="12">
        <v>0.70299999999999996</v>
      </c>
      <c r="E2758" s="12">
        <v>0.67700000000000005</v>
      </c>
      <c r="F2758" s="12">
        <v>0.59299999999999997</v>
      </c>
      <c r="G2758" s="12">
        <v>36444.300000000003</v>
      </c>
      <c r="H2758" s="13">
        <v>11</v>
      </c>
    </row>
    <row r="2759" spans="1:8" x14ac:dyDescent="0.25">
      <c r="A2759" s="8" t="s">
        <v>2716</v>
      </c>
      <c r="B2759" s="9" t="s">
        <v>14</v>
      </c>
      <c r="C2759" s="9">
        <v>373</v>
      </c>
      <c r="D2759" s="9">
        <v>0.66</v>
      </c>
      <c r="E2759" s="9">
        <v>0.67500000000000004</v>
      </c>
      <c r="F2759" s="9">
        <v>0.52500000000000002</v>
      </c>
      <c r="G2759" s="9">
        <v>16674.849999999999</v>
      </c>
      <c r="H2759" s="10">
        <v>12</v>
      </c>
    </row>
    <row r="2760" spans="1:8" x14ac:dyDescent="0.25">
      <c r="A2760" s="11" t="s">
        <v>2717</v>
      </c>
      <c r="B2760" s="12" t="s">
        <v>148</v>
      </c>
      <c r="C2760" s="12">
        <v>200</v>
      </c>
      <c r="D2760" s="12">
        <v>0.63800000000000001</v>
      </c>
      <c r="E2760" s="12">
        <v>0.64700000000000002</v>
      </c>
      <c r="F2760" s="12">
        <v>0.51800000000000002</v>
      </c>
      <c r="G2760" s="12">
        <v>17577.060000000001</v>
      </c>
      <c r="H2760" s="13">
        <v>2</v>
      </c>
    </row>
    <row r="2761" spans="1:8" x14ac:dyDescent="0.25">
      <c r="A2761" s="8" t="s">
        <v>2718</v>
      </c>
      <c r="B2761" s="9" t="s">
        <v>64</v>
      </c>
      <c r="C2761" s="9">
        <v>211</v>
      </c>
      <c r="D2761" s="9">
        <v>0.69</v>
      </c>
      <c r="E2761" s="9">
        <v>0.66900000000000004</v>
      </c>
      <c r="F2761" s="9">
        <v>0.60799999999999998</v>
      </c>
      <c r="G2761" s="9">
        <v>15222.64</v>
      </c>
      <c r="H2761" s="10">
        <v>9</v>
      </c>
    </row>
    <row r="2762" spans="1:8" x14ac:dyDescent="0.25">
      <c r="A2762" s="11" t="s">
        <v>2719</v>
      </c>
      <c r="B2762" s="12" t="s">
        <v>275</v>
      </c>
      <c r="C2762" s="12">
        <v>781</v>
      </c>
      <c r="D2762" s="12">
        <v>0.625</v>
      </c>
      <c r="E2762" s="12">
        <v>0.57999999999999996</v>
      </c>
      <c r="F2762" s="12">
        <v>0.54600000000000004</v>
      </c>
      <c r="G2762" s="12">
        <v>10796.46</v>
      </c>
      <c r="H2762" s="13">
        <v>7</v>
      </c>
    </row>
    <row r="2763" spans="1:8" x14ac:dyDescent="0.25">
      <c r="A2763" s="8" t="s">
        <v>2720</v>
      </c>
      <c r="B2763" s="9" t="s">
        <v>49</v>
      </c>
      <c r="C2763" s="9">
        <v>1023</v>
      </c>
      <c r="D2763" s="9">
        <v>0.48399999999999999</v>
      </c>
      <c r="E2763" s="9">
        <v>0.50600000000000001</v>
      </c>
      <c r="F2763" s="9">
        <v>0.28999999999999998</v>
      </c>
      <c r="G2763" s="9">
        <v>6755.12</v>
      </c>
      <c r="H2763" s="10">
        <v>0</v>
      </c>
    </row>
    <row r="2764" spans="1:8" x14ac:dyDescent="0.25">
      <c r="A2764" s="11" t="s">
        <v>2721</v>
      </c>
      <c r="B2764" s="12" t="s">
        <v>14</v>
      </c>
      <c r="C2764" s="12">
        <v>38</v>
      </c>
      <c r="D2764" s="12">
        <v>0.63100000000000001</v>
      </c>
      <c r="E2764" s="12">
        <v>0.63600000000000001</v>
      </c>
      <c r="F2764" s="12">
        <v>0.47299999999999998</v>
      </c>
      <c r="G2764" s="12">
        <v>51723.72</v>
      </c>
      <c r="H2764" s="13">
        <v>0</v>
      </c>
    </row>
    <row r="2765" spans="1:8" x14ac:dyDescent="0.25">
      <c r="A2765" s="8" t="s">
        <v>2722</v>
      </c>
      <c r="B2765" s="9" t="s">
        <v>10</v>
      </c>
      <c r="C2765" s="9">
        <v>294</v>
      </c>
      <c r="D2765" s="9">
        <v>0.68</v>
      </c>
      <c r="E2765" s="9">
        <v>0.66400000000000003</v>
      </c>
      <c r="F2765" s="9">
        <v>0.57499999999999996</v>
      </c>
      <c r="G2765" s="9">
        <v>21096.86</v>
      </c>
      <c r="H2765" s="10">
        <v>3</v>
      </c>
    </row>
    <row r="2766" spans="1:8" x14ac:dyDescent="0.25">
      <c r="A2766" s="11" t="s">
        <v>2723</v>
      </c>
      <c r="B2766" s="12" t="s">
        <v>87</v>
      </c>
      <c r="C2766" s="12">
        <v>1413</v>
      </c>
      <c r="D2766" s="12">
        <v>0.56899999999999995</v>
      </c>
      <c r="E2766" s="12">
        <v>0.54</v>
      </c>
      <c r="F2766" s="12">
        <v>0.47199999999999998</v>
      </c>
      <c r="G2766" s="12">
        <v>7528.88</v>
      </c>
      <c r="H2766" s="13">
        <v>2</v>
      </c>
    </row>
    <row r="2767" spans="1:8" x14ac:dyDescent="0.25">
      <c r="A2767" s="8" t="s">
        <v>2724</v>
      </c>
      <c r="B2767" s="9" t="s">
        <v>72</v>
      </c>
      <c r="C2767" s="9">
        <v>502</v>
      </c>
      <c r="D2767" s="9">
        <v>0.60099999999999998</v>
      </c>
      <c r="E2767" s="9">
        <v>0.58299999999999996</v>
      </c>
      <c r="F2767" s="9">
        <v>0.49199999999999999</v>
      </c>
      <c r="G2767" s="9">
        <v>10195.64</v>
      </c>
      <c r="H2767" s="10">
        <v>18</v>
      </c>
    </row>
    <row r="2768" spans="1:8" x14ac:dyDescent="0.25">
      <c r="A2768" s="11" t="s">
        <v>2725</v>
      </c>
      <c r="B2768" s="12" t="s">
        <v>114</v>
      </c>
      <c r="C2768" s="12">
        <v>424</v>
      </c>
      <c r="D2768" s="12">
        <v>0.60899999999999999</v>
      </c>
      <c r="E2768" s="12">
        <v>0.58799999999999997</v>
      </c>
      <c r="F2768" s="12">
        <v>0.48599999999999999</v>
      </c>
      <c r="G2768" s="12">
        <v>9362.65</v>
      </c>
      <c r="H2768" s="13">
        <v>27</v>
      </c>
    </row>
    <row r="2769" spans="1:8" x14ac:dyDescent="0.25">
      <c r="A2769" s="8" t="s">
        <v>2726</v>
      </c>
      <c r="B2769" s="9" t="s">
        <v>19</v>
      </c>
      <c r="C2769" s="9">
        <v>907</v>
      </c>
      <c r="D2769" s="9">
        <v>0.64200000000000002</v>
      </c>
      <c r="E2769" s="9">
        <v>0.61099999999999999</v>
      </c>
      <c r="F2769" s="9">
        <v>0.55300000000000005</v>
      </c>
      <c r="G2769" s="9">
        <v>9107.7999999999993</v>
      </c>
      <c r="H2769" s="10">
        <v>9</v>
      </c>
    </row>
    <row r="2770" spans="1:8" x14ac:dyDescent="0.25">
      <c r="A2770" s="11" t="s">
        <v>2727</v>
      </c>
      <c r="B2770" s="12" t="s">
        <v>16</v>
      </c>
      <c r="C2770" s="12">
        <v>362</v>
      </c>
      <c r="D2770" s="12">
        <v>0.65400000000000003</v>
      </c>
      <c r="E2770" s="12">
        <v>0.64600000000000002</v>
      </c>
      <c r="F2770" s="12">
        <v>0.52500000000000002</v>
      </c>
      <c r="G2770" s="12">
        <v>13689.62</v>
      </c>
      <c r="H2770" s="13">
        <v>11</v>
      </c>
    </row>
    <row r="2771" spans="1:8" x14ac:dyDescent="0.25">
      <c r="A2771" s="8" t="s">
        <v>2728</v>
      </c>
      <c r="B2771" s="9" t="s">
        <v>33</v>
      </c>
      <c r="C2771" s="9">
        <v>259</v>
      </c>
      <c r="D2771" s="9">
        <v>0.67400000000000004</v>
      </c>
      <c r="E2771" s="9">
        <v>0.68</v>
      </c>
      <c r="F2771" s="9">
        <v>0.55900000000000005</v>
      </c>
      <c r="G2771" s="9">
        <v>33660.44</v>
      </c>
      <c r="H2771" s="10">
        <v>1</v>
      </c>
    </row>
    <row r="2772" spans="1:8" x14ac:dyDescent="0.25">
      <c r="A2772" s="11" t="s">
        <v>2729</v>
      </c>
      <c r="B2772" s="12" t="s">
        <v>59</v>
      </c>
      <c r="C2772" s="12">
        <v>175</v>
      </c>
      <c r="D2772" s="12">
        <v>0.69</v>
      </c>
      <c r="E2772" s="12">
        <v>0.65300000000000002</v>
      </c>
      <c r="F2772" s="12">
        <v>0.61699999999999999</v>
      </c>
      <c r="G2772" s="12">
        <v>23571.55</v>
      </c>
      <c r="H2772" s="13">
        <v>3</v>
      </c>
    </row>
    <row r="2773" spans="1:8" x14ac:dyDescent="0.25">
      <c r="A2773" s="8" t="s">
        <v>2730</v>
      </c>
      <c r="B2773" s="9" t="s">
        <v>14</v>
      </c>
      <c r="C2773" s="9">
        <v>87</v>
      </c>
      <c r="D2773" s="9">
        <v>0.74</v>
      </c>
      <c r="E2773" s="9">
        <v>0.74199999999999999</v>
      </c>
      <c r="F2773" s="9">
        <v>0.63</v>
      </c>
      <c r="G2773" s="9">
        <v>30141.67</v>
      </c>
      <c r="H2773" s="10">
        <v>10</v>
      </c>
    </row>
    <row r="2774" spans="1:8" x14ac:dyDescent="0.25">
      <c r="A2774" s="11" t="s">
        <v>2731</v>
      </c>
      <c r="B2774" s="12" t="s">
        <v>24</v>
      </c>
      <c r="C2774" s="12">
        <v>555</v>
      </c>
      <c r="D2774" s="12">
        <v>0.58899999999999997</v>
      </c>
      <c r="E2774" s="12">
        <v>0.56599999999999995</v>
      </c>
      <c r="F2774" s="12">
        <v>0.46899999999999997</v>
      </c>
      <c r="G2774" s="12">
        <v>11946.19</v>
      </c>
      <c r="H2774" s="13">
        <v>2</v>
      </c>
    </row>
    <row r="2775" spans="1:8" x14ac:dyDescent="0.25">
      <c r="A2775" s="8" t="s">
        <v>2732</v>
      </c>
      <c r="B2775" s="9" t="s">
        <v>19</v>
      </c>
      <c r="C2775" s="9">
        <v>1032</v>
      </c>
      <c r="D2775" s="9">
        <v>0.57999999999999996</v>
      </c>
      <c r="E2775" s="9">
        <v>0.57499999999999996</v>
      </c>
      <c r="F2775" s="9">
        <v>0.45400000000000001</v>
      </c>
      <c r="G2775" s="9">
        <v>8249.41</v>
      </c>
      <c r="H2775" s="10">
        <v>2</v>
      </c>
    </row>
    <row r="2776" spans="1:8" x14ac:dyDescent="0.25">
      <c r="A2776" s="11" t="s">
        <v>2733</v>
      </c>
      <c r="B2776" s="12" t="s">
        <v>24</v>
      </c>
      <c r="C2776" s="12">
        <v>529</v>
      </c>
      <c r="D2776" s="12">
        <v>0.57999999999999996</v>
      </c>
      <c r="E2776" s="12">
        <v>0.58099999999999996</v>
      </c>
      <c r="F2776" s="12">
        <v>0.44700000000000001</v>
      </c>
      <c r="G2776" s="12">
        <v>8968.86</v>
      </c>
      <c r="H2776" s="13">
        <v>10</v>
      </c>
    </row>
    <row r="2777" spans="1:8" x14ac:dyDescent="0.25">
      <c r="A2777" s="8" t="s">
        <v>2734</v>
      </c>
      <c r="B2777" s="9" t="s">
        <v>118</v>
      </c>
      <c r="C2777" s="9">
        <v>948</v>
      </c>
      <c r="D2777" s="9">
        <v>0.54500000000000004</v>
      </c>
      <c r="E2777" s="9">
        <v>0.55000000000000004</v>
      </c>
      <c r="F2777" s="9">
        <v>0.42</v>
      </c>
      <c r="G2777" s="9">
        <v>7428.62</v>
      </c>
      <c r="H2777" s="10">
        <v>52</v>
      </c>
    </row>
    <row r="2778" spans="1:8" x14ac:dyDescent="0.25">
      <c r="A2778" s="11" t="s">
        <v>2735</v>
      </c>
      <c r="B2778" s="12" t="s">
        <v>59</v>
      </c>
      <c r="C2778" s="12">
        <v>53</v>
      </c>
      <c r="D2778" s="12">
        <v>0.75</v>
      </c>
      <c r="E2778" s="12">
        <v>0.77200000000000002</v>
      </c>
      <c r="F2778" s="12">
        <v>0.63200000000000001</v>
      </c>
      <c r="G2778" s="12">
        <v>46103.03</v>
      </c>
      <c r="H2778" s="13">
        <v>12</v>
      </c>
    </row>
    <row r="2779" spans="1:8" x14ac:dyDescent="0.25">
      <c r="A2779" s="8" t="s">
        <v>2736</v>
      </c>
      <c r="B2779" s="9" t="s">
        <v>14</v>
      </c>
      <c r="C2779" s="9">
        <v>95</v>
      </c>
      <c r="D2779" s="9">
        <v>0.76400000000000001</v>
      </c>
      <c r="E2779" s="9">
        <v>0.78</v>
      </c>
      <c r="F2779" s="9">
        <v>0.67800000000000005</v>
      </c>
      <c r="G2779" s="9">
        <v>33583.910000000003</v>
      </c>
      <c r="H2779" s="10">
        <v>7</v>
      </c>
    </row>
    <row r="2780" spans="1:8" x14ac:dyDescent="0.25">
      <c r="A2780" s="11" t="s">
        <v>840</v>
      </c>
      <c r="B2780" s="12" t="s">
        <v>14</v>
      </c>
      <c r="C2780" s="12">
        <v>79</v>
      </c>
      <c r="D2780" s="12">
        <v>0.75800000000000001</v>
      </c>
      <c r="E2780" s="12">
        <v>0.77500000000000002</v>
      </c>
      <c r="F2780" s="12">
        <v>0.67400000000000004</v>
      </c>
      <c r="G2780" s="12">
        <v>52893.71</v>
      </c>
      <c r="H2780" s="13">
        <v>6</v>
      </c>
    </row>
    <row r="2781" spans="1:8" x14ac:dyDescent="0.25">
      <c r="A2781" s="8" t="s">
        <v>2737</v>
      </c>
      <c r="B2781" s="9" t="s">
        <v>14</v>
      </c>
      <c r="C2781" s="9">
        <v>61</v>
      </c>
      <c r="D2781" s="9">
        <v>0.74299999999999999</v>
      </c>
      <c r="E2781" s="9">
        <v>0.76400000000000001</v>
      </c>
      <c r="F2781" s="9">
        <v>0.63500000000000001</v>
      </c>
      <c r="G2781" s="9">
        <v>58699.05</v>
      </c>
      <c r="H2781" s="10">
        <v>4</v>
      </c>
    </row>
    <row r="2782" spans="1:8" x14ac:dyDescent="0.25">
      <c r="A2782" s="11" t="s">
        <v>2738</v>
      </c>
      <c r="B2782" s="12" t="s">
        <v>87</v>
      </c>
      <c r="C2782" s="12">
        <v>540</v>
      </c>
      <c r="D2782" s="12">
        <v>0.63300000000000001</v>
      </c>
      <c r="E2782" s="12">
        <v>0.68300000000000005</v>
      </c>
      <c r="F2782" s="12">
        <v>0.47399999999999998</v>
      </c>
      <c r="G2782" s="12">
        <v>16837.39</v>
      </c>
      <c r="H2782" s="13">
        <v>0</v>
      </c>
    </row>
    <row r="2783" spans="1:8" x14ac:dyDescent="0.25">
      <c r="A2783" s="8" t="s">
        <v>2739</v>
      </c>
      <c r="B2783" s="9" t="s">
        <v>118</v>
      </c>
      <c r="C2783" s="9">
        <v>438</v>
      </c>
      <c r="D2783" s="9">
        <v>0.61899999999999999</v>
      </c>
      <c r="E2783" s="9">
        <v>0.621</v>
      </c>
      <c r="F2783" s="9">
        <v>0.51100000000000001</v>
      </c>
      <c r="G2783" s="9">
        <v>16174.08</v>
      </c>
      <c r="H2783" s="10">
        <v>10</v>
      </c>
    </row>
    <row r="2784" spans="1:8" x14ac:dyDescent="0.25">
      <c r="A2784" s="11" t="s">
        <v>2740</v>
      </c>
      <c r="B2784" s="12" t="s">
        <v>14</v>
      </c>
      <c r="C2784" s="12">
        <v>186</v>
      </c>
      <c r="D2784" s="12">
        <v>0.65</v>
      </c>
      <c r="E2784" s="12">
        <v>0.69</v>
      </c>
      <c r="F2784" s="12">
        <v>0.5</v>
      </c>
      <c r="G2784" s="12">
        <v>16048.05</v>
      </c>
      <c r="H2784" s="13">
        <v>9</v>
      </c>
    </row>
    <row r="2785" spans="1:8" x14ac:dyDescent="0.25">
      <c r="A2785" s="8" t="s">
        <v>2741</v>
      </c>
      <c r="B2785" s="9" t="s">
        <v>16</v>
      </c>
      <c r="C2785" s="9">
        <v>650</v>
      </c>
      <c r="D2785" s="9">
        <v>0.65900000000000003</v>
      </c>
      <c r="E2785" s="9">
        <v>0.61099999999999999</v>
      </c>
      <c r="F2785" s="9">
        <v>0.57799999999999996</v>
      </c>
      <c r="G2785" s="9">
        <v>8404.6200000000008</v>
      </c>
      <c r="H2785" s="10">
        <v>29</v>
      </c>
    </row>
    <row r="2786" spans="1:8" x14ac:dyDescent="0.25">
      <c r="A2786" s="11" t="s">
        <v>2742</v>
      </c>
      <c r="B2786" s="12" t="s">
        <v>10</v>
      </c>
      <c r="C2786" s="12">
        <v>158</v>
      </c>
      <c r="D2786" s="12">
        <v>0.65200000000000002</v>
      </c>
      <c r="E2786" s="12">
        <v>0.63300000000000001</v>
      </c>
      <c r="F2786" s="12">
        <v>0.54800000000000004</v>
      </c>
      <c r="G2786" s="12">
        <v>25346.29</v>
      </c>
      <c r="H2786" s="13">
        <v>2</v>
      </c>
    </row>
    <row r="2787" spans="1:8" x14ac:dyDescent="0.25">
      <c r="A2787" s="8" t="s">
        <v>2743</v>
      </c>
      <c r="B2787" s="9" t="s">
        <v>22</v>
      </c>
      <c r="C2787" s="9">
        <v>339</v>
      </c>
      <c r="D2787" s="9">
        <v>0.69499999999999995</v>
      </c>
      <c r="E2787" s="9">
        <v>0.66200000000000003</v>
      </c>
      <c r="F2787" s="9">
        <v>0.629</v>
      </c>
      <c r="G2787" s="9">
        <v>20701.61</v>
      </c>
      <c r="H2787" s="10">
        <v>11</v>
      </c>
    </row>
    <row r="2788" spans="1:8" x14ac:dyDescent="0.25">
      <c r="A2788" s="11" t="s">
        <v>2744</v>
      </c>
      <c r="B2788" s="12" t="s">
        <v>14</v>
      </c>
      <c r="C2788" s="12">
        <v>121</v>
      </c>
      <c r="D2788" s="12">
        <v>0.748</v>
      </c>
      <c r="E2788" s="12">
        <v>0.76700000000000002</v>
      </c>
      <c r="F2788" s="12">
        <v>0.65200000000000002</v>
      </c>
      <c r="G2788" s="12">
        <v>29997.01</v>
      </c>
      <c r="H2788" s="13">
        <v>16</v>
      </c>
    </row>
    <row r="2789" spans="1:8" x14ac:dyDescent="0.25">
      <c r="A2789" s="8" t="s">
        <v>2745</v>
      </c>
      <c r="B2789" s="9" t="s">
        <v>24</v>
      </c>
      <c r="C2789" s="9">
        <v>488</v>
      </c>
      <c r="D2789" s="9">
        <v>0.61399999999999999</v>
      </c>
      <c r="E2789" s="9">
        <v>0.60199999999999998</v>
      </c>
      <c r="F2789" s="9">
        <v>0.52200000000000002</v>
      </c>
      <c r="G2789" s="9">
        <v>10095.24</v>
      </c>
      <c r="H2789" s="10">
        <v>2</v>
      </c>
    </row>
    <row r="2790" spans="1:8" x14ac:dyDescent="0.25">
      <c r="A2790" s="11" t="s">
        <v>2746</v>
      </c>
      <c r="B2790" s="12" t="s">
        <v>94</v>
      </c>
      <c r="C2790" s="12">
        <v>281</v>
      </c>
      <c r="D2790" s="12">
        <v>0.53</v>
      </c>
      <c r="E2790" s="12">
        <v>0.51200000000000001</v>
      </c>
      <c r="F2790" s="12">
        <v>0.40200000000000002</v>
      </c>
      <c r="G2790" s="12">
        <v>8126.09</v>
      </c>
      <c r="H2790" s="13">
        <v>4</v>
      </c>
    </row>
    <row r="2791" spans="1:8" x14ac:dyDescent="0.25">
      <c r="A2791" s="8" t="s">
        <v>2747</v>
      </c>
      <c r="B2791" s="9" t="s">
        <v>16</v>
      </c>
      <c r="C2791" s="9">
        <v>801</v>
      </c>
      <c r="D2791" s="9">
        <v>0.73</v>
      </c>
      <c r="E2791" s="9">
        <v>0.70599999999999996</v>
      </c>
      <c r="F2791" s="9">
        <v>0.66100000000000003</v>
      </c>
      <c r="G2791" s="9">
        <v>11129.19</v>
      </c>
      <c r="H2791" s="10">
        <v>9</v>
      </c>
    </row>
    <row r="2792" spans="1:8" x14ac:dyDescent="0.25">
      <c r="A2792" s="11" t="s">
        <v>2252</v>
      </c>
      <c r="B2792" s="12" t="s">
        <v>94</v>
      </c>
      <c r="C2792" s="12">
        <v>844</v>
      </c>
      <c r="D2792" s="12">
        <v>0.57299999999999995</v>
      </c>
      <c r="E2792" s="12">
        <v>0.55400000000000005</v>
      </c>
      <c r="F2792" s="12">
        <v>0.45600000000000002</v>
      </c>
      <c r="G2792" s="12">
        <v>10390.77</v>
      </c>
      <c r="H2792" s="13">
        <v>14</v>
      </c>
    </row>
    <row r="2793" spans="1:8" x14ac:dyDescent="0.25">
      <c r="A2793" s="8" t="s">
        <v>2748</v>
      </c>
      <c r="B2793" s="9" t="s">
        <v>14</v>
      </c>
      <c r="C2793" s="9">
        <v>176</v>
      </c>
      <c r="D2793" s="9">
        <v>0.66</v>
      </c>
      <c r="E2793" s="9">
        <v>0.66800000000000004</v>
      </c>
      <c r="F2793" s="9">
        <v>0.53200000000000003</v>
      </c>
      <c r="G2793" s="9">
        <v>16626.41</v>
      </c>
      <c r="H2793" s="10">
        <v>3</v>
      </c>
    </row>
    <row r="2794" spans="1:8" x14ac:dyDescent="0.25">
      <c r="A2794" s="11" t="s">
        <v>2749</v>
      </c>
      <c r="B2794" s="12" t="s">
        <v>64</v>
      </c>
      <c r="C2794" s="12">
        <v>265</v>
      </c>
      <c r="D2794" s="12">
        <v>0.7</v>
      </c>
      <c r="E2794" s="12">
        <v>0.68600000000000005</v>
      </c>
      <c r="F2794" s="12">
        <v>0.623</v>
      </c>
      <c r="G2794" s="12">
        <v>14373.45</v>
      </c>
      <c r="H2794" s="13">
        <v>13</v>
      </c>
    </row>
    <row r="2795" spans="1:8" x14ac:dyDescent="0.25">
      <c r="A2795" s="8" t="s">
        <v>2750</v>
      </c>
      <c r="B2795" s="9" t="s">
        <v>24</v>
      </c>
      <c r="C2795" s="9">
        <v>573</v>
      </c>
      <c r="D2795" s="9">
        <v>0.59</v>
      </c>
      <c r="E2795" s="9">
        <v>0.55800000000000005</v>
      </c>
      <c r="F2795" s="9">
        <v>0.48899999999999999</v>
      </c>
      <c r="G2795" s="9">
        <v>7484.6</v>
      </c>
      <c r="H2795" s="10">
        <v>10</v>
      </c>
    </row>
    <row r="2796" spans="1:8" x14ac:dyDescent="0.25">
      <c r="A2796" s="11" t="s">
        <v>2751</v>
      </c>
      <c r="B2796" s="12" t="s">
        <v>31</v>
      </c>
      <c r="C2796" s="12">
        <v>962</v>
      </c>
      <c r="D2796" s="12">
        <v>0.64400000000000002</v>
      </c>
      <c r="E2796" s="12">
        <v>0.58299999999999996</v>
      </c>
      <c r="F2796" s="12">
        <v>0.60199999999999998</v>
      </c>
      <c r="G2796" s="12">
        <v>7526.82</v>
      </c>
      <c r="H2796" s="13">
        <v>4</v>
      </c>
    </row>
    <row r="2797" spans="1:8" x14ac:dyDescent="0.25">
      <c r="A2797" s="8" t="s">
        <v>2752</v>
      </c>
      <c r="B2797" s="9" t="s">
        <v>14</v>
      </c>
      <c r="C2797" s="9">
        <v>168</v>
      </c>
      <c r="D2797" s="9">
        <v>0.72</v>
      </c>
      <c r="E2797" s="9">
        <v>0.70699999999999996</v>
      </c>
      <c r="F2797" s="9">
        <v>0.63200000000000001</v>
      </c>
      <c r="G2797" s="9">
        <v>24897.14</v>
      </c>
      <c r="H2797" s="10">
        <v>10</v>
      </c>
    </row>
    <row r="2798" spans="1:8" x14ac:dyDescent="0.25">
      <c r="A2798" s="11" t="s">
        <v>1076</v>
      </c>
      <c r="B2798" s="12" t="s">
        <v>31</v>
      </c>
      <c r="C2798" s="12">
        <v>587</v>
      </c>
      <c r="D2798" s="12">
        <v>0.61399999999999999</v>
      </c>
      <c r="E2798" s="12">
        <v>0.54700000000000004</v>
      </c>
      <c r="F2798" s="12">
        <v>0.54200000000000004</v>
      </c>
      <c r="G2798" s="12">
        <v>6578.22</v>
      </c>
      <c r="H2798" s="13">
        <v>1</v>
      </c>
    </row>
    <row r="2799" spans="1:8" x14ac:dyDescent="0.25">
      <c r="A2799" s="8" t="s">
        <v>2753</v>
      </c>
      <c r="B2799" s="9" t="s">
        <v>19</v>
      </c>
      <c r="C2799" s="9">
        <v>740</v>
      </c>
      <c r="D2799" s="9">
        <v>0.59899999999999998</v>
      </c>
      <c r="E2799" s="9">
        <v>0.60299999999999998</v>
      </c>
      <c r="F2799" s="9">
        <v>0.443</v>
      </c>
      <c r="G2799" s="9">
        <v>8300.7900000000009</v>
      </c>
      <c r="H2799" s="10">
        <v>25</v>
      </c>
    </row>
    <row r="2800" spans="1:8" x14ac:dyDescent="0.25">
      <c r="A2800" s="11" t="s">
        <v>2754</v>
      </c>
      <c r="B2800" s="12" t="s">
        <v>24</v>
      </c>
      <c r="C2800" s="12">
        <v>737</v>
      </c>
      <c r="D2800" s="12">
        <v>0.55500000000000005</v>
      </c>
      <c r="E2800" s="12">
        <v>0.54800000000000004</v>
      </c>
      <c r="F2800" s="12">
        <v>0.439</v>
      </c>
      <c r="G2800" s="12">
        <v>6850.97</v>
      </c>
      <c r="H2800" s="13">
        <v>51</v>
      </c>
    </row>
    <row r="2801" spans="1:8" x14ac:dyDescent="0.25">
      <c r="A2801" s="8" t="s">
        <v>2755</v>
      </c>
      <c r="B2801" s="9" t="s">
        <v>59</v>
      </c>
      <c r="C2801" s="9">
        <v>169</v>
      </c>
      <c r="D2801" s="9">
        <v>0.78400000000000003</v>
      </c>
      <c r="E2801" s="9">
        <v>0.77800000000000002</v>
      </c>
      <c r="F2801" s="9">
        <v>0.70499999999999996</v>
      </c>
      <c r="G2801" s="9">
        <v>38436.75</v>
      </c>
      <c r="H2801" s="10">
        <v>3</v>
      </c>
    </row>
    <row r="2802" spans="1:8" x14ac:dyDescent="0.25">
      <c r="A2802" s="11" t="s">
        <v>2756</v>
      </c>
      <c r="B2802" s="12" t="s">
        <v>24</v>
      </c>
      <c r="C2802" s="12">
        <v>589</v>
      </c>
      <c r="D2802" s="12">
        <v>0.56999999999999995</v>
      </c>
      <c r="E2802" s="12">
        <v>0.56599999999999995</v>
      </c>
      <c r="F2802" s="12">
        <v>0.42599999999999999</v>
      </c>
      <c r="G2802" s="12">
        <v>8329.1</v>
      </c>
      <c r="H2802" s="13">
        <v>49</v>
      </c>
    </row>
    <row r="2803" spans="1:8" x14ac:dyDescent="0.25">
      <c r="A2803" s="8" t="s">
        <v>2757</v>
      </c>
      <c r="B2803" s="9" t="s">
        <v>7</v>
      </c>
      <c r="C2803" s="9">
        <v>336</v>
      </c>
      <c r="D2803" s="9">
        <v>0.76</v>
      </c>
      <c r="E2803" s="9">
        <v>0.746</v>
      </c>
      <c r="F2803" s="9">
        <v>0.69499999999999995</v>
      </c>
      <c r="G2803" s="9">
        <v>20025.400000000001</v>
      </c>
      <c r="H2803" s="10">
        <v>4</v>
      </c>
    </row>
    <row r="2804" spans="1:8" x14ac:dyDescent="0.25">
      <c r="A2804" s="11" t="s">
        <v>2758</v>
      </c>
      <c r="B2804" s="12" t="s">
        <v>31</v>
      </c>
      <c r="C2804" s="12">
        <v>915</v>
      </c>
      <c r="D2804" s="12">
        <v>0.57799999999999996</v>
      </c>
      <c r="E2804" s="12">
        <v>0.54900000000000004</v>
      </c>
      <c r="F2804" s="12">
        <v>0.48299999999999998</v>
      </c>
      <c r="G2804" s="12">
        <v>6587.35</v>
      </c>
      <c r="H2804" s="13">
        <v>5</v>
      </c>
    </row>
    <row r="2805" spans="1:8" x14ac:dyDescent="0.25">
      <c r="A2805" s="8" t="s">
        <v>2759</v>
      </c>
      <c r="B2805" s="9" t="s">
        <v>22</v>
      </c>
      <c r="C2805" s="9">
        <v>204</v>
      </c>
      <c r="D2805" s="9">
        <v>0.74</v>
      </c>
      <c r="E2805" s="9">
        <v>0.70799999999999996</v>
      </c>
      <c r="F2805" s="9">
        <v>0.69199999999999995</v>
      </c>
      <c r="G2805" s="9">
        <v>37499.9</v>
      </c>
      <c r="H2805" s="10">
        <v>2</v>
      </c>
    </row>
    <row r="2806" spans="1:8" x14ac:dyDescent="0.25">
      <c r="A2806" s="11" t="s">
        <v>2760</v>
      </c>
      <c r="B2806" s="12" t="s">
        <v>31</v>
      </c>
      <c r="C2806" s="12">
        <v>929</v>
      </c>
      <c r="D2806" s="12">
        <v>0.59799999999999998</v>
      </c>
      <c r="E2806" s="12">
        <v>0.54100000000000004</v>
      </c>
      <c r="F2806" s="12">
        <v>0.51100000000000001</v>
      </c>
      <c r="G2806" s="12">
        <v>7205.26</v>
      </c>
      <c r="H2806" s="13">
        <v>2</v>
      </c>
    </row>
    <row r="2807" spans="1:8" x14ac:dyDescent="0.25">
      <c r="A2807" s="8" t="s">
        <v>2761</v>
      </c>
      <c r="B2807" s="9" t="s">
        <v>49</v>
      </c>
      <c r="C2807" s="9">
        <v>491</v>
      </c>
      <c r="D2807" s="9">
        <v>0.56799999999999995</v>
      </c>
      <c r="E2807" s="9">
        <v>0.57499999999999996</v>
      </c>
      <c r="F2807" s="9">
        <v>0.438</v>
      </c>
      <c r="G2807" s="9">
        <v>10251.93</v>
      </c>
      <c r="H2807" s="10">
        <v>4</v>
      </c>
    </row>
    <row r="2808" spans="1:8" x14ac:dyDescent="0.25">
      <c r="A2808" s="11" t="s">
        <v>2762</v>
      </c>
      <c r="B2808" s="12" t="s">
        <v>14</v>
      </c>
      <c r="C2808" s="12">
        <v>33</v>
      </c>
      <c r="D2808" s="12">
        <v>0.73099999999999998</v>
      </c>
      <c r="E2808" s="12">
        <v>0.70299999999999996</v>
      </c>
      <c r="F2808" s="12">
        <v>0.64100000000000001</v>
      </c>
      <c r="G2808" s="12">
        <v>68652.320000000007</v>
      </c>
      <c r="H2808" s="13">
        <v>5</v>
      </c>
    </row>
    <row r="2809" spans="1:8" x14ac:dyDescent="0.25">
      <c r="A2809" s="8" t="s">
        <v>2763</v>
      </c>
      <c r="B2809" s="9" t="s">
        <v>16</v>
      </c>
      <c r="C2809" s="9">
        <v>479</v>
      </c>
      <c r="D2809" s="9">
        <v>0.63500000000000001</v>
      </c>
      <c r="E2809" s="9">
        <v>0.57299999999999995</v>
      </c>
      <c r="F2809" s="9">
        <v>0.54600000000000004</v>
      </c>
      <c r="G2809" s="9">
        <v>13826.9</v>
      </c>
      <c r="H2809" s="10">
        <v>4</v>
      </c>
    </row>
    <row r="2810" spans="1:8" x14ac:dyDescent="0.25">
      <c r="A2810" s="11" t="s">
        <v>2764</v>
      </c>
      <c r="B2810" s="12" t="s">
        <v>31</v>
      </c>
      <c r="C2810" s="12">
        <v>687</v>
      </c>
      <c r="D2810" s="12">
        <v>0.60499999999999998</v>
      </c>
      <c r="E2810" s="12">
        <v>0.55700000000000005</v>
      </c>
      <c r="F2810" s="12">
        <v>0.52100000000000002</v>
      </c>
      <c r="G2810" s="12">
        <v>7164.34</v>
      </c>
      <c r="H2810" s="13">
        <v>14</v>
      </c>
    </row>
    <row r="2811" spans="1:8" x14ac:dyDescent="0.25">
      <c r="A2811" s="8" t="s">
        <v>2765</v>
      </c>
      <c r="B2811" s="9" t="s">
        <v>64</v>
      </c>
      <c r="C2811" s="9">
        <v>421</v>
      </c>
      <c r="D2811" s="9">
        <v>0.68799999999999994</v>
      </c>
      <c r="E2811" s="9">
        <v>0.66900000000000004</v>
      </c>
      <c r="F2811" s="9">
        <v>0.59899999999999998</v>
      </c>
      <c r="G2811" s="9">
        <v>15946.79</v>
      </c>
      <c r="H2811" s="10">
        <v>2</v>
      </c>
    </row>
    <row r="2812" spans="1:8" x14ac:dyDescent="0.25">
      <c r="A2812" s="11" t="s">
        <v>2766</v>
      </c>
      <c r="B2812" s="12" t="s">
        <v>16</v>
      </c>
      <c r="C2812" s="12">
        <v>313</v>
      </c>
      <c r="D2812" s="12">
        <v>0.69</v>
      </c>
      <c r="E2812" s="12">
        <v>0.66300000000000003</v>
      </c>
      <c r="F2812" s="12">
        <v>0.60099999999999998</v>
      </c>
      <c r="G2812" s="12">
        <v>18565.189999999999</v>
      </c>
      <c r="H2812" s="13">
        <v>6</v>
      </c>
    </row>
    <row r="2813" spans="1:8" x14ac:dyDescent="0.25">
      <c r="A2813" s="8" t="s">
        <v>2767</v>
      </c>
      <c r="B2813" s="9" t="s">
        <v>49</v>
      </c>
      <c r="C2813" s="9">
        <v>633</v>
      </c>
      <c r="D2813" s="9">
        <v>0.41799999999999998</v>
      </c>
      <c r="E2813" s="9">
        <v>0.45400000000000001</v>
      </c>
      <c r="F2813" s="9">
        <v>0.20699999999999999</v>
      </c>
      <c r="G2813" s="9">
        <v>6557.97</v>
      </c>
      <c r="H2813" s="10">
        <v>0</v>
      </c>
    </row>
    <row r="2814" spans="1:8" x14ac:dyDescent="0.25">
      <c r="A2814" s="11" t="s">
        <v>2768</v>
      </c>
      <c r="B2814" s="12" t="s">
        <v>82</v>
      </c>
      <c r="C2814" s="12">
        <v>630</v>
      </c>
      <c r="D2814" s="12">
        <v>0.59099999999999997</v>
      </c>
      <c r="E2814" s="12">
        <v>0.59399999999999997</v>
      </c>
      <c r="F2814" s="12">
        <v>0.46100000000000002</v>
      </c>
      <c r="G2814" s="12">
        <v>8711.36</v>
      </c>
      <c r="H2814" s="13">
        <v>12</v>
      </c>
    </row>
    <row r="2815" spans="1:8" x14ac:dyDescent="0.25">
      <c r="A2815" s="8" t="s">
        <v>2769</v>
      </c>
      <c r="B2815" s="9" t="s">
        <v>118</v>
      </c>
      <c r="C2815" s="9">
        <v>933</v>
      </c>
      <c r="D2815" s="9">
        <v>0.63900000000000001</v>
      </c>
      <c r="E2815" s="9">
        <v>0.6</v>
      </c>
      <c r="F2815" s="9">
        <v>0.56899999999999995</v>
      </c>
      <c r="G2815" s="9">
        <v>10237.35</v>
      </c>
      <c r="H2815" s="10">
        <v>12</v>
      </c>
    </row>
    <row r="2816" spans="1:8" x14ac:dyDescent="0.25">
      <c r="A2816" s="11" t="s">
        <v>2770</v>
      </c>
      <c r="B2816" s="12" t="s">
        <v>16</v>
      </c>
      <c r="C2816" s="12">
        <v>381</v>
      </c>
      <c r="D2816" s="12">
        <v>0.63200000000000001</v>
      </c>
      <c r="E2816" s="12">
        <v>0.622</v>
      </c>
      <c r="F2816" s="12">
        <v>0.49299999999999999</v>
      </c>
      <c r="G2816" s="12">
        <v>8922.7999999999993</v>
      </c>
      <c r="H2816" s="13">
        <v>10</v>
      </c>
    </row>
    <row r="2817" spans="1:8" x14ac:dyDescent="0.25">
      <c r="A2817" s="8" t="s">
        <v>2771</v>
      </c>
      <c r="B2817" s="9" t="s">
        <v>87</v>
      </c>
      <c r="C2817" s="9">
        <v>1239</v>
      </c>
      <c r="D2817" s="9">
        <v>0.60599999999999998</v>
      </c>
      <c r="E2817" s="9">
        <v>0.56499999999999995</v>
      </c>
      <c r="F2817" s="9">
        <v>0.53400000000000003</v>
      </c>
      <c r="G2817" s="9">
        <v>8268.2099999999991</v>
      </c>
      <c r="H2817" s="10">
        <v>5</v>
      </c>
    </row>
    <row r="2818" spans="1:8" x14ac:dyDescent="0.25">
      <c r="A2818" s="11" t="s">
        <v>2772</v>
      </c>
      <c r="B2818" s="12" t="s">
        <v>22</v>
      </c>
      <c r="C2818" s="12">
        <v>238</v>
      </c>
      <c r="D2818" s="12">
        <v>0.72</v>
      </c>
      <c r="E2818" s="12">
        <v>0.69499999999999995</v>
      </c>
      <c r="F2818" s="12">
        <v>0.63300000000000001</v>
      </c>
      <c r="G2818" s="12">
        <v>23531.95</v>
      </c>
      <c r="H2818" s="13">
        <v>6</v>
      </c>
    </row>
    <row r="2819" spans="1:8" x14ac:dyDescent="0.25">
      <c r="A2819" s="8" t="s">
        <v>2773</v>
      </c>
      <c r="B2819" s="9" t="s">
        <v>16</v>
      </c>
      <c r="C2819" s="9">
        <v>349</v>
      </c>
      <c r="D2819" s="9">
        <v>0.69</v>
      </c>
      <c r="E2819" s="9">
        <v>0.69699999999999995</v>
      </c>
      <c r="F2819" s="9">
        <v>0.56599999999999995</v>
      </c>
      <c r="G2819" s="9">
        <v>11641.34</v>
      </c>
      <c r="H2819" s="10">
        <v>5</v>
      </c>
    </row>
    <row r="2820" spans="1:8" x14ac:dyDescent="0.25">
      <c r="A2820" s="11" t="s">
        <v>2774</v>
      </c>
      <c r="B2820" s="12" t="s">
        <v>59</v>
      </c>
      <c r="C2820" s="12">
        <v>184</v>
      </c>
      <c r="D2820" s="12">
        <v>0.66700000000000004</v>
      </c>
      <c r="E2820" s="12">
        <v>0.67</v>
      </c>
      <c r="F2820" s="12">
        <v>0.53</v>
      </c>
      <c r="G2820" s="12">
        <v>16139.24</v>
      </c>
      <c r="H2820" s="13">
        <v>13</v>
      </c>
    </row>
    <row r="2821" spans="1:8" x14ac:dyDescent="0.25">
      <c r="A2821" s="8" t="s">
        <v>2775</v>
      </c>
      <c r="B2821" s="9" t="s">
        <v>114</v>
      </c>
      <c r="C2821" s="9">
        <v>471</v>
      </c>
      <c r="D2821" s="9">
        <v>0.57999999999999996</v>
      </c>
      <c r="E2821" s="9">
        <v>0.53300000000000003</v>
      </c>
      <c r="F2821" s="9">
        <v>0.47499999999999998</v>
      </c>
      <c r="G2821" s="9">
        <v>9849.5400000000009</v>
      </c>
      <c r="H2821" s="10">
        <v>18</v>
      </c>
    </row>
    <row r="2822" spans="1:8" x14ac:dyDescent="0.25">
      <c r="A2822" s="11" t="s">
        <v>2776</v>
      </c>
      <c r="B2822" s="12" t="s">
        <v>19</v>
      </c>
      <c r="C2822" s="12">
        <v>650</v>
      </c>
      <c r="D2822" s="12">
        <v>0.51900000000000002</v>
      </c>
      <c r="E2822" s="12">
        <v>0.49399999999999999</v>
      </c>
      <c r="F2822" s="12">
        <v>0.379</v>
      </c>
      <c r="G2822" s="12">
        <v>6445.4</v>
      </c>
      <c r="H2822" s="13">
        <v>0</v>
      </c>
    </row>
    <row r="2823" spans="1:8" x14ac:dyDescent="0.25">
      <c r="A2823" s="8" t="s">
        <v>2777</v>
      </c>
      <c r="B2823" s="9" t="s">
        <v>24</v>
      </c>
      <c r="C2823" s="9">
        <v>994</v>
      </c>
      <c r="D2823" s="9">
        <v>0.57999999999999996</v>
      </c>
      <c r="E2823" s="9">
        <v>0.57099999999999995</v>
      </c>
      <c r="F2823" s="9">
        <v>0.42399999999999999</v>
      </c>
      <c r="G2823" s="9">
        <v>9741.42</v>
      </c>
      <c r="H2823" s="10">
        <v>3</v>
      </c>
    </row>
    <row r="2824" spans="1:8" x14ac:dyDescent="0.25">
      <c r="A2824" s="11" t="s">
        <v>2778</v>
      </c>
      <c r="B2824" s="12" t="s">
        <v>24</v>
      </c>
      <c r="C2824" s="12">
        <v>468</v>
      </c>
      <c r="D2824" s="12">
        <v>0.63900000000000001</v>
      </c>
      <c r="E2824" s="12">
        <v>0.58199999999999996</v>
      </c>
      <c r="F2824" s="12">
        <v>0.58299999999999996</v>
      </c>
      <c r="G2824" s="12">
        <v>11203.09</v>
      </c>
      <c r="H2824" s="13">
        <v>2</v>
      </c>
    </row>
    <row r="2825" spans="1:8" x14ac:dyDescent="0.25">
      <c r="A2825" s="8" t="s">
        <v>2779</v>
      </c>
      <c r="B2825" s="9" t="s">
        <v>29</v>
      </c>
      <c r="C2825" s="9">
        <v>246</v>
      </c>
      <c r="D2825" s="9">
        <v>0.69</v>
      </c>
      <c r="E2825" s="9">
        <v>0.71399999999999997</v>
      </c>
      <c r="F2825" s="9">
        <v>0.56899999999999995</v>
      </c>
      <c r="G2825" s="9">
        <v>43628.99</v>
      </c>
      <c r="H2825" s="10">
        <v>0</v>
      </c>
    </row>
    <row r="2826" spans="1:8" x14ac:dyDescent="0.25">
      <c r="A2826" s="11" t="s">
        <v>2780</v>
      </c>
      <c r="B2826" s="12" t="s">
        <v>14</v>
      </c>
      <c r="C2826" s="12">
        <v>157</v>
      </c>
      <c r="D2826" s="12">
        <v>0.72</v>
      </c>
      <c r="E2826" s="12">
        <v>0.73199999999999998</v>
      </c>
      <c r="F2826" s="12">
        <v>0.59699999999999998</v>
      </c>
      <c r="G2826" s="12">
        <v>24766.38</v>
      </c>
      <c r="H2826" s="13">
        <v>5</v>
      </c>
    </row>
    <row r="2827" spans="1:8" x14ac:dyDescent="0.25">
      <c r="A2827" s="8" t="s">
        <v>2781</v>
      </c>
      <c r="B2827" s="9" t="s">
        <v>14</v>
      </c>
      <c r="C2827" s="9">
        <v>402</v>
      </c>
      <c r="D2827" s="9">
        <v>0.68</v>
      </c>
      <c r="E2827" s="9">
        <v>0.74299999999999999</v>
      </c>
      <c r="F2827" s="9">
        <v>0.51400000000000001</v>
      </c>
      <c r="G2827" s="9">
        <v>21159.75</v>
      </c>
      <c r="H2827" s="10">
        <v>3</v>
      </c>
    </row>
    <row r="2828" spans="1:8" x14ac:dyDescent="0.25">
      <c r="A2828" s="11" t="s">
        <v>2782</v>
      </c>
      <c r="B2828" s="12" t="s">
        <v>19</v>
      </c>
      <c r="C2828" s="12">
        <v>668</v>
      </c>
      <c r="D2828" s="12">
        <v>0.59</v>
      </c>
      <c r="E2828" s="12">
        <v>0.56999999999999995</v>
      </c>
      <c r="F2828" s="12">
        <v>0.48399999999999999</v>
      </c>
      <c r="G2828" s="12">
        <v>9407.32</v>
      </c>
      <c r="H2828" s="13">
        <v>3</v>
      </c>
    </row>
    <row r="2829" spans="1:8" x14ac:dyDescent="0.25">
      <c r="A2829" s="8" t="s">
        <v>2783</v>
      </c>
      <c r="B2829" s="9" t="s">
        <v>16</v>
      </c>
      <c r="C2829" s="9">
        <v>242</v>
      </c>
      <c r="D2829" s="9">
        <v>0.69</v>
      </c>
      <c r="E2829" s="9">
        <v>0.69299999999999995</v>
      </c>
      <c r="F2829" s="9">
        <v>0.57599999999999996</v>
      </c>
      <c r="G2829" s="9">
        <v>18450.82</v>
      </c>
      <c r="H2829" s="10">
        <v>6</v>
      </c>
    </row>
    <row r="2830" spans="1:8" x14ac:dyDescent="0.25">
      <c r="A2830" s="11" t="s">
        <v>2784</v>
      </c>
      <c r="B2830" s="12" t="s">
        <v>64</v>
      </c>
      <c r="C2830" s="12">
        <v>432</v>
      </c>
      <c r="D2830" s="12">
        <v>0.69</v>
      </c>
      <c r="E2830" s="12">
        <v>0.67300000000000004</v>
      </c>
      <c r="F2830" s="12">
        <v>0.61899999999999999</v>
      </c>
      <c r="G2830" s="12">
        <v>10783.05</v>
      </c>
      <c r="H2830" s="13">
        <v>16</v>
      </c>
    </row>
    <row r="2831" spans="1:8" x14ac:dyDescent="0.25">
      <c r="A2831" s="8" t="s">
        <v>2785</v>
      </c>
      <c r="B2831" s="9" t="s">
        <v>49</v>
      </c>
      <c r="C2831" s="9">
        <v>584</v>
      </c>
      <c r="D2831" s="9">
        <v>0.54600000000000004</v>
      </c>
      <c r="E2831" s="9">
        <v>0.52500000000000002</v>
      </c>
      <c r="F2831" s="9">
        <v>0.39800000000000002</v>
      </c>
      <c r="G2831" s="9">
        <v>7390.14</v>
      </c>
      <c r="H2831" s="10">
        <v>0</v>
      </c>
    </row>
    <row r="2832" spans="1:8" x14ac:dyDescent="0.25">
      <c r="A2832" s="11" t="s">
        <v>2786</v>
      </c>
      <c r="B2832" s="12" t="s">
        <v>14</v>
      </c>
      <c r="C2832" s="12">
        <v>134</v>
      </c>
      <c r="D2832" s="12">
        <v>0.66</v>
      </c>
      <c r="E2832" s="12">
        <v>0.67300000000000004</v>
      </c>
      <c r="F2832" s="12">
        <v>0.499</v>
      </c>
      <c r="G2832" s="12">
        <v>14794.44</v>
      </c>
      <c r="H2832" s="13">
        <v>12</v>
      </c>
    </row>
    <row r="2833" spans="1:8" x14ac:dyDescent="0.25">
      <c r="A2833" s="8" t="s">
        <v>2787</v>
      </c>
      <c r="B2833" s="9" t="s">
        <v>16</v>
      </c>
      <c r="C2833" s="9">
        <v>361</v>
      </c>
      <c r="D2833" s="9">
        <v>0.69</v>
      </c>
      <c r="E2833" s="9">
        <v>0.72299999999999998</v>
      </c>
      <c r="F2833" s="9">
        <v>0.51600000000000001</v>
      </c>
      <c r="G2833" s="9">
        <v>16679.919999999998</v>
      </c>
      <c r="H2833" s="10">
        <v>6</v>
      </c>
    </row>
    <row r="2834" spans="1:8" x14ac:dyDescent="0.25">
      <c r="A2834" s="11" t="s">
        <v>1721</v>
      </c>
      <c r="B2834" s="12" t="s">
        <v>82</v>
      </c>
      <c r="C2834" s="12">
        <v>718</v>
      </c>
      <c r="D2834" s="12">
        <v>0.61599999999999999</v>
      </c>
      <c r="E2834" s="12">
        <v>0.59799999999999998</v>
      </c>
      <c r="F2834" s="12">
        <v>0.50600000000000001</v>
      </c>
      <c r="G2834" s="12">
        <v>11294.52</v>
      </c>
      <c r="H2834" s="13">
        <v>4</v>
      </c>
    </row>
    <row r="2835" spans="1:8" x14ac:dyDescent="0.25">
      <c r="A2835" s="8" t="s">
        <v>2788</v>
      </c>
      <c r="B2835" s="9" t="s">
        <v>14</v>
      </c>
      <c r="C2835" s="9">
        <v>112</v>
      </c>
      <c r="D2835" s="9">
        <v>0.72</v>
      </c>
      <c r="E2835" s="9">
        <v>0.70899999999999996</v>
      </c>
      <c r="F2835" s="9">
        <v>0.61099999999999999</v>
      </c>
      <c r="G2835" s="9">
        <v>33168.050000000003</v>
      </c>
      <c r="H2835" s="10">
        <v>0</v>
      </c>
    </row>
    <row r="2836" spans="1:8" x14ac:dyDescent="0.25">
      <c r="A2836" s="11" t="s">
        <v>2789</v>
      </c>
      <c r="B2836" s="12" t="s">
        <v>19</v>
      </c>
      <c r="C2836" s="12">
        <v>946</v>
      </c>
      <c r="D2836" s="12">
        <v>0.6</v>
      </c>
      <c r="E2836" s="12">
        <v>0.58099999999999996</v>
      </c>
      <c r="F2836" s="12">
        <v>0.46</v>
      </c>
      <c r="G2836" s="12">
        <v>7666.85</v>
      </c>
      <c r="H2836" s="13">
        <v>3</v>
      </c>
    </row>
    <row r="2837" spans="1:8" x14ac:dyDescent="0.25">
      <c r="A2837" s="8" t="s">
        <v>2790</v>
      </c>
      <c r="B2837" s="9" t="s">
        <v>7</v>
      </c>
      <c r="C2837" s="9">
        <v>92</v>
      </c>
      <c r="D2837" s="9">
        <v>0.754</v>
      </c>
      <c r="E2837" s="9">
        <v>0.72799999999999998</v>
      </c>
      <c r="F2837" s="9">
        <v>0.7</v>
      </c>
      <c r="G2837" s="9">
        <v>41125.160000000003</v>
      </c>
      <c r="H2837" s="10">
        <v>1</v>
      </c>
    </row>
    <row r="2838" spans="1:8" x14ac:dyDescent="0.25">
      <c r="A2838" s="11" t="s">
        <v>2791</v>
      </c>
      <c r="B2838" s="12" t="s">
        <v>59</v>
      </c>
      <c r="C2838" s="12">
        <v>254</v>
      </c>
      <c r="D2838" s="12">
        <v>0.77</v>
      </c>
      <c r="E2838" s="12">
        <v>0.74299999999999999</v>
      </c>
      <c r="F2838" s="12">
        <v>0.69799999999999995</v>
      </c>
      <c r="G2838" s="12">
        <v>19685.87</v>
      </c>
      <c r="H2838" s="13">
        <v>4</v>
      </c>
    </row>
    <row r="2839" spans="1:8" x14ac:dyDescent="0.25">
      <c r="A2839" s="8" t="s">
        <v>2792</v>
      </c>
      <c r="B2839" s="9" t="s">
        <v>14</v>
      </c>
      <c r="C2839" s="9">
        <v>53</v>
      </c>
      <c r="D2839" s="9">
        <v>0.69799999999999995</v>
      </c>
      <c r="E2839" s="9">
        <v>0.72599999999999998</v>
      </c>
      <c r="F2839" s="9">
        <v>0.55100000000000005</v>
      </c>
      <c r="G2839" s="9">
        <v>25919.9</v>
      </c>
      <c r="H2839" s="10">
        <v>12</v>
      </c>
    </row>
    <row r="2840" spans="1:8" x14ac:dyDescent="0.25">
      <c r="A2840" s="11" t="s">
        <v>2793</v>
      </c>
      <c r="B2840" s="12" t="s">
        <v>64</v>
      </c>
      <c r="C2840" s="12">
        <v>172</v>
      </c>
      <c r="D2840" s="12">
        <v>0.68</v>
      </c>
      <c r="E2840" s="12">
        <v>0.66</v>
      </c>
      <c r="F2840" s="12">
        <v>0.59499999999999997</v>
      </c>
      <c r="G2840" s="12">
        <v>16454.37</v>
      </c>
      <c r="H2840" s="13">
        <v>14</v>
      </c>
    </row>
    <row r="2841" spans="1:8" x14ac:dyDescent="0.25">
      <c r="A2841" s="8" t="s">
        <v>2794</v>
      </c>
      <c r="B2841" s="9" t="s">
        <v>59</v>
      </c>
      <c r="C2841" s="9">
        <v>271</v>
      </c>
      <c r="D2841" s="9">
        <v>0.74</v>
      </c>
      <c r="E2841" s="9">
        <v>0.73699999999999999</v>
      </c>
      <c r="F2841" s="9">
        <v>0.69499999999999995</v>
      </c>
      <c r="G2841" s="9">
        <v>21770.71</v>
      </c>
      <c r="H2841" s="10">
        <v>2</v>
      </c>
    </row>
    <row r="2842" spans="1:8" x14ac:dyDescent="0.25">
      <c r="A2842" s="11" t="s">
        <v>706</v>
      </c>
      <c r="B2842" s="12" t="s">
        <v>19</v>
      </c>
      <c r="C2842" s="12">
        <v>587</v>
      </c>
      <c r="D2842" s="12">
        <v>0.59899999999999998</v>
      </c>
      <c r="E2842" s="12">
        <v>0.55600000000000005</v>
      </c>
      <c r="F2842" s="12">
        <v>0.499</v>
      </c>
      <c r="G2842" s="12">
        <v>7781.86</v>
      </c>
      <c r="H2842" s="13">
        <v>16</v>
      </c>
    </row>
    <row r="2843" spans="1:8" x14ac:dyDescent="0.25">
      <c r="A2843" s="8" t="s">
        <v>2795</v>
      </c>
      <c r="B2843" s="9" t="s">
        <v>22</v>
      </c>
      <c r="C2843" s="9">
        <v>302</v>
      </c>
      <c r="D2843" s="9">
        <v>0.68700000000000006</v>
      </c>
      <c r="E2843" s="9">
        <v>0.67600000000000005</v>
      </c>
      <c r="F2843" s="9">
        <v>0.59599999999999997</v>
      </c>
      <c r="G2843" s="9">
        <v>21173.599999999999</v>
      </c>
      <c r="H2843" s="10">
        <v>8</v>
      </c>
    </row>
    <row r="2844" spans="1:8" x14ac:dyDescent="0.25">
      <c r="A2844" s="11" t="s">
        <v>2796</v>
      </c>
      <c r="B2844" s="12" t="s">
        <v>59</v>
      </c>
      <c r="C2844" s="12">
        <v>364</v>
      </c>
      <c r="D2844" s="12">
        <v>0.7</v>
      </c>
      <c r="E2844" s="12">
        <v>0.72299999999999998</v>
      </c>
      <c r="F2844" s="12">
        <v>0.54200000000000004</v>
      </c>
      <c r="G2844" s="12">
        <v>14005.49</v>
      </c>
      <c r="H2844" s="13">
        <v>5</v>
      </c>
    </row>
    <row r="2845" spans="1:8" x14ac:dyDescent="0.25">
      <c r="A2845" s="8" t="s">
        <v>2797</v>
      </c>
      <c r="B2845" s="9" t="s">
        <v>53</v>
      </c>
      <c r="C2845" s="9">
        <v>406</v>
      </c>
      <c r="D2845" s="9">
        <v>0.58799999999999997</v>
      </c>
      <c r="E2845" s="9">
        <v>0.56599999999999995</v>
      </c>
      <c r="F2845" s="9">
        <v>0.44400000000000001</v>
      </c>
      <c r="G2845" s="9">
        <v>12064.68</v>
      </c>
      <c r="H2845" s="10">
        <v>3</v>
      </c>
    </row>
    <row r="2846" spans="1:8" x14ac:dyDescent="0.25">
      <c r="A2846" s="11" t="s">
        <v>2798</v>
      </c>
      <c r="B2846" s="12" t="s">
        <v>82</v>
      </c>
      <c r="C2846" s="12">
        <v>743</v>
      </c>
      <c r="D2846" s="12">
        <v>0.56399999999999995</v>
      </c>
      <c r="E2846" s="12">
        <v>0.54300000000000004</v>
      </c>
      <c r="F2846" s="12">
        <v>0.437</v>
      </c>
      <c r="G2846" s="12">
        <v>8897.34</v>
      </c>
      <c r="H2846" s="13">
        <v>12</v>
      </c>
    </row>
    <row r="2847" spans="1:8" x14ac:dyDescent="0.25">
      <c r="A2847" s="8" t="s">
        <v>2241</v>
      </c>
      <c r="B2847" s="9" t="s">
        <v>118</v>
      </c>
      <c r="C2847" s="9">
        <v>646</v>
      </c>
      <c r="D2847" s="9">
        <v>0.54500000000000004</v>
      </c>
      <c r="E2847" s="9">
        <v>0.54</v>
      </c>
      <c r="F2847" s="9">
        <v>0.39800000000000002</v>
      </c>
      <c r="G2847" s="9">
        <v>6243.46</v>
      </c>
      <c r="H2847" s="10">
        <v>5</v>
      </c>
    </row>
    <row r="2848" spans="1:8" x14ac:dyDescent="0.25">
      <c r="A2848" s="11" t="s">
        <v>2799</v>
      </c>
      <c r="B2848" s="12" t="s">
        <v>14</v>
      </c>
      <c r="C2848" s="12">
        <v>217</v>
      </c>
      <c r="D2848" s="12">
        <v>0.64400000000000002</v>
      </c>
      <c r="E2848" s="12">
        <v>0.68700000000000006</v>
      </c>
      <c r="F2848" s="12">
        <v>0.47099999999999997</v>
      </c>
      <c r="G2848" s="12">
        <v>21051.3</v>
      </c>
      <c r="H2848" s="13">
        <v>6</v>
      </c>
    </row>
    <row r="2849" spans="1:8" x14ac:dyDescent="0.25">
      <c r="A2849" s="8" t="s">
        <v>2800</v>
      </c>
      <c r="B2849" s="9" t="s">
        <v>19</v>
      </c>
      <c r="C2849" s="9">
        <v>921</v>
      </c>
      <c r="D2849" s="9">
        <v>0.56899999999999995</v>
      </c>
      <c r="E2849" s="9">
        <v>0.54600000000000004</v>
      </c>
      <c r="F2849" s="9">
        <v>0.433</v>
      </c>
      <c r="G2849" s="9">
        <v>6196.51</v>
      </c>
      <c r="H2849" s="10">
        <v>29</v>
      </c>
    </row>
    <row r="2850" spans="1:8" x14ac:dyDescent="0.25">
      <c r="A2850" s="11" t="s">
        <v>2801</v>
      </c>
      <c r="B2850" s="12" t="s">
        <v>82</v>
      </c>
      <c r="C2850" s="12">
        <v>735</v>
      </c>
      <c r="D2850" s="12">
        <v>0.60799999999999998</v>
      </c>
      <c r="E2850" s="12">
        <v>0.59599999999999997</v>
      </c>
      <c r="F2850" s="12">
        <v>0.50600000000000001</v>
      </c>
      <c r="G2850" s="12">
        <v>8756.85</v>
      </c>
      <c r="H2850" s="13">
        <v>5</v>
      </c>
    </row>
    <row r="2851" spans="1:8" x14ac:dyDescent="0.25">
      <c r="A2851" s="8" t="s">
        <v>2802</v>
      </c>
      <c r="B2851" s="9" t="s">
        <v>7</v>
      </c>
      <c r="C2851" s="9">
        <v>582</v>
      </c>
      <c r="D2851" s="9">
        <v>0.73</v>
      </c>
      <c r="E2851" s="9">
        <v>0.71899999999999997</v>
      </c>
      <c r="F2851" s="9">
        <v>0.65800000000000003</v>
      </c>
      <c r="G2851" s="9">
        <v>12835.54</v>
      </c>
      <c r="H2851" s="10">
        <v>13</v>
      </c>
    </row>
    <row r="2852" spans="1:8" x14ac:dyDescent="0.25">
      <c r="A2852" s="11" t="s">
        <v>1248</v>
      </c>
      <c r="B2852" s="12" t="s">
        <v>59</v>
      </c>
      <c r="C2852" s="12">
        <v>116</v>
      </c>
      <c r="D2852" s="12">
        <v>0.71599999999999997</v>
      </c>
      <c r="E2852" s="12">
        <v>0.74</v>
      </c>
      <c r="F2852" s="12">
        <v>0.61799999999999999</v>
      </c>
      <c r="G2852" s="12">
        <v>26825.43</v>
      </c>
      <c r="H2852" s="13">
        <v>4</v>
      </c>
    </row>
    <row r="2853" spans="1:8" x14ac:dyDescent="0.25">
      <c r="A2853" s="8" t="s">
        <v>2803</v>
      </c>
      <c r="B2853" s="9" t="s">
        <v>16</v>
      </c>
      <c r="C2853" s="9">
        <v>406</v>
      </c>
      <c r="D2853" s="9">
        <v>0.66200000000000003</v>
      </c>
      <c r="E2853" s="9">
        <v>0.66</v>
      </c>
      <c r="F2853" s="9">
        <v>0.53300000000000003</v>
      </c>
      <c r="G2853" s="9">
        <v>14683.27</v>
      </c>
      <c r="H2853" s="10">
        <v>8</v>
      </c>
    </row>
    <row r="2854" spans="1:8" x14ac:dyDescent="0.25">
      <c r="A2854" s="11" t="s">
        <v>2804</v>
      </c>
      <c r="B2854" s="12" t="s">
        <v>14</v>
      </c>
      <c r="C2854" s="12">
        <v>211</v>
      </c>
      <c r="D2854" s="12">
        <v>0.68</v>
      </c>
      <c r="E2854" s="12">
        <v>0.70099999999999996</v>
      </c>
      <c r="F2854" s="12">
        <v>0.54100000000000004</v>
      </c>
      <c r="G2854" s="12">
        <v>19168.75</v>
      </c>
      <c r="H2854" s="13">
        <v>3</v>
      </c>
    </row>
    <row r="2855" spans="1:8" x14ac:dyDescent="0.25">
      <c r="A2855" s="8" t="s">
        <v>2805</v>
      </c>
      <c r="B2855" s="9" t="s">
        <v>14</v>
      </c>
      <c r="C2855" s="9">
        <v>51</v>
      </c>
      <c r="D2855" s="9">
        <v>0.69</v>
      </c>
      <c r="E2855" s="9">
        <v>0.73699999999999999</v>
      </c>
      <c r="F2855" s="9">
        <v>0.53400000000000003</v>
      </c>
      <c r="G2855" s="9">
        <v>25805.62</v>
      </c>
      <c r="H2855" s="10">
        <v>7</v>
      </c>
    </row>
    <row r="2856" spans="1:8" x14ac:dyDescent="0.25">
      <c r="A2856" s="11" t="s">
        <v>2806</v>
      </c>
      <c r="B2856" s="12" t="s">
        <v>14</v>
      </c>
      <c r="C2856" s="12">
        <v>160</v>
      </c>
      <c r="D2856" s="12">
        <v>0.63100000000000001</v>
      </c>
      <c r="E2856" s="12">
        <v>0.60599999999999998</v>
      </c>
      <c r="F2856" s="12">
        <v>0.52300000000000002</v>
      </c>
      <c r="G2856" s="12">
        <v>14591.76</v>
      </c>
      <c r="H2856" s="13">
        <v>23</v>
      </c>
    </row>
    <row r="2857" spans="1:8" x14ac:dyDescent="0.25">
      <c r="A2857" s="8" t="s">
        <v>2807</v>
      </c>
      <c r="B2857" s="9" t="s">
        <v>24</v>
      </c>
      <c r="C2857" s="9">
        <v>705</v>
      </c>
      <c r="D2857" s="9">
        <v>0.58399999999999996</v>
      </c>
      <c r="E2857" s="9">
        <v>0.58599999999999997</v>
      </c>
      <c r="F2857" s="9">
        <v>0.435</v>
      </c>
      <c r="G2857" s="9">
        <v>9649.66</v>
      </c>
      <c r="H2857" s="10">
        <v>15</v>
      </c>
    </row>
    <row r="2858" spans="1:8" x14ac:dyDescent="0.25">
      <c r="A2858" s="11" t="s">
        <v>2808</v>
      </c>
      <c r="B2858" s="12" t="s">
        <v>59</v>
      </c>
      <c r="C2858" s="12">
        <v>125</v>
      </c>
      <c r="D2858" s="12">
        <v>0.76500000000000001</v>
      </c>
      <c r="E2858" s="12">
        <v>0.76700000000000002</v>
      </c>
      <c r="F2858" s="12">
        <v>0.68600000000000005</v>
      </c>
      <c r="G2858" s="12">
        <v>33568.58</v>
      </c>
      <c r="H2858" s="13">
        <v>3</v>
      </c>
    </row>
    <row r="2859" spans="1:8" x14ac:dyDescent="0.25">
      <c r="A2859" s="8" t="s">
        <v>2809</v>
      </c>
      <c r="B2859" s="9" t="s">
        <v>16</v>
      </c>
      <c r="C2859" s="9">
        <v>241</v>
      </c>
      <c r="D2859" s="9">
        <v>0.68700000000000006</v>
      </c>
      <c r="E2859" s="9">
        <v>0.67600000000000005</v>
      </c>
      <c r="F2859" s="9">
        <v>0.59399999999999997</v>
      </c>
      <c r="G2859" s="9">
        <v>19245.57</v>
      </c>
      <c r="H2859" s="10">
        <v>5</v>
      </c>
    </row>
    <row r="2860" spans="1:8" x14ac:dyDescent="0.25">
      <c r="A2860" s="11" t="s">
        <v>727</v>
      </c>
      <c r="B2860" s="12" t="s">
        <v>16</v>
      </c>
      <c r="C2860" s="12">
        <v>231</v>
      </c>
      <c r="D2860" s="12">
        <v>0.71799999999999997</v>
      </c>
      <c r="E2860" s="12">
        <v>0.69199999999999995</v>
      </c>
      <c r="F2860" s="12">
        <v>0.63700000000000001</v>
      </c>
      <c r="G2860" s="12">
        <v>20554.12</v>
      </c>
      <c r="H2860" s="13">
        <v>8</v>
      </c>
    </row>
    <row r="2861" spans="1:8" x14ac:dyDescent="0.25">
      <c r="A2861" s="8" t="s">
        <v>2810</v>
      </c>
      <c r="B2861" s="9" t="s">
        <v>82</v>
      </c>
      <c r="C2861" s="9">
        <v>642</v>
      </c>
      <c r="D2861" s="9">
        <v>0.627</v>
      </c>
      <c r="E2861" s="9">
        <v>0.60199999999999998</v>
      </c>
      <c r="F2861" s="9">
        <v>0.53400000000000003</v>
      </c>
      <c r="G2861" s="9">
        <v>9496.57</v>
      </c>
      <c r="H2861" s="10">
        <v>14</v>
      </c>
    </row>
    <row r="2862" spans="1:8" x14ac:dyDescent="0.25">
      <c r="A2862" s="11" t="s">
        <v>2811</v>
      </c>
      <c r="B2862" s="12" t="s">
        <v>22</v>
      </c>
      <c r="C2862" s="12">
        <v>104</v>
      </c>
      <c r="D2862" s="12">
        <v>0.79</v>
      </c>
      <c r="E2862" s="12">
        <v>0.79</v>
      </c>
      <c r="F2862" s="12">
        <v>0.748</v>
      </c>
      <c r="G2862" s="12">
        <v>39847.699999999997</v>
      </c>
      <c r="H2862" s="13">
        <v>4</v>
      </c>
    </row>
    <row r="2863" spans="1:8" x14ac:dyDescent="0.25">
      <c r="A2863" s="8" t="s">
        <v>2812</v>
      </c>
      <c r="B2863" s="9" t="s">
        <v>87</v>
      </c>
      <c r="C2863" s="9">
        <v>987</v>
      </c>
      <c r="D2863" s="9">
        <v>0.54100000000000004</v>
      </c>
      <c r="E2863" s="9">
        <v>0.53500000000000003</v>
      </c>
      <c r="F2863" s="9">
        <v>0.40799999999999997</v>
      </c>
      <c r="G2863" s="9">
        <v>7588.31</v>
      </c>
      <c r="H2863" s="10">
        <v>2</v>
      </c>
    </row>
    <row r="2864" spans="1:8" x14ac:dyDescent="0.25">
      <c r="A2864" s="11" t="s">
        <v>2813</v>
      </c>
      <c r="B2864" s="12" t="s">
        <v>114</v>
      </c>
      <c r="C2864" s="12">
        <v>607</v>
      </c>
      <c r="D2864" s="12">
        <v>0.61699999999999999</v>
      </c>
      <c r="E2864" s="12">
        <v>0.59099999999999997</v>
      </c>
      <c r="F2864" s="12">
        <v>0.52</v>
      </c>
      <c r="G2864" s="12">
        <v>15703.9</v>
      </c>
      <c r="H2864" s="13">
        <v>4</v>
      </c>
    </row>
    <row r="2865" spans="1:8" x14ac:dyDescent="0.25">
      <c r="A2865" s="8" t="s">
        <v>2814</v>
      </c>
      <c r="B2865" s="9" t="s">
        <v>16</v>
      </c>
      <c r="C2865" s="9">
        <v>241</v>
      </c>
      <c r="D2865" s="9">
        <v>0.69799999999999995</v>
      </c>
      <c r="E2865" s="9">
        <v>0.68100000000000005</v>
      </c>
      <c r="F2865" s="9">
        <v>0.58699999999999997</v>
      </c>
      <c r="G2865" s="9">
        <v>21508.74</v>
      </c>
      <c r="H2865" s="10">
        <v>6</v>
      </c>
    </row>
    <row r="2866" spans="1:8" x14ac:dyDescent="0.25">
      <c r="A2866" s="11" t="s">
        <v>2815</v>
      </c>
      <c r="B2866" s="12" t="s">
        <v>14</v>
      </c>
      <c r="C2866" s="12">
        <v>111</v>
      </c>
      <c r="D2866" s="12">
        <v>0.73199999999999998</v>
      </c>
      <c r="E2866" s="12">
        <v>0.73299999999999998</v>
      </c>
      <c r="F2866" s="12">
        <v>0.63600000000000001</v>
      </c>
      <c r="G2866" s="12">
        <v>26465.22</v>
      </c>
      <c r="H2866" s="13">
        <v>2</v>
      </c>
    </row>
    <row r="2867" spans="1:8" x14ac:dyDescent="0.25">
      <c r="A2867" s="8" t="s">
        <v>2816</v>
      </c>
      <c r="B2867" s="9" t="s">
        <v>14</v>
      </c>
      <c r="C2867" s="9">
        <v>95</v>
      </c>
      <c r="D2867" s="9">
        <v>0.7</v>
      </c>
      <c r="E2867" s="9">
        <v>0.71499999999999997</v>
      </c>
      <c r="F2867" s="9">
        <v>0.56100000000000005</v>
      </c>
      <c r="G2867" s="9">
        <v>30116.66</v>
      </c>
      <c r="H2867" s="10">
        <v>4</v>
      </c>
    </row>
    <row r="2868" spans="1:8" x14ac:dyDescent="0.25">
      <c r="A2868" s="11" t="s">
        <v>2817</v>
      </c>
      <c r="B2868" s="12" t="s">
        <v>14</v>
      </c>
      <c r="C2868" s="12">
        <v>60</v>
      </c>
      <c r="D2868" s="12">
        <v>0.77700000000000002</v>
      </c>
      <c r="E2868" s="12">
        <v>0.77400000000000002</v>
      </c>
      <c r="F2868" s="12">
        <v>0.72199999999999998</v>
      </c>
      <c r="G2868" s="12">
        <v>51508.639999999999</v>
      </c>
      <c r="H2868" s="13">
        <v>6</v>
      </c>
    </row>
    <row r="2869" spans="1:8" x14ac:dyDescent="0.25">
      <c r="A2869" s="8" t="s">
        <v>2818</v>
      </c>
      <c r="B2869" s="9" t="s">
        <v>14</v>
      </c>
      <c r="C2869" s="9">
        <v>190</v>
      </c>
      <c r="D2869" s="9">
        <v>0.64300000000000002</v>
      </c>
      <c r="E2869" s="9">
        <v>0.65300000000000002</v>
      </c>
      <c r="F2869" s="9">
        <v>0.51200000000000001</v>
      </c>
      <c r="G2869" s="9">
        <v>24073.53</v>
      </c>
      <c r="H2869" s="10">
        <v>9</v>
      </c>
    </row>
    <row r="2870" spans="1:8" x14ac:dyDescent="0.25">
      <c r="A2870" s="11" t="s">
        <v>2819</v>
      </c>
      <c r="B2870" s="12" t="s">
        <v>14</v>
      </c>
      <c r="C2870" s="12">
        <v>186</v>
      </c>
      <c r="D2870" s="12">
        <v>0.69</v>
      </c>
      <c r="E2870" s="12">
        <v>0.71099999999999997</v>
      </c>
      <c r="F2870" s="12">
        <v>0.57699999999999996</v>
      </c>
      <c r="G2870" s="12">
        <v>27770.6</v>
      </c>
      <c r="H2870" s="13">
        <v>2</v>
      </c>
    </row>
    <row r="2871" spans="1:8" x14ac:dyDescent="0.25">
      <c r="A2871" s="8" t="s">
        <v>2820</v>
      </c>
      <c r="B2871" s="9" t="s">
        <v>82</v>
      </c>
      <c r="C2871" s="9">
        <v>617</v>
      </c>
      <c r="D2871" s="9">
        <v>0.63600000000000001</v>
      </c>
      <c r="E2871" s="9">
        <v>0.61199999999999999</v>
      </c>
      <c r="F2871" s="9">
        <v>0.52800000000000002</v>
      </c>
      <c r="G2871" s="9">
        <v>10232.82</v>
      </c>
      <c r="H2871" s="10">
        <v>7</v>
      </c>
    </row>
    <row r="2872" spans="1:8" x14ac:dyDescent="0.25">
      <c r="A2872" s="11" t="s">
        <v>2821</v>
      </c>
      <c r="B2872" s="12" t="s">
        <v>16</v>
      </c>
      <c r="C2872" s="12">
        <v>440</v>
      </c>
      <c r="D2872" s="12">
        <v>0.68500000000000005</v>
      </c>
      <c r="E2872" s="12">
        <v>0.68899999999999995</v>
      </c>
      <c r="F2872" s="12">
        <v>0.56799999999999995</v>
      </c>
      <c r="G2872" s="12">
        <v>13562.68</v>
      </c>
      <c r="H2872" s="13">
        <v>7</v>
      </c>
    </row>
    <row r="2873" spans="1:8" x14ac:dyDescent="0.25">
      <c r="A2873" s="8" t="s">
        <v>2822</v>
      </c>
      <c r="B2873" s="9" t="s">
        <v>14</v>
      </c>
      <c r="C2873" s="9">
        <v>177</v>
      </c>
      <c r="D2873" s="9">
        <v>0.69099999999999995</v>
      </c>
      <c r="E2873" s="9">
        <v>0.68400000000000005</v>
      </c>
      <c r="F2873" s="9">
        <v>0.59</v>
      </c>
      <c r="G2873" s="9">
        <v>19594.990000000002</v>
      </c>
      <c r="H2873" s="10">
        <v>5</v>
      </c>
    </row>
    <row r="2874" spans="1:8" x14ac:dyDescent="0.25">
      <c r="A2874" s="11" t="s">
        <v>1257</v>
      </c>
      <c r="B2874" s="12" t="s">
        <v>24</v>
      </c>
      <c r="C2874" s="12">
        <v>547</v>
      </c>
      <c r="D2874" s="12">
        <v>0.58299999999999996</v>
      </c>
      <c r="E2874" s="12">
        <v>0.55400000000000005</v>
      </c>
      <c r="F2874" s="12">
        <v>0.46200000000000002</v>
      </c>
      <c r="G2874" s="12">
        <v>7325.37</v>
      </c>
      <c r="H2874" s="13">
        <v>14</v>
      </c>
    </row>
    <row r="2875" spans="1:8" x14ac:dyDescent="0.25">
      <c r="A2875" s="8" t="s">
        <v>2823</v>
      </c>
      <c r="B2875" s="9" t="s">
        <v>31</v>
      </c>
      <c r="C2875" s="9">
        <v>786</v>
      </c>
      <c r="D2875" s="9">
        <v>0.59899999999999998</v>
      </c>
      <c r="E2875" s="9">
        <v>0.55600000000000005</v>
      </c>
      <c r="F2875" s="9">
        <v>0.51</v>
      </c>
      <c r="G2875" s="9">
        <v>6971.19</v>
      </c>
      <c r="H2875" s="10">
        <v>5</v>
      </c>
    </row>
    <row r="2876" spans="1:8" x14ac:dyDescent="0.25">
      <c r="A2876" s="11" t="s">
        <v>2824</v>
      </c>
      <c r="B2876" s="12" t="s">
        <v>14</v>
      </c>
      <c r="C2876" s="12">
        <v>158</v>
      </c>
      <c r="D2876" s="12">
        <v>0.68700000000000006</v>
      </c>
      <c r="E2876" s="12">
        <v>0.67500000000000004</v>
      </c>
      <c r="F2876" s="12">
        <v>0.61</v>
      </c>
      <c r="G2876" s="12">
        <v>26122.39</v>
      </c>
      <c r="H2876" s="13">
        <v>4</v>
      </c>
    </row>
    <row r="2877" spans="1:8" x14ac:dyDescent="0.25">
      <c r="A2877" s="8" t="s">
        <v>2825</v>
      </c>
      <c r="B2877" s="9" t="s">
        <v>49</v>
      </c>
      <c r="C2877" s="9">
        <v>868</v>
      </c>
      <c r="D2877" s="9">
        <v>0.60799999999999998</v>
      </c>
      <c r="E2877" s="9">
        <v>0.57999999999999996</v>
      </c>
      <c r="F2877" s="9">
        <v>0.48799999999999999</v>
      </c>
      <c r="G2877" s="9">
        <v>6832.32</v>
      </c>
      <c r="H2877" s="10">
        <v>19</v>
      </c>
    </row>
    <row r="2878" spans="1:8" x14ac:dyDescent="0.25">
      <c r="A2878" s="11" t="s">
        <v>2826</v>
      </c>
      <c r="B2878" s="12" t="s">
        <v>64</v>
      </c>
      <c r="C2878" s="12">
        <v>201</v>
      </c>
      <c r="D2878" s="12">
        <v>0.622</v>
      </c>
      <c r="E2878" s="12">
        <v>0.60899999999999999</v>
      </c>
      <c r="F2878" s="12">
        <v>0.48099999999999998</v>
      </c>
      <c r="G2878" s="12">
        <v>16506.04</v>
      </c>
      <c r="H2878" s="13">
        <v>4</v>
      </c>
    </row>
    <row r="2879" spans="1:8" x14ac:dyDescent="0.25">
      <c r="A2879" s="8" t="s">
        <v>2827</v>
      </c>
      <c r="B2879" s="9" t="s">
        <v>14</v>
      </c>
      <c r="C2879" s="9">
        <v>276</v>
      </c>
      <c r="D2879" s="9">
        <v>0.72299999999999998</v>
      </c>
      <c r="E2879" s="9">
        <v>0.68700000000000006</v>
      </c>
      <c r="F2879" s="9">
        <v>0.628</v>
      </c>
      <c r="G2879" s="9">
        <v>14349.55</v>
      </c>
      <c r="H2879" s="10">
        <v>18</v>
      </c>
    </row>
    <row r="2880" spans="1:8" x14ac:dyDescent="0.25">
      <c r="A2880" s="11" t="s">
        <v>2828</v>
      </c>
      <c r="B2880" s="12" t="s">
        <v>16</v>
      </c>
      <c r="C2880" s="12">
        <v>445</v>
      </c>
      <c r="D2880" s="12">
        <v>0.68</v>
      </c>
      <c r="E2880" s="12">
        <v>0.65500000000000003</v>
      </c>
      <c r="F2880" s="12">
        <v>0.58799999999999997</v>
      </c>
      <c r="G2880" s="12">
        <v>12976.77</v>
      </c>
      <c r="H2880" s="13">
        <v>5</v>
      </c>
    </row>
    <row r="2881" spans="1:8" x14ac:dyDescent="0.25">
      <c r="A2881" s="8" t="s">
        <v>2829</v>
      </c>
      <c r="B2881" s="9" t="s">
        <v>49</v>
      </c>
      <c r="C2881" s="9">
        <v>600</v>
      </c>
      <c r="D2881" s="9">
        <v>0.58899999999999997</v>
      </c>
      <c r="E2881" s="9">
        <v>0.60099999999999998</v>
      </c>
      <c r="F2881" s="9">
        <v>0.437</v>
      </c>
      <c r="G2881" s="9">
        <v>9373.09</v>
      </c>
      <c r="H2881" s="10">
        <v>13</v>
      </c>
    </row>
    <row r="2882" spans="1:8" x14ac:dyDescent="0.25">
      <c r="A2882" s="11" t="s">
        <v>2830</v>
      </c>
      <c r="B2882" s="12" t="s">
        <v>19</v>
      </c>
      <c r="C2882" s="12">
        <v>853</v>
      </c>
      <c r="D2882" s="12">
        <v>0.53700000000000003</v>
      </c>
      <c r="E2882" s="12">
        <v>0.54900000000000004</v>
      </c>
      <c r="F2882" s="12">
        <v>0.38100000000000001</v>
      </c>
      <c r="G2882" s="12">
        <v>7221.32</v>
      </c>
      <c r="H2882" s="13">
        <v>4</v>
      </c>
    </row>
    <row r="2883" spans="1:8" x14ac:dyDescent="0.25">
      <c r="A2883" s="8" t="s">
        <v>2831</v>
      </c>
      <c r="B2883" s="9" t="s">
        <v>64</v>
      </c>
      <c r="C2883" s="9">
        <v>165</v>
      </c>
      <c r="D2883" s="9">
        <v>0.68</v>
      </c>
      <c r="E2883" s="9">
        <v>0.64700000000000002</v>
      </c>
      <c r="F2883" s="9">
        <v>0.58799999999999997</v>
      </c>
      <c r="G2883" s="9">
        <v>16263.45</v>
      </c>
      <c r="H2883" s="10">
        <v>4</v>
      </c>
    </row>
    <row r="2884" spans="1:8" x14ac:dyDescent="0.25">
      <c r="A2884" s="11" t="s">
        <v>2832</v>
      </c>
      <c r="B2884" s="12" t="s">
        <v>16</v>
      </c>
      <c r="C2884" s="12">
        <v>319</v>
      </c>
      <c r="D2884" s="12">
        <v>0.6</v>
      </c>
      <c r="E2884" s="12">
        <v>0.58499999999999996</v>
      </c>
      <c r="F2884" s="12">
        <v>0.46100000000000002</v>
      </c>
      <c r="G2884" s="12">
        <v>8529.85</v>
      </c>
      <c r="H2884" s="13">
        <v>8</v>
      </c>
    </row>
    <row r="2885" spans="1:8" x14ac:dyDescent="0.25">
      <c r="A2885" s="8" t="s">
        <v>2833</v>
      </c>
      <c r="B2885" s="9" t="s">
        <v>118</v>
      </c>
      <c r="C2885" s="9">
        <v>651</v>
      </c>
      <c r="D2885" s="9">
        <v>0.56499999999999995</v>
      </c>
      <c r="E2885" s="9">
        <v>0.54400000000000004</v>
      </c>
      <c r="F2885" s="9">
        <v>0.45200000000000001</v>
      </c>
      <c r="G2885" s="9">
        <v>7845.94</v>
      </c>
      <c r="H2885" s="10">
        <v>28</v>
      </c>
    </row>
    <row r="2886" spans="1:8" x14ac:dyDescent="0.25">
      <c r="A2886" s="11" t="s">
        <v>2834</v>
      </c>
      <c r="B2886" s="12" t="s">
        <v>24</v>
      </c>
      <c r="C2886" s="12">
        <v>872</v>
      </c>
      <c r="D2886" s="12">
        <v>0.60499999999999998</v>
      </c>
      <c r="E2886" s="12">
        <v>0.60699999999999998</v>
      </c>
      <c r="F2886" s="12">
        <v>0.46600000000000003</v>
      </c>
      <c r="G2886" s="12">
        <v>8039.44</v>
      </c>
      <c r="H2886" s="13">
        <v>12</v>
      </c>
    </row>
    <row r="2887" spans="1:8" x14ac:dyDescent="0.25">
      <c r="A2887" s="8" t="s">
        <v>2835</v>
      </c>
      <c r="B2887" s="9" t="s">
        <v>16</v>
      </c>
      <c r="C2887" s="9">
        <v>242</v>
      </c>
      <c r="D2887" s="9">
        <v>0.67500000000000004</v>
      </c>
      <c r="E2887" s="9">
        <v>0.67700000000000005</v>
      </c>
      <c r="F2887" s="9">
        <v>0.56299999999999994</v>
      </c>
      <c r="G2887" s="9">
        <v>13073.61</v>
      </c>
      <c r="H2887" s="10">
        <v>10</v>
      </c>
    </row>
    <row r="2888" spans="1:8" x14ac:dyDescent="0.25">
      <c r="A2888" s="11" t="s">
        <v>2836</v>
      </c>
      <c r="B2888" s="12" t="s">
        <v>7</v>
      </c>
      <c r="C2888" s="12">
        <v>517</v>
      </c>
      <c r="D2888" s="12">
        <v>0.69299999999999995</v>
      </c>
      <c r="E2888" s="12">
        <v>0.67900000000000005</v>
      </c>
      <c r="F2888" s="12">
        <v>0.57999999999999996</v>
      </c>
      <c r="G2888" s="12">
        <v>17042.14</v>
      </c>
      <c r="H2888" s="13">
        <v>4</v>
      </c>
    </row>
    <row r="2889" spans="1:8" x14ac:dyDescent="0.25">
      <c r="A2889" s="8" t="s">
        <v>2837</v>
      </c>
      <c r="B2889" s="9" t="s">
        <v>16</v>
      </c>
      <c r="C2889" s="9">
        <v>330</v>
      </c>
      <c r="D2889" s="9">
        <v>0.69299999999999995</v>
      </c>
      <c r="E2889" s="9">
        <v>0.68100000000000005</v>
      </c>
      <c r="F2889" s="9">
        <v>0.59199999999999997</v>
      </c>
      <c r="G2889" s="9">
        <v>19102.53</v>
      </c>
      <c r="H2889" s="10">
        <v>11</v>
      </c>
    </row>
    <row r="2890" spans="1:8" x14ac:dyDescent="0.25">
      <c r="A2890" s="11" t="s">
        <v>2838</v>
      </c>
      <c r="B2890" s="12" t="s">
        <v>19</v>
      </c>
      <c r="C2890" s="12">
        <v>847</v>
      </c>
      <c r="D2890" s="12">
        <v>0.58799999999999997</v>
      </c>
      <c r="E2890" s="12">
        <v>0.58499999999999996</v>
      </c>
      <c r="F2890" s="12">
        <v>0.47199999999999998</v>
      </c>
      <c r="G2890" s="12">
        <v>8176.94</v>
      </c>
      <c r="H2890" s="13">
        <v>7</v>
      </c>
    </row>
    <row r="2891" spans="1:8" x14ac:dyDescent="0.25">
      <c r="A2891" s="8" t="s">
        <v>2839</v>
      </c>
      <c r="B2891" s="9" t="s">
        <v>24</v>
      </c>
      <c r="C2891" s="9">
        <v>904</v>
      </c>
      <c r="D2891" s="9">
        <v>0.59</v>
      </c>
      <c r="E2891" s="9">
        <v>0.59699999999999998</v>
      </c>
      <c r="F2891" s="9">
        <v>0.48699999999999999</v>
      </c>
      <c r="G2891" s="9">
        <v>7650.68</v>
      </c>
      <c r="H2891" s="10">
        <v>5</v>
      </c>
    </row>
    <row r="2892" spans="1:8" x14ac:dyDescent="0.25">
      <c r="A2892" s="11" t="s">
        <v>2840</v>
      </c>
      <c r="B2892" s="12" t="s">
        <v>82</v>
      </c>
      <c r="C2892" s="12">
        <v>878</v>
      </c>
      <c r="D2892" s="12">
        <v>0.60699999999999998</v>
      </c>
      <c r="E2892" s="12">
        <v>0.59199999999999997</v>
      </c>
      <c r="F2892" s="12">
        <v>0.47399999999999998</v>
      </c>
      <c r="G2892" s="12">
        <v>7775.67</v>
      </c>
      <c r="H2892" s="13">
        <v>5</v>
      </c>
    </row>
    <row r="2893" spans="1:8" x14ac:dyDescent="0.25">
      <c r="A2893" s="8" t="s">
        <v>2841</v>
      </c>
      <c r="B2893" s="9" t="s">
        <v>14</v>
      </c>
      <c r="C2893" s="9">
        <v>53</v>
      </c>
      <c r="D2893" s="9">
        <v>0.74199999999999999</v>
      </c>
      <c r="E2893" s="9">
        <v>0.72499999999999998</v>
      </c>
      <c r="F2893" s="9">
        <v>0.65</v>
      </c>
      <c r="G2893" s="9">
        <v>44634.7</v>
      </c>
      <c r="H2893" s="10">
        <v>5</v>
      </c>
    </row>
    <row r="2894" spans="1:8" x14ac:dyDescent="0.25">
      <c r="A2894" s="11" t="s">
        <v>2842</v>
      </c>
      <c r="B2894" s="12" t="s">
        <v>7</v>
      </c>
      <c r="C2894" s="12">
        <v>277</v>
      </c>
      <c r="D2894" s="12">
        <v>0.73599999999999999</v>
      </c>
      <c r="E2894" s="12">
        <v>0.71699999999999997</v>
      </c>
      <c r="F2894" s="12">
        <v>0.63700000000000001</v>
      </c>
      <c r="G2894" s="12">
        <v>18088.66</v>
      </c>
      <c r="H2894" s="13">
        <v>4</v>
      </c>
    </row>
    <row r="2895" spans="1:8" x14ac:dyDescent="0.25">
      <c r="A2895" s="8" t="s">
        <v>2843</v>
      </c>
      <c r="B2895" s="9" t="s">
        <v>19</v>
      </c>
      <c r="C2895" s="9">
        <v>477</v>
      </c>
      <c r="D2895" s="9">
        <v>0.58799999999999997</v>
      </c>
      <c r="E2895" s="9">
        <v>0.54200000000000004</v>
      </c>
      <c r="F2895" s="9">
        <v>0.49299999999999999</v>
      </c>
      <c r="G2895" s="9">
        <v>7820</v>
      </c>
      <c r="H2895" s="10">
        <v>22</v>
      </c>
    </row>
    <row r="2896" spans="1:8" x14ac:dyDescent="0.25">
      <c r="A2896" s="11" t="s">
        <v>2844</v>
      </c>
      <c r="B2896" s="12" t="s">
        <v>148</v>
      </c>
      <c r="C2896" s="12">
        <v>131</v>
      </c>
      <c r="D2896" s="12">
        <v>0.63400000000000001</v>
      </c>
      <c r="E2896" s="12">
        <v>0.60599999999999998</v>
      </c>
      <c r="F2896" s="12">
        <v>0.52700000000000002</v>
      </c>
      <c r="G2896" s="12">
        <v>14791.65</v>
      </c>
      <c r="H2896" s="13">
        <v>1</v>
      </c>
    </row>
    <row r="2897" spans="1:8" x14ac:dyDescent="0.25">
      <c r="A2897" s="8" t="s">
        <v>2845</v>
      </c>
      <c r="B2897" s="9" t="s">
        <v>19</v>
      </c>
      <c r="C2897" s="9">
        <v>687</v>
      </c>
      <c r="D2897" s="9">
        <v>0.57299999999999995</v>
      </c>
      <c r="E2897" s="9">
        <v>0.52100000000000002</v>
      </c>
      <c r="F2897" s="9">
        <v>0.50700000000000001</v>
      </c>
      <c r="G2897" s="9">
        <v>6009.56</v>
      </c>
      <c r="H2897" s="10">
        <v>14</v>
      </c>
    </row>
    <row r="2898" spans="1:8" x14ac:dyDescent="0.25">
      <c r="A2898" s="11" t="s">
        <v>2846</v>
      </c>
      <c r="B2898" s="12" t="s">
        <v>114</v>
      </c>
      <c r="C2898" s="12">
        <v>352</v>
      </c>
      <c r="D2898" s="12">
        <v>0.56000000000000005</v>
      </c>
      <c r="E2898" s="12">
        <v>0.55100000000000005</v>
      </c>
      <c r="F2898" s="12">
        <v>0.45500000000000002</v>
      </c>
      <c r="G2898" s="12">
        <v>11304.93</v>
      </c>
      <c r="H2898" s="13">
        <v>4</v>
      </c>
    </row>
    <row r="2899" spans="1:8" x14ac:dyDescent="0.25">
      <c r="A2899" s="8" t="s">
        <v>2847</v>
      </c>
      <c r="B2899" s="9" t="s">
        <v>16</v>
      </c>
      <c r="C2899" s="9">
        <v>282</v>
      </c>
      <c r="D2899" s="9">
        <v>0.7</v>
      </c>
      <c r="E2899" s="9">
        <v>0.69199999999999995</v>
      </c>
      <c r="F2899" s="9">
        <v>0.56799999999999995</v>
      </c>
      <c r="G2899" s="9">
        <v>20699.68</v>
      </c>
      <c r="H2899" s="10">
        <v>4</v>
      </c>
    </row>
    <row r="2900" spans="1:8" x14ac:dyDescent="0.25">
      <c r="A2900" s="11" t="s">
        <v>2848</v>
      </c>
      <c r="B2900" s="12" t="s">
        <v>148</v>
      </c>
      <c r="C2900" s="12">
        <v>159</v>
      </c>
      <c r="D2900" s="12">
        <v>0.67</v>
      </c>
      <c r="E2900" s="12">
        <v>0.65700000000000003</v>
      </c>
      <c r="F2900" s="12">
        <v>0.56399999999999995</v>
      </c>
      <c r="G2900" s="12">
        <v>17842.990000000002</v>
      </c>
      <c r="H2900" s="13">
        <v>1</v>
      </c>
    </row>
    <row r="2901" spans="1:8" x14ac:dyDescent="0.25">
      <c r="A2901" s="8" t="s">
        <v>2849</v>
      </c>
      <c r="B2901" s="9" t="s">
        <v>59</v>
      </c>
      <c r="C2901" s="9">
        <v>75</v>
      </c>
      <c r="D2901" s="9">
        <v>0.73799999999999999</v>
      </c>
      <c r="E2901" s="9">
        <v>0.71399999999999997</v>
      </c>
      <c r="F2901" s="9">
        <v>0.64500000000000002</v>
      </c>
      <c r="G2901" s="9">
        <v>40621.86</v>
      </c>
      <c r="H2901" s="10">
        <v>5</v>
      </c>
    </row>
    <row r="2902" spans="1:8" x14ac:dyDescent="0.25">
      <c r="A2902" s="11" t="s">
        <v>1365</v>
      </c>
      <c r="B2902" s="12" t="s">
        <v>24</v>
      </c>
      <c r="C2902" s="12">
        <v>880</v>
      </c>
      <c r="D2902" s="12">
        <v>0.59</v>
      </c>
      <c r="E2902" s="12">
        <v>0.60599999999999998</v>
      </c>
      <c r="F2902" s="12">
        <v>0.42899999999999999</v>
      </c>
      <c r="G2902" s="12">
        <v>5469.48</v>
      </c>
      <c r="H2902" s="13">
        <v>27</v>
      </c>
    </row>
    <row r="2903" spans="1:8" x14ac:dyDescent="0.25">
      <c r="A2903" s="8" t="s">
        <v>2850</v>
      </c>
      <c r="B2903" s="9" t="s">
        <v>14</v>
      </c>
      <c r="C2903" s="9">
        <v>17</v>
      </c>
      <c r="D2903" s="9">
        <v>0.74</v>
      </c>
      <c r="E2903" s="9">
        <v>0.76300000000000001</v>
      </c>
      <c r="F2903" s="9">
        <v>0.63400000000000001</v>
      </c>
      <c r="G2903" s="9">
        <v>42936.12</v>
      </c>
      <c r="H2903" s="10">
        <v>2</v>
      </c>
    </row>
    <row r="2904" spans="1:8" x14ac:dyDescent="0.25">
      <c r="A2904" s="11" t="s">
        <v>2851</v>
      </c>
      <c r="B2904" s="12" t="s">
        <v>7</v>
      </c>
      <c r="C2904" s="12">
        <v>657</v>
      </c>
      <c r="D2904" s="12">
        <v>0.75700000000000001</v>
      </c>
      <c r="E2904" s="12">
        <v>0.71099999999999997</v>
      </c>
      <c r="F2904" s="12">
        <v>0.74</v>
      </c>
      <c r="G2904" s="12">
        <v>10564.93</v>
      </c>
      <c r="H2904" s="13">
        <v>6</v>
      </c>
    </row>
    <row r="2905" spans="1:8" x14ac:dyDescent="0.25">
      <c r="A2905" s="8" t="s">
        <v>2764</v>
      </c>
      <c r="B2905" s="9" t="s">
        <v>59</v>
      </c>
      <c r="C2905" s="9">
        <v>79</v>
      </c>
      <c r="D2905" s="9">
        <v>0.73299999999999998</v>
      </c>
      <c r="E2905" s="9">
        <v>0.748</v>
      </c>
      <c r="F2905" s="9">
        <v>0.60599999999999998</v>
      </c>
      <c r="G2905" s="9">
        <v>26025.33</v>
      </c>
      <c r="H2905" s="10">
        <v>14</v>
      </c>
    </row>
    <row r="2906" spans="1:8" x14ac:dyDescent="0.25">
      <c r="A2906" s="11" t="s">
        <v>2852</v>
      </c>
      <c r="B2906" s="12" t="s">
        <v>7</v>
      </c>
      <c r="C2906" s="12">
        <v>324</v>
      </c>
      <c r="D2906" s="12">
        <v>0.71299999999999997</v>
      </c>
      <c r="E2906" s="12">
        <v>0.69799999999999995</v>
      </c>
      <c r="F2906" s="12">
        <v>0.623</v>
      </c>
      <c r="G2906" s="12">
        <v>22115.08</v>
      </c>
      <c r="H2906" s="13">
        <v>4</v>
      </c>
    </row>
    <row r="2907" spans="1:8" x14ac:dyDescent="0.25">
      <c r="A2907" s="8" t="s">
        <v>2853</v>
      </c>
      <c r="B2907" s="9" t="s">
        <v>14</v>
      </c>
      <c r="C2907" s="9">
        <v>47</v>
      </c>
      <c r="D2907" s="9">
        <v>0.66500000000000004</v>
      </c>
      <c r="E2907" s="9">
        <v>0.66700000000000004</v>
      </c>
      <c r="F2907" s="9">
        <v>0.53400000000000003</v>
      </c>
      <c r="G2907" s="9">
        <v>52136.19</v>
      </c>
      <c r="H2907" s="10">
        <v>2</v>
      </c>
    </row>
    <row r="2908" spans="1:8" x14ac:dyDescent="0.25">
      <c r="A2908" s="11" t="s">
        <v>2854</v>
      </c>
      <c r="B2908" s="12" t="s">
        <v>14</v>
      </c>
      <c r="C2908" s="12">
        <v>249</v>
      </c>
      <c r="D2908" s="12">
        <v>0.69</v>
      </c>
      <c r="E2908" s="12">
        <v>0.70399999999999996</v>
      </c>
      <c r="F2908" s="12">
        <v>0.55200000000000005</v>
      </c>
      <c r="G2908" s="12">
        <v>16955.88</v>
      </c>
      <c r="H2908" s="13">
        <v>10</v>
      </c>
    </row>
    <row r="2909" spans="1:8" x14ac:dyDescent="0.25">
      <c r="A2909" s="8" t="s">
        <v>2855</v>
      </c>
      <c r="B2909" s="9" t="s">
        <v>31</v>
      </c>
      <c r="C2909" s="9">
        <v>603</v>
      </c>
      <c r="D2909" s="9">
        <v>0.60099999999999998</v>
      </c>
      <c r="E2909" s="9">
        <v>0.56000000000000005</v>
      </c>
      <c r="F2909" s="9">
        <v>0.50900000000000001</v>
      </c>
      <c r="G2909" s="9">
        <v>7764.55</v>
      </c>
      <c r="H2909" s="10">
        <v>7</v>
      </c>
    </row>
    <row r="2910" spans="1:8" x14ac:dyDescent="0.25">
      <c r="A2910" s="11" t="s">
        <v>2856</v>
      </c>
      <c r="B2910" s="12" t="s">
        <v>49</v>
      </c>
      <c r="C2910" s="12">
        <v>690</v>
      </c>
      <c r="D2910" s="12">
        <v>0.54600000000000004</v>
      </c>
      <c r="E2910" s="12">
        <v>0.53</v>
      </c>
      <c r="F2910" s="12">
        <v>0.42399999999999999</v>
      </c>
      <c r="G2910" s="12">
        <v>7574.75</v>
      </c>
      <c r="H2910" s="13">
        <v>1</v>
      </c>
    </row>
    <row r="2911" spans="1:8" x14ac:dyDescent="0.25">
      <c r="A2911" s="8" t="s">
        <v>2857</v>
      </c>
      <c r="B2911" s="9" t="s">
        <v>49</v>
      </c>
      <c r="C2911" s="9">
        <v>385</v>
      </c>
      <c r="D2911" s="9">
        <v>0.627</v>
      </c>
      <c r="E2911" s="9">
        <v>0.57499999999999996</v>
      </c>
      <c r="F2911" s="9">
        <v>0.54600000000000004</v>
      </c>
      <c r="G2911" s="9">
        <v>7291.75</v>
      </c>
      <c r="H2911" s="10">
        <v>18</v>
      </c>
    </row>
    <row r="2912" spans="1:8" x14ac:dyDescent="0.25">
      <c r="A2912" s="11" t="s">
        <v>2858</v>
      </c>
      <c r="B2912" s="12" t="s">
        <v>7</v>
      </c>
      <c r="C2912" s="12">
        <v>366</v>
      </c>
      <c r="D2912" s="12">
        <v>0.71299999999999997</v>
      </c>
      <c r="E2912" s="12">
        <v>0.68799999999999994</v>
      </c>
      <c r="F2912" s="12">
        <v>0.624</v>
      </c>
      <c r="G2912" s="12">
        <v>18630.64</v>
      </c>
      <c r="H2912" s="13">
        <v>5</v>
      </c>
    </row>
    <row r="2913" spans="1:8" x14ac:dyDescent="0.25">
      <c r="A2913" s="8" t="s">
        <v>2859</v>
      </c>
      <c r="B2913" s="9" t="s">
        <v>14</v>
      </c>
      <c r="C2913" s="9">
        <v>101</v>
      </c>
      <c r="D2913" s="9">
        <v>0.75</v>
      </c>
      <c r="E2913" s="9">
        <v>0.748</v>
      </c>
      <c r="F2913" s="9">
        <v>0.66800000000000004</v>
      </c>
      <c r="G2913" s="9">
        <v>31454.63</v>
      </c>
      <c r="H2913" s="10">
        <v>15</v>
      </c>
    </row>
    <row r="2914" spans="1:8" x14ac:dyDescent="0.25">
      <c r="A2914" s="11" t="s">
        <v>2860</v>
      </c>
      <c r="B2914" s="12" t="s">
        <v>14</v>
      </c>
      <c r="C2914" s="12">
        <v>94</v>
      </c>
      <c r="D2914" s="12">
        <v>0.73799999999999999</v>
      </c>
      <c r="E2914" s="12">
        <v>0.69799999999999995</v>
      </c>
      <c r="F2914" s="12">
        <v>0.67700000000000005</v>
      </c>
      <c r="G2914" s="12">
        <v>24136.13</v>
      </c>
      <c r="H2914" s="13">
        <v>10</v>
      </c>
    </row>
    <row r="2915" spans="1:8" x14ac:dyDescent="0.25">
      <c r="A2915" s="8" t="s">
        <v>2861</v>
      </c>
      <c r="B2915" s="9" t="s">
        <v>64</v>
      </c>
      <c r="C2915" s="9">
        <v>438</v>
      </c>
      <c r="D2915" s="9">
        <v>0.65700000000000003</v>
      </c>
      <c r="E2915" s="9">
        <v>0.63600000000000001</v>
      </c>
      <c r="F2915" s="9">
        <v>0.55100000000000005</v>
      </c>
      <c r="G2915" s="9">
        <v>9506.24</v>
      </c>
      <c r="H2915" s="10">
        <v>10</v>
      </c>
    </row>
    <row r="2916" spans="1:8" x14ac:dyDescent="0.25">
      <c r="A2916" s="11" t="s">
        <v>2862</v>
      </c>
      <c r="B2916" s="12" t="s">
        <v>19</v>
      </c>
      <c r="C2916" s="12">
        <v>592</v>
      </c>
      <c r="D2916" s="12">
        <v>0.55600000000000005</v>
      </c>
      <c r="E2916" s="12">
        <v>0.54400000000000004</v>
      </c>
      <c r="F2916" s="12">
        <v>0.42299999999999999</v>
      </c>
      <c r="G2916" s="12">
        <v>6417.15</v>
      </c>
      <c r="H2916" s="13">
        <v>4</v>
      </c>
    </row>
    <row r="2917" spans="1:8" x14ac:dyDescent="0.25">
      <c r="A2917" s="8" t="s">
        <v>2863</v>
      </c>
      <c r="B2917" s="9" t="s">
        <v>82</v>
      </c>
      <c r="C2917" s="9">
        <v>725</v>
      </c>
      <c r="D2917" s="9">
        <v>0.56999999999999995</v>
      </c>
      <c r="E2917" s="9">
        <v>0.55700000000000005</v>
      </c>
      <c r="F2917" s="9">
        <v>0.435</v>
      </c>
      <c r="G2917" s="9">
        <v>8017.63</v>
      </c>
      <c r="H2917" s="10">
        <v>4</v>
      </c>
    </row>
    <row r="2918" spans="1:8" x14ac:dyDescent="0.25">
      <c r="A2918" s="11" t="s">
        <v>2864</v>
      </c>
      <c r="B2918" s="12" t="s">
        <v>24</v>
      </c>
      <c r="C2918" s="12">
        <v>959</v>
      </c>
      <c r="D2918" s="12">
        <v>0.57799999999999996</v>
      </c>
      <c r="E2918" s="12">
        <v>0.56599999999999995</v>
      </c>
      <c r="F2918" s="12">
        <v>0.44900000000000001</v>
      </c>
      <c r="G2918" s="12">
        <v>5785.11</v>
      </c>
      <c r="H2918" s="13">
        <v>4</v>
      </c>
    </row>
    <row r="2919" spans="1:8" x14ac:dyDescent="0.25">
      <c r="A2919" s="8" t="s">
        <v>2865</v>
      </c>
      <c r="B2919" s="9" t="s">
        <v>64</v>
      </c>
      <c r="C2919" s="9">
        <v>371</v>
      </c>
      <c r="D2919" s="9">
        <v>0.65200000000000002</v>
      </c>
      <c r="E2919" s="9">
        <v>0.61899999999999999</v>
      </c>
      <c r="F2919" s="9">
        <v>0.54600000000000004</v>
      </c>
      <c r="G2919" s="9">
        <v>12081.44</v>
      </c>
      <c r="H2919" s="10">
        <v>7</v>
      </c>
    </row>
    <row r="2920" spans="1:8" x14ac:dyDescent="0.25">
      <c r="A2920" s="11" t="s">
        <v>2866</v>
      </c>
      <c r="B2920" s="12" t="s">
        <v>14</v>
      </c>
      <c r="C2920" s="12">
        <v>77</v>
      </c>
      <c r="D2920" s="12">
        <v>0.76200000000000001</v>
      </c>
      <c r="E2920" s="12">
        <v>0.745</v>
      </c>
      <c r="F2920" s="12">
        <v>0.70599999999999996</v>
      </c>
      <c r="G2920" s="12">
        <v>50359.87</v>
      </c>
      <c r="H2920" s="13">
        <v>4</v>
      </c>
    </row>
    <row r="2921" spans="1:8" x14ac:dyDescent="0.25">
      <c r="A2921" s="8" t="s">
        <v>2867</v>
      </c>
      <c r="B2921" s="9" t="s">
        <v>14</v>
      </c>
      <c r="C2921" s="9">
        <v>87</v>
      </c>
      <c r="D2921" s="9">
        <v>0.71599999999999997</v>
      </c>
      <c r="E2921" s="9">
        <v>0.70299999999999996</v>
      </c>
      <c r="F2921" s="9">
        <v>0.61199999999999999</v>
      </c>
      <c r="G2921" s="9">
        <v>44745.53</v>
      </c>
      <c r="H2921" s="10">
        <v>2</v>
      </c>
    </row>
    <row r="2922" spans="1:8" x14ac:dyDescent="0.25">
      <c r="A2922" s="11" t="s">
        <v>2868</v>
      </c>
      <c r="B2922" s="12" t="s">
        <v>72</v>
      </c>
      <c r="C2922" s="12">
        <v>401</v>
      </c>
      <c r="D2922" s="12">
        <v>0.66</v>
      </c>
      <c r="E2922" s="12">
        <v>0.64700000000000002</v>
      </c>
      <c r="F2922" s="12">
        <v>0.58399999999999996</v>
      </c>
      <c r="G2922" s="12">
        <v>11433.58</v>
      </c>
      <c r="H2922" s="13">
        <v>12</v>
      </c>
    </row>
    <row r="2923" spans="1:8" x14ac:dyDescent="0.25">
      <c r="A2923" s="8" t="s">
        <v>2869</v>
      </c>
      <c r="B2923" s="9" t="s">
        <v>210</v>
      </c>
      <c r="C2923" s="9">
        <v>515</v>
      </c>
      <c r="D2923" s="9">
        <v>0.64200000000000002</v>
      </c>
      <c r="E2923" s="9">
        <v>0.63100000000000001</v>
      </c>
      <c r="F2923" s="9">
        <v>0.53200000000000003</v>
      </c>
      <c r="G2923" s="9">
        <v>16519.72</v>
      </c>
      <c r="H2923" s="10">
        <v>13</v>
      </c>
    </row>
    <row r="2924" spans="1:8" x14ac:dyDescent="0.25">
      <c r="A2924" s="11" t="s">
        <v>2870</v>
      </c>
      <c r="B2924" s="12" t="s">
        <v>59</v>
      </c>
      <c r="C2924" s="12">
        <v>168</v>
      </c>
      <c r="D2924" s="12">
        <v>0.73</v>
      </c>
      <c r="E2924" s="12">
        <v>0.72899999999999998</v>
      </c>
      <c r="F2924" s="12">
        <v>0.60199999999999998</v>
      </c>
      <c r="G2924" s="12">
        <v>20151.13</v>
      </c>
      <c r="H2924" s="13">
        <v>7</v>
      </c>
    </row>
    <row r="2925" spans="1:8" x14ac:dyDescent="0.25">
      <c r="A2925" s="8" t="s">
        <v>2871</v>
      </c>
      <c r="B2925" s="9" t="s">
        <v>14</v>
      </c>
      <c r="C2925" s="9">
        <v>189</v>
      </c>
      <c r="D2925" s="9">
        <v>0.7</v>
      </c>
      <c r="E2925" s="9">
        <v>0.70499999999999996</v>
      </c>
      <c r="F2925" s="9">
        <v>0.57399999999999995</v>
      </c>
      <c r="G2925" s="9">
        <v>21321.52</v>
      </c>
      <c r="H2925" s="10">
        <v>6</v>
      </c>
    </row>
    <row r="2926" spans="1:8" x14ac:dyDescent="0.25">
      <c r="A2926" s="11" t="s">
        <v>2872</v>
      </c>
      <c r="B2926" s="12" t="s">
        <v>33</v>
      </c>
      <c r="C2926" s="12">
        <v>230</v>
      </c>
      <c r="D2926" s="12">
        <v>0.67700000000000005</v>
      </c>
      <c r="E2926" s="12">
        <v>0.67</v>
      </c>
      <c r="F2926" s="12">
        <v>0.56799999999999995</v>
      </c>
      <c r="G2926" s="12">
        <v>21765.1</v>
      </c>
      <c r="H2926" s="13">
        <v>2</v>
      </c>
    </row>
    <row r="2927" spans="1:8" x14ac:dyDescent="0.25">
      <c r="A2927" s="8" t="s">
        <v>207</v>
      </c>
      <c r="B2927" s="9" t="s">
        <v>24</v>
      </c>
      <c r="C2927" s="9">
        <v>602</v>
      </c>
      <c r="D2927" s="9">
        <v>0.59599999999999997</v>
      </c>
      <c r="E2927" s="9">
        <v>0.54</v>
      </c>
      <c r="F2927" s="9">
        <v>0.53800000000000003</v>
      </c>
      <c r="G2927" s="9">
        <v>7933.89</v>
      </c>
      <c r="H2927" s="10">
        <v>1</v>
      </c>
    </row>
    <row r="2928" spans="1:8" x14ac:dyDescent="0.25">
      <c r="A2928" s="11" t="s">
        <v>2873</v>
      </c>
      <c r="B2928" s="12" t="s">
        <v>82</v>
      </c>
      <c r="C2928" s="12">
        <v>704</v>
      </c>
      <c r="D2928" s="12">
        <v>0.59</v>
      </c>
      <c r="E2928" s="12">
        <v>0.57799999999999996</v>
      </c>
      <c r="F2928" s="12">
        <v>0.45200000000000001</v>
      </c>
      <c r="G2928" s="12">
        <v>9227.4599999999991</v>
      </c>
      <c r="H2928" s="13">
        <v>7</v>
      </c>
    </row>
    <row r="2929" spans="1:8" x14ac:dyDescent="0.25">
      <c r="A2929" s="8" t="s">
        <v>2874</v>
      </c>
      <c r="B2929" s="9" t="s">
        <v>31</v>
      </c>
      <c r="C2929" s="9">
        <v>614</v>
      </c>
      <c r="D2929" s="9">
        <v>0.60599999999999998</v>
      </c>
      <c r="E2929" s="9">
        <v>0.54</v>
      </c>
      <c r="F2929" s="9">
        <v>0.53</v>
      </c>
      <c r="G2929" s="9">
        <v>7889.12</v>
      </c>
      <c r="H2929" s="10">
        <v>5</v>
      </c>
    </row>
    <row r="2930" spans="1:8" x14ac:dyDescent="0.25">
      <c r="A2930" s="11" t="s">
        <v>2875</v>
      </c>
      <c r="B2930" s="12" t="s">
        <v>82</v>
      </c>
      <c r="C2930" s="12">
        <v>424</v>
      </c>
      <c r="D2930" s="12">
        <v>0.55000000000000004</v>
      </c>
      <c r="E2930" s="12">
        <v>0.54</v>
      </c>
      <c r="F2930" s="12">
        <v>0.41199999999999998</v>
      </c>
      <c r="G2930" s="12">
        <v>8307.35</v>
      </c>
      <c r="H2930" s="13">
        <v>4</v>
      </c>
    </row>
    <row r="2931" spans="1:8" x14ac:dyDescent="0.25">
      <c r="A2931" s="8" t="s">
        <v>2876</v>
      </c>
      <c r="B2931" s="9" t="s">
        <v>19</v>
      </c>
      <c r="C2931" s="9">
        <v>441</v>
      </c>
      <c r="D2931" s="9">
        <v>0.58299999999999996</v>
      </c>
      <c r="E2931" s="9">
        <v>0.54</v>
      </c>
      <c r="F2931" s="9">
        <v>0.505</v>
      </c>
      <c r="G2931" s="9">
        <v>7277.43</v>
      </c>
      <c r="H2931" s="10">
        <v>5</v>
      </c>
    </row>
    <row r="2932" spans="1:8" x14ac:dyDescent="0.25">
      <c r="A2932" s="11" t="s">
        <v>2877</v>
      </c>
      <c r="B2932" s="12" t="s">
        <v>16</v>
      </c>
      <c r="C2932" s="12">
        <v>351</v>
      </c>
      <c r="D2932" s="12">
        <v>0.68</v>
      </c>
      <c r="E2932" s="12">
        <v>0.65</v>
      </c>
      <c r="F2932" s="12">
        <v>0.58399999999999996</v>
      </c>
      <c r="G2932" s="12">
        <v>12164.42</v>
      </c>
      <c r="H2932" s="13">
        <v>10</v>
      </c>
    </row>
    <row r="2933" spans="1:8" x14ac:dyDescent="0.25">
      <c r="A2933" s="8" t="s">
        <v>1057</v>
      </c>
      <c r="B2933" s="9" t="s">
        <v>14</v>
      </c>
      <c r="C2933" s="9">
        <v>91</v>
      </c>
      <c r="D2933" s="9">
        <v>0.72599999999999998</v>
      </c>
      <c r="E2933" s="9">
        <v>0.70299999999999996</v>
      </c>
      <c r="F2933" s="9">
        <v>0.63600000000000001</v>
      </c>
      <c r="G2933" s="9">
        <v>37839.360000000001</v>
      </c>
      <c r="H2933" s="10">
        <v>4</v>
      </c>
    </row>
    <row r="2934" spans="1:8" x14ac:dyDescent="0.25">
      <c r="A2934" s="11" t="s">
        <v>2878</v>
      </c>
      <c r="B2934" s="12" t="s">
        <v>14</v>
      </c>
      <c r="C2934" s="12">
        <v>53</v>
      </c>
      <c r="D2934" s="12">
        <v>0.70599999999999996</v>
      </c>
      <c r="E2934" s="12">
        <v>0.71299999999999997</v>
      </c>
      <c r="F2934" s="12">
        <v>0.55700000000000005</v>
      </c>
      <c r="G2934" s="12">
        <v>41237.08</v>
      </c>
      <c r="H2934" s="13">
        <v>3</v>
      </c>
    </row>
    <row r="2935" spans="1:8" x14ac:dyDescent="0.25">
      <c r="A2935" s="8" t="s">
        <v>128</v>
      </c>
      <c r="B2935" s="9" t="s">
        <v>59</v>
      </c>
      <c r="C2935" s="9">
        <v>239</v>
      </c>
      <c r="D2935" s="9">
        <v>0.71799999999999997</v>
      </c>
      <c r="E2935" s="9">
        <v>0.69199999999999995</v>
      </c>
      <c r="F2935" s="9">
        <v>0.63600000000000001</v>
      </c>
      <c r="G2935" s="9">
        <v>19011.57</v>
      </c>
      <c r="H2935" s="10">
        <v>3</v>
      </c>
    </row>
    <row r="2936" spans="1:8" x14ac:dyDescent="0.25">
      <c r="A2936" s="11" t="s">
        <v>2879</v>
      </c>
      <c r="B2936" s="12" t="s">
        <v>19</v>
      </c>
      <c r="C2936" s="12">
        <v>690</v>
      </c>
      <c r="D2936" s="12">
        <v>0.59799999999999998</v>
      </c>
      <c r="E2936" s="12">
        <v>0.55900000000000005</v>
      </c>
      <c r="F2936" s="12">
        <v>0.48199999999999998</v>
      </c>
      <c r="G2936" s="12">
        <v>6110.14</v>
      </c>
      <c r="H2936" s="13">
        <v>26</v>
      </c>
    </row>
    <row r="2937" spans="1:8" x14ac:dyDescent="0.25">
      <c r="A2937" s="8" t="s">
        <v>2880</v>
      </c>
      <c r="B2937" s="9" t="s">
        <v>118</v>
      </c>
      <c r="C2937" s="9">
        <v>985</v>
      </c>
      <c r="D2937" s="9">
        <v>0.59099999999999997</v>
      </c>
      <c r="E2937" s="9">
        <v>0.58199999999999996</v>
      </c>
      <c r="F2937" s="9">
        <v>0.498</v>
      </c>
      <c r="G2937" s="9">
        <v>7897.35</v>
      </c>
      <c r="H2937" s="10">
        <v>22</v>
      </c>
    </row>
    <row r="2938" spans="1:8" x14ac:dyDescent="0.25">
      <c r="A2938" s="11" t="s">
        <v>2881</v>
      </c>
      <c r="B2938" s="12" t="s">
        <v>87</v>
      </c>
      <c r="C2938" s="12">
        <v>541</v>
      </c>
      <c r="D2938" s="12">
        <v>0.57999999999999996</v>
      </c>
      <c r="E2938" s="12">
        <v>0.54300000000000004</v>
      </c>
      <c r="F2938" s="12">
        <v>0.48099999999999998</v>
      </c>
      <c r="G2938" s="12">
        <v>8037.47</v>
      </c>
      <c r="H2938" s="13">
        <v>2</v>
      </c>
    </row>
    <row r="2939" spans="1:8" x14ac:dyDescent="0.25">
      <c r="A2939" s="8" t="s">
        <v>2882</v>
      </c>
      <c r="B2939" s="9" t="s">
        <v>59</v>
      </c>
      <c r="C2939" s="9">
        <v>245</v>
      </c>
      <c r="D2939" s="9">
        <v>0.68799999999999994</v>
      </c>
      <c r="E2939" s="9">
        <v>0.66700000000000004</v>
      </c>
      <c r="F2939" s="9">
        <v>0.59199999999999997</v>
      </c>
      <c r="G2939" s="9">
        <v>18048.22</v>
      </c>
      <c r="H2939" s="10">
        <v>9</v>
      </c>
    </row>
    <row r="2940" spans="1:8" x14ac:dyDescent="0.25">
      <c r="A2940" s="11" t="s">
        <v>2883</v>
      </c>
      <c r="B2940" s="12" t="s">
        <v>87</v>
      </c>
      <c r="C2940" s="12">
        <v>1410</v>
      </c>
      <c r="D2940" s="12">
        <v>0.53700000000000003</v>
      </c>
      <c r="E2940" s="12">
        <v>0.498</v>
      </c>
      <c r="F2940" s="12">
        <v>0.42699999999999999</v>
      </c>
      <c r="G2940" s="12">
        <v>4848.7299999999996</v>
      </c>
      <c r="H2940" s="13">
        <v>2</v>
      </c>
    </row>
    <row r="2941" spans="1:8" x14ac:dyDescent="0.25">
      <c r="A2941" s="8" t="s">
        <v>2337</v>
      </c>
      <c r="B2941" s="9" t="s">
        <v>59</v>
      </c>
      <c r="C2941" s="9">
        <v>123</v>
      </c>
      <c r="D2941" s="9">
        <v>0.7</v>
      </c>
      <c r="E2941" s="9">
        <v>0.70299999999999996</v>
      </c>
      <c r="F2941" s="9">
        <v>0.60799999999999998</v>
      </c>
      <c r="G2941" s="9">
        <v>23428.62</v>
      </c>
      <c r="H2941" s="10">
        <v>16</v>
      </c>
    </row>
    <row r="2942" spans="1:8" x14ac:dyDescent="0.25">
      <c r="A2942" s="11" t="s">
        <v>2884</v>
      </c>
      <c r="B2942" s="12" t="s">
        <v>7</v>
      </c>
      <c r="C2942" s="12">
        <v>208</v>
      </c>
      <c r="D2942" s="12">
        <v>0.70599999999999996</v>
      </c>
      <c r="E2942" s="12">
        <v>0.67</v>
      </c>
      <c r="F2942" s="12">
        <v>0.63800000000000001</v>
      </c>
      <c r="G2942" s="12">
        <v>28307.64</v>
      </c>
      <c r="H2942" s="13">
        <v>1</v>
      </c>
    </row>
    <row r="2943" spans="1:8" x14ac:dyDescent="0.25">
      <c r="A2943" s="8" t="s">
        <v>2885</v>
      </c>
      <c r="B2943" s="9" t="s">
        <v>49</v>
      </c>
      <c r="C2943" s="9"/>
      <c r="D2943" s="9"/>
      <c r="E2943" s="9"/>
      <c r="F2943" s="9"/>
      <c r="G2943" s="9">
        <v>8831.56</v>
      </c>
      <c r="H2943" s="10">
        <v>41</v>
      </c>
    </row>
    <row r="2944" spans="1:8" x14ac:dyDescent="0.25">
      <c r="A2944" s="11" t="s">
        <v>2886</v>
      </c>
      <c r="B2944" s="12" t="s">
        <v>24</v>
      </c>
      <c r="C2944" s="12">
        <v>623</v>
      </c>
      <c r="D2944" s="12">
        <v>0.58499999999999996</v>
      </c>
      <c r="E2944" s="12">
        <v>0.54900000000000004</v>
      </c>
      <c r="F2944" s="12">
        <v>0.47099999999999997</v>
      </c>
      <c r="G2944" s="12">
        <v>6418</v>
      </c>
      <c r="H2944" s="13">
        <v>28</v>
      </c>
    </row>
    <row r="2945" spans="1:8" x14ac:dyDescent="0.25">
      <c r="A2945" s="8" t="s">
        <v>2887</v>
      </c>
      <c r="B2945" s="9" t="s">
        <v>16</v>
      </c>
      <c r="C2945" s="9">
        <v>325</v>
      </c>
      <c r="D2945" s="9">
        <v>0.67500000000000004</v>
      </c>
      <c r="E2945" s="9">
        <v>0.63800000000000001</v>
      </c>
      <c r="F2945" s="9">
        <v>0.57999999999999996</v>
      </c>
      <c r="G2945" s="9">
        <v>12643.03</v>
      </c>
      <c r="H2945" s="10">
        <v>8</v>
      </c>
    </row>
    <row r="2946" spans="1:8" x14ac:dyDescent="0.25">
      <c r="A2946" s="11" t="s">
        <v>2888</v>
      </c>
      <c r="B2946" s="12" t="s">
        <v>16</v>
      </c>
      <c r="C2946" s="12">
        <v>551</v>
      </c>
      <c r="D2946" s="12">
        <v>0.624</v>
      </c>
      <c r="E2946" s="12">
        <v>0.58399999999999996</v>
      </c>
      <c r="F2946" s="12">
        <v>0.51500000000000001</v>
      </c>
      <c r="G2946" s="12">
        <v>8212.58</v>
      </c>
      <c r="H2946" s="13">
        <v>12</v>
      </c>
    </row>
    <row r="2947" spans="1:8" x14ac:dyDescent="0.25">
      <c r="A2947" s="8" t="s">
        <v>2889</v>
      </c>
      <c r="B2947" s="9" t="s">
        <v>72</v>
      </c>
      <c r="C2947" s="9">
        <v>375</v>
      </c>
      <c r="D2947" s="9">
        <v>0.60299999999999998</v>
      </c>
      <c r="E2947" s="9">
        <v>0.56799999999999995</v>
      </c>
      <c r="F2947" s="9">
        <v>0.51800000000000002</v>
      </c>
      <c r="G2947" s="9">
        <v>8878.36</v>
      </c>
      <c r="H2947" s="10">
        <v>6</v>
      </c>
    </row>
    <row r="2948" spans="1:8" x14ac:dyDescent="0.25">
      <c r="A2948" s="11" t="s">
        <v>1507</v>
      </c>
      <c r="B2948" s="12" t="s">
        <v>14</v>
      </c>
      <c r="C2948" s="12">
        <v>128</v>
      </c>
      <c r="D2948" s="12">
        <v>0.73799999999999999</v>
      </c>
      <c r="E2948" s="12">
        <v>0.73199999999999998</v>
      </c>
      <c r="F2948" s="12">
        <v>0.65700000000000003</v>
      </c>
      <c r="G2948" s="12">
        <v>27064.84</v>
      </c>
      <c r="H2948" s="13">
        <v>5</v>
      </c>
    </row>
    <row r="2949" spans="1:8" x14ac:dyDescent="0.25">
      <c r="A2949" s="8" t="s">
        <v>2890</v>
      </c>
      <c r="B2949" s="9" t="s">
        <v>14</v>
      </c>
      <c r="C2949" s="9">
        <v>164</v>
      </c>
      <c r="D2949" s="9">
        <v>0.64500000000000002</v>
      </c>
      <c r="E2949" s="9">
        <v>0.65800000000000003</v>
      </c>
      <c r="F2949" s="9">
        <v>0.52300000000000002</v>
      </c>
      <c r="G2949" s="9">
        <v>23697.74</v>
      </c>
      <c r="H2949" s="10">
        <v>0</v>
      </c>
    </row>
    <row r="2950" spans="1:8" x14ac:dyDescent="0.25">
      <c r="A2950" s="11" t="s">
        <v>482</v>
      </c>
      <c r="B2950" s="12" t="s">
        <v>31</v>
      </c>
      <c r="C2950" s="12">
        <v>709</v>
      </c>
      <c r="D2950" s="12">
        <v>0.58799999999999997</v>
      </c>
      <c r="E2950" s="12">
        <v>0.52400000000000002</v>
      </c>
      <c r="F2950" s="12">
        <v>0.51100000000000001</v>
      </c>
      <c r="G2950" s="12">
        <v>6113.39</v>
      </c>
      <c r="H2950" s="13">
        <v>5</v>
      </c>
    </row>
    <row r="2951" spans="1:8" x14ac:dyDescent="0.25">
      <c r="A2951" s="8" t="s">
        <v>2891</v>
      </c>
      <c r="B2951" s="9" t="s">
        <v>7</v>
      </c>
      <c r="C2951" s="9">
        <v>194</v>
      </c>
      <c r="D2951" s="9">
        <v>0.67400000000000004</v>
      </c>
      <c r="E2951" s="9">
        <v>0.66400000000000003</v>
      </c>
      <c r="F2951" s="9">
        <v>0.54300000000000004</v>
      </c>
      <c r="G2951" s="9">
        <v>16389.78</v>
      </c>
      <c r="H2951" s="10">
        <v>3</v>
      </c>
    </row>
    <row r="2952" spans="1:8" x14ac:dyDescent="0.25">
      <c r="A2952" s="11" t="s">
        <v>2892</v>
      </c>
      <c r="B2952" s="12" t="s">
        <v>64</v>
      </c>
      <c r="C2952" s="12">
        <v>417</v>
      </c>
      <c r="D2952" s="12">
        <v>0.69799999999999995</v>
      </c>
      <c r="E2952" s="12">
        <v>0.68500000000000005</v>
      </c>
      <c r="F2952" s="12">
        <v>0.58899999999999997</v>
      </c>
      <c r="G2952" s="12">
        <v>11263.91</v>
      </c>
      <c r="H2952" s="13">
        <v>5</v>
      </c>
    </row>
    <row r="2953" spans="1:8" x14ac:dyDescent="0.25">
      <c r="A2953" s="8" t="s">
        <v>1305</v>
      </c>
      <c r="B2953" s="9" t="s">
        <v>16</v>
      </c>
      <c r="C2953" s="9">
        <v>447</v>
      </c>
      <c r="D2953" s="9">
        <v>0.57999999999999996</v>
      </c>
      <c r="E2953" s="9">
        <v>0.59399999999999997</v>
      </c>
      <c r="F2953" s="9">
        <v>0.40300000000000002</v>
      </c>
      <c r="G2953" s="9">
        <v>9243.16</v>
      </c>
      <c r="H2953" s="10">
        <v>9</v>
      </c>
    </row>
    <row r="2954" spans="1:8" x14ac:dyDescent="0.25">
      <c r="A2954" s="11" t="s">
        <v>2893</v>
      </c>
      <c r="B2954" s="12" t="s">
        <v>64</v>
      </c>
      <c r="C2954" s="12">
        <v>434</v>
      </c>
      <c r="D2954" s="12">
        <v>0.73</v>
      </c>
      <c r="E2954" s="12">
        <v>0.68899999999999995</v>
      </c>
      <c r="F2954" s="12">
        <v>0.67300000000000004</v>
      </c>
      <c r="G2954" s="12">
        <v>13116.9</v>
      </c>
      <c r="H2954" s="13">
        <v>5</v>
      </c>
    </row>
    <row r="2955" spans="1:8" x14ac:dyDescent="0.25">
      <c r="A2955" s="8" t="s">
        <v>2894</v>
      </c>
      <c r="B2955" s="9" t="s">
        <v>148</v>
      </c>
      <c r="C2955" s="9">
        <v>144</v>
      </c>
      <c r="D2955" s="9">
        <v>0.65</v>
      </c>
      <c r="E2955" s="9">
        <v>0.66400000000000003</v>
      </c>
      <c r="F2955" s="9">
        <v>0.50600000000000001</v>
      </c>
      <c r="G2955" s="9">
        <v>20886.57</v>
      </c>
      <c r="H2955" s="10">
        <v>2</v>
      </c>
    </row>
    <row r="2956" spans="1:8" x14ac:dyDescent="0.25">
      <c r="A2956" s="11" t="s">
        <v>2895</v>
      </c>
      <c r="B2956" s="12" t="s">
        <v>64</v>
      </c>
      <c r="C2956" s="12">
        <v>138</v>
      </c>
      <c r="D2956" s="12">
        <v>0.66</v>
      </c>
      <c r="E2956" s="12">
        <v>0.63300000000000001</v>
      </c>
      <c r="F2956" s="12">
        <v>0.55000000000000004</v>
      </c>
      <c r="G2956" s="12">
        <v>11655.36</v>
      </c>
      <c r="H2956" s="13">
        <v>12</v>
      </c>
    </row>
    <row r="2957" spans="1:8" x14ac:dyDescent="0.25">
      <c r="A2957" s="8" t="s">
        <v>2896</v>
      </c>
      <c r="B2957" s="9" t="s">
        <v>14</v>
      </c>
      <c r="C2957" s="9">
        <v>149</v>
      </c>
      <c r="D2957" s="9">
        <v>0.73499999999999999</v>
      </c>
      <c r="E2957" s="9">
        <v>0.72299999999999998</v>
      </c>
      <c r="F2957" s="9">
        <v>0.64700000000000002</v>
      </c>
      <c r="G2957" s="9">
        <v>26218.03</v>
      </c>
      <c r="H2957" s="10">
        <v>4</v>
      </c>
    </row>
    <row r="2958" spans="1:8" x14ac:dyDescent="0.25">
      <c r="A2958" s="11" t="s">
        <v>2897</v>
      </c>
      <c r="B2958" s="12" t="s">
        <v>24</v>
      </c>
      <c r="C2958" s="12">
        <v>490</v>
      </c>
      <c r="D2958" s="12">
        <v>0.53500000000000003</v>
      </c>
      <c r="E2958" s="12">
        <v>0.54500000000000004</v>
      </c>
      <c r="F2958" s="12">
        <v>0.39200000000000002</v>
      </c>
      <c r="G2958" s="12">
        <v>7835.18</v>
      </c>
      <c r="H2958" s="13">
        <v>2</v>
      </c>
    </row>
    <row r="2959" spans="1:8" x14ac:dyDescent="0.25">
      <c r="A2959" s="8" t="s">
        <v>2898</v>
      </c>
      <c r="B2959" s="9" t="s">
        <v>16</v>
      </c>
      <c r="C2959" s="9">
        <v>960</v>
      </c>
      <c r="D2959" s="9">
        <v>0.66500000000000004</v>
      </c>
      <c r="E2959" s="9">
        <v>0.63</v>
      </c>
      <c r="F2959" s="9">
        <v>0.56200000000000006</v>
      </c>
      <c r="G2959" s="9">
        <v>7286.68</v>
      </c>
      <c r="H2959" s="10">
        <v>8</v>
      </c>
    </row>
    <row r="2960" spans="1:8" x14ac:dyDescent="0.25">
      <c r="A2960" s="11" t="s">
        <v>2899</v>
      </c>
      <c r="B2960" s="12" t="s">
        <v>16</v>
      </c>
      <c r="C2960" s="12">
        <v>284</v>
      </c>
      <c r="D2960" s="12">
        <v>0.66</v>
      </c>
      <c r="E2960" s="12">
        <v>0.64500000000000002</v>
      </c>
      <c r="F2960" s="12">
        <v>0.54600000000000004</v>
      </c>
      <c r="G2960" s="12">
        <v>12288.15</v>
      </c>
      <c r="H2960" s="13">
        <v>13</v>
      </c>
    </row>
    <row r="2961" spans="1:8" x14ac:dyDescent="0.25">
      <c r="A2961" s="8" t="s">
        <v>2900</v>
      </c>
      <c r="B2961" s="9" t="s">
        <v>14</v>
      </c>
      <c r="C2961" s="9">
        <v>96</v>
      </c>
      <c r="D2961" s="9">
        <v>0.72499999999999998</v>
      </c>
      <c r="E2961" s="9">
        <v>0.74399999999999999</v>
      </c>
      <c r="F2961" s="9">
        <v>0.61299999999999999</v>
      </c>
      <c r="G2961" s="9">
        <v>26637.08</v>
      </c>
      <c r="H2961" s="10">
        <v>11</v>
      </c>
    </row>
    <row r="2962" spans="1:8" x14ac:dyDescent="0.25">
      <c r="A2962" s="11" t="s">
        <v>2901</v>
      </c>
      <c r="B2962" s="12" t="s">
        <v>87</v>
      </c>
      <c r="C2962" s="12">
        <v>763</v>
      </c>
      <c r="D2962" s="12">
        <v>0.58599999999999997</v>
      </c>
      <c r="E2962" s="12">
        <v>0.56100000000000005</v>
      </c>
      <c r="F2962" s="12">
        <v>0.503</v>
      </c>
      <c r="G2962" s="12">
        <v>7828.26</v>
      </c>
      <c r="H2962" s="13">
        <v>38</v>
      </c>
    </row>
    <row r="2963" spans="1:8" x14ac:dyDescent="0.25">
      <c r="A2963" s="8" t="s">
        <v>2902</v>
      </c>
      <c r="B2963" s="9" t="s">
        <v>7</v>
      </c>
      <c r="C2963" s="9">
        <v>113</v>
      </c>
      <c r="D2963" s="9">
        <v>0.79</v>
      </c>
      <c r="E2963" s="9">
        <v>0.83</v>
      </c>
      <c r="F2963" s="9">
        <v>0.67900000000000005</v>
      </c>
      <c r="G2963" s="9">
        <v>30071.5</v>
      </c>
      <c r="H2963" s="10">
        <v>1</v>
      </c>
    </row>
    <row r="2964" spans="1:8" x14ac:dyDescent="0.25">
      <c r="A2964" s="11" t="s">
        <v>2903</v>
      </c>
      <c r="B2964" s="12" t="s">
        <v>14</v>
      </c>
      <c r="C2964" s="12">
        <v>99</v>
      </c>
      <c r="D2964" s="12">
        <v>0.72</v>
      </c>
      <c r="E2964" s="12">
        <v>0.72399999999999998</v>
      </c>
      <c r="F2964" s="12">
        <v>0.6</v>
      </c>
      <c r="G2964" s="12">
        <v>26216.48</v>
      </c>
      <c r="H2964" s="13">
        <v>7</v>
      </c>
    </row>
    <row r="2965" spans="1:8" x14ac:dyDescent="0.25">
      <c r="A2965" s="8" t="s">
        <v>2904</v>
      </c>
      <c r="B2965" s="9" t="s">
        <v>114</v>
      </c>
      <c r="C2965" s="9">
        <v>214</v>
      </c>
      <c r="D2965" s="9">
        <v>0.57999999999999996</v>
      </c>
      <c r="E2965" s="9">
        <v>0.57699999999999996</v>
      </c>
      <c r="F2965" s="9">
        <v>0.43</v>
      </c>
      <c r="G2965" s="9">
        <v>14789.79</v>
      </c>
      <c r="H2965" s="10">
        <v>5</v>
      </c>
    </row>
    <row r="2966" spans="1:8" x14ac:dyDescent="0.25">
      <c r="A2966" s="11" t="s">
        <v>2905</v>
      </c>
      <c r="B2966" s="12" t="s">
        <v>59</v>
      </c>
      <c r="C2966" s="12">
        <v>140</v>
      </c>
      <c r="D2966" s="12">
        <v>0.71299999999999997</v>
      </c>
      <c r="E2966" s="12">
        <v>0.71599999999999997</v>
      </c>
      <c r="F2966" s="12">
        <v>0.60199999999999998</v>
      </c>
      <c r="G2966" s="12">
        <v>21494.9</v>
      </c>
      <c r="H2966" s="13">
        <v>3</v>
      </c>
    </row>
    <row r="2967" spans="1:8" x14ac:dyDescent="0.25">
      <c r="A2967" s="8" t="s">
        <v>2906</v>
      </c>
      <c r="B2967" s="9" t="s">
        <v>31</v>
      </c>
      <c r="C2967" s="9">
        <v>496</v>
      </c>
      <c r="D2967" s="9">
        <v>0.63300000000000001</v>
      </c>
      <c r="E2967" s="9">
        <v>0.54100000000000004</v>
      </c>
      <c r="F2967" s="9">
        <v>0.60499999999999998</v>
      </c>
      <c r="G2967" s="9">
        <v>6929.95</v>
      </c>
      <c r="H2967" s="10">
        <v>24</v>
      </c>
    </row>
    <row r="2968" spans="1:8" x14ac:dyDescent="0.25">
      <c r="A2968" s="11" t="s">
        <v>2907</v>
      </c>
      <c r="B2968" s="12" t="s">
        <v>7</v>
      </c>
      <c r="C2968" s="12">
        <v>543</v>
      </c>
      <c r="D2968" s="12">
        <v>0.69499999999999995</v>
      </c>
      <c r="E2968" s="12">
        <v>0.68600000000000005</v>
      </c>
      <c r="F2968" s="12">
        <v>0.59399999999999997</v>
      </c>
      <c r="G2968" s="12">
        <v>11717.73</v>
      </c>
      <c r="H2968" s="13">
        <v>3</v>
      </c>
    </row>
    <row r="2969" spans="1:8" x14ac:dyDescent="0.25">
      <c r="A2969" s="8" t="s">
        <v>2908</v>
      </c>
      <c r="B2969" s="9" t="s">
        <v>94</v>
      </c>
      <c r="C2969" s="9">
        <v>630</v>
      </c>
      <c r="D2969" s="9">
        <v>0.59699999999999998</v>
      </c>
      <c r="E2969" s="9">
        <v>0.58099999999999996</v>
      </c>
      <c r="F2969" s="9">
        <v>0.48699999999999999</v>
      </c>
      <c r="G2969" s="9">
        <v>9550.07</v>
      </c>
      <c r="H2969" s="10">
        <v>5</v>
      </c>
    </row>
    <row r="2970" spans="1:8" x14ac:dyDescent="0.25">
      <c r="A2970" s="11" t="s">
        <v>2909</v>
      </c>
      <c r="B2970" s="12" t="s">
        <v>7</v>
      </c>
      <c r="C2970" s="12">
        <v>203</v>
      </c>
      <c r="D2970" s="12">
        <v>0.72799999999999998</v>
      </c>
      <c r="E2970" s="12">
        <v>0.71499999999999997</v>
      </c>
      <c r="F2970" s="12">
        <v>0.66</v>
      </c>
      <c r="G2970" s="12">
        <v>14651.05</v>
      </c>
      <c r="H2970" s="13">
        <v>2</v>
      </c>
    </row>
    <row r="2971" spans="1:8" x14ac:dyDescent="0.25">
      <c r="A2971" s="8" t="s">
        <v>2910</v>
      </c>
      <c r="B2971" s="9" t="s">
        <v>118</v>
      </c>
      <c r="C2971" s="9">
        <v>296</v>
      </c>
      <c r="D2971" s="9">
        <v>0.56399999999999995</v>
      </c>
      <c r="E2971" s="9">
        <v>0.53800000000000003</v>
      </c>
      <c r="F2971" s="9">
        <v>0.44</v>
      </c>
      <c r="G2971" s="9">
        <v>7154.53</v>
      </c>
      <c r="H2971" s="10">
        <v>0</v>
      </c>
    </row>
    <row r="2972" spans="1:8" x14ac:dyDescent="0.25">
      <c r="A2972" s="11" t="s">
        <v>2911</v>
      </c>
      <c r="B2972" s="12" t="s">
        <v>87</v>
      </c>
      <c r="C2972" s="12">
        <v>607</v>
      </c>
      <c r="D2972" s="12">
        <v>0.54</v>
      </c>
      <c r="E2972" s="12">
        <v>0.503</v>
      </c>
      <c r="F2972" s="12">
        <v>0.438</v>
      </c>
      <c r="G2972" s="12">
        <v>6996.99</v>
      </c>
      <c r="H2972" s="13">
        <v>1</v>
      </c>
    </row>
    <row r="2973" spans="1:8" x14ac:dyDescent="0.25">
      <c r="A2973" s="8" t="s">
        <v>2912</v>
      </c>
      <c r="B2973" s="9" t="s">
        <v>7</v>
      </c>
      <c r="C2973" s="9">
        <v>259</v>
      </c>
      <c r="D2973" s="9">
        <v>0.745</v>
      </c>
      <c r="E2973" s="9">
        <v>0.71899999999999997</v>
      </c>
      <c r="F2973" s="9">
        <v>0.69</v>
      </c>
      <c r="G2973" s="9">
        <v>20518.61</v>
      </c>
      <c r="H2973" s="10">
        <v>1</v>
      </c>
    </row>
    <row r="2974" spans="1:8" x14ac:dyDescent="0.25">
      <c r="A2974" s="11" t="s">
        <v>2913</v>
      </c>
      <c r="B2974" s="12" t="s">
        <v>14</v>
      </c>
      <c r="C2974" s="12">
        <v>129</v>
      </c>
      <c r="D2974" s="12">
        <v>0.71</v>
      </c>
      <c r="E2974" s="12">
        <v>0.71699999999999997</v>
      </c>
      <c r="F2974" s="12">
        <v>0.59699999999999998</v>
      </c>
      <c r="G2974" s="12">
        <v>28606.61</v>
      </c>
      <c r="H2974" s="13">
        <v>5</v>
      </c>
    </row>
    <row r="2975" spans="1:8" x14ac:dyDescent="0.25">
      <c r="A2975" s="8" t="s">
        <v>2914</v>
      </c>
      <c r="B2975" s="9" t="s">
        <v>118</v>
      </c>
      <c r="C2975" s="9">
        <v>442</v>
      </c>
      <c r="D2975" s="9">
        <v>0.627</v>
      </c>
      <c r="E2975" s="9">
        <v>0.61299999999999999</v>
      </c>
      <c r="F2975" s="9">
        <v>0.52500000000000002</v>
      </c>
      <c r="G2975" s="9">
        <v>10327.06</v>
      </c>
      <c r="H2975" s="10">
        <v>14</v>
      </c>
    </row>
    <row r="2976" spans="1:8" x14ac:dyDescent="0.25">
      <c r="A2976" s="11" t="s">
        <v>2915</v>
      </c>
      <c r="B2976" s="12" t="s">
        <v>24</v>
      </c>
      <c r="C2976" s="12">
        <v>274</v>
      </c>
      <c r="D2976" s="12">
        <v>0.58899999999999997</v>
      </c>
      <c r="E2976" s="12">
        <v>0.54300000000000004</v>
      </c>
      <c r="F2976" s="12">
        <v>0.49199999999999999</v>
      </c>
      <c r="G2976" s="12">
        <v>8980.4699999999993</v>
      </c>
      <c r="H2976" s="13">
        <v>0</v>
      </c>
    </row>
    <row r="2977" spans="1:8" x14ac:dyDescent="0.25">
      <c r="A2977" s="8" t="s">
        <v>2916</v>
      </c>
      <c r="B2977" s="9" t="s">
        <v>82</v>
      </c>
      <c r="C2977" s="9">
        <v>695</v>
      </c>
      <c r="D2977" s="9">
        <v>0.60499999999999998</v>
      </c>
      <c r="E2977" s="9">
        <v>0.56599999999999995</v>
      </c>
      <c r="F2977" s="9">
        <v>0.52700000000000002</v>
      </c>
      <c r="G2977" s="9">
        <v>8482.34</v>
      </c>
      <c r="H2977" s="10">
        <v>11</v>
      </c>
    </row>
    <row r="2978" spans="1:8" x14ac:dyDescent="0.25">
      <c r="A2978" s="11" t="s">
        <v>2917</v>
      </c>
      <c r="B2978" s="12" t="s">
        <v>64</v>
      </c>
      <c r="C2978" s="12">
        <v>193</v>
      </c>
      <c r="D2978" s="12">
        <v>0.65400000000000003</v>
      </c>
      <c r="E2978" s="12">
        <v>0.63500000000000001</v>
      </c>
      <c r="F2978" s="12">
        <v>0.54200000000000004</v>
      </c>
      <c r="G2978" s="12">
        <v>18333.310000000001</v>
      </c>
      <c r="H2978" s="13">
        <v>5</v>
      </c>
    </row>
    <row r="2979" spans="1:8" x14ac:dyDescent="0.25">
      <c r="A2979" s="8" t="s">
        <v>2918</v>
      </c>
      <c r="B2979" s="9" t="s">
        <v>94</v>
      </c>
      <c r="C2979" s="9">
        <v>520</v>
      </c>
      <c r="D2979" s="9">
        <v>0.52100000000000002</v>
      </c>
      <c r="E2979" s="9">
        <v>0.54600000000000004</v>
      </c>
      <c r="F2979" s="9">
        <v>0.375</v>
      </c>
      <c r="G2979" s="9">
        <v>9936.86</v>
      </c>
      <c r="H2979" s="10">
        <v>1</v>
      </c>
    </row>
    <row r="2980" spans="1:8" x14ac:dyDescent="0.25">
      <c r="A2980" s="11" t="s">
        <v>2919</v>
      </c>
      <c r="B2980" s="12" t="s">
        <v>16</v>
      </c>
      <c r="C2980" s="12">
        <v>319</v>
      </c>
      <c r="D2980" s="12">
        <v>0.67700000000000005</v>
      </c>
      <c r="E2980" s="12">
        <v>0.68500000000000005</v>
      </c>
      <c r="F2980" s="12">
        <v>0.53300000000000003</v>
      </c>
      <c r="G2980" s="12">
        <v>13986.92</v>
      </c>
      <c r="H2980" s="13">
        <v>7</v>
      </c>
    </row>
    <row r="2981" spans="1:8" x14ac:dyDescent="0.25">
      <c r="A2981" s="8" t="s">
        <v>2769</v>
      </c>
      <c r="B2981" s="9" t="s">
        <v>94</v>
      </c>
      <c r="C2981" s="9">
        <v>361</v>
      </c>
      <c r="D2981" s="9">
        <v>0.55000000000000004</v>
      </c>
      <c r="E2981" s="9">
        <v>0.52700000000000002</v>
      </c>
      <c r="F2981" s="9">
        <v>0.432</v>
      </c>
      <c r="G2981" s="9">
        <v>6180.97</v>
      </c>
      <c r="H2981" s="10">
        <v>3</v>
      </c>
    </row>
    <row r="2982" spans="1:8" x14ac:dyDescent="0.25">
      <c r="A2982" s="11" t="s">
        <v>2920</v>
      </c>
      <c r="B2982" s="12" t="s">
        <v>114</v>
      </c>
      <c r="C2982" s="12">
        <v>362</v>
      </c>
      <c r="D2982" s="12">
        <v>0.59</v>
      </c>
      <c r="E2982" s="12">
        <v>0.58699999999999997</v>
      </c>
      <c r="F2982" s="12">
        <v>0.442</v>
      </c>
      <c r="G2982" s="12">
        <v>9950.11</v>
      </c>
      <c r="H2982" s="13">
        <v>15</v>
      </c>
    </row>
    <row r="2983" spans="1:8" x14ac:dyDescent="0.25">
      <c r="A2983" s="8" t="s">
        <v>2921</v>
      </c>
      <c r="B2983" s="9" t="s">
        <v>16</v>
      </c>
      <c r="C2983" s="9">
        <v>655</v>
      </c>
      <c r="D2983" s="9">
        <v>0.61299999999999999</v>
      </c>
      <c r="E2983" s="9">
        <v>0.58599999999999997</v>
      </c>
      <c r="F2983" s="9">
        <v>0.49199999999999999</v>
      </c>
      <c r="G2983" s="9">
        <v>8011.7</v>
      </c>
      <c r="H2983" s="10">
        <v>11</v>
      </c>
    </row>
    <row r="2984" spans="1:8" x14ac:dyDescent="0.25">
      <c r="A2984" s="11" t="s">
        <v>2922</v>
      </c>
      <c r="B2984" s="12" t="s">
        <v>24</v>
      </c>
      <c r="C2984" s="12">
        <v>506</v>
      </c>
      <c r="D2984" s="12">
        <v>0.56200000000000006</v>
      </c>
      <c r="E2984" s="12">
        <v>0.53200000000000003</v>
      </c>
      <c r="F2984" s="12">
        <v>0.45400000000000001</v>
      </c>
      <c r="G2984" s="12">
        <v>7160.75</v>
      </c>
      <c r="H2984" s="13">
        <v>1</v>
      </c>
    </row>
    <row r="2985" spans="1:8" x14ac:dyDescent="0.25">
      <c r="A2985" s="8" t="s">
        <v>2923</v>
      </c>
      <c r="B2985" s="9" t="s">
        <v>31</v>
      </c>
      <c r="C2985" s="9">
        <v>195</v>
      </c>
      <c r="D2985" s="9">
        <v>0.63500000000000001</v>
      </c>
      <c r="E2985" s="9">
        <v>0.57099999999999995</v>
      </c>
      <c r="F2985" s="9">
        <v>0.57999999999999996</v>
      </c>
      <c r="G2985" s="9">
        <v>10481.85</v>
      </c>
      <c r="H2985" s="10">
        <v>4</v>
      </c>
    </row>
    <row r="2986" spans="1:8" x14ac:dyDescent="0.25">
      <c r="A2986" s="11" t="s">
        <v>2924</v>
      </c>
      <c r="B2986" s="12" t="s">
        <v>14</v>
      </c>
      <c r="C2986" s="12">
        <v>84</v>
      </c>
      <c r="D2986" s="12">
        <v>0.76200000000000001</v>
      </c>
      <c r="E2986" s="12">
        <v>0.74</v>
      </c>
      <c r="F2986" s="12">
        <v>0.68799999999999994</v>
      </c>
      <c r="G2986" s="12">
        <v>25831.88</v>
      </c>
      <c r="H2986" s="13">
        <v>1</v>
      </c>
    </row>
    <row r="2987" spans="1:8" x14ac:dyDescent="0.25">
      <c r="A2987" s="8" t="s">
        <v>1677</v>
      </c>
      <c r="B2987" s="9" t="s">
        <v>111</v>
      </c>
      <c r="C2987" s="9">
        <v>524</v>
      </c>
      <c r="D2987" s="9">
        <v>0.67</v>
      </c>
      <c r="E2987" s="9">
        <v>0.64600000000000002</v>
      </c>
      <c r="F2987" s="9">
        <v>0.55600000000000005</v>
      </c>
      <c r="G2987" s="9">
        <v>13423.04</v>
      </c>
      <c r="H2987" s="10">
        <v>2</v>
      </c>
    </row>
    <row r="2988" spans="1:8" x14ac:dyDescent="0.25">
      <c r="A2988" s="11" t="s">
        <v>2925</v>
      </c>
      <c r="B2988" s="12" t="s">
        <v>31</v>
      </c>
      <c r="C2988" s="12">
        <v>586</v>
      </c>
      <c r="D2988" s="12">
        <v>0.65200000000000002</v>
      </c>
      <c r="E2988" s="12">
        <v>0.59699999999999998</v>
      </c>
      <c r="F2988" s="12">
        <v>0.63200000000000001</v>
      </c>
      <c r="G2988" s="12">
        <v>8836.5400000000009</v>
      </c>
      <c r="H2988" s="13">
        <v>18</v>
      </c>
    </row>
    <row r="2989" spans="1:8" x14ac:dyDescent="0.25">
      <c r="A2989" s="8" t="s">
        <v>552</v>
      </c>
      <c r="B2989" s="9" t="s">
        <v>19</v>
      </c>
      <c r="C2989" s="9">
        <v>431</v>
      </c>
      <c r="D2989" s="9">
        <v>0.67</v>
      </c>
      <c r="E2989" s="9">
        <v>0.624</v>
      </c>
      <c r="F2989" s="9">
        <v>0.59099999999999997</v>
      </c>
      <c r="G2989" s="9">
        <v>8175.66</v>
      </c>
      <c r="H2989" s="10">
        <v>18</v>
      </c>
    </row>
    <row r="2990" spans="1:8" x14ac:dyDescent="0.25">
      <c r="A2990" s="11" t="s">
        <v>2926</v>
      </c>
      <c r="B2990" s="12" t="s">
        <v>14</v>
      </c>
      <c r="C2990" s="12">
        <v>315</v>
      </c>
      <c r="D2990" s="12">
        <v>0.68</v>
      </c>
      <c r="E2990" s="12">
        <v>0.68300000000000005</v>
      </c>
      <c r="F2990" s="12">
        <v>0.55100000000000005</v>
      </c>
      <c r="G2990" s="12">
        <v>15543.65</v>
      </c>
      <c r="H2990" s="13">
        <v>3</v>
      </c>
    </row>
    <row r="2991" spans="1:8" x14ac:dyDescent="0.25">
      <c r="A2991" s="8" t="s">
        <v>2927</v>
      </c>
      <c r="B2991" s="9" t="s">
        <v>31</v>
      </c>
      <c r="C2991" s="9">
        <v>419</v>
      </c>
      <c r="D2991" s="9">
        <v>0.622</v>
      </c>
      <c r="E2991" s="9">
        <v>0.53100000000000003</v>
      </c>
      <c r="F2991" s="9">
        <v>0.59199999999999997</v>
      </c>
      <c r="G2991" s="9">
        <v>8309.58</v>
      </c>
      <c r="H2991" s="10">
        <v>32</v>
      </c>
    </row>
    <row r="2992" spans="1:8" x14ac:dyDescent="0.25">
      <c r="A2992" s="11" t="s">
        <v>2928</v>
      </c>
      <c r="B2992" s="12" t="s">
        <v>16</v>
      </c>
      <c r="C2992" s="12">
        <v>330</v>
      </c>
      <c r="D2992" s="12">
        <v>0.67500000000000004</v>
      </c>
      <c r="E2992" s="12">
        <v>0.68500000000000005</v>
      </c>
      <c r="F2992" s="12">
        <v>0.55800000000000005</v>
      </c>
      <c r="G2992" s="12">
        <v>10524.72</v>
      </c>
      <c r="H2992" s="13">
        <v>14</v>
      </c>
    </row>
    <row r="2993" spans="1:8" x14ac:dyDescent="0.25">
      <c r="A2993" s="8" t="s">
        <v>2929</v>
      </c>
      <c r="B2993" s="9" t="s">
        <v>275</v>
      </c>
      <c r="C2993" s="9">
        <v>504</v>
      </c>
      <c r="D2993" s="9">
        <v>0.55100000000000005</v>
      </c>
      <c r="E2993" s="9">
        <v>0.58599999999999997</v>
      </c>
      <c r="F2993" s="9">
        <v>0.373</v>
      </c>
      <c r="G2993" s="9">
        <v>14182.17</v>
      </c>
      <c r="H2993" s="10">
        <v>2</v>
      </c>
    </row>
    <row r="2994" spans="1:8" x14ac:dyDescent="0.25">
      <c r="A2994" s="11" t="s">
        <v>2930</v>
      </c>
      <c r="B2994" s="12" t="s">
        <v>16</v>
      </c>
      <c r="C2994" s="12">
        <v>131</v>
      </c>
      <c r="D2994" s="12">
        <v>0.73499999999999999</v>
      </c>
      <c r="E2994" s="12">
        <v>0.69599999999999995</v>
      </c>
      <c r="F2994" s="12">
        <v>0.66200000000000003</v>
      </c>
      <c r="G2994" s="12">
        <v>29691.89</v>
      </c>
      <c r="H2994" s="13">
        <v>3</v>
      </c>
    </row>
    <row r="2995" spans="1:8" x14ac:dyDescent="0.25">
      <c r="A2995" s="8" t="s">
        <v>2931</v>
      </c>
      <c r="B2995" s="9" t="s">
        <v>59</v>
      </c>
      <c r="C2995" s="9">
        <v>78</v>
      </c>
      <c r="D2995" s="9">
        <v>0.73199999999999998</v>
      </c>
      <c r="E2995" s="9">
        <v>0.746</v>
      </c>
      <c r="F2995" s="9">
        <v>0.65700000000000003</v>
      </c>
      <c r="G2995" s="9">
        <v>30951.39</v>
      </c>
      <c r="H2995" s="10">
        <v>2</v>
      </c>
    </row>
    <row r="2996" spans="1:8" x14ac:dyDescent="0.25">
      <c r="A2996" s="11" t="s">
        <v>2932</v>
      </c>
      <c r="B2996" s="12" t="s">
        <v>118</v>
      </c>
      <c r="C2996" s="12">
        <v>349</v>
      </c>
      <c r="D2996" s="12">
        <v>0.60099999999999998</v>
      </c>
      <c r="E2996" s="12">
        <v>0.56799999999999995</v>
      </c>
      <c r="F2996" s="12">
        <v>0.48499999999999999</v>
      </c>
      <c r="G2996" s="12">
        <v>17232.04</v>
      </c>
      <c r="H2996" s="13">
        <v>1</v>
      </c>
    </row>
    <row r="2997" spans="1:8" x14ac:dyDescent="0.25">
      <c r="A2997" s="8" t="s">
        <v>2933</v>
      </c>
      <c r="B2997" s="9" t="s">
        <v>14</v>
      </c>
      <c r="C2997" s="9">
        <v>71</v>
      </c>
      <c r="D2997" s="9">
        <v>0.64800000000000002</v>
      </c>
      <c r="E2997" s="9">
        <v>0.68100000000000005</v>
      </c>
      <c r="F2997" s="9">
        <v>0.46300000000000002</v>
      </c>
      <c r="G2997" s="9">
        <v>39343.83</v>
      </c>
      <c r="H2997" s="10">
        <v>3</v>
      </c>
    </row>
    <row r="2998" spans="1:8" x14ac:dyDescent="0.25">
      <c r="A2998" s="11" t="s">
        <v>2934</v>
      </c>
      <c r="B2998" s="12" t="s">
        <v>87</v>
      </c>
      <c r="C2998" s="12">
        <v>816</v>
      </c>
      <c r="D2998" s="12">
        <v>0.53200000000000003</v>
      </c>
      <c r="E2998" s="12">
        <v>0.52500000000000002</v>
      </c>
      <c r="F2998" s="12">
        <v>0.40100000000000002</v>
      </c>
      <c r="G2998" s="12">
        <v>6578.75</v>
      </c>
      <c r="H2998" s="13">
        <v>4</v>
      </c>
    </row>
    <row r="2999" spans="1:8" x14ac:dyDescent="0.25">
      <c r="A2999" s="8" t="s">
        <v>2935</v>
      </c>
      <c r="B2999" s="9" t="s">
        <v>14</v>
      </c>
      <c r="C2999" s="9">
        <v>55</v>
      </c>
      <c r="D2999" s="9">
        <v>0.74099999999999999</v>
      </c>
      <c r="E2999" s="9">
        <v>0.76700000000000002</v>
      </c>
      <c r="F2999" s="9">
        <v>0.63600000000000001</v>
      </c>
      <c r="G2999" s="9">
        <v>30623.82</v>
      </c>
      <c r="H2999" s="10">
        <v>3</v>
      </c>
    </row>
    <row r="3000" spans="1:8" x14ac:dyDescent="0.25">
      <c r="A3000" s="11" t="s">
        <v>2936</v>
      </c>
      <c r="B3000" s="12" t="s">
        <v>14</v>
      </c>
      <c r="C3000" s="12">
        <v>97</v>
      </c>
      <c r="D3000" s="12">
        <v>0.69</v>
      </c>
      <c r="E3000" s="12">
        <v>0.70499999999999996</v>
      </c>
      <c r="F3000" s="12">
        <v>0.56899999999999995</v>
      </c>
      <c r="G3000" s="12">
        <v>19318.23</v>
      </c>
      <c r="H3000" s="13">
        <v>9</v>
      </c>
    </row>
    <row r="3001" spans="1:8" x14ac:dyDescent="0.25">
      <c r="A3001" s="8" t="s">
        <v>2937</v>
      </c>
      <c r="B3001" s="9" t="s">
        <v>24</v>
      </c>
      <c r="C3001" s="9">
        <v>775</v>
      </c>
      <c r="D3001" s="9">
        <v>0.57999999999999996</v>
      </c>
      <c r="E3001" s="9">
        <v>0.52700000000000002</v>
      </c>
      <c r="F3001" s="9">
        <v>0.48199999999999998</v>
      </c>
      <c r="G3001" s="9">
        <v>5770.02</v>
      </c>
      <c r="H3001" s="10">
        <v>4</v>
      </c>
    </row>
    <row r="3002" spans="1:8" x14ac:dyDescent="0.25">
      <c r="A3002" s="11" t="s">
        <v>2938</v>
      </c>
      <c r="B3002" s="12" t="s">
        <v>14</v>
      </c>
      <c r="C3002" s="12">
        <v>52</v>
      </c>
      <c r="D3002" s="12">
        <v>0.68500000000000005</v>
      </c>
      <c r="E3002" s="12">
        <v>0.68</v>
      </c>
      <c r="F3002" s="12">
        <v>0.58299999999999996</v>
      </c>
      <c r="G3002" s="12">
        <v>21346.9</v>
      </c>
      <c r="H3002" s="13">
        <v>11</v>
      </c>
    </row>
    <row r="3003" spans="1:8" x14ac:dyDescent="0.25">
      <c r="A3003" s="8" t="s">
        <v>2939</v>
      </c>
      <c r="B3003" s="9" t="s">
        <v>14</v>
      </c>
      <c r="C3003" s="9">
        <v>91</v>
      </c>
      <c r="D3003" s="9">
        <v>0.69</v>
      </c>
      <c r="E3003" s="9">
        <v>0.70199999999999996</v>
      </c>
      <c r="F3003" s="9">
        <v>0.57499999999999996</v>
      </c>
      <c r="G3003" s="9">
        <v>25240.06</v>
      </c>
      <c r="H3003" s="10">
        <v>5</v>
      </c>
    </row>
    <row r="3004" spans="1:8" x14ac:dyDescent="0.25">
      <c r="A3004" s="11" t="s">
        <v>2940</v>
      </c>
      <c r="B3004" s="12" t="s">
        <v>7</v>
      </c>
      <c r="C3004" s="12">
        <v>250</v>
      </c>
      <c r="D3004" s="12">
        <v>0.77</v>
      </c>
      <c r="E3004" s="12">
        <v>0.73599999999999999</v>
      </c>
      <c r="F3004" s="12">
        <v>0.71699999999999997</v>
      </c>
      <c r="G3004" s="12">
        <v>20742.68</v>
      </c>
      <c r="H3004" s="13">
        <v>3</v>
      </c>
    </row>
    <row r="3005" spans="1:8" x14ac:dyDescent="0.25">
      <c r="A3005" s="8" t="s">
        <v>2941</v>
      </c>
      <c r="B3005" s="9" t="s">
        <v>16</v>
      </c>
      <c r="C3005" s="9">
        <v>200</v>
      </c>
      <c r="D3005" s="9">
        <v>0.65</v>
      </c>
      <c r="E3005" s="9">
        <v>0.63500000000000001</v>
      </c>
      <c r="F3005" s="9">
        <v>0.52300000000000002</v>
      </c>
      <c r="G3005" s="9">
        <v>13679.81</v>
      </c>
      <c r="H3005" s="10">
        <v>6</v>
      </c>
    </row>
    <row r="3006" spans="1:8" x14ac:dyDescent="0.25">
      <c r="A3006" s="11" t="s">
        <v>2942</v>
      </c>
      <c r="B3006" s="12" t="s">
        <v>49</v>
      </c>
      <c r="C3006" s="12">
        <v>471</v>
      </c>
      <c r="D3006" s="12">
        <v>0.58499999999999996</v>
      </c>
      <c r="E3006" s="12">
        <v>0.55200000000000005</v>
      </c>
      <c r="F3006" s="12">
        <v>0.47299999999999998</v>
      </c>
      <c r="G3006" s="12">
        <v>6925.69</v>
      </c>
      <c r="H3006" s="13">
        <v>12</v>
      </c>
    </row>
    <row r="3007" spans="1:8" x14ac:dyDescent="0.25">
      <c r="A3007" s="8" t="s">
        <v>2943</v>
      </c>
      <c r="B3007" s="9" t="s">
        <v>24</v>
      </c>
      <c r="C3007" s="9">
        <v>847</v>
      </c>
      <c r="D3007" s="9">
        <v>0.56100000000000005</v>
      </c>
      <c r="E3007" s="9">
        <v>0.50600000000000001</v>
      </c>
      <c r="F3007" s="9">
        <v>0.46400000000000002</v>
      </c>
      <c r="G3007" s="9">
        <v>7196.18</v>
      </c>
      <c r="H3007" s="10">
        <v>19</v>
      </c>
    </row>
    <row r="3008" spans="1:8" x14ac:dyDescent="0.25">
      <c r="A3008" s="11" t="s">
        <v>2944</v>
      </c>
      <c r="B3008" s="12" t="s">
        <v>31</v>
      </c>
      <c r="C3008" s="12">
        <v>415</v>
      </c>
      <c r="D3008" s="12">
        <v>0.61799999999999999</v>
      </c>
      <c r="E3008" s="12">
        <v>0.57499999999999996</v>
      </c>
      <c r="F3008" s="12">
        <v>0.55900000000000005</v>
      </c>
      <c r="G3008" s="12">
        <v>10773.36</v>
      </c>
      <c r="H3008" s="13">
        <v>1</v>
      </c>
    </row>
    <row r="3009" spans="1:8" x14ac:dyDescent="0.25">
      <c r="A3009" s="8" t="s">
        <v>2945</v>
      </c>
      <c r="B3009" s="9" t="s">
        <v>19</v>
      </c>
      <c r="C3009" s="9">
        <v>556</v>
      </c>
      <c r="D3009" s="9">
        <v>0.56000000000000005</v>
      </c>
      <c r="E3009" s="9">
        <v>0.55900000000000005</v>
      </c>
      <c r="F3009" s="9">
        <v>0.42099999999999999</v>
      </c>
      <c r="G3009" s="9">
        <v>7624.53</v>
      </c>
      <c r="H3009" s="10">
        <v>2</v>
      </c>
    </row>
    <row r="3010" spans="1:8" x14ac:dyDescent="0.25">
      <c r="A3010" s="11" t="s">
        <v>2946</v>
      </c>
      <c r="B3010" s="12" t="s">
        <v>49</v>
      </c>
      <c r="C3010" s="12">
        <v>404</v>
      </c>
      <c r="D3010" s="12">
        <v>0.57999999999999996</v>
      </c>
      <c r="E3010" s="12">
        <v>0.57099999999999995</v>
      </c>
      <c r="F3010" s="12">
        <v>0.435</v>
      </c>
      <c r="G3010" s="12">
        <v>11429.2</v>
      </c>
      <c r="H3010" s="13">
        <v>9</v>
      </c>
    </row>
    <row r="3011" spans="1:8" x14ac:dyDescent="0.25">
      <c r="A3011" s="8" t="s">
        <v>2947</v>
      </c>
      <c r="B3011" s="9" t="s">
        <v>72</v>
      </c>
      <c r="C3011" s="9">
        <v>602</v>
      </c>
      <c r="D3011" s="9">
        <v>0.60299999999999998</v>
      </c>
      <c r="E3011" s="9">
        <v>0.59</v>
      </c>
      <c r="F3011" s="9">
        <v>0.46899999999999997</v>
      </c>
      <c r="G3011" s="9">
        <v>8105.85</v>
      </c>
      <c r="H3011" s="10">
        <v>14</v>
      </c>
    </row>
    <row r="3012" spans="1:8" x14ac:dyDescent="0.25">
      <c r="A3012" s="11" t="s">
        <v>2948</v>
      </c>
      <c r="B3012" s="12" t="s">
        <v>24</v>
      </c>
      <c r="C3012" s="12">
        <v>732</v>
      </c>
      <c r="D3012" s="12">
        <v>0.60099999999999998</v>
      </c>
      <c r="E3012" s="12">
        <v>0.58899999999999997</v>
      </c>
      <c r="F3012" s="12">
        <v>0.496</v>
      </c>
      <c r="G3012" s="12">
        <v>6757.53</v>
      </c>
      <c r="H3012" s="13">
        <v>23</v>
      </c>
    </row>
    <row r="3013" spans="1:8" x14ac:dyDescent="0.25">
      <c r="A3013" s="8" t="s">
        <v>2949</v>
      </c>
      <c r="B3013" s="9" t="s">
        <v>72</v>
      </c>
      <c r="C3013" s="9">
        <v>564</v>
      </c>
      <c r="D3013" s="9">
        <v>0.624</v>
      </c>
      <c r="E3013" s="9">
        <v>0.60599999999999998</v>
      </c>
      <c r="F3013" s="9">
        <v>0.53</v>
      </c>
      <c r="G3013" s="9">
        <v>10020.82</v>
      </c>
      <c r="H3013" s="10">
        <v>7</v>
      </c>
    </row>
    <row r="3014" spans="1:8" x14ac:dyDescent="0.25">
      <c r="A3014" s="11" t="s">
        <v>2950</v>
      </c>
      <c r="B3014" s="12" t="s">
        <v>14</v>
      </c>
      <c r="C3014" s="12">
        <v>87</v>
      </c>
      <c r="D3014" s="12">
        <v>0.68200000000000005</v>
      </c>
      <c r="E3014" s="12">
        <v>0.69499999999999995</v>
      </c>
      <c r="F3014" s="12">
        <v>0.51900000000000002</v>
      </c>
      <c r="G3014" s="12">
        <v>16948.759999999998</v>
      </c>
      <c r="H3014" s="13">
        <v>2</v>
      </c>
    </row>
    <row r="3015" spans="1:8" x14ac:dyDescent="0.25">
      <c r="A3015" s="8" t="s">
        <v>2951</v>
      </c>
      <c r="B3015" s="9" t="s">
        <v>49</v>
      </c>
      <c r="C3015" s="9">
        <v>655</v>
      </c>
      <c r="D3015" s="9">
        <v>0.51400000000000001</v>
      </c>
      <c r="E3015" s="9">
        <v>0.53300000000000003</v>
      </c>
      <c r="F3015" s="9">
        <v>0.33800000000000002</v>
      </c>
      <c r="G3015" s="9">
        <v>10272.06</v>
      </c>
      <c r="H3015" s="10">
        <v>10</v>
      </c>
    </row>
    <row r="3016" spans="1:8" x14ac:dyDescent="0.25">
      <c r="A3016" s="11" t="s">
        <v>2952</v>
      </c>
      <c r="B3016" s="12" t="s">
        <v>19</v>
      </c>
      <c r="C3016" s="12">
        <v>502</v>
      </c>
      <c r="D3016" s="12">
        <v>0.59899999999999998</v>
      </c>
      <c r="E3016" s="12">
        <v>0.56899999999999995</v>
      </c>
      <c r="F3016" s="12">
        <v>0.47199999999999998</v>
      </c>
      <c r="G3016" s="12">
        <v>8244.1200000000008</v>
      </c>
      <c r="H3016" s="13">
        <v>2</v>
      </c>
    </row>
    <row r="3017" spans="1:8" x14ac:dyDescent="0.25">
      <c r="A3017" s="8" t="s">
        <v>2953</v>
      </c>
      <c r="B3017" s="9" t="s">
        <v>72</v>
      </c>
      <c r="C3017" s="9">
        <v>567</v>
      </c>
      <c r="D3017" s="9">
        <v>0.60599999999999998</v>
      </c>
      <c r="E3017" s="9">
        <v>0.58099999999999996</v>
      </c>
      <c r="F3017" s="9">
        <v>0.49099999999999999</v>
      </c>
      <c r="G3017" s="9">
        <v>8581.8700000000008</v>
      </c>
      <c r="H3017" s="10">
        <v>8</v>
      </c>
    </row>
    <row r="3018" spans="1:8" x14ac:dyDescent="0.25">
      <c r="A3018" s="11" t="s">
        <v>2954</v>
      </c>
      <c r="B3018" s="12" t="s">
        <v>7</v>
      </c>
      <c r="C3018" s="12">
        <v>224</v>
      </c>
      <c r="D3018" s="12">
        <v>0.72799999999999998</v>
      </c>
      <c r="E3018" s="12">
        <v>0.70799999999999996</v>
      </c>
      <c r="F3018" s="12">
        <v>0.67100000000000004</v>
      </c>
      <c r="G3018" s="12">
        <v>21452.92</v>
      </c>
      <c r="H3018" s="13">
        <v>3</v>
      </c>
    </row>
    <row r="3019" spans="1:8" x14ac:dyDescent="0.25">
      <c r="A3019" s="8" t="s">
        <v>2955</v>
      </c>
      <c r="B3019" s="9" t="s">
        <v>22</v>
      </c>
      <c r="C3019" s="9">
        <v>155</v>
      </c>
      <c r="D3019" s="9">
        <v>0.66</v>
      </c>
      <c r="E3019" s="9">
        <v>0.64900000000000002</v>
      </c>
      <c r="F3019" s="9">
        <v>0.55000000000000004</v>
      </c>
      <c r="G3019" s="9">
        <v>18953.48</v>
      </c>
      <c r="H3019" s="10">
        <v>5</v>
      </c>
    </row>
    <row r="3020" spans="1:8" x14ac:dyDescent="0.25">
      <c r="A3020" s="11" t="s">
        <v>2956</v>
      </c>
      <c r="B3020" s="12" t="s">
        <v>24</v>
      </c>
      <c r="C3020" s="12">
        <v>540</v>
      </c>
      <c r="D3020" s="12">
        <v>0.57499999999999996</v>
      </c>
      <c r="E3020" s="12">
        <v>0.56200000000000006</v>
      </c>
      <c r="F3020" s="12">
        <v>0.44400000000000001</v>
      </c>
      <c r="G3020" s="12">
        <v>6466.01</v>
      </c>
      <c r="H3020" s="13">
        <v>3</v>
      </c>
    </row>
    <row r="3021" spans="1:8" x14ac:dyDescent="0.25">
      <c r="A3021" s="8" t="s">
        <v>2957</v>
      </c>
      <c r="B3021" s="9" t="s">
        <v>24</v>
      </c>
      <c r="C3021" s="9">
        <v>390</v>
      </c>
      <c r="D3021" s="9">
        <v>0.54500000000000004</v>
      </c>
      <c r="E3021" s="9">
        <v>0.55400000000000005</v>
      </c>
      <c r="F3021" s="9">
        <v>0.37</v>
      </c>
      <c r="G3021" s="9">
        <v>6894.88</v>
      </c>
      <c r="H3021" s="10">
        <v>3</v>
      </c>
    </row>
    <row r="3022" spans="1:8" x14ac:dyDescent="0.25">
      <c r="A3022" s="11" t="s">
        <v>2958</v>
      </c>
      <c r="B3022" s="12" t="s">
        <v>7</v>
      </c>
      <c r="C3022" s="12">
        <v>260</v>
      </c>
      <c r="D3022" s="12">
        <v>0.73799999999999999</v>
      </c>
      <c r="E3022" s="12">
        <v>0.71</v>
      </c>
      <c r="F3022" s="12">
        <v>0.68400000000000005</v>
      </c>
      <c r="G3022" s="12">
        <v>17755.46</v>
      </c>
      <c r="H3022" s="13">
        <v>5</v>
      </c>
    </row>
    <row r="3023" spans="1:8" x14ac:dyDescent="0.25">
      <c r="A3023" s="8" t="s">
        <v>2959</v>
      </c>
      <c r="B3023" s="9" t="s">
        <v>14</v>
      </c>
      <c r="C3023" s="9">
        <v>77</v>
      </c>
      <c r="D3023" s="9">
        <v>0.65900000000000003</v>
      </c>
      <c r="E3023" s="9">
        <v>0.67300000000000004</v>
      </c>
      <c r="F3023" s="9">
        <v>0.52500000000000002</v>
      </c>
      <c r="G3023" s="9">
        <v>15893</v>
      </c>
      <c r="H3023" s="10">
        <v>11</v>
      </c>
    </row>
    <row r="3024" spans="1:8" x14ac:dyDescent="0.25">
      <c r="A3024" s="11" t="s">
        <v>2960</v>
      </c>
      <c r="B3024" s="12" t="s">
        <v>24</v>
      </c>
      <c r="C3024" s="12">
        <v>543</v>
      </c>
      <c r="D3024" s="12">
        <v>0.57499999999999996</v>
      </c>
      <c r="E3024" s="12">
        <v>0.56299999999999994</v>
      </c>
      <c r="F3024" s="12">
        <v>0.47899999999999998</v>
      </c>
      <c r="G3024" s="12">
        <v>9050.26</v>
      </c>
      <c r="H3024" s="13">
        <v>5</v>
      </c>
    </row>
    <row r="3025" spans="1:8" x14ac:dyDescent="0.25">
      <c r="A3025" s="8" t="s">
        <v>1316</v>
      </c>
      <c r="B3025" s="9" t="s">
        <v>87</v>
      </c>
      <c r="C3025" s="9">
        <v>421</v>
      </c>
      <c r="D3025" s="9">
        <v>0.59799999999999998</v>
      </c>
      <c r="E3025" s="9">
        <v>0.49299999999999999</v>
      </c>
      <c r="F3025" s="9">
        <v>0.57699999999999996</v>
      </c>
      <c r="G3025" s="9">
        <v>5782.96</v>
      </c>
      <c r="H3025" s="10">
        <v>1</v>
      </c>
    </row>
    <row r="3026" spans="1:8" x14ac:dyDescent="0.25">
      <c r="A3026" s="11" t="s">
        <v>2961</v>
      </c>
      <c r="B3026" s="12" t="s">
        <v>14</v>
      </c>
      <c r="C3026" s="12">
        <v>67</v>
      </c>
      <c r="D3026" s="12">
        <v>0.68</v>
      </c>
      <c r="E3026" s="12">
        <v>0.70499999999999996</v>
      </c>
      <c r="F3026" s="12">
        <v>0.52500000000000002</v>
      </c>
      <c r="G3026" s="12">
        <v>18375.13</v>
      </c>
      <c r="H3026" s="13">
        <v>14</v>
      </c>
    </row>
    <row r="3027" spans="1:8" x14ac:dyDescent="0.25">
      <c r="A3027" s="8" t="s">
        <v>2962</v>
      </c>
      <c r="B3027" s="9" t="s">
        <v>14</v>
      </c>
      <c r="C3027" s="9">
        <v>51</v>
      </c>
      <c r="D3027" s="9">
        <v>0.73</v>
      </c>
      <c r="E3027" s="9">
        <v>0.75600000000000001</v>
      </c>
      <c r="F3027" s="9">
        <v>0.59499999999999997</v>
      </c>
      <c r="G3027" s="9">
        <v>27850.19</v>
      </c>
      <c r="H3027" s="10">
        <v>4</v>
      </c>
    </row>
    <row r="3028" spans="1:8" x14ac:dyDescent="0.25">
      <c r="A3028" s="11" t="s">
        <v>2963</v>
      </c>
      <c r="B3028" s="12" t="s">
        <v>14</v>
      </c>
      <c r="C3028" s="12">
        <v>123</v>
      </c>
      <c r="D3028" s="12">
        <v>0.66</v>
      </c>
      <c r="E3028" s="12">
        <v>0.69</v>
      </c>
      <c r="F3028" s="12">
        <v>0.47199999999999998</v>
      </c>
      <c r="G3028" s="12">
        <v>25480.83</v>
      </c>
      <c r="H3028" s="13">
        <v>7</v>
      </c>
    </row>
    <row r="3029" spans="1:8" x14ac:dyDescent="0.25">
      <c r="A3029" s="8" t="s">
        <v>2964</v>
      </c>
      <c r="B3029" s="9" t="s">
        <v>14</v>
      </c>
      <c r="C3029" s="9">
        <v>51</v>
      </c>
      <c r="D3029" s="9">
        <v>0.67</v>
      </c>
      <c r="E3029" s="9">
        <v>0.65700000000000003</v>
      </c>
      <c r="F3029" s="9">
        <v>0.55300000000000005</v>
      </c>
      <c r="G3029" s="9">
        <v>36529.519999999997</v>
      </c>
      <c r="H3029" s="10">
        <v>5</v>
      </c>
    </row>
    <row r="3030" spans="1:8" x14ac:dyDescent="0.25">
      <c r="A3030" s="11" t="s">
        <v>2965</v>
      </c>
      <c r="B3030" s="12" t="s">
        <v>24</v>
      </c>
      <c r="C3030" s="12">
        <v>462</v>
      </c>
      <c r="D3030" s="12">
        <v>0.55100000000000005</v>
      </c>
      <c r="E3030" s="12">
        <v>0.51400000000000001</v>
      </c>
      <c r="F3030" s="12">
        <v>0.44700000000000001</v>
      </c>
      <c r="G3030" s="12">
        <v>5984.36</v>
      </c>
      <c r="H3030" s="13">
        <v>1</v>
      </c>
    </row>
    <row r="3031" spans="1:8" x14ac:dyDescent="0.25">
      <c r="A3031" s="8" t="s">
        <v>2966</v>
      </c>
      <c r="B3031" s="9" t="s">
        <v>14</v>
      </c>
      <c r="C3031" s="9">
        <v>256</v>
      </c>
      <c r="D3031" s="9">
        <v>0.68700000000000006</v>
      </c>
      <c r="E3031" s="9">
        <v>0.73</v>
      </c>
      <c r="F3031" s="9">
        <v>0.52700000000000002</v>
      </c>
      <c r="G3031" s="9">
        <v>16656.400000000001</v>
      </c>
      <c r="H3031" s="10">
        <v>1</v>
      </c>
    </row>
    <row r="3032" spans="1:8" x14ac:dyDescent="0.25">
      <c r="A3032" s="11" t="s">
        <v>2967</v>
      </c>
      <c r="B3032" s="12" t="s">
        <v>14</v>
      </c>
      <c r="C3032" s="12">
        <v>105</v>
      </c>
      <c r="D3032" s="12">
        <v>0.66200000000000003</v>
      </c>
      <c r="E3032" s="12">
        <v>0.64500000000000002</v>
      </c>
      <c r="F3032" s="12">
        <v>0.54400000000000004</v>
      </c>
      <c r="G3032" s="12">
        <v>26538.880000000001</v>
      </c>
      <c r="H3032" s="13">
        <v>2</v>
      </c>
    </row>
    <row r="3033" spans="1:8" x14ac:dyDescent="0.25">
      <c r="A3033" s="8" t="s">
        <v>2968</v>
      </c>
      <c r="B3033" s="9" t="s">
        <v>29</v>
      </c>
      <c r="C3033" s="9">
        <v>325</v>
      </c>
      <c r="D3033" s="9">
        <v>0.7</v>
      </c>
      <c r="E3033" s="9">
        <v>0.65300000000000002</v>
      </c>
      <c r="F3033" s="9">
        <v>0.66800000000000004</v>
      </c>
      <c r="G3033" s="9">
        <v>19405.78</v>
      </c>
      <c r="H3033" s="10">
        <v>4</v>
      </c>
    </row>
    <row r="3034" spans="1:8" x14ac:dyDescent="0.25">
      <c r="A3034" s="11" t="s">
        <v>2969</v>
      </c>
      <c r="B3034" s="12" t="s">
        <v>14</v>
      </c>
      <c r="C3034" s="12">
        <v>58</v>
      </c>
      <c r="D3034" s="12">
        <v>0.67900000000000005</v>
      </c>
      <c r="E3034" s="12">
        <v>0.70699999999999996</v>
      </c>
      <c r="F3034" s="12">
        <v>0.56000000000000005</v>
      </c>
      <c r="G3034" s="12">
        <v>30931.57</v>
      </c>
      <c r="H3034" s="13">
        <v>3</v>
      </c>
    </row>
    <row r="3035" spans="1:8" x14ac:dyDescent="0.25">
      <c r="A3035" s="8" t="s">
        <v>2970</v>
      </c>
      <c r="B3035" s="9" t="s">
        <v>87</v>
      </c>
      <c r="C3035" s="9">
        <v>445</v>
      </c>
      <c r="D3035" s="9">
        <v>0.57999999999999996</v>
      </c>
      <c r="E3035" s="9">
        <v>0.51600000000000001</v>
      </c>
      <c r="F3035" s="9">
        <v>0.495</v>
      </c>
      <c r="G3035" s="9">
        <v>9694.58</v>
      </c>
      <c r="H3035" s="10">
        <v>12</v>
      </c>
    </row>
    <row r="3036" spans="1:8" x14ac:dyDescent="0.25">
      <c r="A3036" s="11" t="s">
        <v>2971</v>
      </c>
      <c r="B3036" s="12" t="s">
        <v>111</v>
      </c>
      <c r="C3036" s="12">
        <v>303</v>
      </c>
      <c r="D3036" s="12">
        <v>0.67500000000000004</v>
      </c>
      <c r="E3036" s="12">
        <v>0.63800000000000001</v>
      </c>
      <c r="F3036" s="12">
        <v>0.59199999999999997</v>
      </c>
      <c r="G3036" s="12">
        <v>21448.7</v>
      </c>
      <c r="H3036" s="13">
        <v>1</v>
      </c>
    </row>
    <row r="3037" spans="1:8" x14ac:dyDescent="0.25">
      <c r="A3037" s="8" t="s">
        <v>2972</v>
      </c>
      <c r="B3037" s="9" t="s">
        <v>24</v>
      </c>
      <c r="C3037" s="9">
        <v>849</v>
      </c>
      <c r="D3037" s="9">
        <v>0.57999999999999996</v>
      </c>
      <c r="E3037" s="9">
        <v>0.56000000000000005</v>
      </c>
      <c r="F3037" s="9">
        <v>0.48699999999999999</v>
      </c>
      <c r="G3037" s="9">
        <v>7305.15</v>
      </c>
      <c r="H3037" s="10">
        <v>3</v>
      </c>
    </row>
    <row r="3038" spans="1:8" x14ac:dyDescent="0.25">
      <c r="A3038" s="11" t="s">
        <v>2973</v>
      </c>
      <c r="B3038" s="12" t="s">
        <v>59</v>
      </c>
      <c r="C3038" s="12">
        <v>111</v>
      </c>
      <c r="D3038" s="12">
        <v>0.69</v>
      </c>
      <c r="E3038" s="12">
        <v>0.70799999999999996</v>
      </c>
      <c r="F3038" s="12">
        <v>0.55100000000000005</v>
      </c>
      <c r="G3038" s="12">
        <v>32044.89</v>
      </c>
      <c r="H3038" s="13">
        <v>1</v>
      </c>
    </row>
    <row r="3039" spans="1:8" x14ac:dyDescent="0.25">
      <c r="A3039" s="8" t="s">
        <v>2974</v>
      </c>
      <c r="B3039" s="9" t="s">
        <v>31</v>
      </c>
      <c r="C3039" s="9">
        <v>370</v>
      </c>
      <c r="D3039" s="9">
        <v>0.6</v>
      </c>
      <c r="E3039" s="9">
        <v>0.53</v>
      </c>
      <c r="F3039" s="9">
        <v>0.52300000000000002</v>
      </c>
      <c r="G3039" s="9">
        <v>6925.59</v>
      </c>
      <c r="H3039" s="10">
        <v>7</v>
      </c>
    </row>
    <row r="3040" spans="1:8" x14ac:dyDescent="0.25">
      <c r="A3040" s="11" t="s">
        <v>1131</v>
      </c>
      <c r="B3040" s="12" t="s">
        <v>53</v>
      </c>
      <c r="C3040" s="12">
        <v>184</v>
      </c>
      <c r="D3040" s="12">
        <v>0.7</v>
      </c>
      <c r="E3040" s="12">
        <v>0.70599999999999996</v>
      </c>
      <c r="F3040" s="12">
        <v>0.59699999999999998</v>
      </c>
      <c r="G3040" s="12">
        <v>19893.060000000001</v>
      </c>
      <c r="H3040" s="13">
        <v>5</v>
      </c>
    </row>
    <row r="3041" spans="1:8" x14ac:dyDescent="0.25">
      <c r="A3041" s="8" t="s">
        <v>2975</v>
      </c>
      <c r="B3041" s="9" t="s">
        <v>14</v>
      </c>
      <c r="C3041" s="9">
        <v>71</v>
      </c>
      <c r="D3041" s="9">
        <v>0.7</v>
      </c>
      <c r="E3041" s="9">
        <v>0.72499999999999998</v>
      </c>
      <c r="F3041" s="9">
        <v>0.56200000000000006</v>
      </c>
      <c r="G3041" s="9">
        <v>14498.31</v>
      </c>
      <c r="H3041" s="10">
        <v>19</v>
      </c>
    </row>
    <row r="3042" spans="1:8" x14ac:dyDescent="0.25">
      <c r="A3042" s="11" t="s">
        <v>2976</v>
      </c>
      <c r="B3042" s="12" t="s">
        <v>72</v>
      </c>
      <c r="C3042" s="12">
        <v>464</v>
      </c>
      <c r="D3042" s="12">
        <v>0.61799999999999999</v>
      </c>
      <c r="E3042" s="12">
        <v>0.59</v>
      </c>
      <c r="F3042" s="12">
        <v>0.50600000000000001</v>
      </c>
      <c r="G3042" s="12">
        <v>10612.37</v>
      </c>
      <c r="H3042" s="13">
        <v>6</v>
      </c>
    </row>
    <row r="3043" spans="1:8" x14ac:dyDescent="0.25">
      <c r="A3043" s="8" t="s">
        <v>2977</v>
      </c>
      <c r="B3043" s="9" t="s">
        <v>14</v>
      </c>
      <c r="C3043" s="9">
        <v>69</v>
      </c>
      <c r="D3043" s="9">
        <v>0.76300000000000001</v>
      </c>
      <c r="E3043" s="9">
        <v>0.73099999999999998</v>
      </c>
      <c r="F3043" s="9">
        <v>0.71</v>
      </c>
      <c r="G3043" s="9">
        <v>45693.02</v>
      </c>
      <c r="H3043" s="10">
        <v>4</v>
      </c>
    </row>
    <row r="3044" spans="1:8" x14ac:dyDescent="0.25">
      <c r="A3044" s="11" t="s">
        <v>2978</v>
      </c>
      <c r="B3044" s="12" t="s">
        <v>82</v>
      </c>
      <c r="C3044" s="12">
        <v>533</v>
      </c>
      <c r="D3044" s="12">
        <v>0.628</v>
      </c>
      <c r="E3044" s="12">
        <v>0.59799999999999998</v>
      </c>
      <c r="F3044" s="12">
        <v>0.53700000000000003</v>
      </c>
      <c r="G3044" s="12">
        <v>8335.82</v>
      </c>
      <c r="H3044" s="13">
        <v>7</v>
      </c>
    </row>
    <row r="3045" spans="1:8" x14ac:dyDescent="0.25">
      <c r="A3045" s="8" t="s">
        <v>2979</v>
      </c>
      <c r="B3045" s="9" t="s">
        <v>118</v>
      </c>
      <c r="C3045" s="9">
        <v>460</v>
      </c>
      <c r="D3045" s="9">
        <v>0.55000000000000004</v>
      </c>
      <c r="E3045" s="9">
        <v>0.57399999999999995</v>
      </c>
      <c r="F3045" s="9">
        <v>0.38</v>
      </c>
      <c r="G3045" s="9">
        <v>10804.67</v>
      </c>
      <c r="H3045" s="10">
        <v>2</v>
      </c>
    </row>
    <row r="3046" spans="1:8" x14ac:dyDescent="0.25">
      <c r="A3046" s="11" t="s">
        <v>2980</v>
      </c>
      <c r="B3046" s="12" t="s">
        <v>16</v>
      </c>
      <c r="C3046" s="12">
        <v>318</v>
      </c>
      <c r="D3046" s="12">
        <v>0.66400000000000003</v>
      </c>
      <c r="E3046" s="12">
        <v>0.68300000000000005</v>
      </c>
      <c r="F3046" s="12">
        <v>0.51500000000000001</v>
      </c>
      <c r="G3046" s="12">
        <v>10463.61</v>
      </c>
      <c r="H3046" s="13">
        <v>4</v>
      </c>
    </row>
    <row r="3047" spans="1:8" x14ac:dyDescent="0.25">
      <c r="A3047" s="8" t="s">
        <v>2981</v>
      </c>
      <c r="B3047" s="9" t="s">
        <v>59</v>
      </c>
      <c r="C3047" s="9">
        <v>53</v>
      </c>
      <c r="D3047" s="9">
        <v>0.752</v>
      </c>
      <c r="E3047" s="9">
        <v>0.72799999999999998</v>
      </c>
      <c r="F3047" s="9">
        <v>0.70399999999999996</v>
      </c>
      <c r="G3047" s="9">
        <v>24591.83</v>
      </c>
      <c r="H3047" s="10">
        <v>6</v>
      </c>
    </row>
    <row r="3048" spans="1:8" x14ac:dyDescent="0.25">
      <c r="A3048" s="11" t="s">
        <v>2982</v>
      </c>
      <c r="B3048" s="12" t="s">
        <v>16</v>
      </c>
      <c r="C3048" s="12">
        <v>225</v>
      </c>
      <c r="D3048" s="12">
        <v>0.67</v>
      </c>
      <c r="E3048" s="12">
        <v>0.68200000000000005</v>
      </c>
      <c r="F3048" s="12">
        <v>0.54</v>
      </c>
      <c r="G3048" s="12">
        <v>14543.85</v>
      </c>
      <c r="H3048" s="13">
        <v>2</v>
      </c>
    </row>
    <row r="3049" spans="1:8" x14ac:dyDescent="0.25">
      <c r="A3049" s="8" t="s">
        <v>2983</v>
      </c>
      <c r="B3049" s="9" t="s">
        <v>24</v>
      </c>
      <c r="C3049" s="9">
        <v>458</v>
      </c>
      <c r="D3049" s="9">
        <v>0.54200000000000004</v>
      </c>
      <c r="E3049" s="9">
        <v>0.51200000000000001</v>
      </c>
      <c r="F3049" s="9">
        <v>0.45400000000000001</v>
      </c>
      <c r="G3049" s="9">
        <v>6094.36</v>
      </c>
      <c r="H3049" s="10">
        <v>0</v>
      </c>
    </row>
    <row r="3050" spans="1:8" x14ac:dyDescent="0.25">
      <c r="A3050" s="11" t="s">
        <v>2984</v>
      </c>
      <c r="B3050" s="12" t="s">
        <v>14</v>
      </c>
      <c r="C3050" s="12">
        <v>139</v>
      </c>
      <c r="D3050" s="12">
        <v>0.69799999999999995</v>
      </c>
      <c r="E3050" s="12">
        <v>0.72599999999999998</v>
      </c>
      <c r="F3050" s="12">
        <v>0.55700000000000005</v>
      </c>
      <c r="G3050" s="12">
        <v>27297.55</v>
      </c>
      <c r="H3050" s="13">
        <v>4</v>
      </c>
    </row>
    <row r="3051" spans="1:8" x14ac:dyDescent="0.25">
      <c r="A3051" s="8" t="s">
        <v>2985</v>
      </c>
      <c r="B3051" s="9" t="s">
        <v>14</v>
      </c>
      <c r="C3051" s="9">
        <v>24</v>
      </c>
      <c r="D3051" s="9">
        <v>0.61</v>
      </c>
      <c r="E3051" s="9">
        <v>0.64500000000000002</v>
      </c>
      <c r="F3051" s="9">
        <v>0.42799999999999999</v>
      </c>
      <c r="G3051" s="9">
        <v>15212.71</v>
      </c>
      <c r="H3051" s="10">
        <v>0</v>
      </c>
    </row>
    <row r="3052" spans="1:8" x14ac:dyDescent="0.25">
      <c r="A3052" s="11" t="s">
        <v>2986</v>
      </c>
      <c r="B3052" s="12" t="s">
        <v>16</v>
      </c>
      <c r="C3052" s="12">
        <v>415</v>
      </c>
      <c r="D3052" s="12">
        <v>0.66900000000000004</v>
      </c>
      <c r="E3052" s="12">
        <v>0.65</v>
      </c>
      <c r="F3052" s="12">
        <v>0.57899999999999996</v>
      </c>
      <c r="G3052" s="12">
        <v>10645.56</v>
      </c>
      <c r="H3052" s="13">
        <v>4</v>
      </c>
    </row>
    <row r="3053" spans="1:8" x14ac:dyDescent="0.25">
      <c r="A3053" s="8" t="s">
        <v>2987</v>
      </c>
      <c r="B3053" s="9" t="s">
        <v>59</v>
      </c>
      <c r="C3053" s="9">
        <v>107</v>
      </c>
      <c r="D3053" s="9">
        <v>0.76</v>
      </c>
      <c r="E3053" s="9">
        <v>0.751</v>
      </c>
      <c r="F3053" s="9">
        <v>0.65900000000000003</v>
      </c>
      <c r="G3053" s="9">
        <v>26893.16</v>
      </c>
      <c r="H3053" s="10">
        <v>8</v>
      </c>
    </row>
    <row r="3054" spans="1:8" x14ac:dyDescent="0.25">
      <c r="A3054" s="11" t="s">
        <v>2988</v>
      </c>
      <c r="B3054" s="12" t="s">
        <v>33</v>
      </c>
      <c r="C3054" s="12">
        <v>204</v>
      </c>
      <c r="D3054" s="12">
        <v>0.76</v>
      </c>
      <c r="E3054" s="12">
        <v>0.71099999999999997</v>
      </c>
      <c r="F3054" s="12">
        <v>0.72699999999999998</v>
      </c>
      <c r="G3054" s="12">
        <v>20122.060000000001</v>
      </c>
      <c r="H3054" s="13">
        <v>4</v>
      </c>
    </row>
    <row r="3055" spans="1:8" x14ac:dyDescent="0.25">
      <c r="A3055" s="8" t="s">
        <v>2989</v>
      </c>
      <c r="B3055" s="9" t="s">
        <v>7</v>
      </c>
      <c r="C3055" s="9">
        <v>374</v>
      </c>
      <c r="D3055" s="9">
        <v>0.7</v>
      </c>
      <c r="E3055" s="9">
        <v>0.66300000000000003</v>
      </c>
      <c r="F3055" s="9">
        <v>0.65500000000000003</v>
      </c>
      <c r="G3055" s="9">
        <v>11689.99</v>
      </c>
      <c r="H3055" s="10">
        <v>2</v>
      </c>
    </row>
    <row r="3056" spans="1:8" x14ac:dyDescent="0.25">
      <c r="A3056" s="11" t="s">
        <v>2990</v>
      </c>
      <c r="B3056" s="12" t="s">
        <v>114</v>
      </c>
      <c r="C3056" s="12">
        <v>252</v>
      </c>
      <c r="D3056" s="12">
        <v>0.59499999999999997</v>
      </c>
      <c r="E3056" s="12">
        <v>0.55000000000000004</v>
      </c>
      <c r="F3056" s="12">
        <v>0.49</v>
      </c>
      <c r="G3056" s="12">
        <v>10645.71</v>
      </c>
      <c r="H3056" s="13">
        <v>19</v>
      </c>
    </row>
    <row r="3057" spans="1:8" x14ac:dyDescent="0.25">
      <c r="A3057" s="8" t="s">
        <v>2991</v>
      </c>
      <c r="B3057" s="9" t="s">
        <v>14</v>
      </c>
      <c r="C3057" s="9">
        <v>121</v>
      </c>
      <c r="D3057" s="9">
        <v>0.63800000000000001</v>
      </c>
      <c r="E3057" s="9">
        <v>0.67800000000000005</v>
      </c>
      <c r="F3057" s="9">
        <v>0.46300000000000002</v>
      </c>
      <c r="G3057" s="9">
        <v>26750.55</v>
      </c>
      <c r="H3057" s="10">
        <v>1</v>
      </c>
    </row>
    <row r="3058" spans="1:8" x14ac:dyDescent="0.25">
      <c r="A3058" s="11" t="s">
        <v>2992</v>
      </c>
      <c r="B3058" s="12" t="s">
        <v>16</v>
      </c>
      <c r="C3058" s="12">
        <v>472</v>
      </c>
      <c r="D3058" s="12">
        <v>0.65</v>
      </c>
      <c r="E3058" s="12">
        <v>0.65600000000000003</v>
      </c>
      <c r="F3058" s="12">
        <v>0.503</v>
      </c>
      <c r="G3058" s="12">
        <v>8970.2199999999993</v>
      </c>
      <c r="H3058" s="13">
        <v>2</v>
      </c>
    </row>
    <row r="3059" spans="1:8" x14ac:dyDescent="0.25">
      <c r="A3059" s="8" t="s">
        <v>2993</v>
      </c>
      <c r="B3059" s="9" t="s">
        <v>87</v>
      </c>
      <c r="C3059" s="9">
        <v>531</v>
      </c>
      <c r="D3059" s="9">
        <v>0.56799999999999995</v>
      </c>
      <c r="E3059" s="9">
        <v>0.54200000000000004</v>
      </c>
      <c r="F3059" s="9">
        <v>0.44500000000000001</v>
      </c>
      <c r="G3059" s="9">
        <v>6299.75</v>
      </c>
      <c r="H3059" s="10">
        <v>12</v>
      </c>
    </row>
    <row r="3060" spans="1:8" x14ac:dyDescent="0.25">
      <c r="A3060" s="11" t="s">
        <v>2994</v>
      </c>
      <c r="B3060" s="12" t="s">
        <v>14</v>
      </c>
      <c r="C3060" s="12">
        <v>89</v>
      </c>
      <c r="D3060" s="12">
        <v>0.72</v>
      </c>
      <c r="E3060" s="12">
        <v>0.73499999999999999</v>
      </c>
      <c r="F3060" s="12">
        <v>0.61799999999999999</v>
      </c>
      <c r="G3060" s="12">
        <v>22170.12</v>
      </c>
      <c r="H3060" s="13">
        <v>2</v>
      </c>
    </row>
    <row r="3061" spans="1:8" x14ac:dyDescent="0.25">
      <c r="A3061" s="8" t="s">
        <v>2995</v>
      </c>
      <c r="B3061" s="9" t="s">
        <v>14</v>
      </c>
      <c r="C3061" s="9">
        <v>113</v>
      </c>
      <c r="D3061" s="9">
        <v>0.624</v>
      </c>
      <c r="E3061" s="9">
        <v>0.66400000000000003</v>
      </c>
      <c r="F3061" s="9">
        <v>0.45700000000000002</v>
      </c>
      <c r="G3061" s="9">
        <v>16172.45</v>
      </c>
      <c r="H3061" s="10">
        <v>3</v>
      </c>
    </row>
    <row r="3062" spans="1:8" x14ac:dyDescent="0.25">
      <c r="A3062" s="11" t="s">
        <v>2996</v>
      </c>
      <c r="B3062" s="12" t="s">
        <v>16</v>
      </c>
      <c r="C3062" s="12">
        <v>249</v>
      </c>
      <c r="D3062" s="12">
        <v>0.54100000000000004</v>
      </c>
      <c r="E3062" s="12">
        <v>0.53700000000000003</v>
      </c>
      <c r="F3062" s="12">
        <v>0.39100000000000001</v>
      </c>
      <c r="G3062" s="12">
        <v>6086.96</v>
      </c>
      <c r="H3062" s="13">
        <v>4</v>
      </c>
    </row>
    <row r="3063" spans="1:8" x14ac:dyDescent="0.25">
      <c r="A3063" s="8" t="s">
        <v>2997</v>
      </c>
      <c r="B3063" s="9" t="s">
        <v>24</v>
      </c>
      <c r="C3063" s="9">
        <v>288</v>
      </c>
      <c r="D3063" s="9">
        <v>0.60499999999999998</v>
      </c>
      <c r="E3063" s="9">
        <v>0.57999999999999996</v>
      </c>
      <c r="F3063" s="9">
        <v>0.498</v>
      </c>
      <c r="G3063" s="9">
        <v>8079.28</v>
      </c>
      <c r="H3063" s="10">
        <v>1</v>
      </c>
    </row>
    <row r="3064" spans="1:8" x14ac:dyDescent="0.25">
      <c r="A3064" s="11" t="s">
        <v>2998</v>
      </c>
      <c r="B3064" s="12" t="s">
        <v>72</v>
      </c>
      <c r="C3064" s="12">
        <v>471</v>
      </c>
      <c r="D3064" s="12">
        <v>0.624</v>
      </c>
      <c r="E3064" s="12">
        <v>0.57799999999999996</v>
      </c>
      <c r="F3064" s="12">
        <v>0.55700000000000005</v>
      </c>
      <c r="G3064" s="12">
        <v>9714.94</v>
      </c>
      <c r="H3064" s="13">
        <v>8</v>
      </c>
    </row>
    <row r="3065" spans="1:8" x14ac:dyDescent="0.25">
      <c r="A3065" s="8" t="s">
        <v>2999</v>
      </c>
      <c r="B3065" s="9" t="s">
        <v>16</v>
      </c>
      <c r="C3065" s="9">
        <v>251</v>
      </c>
      <c r="D3065" s="9">
        <v>0.60299999999999998</v>
      </c>
      <c r="E3065" s="9">
        <v>0.625</v>
      </c>
      <c r="F3065" s="9">
        <v>0.42799999999999999</v>
      </c>
      <c r="G3065" s="9">
        <v>10367.77</v>
      </c>
      <c r="H3065" s="10">
        <v>6</v>
      </c>
    </row>
    <row r="3066" spans="1:8" x14ac:dyDescent="0.25">
      <c r="A3066" s="11" t="s">
        <v>3000</v>
      </c>
      <c r="B3066" s="12" t="s">
        <v>59</v>
      </c>
      <c r="C3066" s="12">
        <v>36</v>
      </c>
      <c r="D3066" s="12">
        <v>0.69099999999999995</v>
      </c>
      <c r="E3066" s="12">
        <v>0.72499999999999998</v>
      </c>
      <c r="F3066" s="12">
        <v>0.52300000000000002</v>
      </c>
      <c r="G3066" s="12">
        <v>27654.560000000001</v>
      </c>
      <c r="H3066" s="13">
        <v>3</v>
      </c>
    </row>
    <row r="3067" spans="1:8" x14ac:dyDescent="0.25">
      <c r="A3067" s="8" t="s">
        <v>3001</v>
      </c>
      <c r="B3067" s="9" t="s">
        <v>59</v>
      </c>
      <c r="C3067" s="9">
        <v>51</v>
      </c>
      <c r="D3067" s="9">
        <v>0.71</v>
      </c>
      <c r="E3067" s="9">
        <v>0.73899999999999999</v>
      </c>
      <c r="F3067" s="9">
        <v>0.55700000000000005</v>
      </c>
      <c r="G3067" s="9">
        <v>28098</v>
      </c>
      <c r="H3067" s="10">
        <v>5</v>
      </c>
    </row>
    <row r="3068" spans="1:8" x14ac:dyDescent="0.25">
      <c r="A3068" s="11" t="s">
        <v>3002</v>
      </c>
      <c r="B3068" s="12" t="s">
        <v>59</v>
      </c>
      <c r="C3068" s="12">
        <v>41</v>
      </c>
      <c r="D3068" s="12">
        <v>0.72</v>
      </c>
      <c r="E3068" s="12">
        <v>0.72099999999999997</v>
      </c>
      <c r="F3068" s="12">
        <v>0.60599999999999998</v>
      </c>
      <c r="G3068" s="12">
        <v>20238.34</v>
      </c>
      <c r="H3068" s="13">
        <v>2</v>
      </c>
    </row>
    <row r="3069" spans="1:8" x14ac:dyDescent="0.25">
      <c r="A3069" s="8" t="s">
        <v>3003</v>
      </c>
      <c r="B3069" s="9" t="s">
        <v>29</v>
      </c>
      <c r="C3069" s="9">
        <v>437</v>
      </c>
      <c r="D3069" s="9">
        <v>0.63800000000000001</v>
      </c>
      <c r="E3069" s="9">
        <v>0.61199999999999999</v>
      </c>
      <c r="F3069" s="9">
        <v>0.54100000000000004</v>
      </c>
      <c r="G3069" s="9">
        <v>10060.57</v>
      </c>
      <c r="H3069" s="10">
        <v>5</v>
      </c>
    </row>
    <row r="3070" spans="1:8" x14ac:dyDescent="0.25">
      <c r="A3070" s="11" t="s">
        <v>3004</v>
      </c>
      <c r="B3070" s="12" t="s">
        <v>14</v>
      </c>
      <c r="C3070" s="12">
        <v>133</v>
      </c>
      <c r="D3070" s="12">
        <v>0.66</v>
      </c>
      <c r="E3070" s="12">
        <v>0.67400000000000004</v>
      </c>
      <c r="F3070" s="12">
        <v>0.54100000000000004</v>
      </c>
      <c r="G3070" s="12">
        <v>31209.98</v>
      </c>
      <c r="H3070" s="13">
        <v>3</v>
      </c>
    </row>
    <row r="3071" spans="1:8" x14ac:dyDescent="0.25">
      <c r="A3071" s="8" t="s">
        <v>3005</v>
      </c>
      <c r="B3071" s="9" t="s">
        <v>114</v>
      </c>
      <c r="C3071" s="9">
        <v>648</v>
      </c>
      <c r="D3071" s="9">
        <v>0.63700000000000001</v>
      </c>
      <c r="E3071" s="9">
        <v>0.61299999999999999</v>
      </c>
      <c r="F3071" s="9">
        <v>0.54300000000000004</v>
      </c>
      <c r="G3071" s="9">
        <v>8992.64</v>
      </c>
      <c r="H3071" s="10">
        <v>0</v>
      </c>
    </row>
    <row r="3072" spans="1:8" x14ac:dyDescent="0.25">
      <c r="A3072" s="11" t="s">
        <v>3006</v>
      </c>
      <c r="B3072" s="12" t="s">
        <v>49</v>
      </c>
      <c r="C3072" s="12">
        <v>586</v>
      </c>
      <c r="D3072" s="12">
        <v>0.57799999999999996</v>
      </c>
      <c r="E3072" s="12">
        <v>0.501</v>
      </c>
      <c r="F3072" s="12">
        <v>0.495</v>
      </c>
      <c r="G3072" s="12">
        <v>7880.49</v>
      </c>
      <c r="H3072" s="13">
        <v>0</v>
      </c>
    </row>
    <row r="3073" spans="1:8" x14ac:dyDescent="0.25">
      <c r="A3073" s="8" t="s">
        <v>3007</v>
      </c>
      <c r="B3073" s="9" t="s">
        <v>82</v>
      </c>
      <c r="C3073" s="9">
        <v>457</v>
      </c>
      <c r="D3073" s="9">
        <v>0.58599999999999997</v>
      </c>
      <c r="E3073" s="9">
        <v>0.56000000000000005</v>
      </c>
      <c r="F3073" s="9">
        <v>0.46200000000000002</v>
      </c>
      <c r="G3073" s="9">
        <v>7419.91</v>
      </c>
      <c r="H3073" s="10">
        <v>12</v>
      </c>
    </row>
    <row r="3074" spans="1:8" x14ac:dyDescent="0.25">
      <c r="A3074" s="11" t="s">
        <v>1520</v>
      </c>
      <c r="B3074" s="12" t="s">
        <v>49</v>
      </c>
      <c r="C3074" s="12">
        <v>344</v>
      </c>
      <c r="D3074" s="12">
        <v>0.54600000000000004</v>
      </c>
      <c r="E3074" s="12">
        <v>0.53100000000000003</v>
      </c>
      <c r="F3074" s="12">
        <v>0.39800000000000002</v>
      </c>
      <c r="G3074" s="12">
        <v>6958.89</v>
      </c>
      <c r="H3074" s="13">
        <v>0</v>
      </c>
    </row>
    <row r="3075" spans="1:8" x14ac:dyDescent="0.25">
      <c r="A3075" s="8" t="s">
        <v>3008</v>
      </c>
      <c r="B3075" s="9" t="s">
        <v>14</v>
      </c>
      <c r="C3075" s="9">
        <v>102</v>
      </c>
      <c r="D3075" s="9">
        <v>0.66</v>
      </c>
      <c r="E3075" s="9">
        <v>0.66</v>
      </c>
      <c r="F3075" s="9">
        <v>0.52900000000000003</v>
      </c>
      <c r="G3075" s="9">
        <v>20897.810000000001</v>
      </c>
      <c r="H3075" s="10">
        <v>9</v>
      </c>
    </row>
    <row r="3076" spans="1:8" x14ac:dyDescent="0.25">
      <c r="A3076" s="11" t="s">
        <v>3009</v>
      </c>
      <c r="B3076" s="12" t="s">
        <v>59</v>
      </c>
      <c r="C3076" s="12">
        <v>50</v>
      </c>
      <c r="D3076" s="12">
        <v>0.753</v>
      </c>
      <c r="E3076" s="12">
        <v>0.74299999999999999</v>
      </c>
      <c r="F3076" s="12">
        <v>0.64400000000000002</v>
      </c>
      <c r="G3076" s="12">
        <v>37456.18</v>
      </c>
      <c r="H3076" s="13">
        <v>4</v>
      </c>
    </row>
    <row r="3077" spans="1:8" x14ac:dyDescent="0.25">
      <c r="A3077" s="8" t="s">
        <v>3010</v>
      </c>
      <c r="B3077" s="9" t="s">
        <v>16</v>
      </c>
      <c r="C3077" s="9">
        <v>334</v>
      </c>
      <c r="D3077" s="9">
        <v>0.71</v>
      </c>
      <c r="E3077" s="9">
        <v>0.67100000000000004</v>
      </c>
      <c r="F3077" s="9">
        <v>0.63100000000000001</v>
      </c>
      <c r="G3077" s="9">
        <v>11783.72</v>
      </c>
      <c r="H3077" s="10">
        <v>3</v>
      </c>
    </row>
    <row r="3078" spans="1:8" x14ac:dyDescent="0.25">
      <c r="A3078" s="11" t="s">
        <v>3011</v>
      </c>
      <c r="B3078" s="12" t="s">
        <v>14</v>
      </c>
      <c r="C3078" s="12">
        <v>62</v>
      </c>
      <c r="D3078" s="12">
        <v>0.69499999999999995</v>
      </c>
      <c r="E3078" s="12">
        <v>0.71699999999999997</v>
      </c>
      <c r="F3078" s="12">
        <v>0.57199999999999995</v>
      </c>
      <c r="G3078" s="12">
        <v>26144.19</v>
      </c>
      <c r="H3078" s="13">
        <v>1</v>
      </c>
    </row>
    <row r="3079" spans="1:8" x14ac:dyDescent="0.25">
      <c r="A3079" s="8" t="s">
        <v>345</v>
      </c>
      <c r="B3079" s="9" t="s">
        <v>82</v>
      </c>
      <c r="C3079" s="9">
        <v>319</v>
      </c>
      <c r="D3079" s="9">
        <v>0.59</v>
      </c>
      <c r="E3079" s="9">
        <v>0.58699999999999997</v>
      </c>
      <c r="F3079" s="9">
        <v>0.46100000000000002</v>
      </c>
      <c r="G3079" s="9">
        <v>8688.64</v>
      </c>
      <c r="H3079" s="10">
        <v>10</v>
      </c>
    </row>
    <row r="3080" spans="1:8" x14ac:dyDescent="0.25">
      <c r="A3080" s="11" t="s">
        <v>3012</v>
      </c>
      <c r="B3080" s="12" t="s">
        <v>14</v>
      </c>
      <c r="C3080" s="12">
        <v>101</v>
      </c>
      <c r="D3080" s="12">
        <v>0.70599999999999996</v>
      </c>
      <c r="E3080" s="12">
        <v>0.72499999999999998</v>
      </c>
      <c r="F3080" s="12">
        <v>0.55800000000000005</v>
      </c>
      <c r="G3080" s="12">
        <v>25386.01</v>
      </c>
      <c r="H3080" s="13">
        <v>1</v>
      </c>
    </row>
    <row r="3081" spans="1:8" x14ac:dyDescent="0.25">
      <c r="A3081" s="8" t="s">
        <v>3013</v>
      </c>
      <c r="B3081" s="9" t="s">
        <v>111</v>
      </c>
      <c r="C3081" s="9">
        <v>373</v>
      </c>
      <c r="D3081" s="9">
        <v>0.68</v>
      </c>
      <c r="E3081" s="9">
        <v>0.64500000000000002</v>
      </c>
      <c r="F3081" s="9">
        <v>0.60099999999999998</v>
      </c>
      <c r="G3081" s="9">
        <v>15700.19</v>
      </c>
      <c r="H3081" s="10">
        <v>1</v>
      </c>
    </row>
    <row r="3082" spans="1:8" x14ac:dyDescent="0.25">
      <c r="A3082" s="11" t="s">
        <v>3014</v>
      </c>
      <c r="B3082" s="12" t="s">
        <v>14</v>
      </c>
      <c r="C3082" s="12">
        <v>137</v>
      </c>
      <c r="D3082" s="12">
        <v>0.7</v>
      </c>
      <c r="E3082" s="12">
        <v>0.69899999999999995</v>
      </c>
      <c r="F3082" s="12">
        <v>0.59099999999999997</v>
      </c>
      <c r="G3082" s="12">
        <v>21810.68</v>
      </c>
      <c r="H3082" s="13">
        <v>0</v>
      </c>
    </row>
    <row r="3083" spans="1:8" x14ac:dyDescent="0.25">
      <c r="A3083" s="8" t="s">
        <v>3015</v>
      </c>
      <c r="B3083" s="9" t="s">
        <v>14</v>
      </c>
      <c r="C3083" s="9">
        <v>63</v>
      </c>
      <c r="D3083" s="9">
        <v>0.71</v>
      </c>
      <c r="E3083" s="9">
        <v>0.71499999999999997</v>
      </c>
      <c r="F3083" s="9">
        <v>0.58799999999999997</v>
      </c>
      <c r="G3083" s="9">
        <v>28130.87</v>
      </c>
      <c r="H3083" s="10">
        <v>3</v>
      </c>
    </row>
    <row r="3084" spans="1:8" x14ac:dyDescent="0.25">
      <c r="A3084" s="11" t="s">
        <v>3016</v>
      </c>
      <c r="B3084" s="12" t="s">
        <v>31</v>
      </c>
      <c r="C3084" s="12">
        <v>473</v>
      </c>
      <c r="D3084" s="12">
        <v>0.61799999999999999</v>
      </c>
      <c r="E3084" s="12">
        <v>0.55100000000000005</v>
      </c>
      <c r="F3084" s="12">
        <v>0.56000000000000005</v>
      </c>
      <c r="G3084" s="12">
        <v>5139.8900000000003</v>
      </c>
      <c r="H3084" s="13">
        <v>16</v>
      </c>
    </row>
    <row r="3085" spans="1:8" x14ac:dyDescent="0.25">
      <c r="A3085" s="8" t="s">
        <v>3017</v>
      </c>
      <c r="B3085" s="9" t="s">
        <v>14</v>
      </c>
      <c r="C3085" s="9">
        <v>56</v>
      </c>
      <c r="D3085" s="9">
        <v>0.75900000000000001</v>
      </c>
      <c r="E3085" s="9">
        <v>0.70099999999999996</v>
      </c>
      <c r="F3085" s="9">
        <v>0.70499999999999996</v>
      </c>
      <c r="G3085" s="9">
        <v>50487.58</v>
      </c>
      <c r="H3085" s="10">
        <v>4</v>
      </c>
    </row>
    <row r="3086" spans="1:8" x14ac:dyDescent="0.25">
      <c r="A3086" s="11" t="s">
        <v>3018</v>
      </c>
      <c r="B3086" s="12" t="s">
        <v>114</v>
      </c>
      <c r="C3086" s="12">
        <v>385</v>
      </c>
      <c r="D3086" s="12">
        <v>0.60299999999999998</v>
      </c>
      <c r="E3086" s="12">
        <v>0.55800000000000005</v>
      </c>
      <c r="F3086" s="12">
        <v>0.51500000000000001</v>
      </c>
      <c r="G3086" s="12">
        <v>11239.2</v>
      </c>
      <c r="H3086" s="13">
        <v>2</v>
      </c>
    </row>
    <row r="3087" spans="1:8" x14ac:dyDescent="0.25">
      <c r="A3087" s="8" t="s">
        <v>3019</v>
      </c>
      <c r="B3087" s="9" t="s">
        <v>24</v>
      </c>
      <c r="C3087" s="9">
        <v>434</v>
      </c>
      <c r="D3087" s="9">
        <v>0.59099999999999997</v>
      </c>
      <c r="E3087" s="9">
        <v>0.57799999999999996</v>
      </c>
      <c r="F3087" s="9">
        <v>0.48099999999999998</v>
      </c>
      <c r="G3087" s="9">
        <v>6945.91</v>
      </c>
      <c r="H3087" s="10">
        <v>7</v>
      </c>
    </row>
    <row r="3088" spans="1:8" x14ac:dyDescent="0.25">
      <c r="A3088" s="11" t="s">
        <v>3020</v>
      </c>
      <c r="B3088" s="12" t="s">
        <v>7</v>
      </c>
      <c r="C3088" s="12">
        <v>142</v>
      </c>
      <c r="D3088" s="12">
        <v>0.7</v>
      </c>
      <c r="E3088" s="12">
        <v>0.68300000000000005</v>
      </c>
      <c r="F3088" s="12">
        <v>0.61599999999999999</v>
      </c>
      <c r="G3088" s="12">
        <v>24529.77</v>
      </c>
      <c r="H3088" s="13">
        <v>3</v>
      </c>
    </row>
    <row r="3089" spans="1:8" x14ac:dyDescent="0.25">
      <c r="A3089" s="8" t="s">
        <v>3021</v>
      </c>
      <c r="B3089" s="9" t="s">
        <v>33</v>
      </c>
      <c r="C3089" s="9">
        <v>189</v>
      </c>
      <c r="D3089" s="9">
        <v>0.69099999999999995</v>
      </c>
      <c r="E3089" s="9">
        <v>0.69199999999999995</v>
      </c>
      <c r="F3089" s="9">
        <v>0.56999999999999995</v>
      </c>
      <c r="G3089" s="9">
        <v>20693.37</v>
      </c>
      <c r="H3089" s="10">
        <v>1</v>
      </c>
    </row>
    <row r="3090" spans="1:8" x14ac:dyDescent="0.25">
      <c r="A3090" s="11" t="s">
        <v>3022</v>
      </c>
      <c r="B3090" s="12" t="s">
        <v>16</v>
      </c>
      <c r="C3090" s="12">
        <v>254</v>
      </c>
      <c r="D3090" s="12">
        <v>0.66900000000000004</v>
      </c>
      <c r="E3090" s="12">
        <v>0.64900000000000002</v>
      </c>
      <c r="F3090" s="12">
        <v>0.55800000000000005</v>
      </c>
      <c r="G3090" s="12">
        <v>13529.3</v>
      </c>
      <c r="H3090" s="13">
        <v>2</v>
      </c>
    </row>
    <row r="3091" spans="1:8" x14ac:dyDescent="0.25">
      <c r="A3091" s="8" t="s">
        <v>3023</v>
      </c>
      <c r="B3091" s="9" t="s">
        <v>7</v>
      </c>
      <c r="C3091" s="9">
        <v>107</v>
      </c>
      <c r="D3091" s="9">
        <v>0.77400000000000002</v>
      </c>
      <c r="E3091" s="9">
        <v>0.749</v>
      </c>
      <c r="F3091" s="9">
        <v>0.73899999999999999</v>
      </c>
      <c r="G3091" s="9">
        <v>33024.83</v>
      </c>
      <c r="H3091" s="10">
        <v>1</v>
      </c>
    </row>
    <row r="3092" spans="1:8" x14ac:dyDescent="0.25">
      <c r="A3092" s="11" t="s">
        <v>3024</v>
      </c>
      <c r="B3092" s="12" t="s">
        <v>31</v>
      </c>
      <c r="C3092" s="12">
        <v>243</v>
      </c>
      <c r="D3092" s="12">
        <v>0.56899999999999995</v>
      </c>
      <c r="E3092" s="12">
        <v>0.51800000000000002</v>
      </c>
      <c r="F3092" s="12">
        <v>0.47399999999999998</v>
      </c>
      <c r="G3092" s="12">
        <v>5946.54</v>
      </c>
      <c r="H3092" s="13">
        <v>2</v>
      </c>
    </row>
    <row r="3093" spans="1:8" x14ac:dyDescent="0.25">
      <c r="A3093" s="8" t="s">
        <v>3025</v>
      </c>
      <c r="B3093" s="9" t="s">
        <v>19</v>
      </c>
      <c r="C3093" s="9">
        <v>583</v>
      </c>
      <c r="D3093" s="9">
        <v>0.50900000000000001</v>
      </c>
      <c r="E3093" s="9">
        <v>0.52200000000000002</v>
      </c>
      <c r="F3093" s="9">
        <v>0.372</v>
      </c>
      <c r="G3093" s="9">
        <v>6657.51</v>
      </c>
      <c r="H3093" s="10">
        <v>21</v>
      </c>
    </row>
    <row r="3094" spans="1:8" x14ac:dyDescent="0.25">
      <c r="A3094" s="11" t="s">
        <v>3026</v>
      </c>
      <c r="B3094" s="12" t="s">
        <v>14</v>
      </c>
      <c r="C3094" s="12">
        <v>83</v>
      </c>
      <c r="D3094" s="12">
        <v>0.69299999999999995</v>
      </c>
      <c r="E3094" s="12">
        <v>0.7</v>
      </c>
      <c r="F3094" s="12">
        <v>0.57499999999999996</v>
      </c>
      <c r="G3094" s="12">
        <v>19229.259999999998</v>
      </c>
      <c r="H3094" s="13">
        <v>18</v>
      </c>
    </row>
    <row r="3095" spans="1:8" x14ac:dyDescent="0.25">
      <c r="A3095" s="8" t="s">
        <v>3027</v>
      </c>
      <c r="B3095" s="9" t="s">
        <v>14</v>
      </c>
      <c r="C3095" s="9">
        <v>68</v>
      </c>
      <c r="D3095" s="9">
        <v>0.67200000000000004</v>
      </c>
      <c r="E3095" s="9">
        <v>0.68300000000000005</v>
      </c>
      <c r="F3095" s="9">
        <v>0.52200000000000002</v>
      </c>
      <c r="G3095" s="9">
        <v>14880.75</v>
      </c>
      <c r="H3095" s="10">
        <v>9</v>
      </c>
    </row>
    <row r="3096" spans="1:8" x14ac:dyDescent="0.25">
      <c r="A3096" s="11" t="s">
        <v>3028</v>
      </c>
      <c r="B3096" s="12" t="s">
        <v>16</v>
      </c>
      <c r="C3096" s="12">
        <v>107</v>
      </c>
      <c r="D3096" s="12">
        <v>0.65</v>
      </c>
      <c r="E3096" s="12">
        <v>0.64600000000000002</v>
      </c>
      <c r="F3096" s="12">
        <v>0.51500000000000001</v>
      </c>
      <c r="G3096" s="12">
        <v>15369.47</v>
      </c>
      <c r="H3096" s="13">
        <v>5</v>
      </c>
    </row>
    <row r="3097" spans="1:8" x14ac:dyDescent="0.25">
      <c r="A3097" s="8" t="s">
        <v>3029</v>
      </c>
      <c r="B3097" s="9" t="s">
        <v>59</v>
      </c>
      <c r="C3097" s="9">
        <v>164</v>
      </c>
      <c r="D3097" s="9">
        <v>0.71299999999999997</v>
      </c>
      <c r="E3097" s="9">
        <v>0.71199999999999997</v>
      </c>
      <c r="F3097" s="9">
        <v>0.629</v>
      </c>
      <c r="G3097" s="9">
        <v>15732.48</v>
      </c>
      <c r="H3097" s="10">
        <v>3</v>
      </c>
    </row>
    <row r="3098" spans="1:8" x14ac:dyDescent="0.25">
      <c r="A3098" s="11" t="s">
        <v>3030</v>
      </c>
      <c r="B3098" s="12" t="s">
        <v>33</v>
      </c>
      <c r="C3098" s="12">
        <v>182</v>
      </c>
      <c r="D3098" s="12">
        <v>0.68500000000000005</v>
      </c>
      <c r="E3098" s="12">
        <v>0.67100000000000004</v>
      </c>
      <c r="F3098" s="12">
        <v>0.57599999999999996</v>
      </c>
      <c r="G3098" s="12">
        <v>16436.75</v>
      </c>
      <c r="H3098" s="13">
        <v>4</v>
      </c>
    </row>
    <row r="3099" spans="1:8" x14ac:dyDescent="0.25">
      <c r="A3099" s="8" t="s">
        <v>3031</v>
      </c>
      <c r="B3099" s="9" t="s">
        <v>16</v>
      </c>
      <c r="C3099" s="9">
        <v>497</v>
      </c>
      <c r="D3099" s="9">
        <v>0.65300000000000002</v>
      </c>
      <c r="E3099" s="9">
        <v>0.625</v>
      </c>
      <c r="F3099" s="9">
        <v>0.53100000000000003</v>
      </c>
      <c r="G3099" s="9">
        <v>8790.65</v>
      </c>
      <c r="H3099" s="10">
        <v>3</v>
      </c>
    </row>
    <row r="3100" spans="1:8" x14ac:dyDescent="0.25">
      <c r="A3100" s="11" t="s">
        <v>3032</v>
      </c>
      <c r="B3100" s="12" t="s">
        <v>114</v>
      </c>
      <c r="C3100" s="12">
        <v>245</v>
      </c>
      <c r="D3100" s="12">
        <v>0.56399999999999995</v>
      </c>
      <c r="E3100" s="12">
        <v>0.54400000000000004</v>
      </c>
      <c r="F3100" s="12">
        <v>0.42199999999999999</v>
      </c>
      <c r="G3100" s="12">
        <v>8566.98</v>
      </c>
      <c r="H3100" s="13">
        <v>4</v>
      </c>
    </row>
    <row r="3101" spans="1:8" x14ac:dyDescent="0.25">
      <c r="A3101" s="8" t="s">
        <v>3033</v>
      </c>
      <c r="B3101" s="9" t="s">
        <v>16</v>
      </c>
      <c r="C3101" s="9">
        <v>579</v>
      </c>
      <c r="D3101" s="9">
        <v>0.62</v>
      </c>
      <c r="E3101" s="9">
        <v>0.59499999999999997</v>
      </c>
      <c r="F3101" s="9">
        <v>0.496</v>
      </c>
      <c r="G3101" s="9">
        <v>7996.11</v>
      </c>
      <c r="H3101" s="10">
        <v>12</v>
      </c>
    </row>
    <row r="3102" spans="1:8" x14ac:dyDescent="0.25">
      <c r="A3102" s="11" t="s">
        <v>3034</v>
      </c>
      <c r="B3102" s="12" t="s">
        <v>16</v>
      </c>
      <c r="C3102" s="12">
        <v>265</v>
      </c>
      <c r="D3102" s="12">
        <v>0.63200000000000001</v>
      </c>
      <c r="E3102" s="12">
        <v>0.57699999999999996</v>
      </c>
      <c r="F3102" s="12">
        <v>0.55100000000000005</v>
      </c>
      <c r="G3102" s="12">
        <v>12080.44</v>
      </c>
      <c r="H3102" s="13">
        <v>4</v>
      </c>
    </row>
    <row r="3103" spans="1:8" x14ac:dyDescent="0.25">
      <c r="A3103" s="8" t="s">
        <v>3035</v>
      </c>
      <c r="B3103" s="9" t="s">
        <v>29</v>
      </c>
      <c r="C3103" s="9">
        <v>118</v>
      </c>
      <c r="D3103" s="9">
        <v>0.71599999999999997</v>
      </c>
      <c r="E3103" s="9">
        <v>0.68400000000000005</v>
      </c>
      <c r="F3103" s="9">
        <v>0.66600000000000004</v>
      </c>
      <c r="G3103" s="9">
        <v>27453.58</v>
      </c>
      <c r="H3103" s="10">
        <v>4</v>
      </c>
    </row>
    <row r="3104" spans="1:8" x14ac:dyDescent="0.25">
      <c r="A3104" s="11" t="s">
        <v>3036</v>
      </c>
      <c r="B3104" s="12" t="s">
        <v>16</v>
      </c>
      <c r="C3104" s="12">
        <v>397</v>
      </c>
      <c r="D3104" s="12">
        <v>0.65400000000000003</v>
      </c>
      <c r="E3104" s="12">
        <v>0.63900000000000001</v>
      </c>
      <c r="F3104" s="12">
        <v>0.53500000000000003</v>
      </c>
      <c r="G3104" s="12">
        <v>9146.92</v>
      </c>
      <c r="H3104" s="13">
        <v>5</v>
      </c>
    </row>
    <row r="3105" spans="1:8" x14ac:dyDescent="0.25">
      <c r="A3105" s="8" t="s">
        <v>3037</v>
      </c>
      <c r="B3105" s="9" t="s">
        <v>19</v>
      </c>
      <c r="C3105" s="9">
        <v>264</v>
      </c>
      <c r="D3105" s="9">
        <v>0.56999999999999995</v>
      </c>
      <c r="E3105" s="9">
        <v>0.55300000000000005</v>
      </c>
      <c r="F3105" s="9">
        <v>0.47</v>
      </c>
      <c r="G3105" s="9">
        <v>8051.62</v>
      </c>
      <c r="H3105" s="10">
        <v>0</v>
      </c>
    </row>
    <row r="3106" spans="1:8" x14ac:dyDescent="0.25">
      <c r="A3106" s="11" t="s">
        <v>3038</v>
      </c>
      <c r="B3106" s="12" t="s">
        <v>14</v>
      </c>
      <c r="C3106" s="12">
        <v>134</v>
      </c>
      <c r="D3106" s="12">
        <v>0.63800000000000001</v>
      </c>
      <c r="E3106" s="12">
        <v>0.65600000000000003</v>
      </c>
      <c r="F3106" s="12">
        <v>0.48899999999999999</v>
      </c>
      <c r="G3106" s="12">
        <v>19030.900000000001</v>
      </c>
      <c r="H3106" s="13">
        <v>3</v>
      </c>
    </row>
    <row r="3107" spans="1:8" x14ac:dyDescent="0.25">
      <c r="A3107" s="8" t="s">
        <v>3039</v>
      </c>
      <c r="B3107" s="9" t="s">
        <v>14</v>
      </c>
      <c r="C3107" s="9">
        <v>54</v>
      </c>
      <c r="D3107" s="9">
        <v>0.752</v>
      </c>
      <c r="E3107" s="9">
        <v>0.73799999999999999</v>
      </c>
      <c r="F3107" s="9">
        <v>0.67</v>
      </c>
      <c r="G3107" s="9">
        <v>25436.95</v>
      </c>
      <c r="H3107" s="10">
        <v>5</v>
      </c>
    </row>
    <row r="3108" spans="1:8" x14ac:dyDescent="0.25">
      <c r="A3108" s="11" t="s">
        <v>1027</v>
      </c>
      <c r="B3108" s="12" t="s">
        <v>24</v>
      </c>
      <c r="C3108" s="12">
        <v>583</v>
      </c>
      <c r="D3108" s="12">
        <v>0.61399999999999999</v>
      </c>
      <c r="E3108" s="12">
        <v>0.57199999999999995</v>
      </c>
      <c r="F3108" s="12">
        <v>0.55300000000000005</v>
      </c>
      <c r="G3108" s="12">
        <v>6278.02</v>
      </c>
      <c r="H3108" s="13">
        <v>18</v>
      </c>
    </row>
    <row r="3109" spans="1:8" x14ac:dyDescent="0.25">
      <c r="A3109" s="8" t="s">
        <v>3040</v>
      </c>
      <c r="B3109" s="9" t="s">
        <v>111</v>
      </c>
      <c r="C3109" s="9">
        <v>440</v>
      </c>
      <c r="D3109" s="9">
        <v>0.621</v>
      </c>
      <c r="E3109" s="9">
        <v>0.57799999999999996</v>
      </c>
      <c r="F3109" s="9">
        <v>0.52200000000000002</v>
      </c>
      <c r="G3109" s="9">
        <v>11038.93</v>
      </c>
      <c r="H3109" s="10">
        <v>3</v>
      </c>
    </row>
    <row r="3110" spans="1:8" x14ac:dyDescent="0.25">
      <c r="A3110" s="11" t="s">
        <v>3041</v>
      </c>
      <c r="B3110" s="12" t="s">
        <v>14</v>
      </c>
      <c r="C3110" s="12">
        <v>55</v>
      </c>
      <c r="D3110" s="12">
        <v>0.7</v>
      </c>
      <c r="E3110" s="12">
        <v>0.72099999999999997</v>
      </c>
      <c r="F3110" s="12">
        <v>0.57999999999999996</v>
      </c>
      <c r="G3110" s="12">
        <v>19264.28</v>
      </c>
      <c r="H3110" s="13">
        <v>7</v>
      </c>
    </row>
    <row r="3111" spans="1:8" x14ac:dyDescent="0.25">
      <c r="A3111" s="8" t="s">
        <v>3042</v>
      </c>
      <c r="B3111" s="9" t="s">
        <v>33</v>
      </c>
      <c r="C3111" s="9">
        <v>147</v>
      </c>
      <c r="D3111" s="9">
        <v>0.67900000000000005</v>
      </c>
      <c r="E3111" s="9">
        <v>0.65100000000000002</v>
      </c>
      <c r="F3111" s="9">
        <v>0.57199999999999995</v>
      </c>
      <c r="G3111" s="9">
        <v>21738</v>
      </c>
      <c r="H3111" s="10">
        <v>1</v>
      </c>
    </row>
    <row r="3112" spans="1:8" x14ac:dyDescent="0.25">
      <c r="A3112" s="11" t="s">
        <v>3043</v>
      </c>
      <c r="B3112" s="12" t="s">
        <v>24</v>
      </c>
      <c r="C3112" s="12">
        <v>301</v>
      </c>
      <c r="D3112" s="12">
        <v>0.57999999999999996</v>
      </c>
      <c r="E3112" s="12">
        <v>0.55500000000000005</v>
      </c>
      <c r="F3112" s="12">
        <v>0.46500000000000002</v>
      </c>
      <c r="G3112" s="12">
        <v>6215.17</v>
      </c>
      <c r="H3112" s="13">
        <v>10</v>
      </c>
    </row>
    <row r="3113" spans="1:8" x14ac:dyDescent="0.25">
      <c r="A3113" s="8" t="s">
        <v>3044</v>
      </c>
      <c r="B3113" s="9" t="s">
        <v>59</v>
      </c>
      <c r="C3113" s="9">
        <v>67</v>
      </c>
      <c r="D3113" s="9">
        <v>0.73299999999999998</v>
      </c>
      <c r="E3113" s="9">
        <v>0.73599999999999999</v>
      </c>
      <c r="F3113" s="9">
        <v>0.66800000000000004</v>
      </c>
      <c r="G3113" s="9">
        <v>29655.99</v>
      </c>
      <c r="H3113" s="10">
        <v>1</v>
      </c>
    </row>
    <row r="3114" spans="1:8" x14ac:dyDescent="0.25">
      <c r="A3114" s="11" t="s">
        <v>3045</v>
      </c>
      <c r="B3114" s="12" t="s">
        <v>14</v>
      </c>
      <c r="C3114" s="12">
        <v>21</v>
      </c>
      <c r="D3114" s="12">
        <v>0.7</v>
      </c>
      <c r="E3114" s="12">
        <v>0.72899999999999998</v>
      </c>
      <c r="F3114" s="12">
        <v>0.54</v>
      </c>
      <c r="G3114" s="12">
        <v>36295.22</v>
      </c>
      <c r="H3114" s="13">
        <v>8</v>
      </c>
    </row>
    <row r="3115" spans="1:8" x14ac:dyDescent="0.25">
      <c r="A3115" s="8" t="s">
        <v>3046</v>
      </c>
      <c r="B3115" s="9" t="s">
        <v>7</v>
      </c>
      <c r="C3115" s="9">
        <v>189</v>
      </c>
      <c r="D3115" s="9">
        <v>0.72</v>
      </c>
      <c r="E3115" s="9">
        <v>0.67900000000000005</v>
      </c>
      <c r="F3115" s="9">
        <v>0.65300000000000002</v>
      </c>
      <c r="G3115" s="9">
        <v>22459.31</v>
      </c>
      <c r="H3115" s="10">
        <v>3</v>
      </c>
    </row>
    <row r="3116" spans="1:8" x14ac:dyDescent="0.25">
      <c r="A3116" s="11" t="s">
        <v>1552</v>
      </c>
      <c r="B3116" s="12" t="s">
        <v>49</v>
      </c>
      <c r="C3116" s="12">
        <v>244</v>
      </c>
      <c r="D3116" s="12">
        <v>0.59</v>
      </c>
      <c r="E3116" s="12">
        <v>0.63900000000000001</v>
      </c>
      <c r="F3116" s="12">
        <v>0.40500000000000003</v>
      </c>
      <c r="G3116" s="12">
        <v>17021.810000000001</v>
      </c>
      <c r="H3116" s="13">
        <v>0</v>
      </c>
    </row>
    <row r="3117" spans="1:8" x14ac:dyDescent="0.25">
      <c r="A3117" s="8" t="s">
        <v>3047</v>
      </c>
      <c r="B3117" s="9" t="s">
        <v>14</v>
      </c>
      <c r="C3117" s="9">
        <v>54</v>
      </c>
      <c r="D3117" s="9">
        <v>0.65200000000000002</v>
      </c>
      <c r="E3117" s="9">
        <v>0.66100000000000003</v>
      </c>
      <c r="F3117" s="9">
        <v>0.505</v>
      </c>
      <c r="G3117" s="9">
        <v>12158.07</v>
      </c>
      <c r="H3117" s="10">
        <v>1</v>
      </c>
    </row>
    <row r="3118" spans="1:8" x14ac:dyDescent="0.25">
      <c r="A3118" s="11" t="s">
        <v>3048</v>
      </c>
      <c r="B3118" s="12" t="s">
        <v>87</v>
      </c>
      <c r="C3118" s="12">
        <v>627</v>
      </c>
      <c r="D3118" s="12">
        <v>0.57799999999999996</v>
      </c>
      <c r="E3118" s="12">
        <v>0.54</v>
      </c>
      <c r="F3118" s="12">
        <v>0.48399999999999999</v>
      </c>
      <c r="G3118" s="12">
        <v>5489.47</v>
      </c>
      <c r="H3118" s="13">
        <v>4</v>
      </c>
    </row>
    <row r="3119" spans="1:8" x14ac:dyDescent="0.25">
      <c r="A3119" s="8" t="s">
        <v>3049</v>
      </c>
      <c r="B3119" s="9" t="s">
        <v>7</v>
      </c>
      <c r="C3119" s="9">
        <v>107</v>
      </c>
      <c r="D3119" s="9">
        <v>0.72799999999999998</v>
      </c>
      <c r="E3119" s="9">
        <v>0.70099999999999996</v>
      </c>
      <c r="F3119" s="9">
        <v>0.68300000000000005</v>
      </c>
      <c r="G3119" s="9">
        <v>24830.77</v>
      </c>
      <c r="H3119" s="10">
        <v>1</v>
      </c>
    </row>
    <row r="3120" spans="1:8" x14ac:dyDescent="0.25">
      <c r="A3120" s="11" t="s">
        <v>3050</v>
      </c>
      <c r="B3120" s="12" t="s">
        <v>14</v>
      </c>
      <c r="C3120" s="12">
        <v>48</v>
      </c>
      <c r="D3120" s="12">
        <v>0.77800000000000002</v>
      </c>
      <c r="E3120" s="12">
        <v>0.83599999999999997</v>
      </c>
      <c r="F3120" s="12">
        <v>0.66600000000000004</v>
      </c>
      <c r="G3120" s="12">
        <v>28450.19</v>
      </c>
      <c r="H3120" s="13">
        <v>3</v>
      </c>
    </row>
    <row r="3121" spans="1:8" x14ac:dyDescent="0.25">
      <c r="A3121" s="8" t="s">
        <v>3051</v>
      </c>
      <c r="B3121" s="9" t="s">
        <v>24</v>
      </c>
      <c r="C3121" s="9">
        <v>281</v>
      </c>
      <c r="D3121" s="9">
        <v>0.59299999999999997</v>
      </c>
      <c r="E3121" s="9">
        <v>0.57299999999999995</v>
      </c>
      <c r="F3121" s="9">
        <v>0.49</v>
      </c>
      <c r="G3121" s="9">
        <v>6138.91</v>
      </c>
      <c r="H3121" s="10">
        <v>11</v>
      </c>
    </row>
    <row r="3122" spans="1:8" x14ac:dyDescent="0.25">
      <c r="A3122" s="11" t="s">
        <v>3052</v>
      </c>
      <c r="B3122" s="12" t="s">
        <v>24</v>
      </c>
      <c r="C3122" s="12">
        <v>449</v>
      </c>
      <c r="D3122" s="12">
        <v>0.59899999999999998</v>
      </c>
      <c r="E3122" s="12">
        <v>0.57399999999999995</v>
      </c>
      <c r="F3122" s="12">
        <v>0.49099999999999999</v>
      </c>
      <c r="G3122" s="12">
        <v>9446.57</v>
      </c>
      <c r="H3122" s="13">
        <v>10</v>
      </c>
    </row>
    <row r="3123" spans="1:8" x14ac:dyDescent="0.25">
      <c r="A3123" s="8" t="s">
        <v>3053</v>
      </c>
      <c r="B3123" s="9" t="s">
        <v>14</v>
      </c>
      <c r="C3123" s="9">
        <v>55</v>
      </c>
      <c r="D3123" s="9">
        <v>0.65700000000000003</v>
      </c>
      <c r="E3123" s="9">
        <v>0.69199999999999995</v>
      </c>
      <c r="F3123" s="9">
        <v>0.50900000000000001</v>
      </c>
      <c r="G3123" s="9">
        <v>26648.59</v>
      </c>
      <c r="H3123" s="10">
        <v>5</v>
      </c>
    </row>
    <row r="3124" spans="1:8" x14ac:dyDescent="0.25">
      <c r="A3124" s="11" t="s">
        <v>3054</v>
      </c>
      <c r="B3124" s="12" t="s">
        <v>59</v>
      </c>
      <c r="C3124" s="12">
        <v>72</v>
      </c>
      <c r="D3124" s="12">
        <v>0.70799999999999996</v>
      </c>
      <c r="E3124" s="12">
        <v>0.73399999999999999</v>
      </c>
      <c r="F3124" s="12">
        <v>0.58599999999999997</v>
      </c>
      <c r="G3124" s="12">
        <v>28680.75</v>
      </c>
      <c r="H3124" s="13">
        <v>1</v>
      </c>
    </row>
    <row r="3125" spans="1:8" x14ac:dyDescent="0.25">
      <c r="A3125" s="8" t="s">
        <v>3055</v>
      </c>
      <c r="B3125" s="9" t="s">
        <v>111</v>
      </c>
      <c r="C3125" s="9">
        <v>288</v>
      </c>
      <c r="D3125" s="9">
        <v>0.66</v>
      </c>
      <c r="E3125" s="9">
        <v>0.61</v>
      </c>
      <c r="F3125" s="9">
        <v>0.59599999999999997</v>
      </c>
      <c r="G3125" s="9">
        <v>16945.25</v>
      </c>
      <c r="H3125" s="10">
        <v>2</v>
      </c>
    </row>
    <row r="3126" spans="1:8" x14ac:dyDescent="0.25">
      <c r="A3126" s="11" t="s">
        <v>3056</v>
      </c>
      <c r="B3126" s="12" t="s">
        <v>14</v>
      </c>
      <c r="C3126" s="12">
        <v>43</v>
      </c>
      <c r="D3126" s="12">
        <v>0.72</v>
      </c>
      <c r="E3126" s="12">
        <v>0.745</v>
      </c>
      <c r="F3126" s="12">
        <v>0.61199999999999999</v>
      </c>
      <c r="G3126" s="12">
        <v>26185.65</v>
      </c>
      <c r="H3126" s="13">
        <v>6</v>
      </c>
    </row>
    <row r="3127" spans="1:8" x14ac:dyDescent="0.25">
      <c r="A3127" s="8" t="s">
        <v>3057</v>
      </c>
      <c r="B3127" s="9" t="s">
        <v>24</v>
      </c>
      <c r="C3127" s="9">
        <v>316</v>
      </c>
      <c r="D3127" s="9">
        <v>0.56999999999999995</v>
      </c>
      <c r="E3127" s="9">
        <v>0.53500000000000003</v>
      </c>
      <c r="F3127" s="9">
        <v>0.45300000000000001</v>
      </c>
      <c r="G3127" s="9">
        <v>6580.5</v>
      </c>
      <c r="H3127" s="10">
        <v>2</v>
      </c>
    </row>
    <row r="3128" spans="1:8" x14ac:dyDescent="0.25">
      <c r="A3128" s="11" t="s">
        <v>3058</v>
      </c>
      <c r="B3128" s="12" t="s">
        <v>19</v>
      </c>
      <c r="C3128" s="12">
        <v>455</v>
      </c>
      <c r="D3128" s="12">
        <v>0.59</v>
      </c>
      <c r="E3128" s="12">
        <v>0.59799999999999998</v>
      </c>
      <c r="F3128" s="12">
        <v>0.49399999999999999</v>
      </c>
      <c r="G3128" s="12">
        <v>6871.23</v>
      </c>
      <c r="H3128" s="13">
        <v>2</v>
      </c>
    </row>
    <row r="3129" spans="1:8" x14ac:dyDescent="0.25">
      <c r="A3129" s="8" t="s">
        <v>1038</v>
      </c>
      <c r="B3129" s="9" t="s">
        <v>24</v>
      </c>
      <c r="C3129" s="9">
        <v>725</v>
      </c>
      <c r="D3129" s="9">
        <v>0.56999999999999995</v>
      </c>
      <c r="E3129" s="9">
        <v>0.54400000000000004</v>
      </c>
      <c r="F3129" s="9">
        <v>0.47599999999999998</v>
      </c>
      <c r="G3129" s="9">
        <v>5875.61</v>
      </c>
      <c r="H3129" s="10">
        <v>24</v>
      </c>
    </row>
    <row r="3130" spans="1:8" x14ac:dyDescent="0.25">
      <c r="A3130" s="11" t="s">
        <v>3059</v>
      </c>
      <c r="B3130" s="12" t="s">
        <v>14</v>
      </c>
      <c r="C3130" s="12">
        <v>81</v>
      </c>
      <c r="D3130" s="12">
        <v>0.64300000000000002</v>
      </c>
      <c r="E3130" s="12">
        <v>0.64100000000000001</v>
      </c>
      <c r="F3130" s="12">
        <v>0.505</v>
      </c>
      <c r="G3130" s="12">
        <v>14456.65</v>
      </c>
      <c r="H3130" s="13">
        <v>2</v>
      </c>
    </row>
    <row r="3131" spans="1:8" x14ac:dyDescent="0.25">
      <c r="A3131" s="8" t="s">
        <v>3060</v>
      </c>
      <c r="B3131" s="9" t="s">
        <v>7</v>
      </c>
      <c r="C3131" s="9">
        <v>120</v>
      </c>
      <c r="D3131" s="9">
        <v>0.70499999999999996</v>
      </c>
      <c r="E3131" s="9">
        <v>0.69599999999999995</v>
      </c>
      <c r="F3131" s="9">
        <v>0.61299999999999999</v>
      </c>
      <c r="G3131" s="9">
        <v>25664.53</v>
      </c>
      <c r="H3131" s="10">
        <v>2</v>
      </c>
    </row>
    <row r="3132" spans="1:8" x14ac:dyDescent="0.25">
      <c r="A3132" s="11" t="s">
        <v>3061</v>
      </c>
      <c r="B3132" s="12" t="s">
        <v>87</v>
      </c>
      <c r="C3132" s="12">
        <v>377</v>
      </c>
      <c r="D3132" s="12">
        <v>0.56999999999999995</v>
      </c>
      <c r="E3132" s="12">
        <v>0.55000000000000004</v>
      </c>
      <c r="F3132" s="12">
        <v>0.46200000000000002</v>
      </c>
      <c r="G3132" s="12">
        <v>5670.63</v>
      </c>
      <c r="H3132" s="13">
        <v>4</v>
      </c>
    </row>
    <row r="3133" spans="1:8" x14ac:dyDescent="0.25">
      <c r="A3133" s="8" t="s">
        <v>3062</v>
      </c>
      <c r="B3133" s="9" t="s">
        <v>7</v>
      </c>
      <c r="C3133" s="9">
        <v>200</v>
      </c>
      <c r="D3133" s="9">
        <v>0.753</v>
      </c>
      <c r="E3133" s="9">
        <v>0.71</v>
      </c>
      <c r="F3133" s="9">
        <v>0.72599999999999998</v>
      </c>
      <c r="G3133" s="9">
        <v>16299.91</v>
      </c>
      <c r="H3133" s="10">
        <v>7</v>
      </c>
    </row>
    <row r="3134" spans="1:8" x14ac:dyDescent="0.25">
      <c r="A3134" s="11" t="s">
        <v>3063</v>
      </c>
      <c r="B3134" s="12" t="s">
        <v>64</v>
      </c>
      <c r="C3134" s="12">
        <v>251</v>
      </c>
      <c r="D3134" s="12">
        <v>0.67</v>
      </c>
      <c r="E3134" s="12">
        <v>0.65900000000000003</v>
      </c>
      <c r="F3134" s="12">
        <v>0.54900000000000004</v>
      </c>
      <c r="G3134" s="12">
        <v>11766.2</v>
      </c>
      <c r="H3134" s="13">
        <v>5</v>
      </c>
    </row>
    <row r="3135" spans="1:8" x14ac:dyDescent="0.25">
      <c r="A3135" s="8" t="s">
        <v>3064</v>
      </c>
      <c r="B3135" s="9" t="s">
        <v>14</v>
      </c>
      <c r="C3135" s="9">
        <v>207</v>
      </c>
      <c r="D3135" s="9">
        <v>0.68200000000000005</v>
      </c>
      <c r="E3135" s="9">
        <v>0.69699999999999995</v>
      </c>
      <c r="F3135" s="9">
        <v>0.56200000000000006</v>
      </c>
      <c r="G3135" s="9">
        <v>12203.19</v>
      </c>
      <c r="H3135" s="10">
        <v>2</v>
      </c>
    </row>
    <row r="3136" spans="1:8" x14ac:dyDescent="0.25">
      <c r="A3136" s="11" t="s">
        <v>1427</v>
      </c>
      <c r="B3136" s="12" t="s">
        <v>59</v>
      </c>
      <c r="C3136" s="12">
        <v>55</v>
      </c>
      <c r="D3136" s="12">
        <v>0.7</v>
      </c>
      <c r="E3136" s="12">
        <v>0.72799999999999998</v>
      </c>
      <c r="F3136" s="12">
        <v>0.56499999999999995</v>
      </c>
      <c r="G3136" s="12">
        <v>24914.91</v>
      </c>
      <c r="H3136" s="13">
        <v>1</v>
      </c>
    </row>
    <row r="3137" spans="1:8" x14ac:dyDescent="0.25">
      <c r="A3137" s="8" t="s">
        <v>3065</v>
      </c>
      <c r="B3137" s="9" t="s">
        <v>7</v>
      </c>
      <c r="C3137" s="9">
        <v>180</v>
      </c>
      <c r="D3137" s="9">
        <v>0.72699999999999998</v>
      </c>
      <c r="E3137" s="9">
        <v>0.68899999999999995</v>
      </c>
      <c r="F3137" s="9">
        <v>0.67400000000000004</v>
      </c>
      <c r="G3137" s="9">
        <v>19503.650000000001</v>
      </c>
      <c r="H3137" s="10">
        <v>0</v>
      </c>
    </row>
    <row r="3138" spans="1:8" x14ac:dyDescent="0.25">
      <c r="A3138" s="11" t="s">
        <v>3066</v>
      </c>
      <c r="B3138" s="12" t="s">
        <v>16</v>
      </c>
      <c r="C3138" s="12">
        <v>417</v>
      </c>
      <c r="D3138" s="12">
        <v>0.60799999999999998</v>
      </c>
      <c r="E3138" s="12">
        <v>0.58599999999999997</v>
      </c>
      <c r="F3138" s="12">
        <v>0.45300000000000001</v>
      </c>
      <c r="G3138" s="12">
        <v>12835.35</v>
      </c>
      <c r="H3138" s="13">
        <v>4</v>
      </c>
    </row>
    <row r="3139" spans="1:8" x14ac:dyDescent="0.25">
      <c r="A3139" s="8" t="s">
        <v>3067</v>
      </c>
      <c r="B3139" s="9" t="s">
        <v>14</v>
      </c>
      <c r="C3139" s="9">
        <v>24</v>
      </c>
      <c r="D3139" s="9">
        <v>0.79</v>
      </c>
      <c r="E3139" s="9">
        <v>0.81799999999999995</v>
      </c>
      <c r="F3139" s="9">
        <v>0.69799999999999995</v>
      </c>
      <c r="G3139" s="9">
        <v>46011.74</v>
      </c>
      <c r="H3139" s="10">
        <v>4</v>
      </c>
    </row>
    <row r="3140" spans="1:8" x14ac:dyDescent="0.25">
      <c r="A3140" s="11" t="s">
        <v>3068</v>
      </c>
      <c r="B3140" s="12" t="s">
        <v>14</v>
      </c>
      <c r="C3140" s="12">
        <v>100</v>
      </c>
      <c r="D3140" s="12">
        <v>0.68</v>
      </c>
      <c r="E3140" s="12">
        <v>0.71299999999999997</v>
      </c>
      <c r="F3140" s="12">
        <v>0.501</v>
      </c>
      <c r="G3140" s="12">
        <v>17494.580000000002</v>
      </c>
      <c r="H3140" s="13">
        <v>6</v>
      </c>
    </row>
    <row r="3141" spans="1:8" x14ac:dyDescent="0.25">
      <c r="A3141" s="8" t="s">
        <v>3069</v>
      </c>
      <c r="B3141" s="9" t="s">
        <v>24</v>
      </c>
      <c r="C3141" s="9">
        <v>387</v>
      </c>
      <c r="D3141" s="9">
        <v>0.63</v>
      </c>
      <c r="E3141" s="9">
        <v>0.57799999999999996</v>
      </c>
      <c r="F3141" s="9">
        <v>0.55300000000000005</v>
      </c>
      <c r="G3141" s="9">
        <v>6228.75</v>
      </c>
      <c r="H3141" s="10">
        <v>14</v>
      </c>
    </row>
    <row r="3142" spans="1:8" x14ac:dyDescent="0.25">
      <c r="A3142" s="11" t="s">
        <v>3070</v>
      </c>
      <c r="B3142" s="12" t="s">
        <v>14</v>
      </c>
      <c r="C3142" s="12">
        <v>50</v>
      </c>
      <c r="D3142" s="12">
        <v>0.67</v>
      </c>
      <c r="E3142" s="12">
        <v>0.67100000000000004</v>
      </c>
      <c r="F3142" s="12">
        <v>0.54500000000000004</v>
      </c>
      <c r="G3142" s="12">
        <v>16401.23</v>
      </c>
      <c r="H3142" s="13">
        <v>2</v>
      </c>
    </row>
    <row r="3143" spans="1:8" x14ac:dyDescent="0.25">
      <c r="A3143" s="8" t="s">
        <v>3071</v>
      </c>
      <c r="B3143" s="9" t="s">
        <v>59</v>
      </c>
      <c r="C3143" s="9">
        <v>85</v>
      </c>
      <c r="D3143" s="9">
        <v>0.76400000000000001</v>
      </c>
      <c r="E3143" s="9">
        <v>0.78100000000000003</v>
      </c>
      <c r="F3143" s="9">
        <v>0.65300000000000002</v>
      </c>
      <c r="G3143" s="9">
        <v>25248.49</v>
      </c>
      <c r="H3143" s="10">
        <v>4</v>
      </c>
    </row>
    <row r="3144" spans="1:8" x14ac:dyDescent="0.25">
      <c r="A3144" s="11" t="s">
        <v>3072</v>
      </c>
      <c r="B3144" s="12" t="s">
        <v>7</v>
      </c>
      <c r="C3144" s="12">
        <v>290</v>
      </c>
      <c r="D3144" s="12">
        <v>0.73799999999999999</v>
      </c>
      <c r="E3144" s="12">
        <v>0.71599999999999997</v>
      </c>
      <c r="F3144" s="12">
        <v>0.69899999999999995</v>
      </c>
      <c r="G3144" s="12">
        <v>15710.17</v>
      </c>
      <c r="H3144" s="13">
        <v>5</v>
      </c>
    </row>
    <row r="3145" spans="1:8" x14ac:dyDescent="0.25">
      <c r="A3145" s="8" t="s">
        <v>3073</v>
      </c>
      <c r="B3145" s="9" t="s">
        <v>14</v>
      </c>
      <c r="C3145" s="9">
        <v>162</v>
      </c>
      <c r="D3145" s="9">
        <v>0.64900000000000002</v>
      </c>
      <c r="E3145" s="9">
        <v>0.65700000000000003</v>
      </c>
      <c r="F3145" s="9">
        <v>0.504</v>
      </c>
      <c r="G3145" s="9">
        <v>13605.5</v>
      </c>
      <c r="H3145" s="10">
        <v>7</v>
      </c>
    </row>
    <row r="3146" spans="1:8" x14ac:dyDescent="0.25">
      <c r="A3146" s="11" t="s">
        <v>3074</v>
      </c>
      <c r="B3146" s="12" t="s">
        <v>16</v>
      </c>
      <c r="C3146" s="12">
        <v>241</v>
      </c>
      <c r="D3146" s="12">
        <v>0.628</v>
      </c>
      <c r="E3146" s="12">
        <v>0.57999999999999996</v>
      </c>
      <c r="F3146" s="12">
        <v>0.52400000000000002</v>
      </c>
      <c r="G3146" s="12">
        <v>7035.99</v>
      </c>
      <c r="H3146" s="13">
        <v>11</v>
      </c>
    </row>
    <row r="3147" spans="1:8" x14ac:dyDescent="0.25">
      <c r="A3147" s="8" t="s">
        <v>3075</v>
      </c>
      <c r="B3147" s="9" t="s">
        <v>16</v>
      </c>
      <c r="C3147" s="9">
        <v>376</v>
      </c>
      <c r="D3147" s="9">
        <v>0.60899999999999999</v>
      </c>
      <c r="E3147" s="9">
        <v>0.55200000000000005</v>
      </c>
      <c r="F3147" s="9">
        <v>0.51900000000000002</v>
      </c>
      <c r="G3147" s="9">
        <v>6898.92</v>
      </c>
      <c r="H3147" s="10">
        <v>7</v>
      </c>
    </row>
    <row r="3148" spans="1:8" x14ac:dyDescent="0.25">
      <c r="A3148" s="11" t="s">
        <v>3076</v>
      </c>
      <c r="B3148" s="12" t="s">
        <v>24</v>
      </c>
      <c r="C3148" s="12">
        <v>239</v>
      </c>
      <c r="D3148" s="12">
        <v>0.57499999999999996</v>
      </c>
      <c r="E3148" s="12">
        <v>0.54300000000000004</v>
      </c>
      <c r="F3148" s="12">
        <v>0.46400000000000002</v>
      </c>
      <c r="G3148" s="12">
        <v>7822.93</v>
      </c>
      <c r="H3148" s="13">
        <v>1</v>
      </c>
    </row>
    <row r="3149" spans="1:8" x14ac:dyDescent="0.25">
      <c r="A3149" s="8" t="s">
        <v>3077</v>
      </c>
      <c r="B3149" s="9" t="s">
        <v>64</v>
      </c>
      <c r="C3149" s="9">
        <v>249</v>
      </c>
      <c r="D3149" s="9">
        <v>0.66400000000000003</v>
      </c>
      <c r="E3149" s="9">
        <v>0.63400000000000001</v>
      </c>
      <c r="F3149" s="9">
        <v>0.56699999999999995</v>
      </c>
      <c r="G3149" s="9">
        <v>10709.54</v>
      </c>
      <c r="H3149" s="10">
        <v>3</v>
      </c>
    </row>
    <row r="3150" spans="1:8" x14ac:dyDescent="0.25">
      <c r="A3150" s="11" t="s">
        <v>3007</v>
      </c>
      <c r="B3150" s="12" t="s">
        <v>14</v>
      </c>
      <c r="C3150" s="12">
        <v>152</v>
      </c>
      <c r="D3150" s="12">
        <v>0.66</v>
      </c>
      <c r="E3150" s="12">
        <v>0.69199999999999995</v>
      </c>
      <c r="F3150" s="12">
        <v>0.49199999999999999</v>
      </c>
      <c r="G3150" s="12">
        <v>14992.68</v>
      </c>
      <c r="H3150" s="13">
        <v>5</v>
      </c>
    </row>
    <row r="3151" spans="1:8" x14ac:dyDescent="0.25">
      <c r="A3151" s="8" t="s">
        <v>3078</v>
      </c>
      <c r="B3151" s="9" t="s">
        <v>16</v>
      </c>
      <c r="C3151" s="9">
        <v>429</v>
      </c>
      <c r="D3151" s="9">
        <v>0.57399999999999995</v>
      </c>
      <c r="E3151" s="9">
        <v>0.57499999999999996</v>
      </c>
      <c r="F3151" s="9">
        <v>0.42699999999999999</v>
      </c>
      <c r="G3151" s="9">
        <v>6930.04</v>
      </c>
      <c r="H3151" s="10">
        <v>2</v>
      </c>
    </row>
    <row r="3152" spans="1:8" x14ac:dyDescent="0.25">
      <c r="A3152" s="11" t="s">
        <v>3079</v>
      </c>
      <c r="B3152" s="12" t="s">
        <v>14</v>
      </c>
      <c r="C3152" s="12">
        <v>25</v>
      </c>
      <c r="D3152" s="12">
        <v>0.70099999999999996</v>
      </c>
      <c r="E3152" s="12">
        <v>0.70099999999999996</v>
      </c>
      <c r="F3152" s="12">
        <v>0.56799999999999995</v>
      </c>
      <c r="G3152" s="12">
        <v>21054.07</v>
      </c>
      <c r="H3152" s="13">
        <v>5</v>
      </c>
    </row>
    <row r="3153" spans="1:8" x14ac:dyDescent="0.25">
      <c r="A3153" s="8" t="s">
        <v>3080</v>
      </c>
      <c r="B3153" s="9" t="s">
        <v>14</v>
      </c>
      <c r="C3153" s="9">
        <v>66</v>
      </c>
      <c r="D3153" s="9">
        <v>0.73199999999999998</v>
      </c>
      <c r="E3153" s="9">
        <v>0.75</v>
      </c>
      <c r="F3153" s="9">
        <v>0.61699999999999999</v>
      </c>
      <c r="G3153" s="9">
        <v>28773.45</v>
      </c>
      <c r="H3153" s="10">
        <v>0</v>
      </c>
    </row>
    <row r="3154" spans="1:8" x14ac:dyDescent="0.25">
      <c r="A3154" s="11" t="s">
        <v>3081</v>
      </c>
      <c r="B3154" s="12" t="s">
        <v>14</v>
      </c>
      <c r="C3154" s="12">
        <v>26</v>
      </c>
      <c r="D3154" s="12">
        <v>0.68799999999999994</v>
      </c>
      <c r="E3154" s="12">
        <v>0.69699999999999995</v>
      </c>
      <c r="F3154" s="12">
        <v>0.54800000000000004</v>
      </c>
      <c r="G3154" s="12">
        <v>19885.330000000002</v>
      </c>
      <c r="H3154" s="13">
        <v>6</v>
      </c>
    </row>
    <row r="3155" spans="1:8" x14ac:dyDescent="0.25">
      <c r="A3155" s="8" t="s">
        <v>3082</v>
      </c>
      <c r="B3155" s="9" t="s">
        <v>16</v>
      </c>
      <c r="C3155" s="9">
        <v>411</v>
      </c>
      <c r="D3155" s="9">
        <v>0.60899999999999999</v>
      </c>
      <c r="E3155" s="9">
        <v>0.58899999999999997</v>
      </c>
      <c r="F3155" s="9">
        <v>0.46899999999999997</v>
      </c>
      <c r="G3155" s="9">
        <v>7885.98</v>
      </c>
      <c r="H3155" s="10">
        <v>0</v>
      </c>
    </row>
    <row r="3156" spans="1:8" x14ac:dyDescent="0.25">
      <c r="A3156" s="11" t="s">
        <v>3083</v>
      </c>
      <c r="B3156" s="12" t="s">
        <v>24</v>
      </c>
      <c r="C3156" s="12">
        <v>268</v>
      </c>
      <c r="D3156" s="12">
        <v>0.61099999999999999</v>
      </c>
      <c r="E3156" s="12">
        <v>0.60799999999999998</v>
      </c>
      <c r="F3156" s="12">
        <v>0.47599999999999998</v>
      </c>
      <c r="G3156" s="12">
        <v>7837.39</v>
      </c>
      <c r="H3156" s="13">
        <v>4</v>
      </c>
    </row>
    <row r="3157" spans="1:8" x14ac:dyDescent="0.25">
      <c r="A3157" s="8" t="s">
        <v>3084</v>
      </c>
      <c r="B3157" s="9" t="s">
        <v>14</v>
      </c>
      <c r="C3157" s="9">
        <v>93</v>
      </c>
      <c r="D3157" s="9">
        <v>0.7</v>
      </c>
      <c r="E3157" s="9">
        <v>0.72299999999999998</v>
      </c>
      <c r="F3157" s="9">
        <v>0.55400000000000005</v>
      </c>
      <c r="G3157" s="9">
        <v>16199.19</v>
      </c>
      <c r="H3157" s="10">
        <v>8</v>
      </c>
    </row>
    <row r="3158" spans="1:8" x14ac:dyDescent="0.25">
      <c r="A3158" s="11" t="s">
        <v>3085</v>
      </c>
      <c r="B3158" s="12" t="s">
        <v>14</v>
      </c>
      <c r="C3158" s="12">
        <v>49</v>
      </c>
      <c r="D3158" s="12">
        <v>0.65</v>
      </c>
      <c r="E3158" s="12">
        <v>0.66600000000000004</v>
      </c>
      <c r="F3158" s="12">
        <v>0.497</v>
      </c>
      <c r="G3158" s="12">
        <v>23293.65</v>
      </c>
      <c r="H3158" s="13">
        <v>1</v>
      </c>
    </row>
    <row r="3159" spans="1:8" x14ac:dyDescent="0.25">
      <c r="A3159" s="8" t="s">
        <v>3086</v>
      </c>
      <c r="B3159" s="9" t="s">
        <v>59</v>
      </c>
      <c r="C3159" s="9">
        <v>102</v>
      </c>
      <c r="D3159" s="9">
        <v>0.69</v>
      </c>
      <c r="E3159" s="9">
        <v>0.73799999999999999</v>
      </c>
      <c r="F3159" s="9">
        <v>0.56100000000000005</v>
      </c>
      <c r="G3159" s="9">
        <v>15682.31</v>
      </c>
      <c r="H3159" s="10">
        <v>2</v>
      </c>
    </row>
    <row r="3160" spans="1:8" x14ac:dyDescent="0.25">
      <c r="A3160" s="11" t="s">
        <v>3087</v>
      </c>
      <c r="B3160" s="12" t="s">
        <v>49</v>
      </c>
      <c r="C3160" s="12">
        <v>471</v>
      </c>
      <c r="D3160" s="12">
        <v>0.622</v>
      </c>
      <c r="E3160" s="12">
        <v>0.625</v>
      </c>
      <c r="F3160" s="12">
        <v>0.48099999999999998</v>
      </c>
      <c r="G3160" s="12">
        <v>11095.92</v>
      </c>
      <c r="H3160" s="13">
        <v>6</v>
      </c>
    </row>
    <row r="3161" spans="1:8" x14ac:dyDescent="0.25">
      <c r="A3161" s="8" t="s">
        <v>274</v>
      </c>
      <c r="B3161" s="9" t="s">
        <v>29</v>
      </c>
      <c r="C3161" s="9">
        <v>220</v>
      </c>
      <c r="D3161" s="9">
        <v>0.71</v>
      </c>
      <c r="E3161" s="9">
        <v>0.70099999999999996</v>
      </c>
      <c r="F3161" s="9">
        <v>0.61699999999999999</v>
      </c>
      <c r="G3161" s="9">
        <v>15825.35</v>
      </c>
      <c r="H3161" s="10">
        <v>3</v>
      </c>
    </row>
    <row r="3162" spans="1:8" x14ac:dyDescent="0.25">
      <c r="A3162" s="11" t="s">
        <v>3088</v>
      </c>
      <c r="B3162" s="12" t="s">
        <v>16</v>
      </c>
      <c r="C3162" s="12">
        <v>167</v>
      </c>
      <c r="D3162" s="12">
        <v>0.71</v>
      </c>
      <c r="E3162" s="12">
        <v>0.66100000000000003</v>
      </c>
      <c r="F3162" s="12">
        <v>0.63600000000000001</v>
      </c>
      <c r="G3162" s="12">
        <v>14855.69</v>
      </c>
      <c r="H3162" s="13">
        <v>2</v>
      </c>
    </row>
    <row r="3163" spans="1:8" x14ac:dyDescent="0.25">
      <c r="A3163" s="8" t="s">
        <v>3089</v>
      </c>
      <c r="B3163" s="9" t="s">
        <v>19</v>
      </c>
      <c r="C3163" s="9">
        <v>495</v>
      </c>
      <c r="D3163" s="9">
        <v>0.52800000000000002</v>
      </c>
      <c r="E3163" s="9">
        <v>0.54200000000000004</v>
      </c>
      <c r="F3163" s="9">
        <v>0.40200000000000002</v>
      </c>
      <c r="G3163" s="9">
        <v>7005.05</v>
      </c>
      <c r="H3163" s="10">
        <v>1</v>
      </c>
    </row>
    <row r="3164" spans="1:8" x14ac:dyDescent="0.25">
      <c r="A3164" s="11" t="s">
        <v>3090</v>
      </c>
      <c r="B3164" s="12" t="s">
        <v>16</v>
      </c>
      <c r="C3164" s="12">
        <v>346</v>
      </c>
      <c r="D3164" s="12">
        <v>0.64800000000000002</v>
      </c>
      <c r="E3164" s="12">
        <v>0.63100000000000001</v>
      </c>
      <c r="F3164" s="12">
        <v>0.53600000000000003</v>
      </c>
      <c r="G3164" s="12">
        <v>9960.52</v>
      </c>
      <c r="H3164" s="13">
        <v>4</v>
      </c>
    </row>
    <row r="3165" spans="1:8" x14ac:dyDescent="0.25">
      <c r="A3165" s="8" t="s">
        <v>3091</v>
      </c>
      <c r="B3165" s="9" t="s">
        <v>14</v>
      </c>
      <c r="C3165" s="9">
        <v>49</v>
      </c>
      <c r="D3165" s="9">
        <v>0.71</v>
      </c>
      <c r="E3165" s="9">
        <v>0.66400000000000003</v>
      </c>
      <c r="F3165" s="9">
        <v>0.628</v>
      </c>
      <c r="G3165" s="9">
        <v>24810.53</v>
      </c>
      <c r="H3165" s="10">
        <v>5</v>
      </c>
    </row>
    <row r="3166" spans="1:8" x14ac:dyDescent="0.25">
      <c r="A3166" s="11" t="s">
        <v>3092</v>
      </c>
      <c r="B3166" s="12" t="s">
        <v>72</v>
      </c>
      <c r="C3166" s="12">
        <v>288</v>
      </c>
      <c r="D3166" s="12">
        <v>0.621</v>
      </c>
      <c r="E3166" s="12">
        <v>0.624</v>
      </c>
      <c r="F3166" s="12">
        <v>0.495</v>
      </c>
      <c r="G3166" s="12">
        <v>7936.82</v>
      </c>
      <c r="H3166" s="13">
        <v>3</v>
      </c>
    </row>
    <row r="3167" spans="1:8" x14ac:dyDescent="0.25">
      <c r="A3167" s="8" t="s">
        <v>3093</v>
      </c>
      <c r="B3167" s="9" t="s">
        <v>59</v>
      </c>
      <c r="C3167" s="9">
        <v>41</v>
      </c>
      <c r="D3167" s="9">
        <v>0.69</v>
      </c>
      <c r="E3167" s="9">
        <v>0.74</v>
      </c>
      <c r="F3167" s="9">
        <v>0.53300000000000003</v>
      </c>
      <c r="G3167" s="9">
        <v>24247.23</v>
      </c>
      <c r="H3167" s="10">
        <v>1</v>
      </c>
    </row>
    <row r="3168" spans="1:8" x14ac:dyDescent="0.25">
      <c r="A3168" s="11" t="s">
        <v>2676</v>
      </c>
      <c r="B3168" s="12" t="s">
        <v>59</v>
      </c>
      <c r="C3168" s="12">
        <v>58</v>
      </c>
      <c r="D3168" s="12">
        <v>0.74199999999999999</v>
      </c>
      <c r="E3168" s="12">
        <v>0.754</v>
      </c>
      <c r="F3168" s="12">
        <v>0.65400000000000003</v>
      </c>
      <c r="G3168" s="12">
        <v>23791.75</v>
      </c>
      <c r="H3168" s="13">
        <v>3</v>
      </c>
    </row>
    <row r="3169" spans="1:8" x14ac:dyDescent="0.25">
      <c r="A3169" s="8" t="s">
        <v>3094</v>
      </c>
      <c r="B3169" s="9" t="s">
        <v>7</v>
      </c>
      <c r="C3169" s="9">
        <v>105</v>
      </c>
      <c r="D3169" s="9">
        <v>0.755</v>
      </c>
      <c r="E3169" s="9">
        <v>0.72699999999999998</v>
      </c>
      <c r="F3169" s="9">
        <v>0.70099999999999996</v>
      </c>
      <c r="G3169" s="9">
        <v>21493.65</v>
      </c>
      <c r="H3169" s="10">
        <v>3</v>
      </c>
    </row>
    <row r="3170" spans="1:8" x14ac:dyDescent="0.25">
      <c r="A3170" s="11" t="s">
        <v>3095</v>
      </c>
      <c r="B3170" s="12" t="s">
        <v>14</v>
      </c>
      <c r="C3170" s="12">
        <v>23</v>
      </c>
      <c r="D3170" s="12">
        <v>0.63400000000000001</v>
      </c>
      <c r="E3170" s="12">
        <v>0.68100000000000005</v>
      </c>
      <c r="F3170" s="12">
        <v>0.47299999999999998</v>
      </c>
      <c r="G3170" s="12">
        <v>17727.490000000002</v>
      </c>
      <c r="H3170" s="13">
        <v>11</v>
      </c>
    </row>
    <row r="3171" spans="1:8" x14ac:dyDescent="0.25">
      <c r="A3171" s="8" t="s">
        <v>3096</v>
      </c>
      <c r="B3171" s="9" t="s">
        <v>7</v>
      </c>
      <c r="C3171" s="9">
        <v>105</v>
      </c>
      <c r="D3171" s="9">
        <v>0.74099999999999999</v>
      </c>
      <c r="E3171" s="9">
        <v>0.68200000000000005</v>
      </c>
      <c r="F3171" s="9">
        <v>0.71</v>
      </c>
      <c r="G3171" s="9">
        <v>18074.689999999999</v>
      </c>
      <c r="H3171" s="10">
        <v>0</v>
      </c>
    </row>
    <row r="3172" spans="1:8" x14ac:dyDescent="0.25">
      <c r="A3172" s="11" t="s">
        <v>3097</v>
      </c>
      <c r="B3172" s="12" t="s">
        <v>14</v>
      </c>
      <c r="C3172" s="12">
        <v>48</v>
      </c>
      <c r="D3172" s="12">
        <v>0.748</v>
      </c>
      <c r="E3172" s="12">
        <v>0.748</v>
      </c>
      <c r="F3172" s="12">
        <v>0.66100000000000003</v>
      </c>
      <c r="G3172" s="12">
        <v>27736.22</v>
      </c>
      <c r="H3172" s="13">
        <v>7</v>
      </c>
    </row>
    <row r="3173" spans="1:8" x14ac:dyDescent="0.25">
      <c r="A3173" s="8" t="s">
        <v>3098</v>
      </c>
      <c r="B3173" s="9" t="s">
        <v>14</v>
      </c>
      <c r="C3173" s="9">
        <v>38</v>
      </c>
      <c r="D3173" s="9">
        <v>0.70099999999999996</v>
      </c>
      <c r="E3173" s="9">
        <v>0.70699999999999996</v>
      </c>
      <c r="F3173" s="9">
        <v>0.56899999999999995</v>
      </c>
      <c r="G3173" s="9">
        <v>24113.98</v>
      </c>
      <c r="H3173" s="10">
        <v>3</v>
      </c>
    </row>
    <row r="3174" spans="1:8" x14ac:dyDescent="0.25">
      <c r="A3174" s="11" t="s">
        <v>3099</v>
      </c>
      <c r="B3174" s="12" t="s">
        <v>16</v>
      </c>
      <c r="C3174" s="12">
        <v>297</v>
      </c>
      <c r="D3174" s="12">
        <v>0.65400000000000003</v>
      </c>
      <c r="E3174" s="12">
        <v>0.64500000000000002</v>
      </c>
      <c r="F3174" s="12">
        <v>0.54600000000000004</v>
      </c>
      <c r="G3174" s="12">
        <v>10219.86</v>
      </c>
      <c r="H3174" s="13">
        <v>4</v>
      </c>
    </row>
    <row r="3175" spans="1:8" x14ac:dyDescent="0.25">
      <c r="A3175" s="8" t="s">
        <v>3100</v>
      </c>
      <c r="B3175" s="9" t="s">
        <v>87</v>
      </c>
      <c r="C3175" s="9">
        <v>495</v>
      </c>
      <c r="D3175" s="9">
        <v>0.56499999999999995</v>
      </c>
      <c r="E3175" s="9">
        <v>0.54500000000000004</v>
      </c>
      <c r="F3175" s="9">
        <v>0.48099999999999998</v>
      </c>
      <c r="G3175" s="9">
        <v>6720.65</v>
      </c>
      <c r="H3175" s="10">
        <v>15</v>
      </c>
    </row>
    <row r="3176" spans="1:8" x14ac:dyDescent="0.25">
      <c r="A3176" s="11" t="s">
        <v>3101</v>
      </c>
      <c r="B3176" s="12" t="s">
        <v>7</v>
      </c>
      <c r="C3176" s="12">
        <v>235</v>
      </c>
      <c r="D3176" s="12">
        <v>0.72</v>
      </c>
      <c r="E3176" s="12">
        <v>0.67800000000000005</v>
      </c>
      <c r="F3176" s="12">
        <v>0.64900000000000002</v>
      </c>
      <c r="G3176" s="12">
        <v>13440.12</v>
      </c>
      <c r="H3176" s="13">
        <v>1</v>
      </c>
    </row>
    <row r="3177" spans="1:8" x14ac:dyDescent="0.25">
      <c r="A3177" s="8" t="s">
        <v>3102</v>
      </c>
      <c r="B3177" s="9" t="s">
        <v>14</v>
      </c>
      <c r="C3177" s="9">
        <v>36</v>
      </c>
      <c r="D3177" s="9">
        <v>0.76</v>
      </c>
      <c r="E3177" s="9">
        <v>0.76200000000000001</v>
      </c>
      <c r="F3177" s="9">
        <v>0.67800000000000005</v>
      </c>
      <c r="G3177" s="9">
        <v>26630.39</v>
      </c>
      <c r="H3177" s="10">
        <v>0</v>
      </c>
    </row>
    <row r="3178" spans="1:8" x14ac:dyDescent="0.25">
      <c r="A3178" s="11" t="s">
        <v>3103</v>
      </c>
      <c r="B3178" s="12" t="s">
        <v>33</v>
      </c>
      <c r="C3178" s="12">
        <v>175</v>
      </c>
      <c r="D3178" s="12">
        <v>0.71799999999999997</v>
      </c>
      <c r="E3178" s="12">
        <v>0.68899999999999995</v>
      </c>
      <c r="F3178" s="12">
        <v>0.64800000000000002</v>
      </c>
      <c r="G3178" s="12">
        <v>12432.75</v>
      </c>
      <c r="H3178" s="13">
        <v>4</v>
      </c>
    </row>
    <row r="3179" spans="1:8" x14ac:dyDescent="0.25">
      <c r="A3179" s="8" t="s">
        <v>3104</v>
      </c>
      <c r="B3179" s="9" t="s">
        <v>14</v>
      </c>
      <c r="C3179" s="9">
        <v>45</v>
      </c>
      <c r="D3179" s="9">
        <v>0.66</v>
      </c>
      <c r="E3179" s="9">
        <v>0.67100000000000004</v>
      </c>
      <c r="F3179" s="9">
        <v>0.52700000000000002</v>
      </c>
      <c r="G3179" s="9">
        <v>14506.57</v>
      </c>
      <c r="H3179" s="10">
        <v>9</v>
      </c>
    </row>
    <row r="3180" spans="1:8" x14ac:dyDescent="0.25">
      <c r="A3180" s="11" t="s">
        <v>3105</v>
      </c>
      <c r="B3180" s="12" t="s">
        <v>59</v>
      </c>
      <c r="C3180" s="12">
        <v>32</v>
      </c>
      <c r="D3180" s="12">
        <v>0.69</v>
      </c>
      <c r="E3180" s="12">
        <v>0.66</v>
      </c>
      <c r="F3180" s="12">
        <v>0.625</v>
      </c>
      <c r="G3180" s="12">
        <v>24739.02</v>
      </c>
      <c r="H3180" s="13">
        <v>1</v>
      </c>
    </row>
    <row r="3181" spans="1:8" x14ac:dyDescent="0.25">
      <c r="A3181" s="8" t="s">
        <v>3106</v>
      </c>
      <c r="B3181" s="9" t="s">
        <v>14</v>
      </c>
      <c r="C3181" s="9">
        <v>52</v>
      </c>
      <c r="D3181" s="9">
        <v>0.754</v>
      </c>
      <c r="E3181" s="9">
        <v>0.74299999999999999</v>
      </c>
      <c r="F3181" s="9">
        <v>0.67700000000000005</v>
      </c>
      <c r="G3181" s="9">
        <v>30133.439999999999</v>
      </c>
      <c r="H3181" s="10">
        <v>0</v>
      </c>
    </row>
    <row r="3182" spans="1:8" x14ac:dyDescent="0.25">
      <c r="A3182" s="11" t="s">
        <v>3107</v>
      </c>
      <c r="B3182" s="12" t="s">
        <v>111</v>
      </c>
      <c r="C3182" s="12">
        <v>297</v>
      </c>
      <c r="D3182" s="12">
        <v>0.7</v>
      </c>
      <c r="E3182" s="12">
        <v>0.64900000000000002</v>
      </c>
      <c r="F3182" s="12">
        <v>0.63900000000000001</v>
      </c>
      <c r="G3182" s="12">
        <v>12704.58</v>
      </c>
      <c r="H3182" s="13">
        <v>1</v>
      </c>
    </row>
    <row r="3183" spans="1:8" x14ac:dyDescent="0.25">
      <c r="A3183" s="8" t="s">
        <v>3108</v>
      </c>
      <c r="B3183" s="9" t="s">
        <v>22</v>
      </c>
      <c r="C3183" s="9">
        <v>84</v>
      </c>
      <c r="D3183" s="9">
        <v>0.73499999999999999</v>
      </c>
      <c r="E3183" s="9">
        <v>0.69099999999999995</v>
      </c>
      <c r="F3183" s="9">
        <v>0.68</v>
      </c>
      <c r="G3183" s="9">
        <v>23586.69</v>
      </c>
      <c r="H3183" s="10">
        <v>1</v>
      </c>
    </row>
    <row r="3184" spans="1:8" x14ac:dyDescent="0.25">
      <c r="A3184" s="11" t="s">
        <v>3109</v>
      </c>
      <c r="B3184" s="12" t="s">
        <v>14</v>
      </c>
      <c r="C3184" s="12">
        <v>71</v>
      </c>
      <c r="D3184" s="12">
        <v>0.76300000000000001</v>
      </c>
      <c r="E3184" s="12">
        <v>0.78</v>
      </c>
      <c r="F3184" s="12">
        <v>0.68</v>
      </c>
      <c r="G3184" s="12">
        <v>19556.84</v>
      </c>
      <c r="H3184" s="13">
        <v>1</v>
      </c>
    </row>
    <row r="3185" spans="1:8" x14ac:dyDescent="0.25">
      <c r="A3185" s="8" t="s">
        <v>3110</v>
      </c>
      <c r="B3185" s="9" t="s">
        <v>7</v>
      </c>
      <c r="C3185" s="9">
        <v>77</v>
      </c>
      <c r="D3185" s="9">
        <v>0.71</v>
      </c>
      <c r="E3185" s="9">
        <v>0.69199999999999995</v>
      </c>
      <c r="F3185" s="9">
        <v>0.627</v>
      </c>
      <c r="G3185" s="9">
        <v>12828.99</v>
      </c>
      <c r="H3185" s="10">
        <v>3</v>
      </c>
    </row>
    <row r="3186" spans="1:8" x14ac:dyDescent="0.25">
      <c r="A3186" s="11" t="s">
        <v>3111</v>
      </c>
      <c r="B3186" s="12" t="s">
        <v>59</v>
      </c>
      <c r="C3186" s="12">
        <v>60</v>
      </c>
      <c r="D3186" s="12">
        <v>0.70499999999999996</v>
      </c>
      <c r="E3186" s="12">
        <v>0.70299999999999996</v>
      </c>
      <c r="F3186" s="12">
        <v>0.60599999999999998</v>
      </c>
      <c r="G3186" s="12">
        <v>21532.97</v>
      </c>
      <c r="H3186" s="13">
        <v>3</v>
      </c>
    </row>
    <row r="3187" spans="1:8" x14ac:dyDescent="0.25">
      <c r="A3187" s="8" t="s">
        <v>3112</v>
      </c>
      <c r="B3187" s="9" t="s">
        <v>7</v>
      </c>
      <c r="C3187" s="9">
        <v>127</v>
      </c>
      <c r="D3187" s="9">
        <v>0.71099999999999997</v>
      </c>
      <c r="E3187" s="9">
        <v>0.66900000000000004</v>
      </c>
      <c r="F3187" s="9">
        <v>0.64400000000000002</v>
      </c>
      <c r="G3187" s="9">
        <v>15107.21</v>
      </c>
      <c r="H3187" s="10">
        <v>1</v>
      </c>
    </row>
    <row r="3188" spans="1:8" x14ac:dyDescent="0.25">
      <c r="A3188" s="11" t="s">
        <v>3113</v>
      </c>
      <c r="B3188" s="12" t="s">
        <v>16</v>
      </c>
      <c r="C3188" s="12">
        <v>78</v>
      </c>
      <c r="D3188" s="12">
        <v>0.63800000000000001</v>
      </c>
      <c r="E3188" s="12">
        <v>0.65700000000000003</v>
      </c>
      <c r="F3188" s="12">
        <v>0.49399999999999999</v>
      </c>
      <c r="G3188" s="12">
        <v>11261.84</v>
      </c>
      <c r="H3188" s="13">
        <v>2</v>
      </c>
    </row>
    <row r="3189" spans="1:8" x14ac:dyDescent="0.25">
      <c r="A3189" s="8" t="s">
        <v>3114</v>
      </c>
      <c r="B3189" s="9" t="s">
        <v>14</v>
      </c>
      <c r="C3189" s="9">
        <v>32</v>
      </c>
      <c r="D3189" s="9">
        <v>0.75700000000000001</v>
      </c>
      <c r="E3189" s="9">
        <v>0.73599999999999999</v>
      </c>
      <c r="F3189" s="9">
        <v>0.70399999999999996</v>
      </c>
      <c r="G3189" s="9">
        <v>26558.02</v>
      </c>
      <c r="H3189" s="10">
        <v>0</v>
      </c>
    </row>
    <row r="3190" spans="1:8" x14ac:dyDescent="0.25">
      <c r="A3190" s="11" t="s">
        <v>3115</v>
      </c>
      <c r="B3190" s="12" t="s">
        <v>59</v>
      </c>
      <c r="C3190" s="12">
        <v>29</v>
      </c>
      <c r="D3190" s="12">
        <v>0.73099999999999998</v>
      </c>
      <c r="E3190" s="12">
        <v>0.72899999999999998</v>
      </c>
      <c r="F3190" s="12">
        <v>0.622</v>
      </c>
      <c r="G3190" s="12">
        <v>18976.25</v>
      </c>
      <c r="H3190" s="13">
        <v>5</v>
      </c>
    </row>
    <row r="3191" spans="1:8" x14ac:dyDescent="0.25">
      <c r="A3191" s="8" t="s">
        <v>3116</v>
      </c>
      <c r="B3191" s="9" t="s">
        <v>49</v>
      </c>
      <c r="C3191" s="9">
        <v>577</v>
      </c>
      <c r="D3191" s="9">
        <v>0.56299999999999994</v>
      </c>
      <c r="E3191" s="9">
        <v>0.501</v>
      </c>
      <c r="F3191" s="9">
        <v>0.47</v>
      </c>
      <c r="G3191" s="9">
        <v>7564.23</v>
      </c>
      <c r="H3191" s="10">
        <v>8</v>
      </c>
    </row>
    <row r="3192" spans="1:8" x14ac:dyDescent="0.25">
      <c r="A3192" s="11" t="s">
        <v>3117</v>
      </c>
      <c r="B3192" s="12" t="s">
        <v>7</v>
      </c>
      <c r="C3192" s="12">
        <v>58</v>
      </c>
      <c r="D3192" s="12">
        <v>0.65700000000000003</v>
      </c>
      <c r="E3192" s="12">
        <v>0.63300000000000001</v>
      </c>
      <c r="F3192" s="12">
        <v>0.56000000000000005</v>
      </c>
      <c r="G3192" s="12">
        <v>13717.38</v>
      </c>
      <c r="H3192" s="13">
        <v>1</v>
      </c>
    </row>
    <row r="3193" spans="1:8" x14ac:dyDescent="0.25">
      <c r="A3193" s="8" t="s">
        <v>3118</v>
      </c>
      <c r="B3193" s="9" t="s">
        <v>7</v>
      </c>
      <c r="C3193" s="9">
        <v>211</v>
      </c>
      <c r="D3193" s="9">
        <v>0.72</v>
      </c>
      <c r="E3193" s="9">
        <v>0.67900000000000005</v>
      </c>
      <c r="F3193" s="9">
        <v>0.67400000000000004</v>
      </c>
      <c r="G3193" s="9">
        <v>11416.47</v>
      </c>
      <c r="H3193" s="10">
        <v>1</v>
      </c>
    </row>
    <row r="3194" spans="1:8" x14ac:dyDescent="0.25">
      <c r="A3194" s="11" t="s">
        <v>3119</v>
      </c>
      <c r="B3194" s="12" t="s">
        <v>114</v>
      </c>
      <c r="C3194" s="12">
        <v>121</v>
      </c>
      <c r="D3194" s="12">
        <v>0.60199999999999998</v>
      </c>
      <c r="E3194" s="12">
        <v>0.56899999999999995</v>
      </c>
      <c r="F3194" s="12">
        <v>0.51200000000000001</v>
      </c>
      <c r="G3194" s="12">
        <v>10276.19</v>
      </c>
      <c r="H3194" s="13">
        <v>2</v>
      </c>
    </row>
    <row r="3195" spans="1:8" x14ac:dyDescent="0.25">
      <c r="A3195" s="8" t="s">
        <v>3120</v>
      </c>
      <c r="B3195" s="9" t="s">
        <v>14</v>
      </c>
      <c r="C3195" s="9">
        <v>47</v>
      </c>
      <c r="D3195" s="9">
        <v>0.74199999999999999</v>
      </c>
      <c r="E3195" s="9">
        <v>0.74399999999999999</v>
      </c>
      <c r="F3195" s="9">
        <v>0.64400000000000002</v>
      </c>
      <c r="G3195" s="9">
        <v>20686.169999999998</v>
      </c>
      <c r="H3195" s="10">
        <v>1</v>
      </c>
    </row>
    <row r="3196" spans="1:8" x14ac:dyDescent="0.25">
      <c r="A3196" s="11" t="s">
        <v>3121</v>
      </c>
      <c r="B3196" s="12" t="s">
        <v>7</v>
      </c>
      <c r="C3196" s="12">
        <v>192</v>
      </c>
      <c r="D3196" s="12">
        <v>0.71599999999999997</v>
      </c>
      <c r="E3196" s="12">
        <v>0.65900000000000003</v>
      </c>
      <c r="F3196" s="12">
        <v>0.68600000000000005</v>
      </c>
      <c r="G3196" s="12">
        <v>10823.59</v>
      </c>
      <c r="H3196" s="13">
        <v>2</v>
      </c>
    </row>
    <row r="3197" spans="1:8" x14ac:dyDescent="0.25">
      <c r="A3197" s="8" t="s">
        <v>3122</v>
      </c>
      <c r="B3197" s="9" t="s">
        <v>14</v>
      </c>
      <c r="C3197" s="9">
        <v>30</v>
      </c>
      <c r="D3197" s="9">
        <v>0.72</v>
      </c>
      <c r="E3197" s="9">
        <v>0.71199999999999997</v>
      </c>
      <c r="F3197" s="9">
        <v>0.60199999999999998</v>
      </c>
      <c r="G3197" s="9">
        <v>23469.7</v>
      </c>
      <c r="H3197" s="10">
        <v>3</v>
      </c>
    </row>
    <row r="3198" spans="1:8" x14ac:dyDescent="0.25">
      <c r="A3198" s="11" t="s">
        <v>3123</v>
      </c>
      <c r="B3198" s="12" t="s">
        <v>7</v>
      </c>
      <c r="C3198" s="12">
        <v>153</v>
      </c>
      <c r="D3198" s="12">
        <v>0.72199999999999998</v>
      </c>
      <c r="E3198" s="12">
        <v>0.72099999999999997</v>
      </c>
      <c r="F3198" s="12">
        <v>0.65900000000000003</v>
      </c>
      <c r="G3198" s="12">
        <v>14823.57</v>
      </c>
      <c r="H3198" s="13">
        <v>2</v>
      </c>
    </row>
    <row r="3199" spans="1:8" x14ac:dyDescent="0.25">
      <c r="A3199" s="8" t="s">
        <v>3124</v>
      </c>
      <c r="B3199" s="9" t="s">
        <v>114</v>
      </c>
      <c r="C3199" s="9">
        <v>88</v>
      </c>
      <c r="D3199" s="9">
        <v>0.56899999999999995</v>
      </c>
      <c r="E3199" s="9">
        <v>0.55300000000000005</v>
      </c>
      <c r="F3199" s="9">
        <v>0.46200000000000002</v>
      </c>
      <c r="G3199" s="9">
        <v>10962.52</v>
      </c>
      <c r="H3199" s="10">
        <v>0</v>
      </c>
    </row>
    <row r="3200" spans="1:8" x14ac:dyDescent="0.25">
      <c r="A3200" s="11" t="s">
        <v>3125</v>
      </c>
      <c r="B3200" s="12" t="s">
        <v>64</v>
      </c>
      <c r="C3200" s="12">
        <v>183</v>
      </c>
      <c r="D3200" s="12">
        <v>0.65700000000000003</v>
      </c>
      <c r="E3200" s="12">
        <v>0.63600000000000001</v>
      </c>
      <c r="F3200" s="12">
        <v>0.55300000000000005</v>
      </c>
      <c r="G3200" s="12">
        <v>169012.45</v>
      </c>
      <c r="H3200" s="13">
        <v>10</v>
      </c>
    </row>
    <row r="3201" spans="1:8" x14ac:dyDescent="0.25">
      <c r="A3201" s="8" t="s">
        <v>3126</v>
      </c>
      <c r="B3201" s="9" t="s">
        <v>16</v>
      </c>
      <c r="C3201" s="9">
        <v>234</v>
      </c>
      <c r="D3201" s="9">
        <v>0.66700000000000004</v>
      </c>
      <c r="E3201" s="9">
        <v>0.65800000000000003</v>
      </c>
      <c r="F3201" s="9">
        <v>0.56899999999999995</v>
      </c>
      <c r="G3201" s="9">
        <v>179339.36</v>
      </c>
      <c r="H3201" s="10">
        <v>5</v>
      </c>
    </row>
    <row r="3202" spans="1:8" x14ac:dyDescent="0.25">
      <c r="A3202" s="11" t="s">
        <v>3127</v>
      </c>
      <c r="B3202" s="12" t="s">
        <v>82</v>
      </c>
      <c r="C3202" s="12">
        <v>827</v>
      </c>
      <c r="D3202" s="12">
        <v>0.57999999999999996</v>
      </c>
      <c r="E3202" s="12">
        <v>0.54400000000000004</v>
      </c>
      <c r="F3202" s="12">
        <v>0.46500000000000002</v>
      </c>
      <c r="G3202" s="12">
        <v>44508.6</v>
      </c>
      <c r="H3202" s="13">
        <v>3</v>
      </c>
    </row>
    <row r="3203" spans="1:8" x14ac:dyDescent="0.25">
      <c r="A3203" s="8" t="s">
        <v>3128</v>
      </c>
      <c r="B3203" s="9" t="s">
        <v>29</v>
      </c>
      <c r="C3203" s="9">
        <v>429</v>
      </c>
      <c r="D3203" s="9">
        <v>0.71</v>
      </c>
      <c r="E3203" s="9">
        <v>0.73799999999999999</v>
      </c>
      <c r="F3203" s="9">
        <v>0.59399999999999997</v>
      </c>
      <c r="G3203" s="9">
        <v>62136.02</v>
      </c>
      <c r="H3203" s="10">
        <v>9</v>
      </c>
    </row>
    <row r="3204" spans="1:8" x14ac:dyDescent="0.25">
      <c r="A3204" s="11" t="s">
        <v>3129</v>
      </c>
      <c r="B3204" s="12" t="s">
        <v>59</v>
      </c>
      <c r="C3204" s="12">
        <v>123</v>
      </c>
      <c r="D3204" s="12">
        <v>0.75800000000000001</v>
      </c>
      <c r="E3204" s="12">
        <v>0.73599999999999999</v>
      </c>
      <c r="F3204" s="12">
        <v>0.71399999999999997</v>
      </c>
      <c r="G3204" s="12">
        <v>180824.63</v>
      </c>
      <c r="H3204" s="13">
        <v>3</v>
      </c>
    </row>
    <row r="3205" spans="1:8" x14ac:dyDescent="0.25">
      <c r="A3205" s="8" t="s">
        <v>3130</v>
      </c>
      <c r="B3205" s="9" t="s">
        <v>16</v>
      </c>
      <c r="C3205" s="9">
        <v>348</v>
      </c>
      <c r="D3205" s="9">
        <v>0.67700000000000005</v>
      </c>
      <c r="E3205" s="9">
        <v>0.66100000000000003</v>
      </c>
      <c r="F3205" s="9">
        <v>0.56299999999999994</v>
      </c>
      <c r="G3205" s="9">
        <v>66981</v>
      </c>
      <c r="H3205" s="10">
        <v>11</v>
      </c>
    </row>
    <row r="3206" spans="1:8" x14ac:dyDescent="0.25">
      <c r="A3206" s="11" t="s">
        <v>3131</v>
      </c>
      <c r="B3206" s="12" t="s">
        <v>14</v>
      </c>
      <c r="C3206" s="12">
        <v>542</v>
      </c>
      <c r="D3206" s="12">
        <v>0.72099999999999997</v>
      </c>
      <c r="E3206" s="12">
        <v>0.70699999999999996</v>
      </c>
      <c r="F3206" s="12">
        <v>0.629</v>
      </c>
      <c r="G3206" s="12">
        <v>42423.42</v>
      </c>
      <c r="H3206" s="13">
        <v>21</v>
      </c>
    </row>
    <row r="3207" spans="1:8" x14ac:dyDescent="0.25">
      <c r="A3207" s="8" t="s">
        <v>3132</v>
      </c>
      <c r="B3207" s="9" t="s">
        <v>29</v>
      </c>
      <c r="C3207" s="9">
        <v>847</v>
      </c>
      <c r="D3207" s="9">
        <v>0.67500000000000004</v>
      </c>
      <c r="E3207" s="9">
        <v>0.68200000000000005</v>
      </c>
      <c r="F3207" s="9">
        <v>0.55300000000000005</v>
      </c>
      <c r="G3207" s="9">
        <v>32753.74</v>
      </c>
      <c r="H3207" s="10">
        <v>16</v>
      </c>
    </row>
    <row r="3208" spans="1:8" x14ac:dyDescent="0.25">
      <c r="A3208" s="11" t="s">
        <v>3133</v>
      </c>
      <c r="B3208" s="12" t="s">
        <v>14</v>
      </c>
      <c r="C3208" s="12">
        <v>1048</v>
      </c>
      <c r="D3208" s="12">
        <v>0.69</v>
      </c>
      <c r="E3208" s="12">
        <v>0.69399999999999995</v>
      </c>
      <c r="F3208" s="12">
        <v>0.56299999999999994</v>
      </c>
      <c r="G3208" s="12">
        <v>33832.410000000003</v>
      </c>
      <c r="H3208" s="13">
        <v>19</v>
      </c>
    </row>
    <row r="3209" spans="1:8" x14ac:dyDescent="0.25">
      <c r="A3209" s="8" t="s">
        <v>3134</v>
      </c>
      <c r="B3209" s="9" t="s">
        <v>14</v>
      </c>
      <c r="C3209" s="9">
        <v>490</v>
      </c>
      <c r="D3209" s="9">
        <v>0.76500000000000001</v>
      </c>
      <c r="E3209" s="9">
        <v>0.747</v>
      </c>
      <c r="F3209" s="9">
        <v>0.67700000000000005</v>
      </c>
      <c r="G3209" s="9">
        <v>42421.91</v>
      </c>
      <c r="H3209" s="10">
        <v>19</v>
      </c>
    </row>
    <row r="3210" spans="1:8" x14ac:dyDescent="0.25">
      <c r="A3210" s="11" t="s">
        <v>3135</v>
      </c>
      <c r="B3210" s="12" t="s">
        <v>14</v>
      </c>
      <c r="C3210" s="12">
        <v>514</v>
      </c>
      <c r="D3210" s="12">
        <v>0.76400000000000001</v>
      </c>
      <c r="E3210" s="12">
        <v>0.752</v>
      </c>
      <c r="F3210" s="12">
        <v>0.69799999999999995</v>
      </c>
      <c r="G3210" s="12">
        <v>45330.48</v>
      </c>
      <c r="H3210" s="13">
        <v>27</v>
      </c>
    </row>
    <row r="3211" spans="1:8" x14ac:dyDescent="0.25">
      <c r="A3211" s="8" t="s">
        <v>3136</v>
      </c>
      <c r="B3211" s="9" t="s">
        <v>53</v>
      </c>
      <c r="C3211" s="9">
        <v>947</v>
      </c>
      <c r="D3211" s="9">
        <v>0.68</v>
      </c>
      <c r="E3211" s="9">
        <v>0.70599999999999996</v>
      </c>
      <c r="F3211" s="9">
        <v>0.55700000000000005</v>
      </c>
      <c r="G3211" s="9">
        <v>34566.46</v>
      </c>
      <c r="H3211" s="10">
        <v>5</v>
      </c>
    </row>
    <row r="3212" spans="1:8" x14ac:dyDescent="0.25">
      <c r="A3212" s="11" t="s">
        <v>3137</v>
      </c>
      <c r="B3212" s="12" t="s">
        <v>49</v>
      </c>
      <c r="C3212" s="12">
        <v>2074</v>
      </c>
      <c r="D3212" s="12">
        <v>0.59399999999999997</v>
      </c>
      <c r="E3212" s="12">
        <v>0.55600000000000005</v>
      </c>
      <c r="F3212" s="12">
        <v>0.499</v>
      </c>
      <c r="G3212" s="12">
        <v>12100.42</v>
      </c>
      <c r="H3212" s="13">
        <v>53</v>
      </c>
    </row>
    <row r="3213" spans="1:8" x14ac:dyDescent="0.25">
      <c r="A3213" s="8" t="s">
        <v>3138</v>
      </c>
      <c r="B3213" s="9" t="s">
        <v>111</v>
      </c>
      <c r="C3213" s="9">
        <v>684</v>
      </c>
      <c r="D3213" s="9">
        <v>0.73199999999999998</v>
      </c>
      <c r="E3213" s="9">
        <v>0.69899999999999995</v>
      </c>
      <c r="F3213" s="9">
        <v>0.66400000000000003</v>
      </c>
      <c r="G3213" s="9">
        <v>46723.7</v>
      </c>
      <c r="H3213" s="10">
        <v>6</v>
      </c>
    </row>
    <row r="3214" spans="1:8" x14ac:dyDescent="0.25">
      <c r="A3214" s="11" t="s">
        <v>2877</v>
      </c>
      <c r="B3214" s="12" t="s">
        <v>59</v>
      </c>
      <c r="C3214" s="12">
        <v>101</v>
      </c>
      <c r="D3214" s="12">
        <v>0.75</v>
      </c>
      <c r="E3214" s="12">
        <v>0.76800000000000002</v>
      </c>
      <c r="F3214" s="12">
        <v>0.61499999999999999</v>
      </c>
      <c r="G3214" s="12">
        <v>72874.820000000007</v>
      </c>
      <c r="H3214" s="13">
        <v>8</v>
      </c>
    </row>
    <row r="3215" spans="1:8" x14ac:dyDescent="0.25">
      <c r="A3215" s="8" t="s">
        <v>3139</v>
      </c>
      <c r="B3215" s="9" t="s">
        <v>14</v>
      </c>
      <c r="C3215" s="9">
        <v>910</v>
      </c>
      <c r="D3215" s="9">
        <v>0.65700000000000003</v>
      </c>
      <c r="E3215" s="9">
        <v>0.67700000000000005</v>
      </c>
      <c r="F3215" s="9">
        <v>0.47799999999999998</v>
      </c>
      <c r="G3215" s="9">
        <v>21889.73</v>
      </c>
      <c r="H3215" s="10">
        <v>28</v>
      </c>
    </row>
    <row r="3216" spans="1:8" x14ac:dyDescent="0.25">
      <c r="A3216" s="11" t="s">
        <v>3140</v>
      </c>
      <c r="B3216" s="12" t="s">
        <v>72</v>
      </c>
      <c r="C3216" s="12">
        <v>764</v>
      </c>
      <c r="D3216" s="12">
        <v>0.56999999999999995</v>
      </c>
      <c r="E3216" s="12">
        <v>0.56200000000000006</v>
      </c>
      <c r="F3216" s="12">
        <v>0.46600000000000003</v>
      </c>
      <c r="G3216" s="12">
        <v>16075.71</v>
      </c>
      <c r="H3216" s="13">
        <v>11</v>
      </c>
    </row>
    <row r="3217" spans="1:8" x14ac:dyDescent="0.25">
      <c r="A3217" s="8" t="s">
        <v>3141</v>
      </c>
      <c r="B3217" s="9" t="s">
        <v>59</v>
      </c>
      <c r="C3217" s="9">
        <v>143</v>
      </c>
      <c r="D3217" s="9">
        <v>0.73699999999999999</v>
      </c>
      <c r="E3217" s="9">
        <v>0.76600000000000001</v>
      </c>
      <c r="F3217" s="9">
        <v>0.6</v>
      </c>
      <c r="G3217" s="9">
        <v>44253.38</v>
      </c>
      <c r="H3217" s="10">
        <v>13</v>
      </c>
    </row>
    <row r="3218" spans="1:8" x14ac:dyDescent="0.25">
      <c r="A3218" s="11" t="s">
        <v>3142</v>
      </c>
      <c r="B3218" s="12" t="s">
        <v>29</v>
      </c>
      <c r="C3218" s="12">
        <v>677</v>
      </c>
      <c r="D3218" s="12">
        <v>0.68</v>
      </c>
      <c r="E3218" s="12">
        <v>0.65300000000000002</v>
      </c>
      <c r="F3218" s="12">
        <v>0.57299999999999995</v>
      </c>
      <c r="G3218" s="12">
        <v>32843.980000000003</v>
      </c>
      <c r="H3218" s="13">
        <v>8</v>
      </c>
    </row>
    <row r="3219" spans="1:8" x14ac:dyDescent="0.25">
      <c r="A3219" s="8" t="s">
        <v>3143</v>
      </c>
      <c r="B3219" s="9" t="s">
        <v>14</v>
      </c>
      <c r="C3219" s="9">
        <v>434</v>
      </c>
      <c r="D3219" s="9">
        <v>0.746</v>
      </c>
      <c r="E3219" s="9">
        <v>0.751</v>
      </c>
      <c r="F3219" s="9">
        <v>0.66100000000000003</v>
      </c>
      <c r="G3219" s="9">
        <v>40058.32</v>
      </c>
      <c r="H3219" s="10">
        <v>26</v>
      </c>
    </row>
    <row r="3220" spans="1:8" x14ac:dyDescent="0.25">
      <c r="A3220" s="11" t="s">
        <v>3144</v>
      </c>
      <c r="B3220" s="12" t="s">
        <v>87</v>
      </c>
      <c r="C3220" s="12">
        <v>1405</v>
      </c>
      <c r="D3220" s="12">
        <v>0.61</v>
      </c>
      <c r="E3220" s="12">
        <v>0.55000000000000004</v>
      </c>
      <c r="F3220" s="12">
        <v>0.55000000000000004</v>
      </c>
      <c r="G3220" s="12">
        <v>16763.560000000001</v>
      </c>
      <c r="H3220" s="13">
        <v>0</v>
      </c>
    </row>
    <row r="3221" spans="1:8" x14ac:dyDescent="0.25">
      <c r="A3221" s="8" t="s">
        <v>3145</v>
      </c>
      <c r="B3221" s="9" t="s">
        <v>22</v>
      </c>
      <c r="C3221" s="9">
        <v>292</v>
      </c>
      <c r="D3221" s="9">
        <v>0.629</v>
      </c>
      <c r="E3221" s="9">
        <v>0.65500000000000003</v>
      </c>
      <c r="F3221" s="9">
        <v>0.47499999999999998</v>
      </c>
      <c r="G3221" s="9">
        <v>30780.46</v>
      </c>
      <c r="H3221" s="10">
        <v>15</v>
      </c>
    </row>
    <row r="3222" spans="1:8" x14ac:dyDescent="0.25">
      <c r="A3222" s="11" t="s">
        <v>3146</v>
      </c>
      <c r="B3222" s="12" t="s">
        <v>14</v>
      </c>
      <c r="C3222" s="12">
        <v>93</v>
      </c>
      <c r="D3222" s="12">
        <v>0.67</v>
      </c>
      <c r="E3222" s="12">
        <v>0.7</v>
      </c>
      <c r="F3222" s="12">
        <v>0.54300000000000004</v>
      </c>
      <c r="G3222" s="12">
        <v>59940.160000000003</v>
      </c>
      <c r="H3222" s="13">
        <v>6</v>
      </c>
    </row>
    <row r="3223" spans="1:8" x14ac:dyDescent="0.25">
      <c r="A3223" s="8" t="s">
        <v>3147</v>
      </c>
      <c r="B3223" s="9" t="s">
        <v>64</v>
      </c>
      <c r="C3223" s="9">
        <v>805</v>
      </c>
      <c r="D3223" s="9">
        <v>0.67</v>
      </c>
      <c r="E3223" s="9">
        <v>0.67200000000000004</v>
      </c>
      <c r="F3223" s="9">
        <v>0.54100000000000004</v>
      </c>
      <c r="G3223" s="9">
        <v>16475.97</v>
      </c>
      <c r="H3223" s="10">
        <v>9</v>
      </c>
    </row>
    <row r="3224" spans="1:8" x14ac:dyDescent="0.25">
      <c r="A3224" s="11" t="s">
        <v>3148</v>
      </c>
      <c r="B3224" s="12" t="s">
        <v>14</v>
      </c>
      <c r="C3224" s="12">
        <v>858</v>
      </c>
      <c r="D3224" s="12">
        <v>0.76400000000000001</v>
      </c>
      <c r="E3224" s="12">
        <v>0.82499999999999996</v>
      </c>
      <c r="F3224" s="12">
        <v>0.63800000000000001</v>
      </c>
      <c r="G3224" s="12">
        <v>21342.58</v>
      </c>
      <c r="H3224" s="13">
        <v>6</v>
      </c>
    </row>
    <row r="3225" spans="1:8" x14ac:dyDescent="0.25">
      <c r="A3225" s="8" t="s">
        <v>3149</v>
      </c>
      <c r="B3225" s="9" t="s">
        <v>72</v>
      </c>
      <c r="C3225" s="9">
        <v>558</v>
      </c>
      <c r="D3225" s="9">
        <v>0.67200000000000004</v>
      </c>
      <c r="E3225" s="9">
        <v>0.64700000000000002</v>
      </c>
      <c r="F3225" s="9">
        <v>0.58499999999999996</v>
      </c>
      <c r="G3225" s="9">
        <v>30135.98</v>
      </c>
      <c r="H3225" s="10">
        <v>7</v>
      </c>
    </row>
    <row r="3226" spans="1:8" x14ac:dyDescent="0.25">
      <c r="A3226" s="11" t="s">
        <v>3150</v>
      </c>
      <c r="B3226" s="12" t="s">
        <v>14</v>
      </c>
      <c r="C3226" s="12">
        <v>1158</v>
      </c>
      <c r="D3226" s="12">
        <v>0.7</v>
      </c>
      <c r="E3226" s="12">
        <v>0.67300000000000004</v>
      </c>
      <c r="F3226" s="12">
        <v>0.60899999999999999</v>
      </c>
      <c r="G3226" s="12">
        <v>17819.009999999998</v>
      </c>
      <c r="H3226" s="13">
        <v>16</v>
      </c>
    </row>
    <row r="3227" spans="1:8" x14ac:dyDescent="0.25">
      <c r="A3227" s="8" t="s">
        <v>3151</v>
      </c>
      <c r="B3227" s="9" t="s">
        <v>64</v>
      </c>
      <c r="C3227" s="9">
        <v>1168</v>
      </c>
      <c r="D3227" s="9">
        <v>0.67</v>
      </c>
      <c r="E3227" s="9">
        <v>0.66800000000000004</v>
      </c>
      <c r="F3227" s="9">
        <v>0.55800000000000005</v>
      </c>
      <c r="G3227" s="9">
        <v>15474.98</v>
      </c>
      <c r="H3227" s="10">
        <v>16</v>
      </c>
    </row>
    <row r="3228" spans="1:8" x14ac:dyDescent="0.25">
      <c r="A3228" s="11" t="s">
        <v>3152</v>
      </c>
      <c r="B3228" s="12" t="s">
        <v>53</v>
      </c>
      <c r="C3228" s="12">
        <v>141</v>
      </c>
      <c r="D3228" s="12">
        <v>0.67200000000000004</v>
      </c>
      <c r="E3228" s="12">
        <v>0.67600000000000005</v>
      </c>
      <c r="F3228" s="12">
        <v>0.54500000000000004</v>
      </c>
      <c r="G3228" s="12">
        <v>57689.46</v>
      </c>
      <c r="H3228" s="13">
        <v>2</v>
      </c>
    </row>
    <row r="3229" spans="1:8" x14ac:dyDescent="0.25">
      <c r="A3229" s="8" t="s">
        <v>3153</v>
      </c>
      <c r="B3229" s="9" t="s">
        <v>64</v>
      </c>
      <c r="C3229" s="9">
        <v>338</v>
      </c>
      <c r="D3229" s="9">
        <v>0.68</v>
      </c>
      <c r="E3229" s="9">
        <v>0.68</v>
      </c>
      <c r="F3229" s="9">
        <v>0.57899999999999996</v>
      </c>
      <c r="G3229" s="9">
        <v>21030.04</v>
      </c>
      <c r="H3229" s="10">
        <v>15</v>
      </c>
    </row>
    <row r="3230" spans="1:8" x14ac:dyDescent="0.25">
      <c r="A3230" s="11" t="s">
        <v>3154</v>
      </c>
      <c r="B3230" s="12" t="s">
        <v>14</v>
      </c>
      <c r="C3230" s="12">
        <v>94</v>
      </c>
      <c r="D3230" s="12">
        <v>0.69</v>
      </c>
      <c r="E3230" s="12">
        <v>0.67100000000000004</v>
      </c>
      <c r="F3230" s="12">
        <v>0.57199999999999995</v>
      </c>
      <c r="G3230" s="12">
        <v>46616.31</v>
      </c>
      <c r="H3230" s="13">
        <v>17</v>
      </c>
    </row>
    <row r="3231" spans="1:8" x14ac:dyDescent="0.25">
      <c r="A3231" s="8" t="s">
        <v>3155</v>
      </c>
      <c r="B3231" s="9" t="s">
        <v>14</v>
      </c>
      <c r="C3231" s="9">
        <v>376</v>
      </c>
      <c r="D3231" s="9">
        <v>0.68</v>
      </c>
      <c r="E3231" s="9">
        <v>0.70899999999999996</v>
      </c>
      <c r="F3231" s="9">
        <v>0.54200000000000004</v>
      </c>
      <c r="G3231" s="9">
        <v>24672.07</v>
      </c>
      <c r="H3231" s="10">
        <v>12</v>
      </c>
    </row>
    <row r="3232" spans="1:8" x14ac:dyDescent="0.25">
      <c r="A3232" s="11" t="s">
        <v>3156</v>
      </c>
      <c r="B3232" s="12" t="s">
        <v>24</v>
      </c>
      <c r="C3232" s="12">
        <v>1445</v>
      </c>
      <c r="D3232" s="12">
        <v>0.621</v>
      </c>
      <c r="E3232" s="12">
        <v>0.58199999999999996</v>
      </c>
      <c r="F3232" s="12">
        <v>0.51800000000000002</v>
      </c>
      <c r="G3232" s="12">
        <v>8727.02</v>
      </c>
      <c r="H3232" s="13">
        <v>6</v>
      </c>
    </row>
    <row r="3233" spans="1:8" x14ac:dyDescent="0.25">
      <c r="A3233" s="8" t="s">
        <v>3157</v>
      </c>
      <c r="B3233" s="9" t="s">
        <v>16</v>
      </c>
      <c r="C3233" s="9">
        <v>939</v>
      </c>
      <c r="D3233" s="9">
        <v>0.63100000000000001</v>
      </c>
      <c r="E3233" s="9">
        <v>0.63</v>
      </c>
      <c r="F3233" s="9">
        <v>0.51100000000000001</v>
      </c>
      <c r="G3233" s="9">
        <v>21346.34</v>
      </c>
      <c r="H3233" s="10">
        <v>8</v>
      </c>
    </row>
    <row r="3234" spans="1:8" x14ac:dyDescent="0.25">
      <c r="A3234" s="11" t="s">
        <v>3158</v>
      </c>
      <c r="B3234" s="12" t="s">
        <v>59</v>
      </c>
      <c r="C3234" s="12">
        <v>448</v>
      </c>
      <c r="D3234" s="12">
        <v>0.70599999999999996</v>
      </c>
      <c r="E3234" s="12">
        <v>0.70299999999999996</v>
      </c>
      <c r="F3234" s="12">
        <v>0.61</v>
      </c>
      <c r="G3234" s="12">
        <v>26012.7</v>
      </c>
      <c r="H3234" s="13">
        <v>8</v>
      </c>
    </row>
    <row r="3235" spans="1:8" x14ac:dyDescent="0.25">
      <c r="A3235" s="8" t="s">
        <v>3159</v>
      </c>
      <c r="B3235" s="9" t="s">
        <v>22</v>
      </c>
      <c r="C3235" s="9">
        <v>197</v>
      </c>
      <c r="D3235" s="9">
        <v>0.74</v>
      </c>
      <c r="E3235" s="9">
        <v>0.746</v>
      </c>
      <c r="F3235" s="9">
        <v>0.64100000000000001</v>
      </c>
      <c r="G3235" s="9">
        <v>68161.59</v>
      </c>
      <c r="H3235" s="10">
        <v>3</v>
      </c>
    </row>
    <row r="3236" spans="1:8" x14ac:dyDescent="0.25">
      <c r="A3236" s="11" t="s">
        <v>3160</v>
      </c>
      <c r="B3236" s="12" t="s">
        <v>29</v>
      </c>
      <c r="C3236" s="12">
        <v>652</v>
      </c>
      <c r="D3236" s="12">
        <v>0.69</v>
      </c>
      <c r="E3236" s="12">
        <v>0.73699999999999999</v>
      </c>
      <c r="F3236" s="12">
        <v>0.54800000000000004</v>
      </c>
      <c r="G3236" s="12">
        <v>28302.55</v>
      </c>
      <c r="H3236" s="13">
        <v>9</v>
      </c>
    </row>
    <row r="3237" spans="1:8" x14ac:dyDescent="0.25">
      <c r="A3237" s="8" t="s">
        <v>3161</v>
      </c>
      <c r="B3237" s="9" t="s">
        <v>114</v>
      </c>
      <c r="C3237" s="9">
        <v>1369</v>
      </c>
      <c r="D3237" s="9">
        <v>0.64900000000000002</v>
      </c>
      <c r="E3237" s="9">
        <v>0.64700000000000002</v>
      </c>
      <c r="F3237" s="9">
        <v>0.54500000000000004</v>
      </c>
      <c r="G3237" s="9">
        <v>12571.31</v>
      </c>
      <c r="H3237" s="10">
        <v>9</v>
      </c>
    </row>
    <row r="3238" spans="1:8" x14ac:dyDescent="0.25">
      <c r="A3238" s="11" t="s">
        <v>3162</v>
      </c>
      <c r="B3238" s="12" t="s">
        <v>14</v>
      </c>
      <c r="C3238" s="12">
        <v>444</v>
      </c>
      <c r="D3238" s="12">
        <v>0.7</v>
      </c>
      <c r="E3238" s="12">
        <v>0.70299999999999996</v>
      </c>
      <c r="F3238" s="12">
        <v>0.59099999999999997</v>
      </c>
      <c r="G3238" s="12">
        <v>29239.75</v>
      </c>
      <c r="H3238" s="13">
        <v>8</v>
      </c>
    </row>
    <row r="3239" spans="1:8" x14ac:dyDescent="0.25">
      <c r="A3239" s="8" t="s">
        <v>3163</v>
      </c>
      <c r="B3239" s="9" t="s">
        <v>22</v>
      </c>
      <c r="C3239" s="9">
        <v>1218</v>
      </c>
      <c r="D3239" s="9">
        <v>0.70099999999999996</v>
      </c>
      <c r="E3239" s="9">
        <v>0.68500000000000005</v>
      </c>
      <c r="F3239" s="9">
        <v>0.60699999999999998</v>
      </c>
      <c r="G3239" s="9">
        <v>12781.85</v>
      </c>
      <c r="H3239" s="10">
        <v>4</v>
      </c>
    </row>
    <row r="3240" spans="1:8" x14ac:dyDescent="0.25">
      <c r="A3240" s="11" t="s">
        <v>3164</v>
      </c>
      <c r="B3240" s="12" t="s">
        <v>29</v>
      </c>
      <c r="C3240" s="12">
        <v>119</v>
      </c>
      <c r="D3240" s="12">
        <v>0.68500000000000005</v>
      </c>
      <c r="E3240" s="12">
        <v>0.70299999999999996</v>
      </c>
      <c r="F3240" s="12">
        <v>0.56100000000000005</v>
      </c>
      <c r="G3240" s="12">
        <v>66527.17</v>
      </c>
      <c r="H3240" s="13">
        <v>6</v>
      </c>
    </row>
    <row r="3241" spans="1:8" x14ac:dyDescent="0.25">
      <c r="A3241" s="8" t="s">
        <v>3165</v>
      </c>
      <c r="B3241" s="9" t="s">
        <v>16</v>
      </c>
      <c r="C3241" s="9">
        <v>324</v>
      </c>
      <c r="D3241" s="9">
        <v>0.69599999999999995</v>
      </c>
      <c r="E3241" s="9">
        <v>0.69399999999999995</v>
      </c>
      <c r="F3241" s="9">
        <v>0.57899999999999996</v>
      </c>
      <c r="G3241" s="9">
        <v>43501.52</v>
      </c>
      <c r="H3241" s="10">
        <v>4</v>
      </c>
    </row>
    <row r="3242" spans="1:8" x14ac:dyDescent="0.25">
      <c r="A3242" s="11" t="s">
        <v>3166</v>
      </c>
      <c r="B3242" s="12" t="s">
        <v>14</v>
      </c>
      <c r="C3242" s="12">
        <v>268</v>
      </c>
      <c r="D3242" s="12">
        <v>0.68</v>
      </c>
      <c r="E3242" s="12">
        <v>0.69199999999999995</v>
      </c>
      <c r="F3242" s="12">
        <v>0.54800000000000004</v>
      </c>
      <c r="G3242" s="12">
        <v>38038.620000000003</v>
      </c>
      <c r="H3242" s="13">
        <v>6</v>
      </c>
    </row>
    <row r="3243" spans="1:8" x14ac:dyDescent="0.25">
      <c r="A3243" s="8" t="s">
        <v>3167</v>
      </c>
      <c r="B3243" s="9" t="s">
        <v>14</v>
      </c>
      <c r="C3243" s="9">
        <v>211</v>
      </c>
      <c r="D3243" s="9">
        <v>0.747</v>
      </c>
      <c r="E3243" s="9">
        <v>0.73499999999999999</v>
      </c>
      <c r="F3243" s="9">
        <v>0.66600000000000004</v>
      </c>
      <c r="G3243" s="9">
        <v>50069.74</v>
      </c>
      <c r="H3243" s="10">
        <v>5</v>
      </c>
    </row>
    <row r="3244" spans="1:8" x14ac:dyDescent="0.25">
      <c r="A3244" s="11" t="s">
        <v>3168</v>
      </c>
      <c r="B3244" s="12" t="s">
        <v>14</v>
      </c>
      <c r="C3244" s="12">
        <v>522</v>
      </c>
      <c r="D3244" s="12">
        <v>0.71</v>
      </c>
      <c r="E3244" s="12">
        <v>0.69799999999999995</v>
      </c>
      <c r="F3244" s="12">
        <v>0.61899999999999999</v>
      </c>
      <c r="G3244" s="12">
        <v>20113.240000000002</v>
      </c>
      <c r="H3244" s="13">
        <v>17</v>
      </c>
    </row>
    <row r="3245" spans="1:8" x14ac:dyDescent="0.25">
      <c r="A3245" s="8" t="s">
        <v>3169</v>
      </c>
      <c r="B3245" s="9" t="s">
        <v>33</v>
      </c>
      <c r="C3245" s="9">
        <v>705</v>
      </c>
      <c r="D3245" s="9">
        <v>0.70099999999999996</v>
      </c>
      <c r="E3245" s="9">
        <v>0.69399999999999995</v>
      </c>
      <c r="F3245" s="9">
        <v>0.59299999999999997</v>
      </c>
      <c r="G3245" s="9">
        <v>21966.959999999999</v>
      </c>
      <c r="H3245" s="10">
        <v>13</v>
      </c>
    </row>
    <row r="3246" spans="1:8" x14ac:dyDescent="0.25">
      <c r="A3246" s="11" t="s">
        <v>3170</v>
      </c>
      <c r="B3246" s="12" t="s">
        <v>59</v>
      </c>
      <c r="C3246" s="12">
        <v>221</v>
      </c>
      <c r="D3246" s="12">
        <v>0.7</v>
      </c>
      <c r="E3246" s="12">
        <v>0.72</v>
      </c>
      <c r="F3246" s="12">
        <v>0.56699999999999995</v>
      </c>
      <c r="G3246" s="12">
        <v>29399.46</v>
      </c>
      <c r="H3246" s="13">
        <v>2</v>
      </c>
    </row>
    <row r="3247" spans="1:8" x14ac:dyDescent="0.25">
      <c r="A3247" s="8" t="s">
        <v>3171</v>
      </c>
      <c r="B3247" s="9" t="s">
        <v>270</v>
      </c>
      <c r="C3247" s="9">
        <v>874</v>
      </c>
      <c r="D3247" s="9">
        <v>0.624</v>
      </c>
      <c r="E3247" s="9">
        <v>0.60099999999999998</v>
      </c>
      <c r="F3247" s="9">
        <v>0.51800000000000002</v>
      </c>
      <c r="G3247" s="9">
        <v>15720.08</v>
      </c>
      <c r="H3247" s="10">
        <v>1</v>
      </c>
    </row>
    <row r="3248" spans="1:8" x14ac:dyDescent="0.25">
      <c r="A3248" s="11" t="s">
        <v>3172</v>
      </c>
      <c r="B3248" s="12" t="s">
        <v>19</v>
      </c>
      <c r="C3248" s="12">
        <v>1388</v>
      </c>
      <c r="D3248" s="12">
        <v>0.60399999999999998</v>
      </c>
      <c r="E3248" s="12">
        <v>0.56499999999999995</v>
      </c>
      <c r="F3248" s="12">
        <v>0.48799999999999999</v>
      </c>
      <c r="G3248" s="12">
        <v>8367.2000000000007</v>
      </c>
      <c r="H3248" s="13">
        <v>5</v>
      </c>
    </row>
    <row r="3249" spans="1:8" x14ac:dyDescent="0.25">
      <c r="A3249" s="8" t="s">
        <v>3173</v>
      </c>
      <c r="B3249" s="9" t="s">
        <v>14</v>
      </c>
      <c r="C3249" s="9">
        <v>298</v>
      </c>
      <c r="D3249" s="9">
        <v>0.72299999999999998</v>
      </c>
      <c r="E3249" s="9">
        <v>0.70599999999999996</v>
      </c>
      <c r="F3249" s="9">
        <v>0.62</v>
      </c>
      <c r="G3249" s="9">
        <v>28600.34</v>
      </c>
      <c r="H3249" s="10">
        <v>10</v>
      </c>
    </row>
    <row r="3250" spans="1:8" x14ac:dyDescent="0.25">
      <c r="A3250" s="11" t="s">
        <v>3174</v>
      </c>
      <c r="B3250" s="12" t="s">
        <v>87</v>
      </c>
      <c r="C3250" s="12">
        <v>1766</v>
      </c>
      <c r="D3250" s="12">
        <v>0.63300000000000001</v>
      </c>
      <c r="E3250" s="12">
        <v>0.56799999999999995</v>
      </c>
      <c r="F3250" s="12">
        <v>0.59199999999999997</v>
      </c>
      <c r="G3250" s="12">
        <v>9764.5400000000009</v>
      </c>
      <c r="H3250" s="13">
        <v>2</v>
      </c>
    </row>
    <row r="3251" spans="1:8" x14ac:dyDescent="0.25">
      <c r="A3251" s="8" t="s">
        <v>3175</v>
      </c>
      <c r="B3251" s="9" t="s">
        <v>49</v>
      </c>
      <c r="C3251" s="9">
        <v>728</v>
      </c>
      <c r="D3251" s="9">
        <v>0.58299999999999996</v>
      </c>
      <c r="E3251" s="9">
        <v>0.57299999999999995</v>
      </c>
      <c r="F3251" s="9">
        <v>0.437</v>
      </c>
      <c r="G3251" s="9">
        <v>16151.54</v>
      </c>
      <c r="H3251" s="10">
        <v>21</v>
      </c>
    </row>
    <row r="3252" spans="1:8" x14ac:dyDescent="0.25">
      <c r="A3252" s="11" t="s">
        <v>3176</v>
      </c>
      <c r="B3252" s="12" t="s">
        <v>114</v>
      </c>
      <c r="C3252" s="12">
        <v>1016</v>
      </c>
      <c r="D3252" s="12">
        <v>0.57899999999999996</v>
      </c>
      <c r="E3252" s="12">
        <v>0.56699999999999995</v>
      </c>
      <c r="F3252" s="12">
        <v>0.47599999999999998</v>
      </c>
      <c r="G3252" s="12">
        <v>12389.41</v>
      </c>
      <c r="H3252" s="13">
        <v>18</v>
      </c>
    </row>
    <row r="3253" spans="1:8" x14ac:dyDescent="0.25">
      <c r="A3253" s="8" t="s">
        <v>3177</v>
      </c>
      <c r="B3253" s="9" t="s">
        <v>64</v>
      </c>
      <c r="C3253" s="9">
        <v>450</v>
      </c>
      <c r="D3253" s="9">
        <v>0.64500000000000002</v>
      </c>
      <c r="E3253" s="9">
        <v>0.63700000000000001</v>
      </c>
      <c r="F3253" s="9">
        <v>0.51200000000000001</v>
      </c>
      <c r="G3253" s="9">
        <v>16311.14</v>
      </c>
      <c r="H3253" s="10">
        <v>3</v>
      </c>
    </row>
    <row r="3254" spans="1:8" x14ac:dyDescent="0.25">
      <c r="A3254" s="11" t="s">
        <v>3178</v>
      </c>
      <c r="B3254" s="12" t="s">
        <v>29</v>
      </c>
      <c r="C3254" s="12">
        <v>476</v>
      </c>
      <c r="D3254" s="12">
        <v>0.65</v>
      </c>
      <c r="E3254" s="12">
        <v>0.65300000000000002</v>
      </c>
      <c r="F3254" s="12">
        <v>0.52</v>
      </c>
      <c r="G3254" s="12">
        <v>17994.16</v>
      </c>
      <c r="H3254" s="13">
        <v>8</v>
      </c>
    </row>
    <row r="3255" spans="1:8" x14ac:dyDescent="0.25">
      <c r="A3255" s="8" t="s">
        <v>3179</v>
      </c>
      <c r="B3255" s="9" t="s">
        <v>10</v>
      </c>
      <c r="C3255" s="9">
        <v>596</v>
      </c>
      <c r="D3255" s="9">
        <v>0.71299999999999997</v>
      </c>
      <c r="E3255" s="9">
        <v>0.69899999999999995</v>
      </c>
      <c r="F3255" s="9">
        <v>0.64400000000000002</v>
      </c>
      <c r="G3255" s="9">
        <v>19832.89</v>
      </c>
      <c r="H3255" s="10">
        <v>3</v>
      </c>
    </row>
    <row r="3256" spans="1:8" x14ac:dyDescent="0.25">
      <c r="A3256" s="11" t="s">
        <v>3180</v>
      </c>
      <c r="B3256" s="12" t="s">
        <v>16</v>
      </c>
      <c r="C3256" s="12">
        <v>723</v>
      </c>
      <c r="D3256" s="12">
        <v>0.65500000000000003</v>
      </c>
      <c r="E3256" s="12">
        <v>0.65800000000000003</v>
      </c>
      <c r="F3256" s="12">
        <v>0.52</v>
      </c>
      <c r="G3256" s="12">
        <v>12128.59</v>
      </c>
      <c r="H3256" s="13">
        <v>28</v>
      </c>
    </row>
    <row r="3257" spans="1:8" x14ac:dyDescent="0.25">
      <c r="A3257" s="8" t="s">
        <v>3181</v>
      </c>
      <c r="B3257" s="9" t="s">
        <v>275</v>
      </c>
      <c r="C3257" s="9">
        <v>816</v>
      </c>
      <c r="D3257" s="9">
        <v>0.65300000000000002</v>
      </c>
      <c r="E3257" s="9">
        <v>0.65400000000000003</v>
      </c>
      <c r="F3257" s="9">
        <v>0.55300000000000005</v>
      </c>
      <c r="G3257" s="9">
        <v>16382.28</v>
      </c>
      <c r="H3257" s="10">
        <v>12</v>
      </c>
    </row>
    <row r="3258" spans="1:8" x14ac:dyDescent="0.25">
      <c r="A3258" s="11" t="s">
        <v>2139</v>
      </c>
      <c r="B3258" s="12" t="s">
        <v>7</v>
      </c>
      <c r="C3258" s="12">
        <v>227</v>
      </c>
      <c r="D3258" s="12">
        <v>0.72</v>
      </c>
      <c r="E3258" s="12">
        <v>0.68300000000000005</v>
      </c>
      <c r="F3258" s="12">
        <v>0.63900000000000001</v>
      </c>
      <c r="G3258" s="12">
        <v>54427.24</v>
      </c>
      <c r="H3258" s="13">
        <v>0</v>
      </c>
    </row>
    <row r="3259" spans="1:8" x14ac:dyDescent="0.25">
      <c r="A3259" s="8" t="s">
        <v>3182</v>
      </c>
      <c r="B3259" s="9" t="s">
        <v>270</v>
      </c>
      <c r="C3259" s="9">
        <v>690</v>
      </c>
      <c r="D3259" s="9">
        <v>0.66500000000000004</v>
      </c>
      <c r="E3259" s="9">
        <v>0.66100000000000003</v>
      </c>
      <c r="F3259" s="9">
        <v>0.54700000000000004</v>
      </c>
      <c r="G3259" s="9">
        <v>16304.33</v>
      </c>
      <c r="H3259" s="10">
        <v>2</v>
      </c>
    </row>
    <row r="3260" spans="1:8" x14ac:dyDescent="0.25">
      <c r="A3260" s="11" t="s">
        <v>3183</v>
      </c>
      <c r="B3260" s="12" t="s">
        <v>49</v>
      </c>
      <c r="C3260" s="12">
        <v>871</v>
      </c>
      <c r="D3260" s="12">
        <v>0.59799999999999998</v>
      </c>
      <c r="E3260" s="12">
        <v>0.59499999999999997</v>
      </c>
      <c r="F3260" s="12">
        <v>0.47099999999999997</v>
      </c>
      <c r="G3260" s="12">
        <v>11139.12</v>
      </c>
      <c r="H3260" s="13">
        <v>1</v>
      </c>
    </row>
    <row r="3261" spans="1:8" x14ac:dyDescent="0.25">
      <c r="A3261" s="8" t="s">
        <v>3184</v>
      </c>
      <c r="B3261" s="9" t="s">
        <v>29</v>
      </c>
      <c r="C3261" s="9">
        <v>460</v>
      </c>
      <c r="D3261" s="9">
        <v>0.67</v>
      </c>
      <c r="E3261" s="9">
        <v>0.66800000000000004</v>
      </c>
      <c r="F3261" s="9">
        <v>0.56299999999999994</v>
      </c>
      <c r="G3261" s="9">
        <v>29144.31</v>
      </c>
      <c r="H3261" s="10">
        <v>2</v>
      </c>
    </row>
    <row r="3262" spans="1:8" x14ac:dyDescent="0.25">
      <c r="A3262" s="11" t="s">
        <v>3185</v>
      </c>
      <c r="B3262" s="12" t="s">
        <v>114</v>
      </c>
      <c r="C3262" s="12">
        <v>474</v>
      </c>
      <c r="D3262" s="12">
        <v>0.621</v>
      </c>
      <c r="E3262" s="12">
        <v>0.58099999999999996</v>
      </c>
      <c r="F3262" s="12">
        <v>0.54400000000000004</v>
      </c>
      <c r="G3262" s="12">
        <v>14095.33</v>
      </c>
      <c r="H3262" s="13">
        <v>4</v>
      </c>
    </row>
    <row r="3263" spans="1:8" x14ac:dyDescent="0.25">
      <c r="A3263" s="8" t="s">
        <v>3186</v>
      </c>
      <c r="B3263" s="9" t="s">
        <v>87</v>
      </c>
      <c r="C3263" s="9">
        <v>1259</v>
      </c>
      <c r="D3263" s="9">
        <v>0.57999999999999996</v>
      </c>
      <c r="E3263" s="9">
        <v>0.54900000000000004</v>
      </c>
      <c r="F3263" s="9">
        <v>0.504</v>
      </c>
      <c r="G3263" s="9">
        <v>7698.45</v>
      </c>
      <c r="H3263" s="10">
        <v>2</v>
      </c>
    </row>
    <row r="3264" spans="1:8" x14ac:dyDescent="0.25">
      <c r="A3264" s="11" t="s">
        <v>3187</v>
      </c>
      <c r="B3264" s="12" t="s">
        <v>59</v>
      </c>
      <c r="C3264" s="12">
        <v>211</v>
      </c>
      <c r="D3264" s="12">
        <v>0.75</v>
      </c>
      <c r="E3264" s="12">
        <v>0.74199999999999999</v>
      </c>
      <c r="F3264" s="12">
        <v>0.66200000000000003</v>
      </c>
      <c r="G3264" s="12">
        <v>37552.83</v>
      </c>
      <c r="H3264" s="13">
        <v>2</v>
      </c>
    </row>
    <row r="3265" spans="1:8" x14ac:dyDescent="0.25">
      <c r="A3265" s="8" t="s">
        <v>3188</v>
      </c>
      <c r="B3265" s="9" t="s">
        <v>114</v>
      </c>
      <c r="C3265" s="9">
        <v>637</v>
      </c>
      <c r="D3265" s="9">
        <v>0.58899999999999997</v>
      </c>
      <c r="E3265" s="9">
        <v>0.57499999999999996</v>
      </c>
      <c r="F3265" s="9">
        <v>0.505</v>
      </c>
      <c r="G3265" s="9">
        <v>12613.48</v>
      </c>
      <c r="H3265" s="10">
        <v>16</v>
      </c>
    </row>
    <row r="3266" spans="1:8" x14ac:dyDescent="0.25">
      <c r="A3266" s="11" t="s">
        <v>3189</v>
      </c>
      <c r="B3266" s="12" t="s">
        <v>64</v>
      </c>
      <c r="C3266" s="12">
        <v>395</v>
      </c>
      <c r="D3266" s="12">
        <v>0.63700000000000001</v>
      </c>
      <c r="E3266" s="12">
        <v>0.65800000000000003</v>
      </c>
      <c r="F3266" s="12">
        <v>0.49299999999999999</v>
      </c>
      <c r="G3266" s="12">
        <v>17627.349999999999</v>
      </c>
      <c r="H3266" s="13">
        <v>13</v>
      </c>
    </row>
    <row r="3267" spans="1:8" x14ac:dyDescent="0.25">
      <c r="A3267" s="8" t="s">
        <v>3190</v>
      </c>
      <c r="B3267" s="9" t="s">
        <v>94</v>
      </c>
      <c r="C3267" s="9">
        <v>1166</v>
      </c>
      <c r="D3267" s="9">
        <v>0.51700000000000002</v>
      </c>
      <c r="E3267" s="9">
        <v>0.54800000000000004</v>
      </c>
      <c r="F3267" s="9">
        <v>0.36299999999999999</v>
      </c>
      <c r="G3267" s="9">
        <v>10469.82</v>
      </c>
      <c r="H3267" s="10">
        <v>13</v>
      </c>
    </row>
    <row r="3268" spans="1:8" x14ac:dyDescent="0.25">
      <c r="A3268" s="11" t="s">
        <v>3191</v>
      </c>
      <c r="B3268" s="12" t="s">
        <v>49</v>
      </c>
      <c r="C3268" s="12">
        <v>1526</v>
      </c>
      <c r="D3268" s="12">
        <v>0.503</v>
      </c>
      <c r="E3268" s="12">
        <v>0.51200000000000001</v>
      </c>
      <c r="F3268" s="12">
        <v>0.32200000000000001</v>
      </c>
      <c r="G3268" s="12">
        <v>5799.6</v>
      </c>
      <c r="H3268" s="13">
        <v>2</v>
      </c>
    </row>
    <row r="3269" spans="1:8" x14ac:dyDescent="0.25">
      <c r="A3269" s="8" t="s">
        <v>3192</v>
      </c>
      <c r="B3269" s="9" t="s">
        <v>14</v>
      </c>
      <c r="C3269" s="9">
        <v>212</v>
      </c>
      <c r="D3269" s="9">
        <v>0.753</v>
      </c>
      <c r="E3269" s="9">
        <v>0.752</v>
      </c>
      <c r="F3269" s="9">
        <v>0.67400000000000004</v>
      </c>
      <c r="G3269" s="9">
        <v>36690.69</v>
      </c>
      <c r="H3269" s="10">
        <v>8</v>
      </c>
    </row>
    <row r="3270" spans="1:8" x14ac:dyDescent="0.25">
      <c r="A3270" s="11" t="s">
        <v>3193</v>
      </c>
      <c r="B3270" s="12" t="s">
        <v>19</v>
      </c>
      <c r="C3270" s="12">
        <v>844</v>
      </c>
      <c r="D3270" s="12">
        <v>0.56999999999999995</v>
      </c>
      <c r="E3270" s="12">
        <v>0.55000000000000004</v>
      </c>
      <c r="F3270" s="12">
        <v>0.44500000000000001</v>
      </c>
      <c r="G3270" s="12">
        <v>10044.26</v>
      </c>
      <c r="H3270" s="13">
        <v>1</v>
      </c>
    </row>
    <row r="3271" spans="1:8" x14ac:dyDescent="0.25">
      <c r="A3271" s="8" t="s">
        <v>3194</v>
      </c>
      <c r="B3271" s="9" t="s">
        <v>275</v>
      </c>
      <c r="C3271" s="9">
        <v>152</v>
      </c>
      <c r="D3271" s="9">
        <v>0.57999999999999996</v>
      </c>
      <c r="E3271" s="9">
        <v>0.59299999999999997</v>
      </c>
      <c r="F3271" s="9">
        <v>0.41799999999999998</v>
      </c>
      <c r="G3271" s="9">
        <v>13045.53</v>
      </c>
      <c r="H3271" s="10">
        <v>15</v>
      </c>
    </row>
    <row r="3272" spans="1:8" x14ac:dyDescent="0.25">
      <c r="A3272" s="11" t="s">
        <v>3195</v>
      </c>
      <c r="B3272" s="12" t="s">
        <v>114</v>
      </c>
      <c r="C3272" s="12">
        <v>610</v>
      </c>
      <c r="D3272" s="12">
        <v>0.55000000000000004</v>
      </c>
      <c r="E3272" s="12">
        <v>0.54</v>
      </c>
      <c r="F3272" s="12">
        <v>0.41399999999999998</v>
      </c>
      <c r="G3272" s="12">
        <v>11855.57</v>
      </c>
      <c r="H3272" s="13">
        <v>4</v>
      </c>
    </row>
    <row r="3273" spans="1:8" x14ac:dyDescent="0.25">
      <c r="A3273" s="8" t="s">
        <v>3196</v>
      </c>
      <c r="B3273" s="9" t="s">
        <v>24</v>
      </c>
      <c r="C3273" s="9">
        <v>462</v>
      </c>
      <c r="D3273" s="9">
        <v>0.56000000000000005</v>
      </c>
      <c r="E3273" s="9">
        <v>0.56100000000000005</v>
      </c>
      <c r="F3273" s="9">
        <v>0.41499999999999998</v>
      </c>
      <c r="G3273" s="9">
        <v>8829.36</v>
      </c>
      <c r="H3273" s="10">
        <v>19</v>
      </c>
    </row>
    <row r="3274" spans="1:8" x14ac:dyDescent="0.25">
      <c r="A3274" s="11" t="s">
        <v>3197</v>
      </c>
      <c r="B3274" s="12" t="s">
        <v>16</v>
      </c>
      <c r="C3274" s="12">
        <v>257</v>
      </c>
      <c r="D3274" s="12">
        <v>0.68</v>
      </c>
      <c r="E3274" s="12">
        <v>0.65500000000000003</v>
      </c>
      <c r="F3274" s="12">
        <v>0.59799999999999998</v>
      </c>
      <c r="G3274" s="12">
        <v>36026.019999999997</v>
      </c>
      <c r="H3274" s="13">
        <v>5</v>
      </c>
    </row>
    <row r="3275" spans="1:8" x14ac:dyDescent="0.25">
      <c r="A3275" s="8" t="s">
        <v>3198</v>
      </c>
      <c r="B3275" s="9" t="s">
        <v>87</v>
      </c>
      <c r="C3275" s="9">
        <v>1060</v>
      </c>
      <c r="D3275" s="9">
        <v>0.64</v>
      </c>
      <c r="E3275" s="9">
        <v>0.58499999999999996</v>
      </c>
      <c r="F3275" s="9">
        <v>0.57299999999999995</v>
      </c>
      <c r="G3275" s="9">
        <v>8692.24</v>
      </c>
      <c r="H3275" s="10">
        <v>4</v>
      </c>
    </row>
    <row r="3276" spans="1:8" x14ac:dyDescent="0.25">
      <c r="A3276" s="11" t="s">
        <v>3199</v>
      </c>
      <c r="B3276" s="12" t="s">
        <v>16</v>
      </c>
      <c r="C3276" s="12">
        <v>288</v>
      </c>
      <c r="D3276" s="12">
        <v>0.69099999999999995</v>
      </c>
      <c r="E3276" s="12">
        <v>0.68799999999999994</v>
      </c>
      <c r="F3276" s="12">
        <v>0.56599999999999995</v>
      </c>
      <c r="G3276" s="12">
        <v>18831.41</v>
      </c>
      <c r="H3276" s="13">
        <v>2</v>
      </c>
    </row>
    <row r="3277" spans="1:8" x14ac:dyDescent="0.25">
      <c r="A3277" s="8" t="s">
        <v>3200</v>
      </c>
      <c r="B3277" s="9" t="s">
        <v>19</v>
      </c>
      <c r="C3277" s="9">
        <v>708</v>
      </c>
      <c r="D3277" s="9">
        <v>0.51</v>
      </c>
      <c r="E3277" s="9">
        <v>0.53100000000000003</v>
      </c>
      <c r="F3277" s="9">
        <v>0.36399999999999999</v>
      </c>
      <c r="G3277" s="9">
        <v>7310.35</v>
      </c>
      <c r="H3277" s="10">
        <v>2</v>
      </c>
    </row>
    <row r="3278" spans="1:8" x14ac:dyDescent="0.25">
      <c r="A3278" s="11" t="s">
        <v>3201</v>
      </c>
      <c r="B3278" s="12" t="s">
        <v>19</v>
      </c>
      <c r="C3278" s="12">
        <v>780</v>
      </c>
      <c r="D3278" s="12">
        <v>0.55200000000000005</v>
      </c>
      <c r="E3278" s="12">
        <v>0.53</v>
      </c>
      <c r="F3278" s="12">
        <v>0.42699999999999999</v>
      </c>
      <c r="G3278" s="12">
        <v>7502.09</v>
      </c>
      <c r="H3278" s="13">
        <v>3</v>
      </c>
    </row>
    <row r="3279" spans="1:8" x14ac:dyDescent="0.25">
      <c r="A3279" s="8" t="s">
        <v>3202</v>
      </c>
      <c r="B3279" s="9" t="s">
        <v>53</v>
      </c>
      <c r="C3279" s="9">
        <v>233</v>
      </c>
      <c r="D3279" s="9">
        <v>0.59299999999999997</v>
      </c>
      <c r="E3279" s="9">
        <v>0.61499999999999999</v>
      </c>
      <c r="F3279" s="9">
        <v>0.434</v>
      </c>
      <c r="G3279" s="9">
        <v>17173.72</v>
      </c>
      <c r="H3279" s="10">
        <v>1</v>
      </c>
    </row>
    <row r="3280" spans="1:8" x14ac:dyDescent="0.25">
      <c r="A3280" s="11" t="s">
        <v>3203</v>
      </c>
      <c r="B3280" s="12" t="s">
        <v>7</v>
      </c>
      <c r="C3280" s="12">
        <v>1121</v>
      </c>
      <c r="D3280" s="12">
        <v>0.7</v>
      </c>
      <c r="E3280" s="12">
        <v>0.65100000000000002</v>
      </c>
      <c r="F3280" s="12">
        <v>0.64600000000000002</v>
      </c>
      <c r="G3280" s="12">
        <v>8200.44</v>
      </c>
      <c r="H3280" s="13">
        <v>3</v>
      </c>
    </row>
    <row r="3281" spans="1:8" x14ac:dyDescent="0.25">
      <c r="A3281" s="8" t="s">
        <v>3204</v>
      </c>
      <c r="B3281" s="9" t="s">
        <v>14</v>
      </c>
      <c r="C3281" s="9">
        <v>160</v>
      </c>
      <c r="D3281" s="9">
        <v>0.76200000000000001</v>
      </c>
      <c r="E3281" s="9">
        <v>0.76100000000000001</v>
      </c>
      <c r="F3281" s="9">
        <v>0.69699999999999995</v>
      </c>
      <c r="G3281" s="9">
        <v>27375.95</v>
      </c>
      <c r="H3281" s="10">
        <v>1</v>
      </c>
    </row>
    <row r="3282" spans="1:8" x14ac:dyDescent="0.25">
      <c r="A3282" s="11" t="s">
        <v>2139</v>
      </c>
      <c r="B3282" s="12" t="s">
        <v>14</v>
      </c>
      <c r="C3282" s="12">
        <v>221</v>
      </c>
      <c r="D3282" s="12">
        <v>0.68700000000000006</v>
      </c>
      <c r="E3282" s="12">
        <v>0.67400000000000004</v>
      </c>
      <c r="F3282" s="12">
        <v>0.59699999999999998</v>
      </c>
      <c r="G3282" s="12">
        <v>17189.3</v>
      </c>
      <c r="H3282" s="13">
        <v>5</v>
      </c>
    </row>
    <row r="3283" spans="1:8" x14ac:dyDescent="0.25">
      <c r="A3283" s="8" t="s">
        <v>2379</v>
      </c>
      <c r="B3283" s="9" t="s">
        <v>114</v>
      </c>
      <c r="C3283" s="9">
        <v>548</v>
      </c>
      <c r="D3283" s="9">
        <v>0.57899999999999996</v>
      </c>
      <c r="E3283" s="9">
        <v>0.57899999999999996</v>
      </c>
      <c r="F3283" s="9">
        <v>0.434</v>
      </c>
      <c r="G3283" s="9">
        <v>9784.32</v>
      </c>
      <c r="H3283" s="10">
        <v>1</v>
      </c>
    </row>
    <row r="3284" spans="1:8" x14ac:dyDescent="0.25">
      <c r="A3284" s="11" t="s">
        <v>3205</v>
      </c>
      <c r="B3284" s="12" t="s">
        <v>19</v>
      </c>
      <c r="C3284" s="12">
        <v>820</v>
      </c>
      <c r="D3284" s="12">
        <v>0.60299999999999998</v>
      </c>
      <c r="E3284" s="12">
        <v>0.56399999999999995</v>
      </c>
      <c r="F3284" s="12">
        <v>0.51400000000000001</v>
      </c>
      <c r="G3284" s="12">
        <v>6978.9</v>
      </c>
      <c r="H3284" s="13">
        <v>13</v>
      </c>
    </row>
    <row r="3285" spans="1:8" x14ac:dyDescent="0.25">
      <c r="A3285" s="8" t="s">
        <v>3206</v>
      </c>
      <c r="B3285" s="9" t="s">
        <v>16</v>
      </c>
      <c r="C3285" s="9">
        <v>569</v>
      </c>
      <c r="D3285" s="9">
        <v>0.68</v>
      </c>
      <c r="E3285" s="9">
        <v>0.66300000000000003</v>
      </c>
      <c r="F3285" s="9">
        <v>0.56699999999999995</v>
      </c>
      <c r="G3285" s="9">
        <v>11752.52</v>
      </c>
      <c r="H3285" s="10">
        <v>9</v>
      </c>
    </row>
    <row r="3286" spans="1:8" x14ac:dyDescent="0.25">
      <c r="A3286" s="11" t="s">
        <v>3207</v>
      </c>
      <c r="B3286" s="12" t="s">
        <v>14</v>
      </c>
      <c r="C3286" s="12">
        <v>48</v>
      </c>
      <c r="D3286" s="12">
        <v>0.65200000000000002</v>
      </c>
      <c r="E3286" s="12">
        <v>0.65900000000000003</v>
      </c>
      <c r="F3286" s="12">
        <v>0.496</v>
      </c>
      <c r="G3286" s="12">
        <v>52535.08</v>
      </c>
      <c r="H3286" s="13">
        <v>0</v>
      </c>
    </row>
    <row r="3287" spans="1:8" x14ac:dyDescent="0.25">
      <c r="A3287" s="8" t="s">
        <v>3208</v>
      </c>
      <c r="B3287" s="9" t="s">
        <v>29</v>
      </c>
      <c r="C3287" s="9">
        <v>257</v>
      </c>
      <c r="D3287" s="9">
        <v>0.69099999999999995</v>
      </c>
      <c r="E3287" s="9">
        <v>0.69</v>
      </c>
      <c r="F3287" s="9">
        <v>0.58199999999999996</v>
      </c>
      <c r="G3287" s="9">
        <v>19561.72</v>
      </c>
      <c r="H3287" s="10">
        <v>6</v>
      </c>
    </row>
    <row r="3288" spans="1:8" x14ac:dyDescent="0.25">
      <c r="A3288" s="11" t="s">
        <v>3209</v>
      </c>
      <c r="B3288" s="12" t="s">
        <v>7</v>
      </c>
      <c r="C3288" s="12">
        <v>274</v>
      </c>
      <c r="D3288" s="12">
        <v>0.74</v>
      </c>
      <c r="E3288" s="12">
        <v>0.71799999999999997</v>
      </c>
      <c r="F3288" s="12">
        <v>0.68300000000000005</v>
      </c>
      <c r="G3288" s="12">
        <v>20317.669999999998</v>
      </c>
      <c r="H3288" s="13">
        <v>3</v>
      </c>
    </row>
    <row r="3289" spans="1:8" x14ac:dyDescent="0.25">
      <c r="A3289" s="8" t="s">
        <v>3210</v>
      </c>
      <c r="B3289" s="9" t="s">
        <v>94</v>
      </c>
      <c r="C3289" s="9">
        <v>463</v>
      </c>
      <c r="D3289" s="9">
        <v>0.504</v>
      </c>
      <c r="E3289" s="9">
        <v>0.50600000000000001</v>
      </c>
      <c r="F3289" s="9">
        <v>0.36899999999999999</v>
      </c>
      <c r="G3289" s="9">
        <v>6599.27</v>
      </c>
      <c r="H3289" s="10">
        <v>28</v>
      </c>
    </row>
    <row r="3290" spans="1:8" x14ac:dyDescent="0.25">
      <c r="A3290" s="11" t="s">
        <v>3211</v>
      </c>
      <c r="B3290" s="12" t="s">
        <v>14</v>
      </c>
      <c r="C3290" s="12">
        <v>99</v>
      </c>
      <c r="D3290" s="12">
        <v>0.68200000000000005</v>
      </c>
      <c r="E3290" s="12">
        <v>0.69</v>
      </c>
      <c r="F3290" s="12">
        <v>0.54900000000000004</v>
      </c>
      <c r="G3290" s="12">
        <v>23523.94</v>
      </c>
      <c r="H3290" s="13">
        <v>11</v>
      </c>
    </row>
    <row r="3291" spans="1:8" x14ac:dyDescent="0.25">
      <c r="A3291" s="8" t="s">
        <v>3212</v>
      </c>
      <c r="B3291" s="9" t="s">
        <v>16</v>
      </c>
      <c r="C3291" s="9">
        <v>290</v>
      </c>
      <c r="D3291" s="9">
        <v>0.67</v>
      </c>
      <c r="E3291" s="9">
        <v>0.64500000000000002</v>
      </c>
      <c r="F3291" s="9">
        <v>0.55000000000000004</v>
      </c>
      <c r="G3291" s="9">
        <v>15735.92</v>
      </c>
      <c r="H3291" s="10">
        <v>9</v>
      </c>
    </row>
    <row r="3292" spans="1:8" x14ac:dyDescent="0.25">
      <c r="A3292" s="11" t="s">
        <v>3213</v>
      </c>
      <c r="B3292" s="12" t="s">
        <v>94</v>
      </c>
      <c r="C3292" s="12">
        <v>664</v>
      </c>
      <c r="D3292" s="12">
        <v>0.56999999999999995</v>
      </c>
      <c r="E3292" s="12">
        <v>0.56599999999999995</v>
      </c>
      <c r="F3292" s="12">
        <v>0.42399999999999999</v>
      </c>
      <c r="G3292" s="12">
        <v>8147.72</v>
      </c>
      <c r="H3292" s="13">
        <v>29</v>
      </c>
    </row>
    <row r="3293" spans="1:8" x14ac:dyDescent="0.25">
      <c r="A3293" s="8" t="s">
        <v>3214</v>
      </c>
      <c r="B3293" s="9" t="s">
        <v>87</v>
      </c>
      <c r="C3293" s="9">
        <v>774</v>
      </c>
      <c r="D3293" s="9">
        <v>0.55000000000000004</v>
      </c>
      <c r="E3293" s="9">
        <v>0.47899999999999998</v>
      </c>
      <c r="F3293" s="9">
        <v>0.48</v>
      </c>
      <c r="G3293" s="9">
        <v>5812.29</v>
      </c>
      <c r="H3293" s="10">
        <v>30</v>
      </c>
    </row>
    <row r="3294" spans="1:8" x14ac:dyDescent="0.25">
      <c r="A3294" s="11" t="s">
        <v>3215</v>
      </c>
      <c r="B3294" s="12" t="s">
        <v>19</v>
      </c>
      <c r="C3294" s="12">
        <v>358</v>
      </c>
      <c r="D3294" s="12">
        <v>0.55000000000000004</v>
      </c>
      <c r="E3294" s="12">
        <v>0.52900000000000003</v>
      </c>
      <c r="F3294" s="12">
        <v>0.41899999999999998</v>
      </c>
      <c r="G3294" s="12">
        <v>8019.46</v>
      </c>
      <c r="H3294" s="13">
        <v>2</v>
      </c>
    </row>
    <row r="3295" spans="1:8" x14ac:dyDescent="0.25">
      <c r="A3295" s="8" t="s">
        <v>3216</v>
      </c>
      <c r="B3295" s="9" t="s">
        <v>7</v>
      </c>
      <c r="C3295" s="9">
        <v>208</v>
      </c>
      <c r="D3295" s="9">
        <v>0.74099999999999999</v>
      </c>
      <c r="E3295" s="9">
        <v>0.70099999999999996</v>
      </c>
      <c r="F3295" s="9">
        <v>0.71</v>
      </c>
      <c r="G3295" s="9">
        <v>35767.379999999997</v>
      </c>
      <c r="H3295" s="10">
        <v>1</v>
      </c>
    </row>
    <row r="3296" spans="1:8" x14ac:dyDescent="0.25">
      <c r="A3296" s="11" t="s">
        <v>3217</v>
      </c>
      <c r="B3296" s="12" t="s">
        <v>275</v>
      </c>
      <c r="C3296" s="12">
        <v>289</v>
      </c>
      <c r="D3296" s="12">
        <v>0.58899999999999997</v>
      </c>
      <c r="E3296" s="12">
        <v>0.60299999999999998</v>
      </c>
      <c r="F3296" s="12">
        <v>0.439</v>
      </c>
      <c r="G3296" s="12">
        <v>16704.34</v>
      </c>
      <c r="H3296" s="13">
        <v>13</v>
      </c>
    </row>
    <row r="3297" spans="1:8" x14ac:dyDescent="0.25">
      <c r="A3297" s="8" t="s">
        <v>3218</v>
      </c>
      <c r="B3297" s="9" t="s">
        <v>59</v>
      </c>
      <c r="C3297" s="9">
        <v>340</v>
      </c>
      <c r="D3297" s="9">
        <v>0.74199999999999999</v>
      </c>
      <c r="E3297" s="9">
        <v>0.73899999999999999</v>
      </c>
      <c r="F3297" s="9">
        <v>0.63600000000000001</v>
      </c>
      <c r="G3297" s="9">
        <v>20143.89</v>
      </c>
      <c r="H3297" s="10">
        <v>9</v>
      </c>
    </row>
    <row r="3298" spans="1:8" x14ac:dyDescent="0.25">
      <c r="A3298" s="11" t="s">
        <v>3219</v>
      </c>
      <c r="B3298" s="12" t="s">
        <v>49</v>
      </c>
      <c r="C3298" s="12">
        <v>918</v>
      </c>
      <c r="D3298" s="12">
        <v>0.53900000000000003</v>
      </c>
      <c r="E3298" s="12">
        <v>0.52900000000000003</v>
      </c>
      <c r="F3298" s="12">
        <v>0.39300000000000002</v>
      </c>
      <c r="G3298" s="12">
        <v>6736.9</v>
      </c>
      <c r="H3298" s="13">
        <v>0</v>
      </c>
    </row>
    <row r="3299" spans="1:8" x14ac:dyDescent="0.25">
      <c r="A3299" s="8" t="s">
        <v>3220</v>
      </c>
      <c r="B3299" s="9" t="s">
        <v>87</v>
      </c>
      <c r="C3299" s="9">
        <v>607</v>
      </c>
      <c r="D3299" s="9">
        <v>0.54500000000000004</v>
      </c>
      <c r="E3299" s="9">
        <v>0.48499999999999999</v>
      </c>
      <c r="F3299" s="9">
        <v>0.45100000000000001</v>
      </c>
      <c r="G3299" s="9">
        <v>7246.48</v>
      </c>
      <c r="H3299" s="10">
        <v>2</v>
      </c>
    </row>
    <row r="3300" spans="1:8" x14ac:dyDescent="0.25">
      <c r="A3300" s="11" t="s">
        <v>3221</v>
      </c>
      <c r="B3300" s="12" t="s">
        <v>14</v>
      </c>
      <c r="C3300" s="12">
        <v>72</v>
      </c>
      <c r="D3300" s="12">
        <v>0.74099999999999999</v>
      </c>
      <c r="E3300" s="12">
        <v>0.79400000000000004</v>
      </c>
      <c r="F3300" s="12">
        <v>0.60199999999999998</v>
      </c>
      <c r="G3300" s="12">
        <v>41033.47</v>
      </c>
      <c r="H3300" s="13">
        <v>1</v>
      </c>
    </row>
    <row r="3301" spans="1:8" x14ac:dyDescent="0.25">
      <c r="A3301" s="8" t="s">
        <v>3222</v>
      </c>
      <c r="B3301" s="9" t="s">
        <v>7</v>
      </c>
      <c r="C3301" s="9">
        <v>109</v>
      </c>
      <c r="D3301" s="9">
        <v>0.67700000000000005</v>
      </c>
      <c r="E3301" s="9">
        <v>0.65</v>
      </c>
      <c r="F3301" s="9">
        <v>0.59099999999999997</v>
      </c>
      <c r="G3301" s="9">
        <v>26501.1</v>
      </c>
      <c r="H3301" s="10">
        <v>1</v>
      </c>
    </row>
    <row r="3302" spans="1:8" x14ac:dyDescent="0.25">
      <c r="A3302" s="11" t="s">
        <v>3223</v>
      </c>
      <c r="B3302" s="12" t="s">
        <v>59</v>
      </c>
      <c r="C3302" s="12">
        <v>154</v>
      </c>
      <c r="D3302" s="12">
        <v>0.73</v>
      </c>
      <c r="E3302" s="12">
        <v>0.74099999999999999</v>
      </c>
      <c r="F3302" s="12">
        <v>0.65</v>
      </c>
      <c r="G3302" s="12">
        <v>23976.02</v>
      </c>
      <c r="H3302" s="13">
        <v>3</v>
      </c>
    </row>
    <row r="3303" spans="1:8" x14ac:dyDescent="0.25">
      <c r="A3303" s="8" t="s">
        <v>3224</v>
      </c>
      <c r="B3303" s="9" t="s">
        <v>14</v>
      </c>
      <c r="C3303" s="9">
        <v>85</v>
      </c>
      <c r="D3303" s="9">
        <v>0.69</v>
      </c>
      <c r="E3303" s="9">
        <v>0.68799999999999994</v>
      </c>
      <c r="F3303" s="9">
        <v>0.58399999999999996</v>
      </c>
      <c r="G3303" s="9">
        <v>22963.13</v>
      </c>
      <c r="H3303" s="10">
        <v>5</v>
      </c>
    </row>
    <row r="3304" spans="1:8" x14ac:dyDescent="0.25">
      <c r="A3304" s="11" t="s">
        <v>3225</v>
      </c>
      <c r="B3304" s="12" t="s">
        <v>111</v>
      </c>
      <c r="C3304" s="12">
        <v>493</v>
      </c>
      <c r="D3304" s="12">
        <v>0.65</v>
      </c>
      <c r="E3304" s="12">
        <v>0.63600000000000001</v>
      </c>
      <c r="F3304" s="12">
        <v>0.52300000000000002</v>
      </c>
      <c r="G3304" s="12">
        <v>13306.15</v>
      </c>
      <c r="H3304" s="13">
        <v>9</v>
      </c>
    </row>
    <row r="3305" spans="1:8" x14ac:dyDescent="0.25">
      <c r="A3305" s="8" t="s">
        <v>3226</v>
      </c>
      <c r="B3305" s="9" t="s">
        <v>59</v>
      </c>
      <c r="C3305" s="9">
        <v>127</v>
      </c>
      <c r="D3305" s="9">
        <v>0.78</v>
      </c>
      <c r="E3305" s="9">
        <v>0.76600000000000001</v>
      </c>
      <c r="F3305" s="9">
        <v>0.70199999999999996</v>
      </c>
      <c r="G3305" s="9">
        <v>38112.97</v>
      </c>
      <c r="H3305" s="10">
        <v>1</v>
      </c>
    </row>
    <row r="3306" spans="1:8" x14ac:dyDescent="0.25">
      <c r="A3306" s="11" t="s">
        <v>3227</v>
      </c>
      <c r="B3306" s="12" t="s">
        <v>270</v>
      </c>
      <c r="C3306" s="12">
        <v>410</v>
      </c>
      <c r="D3306" s="12">
        <v>0.65500000000000003</v>
      </c>
      <c r="E3306" s="12">
        <v>0.61399999999999999</v>
      </c>
      <c r="F3306" s="12">
        <v>0.58699999999999997</v>
      </c>
      <c r="G3306" s="12">
        <v>18387.38</v>
      </c>
      <c r="H3306" s="13">
        <v>0</v>
      </c>
    </row>
    <row r="3307" spans="1:8" x14ac:dyDescent="0.25">
      <c r="A3307" s="8" t="s">
        <v>3228</v>
      </c>
      <c r="B3307" s="9" t="s">
        <v>16</v>
      </c>
      <c r="C3307" s="9">
        <v>450</v>
      </c>
      <c r="D3307" s="9">
        <v>0.63300000000000001</v>
      </c>
      <c r="E3307" s="9">
        <v>0.61399999999999999</v>
      </c>
      <c r="F3307" s="9">
        <v>0.499</v>
      </c>
      <c r="G3307" s="9">
        <v>9436.77</v>
      </c>
      <c r="H3307" s="10">
        <v>14</v>
      </c>
    </row>
    <row r="3308" spans="1:8" x14ac:dyDescent="0.25">
      <c r="A3308" s="11" t="s">
        <v>3229</v>
      </c>
      <c r="B3308" s="12" t="s">
        <v>14</v>
      </c>
      <c r="C3308" s="12">
        <v>96</v>
      </c>
      <c r="D3308" s="12">
        <v>0.70299999999999996</v>
      </c>
      <c r="E3308" s="12">
        <v>0.747</v>
      </c>
      <c r="F3308" s="12">
        <v>0.56000000000000005</v>
      </c>
      <c r="G3308" s="12">
        <v>30115.98</v>
      </c>
      <c r="H3308" s="13">
        <v>7</v>
      </c>
    </row>
    <row r="3309" spans="1:8" x14ac:dyDescent="0.25">
      <c r="A3309" s="8" t="s">
        <v>3230</v>
      </c>
      <c r="B3309" s="9" t="s">
        <v>7</v>
      </c>
      <c r="C3309" s="9">
        <v>231</v>
      </c>
      <c r="D3309" s="9">
        <v>0.72</v>
      </c>
      <c r="E3309" s="9">
        <v>0.70399999999999996</v>
      </c>
      <c r="F3309" s="9">
        <v>0.64800000000000002</v>
      </c>
      <c r="G3309" s="9">
        <v>22589.03</v>
      </c>
      <c r="H3309" s="10">
        <v>2</v>
      </c>
    </row>
    <row r="3310" spans="1:8" x14ac:dyDescent="0.25">
      <c r="A3310" s="11" t="s">
        <v>3231</v>
      </c>
      <c r="B3310" s="12" t="s">
        <v>14</v>
      </c>
      <c r="C3310" s="12">
        <v>185</v>
      </c>
      <c r="D3310" s="12">
        <v>0.73699999999999999</v>
      </c>
      <c r="E3310" s="12">
        <v>0.73899999999999999</v>
      </c>
      <c r="F3310" s="12">
        <v>0.63600000000000001</v>
      </c>
      <c r="G3310" s="12">
        <v>23202.35</v>
      </c>
      <c r="H3310" s="13">
        <v>7</v>
      </c>
    </row>
    <row r="3311" spans="1:8" x14ac:dyDescent="0.25">
      <c r="A3311" s="8" t="s">
        <v>3232</v>
      </c>
      <c r="B3311" s="9" t="s">
        <v>31</v>
      </c>
      <c r="C3311" s="9">
        <v>543</v>
      </c>
      <c r="D3311" s="9">
        <v>0.60399999999999998</v>
      </c>
      <c r="E3311" s="9">
        <v>0.52500000000000002</v>
      </c>
      <c r="F3311" s="9">
        <v>0.54200000000000004</v>
      </c>
      <c r="G3311" s="9">
        <v>6187.36</v>
      </c>
      <c r="H3311" s="10">
        <v>16</v>
      </c>
    </row>
    <row r="3312" spans="1:8" x14ac:dyDescent="0.25">
      <c r="A3312" s="11" t="s">
        <v>3233</v>
      </c>
      <c r="B3312" s="12" t="s">
        <v>7</v>
      </c>
      <c r="C3312" s="12">
        <v>199</v>
      </c>
      <c r="D3312" s="12">
        <v>0.71099999999999997</v>
      </c>
      <c r="E3312" s="12">
        <v>0.68799999999999994</v>
      </c>
      <c r="F3312" s="12">
        <v>0.64200000000000002</v>
      </c>
      <c r="G3312" s="12">
        <v>24406.16</v>
      </c>
      <c r="H3312" s="13">
        <v>1</v>
      </c>
    </row>
    <row r="3313" spans="1:8" x14ac:dyDescent="0.25">
      <c r="A3313" s="8" t="s">
        <v>3234</v>
      </c>
      <c r="B3313" s="9" t="s">
        <v>72</v>
      </c>
      <c r="C3313" s="9">
        <v>641</v>
      </c>
      <c r="D3313" s="9">
        <v>0.61799999999999999</v>
      </c>
      <c r="E3313" s="9">
        <v>0.59899999999999998</v>
      </c>
      <c r="F3313" s="9">
        <v>0.51300000000000001</v>
      </c>
      <c r="G3313" s="9">
        <v>8327.81</v>
      </c>
      <c r="H3313" s="10">
        <v>4</v>
      </c>
    </row>
    <row r="3314" spans="1:8" x14ac:dyDescent="0.25">
      <c r="A3314" s="11" t="s">
        <v>3235</v>
      </c>
      <c r="B3314" s="12" t="s">
        <v>114</v>
      </c>
      <c r="C3314" s="12">
        <v>239</v>
      </c>
      <c r="D3314" s="12">
        <v>0.60899999999999999</v>
      </c>
      <c r="E3314" s="12">
        <v>0.56499999999999995</v>
      </c>
      <c r="F3314" s="12">
        <v>0.54100000000000004</v>
      </c>
      <c r="G3314" s="12">
        <v>11753.58</v>
      </c>
      <c r="H3314" s="13">
        <v>0</v>
      </c>
    </row>
    <row r="3315" spans="1:8" x14ac:dyDescent="0.25">
      <c r="A3315" s="8" t="s">
        <v>3236</v>
      </c>
      <c r="B3315" s="9" t="s">
        <v>14</v>
      </c>
      <c r="C3315" s="9">
        <v>152</v>
      </c>
      <c r="D3315" s="9">
        <v>0.66200000000000003</v>
      </c>
      <c r="E3315" s="9">
        <v>0.67700000000000005</v>
      </c>
      <c r="F3315" s="9">
        <v>0.52800000000000002</v>
      </c>
      <c r="G3315" s="9">
        <v>19941.21</v>
      </c>
      <c r="H3315" s="10">
        <v>7</v>
      </c>
    </row>
    <row r="3316" spans="1:8" x14ac:dyDescent="0.25">
      <c r="A3316" s="11" t="s">
        <v>3237</v>
      </c>
      <c r="B3316" s="12" t="s">
        <v>14</v>
      </c>
      <c r="C3316" s="12">
        <v>91</v>
      </c>
      <c r="D3316" s="12">
        <v>0.71</v>
      </c>
      <c r="E3316" s="12">
        <v>0.68899999999999995</v>
      </c>
      <c r="F3316" s="12">
        <v>0.626</v>
      </c>
      <c r="G3316" s="12">
        <v>31661.360000000001</v>
      </c>
      <c r="H3316" s="13">
        <v>4</v>
      </c>
    </row>
    <row r="3317" spans="1:8" x14ac:dyDescent="0.25">
      <c r="A3317" s="8" t="s">
        <v>3238</v>
      </c>
      <c r="B3317" s="9" t="s">
        <v>7</v>
      </c>
      <c r="C3317" s="9">
        <v>149</v>
      </c>
      <c r="D3317" s="9">
        <v>0.70599999999999996</v>
      </c>
      <c r="E3317" s="9">
        <v>0.68500000000000005</v>
      </c>
      <c r="F3317" s="9">
        <v>0.63200000000000001</v>
      </c>
      <c r="G3317" s="9">
        <v>14222.23</v>
      </c>
      <c r="H3317" s="10">
        <v>5</v>
      </c>
    </row>
    <row r="3318" spans="1:8" x14ac:dyDescent="0.25">
      <c r="A3318" s="11" t="s">
        <v>3239</v>
      </c>
      <c r="B3318" s="12" t="s">
        <v>59</v>
      </c>
      <c r="C3318" s="12">
        <v>110</v>
      </c>
      <c r="D3318" s="12">
        <v>0.71</v>
      </c>
      <c r="E3318" s="12">
        <v>0.70199999999999996</v>
      </c>
      <c r="F3318" s="12">
        <v>0.624</v>
      </c>
      <c r="G3318" s="12">
        <v>19390.38</v>
      </c>
      <c r="H3318" s="13">
        <v>7</v>
      </c>
    </row>
    <row r="3319" spans="1:8" x14ac:dyDescent="0.25">
      <c r="A3319" s="8" t="s">
        <v>3240</v>
      </c>
      <c r="B3319" s="9" t="s">
        <v>14</v>
      </c>
      <c r="C3319" s="9">
        <v>52</v>
      </c>
      <c r="D3319" s="9">
        <v>0.71499999999999997</v>
      </c>
      <c r="E3319" s="9">
        <v>0.745</v>
      </c>
      <c r="F3319" s="9">
        <v>0.56299999999999994</v>
      </c>
      <c r="G3319" s="9">
        <v>21841.599999999999</v>
      </c>
      <c r="H3319" s="10">
        <v>1</v>
      </c>
    </row>
    <row r="3320" spans="1:8" x14ac:dyDescent="0.25">
      <c r="A3320" s="11" t="s">
        <v>3241</v>
      </c>
      <c r="B3320" s="12" t="s">
        <v>14</v>
      </c>
      <c r="C3320" s="12">
        <v>61</v>
      </c>
      <c r="D3320" s="12">
        <v>0.75700000000000001</v>
      </c>
      <c r="E3320" s="12">
        <v>0.77500000000000002</v>
      </c>
      <c r="F3320" s="12">
        <v>0.67</v>
      </c>
      <c r="G3320" s="12">
        <v>26180.85</v>
      </c>
      <c r="H3320" s="13">
        <v>3</v>
      </c>
    </row>
    <row r="3321" spans="1:8" x14ac:dyDescent="0.25">
      <c r="A3321" s="8" t="s">
        <v>3242</v>
      </c>
      <c r="B3321" s="9" t="s">
        <v>16</v>
      </c>
      <c r="C3321" s="9">
        <v>257</v>
      </c>
      <c r="D3321" s="9">
        <v>0.626</v>
      </c>
      <c r="E3321" s="9">
        <v>0.61299999999999999</v>
      </c>
      <c r="F3321" s="9">
        <v>0.49299999999999999</v>
      </c>
      <c r="G3321" s="9">
        <v>8565.33</v>
      </c>
      <c r="H3321" s="10">
        <v>7</v>
      </c>
    </row>
    <row r="3322" spans="1:8" x14ac:dyDescent="0.25">
      <c r="A3322" s="11" t="s">
        <v>3243</v>
      </c>
      <c r="B3322" s="12" t="s">
        <v>118</v>
      </c>
      <c r="C3322" s="12">
        <v>546</v>
      </c>
      <c r="D3322" s="12">
        <v>0.56999999999999995</v>
      </c>
      <c r="E3322" s="12">
        <v>0.58599999999999997</v>
      </c>
      <c r="F3322" s="12">
        <v>0.434</v>
      </c>
      <c r="G3322" s="12">
        <v>8490.7900000000009</v>
      </c>
      <c r="H3322" s="13">
        <v>2</v>
      </c>
    </row>
    <row r="3323" spans="1:8" x14ac:dyDescent="0.25">
      <c r="A3323" s="8" t="s">
        <v>3244</v>
      </c>
      <c r="B3323" s="9" t="s">
        <v>24</v>
      </c>
      <c r="C3323" s="9">
        <v>355</v>
      </c>
      <c r="D3323" s="9">
        <v>0.61799999999999999</v>
      </c>
      <c r="E3323" s="9">
        <v>0.59799999999999998</v>
      </c>
      <c r="F3323" s="9">
        <v>0.51300000000000001</v>
      </c>
      <c r="G3323" s="9">
        <v>6941.83</v>
      </c>
      <c r="H3323" s="10">
        <v>17</v>
      </c>
    </row>
    <row r="3324" spans="1:8" x14ac:dyDescent="0.25">
      <c r="A3324" s="11" t="s">
        <v>3245</v>
      </c>
      <c r="B3324" s="12" t="s">
        <v>7</v>
      </c>
      <c r="C3324" s="12">
        <v>226</v>
      </c>
      <c r="D3324" s="12">
        <v>0.71299999999999997</v>
      </c>
      <c r="E3324" s="12">
        <v>0.70099999999999996</v>
      </c>
      <c r="F3324" s="12">
        <v>0.63600000000000001</v>
      </c>
      <c r="G3324" s="12">
        <v>17638.77</v>
      </c>
      <c r="H3324" s="13">
        <v>0</v>
      </c>
    </row>
    <row r="3325" spans="1:8" x14ac:dyDescent="0.25">
      <c r="A3325" s="8" t="s">
        <v>3246</v>
      </c>
      <c r="B3325" s="9" t="s">
        <v>87</v>
      </c>
      <c r="C3325" s="9">
        <v>491</v>
      </c>
      <c r="D3325" s="9">
        <v>0.61399999999999999</v>
      </c>
      <c r="E3325" s="9">
        <v>0.57799999999999996</v>
      </c>
      <c r="F3325" s="9">
        <v>0.53600000000000003</v>
      </c>
      <c r="G3325" s="9">
        <v>7352.96</v>
      </c>
      <c r="H3325" s="10">
        <v>1</v>
      </c>
    </row>
    <row r="3326" spans="1:8" x14ac:dyDescent="0.25">
      <c r="A3326" s="11" t="s">
        <v>3247</v>
      </c>
      <c r="B3326" s="12" t="s">
        <v>14</v>
      </c>
      <c r="C3326" s="12">
        <v>44</v>
      </c>
      <c r="D3326" s="12">
        <v>0.75</v>
      </c>
      <c r="E3326" s="12">
        <v>0.73799999999999999</v>
      </c>
      <c r="F3326" s="12">
        <v>0.66800000000000004</v>
      </c>
      <c r="G3326" s="12">
        <v>22775.25</v>
      </c>
      <c r="H3326" s="13">
        <v>5</v>
      </c>
    </row>
    <row r="3327" spans="1:8" x14ac:dyDescent="0.25">
      <c r="A3327" s="8" t="s">
        <v>3248</v>
      </c>
      <c r="B3327" s="9" t="s">
        <v>87</v>
      </c>
      <c r="C3327" s="9">
        <v>672</v>
      </c>
      <c r="D3327" s="9">
        <v>0.622</v>
      </c>
      <c r="E3327" s="9">
        <v>0.54600000000000004</v>
      </c>
      <c r="F3327" s="9">
        <v>0.58199999999999996</v>
      </c>
      <c r="G3327" s="9">
        <v>5764.28</v>
      </c>
      <c r="H3327" s="10">
        <v>18</v>
      </c>
    </row>
    <row r="3328" spans="1:8" x14ac:dyDescent="0.25">
      <c r="A3328" s="11" t="s">
        <v>3249</v>
      </c>
      <c r="B3328" s="12" t="s">
        <v>118</v>
      </c>
      <c r="C3328" s="12">
        <v>510</v>
      </c>
      <c r="D3328" s="12">
        <v>0.60699999999999998</v>
      </c>
      <c r="E3328" s="12">
        <v>0.57399999999999995</v>
      </c>
      <c r="F3328" s="12">
        <v>0.52700000000000002</v>
      </c>
      <c r="G3328" s="12">
        <v>7553.71</v>
      </c>
      <c r="H3328" s="13">
        <v>6</v>
      </c>
    </row>
    <row r="3329" spans="1:8" x14ac:dyDescent="0.25">
      <c r="A3329" s="8" t="s">
        <v>3250</v>
      </c>
      <c r="B3329" s="9" t="s">
        <v>14</v>
      </c>
      <c r="C3329" s="9">
        <v>9</v>
      </c>
      <c r="D3329" s="9">
        <v>0.622</v>
      </c>
      <c r="E3329" s="9">
        <v>0.63900000000000001</v>
      </c>
      <c r="F3329" s="9">
        <v>0.48199999999999998</v>
      </c>
      <c r="G3329" s="9">
        <v>15207.34</v>
      </c>
      <c r="H3329" s="10">
        <v>5</v>
      </c>
    </row>
    <row r="3330" spans="1:8" x14ac:dyDescent="0.25">
      <c r="A3330" s="11" t="s">
        <v>3251</v>
      </c>
      <c r="B3330" s="12" t="s">
        <v>275</v>
      </c>
      <c r="C3330" s="12">
        <v>349</v>
      </c>
      <c r="D3330" s="12">
        <v>0.58799999999999997</v>
      </c>
      <c r="E3330" s="12">
        <v>0.57799999999999996</v>
      </c>
      <c r="F3330" s="12">
        <v>0.45600000000000002</v>
      </c>
      <c r="G3330" s="12">
        <v>12134.14</v>
      </c>
      <c r="H3330" s="13">
        <v>1</v>
      </c>
    </row>
    <row r="3331" spans="1:8" x14ac:dyDescent="0.25">
      <c r="A3331" s="8" t="s">
        <v>3252</v>
      </c>
      <c r="B3331" s="9" t="s">
        <v>16</v>
      </c>
      <c r="C3331" s="9">
        <v>256</v>
      </c>
      <c r="D3331" s="9">
        <v>0.66500000000000004</v>
      </c>
      <c r="E3331" s="9">
        <v>0.66300000000000003</v>
      </c>
      <c r="F3331" s="9">
        <v>0.54</v>
      </c>
      <c r="G3331" s="9">
        <v>11609.55</v>
      </c>
      <c r="H3331" s="10">
        <v>1</v>
      </c>
    </row>
    <row r="3332" spans="1:8" x14ac:dyDescent="0.25">
      <c r="A3332" s="11" t="s">
        <v>3253</v>
      </c>
      <c r="B3332" s="12" t="s">
        <v>64</v>
      </c>
      <c r="C3332" s="12">
        <v>311</v>
      </c>
      <c r="D3332" s="12">
        <v>0.66900000000000004</v>
      </c>
      <c r="E3332" s="12">
        <v>0.63100000000000001</v>
      </c>
      <c r="F3332" s="12">
        <v>0.60499999999999998</v>
      </c>
      <c r="G3332" s="12">
        <v>10517.49</v>
      </c>
      <c r="H3332" s="13">
        <v>5</v>
      </c>
    </row>
    <row r="3333" spans="1:8" x14ac:dyDescent="0.25">
      <c r="A3333" s="8" t="s">
        <v>3254</v>
      </c>
      <c r="B3333" s="9" t="s">
        <v>14</v>
      </c>
      <c r="C3333" s="9">
        <v>44</v>
      </c>
      <c r="D3333" s="9">
        <v>0.65200000000000002</v>
      </c>
      <c r="E3333" s="9">
        <v>0.68600000000000005</v>
      </c>
      <c r="F3333" s="9">
        <v>0.51100000000000001</v>
      </c>
      <c r="G3333" s="9">
        <v>17894.79</v>
      </c>
      <c r="H3333" s="10">
        <v>3</v>
      </c>
    </row>
    <row r="3334" spans="1:8" x14ac:dyDescent="0.25">
      <c r="A3334" s="11" t="s">
        <v>3255</v>
      </c>
      <c r="B3334" s="12" t="s">
        <v>7</v>
      </c>
      <c r="C3334" s="12">
        <v>201</v>
      </c>
      <c r="D3334" s="12">
        <v>0.69</v>
      </c>
      <c r="E3334" s="12">
        <v>0.66700000000000004</v>
      </c>
      <c r="F3334" s="12">
        <v>0.61899999999999999</v>
      </c>
      <c r="G3334" s="12">
        <v>18464.939999999999</v>
      </c>
      <c r="H3334" s="13">
        <v>6</v>
      </c>
    </row>
    <row r="3335" spans="1:8" x14ac:dyDescent="0.25">
      <c r="A3335" s="8" t="s">
        <v>3256</v>
      </c>
      <c r="B3335" s="9" t="s">
        <v>82</v>
      </c>
      <c r="C3335" s="9">
        <v>517</v>
      </c>
      <c r="D3335" s="9">
        <v>0.59499999999999997</v>
      </c>
      <c r="E3335" s="9">
        <v>0.56599999999999995</v>
      </c>
      <c r="F3335" s="9">
        <v>0.499</v>
      </c>
      <c r="G3335" s="9">
        <v>7570.07</v>
      </c>
      <c r="H3335" s="10">
        <v>2</v>
      </c>
    </row>
    <row r="3336" spans="1:8" x14ac:dyDescent="0.25">
      <c r="A3336" s="11" t="s">
        <v>3257</v>
      </c>
      <c r="B3336" s="12" t="s">
        <v>7</v>
      </c>
      <c r="C3336" s="12">
        <v>294</v>
      </c>
      <c r="D3336" s="12">
        <v>0.71</v>
      </c>
      <c r="E3336" s="12">
        <v>0.67300000000000004</v>
      </c>
      <c r="F3336" s="12">
        <v>0.63600000000000001</v>
      </c>
      <c r="G3336" s="12">
        <v>12244.56</v>
      </c>
      <c r="H3336" s="13">
        <v>2</v>
      </c>
    </row>
    <row r="3337" spans="1:8" x14ac:dyDescent="0.25">
      <c r="A3337" s="8" t="s">
        <v>3258</v>
      </c>
      <c r="B3337" s="9" t="s">
        <v>49</v>
      </c>
      <c r="C3337" s="9">
        <v>375</v>
      </c>
      <c r="D3337" s="9">
        <v>0.59099999999999997</v>
      </c>
      <c r="E3337" s="9">
        <v>0.58799999999999997</v>
      </c>
      <c r="F3337" s="9">
        <v>0.47299999999999998</v>
      </c>
      <c r="G3337" s="9">
        <v>10589.35</v>
      </c>
      <c r="H3337" s="10">
        <v>0</v>
      </c>
    </row>
    <row r="3338" spans="1:8" x14ac:dyDescent="0.25">
      <c r="A3338" s="11" t="s">
        <v>3259</v>
      </c>
      <c r="B3338" s="12" t="s">
        <v>64</v>
      </c>
      <c r="C3338" s="12">
        <v>184</v>
      </c>
      <c r="D3338" s="12">
        <v>0.67</v>
      </c>
      <c r="E3338" s="12">
        <v>0.61699999999999999</v>
      </c>
      <c r="F3338" s="12">
        <v>0.57699999999999996</v>
      </c>
      <c r="G3338" s="12">
        <v>12931.95</v>
      </c>
      <c r="H3338" s="13">
        <v>3</v>
      </c>
    </row>
    <row r="3339" spans="1:8" x14ac:dyDescent="0.25">
      <c r="A3339" s="8" t="s">
        <v>3260</v>
      </c>
      <c r="B3339" s="9" t="s">
        <v>14</v>
      </c>
      <c r="C3339" s="9">
        <v>43</v>
      </c>
      <c r="D3339" s="9">
        <v>0.79</v>
      </c>
      <c r="E3339" s="9">
        <v>0.84299999999999997</v>
      </c>
      <c r="F3339" s="9">
        <v>0.68899999999999995</v>
      </c>
      <c r="G3339" s="9">
        <v>26388.400000000001</v>
      </c>
      <c r="H3339" s="10">
        <v>3</v>
      </c>
    </row>
    <row r="3340" spans="1:8" x14ac:dyDescent="0.25">
      <c r="A3340" s="11" t="s">
        <v>3261</v>
      </c>
      <c r="B3340" s="12" t="s">
        <v>14</v>
      </c>
      <c r="C3340" s="12">
        <v>45</v>
      </c>
      <c r="D3340" s="12">
        <v>0.71</v>
      </c>
      <c r="E3340" s="12">
        <v>0.71299999999999997</v>
      </c>
      <c r="F3340" s="12">
        <v>0.60699999999999998</v>
      </c>
      <c r="G3340" s="12">
        <v>15282.37</v>
      </c>
      <c r="H3340" s="13">
        <v>7</v>
      </c>
    </row>
    <row r="3341" spans="1:8" x14ac:dyDescent="0.25">
      <c r="A3341" s="8" t="s">
        <v>3262</v>
      </c>
      <c r="B3341" s="9" t="s">
        <v>16</v>
      </c>
      <c r="C3341" s="9">
        <v>183</v>
      </c>
      <c r="D3341" s="9">
        <v>0.64700000000000002</v>
      </c>
      <c r="E3341" s="9">
        <v>0.65500000000000003</v>
      </c>
      <c r="F3341" s="9">
        <v>0.52300000000000002</v>
      </c>
      <c r="G3341" s="9">
        <v>14814.35</v>
      </c>
      <c r="H3341" s="10">
        <v>3</v>
      </c>
    </row>
    <row r="3342" spans="1:8" x14ac:dyDescent="0.25">
      <c r="A3342" s="11" t="s">
        <v>3263</v>
      </c>
      <c r="B3342" s="12" t="s">
        <v>16</v>
      </c>
      <c r="C3342" s="12">
        <v>203</v>
      </c>
      <c r="D3342" s="12">
        <v>0.64400000000000002</v>
      </c>
      <c r="E3342" s="12">
        <v>0.63900000000000001</v>
      </c>
      <c r="F3342" s="12">
        <v>0.505</v>
      </c>
      <c r="G3342" s="12">
        <v>9251.77</v>
      </c>
      <c r="H3342" s="13">
        <v>8</v>
      </c>
    </row>
    <row r="3343" spans="1:8" x14ac:dyDescent="0.25">
      <c r="A3343" s="8" t="s">
        <v>3264</v>
      </c>
      <c r="B3343" s="9" t="s">
        <v>14</v>
      </c>
      <c r="C3343" s="9">
        <v>98</v>
      </c>
      <c r="D3343" s="9">
        <v>0.7</v>
      </c>
      <c r="E3343" s="9">
        <v>0.71799999999999997</v>
      </c>
      <c r="F3343" s="9">
        <v>0.56799999999999995</v>
      </c>
      <c r="G3343" s="9">
        <v>19846.11</v>
      </c>
      <c r="H3343" s="10">
        <v>4</v>
      </c>
    </row>
    <row r="3344" spans="1:8" x14ac:dyDescent="0.25">
      <c r="A3344" s="11" t="s">
        <v>3265</v>
      </c>
      <c r="B3344" s="12" t="s">
        <v>64</v>
      </c>
      <c r="C3344" s="12">
        <v>107</v>
      </c>
      <c r="D3344" s="12">
        <v>0.63200000000000001</v>
      </c>
      <c r="E3344" s="12">
        <v>0.622</v>
      </c>
      <c r="F3344" s="12">
        <v>0.496</v>
      </c>
      <c r="G3344" s="12">
        <v>14309.32</v>
      </c>
      <c r="H3344" s="13">
        <v>3</v>
      </c>
    </row>
    <row r="3345" spans="1:8" x14ac:dyDescent="0.25">
      <c r="A3345" s="8" t="s">
        <v>3266</v>
      </c>
      <c r="B3345" s="9" t="s">
        <v>14</v>
      </c>
      <c r="C3345" s="9">
        <v>79</v>
      </c>
      <c r="D3345" s="9">
        <v>0.68</v>
      </c>
      <c r="E3345" s="9">
        <v>0.69599999999999995</v>
      </c>
      <c r="F3345" s="9">
        <v>0.56699999999999995</v>
      </c>
      <c r="G3345" s="9">
        <v>15855.25</v>
      </c>
      <c r="H3345" s="10">
        <v>13</v>
      </c>
    </row>
    <row r="3346" spans="1:8" x14ac:dyDescent="0.25">
      <c r="A3346" s="11" t="s">
        <v>3267</v>
      </c>
      <c r="B3346" s="12" t="s">
        <v>7</v>
      </c>
      <c r="C3346" s="12">
        <v>186</v>
      </c>
      <c r="D3346" s="12">
        <v>0.68799999999999994</v>
      </c>
      <c r="E3346" s="12">
        <v>0.66900000000000004</v>
      </c>
      <c r="F3346" s="12">
        <v>0.60499999999999998</v>
      </c>
      <c r="G3346" s="12">
        <v>9771.9500000000007</v>
      </c>
      <c r="H3346" s="13">
        <v>3</v>
      </c>
    </row>
    <row r="3347" spans="1:8" x14ac:dyDescent="0.25">
      <c r="A3347" s="8" t="s">
        <v>3268</v>
      </c>
      <c r="B3347" s="9" t="s">
        <v>14</v>
      </c>
      <c r="C3347" s="9">
        <v>51</v>
      </c>
      <c r="D3347" s="9">
        <v>0.73</v>
      </c>
      <c r="E3347" s="9">
        <v>0.76300000000000001</v>
      </c>
      <c r="F3347" s="9">
        <v>0.60399999999999998</v>
      </c>
      <c r="G3347" s="9">
        <v>22091.03</v>
      </c>
      <c r="H3347" s="10">
        <v>1</v>
      </c>
    </row>
    <row r="3348" spans="1:8" x14ac:dyDescent="0.25">
      <c r="A3348" s="11" t="s">
        <v>3269</v>
      </c>
      <c r="B3348" s="12" t="s">
        <v>33</v>
      </c>
      <c r="C3348" s="12">
        <v>97</v>
      </c>
      <c r="D3348" s="12">
        <v>0.68500000000000005</v>
      </c>
      <c r="E3348" s="12">
        <v>0.66900000000000004</v>
      </c>
      <c r="F3348" s="12">
        <v>0.59099999999999997</v>
      </c>
      <c r="G3348" s="12">
        <v>12144.12</v>
      </c>
      <c r="H3348" s="13">
        <v>0</v>
      </c>
    </row>
    <row r="3349" spans="1:8" x14ac:dyDescent="0.25">
      <c r="A3349" s="8" t="s">
        <v>3270</v>
      </c>
      <c r="B3349" s="9" t="s">
        <v>14</v>
      </c>
      <c r="C3349" s="9">
        <v>29</v>
      </c>
      <c r="D3349" s="9">
        <v>0.71499999999999997</v>
      </c>
      <c r="E3349" s="9">
        <v>0.76500000000000001</v>
      </c>
      <c r="F3349" s="9">
        <v>0.56599999999999995</v>
      </c>
      <c r="G3349" s="9">
        <v>22787.599999999999</v>
      </c>
      <c r="H3349" s="10">
        <v>0</v>
      </c>
    </row>
    <row r="3350" spans="1:8" x14ac:dyDescent="0.25">
      <c r="A3350" s="11" t="s">
        <v>3271</v>
      </c>
      <c r="B3350" s="12" t="s">
        <v>53</v>
      </c>
      <c r="C3350" s="12">
        <v>262</v>
      </c>
      <c r="D3350" s="12">
        <v>0.68200000000000005</v>
      </c>
      <c r="E3350" s="12">
        <v>0.66800000000000004</v>
      </c>
      <c r="F3350" s="12">
        <v>0.57599999999999996</v>
      </c>
      <c r="G3350" s="12">
        <v>306138.63</v>
      </c>
      <c r="H3350" s="13">
        <v>2</v>
      </c>
    </row>
    <row r="3351" spans="1:8" x14ac:dyDescent="0.25">
      <c r="A3351" s="8" t="s">
        <v>3272</v>
      </c>
      <c r="B3351" s="9" t="s">
        <v>7</v>
      </c>
      <c r="C3351" s="9">
        <v>202</v>
      </c>
      <c r="D3351" s="9">
        <v>0.72</v>
      </c>
      <c r="E3351" s="9">
        <v>0.68700000000000006</v>
      </c>
      <c r="F3351" s="9">
        <v>0.67600000000000005</v>
      </c>
      <c r="G3351" s="9">
        <v>182468</v>
      </c>
      <c r="H3351" s="10">
        <v>6</v>
      </c>
    </row>
    <row r="3352" spans="1:8" x14ac:dyDescent="0.25">
      <c r="A3352" s="11" t="s">
        <v>3273</v>
      </c>
      <c r="B3352" s="12" t="s">
        <v>22</v>
      </c>
      <c r="C3352" s="12">
        <v>154</v>
      </c>
      <c r="D3352" s="12">
        <v>0.7</v>
      </c>
      <c r="E3352" s="12">
        <v>0.69499999999999995</v>
      </c>
      <c r="F3352" s="12">
        <v>0.61099999999999999</v>
      </c>
      <c r="G3352" s="12">
        <v>148439.70000000001</v>
      </c>
      <c r="H3352" s="13">
        <v>3</v>
      </c>
    </row>
    <row r="3353" spans="1:8" x14ac:dyDescent="0.25">
      <c r="A3353" s="8" t="s">
        <v>3274</v>
      </c>
      <c r="B3353" s="9" t="s">
        <v>94</v>
      </c>
      <c r="C3353" s="9">
        <v>380</v>
      </c>
      <c r="D3353" s="9">
        <v>0.51900000000000002</v>
      </c>
      <c r="E3353" s="9">
        <v>0.51300000000000001</v>
      </c>
      <c r="F3353" s="9">
        <v>0.36199999999999999</v>
      </c>
      <c r="G3353" s="9">
        <v>71759.710000000006</v>
      </c>
      <c r="H3353" s="10">
        <v>9</v>
      </c>
    </row>
    <row r="3354" spans="1:8" x14ac:dyDescent="0.25">
      <c r="A3354" s="11" t="s">
        <v>3275</v>
      </c>
      <c r="B3354" s="12" t="s">
        <v>7</v>
      </c>
      <c r="C3354" s="12">
        <v>106</v>
      </c>
      <c r="D3354" s="12">
        <v>0.71</v>
      </c>
      <c r="E3354" s="12">
        <v>0.70199999999999996</v>
      </c>
      <c r="F3354" s="12">
        <v>0.61799999999999999</v>
      </c>
      <c r="G3354" s="12">
        <v>274572.12</v>
      </c>
      <c r="H3354" s="13">
        <v>1</v>
      </c>
    </row>
    <row r="3355" spans="1:8" x14ac:dyDescent="0.25">
      <c r="A3355" s="8" t="s">
        <v>3276</v>
      </c>
      <c r="B3355" s="9" t="s">
        <v>7</v>
      </c>
      <c r="C3355" s="9">
        <v>108</v>
      </c>
      <c r="D3355" s="9">
        <v>0.73099999999999998</v>
      </c>
      <c r="E3355" s="9">
        <v>0.71699999999999997</v>
      </c>
      <c r="F3355" s="9">
        <v>0.66700000000000004</v>
      </c>
      <c r="G3355" s="9">
        <v>184602.58</v>
      </c>
      <c r="H3355" s="10">
        <v>0</v>
      </c>
    </row>
    <row r="3356" spans="1:8" x14ac:dyDescent="0.25">
      <c r="A3356" s="11" t="s">
        <v>3277</v>
      </c>
      <c r="B3356" s="12" t="s">
        <v>7</v>
      </c>
      <c r="C3356" s="12">
        <v>185</v>
      </c>
      <c r="D3356" s="12">
        <v>0.71</v>
      </c>
      <c r="E3356" s="12">
        <v>0.66500000000000004</v>
      </c>
      <c r="F3356" s="12">
        <v>0.65900000000000003</v>
      </c>
      <c r="G3356" s="12">
        <v>143674.04</v>
      </c>
      <c r="H3356" s="13">
        <v>3</v>
      </c>
    </row>
    <row r="3357" spans="1:8" x14ac:dyDescent="0.25">
      <c r="A3357" s="8" t="s">
        <v>2566</v>
      </c>
      <c r="B3357" s="9" t="s">
        <v>82</v>
      </c>
      <c r="C3357" s="9">
        <v>1221</v>
      </c>
      <c r="D3357" s="9">
        <v>0.61799999999999999</v>
      </c>
      <c r="E3357" s="9">
        <v>0.59099999999999997</v>
      </c>
      <c r="F3357" s="9">
        <v>0.5</v>
      </c>
      <c r="G3357" s="9">
        <v>24305.29</v>
      </c>
      <c r="H3357" s="10">
        <v>19</v>
      </c>
    </row>
    <row r="3358" spans="1:8" x14ac:dyDescent="0.25">
      <c r="A3358" s="11" t="s">
        <v>3278</v>
      </c>
      <c r="B3358" s="12" t="s">
        <v>24</v>
      </c>
      <c r="C3358" s="12">
        <v>562</v>
      </c>
      <c r="D3358" s="12">
        <v>0.56999999999999995</v>
      </c>
      <c r="E3358" s="12">
        <v>0.56799999999999995</v>
      </c>
      <c r="F3358" s="12">
        <v>0.45800000000000002</v>
      </c>
      <c r="G3358" s="12">
        <v>53223.86</v>
      </c>
      <c r="H3358" s="13">
        <v>0</v>
      </c>
    </row>
    <row r="3359" spans="1:8" x14ac:dyDescent="0.25">
      <c r="A3359" s="8" t="s">
        <v>2086</v>
      </c>
      <c r="B3359" s="9" t="s">
        <v>16</v>
      </c>
      <c r="C3359" s="9">
        <v>127</v>
      </c>
      <c r="D3359" s="9">
        <v>0.71</v>
      </c>
      <c r="E3359" s="9">
        <v>0.75900000000000001</v>
      </c>
      <c r="F3359" s="9">
        <v>0.56100000000000005</v>
      </c>
      <c r="G3359" s="9">
        <v>119080.12</v>
      </c>
      <c r="H3359" s="10">
        <v>3</v>
      </c>
    </row>
    <row r="3360" spans="1:8" x14ac:dyDescent="0.25">
      <c r="A3360" s="11" t="s">
        <v>3279</v>
      </c>
      <c r="B3360" s="12" t="s">
        <v>29</v>
      </c>
      <c r="C3360" s="12">
        <v>105</v>
      </c>
      <c r="D3360" s="12">
        <v>0.73499999999999999</v>
      </c>
      <c r="E3360" s="12">
        <v>0.73799999999999999</v>
      </c>
      <c r="F3360" s="12">
        <v>0.63200000000000001</v>
      </c>
      <c r="G3360" s="12">
        <v>167966.16</v>
      </c>
      <c r="H3360" s="13">
        <v>4</v>
      </c>
    </row>
    <row r="3361" spans="1:8" x14ac:dyDescent="0.25">
      <c r="A3361" s="8" t="s">
        <v>3280</v>
      </c>
      <c r="B3361" s="9" t="s">
        <v>14</v>
      </c>
      <c r="C3361" s="9">
        <v>43</v>
      </c>
      <c r="D3361" s="9">
        <v>0.7</v>
      </c>
      <c r="E3361" s="9">
        <v>0.71099999999999997</v>
      </c>
      <c r="F3361" s="9">
        <v>0.55800000000000005</v>
      </c>
      <c r="G3361" s="9">
        <v>162877.51</v>
      </c>
      <c r="H3361" s="10">
        <v>0</v>
      </c>
    </row>
    <row r="3362" spans="1:8" x14ac:dyDescent="0.25">
      <c r="A3362" s="11" t="s">
        <v>3281</v>
      </c>
      <c r="B3362" s="12" t="s">
        <v>53</v>
      </c>
      <c r="C3362" s="12"/>
      <c r="D3362" s="12"/>
      <c r="E3362" s="12"/>
      <c r="F3362" s="12"/>
      <c r="G3362" s="12">
        <v>92163.92</v>
      </c>
      <c r="H3362" s="13">
        <v>3</v>
      </c>
    </row>
    <row r="3363" spans="1:8" x14ac:dyDescent="0.25">
      <c r="A3363" s="8" t="s">
        <v>3282</v>
      </c>
      <c r="B3363" s="9" t="s">
        <v>24</v>
      </c>
      <c r="C3363" s="9">
        <v>544</v>
      </c>
      <c r="D3363" s="9">
        <v>0.627</v>
      </c>
      <c r="E3363" s="9">
        <v>0.6</v>
      </c>
      <c r="F3363" s="9">
        <v>0.51</v>
      </c>
      <c r="G3363" s="9">
        <v>25163.040000000001</v>
      </c>
      <c r="H3363" s="10">
        <v>14</v>
      </c>
    </row>
    <row r="3364" spans="1:8" x14ac:dyDescent="0.25">
      <c r="A3364" s="11" t="s">
        <v>3283</v>
      </c>
      <c r="B3364" s="12" t="s">
        <v>7</v>
      </c>
      <c r="C3364" s="12">
        <v>83</v>
      </c>
      <c r="D3364" s="12">
        <v>0.752</v>
      </c>
      <c r="E3364" s="12">
        <v>0.73599999999999999</v>
      </c>
      <c r="F3364" s="12">
        <v>0.67900000000000005</v>
      </c>
      <c r="G3364" s="12">
        <v>146456.19</v>
      </c>
      <c r="H3364" s="13">
        <v>2</v>
      </c>
    </row>
    <row r="3365" spans="1:8" x14ac:dyDescent="0.25">
      <c r="A3365" s="8" t="s">
        <v>3284</v>
      </c>
      <c r="B3365" s="9" t="s">
        <v>33</v>
      </c>
      <c r="C3365" s="9">
        <v>107</v>
      </c>
      <c r="D3365" s="9">
        <v>0.68</v>
      </c>
      <c r="E3365" s="9">
        <v>0.69099999999999995</v>
      </c>
      <c r="F3365" s="9">
        <v>0.53800000000000003</v>
      </c>
      <c r="G3365" s="9">
        <v>134919.66</v>
      </c>
      <c r="H3365" s="10">
        <v>1</v>
      </c>
    </row>
    <row r="3366" spans="1:8" x14ac:dyDescent="0.25">
      <c r="A3366" s="11" t="s">
        <v>3285</v>
      </c>
      <c r="B3366" s="12" t="s">
        <v>19</v>
      </c>
      <c r="C3366" s="12">
        <v>1141</v>
      </c>
      <c r="D3366" s="12">
        <v>0.60399999999999998</v>
      </c>
      <c r="E3366" s="12">
        <v>0.56999999999999995</v>
      </c>
      <c r="F3366" s="12">
        <v>0.50600000000000001</v>
      </c>
      <c r="G3366" s="12">
        <v>13441.97</v>
      </c>
      <c r="H3366" s="13">
        <v>5</v>
      </c>
    </row>
    <row r="3367" spans="1:8" x14ac:dyDescent="0.25">
      <c r="A3367" s="8" t="s">
        <v>3286</v>
      </c>
      <c r="B3367" s="9" t="s">
        <v>29</v>
      </c>
      <c r="C3367" s="9">
        <v>185</v>
      </c>
      <c r="D3367" s="9">
        <v>0.66</v>
      </c>
      <c r="E3367" s="9">
        <v>0.70199999999999996</v>
      </c>
      <c r="F3367" s="9">
        <v>0.50900000000000001</v>
      </c>
      <c r="G3367" s="9">
        <v>50954.47</v>
      </c>
      <c r="H3367" s="10">
        <v>4</v>
      </c>
    </row>
    <row r="3368" spans="1:8" x14ac:dyDescent="0.25">
      <c r="A3368" s="11" t="s">
        <v>3287</v>
      </c>
      <c r="B3368" s="12" t="s">
        <v>33</v>
      </c>
      <c r="C3368" s="12">
        <v>248</v>
      </c>
      <c r="D3368" s="12">
        <v>0.69099999999999995</v>
      </c>
      <c r="E3368" s="12">
        <v>0.67100000000000004</v>
      </c>
      <c r="F3368" s="12">
        <v>0.60499999999999998</v>
      </c>
      <c r="G3368" s="12">
        <v>81567.199999999997</v>
      </c>
      <c r="H3368" s="13">
        <v>6</v>
      </c>
    </row>
    <row r="3369" spans="1:8" x14ac:dyDescent="0.25">
      <c r="A3369" s="8" t="s">
        <v>3288</v>
      </c>
      <c r="B3369" s="9" t="s">
        <v>94</v>
      </c>
      <c r="C3369" s="9">
        <v>488</v>
      </c>
      <c r="D3369" s="9">
        <v>0.51300000000000001</v>
      </c>
      <c r="E3369" s="9">
        <v>0.53400000000000003</v>
      </c>
      <c r="F3369" s="9">
        <v>0.36199999999999999</v>
      </c>
      <c r="G3369" s="9">
        <v>36881.550000000003</v>
      </c>
      <c r="H3369" s="10">
        <v>3</v>
      </c>
    </row>
    <row r="3370" spans="1:8" x14ac:dyDescent="0.25">
      <c r="A3370" s="11" t="s">
        <v>3289</v>
      </c>
      <c r="B3370" s="12" t="s">
        <v>19</v>
      </c>
      <c r="C3370" s="12">
        <v>953</v>
      </c>
      <c r="D3370" s="12">
        <v>0.60499999999999998</v>
      </c>
      <c r="E3370" s="12">
        <v>0.55100000000000005</v>
      </c>
      <c r="F3370" s="12">
        <v>0.53400000000000003</v>
      </c>
      <c r="G3370" s="12">
        <v>12194.26</v>
      </c>
      <c r="H3370" s="13">
        <v>21</v>
      </c>
    </row>
    <row r="3371" spans="1:8" x14ac:dyDescent="0.25">
      <c r="A3371" s="8" t="s">
        <v>3290</v>
      </c>
      <c r="B3371" s="9" t="s">
        <v>33</v>
      </c>
      <c r="C3371" s="9">
        <v>276</v>
      </c>
      <c r="D3371" s="9">
        <v>0.72</v>
      </c>
      <c r="E3371" s="9">
        <v>0.70899999999999996</v>
      </c>
      <c r="F3371" s="9">
        <v>0.624</v>
      </c>
      <c r="G3371" s="9">
        <v>69673.86</v>
      </c>
      <c r="H3371" s="10">
        <v>0</v>
      </c>
    </row>
    <row r="3372" spans="1:8" x14ac:dyDescent="0.25">
      <c r="A3372" s="11" t="s">
        <v>3291</v>
      </c>
      <c r="B3372" s="12" t="s">
        <v>14</v>
      </c>
      <c r="C3372" s="12">
        <v>22</v>
      </c>
      <c r="D3372" s="12">
        <v>0.65</v>
      </c>
      <c r="E3372" s="12">
        <v>0.64100000000000001</v>
      </c>
      <c r="F3372" s="12">
        <v>0.51300000000000001</v>
      </c>
      <c r="G3372" s="12">
        <v>181845.18</v>
      </c>
      <c r="H3372" s="13">
        <v>1</v>
      </c>
    </row>
    <row r="3373" spans="1:8" x14ac:dyDescent="0.25">
      <c r="A3373" s="8" t="s">
        <v>3292</v>
      </c>
      <c r="B3373" s="9" t="s">
        <v>16</v>
      </c>
      <c r="C3373" s="9">
        <v>288</v>
      </c>
      <c r="D3373" s="9">
        <v>0.67</v>
      </c>
      <c r="E3373" s="9">
        <v>0.70299999999999996</v>
      </c>
      <c r="F3373" s="9">
        <v>0.53200000000000003</v>
      </c>
      <c r="G3373" s="9">
        <v>47670.71</v>
      </c>
      <c r="H3373" s="10">
        <v>7</v>
      </c>
    </row>
    <row r="3374" spans="1:8" x14ac:dyDescent="0.25">
      <c r="A3374" s="11" t="s">
        <v>3293</v>
      </c>
      <c r="B3374" s="12" t="s">
        <v>72</v>
      </c>
      <c r="C3374" s="12">
        <v>221</v>
      </c>
      <c r="D3374" s="12">
        <v>0.55000000000000004</v>
      </c>
      <c r="E3374" s="12">
        <v>0.54300000000000004</v>
      </c>
      <c r="F3374" s="12">
        <v>0.42399999999999999</v>
      </c>
      <c r="G3374" s="12">
        <v>70768.59</v>
      </c>
      <c r="H3374" s="13">
        <v>0</v>
      </c>
    </row>
    <row r="3375" spans="1:8" x14ac:dyDescent="0.25">
      <c r="A3375" s="8" t="s">
        <v>3294</v>
      </c>
      <c r="B3375" s="9" t="s">
        <v>22</v>
      </c>
      <c r="C3375" s="9">
        <v>220</v>
      </c>
      <c r="D3375" s="9">
        <v>0.7</v>
      </c>
      <c r="E3375" s="9">
        <v>0.72799999999999998</v>
      </c>
      <c r="F3375" s="9">
        <v>0.58199999999999996</v>
      </c>
      <c r="G3375" s="9">
        <v>51042.23</v>
      </c>
      <c r="H3375" s="10">
        <v>2</v>
      </c>
    </row>
    <row r="3376" spans="1:8" x14ac:dyDescent="0.25">
      <c r="A3376" s="11" t="s">
        <v>712</v>
      </c>
      <c r="B3376" s="12" t="s">
        <v>24</v>
      </c>
      <c r="C3376" s="12">
        <v>166</v>
      </c>
      <c r="D3376" s="12">
        <v>0.61299999999999999</v>
      </c>
      <c r="E3376" s="12">
        <v>0.57199999999999995</v>
      </c>
      <c r="F3376" s="12">
        <v>0.50800000000000001</v>
      </c>
      <c r="G3376" s="12">
        <v>37817.199999999997</v>
      </c>
      <c r="H3376" s="13">
        <v>0</v>
      </c>
    </row>
    <row r="3377" spans="1:8" x14ac:dyDescent="0.25">
      <c r="A3377" s="8" t="s">
        <v>3295</v>
      </c>
      <c r="B3377" s="9" t="s">
        <v>72</v>
      </c>
      <c r="C3377" s="9">
        <v>297</v>
      </c>
      <c r="D3377" s="9">
        <v>0.59099999999999997</v>
      </c>
      <c r="E3377" s="9">
        <v>0.55800000000000005</v>
      </c>
      <c r="F3377" s="9">
        <v>0.46800000000000003</v>
      </c>
      <c r="G3377" s="9">
        <v>36203.29</v>
      </c>
      <c r="H3377" s="10">
        <v>4</v>
      </c>
    </row>
    <row r="3378" spans="1:8" x14ac:dyDescent="0.25">
      <c r="A3378" s="11" t="s">
        <v>3296</v>
      </c>
      <c r="B3378" s="12" t="s">
        <v>72</v>
      </c>
      <c r="C3378" s="12">
        <v>581</v>
      </c>
      <c r="D3378" s="12">
        <v>0.622</v>
      </c>
      <c r="E3378" s="12">
        <v>0.60099999999999998</v>
      </c>
      <c r="F3378" s="12">
        <v>0.51800000000000002</v>
      </c>
      <c r="G3378" s="12">
        <v>12524.23</v>
      </c>
      <c r="H3378" s="13">
        <v>4</v>
      </c>
    </row>
    <row r="3379" spans="1:8" x14ac:dyDescent="0.25">
      <c r="A3379" s="8" t="s">
        <v>3297</v>
      </c>
      <c r="B3379" s="9" t="s">
        <v>59</v>
      </c>
      <c r="C3379" s="9">
        <v>150</v>
      </c>
      <c r="D3379" s="9">
        <v>0.71799999999999997</v>
      </c>
      <c r="E3379" s="9">
        <v>0.70499999999999996</v>
      </c>
      <c r="F3379" s="9">
        <v>0.65600000000000003</v>
      </c>
      <c r="G3379" s="9">
        <v>72899.990000000005</v>
      </c>
      <c r="H3379" s="10">
        <v>2</v>
      </c>
    </row>
    <row r="3380" spans="1:8" x14ac:dyDescent="0.25">
      <c r="A3380" s="11" t="s">
        <v>3298</v>
      </c>
      <c r="B3380" s="12" t="s">
        <v>16</v>
      </c>
      <c r="C3380" s="12">
        <v>259</v>
      </c>
      <c r="D3380" s="12">
        <v>0.71</v>
      </c>
      <c r="E3380" s="12">
        <v>0.66300000000000003</v>
      </c>
      <c r="F3380" s="12">
        <v>0.65400000000000003</v>
      </c>
      <c r="G3380" s="12">
        <v>52422.7</v>
      </c>
      <c r="H3380" s="13">
        <v>1</v>
      </c>
    </row>
    <row r="3381" spans="1:8" x14ac:dyDescent="0.25">
      <c r="A3381" s="8" t="s">
        <v>752</v>
      </c>
      <c r="B3381" s="9" t="s">
        <v>53</v>
      </c>
      <c r="C3381" s="9">
        <v>227</v>
      </c>
      <c r="D3381" s="9">
        <v>0.68</v>
      </c>
      <c r="E3381" s="9">
        <v>0.69399999999999995</v>
      </c>
      <c r="F3381" s="9">
        <v>0.53700000000000003</v>
      </c>
      <c r="G3381" s="9">
        <v>47706.61</v>
      </c>
      <c r="H3381" s="10">
        <v>3</v>
      </c>
    </row>
    <row r="3382" spans="1:8" x14ac:dyDescent="0.25">
      <c r="A3382" s="11" t="s">
        <v>3299</v>
      </c>
      <c r="B3382" s="12" t="s">
        <v>7</v>
      </c>
      <c r="C3382" s="12">
        <v>288</v>
      </c>
      <c r="D3382" s="12">
        <v>0.75700000000000001</v>
      </c>
      <c r="E3382" s="12">
        <v>0.71</v>
      </c>
      <c r="F3382" s="12">
        <v>0.72799999999999998</v>
      </c>
      <c r="G3382" s="12">
        <v>38820.769999999997</v>
      </c>
      <c r="H3382" s="13">
        <v>7</v>
      </c>
    </row>
    <row r="3383" spans="1:8" x14ac:dyDescent="0.25">
      <c r="A3383" s="8" t="s">
        <v>3300</v>
      </c>
      <c r="B3383" s="9" t="s">
        <v>14</v>
      </c>
      <c r="C3383" s="9">
        <v>252</v>
      </c>
      <c r="D3383" s="9">
        <v>0.71</v>
      </c>
      <c r="E3383" s="9">
        <v>0.71199999999999997</v>
      </c>
      <c r="F3383" s="9">
        <v>0.60099999999999998</v>
      </c>
      <c r="G3383" s="9">
        <v>55523.23</v>
      </c>
      <c r="H3383" s="10">
        <v>8</v>
      </c>
    </row>
    <row r="3384" spans="1:8" x14ac:dyDescent="0.25">
      <c r="A3384" s="11" t="s">
        <v>3301</v>
      </c>
      <c r="B3384" s="12" t="s">
        <v>33</v>
      </c>
      <c r="C3384" s="12">
        <v>81</v>
      </c>
      <c r="D3384" s="12">
        <v>0.71599999999999997</v>
      </c>
      <c r="E3384" s="12">
        <v>0.70199999999999996</v>
      </c>
      <c r="F3384" s="12">
        <v>0.60599999999999998</v>
      </c>
      <c r="G3384" s="12">
        <v>148316.37</v>
      </c>
      <c r="H3384" s="13">
        <v>0</v>
      </c>
    </row>
    <row r="3385" spans="1:8" x14ac:dyDescent="0.25">
      <c r="A3385" s="8" t="s">
        <v>3302</v>
      </c>
      <c r="B3385" s="9" t="s">
        <v>87</v>
      </c>
      <c r="C3385" s="9">
        <v>611</v>
      </c>
      <c r="D3385" s="9">
        <v>0.629</v>
      </c>
      <c r="E3385" s="9">
        <v>0.58899999999999997</v>
      </c>
      <c r="F3385" s="9">
        <v>0.55200000000000005</v>
      </c>
      <c r="G3385" s="9">
        <v>17227.18</v>
      </c>
      <c r="H3385" s="10">
        <v>1</v>
      </c>
    </row>
    <row r="3386" spans="1:8" x14ac:dyDescent="0.25">
      <c r="A3386" s="11" t="s">
        <v>3303</v>
      </c>
      <c r="B3386" s="12" t="s">
        <v>7</v>
      </c>
      <c r="C3386" s="12">
        <v>105</v>
      </c>
      <c r="D3386" s="12">
        <v>0.7</v>
      </c>
      <c r="E3386" s="12">
        <v>0.66500000000000004</v>
      </c>
      <c r="F3386" s="12">
        <v>0.63100000000000001</v>
      </c>
      <c r="G3386" s="12">
        <v>81964.789999999994</v>
      </c>
      <c r="H3386" s="13">
        <v>2</v>
      </c>
    </row>
    <row r="3387" spans="1:8" x14ac:dyDescent="0.25">
      <c r="A3387" s="8" t="s">
        <v>3304</v>
      </c>
      <c r="B3387" s="9" t="s">
        <v>82</v>
      </c>
      <c r="C3387" s="9">
        <v>1273</v>
      </c>
      <c r="D3387" s="9">
        <v>0.60199999999999998</v>
      </c>
      <c r="E3387" s="9">
        <v>0.56499999999999995</v>
      </c>
      <c r="F3387" s="9">
        <v>0.50900000000000001</v>
      </c>
      <c r="G3387" s="9">
        <v>14109.49</v>
      </c>
      <c r="H3387" s="10">
        <v>4</v>
      </c>
    </row>
    <row r="3388" spans="1:8" x14ac:dyDescent="0.25">
      <c r="A3388" s="11" t="s">
        <v>3305</v>
      </c>
      <c r="B3388" s="12" t="s">
        <v>29</v>
      </c>
      <c r="C3388" s="12">
        <v>298</v>
      </c>
      <c r="D3388" s="12">
        <v>0.65700000000000003</v>
      </c>
      <c r="E3388" s="12">
        <v>0.70299999999999996</v>
      </c>
      <c r="F3388" s="12">
        <v>0.48699999999999999</v>
      </c>
      <c r="G3388" s="12">
        <v>55460.43</v>
      </c>
      <c r="H3388" s="13">
        <v>3</v>
      </c>
    </row>
    <row r="3389" spans="1:8" x14ac:dyDescent="0.25">
      <c r="A3389" s="8" t="s">
        <v>3306</v>
      </c>
      <c r="B3389" s="9" t="s">
        <v>22</v>
      </c>
      <c r="C3389" s="9">
        <v>622</v>
      </c>
      <c r="D3389" s="9">
        <v>0.65200000000000002</v>
      </c>
      <c r="E3389" s="9">
        <v>0.63800000000000001</v>
      </c>
      <c r="F3389" s="9">
        <v>0.53200000000000003</v>
      </c>
      <c r="G3389" s="9">
        <v>21201.95</v>
      </c>
      <c r="H3389" s="10">
        <v>11</v>
      </c>
    </row>
    <row r="3390" spans="1:8" x14ac:dyDescent="0.25">
      <c r="A3390" s="11" t="s">
        <v>3307</v>
      </c>
      <c r="B3390" s="12" t="s">
        <v>49</v>
      </c>
      <c r="C3390" s="12">
        <v>542</v>
      </c>
      <c r="D3390" s="12">
        <v>0.54400000000000004</v>
      </c>
      <c r="E3390" s="12">
        <v>0.55500000000000005</v>
      </c>
      <c r="F3390" s="12">
        <v>0.37</v>
      </c>
      <c r="G3390" s="12">
        <v>14579.98</v>
      </c>
      <c r="H3390" s="13">
        <v>2</v>
      </c>
    </row>
    <row r="3391" spans="1:8" x14ac:dyDescent="0.25">
      <c r="A3391" s="8" t="s">
        <v>3308</v>
      </c>
      <c r="B3391" s="9" t="s">
        <v>72</v>
      </c>
      <c r="C3391" s="9">
        <v>229</v>
      </c>
      <c r="D3391" s="9">
        <v>0.61399999999999999</v>
      </c>
      <c r="E3391" s="9">
        <v>0.57399999999999995</v>
      </c>
      <c r="F3391" s="9">
        <v>0.52100000000000002</v>
      </c>
      <c r="G3391" s="9">
        <v>25343.66</v>
      </c>
      <c r="H3391" s="10">
        <v>5</v>
      </c>
    </row>
    <row r="3392" spans="1:8" x14ac:dyDescent="0.25">
      <c r="A3392" s="11" t="s">
        <v>3309</v>
      </c>
      <c r="B3392" s="12" t="s">
        <v>111</v>
      </c>
      <c r="C3392" s="12">
        <v>148</v>
      </c>
      <c r="D3392" s="12">
        <v>0.66200000000000003</v>
      </c>
      <c r="E3392" s="12">
        <v>0.63900000000000001</v>
      </c>
      <c r="F3392" s="12">
        <v>0.54900000000000004</v>
      </c>
      <c r="G3392" s="12">
        <v>69814.240000000005</v>
      </c>
      <c r="H3392" s="13">
        <v>0</v>
      </c>
    </row>
    <row r="3393" spans="1:8" x14ac:dyDescent="0.25">
      <c r="A3393" s="8" t="s">
        <v>3310</v>
      </c>
      <c r="B3393" s="9" t="s">
        <v>39</v>
      </c>
      <c r="C3393" s="9">
        <v>71</v>
      </c>
      <c r="D3393" s="9">
        <v>0.56799999999999995</v>
      </c>
      <c r="E3393" s="9">
        <v>0.52300000000000002</v>
      </c>
      <c r="F3393" s="9">
        <v>0.45</v>
      </c>
      <c r="G3393" s="9">
        <v>10321.25</v>
      </c>
      <c r="H3393" s="10">
        <v>1</v>
      </c>
    </row>
    <row r="3394" spans="1:8" x14ac:dyDescent="0.25">
      <c r="A3394" s="11" t="s">
        <v>3311</v>
      </c>
      <c r="B3394" s="12" t="s">
        <v>72</v>
      </c>
      <c r="C3394" s="12">
        <v>303</v>
      </c>
      <c r="D3394" s="12">
        <v>0.64500000000000002</v>
      </c>
      <c r="E3394" s="12">
        <v>0.67200000000000004</v>
      </c>
      <c r="F3394" s="12">
        <v>0.504</v>
      </c>
      <c r="G3394" s="12">
        <v>21070.38</v>
      </c>
      <c r="H3394" s="13">
        <v>5</v>
      </c>
    </row>
    <row r="3395" spans="1:8" x14ac:dyDescent="0.25">
      <c r="A3395" s="8" t="s">
        <v>3312</v>
      </c>
      <c r="B3395" s="9" t="s">
        <v>7</v>
      </c>
      <c r="C3395" s="9">
        <v>385</v>
      </c>
      <c r="D3395" s="9">
        <v>0.65</v>
      </c>
      <c r="E3395" s="9">
        <v>0.59799999999999998</v>
      </c>
      <c r="F3395" s="9">
        <v>0.57699999999999996</v>
      </c>
      <c r="G3395" s="9">
        <v>30175.15</v>
      </c>
      <c r="H3395" s="10">
        <v>14</v>
      </c>
    </row>
    <row r="3396" spans="1:8" x14ac:dyDescent="0.25">
      <c r="A3396" s="11" t="s">
        <v>3313</v>
      </c>
      <c r="B3396" s="12" t="s">
        <v>16</v>
      </c>
      <c r="C3396" s="12">
        <v>171</v>
      </c>
      <c r="D3396" s="12">
        <v>0.626</v>
      </c>
      <c r="E3396" s="12">
        <v>0.67800000000000005</v>
      </c>
      <c r="F3396" s="12">
        <v>0.434</v>
      </c>
      <c r="G3396" s="12">
        <v>43501.79</v>
      </c>
      <c r="H3396" s="13">
        <v>1</v>
      </c>
    </row>
    <row r="3397" spans="1:8" x14ac:dyDescent="0.25">
      <c r="A3397" s="8" t="s">
        <v>3314</v>
      </c>
      <c r="B3397" s="9" t="s">
        <v>33</v>
      </c>
      <c r="C3397" s="9">
        <v>153</v>
      </c>
      <c r="D3397" s="9">
        <v>0.67</v>
      </c>
      <c r="E3397" s="9">
        <v>0.67200000000000004</v>
      </c>
      <c r="F3397" s="9">
        <v>0.55000000000000004</v>
      </c>
      <c r="G3397" s="9">
        <v>49715.24</v>
      </c>
      <c r="H3397" s="10">
        <v>1</v>
      </c>
    </row>
    <row r="3398" spans="1:8" x14ac:dyDescent="0.25">
      <c r="A3398" s="11" t="s">
        <v>3315</v>
      </c>
      <c r="B3398" s="12" t="s">
        <v>14</v>
      </c>
      <c r="C3398" s="12">
        <v>31</v>
      </c>
      <c r="D3398" s="12">
        <v>0.67200000000000004</v>
      </c>
      <c r="E3398" s="12">
        <v>0.63900000000000001</v>
      </c>
      <c r="F3398" s="12">
        <v>0.55200000000000005</v>
      </c>
      <c r="G3398" s="12">
        <v>80672.37</v>
      </c>
      <c r="H3398" s="13">
        <v>0</v>
      </c>
    </row>
    <row r="3399" spans="1:8" x14ac:dyDescent="0.25">
      <c r="A3399" s="8" t="s">
        <v>3316</v>
      </c>
      <c r="B3399" s="9" t="s">
        <v>82</v>
      </c>
      <c r="C3399" s="9">
        <v>815</v>
      </c>
      <c r="D3399" s="9">
        <v>0.56999999999999995</v>
      </c>
      <c r="E3399" s="9">
        <v>0.53800000000000003</v>
      </c>
      <c r="F3399" s="9">
        <v>0.45600000000000002</v>
      </c>
      <c r="G3399" s="9">
        <v>14530.78</v>
      </c>
      <c r="H3399" s="10">
        <v>1</v>
      </c>
    </row>
    <row r="3400" spans="1:8" x14ac:dyDescent="0.25">
      <c r="A3400" s="11" t="s">
        <v>3317</v>
      </c>
      <c r="B3400" s="12" t="s">
        <v>111</v>
      </c>
      <c r="C3400" s="12">
        <v>436</v>
      </c>
      <c r="D3400" s="12">
        <v>0.54400000000000004</v>
      </c>
      <c r="E3400" s="12">
        <v>0.57799999999999996</v>
      </c>
      <c r="F3400" s="12">
        <v>0.377</v>
      </c>
      <c r="G3400" s="12">
        <v>28646.42</v>
      </c>
      <c r="H3400" s="13">
        <v>0</v>
      </c>
    </row>
    <row r="3401" spans="1:8" x14ac:dyDescent="0.25">
      <c r="A3401" s="8" t="s">
        <v>3318</v>
      </c>
      <c r="B3401" s="9" t="s">
        <v>33</v>
      </c>
      <c r="C3401" s="9">
        <v>193</v>
      </c>
      <c r="D3401" s="9">
        <v>0.73099999999999998</v>
      </c>
      <c r="E3401" s="9">
        <v>0.70699999999999996</v>
      </c>
      <c r="F3401" s="9">
        <v>0.629</v>
      </c>
      <c r="G3401" s="9">
        <v>68261.679999999993</v>
      </c>
      <c r="H3401" s="10">
        <v>1</v>
      </c>
    </row>
    <row r="3402" spans="1:8" x14ac:dyDescent="0.25">
      <c r="A3402" s="11" t="s">
        <v>3319</v>
      </c>
      <c r="B3402" s="12" t="s">
        <v>53</v>
      </c>
      <c r="C3402" s="12">
        <v>209</v>
      </c>
      <c r="D3402" s="12">
        <v>0.623</v>
      </c>
      <c r="E3402" s="12">
        <v>0.64600000000000002</v>
      </c>
      <c r="F3402" s="12">
        <v>0.48499999999999999</v>
      </c>
      <c r="G3402" s="12">
        <v>42057.73</v>
      </c>
      <c r="H3402" s="13">
        <v>3</v>
      </c>
    </row>
    <row r="3403" spans="1:8" x14ac:dyDescent="0.25">
      <c r="A3403" s="8" t="s">
        <v>3320</v>
      </c>
      <c r="B3403" s="9" t="s">
        <v>94</v>
      </c>
      <c r="C3403" s="9">
        <v>760</v>
      </c>
      <c r="D3403" s="9">
        <v>0.56999999999999995</v>
      </c>
      <c r="E3403" s="9">
        <v>0.53800000000000003</v>
      </c>
      <c r="F3403" s="9">
        <v>0.47899999999999998</v>
      </c>
      <c r="G3403" s="9">
        <v>14973.06</v>
      </c>
      <c r="H3403" s="10">
        <v>4</v>
      </c>
    </row>
    <row r="3404" spans="1:8" x14ac:dyDescent="0.25">
      <c r="A3404" s="11" t="s">
        <v>3321</v>
      </c>
      <c r="B3404" s="12" t="s">
        <v>22</v>
      </c>
      <c r="C3404" s="12">
        <v>113</v>
      </c>
      <c r="D3404" s="12">
        <v>0.70799999999999996</v>
      </c>
      <c r="E3404" s="12">
        <v>0.68799999999999994</v>
      </c>
      <c r="F3404" s="12">
        <v>0.63900000000000001</v>
      </c>
      <c r="G3404" s="12">
        <v>36780.400000000001</v>
      </c>
      <c r="H3404" s="13">
        <v>8</v>
      </c>
    </row>
    <row r="3405" spans="1:8" x14ac:dyDescent="0.25">
      <c r="A3405" s="8" t="s">
        <v>3322</v>
      </c>
      <c r="B3405" s="9" t="s">
        <v>49</v>
      </c>
      <c r="C3405" s="9">
        <v>260</v>
      </c>
      <c r="D3405" s="9">
        <v>0.55000000000000004</v>
      </c>
      <c r="E3405" s="9">
        <v>0.63500000000000001</v>
      </c>
      <c r="F3405" s="9">
        <v>0.33</v>
      </c>
      <c r="G3405" s="9">
        <v>20928.36</v>
      </c>
      <c r="H3405" s="10">
        <v>8</v>
      </c>
    </row>
    <row r="3406" spans="1:8" x14ac:dyDescent="0.25">
      <c r="A3406" s="11" t="s">
        <v>3323</v>
      </c>
      <c r="B3406" s="12" t="s">
        <v>53</v>
      </c>
      <c r="C3406" s="12">
        <v>115</v>
      </c>
      <c r="D3406" s="12">
        <v>0.66400000000000003</v>
      </c>
      <c r="E3406" s="12">
        <v>0.66800000000000004</v>
      </c>
      <c r="F3406" s="12">
        <v>0.53</v>
      </c>
      <c r="G3406" s="12">
        <v>38322.730000000003</v>
      </c>
      <c r="H3406" s="13">
        <v>1</v>
      </c>
    </row>
    <row r="3407" spans="1:8" x14ac:dyDescent="0.25">
      <c r="A3407" s="8" t="s">
        <v>3324</v>
      </c>
      <c r="B3407" s="9" t="s">
        <v>22</v>
      </c>
      <c r="C3407" s="9">
        <v>321</v>
      </c>
      <c r="D3407" s="9">
        <v>0.621</v>
      </c>
      <c r="E3407" s="9">
        <v>0.628</v>
      </c>
      <c r="F3407" s="9">
        <v>0.46</v>
      </c>
      <c r="G3407" s="9">
        <v>19025.14</v>
      </c>
      <c r="H3407" s="10">
        <v>10</v>
      </c>
    </row>
    <row r="3408" spans="1:8" x14ac:dyDescent="0.25">
      <c r="A3408" s="11" t="s">
        <v>3325</v>
      </c>
      <c r="B3408" s="12" t="s">
        <v>72</v>
      </c>
      <c r="C3408" s="12">
        <v>667</v>
      </c>
      <c r="D3408" s="12">
        <v>0.60599999999999998</v>
      </c>
      <c r="E3408" s="12">
        <v>0.58699999999999997</v>
      </c>
      <c r="F3408" s="12">
        <v>0.52300000000000002</v>
      </c>
      <c r="G3408" s="12">
        <v>18474.189999999999</v>
      </c>
      <c r="H3408" s="13">
        <v>1</v>
      </c>
    </row>
    <row r="3409" spans="1:8" x14ac:dyDescent="0.25">
      <c r="A3409" s="8" t="s">
        <v>3326</v>
      </c>
      <c r="B3409" s="9" t="s">
        <v>31</v>
      </c>
      <c r="C3409" s="9">
        <v>376</v>
      </c>
      <c r="D3409" s="9">
        <v>0.65200000000000002</v>
      </c>
      <c r="E3409" s="9">
        <v>0.61399999999999999</v>
      </c>
      <c r="F3409" s="9">
        <v>0.625</v>
      </c>
      <c r="G3409" s="9">
        <v>13573.99</v>
      </c>
      <c r="H3409" s="10">
        <v>13</v>
      </c>
    </row>
    <row r="3410" spans="1:8" x14ac:dyDescent="0.25">
      <c r="A3410" s="11" t="s">
        <v>3327</v>
      </c>
      <c r="B3410" s="12" t="s">
        <v>49</v>
      </c>
      <c r="C3410" s="12">
        <v>391</v>
      </c>
      <c r="D3410" s="12">
        <v>0.55200000000000005</v>
      </c>
      <c r="E3410" s="12">
        <v>0.54100000000000004</v>
      </c>
      <c r="F3410" s="12">
        <v>0.40400000000000003</v>
      </c>
      <c r="G3410" s="12">
        <v>8882.5499999999993</v>
      </c>
      <c r="H3410" s="13">
        <v>29</v>
      </c>
    </row>
    <row r="3411" spans="1:8" x14ac:dyDescent="0.25">
      <c r="A3411" s="8" t="s">
        <v>3328</v>
      </c>
      <c r="B3411" s="9" t="s">
        <v>29</v>
      </c>
      <c r="C3411" s="9">
        <v>205</v>
      </c>
      <c r="D3411" s="9">
        <v>0.66</v>
      </c>
      <c r="E3411" s="9">
        <v>0.66500000000000004</v>
      </c>
      <c r="F3411" s="9">
        <v>0.55500000000000005</v>
      </c>
      <c r="G3411" s="9">
        <v>42323.8</v>
      </c>
      <c r="H3411" s="10">
        <v>2</v>
      </c>
    </row>
    <row r="3412" spans="1:8" x14ac:dyDescent="0.25">
      <c r="A3412" s="11" t="s">
        <v>3329</v>
      </c>
      <c r="B3412" s="12" t="s">
        <v>111</v>
      </c>
      <c r="C3412" s="12">
        <v>600</v>
      </c>
      <c r="D3412" s="12">
        <v>0.63100000000000001</v>
      </c>
      <c r="E3412" s="12">
        <v>0.61399999999999999</v>
      </c>
      <c r="F3412" s="12">
        <v>0.53500000000000003</v>
      </c>
      <c r="G3412" s="12">
        <v>22369.86</v>
      </c>
      <c r="H3412" s="13">
        <v>2</v>
      </c>
    </row>
    <row r="3413" spans="1:8" x14ac:dyDescent="0.25">
      <c r="A3413" s="8" t="s">
        <v>3330</v>
      </c>
      <c r="B3413" s="9" t="s">
        <v>16</v>
      </c>
      <c r="C3413" s="9">
        <v>162</v>
      </c>
      <c r="D3413" s="9">
        <v>0.69</v>
      </c>
      <c r="E3413" s="9">
        <v>0.68700000000000006</v>
      </c>
      <c r="F3413" s="9">
        <v>0.56899999999999995</v>
      </c>
      <c r="G3413" s="9">
        <v>47786.48</v>
      </c>
      <c r="H3413" s="10">
        <v>1</v>
      </c>
    </row>
    <row r="3414" spans="1:8" x14ac:dyDescent="0.25">
      <c r="A3414" s="11" t="s">
        <v>3331</v>
      </c>
      <c r="B3414" s="12" t="s">
        <v>16</v>
      </c>
      <c r="C3414" s="12">
        <v>608</v>
      </c>
      <c r="D3414" s="12">
        <v>0.64800000000000002</v>
      </c>
      <c r="E3414" s="12">
        <v>0.65100000000000002</v>
      </c>
      <c r="F3414" s="12">
        <v>0.51400000000000001</v>
      </c>
      <c r="G3414" s="12">
        <v>16944.68</v>
      </c>
      <c r="H3414" s="13">
        <v>7</v>
      </c>
    </row>
    <row r="3415" spans="1:8" x14ac:dyDescent="0.25">
      <c r="A3415" s="8" t="s">
        <v>3332</v>
      </c>
      <c r="B3415" s="9" t="s">
        <v>16</v>
      </c>
      <c r="C3415" s="9">
        <v>229</v>
      </c>
      <c r="D3415" s="9">
        <v>0.68400000000000005</v>
      </c>
      <c r="E3415" s="9">
        <v>0.66500000000000004</v>
      </c>
      <c r="F3415" s="9">
        <v>0.58199999999999996</v>
      </c>
      <c r="G3415" s="9">
        <v>48746.71</v>
      </c>
      <c r="H3415" s="10">
        <v>3</v>
      </c>
    </row>
    <row r="3416" spans="1:8" x14ac:dyDescent="0.25">
      <c r="A3416" s="11" t="s">
        <v>3333</v>
      </c>
      <c r="B3416" s="12" t="s">
        <v>24</v>
      </c>
      <c r="C3416" s="12">
        <v>873</v>
      </c>
      <c r="D3416" s="12">
        <v>0.63400000000000001</v>
      </c>
      <c r="E3416" s="12">
        <v>0.60599999999999998</v>
      </c>
      <c r="F3416" s="12">
        <v>0.54800000000000004</v>
      </c>
      <c r="G3416" s="12">
        <v>11187.56</v>
      </c>
      <c r="H3416" s="13">
        <v>5</v>
      </c>
    </row>
    <row r="3417" spans="1:8" x14ac:dyDescent="0.25">
      <c r="A3417" s="8" t="s">
        <v>3334</v>
      </c>
      <c r="B3417" s="9" t="s">
        <v>53</v>
      </c>
      <c r="C3417" s="9">
        <v>112</v>
      </c>
      <c r="D3417" s="9">
        <v>0.70799999999999996</v>
      </c>
      <c r="E3417" s="9">
        <v>0.71599999999999997</v>
      </c>
      <c r="F3417" s="9">
        <v>0.57899999999999996</v>
      </c>
      <c r="G3417" s="9">
        <v>63280.38</v>
      </c>
      <c r="H3417" s="10">
        <v>6</v>
      </c>
    </row>
    <row r="3418" spans="1:8" x14ac:dyDescent="0.25">
      <c r="A3418" s="11" t="s">
        <v>3335</v>
      </c>
      <c r="B3418" s="12" t="s">
        <v>22</v>
      </c>
      <c r="C3418" s="12">
        <v>250</v>
      </c>
      <c r="D3418" s="12">
        <v>0.72199999999999998</v>
      </c>
      <c r="E3418" s="12">
        <v>0.70499999999999996</v>
      </c>
      <c r="F3418" s="12">
        <v>0.65600000000000003</v>
      </c>
      <c r="G3418" s="12">
        <v>27420.61</v>
      </c>
      <c r="H3418" s="13">
        <v>18</v>
      </c>
    </row>
    <row r="3419" spans="1:8" x14ac:dyDescent="0.25">
      <c r="A3419" s="8" t="s">
        <v>3336</v>
      </c>
      <c r="B3419" s="9" t="s">
        <v>87</v>
      </c>
      <c r="C3419" s="9">
        <v>1334</v>
      </c>
      <c r="D3419" s="9">
        <v>0.56000000000000005</v>
      </c>
      <c r="E3419" s="9">
        <v>0.53700000000000003</v>
      </c>
      <c r="F3419" s="9">
        <v>0.43099999999999999</v>
      </c>
      <c r="G3419" s="9">
        <v>7530.74</v>
      </c>
      <c r="H3419" s="10">
        <v>1</v>
      </c>
    </row>
    <row r="3420" spans="1:8" x14ac:dyDescent="0.25">
      <c r="A3420" s="11" t="s">
        <v>3337</v>
      </c>
      <c r="B3420" s="12" t="s">
        <v>82</v>
      </c>
      <c r="C3420" s="12">
        <v>977</v>
      </c>
      <c r="D3420" s="12">
        <v>0.627</v>
      </c>
      <c r="E3420" s="12">
        <v>0.621</v>
      </c>
      <c r="F3420" s="12">
        <v>0.51600000000000001</v>
      </c>
      <c r="G3420" s="12">
        <v>9236.18</v>
      </c>
      <c r="H3420" s="13">
        <v>4</v>
      </c>
    </row>
    <row r="3421" spans="1:8" x14ac:dyDescent="0.25">
      <c r="A3421" s="8" t="s">
        <v>3338</v>
      </c>
      <c r="B3421" s="9" t="s">
        <v>22</v>
      </c>
      <c r="C3421" s="9">
        <v>213</v>
      </c>
      <c r="D3421" s="9">
        <v>0.73299999999999998</v>
      </c>
      <c r="E3421" s="9">
        <v>0.746</v>
      </c>
      <c r="F3421" s="9">
        <v>0.63</v>
      </c>
      <c r="G3421" s="9">
        <v>36089.39</v>
      </c>
      <c r="H3421" s="10">
        <v>8</v>
      </c>
    </row>
    <row r="3422" spans="1:8" x14ac:dyDescent="0.25">
      <c r="A3422" s="11" t="s">
        <v>3339</v>
      </c>
      <c r="B3422" s="12" t="s">
        <v>24</v>
      </c>
      <c r="C3422" s="12">
        <v>362</v>
      </c>
      <c r="D3422" s="12">
        <v>0.61</v>
      </c>
      <c r="E3422" s="12">
        <v>0.57399999999999995</v>
      </c>
      <c r="F3422" s="12">
        <v>0.503</v>
      </c>
      <c r="G3422" s="12">
        <v>15517.36</v>
      </c>
      <c r="H3422" s="13">
        <v>1</v>
      </c>
    </row>
    <row r="3423" spans="1:8" x14ac:dyDescent="0.25">
      <c r="A3423" s="8" t="s">
        <v>3340</v>
      </c>
      <c r="B3423" s="9" t="s">
        <v>59</v>
      </c>
      <c r="C3423" s="9">
        <v>44</v>
      </c>
      <c r="D3423" s="9">
        <v>0.72</v>
      </c>
      <c r="E3423" s="9">
        <v>0.74099999999999999</v>
      </c>
      <c r="F3423" s="9">
        <v>0.60399999999999998</v>
      </c>
      <c r="G3423" s="9">
        <v>49685.15</v>
      </c>
      <c r="H3423" s="10">
        <v>3</v>
      </c>
    </row>
    <row r="3424" spans="1:8" x14ac:dyDescent="0.25">
      <c r="A3424" s="11" t="s">
        <v>3341</v>
      </c>
      <c r="B3424" s="12" t="s">
        <v>59</v>
      </c>
      <c r="C3424" s="12">
        <v>329</v>
      </c>
      <c r="D3424" s="12">
        <v>0.7</v>
      </c>
      <c r="E3424" s="12">
        <v>0.72499999999999998</v>
      </c>
      <c r="F3424" s="12">
        <v>0.55400000000000005</v>
      </c>
      <c r="G3424" s="12">
        <v>20777.27</v>
      </c>
      <c r="H3424" s="13">
        <v>6</v>
      </c>
    </row>
    <row r="3425" spans="1:8" x14ac:dyDescent="0.25">
      <c r="A3425" s="8" t="s">
        <v>3020</v>
      </c>
      <c r="B3425" s="9" t="s">
        <v>270</v>
      </c>
      <c r="C3425" s="9">
        <v>380</v>
      </c>
      <c r="D3425" s="9">
        <v>0.54200000000000004</v>
      </c>
      <c r="E3425" s="9">
        <v>0.51800000000000002</v>
      </c>
      <c r="F3425" s="9">
        <v>0.379</v>
      </c>
      <c r="G3425" s="9">
        <v>15495.83</v>
      </c>
      <c r="H3425" s="10">
        <v>1</v>
      </c>
    </row>
    <row r="3426" spans="1:8" x14ac:dyDescent="0.25">
      <c r="A3426" s="11" t="s">
        <v>3342</v>
      </c>
      <c r="B3426" s="12" t="s">
        <v>16</v>
      </c>
      <c r="C3426" s="12">
        <v>777</v>
      </c>
      <c r="D3426" s="12">
        <v>0.63900000000000001</v>
      </c>
      <c r="E3426" s="12">
        <v>0.57299999999999995</v>
      </c>
      <c r="F3426" s="12">
        <v>0.56499999999999995</v>
      </c>
      <c r="G3426" s="12">
        <v>16407.86</v>
      </c>
      <c r="H3426" s="13">
        <v>12</v>
      </c>
    </row>
    <row r="3427" spans="1:8" x14ac:dyDescent="0.25">
      <c r="A3427" s="8" t="s">
        <v>3343</v>
      </c>
      <c r="B3427" s="9" t="s">
        <v>19</v>
      </c>
      <c r="C3427" s="9">
        <v>882</v>
      </c>
      <c r="D3427" s="9">
        <v>0.60899999999999999</v>
      </c>
      <c r="E3427" s="9">
        <v>0.57099999999999995</v>
      </c>
      <c r="F3427" s="9">
        <v>0.50800000000000001</v>
      </c>
      <c r="G3427" s="9">
        <v>9826.77</v>
      </c>
      <c r="H3427" s="10">
        <v>8</v>
      </c>
    </row>
    <row r="3428" spans="1:8" x14ac:dyDescent="0.25">
      <c r="A3428" s="11" t="s">
        <v>3306</v>
      </c>
      <c r="B3428" s="12" t="s">
        <v>29</v>
      </c>
      <c r="C3428" s="12">
        <v>118</v>
      </c>
      <c r="D3428" s="12">
        <v>0.67</v>
      </c>
      <c r="E3428" s="12">
        <v>0.64500000000000002</v>
      </c>
      <c r="F3428" s="12">
        <v>0.56899999999999995</v>
      </c>
      <c r="G3428" s="12">
        <v>46225.42</v>
      </c>
      <c r="H3428" s="13">
        <v>3</v>
      </c>
    </row>
    <row r="3429" spans="1:8" x14ac:dyDescent="0.25">
      <c r="A3429" s="8" t="s">
        <v>3344</v>
      </c>
      <c r="B3429" s="9" t="s">
        <v>22</v>
      </c>
      <c r="C3429" s="9">
        <v>177</v>
      </c>
      <c r="D3429" s="9">
        <v>0.72</v>
      </c>
      <c r="E3429" s="9">
        <v>0.69899999999999995</v>
      </c>
      <c r="F3429" s="9">
        <v>0.622</v>
      </c>
      <c r="G3429" s="9">
        <v>41634.65</v>
      </c>
      <c r="H3429" s="10">
        <v>7</v>
      </c>
    </row>
    <row r="3430" spans="1:8" x14ac:dyDescent="0.25">
      <c r="A3430" s="11" t="s">
        <v>3345</v>
      </c>
      <c r="B3430" s="12" t="s">
        <v>59</v>
      </c>
      <c r="C3430" s="12">
        <v>94</v>
      </c>
      <c r="D3430" s="12">
        <v>0.72</v>
      </c>
      <c r="E3430" s="12">
        <v>0.71599999999999997</v>
      </c>
      <c r="F3430" s="12">
        <v>0.626</v>
      </c>
      <c r="G3430" s="12">
        <v>50990.53</v>
      </c>
      <c r="H3430" s="13">
        <v>3</v>
      </c>
    </row>
    <row r="3431" spans="1:8" x14ac:dyDescent="0.25">
      <c r="A3431" s="8" t="s">
        <v>3346</v>
      </c>
      <c r="B3431" s="9" t="s">
        <v>22</v>
      </c>
      <c r="C3431" s="9">
        <v>253</v>
      </c>
      <c r="D3431" s="9">
        <v>0.67</v>
      </c>
      <c r="E3431" s="9">
        <v>0.65900000000000003</v>
      </c>
      <c r="F3431" s="9">
        <v>0.57999999999999996</v>
      </c>
      <c r="G3431" s="9">
        <v>32354.84</v>
      </c>
      <c r="H3431" s="10">
        <v>5</v>
      </c>
    </row>
    <row r="3432" spans="1:8" x14ac:dyDescent="0.25">
      <c r="A3432" s="11" t="s">
        <v>3347</v>
      </c>
      <c r="B3432" s="12" t="s">
        <v>72</v>
      </c>
      <c r="C3432" s="12">
        <v>661</v>
      </c>
      <c r="D3432" s="12">
        <v>0.63100000000000001</v>
      </c>
      <c r="E3432" s="12">
        <v>0.63300000000000001</v>
      </c>
      <c r="F3432" s="12">
        <v>0.52600000000000002</v>
      </c>
      <c r="G3432" s="12">
        <v>16158.28</v>
      </c>
      <c r="H3432" s="13">
        <v>15</v>
      </c>
    </row>
    <row r="3433" spans="1:8" x14ac:dyDescent="0.25">
      <c r="A3433" s="8" t="s">
        <v>3348</v>
      </c>
      <c r="B3433" s="9" t="s">
        <v>33</v>
      </c>
      <c r="C3433" s="9">
        <v>111</v>
      </c>
      <c r="D3433" s="9">
        <v>0.7</v>
      </c>
      <c r="E3433" s="9">
        <v>0.72199999999999998</v>
      </c>
      <c r="F3433" s="9">
        <v>0.59399999999999997</v>
      </c>
      <c r="G3433" s="9">
        <v>63109.02</v>
      </c>
      <c r="H3433" s="10">
        <v>2</v>
      </c>
    </row>
    <row r="3434" spans="1:8" x14ac:dyDescent="0.25">
      <c r="A3434" s="11" t="s">
        <v>3349</v>
      </c>
      <c r="B3434" s="12" t="s">
        <v>118</v>
      </c>
      <c r="C3434" s="12">
        <v>539</v>
      </c>
      <c r="D3434" s="12">
        <v>0.56399999999999995</v>
      </c>
      <c r="E3434" s="12">
        <v>0.53700000000000003</v>
      </c>
      <c r="F3434" s="12">
        <v>0.44600000000000001</v>
      </c>
      <c r="G3434" s="12">
        <v>21051.99</v>
      </c>
      <c r="H3434" s="13">
        <v>12</v>
      </c>
    </row>
    <row r="3435" spans="1:8" x14ac:dyDescent="0.25">
      <c r="A3435" s="8" t="s">
        <v>3350</v>
      </c>
      <c r="B3435" s="9" t="s">
        <v>49</v>
      </c>
      <c r="C3435" s="9">
        <v>513</v>
      </c>
      <c r="D3435" s="9">
        <v>0.505</v>
      </c>
      <c r="E3435" s="9">
        <v>0.57699999999999996</v>
      </c>
      <c r="F3435" s="9">
        <v>0.27900000000000003</v>
      </c>
      <c r="G3435" s="9">
        <v>26873.15</v>
      </c>
      <c r="H3435" s="10">
        <v>1</v>
      </c>
    </row>
    <row r="3436" spans="1:8" x14ac:dyDescent="0.25">
      <c r="A3436" s="11" t="s">
        <v>3351</v>
      </c>
      <c r="B3436" s="12" t="s">
        <v>82</v>
      </c>
      <c r="C3436" s="12">
        <v>548</v>
      </c>
      <c r="D3436" s="12">
        <v>0.53600000000000003</v>
      </c>
      <c r="E3436" s="12">
        <v>0.53300000000000003</v>
      </c>
      <c r="F3436" s="12">
        <v>0.42699999999999999</v>
      </c>
      <c r="G3436" s="12">
        <v>28446.28</v>
      </c>
      <c r="H3436" s="13">
        <v>1</v>
      </c>
    </row>
    <row r="3437" spans="1:8" x14ac:dyDescent="0.25">
      <c r="A3437" s="8" t="s">
        <v>3352</v>
      </c>
      <c r="B3437" s="9" t="s">
        <v>72</v>
      </c>
      <c r="C3437" s="9">
        <v>328</v>
      </c>
      <c r="D3437" s="9">
        <v>0.58499999999999996</v>
      </c>
      <c r="E3437" s="9">
        <v>0.54200000000000004</v>
      </c>
      <c r="F3437" s="9">
        <v>0.48299999999999998</v>
      </c>
      <c r="G3437" s="9">
        <v>15242.76</v>
      </c>
      <c r="H3437" s="10">
        <v>6</v>
      </c>
    </row>
    <row r="3438" spans="1:8" x14ac:dyDescent="0.25">
      <c r="A3438" s="11" t="s">
        <v>3353</v>
      </c>
      <c r="B3438" s="12" t="s">
        <v>22</v>
      </c>
      <c r="C3438" s="12">
        <v>443</v>
      </c>
      <c r="D3438" s="12">
        <v>0.65</v>
      </c>
      <c r="E3438" s="12">
        <v>0.63300000000000001</v>
      </c>
      <c r="F3438" s="12">
        <v>0.54300000000000004</v>
      </c>
      <c r="G3438" s="12">
        <v>20722.91</v>
      </c>
      <c r="H3438" s="13">
        <v>4</v>
      </c>
    </row>
    <row r="3439" spans="1:8" x14ac:dyDescent="0.25">
      <c r="A3439" s="8" t="s">
        <v>3354</v>
      </c>
      <c r="B3439" s="9" t="s">
        <v>59</v>
      </c>
      <c r="C3439" s="9">
        <v>68</v>
      </c>
      <c r="D3439" s="9">
        <v>0.66</v>
      </c>
      <c r="E3439" s="9">
        <v>0.67400000000000004</v>
      </c>
      <c r="F3439" s="9">
        <v>0.54</v>
      </c>
      <c r="G3439" s="9">
        <v>31776.01</v>
      </c>
      <c r="H3439" s="10">
        <v>4</v>
      </c>
    </row>
    <row r="3440" spans="1:8" x14ac:dyDescent="0.25">
      <c r="A3440" s="11" t="s">
        <v>3355</v>
      </c>
      <c r="B3440" s="12" t="s">
        <v>24</v>
      </c>
      <c r="C3440" s="12">
        <v>234</v>
      </c>
      <c r="D3440" s="12">
        <v>0.59299999999999997</v>
      </c>
      <c r="E3440" s="12">
        <v>0.64300000000000002</v>
      </c>
      <c r="F3440" s="12">
        <v>0.40400000000000003</v>
      </c>
      <c r="G3440" s="12">
        <v>10918.37</v>
      </c>
      <c r="H3440" s="13">
        <v>1</v>
      </c>
    </row>
    <row r="3441" spans="1:8" x14ac:dyDescent="0.25">
      <c r="A3441" s="8" t="s">
        <v>3356</v>
      </c>
      <c r="B3441" s="9" t="s">
        <v>59</v>
      </c>
      <c r="C3441" s="9">
        <v>52</v>
      </c>
      <c r="D3441" s="9">
        <v>0.81</v>
      </c>
      <c r="E3441" s="9">
        <v>0.84799999999999998</v>
      </c>
      <c r="F3441" s="9">
        <v>0.72699999999999998</v>
      </c>
      <c r="G3441" s="9">
        <v>50246.61</v>
      </c>
      <c r="H3441" s="10">
        <v>4</v>
      </c>
    </row>
    <row r="3442" spans="1:8" x14ac:dyDescent="0.25">
      <c r="A3442" s="11" t="s">
        <v>3357</v>
      </c>
      <c r="B3442" s="12" t="s">
        <v>87</v>
      </c>
      <c r="C3442" s="12">
        <v>652</v>
      </c>
      <c r="D3442" s="12">
        <v>0.59</v>
      </c>
      <c r="E3442" s="12">
        <v>0.57799999999999996</v>
      </c>
      <c r="F3442" s="12">
        <v>0.48399999999999999</v>
      </c>
      <c r="G3442" s="12">
        <v>12470.97</v>
      </c>
      <c r="H3442" s="13">
        <v>4</v>
      </c>
    </row>
    <row r="3443" spans="1:8" x14ac:dyDescent="0.25">
      <c r="A3443" s="8" t="s">
        <v>3358</v>
      </c>
      <c r="B3443" s="9" t="s">
        <v>148</v>
      </c>
      <c r="C3443" s="9">
        <v>212</v>
      </c>
      <c r="D3443" s="9">
        <v>0.59</v>
      </c>
      <c r="E3443" s="9">
        <v>0.60299999999999998</v>
      </c>
      <c r="F3443" s="9">
        <v>0.443</v>
      </c>
      <c r="G3443" s="9">
        <v>16438.939999999999</v>
      </c>
      <c r="H3443" s="10">
        <v>3</v>
      </c>
    </row>
    <row r="3444" spans="1:8" x14ac:dyDescent="0.25">
      <c r="A3444" s="11" t="s">
        <v>3359</v>
      </c>
      <c r="B3444" s="12" t="s">
        <v>33</v>
      </c>
      <c r="C3444" s="12">
        <v>193</v>
      </c>
      <c r="D3444" s="12">
        <v>0.68400000000000005</v>
      </c>
      <c r="E3444" s="12">
        <v>0.71599999999999997</v>
      </c>
      <c r="F3444" s="12">
        <v>0.54100000000000004</v>
      </c>
      <c r="G3444" s="12">
        <v>61808.27</v>
      </c>
      <c r="H3444" s="13">
        <v>2</v>
      </c>
    </row>
    <row r="3445" spans="1:8" x14ac:dyDescent="0.25">
      <c r="A3445" s="8" t="s">
        <v>3360</v>
      </c>
      <c r="B3445" s="9" t="s">
        <v>16</v>
      </c>
      <c r="C3445" s="9">
        <v>247</v>
      </c>
      <c r="D3445" s="9">
        <v>0.626</v>
      </c>
      <c r="E3445" s="9">
        <v>0.60699999999999998</v>
      </c>
      <c r="F3445" s="9">
        <v>0.498</v>
      </c>
      <c r="G3445" s="9">
        <v>38287.29</v>
      </c>
      <c r="H3445" s="10">
        <v>2</v>
      </c>
    </row>
    <row r="3446" spans="1:8" x14ac:dyDescent="0.25">
      <c r="A3446" s="11" t="s">
        <v>3361</v>
      </c>
      <c r="B3446" s="12" t="s">
        <v>16</v>
      </c>
      <c r="C3446" s="12">
        <v>403</v>
      </c>
      <c r="D3446" s="12">
        <v>0.69</v>
      </c>
      <c r="E3446" s="12">
        <v>0.67100000000000004</v>
      </c>
      <c r="F3446" s="12">
        <v>0.58499999999999996</v>
      </c>
      <c r="G3446" s="12">
        <v>22280.89</v>
      </c>
      <c r="H3446" s="13">
        <v>3</v>
      </c>
    </row>
    <row r="3447" spans="1:8" x14ac:dyDescent="0.25">
      <c r="A3447" s="8" t="s">
        <v>3362</v>
      </c>
      <c r="B3447" s="9" t="s">
        <v>24</v>
      </c>
      <c r="C3447" s="9">
        <v>350</v>
      </c>
      <c r="D3447" s="9">
        <v>0.56000000000000005</v>
      </c>
      <c r="E3447" s="9">
        <v>0.55400000000000005</v>
      </c>
      <c r="F3447" s="9">
        <v>0.45900000000000002</v>
      </c>
      <c r="G3447" s="9">
        <v>12057.66</v>
      </c>
      <c r="H3447" s="10">
        <v>3</v>
      </c>
    </row>
    <row r="3448" spans="1:8" x14ac:dyDescent="0.25">
      <c r="A3448" s="11" t="s">
        <v>3363</v>
      </c>
      <c r="B3448" s="12" t="s">
        <v>22</v>
      </c>
      <c r="C3448" s="12">
        <v>147</v>
      </c>
      <c r="D3448" s="12">
        <v>0.71</v>
      </c>
      <c r="E3448" s="12">
        <v>0.72399999999999998</v>
      </c>
      <c r="F3448" s="12">
        <v>0.60299999999999998</v>
      </c>
      <c r="G3448" s="12">
        <v>46240.7</v>
      </c>
      <c r="H3448" s="13">
        <v>1</v>
      </c>
    </row>
    <row r="3449" spans="1:8" x14ac:dyDescent="0.25">
      <c r="A3449" s="8" t="s">
        <v>3364</v>
      </c>
      <c r="B3449" s="9" t="s">
        <v>148</v>
      </c>
      <c r="C3449" s="9">
        <v>256</v>
      </c>
      <c r="D3449" s="9">
        <v>0.59299999999999997</v>
      </c>
      <c r="E3449" s="9">
        <v>0.66700000000000004</v>
      </c>
      <c r="F3449" s="9">
        <v>0.40400000000000003</v>
      </c>
      <c r="G3449" s="9">
        <v>15398.06</v>
      </c>
      <c r="H3449" s="10">
        <v>8</v>
      </c>
    </row>
    <row r="3450" spans="1:8" x14ac:dyDescent="0.25">
      <c r="A3450" s="11" t="s">
        <v>3365</v>
      </c>
      <c r="B3450" s="12" t="s">
        <v>16</v>
      </c>
      <c r="C3450" s="12">
        <v>389</v>
      </c>
      <c r="D3450" s="12">
        <v>0.70599999999999996</v>
      </c>
      <c r="E3450" s="12">
        <v>0.67400000000000004</v>
      </c>
      <c r="F3450" s="12">
        <v>0.61699999999999999</v>
      </c>
      <c r="G3450" s="12">
        <v>19426.259999999998</v>
      </c>
      <c r="H3450" s="13">
        <v>3</v>
      </c>
    </row>
    <row r="3451" spans="1:8" x14ac:dyDescent="0.25">
      <c r="A3451" s="8" t="s">
        <v>3366</v>
      </c>
      <c r="B3451" s="9" t="s">
        <v>59</v>
      </c>
      <c r="C3451" s="9"/>
      <c r="D3451" s="9"/>
      <c r="E3451" s="9"/>
      <c r="F3451" s="9"/>
      <c r="G3451" s="9">
        <v>17788.63</v>
      </c>
      <c r="H3451" s="10">
        <v>3</v>
      </c>
    </row>
    <row r="3452" spans="1:8" x14ac:dyDescent="0.25">
      <c r="A3452" s="11" t="s">
        <v>3367</v>
      </c>
      <c r="B3452" s="12" t="s">
        <v>87</v>
      </c>
      <c r="C3452" s="12">
        <v>1642</v>
      </c>
      <c r="D3452" s="12">
        <v>0.55000000000000004</v>
      </c>
      <c r="E3452" s="12">
        <v>0.51600000000000001</v>
      </c>
      <c r="F3452" s="12">
        <v>0.44400000000000001</v>
      </c>
      <c r="G3452" s="12">
        <v>8152.96</v>
      </c>
      <c r="H3452" s="13">
        <v>19</v>
      </c>
    </row>
    <row r="3453" spans="1:8" x14ac:dyDescent="0.25">
      <c r="A3453" s="8" t="s">
        <v>3368</v>
      </c>
      <c r="B3453" s="9" t="s">
        <v>29</v>
      </c>
      <c r="C3453" s="9">
        <v>254</v>
      </c>
      <c r="D3453" s="9">
        <v>0.63800000000000001</v>
      </c>
      <c r="E3453" s="9">
        <v>0.6</v>
      </c>
      <c r="F3453" s="9">
        <v>0.52900000000000003</v>
      </c>
      <c r="G3453" s="9">
        <v>17131.560000000001</v>
      </c>
      <c r="H3453" s="10">
        <v>28</v>
      </c>
    </row>
    <row r="3454" spans="1:8" x14ac:dyDescent="0.25">
      <c r="A3454" s="11" t="s">
        <v>1038</v>
      </c>
      <c r="B3454" s="12" t="s">
        <v>22</v>
      </c>
      <c r="C3454" s="12">
        <v>312</v>
      </c>
      <c r="D3454" s="12">
        <v>0.71799999999999997</v>
      </c>
      <c r="E3454" s="12">
        <v>0.71599999999999997</v>
      </c>
      <c r="F3454" s="12">
        <v>0.61899999999999999</v>
      </c>
      <c r="G3454" s="12">
        <v>30532.36</v>
      </c>
      <c r="H3454" s="13">
        <v>6</v>
      </c>
    </row>
    <row r="3455" spans="1:8" x14ac:dyDescent="0.25">
      <c r="A3455" s="8" t="s">
        <v>3369</v>
      </c>
      <c r="B3455" s="9" t="s">
        <v>29</v>
      </c>
      <c r="C3455" s="9">
        <v>216</v>
      </c>
      <c r="D3455" s="9">
        <v>0.71</v>
      </c>
      <c r="E3455" s="9">
        <v>0.69899999999999995</v>
      </c>
      <c r="F3455" s="9">
        <v>0.59699999999999998</v>
      </c>
      <c r="G3455" s="9">
        <v>33881.910000000003</v>
      </c>
      <c r="H3455" s="10">
        <v>9</v>
      </c>
    </row>
    <row r="3456" spans="1:8" x14ac:dyDescent="0.25">
      <c r="A3456" s="11" t="s">
        <v>3370</v>
      </c>
      <c r="B3456" s="12" t="s">
        <v>72</v>
      </c>
      <c r="C3456" s="12">
        <v>80</v>
      </c>
      <c r="D3456" s="12">
        <v>0.56000000000000005</v>
      </c>
      <c r="E3456" s="12">
        <v>0.52600000000000002</v>
      </c>
      <c r="F3456" s="12">
        <v>0.43</v>
      </c>
      <c r="G3456" s="12">
        <v>62196.89</v>
      </c>
      <c r="H3456" s="13">
        <v>0</v>
      </c>
    </row>
    <row r="3457" spans="1:8" x14ac:dyDescent="0.25">
      <c r="A3457" s="8" t="s">
        <v>3371</v>
      </c>
      <c r="B3457" s="9" t="s">
        <v>33</v>
      </c>
      <c r="C3457" s="9">
        <v>103</v>
      </c>
      <c r="D3457" s="9">
        <v>0.63400000000000001</v>
      </c>
      <c r="E3457" s="9">
        <v>0.629</v>
      </c>
      <c r="F3457" s="9">
        <v>0.505</v>
      </c>
      <c r="G3457" s="9">
        <v>37431.129999999997</v>
      </c>
      <c r="H3457" s="10">
        <v>1</v>
      </c>
    </row>
    <row r="3458" spans="1:8" x14ac:dyDescent="0.25">
      <c r="A3458" s="11" t="s">
        <v>3372</v>
      </c>
      <c r="B3458" s="12" t="s">
        <v>87</v>
      </c>
      <c r="C3458" s="12">
        <v>1870</v>
      </c>
      <c r="D3458" s="12">
        <v>0.626</v>
      </c>
      <c r="E3458" s="12">
        <v>0.56799999999999995</v>
      </c>
      <c r="F3458" s="12">
        <v>0.58699999999999997</v>
      </c>
      <c r="G3458" s="12">
        <v>6943.26</v>
      </c>
      <c r="H3458" s="13">
        <v>3</v>
      </c>
    </row>
    <row r="3459" spans="1:8" x14ac:dyDescent="0.25">
      <c r="A3459" s="8" t="s">
        <v>3373</v>
      </c>
      <c r="B3459" s="9" t="s">
        <v>24</v>
      </c>
      <c r="C3459" s="9">
        <v>419</v>
      </c>
      <c r="D3459" s="9">
        <v>0.56399999999999995</v>
      </c>
      <c r="E3459" s="9">
        <v>0.53800000000000003</v>
      </c>
      <c r="F3459" s="9">
        <v>0.435</v>
      </c>
      <c r="G3459" s="9">
        <v>8923.76</v>
      </c>
      <c r="H3459" s="10">
        <v>0</v>
      </c>
    </row>
    <row r="3460" spans="1:8" x14ac:dyDescent="0.25">
      <c r="A3460" s="11" t="s">
        <v>3374</v>
      </c>
      <c r="B3460" s="12" t="s">
        <v>16</v>
      </c>
      <c r="C3460" s="12">
        <v>264</v>
      </c>
      <c r="D3460" s="12">
        <v>0.67</v>
      </c>
      <c r="E3460" s="12">
        <v>0.66500000000000004</v>
      </c>
      <c r="F3460" s="12">
        <v>0.56799999999999995</v>
      </c>
      <c r="G3460" s="12">
        <v>30603.08</v>
      </c>
      <c r="H3460" s="13">
        <v>5</v>
      </c>
    </row>
    <row r="3461" spans="1:8" x14ac:dyDescent="0.25">
      <c r="A3461" s="8" t="s">
        <v>3375</v>
      </c>
      <c r="B3461" s="9" t="s">
        <v>19</v>
      </c>
      <c r="C3461" s="9">
        <v>601</v>
      </c>
      <c r="D3461" s="9">
        <v>0.59</v>
      </c>
      <c r="E3461" s="9">
        <v>0.55900000000000005</v>
      </c>
      <c r="F3461" s="9">
        <v>0.48699999999999999</v>
      </c>
      <c r="G3461" s="9">
        <v>7166.38</v>
      </c>
      <c r="H3461" s="10">
        <v>2</v>
      </c>
    </row>
    <row r="3462" spans="1:8" x14ac:dyDescent="0.25">
      <c r="A3462" s="11" t="s">
        <v>2158</v>
      </c>
      <c r="B3462" s="12" t="s">
        <v>16</v>
      </c>
      <c r="C3462" s="12">
        <v>357</v>
      </c>
      <c r="D3462" s="12">
        <v>0.67900000000000005</v>
      </c>
      <c r="E3462" s="12">
        <v>0.67800000000000005</v>
      </c>
      <c r="F3462" s="12">
        <v>0.56799999999999995</v>
      </c>
      <c r="G3462" s="12">
        <v>22099.55</v>
      </c>
      <c r="H3462" s="13">
        <v>4</v>
      </c>
    </row>
    <row r="3463" spans="1:8" x14ac:dyDescent="0.25">
      <c r="A3463" s="8" t="s">
        <v>3376</v>
      </c>
      <c r="B3463" s="9" t="s">
        <v>14</v>
      </c>
      <c r="C3463" s="9">
        <v>85</v>
      </c>
      <c r="D3463" s="9">
        <v>0.70599999999999996</v>
      </c>
      <c r="E3463" s="9">
        <v>0.69299999999999995</v>
      </c>
      <c r="F3463" s="9">
        <v>0.58599999999999997</v>
      </c>
      <c r="G3463" s="9">
        <v>71840.72</v>
      </c>
      <c r="H3463" s="10">
        <v>2</v>
      </c>
    </row>
    <row r="3464" spans="1:8" x14ac:dyDescent="0.25">
      <c r="A3464" s="11" t="s">
        <v>3377</v>
      </c>
      <c r="B3464" s="12" t="s">
        <v>33</v>
      </c>
      <c r="C3464" s="12">
        <v>217</v>
      </c>
      <c r="D3464" s="12">
        <v>0.71299999999999997</v>
      </c>
      <c r="E3464" s="12">
        <v>0.70299999999999996</v>
      </c>
      <c r="F3464" s="12">
        <v>0.60799999999999998</v>
      </c>
      <c r="G3464" s="12">
        <v>39387.120000000003</v>
      </c>
      <c r="H3464" s="13">
        <v>2</v>
      </c>
    </row>
    <row r="3465" spans="1:8" x14ac:dyDescent="0.25">
      <c r="A3465" s="8" t="s">
        <v>3378</v>
      </c>
      <c r="B3465" s="9" t="s">
        <v>7</v>
      </c>
      <c r="C3465" s="9">
        <v>325</v>
      </c>
      <c r="D3465" s="9">
        <v>0.74299999999999999</v>
      </c>
      <c r="E3465" s="9">
        <v>0.72399999999999998</v>
      </c>
      <c r="F3465" s="9">
        <v>0.68799999999999994</v>
      </c>
      <c r="G3465" s="9">
        <v>27492.67</v>
      </c>
      <c r="H3465" s="10">
        <v>3</v>
      </c>
    </row>
    <row r="3466" spans="1:8" x14ac:dyDescent="0.25">
      <c r="A3466" s="11" t="s">
        <v>3379</v>
      </c>
      <c r="B3466" s="12" t="s">
        <v>33</v>
      </c>
      <c r="C3466" s="12">
        <v>164</v>
      </c>
      <c r="D3466" s="12">
        <v>0.65400000000000003</v>
      </c>
      <c r="E3466" s="12">
        <v>0.68</v>
      </c>
      <c r="F3466" s="12">
        <v>0.51300000000000001</v>
      </c>
      <c r="G3466" s="12">
        <v>51122.47</v>
      </c>
      <c r="H3466" s="13">
        <v>4</v>
      </c>
    </row>
    <row r="3467" spans="1:8" x14ac:dyDescent="0.25">
      <c r="A3467" s="8" t="s">
        <v>3380</v>
      </c>
      <c r="B3467" s="9" t="s">
        <v>19</v>
      </c>
      <c r="C3467" s="9">
        <v>1464</v>
      </c>
      <c r="D3467" s="9">
        <v>0.60199999999999998</v>
      </c>
      <c r="E3467" s="9">
        <v>0.58099999999999996</v>
      </c>
      <c r="F3467" s="9">
        <v>0.52700000000000002</v>
      </c>
      <c r="G3467" s="9">
        <v>7887.46</v>
      </c>
      <c r="H3467" s="10">
        <v>5</v>
      </c>
    </row>
    <row r="3468" spans="1:8" x14ac:dyDescent="0.25">
      <c r="A3468" s="11" t="s">
        <v>3381</v>
      </c>
      <c r="B3468" s="12" t="s">
        <v>24</v>
      </c>
      <c r="C3468" s="12">
        <v>271</v>
      </c>
      <c r="D3468" s="12">
        <v>0.58399999999999996</v>
      </c>
      <c r="E3468" s="12">
        <v>0.53</v>
      </c>
      <c r="F3468" s="12">
        <v>0.49199999999999999</v>
      </c>
      <c r="G3468" s="12">
        <v>15709.19</v>
      </c>
      <c r="H3468" s="13">
        <v>15</v>
      </c>
    </row>
    <row r="3469" spans="1:8" x14ac:dyDescent="0.25">
      <c r="A3469" s="8" t="s">
        <v>3382</v>
      </c>
      <c r="B3469" s="9" t="s">
        <v>59</v>
      </c>
      <c r="C3469" s="9">
        <v>78</v>
      </c>
      <c r="D3469" s="9">
        <v>0.77400000000000002</v>
      </c>
      <c r="E3469" s="9">
        <v>0.73699999999999999</v>
      </c>
      <c r="F3469" s="9">
        <v>0.71399999999999997</v>
      </c>
      <c r="G3469" s="9">
        <v>53292.86</v>
      </c>
      <c r="H3469" s="10">
        <v>1</v>
      </c>
    </row>
    <row r="3470" spans="1:8" x14ac:dyDescent="0.25">
      <c r="A3470" s="11" t="s">
        <v>3383</v>
      </c>
      <c r="B3470" s="12" t="s">
        <v>59</v>
      </c>
      <c r="C3470" s="12">
        <v>69</v>
      </c>
      <c r="D3470" s="12">
        <v>0.76</v>
      </c>
      <c r="E3470" s="12">
        <v>0.75600000000000001</v>
      </c>
      <c r="F3470" s="12">
        <v>0.66800000000000004</v>
      </c>
      <c r="G3470" s="12">
        <v>32353.49</v>
      </c>
      <c r="H3470" s="13">
        <v>5</v>
      </c>
    </row>
    <row r="3471" spans="1:8" x14ac:dyDescent="0.25">
      <c r="A3471" s="8" t="s">
        <v>3384</v>
      </c>
      <c r="B3471" s="9" t="s">
        <v>7</v>
      </c>
      <c r="C3471" s="9">
        <v>180</v>
      </c>
      <c r="D3471" s="9">
        <v>0.67900000000000005</v>
      </c>
      <c r="E3471" s="9">
        <v>0.61699999999999999</v>
      </c>
      <c r="F3471" s="9">
        <v>0.626</v>
      </c>
      <c r="G3471" s="9">
        <v>35787.040000000001</v>
      </c>
      <c r="H3471" s="10">
        <v>8</v>
      </c>
    </row>
    <row r="3472" spans="1:8" x14ac:dyDescent="0.25">
      <c r="A3472" s="11" t="s">
        <v>3385</v>
      </c>
      <c r="B3472" s="12" t="s">
        <v>19</v>
      </c>
      <c r="C3472" s="12">
        <v>756</v>
      </c>
      <c r="D3472" s="12">
        <v>0.60899999999999999</v>
      </c>
      <c r="E3472" s="12">
        <v>0.56599999999999995</v>
      </c>
      <c r="F3472" s="12">
        <v>0.505</v>
      </c>
      <c r="G3472" s="12">
        <v>11422.46</v>
      </c>
      <c r="H3472" s="13">
        <v>22</v>
      </c>
    </row>
    <row r="3473" spans="1:8" x14ac:dyDescent="0.25">
      <c r="A3473" s="8" t="s">
        <v>3386</v>
      </c>
      <c r="B3473" s="9" t="s">
        <v>16</v>
      </c>
      <c r="C3473" s="9">
        <v>243</v>
      </c>
      <c r="D3473" s="9">
        <v>0.71</v>
      </c>
      <c r="E3473" s="9">
        <v>0.70899999999999996</v>
      </c>
      <c r="F3473" s="9">
        <v>0.61199999999999999</v>
      </c>
      <c r="G3473" s="9">
        <v>23317.35</v>
      </c>
      <c r="H3473" s="10">
        <v>8</v>
      </c>
    </row>
    <row r="3474" spans="1:8" x14ac:dyDescent="0.25">
      <c r="A3474" s="11" t="s">
        <v>3387</v>
      </c>
      <c r="B3474" s="12" t="s">
        <v>49</v>
      </c>
      <c r="C3474" s="12">
        <v>304</v>
      </c>
      <c r="D3474" s="12">
        <v>0.56299999999999994</v>
      </c>
      <c r="E3474" s="12">
        <v>0.56100000000000005</v>
      </c>
      <c r="F3474" s="12">
        <v>0.40200000000000002</v>
      </c>
      <c r="G3474" s="12">
        <v>15843.05</v>
      </c>
      <c r="H3474" s="13">
        <v>1</v>
      </c>
    </row>
    <row r="3475" spans="1:8" x14ac:dyDescent="0.25">
      <c r="A3475" s="8" t="s">
        <v>3388</v>
      </c>
      <c r="B3475" s="9" t="s">
        <v>22</v>
      </c>
      <c r="C3475" s="9">
        <v>446</v>
      </c>
      <c r="D3475" s="9">
        <v>0.68799999999999994</v>
      </c>
      <c r="E3475" s="9">
        <v>0.66700000000000004</v>
      </c>
      <c r="F3475" s="9">
        <v>0.60399999999999998</v>
      </c>
      <c r="G3475" s="9">
        <v>16295.05</v>
      </c>
      <c r="H3475" s="10">
        <v>11</v>
      </c>
    </row>
    <row r="3476" spans="1:8" x14ac:dyDescent="0.25">
      <c r="A3476" s="11" t="s">
        <v>3389</v>
      </c>
      <c r="B3476" s="12" t="s">
        <v>94</v>
      </c>
      <c r="C3476" s="12">
        <v>229</v>
      </c>
      <c r="D3476" s="12">
        <v>0.55600000000000005</v>
      </c>
      <c r="E3476" s="12">
        <v>0.51700000000000002</v>
      </c>
      <c r="F3476" s="12">
        <v>0.43</v>
      </c>
      <c r="G3476" s="12">
        <v>16911.2</v>
      </c>
      <c r="H3476" s="13">
        <v>0</v>
      </c>
    </row>
    <row r="3477" spans="1:8" x14ac:dyDescent="0.25">
      <c r="A3477" s="8" t="s">
        <v>3390</v>
      </c>
      <c r="B3477" s="9" t="s">
        <v>29</v>
      </c>
      <c r="C3477" s="9">
        <v>227</v>
      </c>
      <c r="D3477" s="9">
        <v>0.65200000000000002</v>
      </c>
      <c r="E3477" s="9">
        <v>0.66600000000000004</v>
      </c>
      <c r="F3477" s="9">
        <v>0.52300000000000002</v>
      </c>
      <c r="G3477" s="9">
        <v>17191.189999999999</v>
      </c>
      <c r="H3477" s="10">
        <v>4</v>
      </c>
    </row>
    <row r="3478" spans="1:8" x14ac:dyDescent="0.25">
      <c r="A3478" s="11" t="s">
        <v>3391</v>
      </c>
      <c r="B3478" s="12" t="s">
        <v>16</v>
      </c>
      <c r="C3478" s="12">
        <v>321</v>
      </c>
      <c r="D3478" s="12">
        <v>0.71099999999999997</v>
      </c>
      <c r="E3478" s="12">
        <v>0.67300000000000004</v>
      </c>
      <c r="F3478" s="12">
        <v>0.63100000000000001</v>
      </c>
      <c r="G3478" s="12">
        <v>28896.03</v>
      </c>
      <c r="H3478" s="13">
        <v>5</v>
      </c>
    </row>
    <row r="3479" spans="1:8" x14ac:dyDescent="0.25">
      <c r="A3479" s="8" t="s">
        <v>3392</v>
      </c>
      <c r="B3479" s="9" t="s">
        <v>24</v>
      </c>
      <c r="C3479" s="9">
        <v>310</v>
      </c>
      <c r="D3479" s="9">
        <v>0.56000000000000005</v>
      </c>
      <c r="E3479" s="9">
        <v>0.52300000000000002</v>
      </c>
      <c r="F3479" s="9">
        <v>0.45</v>
      </c>
      <c r="G3479" s="9">
        <v>17029.240000000002</v>
      </c>
      <c r="H3479" s="10">
        <v>0</v>
      </c>
    </row>
    <row r="3480" spans="1:8" x14ac:dyDescent="0.25">
      <c r="A3480" s="11" t="s">
        <v>3393</v>
      </c>
      <c r="B3480" s="12" t="s">
        <v>7</v>
      </c>
      <c r="C3480" s="12">
        <v>248</v>
      </c>
      <c r="D3480" s="12">
        <v>0.79</v>
      </c>
      <c r="E3480" s="12">
        <v>0.77100000000000002</v>
      </c>
      <c r="F3480" s="12">
        <v>0.75</v>
      </c>
      <c r="G3480" s="12">
        <v>24936.83</v>
      </c>
      <c r="H3480" s="13">
        <v>7</v>
      </c>
    </row>
    <row r="3481" spans="1:8" x14ac:dyDescent="0.25">
      <c r="A3481" s="8" t="s">
        <v>3394</v>
      </c>
      <c r="B3481" s="9" t="s">
        <v>19</v>
      </c>
      <c r="C3481" s="9">
        <v>464</v>
      </c>
      <c r="D3481" s="9">
        <v>0.58899999999999997</v>
      </c>
      <c r="E3481" s="9">
        <v>0.55800000000000005</v>
      </c>
      <c r="F3481" s="9">
        <v>0.495</v>
      </c>
      <c r="G3481" s="9">
        <v>10659.92</v>
      </c>
      <c r="H3481" s="10">
        <v>13</v>
      </c>
    </row>
    <row r="3482" spans="1:8" x14ac:dyDescent="0.25">
      <c r="A3482" s="11" t="s">
        <v>3395</v>
      </c>
      <c r="B3482" s="12" t="s">
        <v>19</v>
      </c>
      <c r="C3482" s="12">
        <v>146</v>
      </c>
      <c r="D3482" s="12">
        <v>0.53700000000000003</v>
      </c>
      <c r="E3482" s="12">
        <v>0.52800000000000002</v>
      </c>
      <c r="F3482" s="12">
        <v>0.41799999999999998</v>
      </c>
      <c r="G3482" s="12">
        <v>17215.05</v>
      </c>
      <c r="H3482" s="13">
        <v>2</v>
      </c>
    </row>
    <row r="3483" spans="1:8" x14ac:dyDescent="0.25">
      <c r="A3483" s="8" t="s">
        <v>3396</v>
      </c>
      <c r="B3483" s="9" t="s">
        <v>16</v>
      </c>
      <c r="C3483" s="9">
        <v>605</v>
      </c>
      <c r="D3483" s="9">
        <v>0.68200000000000005</v>
      </c>
      <c r="E3483" s="9">
        <v>0.66800000000000004</v>
      </c>
      <c r="F3483" s="9">
        <v>0.56200000000000006</v>
      </c>
      <c r="G3483" s="9">
        <v>13269.46</v>
      </c>
      <c r="H3483" s="10">
        <v>12</v>
      </c>
    </row>
    <row r="3484" spans="1:8" x14ac:dyDescent="0.25">
      <c r="A3484" s="11" t="s">
        <v>3397</v>
      </c>
      <c r="B3484" s="12" t="s">
        <v>16</v>
      </c>
      <c r="C3484" s="12">
        <v>491</v>
      </c>
      <c r="D3484" s="12">
        <v>0.68</v>
      </c>
      <c r="E3484" s="12">
        <v>0.66500000000000004</v>
      </c>
      <c r="F3484" s="12">
        <v>0.57099999999999995</v>
      </c>
      <c r="G3484" s="12">
        <v>15903.65</v>
      </c>
      <c r="H3484" s="13">
        <v>5</v>
      </c>
    </row>
    <row r="3485" spans="1:8" x14ac:dyDescent="0.25">
      <c r="A3485" s="8" t="s">
        <v>3398</v>
      </c>
      <c r="B3485" s="9" t="s">
        <v>24</v>
      </c>
      <c r="C3485" s="9">
        <v>447</v>
      </c>
      <c r="D3485" s="9">
        <v>0.55000000000000004</v>
      </c>
      <c r="E3485" s="9">
        <v>0.51100000000000001</v>
      </c>
      <c r="F3485" s="9">
        <v>0.435</v>
      </c>
      <c r="G3485" s="9">
        <v>17506.04</v>
      </c>
      <c r="H3485" s="10">
        <v>0</v>
      </c>
    </row>
    <row r="3486" spans="1:8" x14ac:dyDescent="0.25">
      <c r="A3486" s="11" t="s">
        <v>3399</v>
      </c>
      <c r="B3486" s="12" t="s">
        <v>111</v>
      </c>
      <c r="C3486" s="12">
        <v>402</v>
      </c>
      <c r="D3486" s="12">
        <v>0.59499999999999997</v>
      </c>
      <c r="E3486" s="12">
        <v>0.58799999999999997</v>
      </c>
      <c r="F3486" s="12">
        <v>0.46100000000000002</v>
      </c>
      <c r="G3486" s="12">
        <v>18348.55</v>
      </c>
      <c r="H3486" s="13">
        <v>3</v>
      </c>
    </row>
    <row r="3487" spans="1:8" x14ac:dyDescent="0.25">
      <c r="A3487" s="8" t="s">
        <v>3400</v>
      </c>
      <c r="B3487" s="9" t="s">
        <v>19</v>
      </c>
      <c r="C3487" s="9">
        <v>377</v>
      </c>
      <c r="D3487" s="9">
        <v>0.60599999999999998</v>
      </c>
      <c r="E3487" s="9">
        <v>0.56999999999999995</v>
      </c>
      <c r="F3487" s="9">
        <v>0.51400000000000001</v>
      </c>
      <c r="G3487" s="9">
        <v>22866.63</v>
      </c>
      <c r="H3487" s="10">
        <v>1</v>
      </c>
    </row>
    <row r="3488" spans="1:8" x14ac:dyDescent="0.25">
      <c r="A3488" s="11" t="s">
        <v>3401</v>
      </c>
      <c r="B3488" s="12" t="s">
        <v>19</v>
      </c>
      <c r="C3488" s="12">
        <v>643</v>
      </c>
      <c r="D3488" s="12">
        <v>0.60799999999999998</v>
      </c>
      <c r="E3488" s="12">
        <v>0.58499999999999996</v>
      </c>
      <c r="F3488" s="12">
        <v>0.52200000000000002</v>
      </c>
      <c r="G3488" s="12">
        <v>9359.3700000000008</v>
      </c>
      <c r="H3488" s="13">
        <v>5</v>
      </c>
    </row>
    <row r="3489" spans="1:8" x14ac:dyDescent="0.25">
      <c r="A3489" s="8" t="s">
        <v>3402</v>
      </c>
      <c r="B3489" s="9" t="s">
        <v>94</v>
      </c>
      <c r="C3489" s="9">
        <v>628</v>
      </c>
      <c r="D3489" s="9">
        <v>0.53200000000000003</v>
      </c>
      <c r="E3489" s="9">
        <v>0.499</v>
      </c>
      <c r="F3489" s="9">
        <v>0.39500000000000002</v>
      </c>
      <c r="G3489" s="9">
        <v>6881.21</v>
      </c>
      <c r="H3489" s="10">
        <v>42</v>
      </c>
    </row>
    <row r="3490" spans="1:8" x14ac:dyDescent="0.25">
      <c r="A3490" s="11" t="s">
        <v>3403</v>
      </c>
      <c r="B3490" s="12" t="s">
        <v>16</v>
      </c>
      <c r="C3490" s="12">
        <v>201</v>
      </c>
      <c r="D3490" s="12">
        <v>0.67200000000000004</v>
      </c>
      <c r="E3490" s="12">
        <v>0.69899999999999995</v>
      </c>
      <c r="F3490" s="12">
        <v>0.51700000000000002</v>
      </c>
      <c r="G3490" s="12">
        <v>27196.38</v>
      </c>
      <c r="H3490" s="13">
        <v>8</v>
      </c>
    </row>
    <row r="3491" spans="1:8" x14ac:dyDescent="0.25">
      <c r="A3491" s="8" t="s">
        <v>3404</v>
      </c>
      <c r="B3491" s="9" t="s">
        <v>22</v>
      </c>
      <c r="C3491" s="9">
        <v>130</v>
      </c>
      <c r="D3491" s="9">
        <v>0.66900000000000004</v>
      </c>
      <c r="E3491" s="9">
        <v>0.65700000000000003</v>
      </c>
      <c r="F3491" s="9">
        <v>0.56799999999999995</v>
      </c>
      <c r="G3491" s="9">
        <v>22437.02</v>
      </c>
      <c r="H3491" s="10">
        <v>8</v>
      </c>
    </row>
    <row r="3492" spans="1:8" x14ac:dyDescent="0.25">
      <c r="A3492" s="11" t="s">
        <v>3405</v>
      </c>
      <c r="B3492" s="12" t="s">
        <v>29</v>
      </c>
      <c r="C3492" s="12">
        <v>379</v>
      </c>
      <c r="D3492" s="12">
        <v>0.60099999999999998</v>
      </c>
      <c r="E3492" s="12">
        <v>0.623</v>
      </c>
      <c r="F3492" s="12">
        <v>0.42299999999999999</v>
      </c>
      <c r="G3492" s="12">
        <v>10501.6</v>
      </c>
      <c r="H3492" s="13">
        <v>3</v>
      </c>
    </row>
    <row r="3493" spans="1:8" x14ac:dyDescent="0.25">
      <c r="A3493" s="8" t="s">
        <v>3406</v>
      </c>
      <c r="B3493" s="9" t="s">
        <v>22</v>
      </c>
      <c r="C3493" s="9">
        <v>118</v>
      </c>
      <c r="D3493" s="9">
        <v>0.76200000000000001</v>
      </c>
      <c r="E3493" s="9">
        <v>0.77800000000000002</v>
      </c>
      <c r="F3493" s="9">
        <v>0.66200000000000003</v>
      </c>
      <c r="G3493" s="9">
        <v>41063.410000000003</v>
      </c>
      <c r="H3493" s="10">
        <v>4</v>
      </c>
    </row>
    <row r="3494" spans="1:8" x14ac:dyDescent="0.25">
      <c r="A3494" s="11" t="s">
        <v>3407</v>
      </c>
      <c r="B3494" s="12" t="s">
        <v>22</v>
      </c>
      <c r="C3494" s="12">
        <v>151</v>
      </c>
      <c r="D3494" s="12">
        <v>0.752</v>
      </c>
      <c r="E3494" s="12">
        <v>0.74299999999999999</v>
      </c>
      <c r="F3494" s="12">
        <v>0.69599999999999995</v>
      </c>
      <c r="G3494" s="12">
        <v>34444.589999999997</v>
      </c>
      <c r="H3494" s="13">
        <v>2</v>
      </c>
    </row>
    <row r="3495" spans="1:8" x14ac:dyDescent="0.25">
      <c r="A3495" s="8" t="s">
        <v>3408</v>
      </c>
      <c r="B3495" s="9" t="s">
        <v>31</v>
      </c>
      <c r="C3495" s="9">
        <v>478</v>
      </c>
      <c r="D3495" s="9">
        <v>0.63200000000000001</v>
      </c>
      <c r="E3495" s="9">
        <v>0.57299999999999995</v>
      </c>
      <c r="F3495" s="9">
        <v>0.58599999999999997</v>
      </c>
      <c r="G3495" s="9">
        <v>7947.85</v>
      </c>
      <c r="H3495" s="10">
        <v>31</v>
      </c>
    </row>
    <row r="3496" spans="1:8" x14ac:dyDescent="0.25">
      <c r="A3496" s="11" t="s">
        <v>3409</v>
      </c>
      <c r="B3496" s="12" t="s">
        <v>59</v>
      </c>
      <c r="C3496" s="12">
        <v>72</v>
      </c>
      <c r="D3496" s="12">
        <v>0.747</v>
      </c>
      <c r="E3496" s="12">
        <v>0.73499999999999999</v>
      </c>
      <c r="F3496" s="12">
        <v>0.66200000000000003</v>
      </c>
      <c r="G3496" s="12">
        <v>44261.760000000002</v>
      </c>
      <c r="H3496" s="13">
        <v>3</v>
      </c>
    </row>
    <row r="3497" spans="1:8" x14ac:dyDescent="0.25">
      <c r="A3497" s="8" t="s">
        <v>3410</v>
      </c>
      <c r="B3497" s="9" t="s">
        <v>59</v>
      </c>
      <c r="C3497" s="9">
        <v>95</v>
      </c>
      <c r="D3497" s="9">
        <v>0.66900000000000004</v>
      </c>
      <c r="E3497" s="9">
        <v>0.63700000000000001</v>
      </c>
      <c r="F3497" s="9">
        <v>0.57499999999999996</v>
      </c>
      <c r="G3497" s="9">
        <v>21237.59</v>
      </c>
      <c r="H3497" s="10">
        <v>3</v>
      </c>
    </row>
    <row r="3498" spans="1:8" x14ac:dyDescent="0.25">
      <c r="A3498" s="11" t="s">
        <v>3411</v>
      </c>
      <c r="B3498" s="12" t="s">
        <v>82</v>
      </c>
      <c r="C3498" s="12">
        <v>737</v>
      </c>
      <c r="D3498" s="12">
        <v>0.58299999999999996</v>
      </c>
      <c r="E3498" s="12">
        <v>0.57699999999999996</v>
      </c>
      <c r="F3498" s="12">
        <v>0.46899999999999997</v>
      </c>
      <c r="G3498" s="12">
        <v>14473.22</v>
      </c>
      <c r="H3498" s="13">
        <v>4</v>
      </c>
    </row>
    <row r="3499" spans="1:8" x14ac:dyDescent="0.25">
      <c r="A3499" s="8" t="s">
        <v>3412</v>
      </c>
      <c r="B3499" s="9" t="s">
        <v>22</v>
      </c>
      <c r="C3499" s="9">
        <v>279</v>
      </c>
      <c r="D3499" s="9">
        <v>0.69299999999999995</v>
      </c>
      <c r="E3499" s="9">
        <v>0.69799999999999995</v>
      </c>
      <c r="F3499" s="9">
        <v>0.57399999999999995</v>
      </c>
      <c r="G3499" s="9">
        <v>28578.25</v>
      </c>
      <c r="H3499" s="10">
        <v>2</v>
      </c>
    </row>
    <row r="3500" spans="1:8" x14ac:dyDescent="0.25">
      <c r="A3500" s="11" t="s">
        <v>3413</v>
      </c>
      <c r="B3500" s="12" t="s">
        <v>59</v>
      </c>
      <c r="C3500" s="12">
        <v>300</v>
      </c>
      <c r="D3500" s="12">
        <v>0.65900000000000003</v>
      </c>
      <c r="E3500" s="12">
        <v>0.63400000000000001</v>
      </c>
      <c r="F3500" s="12">
        <v>0.56499999999999995</v>
      </c>
      <c r="G3500" s="12">
        <v>24357.5</v>
      </c>
      <c r="H3500" s="13">
        <v>2</v>
      </c>
    </row>
    <row r="3501" spans="1:8" x14ac:dyDescent="0.25">
      <c r="A3501" s="8" t="s">
        <v>3414</v>
      </c>
      <c r="B3501" s="9" t="s">
        <v>16</v>
      </c>
      <c r="C3501" s="9">
        <v>357</v>
      </c>
      <c r="D3501" s="9">
        <v>0.64800000000000002</v>
      </c>
      <c r="E3501" s="9">
        <v>0.63800000000000001</v>
      </c>
      <c r="F3501" s="9">
        <v>0.54200000000000004</v>
      </c>
      <c r="G3501" s="9">
        <v>26972.39</v>
      </c>
      <c r="H3501" s="10">
        <v>2</v>
      </c>
    </row>
    <row r="3502" spans="1:8" x14ac:dyDescent="0.25">
      <c r="A3502" s="11" t="s">
        <v>3415</v>
      </c>
      <c r="B3502" s="12" t="s">
        <v>275</v>
      </c>
      <c r="C3502" s="12">
        <v>397</v>
      </c>
      <c r="D3502" s="12">
        <v>0.56999999999999995</v>
      </c>
      <c r="E3502" s="12">
        <v>0.51800000000000002</v>
      </c>
      <c r="F3502" s="12">
        <v>0.47699999999999998</v>
      </c>
      <c r="G3502" s="12">
        <v>10508.27</v>
      </c>
      <c r="H3502" s="13">
        <v>12</v>
      </c>
    </row>
    <row r="3503" spans="1:8" x14ac:dyDescent="0.25">
      <c r="A3503" s="8" t="s">
        <v>3416</v>
      </c>
      <c r="B3503" s="9" t="s">
        <v>210</v>
      </c>
      <c r="C3503" s="9">
        <v>977</v>
      </c>
      <c r="D3503" s="9">
        <v>0.61899999999999999</v>
      </c>
      <c r="E3503" s="9">
        <v>0.58699999999999997</v>
      </c>
      <c r="F3503" s="9">
        <v>0.51700000000000002</v>
      </c>
      <c r="G3503" s="9">
        <v>12472.79</v>
      </c>
      <c r="H3503" s="10">
        <v>10</v>
      </c>
    </row>
    <row r="3504" spans="1:8" x14ac:dyDescent="0.25">
      <c r="A3504" s="11" t="s">
        <v>3417</v>
      </c>
      <c r="B3504" s="12" t="s">
        <v>33</v>
      </c>
      <c r="C3504" s="12">
        <v>355</v>
      </c>
      <c r="D3504" s="12">
        <v>0.68500000000000005</v>
      </c>
      <c r="E3504" s="12">
        <v>0.65500000000000003</v>
      </c>
      <c r="F3504" s="12">
        <v>0.61499999999999999</v>
      </c>
      <c r="G3504" s="12">
        <v>24369.39</v>
      </c>
      <c r="H3504" s="13">
        <v>0</v>
      </c>
    </row>
    <row r="3505" spans="1:8" x14ac:dyDescent="0.25">
      <c r="A3505" s="8" t="s">
        <v>3418</v>
      </c>
      <c r="B3505" s="9" t="s">
        <v>53</v>
      </c>
      <c r="C3505" s="9">
        <v>556</v>
      </c>
      <c r="D3505" s="9">
        <v>0.58899999999999997</v>
      </c>
      <c r="E3505" s="9">
        <v>0.60699999999999998</v>
      </c>
      <c r="F3505" s="9">
        <v>0.41699999999999998</v>
      </c>
      <c r="G3505" s="9">
        <v>12256.71</v>
      </c>
      <c r="H3505" s="10">
        <v>9</v>
      </c>
    </row>
    <row r="3506" spans="1:8" x14ac:dyDescent="0.25">
      <c r="A3506" s="11" t="s">
        <v>3419</v>
      </c>
      <c r="B3506" s="12" t="s">
        <v>22</v>
      </c>
      <c r="C3506" s="12">
        <v>246</v>
      </c>
      <c r="D3506" s="12">
        <v>0.66900000000000004</v>
      </c>
      <c r="E3506" s="12">
        <v>0.66900000000000004</v>
      </c>
      <c r="F3506" s="12">
        <v>0.56999999999999995</v>
      </c>
      <c r="G3506" s="12">
        <v>28626.89</v>
      </c>
      <c r="H3506" s="13">
        <v>10</v>
      </c>
    </row>
    <row r="3507" spans="1:8" x14ac:dyDescent="0.25">
      <c r="A3507" s="8" t="s">
        <v>3420</v>
      </c>
      <c r="B3507" s="9" t="s">
        <v>19</v>
      </c>
      <c r="C3507" s="9">
        <v>560</v>
      </c>
      <c r="D3507" s="9">
        <v>0.57799999999999996</v>
      </c>
      <c r="E3507" s="9">
        <v>0.54100000000000004</v>
      </c>
      <c r="F3507" s="9">
        <v>0.46600000000000003</v>
      </c>
      <c r="G3507" s="9">
        <v>11725.55</v>
      </c>
      <c r="H3507" s="10">
        <v>1</v>
      </c>
    </row>
    <row r="3508" spans="1:8" x14ac:dyDescent="0.25">
      <c r="A3508" s="11" t="s">
        <v>3421</v>
      </c>
      <c r="B3508" s="12" t="s">
        <v>16</v>
      </c>
      <c r="C3508" s="12">
        <v>189</v>
      </c>
      <c r="D3508" s="12">
        <v>0.7</v>
      </c>
      <c r="E3508" s="12">
        <v>0.66700000000000004</v>
      </c>
      <c r="F3508" s="12">
        <v>0.59799999999999998</v>
      </c>
      <c r="G3508" s="12">
        <v>35452.449999999997</v>
      </c>
      <c r="H3508" s="13">
        <v>5</v>
      </c>
    </row>
    <row r="3509" spans="1:8" x14ac:dyDescent="0.25">
      <c r="A3509" s="8" t="s">
        <v>3422</v>
      </c>
      <c r="B3509" s="9" t="s">
        <v>14</v>
      </c>
      <c r="C3509" s="9">
        <v>29</v>
      </c>
      <c r="D3509" s="9">
        <v>0.66</v>
      </c>
      <c r="E3509" s="9">
        <v>0.69099999999999995</v>
      </c>
      <c r="F3509" s="9">
        <v>0.48399999999999999</v>
      </c>
      <c r="G3509" s="9">
        <v>72488.38</v>
      </c>
      <c r="H3509" s="10">
        <v>0</v>
      </c>
    </row>
    <row r="3510" spans="1:8" x14ac:dyDescent="0.25">
      <c r="A3510" s="11" t="s">
        <v>3423</v>
      </c>
      <c r="B3510" s="12" t="s">
        <v>16</v>
      </c>
      <c r="C3510" s="12">
        <v>134</v>
      </c>
      <c r="D3510" s="12">
        <v>0.68</v>
      </c>
      <c r="E3510" s="12">
        <v>0.63800000000000001</v>
      </c>
      <c r="F3510" s="12">
        <v>0.59899999999999998</v>
      </c>
      <c r="G3510" s="12">
        <v>37445.230000000003</v>
      </c>
      <c r="H3510" s="13">
        <v>0</v>
      </c>
    </row>
    <row r="3511" spans="1:8" x14ac:dyDescent="0.25">
      <c r="A3511" s="8" t="s">
        <v>1759</v>
      </c>
      <c r="B3511" s="9" t="s">
        <v>22</v>
      </c>
      <c r="C3511" s="9">
        <v>266</v>
      </c>
      <c r="D3511" s="9">
        <v>0.73599999999999999</v>
      </c>
      <c r="E3511" s="9">
        <v>0.70699999999999996</v>
      </c>
      <c r="F3511" s="9">
        <v>0.69099999999999995</v>
      </c>
      <c r="G3511" s="9">
        <v>27684.95</v>
      </c>
      <c r="H3511" s="10">
        <v>2</v>
      </c>
    </row>
    <row r="3512" spans="1:8" x14ac:dyDescent="0.25">
      <c r="A3512" s="11" t="s">
        <v>1539</v>
      </c>
      <c r="B3512" s="12" t="s">
        <v>114</v>
      </c>
      <c r="C3512" s="12">
        <v>249</v>
      </c>
      <c r="D3512" s="12">
        <v>0.55500000000000005</v>
      </c>
      <c r="E3512" s="12">
        <v>0.51400000000000001</v>
      </c>
      <c r="F3512" s="12">
        <v>0.45400000000000001</v>
      </c>
      <c r="G3512" s="12">
        <v>12630</v>
      </c>
      <c r="H3512" s="13">
        <v>12</v>
      </c>
    </row>
    <row r="3513" spans="1:8" x14ac:dyDescent="0.25">
      <c r="A3513" s="8" t="s">
        <v>3424</v>
      </c>
      <c r="B3513" s="9" t="s">
        <v>22</v>
      </c>
      <c r="C3513" s="9">
        <v>172</v>
      </c>
      <c r="D3513" s="9">
        <v>0.70099999999999996</v>
      </c>
      <c r="E3513" s="9">
        <v>0.68899999999999995</v>
      </c>
      <c r="F3513" s="9">
        <v>0.627</v>
      </c>
      <c r="G3513" s="9">
        <v>31587.83</v>
      </c>
      <c r="H3513" s="10">
        <v>3</v>
      </c>
    </row>
    <row r="3514" spans="1:8" x14ac:dyDescent="0.25">
      <c r="A3514" s="11" t="s">
        <v>3425</v>
      </c>
      <c r="B3514" s="12" t="s">
        <v>22</v>
      </c>
      <c r="C3514" s="12">
        <v>108</v>
      </c>
      <c r="D3514" s="12">
        <v>0.68</v>
      </c>
      <c r="E3514" s="12">
        <v>0.68</v>
      </c>
      <c r="F3514" s="12">
        <v>0.57199999999999995</v>
      </c>
      <c r="G3514" s="12">
        <v>60288.94</v>
      </c>
      <c r="H3514" s="13">
        <v>2</v>
      </c>
    </row>
    <row r="3515" spans="1:8" x14ac:dyDescent="0.25">
      <c r="A3515" s="8" t="s">
        <v>3426</v>
      </c>
      <c r="B3515" s="9" t="s">
        <v>72</v>
      </c>
      <c r="C3515" s="9">
        <v>411</v>
      </c>
      <c r="D3515" s="9">
        <v>0.59</v>
      </c>
      <c r="E3515" s="9">
        <v>0.56399999999999995</v>
      </c>
      <c r="F3515" s="9">
        <v>0.48499999999999999</v>
      </c>
      <c r="G3515" s="9">
        <v>13669.02</v>
      </c>
      <c r="H3515" s="10">
        <v>9</v>
      </c>
    </row>
    <row r="3516" spans="1:8" x14ac:dyDescent="0.25">
      <c r="A3516" s="11" t="s">
        <v>3427</v>
      </c>
      <c r="B3516" s="12" t="s">
        <v>22</v>
      </c>
      <c r="C3516" s="12">
        <v>168</v>
      </c>
      <c r="D3516" s="12">
        <v>0.60899999999999999</v>
      </c>
      <c r="E3516" s="12">
        <v>0.6</v>
      </c>
      <c r="F3516" s="12">
        <v>0.47699999999999998</v>
      </c>
      <c r="G3516" s="12">
        <v>16489.88</v>
      </c>
      <c r="H3516" s="13">
        <v>9</v>
      </c>
    </row>
    <row r="3517" spans="1:8" x14ac:dyDescent="0.25">
      <c r="A3517" s="8" t="s">
        <v>3428</v>
      </c>
      <c r="B3517" s="9" t="s">
        <v>49</v>
      </c>
      <c r="C3517" s="9">
        <v>838</v>
      </c>
      <c r="D3517" s="9">
        <v>0.56000000000000005</v>
      </c>
      <c r="E3517" s="9">
        <v>0.52</v>
      </c>
      <c r="F3517" s="9">
        <v>0.439</v>
      </c>
      <c r="G3517" s="9">
        <v>7000.23</v>
      </c>
      <c r="H3517" s="10">
        <v>0</v>
      </c>
    </row>
    <row r="3518" spans="1:8" x14ac:dyDescent="0.25">
      <c r="A3518" s="11" t="s">
        <v>3429</v>
      </c>
      <c r="B3518" s="12" t="s">
        <v>22</v>
      </c>
      <c r="C3518" s="12">
        <v>211</v>
      </c>
      <c r="D3518" s="12">
        <v>0.68</v>
      </c>
      <c r="E3518" s="12">
        <v>0.68700000000000006</v>
      </c>
      <c r="F3518" s="12">
        <v>0.58099999999999996</v>
      </c>
      <c r="G3518" s="12">
        <v>28184.41</v>
      </c>
      <c r="H3518" s="13">
        <v>2</v>
      </c>
    </row>
    <row r="3519" spans="1:8" x14ac:dyDescent="0.25">
      <c r="A3519" s="8" t="s">
        <v>3430</v>
      </c>
      <c r="B3519" s="9" t="s">
        <v>22</v>
      </c>
      <c r="C3519" s="9">
        <v>94</v>
      </c>
      <c r="D3519" s="9">
        <v>0.68</v>
      </c>
      <c r="E3519" s="9">
        <v>0.64500000000000002</v>
      </c>
      <c r="F3519" s="9">
        <v>0.61199999999999999</v>
      </c>
      <c r="G3519" s="9">
        <v>31274.57</v>
      </c>
      <c r="H3519" s="10">
        <v>3</v>
      </c>
    </row>
    <row r="3520" spans="1:8" x14ac:dyDescent="0.25">
      <c r="A3520" s="11" t="s">
        <v>3431</v>
      </c>
      <c r="B3520" s="12" t="s">
        <v>16</v>
      </c>
      <c r="C3520" s="12">
        <v>227</v>
      </c>
      <c r="D3520" s="12">
        <v>0.72299999999999998</v>
      </c>
      <c r="E3520" s="12">
        <v>0.79400000000000004</v>
      </c>
      <c r="F3520" s="12">
        <v>0.55300000000000005</v>
      </c>
      <c r="G3520" s="12">
        <v>17393.009999999998</v>
      </c>
      <c r="H3520" s="13">
        <v>2</v>
      </c>
    </row>
    <row r="3521" spans="1:8" x14ac:dyDescent="0.25">
      <c r="A3521" s="8" t="s">
        <v>3432</v>
      </c>
      <c r="B3521" s="9" t="s">
        <v>49</v>
      </c>
      <c r="C3521" s="9">
        <v>222</v>
      </c>
      <c r="D3521" s="9">
        <v>0.45300000000000001</v>
      </c>
      <c r="E3521" s="9">
        <v>0.51600000000000001</v>
      </c>
      <c r="F3521" s="9">
        <v>0.23400000000000001</v>
      </c>
      <c r="G3521" s="9">
        <v>7797.18</v>
      </c>
      <c r="H3521" s="10">
        <v>0</v>
      </c>
    </row>
    <row r="3522" spans="1:8" x14ac:dyDescent="0.25">
      <c r="A3522" s="11" t="s">
        <v>3433</v>
      </c>
      <c r="B3522" s="12" t="s">
        <v>7</v>
      </c>
      <c r="C3522" s="12">
        <v>209</v>
      </c>
      <c r="D3522" s="12">
        <v>0.71099999999999997</v>
      </c>
      <c r="E3522" s="12">
        <v>0.68300000000000005</v>
      </c>
      <c r="F3522" s="12">
        <v>0.61599999999999999</v>
      </c>
      <c r="G3522" s="12">
        <v>18916.28</v>
      </c>
      <c r="H3522" s="13">
        <v>9</v>
      </c>
    </row>
    <row r="3523" spans="1:8" x14ac:dyDescent="0.25">
      <c r="A3523" s="8" t="s">
        <v>3434</v>
      </c>
      <c r="B3523" s="9" t="s">
        <v>24</v>
      </c>
      <c r="C3523" s="9">
        <v>301</v>
      </c>
      <c r="D3523" s="9">
        <v>0.57399999999999995</v>
      </c>
      <c r="E3523" s="9">
        <v>0.56499999999999995</v>
      </c>
      <c r="F3523" s="9">
        <v>0.42399999999999999</v>
      </c>
      <c r="G3523" s="9">
        <v>12418.3</v>
      </c>
      <c r="H3523" s="10">
        <v>2</v>
      </c>
    </row>
    <row r="3524" spans="1:8" x14ac:dyDescent="0.25">
      <c r="A3524" s="11" t="s">
        <v>3435</v>
      </c>
      <c r="B3524" s="12" t="s">
        <v>39</v>
      </c>
      <c r="C3524" s="12">
        <v>893</v>
      </c>
      <c r="D3524" s="12">
        <v>0.56100000000000005</v>
      </c>
      <c r="E3524" s="12">
        <v>0.54</v>
      </c>
      <c r="F3524" s="12">
        <v>0.433</v>
      </c>
      <c r="G3524" s="12">
        <v>8972.25</v>
      </c>
      <c r="H3524" s="13">
        <v>1</v>
      </c>
    </row>
    <row r="3525" spans="1:8" x14ac:dyDescent="0.25">
      <c r="A3525" s="8" t="s">
        <v>3436</v>
      </c>
      <c r="B3525" s="9" t="s">
        <v>33</v>
      </c>
      <c r="C3525" s="9">
        <v>178</v>
      </c>
      <c r="D3525" s="9">
        <v>0.69099999999999995</v>
      </c>
      <c r="E3525" s="9">
        <v>0.66500000000000004</v>
      </c>
      <c r="F3525" s="9">
        <v>0.59299999999999997</v>
      </c>
      <c r="G3525" s="9">
        <v>37196.51</v>
      </c>
      <c r="H3525" s="10">
        <v>5</v>
      </c>
    </row>
    <row r="3526" spans="1:8" x14ac:dyDescent="0.25">
      <c r="A3526" s="11" t="s">
        <v>3437</v>
      </c>
      <c r="B3526" s="12" t="s">
        <v>29</v>
      </c>
      <c r="C3526" s="12">
        <v>210</v>
      </c>
      <c r="D3526" s="12">
        <v>0.627</v>
      </c>
      <c r="E3526" s="12">
        <v>0.67</v>
      </c>
      <c r="F3526" s="12">
        <v>0.46700000000000003</v>
      </c>
      <c r="G3526" s="12">
        <v>30246.61</v>
      </c>
      <c r="H3526" s="13">
        <v>0</v>
      </c>
    </row>
    <row r="3527" spans="1:8" x14ac:dyDescent="0.25">
      <c r="A3527" s="8" t="s">
        <v>3438</v>
      </c>
      <c r="B3527" s="9" t="s">
        <v>59</v>
      </c>
      <c r="C3527" s="9">
        <v>380</v>
      </c>
      <c r="D3527" s="9">
        <v>0.71599999999999997</v>
      </c>
      <c r="E3527" s="9">
        <v>0.71299999999999997</v>
      </c>
      <c r="F3527" s="9">
        <v>0.61099999999999999</v>
      </c>
      <c r="G3527" s="9">
        <v>17487.39</v>
      </c>
      <c r="H3527" s="10">
        <v>8</v>
      </c>
    </row>
    <row r="3528" spans="1:8" x14ac:dyDescent="0.25">
      <c r="A3528" s="11" t="s">
        <v>3439</v>
      </c>
      <c r="B3528" s="12" t="s">
        <v>59</v>
      </c>
      <c r="C3528" s="12">
        <v>34</v>
      </c>
      <c r="D3528" s="12">
        <v>0.70099999999999996</v>
      </c>
      <c r="E3528" s="12">
        <v>0.74199999999999999</v>
      </c>
      <c r="F3528" s="12">
        <v>0.54800000000000004</v>
      </c>
      <c r="G3528" s="12">
        <v>60346.879999999997</v>
      </c>
      <c r="H3528" s="13">
        <v>2</v>
      </c>
    </row>
    <row r="3529" spans="1:8" x14ac:dyDescent="0.25">
      <c r="A3529" s="8" t="s">
        <v>3440</v>
      </c>
      <c r="B3529" s="9" t="s">
        <v>39</v>
      </c>
      <c r="C3529" s="9">
        <v>761</v>
      </c>
      <c r="D3529" s="9">
        <v>0.52700000000000002</v>
      </c>
      <c r="E3529" s="9">
        <v>0.53500000000000003</v>
      </c>
      <c r="F3529" s="9">
        <v>0.378</v>
      </c>
      <c r="G3529" s="9">
        <v>13244.83</v>
      </c>
      <c r="H3529" s="10">
        <v>2</v>
      </c>
    </row>
    <row r="3530" spans="1:8" x14ac:dyDescent="0.25">
      <c r="A3530" s="11" t="s">
        <v>3441</v>
      </c>
      <c r="B3530" s="12" t="s">
        <v>16</v>
      </c>
      <c r="C3530" s="12">
        <v>487</v>
      </c>
      <c r="D3530" s="12">
        <v>0.64</v>
      </c>
      <c r="E3530" s="12">
        <v>0.58599999999999997</v>
      </c>
      <c r="F3530" s="12">
        <v>0.56799999999999995</v>
      </c>
      <c r="G3530" s="12">
        <v>14992.88</v>
      </c>
      <c r="H3530" s="13">
        <v>7</v>
      </c>
    </row>
    <row r="3531" spans="1:8" x14ac:dyDescent="0.25">
      <c r="A3531" s="8" t="s">
        <v>3442</v>
      </c>
      <c r="B3531" s="9" t="s">
        <v>53</v>
      </c>
      <c r="C3531" s="9">
        <v>102</v>
      </c>
      <c r="D3531" s="9">
        <v>0.65</v>
      </c>
      <c r="E3531" s="9">
        <v>0.67600000000000005</v>
      </c>
      <c r="F3531" s="9">
        <v>0.49099999999999999</v>
      </c>
      <c r="G3531" s="9">
        <v>33139.35</v>
      </c>
      <c r="H3531" s="10">
        <v>6</v>
      </c>
    </row>
    <row r="3532" spans="1:8" x14ac:dyDescent="0.25">
      <c r="A3532" s="11" t="s">
        <v>3443</v>
      </c>
      <c r="B3532" s="12" t="s">
        <v>275</v>
      </c>
      <c r="C3532" s="12">
        <v>413</v>
      </c>
      <c r="D3532" s="12">
        <v>0.501</v>
      </c>
      <c r="E3532" s="12">
        <v>0.47899999999999998</v>
      </c>
      <c r="F3532" s="12">
        <v>0.36099999999999999</v>
      </c>
      <c r="G3532" s="12">
        <v>10084.48</v>
      </c>
      <c r="H3532" s="13">
        <v>3</v>
      </c>
    </row>
    <row r="3533" spans="1:8" x14ac:dyDescent="0.25">
      <c r="A3533" s="8" t="s">
        <v>2946</v>
      </c>
      <c r="B3533" s="9" t="s">
        <v>19</v>
      </c>
      <c r="C3533" s="9">
        <v>497</v>
      </c>
      <c r="D3533" s="9">
        <v>0.57999999999999996</v>
      </c>
      <c r="E3533" s="9">
        <v>0.57199999999999995</v>
      </c>
      <c r="F3533" s="9">
        <v>0.44400000000000001</v>
      </c>
      <c r="G3533" s="9">
        <v>11906.16</v>
      </c>
      <c r="H3533" s="10">
        <v>3</v>
      </c>
    </row>
    <row r="3534" spans="1:8" x14ac:dyDescent="0.25">
      <c r="A3534" s="11" t="s">
        <v>3444</v>
      </c>
      <c r="B3534" s="12" t="s">
        <v>14</v>
      </c>
      <c r="C3534" s="12">
        <v>199</v>
      </c>
      <c r="D3534" s="12">
        <v>0.66200000000000003</v>
      </c>
      <c r="E3534" s="12">
        <v>0.65900000000000003</v>
      </c>
      <c r="F3534" s="12">
        <v>0.54800000000000004</v>
      </c>
      <c r="G3534" s="12">
        <v>41392.480000000003</v>
      </c>
      <c r="H3534" s="13">
        <v>0</v>
      </c>
    </row>
    <row r="3535" spans="1:8" x14ac:dyDescent="0.25">
      <c r="A3535" s="8" t="s">
        <v>1528</v>
      </c>
      <c r="B3535" s="9" t="s">
        <v>24</v>
      </c>
      <c r="C3535" s="9">
        <v>752</v>
      </c>
      <c r="D3535" s="9">
        <v>0.59</v>
      </c>
      <c r="E3535" s="9">
        <v>0.55500000000000005</v>
      </c>
      <c r="F3535" s="9">
        <v>0.496</v>
      </c>
      <c r="G3535" s="9">
        <v>6519.35</v>
      </c>
      <c r="H3535" s="10">
        <v>19</v>
      </c>
    </row>
    <row r="3536" spans="1:8" x14ac:dyDescent="0.25">
      <c r="A3536" s="11" t="s">
        <v>3445</v>
      </c>
      <c r="B3536" s="12" t="s">
        <v>94</v>
      </c>
      <c r="C3536" s="12">
        <v>1097</v>
      </c>
      <c r="D3536" s="12">
        <v>0.56799999999999995</v>
      </c>
      <c r="E3536" s="12">
        <v>0.55700000000000005</v>
      </c>
      <c r="F3536" s="12">
        <v>0.46</v>
      </c>
      <c r="G3536" s="12">
        <v>9785.6200000000008</v>
      </c>
      <c r="H3536" s="13">
        <v>3</v>
      </c>
    </row>
    <row r="3537" spans="1:8" x14ac:dyDescent="0.25">
      <c r="A3537" s="8" t="s">
        <v>3446</v>
      </c>
      <c r="B3537" s="9" t="s">
        <v>275</v>
      </c>
      <c r="C3537" s="9">
        <v>336</v>
      </c>
      <c r="D3537" s="9">
        <v>0.57499999999999996</v>
      </c>
      <c r="E3537" s="9">
        <v>0.60099999999999998</v>
      </c>
      <c r="F3537" s="9">
        <v>0.39800000000000002</v>
      </c>
      <c r="G3537" s="9">
        <v>16085.3</v>
      </c>
      <c r="H3537" s="10">
        <v>3</v>
      </c>
    </row>
    <row r="3538" spans="1:8" x14ac:dyDescent="0.25">
      <c r="A3538" s="11" t="s">
        <v>3447</v>
      </c>
      <c r="B3538" s="12" t="s">
        <v>14</v>
      </c>
      <c r="C3538" s="12">
        <v>48</v>
      </c>
      <c r="D3538" s="12">
        <v>0.73599999999999999</v>
      </c>
      <c r="E3538" s="12">
        <v>0.76200000000000001</v>
      </c>
      <c r="F3538" s="12">
        <v>0.61199999999999999</v>
      </c>
      <c r="G3538" s="12">
        <v>63841.64</v>
      </c>
      <c r="H3538" s="13">
        <v>1</v>
      </c>
    </row>
    <row r="3539" spans="1:8" x14ac:dyDescent="0.25">
      <c r="A3539" s="8" t="s">
        <v>3448</v>
      </c>
      <c r="B3539" s="9" t="s">
        <v>59</v>
      </c>
      <c r="C3539" s="9">
        <v>240</v>
      </c>
      <c r="D3539" s="9">
        <v>0.71599999999999997</v>
      </c>
      <c r="E3539" s="9">
        <v>0.70699999999999996</v>
      </c>
      <c r="F3539" s="9">
        <v>0.6</v>
      </c>
      <c r="G3539" s="9">
        <v>23731.3</v>
      </c>
      <c r="H3539" s="10">
        <v>3</v>
      </c>
    </row>
    <row r="3540" spans="1:8" x14ac:dyDescent="0.25">
      <c r="A3540" s="11" t="s">
        <v>3449</v>
      </c>
      <c r="B3540" s="12" t="s">
        <v>114</v>
      </c>
      <c r="C3540" s="12">
        <v>240</v>
      </c>
      <c r="D3540" s="12">
        <v>0.54500000000000004</v>
      </c>
      <c r="E3540" s="12">
        <v>0.51300000000000001</v>
      </c>
      <c r="F3540" s="12">
        <v>0.41399999999999998</v>
      </c>
      <c r="G3540" s="12">
        <v>12374.15</v>
      </c>
      <c r="H3540" s="13">
        <v>0</v>
      </c>
    </row>
    <row r="3541" spans="1:8" x14ac:dyDescent="0.25">
      <c r="A3541" s="8" t="s">
        <v>3450</v>
      </c>
      <c r="B3541" s="9" t="s">
        <v>24</v>
      </c>
      <c r="C3541" s="9">
        <v>362</v>
      </c>
      <c r="D3541" s="9">
        <v>0.58799999999999997</v>
      </c>
      <c r="E3541" s="9">
        <v>0.58599999999999997</v>
      </c>
      <c r="F3541" s="9">
        <v>0.47399999999999998</v>
      </c>
      <c r="G3541" s="9">
        <v>11074.3</v>
      </c>
      <c r="H3541" s="10">
        <v>2</v>
      </c>
    </row>
    <row r="3542" spans="1:8" x14ac:dyDescent="0.25">
      <c r="A3542" s="11" t="s">
        <v>3451</v>
      </c>
      <c r="B3542" s="12" t="s">
        <v>87</v>
      </c>
      <c r="C3542" s="12">
        <v>695</v>
      </c>
      <c r="D3542" s="12">
        <v>0.56399999999999995</v>
      </c>
      <c r="E3542" s="12">
        <v>0.499</v>
      </c>
      <c r="F3542" s="12">
        <v>0.46400000000000002</v>
      </c>
      <c r="G3542" s="12">
        <v>7528.58</v>
      </c>
      <c r="H3542" s="13">
        <v>1</v>
      </c>
    </row>
    <row r="3543" spans="1:8" x14ac:dyDescent="0.25">
      <c r="A3543" s="8" t="s">
        <v>3452</v>
      </c>
      <c r="B3543" s="9" t="s">
        <v>49</v>
      </c>
      <c r="C3543" s="9">
        <v>531</v>
      </c>
      <c r="D3543" s="9">
        <v>0.47299999999999998</v>
      </c>
      <c r="E3543" s="9">
        <v>0.44900000000000001</v>
      </c>
      <c r="F3543" s="9">
        <v>0.30299999999999999</v>
      </c>
      <c r="G3543" s="9">
        <v>5338.15</v>
      </c>
      <c r="H3543" s="10">
        <v>0</v>
      </c>
    </row>
    <row r="3544" spans="1:8" x14ac:dyDescent="0.25">
      <c r="A3544" s="11" t="s">
        <v>3453</v>
      </c>
      <c r="B3544" s="12" t="s">
        <v>29</v>
      </c>
      <c r="C3544" s="12">
        <v>194</v>
      </c>
      <c r="D3544" s="12">
        <v>0.67400000000000004</v>
      </c>
      <c r="E3544" s="12">
        <v>0.65200000000000002</v>
      </c>
      <c r="F3544" s="12">
        <v>0.57699999999999996</v>
      </c>
      <c r="G3544" s="12">
        <v>20062.349999999999</v>
      </c>
      <c r="H3544" s="13">
        <v>2</v>
      </c>
    </row>
    <row r="3545" spans="1:8" x14ac:dyDescent="0.25">
      <c r="A3545" s="8" t="s">
        <v>3454</v>
      </c>
      <c r="B3545" s="9" t="s">
        <v>22</v>
      </c>
      <c r="C3545" s="9">
        <v>125</v>
      </c>
      <c r="D3545" s="9">
        <v>0.6</v>
      </c>
      <c r="E3545" s="9">
        <v>0.60899999999999999</v>
      </c>
      <c r="F3545" s="9">
        <v>0.44700000000000001</v>
      </c>
      <c r="G3545" s="9">
        <v>22518.77</v>
      </c>
      <c r="H3545" s="10">
        <v>2</v>
      </c>
    </row>
    <row r="3546" spans="1:8" x14ac:dyDescent="0.25">
      <c r="A3546" s="11" t="s">
        <v>3455</v>
      </c>
      <c r="B3546" s="12" t="s">
        <v>82</v>
      </c>
      <c r="C3546" s="12">
        <v>825</v>
      </c>
      <c r="D3546" s="12">
        <v>0.60699999999999998</v>
      </c>
      <c r="E3546" s="12">
        <v>0.59199999999999997</v>
      </c>
      <c r="F3546" s="12">
        <v>0.496</v>
      </c>
      <c r="G3546" s="12">
        <v>9641.82</v>
      </c>
      <c r="H3546" s="13">
        <v>21</v>
      </c>
    </row>
    <row r="3547" spans="1:8" x14ac:dyDescent="0.25">
      <c r="A3547" s="8" t="s">
        <v>3456</v>
      </c>
      <c r="B3547" s="9" t="s">
        <v>94</v>
      </c>
      <c r="C3547" s="9">
        <v>983</v>
      </c>
      <c r="D3547" s="9">
        <v>0.55700000000000005</v>
      </c>
      <c r="E3547" s="9">
        <v>0.55200000000000005</v>
      </c>
      <c r="F3547" s="9">
        <v>0.42799999999999999</v>
      </c>
      <c r="G3547" s="9">
        <v>10760.86</v>
      </c>
      <c r="H3547" s="10">
        <v>3</v>
      </c>
    </row>
    <row r="3548" spans="1:8" x14ac:dyDescent="0.25">
      <c r="A3548" s="11" t="s">
        <v>3457</v>
      </c>
      <c r="B3548" s="12" t="s">
        <v>59</v>
      </c>
      <c r="C3548" s="12">
        <v>179</v>
      </c>
      <c r="D3548" s="12">
        <v>0.76800000000000002</v>
      </c>
      <c r="E3548" s="12">
        <v>0.752</v>
      </c>
      <c r="F3548" s="12">
        <v>0.69899999999999995</v>
      </c>
      <c r="G3548" s="12">
        <v>24075.11</v>
      </c>
      <c r="H3548" s="13">
        <v>3</v>
      </c>
    </row>
    <row r="3549" spans="1:8" x14ac:dyDescent="0.25">
      <c r="A3549" s="8" t="s">
        <v>3458</v>
      </c>
      <c r="B3549" s="9" t="s">
        <v>148</v>
      </c>
      <c r="C3549" s="9">
        <v>138</v>
      </c>
      <c r="D3549" s="9">
        <v>0.58899999999999997</v>
      </c>
      <c r="E3549" s="9">
        <v>0.622</v>
      </c>
      <c r="F3549" s="9">
        <v>0.434</v>
      </c>
      <c r="G3549" s="9">
        <v>14958</v>
      </c>
      <c r="H3549" s="10">
        <v>2</v>
      </c>
    </row>
    <row r="3550" spans="1:8" x14ac:dyDescent="0.25">
      <c r="A3550" s="11" t="s">
        <v>3459</v>
      </c>
      <c r="B3550" s="12" t="s">
        <v>87</v>
      </c>
      <c r="C3550" s="12">
        <v>1343</v>
      </c>
      <c r="D3550" s="12">
        <v>0.51300000000000001</v>
      </c>
      <c r="E3550" s="12">
        <v>0.5</v>
      </c>
      <c r="F3550" s="12">
        <v>0.374</v>
      </c>
      <c r="G3550" s="12">
        <v>6481.02</v>
      </c>
      <c r="H3550" s="13">
        <v>36</v>
      </c>
    </row>
    <row r="3551" spans="1:8" x14ac:dyDescent="0.25">
      <c r="A3551" s="8" t="s">
        <v>3460</v>
      </c>
      <c r="B3551" s="9" t="s">
        <v>39</v>
      </c>
      <c r="C3551" s="9">
        <v>598</v>
      </c>
      <c r="D3551" s="9">
        <v>0.45</v>
      </c>
      <c r="E3551" s="9">
        <v>0.48099999999999998</v>
      </c>
      <c r="F3551" s="9">
        <v>0.25900000000000001</v>
      </c>
      <c r="G3551" s="9">
        <v>9085.35</v>
      </c>
      <c r="H3551" s="10">
        <v>0</v>
      </c>
    </row>
    <row r="3552" spans="1:8" x14ac:dyDescent="0.25">
      <c r="A3552" s="11" t="s">
        <v>3461</v>
      </c>
      <c r="B3552" s="12" t="s">
        <v>22</v>
      </c>
      <c r="C3552" s="12">
        <v>218</v>
      </c>
      <c r="D3552" s="12">
        <v>0.71</v>
      </c>
      <c r="E3552" s="12">
        <v>0.68799999999999994</v>
      </c>
      <c r="F3552" s="12">
        <v>0.63400000000000001</v>
      </c>
      <c r="G3552" s="12">
        <v>28160.13</v>
      </c>
      <c r="H3552" s="13">
        <v>0</v>
      </c>
    </row>
    <row r="3553" spans="1:8" x14ac:dyDescent="0.25">
      <c r="A3553" s="8" t="s">
        <v>3462</v>
      </c>
      <c r="B3553" s="9" t="s">
        <v>16</v>
      </c>
      <c r="C3553" s="9">
        <v>69</v>
      </c>
      <c r="D3553" s="9">
        <v>0.64800000000000002</v>
      </c>
      <c r="E3553" s="9">
        <v>0.61899999999999999</v>
      </c>
      <c r="F3553" s="9">
        <v>0.53800000000000003</v>
      </c>
      <c r="G3553" s="9">
        <v>64603.83</v>
      </c>
      <c r="H3553" s="10">
        <v>2</v>
      </c>
    </row>
    <row r="3554" spans="1:8" x14ac:dyDescent="0.25">
      <c r="A3554" s="11" t="s">
        <v>3463</v>
      </c>
      <c r="B3554" s="12" t="s">
        <v>31</v>
      </c>
      <c r="C3554" s="12">
        <v>1216</v>
      </c>
      <c r="D3554" s="12">
        <v>0.61699999999999999</v>
      </c>
      <c r="E3554" s="12">
        <v>0.54600000000000004</v>
      </c>
      <c r="F3554" s="12">
        <v>0.56000000000000005</v>
      </c>
      <c r="G3554" s="12">
        <v>6449.79</v>
      </c>
      <c r="H3554" s="13">
        <v>5</v>
      </c>
    </row>
    <row r="3555" spans="1:8" x14ac:dyDescent="0.25">
      <c r="A3555" s="8" t="s">
        <v>3464</v>
      </c>
      <c r="B3555" s="9" t="s">
        <v>16</v>
      </c>
      <c r="C3555" s="9">
        <v>231</v>
      </c>
      <c r="D3555" s="9">
        <v>0.74</v>
      </c>
      <c r="E3555" s="9">
        <v>0.70199999999999996</v>
      </c>
      <c r="F3555" s="9">
        <v>0.66100000000000003</v>
      </c>
      <c r="G3555" s="9">
        <v>23486.48</v>
      </c>
      <c r="H3555" s="10">
        <v>7</v>
      </c>
    </row>
    <row r="3556" spans="1:8" x14ac:dyDescent="0.25">
      <c r="A3556" s="11" t="s">
        <v>3465</v>
      </c>
      <c r="B3556" s="12" t="s">
        <v>87</v>
      </c>
      <c r="C3556" s="12">
        <v>1225</v>
      </c>
      <c r="D3556" s="12">
        <v>0.55000000000000004</v>
      </c>
      <c r="E3556" s="12">
        <v>0.51900000000000002</v>
      </c>
      <c r="F3556" s="12">
        <v>0.434</v>
      </c>
      <c r="G3556" s="12">
        <v>5065.83</v>
      </c>
      <c r="H3556" s="13">
        <v>1</v>
      </c>
    </row>
    <row r="3557" spans="1:8" x14ac:dyDescent="0.25">
      <c r="A3557" s="8" t="s">
        <v>1443</v>
      </c>
      <c r="B3557" s="9" t="s">
        <v>59</v>
      </c>
      <c r="C3557" s="9">
        <v>273</v>
      </c>
      <c r="D3557" s="9">
        <v>0.67500000000000004</v>
      </c>
      <c r="E3557" s="9">
        <v>0.64100000000000001</v>
      </c>
      <c r="F3557" s="9">
        <v>0.58099999999999996</v>
      </c>
      <c r="G3557" s="9">
        <v>19824.650000000001</v>
      </c>
      <c r="H3557" s="10">
        <v>10</v>
      </c>
    </row>
    <row r="3558" spans="1:8" x14ac:dyDescent="0.25">
      <c r="A3558" s="11" t="s">
        <v>3466</v>
      </c>
      <c r="B3558" s="12" t="s">
        <v>24</v>
      </c>
      <c r="C3558" s="12">
        <v>399</v>
      </c>
      <c r="D3558" s="12">
        <v>0.61699999999999999</v>
      </c>
      <c r="E3558" s="12">
        <v>0.57499999999999996</v>
      </c>
      <c r="F3558" s="12">
        <v>0.56100000000000005</v>
      </c>
      <c r="G3558" s="12">
        <v>10759.51</v>
      </c>
      <c r="H3558" s="13">
        <v>16</v>
      </c>
    </row>
    <row r="3559" spans="1:8" x14ac:dyDescent="0.25">
      <c r="A3559" s="8" t="s">
        <v>3467</v>
      </c>
      <c r="B3559" s="9" t="s">
        <v>24</v>
      </c>
      <c r="C3559" s="9">
        <v>180</v>
      </c>
      <c r="D3559" s="9">
        <v>0.59299999999999997</v>
      </c>
      <c r="E3559" s="9">
        <v>0.56299999999999994</v>
      </c>
      <c r="F3559" s="9">
        <v>0.47899999999999998</v>
      </c>
      <c r="G3559" s="9">
        <v>10588.92</v>
      </c>
      <c r="H3559" s="10">
        <v>19</v>
      </c>
    </row>
    <row r="3560" spans="1:8" x14ac:dyDescent="0.25">
      <c r="A3560" s="11" t="s">
        <v>3468</v>
      </c>
      <c r="B3560" s="12" t="s">
        <v>22</v>
      </c>
      <c r="C3560" s="12">
        <v>179</v>
      </c>
      <c r="D3560" s="12">
        <v>0.69599999999999995</v>
      </c>
      <c r="E3560" s="12">
        <v>0.68799999999999994</v>
      </c>
      <c r="F3560" s="12">
        <v>0.59299999999999997</v>
      </c>
      <c r="G3560" s="12">
        <v>27858.29</v>
      </c>
      <c r="H3560" s="13">
        <v>9</v>
      </c>
    </row>
    <row r="3561" spans="1:8" x14ac:dyDescent="0.25">
      <c r="A3561" s="8" t="s">
        <v>3469</v>
      </c>
      <c r="B3561" s="9" t="s">
        <v>59</v>
      </c>
      <c r="C3561" s="9">
        <v>150</v>
      </c>
      <c r="D3561" s="9">
        <v>0.7</v>
      </c>
      <c r="E3561" s="9">
        <v>0.72699999999999998</v>
      </c>
      <c r="F3561" s="9">
        <v>0.56899999999999995</v>
      </c>
      <c r="G3561" s="9">
        <v>26765.66</v>
      </c>
      <c r="H3561" s="10">
        <v>2</v>
      </c>
    </row>
    <row r="3562" spans="1:8" x14ac:dyDescent="0.25">
      <c r="A3562" s="11" t="s">
        <v>3470</v>
      </c>
      <c r="B3562" s="12" t="s">
        <v>29</v>
      </c>
      <c r="C3562" s="12">
        <v>203</v>
      </c>
      <c r="D3562" s="12">
        <v>0.63600000000000001</v>
      </c>
      <c r="E3562" s="12">
        <v>0.64300000000000002</v>
      </c>
      <c r="F3562" s="12">
        <v>0.48499999999999999</v>
      </c>
      <c r="G3562" s="12">
        <v>26820.22</v>
      </c>
      <c r="H3562" s="13">
        <v>4</v>
      </c>
    </row>
    <row r="3563" spans="1:8" x14ac:dyDescent="0.25">
      <c r="A3563" s="8" t="s">
        <v>3471</v>
      </c>
      <c r="B3563" s="9" t="s">
        <v>24</v>
      </c>
      <c r="C3563" s="9">
        <v>442</v>
      </c>
      <c r="D3563" s="9">
        <v>0.61399999999999999</v>
      </c>
      <c r="E3563" s="9">
        <v>0.58599999999999997</v>
      </c>
      <c r="F3563" s="9">
        <v>0.51600000000000001</v>
      </c>
      <c r="G3563" s="9">
        <v>10274.23</v>
      </c>
      <c r="H3563" s="10">
        <v>4</v>
      </c>
    </row>
    <row r="3564" spans="1:8" x14ac:dyDescent="0.25">
      <c r="A3564" s="11" t="s">
        <v>3472</v>
      </c>
      <c r="B3564" s="12" t="s">
        <v>7</v>
      </c>
      <c r="C3564" s="12">
        <v>143</v>
      </c>
      <c r="D3564" s="12">
        <v>0.70499999999999996</v>
      </c>
      <c r="E3564" s="12">
        <v>0.64300000000000002</v>
      </c>
      <c r="F3564" s="12">
        <v>0.67600000000000005</v>
      </c>
      <c r="G3564" s="12">
        <v>21635.97</v>
      </c>
      <c r="H3564" s="13">
        <v>6</v>
      </c>
    </row>
    <row r="3565" spans="1:8" x14ac:dyDescent="0.25">
      <c r="A3565" s="8" t="s">
        <v>3473</v>
      </c>
      <c r="B3565" s="9" t="s">
        <v>94</v>
      </c>
      <c r="C3565" s="9">
        <v>463</v>
      </c>
      <c r="D3565" s="9">
        <v>0.55100000000000005</v>
      </c>
      <c r="E3565" s="9">
        <v>0.51300000000000001</v>
      </c>
      <c r="F3565" s="9">
        <v>0.43099999999999999</v>
      </c>
      <c r="G3565" s="9">
        <v>8197.7000000000007</v>
      </c>
      <c r="H3565" s="10">
        <v>5</v>
      </c>
    </row>
    <row r="3566" spans="1:8" x14ac:dyDescent="0.25">
      <c r="A3566" s="11" t="s">
        <v>3474</v>
      </c>
      <c r="B3566" s="12" t="s">
        <v>16</v>
      </c>
      <c r="C3566" s="12">
        <v>247</v>
      </c>
      <c r="D3566" s="12">
        <v>0.65</v>
      </c>
      <c r="E3566" s="12">
        <v>0.65900000000000003</v>
      </c>
      <c r="F3566" s="12">
        <v>0.498</v>
      </c>
      <c r="G3566" s="12">
        <v>14728.4</v>
      </c>
      <c r="H3566" s="13">
        <v>2</v>
      </c>
    </row>
    <row r="3567" spans="1:8" x14ac:dyDescent="0.25">
      <c r="A3567" s="8" t="s">
        <v>3475</v>
      </c>
      <c r="B3567" s="9" t="s">
        <v>22</v>
      </c>
      <c r="C3567" s="9">
        <v>33</v>
      </c>
      <c r="D3567" s="9">
        <v>0.66</v>
      </c>
      <c r="E3567" s="9">
        <v>0.626</v>
      </c>
      <c r="F3567" s="9">
        <v>0.54700000000000004</v>
      </c>
      <c r="G3567" s="9">
        <v>21840.93</v>
      </c>
      <c r="H3567" s="10">
        <v>5</v>
      </c>
    </row>
    <row r="3568" spans="1:8" x14ac:dyDescent="0.25">
      <c r="A3568" s="11" t="s">
        <v>3476</v>
      </c>
      <c r="B3568" s="12" t="s">
        <v>24</v>
      </c>
      <c r="C3568" s="12">
        <v>263</v>
      </c>
      <c r="D3568" s="12">
        <v>0.52700000000000002</v>
      </c>
      <c r="E3568" s="12">
        <v>0.52400000000000002</v>
      </c>
      <c r="F3568" s="12">
        <v>0.379</v>
      </c>
      <c r="G3568" s="12">
        <v>8126.17</v>
      </c>
      <c r="H3568" s="13">
        <v>22</v>
      </c>
    </row>
    <row r="3569" spans="1:8" x14ac:dyDescent="0.25">
      <c r="A3569" s="8" t="s">
        <v>3477</v>
      </c>
      <c r="B3569" s="9" t="s">
        <v>22</v>
      </c>
      <c r="C3569" s="9">
        <v>119</v>
      </c>
      <c r="D3569" s="9">
        <v>0.64</v>
      </c>
      <c r="E3569" s="9">
        <v>0.59299999999999997</v>
      </c>
      <c r="F3569" s="9">
        <v>0.54700000000000004</v>
      </c>
      <c r="G3569" s="9">
        <v>22052.81</v>
      </c>
      <c r="H3569" s="10">
        <v>0</v>
      </c>
    </row>
    <row r="3570" spans="1:8" x14ac:dyDescent="0.25">
      <c r="A3570" s="11" t="s">
        <v>3478</v>
      </c>
      <c r="B3570" s="12" t="s">
        <v>29</v>
      </c>
      <c r="C3570" s="12">
        <v>142</v>
      </c>
      <c r="D3570" s="12">
        <v>0.7</v>
      </c>
      <c r="E3570" s="12">
        <v>0.68</v>
      </c>
      <c r="F3570" s="12">
        <v>0.623</v>
      </c>
      <c r="G3570" s="12">
        <v>52652.9</v>
      </c>
      <c r="H3570" s="13">
        <v>4</v>
      </c>
    </row>
    <row r="3571" spans="1:8" x14ac:dyDescent="0.25">
      <c r="A3571" s="8" t="s">
        <v>3479</v>
      </c>
      <c r="B3571" s="9" t="s">
        <v>270</v>
      </c>
      <c r="C3571" s="9">
        <v>400</v>
      </c>
      <c r="D3571" s="9">
        <v>0.65</v>
      </c>
      <c r="E3571" s="9">
        <v>0.624</v>
      </c>
      <c r="F3571" s="9">
        <v>0.55800000000000005</v>
      </c>
      <c r="G3571" s="9">
        <v>13547.3</v>
      </c>
      <c r="H3571" s="10">
        <v>0</v>
      </c>
    </row>
    <row r="3572" spans="1:8" x14ac:dyDescent="0.25">
      <c r="A3572" s="11" t="s">
        <v>3480</v>
      </c>
      <c r="B3572" s="12" t="s">
        <v>22</v>
      </c>
      <c r="C3572" s="12">
        <v>222</v>
      </c>
      <c r="D3572" s="12">
        <v>0.72499999999999998</v>
      </c>
      <c r="E3572" s="12">
        <v>0.70699999999999996</v>
      </c>
      <c r="F3572" s="12">
        <v>0.66</v>
      </c>
      <c r="G3572" s="12">
        <v>28890.22</v>
      </c>
      <c r="H3572" s="13">
        <v>1</v>
      </c>
    </row>
    <row r="3573" spans="1:8" x14ac:dyDescent="0.25">
      <c r="A3573" s="8" t="s">
        <v>3481</v>
      </c>
      <c r="B3573" s="9" t="s">
        <v>148</v>
      </c>
      <c r="C3573" s="9">
        <v>160</v>
      </c>
      <c r="D3573" s="9">
        <v>0.59599999999999997</v>
      </c>
      <c r="E3573" s="9">
        <v>0.627</v>
      </c>
      <c r="F3573" s="9">
        <v>0.44400000000000001</v>
      </c>
      <c r="G3573" s="9">
        <v>16447.330000000002</v>
      </c>
      <c r="H3573" s="10">
        <v>3</v>
      </c>
    </row>
    <row r="3574" spans="1:8" x14ac:dyDescent="0.25">
      <c r="A3574" s="11" t="s">
        <v>3482</v>
      </c>
      <c r="B3574" s="12" t="s">
        <v>22</v>
      </c>
      <c r="C3574" s="12">
        <v>147</v>
      </c>
      <c r="D3574" s="12">
        <v>0.68</v>
      </c>
      <c r="E3574" s="12">
        <v>0.69</v>
      </c>
      <c r="F3574" s="12">
        <v>0.56200000000000006</v>
      </c>
      <c r="G3574" s="12">
        <v>38487.93</v>
      </c>
      <c r="H3574" s="13">
        <v>3</v>
      </c>
    </row>
    <row r="3575" spans="1:8" x14ac:dyDescent="0.25">
      <c r="A3575" s="8" t="s">
        <v>3483</v>
      </c>
      <c r="B3575" s="9" t="s">
        <v>111</v>
      </c>
      <c r="C3575" s="9">
        <v>217</v>
      </c>
      <c r="D3575" s="9">
        <v>0.66</v>
      </c>
      <c r="E3575" s="9">
        <v>0.64700000000000002</v>
      </c>
      <c r="F3575" s="9">
        <v>0.53400000000000003</v>
      </c>
      <c r="G3575" s="9">
        <v>31125.63</v>
      </c>
      <c r="H3575" s="10">
        <v>1</v>
      </c>
    </row>
    <row r="3576" spans="1:8" x14ac:dyDescent="0.25">
      <c r="A3576" s="11" t="s">
        <v>3484</v>
      </c>
      <c r="B3576" s="12" t="s">
        <v>14</v>
      </c>
      <c r="C3576" s="12">
        <v>99</v>
      </c>
      <c r="D3576" s="12">
        <v>0.74299999999999999</v>
      </c>
      <c r="E3576" s="12">
        <v>0.73299999999999998</v>
      </c>
      <c r="F3576" s="12">
        <v>0.65300000000000002</v>
      </c>
      <c r="G3576" s="12">
        <v>26210.21</v>
      </c>
      <c r="H3576" s="13">
        <v>9</v>
      </c>
    </row>
    <row r="3577" spans="1:8" x14ac:dyDescent="0.25">
      <c r="A3577" s="8" t="s">
        <v>3485</v>
      </c>
      <c r="B3577" s="9" t="s">
        <v>24</v>
      </c>
      <c r="C3577" s="9">
        <v>124</v>
      </c>
      <c r="D3577" s="9">
        <v>0.51200000000000001</v>
      </c>
      <c r="E3577" s="9">
        <v>0.503</v>
      </c>
      <c r="F3577" s="9">
        <v>0.38400000000000001</v>
      </c>
      <c r="G3577" s="9">
        <v>10514.54</v>
      </c>
      <c r="H3577" s="10">
        <v>22</v>
      </c>
    </row>
    <row r="3578" spans="1:8" x14ac:dyDescent="0.25">
      <c r="A3578" s="11" t="s">
        <v>3486</v>
      </c>
      <c r="B3578" s="12" t="s">
        <v>53</v>
      </c>
      <c r="C3578" s="12">
        <v>169</v>
      </c>
      <c r="D3578" s="12">
        <v>0.64900000000000002</v>
      </c>
      <c r="E3578" s="12">
        <v>0.65600000000000003</v>
      </c>
      <c r="F3578" s="12">
        <v>0.52300000000000002</v>
      </c>
      <c r="G3578" s="12">
        <v>38315.480000000003</v>
      </c>
      <c r="H3578" s="13">
        <v>1</v>
      </c>
    </row>
    <row r="3579" spans="1:8" x14ac:dyDescent="0.25">
      <c r="A3579" s="8" t="s">
        <v>3487</v>
      </c>
      <c r="B3579" s="9" t="s">
        <v>59</v>
      </c>
      <c r="C3579" s="9">
        <v>517</v>
      </c>
      <c r="D3579" s="9">
        <v>0.64300000000000002</v>
      </c>
      <c r="E3579" s="9">
        <v>0.64800000000000002</v>
      </c>
      <c r="F3579" s="9">
        <v>0.51100000000000001</v>
      </c>
      <c r="G3579" s="9">
        <v>16408.47</v>
      </c>
      <c r="H3579" s="10">
        <v>5</v>
      </c>
    </row>
    <row r="3580" spans="1:8" x14ac:dyDescent="0.25">
      <c r="A3580" s="11" t="s">
        <v>3488</v>
      </c>
      <c r="B3580" s="12" t="s">
        <v>16</v>
      </c>
      <c r="C3580" s="12">
        <v>306</v>
      </c>
      <c r="D3580" s="12">
        <v>0.69</v>
      </c>
      <c r="E3580" s="12">
        <v>0.66</v>
      </c>
      <c r="F3580" s="12">
        <v>0.57399999999999995</v>
      </c>
      <c r="G3580" s="12">
        <v>17753.400000000001</v>
      </c>
      <c r="H3580" s="13">
        <v>6</v>
      </c>
    </row>
    <row r="3581" spans="1:8" x14ac:dyDescent="0.25">
      <c r="A3581" s="8" t="s">
        <v>3489</v>
      </c>
      <c r="B3581" s="9" t="s">
        <v>22</v>
      </c>
      <c r="C3581" s="9">
        <v>135</v>
      </c>
      <c r="D3581" s="9">
        <v>0.72599999999999998</v>
      </c>
      <c r="E3581" s="9">
        <v>0.69699999999999995</v>
      </c>
      <c r="F3581" s="9">
        <v>0.67900000000000005</v>
      </c>
      <c r="G3581" s="9">
        <v>23719.02</v>
      </c>
      <c r="H3581" s="10">
        <v>11</v>
      </c>
    </row>
    <row r="3582" spans="1:8" x14ac:dyDescent="0.25">
      <c r="A3582" s="11" t="s">
        <v>3490</v>
      </c>
      <c r="B3582" s="12" t="s">
        <v>29</v>
      </c>
      <c r="C3582" s="12">
        <v>277</v>
      </c>
      <c r="D3582" s="12">
        <v>0.66500000000000004</v>
      </c>
      <c r="E3582" s="12">
        <v>0.65600000000000003</v>
      </c>
      <c r="F3582" s="12">
        <v>0.55300000000000005</v>
      </c>
      <c r="G3582" s="12">
        <v>15509.98</v>
      </c>
      <c r="H3582" s="13">
        <v>3</v>
      </c>
    </row>
    <row r="3583" spans="1:8" x14ac:dyDescent="0.25">
      <c r="A3583" s="8" t="s">
        <v>3491</v>
      </c>
      <c r="B3583" s="9" t="s">
        <v>59</v>
      </c>
      <c r="C3583" s="9">
        <v>79</v>
      </c>
      <c r="D3583" s="9">
        <v>0.69499999999999995</v>
      </c>
      <c r="E3583" s="9">
        <v>0.68200000000000005</v>
      </c>
      <c r="F3583" s="9">
        <v>0.58699999999999997</v>
      </c>
      <c r="G3583" s="9">
        <v>21883.61</v>
      </c>
      <c r="H3583" s="10">
        <v>7</v>
      </c>
    </row>
    <row r="3584" spans="1:8" x14ac:dyDescent="0.25">
      <c r="A3584" s="11" t="s">
        <v>3492</v>
      </c>
      <c r="B3584" s="12" t="s">
        <v>94</v>
      </c>
      <c r="C3584" s="12">
        <v>461</v>
      </c>
      <c r="D3584" s="12">
        <v>0.61499999999999999</v>
      </c>
      <c r="E3584" s="12">
        <v>0.63800000000000001</v>
      </c>
      <c r="F3584" s="12">
        <v>0.47499999999999998</v>
      </c>
      <c r="G3584" s="12">
        <v>18946.400000000001</v>
      </c>
      <c r="H3584" s="13">
        <v>7</v>
      </c>
    </row>
    <row r="3585" spans="1:8" x14ac:dyDescent="0.25">
      <c r="A3585" s="8" t="s">
        <v>3493</v>
      </c>
      <c r="B3585" s="9" t="s">
        <v>87</v>
      </c>
      <c r="C3585" s="9">
        <v>1032</v>
      </c>
      <c r="D3585" s="9">
        <v>0.61</v>
      </c>
      <c r="E3585" s="9">
        <v>0.54</v>
      </c>
      <c r="F3585" s="9">
        <v>0.55900000000000005</v>
      </c>
      <c r="G3585" s="9">
        <v>8239.2900000000009</v>
      </c>
      <c r="H3585" s="10">
        <v>0</v>
      </c>
    </row>
    <row r="3586" spans="1:8" x14ac:dyDescent="0.25">
      <c r="A3586" s="11" t="s">
        <v>3494</v>
      </c>
      <c r="B3586" s="12" t="s">
        <v>22</v>
      </c>
      <c r="C3586" s="12">
        <v>141</v>
      </c>
      <c r="D3586" s="12">
        <v>0.71299999999999997</v>
      </c>
      <c r="E3586" s="12">
        <v>0.68400000000000005</v>
      </c>
      <c r="F3586" s="12">
        <v>0.63800000000000001</v>
      </c>
      <c r="G3586" s="12">
        <v>26121.83</v>
      </c>
      <c r="H3586" s="13">
        <v>2</v>
      </c>
    </row>
    <row r="3587" spans="1:8" x14ac:dyDescent="0.25">
      <c r="A3587" s="8" t="s">
        <v>3495</v>
      </c>
      <c r="B3587" s="9" t="s">
        <v>87</v>
      </c>
      <c r="C3587" s="9">
        <v>590</v>
      </c>
      <c r="D3587" s="9">
        <v>0.56899999999999995</v>
      </c>
      <c r="E3587" s="9">
        <v>0.53</v>
      </c>
      <c r="F3587" s="9">
        <v>0.50600000000000001</v>
      </c>
      <c r="G3587" s="9">
        <v>11242.88</v>
      </c>
      <c r="H3587" s="10">
        <v>22</v>
      </c>
    </row>
    <row r="3588" spans="1:8" x14ac:dyDescent="0.25">
      <c r="A3588" s="11" t="s">
        <v>3496</v>
      </c>
      <c r="B3588" s="12" t="s">
        <v>53</v>
      </c>
      <c r="C3588" s="12">
        <v>183</v>
      </c>
      <c r="D3588" s="12">
        <v>0.71099999999999997</v>
      </c>
      <c r="E3588" s="12">
        <v>0.73299999999999998</v>
      </c>
      <c r="F3588" s="12">
        <v>0.57199999999999995</v>
      </c>
      <c r="G3588" s="12">
        <v>30702.58</v>
      </c>
      <c r="H3588" s="13">
        <v>1</v>
      </c>
    </row>
    <row r="3589" spans="1:8" x14ac:dyDescent="0.25">
      <c r="A3589" s="8" t="s">
        <v>3497</v>
      </c>
      <c r="B3589" s="9" t="s">
        <v>16</v>
      </c>
      <c r="C3589" s="9">
        <v>304</v>
      </c>
      <c r="D3589" s="9">
        <v>0.627</v>
      </c>
      <c r="E3589" s="9">
        <v>0.55700000000000005</v>
      </c>
      <c r="F3589" s="9">
        <v>0.54700000000000004</v>
      </c>
      <c r="G3589" s="9">
        <v>16172.5</v>
      </c>
      <c r="H3589" s="10">
        <v>10</v>
      </c>
    </row>
    <row r="3590" spans="1:8" x14ac:dyDescent="0.25">
      <c r="A3590" s="11" t="s">
        <v>3498</v>
      </c>
      <c r="B3590" s="12" t="s">
        <v>59</v>
      </c>
      <c r="C3590" s="12">
        <v>114</v>
      </c>
      <c r="D3590" s="12">
        <v>0.78900000000000003</v>
      </c>
      <c r="E3590" s="12">
        <v>0.78100000000000003</v>
      </c>
      <c r="F3590" s="12">
        <v>0.71799999999999997</v>
      </c>
      <c r="G3590" s="12">
        <v>27298.23</v>
      </c>
      <c r="H3590" s="13">
        <v>1</v>
      </c>
    </row>
    <row r="3591" spans="1:8" x14ac:dyDescent="0.25">
      <c r="A3591" s="8" t="s">
        <v>3499</v>
      </c>
      <c r="B3591" s="9" t="s">
        <v>19</v>
      </c>
      <c r="C3591" s="9">
        <v>682</v>
      </c>
      <c r="D3591" s="9">
        <v>0.52300000000000002</v>
      </c>
      <c r="E3591" s="9">
        <v>0.503</v>
      </c>
      <c r="F3591" s="9">
        <v>0.4</v>
      </c>
      <c r="G3591" s="9">
        <v>6955.15</v>
      </c>
      <c r="H3591" s="10">
        <v>0</v>
      </c>
    </row>
    <row r="3592" spans="1:8" x14ac:dyDescent="0.25">
      <c r="A3592" s="11" t="s">
        <v>3500</v>
      </c>
      <c r="B3592" s="12" t="s">
        <v>33</v>
      </c>
      <c r="C3592" s="12">
        <v>41</v>
      </c>
      <c r="D3592" s="12">
        <v>0.68400000000000005</v>
      </c>
      <c r="E3592" s="12">
        <v>0.65400000000000003</v>
      </c>
      <c r="F3592" s="12">
        <v>0.6</v>
      </c>
      <c r="G3592" s="12">
        <v>60385.05</v>
      </c>
      <c r="H3592" s="13">
        <v>1</v>
      </c>
    </row>
    <row r="3593" spans="1:8" x14ac:dyDescent="0.25">
      <c r="A3593" s="8" t="s">
        <v>3501</v>
      </c>
      <c r="B3593" s="9" t="s">
        <v>16</v>
      </c>
      <c r="C3593" s="9">
        <v>731</v>
      </c>
      <c r="D3593" s="9">
        <v>0.7</v>
      </c>
      <c r="E3593" s="9">
        <v>0.68</v>
      </c>
      <c r="F3593" s="9">
        <v>0.60399999999999998</v>
      </c>
      <c r="G3593" s="9">
        <v>10439.31</v>
      </c>
      <c r="H3593" s="10">
        <v>9</v>
      </c>
    </row>
    <row r="3594" spans="1:8" x14ac:dyDescent="0.25">
      <c r="A3594" s="11" t="s">
        <v>3502</v>
      </c>
      <c r="B3594" s="12" t="s">
        <v>24</v>
      </c>
      <c r="C3594" s="12">
        <v>510</v>
      </c>
      <c r="D3594" s="12">
        <v>0.51500000000000001</v>
      </c>
      <c r="E3594" s="12">
        <v>0.46899999999999997</v>
      </c>
      <c r="F3594" s="12">
        <v>0.41299999999999998</v>
      </c>
      <c r="G3594" s="12">
        <v>7983.19</v>
      </c>
      <c r="H3594" s="13">
        <v>10</v>
      </c>
    </row>
    <row r="3595" spans="1:8" x14ac:dyDescent="0.25">
      <c r="A3595" s="8" t="s">
        <v>3503</v>
      </c>
      <c r="B3595" s="9" t="s">
        <v>94</v>
      </c>
      <c r="C3595" s="9">
        <v>1277</v>
      </c>
      <c r="D3595" s="9">
        <v>0.56200000000000006</v>
      </c>
      <c r="E3595" s="9">
        <v>0.54200000000000004</v>
      </c>
      <c r="F3595" s="9">
        <v>0.47299999999999998</v>
      </c>
      <c r="G3595" s="9">
        <v>7196.65</v>
      </c>
      <c r="H3595" s="10">
        <v>17</v>
      </c>
    </row>
    <row r="3596" spans="1:8" x14ac:dyDescent="0.25">
      <c r="A3596" s="11" t="s">
        <v>3504</v>
      </c>
      <c r="B3596" s="12" t="s">
        <v>94</v>
      </c>
      <c r="C3596" s="12">
        <v>691</v>
      </c>
      <c r="D3596" s="12">
        <v>0.60499999999999998</v>
      </c>
      <c r="E3596" s="12">
        <v>0.59499999999999997</v>
      </c>
      <c r="F3596" s="12">
        <v>0.48599999999999999</v>
      </c>
      <c r="G3596" s="12">
        <v>11800.69</v>
      </c>
      <c r="H3596" s="13">
        <v>3</v>
      </c>
    </row>
    <row r="3597" spans="1:8" x14ac:dyDescent="0.25">
      <c r="A3597" s="8" t="s">
        <v>3505</v>
      </c>
      <c r="B3597" s="9" t="s">
        <v>148</v>
      </c>
      <c r="C3597" s="9">
        <v>444</v>
      </c>
      <c r="D3597" s="9">
        <v>0.61399999999999999</v>
      </c>
      <c r="E3597" s="9">
        <v>0.63300000000000001</v>
      </c>
      <c r="F3597" s="9">
        <v>0.48799999999999999</v>
      </c>
      <c r="G3597" s="9">
        <v>15152.5</v>
      </c>
      <c r="H3597" s="10">
        <v>2</v>
      </c>
    </row>
    <row r="3598" spans="1:8" x14ac:dyDescent="0.25">
      <c r="A3598" s="11" t="s">
        <v>3506</v>
      </c>
      <c r="B3598" s="12" t="s">
        <v>111</v>
      </c>
      <c r="C3598" s="12">
        <v>415</v>
      </c>
      <c r="D3598" s="12">
        <v>0.63800000000000001</v>
      </c>
      <c r="E3598" s="12">
        <v>0.61899999999999999</v>
      </c>
      <c r="F3598" s="12">
        <v>0.56100000000000005</v>
      </c>
      <c r="G3598" s="12">
        <v>13178.02</v>
      </c>
      <c r="H3598" s="13">
        <v>1</v>
      </c>
    </row>
    <row r="3599" spans="1:8" x14ac:dyDescent="0.25">
      <c r="A3599" s="8" t="s">
        <v>3507</v>
      </c>
      <c r="B3599" s="9" t="s">
        <v>19</v>
      </c>
      <c r="C3599" s="9">
        <v>487</v>
      </c>
      <c r="D3599" s="9">
        <v>0.56999999999999995</v>
      </c>
      <c r="E3599" s="9">
        <v>0.58599999999999997</v>
      </c>
      <c r="F3599" s="9">
        <v>0.41799999999999998</v>
      </c>
      <c r="G3599" s="9">
        <v>7549.24</v>
      </c>
      <c r="H3599" s="10">
        <v>30</v>
      </c>
    </row>
    <row r="3600" spans="1:8" x14ac:dyDescent="0.25">
      <c r="A3600" s="11" t="s">
        <v>3508</v>
      </c>
      <c r="B3600" s="12" t="s">
        <v>16</v>
      </c>
      <c r="C3600" s="12">
        <v>340</v>
      </c>
      <c r="D3600" s="12">
        <v>0.60099999999999998</v>
      </c>
      <c r="E3600" s="12">
        <v>0.60699999999999998</v>
      </c>
      <c r="F3600" s="12">
        <v>0.45100000000000001</v>
      </c>
      <c r="G3600" s="12">
        <v>11835.42</v>
      </c>
      <c r="H3600" s="13">
        <v>12</v>
      </c>
    </row>
    <row r="3601" spans="1:8" x14ac:dyDescent="0.25">
      <c r="A3601" s="8" t="s">
        <v>3509</v>
      </c>
      <c r="B3601" s="9" t="s">
        <v>7</v>
      </c>
      <c r="C3601" s="9">
        <v>258</v>
      </c>
      <c r="D3601" s="9">
        <v>0.73199999999999998</v>
      </c>
      <c r="E3601" s="9">
        <v>0.68899999999999995</v>
      </c>
      <c r="F3601" s="9">
        <v>0.70299999999999996</v>
      </c>
      <c r="G3601" s="9">
        <v>23500.04</v>
      </c>
      <c r="H3601" s="10">
        <v>4</v>
      </c>
    </row>
    <row r="3602" spans="1:8" x14ac:dyDescent="0.25">
      <c r="A3602" s="11" t="s">
        <v>3510</v>
      </c>
      <c r="B3602" s="12" t="s">
        <v>22</v>
      </c>
      <c r="C3602" s="12">
        <v>208</v>
      </c>
      <c r="D3602" s="12">
        <v>0.67</v>
      </c>
      <c r="E3602" s="12">
        <v>0.65100000000000002</v>
      </c>
      <c r="F3602" s="12">
        <v>0.59399999999999997</v>
      </c>
      <c r="G3602" s="12">
        <v>23390.59</v>
      </c>
      <c r="H3602" s="13">
        <v>9</v>
      </c>
    </row>
    <row r="3603" spans="1:8" x14ac:dyDescent="0.25">
      <c r="A3603" s="8" t="s">
        <v>3511</v>
      </c>
      <c r="B3603" s="9" t="s">
        <v>82</v>
      </c>
      <c r="C3603" s="9">
        <v>732</v>
      </c>
      <c r="D3603" s="9">
        <v>0.59</v>
      </c>
      <c r="E3603" s="9">
        <v>0.57299999999999995</v>
      </c>
      <c r="F3603" s="9">
        <v>0.47099999999999997</v>
      </c>
      <c r="G3603" s="9">
        <v>8405.32</v>
      </c>
      <c r="H3603" s="10">
        <v>31</v>
      </c>
    </row>
    <row r="3604" spans="1:8" x14ac:dyDescent="0.25">
      <c r="A3604" s="11" t="s">
        <v>3512</v>
      </c>
      <c r="B3604" s="12" t="s">
        <v>14</v>
      </c>
      <c r="C3604" s="12">
        <v>240</v>
      </c>
      <c r="D3604" s="12">
        <v>0.67900000000000005</v>
      </c>
      <c r="E3604" s="12">
        <v>0.69599999999999995</v>
      </c>
      <c r="F3604" s="12">
        <v>0.54700000000000004</v>
      </c>
      <c r="G3604" s="12">
        <v>28426.240000000002</v>
      </c>
      <c r="H3604" s="13">
        <v>7</v>
      </c>
    </row>
    <row r="3605" spans="1:8" x14ac:dyDescent="0.25">
      <c r="A3605" s="8" t="s">
        <v>3513</v>
      </c>
      <c r="B3605" s="9" t="s">
        <v>16</v>
      </c>
      <c r="C3605" s="9">
        <v>221</v>
      </c>
      <c r="D3605" s="9">
        <v>0.68</v>
      </c>
      <c r="E3605" s="9">
        <v>0.65700000000000003</v>
      </c>
      <c r="F3605" s="9">
        <v>0.59699999999999998</v>
      </c>
      <c r="G3605" s="9">
        <v>24288.41</v>
      </c>
      <c r="H3605" s="10">
        <v>4</v>
      </c>
    </row>
    <row r="3606" spans="1:8" x14ac:dyDescent="0.25">
      <c r="A3606" s="11" t="s">
        <v>3514</v>
      </c>
      <c r="B3606" s="12" t="s">
        <v>19</v>
      </c>
      <c r="C3606" s="12">
        <v>340</v>
      </c>
      <c r="D3606" s="12">
        <v>0.58499999999999996</v>
      </c>
      <c r="E3606" s="12">
        <v>0.58099999999999996</v>
      </c>
      <c r="F3606" s="12">
        <v>0.44</v>
      </c>
      <c r="G3606" s="12">
        <v>14815.21</v>
      </c>
      <c r="H3606" s="13">
        <v>2</v>
      </c>
    </row>
    <row r="3607" spans="1:8" x14ac:dyDescent="0.25">
      <c r="A3607" s="8" t="s">
        <v>3515</v>
      </c>
      <c r="B3607" s="9" t="s">
        <v>270</v>
      </c>
      <c r="C3607" s="9">
        <v>270</v>
      </c>
      <c r="D3607" s="9">
        <v>0.63900000000000001</v>
      </c>
      <c r="E3607" s="9">
        <v>0.6</v>
      </c>
      <c r="F3607" s="9">
        <v>0.54900000000000004</v>
      </c>
      <c r="G3607" s="9">
        <v>16245.56</v>
      </c>
      <c r="H3607" s="10">
        <v>1</v>
      </c>
    </row>
    <row r="3608" spans="1:8" x14ac:dyDescent="0.25">
      <c r="A3608" s="11" t="s">
        <v>3516</v>
      </c>
      <c r="B3608" s="12" t="s">
        <v>49</v>
      </c>
      <c r="C3608" s="12">
        <v>500</v>
      </c>
      <c r="D3608" s="12">
        <v>0.58799999999999997</v>
      </c>
      <c r="E3608" s="12">
        <v>0.54800000000000004</v>
      </c>
      <c r="F3608" s="12">
        <v>0.47799999999999998</v>
      </c>
      <c r="G3608" s="12">
        <v>8832.67</v>
      </c>
      <c r="H3608" s="13">
        <v>4</v>
      </c>
    </row>
    <row r="3609" spans="1:8" x14ac:dyDescent="0.25">
      <c r="A3609" s="8" t="s">
        <v>3517</v>
      </c>
      <c r="B3609" s="9" t="s">
        <v>111</v>
      </c>
      <c r="C3609" s="9">
        <v>232</v>
      </c>
      <c r="D3609" s="9">
        <v>0.65</v>
      </c>
      <c r="E3609" s="9">
        <v>0.63300000000000001</v>
      </c>
      <c r="F3609" s="9">
        <v>0.52700000000000002</v>
      </c>
      <c r="G3609" s="9">
        <v>20274.37</v>
      </c>
      <c r="H3609" s="10">
        <v>1</v>
      </c>
    </row>
    <row r="3610" spans="1:8" x14ac:dyDescent="0.25">
      <c r="A3610" s="11" t="s">
        <v>3518</v>
      </c>
      <c r="B3610" s="12" t="s">
        <v>22</v>
      </c>
      <c r="C3610" s="12">
        <v>158</v>
      </c>
      <c r="D3610" s="12">
        <v>0.747</v>
      </c>
      <c r="E3610" s="12">
        <v>0.745</v>
      </c>
      <c r="F3610" s="12">
        <v>0.69399999999999995</v>
      </c>
      <c r="G3610" s="12">
        <v>28117.54</v>
      </c>
      <c r="H3610" s="13">
        <v>5</v>
      </c>
    </row>
    <row r="3611" spans="1:8" x14ac:dyDescent="0.25">
      <c r="A3611" s="8" t="s">
        <v>3519</v>
      </c>
      <c r="B3611" s="9" t="s">
        <v>7</v>
      </c>
      <c r="C3611" s="9">
        <v>287</v>
      </c>
      <c r="D3611" s="9">
        <v>0.7</v>
      </c>
      <c r="E3611" s="9">
        <v>0.64600000000000002</v>
      </c>
      <c r="F3611" s="9">
        <v>0.67700000000000005</v>
      </c>
      <c r="G3611" s="9">
        <v>30668.16</v>
      </c>
      <c r="H3611" s="10">
        <v>2</v>
      </c>
    </row>
    <row r="3612" spans="1:8" x14ac:dyDescent="0.25">
      <c r="A3612" s="11" t="s">
        <v>3520</v>
      </c>
      <c r="B3612" s="12" t="s">
        <v>22</v>
      </c>
      <c r="C3612" s="12">
        <v>138</v>
      </c>
      <c r="D3612" s="12">
        <v>0.64500000000000002</v>
      </c>
      <c r="E3612" s="12">
        <v>0.64700000000000002</v>
      </c>
      <c r="F3612" s="12">
        <v>0.52500000000000002</v>
      </c>
      <c r="G3612" s="12">
        <v>25392.51</v>
      </c>
      <c r="H3612" s="13">
        <v>10</v>
      </c>
    </row>
    <row r="3613" spans="1:8" x14ac:dyDescent="0.25">
      <c r="A3613" s="8" t="s">
        <v>3521</v>
      </c>
      <c r="B3613" s="9" t="s">
        <v>24</v>
      </c>
      <c r="C3613" s="9">
        <v>408</v>
      </c>
      <c r="D3613" s="9">
        <v>0.56999999999999995</v>
      </c>
      <c r="E3613" s="9">
        <v>0.57099999999999995</v>
      </c>
      <c r="F3613" s="9">
        <v>0.43099999999999999</v>
      </c>
      <c r="G3613" s="9">
        <v>6448.53</v>
      </c>
      <c r="H3613" s="10">
        <v>35</v>
      </c>
    </row>
    <row r="3614" spans="1:8" x14ac:dyDescent="0.25">
      <c r="A3614" s="11" t="s">
        <v>3522</v>
      </c>
      <c r="B3614" s="12" t="s">
        <v>16</v>
      </c>
      <c r="C3614" s="12">
        <v>596</v>
      </c>
      <c r="D3614" s="12">
        <v>0.56000000000000005</v>
      </c>
      <c r="E3614" s="12">
        <v>0.54900000000000004</v>
      </c>
      <c r="F3614" s="12">
        <v>0.40500000000000003</v>
      </c>
      <c r="G3614" s="12">
        <v>6334.4</v>
      </c>
      <c r="H3614" s="13">
        <v>16</v>
      </c>
    </row>
    <row r="3615" spans="1:8" x14ac:dyDescent="0.25">
      <c r="A3615" s="8" t="s">
        <v>212</v>
      </c>
      <c r="B3615" s="9" t="s">
        <v>59</v>
      </c>
      <c r="C3615" s="9">
        <v>255</v>
      </c>
      <c r="D3615" s="9">
        <v>0.77400000000000002</v>
      </c>
      <c r="E3615" s="9">
        <v>0.77400000000000002</v>
      </c>
      <c r="F3615" s="9">
        <v>0.67700000000000005</v>
      </c>
      <c r="G3615" s="9">
        <v>20318.63</v>
      </c>
      <c r="H3615" s="10">
        <v>5</v>
      </c>
    </row>
    <row r="3616" spans="1:8" x14ac:dyDescent="0.25">
      <c r="A3616" s="11" t="s">
        <v>3523</v>
      </c>
      <c r="B3616" s="12" t="s">
        <v>31</v>
      </c>
      <c r="C3616" s="12">
        <v>418</v>
      </c>
      <c r="D3616" s="12">
        <v>0.59399999999999997</v>
      </c>
      <c r="E3616" s="12">
        <v>0.52400000000000002</v>
      </c>
      <c r="F3616" s="12">
        <v>0.51900000000000002</v>
      </c>
      <c r="G3616" s="12">
        <v>5934.6</v>
      </c>
      <c r="H3616" s="13">
        <v>3</v>
      </c>
    </row>
    <row r="3617" spans="1:8" x14ac:dyDescent="0.25">
      <c r="A3617" s="8" t="s">
        <v>3524</v>
      </c>
      <c r="B3617" s="9" t="s">
        <v>7</v>
      </c>
      <c r="C3617" s="9">
        <v>232</v>
      </c>
      <c r="D3617" s="9">
        <v>0.7</v>
      </c>
      <c r="E3617" s="9">
        <v>0.69</v>
      </c>
      <c r="F3617" s="9">
        <v>0.60399999999999998</v>
      </c>
      <c r="G3617" s="9">
        <v>22094.3</v>
      </c>
      <c r="H3617" s="10">
        <v>2</v>
      </c>
    </row>
    <row r="3618" spans="1:8" x14ac:dyDescent="0.25">
      <c r="A3618" s="11" t="s">
        <v>3525</v>
      </c>
      <c r="B3618" s="12" t="s">
        <v>59</v>
      </c>
      <c r="C3618" s="12">
        <v>66</v>
      </c>
      <c r="D3618" s="12">
        <v>0.77700000000000002</v>
      </c>
      <c r="E3618" s="12">
        <v>0.76200000000000001</v>
      </c>
      <c r="F3618" s="12">
        <v>0.71199999999999997</v>
      </c>
      <c r="G3618" s="12">
        <v>43582.239999999998</v>
      </c>
      <c r="H3618" s="13">
        <v>1</v>
      </c>
    </row>
    <row r="3619" spans="1:8" x14ac:dyDescent="0.25">
      <c r="A3619" s="8" t="s">
        <v>3526</v>
      </c>
      <c r="B3619" s="9" t="s">
        <v>111</v>
      </c>
      <c r="C3619" s="9">
        <v>376</v>
      </c>
      <c r="D3619" s="9">
        <v>0.57999999999999996</v>
      </c>
      <c r="E3619" s="9">
        <v>0.54100000000000004</v>
      </c>
      <c r="F3619" s="9">
        <v>0.46200000000000002</v>
      </c>
      <c r="G3619" s="9">
        <v>11574.2</v>
      </c>
      <c r="H3619" s="10">
        <v>1</v>
      </c>
    </row>
    <row r="3620" spans="1:8" x14ac:dyDescent="0.25">
      <c r="A3620" s="11" t="s">
        <v>3527</v>
      </c>
      <c r="B3620" s="12" t="s">
        <v>114</v>
      </c>
      <c r="C3620" s="12">
        <v>246</v>
      </c>
      <c r="D3620" s="12">
        <v>0.59</v>
      </c>
      <c r="E3620" s="12">
        <v>0.59599999999999997</v>
      </c>
      <c r="F3620" s="12">
        <v>0.42899999999999999</v>
      </c>
      <c r="G3620" s="12">
        <v>13019.29</v>
      </c>
      <c r="H3620" s="13">
        <v>12</v>
      </c>
    </row>
    <row r="3621" spans="1:8" x14ac:dyDescent="0.25">
      <c r="A3621" s="8" t="s">
        <v>3528</v>
      </c>
      <c r="B3621" s="9" t="s">
        <v>59</v>
      </c>
      <c r="C3621" s="9">
        <v>105</v>
      </c>
      <c r="D3621" s="9">
        <v>0.73</v>
      </c>
      <c r="E3621" s="9">
        <v>0.73199999999999998</v>
      </c>
      <c r="F3621" s="9">
        <v>0.63900000000000001</v>
      </c>
      <c r="G3621" s="9">
        <v>29030.32</v>
      </c>
      <c r="H3621" s="10">
        <v>3</v>
      </c>
    </row>
    <row r="3622" spans="1:8" x14ac:dyDescent="0.25">
      <c r="A3622" s="11" t="s">
        <v>3529</v>
      </c>
      <c r="B3622" s="12" t="s">
        <v>31</v>
      </c>
      <c r="C3622" s="12">
        <v>972</v>
      </c>
      <c r="D3622" s="12">
        <v>0.56399999999999995</v>
      </c>
      <c r="E3622" s="12">
        <v>0.51500000000000001</v>
      </c>
      <c r="F3622" s="12">
        <v>0.45900000000000002</v>
      </c>
      <c r="G3622" s="12">
        <v>6959.46</v>
      </c>
      <c r="H3622" s="13">
        <v>25</v>
      </c>
    </row>
    <row r="3623" spans="1:8" x14ac:dyDescent="0.25">
      <c r="A3623" s="8" t="s">
        <v>3530</v>
      </c>
      <c r="B3623" s="9" t="s">
        <v>39</v>
      </c>
      <c r="C3623" s="9">
        <v>775</v>
      </c>
      <c r="D3623" s="9">
        <v>0.52700000000000002</v>
      </c>
      <c r="E3623" s="9">
        <v>0.499</v>
      </c>
      <c r="F3623" s="9">
        <v>0.377</v>
      </c>
      <c r="G3623" s="9">
        <v>9405.9500000000007</v>
      </c>
      <c r="H3623" s="10">
        <v>2</v>
      </c>
    </row>
    <row r="3624" spans="1:8" x14ac:dyDescent="0.25">
      <c r="A3624" s="11" t="s">
        <v>3531</v>
      </c>
      <c r="B3624" s="12" t="s">
        <v>22</v>
      </c>
      <c r="C3624" s="12">
        <v>273</v>
      </c>
      <c r="D3624" s="12">
        <v>0.64800000000000002</v>
      </c>
      <c r="E3624" s="12">
        <v>0.63600000000000001</v>
      </c>
      <c r="F3624" s="12">
        <v>0.52100000000000002</v>
      </c>
      <c r="G3624" s="12">
        <v>18755.37</v>
      </c>
      <c r="H3624" s="13">
        <v>2</v>
      </c>
    </row>
    <row r="3625" spans="1:8" x14ac:dyDescent="0.25">
      <c r="A3625" s="8" t="s">
        <v>3532</v>
      </c>
      <c r="B3625" s="9" t="s">
        <v>22</v>
      </c>
      <c r="C3625" s="9">
        <v>117</v>
      </c>
      <c r="D3625" s="9">
        <v>0.71499999999999997</v>
      </c>
      <c r="E3625" s="9">
        <v>0.67100000000000004</v>
      </c>
      <c r="F3625" s="9">
        <v>0.66500000000000004</v>
      </c>
      <c r="G3625" s="9">
        <v>43913.7</v>
      </c>
      <c r="H3625" s="10">
        <v>1</v>
      </c>
    </row>
    <row r="3626" spans="1:8" x14ac:dyDescent="0.25">
      <c r="A3626" s="11" t="s">
        <v>3533</v>
      </c>
      <c r="B3626" s="12" t="s">
        <v>19</v>
      </c>
      <c r="C3626" s="12">
        <v>842</v>
      </c>
      <c r="D3626" s="12">
        <v>0.57999999999999996</v>
      </c>
      <c r="E3626" s="12">
        <v>0.60199999999999998</v>
      </c>
      <c r="F3626" s="12">
        <v>0.45</v>
      </c>
      <c r="G3626" s="12">
        <v>7282.85</v>
      </c>
      <c r="H3626" s="13">
        <v>4</v>
      </c>
    </row>
    <row r="3627" spans="1:8" x14ac:dyDescent="0.25">
      <c r="A3627" s="8" t="s">
        <v>3534</v>
      </c>
      <c r="B3627" s="9" t="s">
        <v>210</v>
      </c>
      <c r="C3627" s="9">
        <v>744</v>
      </c>
      <c r="D3627" s="9">
        <v>0.64300000000000002</v>
      </c>
      <c r="E3627" s="9">
        <v>0.63600000000000001</v>
      </c>
      <c r="F3627" s="9">
        <v>0.55000000000000004</v>
      </c>
      <c r="G3627" s="9">
        <v>14204.35</v>
      </c>
      <c r="H3627" s="10">
        <v>9</v>
      </c>
    </row>
    <row r="3628" spans="1:8" x14ac:dyDescent="0.25">
      <c r="A3628" s="11" t="s">
        <v>3535</v>
      </c>
      <c r="B3628" s="12" t="s">
        <v>118</v>
      </c>
      <c r="C3628" s="12">
        <v>556</v>
      </c>
      <c r="D3628" s="12">
        <v>0.52400000000000002</v>
      </c>
      <c r="E3628" s="12">
        <v>0.55600000000000005</v>
      </c>
      <c r="F3628" s="12">
        <v>0.36599999999999999</v>
      </c>
      <c r="G3628" s="12">
        <v>7797.99</v>
      </c>
      <c r="H3628" s="13">
        <v>28</v>
      </c>
    </row>
    <row r="3629" spans="1:8" x14ac:dyDescent="0.25">
      <c r="A3629" s="8" t="s">
        <v>3536</v>
      </c>
      <c r="B3629" s="9" t="s">
        <v>29</v>
      </c>
      <c r="C3629" s="9">
        <v>217</v>
      </c>
      <c r="D3629" s="9">
        <v>0.66700000000000004</v>
      </c>
      <c r="E3629" s="9">
        <v>0.61599999999999999</v>
      </c>
      <c r="F3629" s="9">
        <v>0.58899999999999997</v>
      </c>
      <c r="G3629" s="9">
        <v>31345.42</v>
      </c>
      <c r="H3629" s="10">
        <v>1</v>
      </c>
    </row>
    <row r="3630" spans="1:8" x14ac:dyDescent="0.25">
      <c r="A3630" s="11" t="s">
        <v>3537</v>
      </c>
      <c r="B3630" s="12" t="s">
        <v>39</v>
      </c>
      <c r="C3630" s="12">
        <v>511</v>
      </c>
      <c r="D3630" s="12">
        <v>0.56899999999999995</v>
      </c>
      <c r="E3630" s="12">
        <v>0.54400000000000004</v>
      </c>
      <c r="F3630" s="12">
        <v>0.436</v>
      </c>
      <c r="G3630" s="12">
        <v>11526.96</v>
      </c>
      <c r="H3630" s="13">
        <v>2</v>
      </c>
    </row>
    <row r="3631" spans="1:8" x14ac:dyDescent="0.25">
      <c r="A3631" s="8" t="s">
        <v>3538</v>
      </c>
      <c r="B3631" s="9" t="s">
        <v>31</v>
      </c>
      <c r="C3631" s="9">
        <v>492</v>
      </c>
      <c r="D3631" s="9">
        <v>0.61599999999999999</v>
      </c>
      <c r="E3631" s="9">
        <v>0.55100000000000005</v>
      </c>
      <c r="F3631" s="9">
        <v>0.55100000000000005</v>
      </c>
      <c r="G3631" s="9">
        <v>6965.5</v>
      </c>
      <c r="H3631" s="10">
        <v>3</v>
      </c>
    </row>
    <row r="3632" spans="1:8" x14ac:dyDescent="0.25">
      <c r="A3632" s="11" t="s">
        <v>3539</v>
      </c>
      <c r="B3632" s="12" t="s">
        <v>16</v>
      </c>
      <c r="C3632" s="12">
        <v>108</v>
      </c>
      <c r="D3632" s="12">
        <v>0.71099999999999997</v>
      </c>
      <c r="E3632" s="12">
        <v>0.72199999999999998</v>
      </c>
      <c r="F3632" s="12">
        <v>0.58399999999999996</v>
      </c>
      <c r="G3632" s="12">
        <v>38761.660000000003</v>
      </c>
      <c r="H3632" s="13">
        <v>1</v>
      </c>
    </row>
    <row r="3633" spans="1:8" x14ac:dyDescent="0.25">
      <c r="A3633" s="8" t="s">
        <v>3540</v>
      </c>
      <c r="B3633" s="9" t="s">
        <v>19</v>
      </c>
      <c r="C3633" s="9">
        <v>619</v>
      </c>
      <c r="D3633" s="9">
        <v>0.52800000000000002</v>
      </c>
      <c r="E3633" s="9">
        <v>0.51800000000000002</v>
      </c>
      <c r="F3633" s="9">
        <v>0.36899999999999999</v>
      </c>
      <c r="G3633" s="9">
        <v>7586.03</v>
      </c>
      <c r="H3633" s="10">
        <v>7</v>
      </c>
    </row>
    <row r="3634" spans="1:8" x14ac:dyDescent="0.25">
      <c r="A3634" s="11" t="s">
        <v>3541</v>
      </c>
      <c r="B3634" s="12" t="s">
        <v>39</v>
      </c>
      <c r="C3634" s="12">
        <v>816</v>
      </c>
      <c r="D3634" s="12">
        <v>0.498</v>
      </c>
      <c r="E3634" s="12">
        <v>0.46600000000000003</v>
      </c>
      <c r="F3634" s="12">
        <v>0.34799999999999998</v>
      </c>
      <c r="G3634" s="12">
        <v>7805.4</v>
      </c>
      <c r="H3634" s="13">
        <v>0</v>
      </c>
    </row>
    <row r="3635" spans="1:8" x14ac:dyDescent="0.25">
      <c r="A3635" s="8" t="s">
        <v>3542</v>
      </c>
      <c r="B3635" s="9" t="s">
        <v>87</v>
      </c>
      <c r="C3635" s="9">
        <v>675</v>
      </c>
      <c r="D3635" s="9">
        <v>0.58899999999999997</v>
      </c>
      <c r="E3635" s="9">
        <v>0.55100000000000005</v>
      </c>
      <c r="F3635" s="9">
        <v>0.49099999999999999</v>
      </c>
      <c r="G3635" s="9">
        <v>7532.27</v>
      </c>
      <c r="H3635" s="10">
        <v>35</v>
      </c>
    </row>
    <row r="3636" spans="1:8" x14ac:dyDescent="0.25">
      <c r="A3636" s="11" t="s">
        <v>3543</v>
      </c>
      <c r="B3636" s="12" t="s">
        <v>87</v>
      </c>
      <c r="C3636" s="12">
        <v>523</v>
      </c>
      <c r="D3636" s="12">
        <v>0.51800000000000002</v>
      </c>
      <c r="E3636" s="12">
        <v>0.50800000000000001</v>
      </c>
      <c r="F3636" s="12">
        <v>0.38200000000000001</v>
      </c>
      <c r="G3636" s="12">
        <v>6762.24</v>
      </c>
      <c r="H3636" s="13">
        <v>2</v>
      </c>
    </row>
    <row r="3637" spans="1:8" x14ac:dyDescent="0.25">
      <c r="A3637" s="8" t="s">
        <v>3544</v>
      </c>
      <c r="B3637" s="9" t="s">
        <v>16</v>
      </c>
      <c r="C3637" s="9">
        <v>401</v>
      </c>
      <c r="D3637" s="9">
        <v>0.61599999999999999</v>
      </c>
      <c r="E3637" s="9">
        <v>0.58399999999999996</v>
      </c>
      <c r="F3637" s="9">
        <v>0.501</v>
      </c>
      <c r="G3637" s="9">
        <v>13186.12</v>
      </c>
      <c r="H3637" s="10">
        <v>10</v>
      </c>
    </row>
    <row r="3638" spans="1:8" x14ac:dyDescent="0.25">
      <c r="A3638" s="11" t="s">
        <v>3545</v>
      </c>
      <c r="B3638" s="12" t="s">
        <v>16</v>
      </c>
      <c r="C3638" s="12">
        <v>273</v>
      </c>
      <c r="D3638" s="12">
        <v>0.71499999999999997</v>
      </c>
      <c r="E3638" s="12">
        <v>0.67300000000000004</v>
      </c>
      <c r="F3638" s="12">
        <v>0.64400000000000002</v>
      </c>
      <c r="G3638" s="12">
        <v>18865.71</v>
      </c>
      <c r="H3638" s="13">
        <v>4</v>
      </c>
    </row>
    <row r="3639" spans="1:8" x14ac:dyDescent="0.25">
      <c r="A3639" s="8" t="s">
        <v>3546</v>
      </c>
      <c r="B3639" s="9" t="s">
        <v>59</v>
      </c>
      <c r="C3639" s="9">
        <v>429</v>
      </c>
      <c r="D3639" s="9">
        <v>0.746</v>
      </c>
      <c r="E3639" s="9">
        <v>0.753</v>
      </c>
      <c r="F3639" s="9">
        <v>0.64200000000000002</v>
      </c>
      <c r="G3639" s="9">
        <v>11921.26</v>
      </c>
      <c r="H3639" s="10">
        <v>2</v>
      </c>
    </row>
    <row r="3640" spans="1:8" x14ac:dyDescent="0.25">
      <c r="A3640" s="11" t="s">
        <v>3547</v>
      </c>
      <c r="B3640" s="12" t="s">
        <v>29</v>
      </c>
      <c r="C3640" s="12">
        <v>138</v>
      </c>
      <c r="D3640" s="12">
        <v>0.66</v>
      </c>
      <c r="E3640" s="12">
        <v>0.67400000000000004</v>
      </c>
      <c r="F3640" s="12">
        <v>0.52800000000000002</v>
      </c>
      <c r="G3640" s="12">
        <v>25801.78</v>
      </c>
      <c r="H3640" s="13">
        <v>1</v>
      </c>
    </row>
    <row r="3641" spans="1:8" x14ac:dyDescent="0.25">
      <c r="A3641" s="8" t="s">
        <v>3548</v>
      </c>
      <c r="B3641" s="9" t="s">
        <v>16</v>
      </c>
      <c r="C3641" s="9">
        <v>237</v>
      </c>
      <c r="D3641" s="9">
        <v>0.68799999999999994</v>
      </c>
      <c r="E3641" s="9">
        <v>0.71099999999999997</v>
      </c>
      <c r="F3641" s="9">
        <v>0.52800000000000002</v>
      </c>
      <c r="G3641" s="9">
        <v>23063.95</v>
      </c>
      <c r="H3641" s="10">
        <v>1</v>
      </c>
    </row>
    <row r="3642" spans="1:8" x14ac:dyDescent="0.25">
      <c r="A3642" s="11" t="s">
        <v>3549</v>
      </c>
      <c r="B3642" s="12" t="s">
        <v>31</v>
      </c>
      <c r="C3642" s="12">
        <v>501</v>
      </c>
      <c r="D3642" s="12">
        <v>0.61199999999999999</v>
      </c>
      <c r="E3642" s="12">
        <v>0.55200000000000005</v>
      </c>
      <c r="F3642" s="12">
        <v>0.53500000000000003</v>
      </c>
      <c r="G3642" s="12">
        <v>7896.49</v>
      </c>
      <c r="H3642" s="13">
        <v>1</v>
      </c>
    </row>
    <row r="3643" spans="1:8" x14ac:dyDescent="0.25">
      <c r="A3643" s="8" t="s">
        <v>3550</v>
      </c>
      <c r="B3643" s="9" t="s">
        <v>19</v>
      </c>
      <c r="C3643" s="9">
        <v>521</v>
      </c>
      <c r="D3643" s="9">
        <v>0.59099999999999997</v>
      </c>
      <c r="E3643" s="9">
        <v>0.51200000000000001</v>
      </c>
      <c r="F3643" s="9">
        <v>0.52500000000000002</v>
      </c>
      <c r="G3643" s="9">
        <v>9303.91</v>
      </c>
      <c r="H3643" s="10">
        <v>2</v>
      </c>
    </row>
    <row r="3644" spans="1:8" x14ac:dyDescent="0.25">
      <c r="A3644" s="11" t="s">
        <v>3551</v>
      </c>
      <c r="B3644" s="12" t="s">
        <v>7</v>
      </c>
      <c r="C3644" s="12">
        <v>81</v>
      </c>
      <c r="D3644" s="12">
        <v>0.73</v>
      </c>
      <c r="E3644" s="12">
        <v>0.68</v>
      </c>
      <c r="F3644" s="12">
        <v>0.67300000000000004</v>
      </c>
      <c r="G3644" s="12">
        <v>54076.6</v>
      </c>
      <c r="H3644" s="13">
        <v>2</v>
      </c>
    </row>
    <row r="3645" spans="1:8" x14ac:dyDescent="0.25">
      <c r="A3645" s="8" t="s">
        <v>3552</v>
      </c>
      <c r="B3645" s="9" t="s">
        <v>31</v>
      </c>
      <c r="C3645" s="9">
        <v>584</v>
      </c>
      <c r="D3645" s="9">
        <v>0.624</v>
      </c>
      <c r="E3645" s="9">
        <v>0.56200000000000006</v>
      </c>
      <c r="F3645" s="9">
        <v>0.58799999999999997</v>
      </c>
      <c r="G3645" s="9">
        <v>8747.31</v>
      </c>
      <c r="H3645" s="10">
        <v>16</v>
      </c>
    </row>
    <row r="3646" spans="1:8" x14ac:dyDescent="0.25">
      <c r="A3646" s="11" t="s">
        <v>3553</v>
      </c>
      <c r="B3646" s="12" t="s">
        <v>94</v>
      </c>
      <c r="C3646" s="12">
        <v>759</v>
      </c>
      <c r="D3646" s="12">
        <v>0.56799999999999995</v>
      </c>
      <c r="E3646" s="12">
        <v>0.54600000000000004</v>
      </c>
      <c r="F3646" s="12">
        <v>0.44400000000000001</v>
      </c>
      <c r="G3646" s="12">
        <v>7878.62</v>
      </c>
      <c r="H3646" s="13">
        <v>3</v>
      </c>
    </row>
    <row r="3647" spans="1:8" x14ac:dyDescent="0.25">
      <c r="A3647" s="8" t="s">
        <v>3554</v>
      </c>
      <c r="B3647" s="9" t="s">
        <v>19</v>
      </c>
      <c r="C3647" s="9">
        <v>606</v>
      </c>
      <c r="D3647" s="9">
        <v>0.60399999999999998</v>
      </c>
      <c r="E3647" s="9">
        <v>0.54600000000000004</v>
      </c>
      <c r="F3647" s="9">
        <v>0.52900000000000003</v>
      </c>
      <c r="G3647" s="9">
        <v>10546.2</v>
      </c>
      <c r="H3647" s="10">
        <v>1</v>
      </c>
    </row>
    <row r="3648" spans="1:8" x14ac:dyDescent="0.25">
      <c r="A3648" s="11" t="s">
        <v>3555</v>
      </c>
      <c r="B3648" s="12" t="s">
        <v>33</v>
      </c>
      <c r="C3648" s="12">
        <v>191</v>
      </c>
      <c r="D3648" s="12">
        <v>0.59699999999999998</v>
      </c>
      <c r="E3648" s="12">
        <v>0.58299999999999996</v>
      </c>
      <c r="F3648" s="12">
        <v>0.45700000000000002</v>
      </c>
      <c r="G3648" s="12">
        <v>9487.18</v>
      </c>
      <c r="H3648" s="13">
        <v>11</v>
      </c>
    </row>
    <row r="3649" spans="1:8" x14ac:dyDescent="0.25">
      <c r="A3649" s="8" t="s">
        <v>3556</v>
      </c>
      <c r="B3649" s="9" t="s">
        <v>87</v>
      </c>
      <c r="C3649" s="9">
        <v>549</v>
      </c>
      <c r="D3649" s="9">
        <v>0.51600000000000001</v>
      </c>
      <c r="E3649" s="9">
        <v>0.47499999999999998</v>
      </c>
      <c r="F3649" s="9">
        <v>0.41499999999999998</v>
      </c>
      <c r="G3649" s="9">
        <v>5628.47</v>
      </c>
      <c r="H3649" s="10">
        <v>1</v>
      </c>
    </row>
    <row r="3650" spans="1:8" x14ac:dyDescent="0.25">
      <c r="A3650" s="11" t="s">
        <v>3557</v>
      </c>
      <c r="B3650" s="12" t="s">
        <v>22</v>
      </c>
      <c r="C3650" s="12">
        <v>124</v>
      </c>
      <c r="D3650" s="12">
        <v>0.7</v>
      </c>
      <c r="E3650" s="12">
        <v>0.67300000000000004</v>
      </c>
      <c r="F3650" s="12">
        <v>0.625</v>
      </c>
      <c r="G3650" s="12">
        <v>49434.14</v>
      </c>
      <c r="H3650" s="13">
        <v>1</v>
      </c>
    </row>
    <row r="3651" spans="1:8" x14ac:dyDescent="0.25">
      <c r="A3651" s="8" t="s">
        <v>3558</v>
      </c>
      <c r="B3651" s="9" t="s">
        <v>270</v>
      </c>
      <c r="C3651" s="9">
        <v>103</v>
      </c>
      <c r="D3651" s="9">
        <v>0.48399999999999999</v>
      </c>
      <c r="E3651" s="9">
        <v>0.437</v>
      </c>
      <c r="F3651" s="9">
        <v>0.31900000000000001</v>
      </c>
      <c r="G3651" s="9">
        <v>12332.42</v>
      </c>
      <c r="H3651" s="10">
        <v>1</v>
      </c>
    </row>
    <row r="3652" spans="1:8" x14ac:dyDescent="0.25">
      <c r="A3652" s="11" t="s">
        <v>3559</v>
      </c>
      <c r="B3652" s="12" t="s">
        <v>31</v>
      </c>
      <c r="C3652" s="12">
        <v>700</v>
      </c>
      <c r="D3652" s="12">
        <v>0.60399999999999998</v>
      </c>
      <c r="E3652" s="12">
        <v>0.56999999999999995</v>
      </c>
      <c r="F3652" s="12">
        <v>0.52200000000000002</v>
      </c>
      <c r="G3652" s="12">
        <v>7250.53</v>
      </c>
      <c r="H3652" s="13">
        <v>2</v>
      </c>
    </row>
    <row r="3653" spans="1:8" x14ac:dyDescent="0.25">
      <c r="A3653" s="8" t="s">
        <v>3560</v>
      </c>
      <c r="B3653" s="9" t="s">
        <v>94</v>
      </c>
      <c r="C3653" s="9">
        <v>767</v>
      </c>
      <c r="D3653" s="9">
        <v>0.66</v>
      </c>
      <c r="E3653" s="9">
        <v>0.61899999999999999</v>
      </c>
      <c r="F3653" s="9">
        <v>0.58499999999999996</v>
      </c>
      <c r="G3653" s="9">
        <v>10056.879999999999</v>
      </c>
      <c r="H3653" s="10">
        <v>14</v>
      </c>
    </row>
    <row r="3654" spans="1:8" x14ac:dyDescent="0.25">
      <c r="A3654" s="11" t="s">
        <v>3561</v>
      </c>
      <c r="B3654" s="12" t="s">
        <v>19</v>
      </c>
      <c r="C3654" s="12">
        <v>528</v>
      </c>
      <c r="D3654" s="12">
        <v>0.57499999999999996</v>
      </c>
      <c r="E3654" s="12">
        <v>0.56000000000000005</v>
      </c>
      <c r="F3654" s="12">
        <v>0.48699999999999999</v>
      </c>
      <c r="G3654" s="12">
        <v>9473.61</v>
      </c>
      <c r="H3654" s="13">
        <v>3</v>
      </c>
    </row>
    <row r="3655" spans="1:8" x14ac:dyDescent="0.25">
      <c r="A3655" s="8" t="s">
        <v>3562</v>
      </c>
      <c r="B3655" s="9" t="s">
        <v>59</v>
      </c>
      <c r="C3655" s="9">
        <v>95</v>
      </c>
      <c r="D3655" s="9">
        <v>0.74099999999999999</v>
      </c>
      <c r="E3655" s="9">
        <v>0.77400000000000002</v>
      </c>
      <c r="F3655" s="9">
        <v>0.59499999999999997</v>
      </c>
      <c r="G3655" s="9">
        <v>25766.21</v>
      </c>
      <c r="H3655" s="10">
        <v>7</v>
      </c>
    </row>
    <row r="3656" spans="1:8" x14ac:dyDescent="0.25">
      <c r="A3656" s="11" t="s">
        <v>3563</v>
      </c>
      <c r="B3656" s="12" t="s">
        <v>22</v>
      </c>
      <c r="C3656" s="12">
        <v>277</v>
      </c>
      <c r="D3656" s="12">
        <v>0.68500000000000005</v>
      </c>
      <c r="E3656" s="12">
        <v>0.66400000000000003</v>
      </c>
      <c r="F3656" s="12">
        <v>0.61499999999999999</v>
      </c>
      <c r="G3656" s="12">
        <v>21670.880000000001</v>
      </c>
      <c r="H3656" s="13">
        <v>1</v>
      </c>
    </row>
    <row r="3657" spans="1:8" x14ac:dyDescent="0.25">
      <c r="A3657" s="8" t="s">
        <v>3564</v>
      </c>
      <c r="B3657" s="9" t="s">
        <v>14</v>
      </c>
      <c r="C3657" s="9">
        <v>38</v>
      </c>
      <c r="D3657" s="9">
        <v>0.74</v>
      </c>
      <c r="E3657" s="9">
        <v>0.73199999999999998</v>
      </c>
      <c r="F3657" s="9">
        <v>0.66900000000000004</v>
      </c>
      <c r="G3657" s="9">
        <v>66107.460000000006</v>
      </c>
      <c r="H3657" s="10">
        <v>5</v>
      </c>
    </row>
    <row r="3658" spans="1:8" x14ac:dyDescent="0.25">
      <c r="A3658" s="11" t="s">
        <v>3565</v>
      </c>
      <c r="B3658" s="12" t="s">
        <v>94</v>
      </c>
      <c r="C3658" s="12">
        <v>488</v>
      </c>
      <c r="D3658" s="12">
        <v>0.53</v>
      </c>
      <c r="E3658" s="12">
        <v>0.51300000000000001</v>
      </c>
      <c r="F3658" s="12">
        <v>0.42099999999999999</v>
      </c>
      <c r="G3658" s="12">
        <v>8926.44</v>
      </c>
      <c r="H3658" s="13">
        <v>1</v>
      </c>
    </row>
    <row r="3659" spans="1:8" x14ac:dyDescent="0.25">
      <c r="A3659" s="8" t="s">
        <v>3566</v>
      </c>
      <c r="B3659" s="9" t="s">
        <v>16</v>
      </c>
      <c r="C3659" s="9">
        <v>313</v>
      </c>
      <c r="D3659" s="9">
        <v>0.65300000000000002</v>
      </c>
      <c r="E3659" s="9">
        <v>0.64700000000000002</v>
      </c>
      <c r="F3659" s="9">
        <v>0.52300000000000002</v>
      </c>
      <c r="G3659" s="9">
        <v>12744.54</v>
      </c>
      <c r="H3659" s="10">
        <v>7</v>
      </c>
    </row>
    <row r="3660" spans="1:8" x14ac:dyDescent="0.25">
      <c r="A3660" s="11" t="s">
        <v>2925</v>
      </c>
      <c r="B3660" s="12" t="s">
        <v>270</v>
      </c>
      <c r="C3660" s="12">
        <v>323</v>
      </c>
      <c r="D3660" s="12">
        <v>0.57999999999999996</v>
      </c>
      <c r="E3660" s="12">
        <v>0.56000000000000005</v>
      </c>
      <c r="F3660" s="12">
        <v>0.434</v>
      </c>
      <c r="G3660" s="12">
        <v>12950.41</v>
      </c>
      <c r="H3660" s="13">
        <v>0</v>
      </c>
    </row>
    <row r="3661" spans="1:8" x14ac:dyDescent="0.25">
      <c r="A3661" s="8" t="s">
        <v>3567</v>
      </c>
      <c r="B3661" s="9" t="s">
        <v>82</v>
      </c>
      <c r="C3661" s="9">
        <v>636</v>
      </c>
      <c r="D3661" s="9">
        <v>0.55000000000000004</v>
      </c>
      <c r="E3661" s="9">
        <v>0.53700000000000003</v>
      </c>
      <c r="F3661" s="9">
        <v>0.41099999999999998</v>
      </c>
      <c r="G3661" s="9">
        <v>7150.1</v>
      </c>
      <c r="H3661" s="10">
        <v>5</v>
      </c>
    </row>
    <row r="3662" spans="1:8" x14ac:dyDescent="0.25">
      <c r="A3662" s="11" t="s">
        <v>3568</v>
      </c>
      <c r="B3662" s="12" t="s">
        <v>29</v>
      </c>
      <c r="C3662" s="12">
        <v>220</v>
      </c>
      <c r="D3662" s="12">
        <v>0.66500000000000004</v>
      </c>
      <c r="E3662" s="12">
        <v>0.67100000000000004</v>
      </c>
      <c r="F3662" s="12">
        <v>0.54700000000000004</v>
      </c>
      <c r="G3662" s="12">
        <v>16226.13</v>
      </c>
      <c r="H3662" s="13">
        <v>2</v>
      </c>
    </row>
    <row r="3663" spans="1:8" x14ac:dyDescent="0.25">
      <c r="A3663" s="8" t="s">
        <v>3569</v>
      </c>
      <c r="B3663" s="9" t="s">
        <v>87</v>
      </c>
      <c r="C3663" s="9">
        <v>1074</v>
      </c>
      <c r="D3663" s="9">
        <v>0.53500000000000003</v>
      </c>
      <c r="E3663" s="9">
        <v>0.443</v>
      </c>
      <c r="F3663" s="9">
        <v>0.45500000000000002</v>
      </c>
      <c r="G3663" s="9">
        <v>4835.96</v>
      </c>
      <c r="H3663" s="10">
        <v>0</v>
      </c>
    </row>
    <row r="3664" spans="1:8" x14ac:dyDescent="0.25">
      <c r="A3664" s="11" t="s">
        <v>3570</v>
      </c>
      <c r="B3664" s="12" t="s">
        <v>14</v>
      </c>
      <c r="C3664" s="12">
        <v>99</v>
      </c>
      <c r="D3664" s="12">
        <v>0.76</v>
      </c>
      <c r="E3664" s="12">
        <v>0.78300000000000003</v>
      </c>
      <c r="F3664" s="12">
        <v>0.65500000000000003</v>
      </c>
      <c r="G3664" s="12">
        <v>35748.589999999997</v>
      </c>
      <c r="H3664" s="13">
        <v>8</v>
      </c>
    </row>
    <row r="3665" spans="1:8" x14ac:dyDescent="0.25">
      <c r="A3665" s="8" t="s">
        <v>3571</v>
      </c>
      <c r="B3665" s="9" t="s">
        <v>7</v>
      </c>
      <c r="C3665" s="9">
        <v>444</v>
      </c>
      <c r="D3665" s="9">
        <v>0.69599999999999995</v>
      </c>
      <c r="E3665" s="9">
        <v>0.65400000000000003</v>
      </c>
      <c r="F3665" s="9">
        <v>0.63400000000000001</v>
      </c>
      <c r="G3665" s="9">
        <v>12339.71</v>
      </c>
      <c r="H3665" s="10">
        <v>6</v>
      </c>
    </row>
    <row r="3666" spans="1:8" x14ac:dyDescent="0.25">
      <c r="A3666" s="11" t="s">
        <v>3572</v>
      </c>
      <c r="B3666" s="12" t="s">
        <v>14</v>
      </c>
      <c r="C3666" s="12">
        <v>12</v>
      </c>
      <c r="D3666" s="12">
        <v>0.63700000000000001</v>
      </c>
      <c r="E3666" s="12">
        <v>0.65400000000000003</v>
      </c>
      <c r="F3666" s="12">
        <v>0.50700000000000001</v>
      </c>
      <c r="G3666" s="12">
        <v>76861.48</v>
      </c>
      <c r="H3666" s="13">
        <v>0</v>
      </c>
    </row>
    <row r="3667" spans="1:8" x14ac:dyDescent="0.25">
      <c r="A3667" s="8" t="s">
        <v>3573</v>
      </c>
      <c r="B3667" s="9" t="s">
        <v>24</v>
      </c>
      <c r="C3667" s="9">
        <v>867</v>
      </c>
      <c r="D3667" s="9">
        <v>0.58099999999999996</v>
      </c>
      <c r="E3667" s="9">
        <v>0.56699999999999995</v>
      </c>
      <c r="F3667" s="9">
        <v>0.46400000000000002</v>
      </c>
      <c r="G3667" s="9">
        <v>9141.08</v>
      </c>
      <c r="H3667" s="10">
        <v>15</v>
      </c>
    </row>
    <row r="3668" spans="1:8" x14ac:dyDescent="0.25">
      <c r="A3668" s="11" t="s">
        <v>3574</v>
      </c>
      <c r="B3668" s="12" t="s">
        <v>111</v>
      </c>
      <c r="C3668" s="12">
        <v>153</v>
      </c>
      <c r="D3668" s="12">
        <v>0.65900000000000003</v>
      </c>
      <c r="E3668" s="12">
        <v>0.61599999999999999</v>
      </c>
      <c r="F3668" s="12">
        <v>0.57499999999999996</v>
      </c>
      <c r="G3668" s="12">
        <v>52494.83</v>
      </c>
      <c r="H3668" s="13">
        <v>0</v>
      </c>
    </row>
    <row r="3669" spans="1:8" x14ac:dyDescent="0.25">
      <c r="A3669" s="8" t="s">
        <v>3575</v>
      </c>
      <c r="B3669" s="9" t="s">
        <v>31</v>
      </c>
      <c r="C3669" s="9">
        <v>863</v>
      </c>
      <c r="D3669" s="9">
        <v>0.61</v>
      </c>
      <c r="E3669" s="9">
        <v>0.52600000000000002</v>
      </c>
      <c r="F3669" s="9">
        <v>0.56799999999999995</v>
      </c>
      <c r="G3669" s="9">
        <v>5863.9</v>
      </c>
      <c r="H3669" s="10">
        <v>5</v>
      </c>
    </row>
    <row r="3670" spans="1:8" x14ac:dyDescent="0.25">
      <c r="A3670" s="11" t="s">
        <v>3576</v>
      </c>
      <c r="B3670" s="12" t="s">
        <v>19</v>
      </c>
      <c r="C3670" s="12">
        <v>505</v>
      </c>
      <c r="D3670" s="12">
        <v>0.59499999999999997</v>
      </c>
      <c r="E3670" s="12">
        <v>0.54200000000000004</v>
      </c>
      <c r="F3670" s="12">
        <v>0.51200000000000001</v>
      </c>
      <c r="G3670" s="12">
        <v>7074.86</v>
      </c>
      <c r="H3670" s="13">
        <v>3</v>
      </c>
    </row>
    <row r="3671" spans="1:8" x14ac:dyDescent="0.25">
      <c r="A3671" s="8" t="s">
        <v>3577</v>
      </c>
      <c r="B3671" s="9" t="s">
        <v>14</v>
      </c>
      <c r="C3671" s="9">
        <v>49</v>
      </c>
      <c r="D3671" s="9">
        <v>0.68</v>
      </c>
      <c r="E3671" s="9">
        <v>0.66600000000000004</v>
      </c>
      <c r="F3671" s="9">
        <v>0.56100000000000005</v>
      </c>
      <c r="G3671" s="9">
        <v>62147.83</v>
      </c>
      <c r="H3671" s="10">
        <v>0</v>
      </c>
    </row>
    <row r="3672" spans="1:8" x14ac:dyDescent="0.25">
      <c r="A3672" s="11" t="s">
        <v>3578</v>
      </c>
      <c r="B3672" s="12" t="s">
        <v>22</v>
      </c>
      <c r="C3672" s="12">
        <v>160</v>
      </c>
      <c r="D3672" s="12">
        <v>0.75800000000000001</v>
      </c>
      <c r="E3672" s="12">
        <v>0.71399999999999997</v>
      </c>
      <c r="F3672" s="12">
        <v>0.73199999999999998</v>
      </c>
      <c r="G3672" s="12">
        <v>31259.59</v>
      </c>
      <c r="H3672" s="13">
        <v>1</v>
      </c>
    </row>
    <row r="3673" spans="1:8" x14ac:dyDescent="0.25">
      <c r="A3673" s="8" t="s">
        <v>3579</v>
      </c>
      <c r="B3673" s="9" t="s">
        <v>111</v>
      </c>
      <c r="C3673" s="9">
        <v>360</v>
      </c>
      <c r="D3673" s="9">
        <v>0.65700000000000003</v>
      </c>
      <c r="E3673" s="9">
        <v>0.61799999999999999</v>
      </c>
      <c r="F3673" s="9">
        <v>0.57099999999999995</v>
      </c>
      <c r="G3673" s="9">
        <v>21344.720000000001</v>
      </c>
      <c r="H3673" s="10">
        <v>2</v>
      </c>
    </row>
    <row r="3674" spans="1:8" x14ac:dyDescent="0.25">
      <c r="A3674" s="11" t="s">
        <v>3580</v>
      </c>
      <c r="B3674" s="12" t="s">
        <v>49</v>
      </c>
      <c r="C3674" s="12">
        <v>645</v>
      </c>
      <c r="D3674" s="12">
        <v>0.58099999999999996</v>
      </c>
      <c r="E3674" s="12">
        <v>0.59</v>
      </c>
      <c r="F3674" s="12">
        <v>0.435</v>
      </c>
      <c r="G3674" s="12">
        <v>8391.61</v>
      </c>
      <c r="H3674" s="13">
        <v>1</v>
      </c>
    </row>
    <row r="3675" spans="1:8" x14ac:dyDescent="0.25">
      <c r="A3675" s="8" t="s">
        <v>3410</v>
      </c>
      <c r="B3675" s="9" t="s">
        <v>29</v>
      </c>
      <c r="C3675" s="9">
        <v>177</v>
      </c>
      <c r="D3675" s="9">
        <v>0.60899999999999999</v>
      </c>
      <c r="E3675" s="9">
        <v>0.59599999999999997</v>
      </c>
      <c r="F3675" s="9">
        <v>0.498</v>
      </c>
      <c r="G3675" s="9">
        <v>16875.71</v>
      </c>
      <c r="H3675" s="10">
        <v>7</v>
      </c>
    </row>
    <row r="3676" spans="1:8" x14ac:dyDescent="0.25">
      <c r="A3676" s="11" t="s">
        <v>3581</v>
      </c>
      <c r="B3676" s="12" t="s">
        <v>72</v>
      </c>
      <c r="C3676" s="12">
        <v>614</v>
      </c>
      <c r="D3676" s="12">
        <v>0.59</v>
      </c>
      <c r="E3676" s="12">
        <v>0.58499999999999996</v>
      </c>
      <c r="F3676" s="12">
        <v>0.49199999999999999</v>
      </c>
      <c r="G3676" s="12">
        <v>10631.05</v>
      </c>
      <c r="H3676" s="13">
        <v>4</v>
      </c>
    </row>
    <row r="3677" spans="1:8" x14ac:dyDescent="0.25">
      <c r="A3677" s="8" t="s">
        <v>3582</v>
      </c>
      <c r="B3677" s="9" t="s">
        <v>16</v>
      </c>
      <c r="C3677" s="9">
        <v>165</v>
      </c>
      <c r="D3677" s="9">
        <v>0.63500000000000001</v>
      </c>
      <c r="E3677" s="9">
        <v>0.61899999999999999</v>
      </c>
      <c r="F3677" s="9">
        <v>0.51200000000000001</v>
      </c>
      <c r="G3677" s="9">
        <v>16577.47</v>
      </c>
      <c r="H3677" s="10">
        <v>2</v>
      </c>
    </row>
    <row r="3678" spans="1:8" x14ac:dyDescent="0.25">
      <c r="A3678" s="11" t="s">
        <v>3583</v>
      </c>
      <c r="B3678" s="12" t="s">
        <v>87</v>
      </c>
      <c r="C3678" s="12">
        <v>469</v>
      </c>
      <c r="D3678" s="12">
        <v>0.6</v>
      </c>
      <c r="E3678" s="12">
        <v>0.56200000000000006</v>
      </c>
      <c r="F3678" s="12">
        <v>0.52900000000000003</v>
      </c>
      <c r="G3678" s="12">
        <v>9257.83</v>
      </c>
      <c r="H3678" s="13">
        <v>1</v>
      </c>
    </row>
    <row r="3679" spans="1:8" x14ac:dyDescent="0.25">
      <c r="A3679" s="8" t="s">
        <v>3584</v>
      </c>
      <c r="B3679" s="9" t="s">
        <v>19</v>
      </c>
      <c r="C3679" s="9">
        <v>262</v>
      </c>
      <c r="D3679" s="9">
        <v>0.54700000000000004</v>
      </c>
      <c r="E3679" s="9">
        <v>0.54</v>
      </c>
      <c r="F3679" s="9">
        <v>0.41699999999999998</v>
      </c>
      <c r="G3679" s="9">
        <v>14875.64</v>
      </c>
      <c r="H3679" s="10">
        <v>7</v>
      </c>
    </row>
    <row r="3680" spans="1:8" x14ac:dyDescent="0.25">
      <c r="A3680" s="11" t="s">
        <v>3585</v>
      </c>
      <c r="B3680" s="12" t="s">
        <v>87</v>
      </c>
      <c r="C3680" s="12">
        <v>613</v>
      </c>
      <c r="D3680" s="12">
        <v>0.58099999999999996</v>
      </c>
      <c r="E3680" s="12">
        <v>0.51100000000000001</v>
      </c>
      <c r="F3680" s="12">
        <v>0.502</v>
      </c>
      <c r="G3680" s="12">
        <v>8618.41</v>
      </c>
      <c r="H3680" s="13">
        <v>1</v>
      </c>
    </row>
    <row r="3681" spans="1:8" x14ac:dyDescent="0.25">
      <c r="A3681" s="8" t="s">
        <v>3586</v>
      </c>
      <c r="B3681" s="9" t="s">
        <v>19</v>
      </c>
      <c r="C3681" s="9">
        <v>644</v>
      </c>
      <c r="D3681" s="9">
        <v>0.53600000000000003</v>
      </c>
      <c r="E3681" s="9">
        <v>0.55100000000000005</v>
      </c>
      <c r="F3681" s="9">
        <v>0.38500000000000001</v>
      </c>
      <c r="G3681" s="9">
        <v>7395.73</v>
      </c>
      <c r="H3681" s="10">
        <v>16</v>
      </c>
    </row>
    <row r="3682" spans="1:8" x14ac:dyDescent="0.25">
      <c r="A3682" s="11" t="s">
        <v>3587</v>
      </c>
      <c r="B3682" s="12" t="s">
        <v>148</v>
      </c>
      <c r="C3682" s="12">
        <v>191</v>
      </c>
      <c r="D3682" s="12">
        <v>0.65</v>
      </c>
      <c r="E3682" s="12">
        <v>0.65</v>
      </c>
      <c r="F3682" s="12">
        <v>0.55900000000000005</v>
      </c>
      <c r="G3682" s="12">
        <v>21202.959999999999</v>
      </c>
      <c r="H3682" s="13">
        <v>2</v>
      </c>
    </row>
    <row r="3683" spans="1:8" x14ac:dyDescent="0.25">
      <c r="A3683" s="8" t="s">
        <v>3588</v>
      </c>
      <c r="B3683" s="9" t="s">
        <v>59</v>
      </c>
      <c r="C3683" s="9">
        <v>52</v>
      </c>
      <c r="D3683" s="9">
        <v>0.72799999999999998</v>
      </c>
      <c r="E3683" s="9">
        <v>0.71499999999999997</v>
      </c>
      <c r="F3683" s="9">
        <v>0.621</v>
      </c>
      <c r="G3683" s="9">
        <v>32940.31</v>
      </c>
      <c r="H3683" s="10">
        <v>2</v>
      </c>
    </row>
    <row r="3684" spans="1:8" x14ac:dyDescent="0.25">
      <c r="A3684" s="11" t="s">
        <v>3589</v>
      </c>
      <c r="B3684" s="12" t="s">
        <v>7</v>
      </c>
      <c r="C3684" s="12">
        <v>382</v>
      </c>
      <c r="D3684" s="12">
        <v>0.71</v>
      </c>
      <c r="E3684" s="12">
        <v>0.69899999999999995</v>
      </c>
      <c r="F3684" s="12">
        <v>0.621</v>
      </c>
      <c r="G3684" s="12">
        <v>13396.77</v>
      </c>
      <c r="H3684" s="13">
        <v>8</v>
      </c>
    </row>
    <row r="3685" spans="1:8" x14ac:dyDescent="0.25">
      <c r="A3685" s="8" t="s">
        <v>3590</v>
      </c>
      <c r="B3685" s="9" t="s">
        <v>148</v>
      </c>
      <c r="C3685" s="9">
        <v>247</v>
      </c>
      <c r="D3685" s="9">
        <v>0.58399999999999996</v>
      </c>
      <c r="E3685" s="9">
        <v>0.626</v>
      </c>
      <c r="F3685" s="9">
        <v>0.42099999999999999</v>
      </c>
      <c r="G3685" s="9">
        <v>12101.06</v>
      </c>
      <c r="H3685" s="10">
        <v>2</v>
      </c>
    </row>
    <row r="3686" spans="1:8" x14ac:dyDescent="0.25">
      <c r="A3686" s="11" t="s">
        <v>1354</v>
      </c>
      <c r="B3686" s="12" t="s">
        <v>72</v>
      </c>
      <c r="C3686" s="12">
        <v>680</v>
      </c>
      <c r="D3686" s="12">
        <v>0.60799999999999998</v>
      </c>
      <c r="E3686" s="12">
        <v>0.56599999999999995</v>
      </c>
      <c r="F3686" s="12">
        <v>0.51600000000000001</v>
      </c>
      <c r="G3686" s="12">
        <v>8450.8799999999992</v>
      </c>
      <c r="H3686" s="13">
        <v>16</v>
      </c>
    </row>
    <row r="3687" spans="1:8" x14ac:dyDescent="0.25">
      <c r="A3687" s="8" t="s">
        <v>3591</v>
      </c>
      <c r="B3687" s="9" t="s">
        <v>16</v>
      </c>
      <c r="C3687" s="9">
        <v>503</v>
      </c>
      <c r="D3687" s="9">
        <v>0.69</v>
      </c>
      <c r="E3687" s="9">
        <v>0.65800000000000003</v>
      </c>
      <c r="F3687" s="9">
        <v>0.629</v>
      </c>
      <c r="G3687" s="9">
        <v>12649.66</v>
      </c>
      <c r="H3687" s="10">
        <v>7</v>
      </c>
    </row>
    <row r="3688" spans="1:8" x14ac:dyDescent="0.25">
      <c r="A3688" s="11" t="s">
        <v>3592</v>
      </c>
      <c r="B3688" s="12" t="s">
        <v>33</v>
      </c>
      <c r="C3688" s="12">
        <v>294</v>
      </c>
      <c r="D3688" s="12">
        <v>0.64700000000000002</v>
      </c>
      <c r="E3688" s="12">
        <v>0.61899999999999999</v>
      </c>
      <c r="F3688" s="12">
        <v>0.53400000000000003</v>
      </c>
      <c r="G3688" s="12">
        <v>23565</v>
      </c>
      <c r="H3688" s="13">
        <v>1</v>
      </c>
    </row>
    <row r="3689" spans="1:8" x14ac:dyDescent="0.25">
      <c r="A3689" s="8" t="s">
        <v>3593</v>
      </c>
      <c r="B3689" s="9" t="s">
        <v>29</v>
      </c>
      <c r="C3689" s="9">
        <v>118</v>
      </c>
      <c r="D3689" s="9">
        <v>0.71</v>
      </c>
      <c r="E3689" s="9">
        <v>0.745</v>
      </c>
      <c r="F3689" s="9">
        <v>0.60299999999999998</v>
      </c>
      <c r="G3689" s="9">
        <v>36942.35</v>
      </c>
      <c r="H3689" s="10">
        <v>0</v>
      </c>
    </row>
    <row r="3690" spans="1:8" x14ac:dyDescent="0.25">
      <c r="A3690" s="11" t="s">
        <v>3594</v>
      </c>
      <c r="B3690" s="12" t="s">
        <v>16</v>
      </c>
      <c r="C3690" s="12">
        <v>170</v>
      </c>
      <c r="D3690" s="12">
        <v>0.67200000000000004</v>
      </c>
      <c r="E3690" s="12">
        <v>0.68400000000000005</v>
      </c>
      <c r="F3690" s="12">
        <v>0.53400000000000003</v>
      </c>
      <c r="G3690" s="12">
        <v>29636.38</v>
      </c>
      <c r="H3690" s="13">
        <v>1</v>
      </c>
    </row>
    <row r="3691" spans="1:8" x14ac:dyDescent="0.25">
      <c r="A3691" s="8" t="s">
        <v>3595</v>
      </c>
      <c r="B3691" s="9" t="s">
        <v>82</v>
      </c>
      <c r="C3691" s="9">
        <v>396</v>
      </c>
      <c r="D3691" s="9">
        <v>0.55600000000000005</v>
      </c>
      <c r="E3691" s="9">
        <v>0.54400000000000004</v>
      </c>
      <c r="F3691" s="9">
        <v>0.435</v>
      </c>
      <c r="G3691" s="9">
        <v>9326.7099999999991</v>
      </c>
      <c r="H3691" s="10">
        <v>3</v>
      </c>
    </row>
    <row r="3692" spans="1:8" x14ac:dyDescent="0.25">
      <c r="A3692" s="11" t="s">
        <v>3596</v>
      </c>
      <c r="B3692" s="12" t="s">
        <v>24</v>
      </c>
      <c r="C3692" s="12">
        <v>317</v>
      </c>
      <c r="D3692" s="12">
        <v>0.58099999999999996</v>
      </c>
      <c r="E3692" s="12">
        <v>0.52500000000000002</v>
      </c>
      <c r="F3692" s="12">
        <v>0.49</v>
      </c>
      <c r="G3692" s="12">
        <v>6859.34</v>
      </c>
      <c r="H3692" s="13">
        <v>2</v>
      </c>
    </row>
    <row r="3693" spans="1:8" x14ac:dyDescent="0.25">
      <c r="A3693" s="8" t="s">
        <v>3597</v>
      </c>
      <c r="B3693" s="9" t="s">
        <v>14</v>
      </c>
      <c r="C3693" s="9">
        <v>122</v>
      </c>
      <c r="D3693" s="9">
        <v>0.69099999999999995</v>
      </c>
      <c r="E3693" s="9">
        <v>0.69399999999999995</v>
      </c>
      <c r="F3693" s="9">
        <v>0.56999999999999995</v>
      </c>
      <c r="G3693" s="9">
        <v>35069.800000000003</v>
      </c>
      <c r="H3693" s="10">
        <v>6</v>
      </c>
    </row>
    <row r="3694" spans="1:8" x14ac:dyDescent="0.25">
      <c r="A3694" s="11" t="s">
        <v>3598</v>
      </c>
      <c r="B3694" s="12" t="s">
        <v>24</v>
      </c>
      <c r="C3694" s="12">
        <v>622</v>
      </c>
      <c r="D3694" s="12">
        <v>0.56200000000000006</v>
      </c>
      <c r="E3694" s="12">
        <v>0.55400000000000005</v>
      </c>
      <c r="F3694" s="12">
        <v>0.45300000000000001</v>
      </c>
      <c r="G3694" s="12">
        <v>7640.73</v>
      </c>
      <c r="H3694" s="13">
        <v>10</v>
      </c>
    </row>
    <row r="3695" spans="1:8" x14ac:dyDescent="0.25">
      <c r="A3695" s="8" t="s">
        <v>3599</v>
      </c>
      <c r="B3695" s="9" t="s">
        <v>16</v>
      </c>
      <c r="C3695" s="9">
        <v>153</v>
      </c>
      <c r="D3695" s="9">
        <v>0.65500000000000003</v>
      </c>
      <c r="E3695" s="9">
        <v>0.67200000000000004</v>
      </c>
      <c r="F3695" s="9">
        <v>0.51400000000000001</v>
      </c>
      <c r="G3695" s="9">
        <v>16775.830000000002</v>
      </c>
      <c r="H3695" s="10">
        <v>7</v>
      </c>
    </row>
    <row r="3696" spans="1:8" x14ac:dyDescent="0.25">
      <c r="A3696" s="11" t="s">
        <v>3600</v>
      </c>
      <c r="B3696" s="12" t="s">
        <v>24</v>
      </c>
      <c r="C3696" s="12">
        <v>174</v>
      </c>
      <c r="D3696" s="12">
        <v>0.61399999999999999</v>
      </c>
      <c r="E3696" s="12">
        <v>0.54600000000000004</v>
      </c>
      <c r="F3696" s="12">
        <v>0.55300000000000005</v>
      </c>
      <c r="G3696" s="12">
        <v>9146.31</v>
      </c>
      <c r="H3696" s="13">
        <v>0</v>
      </c>
    </row>
    <row r="3697" spans="1:8" x14ac:dyDescent="0.25">
      <c r="A3697" s="8" t="s">
        <v>3601</v>
      </c>
      <c r="B3697" s="9" t="s">
        <v>16</v>
      </c>
      <c r="C3697" s="9">
        <v>112</v>
      </c>
      <c r="D3697" s="9">
        <v>0.66700000000000004</v>
      </c>
      <c r="E3697" s="9">
        <v>0.68300000000000005</v>
      </c>
      <c r="F3697" s="9">
        <v>0.501</v>
      </c>
      <c r="G3697" s="9">
        <v>33807.050000000003</v>
      </c>
      <c r="H3697" s="10">
        <v>5</v>
      </c>
    </row>
    <row r="3698" spans="1:8" x14ac:dyDescent="0.25">
      <c r="A3698" s="11" t="s">
        <v>3602</v>
      </c>
      <c r="B3698" s="12" t="s">
        <v>14</v>
      </c>
      <c r="C3698" s="12">
        <v>34</v>
      </c>
      <c r="D3698" s="12">
        <v>0.75900000000000001</v>
      </c>
      <c r="E3698" s="12">
        <v>0.79400000000000004</v>
      </c>
      <c r="F3698" s="12">
        <v>0.64300000000000002</v>
      </c>
      <c r="G3698" s="12">
        <v>46522.93</v>
      </c>
      <c r="H3698" s="13">
        <v>4</v>
      </c>
    </row>
    <row r="3699" spans="1:8" x14ac:dyDescent="0.25">
      <c r="A3699" s="8" t="s">
        <v>3603</v>
      </c>
      <c r="B3699" s="9" t="s">
        <v>19</v>
      </c>
      <c r="C3699" s="9">
        <v>834</v>
      </c>
      <c r="D3699" s="9">
        <v>0.58599999999999997</v>
      </c>
      <c r="E3699" s="9">
        <v>0.55400000000000005</v>
      </c>
      <c r="F3699" s="9">
        <v>0.50900000000000001</v>
      </c>
      <c r="G3699" s="9">
        <v>7774.4</v>
      </c>
      <c r="H3699" s="10">
        <v>13</v>
      </c>
    </row>
    <row r="3700" spans="1:8" x14ac:dyDescent="0.25">
      <c r="A3700" s="11" t="s">
        <v>3604</v>
      </c>
      <c r="B3700" s="12" t="s">
        <v>148</v>
      </c>
      <c r="C3700" s="12">
        <v>146</v>
      </c>
      <c r="D3700" s="12">
        <v>0.627</v>
      </c>
      <c r="E3700" s="12">
        <v>0.64100000000000001</v>
      </c>
      <c r="F3700" s="12">
        <v>0.48499999999999999</v>
      </c>
      <c r="G3700" s="12">
        <v>16030.46</v>
      </c>
      <c r="H3700" s="13">
        <v>5</v>
      </c>
    </row>
    <row r="3701" spans="1:8" x14ac:dyDescent="0.25">
      <c r="A3701" s="8" t="s">
        <v>3605</v>
      </c>
      <c r="B3701" s="9" t="s">
        <v>59</v>
      </c>
      <c r="C3701" s="9">
        <v>61</v>
      </c>
      <c r="D3701" s="9">
        <v>0.74299999999999999</v>
      </c>
      <c r="E3701" s="9">
        <v>0.747</v>
      </c>
      <c r="F3701" s="9">
        <v>0.63600000000000001</v>
      </c>
      <c r="G3701" s="9">
        <v>28149.16</v>
      </c>
      <c r="H3701" s="10">
        <v>0</v>
      </c>
    </row>
    <row r="3702" spans="1:8" x14ac:dyDescent="0.25">
      <c r="A3702" s="11" t="s">
        <v>3606</v>
      </c>
      <c r="B3702" s="12" t="s">
        <v>31</v>
      </c>
      <c r="C3702" s="12">
        <v>464</v>
      </c>
      <c r="D3702" s="12">
        <v>0.59699999999999998</v>
      </c>
      <c r="E3702" s="12">
        <v>0.54600000000000004</v>
      </c>
      <c r="F3702" s="12">
        <v>0.51900000000000002</v>
      </c>
      <c r="G3702" s="12">
        <v>6896</v>
      </c>
      <c r="H3702" s="13">
        <v>13</v>
      </c>
    </row>
    <row r="3703" spans="1:8" x14ac:dyDescent="0.25">
      <c r="A3703" s="8" t="s">
        <v>3607</v>
      </c>
      <c r="B3703" s="9" t="s">
        <v>270</v>
      </c>
      <c r="C3703" s="9">
        <v>259</v>
      </c>
      <c r="D3703" s="9">
        <v>0.59399999999999997</v>
      </c>
      <c r="E3703" s="9">
        <v>0.52</v>
      </c>
      <c r="F3703" s="9">
        <v>0.502</v>
      </c>
      <c r="G3703" s="9">
        <v>12541.45</v>
      </c>
      <c r="H3703" s="10">
        <v>0</v>
      </c>
    </row>
    <row r="3704" spans="1:8" x14ac:dyDescent="0.25">
      <c r="A3704" s="11" t="s">
        <v>3608</v>
      </c>
      <c r="B3704" s="12" t="s">
        <v>111</v>
      </c>
      <c r="C3704" s="12">
        <v>227</v>
      </c>
      <c r="D3704" s="12">
        <v>0.622</v>
      </c>
      <c r="E3704" s="12">
        <v>0.60799999999999998</v>
      </c>
      <c r="F3704" s="12">
        <v>0.48899999999999999</v>
      </c>
      <c r="G3704" s="12">
        <v>16904.78</v>
      </c>
      <c r="H3704" s="13">
        <v>2</v>
      </c>
    </row>
    <row r="3705" spans="1:8" x14ac:dyDescent="0.25">
      <c r="A3705" s="8" t="s">
        <v>3609</v>
      </c>
      <c r="B3705" s="9" t="s">
        <v>33</v>
      </c>
      <c r="C3705" s="9">
        <v>57</v>
      </c>
      <c r="D3705" s="9">
        <v>0.65900000000000003</v>
      </c>
      <c r="E3705" s="9">
        <v>0.69199999999999995</v>
      </c>
      <c r="F3705" s="9">
        <v>0.499</v>
      </c>
      <c r="G3705" s="9">
        <v>34753.160000000003</v>
      </c>
      <c r="H3705" s="10">
        <v>3</v>
      </c>
    </row>
    <row r="3706" spans="1:8" x14ac:dyDescent="0.25">
      <c r="A3706" s="11" t="s">
        <v>3610</v>
      </c>
      <c r="B3706" s="12" t="s">
        <v>59</v>
      </c>
      <c r="C3706" s="12">
        <v>215</v>
      </c>
      <c r="D3706" s="12">
        <v>0.70499999999999996</v>
      </c>
      <c r="E3706" s="12">
        <v>0.70199999999999996</v>
      </c>
      <c r="F3706" s="12">
        <v>0.61799999999999999</v>
      </c>
      <c r="G3706" s="12">
        <v>15501.69</v>
      </c>
      <c r="H3706" s="13">
        <v>5</v>
      </c>
    </row>
    <row r="3707" spans="1:8" x14ac:dyDescent="0.25">
      <c r="A3707" s="8" t="s">
        <v>3611</v>
      </c>
      <c r="B3707" s="9" t="s">
        <v>7</v>
      </c>
      <c r="C3707" s="9">
        <v>278</v>
      </c>
      <c r="D3707" s="9">
        <v>0.72099999999999997</v>
      </c>
      <c r="E3707" s="9">
        <v>0.68100000000000005</v>
      </c>
      <c r="F3707" s="9">
        <v>0.63700000000000001</v>
      </c>
      <c r="G3707" s="9">
        <v>20118.47</v>
      </c>
      <c r="H3707" s="10">
        <v>1</v>
      </c>
    </row>
    <row r="3708" spans="1:8" x14ac:dyDescent="0.25">
      <c r="A3708" s="11" t="s">
        <v>3612</v>
      </c>
      <c r="B3708" s="12" t="s">
        <v>19</v>
      </c>
      <c r="C3708" s="12">
        <v>1158</v>
      </c>
      <c r="D3708" s="12">
        <v>0.59</v>
      </c>
      <c r="E3708" s="12">
        <v>0.54400000000000004</v>
      </c>
      <c r="F3708" s="12">
        <v>0.498</v>
      </c>
      <c r="G3708" s="12">
        <v>6414.12</v>
      </c>
      <c r="H3708" s="13">
        <v>3</v>
      </c>
    </row>
    <row r="3709" spans="1:8" x14ac:dyDescent="0.25">
      <c r="A3709" s="8" t="s">
        <v>3613</v>
      </c>
      <c r="B3709" s="9" t="s">
        <v>33</v>
      </c>
      <c r="C3709" s="9">
        <v>120</v>
      </c>
      <c r="D3709" s="9">
        <v>0.7</v>
      </c>
      <c r="E3709" s="9">
        <v>0.68100000000000005</v>
      </c>
      <c r="F3709" s="9">
        <v>0.61899999999999999</v>
      </c>
      <c r="G3709" s="9">
        <v>32025.88</v>
      </c>
      <c r="H3709" s="10">
        <v>6</v>
      </c>
    </row>
    <row r="3710" spans="1:8" x14ac:dyDescent="0.25">
      <c r="A3710" s="11" t="s">
        <v>3614</v>
      </c>
      <c r="B3710" s="12" t="s">
        <v>59</v>
      </c>
      <c r="C3710" s="12">
        <v>232</v>
      </c>
      <c r="D3710" s="12">
        <v>0.72799999999999998</v>
      </c>
      <c r="E3710" s="12">
        <v>0.73399999999999999</v>
      </c>
      <c r="F3710" s="12">
        <v>0.622</v>
      </c>
      <c r="G3710" s="12">
        <v>12680.75</v>
      </c>
      <c r="H3710" s="13">
        <v>4</v>
      </c>
    </row>
    <row r="3711" spans="1:8" x14ac:dyDescent="0.25">
      <c r="A3711" s="8" t="s">
        <v>3615</v>
      </c>
      <c r="B3711" s="9" t="s">
        <v>31</v>
      </c>
      <c r="C3711" s="9">
        <v>554</v>
      </c>
      <c r="D3711" s="9">
        <v>0.60599999999999998</v>
      </c>
      <c r="E3711" s="9">
        <v>0.55900000000000005</v>
      </c>
      <c r="F3711" s="9">
        <v>0.56200000000000006</v>
      </c>
      <c r="G3711" s="9">
        <v>7820.13</v>
      </c>
      <c r="H3711" s="10">
        <v>5</v>
      </c>
    </row>
    <row r="3712" spans="1:8" x14ac:dyDescent="0.25">
      <c r="A3712" s="11" t="s">
        <v>3616</v>
      </c>
      <c r="B3712" s="12" t="s">
        <v>39</v>
      </c>
      <c r="C3712" s="12">
        <v>716</v>
      </c>
      <c r="D3712" s="12">
        <v>0.47899999999999998</v>
      </c>
      <c r="E3712" s="12">
        <v>0.46100000000000002</v>
      </c>
      <c r="F3712" s="12">
        <v>0.32300000000000001</v>
      </c>
      <c r="G3712" s="12">
        <v>5558.32</v>
      </c>
      <c r="H3712" s="13">
        <v>0</v>
      </c>
    </row>
    <row r="3713" spans="1:8" x14ac:dyDescent="0.25">
      <c r="A3713" s="8" t="s">
        <v>3617</v>
      </c>
      <c r="B3713" s="9" t="s">
        <v>7</v>
      </c>
      <c r="C3713" s="9">
        <v>119</v>
      </c>
      <c r="D3713" s="9">
        <v>0.74</v>
      </c>
      <c r="E3713" s="9">
        <v>0.70599999999999996</v>
      </c>
      <c r="F3713" s="9">
        <v>0.71199999999999997</v>
      </c>
      <c r="G3713" s="9">
        <v>44106.36</v>
      </c>
      <c r="H3713" s="10">
        <v>0</v>
      </c>
    </row>
    <row r="3714" spans="1:8" x14ac:dyDescent="0.25">
      <c r="A3714" s="11" t="s">
        <v>3618</v>
      </c>
      <c r="B3714" s="12" t="s">
        <v>31</v>
      </c>
      <c r="C3714" s="12">
        <v>535</v>
      </c>
      <c r="D3714" s="12">
        <v>0.61</v>
      </c>
      <c r="E3714" s="12">
        <v>0.53600000000000003</v>
      </c>
      <c r="F3714" s="12">
        <v>0.54500000000000004</v>
      </c>
      <c r="G3714" s="12">
        <v>6502.59</v>
      </c>
      <c r="H3714" s="13">
        <v>3</v>
      </c>
    </row>
    <row r="3715" spans="1:8" x14ac:dyDescent="0.25">
      <c r="A3715" s="8" t="s">
        <v>3619</v>
      </c>
      <c r="B3715" s="9" t="s">
        <v>59</v>
      </c>
      <c r="C3715" s="9">
        <v>54</v>
      </c>
      <c r="D3715" s="9">
        <v>0.72299999999999998</v>
      </c>
      <c r="E3715" s="9">
        <v>0.73599999999999999</v>
      </c>
      <c r="F3715" s="9">
        <v>0.59199999999999997</v>
      </c>
      <c r="G3715" s="9">
        <v>28430.22</v>
      </c>
      <c r="H3715" s="10">
        <v>8</v>
      </c>
    </row>
    <row r="3716" spans="1:8" x14ac:dyDescent="0.25">
      <c r="A3716" s="11" t="s">
        <v>3620</v>
      </c>
      <c r="B3716" s="12" t="s">
        <v>24</v>
      </c>
      <c r="C3716" s="12">
        <v>105</v>
      </c>
      <c r="D3716" s="12">
        <v>0.55000000000000004</v>
      </c>
      <c r="E3716" s="12">
        <v>0.48799999999999999</v>
      </c>
      <c r="F3716" s="12">
        <v>0.44500000000000001</v>
      </c>
      <c r="G3716" s="12">
        <v>10982.38</v>
      </c>
      <c r="H3716" s="13">
        <v>3</v>
      </c>
    </row>
    <row r="3717" spans="1:8" x14ac:dyDescent="0.25">
      <c r="A3717" s="8" t="s">
        <v>3621</v>
      </c>
      <c r="B3717" s="9" t="s">
        <v>33</v>
      </c>
      <c r="C3717" s="9">
        <v>240</v>
      </c>
      <c r="D3717" s="9">
        <v>0.72299999999999998</v>
      </c>
      <c r="E3717" s="9">
        <v>0.68700000000000006</v>
      </c>
      <c r="F3717" s="9">
        <v>0.66200000000000003</v>
      </c>
      <c r="G3717" s="9">
        <v>22391.02</v>
      </c>
      <c r="H3717" s="10">
        <v>6</v>
      </c>
    </row>
    <row r="3718" spans="1:8" x14ac:dyDescent="0.25">
      <c r="A3718" s="11" t="s">
        <v>3622</v>
      </c>
      <c r="B3718" s="12" t="s">
        <v>14</v>
      </c>
      <c r="C3718" s="12">
        <v>48</v>
      </c>
      <c r="D3718" s="12">
        <v>0.752</v>
      </c>
      <c r="E3718" s="12">
        <v>0.79600000000000004</v>
      </c>
      <c r="F3718" s="12">
        <v>0.63</v>
      </c>
      <c r="G3718" s="12">
        <v>42682.85</v>
      </c>
      <c r="H3718" s="13">
        <v>7</v>
      </c>
    </row>
    <row r="3719" spans="1:8" x14ac:dyDescent="0.25">
      <c r="A3719" s="8" t="s">
        <v>3623</v>
      </c>
      <c r="B3719" s="9" t="s">
        <v>19</v>
      </c>
      <c r="C3719" s="9">
        <v>508</v>
      </c>
      <c r="D3719" s="9">
        <v>0.56799999999999995</v>
      </c>
      <c r="E3719" s="9">
        <v>0.54100000000000004</v>
      </c>
      <c r="F3719" s="9">
        <v>0.47799999999999998</v>
      </c>
      <c r="G3719" s="9">
        <v>10052.959999999999</v>
      </c>
      <c r="H3719" s="10">
        <v>17</v>
      </c>
    </row>
    <row r="3720" spans="1:8" x14ac:dyDescent="0.25">
      <c r="A3720" s="11" t="s">
        <v>269</v>
      </c>
      <c r="B3720" s="12" t="s">
        <v>82</v>
      </c>
      <c r="C3720" s="12">
        <v>209</v>
      </c>
      <c r="D3720" s="12">
        <v>0.64900000000000002</v>
      </c>
      <c r="E3720" s="12">
        <v>0.59</v>
      </c>
      <c r="F3720" s="12">
        <v>0.58199999999999996</v>
      </c>
      <c r="G3720" s="12">
        <v>18047.240000000002</v>
      </c>
      <c r="H3720" s="13">
        <v>3</v>
      </c>
    </row>
    <row r="3721" spans="1:8" x14ac:dyDescent="0.25">
      <c r="A3721" s="8" t="s">
        <v>3624</v>
      </c>
      <c r="B3721" s="9" t="s">
        <v>111</v>
      </c>
      <c r="C3721" s="9">
        <v>242</v>
      </c>
      <c r="D3721" s="9">
        <v>0.67900000000000005</v>
      </c>
      <c r="E3721" s="9">
        <v>0.65400000000000003</v>
      </c>
      <c r="F3721" s="9">
        <v>0.56599999999999995</v>
      </c>
      <c r="G3721" s="9">
        <v>26586.83</v>
      </c>
      <c r="H3721" s="10">
        <v>0</v>
      </c>
    </row>
    <row r="3722" spans="1:8" x14ac:dyDescent="0.25">
      <c r="A3722" s="11" t="s">
        <v>3625</v>
      </c>
      <c r="B3722" s="12" t="s">
        <v>24</v>
      </c>
      <c r="C3722" s="12">
        <v>399</v>
      </c>
      <c r="D3722" s="12">
        <v>0.56999999999999995</v>
      </c>
      <c r="E3722" s="12">
        <v>0.54</v>
      </c>
      <c r="F3722" s="12">
        <v>0.46200000000000002</v>
      </c>
      <c r="G3722" s="12">
        <v>10042.94</v>
      </c>
      <c r="H3722" s="13">
        <v>1</v>
      </c>
    </row>
    <row r="3723" spans="1:8" x14ac:dyDescent="0.25">
      <c r="A3723" s="8" t="s">
        <v>3626</v>
      </c>
      <c r="B3723" s="9" t="s">
        <v>111</v>
      </c>
      <c r="C3723" s="9">
        <v>499</v>
      </c>
      <c r="D3723" s="9">
        <v>0.63600000000000001</v>
      </c>
      <c r="E3723" s="9">
        <v>0.61599999999999999</v>
      </c>
      <c r="F3723" s="9">
        <v>0.52400000000000002</v>
      </c>
      <c r="G3723" s="9">
        <v>17092.53</v>
      </c>
      <c r="H3723" s="10">
        <v>1</v>
      </c>
    </row>
    <row r="3724" spans="1:8" x14ac:dyDescent="0.25">
      <c r="A3724" s="11" t="s">
        <v>3627</v>
      </c>
      <c r="B3724" s="12" t="s">
        <v>22</v>
      </c>
      <c r="C3724" s="12">
        <v>155</v>
      </c>
      <c r="D3724" s="12">
        <v>0.65</v>
      </c>
      <c r="E3724" s="12">
        <v>0.63200000000000001</v>
      </c>
      <c r="F3724" s="12">
        <v>0.55300000000000005</v>
      </c>
      <c r="G3724" s="12">
        <v>18827.439999999999</v>
      </c>
      <c r="H3724" s="13">
        <v>15</v>
      </c>
    </row>
    <row r="3725" spans="1:8" x14ac:dyDescent="0.25">
      <c r="A3725" s="8" t="s">
        <v>3628</v>
      </c>
      <c r="B3725" s="9" t="s">
        <v>24</v>
      </c>
      <c r="C3725" s="9">
        <v>435</v>
      </c>
      <c r="D3725" s="9">
        <v>0.59</v>
      </c>
      <c r="E3725" s="9">
        <v>0.54500000000000004</v>
      </c>
      <c r="F3725" s="9">
        <v>0.504</v>
      </c>
      <c r="G3725" s="9">
        <v>8660.0499999999993</v>
      </c>
      <c r="H3725" s="10">
        <v>1</v>
      </c>
    </row>
    <row r="3726" spans="1:8" x14ac:dyDescent="0.25">
      <c r="A3726" s="11" t="s">
        <v>3629</v>
      </c>
      <c r="B3726" s="12" t="s">
        <v>22</v>
      </c>
      <c r="C3726" s="12">
        <v>266</v>
      </c>
      <c r="D3726" s="12">
        <v>0.69</v>
      </c>
      <c r="E3726" s="12">
        <v>0.66400000000000003</v>
      </c>
      <c r="F3726" s="12">
        <v>0.63900000000000001</v>
      </c>
      <c r="G3726" s="12">
        <v>18249.919999999998</v>
      </c>
      <c r="H3726" s="13">
        <v>4</v>
      </c>
    </row>
    <row r="3727" spans="1:8" x14ac:dyDescent="0.25">
      <c r="A3727" s="8" t="s">
        <v>3630</v>
      </c>
      <c r="B3727" s="9" t="s">
        <v>114</v>
      </c>
      <c r="C3727" s="9">
        <v>598</v>
      </c>
      <c r="D3727" s="9">
        <v>0.55000000000000004</v>
      </c>
      <c r="E3727" s="9">
        <v>0.53900000000000003</v>
      </c>
      <c r="F3727" s="9">
        <v>0.43099999999999999</v>
      </c>
      <c r="G3727" s="9">
        <v>8270.01</v>
      </c>
      <c r="H3727" s="10">
        <v>2</v>
      </c>
    </row>
    <row r="3728" spans="1:8" x14ac:dyDescent="0.25">
      <c r="A3728" s="11" t="s">
        <v>3631</v>
      </c>
      <c r="B3728" s="12" t="s">
        <v>14</v>
      </c>
      <c r="C3728" s="12">
        <v>24</v>
      </c>
      <c r="D3728" s="12">
        <v>0.752</v>
      </c>
      <c r="E3728" s="12">
        <v>0.752</v>
      </c>
      <c r="F3728" s="12">
        <v>0.66300000000000003</v>
      </c>
      <c r="G3728" s="12">
        <v>46022.45</v>
      </c>
      <c r="H3728" s="13">
        <v>4</v>
      </c>
    </row>
    <row r="3729" spans="1:8" x14ac:dyDescent="0.25">
      <c r="A3729" s="8" t="s">
        <v>3632</v>
      </c>
      <c r="B3729" s="9" t="s">
        <v>7</v>
      </c>
      <c r="C3729" s="9">
        <v>137</v>
      </c>
      <c r="D3729" s="9">
        <v>0.75900000000000001</v>
      </c>
      <c r="E3729" s="9">
        <v>0.68799999999999994</v>
      </c>
      <c r="F3729" s="9">
        <v>0.75</v>
      </c>
      <c r="G3729" s="9">
        <v>31752.98</v>
      </c>
      <c r="H3729" s="10">
        <v>2</v>
      </c>
    </row>
    <row r="3730" spans="1:8" x14ac:dyDescent="0.25">
      <c r="A3730" s="11" t="s">
        <v>3633</v>
      </c>
      <c r="B3730" s="12" t="s">
        <v>59</v>
      </c>
      <c r="C3730" s="12">
        <v>61</v>
      </c>
      <c r="D3730" s="12">
        <v>0.65900000000000003</v>
      </c>
      <c r="E3730" s="12">
        <v>0.64800000000000002</v>
      </c>
      <c r="F3730" s="12">
        <v>0.54700000000000004</v>
      </c>
      <c r="G3730" s="12">
        <v>28972.25</v>
      </c>
      <c r="H3730" s="13">
        <v>7</v>
      </c>
    </row>
    <row r="3731" spans="1:8" x14ac:dyDescent="0.25">
      <c r="A3731" s="8" t="s">
        <v>3634</v>
      </c>
      <c r="B3731" s="9" t="s">
        <v>82</v>
      </c>
      <c r="C3731" s="9">
        <v>537</v>
      </c>
      <c r="D3731" s="9">
        <v>0.56000000000000005</v>
      </c>
      <c r="E3731" s="9">
        <v>0.55400000000000005</v>
      </c>
      <c r="F3731" s="9">
        <v>0.435</v>
      </c>
      <c r="G3731" s="9">
        <v>8637.6200000000008</v>
      </c>
      <c r="H3731" s="10">
        <v>25</v>
      </c>
    </row>
    <row r="3732" spans="1:8" x14ac:dyDescent="0.25">
      <c r="A3732" s="11" t="s">
        <v>3635</v>
      </c>
      <c r="B3732" s="12" t="s">
        <v>7</v>
      </c>
      <c r="C3732" s="12">
        <v>106</v>
      </c>
      <c r="D3732" s="12">
        <v>0.73499999999999999</v>
      </c>
      <c r="E3732" s="12">
        <v>0.67500000000000004</v>
      </c>
      <c r="F3732" s="12">
        <v>0.71099999999999997</v>
      </c>
      <c r="G3732" s="12">
        <v>33785.370000000003</v>
      </c>
      <c r="H3732" s="13">
        <v>0</v>
      </c>
    </row>
    <row r="3733" spans="1:8" x14ac:dyDescent="0.25">
      <c r="A3733" s="8" t="s">
        <v>3636</v>
      </c>
      <c r="B3733" s="9" t="s">
        <v>14</v>
      </c>
      <c r="C3733" s="9">
        <v>20</v>
      </c>
      <c r="D3733" s="9">
        <v>0.72</v>
      </c>
      <c r="E3733" s="9">
        <v>0.73799999999999999</v>
      </c>
      <c r="F3733" s="9">
        <v>0.60499999999999998</v>
      </c>
      <c r="G3733" s="9">
        <v>95030.75</v>
      </c>
      <c r="H3733" s="10">
        <v>1</v>
      </c>
    </row>
    <row r="3734" spans="1:8" x14ac:dyDescent="0.25">
      <c r="A3734" s="11" t="s">
        <v>3637</v>
      </c>
      <c r="B3734" s="12" t="s">
        <v>59</v>
      </c>
      <c r="C3734" s="12">
        <v>131</v>
      </c>
      <c r="D3734" s="12">
        <v>0.72</v>
      </c>
      <c r="E3734" s="12">
        <v>0.69499999999999995</v>
      </c>
      <c r="F3734" s="12">
        <v>0.61799999999999999</v>
      </c>
      <c r="G3734" s="12">
        <v>15132.64</v>
      </c>
      <c r="H3734" s="13">
        <v>4</v>
      </c>
    </row>
    <row r="3735" spans="1:8" x14ac:dyDescent="0.25">
      <c r="A3735" s="8" t="s">
        <v>3638</v>
      </c>
      <c r="B3735" s="9" t="s">
        <v>29</v>
      </c>
      <c r="C3735" s="9">
        <v>146</v>
      </c>
      <c r="D3735" s="9">
        <v>0.66500000000000004</v>
      </c>
      <c r="E3735" s="9">
        <v>0.66500000000000004</v>
      </c>
      <c r="F3735" s="9">
        <v>0.55600000000000005</v>
      </c>
      <c r="G3735" s="9">
        <v>35112.269999999997</v>
      </c>
      <c r="H3735" s="10">
        <v>2</v>
      </c>
    </row>
    <row r="3736" spans="1:8" x14ac:dyDescent="0.25">
      <c r="A3736" s="11" t="s">
        <v>3639</v>
      </c>
      <c r="B3736" s="12" t="s">
        <v>31</v>
      </c>
      <c r="C3736" s="12">
        <v>515</v>
      </c>
      <c r="D3736" s="12">
        <v>0.56999999999999995</v>
      </c>
      <c r="E3736" s="12">
        <v>0.503</v>
      </c>
      <c r="F3736" s="12">
        <v>0.48499999999999999</v>
      </c>
      <c r="G3736" s="12">
        <v>9040.85</v>
      </c>
      <c r="H3736" s="13">
        <v>12</v>
      </c>
    </row>
    <row r="3737" spans="1:8" x14ac:dyDescent="0.25">
      <c r="A3737" s="8" t="s">
        <v>3640</v>
      </c>
      <c r="B3737" s="9" t="s">
        <v>31</v>
      </c>
      <c r="C3737" s="9">
        <v>796</v>
      </c>
      <c r="D3737" s="9">
        <v>0.59</v>
      </c>
      <c r="E3737" s="9">
        <v>0.51400000000000001</v>
      </c>
      <c r="F3737" s="9">
        <v>0.52400000000000002</v>
      </c>
      <c r="G3737" s="9">
        <v>6270.08</v>
      </c>
      <c r="H3737" s="10">
        <v>7</v>
      </c>
    </row>
    <row r="3738" spans="1:8" x14ac:dyDescent="0.25">
      <c r="A3738" s="11" t="s">
        <v>3641</v>
      </c>
      <c r="B3738" s="12" t="s">
        <v>49</v>
      </c>
      <c r="C3738" s="12">
        <v>369</v>
      </c>
      <c r="D3738" s="12">
        <v>0.54100000000000004</v>
      </c>
      <c r="E3738" s="12">
        <v>0.47</v>
      </c>
      <c r="F3738" s="12">
        <v>0.45</v>
      </c>
      <c r="G3738" s="12">
        <v>7685.44</v>
      </c>
      <c r="H3738" s="13">
        <v>32</v>
      </c>
    </row>
    <row r="3739" spans="1:8" x14ac:dyDescent="0.25">
      <c r="A3739" s="8" t="s">
        <v>3642</v>
      </c>
      <c r="B3739" s="9" t="s">
        <v>111</v>
      </c>
      <c r="C3739" s="9">
        <v>297</v>
      </c>
      <c r="D3739" s="9">
        <v>0.58099999999999996</v>
      </c>
      <c r="E3739" s="9">
        <v>0.59699999999999998</v>
      </c>
      <c r="F3739" s="9">
        <v>0.42899999999999999</v>
      </c>
      <c r="G3739" s="9">
        <v>20699.169999999998</v>
      </c>
      <c r="H3739" s="10">
        <v>0</v>
      </c>
    </row>
    <row r="3740" spans="1:8" x14ac:dyDescent="0.25">
      <c r="A3740" s="11" t="s">
        <v>3643</v>
      </c>
      <c r="B3740" s="12" t="s">
        <v>39</v>
      </c>
      <c r="C3740" s="12">
        <v>974</v>
      </c>
      <c r="D3740" s="12">
        <v>0.58799999999999997</v>
      </c>
      <c r="E3740" s="12">
        <v>0.53800000000000003</v>
      </c>
      <c r="F3740" s="12">
        <v>0.48699999999999999</v>
      </c>
      <c r="G3740" s="12">
        <v>5634.25</v>
      </c>
      <c r="H3740" s="13">
        <v>2</v>
      </c>
    </row>
    <row r="3741" spans="1:8" x14ac:dyDescent="0.25">
      <c r="A3741" s="8" t="s">
        <v>3644</v>
      </c>
      <c r="B3741" s="9" t="s">
        <v>87</v>
      </c>
      <c r="C3741" s="9">
        <v>248</v>
      </c>
      <c r="D3741" s="9">
        <v>0.55600000000000005</v>
      </c>
      <c r="E3741" s="9">
        <v>0.48799999999999999</v>
      </c>
      <c r="F3741" s="9">
        <v>0.49199999999999999</v>
      </c>
      <c r="G3741" s="9">
        <v>6299.68</v>
      </c>
      <c r="H3741" s="10">
        <v>0</v>
      </c>
    </row>
    <row r="3742" spans="1:8" x14ac:dyDescent="0.25">
      <c r="A3742" s="11" t="s">
        <v>3645</v>
      </c>
      <c r="B3742" s="12" t="s">
        <v>94</v>
      </c>
      <c r="C3742" s="12">
        <v>651</v>
      </c>
      <c r="D3742" s="12">
        <v>0.51800000000000002</v>
      </c>
      <c r="E3742" s="12">
        <v>0.51700000000000002</v>
      </c>
      <c r="F3742" s="12">
        <v>0.39300000000000002</v>
      </c>
      <c r="G3742" s="12">
        <v>7695.55</v>
      </c>
      <c r="H3742" s="13">
        <v>3</v>
      </c>
    </row>
    <row r="3743" spans="1:8" x14ac:dyDescent="0.25">
      <c r="A3743" s="8" t="s">
        <v>3646</v>
      </c>
      <c r="B3743" s="9" t="s">
        <v>16</v>
      </c>
      <c r="C3743" s="9">
        <v>142</v>
      </c>
      <c r="D3743" s="9">
        <v>0.60699999999999998</v>
      </c>
      <c r="E3743" s="9">
        <v>0.60899999999999999</v>
      </c>
      <c r="F3743" s="9">
        <v>0.47199999999999998</v>
      </c>
      <c r="G3743" s="9">
        <v>21289.73</v>
      </c>
      <c r="H3743" s="10">
        <v>1</v>
      </c>
    </row>
    <row r="3744" spans="1:8" x14ac:dyDescent="0.25">
      <c r="A3744" s="11" t="s">
        <v>3647</v>
      </c>
      <c r="B3744" s="12" t="s">
        <v>24</v>
      </c>
      <c r="C3744" s="12">
        <v>648</v>
      </c>
      <c r="D3744" s="12">
        <v>0.61699999999999999</v>
      </c>
      <c r="E3744" s="12">
        <v>0.56299999999999994</v>
      </c>
      <c r="F3744" s="12">
        <v>0.56499999999999995</v>
      </c>
      <c r="G3744" s="12">
        <v>9870.74</v>
      </c>
      <c r="H3744" s="13">
        <v>3</v>
      </c>
    </row>
    <row r="3745" spans="1:8" x14ac:dyDescent="0.25">
      <c r="A3745" s="8" t="s">
        <v>3648</v>
      </c>
      <c r="B3745" s="9" t="s">
        <v>31</v>
      </c>
      <c r="C3745" s="9">
        <v>536</v>
      </c>
      <c r="D3745" s="9">
        <v>0.61</v>
      </c>
      <c r="E3745" s="9">
        <v>0.54500000000000004</v>
      </c>
      <c r="F3745" s="9">
        <v>0.53800000000000003</v>
      </c>
      <c r="G3745" s="9">
        <v>7133.44</v>
      </c>
      <c r="H3745" s="10">
        <v>3</v>
      </c>
    </row>
    <row r="3746" spans="1:8" x14ac:dyDescent="0.25">
      <c r="A3746" s="11" t="s">
        <v>3649</v>
      </c>
      <c r="B3746" s="12" t="s">
        <v>72</v>
      </c>
      <c r="C3746" s="12">
        <v>280</v>
      </c>
      <c r="D3746" s="12">
        <v>0.60699999999999998</v>
      </c>
      <c r="E3746" s="12">
        <v>0.57299999999999995</v>
      </c>
      <c r="F3746" s="12">
        <v>0.51800000000000002</v>
      </c>
      <c r="G3746" s="12">
        <v>10717.43</v>
      </c>
      <c r="H3746" s="13">
        <v>16</v>
      </c>
    </row>
    <row r="3747" spans="1:8" x14ac:dyDescent="0.25">
      <c r="A3747" s="8" t="s">
        <v>3650</v>
      </c>
      <c r="B3747" s="9" t="s">
        <v>16</v>
      </c>
      <c r="C3747" s="9">
        <v>251</v>
      </c>
      <c r="D3747" s="9">
        <v>0.72</v>
      </c>
      <c r="E3747" s="9">
        <v>0.71299999999999997</v>
      </c>
      <c r="F3747" s="9">
        <v>0.63100000000000001</v>
      </c>
      <c r="G3747" s="9">
        <v>16408.189999999999</v>
      </c>
      <c r="H3747" s="10">
        <v>4</v>
      </c>
    </row>
    <row r="3748" spans="1:8" x14ac:dyDescent="0.25">
      <c r="A3748" s="11" t="s">
        <v>3651</v>
      </c>
      <c r="B3748" s="12" t="s">
        <v>16</v>
      </c>
      <c r="C3748" s="12">
        <v>179</v>
      </c>
      <c r="D3748" s="12">
        <v>0.73</v>
      </c>
      <c r="E3748" s="12">
        <v>0.71899999999999997</v>
      </c>
      <c r="F3748" s="12">
        <v>0.63100000000000001</v>
      </c>
      <c r="G3748" s="12">
        <v>33073</v>
      </c>
      <c r="H3748" s="13">
        <v>4</v>
      </c>
    </row>
    <row r="3749" spans="1:8" x14ac:dyDescent="0.25">
      <c r="A3749" s="8" t="s">
        <v>3652</v>
      </c>
      <c r="B3749" s="9" t="s">
        <v>16</v>
      </c>
      <c r="C3749" s="9">
        <v>427</v>
      </c>
      <c r="D3749" s="9">
        <v>0.6</v>
      </c>
      <c r="E3749" s="9">
        <v>0.55900000000000005</v>
      </c>
      <c r="F3749" s="9">
        <v>0.48399999999999999</v>
      </c>
      <c r="G3749" s="9">
        <v>8006.17</v>
      </c>
      <c r="H3749" s="10">
        <v>4</v>
      </c>
    </row>
    <row r="3750" spans="1:8" x14ac:dyDescent="0.25">
      <c r="A3750" s="11" t="s">
        <v>3653</v>
      </c>
      <c r="B3750" s="12" t="s">
        <v>31</v>
      </c>
      <c r="C3750" s="12">
        <v>271</v>
      </c>
      <c r="D3750" s="12">
        <v>0.59099999999999997</v>
      </c>
      <c r="E3750" s="12">
        <v>0.54800000000000004</v>
      </c>
      <c r="F3750" s="12">
        <v>0.52</v>
      </c>
      <c r="G3750" s="12">
        <v>8102.74</v>
      </c>
      <c r="H3750" s="13">
        <v>2</v>
      </c>
    </row>
    <row r="3751" spans="1:8" x14ac:dyDescent="0.25">
      <c r="A3751" s="8" t="s">
        <v>3654</v>
      </c>
      <c r="B3751" s="9" t="s">
        <v>14</v>
      </c>
      <c r="C3751" s="9">
        <v>80</v>
      </c>
      <c r="D3751" s="9">
        <v>0.70299999999999996</v>
      </c>
      <c r="E3751" s="9">
        <v>0.69599999999999995</v>
      </c>
      <c r="F3751" s="9">
        <v>0.6</v>
      </c>
      <c r="G3751" s="9">
        <v>37753.69</v>
      </c>
      <c r="H3751" s="10">
        <v>1</v>
      </c>
    </row>
    <row r="3752" spans="1:8" x14ac:dyDescent="0.25">
      <c r="A3752" s="11" t="s">
        <v>3655</v>
      </c>
      <c r="B3752" s="12" t="s">
        <v>22</v>
      </c>
      <c r="C3752" s="12">
        <v>93</v>
      </c>
      <c r="D3752" s="12">
        <v>0.71</v>
      </c>
      <c r="E3752" s="12">
        <v>0.65700000000000003</v>
      </c>
      <c r="F3752" s="12">
        <v>0.66300000000000003</v>
      </c>
      <c r="G3752" s="12">
        <v>28888.26</v>
      </c>
      <c r="H3752" s="13">
        <v>6</v>
      </c>
    </row>
    <row r="3753" spans="1:8" x14ac:dyDescent="0.25">
      <c r="A3753" s="8" t="s">
        <v>3656</v>
      </c>
      <c r="B3753" s="9" t="s">
        <v>24</v>
      </c>
      <c r="C3753" s="9">
        <v>660</v>
      </c>
      <c r="D3753" s="9">
        <v>0.57799999999999996</v>
      </c>
      <c r="E3753" s="9">
        <v>0.58099999999999996</v>
      </c>
      <c r="F3753" s="9">
        <v>0.47399999999999998</v>
      </c>
      <c r="G3753" s="9">
        <v>8836.35</v>
      </c>
      <c r="H3753" s="10">
        <v>17</v>
      </c>
    </row>
    <row r="3754" spans="1:8" x14ac:dyDescent="0.25">
      <c r="A3754" s="11" t="s">
        <v>3657</v>
      </c>
      <c r="B3754" s="12" t="s">
        <v>16</v>
      </c>
      <c r="C3754" s="12">
        <v>256</v>
      </c>
      <c r="D3754" s="12">
        <v>0.67</v>
      </c>
      <c r="E3754" s="12">
        <v>0.65300000000000002</v>
      </c>
      <c r="F3754" s="12">
        <v>0.56899999999999995</v>
      </c>
      <c r="G3754" s="12">
        <v>17875.05</v>
      </c>
      <c r="H3754" s="13">
        <v>6</v>
      </c>
    </row>
    <row r="3755" spans="1:8" x14ac:dyDescent="0.25">
      <c r="A3755" s="8" t="s">
        <v>3658</v>
      </c>
      <c r="B3755" s="9" t="s">
        <v>14</v>
      </c>
      <c r="C3755" s="9">
        <v>67</v>
      </c>
      <c r="D3755" s="9">
        <v>0.66</v>
      </c>
      <c r="E3755" s="9">
        <v>0.67400000000000004</v>
      </c>
      <c r="F3755" s="9">
        <v>0.54300000000000004</v>
      </c>
      <c r="G3755" s="9">
        <v>31315.46</v>
      </c>
      <c r="H3755" s="10">
        <v>1</v>
      </c>
    </row>
    <row r="3756" spans="1:8" x14ac:dyDescent="0.25">
      <c r="A3756" s="11" t="s">
        <v>3659</v>
      </c>
      <c r="B3756" s="12" t="s">
        <v>82</v>
      </c>
      <c r="C3756" s="12">
        <v>309</v>
      </c>
      <c r="D3756" s="12">
        <v>0.56799999999999995</v>
      </c>
      <c r="E3756" s="12">
        <v>0.53100000000000003</v>
      </c>
      <c r="F3756" s="12">
        <v>0.44800000000000001</v>
      </c>
      <c r="G3756" s="12">
        <v>9733.02</v>
      </c>
      <c r="H3756" s="13">
        <v>5</v>
      </c>
    </row>
    <row r="3757" spans="1:8" x14ac:dyDescent="0.25">
      <c r="A3757" s="8" t="s">
        <v>3660</v>
      </c>
      <c r="B3757" s="9" t="s">
        <v>114</v>
      </c>
      <c r="C3757" s="9">
        <v>330</v>
      </c>
      <c r="D3757" s="9">
        <v>0.55100000000000005</v>
      </c>
      <c r="E3757" s="9">
        <v>0.52</v>
      </c>
      <c r="F3757" s="9">
        <v>0.432</v>
      </c>
      <c r="G3757" s="9">
        <v>8935.41</v>
      </c>
      <c r="H3757" s="10">
        <v>21</v>
      </c>
    </row>
    <row r="3758" spans="1:8" x14ac:dyDescent="0.25">
      <c r="A3758" s="11" t="s">
        <v>3329</v>
      </c>
      <c r="B3758" s="12" t="s">
        <v>31</v>
      </c>
      <c r="C3758" s="12">
        <v>671</v>
      </c>
      <c r="D3758" s="12">
        <v>0.625</v>
      </c>
      <c r="E3758" s="12">
        <v>0.56699999999999995</v>
      </c>
      <c r="F3758" s="12">
        <v>0.55400000000000005</v>
      </c>
      <c r="G3758" s="12">
        <v>7700.17</v>
      </c>
      <c r="H3758" s="13">
        <v>12</v>
      </c>
    </row>
    <row r="3759" spans="1:8" x14ac:dyDescent="0.25">
      <c r="A3759" s="8" t="s">
        <v>3661</v>
      </c>
      <c r="B3759" s="9" t="s">
        <v>59</v>
      </c>
      <c r="C3759" s="9">
        <v>272</v>
      </c>
      <c r="D3759" s="9">
        <v>0.66500000000000004</v>
      </c>
      <c r="E3759" s="9">
        <v>0.66700000000000004</v>
      </c>
      <c r="F3759" s="9">
        <v>0.54300000000000004</v>
      </c>
      <c r="G3759" s="9">
        <v>21761.89</v>
      </c>
      <c r="H3759" s="10">
        <v>4</v>
      </c>
    </row>
    <row r="3760" spans="1:8" x14ac:dyDescent="0.25">
      <c r="A3760" s="11" t="s">
        <v>3662</v>
      </c>
      <c r="B3760" s="12" t="s">
        <v>22</v>
      </c>
      <c r="C3760" s="12">
        <v>110</v>
      </c>
      <c r="D3760" s="12">
        <v>0.63600000000000001</v>
      </c>
      <c r="E3760" s="12">
        <v>0.63200000000000001</v>
      </c>
      <c r="F3760" s="12">
        <v>0.52100000000000002</v>
      </c>
      <c r="G3760" s="12">
        <v>26163.119999999999</v>
      </c>
      <c r="H3760" s="13">
        <v>12</v>
      </c>
    </row>
    <row r="3761" spans="1:8" x14ac:dyDescent="0.25">
      <c r="A3761" s="8" t="s">
        <v>3663</v>
      </c>
      <c r="B3761" s="9" t="s">
        <v>111</v>
      </c>
      <c r="C3761" s="9">
        <v>226</v>
      </c>
      <c r="D3761" s="9">
        <v>0.69</v>
      </c>
      <c r="E3761" s="9">
        <v>0.66400000000000003</v>
      </c>
      <c r="F3761" s="9">
        <v>0.6</v>
      </c>
      <c r="G3761" s="9">
        <v>21887.52</v>
      </c>
      <c r="H3761" s="10">
        <v>0</v>
      </c>
    </row>
    <row r="3762" spans="1:8" x14ac:dyDescent="0.25">
      <c r="A3762" s="11" t="s">
        <v>3040</v>
      </c>
      <c r="B3762" s="12" t="s">
        <v>24</v>
      </c>
      <c r="C3762" s="12">
        <v>605</v>
      </c>
      <c r="D3762" s="12">
        <v>0.56499999999999995</v>
      </c>
      <c r="E3762" s="12">
        <v>0.55300000000000005</v>
      </c>
      <c r="F3762" s="12">
        <v>0.45</v>
      </c>
      <c r="G3762" s="12">
        <v>6827.77</v>
      </c>
      <c r="H3762" s="13">
        <v>14</v>
      </c>
    </row>
    <row r="3763" spans="1:8" x14ac:dyDescent="0.25">
      <c r="A3763" s="8" t="s">
        <v>3664</v>
      </c>
      <c r="B3763" s="9" t="s">
        <v>16</v>
      </c>
      <c r="C3763" s="9">
        <v>102</v>
      </c>
      <c r="D3763" s="9">
        <v>0.72</v>
      </c>
      <c r="E3763" s="9">
        <v>0.71799999999999997</v>
      </c>
      <c r="F3763" s="9">
        <v>0.60799999999999998</v>
      </c>
      <c r="G3763" s="9">
        <v>40620.21</v>
      </c>
      <c r="H3763" s="10">
        <v>2</v>
      </c>
    </row>
    <row r="3764" spans="1:8" x14ac:dyDescent="0.25">
      <c r="A3764" s="11" t="s">
        <v>3665</v>
      </c>
      <c r="B3764" s="12" t="s">
        <v>94</v>
      </c>
      <c r="C3764" s="12">
        <v>563</v>
      </c>
      <c r="D3764" s="12">
        <v>0.52700000000000002</v>
      </c>
      <c r="E3764" s="12">
        <v>0.52800000000000002</v>
      </c>
      <c r="F3764" s="12">
        <v>0.4</v>
      </c>
      <c r="G3764" s="12">
        <v>9030.8700000000008</v>
      </c>
      <c r="H3764" s="13">
        <v>0</v>
      </c>
    </row>
    <row r="3765" spans="1:8" x14ac:dyDescent="0.25">
      <c r="A3765" s="8" t="s">
        <v>3666</v>
      </c>
      <c r="B3765" s="9" t="s">
        <v>39</v>
      </c>
      <c r="C3765" s="9">
        <v>920</v>
      </c>
      <c r="D3765" s="9">
        <v>0.55000000000000004</v>
      </c>
      <c r="E3765" s="9">
        <v>0.50800000000000001</v>
      </c>
      <c r="F3765" s="9">
        <v>0.41599999999999998</v>
      </c>
      <c r="G3765" s="9">
        <v>6273.39</v>
      </c>
      <c r="H3765" s="10">
        <v>0</v>
      </c>
    </row>
    <row r="3766" spans="1:8" x14ac:dyDescent="0.25">
      <c r="A3766" s="11" t="s">
        <v>3667</v>
      </c>
      <c r="B3766" s="12" t="s">
        <v>16</v>
      </c>
      <c r="C3766" s="12">
        <v>227</v>
      </c>
      <c r="D3766" s="12">
        <v>0.64</v>
      </c>
      <c r="E3766" s="12">
        <v>0.58399999999999996</v>
      </c>
      <c r="F3766" s="12">
        <v>0.55600000000000005</v>
      </c>
      <c r="G3766" s="12">
        <v>15266.51</v>
      </c>
      <c r="H3766" s="13">
        <v>5</v>
      </c>
    </row>
    <row r="3767" spans="1:8" x14ac:dyDescent="0.25">
      <c r="A3767" s="8" t="s">
        <v>3668</v>
      </c>
      <c r="B3767" s="9" t="s">
        <v>31</v>
      </c>
      <c r="C3767" s="9">
        <v>554</v>
      </c>
      <c r="D3767" s="9">
        <v>0.59</v>
      </c>
      <c r="E3767" s="9">
        <v>0.497</v>
      </c>
      <c r="F3767" s="9">
        <v>0.54400000000000004</v>
      </c>
      <c r="G3767" s="9">
        <v>6546.97</v>
      </c>
      <c r="H3767" s="10">
        <v>13</v>
      </c>
    </row>
    <row r="3768" spans="1:8" x14ac:dyDescent="0.25">
      <c r="A3768" s="11" t="s">
        <v>3669</v>
      </c>
      <c r="B3768" s="12" t="s">
        <v>14</v>
      </c>
      <c r="C3768" s="12">
        <v>14</v>
      </c>
      <c r="D3768" s="12">
        <v>0.61599999999999999</v>
      </c>
      <c r="E3768" s="12">
        <v>0.65500000000000003</v>
      </c>
      <c r="F3768" s="12">
        <v>0.437</v>
      </c>
      <c r="G3768" s="12">
        <v>21993.01</v>
      </c>
      <c r="H3768" s="13">
        <v>4</v>
      </c>
    </row>
    <row r="3769" spans="1:8" x14ac:dyDescent="0.25">
      <c r="A3769" s="8" t="s">
        <v>3670</v>
      </c>
      <c r="B3769" s="9" t="s">
        <v>118</v>
      </c>
      <c r="C3769" s="9">
        <v>421</v>
      </c>
      <c r="D3769" s="9">
        <v>0.55600000000000005</v>
      </c>
      <c r="E3769" s="9">
        <v>0.50800000000000001</v>
      </c>
      <c r="F3769" s="9">
        <v>0.434</v>
      </c>
      <c r="G3769" s="9">
        <v>6609.5</v>
      </c>
      <c r="H3769" s="10">
        <v>7</v>
      </c>
    </row>
    <row r="3770" spans="1:8" x14ac:dyDescent="0.25">
      <c r="A3770" s="11" t="s">
        <v>3671</v>
      </c>
      <c r="B3770" s="12" t="s">
        <v>49</v>
      </c>
      <c r="C3770" s="12">
        <v>231</v>
      </c>
      <c r="D3770" s="12">
        <v>0.55000000000000004</v>
      </c>
      <c r="E3770" s="12">
        <v>0.53</v>
      </c>
      <c r="F3770" s="12">
        <v>0.42399999999999999</v>
      </c>
      <c r="G3770" s="12">
        <v>8571.81</v>
      </c>
      <c r="H3770" s="13">
        <v>11</v>
      </c>
    </row>
    <row r="3771" spans="1:8" x14ac:dyDescent="0.25">
      <c r="A3771" s="8" t="s">
        <v>3672</v>
      </c>
      <c r="B3771" s="9" t="s">
        <v>24</v>
      </c>
      <c r="C3771" s="9">
        <v>434</v>
      </c>
      <c r="D3771" s="9">
        <v>0.63600000000000001</v>
      </c>
      <c r="E3771" s="9">
        <v>0.57899999999999996</v>
      </c>
      <c r="F3771" s="9">
        <v>0.57399999999999995</v>
      </c>
      <c r="G3771" s="9">
        <v>7944.04</v>
      </c>
      <c r="H3771" s="10">
        <v>1</v>
      </c>
    </row>
    <row r="3772" spans="1:8" x14ac:dyDescent="0.25">
      <c r="A3772" s="11" t="s">
        <v>3673</v>
      </c>
      <c r="B3772" s="12" t="s">
        <v>59</v>
      </c>
      <c r="C3772" s="12">
        <v>135</v>
      </c>
      <c r="D3772" s="12">
        <v>0.69599999999999995</v>
      </c>
      <c r="E3772" s="12">
        <v>0.71</v>
      </c>
      <c r="F3772" s="12">
        <v>0.56799999999999995</v>
      </c>
      <c r="G3772" s="12">
        <v>24917.01</v>
      </c>
      <c r="H3772" s="13">
        <v>4</v>
      </c>
    </row>
    <row r="3773" spans="1:8" x14ac:dyDescent="0.25">
      <c r="A3773" s="8" t="s">
        <v>3674</v>
      </c>
      <c r="B3773" s="9" t="s">
        <v>111</v>
      </c>
      <c r="C3773" s="9">
        <v>284</v>
      </c>
      <c r="D3773" s="9">
        <v>0.68</v>
      </c>
      <c r="E3773" s="9">
        <v>0.66700000000000004</v>
      </c>
      <c r="F3773" s="9">
        <v>0.58499999999999996</v>
      </c>
      <c r="G3773" s="9">
        <v>16958.63</v>
      </c>
      <c r="H3773" s="10">
        <v>1</v>
      </c>
    </row>
    <row r="3774" spans="1:8" x14ac:dyDescent="0.25">
      <c r="A3774" s="11" t="s">
        <v>3675</v>
      </c>
      <c r="B3774" s="12" t="s">
        <v>82</v>
      </c>
      <c r="C3774" s="12">
        <v>582</v>
      </c>
      <c r="D3774" s="12">
        <v>0.56399999999999995</v>
      </c>
      <c r="E3774" s="12">
        <v>0.55100000000000005</v>
      </c>
      <c r="F3774" s="12">
        <v>0.41899999999999998</v>
      </c>
      <c r="G3774" s="12">
        <v>6739.42</v>
      </c>
      <c r="H3774" s="13">
        <v>21</v>
      </c>
    </row>
    <row r="3775" spans="1:8" x14ac:dyDescent="0.25">
      <c r="A3775" s="8" t="s">
        <v>3676</v>
      </c>
      <c r="B3775" s="9" t="s">
        <v>19</v>
      </c>
      <c r="C3775" s="9">
        <v>645</v>
      </c>
      <c r="D3775" s="9">
        <v>0.53</v>
      </c>
      <c r="E3775" s="9">
        <v>0.54900000000000004</v>
      </c>
      <c r="F3775" s="9">
        <v>0.38100000000000001</v>
      </c>
      <c r="G3775" s="9">
        <v>6798.66</v>
      </c>
      <c r="H3775" s="10">
        <v>6</v>
      </c>
    </row>
    <row r="3776" spans="1:8" x14ac:dyDescent="0.25">
      <c r="A3776" s="11" t="s">
        <v>3677</v>
      </c>
      <c r="B3776" s="12" t="s">
        <v>82</v>
      </c>
      <c r="C3776" s="12">
        <v>336</v>
      </c>
      <c r="D3776" s="12">
        <v>0.57399999999999995</v>
      </c>
      <c r="E3776" s="12">
        <v>0.53800000000000003</v>
      </c>
      <c r="F3776" s="12">
        <v>0.48099999999999998</v>
      </c>
      <c r="G3776" s="12">
        <v>8660.1200000000008</v>
      </c>
      <c r="H3776" s="13">
        <v>5</v>
      </c>
    </row>
    <row r="3777" spans="1:8" x14ac:dyDescent="0.25">
      <c r="A3777" s="8" t="s">
        <v>3678</v>
      </c>
      <c r="B3777" s="9" t="s">
        <v>118</v>
      </c>
      <c r="C3777" s="9">
        <v>453</v>
      </c>
      <c r="D3777" s="9">
        <v>0.624</v>
      </c>
      <c r="E3777" s="9">
        <v>0.56200000000000006</v>
      </c>
      <c r="F3777" s="9">
        <v>0.56000000000000005</v>
      </c>
      <c r="G3777" s="9">
        <v>7643.24</v>
      </c>
      <c r="H3777" s="10">
        <v>24</v>
      </c>
    </row>
    <row r="3778" spans="1:8" x14ac:dyDescent="0.25">
      <c r="A3778" s="11" t="s">
        <v>3679</v>
      </c>
      <c r="B3778" s="12" t="s">
        <v>33</v>
      </c>
      <c r="C3778" s="12">
        <v>118</v>
      </c>
      <c r="D3778" s="12">
        <v>0.72199999999999998</v>
      </c>
      <c r="E3778" s="12">
        <v>0.71799999999999997</v>
      </c>
      <c r="F3778" s="12">
        <v>0.63</v>
      </c>
      <c r="G3778" s="12">
        <v>31401.45</v>
      </c>
      <c r="H3778" s="13">
        <v>3</v>
      </c>
    </row>
    <row r="3779" spans="1:8" x14ac:dyDescent="0.25">
      <c r="A3779" s="8" t="s">
        <v>3680</v>
      </c>
      <c r="B3779" s="9" t="s">
        <v>111</v>
      </c>
      <c r="C3779" s="9">
        <v>249</v>
      </c>
      <c r="D3779" s="9">
        <v>0.61599999999999999</v>
      </c>
      <c r="E3779" s="9">
        <v>0.60399999999999998</v>
      </c>
      <c r="F3779" s="9">
        <v>0.48199999999999998</v>
      </c>
      <c r="G3779" s="9">
        <v>15715.24</v>
      </c>
      <c r="H3779" s="10">
        <v>3</v>
      </c>
    </row>
    <row r="3780" spans="1:8" x14ac:dyDescent="0.25">
      <c r="A3780" s="11" t="s">
        <v>3681</v>
      </c>
      <c r="B3780" s="12" t="s">
        <v>19</v>
      </c>
      <c r="C3780" s="12">
        <v>482</v>
      </c>
      <c r="D3780" s="12">
        <v>0.55000000000000004</v>
      </c>
      <c r="E3780" s="12">
        <v>0.53600000000000003</v>
      </c>
      <c r="F3780" s="12">
        <v>0.42299999999999999</v>
      </c>
      <c r="G3780" s="12">
        <v>8924.57</v>
      </c>
      <c r="H3780" s="13">
        <v>7</v>
      </c>
    </row>
    <row r="3781" spans="1:8" x14ac:dyDescent="0.25">
      <c r="A3781" s="8" t="s">
        <v>3682</v>
      </c>
      <c r="B3781" s="9" t="s">
        <v>19</v>
      </c>
      <c r="C3781" s="9">
        <v>574</v>
      </c>
      <c r="D3781" s="9">
        <v>0.55200000000000005</v>
      </c>
      <c r="E3781" s="9">
        <v>0.54900000000000004</v>
      </c>
      <c r="F3781" s="9">
        <v>0.436</v>
      </c>
      <c r="G3781" s="9">
        <v>7849.89</v>
      </c>
      <c r="H3781" s="10">
        <v>2</v>
      </c>
    </row>
    <row r="3782" spans="1:8" x14ac:dyDescent="0.25">
      <c r="A3782" s="11" t="s">
        <v>3683</v>
      </c>
      <c r="B3782" s="12" t="s">
        <v>118</v>
      </c>
      <c r="C3782" s="12">
        <v>384</v>
      </c>
      <c r="D3782" s="12">
        <v>0.57499999999999996</v>
      </c>
      <c r="E3782" s="12">
        <v>0.56000000000000005</v>
      </c>
      <c r="F3782" s="12">
        <v>0.44</v>
      </c>
      <c r="G3782" s="12">
        <v>7950.83</v>
      </c>
      <c r="H3782" s="13">
        <v>3</v>
      </c>
    </row>
    <row r="3783" spans="1:8" x14ac:dyDescent="0.25">
      <c r="A3783" s="8" t="s">
        <v>3684</v>
      </c>
      <c r="B3783" s="9" t="s">
        <v>24</v>
      </c>
      <c r="C3783" s="9">
        <v>809</v>
      </c>
      <c r="D3783" s="9">
        <v>0.56799999999999995</v>
      </c>
      <c r="E3783" s="9">
        <v>0.55500000000000005</v>
      </c>
      <c r="F3783" s="9">
        <v>0.434</v>
      </c>
      <c r="G3783" s="9">
        <v>8867.2000000000007</v>
      </c>
      <c r="H3783" s="10">
        <v>0</v>
      </c>
    </row>
    <row r="3784" spans="1:8" x14ac:dyDescent="0.25">
      <c r="A3784" s="11" t="s">
        <v>2756</v>
      </c>
      <c r="B3784" s="12" t="s">
        <v>82</v>
      </c>
      <c r="C3784" s="12">
        <v>565</v>
      </c>
      <c r="D3784" s="12">
        <v>0.57799999999999996</v>
      </c>
      <c r="E3784" s="12">
        <v>0.56399999999999995</v>
      </c>
      <c r="F3784" s="12">
        <v>0.45600000000000002</v>
      </c>
      <c r="G3784" s="12">
        <v>7521.32</v>
      </c>
      <c r="H3784" s="13">
        <v>7</v>
      </c>
    </row>
    <row r="3785" spans="1:8" x14ac:dyDescent="0.25">
      <c r="A3785" s="8" t="s">
        <v>3685</v>
      </c>
      <c r="B3785" s="9" t="s">
        <v>16</v>
      </c>
      <c r="C3785" s="9">
        <v>84</v>
      </c>
      <c r="D3785" s="9">
        <v>0.624</v>
      </c>
      <c r="E3785" s="9">
        <v>0.63500000000000001</v>
      </c>
      <c r="F3785" s="9">
        <v>0.47799999999999998</v>
      </c>
      <c r="G3785" s="9">
        <v>22705.51</v>
      </c>
      <c r="H3785" s="10">
        <v>3</v>
      </c>
    </row>
    <row r="3786" spans="1:8" x14ac:dyDescent="0.25">
      <c r="A3786" s="11" t="s">
        <v>3686</v>
      </c>
      <c r="B3786" s="12" t="s">
        <v>82</v>
      </c>
      <c r="C3786" s="12">
        <v>519</v>
      </c>
      <c r="D3786" s="12">
        <v>0.56200000000000006</v>
      </c>
      <c r="E3786" s="12">
        <v>0.54200000000000004</v>
      </c>
      <c r="F3786" s="12">
        <v>0.434</v>
      </c>
      <c r="G3786" s="12">
        <v>7462.16</v>
      </c>
      <c r="H3786" s="13">
        <v>3</v>
      </c>
    </row>
    <row r="3787" spans="1:8" x14ac:dyDescent="0.25">
      <c r="A3787" s="8" t="s">
        <v>3687</v>
      </c>
      <c r="B3787" s="9" t="s">
        <v>24</v>
      </c>
      <c r="C3787" s="9">
        <v>615</v>
      </c>
      <c r="D3787" s="9">
        <v>0.623</v>
      </c>
      <c r="E3787" s="9">
        <v>0.61299999999999999</v>
      </c>
      <c r="F3787" s="9">
        <v>0.51</v>
      </c>
      <c r="G3787" s="9">
        <v>9872.0499999999993</v>
      </c>
      <c r="H3787" s="10">
        <v>14</v>
      </c>
    </row>
    <row r="3788" spans="1:8" x14ac:dyDescent="0.25">
      <c r="A3788" s="11" t="s">
        <v>3688</v>
      </c>
      <c r="B3788" s="12" t="s">
        <v>72</v>
      </c>
      <c r="C3788" s="12">
        <v>389</v>
      </c>
      <c r="D3788" s="12">
        <v>0.66400000000000003</v>
      </c>
      <c r="E3788" s="12">
        <v>0.63300000000000001</v>
      </c>
      <c r="F3788" s="12">
        <v>0.58499999999999996</v>
      </c>
      <c r="G3788" s="12">
        <v>11063.39</v>
      </c>
      <c r="H3788" s="13">
        <v>0</v>
      </c>
    </row>
    <row r="3789" spans="1:8" x14ac:dyDescent="0.25">
      <c r="A3789" s="8" t="s">
        <v>3689</v>
      </c>
      <c r="B3789" s="9" t="s">
        <v>14</v>
      </c>
      <c r="C3789" s="9">
        <v>36</v>
      </c>
      <c r="D3789" s="9">
        <v>0.73299999999999998</v>
      </c>
      <c r="E3789" s="9">
        <v>0.71</v>
      </c>
      <c r="F3789" s="9">
        <v>0.64300000000000002</v>
      </c>
      <c r="G3789" s="9">
        <v>66636.34</v>
      </c>
      <c r="H3789" s="10">
        <v>2</v>
      </c>
    </row>
    <row r="3790" spans="1:8" x14ac:dyDescent="0.25">
      <c r="A3790" s="11" t="s">
        <v>3690</v>
      </c>
      <c r="B3790" s="12" t="s">
        <v>31</v>
      </c>
      <c r="C3790" s="12">
        <v>286</v>
      </c>
      <c r="D3790" s="12">
        <v>0.61099999999999999</v>
      </c>
      <c r="E3790" s="12">
        <v>0.52700000000000002</v>
      </c>
      <c r="F3790" s="12">
        <v>0.59299999999999997</v>
      </c>
      <c r="G3790" s="12">
        <v>6449.02</v>
      </c>
      <c r="H3790" s="13">
        <v>2</v>
      </c>
    </row>
    <row r="3791" spans="1:8" x14ac:dyDescent="0.25">
      <c r="A3791" s="8" t="s">
        <v>3691</v>
      </c>
      <c r="B3791" s="9" t="s">
        <v>59</v>
      </c>
      <c r="C3791" s="9">
        <v>46</v>
      </c>
      <c r="D3791" s="9">
        <v>0.68700000000000006</v>
      </c>
      <c r="E3791" s="9">
        <v>0.69899999999999995</v>
      </c>
      <c r="F3791" s="9">
        <v>0.58099999999999996</v>
      </c>
      <c r="G3791" s="9">
        <v>22731.72</v>
      </c>
      <c r="H3791" s="10">
        <v>6</v>
      </c>
    </row>
    <row r="3792" spans="1:8" x14ac:dyDescent="0.25">
      <c r="A3792" s="11" t="s">
        <v>3692</v>
      </c>
      <c r="B3792" s="12" t="s">
        <v>111</v>
      </c>
      <c r="C3792" s="12">
        <v>324</v>
      </c>
      <c r="D3792" s="12">
        <v>0.67</v>
      </c>
      <c r="E3792" s="12">
        <v>0.66300000000000003</v>
      </c>
      <c r="F3792" s="12">
        <v>0.56999999999999995</v>
      </c>
      <c r="G3792" s="12">
        <v>15376.09</v>
      </c>
      <c r="H3792" s="13">
        <v>0</v>
      </c>
    </row>
    <row r="3793" spans="1:8" x14ac:dyDescent="0.25">
      <c r="A3793" s="8" t="s">
        <v>3693</v>
      </c>
      <c r="B3793" s="9" t="s">
        <v>14</v>
      </c>
      <c r="C3793" s="9">
        <v>60</v>
      </c>
      <c r="D3793" s="9">
        <v>0.74199999999999999</v>
      </c>
      <c r="E3793" s="9">
        <v>0.70899999999999996</v>
      </c>
      <c r="F3793" s="9">
        <v>0.68200000000000005</v>
      </c>
      <c r="G3793" s="9">
        <v>38681.300000000003</v>
      </c>
      <c r="H3793" s="10">
        <v>7</v>
      </c>
    </row>
    <row r="3794" spans="1:8" x14ac:dyDescent="0.25">
      <c r="A3794" s="11" t="s">
        <v>3694</v>
      </c>
      <c r="B3794" s="12" t="s">
        <v>87</v>
      </c>
      <c r="C3794" s="12">
        <v>385</v>
      </c>
      <c r="D3794" s="12">
        <v>0.53700000000000003</v>
      </c>
      <c r="E3794" s="12">
        <v>0.51700000000000002</v>
      </c>
      <c r="F3794" s="12">
        <v>0.43</v>
      </c>
      <c r="G3794" s="12">
        <v>10529.89</v>
      </c>
      <c r="H3794" s="13">
        <v>2</v>
      </c>
    </row>
    <row r="3795" spans="1:8" x14ac:dyDescent="0.25">
      <c r="A3795" s="8" t="s">
        <v>3695</v>
      </c>
      <c r="B3795" s="9" t="s">
        <v>31</v>
      </c>
      <c r="C3795" s="9">
        <v>701</v>
      </c>
      <c r="D3795" s="9">
        <v>0.56200000000000006</v>
      </c>
      <c r="E3795" s="9">
        <v>0.51400000000000001</v>
      </c>
      <c r="F3795" s="9">
        <v>0.46300000000000002</v>
      </c>
      <c r="G3795" s="9">
        <v>5497.11</v>
      </c>
      <c r="H3795" s="10">
        <v>0</v>
      </c>
    </row>
    <row r="3796" spans="1:8" x14ac:dyDescent="0.25">
      <c r="A3796" s="11" t="s">
        <v>3696</v>
      </c>
      <c r="B3796" s="12" t="s">
        <v>24</v>
      </c>
      <c r="C3796" s="12">
        <v>339</v>
      </c>
      <c r="D3796" s="12">
        <v>0.59</v>
      </c>
      <c r="E3796" s="12">
        <v>0.57299999999999995</v>
      </c>
      <c r="F3796" s="12">
        <v>0.49099999999999999</v>
      </c>
      <c r="G3796" s="12">
        <v>5809.23</v>
      </c>
      <c r="H3796" s="13">
        <v>0</v>
      </c>
    </row>
    <row r="3797" spans="1:8" x14ac:dyDescent="0.25">
      <c r="A3797" s="8" t="s">
        <v>3697</v>
      </c>
      <c r="B3797" s="9" t="s">
        <v>22</v>
      </c>
      <c r="C3797" s="9">
        <v>249</v>
      </c>
      <c r="D3797" s="9">
        <v>0.68</v>
      </c>
      <c r="E3797" s="9">
        <v>0.65100000000000002</v>
      </c>
      <c r="F3797" s="9">
        <v>0.58499999999999996</v>
      </c>
      <c r="G3797" s="9">
        <v>15734.74</v>
      </c>
      <c r="H3797" s="10">
        <v>4</v>
      </c>
    </row>
    <row r="3798" spans="1:8" x14ac:dyDescent="0.25">
      <c r="A3798" s="11" t="s">
        <v>1799</v>
      </c>
      <c r="B3798" s="12" t="s">
        <v>22</v>
      </c>
      <c r="C3798" s="12">
        <v>257</v>
      </c>
      <c r="D3798" s="12">
        <v>0.69</v>
      </c>
      <c r="E3798" s="12">
        <v>0.69199999999999995</v>
      </c>
      <c r="F3798" s="12">
        <v>0.56999999999999995</v>
      </c>
      <c r="G3798" s="12">
        <v>16107.76</v>
      </c>
      <c r="H3798" s="13">
        <v>4</v>
      </c>
    </row>
    <row r="3799" spans="1:8" x14ac:dyDescent="0.25">
      <c r="A3799" s="8" t="s">
        <v>3698</v>
      </c>
      <c r="B3799" s="9" t="s">
        <v>72</v>
      </c>
      <c r="C3799" s="9">
        <v>386</v>
      </c>
      <c r="D3799" s="9">
        <v>0.59099999999999997</v>
      </c>
      <c r="E3799" s="9">
        <v>0.55900000000000005</v>
      </c>
      <c r="F3799" s="9">
        <v>0.48199999999999998</v>
      </c>
      <c r="G3799" s="9">
        <v>8359.73</v>
      </c>
      <c r="H3799" s="10">
        <v>3</v>
      </c>
    </row>
    <row r="3800" spans="1:8" x14ac:dyDescent="0.25">
      <c r="A3800" s="11" t="s">
        <v>3699</v>
      </c>
      <c r="B3800" s="12" t="s">
        <v>19</v>
      </c>
      <c r="C3800" s="12">
        <v>373</v>
      </c>
      <c r="D3800" s="12">
        <v>0.48699999999999999</v>
      </c>
      <c r="E3800" s="12">
        <v>0.47699999999999998</v>
      </c>
      <c r="F3800" s="12">
        <v>0.35399999999999998</v>
      </c>
      <c r="G3800" s="12">
        <v>5420.4</v>
      </c>
      <c r="H3800" s="13">
        <v>0</v>
      </c>
    </row>
    <row r="3801" spans="1:8" x14ac:dyDescent="0.25">
      <c r="A3801" s="8" t="s">
        <v>3700</v>
      </c>
      <c r="B3801" s="9" t="s">
        <v>94</v>
      </c>
      <c r="C3801" s="9">
        <v>457</v>
      </c>
      <c r="D3801" s="9">
        <v>0.59699999999999998</v>
      </c>
      <c r="E3801" s="9">
        <v>0.57999999999999996</v>
      </c>
      <c r="F3801" s="9">
        <v>0.47699999999999998</v>
      </c>
      <c r="G3801" s="9">
        <v>15213.66</v>
      </c>
      <c r="H3801" s="10">
        <v>1</v>
      </c>
    </row>
    <row r="3802" spans="1:8" x14ac:dyDescent="0.25">
      <c r="A3802" s="11" t="s">
        <v>3701</v>
      </c>
      <c r="B3802" s="12" t="s">
        <v>22</v>
      </c>
      <c r="C3802" s="12">
        <v>175</v>
      </c>
      <c r="D3802" s="12">
        <v>0.7</v>
      </c>
      <c r="E3802" s="12">
        <v>0.66600000000000004</v>
      </c>
      <c r="F3802" s="12">
        <v>0.64500000000000002</v>
      </c>
      <c r="G3802" s="12">
        <v>28385.08</v>
      </c>
      <c r="H3802" s="13">
        <v>0</v>
      </c>
    </row>
    <row r="3803" spans="1:8" x14ac:dyDescent="0.25">
      <c r="A3803" s="8" t="s">
        <v>3702</v>
      </c>
      <c r="B3803" s="9" t="s">
        <v>31</v>
      </c>
      <c r="C3803" s="9">
        <v>316</v>
      </c>
      <c r="D3803" s="9">
        <v>0.626</v>
      </c>
      <c r="E3803" s="9">
        <v>0.56000000000000005</v>
      </c>
      <c r="F3803" s="9">
        <v>0.55800000000000005</v>
      </c>
      <c r="G3803" s="9">
        <v>8484.4</v>
      </c>
      <c r="H3803" s="10">
        <v>6</v>
      </c>
    </row>
    <row r="3804" spans="1:8" x14ac:dyDescent="0.25">
      <c r="A3804" s="11" t="s">
        <v>3703</v>
      </c>
      <c r="B3804" s="12" t="s">
        <v>49</v>
      </c>
      <c r="C3804" s="12">
        <v>196</v>
      </c>
      <c r="D3804" s="12">
        <v>0.56999999999999995</v>
      </c>
      <c r="E3804" s="12">
        <v>0.55000000000000004</v>
      </c>
      <c r="F3804" s="12">
        <v>0.45600000000000002</v>
      </c>
      <c r="G3804" s="12">
        <v>9919.1200000000008</v>
      </c>
      <c r="H3804" s="13">
        <v>2</v>
      </c>
    </row>
    <row r="3805" spans="1:8" x14ac:dyDescent="0.25">
      <c r="A3805" s="8" t="s">
        <v>3704</v>
      </c>
      <c r="B3805" s="9" t="s">
        <v>87</v>
      </c>
      <c r="C3805" s="9">
        <v>495</v>
      </c>
      <c r="D3805" s="9">
        <v>0.55000000000000004</v>
      </c>
      <c r="E3805" s="9">
        <v>0.48499999999999999</v>
      </c>
      <c r="F3805" s="9">
        <v>0.48</v>
      </c>
      <c r="G3805" s="9">
        <v>5811.7</v>
      </c>
      <c r="H3805" s="10">
        <v>3</v>
      </c>
    </row>
    <row r="3806" spans="1:8" x14ac:dyDescent="0.25">
      <c r="A3806" s="11" t="s">
        <v>3705</v>
      </c>
      <c r="B3806" s="12" t="s">
        <v>14</v>
      </c>
      <c r="C3806" s="12">
        <v>67</v>
      </c>
      <c r="D3806" s="12">
        <v>0.67</v>
      </c>
      <c r="E3806" s="12">
        <v>0.64600000000000002</v>
      </c>
      <c r="F3806" s="12">
        <v>0.58499999999999996</v>
      </c>
      <c r="G3806" s="12">
        <v>51287.28</v>
      </c>
      <c r="H3806" s="13">
        <v>0</v>
      </c>
    </row>
    <row r="3807" spans="1:8" x14ac:dyDescent="0.25">
      <c r="A3807" s="8" t="s">
        <v>2177</v>
      </c>
      <c r="B3807" s="9" t="s">
        <v>22</v>
      </c>
      <c r="C3807" s="9">
        <v>116</v>
      </c>
      <c r="D3807" s="9">
        <v>0.73599999999999999</v>
      </c>
      <c r="E3807" s="9">
        <v>0.70699999999999996</v>
      </c>
      <c r="F3807" s="9">
        <v>0.66</v>
      </c>
      <c r="G3807" s="9">
        <v>27717.61</v>
      </c>
      <c r="H3807" s="10">
        <v>3</v>
      </c>
    </row>
    <row r="3808" spans="1:8" x14ac:dyDescent="0.25">
      <c r="A3808" s="11" t="s">
        <v>3706</v>
      </c>
      <c r="B3808" s="12" t="s">
        <v>29</v>
      </c>
      <c r="C3808" s="12">
        <v>194</v>
      </c>
      <c r="D3808" s="12">
        <v>0.69</v>
      </c>
      <c r="E3808" s="12">
        <v>0.65800000000000003</v>
      </c>
      <c r="F3808" s="12">
        <v>0.61499999999999999</v>
      </c>
      <c r="G3808" s="12">
        <v>22055.97</v>
      </c>
      <c r="H3808" s="13">
        <v>3</v>
      </c>
    </row>
    <row r="3809" spans="1:8" x14ac:dyDescent="0.25">
      <c r="A3809" s="8" t="s">
        <v>3707</v>
      </c>
      <c r="B3809" s="9" t="s">
        <v>87</v>
      </c>
      <c r="C3809" s="9">
        <v>970</v>
      </c>
      <c r="D3809" s="9">
        <v>0.57999999999999996</v>
      </c>
      <c r="E3809" s="9">
        <v>0.501</v>
      </c>
      <c r="F3809" s="9">
        <v>0.51400000000000001</v>
      </c>
      <c r="G3809" s="9">
        <v>6044.85</v>
      </c>
      <c r="H3809" s="10">
        <v>2</v>
      </c>
    </row>
    <row r="3810" spans="1:8" x14ac:dyDescent="0.25">
      <c r="A3810" s="11" t="s">
        <v>3708</v>
      </c>
      <c r="B3810" s="12" t="s">
        <v>270</v>
      </c>
      <c r="C3810" s="12">
        <v>306</v>
      </c>
      <c r="D3810" s="12">
        <v>0.64900000000000002</v>
      </c>
      <c r="E3810" s="12">
        <v>0.60499999999999998</v>
      </c>
      <c r="F3810" s="12">
        <v>0.57399999999999995</v>
      </c>
      <c r="G3810" s="12">
        <v>14739.39</v>
      </c>
      <c r="H3810" s="13">
        <v>0</v>
      </c>
    </row>
    <row r="3811" spans="1:8" x14ac:dyDescent="0.25">
      <c r="A3811" s="8" t="s">
        <v>3709</v>
      </c>
      <c r="B3811" s="9" t="s">
        <v>22</v>
      </c>
      <c r="C3811" s="9">
        <v>139</v>
      </c>
      <c r="D3811" s="9">
        <v>0.71</v>
      </c>
      <c r="E3811" s="9">
        <v>0.70299999999999996</v>
      </c>
      <c r="F3811" s="9">
        <v>0.64100000000000001</v>
      </c>
      <c r="G3811" s="9">
        <v>25281.56</v>
      </c>
      <c r="H3811" s="10">
        <v>3</v>
      </c>
    </row>
    <row r="3812" spans="1:8" x14ac:dyDescent="0.25">
      <c r="A3812" s="11" t="s">
        <v>3710</v>
      </c>
      <c r="B3812" s="12" t="s">
        <v>87</v>
      </c>
      <c r="C3812" s="12">
        <v>417</v>
      </c>
      <c r="D3812" s="12">
        <v>0.59</v>
      </c>
      <c r="E3812" s="12">
        <v>0.57599999999999996</v>
      </c>
      <c r="F3812" s="12">
        <v>0.48599999999999999</v>
      </c>
      <c r="G3812" s="12">
        <v>15214.32</v>
      </c>
      <c r="H3812" s="13">
        <v>1</v>
      </c>
    </row>
    <row r="3813" spans="1:8" x14ac:dyDescent="0.25">
      <c r="A3813" s="8" t="s">
        <v>3711</v>
      </c>
      <c r="B3813" s="9" t="s">
        <v>19</v>
      </c>
      <c r="C3813" s="9">
        <v>383</v>
      </c>
      <c r="D3813" s="9">
        <v>0.56999999999999995</v>
      </c>
      <c r="E3813" s="9">
        <v>0.55500000000000005</v>
      </c>
      <c r="F3813" s="9">
        <v>0.44800000000000001</v>
      </c>
      <c r="G3813" s="9">
        <v>10065.61</v>
      </c>
      <c r="H3813" s="10">
        <v>1</v>
      </c>
    </row>
    <row r="3814" spans="1:8" x14ac:dyDescent="0.25">
      <c r="A3814" s="11" t="s">
        <v>3712</v>
      </c>
      <c r="B3814" s="12" t="s">
        <v>24</v>
      </c>
      <c r="C3814" s="12">
        <v>191</v>
      </c>
      <c r="D3814" s="12">
        <v>0.59299999999999997</v>
      </c>
      <c r="E3814" s="12">
        <v>0.56799999999999995</v>
      </c>
      <c r="F3814" s="12">
        <v>0.46800000000000003</v>
      </c>
      <c r="G3814" s="12">
        <v>9150.48</v>
      </c>
      <c r="H3814" s="13">
        <v>4</v>
      </c>
    </row>
    <row r="3815" spans="1:8" x14ac:dyDescent="0.25">
      <c r="A3815" s="8" t="s">
        <v>3713</v>
      </c>
      <c r="B3815" s="9" t="s">
        <v>39</v>
      </c>
      <c r="C3815" s="9">
        <v>689</v>
      </c>
      <c r="D3815" s="9">
        <v>0.56499999999999995</v>
      </c>
      <c r="E3815" s="9">
        <v>0.496</v>
      </c>
      <c r="F3815" s="9">
        <v>0.48399999999999999</v>
      </c>
      <c r="G3815" s="9">
        <v>6089.15</v>
      </c>
      <c r="H3815" s="10">
        <v>4</v>
      </c>
    </row>
    <row r="3816" spans="1:8" x14ac:dyDescent="0.25">
      <c r="A3816" s="11" t="s">
        <v>3714</v>
      </c>
      <c r="B3816" s="12" t="s">
        <v>14</v>
      </c>
      <c r="C3816" s="12">
        <v>34</v>
      </c>
      <c r="D3816" s="12">
        <v>0.753</v>
      </c>
      <c r="E3816" s="12">
        <v>0.71</v>
      </c>
      <c r="F3816" s="12">
        <v>0.70599999999999996</v>
      </c>
      <c r="G3816" s="12">
        <v>39691.910000000003</v>
      </c>
      <c r="H3816" s="13">
        <v>5</v>
      </c>
    </row>
    <row r="3817" spans="1:8" x14ac:dyDescent="0.25">
      <c r="A3817" s="8" t="s">
        <v>3715</v>
      </c>
      <c r="B3817" s="9" t="s">
        <v>7</v>
      </c>
      <c r="C3817" s="9">
        <v>130</v>
      </c>
      <c r="D3817" s="9">
        <v>0.72799999999999998</v>
      </c>
      <c r="E3817" s="9">
        <v>0.70199999999999996</v>
      </c>
      <c r="F3817" s="9">
        <v>0.63</v>
      </c>
      <c r="G3817" s="9">
        <v>16636.12</v>
      </c>
      <c r="H3817" s="10">
        <v>0</v>
      </c>
    </row>
    <row r="3818" spans="1:8" x14ac:dyDescent="0.25">
      <c r="A3818" s="11" t="s">
        <v>3716</v>
      </c>
      <c r="B3818" s="12" t="s">
        <v>39</v>
      </c>
      <c r="C3818" s="12">
        <v>662</v>
      </c>
      <c r="D3818" s="12">
        <v>0.53200000000000003</v>
      </c>
      <c r="E3818" s="12">
        <v>0.51</v>
      </c>
      <c r="F3818" s="12">
        <v>0.38700000000000001</v>
      </c>
      <c r="G3818" s="12">
        <v>6834.22</v>
      </c>
      <c r="H3818" s="13">
        <v>0</v>
      </c>
    </row>
    <row r="3819" spans="1:8" x14ac:dyDescent="0.25">
      <c r="A3819" s="8" t="s">
        <v>3717</v>
      </c>
      <c r="B3819" s="9" t="s">
        <v>7</v>
      </c>
      <c r="C3819" s="9">
        <v>265</v>
      </c>
      <c r="D3819" s="9">
        <v>0.72</v>
      </c>
      <c r="E3819" s="9">
        <v>0.68700000000000006</v>
      </c>
      <c r="F3819" s="9">
        <v>0.63400000000000001</v>
      </c>
      <c r="G3819" s="9">
        <v>18521.39</v>
      </c>
      <c r="H3819" s="10">
        <v>5</v>
      </c>
    </row>
    <row r="3820" spans="1:8" x14ac:dyDescent="0.25">
      <c r="A3820" s="11" t="s">
        <v>3718</v>
      </c>
      <c r="B3820" s="12" t="s">
        <v>87</v>
      </c>
      <c r="C3820" s="12">
        <v>702</v>
      </c>
      <c r="D3820" s="12">
        <v>0.56999999999999995</v>
      </c>
      <c r="E3820" s="12">
        <v>0.502</v>
      </c>
      <c r="F3820" s="12">
        <v>0.499</v>
      </c>
      <c r="G3820" s="12">
        <v>5608.02</v>
      </c>
      <c r="H3820" s="13">
        <v>0</v>
      </c>
    </row>
    <row r="3821" spans="1:8" x14ac:dyDescent="0.25">
      <c r="A3821" s="8" t="s">
        <v>3719</v>
      </c>
      <c r="B3821" s="9" t="s">
        <v>31</v>
      </c>
      <c r="C3821" s="9">
        <v>448</v>
      </c>
      <c r="D3821" s="9">
        <v>0.58399999999999996</v>
      </c>
      <c r="E3821" s="9">
        <v>0.51700000000000002</v>
      </c>
      <c r="F3821" s="9">
        <v>0.52</v>
      </c>
      <c r="G3821" s="9">
        <v>5851.5</v>
      </c>
      <c r="H3821" s="10">
        <v>1</v>
      </c>
    </row>
    <row r="3822" spans="1:8" x14ac:dyDescent="0.25">
      <c r="A3822" s="11" t="s">
        <v>3720</v>
      </c>
      <c r="B3822" s="12" t="s">
        <v>22</v>
      </c>
      <c r="C3822" s="12">
        <v>221</v>
      </c>
      <c r="D3822" s="12">
        <v>0.71299999999999997</v>
      </c>
      <c r="E3822" s="12">
        <v>0.69499999999999995</v>
      </c>
      <c r="F3822" s="12">
        <v>0.60799999999999998</v>
      </c>
      <c r="G3822" s="12">
        <v>21108.68</v>
      </c>
      <c r="H3822" s="13">
        <v>5</v>
      </c>
    </row>
    <row r="3823" spans="1:8" x14ac:dyDescent="0.25">
      <c r="A3823" s="8" t="s">
        <v>3721</v>
      </c>
      <c r="B3823" s="9" t="s">
        <v>59</v>
      </c>
      <c r="C3823" s="9">
        <v>77</v>
      </c>
      <c r="D3823" s="9">
        <v>0.77300000000000002</v>
      </c>
      <c r="E3823" s="9">
        <v>0.75800000000000001</v>
      </c>
      <c r="F3823" s="9">
        <v>0.69399999999999995</v>
      </c>
      <c r="G3823" s="9">
        <v>33092.019999999997</v>
      </c>
      <c r="H3823" s="10">
        <v>4</v>
      </c>
    </row>
    <row r="3824" spans="1:8" x14ac:dyDescent="0.25">
      <c r="A3824" s="11" t="s">
        <v>3722</v>
      </c>
      <c r="B3824" s="12" t="s">
        <v>33</v>
      </c>
      <c r="C3824" s="12">
        <v>181</v>
      </c>
      <c r="D3824" s="12">
        <v>0.65</v>
      </c>
      <c r="E3824" s="12">
        <v>0.64400000000000002</v>
      </c>
      <c r="F3824" s="12">
        <v>0.53400000000000003</v>
      </c>
      <c r="G3824" s="12">
        <v>15673.49</v>
      </c>
      <c r="H3824" s="13">
        <v>3</v>
      </c>
    </row>
    <row r="3825" spans="1:8" x14ac:dyDescent="0.25">
      <c r="A3825" s="8" t="s">
        <v>3723</v>
      </c>
      <c r="B3825" s="9" t="s">
        <v>24</v>
      </c>
      <c r="C3825" s="9">
        <v>487</v>
      </c>
      <c r="D3825" s="9">
        <v>0.56999999999999995</v>
      </c>
      <c r="E3825" s="9">
        <v>0.53800000000000003</v>
      </c>
      <c r="F3825" s="9">
        <v>0.45600000000000002</v>
      </c>
      <c r="G3825" s="9">
        <v>7603.95</v>
      </c>
      <c r="H3825" s="10">
        <v>0</v>
      </c>
    </row>
    <row r="3826" spans="1:8" x14ac:dyDescent="0.25">
      <c r="A3826" s="11" t="s">
        <v>3724</v>
      </c>
      <c r="B3826" s="12" t="s">
        <v>24</v>
      </c>
      <c r="C3826" s="12">
        <v>339</v>
      </c>
      <c r="D3826" s="12">
        <v>0.55000000000000004</v>
      </c>
      <c r="E3826" s="12">
        <v>0.55800000000000005</v>
      </c>
      <c r="F3826" s="12">
        <v>0.39700000000000002</v>
      </c>
      <c r="G3826" s="12">
        <v>7238.02</v>
      </c>
      <c r="H3826" s="13">
        <v>2</v>
      </c>
    </row>
    <row r="3827" spans="1:8" x14ac:dyDescent="0.25">
      <c r="A3827" s="8" t="s">
        <v>3725</v>
      </c>
      <c r="B3827" s="9" t="s">
        <v>275</v>
      </c>
      <c r="C3827" s="9">
        <v>352</v>
      </c>
      <c r="D3827" s="9">
        <v>0.53200000000000003</v>
      </c>
      <c r="E3827" s="9">
        <v>0.52100000000000002</v>
      </c>
      <c r="F3827" s="9">
        <v>0.39700000000000002</v>
      </c>
      <c r="G3827" s="9">
        <v>9853.18</v>
      </c>
      <c r="H3827" s="10">
        <v>4</v>
      </c>
    </row>
    <row r="3828" spans="1:8" x14ac:dyDescent="0.25">
      <c r="A3828" s="11" t="s">
        <v>3726</v>
      </c>
      <c r="B3828" s="12" t="s">
        <v>111</v>
      </c>
      <c r="C3828" s="12">
        <v>590</v>
      </c>
      <c r="D3828" s="12">
        <v>0.67</v>
      </c>
      <c r="E3828" s="12">
        <v>0.621</v>
      </c>
      <c r="F3828" s="12">
        <v>0.60499999999999998</v>
      </c>
      <c r="G3828" s="12">
        <v>11111.07</v>
      </c>
      <c r="H3828" s="13">
        <v>5</v>
      </c>
    </row>
    <row r="3829" spans="1:8" x14ac:dyDescent="0.25">
      <c r="A3829" s="8" t="s">
        <v>3727</v>
      </c>
      <c r="B3829" s="9" t="s">
        <v>72</v>
      </c>
      <c r="C3829" s="9">
        <v>278</v>
      </c>
      <c r="D3829" s="9">
        <v>0.56899999999999995</v>
      </c>
      <c r="E3829" s="9">
        <v>0.54600000000000004</v>
      </c>
      <c r="F3829" s="9">
        <v>0.45700000000000002</v>
      </c>
      <c r="G3829" s="9">
        <v>10042.469999999999</v>
      </c>
      <c r="H3829" s="10">
        <v>14</v>
      </c>
    </row>
    <row r="3830" spans="1:8" x14ac:dyDescent="0.25">
      <c r="A3830" s="11" t="s">
        <v>3728</v>
      </c>
      <c r="B3830" s="12" t="s">
        <v>72</v>
      </c>
      <c r="C3830" s="12">
        <v>404</v>
      </c>
      <c r="D3830" s="12">
        <v>0.67900000000000005</v>
      </c>
      <c r="E3830" s="12">
        <v>0.63300000000000001</v>
      </c>
      <c r="F3830" s="12">
        <v>0.63400000000000001</v>
      </c>
      <c r="G3830" s="12">
        <v>9576.94</v>
      </c>
      <c r="H3830" s="13">
        <v>12</v>
      </c>
    </row>
    <row r="3831" spans="1:8" x14ac:dyDescent="0.25">
      <c r="A3831" s="8" t="s">
        <v>3729</v>
      </c>
      <c r="B3831" s="9" t="s">
        <v>53</v>
      </c>
      <c r="C3831" s="9">
        <v>165</v>
      </c>
      <c r="D3831" s="9">
        <v>0.65</v>
      </c>
      <c r="E3831" s="9">
        <v>0.65700000000000003</v>
      </c>
      <c r="F3831" s="9">
        <v>0.54500000000000004</v>
      </c>
      <c r="G3831" s="9">
        <v>30366.32</v>
      </c>
      <c r="H3831" s="10">
        <v>1</v>
      </c>
    </row>
    <row r="3832" spans="1:8" x14ac:dyDescent="0.25">
      <c r="A3832" s="11" t="s">
        <v>3730</v>
      </c>
      <c r="B3832" s="12" t="s">
        <v>22</v>
      </c>
      <c r="C3832" s="12">
        <v>111</v>
      </c>
      <c r="D3832" s="12">
        <v>0.77</v>
      </c>
      <c r="E3832" s="12">
        <v>0.71799999999999997</v>
      </c>
      <c r="F3832" s="12">
        <v>0.748</v>
      </c>
      <c r="G3832" s="12">
        <v>33659.199999999997</v>
      </c>
      <c r="H3832" s="13">
        <v>1</v>
      </c>
    </row>
    <row r="3833" spans="1:8" x14ac:dyDescent="0.25">
      <c r="A3833" s="8" t="s">
        <v>3731</v>
      </c>
      <c r="B3833" s="9" t="s">
        <v>22</v>
      </c>
      <c r="C3833" s="9">
        <v>171</v>
      </c>
      <c r="D3833" s="9">
        <v>0.72299999999999998</v>
      </c>
      <c r="E3833" s="9">
        <v>0.68100000000000005</v>
      </c>
      <c r="F3833" s="9">
        <v>0.66100000000000003</v>
      </c>
      <c r="G3833" s="9">
        <v>30299.19</v>
      </c>
      <c r="H3833" s="10">
        <v>1</v>
      </c>
    </row>
    <row r="3834" spans="1:8" x14ac:dyDescent="0.25">
      <c r="A3834" s="11" t="s">
        <v>3732</v>
      </c>
      <c r="B3834" s="12" t="s">
        <v>31</v>
      </c>
      <c r="C3834" s="12">
        <v>515</v>
      </c>
      <c r="D3834" s="12">
        <v>0.59299999999999997</v>
      </c>
      <c r="E3834" s="12">
        <v>0.53600000000000003</v>
      </c>
      <c r="F3834" s="12">
        <v>0.51300000000000001</v>
      </c>
      <c r="G3834" s="12">
        <v>6158.7</v>
      </c>
      <c r="H3834" s="13">
        <v>21</v>
      </c>
    </row>
    <row r="3835" spans="1:8" x14ac:dyDescent="0.25">
      <c r="A3835" s="8" t="s">
        <v>3733</v>
      </c>
      <c r="B3835" s="9" t="s">
        <v>59</v>
      </c>
      <c r="C3835" s="9">
        <v>38</v>
      </c>
      <c r="D3835" s="9">
        <v>0.73599999999999999</v>
      </c>
      <c r="E3835" s="9">
        <v>0.753</v>
      </c>
      <c r="F3835" s="9">
        <v>0.60499999999999998</v>
      </c>
      <c r="G3835" s="9">
        <v>24882.29</v>
      </c>
      <c r="H3835" s="10">
        <v>2</v>
      </c>
    </row>
    <row r="3836" spans="1:8" x14ac:dyDescent="0.25">
      <c r="A3836" s="11" t="s">
        <v>3734</v>
      </c>
      <c r="B3836" s="12" t="s">
        <v>16</v>
      </c>
      <c r="C3836" s="12">
        <v>93</v>
      </c>
      <c r="D3836" s="12">
        <v>0.63600000000000001</v>
      </c>
      <c r="E3836" s="12">
        <v>0.61199999999999999</v>
      </c>
      <c r="F3836" s="12">
        <v>0.51200000000000001</v>
      </c>
      <c r="G3836" s="12">
        <v>20266.72</v>
      </c>
      <c r="H3836" s="13">
        <v>1</v>
      </c>
    </row>
    <row r="3837" spans="1:8" x14ac:dyDescent="0.25">
      <c r="A3837" s="8" t="s">
        <v>3735</v>
      </c>
      <c r="B3837" s="9" t="s">
        <v>53</v>
      </c>
      <c r="C3837" s="9">
        <v>114</v>
      </c>
      <c r="D3837" s="9">
        <v>0.67</v>
      </c>
      <c r="E3837" s="9">
        <v>0.68400000000000005</v>
      </c>
      <c r="F3837" s="9">
        <v>0.53100000000000003</v>
      </c>
      <c r="G3837" s="9">
        <v>19160.669999999998</v>
      </c>
      <c r="H3837" s="10">
        <v>3</v>
      </c>
    </row>
    <row r="3838" spans="1:8" x14ac:dyDescent="0.25">
      <c r="A3838" s="11" t="s">
        <v>3736</v>
      </c>
      <c r="B3838" s="12" t="s">
        <v>118</v>
      </c>
      <c r="C3838" s="12">
        <v>220</v>
      </c>
      <c r="D3838" s="12">
        <v>0.57799999999999996</v>
      </c>
      <c r="E3838" s="12">
        <v>0.53100000000000003</v>
      </c>
      <c r="F3838" s="12">
        <v>0.47399999999999998</v>
      </c>
      <c r="G3838" s="12">
        <v>10310.01</v>
      </c>
      <c r="H3838" s="13">
        <v>9</v>
      </c>
    </row>
    <row r="3839" spans="1:8" x14ac:dyDescent="0.25">
      <c r="A3839" s="8" t="s">
        <v>3737</v>
      </c>
      <c r="B3839" s="9" t="s">
        <v>19</v>
      </c>
      <c r="C3839" s="9">
        <v>582</v>
      </c>
      <c r="D3839" s="9">
        <v>0.64500000000000002</v>
      </c>
      <c r="E3839" s="9">
        <v>0.60399999999999998</v>
      </c>
      <c r="F3839" s="9">
        <v>0.57299999999999995</v>
      </c>
      <c r="G3839" s="9">
        <v>7352.84</v>
      </c>
      <c r="H3839" s="10">
        <v>11</v>
      </c>
    </row>
    <row r="3840" spans="1:8" x14ac:dyDescent="0.25">
      <c r="A3840" s="11" t="s">
        <v>3738</v>
      </c>
      <c r="B3840" s="12" t="s">
        <v>87</v>
      </c>
      <c r="C3840" s="12">
        <v>688</v>
      </c>
      <c r="D3840" s="12">
        <v>0.51200000000000001</v>
      </c>
      <c r="E3840" s="12">
        <v>0.49199999999999999</v>
      </c>
      <c r="F3840" s="12">
        <v>0.37</v>
      </c>
      <c r="G3840" s="12">
        <v>6726.37</v>
      </c>
      <c r="H3840" s="13">
        <v>21</v>
      </c>
    </row>
    <row r="3841" spans="1:8" x14ac:dyDescent="0.25">
      <c r="A3841" s="8" t="s">
        <v>336</v>
      </c>
      <c r="B3841" s="9" t="s">
        <v>24</v>
      </c>
      <c r="C3841" s="9">
        <v>517</v>
      </c>
      <c r="D3841" s="9">
        <v>0.55600000000000005</v>
      </c>
      <c r="E3841" s="9">
        <v>0.56399999999999995</v>
      </c>
      <c r="F3841" s="9">
        <v>0.39600000000000002</v>
      </c>
      <c r="G3841" s="9">
        <v>7933.68</v>
      </c>
      <c r="H3841" s="10">
        <v>4</v>
      </c>
    </row>
    <row r="3842" spans="1:8" x14ac:dyDescent="0.25">
      <c r="A3842" s="11" t="s">
        <v>3739</v>
      </c>
      <c r="B3842" s="12" t="s">
        <v>111</v>
      </c>
      <c r="C3842" s="12">
        <v>553</v>
      </c>
      <c r="D3842" s="12">
        <v>0.627</v>
      </c>
      <c r="E3842" s="12">
        <v>0.59499999999999997</v>
      </c>
      <c r="F3842" s="12">
        <v>0.56599999999999995</v>
      </c>
      <c r="G3842" s="12">
        <v>10986.07</v>
      </c>
      <c r="H3842" s="13">
        <v>2</v>
      </c>
    </row>
    <row r="3843" spans="1:8" x14ac:dyDescent="0.25">
      <c r="A3843" s="8" t="s">
        <v>3740</v>
      </c>
      <c r="B3843" s="9" t="s">
        <v>94</v>
      </c>
      <c r="C3843" s="9">
        <v>353</v>
      </c>
      <c r="D3843" s="9">
        <v>0.56999999999999995</v>
      </c>
      <c r="E3843" s="9">
        <v>0.56000000000000005</v>
      </c>
      <c r="F3843" s="9">
        <v>0.45100000000000001</v>
      </c>
      <c r="G3843" s="9">
        <v>12715.06</v>
      </c>
      <c r="H3843" s="10">
        <v>2</v>
      </c>
    </row>
    <row r="3844" spans="1:8" x14ac:dyDescent="0.25">
      <c r="A3844" s="11" t="s">
        <v>3741</v>
      </c>
      <c r="B3844" s="12" t="s">
        <v>33</v>
      </c>
      <c r="C3844" s="12">
        <v>52</v>
      </c>
      <c r="D3844" s="12">
        <v>0.68799999999999994</v>
      </c>
      <c r="E3844" s="12">
        <v>0.7</v>
      </c>
      <c r="F3844" s="12">
        <v>0.56299999999999994</v>
      </c>
      <c r="G3844" s="12">
        <v>34771</v>
      </c>
      <c r="H3844" s="13">
        <v>1</v>
      </c>
    </row>
    <row r="3845" spans="1:8" x14ac:dyDescent="0.25">
      <c r="A3845" s="8" t="s">
        <v>1935</v>
      </c>
      <c r="B3845" s="9" t="s">
        <v>148</v>
      </c>
      <c r="C3845" s="9">
        <v>89</v>
      </c>
      <c r="D3845" s="9">
        <v>0.59</v>
      </c>
      <c r="E3845" s="9">
        <v>0.60799999999999998</v>
      </c>
      <c r="F3845" s="9">
        <v>0.442</v>
      </c>
      <c r="G3845" s="9">
        <v>13694.36</v>
      </c>
      <c r="H3845" s="10">
        <v>4</v>
      </c>
    </row>
    <row r="3846" spans="1:8" x14ac:dyDescent="0.25">
      <c r="A3846" s="11" t="s">
        <v>3742</v>
      </c>
      <c r="B3846" s="12" t="s">
        <v>59</v>
      </c>
      <c r="C3846" s="12">
        <v>62</v>
      </c>
      <c r="D3846" s="12">
        <v>0.73299999999999998</v>
      </c>
      <c r="E3846" s="12">
        <v>0.74399999999999999</v>
      </c>
      <c r="F3846" s="12">
        <v>0.61399999999999999</v>
      </c>
      <c r="G3846" s="12">
        <v>24947.759999999998</v>
      </c>
      <c r="H3846" s="13">
        <v>3</v>
      </c>
    </row>
    <row r="3847" spans="1:8" x14ac:dyDescent="0.25">
      <c r="A3847" s="8" t="s">
        <v>3743</v>
      </c>
      <c r="B3847" s="9" t="s">
        <v>16</v>
      </c>
      <c r="C3847" s="9">
        <v>292</v>
      </c>
      <c r="D3847" s="9">
        <v>0.57999999999999996</v>
      </c>
      <c r="E3847" s="9">
        <v>0.58299999999999996</v>
      </c>
      <c r="F3847" s="9">
        <v>0.42</v>
      </c>
      <c r="G3847" s="9">
        <v>9711.09</v>
      </c>
      <c r="H3847" s="10">
        <v>5</v>
      </c>
    </row>
    <row r="3848" spans="1:8" x14ac:dyDescent="0.25">
      <c r="A3848" s="11" t="s">
        <v>3744</v>
      </c>
      <c r="B3848" s="12" t="s">
        <v>14</v>
      </c>
      <c r="C3848" s="12">
        <v>29</v>
      </c>
      <c r="D3848" s="12">
        <v>0.745</v>
      </c>
      <c r="E3848" s="12">
        <v>0.77300000000000002</v>
      </c>
      <c r="F3848" s="12">
        <v>0.628</v>
      </c>
      <c r="G3848" s="12">
        <v>47728.66</v>
      </c>
      <c r="H3848" s="13">
        <v>0</v>
      </c>
    </row>
    <row r="3849" spans="1:8" x14ac:dyDescent="0.25">
      <c r="A3849" s="8" t="s">
        <v>3745</v>
      </c>
      <c r="B3849" s="9" t="s">
        <v>22</v>
      </c>
      <c r="C3849" s="9">
        <v>87</v>
      </c>
      <c r="D3849" s="9">
        <v>0.71</v>
      </c>
      <c r="E3849" s="9">
        <v>0.71399999999999997</v>
      </c>
      <c r="F3849" s="9">
        <v>0.63300000000000001</v>
      </c>
      <c r="G3849" s="9">
        <v>20473.95</v>
      </c>
      <c r="H3849" s="10">
        <v>0</v>
      </c>
    </row>
    <row r="3850" spans="1:8" x14ac:dyDescent="0.25">
      <c r="A3850" s="11" t="s">
        <v>3746</v>
      </c>
      <c r="B3850" s="12" t="s">
        <v>29</v>
      </c>
      <c r="C3850" s="12">
        <v>202</v>
      </c>
      <c r="D3850" s="12">
        <v>0.65</v>
      </c>
      <c r="E3850" s="12">
        <v>0.61299999999999999</v>
      </c>
      <c r="F3850" s="12">
        <v>0.56100000000000005</v>
      </c>
      <c r="G3850" s="12">
        <v>16877.29</v>
      </c>
      <c r="H3850" s="13">
        <v>1</v>
      </c>
    </row>
    <row r="3851" spans="1:8" x14ac:dyDescent="0.25">
      <c r="A3851" s="8" t="s">
        <v>3747</v>
      </c>
      <c r="B3851" s="9" t="s">
        <v>14</v>
      </c>
      <c r="C3851" s="9">
        <v>21</v>
      </c>
      <c r="D3851" s="9">
        <v>0.66200000000000003</v>
      </c>
      <c r="E3851" s="9">
        <v>0.73</v>
      </c>
      <c r="F3851" s="9">
        <v>0.48699999999999999</v>
      </c>
      <c r="G3851" s="9">
        <v>39895.26</v>
      </c>
      <c r="H3851" s="10">
        <v>0</v>
      </c>
    </row>
    <row r="3852" spans="1:8" x14ac:dyDescent="0.25">
      <c r="A3852" s="11" t="s">
        <v>3748</v>
      </c>
      <c r="B3852" s="12" t="s">
        <v>94</v>
      </c>
      <c r="C3852" s="12">
        <v>240</v>
      </c>
      <c r="D3852" s="12">
        <v>0.56499999999999995</v>
      </c>
      <c r="E3852" s="12">
        <v>0.55000000000000004</v>
      </c>
      <c r="F3852" s="12">
        <v>0.46200000000000002</v>
      </c>
      <c r="G3852" s="12">
        <v>22124.33</v>
      </c>
      <c r="H3852" s="13">
        <v>1</v>
      </c>
    </row>
    <row r="3853" spans="1:8" x14ac:dyDescent="0.25">
      <c r="A3853" s="8" t="s">
        <v>3749</v>
      </c>
      <c r="B3853" s="9" t="s">
        <v>24</v>
      </c>
      <c r="C3853" s="9">
        <v>536</v>
      </c>
      <c r="D3853" s="9">
        <v>0.60199999999999998</v>
      </c>
      <c r="E3853" s="9">
        <v>0.55400000000000005</v>
      </c>
      <c r="F3853" s="9">
        <v>0.52700000000000002</v>
      </c>
      <c r="G3853" s="9">
        <v>5880.13</v>
      </c>
      <c r="H3853" s="10">
        <v>13</v>
      </c>
    </row>
    <row r="3854" spans="1:8" x14ac:dyDescent="0.25">
      <c r="A3854" s="11" t="s">
        <v>3750</v>
      </c>
      <c r="B3854" s="12" t="s">
        <v>22</v>
      </c>
      <c r="C3854" s="12">
        <v>200</v>
      </c>
      <c r="D3854" s="12">
        <v>0.61099999999999999</v>
      </c>
      <c r="E3854" s="12">
        <v>0.64100000000000001</v>
      </c>
      <c r="F3854" s="12">
        <v>0.44400000000000001</v>
      </c>
      <c r="G3854" s="12">
        <v>13594.37</v>
      </c>
      <c r="H3854" s="13">
        <v>1</v>
      </c>
    </row>
    <row r="3855" spans="1:8" x14ac:dyDescent="0.25">
      <c r="A3855" s="8" t="s">
        <v>661</v>
      </c>
      <c r="B3855" s="9" t="s">
        <v>22</v>
      </c>
      <c r="C3855" s="9">
        <v>208</v>
      </c>
      <c r="D3855" s="9">
        <v>0.69799999999999995</v>
      </c>
      <c r="E3855" s="9">
        <v>0.69299999999999995</v>
      </c>
      <c r="F3855" s="9">
        <v>0.59799999999999998</v>
      </c>
      <c r="G3855" s="9">
        <v>19286.8</v>
      </c>
      <c r="H3855" s="10">
        <v>6</v>
      </c>
    </row>
    <row r="3856" spans="1:8" x14ac:dyDescent="0.25">
      <c r="A3856" s="11" t="s">
        <v>3751</v>
      </c>
      <c r="B3856" s="12" t="s">
        <v>16</v>
      </c>
      <c r="C3856" s="12">
        <v>218</v>
      </c>
      <c r="D3856" s="12">
        <v>0.72</v>
      </c>
      <c r="E3856" s="12">
        <v>0.72799999999999998</v>
      </c>
      <c r="F3856" s="12">
        <v>0.61699999999999999</v>
      </c>
      <c r="G3856" s="12">
        <v>14467.19</v>
      </c>
      <c r="H3856" s="13">
        <v>15</v>
      </c>
    </row>
    <row r="3857" spans="1:8" x14ac:dyDescent="0.25">
      <c r="A3857" s="8" t="s">
        <v>3752</v>
      </c>
      <c r="B3857" s="9" t="s">
        <v>24</v>
      </c>
      <c r="C3857" s="9">
        <v>546</v>
      </c>
      <c r="D3857" s="9">
        <v>0.55500000000000005</v>
      </c>
      <c r="E3857" s="9">
        <v>0.54300000000000004</v>
      </c>
      <c r="F3857" s="9">
        <v>0.46</v>
      </c>
      <c r="G3857" s="9">
        <v>7799.19</v>
      </c>
      <c r="H3857" s="10">
        <v>0</v>
      </c>
    </row>
    <row r="3858" spans="1:8" x14ac:dyDescent="0.25">
      <c r="A3858" s="11" t="s">
        <v>3753</v>
      </c>
      <c r="B3858" s="12" t="s">
        <v>14</v>
      </c>
      <c r="C3858" s="12">
        <v>40</v>
      </c>
      <c r="D3858" s="12">
        <v>0.74</v>
      </c>
      <c r="E3858" s="12">
        <v>0.79300000000000004</v>
      </c>
      <c r="F3858" s="12">
        <v>0.61</v>
      </c>
      <c r="G3858" s="12">
        <v>41098.17</v>
      </c>
      <c r="H3858" s="13">
        <v>1</v>
      </c>
    </row>
    <row r="3859" spans="1:8" x14ac:dyDescent="0.25">
      <c r="A3859" s="8" t="s">
        <v>3754</v>
      </c>
      <c r="B3859" s="9" t="s">
        <v>22</v>
      </c>
      <c r="C3859" s="9">
        <v>253</v>
      </c>
      <c r="D3859" s="9">
        <v>0.64500000000000002</v>
      </c>
      <c r="E3859" s="9">
        <v>0.65400000000000003</v>
      </c>
      <c r="F3859" s="9">
        <v>0.496</v>
      </c>
      <c r="G3859" s="9">
        <v>20412.34</v>
      </c>
      <c r="H3859" s="10">
        <v>1</v>
      </c>
    </row>
    <row r="3860" spans="1:8" x14ac:dyDescent="0.25">
      <c r="A3860" s="11" t="s">
        <v>3755</v>
      </c>
      <c r="B3860" s="12" t="s">
        <v>14</v>
      </c>
      <c r="C3860" s="12">
        <v>20</v>
      </c>
      <c r="D3860" s="12">
        <v>0.72699999999999998</v>
      </c>
      <c r="E3860" s="12">
        <v>0.752</v>
      </c>
      <c r="F3860" s="12">
        <v>0.60799999999999998</v>
      </c>
      <c r="G3860" s="12">
        <v>40721.629999999997</v>
      </c>
      <c r="H3860" s="13">
        <v>2</v>
      </c>
    </row>
    <row r="3861" spans="1:8" x14ac:dyDescent="0.25">
      <c r="A3861" s="8" t="s">
        <v>3756</v>
      </c>
      <c r="B3861" s="9" t="s">
        <v>7</v>
      </c>
      <c r="C3861" s="9">
        <v>393</v>
      </c>
      <c r="D3861" s="9">
        <v>0.73</v>
      </c>
      <c r="E3861" s="9">
        <v>0.66500000000000004</v>
      </c>
      <c r="F3861" s="9">
        <v>0.70699999999999996</v>
      </c>
      <c r="G3861" s="9">
        <v>14740.71</v>
      </c>
      <c r="H3861" s="10">
        <v>3</v>
      </c>
    </row>
    <row r="3862" spans="1:8" x14ac:dyDescent="0.25">
      <c r="A3862" s="11" t="s">
        <v>3757</v>
      </c>
      <c r="B3862" s="12" t="s">
        <v>14</v>
      </c>
      <c r="C3862" s="12">
        <v>62</v>
      </c>
      <c r="D3862" s="12">
        <v>0.75700000000000001</v>
      </c>
      <c r="E3862" s="12">
        <v>0.72699999999999998</v>
      </c>
      <c r="F3862" s="12">
        <v>0.67400000000000004</v>
      </c>
      <c r="G3862" s="12">
        <v>38296.04</v>
      </c>
      <c r="H3862" s="13">
        <v>7</v>
      </c>
    </row>
    <row r="3863" spans="1:8" x14ac:dyDescent="0.25">
      <c r="A3863" s="8" t="s">
        <v>3758</v>
      </c>
      <c r="B3863" s="9" t="s">
        <v>22</v>
      </c>
      <c r="C3863" s="9">
        <v>145</v>
      </c>
      <c r="D3863" s="9">
        <v>0.59</v>
      </c>
      <c r="E3863" s="9">
        <v>0.58699999999999997</v>
      </c>
      <c r="F3863" s="9">
        <v>0.434</v>
      </c>
      <c r="G3863" s="9">
        <v>13145.57</v>
      </c>
      <c r="H3863" s="10">
        <v>1</v>
      </c>
    </row>
    <row r="3864" spans="1:8" x14ac:dyDescent="0.25">
      <c r="A3864" s="11" t="s">
        <v>3759</v>
      </c>
      <c r="B3864" s="12" t="s">
        <v>16</v>
      </c>
      <c r="C3864" s="12">
        <v>77</v>
      </c>
      <c r="D3864" s="12">
        <v>0.69</v>
      </c>
      <c r="E3864" s="12">
        <v>0.68300000000000005</v>
      </c>
      <c r="F3864" s="12">
        <v>0.57499999999999996</v>
      </c>
      <c r="G3864" s="12">
        <v>30914.12</v>
      </c>
      <c r="H3864" s="13">
        <v>1</v>
      </c>
    </row>
    <row r="3865" spans="1:8" x14ac:dyDescent="0.25">
      <c r="A3865" s="8" t="s">
        <v>3760</v>
      </c>
      <c r="B3865" s="9" t="s">
        <v>14</v>
      </c>
      <c r="C3865" s="9">
        <v>43</v>
      </c>
      <c r="D3865" s="9">
        <v>0.746</v>
      </c>
      <c r="E3865" s="9">
        <v>0.80600000000000005</v>
      </c>
      <c r="F3865" s="9">
        <v>0.61399999999999999</v>
      </c>
      <c r="G3865" s="9">
        <v>42256.02</v>
      </c>
      <c r="H3865" s="10">
        <v>2</v>
      </c>
    </row>
    <row r="3866" spans="1:8" x14ac:dyDescent="0.25">
      <c r="A3866" s="11" t="s">
        <v>3761</v>
      </c>
      <c r="B3866" s="12" t="s">
        <v>16</v>
      </c>
      <c r="C3866" s="12">
        <v>100</v>
      </c>
      <c r="D3866" s="12">
        <v>0.69</v>
      </c>
      <c r="E3866" s="12">
        <v>0.77700000000000002</v>
      </c>
      <c r="F3866" s="12">
        <v>0.49199999999999999</v>
      </c>
      <c r="G3866" s="12">
        <v>19583.71</v>
      </c>
      <c r="H3866" s="13">
        <v>3</v>
      </c>
    </row>
    <row r="3867" spans="1:8" x14ac:dyDescent="0.25">
      <c r="A3867" s="8" t="s">
        <v>3762</v>
      </c>
      <c r="B3867" s="9" t="s">
        <v>270</v>
      </c>
      <c r="C3867" s="9">
        <v>83</v>
      </c>
      <c r="D3867" s="9">
        <v>0.45300000000000001</v>
      </c>
      <c r="E3867" s="9">
        <v>0.439</v>
      </c>
      <c r="F3867" s="9">
        <v>0.27600000000000002</v>
      </c>
      <c r="G3867" s="9">
        <v>10728.51</v>
      </c>
      <c r="H3867" s="10">
        <v>0</v>
      </c>
    </row>
    <row r="3868" spans="1:8" x14ac:dyDescent="0.25">
      <c r="A3868" s="11" t="s">
        <v>3763</v>
      </c>
      <c r="B3868" s="12" t="s">
        <v>19</v>
      </c>
      <c r="C3868" s="12">
        <v>727</v>
      </c>
      <c r="D3868" s="12">
        <v>0.60499999999999998</v>
      </c>
      <c r="E3868" s="12">
        <v>0.56699999999999995</v>
      </c>
      <c r="F3868" s="12">
        <v>0.504</v>
      </c>
      <c r="G3868" s="12">
        <v>7586.61</v>
      </c>
      <c r="H3868" s="13">
        <v>3</v>
      </c>
    </row>
    <row r="3869" spans="1:8" x14ac:dyDescent="0.25">
      <c r="A3869" s="8" t="s">
        <v>3764</v>
      </c>
      <c r="B3869" s="9" t="s">
        <v>94</v>
      </c>
      <c r="C3869" s="9">
        <v>523</v>
      </c>
      <c r="D3869" s="9">
        <v>0.48399999999999999</v>
      </c>
      <c r="E3869" s="9">
        <v>0.501</v>
      </c>
      <c r="F3869" s="9">
        <v>0.316</v>
      </c>
      <c r="G3869" s="9">
        <v>5548.08</v>
      </c>
      <c r="H3869" s="10">
        <v>10</v>
      </c>
    </row>
    <row r="3870" spans="1:8" x14ac:dyDescent="0.25">
      <c r="A3870" s="11" t="s">
        <v>3765</v>
      </c>
      <c r="B3870" s="12" t="s">
        <v>72</v>
      </c>
      <c r="C3870" s="12">
        <v>263</v>
      </c>
      <c r="D3870" s="12">
        <v>0.60799999999999998</v>
      </c>
      <c r="E3870" s="12">
        <v>0.58199999999999996</v>
      </c>
      <c r="F3870" s="12">
        <v>0.50600000000000001</v>
      </c>
      <c r="G3870" s="12">
        <v>8592.5400000000009</v>
      </c>
      <c r="H3870" s="13">
        <v>4</v>
      </c>
    </row>
    <row r="3871" spans="1:8" x14ac:dyDescent="0.25">
      <c r="A3871" s="8" t="s">
        <v>3766</v>
      </c>
      <c r="B3871" s="9" t="s">
        <v>7</v>
      </c>
      <c r="C3871" s="9">
        <v>193</v>
      </c>
      <c r="D3871" s="9">
        <v>0.7</v>
      </c>
      <c r="E3871" s="9">
        <v>0.69</v>
      </c>
      <c r="F3871" s="9">
        <v>0.59099999999999997</v>
      </c>
      <c r="G3871" s="9">
        <v>10310.74</v>
      </c>
      <c r="H3871" s="10">
        <v>2</v>
      </c>
    </row>
    <row r="3872" spans="1:8" x14ac:dyDescent="0.25">
      <c r="A3872" s="11" t="s">
        <v>3767</v>
      </c>
      <c r="B3872" s="12" t="s">
        <v>53</v>
      </c>
      <c r="C3872" s="12">
        <v>102</v>
      </c>
      <c r="D3872" s="12">
        <v>0.52600000000000002</v>
      </c>
      <c r="E3872" s="12">
        <v>0.54700000000000004</v>
      </c>
      <c r="F3872" s="12">
        <v>0.33700000000000002</v>
      </c>
      <c r="G3872" s="12">
        <v>11836.64</v>
      </c>
      <c r="H3872" s="13">
        <v>1</v>
      </c>
    </row>
    <row r="3873" spans="1:8" x14ac:dyDescent="0.25">
      <c r="A3873" s="8" t="s">
        <v>3768</v>
      </c>
      <c r="B3873" s="9" t="s">
        <v>94</v>
      </c>
      <c r="C3873" s="9">
        <v>457</v>
      </c>
      <c r="D3873" s="9">
        <v>0.59099999999999997</v>
      </c>
      <c r="E3873" s="9">
        <v>0.54500000000000004</v>
      </c>
      <c r="F3873" s="9">
        <v>0.504</v>
      </c>
      <c r="G3873" s="9">
        <v>12952.9</v>
      </c>
      <c r="H3873" s="10">
        <v>1</v>
      </c>
    </row>
    <row r="3874" spans="1:8" x14ac:dyDescent="0.25">
      <c r="A3874" s="11" t="s">
        <v>3769</v>
      </c>
      <c r="B3874" s="12" t="s">
        <v>22</v>
      </c>
      <c r="C3874" s="12">
        <v>284</v>
      </c>
      <c r="D3874" s="12">
        <v>0.66900000000000004</v>
      </c>
      <c r="E3874" s="12">
        <v>0.64400000000000002</v>
      </c>
      <c r="F3874" s="12">
        <v>0.59099999999999997</v>
      </c>
      <c r="G3874" s="12">
        <v>17072.54</v>
      </c>
      <c r="H3874" s="13">
        <v>5</v>
      </c>
    </row>
    <row r="3875" spans="1:8" x14ac:dyDescent="0.25">
      <c r="A3875" s="8" t="s">
        <v>3770</v>
      </c>
      <c r="B3875" s="9" t="s">
        <v>59</v>
      </c>
      <c r="C3875" s="9">
        <v>82</v>
      </c>
      <c r="D3875" s="9">
        <v>0.67</v>
      </c>
      <c r="E3875" s="9">
        <v>0.69399999999999995</v>
      </c>
      <c r="F3875" s="9">
        <v>0.52200000000000002</v>
      </c>
      <c r="G3875" s="9">
        <v>20188.169999999998</v>
      </c>
      <c r="H3875" s="10">
        <v>9</v>
      </c>
    </row>
    <row r="3876" spans="1:8" x14ac:dyDescent="0.25">
      <c r="A3876" s="11" t="s">
        <v>3771</v>
      </c>
      <c r="B3876" s="12" t="s">
        <v>22</v>
      </c>
      <c r="C3876" s="12">
        <v>139</v>
      </c>
      <c r="D3876" s="12">
        <v>0.64400000000000002</v>
      </c>
      <c r="E3876" s="12">
        <v>0.64700000000000002</v>
      </c>
      <c r="F3876" s="12">
        <v>0.53200000000000003</v>
      </c>
      <c r="G3876" s="12">
        <v>19427.509999999998</v>
      </c>
      <c r="H3876" s="13">
        <v>5</v>
      </c>
    </row>
    <row r="3877" spans="1:8" x14ac:dyDescent="0.25">
      <c r="A3877" s="8" t="s">
        <v>3772</v>
      </c>
      <c r="B3877" s="9" t="s">
        <v>24</v>
      </c>
      <c r="C3877" s="9">
        <v>312</v>
      </c>
      <c r="D3877" s="9">
        <v>0.57299999999999995</v>
      </c>
      <c r="E3877" s="9">
        <v>0.52600000000000002</v>
      </c>
      <c r="F3877" s="9">
        <v>0.47299999999999998</v>
      </c>
      <c r="G3877" s="9">
        <v>7512.41</v>
      </c>
      <c r="H3877" s="10">
        <v>6</v>
      </c>
    </row>
    <row r="3878" spans="1:8" x14ac:dyDescent="0.25">
      <c r="A3878" s="11" t="s">
        <v>3773</v>
      </c>
      <c r="B3878" s="12" t="s">
        <v>59</v>
      </c>
      <c r="C3878" s="12">
        <v>218</v>
      </c>
      <c r="D3878" s="12">
        <v>0.67</v>
      </c>
      <c r="E3878" s="12">
        <v>0.66600000000000004</v>
      </c>
      <c r="F3878" s="12">
        <v>0.56799999999999995</v>
      </c>
      <c r="G3878" s="12">
        <v>21363.49</v>
      </c>
      <c r="H3878" s="13">
        <v>3</v>
      </c>
    </row>
    <row r="3879" spans="1:8" x14ac:dyDescent="0.25">
      <c r="A3879" s="8" t="s">
        <v>3774</v>
      </c>
      <c r="B3879" s="9" t="s">
        <v>16</v>
      </c>
      <c r="C3879" s="9">
        <v>271</v>
      </c>
      <c r="D3879" s="9">
        <v>0.67</v>
      </c>
      <c r="E3879" s="9">
        <v>0.65</v>
      </c>
      <c r="F3879" s="9">
        <v>0.59</v>
      </c>
      <c r="G3879" s="9">
        <v>12683.8</v>
      </c>
      <c r="H3879" s="10">
        <v>10</v>
      </c>
    </row>
    <row r="3880" spans="1:8" x14ac:dyDescent="0.25">
      <c r="A3880" s="11" t="s">
        <v>3775</v>
      </c>
      <c r="B3880" s="12" t="s">
        <v>94</v>
      </c>
      <c r="C3880" s="12">
        <v>552</v>
      </c>
      <c r="D3880" s="12">
        <v>0.505</v>
      </c>
      <c r="E3880" s="12">
        <v>0.52400000000000002</v>
      </c>
      <c r="F3880" s="12">
        <v>0.36499999999999999</v>
      </c>
      <c r="G3880" s="12">
        <v>15059.38</v>
      </c>
      <c r="H3880" s="13">
        <v>0</v>
      </c>
    </row>
    <row r="3881" spans="1:8" x14ac:dyDescent="0.25">
      <c r="A3881" s="8" t="s">
        <v>3776</v>
      </c>
      <c r="B3881" s="9" t="s">
        <v>22</v>
      </c>
      <c r="C3881" s="9">
        <v>193</v>
      </c>
      <c r="D3881" s="9">
        <v>0.70299999999999996</v>
      </c>
      <c r="E3881" s="9">
        <v>0.68</v>
      </c>
      <c r="F3881" s="9">
        <v>0.60699999999999998</v>
      </c>
      <c r="G3881" s="9">
        <v>17156.830000000002</v>
      </c>
      <c r="H3881" s="10">
        <v>3</v>
      </c>
    </row>
    <row r="3882" spans="1:8" x14ac:dyDescent="0.25">
      <c r="A3882" s="11" t="s">
        <v>3777</v>
      </c>
      <c r="B3882" s="12" t="s">
        <v>22</v>
      </c>
      <c r="C3882" s="12">
        <v>127</v>
      </c>
      <c r="D3882" s="12">
        <v>0.71</v>
      </c>
      <c r="E3882" s="12">
        <v>0.67500000000000004</v>
      </c>
      <c r="F3882" s="12">
        <v>0.65</v>
      </c>
      <c r="G3882" s="12">
        <v>26518.05</v>
      </c>
      <c r="H3882" s="13">
        <v>0</v>
      </c>
    </row>
    <row r="3883" spans="1:8" x14ac:dyDescent="0.25">
      <c r="A3883" s="8" t="s">
        <v>3778</v>
      </c>
      <c r="B3883" s="9" t="s">
        <v>22</v>
      </c>
      <c r="C3883" s="9">
        <v>109</v>
      </c>
      <c r="D3883" s="9">
        <v>0.7</v>
      </c>
      <c r="E3883" s="9">
        <v>0.68200000000000005</v>
      </c>
      <c r="F3883" s="9">
        <v>0.60399999999999998</v>
      </c>
      <c r="G3883" s="9">
        <v>25063.62</v>
      </c>
      <c r="H3883" s="10">
        <v>0</v>
      </c>
    </row>
    <row r="3884" spans="1:8" x14ac:dyDescent="0.25">
      <c r="A3884" s="11" t="s">
        <v>3779</v>
      </c>
      <c r="B3884" s="12" t="s">
        <v>59</v>
      </c>
      <c r="C3884" s="12">
        <v>76</v>
      </c>
      <c r="D3884" s="12">
        <v>0.65400000000000003</v>
      </c>
      <c r="E3884" s="12">
        <v>0.68</v>
      </c>
      <c r="F3884" s="12">
        <v>0.51600000000000001</v>
      </c>
      <c r="G3884" s="12">
        <v>38863.629999999997</v>
      </c>
      <c r="H3884" s="13">
        <v>1</v>
      </c>
    </row>
    <row r="3885" spans="1:8" x14ac:dyDescent="0.25">
      <c r="A3885" s="8" t="s">
        <v>3780</v>
      </c>
      <c r="B3885" s="9" t="s">
        <v>7</v>
      </c>
      <c r="C3885" s="9">
        <v>173</v>
      </c>
      <c r="D3885" s="9">
        <v>0.73499999999999999</v>
      </c>
      <c r="E3885" s="9">
        <v>0.73499999999999999</v>
      </c>
      <c r="F3885" s="9">
        <v>0.63</v>
      </c>
      <c r="G3885" s="9">
        <v>21302.04</v>
      </c>
      <c r="H3885" s="10">
        <v>0</v>
      </c>
    </row>
    <row r="3886" spans="1:8" x14ac:dyDescent="0.25">
      <c r="A3886" s="11" t="s">
        <v>3781</v>
      </c>
      <c r="B3886" s="12" t="s">
        <v>72</v>
      </c>
      <c r="C3886" s="12">
        <v>279</v>
      </c>
      <c r="D3886" s="12">
        <v>0.58899999999999997</v>
      </c>
      <c r="E3886" s="12">
        <v>0.58299999999999996</v>
      </c>
      <c r="F3886" s="12">
        <v>0.47599999999999998</v>
      </c>
      <c r="G3886" s="12">
        <v>9606.25</v>
      </c>
      <c r="H3886" s="13">
        <v>3</v>
      </c>
    </row>
    <row r="3887" spans="1:8" x14ac:dyDescent="0.25">
      <c r="A3887" s="8" t="s">
        <v>3782</v>
      </c>
      <c r="B3887" s="9" t="s">
        <v>111</v>
      </c>
      <c r="C3887" s="9">
        <v>314</v>
      </c>
      <c r="D3887" s="9">
        <v>0.64200000000000002</v>
      </c>
      <c r="E3887" s="9">
        <v>0.58899999999999997</v>
      </c>
      <c r="F3887" s="9">
        <v>0.56799999999999995</v>
      </c>
      <c r="G3887" s="9">
        <v>9459.65</v>
      </c>
      <c r="H3887" s="10">
        <v>1</v>
      </c>
    </row>
    <row r="3888" spans="1:8" x14ac:dyDescent="0.25">
      <c r="A3888" s="11" t="s">
        <v>3783</v>
      </c>
      <c r="B3888" s="12" t="s">
        <v>16</v>
      </c>
      <c r="C3888" s="12">
        <v>243</v>
      </c>
      <c r="D3888" s="12">
        <v>0.621</v>
      </c>
      <c r="E3888" s="12">
        <v>0.622</v>
      </c>
      <c r="F3888" s="12">
        <v>0.47499999999999998</v>
      </c>
      <c r="G3888" s="12">
        <v>11480.6</v>
      </c>
      <c r="H3888" s="13">
        <v>1</v>
      </c>
    </row>
    <row r="3889" spans="1:8" x14ac:dyDescent="0.25">
      <c r="A3889" s="8" t="s">
        <v>3784</v>
      </c>
      <c r="B3889" s="9" t="s">
        <v>24</v>
      </c>
      <c r="C3889" s="9">
        <v>324</v>
      </c>
      <c r="D3889" s="9">
        <v>0.54600000000000004</v>
      </c>
      <c r="E3889" s="9">
        <v>0.52600000000000002</v>
      </c>
      <c r="F3889" s="9">
        <v>0.432</v>
      </c>
      <c r="G3889" s="9">
        <v>5881.41</v>
      </c>
      <c r="H3889" s="10">
        <v>2</v>
      </c>
    </row>
    <row r="3890" spans="1:8" x14ac:dyDescent="0.25">
      <c r="A3890" s="11" t="s">
        <v>3785</v>
      </c>
      <c r="B3890" s="12" t="s">
        <v>87</v>
      </c>
      <c r="C3890" s="12">
        <v>392</v>
      </c>
      <c r="D3890" s="12">
        <v>0.56100000000000005</v>
      </c>
      <c r="E3890" s="12">
        <v>0.48099999999999998</v>
      </c>
      <c r="F3890" s="12">
        <v>0.51100000000000001</v>
      </c>
      <c r="G3890" s="12">
        <v>6428.8</v>
      </c>
      <c r="H3890" s="13">
        <v>35</v>
      </c>
    </row>
    <row r="3891" spans="1:8" x14ac:dyDescent="0.25">
      <c r="A3891" s="8" t="s">
        <v>951</v>
      </c>
      <c r="B3891" s="9" t="s">
        <v>59</v>
      </c>
      <c r="C3891" s="9">
        <v>60</v>
      </c>
      <c r="D3891" s="9">
        <v>0.67</v>
      </c>
      <c r="E3891" s="9">
        <v>0.65500000000000003</v>
      </c>
      <c r="F3891" s="9">
        <v>0.55700000000000005</v>
      </c>
      <c r="G3891" s="9">
        <v>39525.15</v>
      </c>
      <c r="H3891" s="10">
        <v>1</v>
      </c>
    </row>
    <row r="3892" spans="1:8" x14ac:dyDescent="0.25">
      <c r="A3892" s="11" t="s">
        <v>3786</v>
      </c>
      <c r="B3892" s="12" t="s">
        <v>7</v>
      </c>
      <c r="C3892" s="12">
        <v>275</v>
      </c>
      <c r="D3892" s="12">
        <v>0.68</v>
      </c>
      <c r="E3892" s="12">
        <v>0.65800000000000003</v>
      </c>
      <c r="F3892" s="12">
        <v>0.60499999999999998</v>
      </c>
      <c r="G3892" s="12">
        <v>20412.48</v>
      </c>
      <c r="H3892" s="13">
        <v>3</v>
      </c>
    </row>
    <row r="3893" spans="1:8" x14ac:dyDescent="0.25">
      <c r="A3893" s="8" t="s">
        <v>3787</v>
      </c>
      <c r="B3893" s="9" t="s">
        <v>16</v>
      </c>
      <c r="C3893" s="9">
        <v>127</v>
      </c>
      <c r="D3893" s="9">
        <v>0.67400000000000004</v>
      </c>
      <c r="E3893" s="9">
        <v>0.68</v>
      </c>
      <c r="F3893" s="9">
        <v>0.53900000000000003</v>
      </c>
      <c r="G3893" s="9">
        <v>20456.13</v>
      </c>
      <c r="H3893" s="10">
        <v>4</v>
      </c>
    </row>
    <row r="3894" spans="1:8" x14ac:dyDescent="0.25">
      <c r="A3894" s="11" t="s">
        <v>3788</v>
      </c>
      <c r="B3894" s="12" t="s">
        <v>82</v>
      </c>
      <c r="C3894" s="12">
        <v>192</v>
      </c>
      <c r="D3894" s="12">
        <v>0.59</v>
      </c>
      <c r="E3894" s="12">
        <v>0.58299999999999996</v>
      </c>
      <c r="F3894" s="12">
        <v>0.45300000000000001</v>
      </c>
      <c r="G3894" s="12">
        <v>9918.9</v>
      </c>
      <c r="H3894" s="13">
        <v>2</v>
      </c>
    </row>
    <row r="3895" spans="1:8" x14ac:dyDescent="0.25">
      <c r="A3895" s="8" t="s">
        <v>3789</v>
      </c>
      <c r="B3895" s="9" t="s">
        <v>16</v>
      </c>
      <c r="C3895" s="9">
        <v>103</v>
      </c>
      <c r="D3895" s="9">
        <v>0.7</v>
      </c>
      <c r="E3895" s="9">
        <v>0.70299999999999996</v>
      </c>
      <c r="F3895" s="9">
        <v>0.56599999999999995</v>
      </c>
      <c r="G3895" s="9">
        <v>32254.86</v>
      </c>
      <c r="H3895" s="10">
        <v>1</v>
      </c>
    </row>
    <row r="3896" spans="1:8" x14ac:dyDescent="0.25">
      <c r="A3896" s="11" t="s">
        <v>1817</v>
      </c>
      <c r="B3896" s="12" t="s">
        <v>16</v>
      </c>
      <c r="C3896" s="12">
        <v>215</v>
      </c>
      <c r="D3896" s="12">
        <v>0.66</v>
      </c>
      <c r="E3896" s="12">
        <v>0.66</v>
      </c>
      <c r="F3896" s="12">
        <v>0.53700000000000003</v>
      </c>
      <c r="G3896" s="12">
        <v>15081.64</v>
      </c>
      <c r="H3896" s="13">
        <v>6</v>
      </c>
    </row>
    <row r="3897" spans="1:8" x14ac:dyDescent="0.25">
      <c r="A3897" s="8" t="s">
        <v>2336</v>
      </c>
      <c r="B3897" s="9" t="s">
        <v>39</v>
      </c>
      <c r="C3897" s="9">
        <v>525</v>
      </c>
      <c r="D3897" s="9">
        <v>0.65400000000000003</v>
      </c>
      <c r="E3897" s="9">
        <v>0.59399999999999997</v>
      </c>
      <c r="F3897" s="9">
        <v>0.59399999999999997</v>
      </c>
      <c r="G3897" s="9">
        <v>11123.21</v>
      </c>
      <c r="H3897" s="10">
        <v>2</v>
      </c>
    </row>
    <row r="3898" spans="1:8" x14ac:dyDescent="0.25">
      <c r="A3898" s="11" t="s">
        <v>3790</v>
      </c>
      <c r="B3898" s="12" t="s">
        <v>94</v>
      </c>
      <c r="C3898" s="12">
        <v>432</v>
      </c>
      <c r="D3898" s="12">
        <v>0.56000000000000005</v>
      </c>
      <c r="E3898" s="12">
        <v>0.53600000000000003</v>
      </c>
      <c r="F3898" s="12">
        <v>0.42099999999999999</v>
      </c>
      <c r="G3898" s="12">
        <v>8708.2800000000007</v>
      </c>
      <c r="H3898" s="13">
        <v>17</v>
      </c>
    </row>
    <row r="3899" spans="1:8" x14ac:dyDescent="0.25">
      <c r="A3899" s="8" t="s">
        <v>3791</v>
      </c>
      <c r="B3899" s="9" t="s">
        <v>111</v>
      </c>
      <c r="C3899" s="9">
        <v>191</v>
      </c>
      <c r="D3899" s="9">
        <v>0.63100000000000001</v>
      </c>
      <c r="E3899" s="9">
        <v>0.63</v>
      </c>
      <c r="F3899" s="9">
        <v>0.504</v>
      </c>
      <c r="G3899" s="9">
        <v>20155.560000000001</v>
      </c>
      <c r="H3899" s="10">
        <v>0</v>
      </c>
    </row>
    <row r="3900" spans="1:8" x14ac:dyDescent="0.25">
      <c r="A3900" s="11" t="s">
        <v>3792</v>
      </c>
      <c r="B3900" s="12" t="s">
        <v>16</v>
      </c>
      <c r="C3900" s="12">
        <v>284</v>
      </c>
      <c r="D3900" s="12">
        <v>0.66</v>
      </c>
      <c r="E3900" s="12">
        <v>0.64400000000000002</v>
      </c>
      <c r="F3900" s="12">
        <v>0.55800000000000005</v>
      </c>
      <c r="G3900" s="12">
        <v>11117.37</v>
      </c>
      <c r="H3900" s="13">
        <v>6</v>
      </c>
    </row>
    <row r="3901" spans="1:8" x14ac:dyDescent="0.25">
      <c r="A3901" s="8" t="s">
        <v>3793</v>
      </c>
      <c r="B3901" s="9" t="s">
        <v>16</v>
      </c>
      <c r="C3901" s="9">
        <v>194</v>
      </c>
      <c r="D3901" s="9">
        <v>0.64500000000000002</v>
      </c>
      <c r="E3901" s="9">
        <v>0.626</v>
      </c>
      <c r="F3901" s="9">
        <v>0.50800000000000001</v>
      </c>
      <c r="G3901" s="9">
        <v>12761.48</v>
      </c>
      <c r="H3901" s="10">
        <v>4</v>
      </c>
    </row>
    <row r="3902" spans="1:8" x14ac:dyDescent="0.25">
      <c r="A3902" s="11" t="s">
        <v>3794</v>
      </c>
      <c r="B3902" s="12" t="s">
        <v>22</v>
      </c>
      <c r="C3902" s="12">
        <v>166</v>
      </c>
      <c r="D3902" s="12">
        <v>0.71</v>
      </c>
      <c r="E3902" s="12">
        <v>0.70699999999999996</v>
      </c>
      <c r="F3902" s="12">
        <v>0.59299999999999997</v>
      </c>
      <c r="G3902" s="12">
        <v>27104.01</v>
      </c>
      <c r="H3902" s="13">
        <v>4</v>
      </c>
    </row>
    <row r="3903" spans="1:8" x14ac:dyDescent="0.25">
      <c r="A3903" s="8" t="s">
        <v>3795</v>
      </c>
      <c r="B3903" s="9" t="s">
        <v>16</v>
      </c>
      <c r="C3903" s="9">
        <v>124</v>
      </c>
      <c r="D3903" s="9">
        <v>0.72699999999999998</v>
      </c>
      <c r="E3903" s="9">
        <v>0.70299999999999996</v>
      </c>
      <c r="F3903" s="9">
        <v>0.622</v>
      </c>
      <c r="G3903" s="9">
        <v>25359.919999999998</v>
      </c>
      <c r="H3903" s="10">
        <v>1</v>
      </c>
    </row>
    <row r="3904" spans="1:8" x14ac:dyDescent="0.25">
      <c r="A3904" s="11" t="s">
        <v>3796</v>
      </c>
      <c r="B3904" s="12" t="s">
        <v>33</v>
      </c>
      <c r="C3904" s="12">
        <v>98</v>
      </c>
      <c r="D3904" s="12">
        <v>0.71299999999999997</v>
      </c>
      <c r="E3904" s="12">
        <v>0.65600000000000003</v>
      </c>
      <c r="F3904" s="12">
        <v>0.66</v>
      </c>
      <c r="G3904" s="12">
        <v>28429.38</v>
      </c>
      <c r="H3904" s="13">
        <v>1</v>
      </c>
    </row>
    <row r="3905" spans="1:8" x14ac:dyDescent="0.25">
      <c r="A3905" s="8" t="s">
        <v>3797</v>
      </c>
      <c r="B3905" s="9" t="s">
        <v>7</v>
      </c>
      <c r="C3905" s="9">
        <v>186</v>
      </c>
      <c r="D3905" s="9">
        <v>0.72</v>
      </c>
      <c r="E3905" s="9">
        <v>0.68200000000000005</v>
      </c>
      <c r="F3905" s="9">
        <v>0.67300000000000004</v>
      </c>
      <c r="G3905" s="9">
        <v>20925.189999999999</v>
      </c>
      <c r="H3905" s="10">
        <v>3</v>
      </c>
    </row>
    <row r="3906" spans="1:8" x14ac:dyDescent="0.25">
      <c r="A3906" s="11" t="s">
        <v>3798</v>
      </c>
      <c r="B3906" s="12" t="s">
        <v>24</v>
      </c>
      <c r="C3906" s="12">
        <v>527</v>
      </c>
      <c r="D3906" s="12">
        <v>0.56399999999999995</v>
      </c>
      <c r="E3906" s="12">
        <v>0.45500000000000002</v>
      </c>
      <c r="F3906" s="12">
        <v>0.50900000000000001</v>
      </c>
      <c r="G3906" s="12">
        <v>7432</v>
      </c>
      <c r="H3906" s="13">
        <v>1</v>
      </c>
    </row>
    <row r="3907" spans="1:8" x14ac:dyDescent="0.25">
      <c r="A3907" s="8" t="s">
        <v>3799</v>
      </c>
      <c r="B3907" s="9" t="s">
        <v>22</v>
      </c>
      <c r="C3907" s="9">
        <v>144</v>
      </c>
      <c r="D3907" s="9">
        <v>0.71</v>
      </c>
      <c r="E3907" s="9">
        <v>0.69099999999999995</v>
      </c>
      <c r="F3907" s="9">
        <v>0.63300000000000001</v>
      </c>
      <c r="G3907" s="9">
        <v>25005.64</v>
      </c>
      <c r="H3907" s="10">
        <v>4</v>
      </c>
    </row>
    <row r="3908" spans="1:8" x14ac:dyDescent="0.25">
      <c r="A3908" s="11" t="s">
        <v>3800</v>
      </c>
      <c r="B3908" s="12" t="s">
        <v>94</v>
      </c>
      <c r="C3908" s="12">
        <v>276</v>
      </c>
      <c r="D3908" s="12">
        <v>0.53400000000000003</v>
      </c>
      <c r="E3908" s="12">
        <v>0.51500000000000001</v>
      </c>
      <c r="F3908" s="12">
        <v>0.41</v>
      </c>
      <c r="G3908" s="12">
        <v>5412.68</v>
      </c>
      <c r="H3908" s="13">
        <v>9</v>
      </c>
    </row>
    <row r="3909" spans="1:8" x14ac:dyDescent="0.25">
      <c r="A3909" s="8" t="s">
        <v>3801</v>
      </c>
      <c r="B3909" s="9" t="s">
        <v>82</v>
      </c>
      <c r="C3909" s="9">
        <v>656</v>
      </c>
      <c r="D3909" s="9">
        <v>0.55000000000000004</v>
      </c>
      <c r="E3909" s="9">
        <v>0.54400000000000004</v>
      </c>
      <c r="F3909" s="9">
        <v>0.44800000000000001</v>
      </c>
      <c r="G3909" s="9">
        <v>9262.75</v>
      </c>
      <c r="H3909" s="10">
        <v>5</v>
      </c>
    </row>
    <row r="3910" spans="1:8" x14ac:dyDescent="0.25">
      <c r="A3910" s="11" t="s">
        <v>3802</v>
      </c>
      <c r="B3910" s="12" t="s">
        <v>33</v>
      </c>
      <c r="C3910" s="12">
        <v>297</v>
      </c>
      <c r="D3910" s="12">
        <v>0.68400000000000005</v>
      </c>
      <c r="E3910" s="12">
        <v>0.68300000000000005</v>
      </c>
      <c r="F3910" s="12">
        <v>0.56000000000000005</v>
      </c>
      <c r="G3910" s="12">
        <v>10318.540000000001</v>
      </c>
      <c r="H3910" s="13">
        <v>4</v>
      </c>
    </row>
    <row r="3911" spans="1:8" x14ac:dyDescent="0.25">
      <c r="A3911" s="8" t="s">
        <v>3803</v>
      </c>
      <c r="B3911" s="9" t="s">
        <v>72</v>
      </c>
      <c r="C3911" s="9">
        <v>137</v>
      </c>
      <c r="D3911" s="9">
        <v>0.56999999999999995</v>
      </c>
      <c r="E3911" s="9">
        <v>0.54300000000000004</v>
      </c>
      <c r="F3911" s="9">
        <v>0.45500000000000002</v>
      </c>
      <c r="G3911" s="9">
        <v>22632.91</v>
      </c>
      <c r="H3911" s="10">
        <v>0</v>
      </c>
    </row>
    <row r="3912" spans="1:8" x14ac:dyDescent="0.25">
      <c r="A3912" s="11" t="s">
        <v>3804</v>
      </c>
      <c r="B3912" s="12" t="s">
        <v>59</v>
      </c>
      <c r="C3912" s="12">
        <v>123</v>
      </c>
      <c r="D3912" s="12">
        <v>0.71599999999999997</v>
      </c>
      <c r="E3912" s="12">
        <v>0.71399999999999997</v>
      </c>
      <c r="F3912" s="12">
        <v>0.60899999999999999</v>
      </c>
      <c r="G3912" s="12">
        <v>24748.82</v>
      </c>
      <c r="H3912" s="13">
        <v>1</v>
      </c>
    </row>
    <row r="3913" spans="1:8" x14ac:dyDescent="0.25">
      <c r="A3913" s="8" t="s">
        <v>3805</v>
      </c>
      <c r="B3913" s="9" t="s">
        <v>16</v>
      </c>
      <c r="C3913" s="9">
        <v>294</v>
      </c>
      <c r="D3913" s="9">
        <v>0.59499999999999997</v>
      </c>
      <c r="E3913" s="9">
        <v>0.56399999999999995</v>
      </c>
      <c r="F3913" s="9">
        <v>0.47799999999999998</v>
      </c>
      <c r="G3913" s="9">
        <v>8153.86</v>
      </c>
      <c r="H3913" s="10">
        <v>0</v>
      </c>
    </row>
    <row r="3914" spans="1:8" x14ac:dyDescent="0.25">
      <c r="A3914" s="11" t="s">
        <v>3806</v>
      </c>
      <c r="B3914" s="12" t="s">
        <v>59</v>
      </c>
      <c r="C3914" s="12">
        <v>85</v>
      </c>
      <c r="D3914" s="12">
        <v>0.69</v>
      </c>
      <c r="E3914" s="12">
        <v>0.68899999999999995</v>
      </c>
      <c r="F3914" s="12">
        <v>0.57799999999999996</v>
      </c>
      <c r="G3914" s="12">
        <v>20165.919999999998</v>
      </c>
      <c r="H3914" s="13">
        <v>7</v>
      </c>
    </row>
    <row r="3915" spans="1:8" x14ac:dyDescent="0.25">
      <c r="A3915" s="8" t="s">
        <v>3807</v>
      </c>
      <c r="B3915" s="9" t="s">
        <v>7</v>
      </c>
      <c r="C3915" s="9">
        <v>491</v>
      </c>
      <c r="D3915" s="9">
        <v>0.71799999999999997</v>
      </c>
      <c r="E3915" s="9">
        <v>0.69099999999999995</v>
      </c>
      <c r="F3915" s="9">
        <v>0.65500000000000003</v>
      </c>
      <c r="G3915" s="9">
        <v>11337.93</v>
      </c>
      <c r="H3915" s="10">
        <v>7</v>
      </c>
    </row>
    <row r="3916" spans="1:8" x14ac:dyDescent="0.25">
      <c r="A3916" s="11" t="s">
        <v>3808</v>
      </c>
      <c r="B3916" s="12" t="s">
        <v>22</v>
      </c>
      <c r="C3916" s="12">
        <v>185</v>
      </c>
      <c r="D3916" s="12">
        <v>0.68700000000000006</v>
      </c>
      <c r="E3916" s="12">
        <v>0.65400000000000003</v>
      </c>
      <c r="F3916" s="12">
        <v>0.58499999999999996</v>
      </c>
      <c r="G3916" s="12">
        <v>18721.810000000001</v>
      </c>
      <c r="H3916" s="13">
        <v>1</v>
      </c>
    </row>
    <row r="3917" spans="1:8" x14ac:dyDescent="0.25">
      <c r="A3917" s="8" t="s">
        <v>3809</v>
      </c>
      <c r="B3917" s="9" t="s">
        <v>22</v>
      </c>
      <c r="C3917" s="9">
        <v>90</v>
      </c>
      <c r="D3917" s="9">
        <v>0.68799999999999994</v>
      </c>
      <c r="E3917" s="9">
        <v>0.66</v>
      </c>
      <c r="F3917" s="9">
        <v>0.60499999999999998</v>
      </c>
      <c r="G3917" s="9">
        <v>28511.89</v>
      </c>
      <c r="H3917" s="10">
        <v>1</v>
      </c>
    </row>
    <row r="3918" spans="1:8" x14ac:dyDescent="0.25">
      <c r="A3918" s="11" t="s">
        <v>3810</v>
      </c>
      <c r="B3918" s="12" t="s">
        <v>22</v>
      </c>
      <c r="C3918" s="12">
        <v>191</v>
      </c>
      <c r="D3918" s="12">
        <v>0.65500000000000003</v>
      </c>
      <c r="E3918" s="12">
        <v>0.69499999999999995</v>
      </c>
      <c r="F3918" s="12">
        <v>0.50900000000000001</v>
      </c>
      <c r="G3918" s="12">
        <v>14212.29</v>
      </c>
      <c r="H3918" s="13">
        <v>9</v>
      </c>
    </row>
    <row r="3919" spans="1:8" x14ac:dyDescent="0.25">
      <c r="A3919" s="8" t="s">
        <v>3811</v>
      </c>
      <c r="B3919" s="9" t="s">
        <v>22</v>
      </c>
      <c r="C3919" s="9">
        <v>128</v>
      </c>
      <c r="D3919" s="9">
        <v>0.72</v>
      </c>
      <c r="E3919" s="9">
        <v>0.72099999999999997</v>
      </c>
      <c r="F3919" s="9">
        <v>0.64400000000000002</v>
      </c>
      <c r="G3919" s="9">
        <v>28114.74</v>
      </c>
      <c r="H3919" s="10">
        <v>3</v>
      </c>
    </row>
    <row r="3920" spans="1:8" x14ac:dyDescent="0.25">
      <c r="A3920" s="11" t="s">
        <v>3812</v>
      </c>
      <c r="B3920" s="12" t="s">
        <v>22</v>
      </c>
      <c r="C3920" s="12">
        <v>145</v>
      </c>
      <c r="D3920" s="12">
        <v>0.69599999999999995</v>
      </c>
      <c r="E3920" s="12">
        <v>0.67500000000000004</v>
      </c>
      <c r="F3920" s="12">
        <v>0.60299999999999998</v>
      </c>
      <c r="G3920" s="12">
        <v>19323.28</v>
      </c>
      <c r="H3920" s="13">
        <v>3</v>
      </c>
    </row>
    <row r="3921" spans="1:8" x14ac:dyDescent="0.25">
      <c r="A3921" s="8" t="s">
        <v>1186</v>
      </c>
      <c r="B3921" s="9" t="s">
        <v>19</v>
      </c>
      <c r="C3921" s="9">
        <v>356</v>
      </c>
      <c r="D3921" s="9">
        <v>0.55000000000000004</v>
      </c>
      <c r="E3921" s="9">
        <v>0.52200000000000002</v>
      </c>
      <c r="F3921" s="9">
        <v>0.438</v>
      </c>
      <c r="G3921" s="9">
        <v>6521.29</v>
      </c>
      <c r="H3921" s="10">
        <v>14</v>
      </c>
    </row>
    <row r="3922" spans="1:8" x14ac:dyDescent="0.25">
      <c r="A3922" s="11" t="s">
        <v>3813</v>
      </c>
      <c r="B3922" s="12" t="s">
        <v>39</v>
      </c>
      <c r="C3922" s="12">
        <v>368</v>
      </c>
      <c r="D3922" s="12">
        <v>0.63200000000000001</v>
      </c>
      <c r="E3922" s="12">
        <v>0.54600000000000004</v>
      </c>
      <c r="F3922" s="12">
        <v>0.58399999999999996</v>
      </c>
      <c r="G3922" s="12">
        <v>10712.82</v>
      </c>
      <c r="H3922" s="13">
        <v>2</v>
      </c>
    </row>
    <row r="3923" spans="1:8" x14ac:dyDescent="0.25">
      <c r="A3923" s="8" t="s">
        <v>3814</v>
      </c>
      <c r="B3923" s="9" t="s">
        <v>14</v>
      </c>
      <c r="C3923" s="9">
        <v>55</v>
      </c>
      <c r="D3923" s="9">
        <v>0.74</v>
      </c>
      <c r="E3923" s="9">
        <v>0.76800000000000002</v>
      </c>
      <c r="F3923" s="9">
        <v>0.63300000000000001</v>
      </c>
      <c r="G3923" s="9">
        <v>31644.47</v>
      </c>
      <c r="H3923" s="10">
        <v>5</v>
      </c>
    </row>
    <row r="3924" spans="1:8" x14ac:dyDescent="0.25">
      <c r="A3924" s="11" t="s">
        <v>3815</v>
      </c>
      <c r="B3924" s="12" t="s">
        <v>16</v>
      </c>
      <c r="C3924" s="12">
        <v>215</v>
      </c>
      <c r="D3924" s="12">
        <v>0.65700000000000003</v>
      </c>
      <c r="E3924" s="12">
        <v>0.65600000000000003</v>
      </c>
      <c r="F3924" s="12">
        <v>0.52700000000000002</v>
      </c>
      <c r="G3924" s="12">
        <v>15006.45</v>
      </c>
      <c r="H3924" s="13">
        <v>2</v>
      </c>
    </row>
    <row r="3925" spans="1:8" x14ac:dyDescent="0.25">
      <c r="A3925" s="8" t="s">
        <v>3816</v>
      </c>
      <c r="B3925" s="9" t="s">
        <v>24</v>
      </c>
      <c r="C3925" s="9">
        <v>408</v>
      </c>
      <c r="D3925" s="9">
        <v>0.56000000000000005</v>
      </c>
      <c r="E3925" s="9">
        <v>0.55700000000000005</v>
      </c>
      <c r="F3925" s="9">
        <v>0.41299999999999998</v>
      </c>
      <c r="G3925" s="9">
        <v>8373.25</v>
      </c>
      <c r="H3925" s="10">
        <v>1</v>
      </c>
    </row>
    <row r="3926" spans="1:8" x14ac:dyDescent="0.25">
      <c r="A3926" s="11" t="s">
        <v>3817</v>
      </c>
      <c r="B3926" s="12" t="s">
        <v>19</v>
      </c>
      <c r="C3926" s="12">
        <v>396</v>
      </c>
      <c r="D3926" s="12">
        <v>0.53</v>
      </c>
      <c r="E3926" s="12">
        <v>0.499</v>
      </c>
      <c r="F3926" s="12">
        <v>0.40600000000000003</v>
      </c>
      <c r="G3926" s="12">
        <v>6316.83</v>
      </c>
      <c r="H3926" s="13">
        <v>3</v>
      </c>
    </row>
    <row r="3927" spans="1:8" x14ac:dyDescent="0.25">
      <c r="A3927" s="8" t="s">
        <v>3818</v>
      </c>
      <c r="B3927" s="9" t="s">
        <v>16</v>
      </c>
      <c r="C3927" s="9">
        <v>258</v>
      </c>
      <c r="D3927" s="9">
        <v>0.72</v>
      </c>
      <c r="E3927" s="9">
        <v>0.67200000000000004</v>
      </c>
      <c r="F3927" s="9">
        <v>0.65100000000000002</v>
      </c>
      <c r="G3927" s="9">
        <v>11429.06</v>
      </c>
      <c r="H3927" s="10">
        <v>9</v>
      </c>
    </row>
    <row r="3928" spans="1:8" x14ac:dyDescent="0.25">
      <c r="A3928" s="11" t="s">
        <v>3819</v>
      </c>
      <c r="B3928" s="12" t="s">
        <v>87</v>
      </c>
      <c r="C3928" s="12">
        <v>315</v>
      </c>
      <c r="D3928" s="12">
        <v>0.52300000000000002</v>
      </c>
      <c r="E3928" s="12">
        <v>0.45600000000000002</v>
      </c>
      <c r="F3928" s="12">
        <v>0.42099999999999999</v>
      </c>
      <c r="G3928" s="12">
        <v>5135.8999999999996</v>
      </c>
      <c r="H3928" s="13">
        <v>37</v>
      </c>
    </row>
    <row r="3929" spans="1:8" x14ac:dyDescent="0.25">
      <c r="A3929" s="8" t="s">
        <v>3820</v>
      </c>
      <c r="B3929" s="9" t="s">
        <v>19</v>
      </c>
      <c r="C3929" s="9">
        <v>191</v>
      </c>
      <c r="D3929" s="9">
        <v>0.57999999999999996</v>
      </c>
      <c r="E3929" s="9">
        <v>0.57499999999999996</v>
      </c>
      <c r="F3929" s="9">
        <v>0.438</v>
      </c>
      <c r="G3929" s="9">
        <v>6413.18</v>
      </c>
      <c r="H3929" s="10">
        <v>3</v>
      </c>
    </row>
    <row r="3930" spans="1:8" x14ac:dyDescent="0.25">
      <c r="A3930" s="11" t="s">
        <v>3821</v>
      </c>
      <c r="B3930" s="12" t="s">
        <v>111</v>
      </c>
      <c r="C3930" s="12">
        <v>198</v>
      </c>
      <c r="D3930" s="12">
        <v>0.623</v>
      </c>
      <c r="E3930" s="12">
        <v>0.58199999999999996</v>
      </c>
      <c r="F3930" s="12">
        <v>0.54400000000000004</v>
      </c>
      <c r="G3930" s="12">
        <v>8267.5300000000007</v>
      </c>
      <c r="H3930" s="13">
        <v>3</v>
      </c>
    </row>
    <row r="3931" spans="1:8" x14ac:dyDescent="0.25">
      <c r="A3931" s="8" t="s">
        <v>3822</v>
      </c>
      <c r="B3931" s="9" t="s">
        <v>16</v>
      </c>
      <c r="C3931" s="9">
        <v>95</v>
      </c>
      <c r="D3931" s="9">
        <v>0.68</v>
      </c>
      <c r="E3931" s="9">
        <v>0.67900000000000005</v>
      </c>
      <c r="F3931" s="9">
        <v>0.52100000000000002</v>
      </c>
      <c r="G3931" s="9">
        <v>27015.16</v>
      </c>
      <c r="H3931" s="10">
        <v>3</v>
      </c>
    </row>
    <row r="3932" spans="1:8" x14ac:dyDescent="0.25">
      <c r="A3932" s="11" t="s">
        <v>3823</v>
      </c>
      <c r="B3932" s="12" t="s">
        <v>22</v>
      </c>
      <c r="C3932" s="12">
        <v>61</v>
      </c>
      <c r="D3932" s="12">
        <v>0.68</v>
      </c>
      <c r="E3932" s="12">
        <v>0.63800000000000001</v>
      </c>
      <c r="F3932" s="12">
        <v>0.58399999999999996</v>
      </c>
      <c r="G3932" s="12">
        <v>28678.58</v>
      </c>
      <c r="H3932" s="13">
        <v>4</v>
      </c>
    </row>
    <row r="3933" spans="1:8" x14ac:dyDescent="0.25">
      <c r="A3933" s="8" t="s">
        <v>3824</v>
      </c>
      <c r="B3933" s="9" t="s">
        <v>59</v>
      </c>
      <c r="C3933" s="9">
        <v>75</v>
      </c>
      <c r="D3933" s="9">
        <v>0.72199999999999998</v>
      </c>
      <c r="E3933" s="9">
        <v>0.71</v>
      </c>
      <c r="F3933" s="9">
        <v>0.628</v>
      </c>
      <c r="G3933" s="9">
        <v>23651.73</v>
      </c>
      <c r="H3933" s="10">
        <v>6</v>
      </c>
    </row>
    <row r="3934" spans="1:8" x14ac:dyDescent="0.25">
      <c r="A3934" s="11" t="s">
        <v>3825</v>
      </c>
      <c r="B3934" s="12" t="s">
        <v>59</v>
      </c>
      <c r="C3934" s="12">
        <v>38</v>
      </c>
      <c r="D3934" s="12">
        <v>0.79500000000000004</v>
      </c>
      <c r="E3934" s="12">
        <v>0.754</v>
      </c>
      <c r="F3934" s="12">
        <v>0.749</v>
      </c>
      <c r="G3934" s="12">
        <v>33445.1</v>
      </c>
      <c r="H3934" s="13">
        <v>2</v>
      </c>
    </row>
    <row r="3935" spans="1:8" x14ac:dyDescent="0.25">
      <c r="A3935" s="8" t="s">
        <v>3826</v>
      </c>
      <c r="B3935" s="9" t="s">
        <v>31</v>
      </c>
      <c r="C3935" s="9">
        <v>119</v>
      </c>
      <c r="D3935" s="9">
        <v>0.65400000000000003</v>
      </c>
      <c r="E3935" s="9">
        <v>0.62</v>
      </c>
      <c r="F3935" s="9">
        <v>0.57599999999999996</v>
      </c>
      <c r="G3935" s="9">
        <v>12618.89</v>
      </c>
      <c r="H3935" s="10">
        <v>6</v>
      </c>
    </row>
    <row r="3936" spans="1:8" x14ac:dyDescent="0.25">
      <c r="A3936" s="11" t="s">
        <v>3827</v>
      </c>
      <c r="B3936" s="12" t="s">
        <v>31</v>
      </c>
      <c r="C3936" s="12">
        <v>597</v>
      </c>
      <c r="D3936" s="12">
        <v>0.56999999999999995</v>
      </c>
      <c r="E3936" s="12">
        <v>0.51200000000000001</v>
      </c>
      <c r="F3936" s="12">
        <v>0.505</v>
      </c>
      <c r="G3936" s="12">
        <v>6512.27</v>
      </c>
      <c r="H3936" s="13">
        <v>18</v>
      </c>
    </row>
    <row r="3937" spans="1:8" x14ac:dyDescent="0.25">
      <c r="A3937" s="8" t="s">
        <v>3828</v>
      </c>
      <c r="B3937" s="9" t="s">
        <v>24</v>
      </c>
      <c r="C3937" s="9">
        <v>120</v>
      </c>
      <c r="D3937" s="9">
        <v>0.54100000000000004</v>
      </c>
      <c r="E3937" s="9">
        <v>0.50800000000000001</v>
      </c>
      <c r="F3937" s="9">
        <v>0.41499999999999998</v>
      </c>
      <c r="G3937" s="9">
        <v>9622.3700000000008</v>
      </c>
      <c r="H3937" s="10">
        <v>1</v>
      </c>
    </row>
    <row r="3938" spans="1:8" x14ac:dyDescent="0.25">
      <c r="A3938" s="11" t="s">
        <v>3829</v>
      </c>
      <c r="B3938" s="12" t="s">
        <v>24</v>
      </c>
      <c r="C3938" s="12">
        <v>453</v>
      </c>
      <c r="D3938" s="12">
        <v>0.61699999999999999</v>
      </c>
      <c r="E3938" s="12">
        <v>0.57499999999999996</v>
      </c>
      <c r="F3938" s="12">
        <v>0.54</v>
      </c>
      <c r="G3938" s="12">
        <v>6678.16</v>
      </c>
      <c r="H3938" s="13">
        <v>1</v>
      </c>
    </row>
    <row r="3939" spans="1:8" x14ac:dyDescent="0.25">
      <c r="A3939" s="8" t="s">
        <v>685</v>
      </c>
      <c r="B3939" s="9" t="s">
        <v>82</v>
      </c>
      <c r="C3939" s="9">
        <v>385</v>
      </c>
      <c r="D3939" s="9">
        <v>0.56999999999999995</v>
      </c>
      <c r="E3939" s="9">
        <v>0.55200000000000005</v>
      </c>
      <c r="F3939" s="9">
        <v>0.441</v>
      </c>
      <c r="G3939" s="9">
        <v>7016.72</v>
      </c>
      <c r="H3939" s="10">
        <v>4</v>
      </c>
    </row>
    <row r="3940" spans="1:8" x14ac:dyDescent="0.25">
      <c r="A3940" s="11" t="s">
        <v>3830</v>
      </c>
      <c r="B3940" s="12" t="s">
        <v>72</v>
      </c>
      <c r="C3940" s="12">
        <v>450</v>
      </c>
      <c r="D3940" s="12">
        <v>0.59</v>
      </c>
      <c r="E3940" s="12">
        <v>0.56200000000000006</v>
      </c>
      <c r="F3940" s="12">
        <v>0.47099999999999997</v>
      </c>
      <c r="G3940" s="12">
        <v>6313.48</v>
      </c>
      <c r="H3940" s="13">
        <v>1</v>
      </c>
    </row>
    <row r="3941" spans="1:8" x14ac:dyDescent="0.25">
      <c r="A3941" s="8" t="s">
        <v>3831</v>
      </c>
      <c r="B3941" s="9" t="s">
        <v>72</v>
      </c>
      <c r="C3941" s="9">
        <v>89</v>
      </c>
      <c r="D3941" s="9">
        <v>0.55000000000000004</v>
      </c>
      <c r="E3941" s="9">
        <v>0.52100000000000002</v>
      </c>
      <c r="F3941" s="9">
        <v>0.41799999999999998</v>
      </c>
      <c r="G3941" s="9">
        <v>7110.13</v>
      </c>
      <c r="H3941" s="10">
        <v>3</v>
      </c>
    </row>
    <row r="3942" spans="1:8" x14ac:dyDescent="0.25">
      <c r="A3942" s="11" t="s">
        <v>3832</v>
      </c>
      <c r="B3942" s="12" t="s">
        <v>22</v>
      </c>
      <c r="C3942" s="12">
        <v>45</v>
      </c>
      <c r="D3942" s="12">
        <v>0.68</v>
      </c>
      <c r="E3942" s="12">
        <v>0.66700000000000004</v>
      </c>
      <c r="F3942" s="12">
        <v>0.57199999999999995</v>
      </c>
      <c r="G3942" s="12">
        <v>25259.01</v>
      </c>
      <c r="H3942" s="13">
        <v>1</v>
      </c>
    </row>
    <row r="3943" spans="1:8" x14ac:dyDescent="0.25">
      <c r="A3943" s="8" t="s">
        <v>3833</v>
      </c>
      <c r="B3943" s="9" t="s">
        <v>16</v>
      </c>
      <c r="C3943" s="9">
        <v>88</v>
      </c>
      <c r="D3943" s="9">
        <v>0.626</v>
      </c>
      <c r="E3943" s="9">
        <v>0.61599999999999999</v>
      </c>
      <c r="F3943" s="9">
        <v>0.495</v>
      </c>
      <c r="G3943" s="9">
        <v>18996.509999999998</v>
      </c>
      <c r="H3943" s="10">
        <v>4</v>
      </c>
    </row>
    <row r="3944" spans="1:8" x14ac:dyDescent="0.25">
      <c r="A3944" s="11" t="s">
        <v>3834</v>
      </c>
      <c r="B3944" s="12" t="s">
        <v>16</v>
      </c>
      <c r="C3944" s="12">
        <v>158</v>
      </c>
      <c r="D3944" s="12">
        <v>0.69</v>
      </c>
      <c r="E3944" s="12">
        <v>0.68799999999999994</v>
      </c>
      <c r="F3944" s="12">
        <v>0.57199999999999995</v>
      </c>
      <c r="G3944" s="12">
        <v>13127.61</v>
      </c>
      <c r="H3944" s="13">
        <v>6</v>
      </c>
    </row>
    <row r="3945" spans="1:8" x14ac:dyDescent="0.25">
      <c r="A3945" s="8" t="s">
        <v>3835</v>
      </c>
      <c r="B3945" s="9" t="s">
        <v>14</v>
      </c>
      <c r="C3945" s="9">
        <v>30</v>
      </c>
      <c r="D3945" s="9">
        <v>0.64</v>
      </c>
      <c r="E3945" s="9">
        <v>0.64700000000000002</v>
      </c>
      <c r="F3945" s="9">
        <v>0.49299999999999999</v>
      </c>
      <c r="G3945" s="9">
        <v>44081.8</v>
      </c>
      <c r="H3945" s="10">
        <v>1</v>
      </c>
    </row>
    <row r="3946" spans="1:8" x14ac:dyDescent="0.25">
      <c r="A3946" s="11" t="s">
        <v>3836</v>
      </c>
      <c r="B3946" s="12" t="s">
        <v>14</v>
      </c>
      <c r="C3946" s="12">
        <v>105</v>
      </c>
      <c r="D3946" s="12">
        <v>0.7</v>
      </c>
      <c r="E3946" s="12">
        <v>0.71899999999999997</v>
      </c>
      <c r="F3946" s="12">
        <v>0.55700000000000005</v>
      </c>
      <c r="G3946" s="12">
        <v>14661.03</v>
      </c>
      <c r="H3946" s="13">
        <v>3</v>
      </c>
    </row>
    <row r="3947" spans="1:8" x14ac:dyDescent="0.25">
      <c r="A3947" s="8" t="s">
        <v>3837</v>
      </c>
      <c r="B3947" s="9" t="s">
        <v>82</v>
      </c>
      <c r="C3947" s="9">
        <v>315</v>
      </c>
      <c r="D3947" s="9">
        <v>0.56200000000000006</v>
      </c>
      <c r="E3947" s="9">
        <v>0.54900000000000004</v>
      </c>
      <c r="F3947" s="9">
        <v>0.436</v>
      </c>
      <c r="G3947" s="9">
        <v>8872.69</v>
      </c>
      <c r="H3947" s="10">
        <v>3</v>
      </c>
    </row>
    <row r="3948" spans="1:8" x14ac:dyDescent="0.25">
      <c r="A3948" s="11" t="s">
        <v>3838</v>
      </c>
      <c r="B3948" s="12" t="s">
        <v>22</v>
      </c>
      <c r="C3948" s="12">
        <v>117</v>
      </c>
      <c r="D3948" s="12">
        <v>0.72199999999999998</v>
      </c>
      <c r="E3948" s="12">
        <v>0.70799999999999996</v>
      </c>
      <c r="F3948" s="12">
        <v>0.628</v>
      </c>
      <c r="G3948" s="12">
        <v>23445.19</v>
      </c>
      <c r="H3948" s="13">
        <v>1</v>
      </c>
    </row>
    <row r="3949" spans="1:8" x14ac:dyDescent="0.25">
      <c r="A3949" s="8" t="s">
        <v>3839</v>
      </c>
      <c r="B3949" s="9" t="s">
        <v>16</v>
      </c>
      <c r="C3949" s="9">
        <v>256</v>
      </c>
      <c r="D3949" s="9">
        <v>0.68</v>
      </c>
      <c r="E3949" s="9">
        <v>0.66900000000000004</v>
      </c>
      <c r="F3949" s="9">
        <v>0.56899999999999995</v>
      </c>
      <c r="G3949" s="9">
        <v>13104.75</v>
      </c>
      <c r="H3949" s="10">
        <v>2</v>
      </c>
    </row>
    <row r="3950" spans="1:8" x14ac:dyDescent="0.25">
      <c r="A3950" s="11" t="s">
        <v>3840</v>
      </c>
      <c r="B3950" s="12" t="s">
        <v>53</v>
      </c>
      <c r="C3950" s="12">
        <v>91</v>
      </c>
      <c r="D3950" s="12">
        <v>0.66</v>
      </c>
      <c r="E3950" s="12">
        <v>0.67700000000000005</v>
      </c>
      <c r="F3950" s="12">
        <v>0.51100000000000001</v>
      </c>
      <c r="G3950" s="12">
        <v>31722.63</v>
      </c>
      <c r="H3950" s="13">
        <v>2</v>
      </c>
    </row>
    <row r="3951" spans="1:8" x14ac:dyDescent="0.25">
      <c r="A3951" s="8" t="s">
        <v>3841</v>
      </c>
      <c r="B3951" s="9" t="s">
        <v>16</v>
      </c>
      <c r="C3951" s="9">
        <v>425</v>
      </c>
      <c r="D3951" s="9">
        <v>0.64800000000000002</v>
      </c>
      <c r="E3951" s="9">
        <v>0.624</v>
      </c>
      <c r="F3951" s="9">
        <v>0.55900000000000005</v>
      </c>
      <c r="G3951" s="9">
        <v>10035.59</v>
      </c>
      <c r="H3951" s="10">
        <v>5</v>
      </c>
    </row>
    <row r="3952" spans="1:8" x14ac:dyDescent="0.25">
      <c r="A3952" s="11" t="s">
        <v>3842</v>
      </c>
      <c r="B3952" s="12" t="s">
        <v>87</v>
      </c>
      <c r="C3952" s="12">
        <v>363</v>
      </c>
      <c r="D3952" s="12">
        <v>0.58399999999999996</v>
      </c>
      <c r="E3952" s="12">
        <v>0.55600000000000005</v>
      </c>
      <c r="F3952" s="12">
        <v>0.47899999999999998</v>
      </c>
      <c r="G3952" s="12">
        <v>8228.56</v>
      </c>
      <c r="H3952" s="13">
        <v>0</v>
      </c>
    </row>
    <row r="3953" spans="1:8" x14ac:dyDescent="0.25">
      <c r="A3953" s="8" t="s">
        <v>3843</v>
      </c>
      <c r="B3953" s="9" t="s">
        <v>24</v>
      </c>
      <c r="C3953" s="9">
        <v>319</v>
      </c>
      <c r="D3953" s="9">
        <v>0.59</v>
      </c>
      <c r="E3953" s="9">
        <v>0.55800000000000005</v>
      </c>
      <c r="F3953" s="9">
        <v>0.46500000000000002</v>
      </c>
      <c r="G3953" s="9">
        <v>6721.43</v>
      </c>
      <c r="H3953" s="10">
        <v>6</v>
      </c>
    </row>
    <row r="3954" spans="1:8" x14ac:dyDescent="0.25">
      <c r="A3954" s="11" t="s">
        <v>3844</v>
      </c>
      <c r="B3954" s="12" t="s">
        <v>22</v>
      </c>
      <c r="C3954" s="12">
        <v>68</v>
      </c>
      <c r="D3954" s="12">
        <v>0.67</v>
      </c>
      <c r="E3954" s="12">
        <v>0.65</v>
      </c>
      <c r="F3954" s="12">
        <v>0.59299999999999997</v>
      </c>
      <c r="G3954" s="12">
        <v>30552.09</v>
      </c>
      <c r="H3954" s="13">
        <v>4</v>
      </c>
    </row>
    <row r="3955" spans="1:8" x14ac:dyDescent="0.25">
      <c r="A3955" s="8" t="s">
        <v>3845</v>
      </c>
      <c r="B3955" s="9" t="s">
        <v>19</v>
      </c>
      <c r="C3955" s="9">
        <v>539</v>
      </c>
      <c r="D3955" s="9">
        <v>0.622</v>
      </c>
      <c r="E3955" s="9">
        <v>0.58899999999999997</v>
      </c>
      <c r="F3955" s="9">
        <v>0.51900000000000002</v>
      </c>
      <c r="G3955" s="9">
        <v>7955.27</v>
      </c>
      <c r="H3955" s="10">
        <v>1</v>
      </c>
    </row>
    <row r="3956" spans="1:8" x14ac:dyDescent="0.25">
      <c r="A3956" s="11" t="s">
        <v>3846</v>
      </c>
      <c r="B3956" s="12" t="s">
        <v>31</v>
      </c>
      <c r="C3956" s="12">
        <v>476</v>
      </c>
      <c r="D3956" s="12">
        <v>0.62</v>
      </c>
      <c r="E3956" s="12">
        <v>0.55800000000000005</v>
      </c>
      <c r="F3956" s="12">
        <v>0.59299999999999997</v>
      </c>
      <c r="G3956" s="12">
        <v>7456.89</v>
      </c>
      <c r="H3956" s="13">
        <v>7</v>
      </c>
    </row>
    <row r="3957" spans="1:8" x14ac:dyDescent="0.25">
      <c r="A3957" s="8" t="s">
        <v>3847</v>
      </c>
      <c r="B3957" s="9" t="s">
        <v>7</v>
      </c>
      <c r="C3957" s="9">
        <v>134</v>
      </c>
      <c r="D3957" s="9">
        <v>0.71</v>
      </c>
      <c r="E3957" s="9">
        <v>0.65500000000000003</v>
      </c>
      <c r="F3957" s="9">
        <v>0.70199999999999996</v>
      </c>
      <c r="G3957" s="9">
        <v>31673.75</v>
      </c>
      <c r="H3957" s="10">
        <v>3</v>
      </c>
    </row>
    <row r="3958" spans="1:8" x14ac:dyDescent="0.25">
      <c r="A3958" s="11" t="s">
        <v>3848</v>
      </c>
      <c r="B3958" s="12" t="s">
        <v>31</v>
      </c>
      <c r="C3958" s="12">
        <v>318</v>
      </c>
      <c r="D3958" s="12">
        <v>0.60599999999999998</v>
      </c>
      <c r="E3958" s="12">
        <v>0.50800000000000001</v>
      </c>
      <c r="F3958" s="12">
        <v>0.57599999999999996</v>
      </c>
      <c r="G3958" s="12">
        <v>6048.03</v>
      </c>
      <c r="H3958" s="13">
        <v>1</v>
      </c>
    </row>
    <row r="3959" spans="1:8" x14ac:dyDescent="0.25">
      <c r="A3959" s="8" t="s">
        <v>3849</v>
      </c>
      <c r="B3959" s="9" t="s">
        <v>39</v>
      </c>
      <c r="C3959" s="9">
        <v>385</v>
      </c>
      <c r="D3959" s="9">
        <v>0.59399999999999997</v>
      </c>
      <c r="E3959" s="9">
        <v>0.53700000000000003</v>
      </c>
      <c r="F3959" s="9">
        <v>0.52600000000000002</v>
      </c>
      <c r="G3959" s="9">
        <v>7533.21</v>
      </c>
      <c r="H3959" s="10">
        <v>0</v>
      </c>
    </row>
    <row r="3960" spans="1:8" x14ac:dyDescent="0.25">
      <c r="A3960" s="11" t="s">
        <v>3850</v>
      </c>
      <c r="B3960" s="12" t="s">
        <v>29</v>
      </c>
      <c r="C3960" s="12">
        <v>106</v>
      </c>
      <c r="D3960" s="12">
        <v>0.68400000000000005</v>
      </c>
      <c r="E3960" s="12">
        <v>0.70399999999999996</v>
      </c>
      <c r="F3960" s="12">
        <v>0.55000000000000004</v>
      </c>
      <c r="G3960" s="12">
        <v>40459.57</v>
      </c>
      <c r="H3960" s="13">
        <v>2</v>
      </c>
    </row>
    <row r="3961" spans="1:8" x14ac:dyDescent="0.25">
      <c r="A3961" s="8" t="s">
        <v>3851</v>
      </c>
      <c r="B3961" s="9" t="s">
        <v>19</v>
      </c>
      <c r="C3961" s="9">
        <v>201</v>
      </c>
      <c r="D3961" s="9">
        <v>0.55000000000000004</v>
      </c>
      <c r="E3961" s="9">
        <v>0.57099999999999995</v>
      </c>
      <c r="F3961" s="9">
        <v>0.39300000000000002</v>
      </c>
      <c r="G3961" s="9">
        <v>6823.74</v>
      </c>
      <c r="H3961" s="10">
        <v>14</v>
      </c>
    </row>
    <row r="3962" spans="1:8" x14ac:dyDescent="0.25">
      <c r="A3962" s="11" t="s">
        <v>3852</v>
      </c>
      <c r="B3962" s="12" t="s">
        <v>19</v>
      </c>
      <c r="C3962" s="12">
        <v>530</v>
      </c>
      <c r="D3962" s="12">
        <v>0.59299999999999997</v>
      </c>
      <c r="E3962" s="12">
        <v>0.55600000000000005</v>
      </c>
      <c r="F3962" s="12">
        <v>0.48099999999999998</v>
      </c>
      <c r="G3962" s="12">
        <v>7274.23</v>
      </c>
      <c r="H3962" s="13">
        <v>2</v>
      </c>
    </row>
    <row r="3963" spans="1:8" x14ac:dyDescent="0.25">
      <c r="A3963" s="8" t="s">
        <v>3853</v>
      </c>
      <c r="B3963" s="9" t="s">
        <v>39</v>
      </c>
      <c r="C3963" s="9">
        <v>513</v>
      </c>
      <c r="D3963" s="9">
        <v>0.57999999999999996</v>
      </c>
      <c r="E3963" s="9">
        <v>0.56100000000000005</v>
      </c>
      <c r="F3963" s="9">
        <v>0.46400000000000002</v>
      </c>
      <c r="G3963" s="9">
        <v>7232.53</v>
      </c>
      <c r="H3963" s="10">
        <v>2</v>
      </c>
    </row>
    <row r="3964" spans="1:8" x14ac:dyDescent="0.25">
      <c r="A3964" s="11" t="s">
        <v>3854</v>
      </c>
      <c r="B3964" s="12" t="s">
        <v>87</v>
      </c>
      <c r="C3964" s="12">
        <v>644</v>
      </c>
      <c r="D3964" s="12">
        <v>0.51700000000000002</v>
      </c>
      <c r="E3964" s="12">
        <v>0.48599999999999999</v>
      </c>
      <c r="F3964" s="12">
        <v>0.40100000000000002</v>
      </c>
      <c r="G3964" s="12">
        <v>5197.8900000000003</v>
      </c>
      <c r="H3964" s="13">
        <v>0</v>
      </c>
    </row>
    <row r="3965" spans="1:8" x14ac:dyDescent="0.25">
      <c r="A3965" s="8" t="s">
        <v>3855</v>
      </c>
      <c r="B3965" s="9" t="s">
        <v>16</v>
      </c>
      <c r="C3965" s="9">
        <v>251</v>
      </c>
      <c r="D3965" s="9">
        <v>0.61</v>
      </c>
      <c r="E3965" s="9">
        <v>0.59499999999999997</v>
      </c>
      <c r="F3965" s="9">
        <v>0.45100000000000001</v>
      </c>
      <c r="G3965" s="9">
        <v>9403.56</v>
      </c>
      <c r="H3965" s="10">
        <v>12</v>
      </c>
    </row>
    <row r="3966" spans="1:8" x14ac:dyDescent="0.25">
      <c r="A3966" s="11" t="s">
        <v>3856</v>
      </c>
      <c r="B3966" s="12" t="s">
        <v>19</v>
      </c>
      <c r="C3966" s="12">
        <v>429</v>
      </c>
      <c r="D3966" s="12">
        <v>0.55100000000000005</v>
      </c>
      <c r="E3966" s="12">
        <v>0.55500000000000005</v>
      </c>
      <c r="F3966" s="12">
        <v>0.41599999999999998</v>
      </c>
      <c r="G3966" s="12">
        <v>5839.53</v>
      </c>
      <c r="H3966" s="13">
        <v>16</v>
      </c>
    </row>
    <row r="3967" spans="1:8" x14ac:dyDescent="0.25">
      <c r="A3967" s="8" t="s">
        <v>1570</v>
      </c>
      <c r="B3967" s="9" t="s">
        <v>72</v>
      </c>
      <c r="C3967" s="9">
        <v>277</v>
      </c>
      <c r="D3967" s="9">
        <v>0.59</v>
      </c>
      <c r="E3967" s="9">
        <v>0.55800000000000005</v>
      </c>
      <c r="F3967" s="9">
        <v>0.49399999999999999</v>
      </c>
      <c r="G3967" s="9">
        <v>7750.78</v>
      </c>
      <c r="H3967" s="10">
        <v>2</v>
      </c>
    </row>
    <row r="3968" spans="1:8" x14ac:dyDescent="0.25">
      <c r="A3968" s="11" t="s">
        <v>3857</v>
      </c>
      <c r="B3968" s="12" t="s">
        <v>94</v>
      </c>
      <c r="C3968" s="12">
        <v>400</v>
      </c>
      <c r="D3968" s="12">
        <v>0.54100000000000004</v>
      </c>
      <c r="E3968" s="12">
        <v>0.54200000000000004</v>
      </c>
      <c r="F3968" s="12">
        <v>0.379</v>
      </c>
      <c r="G3968" s="12">
        <v>11723.43</v>
      </c>
      <c r="H3968" s="13">
        <v>1</v>
      </c>
    </row>
    <row r="3969" spans="1:8" x14ac:dyDescent="0.25">
      <c r="A3969" s="8" t="s">
        <v>3858</v>
      </c>
      <c r="B3969" s="9" t="s">
        <v>24</v>
      </c>
      <c r="C3969" s="9">
        <v>181</v>
      </c>
      <c r="D3969" s="9">
        <v>0.58599999999999997</v>
      </c>
      <c r="E3969" s="9">
        <v>0.58099999999999996</v>
      </c>
      <c r="F3969" s="9">
        <v>0.46100000000000002</v>
      </c>
      <c r="G3969" s="9">
        <v>10022.68</v>
      </c>
      <c r="H3969" s="10">
        <v>2</v>
      </c>
    </row>
    <row r="3970" spans="1:8" x14ac:dyDescent="0.25">
      <c r="A3970" s="11" t="s">
        <v>3859</v>
      </c>
      <c r="B3970" s="12" t="s">
        <v>14</v>
      </c>
      <c r="C3970" s="12">
        <v>75</v>
      </c>
      <c r="D3970" s="12">
        <v>0.66</v>
      </c>
      <c r="E3970" s="12">
        <v>0.63600000000000001</v>
      </c>
      <c r="F3970" s="12">
        <v>0.54700000000000004</v>
      </c>
      <c r="G3970" s="12">
        <v>23004.87</v>
      </c>
      <c r="H3970" s="13">
        <v>0</v>
      </c>
    </row>
    <row r="3971" spans="1:8" x14ac:dyDescent="0.25">
      <c r="A3971" s="8" t="s">
        <v>3860</v>
      </c>
      <c r="B3971" s="9" t="s">
        <v>31</v>
      </c>
      <c r="C3971" s="9">
        <v>329</v>
      </c>
      <c r="D3971" s="9">
        <v>0.60699999999999998</v>
      </c>
      <c r="E3971" s="9">
        <v>0.56499999999999995</v>
      </c>
      <c r="F3971" s="9">
        <v>0.54100000000000004</v>
      </c>
      <c r="G3971" s="9">
        <v>6556.82</v>
      </c>
      <c r="H3971" s="10">
        <v>2</v>
      </c>
    </row>
    <row r="3972" spans="1:8" x14ac:dyDescent="0.25">
      <c r="A3972" s="11" t="s">
        <v>3861</v>
      </c>
      <c r="B3972" s="12" t="s">
        <v>72</v>
      </c>
      <c r="C3972" s="12">
        <v>411</v>
      </c>
      <c r="D3972" s="12">
        <v>0.60599999999999998</v>
      </c>
      <c r="E3972" s="12">
        <v>0.56499999999999995</v>
      </c>
      <c r="F3972" s="12">
        <v>0.51600000000000001</v>
      </c>
      <c r="G3972" s="12">
        <v>7313.02</v>
      </c>
      <c r="H3972" s="13">
        <v>15</v>
      </c>
    </row>
    <row r="3973" spans="1:8" x14ac:dyDescent="0.25">
      <c r="A3973" s="8" t="s">
        <v>3862</v>
      </c>
      <c r="B3973" s="9" t="s">
        <v>22</v>
      </c>
      <c r="C3973" s="9">
        <v>137</v>
      </c>
      <c r="D3973" s="9">
        <v>0.72099999999999997</v>
      </c>
      <c r="E3973" s="9">
        <v>0.67300000000000004</v>
      </c>
      <c r="F3973" s="9">
        <v>0.65700000000000003</v>
      </c>
      <c r="G3973" s="9">
        <v>21395.49</v>
      </c>
      <c r="H3973" s="10">
        <v>4</v>
      </c>
    </row>
    <row r="3974" spans="1:8" x14ac:dyDescent="0.25">
      <c r="A3974" s="11" t="s">
        <v>629</v>
      </c>
      <c r="B3974" s="12" t="s">
        <v>53</v>
      </c>
      <c r="C3974" s="12">
        <v>206</v>
      </c>
      <c r="D3974" s="12">
        <v>0.71</v>
      </c>
      <c r="E3974" s="12">
        <v>0.70199999999999996</v>
      </c>
      <c r="F3974" s="12">
        <v>0.58499999999999996</v>
      </c>
      <c r="G3974" s="12">
        <v>19257.75</v>
      </c>
      <c r="H3974" s="13">
        <v>3</v>
      </c>
    </row>
    <row r="3975" spans="1:8" x14ac:dyDescent="0.25">
      <c r="A3975" s="8" t="s">
        <v>3863</v>
      </c>
      <c r="B3975" s="9" t="s">
        <v>31</v>
      </c>
      <c r="C3975" s="9">
        <v>254</v>
      </c>
      <c r="D3975" s="9">
        <v>0.622</v>
      </c>
      <c r="E3975" s="9">
        <v>0.53</v>
      </c>
      <c r="F3975" s="9">
        <v>0.58699999999999997</v>
      </c>
      <c r="G3975" s="9">
        <v>8284.1</v>
      </c>
      <c r="H3975" s="10">
        <v>9</v>
      </c>
    </row>
    <row r="3976" spans="1:8" x14ac:dyDescent="0.25">
      <c r="A3976" s="11" t="s">
        <v>3864</v>
      </c>
      <c r="B3976" s="12" t="s">
        <v>24</v>
      </c>
      <c r="C3976" s="12">
        <v>418</v>
      </c>
      <c r="D3976" s="12">
        <v>0.59</v>
      </c>
      <c r="E3976" s="12">
        <v>0.56000000000000005</v>
      </c>
      <c r="F3976" s="12">
        <v>0.50800000000000001</v>
      </c>
      <c r="G3976" s="12">
        <v>6784.77</v>
      </c>
      <c r="H3976" s="13">
        <v>9</v>
      </c>
    </row>
    <row r="3977" spans="1:8" x14ac:dyDescent="0.25">
      <c r="A3977" s="8" t="s">
        <v>3865</v>
      </c>
      <c r="B3977" s="9" t="s">
        <v>16</v>
      </c>
      <c r="C3977" s="9">
        <v>231</v>
      </c>
      <c r="D3977" s="9">
        <v>0.67500000000000004</v>
      </c>
      <c r="E3977" s="9">
        <v>0.629</v>
      </c>
      <c r="F3977" s="9">
        <v>0.58699999999999997</v>
      </c>
      <c r="G3977" s="9">
        <v>13896</v>
      </c>
      <c r="H3977" s="10">
        <v>5</v>
      </c>
    </row>
    <row r="3978" spans="1:8" x14ac:dyDescent="0.25">
      <c r="A3978" s="11" t="s">
        <v>3866</v>
      </c>
      <c r="B3978" s="12" t="s">
        <v>19</v>
      </c>
      <c r="C3978" s="12">
        <v>750</v>
      </c>
      <c r="D3978" s="12">
        <v>0.57999999999999996</v>
      </c>
      <c r="E3978" s="12">
        <v>0.55800000000000005</v>
      </c>
      <c r="F3978" s="12">
        <v>0.47399999999999998</v>
      </c>
      <c r="G3978" s="12">
        <v>6611.81</v>
      </c>
      <c r="H3978" s="13">
        <v>2</v>
      </c>
    </row>
    <row r="3979" spans="1:8" x14ac:dyDescent="0.25">
      <c r="A3979" s="8" t="s">
        <v>3867</v>
      </c>
      <c r="B3979" s="9" t="s">
        <v>72</v>
      </c>
      <c r="C3979" s="9">
        <v>179</v>
      </c>
      <c r="D3979" s="9">
        <v>0.69</v>
      </c>
      <c r="E3979" s="9">
        <v>0.63400000000000001</v>
      </c>
      <c r="F3979" s="9">
        <v>0.64700000000000002</v>
      </c>
      <c r="G3979" s="9">
        <v>20198.95</v>
      </c>
      <c r="H3979" s="10">
        <v>5</v>
      </c>
    </row>
    <row r="3980" spans="1:8" x14ac:dyDescent="0.25">
      <c r="A3980" s="11" t="s">
        <v>3868</v>
      </c>
      <c r="B3980" s="12" t="s">
        <v>31</v>
      </c>
      <c r="C3980" s="12">
        <v>348</v>
      </c>
      <c r="D3980" s="12">
        <v>0.61799999999999999</v>
      </c>
      <c r="E3980" s="12">
        <v>0.53600000000000003</v>
      </c>
      <c r="F3980" s="12">
        <v>0.59299999999999997</v>
      </c>
      <c r="G3980" s="12">
        <v>6345.27</v>
      </c>
      <c r="H3980" s="13">
        <v>2</v>
      </c>
    </row>
    <row r="3981" spans="1:8" x14ac:dyDescent="0.25">
      <c r="A3981" s="8" t="s">
        <v>3869</v>
      </c>
      <c r="B3981" s="9" t="s">
        <v>14</v>
      </c>
      <c r="C3981" s="9">
        <v>42</v>
      </c>
      <c r="D3981" s="9">
        <v>0.69299999999999995</v>
      </c>
      <c r="E3981" s="9">
        <v>0.70099999999999996</v>
      </c>
      <c r="F3981" s="9">
        <v>0.58099999999999996</v>
      </c>
      <c r="G3981" s="9">
        <v>32238.2</v>
      </c>
      <c r="H3981" s="10">
        <v>5</v>
      </c>
    </row>
    <row r="3982" spans="1:8" x14ac:dyDescent="0.25">
      <c r="A3982" s="11" t="s">
        <v>3870</v>
      </c>
      <c r="B3982" s="12" t="s">
        <v>22</v>
      </c>
      <c r="C3982" s="12">
        <v>75</v>
      </c>
      <c r="D3982" s="12">
        <v>0.69299999999999995</v>
      </c>
      <c r="E3982" s="12">
        <v>0.68400000000000005</v>
      </c>
      <c r="F3982" s="12">
        <v>0.56999999999999995</v>
      </c>
      <c r="G3982" s="12">
        <v>28493.46</v>
      </c>
      <c r="H3982" s="13">
        <v>1</v>
      </c>
    </row>
    <row r="3983" spans="1:8" x14ac:dyDescent="0.25">
      <c r="A3983" s="8" t="s">
        <v>3871</v>
      </c>
      <c r="B3983" s="9" t="s">
        <v>33</v>
      </c>
      <c r="C3983" s="9">
        <v>97</v>
      </c>
      <c r="D3983" s="9">
        <v>0.68700000000000006</v>
      </c>
      <c r="E3983" s="9">
        <v>0.67400000000000004</v>
      </c>
      <c r="F3983" s="9">
        <v>0.58199999999999996</v>
      </c>
      <c r="G3983" s="9">
        <v>30767.47</v>
      </c>
      <c r="H3983" s="10">
        <v>2</v>
      </c>
    </row>
    <row r="3984" spans="1:8" x14ac:dyDescent="0.25">
      <c r="A3984" s="11" t="s">
        <v>3872</v>
      </c>
      <c r="B3984" s="12" t="s">
        <v>118</v>
      </c>
      <c r="C3984" s="12">
        <v>311</v>
      </c>
      <c r="D3984" s="12">
        <v>0.61499999999999999</v>
      </c>
      <c r="E3984" s="12">
        <v>0.56799999999999995</v>
      </c>
      <c r="F3984" s="12">
        <v>0.52400000000000002</v>
      </c>
      <c r="G3984" s="12">
        <v>8899.7800000000007</v>
      </c>
      <c r="H3984" s="13">
        <v>2</v>
      </c>
    </row>
    <row r="3985" spans="1:8" x14ac:dyDescent="0.25">
      <c r="A3985" s="8" t="s">
        <v>3873</v>
      </c>
      <c r="B3985" s="9" t="s">
        <v>87</v>
      </c>
      <c r="C3985" s="9">
        <v>526</v>
      </c>
      <c r="D3985" s="9">
        <v>0.55000000000000004</v>
      </c>
      <c r="E3985" s="9">
        <v>0.497</v>
      </c>
      <c r="F3985" s="9">
        <v>0.46500000000000002</v>
      </c>
      <c r="G3985" s="9">
        <v>5765.8</v>
      </c>
      <c r="H3985" s="10">
        <v>1</v>
      </c>
    </row>
    <row r="3986" spans="1:8" x14ac:dyDescent="0.25">
      <c r="A3986" s="11" t="s">
        <v>1497</v>
      </c>
      <c r="B3986" s="12" t="s">
        <v>16</v>
      </c>
      <c r="C3986" s="12">
        <v>116</v>
      </c>
      <c r="D3986" s="12">
        <v>0.624</v>
      </c>
      <c r="E3986" s="12">
        <v>0.61399999999999999</v>
      </c>
      <c r="F3986" s="12">
        <v>0.47299999999999998</v>
      </c>
      <c r="G3986" s="12">
        <v>16915.11</v>
      </c>
      <c r="H3986" s="13">
        <v>5</v>
      </c>
    </row>
    <row r="3987" spans="1:8" x14ac:dyDescent="0.25">
      <c r="A3987" s="8" t="s">
        <v>3874</v>
      </c>
      <c r="B3987" s="9" t="s">
        <v>22</v>
      </c>
      <c r="C3987" s="9">
        <v>173</v>
      </c>
      <c r="D3987" s="9">
        <v>0.71</v>
      </c>
      <c r="E3987" s="9">
        <v>0.70299999999999996</v>
      </c>
      <c r="F3987" s="9">
        <v>0.59499999999999997</v>
      </c>
      <c r="G3987" s="9">
        <v>18910.61</v>
      </c>
      <c r="H3987" s="10">
        <v>6</v>
      </c>
    </row>
    <row r="3988" spans="1:8" x14ac:dyDescent="0.25">
      <c r="A3988" s="11" t="s">
        <v>3875</v>
      </c>
      <c r="B3988" s="12" t="s">
        <v>16</v>
      </c>
      <c r="C3988" s="12">
        <v>168</v>
      </c>
      <c r="D3988" s="12">
        <v>0.67400000000000004</v>
      </c>
      <c r="E3988" s="12">
        <v>0.65400000000000003</v>
      </c>
      <c r="F3988" s="12">
        <v>0.57599999999999996</v>
      </c>
      <c r="G3988" s="12">
        <v>10561.06</v>
      </c>
      <c r="H3988" s="13">
        <v>4</v>
      </c>
    </row>
    <row r="3989" spans="1:8" x14ac:dyDescent="0.25">
      <c r="A3989" s="8" t="s">
        <v>3876</v>
      </c>
      <c r="B3989" s="9" t="s">
        <v>24</v>
      </c>
      <c r="C3989" s="9">
        <v>296</v>
      </c>
      <c r="D3989" s="9">
        <v>0.58399999999999996</v>
      </c>
      <c r="E3989" s="9">
        <v>0.55300000000000005</v>
      </c>
      <c r="F3989" s="9">
        <v>0.47499999999999998</v>
      </c>
      <c r="G3989" s="9">
        <v>6000.32</v>
      </c>
      <c r="H3989" s="10">
        <v>12</v>
      </c>
    </row>
    <row r="3990" spans="1:8" x14ac:dyDescent="0.25">
      <c r="A3990" s="11" t="s">
        <v>3877</v>
      </c>
      <c r="B3990" s="12" t="s">
        <v>87</v>
      </c>
      <c r="C3990" s="12">
        <v>393</v>
      </c>
      <c r="D3990" s="12">
        <v>0.56299999999999994</v>
      </c>
      <c r="E3990" s="12">
        <v>0.45200000000000001</v>
      </c>
      <c r="F3990" s="12">
        <v>0.53200000000000003</v>
      </c>
      <c r="G3990" s="12">
        <v>7331.1</v>
      </c>
      <c r="H3990" s="13">
        <v>1</v>
      </c>
    </row>
    <row r="3991" spans="1:8" x14ac:dyDescent="0.25">
      <c r="A3991" s="8" t="s">
        <v>3878</v>
      </c>
      <c r="B3991" s="9" t="s">
        <v>72</v>
      </c>
      <c r="C3991" s="9">
        <v>238</v>
      </c>
      <c r="D3991" s="9">
        <v>0.623</v>
      </c>
      <c r="E3991" s="9">
        <v>0.55900000000000005</v>
      </c>
      <c r="F3991" s="9">
        <v>0.58599999999999997</v>
      </c>
      <c r="G3991" s="9">
        <v>15739.7</v>
      </c>
      <c r="H3991" s="10">
        <v>2</v>
      </c>
    </row>
    <row r="3992" spans="1:8" x14ac:dyDescent="0.25">
      <c r="A3992" s="11" t="s">
        <v>3879</v>
      </c>
      <c r="B3992" s="12" t="s">
        <v>14</v>
      </c>
      <c r="C3992" s="12">
        <v>52</v>
      </c>
      <c r="D3992" s="12">
        <v>0.76300000000000001</v>
      </c>
      <c r="E3992" s="12">
        <v>0.76</v>
      </c>
      <c r="F3992" s="12">
        <v>0.69399999999999995</v>
      </c>
      <c r="G3992" s="12">
        <v>30700.76</v>
      </c>
      <c r="H3992" s="13">
        <v>0</v>
      </c>
    </row>
    <row r="3993" spans="1:8" x14ac:dyDescent="0.25">
      <c r="A3993" s="8" t="s">
        <v>3880</v>
      </c>
      <c r="B3993" s="9" t="s">
        <v>111</v>
      </c>
      <c r="C3993" s="9">
        <v>174</v>
      </c>
      <c r="D3993" s="9">
        <v>0.58299999999999996</v>
      </c>
      <c r="E3993" s="9">
        <v>0.55100000000000005</v>
      </c>
      <c r="F3993" s="9">
        <v>0.442</v>
      </c>
      <c r="G3993" s="9">
        <v>12563.51</v>
      </c>
      <c r="H3993" s="10">
        <v>3</v>
      </c>
    </row>
    <row r="3994" spans="1:8" x14ac:dyDescent="0.25">
      <c r="A3994" s="11" t="s">
        <v>3881</v>
      </c>
      <c r="B3994" s="12" t="s">
        <v>59</v>
      </c>
      <c r="C3994" s="12">
        <v>29</v>
      </c>
      <c r="D3994" s="12">
        <v>0.71499999999999997</v>
      </c>
      <c r="E3994" s="12">
        <v>0.71299999999999997</v>
      </c>
      <c r="F3994" s="12">
        <v>0.61</v>
      </c>
      <c r="G3994" s="12">
        <v>40416.71</v>
      </c>
      <c r="H3994" s="13">
        <v>1</v>
      </c>
    </row>
    <row r="3995" spans="1:8" x14ac:dyDescent="0.25">
      <c r="A3995" s="8" t="s">
        <v>3882</v>
      </c>
      <c r="B3995" s="9" t="s">
        <v>14</v>
      </c>
      <c r="C3995" s="9">
        <v>23</v>
      </c>
      <c r="D3995" s="9">
        <v>0.71</v>
      </c>
      <c r="E3995" s="9">
        <v>0.73</v>
      </c>
      <c r="F3995" s="9">
        <v>0.57099999999999995</v>
      </c>
      <c r="G3995" s="9">
        <v>39762.11</v>
      </c>
      <c r="H3995" s="10">
        <v>2</v>
      </c>
    </row>
    <row r="3996" spans="1:8" x14ac:dyDescent="0.25">
      <c r="A3996" s="11" t="s">
        <v>3883</v>
      </c>
      <c r="B3996" s="12" t="s">
        <v>148</v>
      </c>
      <c r="C3996" s="12">
        <v>134</v>
      </c>
      <c r="D3996" s="12">
        <v>0.61699999999999999</v>
      </c>
      <c r="E3996" s="12">
        <v>0.60399999999999998</v>
      </c>
      <c r="F3996" s="12">
        <v>0.48499999999999999</v>
      </c>
      <c r="G3996" s="12">
        <v>15750.2</v>
      </c>
      <c r="H3996" s="13">
        <v>1</v>
      </c>
    </row>
    <row r="3997" spans="1:8" x14ac:dyDescent="0.25">
      <c r="A3997" s="8" t="s">
        <v>3884</v>
      </c>
      <c r="B3997" s="9" t="s">
        <v>16</v>
      </c>
      <c r="C3997" s="9">
        <v>248</v>
      </c>
      <c r="D3997" s="9">
        <v>0.629</v>
      </c>
      <c r="E3997" s="9">
        <v>0.61399999999999999</v>
      </c>
      <c r="F3997" s="9">
        <v>0.51100000000000001</v>
      </c>
      <c r="G3997" s="9">
        <v>13646.69</v>
      </c>
      <c r="H3997" s="10">
        <v>3</v>
      </c>
    </row>
    <row r="3998" spans="1:8" x14ac:dyDescent="0.25">
      <c r="A3998" s="11" t="s">
        <v>3885</v>
      </c>
      <c r="B3998" s="12" t="s">
        <v>24</v>
      </c>
      <c r="C3998" s="12">
        <v>220</v>
      </c>
      <c r="D3998" s="12">
        <v>0.56100000000000005</v>
      </c>
      <c r="E3998" s="12">
        <v>0.54400000000000004</v>
      </c>
      <c r="F3998" s="12">
        <v>0.42199999999999999</v>
      </c>
      <c r="G3998" s="12">
        <v>7450.62</v>
      </c>
      <c r="H3998" s="13">
        <v>1</v>
      </c>
    </row>
    <row r="3999" spans="1:8" x14ac:dyDescent="0.25">
      <c r="A3999" s="8" t="s">
        <v>3886</v>
      </c>
      <c r="B3999" s="9" t="s">
        <v>14</v>
      </c>
      <c r="C3999" s="9">
        <v>89</v>
      </c>
      <c r="D3999" s="9">
        <v>0.71</v>
      </c>
      <c r="E3999" s="9">
        <v>0.751</v>
      </c>
      <c r="F3999" s="9">
        <v>0.54300000000000004</v>
      </c>
      <c r="G3999" s="9">
        <v>29689.79</v>
      </c>
      <c r="H3999" s="10">
        <v>1</v>
      </c>
    </row>
    <row r="4000" spans="1:8" x14ac:dyDescent="0.25">
      <c r="A4000" s="11" t="s">
        <v>3887</v>
      </c>
      <c r="B4000" s="12" t="s">
        <v>14</v>
      </c>
      <c r="C4000" s="12">
        <v>85</v>
      </c>
      <c r="D4000" s="12">
        <v>0.70799999999999996</v>
      </c>
      <c r="E4000" s="12">
        <v>0.70399999999999996</v>
      </c>
      <c r="F4000" s="12">
        <v>0.61599999999999999</v>
      </c>
      <c r="G4000" s="12">
        <v>25741.85</v>
      </c>
      <c r="H4000" s="13">
        <v>4</v>
      </c>
    </row>
    <row r="4001" spans="1:8" x14ac:dyDescent="0.25">
      <c r="A4001" s="8" t="s">
        <v>3888</v>
      </c>
      <c r="B4001" s="9" t="s">
        <v>33</v>
      </c>
      <c r="C4001" s="9">
        <v>414</v>
      </c>
      <c r="D4001" s="9">
        <v>0.64500000000000002</v>
      </c>
      <c r="E4001" s="9">
        <v>0.59499999999999997</v>
      </c>
      <c r="F4001" s="9">
        <v>0.54600000000000004</v>
      </c>
      <c r="G4001" s="9">
        <v>13216.64</v>
      </c>
      <c r="H4001" s="10">
        <v>1</v>
      </c>
    </row>
    <row r="4002" spans="1:8" x14ac:dyDescent="0.25">
      <c r="A4002" s="11" t="s">
        <v>3889</v>
      </c>
      <c r="B4002" s="12" t="s">
        <v>148</v>
      </c>
      <c r="C4002" s="12">
        <v>69</v>
      </c>
      <c r="D4002" s="12">
        <v>0.64300000000000002</v>
      </c>
      <c r="E4002" s="12">
        <v>0.63700000000000001</v>
      </c>
      <c r="F4002" s="12">
        <v>0.51300000000000001</v>
      </c>
      <c r="G4002" s="12">
        <v>23890.32</v>
      </c>
      <c r="H4002" s="13">
        <v>0</v>
      </c>
    </row>
    <row r="4003" spans="1:8" x14ac:dyDescent="0.25">
      <c r="A4003" s="8" t="s">
        <v>3890</v>
      </c>
      <c r="B4003" s="9" t="s">
        <v>33</v>
      </c>
      <c r="C4003" s="9">
        <v>232</v>
      </c>
      <c r="D4003" s="9">
        <v>0.69299999999999995</v>
      </c>
      <c r="E4003" s="9">
        <v>0.67400000000000004</v>
      </c>
      <c r="F4003" s="9">
        <v>0.58699999999999997</v>
      </c>
      <c r="G4003" s="9">
        <v>18824.72</v>
      </c>
      <c r="H4003" s="10">
        <v>2</v>
      </c>
    </row>
    <row r="4004" spans="1:8" x14ac:dyDescent="0.25">
      <c r="A4004" s="11" t="s">
        <v>3891</v>
      </c>
      <c r="B4004" s="12" t="s">
        <v>22</v>
      </c>
      <c r="C4004" s="12">
        <v>115</v>
      </c>
      <c r="D4004" s="12">
        <v>0.72099999999999997</v>
      </c>
      <c r="E4004" s="12">
        <v>0.70499999999999996</v>
      </c>
      <c r="F4004" s="12">
        <v>0.64400000000000002</v>
      </c>
      <c r="G4004" s="12">
        <v>30376.639999999999</v>
      </c>
      <c r="H4004" s="13">
        <v>3</v>
      </c>
    </row>
    <row r="4005" spans="1:8" x14ac:dyDescent="0.25">
      <c r="A4005" s="8" t="s">
        <v>3892</v>
      </c>
      <c r="B4005" s="9" t="s">
        <v>118</v>
      </c>
      <c r="C4005" s="9">
        <v>219</v>
      </c>
      <c r="D4005" s="9">
        <v>0.54400000000000004</v>
      </c>
      <c r="E4005" s="9">
        <v>0.53</v>
      </c>
      <c r="F4005" s="9">
        <v>0.38500000000000001</v>
      </c>
      <c r="G4005" s="9">
        <v>14638.15</v>
      </c>
      <c r="H4005" s="10">
        <v>1</v>
      </c>
    </row>
    <row r="4006" spans="1:8" x14ac:dyDescent="0.25">
      <c r="A4006" s="11" t="s">
        <v>3893</v>
      </c>
      <c r="B4006" s="12" t="s">
        <v>16</v>
      </c>
      <c r="C4006" s="12">
        <v>214</v>
      </c>
      <c r="D4006" s="12">
        <v>0.68</v>
      </c>
      <c r="E4006" s="12">
        <v>0.66400000000000003</v>
      </c>
      <c r="F4006" s="12">
        <v>0.56299999999999994</v>
      </c>
      <c r="G4006" s="12">
        <v>13228.84</v>
      </c>
      <c r="H4006" s="13">
        <v>6</v>
      </c>
    </row>
    <row r="4007" spans="1:8" x14ac:dyDescent="0.25">
      <c r="A4007" s="8" t="s">
        <v>3894</v>
      </c>
      <c r="B4007" s="9" t="s">
        <v>16</v>
      </c>
      <c r="C4007" s="9">
        <v>418</v>
      </c>
      <c r="D4007" s="9">
        <v>0.60799999999999998</v>
      </c>
      <c r="E4007" s="9">
        <v>0.60299999999999998</v>
      </c>
      <c r="F4007" s="9">
        <v>0.51500000000000001</v>
      </c>
      <c r="G4007" s="9">
        <v>13701.13</v>
      </c>
      <c r="H4007" s="10">
        <v>1</v>
      </c>
    </row>
    <row r="4008" spans="1:8" x14ac:dyDescent="0.25">
      <c r="A4008" s="11" t="s">
        <v>3895</v>
      </c>
      <c r="B4008" s="12" t="s">
        <v>111</v>
      </c>
      <c r="C4008" s="12">
        <v>297</v>
      </c>
      <c r="D4008" s="12">
        <v>0.69</v>
      </c>
      <c r="E4008" s="12">
        <v>0.63500000000000001</v>
      </c>
      <c r="F4008" s="12">
        <v>0.61899999999999999</v>
      </c>
      <c r="G4008" s="12">
        <v>16361.1</v>
      </c>
      <c r="H4008" s="13">
        <v>2</v>
      </c>
    </row>
    <row r="4009" spans="1:8" x14ac:dyDescent="0.25">
      <c r="A4009" s="8" t="s">
        <v>3896</v>
      </c>
      <c r="B4009" s="9" t="s">
        <v>16</v>
      </c>
      <c r="C4009" s="9">
        <v>307</v>
      </c>
      <c r="D4009" s="9">
        <v>0.61199999999999999</v>
      </c>
      <c r="E4009" s="9">
        <v>0.621</v>
      </c>
      <c r="F4009" s="9">
        <v>0.47699999999999998</v>
      </c>
      <c r="G4009" s="9">
        <v>11006.75</v>
      </c>
      <c r="H4009" s="10">
        <v>2</v>
      </c>
    </row>
    <row r="4010" spans="1:8" x14ac:dyDescent="0.25">
      <c r="A4010" s="11" t="s">
        <v>3897</v>
      </c>
      <c r="B4010" s="12" t="s">
        <v>24</v>
      </c>
      <c r="C4010" s="12">
        <v>252</v>
      </c>
      <c r="D4010" s="12">
        <v>0.58099999999999996</v>
      </c>
      <c r="E4010" s="12">
        <v>0.59099999999999997</v>
      </c>
      <c r="F4010" s="12">
        <v>0.439</v>
      </c>
      <c r="G4010" s="12">
        <v>6371.64</v>
      </c>
      <c r="H4010" s="13">
        <v>2</v>
      </c>
    </row>
    <row r="4011" spans="1:8" x14ac:dyDescent="0.25">
      <c r="A4011" s="8" t="s">
        <v>3898</v>
      </c>
      <c r="B4011" s="9" t="s">
        <v>24</v>
      </c>
      <c r="C4011" s="9">
        <v>465</v>
      </c>
      <c r="D4011" s="9">
        <v>0.58299999999999996</v>
      </c>
      <c r="E4011" s="9">
        <v>0.57999999999999996</v>
      </c>
      <c r="F4011" s="9">
        <v>0.47</v>
      </c>
      <c r="G4011" s="9">
        <v>8281.8700000000008</v>
      </c>
      <c r="H4011" s="10">
        <v>1</v>
      </c>
    </row>
    <row r="4012" spans="1:8" x14ac:dyDescent="0.25">
      <c r="A4012" s="11" t="s">
        <v>3899</v>
      </c>
      <c r="B4012" s="12" t="s">
        <v>148</v>
      </c>
      <c r="C4012" s="12">
        <v>103</v>
      </c>
      <c r="D4012" s="12">
        <v>0.66500000000000004</v>
      </c>
      <c r="E4012" s="12">
        <v>0.66200000000000003</v>
      </c>
      <c r="F4012" s="12">
        <v>0.54500000000000004</v>
      </c>
      <c r="G4012" s="12">
        <v>36938.42</v>
      </c>
      <c r="H4012" s="13">
        <v>1</v>
      </c>
    </row>
    <row r="4013" spans="1:8" x14ac:dyDescent="0.25">
      <c r="A4013" s="8" t="s">
        <v>3900</v>
      </c>
      <c r="B4013" s="9" t="s">
        <v>7</v>
      </c>
      <c r="C4013" s="9">
        <v>78</v>
      </c>
      <c r="D4013" s="9">
        <v>0.73</v>
      </c>
      <c r="E4013" s="9">
        <v>0.71299999999999997</v>
      </c>
      <c r="F4013" s="9">
        <v>0.63700000000000001</v>
      </c>
      <c r="G4013" s="9">
        <v>34129.589999999997</v>
      </c>
      <c r="H4013" s="10">
        <v>0</v>
      </c>
    </row>
    <row r="4014" spans="1:8" x14ac:dyDescent="0.25">
      <c r="A4014" s="11" t="s">
        <v>3901</v>
      </c>
      <c r="B4014" s="12" t="s">
        <v>24</v>
      </c>
      <c r="C4014" s="12">
        <v>346</v>
      </c>
      <c r="D4014" s="12">
        <v>0.59899999999999998</v>
      </c>
      <c r="E4014" s="12">
        <v>0.503</v>
      </c>
      <c r="F4014" s="12">
        <v>0.56799999999999995</v>
      </c>
      <c r="G4014" s="12">
        <v>6411.49</v>
      </c>
      <c r="H4014" s="13">
        <v>16</v>
      </c>
    </row>
    <row r="4015" spans="1:8" x14ac:dyDescent="0.25">
      <c r="A4015" s="8" t="s">
        <v>3902</v>
      </c>
      <c r="B4015" s="9" t="s">
        <v>59</v>
      </c>
      <c r="C4015" s="9">
        <v>43</v>
      </c>
      <c r="D4015" s="9">
        <v>0.78</v>
      </c>
      <c r="E4015" s="9">
        <v>0.76300000000000001</v>
      </c>
      <c r="F4015" s="9">
        <v>0.70799999999999996</v>
      </c>
      <c r="G4015" s="9">
        <v>39517.040000000001</v>
      </c>
      <c r="H4015" s="10">
        <v>1</v>
      </c>
    </row>
    <row r="4016" spans="1:8" x14ac:dyDescent="0.25">
      <c r="A4016" s="11" t="s">
        <v>3903</v>
      </c>
      <c r="B4016" s="12" t="s">
        <v>72</v>
      </c>
      <c r="C4016" s="12">
        <v>357</v>
      </c>
      <c r="D4016" s="12">
        <v>0.65400000000000003</v>
      </c>
      <c r="E4016" s="12">
        <v>0.60199999999999998</v>
      </c>
      <c r="F4016" s="12">
        <v>0.621</v>
      </c>
      <c r="G4016" s="12">
        <v>10895.57</v>
      </c>
      <c r="H4016" s="13">
        <v>5</v>
      </c>
    </row>
    <row r="4017" spans="1:8" x14ac:dyDescent="0.25">
      <c r="A4017" s="8" t="s">
        <v>3904</v>
      </c>
      <c r="B4017" s="9" t="s">
        <v>24</v>
      </c>
      <c r="C4017" s="9">
        <v>270</v>
      </c>
      <c r="D4017" s="9">
        <v>0.61199999999999999</v>
      </c>
      <c r="E4017" s="9">
        <v>0.56399999999999995</v>
      </c>
      <c r="F4017" s="9">
        <v>0.51400000000000001</v>
      </c>
      <c r="G4017" s="9">
        <v>6053.11</v>
      </c>
      <c r="H4017" s="10">
        <v>20</v>
      </c>
    </row>
    <row r="4018" spans="1:8" x14ac:dyDescent="0.25">
      <c r="A4018" s="11" t="s">
        <v>3905</v>
      </c>
      <c r="B4018" s="12" t="s">
        <v>16</v>
      </c>
      <c r="C4018" s="12">
        <v>160</v>
      </c>
      <c r="D4018" s="12">
        <v>0.626</v>
      </c>
      <c r="E4018" s="12">
        <v>0.57799999999999996</v>
      </c>
      <c r="F4018" s="12">
        <v>0.54800000000000004</v>
      </c>
      <c r="G4018" s="12">
        <v>8343.82</v>
      </c>
      <c r="H4018" s="13">
        <v>8</v>
      </c>
    </row>
    <row r="4019" spans="1:8" x14ac:dyDescent="0.25">
      <c r="A4019" s="8" t="s">
        <v>3906</v>
      </c>
      <c r="B4019" s="9" t="s">
        <v>87</v>
      </c>
      <c r="C4019" s="9">
        <v>240</v>
      </c>
      <c r="D4019" s="9">
        <v>0.56499999999999995</v>
      </c>
      <c r="E4019" s="9">
        <v>0.54200000000000004</v>
      </c>
      <c r="F4019" s="9">
        <v>0.45600000000000002</v>
      </c>
      <c r="G4019" s="9">
        <v>15894.49</v>
      </c>
      <c r="H4019" s="10">
        <v>0</v>
      </c>
    </row>
    <row r="4020" spans="1:8" x14ac:dyDescent="0.25">
      <c r="A4020" s="11" t="s">
        <v>3907</v>
      </c>
      <c r="B4020" s="12" t="s">
        <v>33</v>
      </c>
      <c r="C4020" s="12">
        <v>158</v>
      </c>
      <c r="D4020" s="12">
        <v>0.7</v>
      </c>
      <c r="E4020" s="12">
        <v>0.67900000000000005</v>
      </c>
      <c r="F4020" s="12">
        <v>0.60899999999999999</v>
      </c>
      <c r="G4020" s="12">
        <v>18252.03</v>
      </c>
      <c r="H4020" s="13">
        <v>2</v>
      </c>
    </row>
    <row r="4021" spans="1:8" x14ac:dyDescent="0.25">
      <c r="A4021" s="8" t="s">
        <v>3908</v>
      </c>
      <c r="B4021" s="9" t="s">
        <v>24</v>
      </c>
      <c r="C4021" s="9">
        <v>348</v>
      </c>
      <c r="D4021" s="9">
        <v>0.53900000000000003</v>
      </c>
      <c r="E4021" s="9">
        <v>0.53900000000000003</v>
      </c>
      <c r="F4021" s="9">
        <v>0.374</v>
      </c>
      <c r="G4021" s="9">
        <v>6024.5</v>
      </c>
      <c r="H4021" s="10">
        <v>17</v>
      </c>
    </row>
    <row r="4022" spans="1:8" x14ac:dyDescent="0.25">
      <c r="A4022" s="11" t="s">
        <v>3909</v>
      </c>
      <c r="B4022" s="12" t="s">
        <v>31</v>
      </c>
      <c r="C4022" s="12">
        <v>524</v>
      </c>
      <c r="D4022" s="12">
        <v>0.61799999999999999</v>
      </c>
      <c r="E4022" s="12">
        <v>0.55900000000000005</v>
      </c>
      <c r="F4022" s="12">
        <v>0.55400000000000005</v>
      </c>
      <c r="G4022" s="12">
        <v>5949.44</v>
      </c>
      <c r="H4022" s="13">
        <v>7</v>
      </c>
    </row>
    <row r="4023" spans="1:8" x14ac:dyDescent="0.25">
      <c r="A4023" s="8" t="s">
        <v>3910</v>
      </c>
      <c r="B4023" s="9" t="s">
        <v>118</v>
      </c>
      <c r="C4023" s="9">
        <v>390</v>
      </c>
      <c r="D4023" s="9">
        <v>0.56200000000000006</v>
      </c>
      <c r="E4023" s="9">
        <v>0.51500000000000001</v>
      </c>
      <c r="F4023" s="9">
        <v>0.443</v>
      </c>
      <c r="G4023" s="9">
        <v>6180.44</v>
      </c>
      <c r="H4023" s="10">
        <v>10</v>
      </c>
    </row>
    <row r="4024" spans="1:8" x14ac:dyDescent="0.25">
      <c r="A4024" s="11" t="s">
        <v>3911</v>
      </c>
      <c r="B4024" s="12" t="s">
        <v>59</v>
      </c>
      <c r="C4024" s="12">
        <v>112</v>
      </c>
      <c r="D4024" s="12">
        <v>0.74199999999999999</v>
      </c>
      <c r="E4024" s="12">
        <v>0.76200000000000001</v>
      </c>
      <c r="F4024" s="12">
        <v>0.622</v>
      </c>
      <c r="G4024" s="12">
        <v>21806.13</v>
      </c>
      <c r="H4024" s="13">
        <v>2</v>
      </c>
    </row>
    <row r="4025" spans="1:8" x14ac:dyDescent="0.25">
      <c r="A4025" s="8" t="s">
        <v>3912</v>
      </c>
      <c r="B4025" s="9" t="s">
        <v>111</v>
      </c>
      <c r="C4025" s="9">
        <v>548</v>
      </c>
      <c r="D4025" s="9">
        <v>0.627</v>
      </c>
      <c r="E4025" s="9">
        <v>0.57499999999999996</v>
      </c>
      <c r="F4025" s="9">
        <v>0.60099999999999998</v>
      </c>
      <c r="G4025" s="9">
        <v>7987.88</v>
      </c>
      <c r="H4025" s="10">
        <v>1</v>
      </c>
    </row>
    <row r="4026" spans="1:8" x14ac:dyDescent="0.25">
      <c r="A4026" s="11" t="s">
        <v>3913</v>
      </c>
      <c r="B4026" s="12" t="s">
        <v>33</v>
      </c>
      <c r="C4026" s="12">
        <v>133</v>
      </c>
      <c r="D4026" s="12">
        <v>0.72</v>
      </c>
      <c r="E4026" s="12">
        <v>0.67200000000000004</v>
      </c>
      <c r="F4026" s="12">
        <v>0.67400000000000004</v>
      </c>
      <c r="G4026" s="12">
        <v>21971.96</v>
      </c>
      <c r="H4026" s="13">
        <v>0</v>
      </c>
    </row>
    <row r="4027" spans="1:8" x14ac:dyDescent="0.25">
      <c r="A4027" s="8" t="s">
        <v>3914</v>
      </c>
      <c r="B4027" s="9" t="s">
        <v>29</v>
      </c>
      <c r="C4027" s="9">
        <v>98</v>
      </c>
      <c r="D4027" s="9">
        <v>0.68799999999999994</v>
      </c>
      <c r="E4027" s="9">
        <v>0.67100000000000004</v>
      </c>
      <c r="F4027" s="9">
        <v>0.59699999999999998</v>
      </c>
      <c r="G4027" s="9">
        <v>19328.36</v>
      </c>
      <c r="H4027" s="10">
        <v>2</v>
      </c>
    </row>
    <row r="4028" spans="1:8" x14ac:dyDescent="0.25">
      <c r="A4028" s="11" t="s">
        <v>1580</v>
      </c>
      <c r="B4028" s="12" t="s">
        <v>59</v>
      </c>
      <c r="C4028" s="12">
        <v>40</v>
      </c>
      <c r="D4028" s="12">
        <v>0.69499999999999995</v>
      </c>
      <c r="E4028" s="12">
        <v>0.69599999999999995</v>
      </c>
      <c r="F4028" s="12">
        <v>0.61099999999999999</v>
      </c>
      <c r="G4028" s="12">
        <v>38758.839999999997</v>
      </c>
      <c r="H4028" s="13">
        <v>4</v>
      </c>
    </row>
    <row r="4029" spans="1:8" x14ac:dyDescent="0.25">
      <c r="A4029" s="8" t="s">
        <v>3915</v>
      </c>
      <c r="B4029" s="9" t="s">
        <v>24</v>
      </c>
      <c r="C4029" s="9">
        <v>456</v>
      </c>
      <c r="D4029" s="9">
        <v>0.56999999999999995</v>
      </c>
      <c r="E4029" s="9">
        <v>0.53600000000000003</v>
      </c>
      <c r="F4029" s="9">
        <v>0.48499999999999999</v>
      </c>
      <c r="G4029" s="9">
        <v>5284.83</v>
      </c>
      <c r="H4029" s="10">
        <v>4</v>
      </c>
    </row>
    <row r="4030" spans="1:8" x14ac:dyDescent="0.25">
      <c r="A4030" s="11" t="s">
        <v>3916</v>
      </c>
      <c r="B4030" s="12" t="s">
        <v>7</v>
      </c>
      <c r="C4030" s="12">
        <v>225</v>
      </c>
      <c r="D4030" s="12">
        <v>0.71</v>
      </c>
      <c r="E4030" s="12">
        <v>0.68200000000000005</v>
      </c>
      <c r="F4030" s="12">
        <v>0.65800000000000003</v>
      </c>
      <c r="G4030" s="12">
        <v>15426.66</v>
      </c>
      <c r="H4030" s="13">
        <v>2</v>
      </c>
    </row>
    <row r="4031" spans="1:8" x14ac:dyDescent="0.25">
      <c r="A4031" s="8" t="s">
        <v>3917</v>
      </c>
      <c r="B4031" s="9" t="s">
        <v>16</v>
      </c>
      <c r="C4031" s="9">
        <v>222</v>
      </c>
      <c r="D4031" s="9">
        <v>0.66</v>
      </c>
      <c r="E4031" s="9">
        <v>0.66600000000000004</v>
      </c>
      <c r="F4031" s="9">
        <v>0.51400000000000001</v>
      </c>
      <c r="G4031" s="9">
        <v>15184.91</v>
      </c>
      <c r="H4031" s="10">
        <v>2</v>
      </c>
    </row>
    <row r="4032" spans="1:8" x14ac:dyDescent="0.25">
      <c r="A4032" s="11" t="s">
        <v>3918</v>
      </c>
      <c r="B4032" s="12" t="s">
        <v>111</v>
      </c>
      <c r="C4032" s="12">
        <v>233</v>
      </c>
      <c r="D4032" s="12">
        <v>0.59499999999999997</v>
      </c>
      <c r="E4032" s="12">
        <v>0.57399999999999995</v>
      </c>
      <c r="F4032" s="12">
        <v>0.47099999999999997</v>
      </c>
      <c r="G4032" s="12">
        <v>18128.41</v>
      </c>
      <c r="H4032" s="13">
        <v>0</v>
      </c>
    </row>
    <row r="4033" spans="1:8" x14ac:dyDescent="0.25">
      <c r="A4033" s="8" t="s">
        <v>3220</v>
      </c>
      <c r="B4033" s="9" t="s">
        <v>22</v>
      </c>
      <c r="C4033" s="9">
        <v>98</v>
      </c>
      <c r="D4033" s="9">
        <v>0.68</v>
      </c>
      <c r="E4033" s="9">
        <v>0.65600000000000003</v>
      </c>
      <c r="F4033" s="9">
        <v>0.59899999999999998</v>
      </c>
      <c r="G4033" s="9">
        <v>37401.050000000003</v>
      </c>
      <c r="H4033" s="10">
        <v>1</v>
      </c>
    </row>
    <row r="4034" spans="1:8" x14ac:dyDescent="0.25">
      <c r="A4034" s="11" t="s">
        <v>3919</v>
      </c>
      <c r="B4034" s="12" t="s">
        <v>31</v>
      </c>
      <c r="C4034" s="12">
        <v>397</v>
      </c>
      <c r="D4034" s="12">
        <v>0.56999999999999995</v>
      </c>
      <c r="E4034" s="12">
        <v>0.51400000000000001</v>
      </c>
      <c r="F4034" s="12">
        <v>0.47699999999999998</v>
      </c>
      <c r="G4034" s="12">
        <v>5670.1</v>
      </c>
      <c r="H4034" s="13">
        <v>14</v>
      </c>
    </row>
    <row r="4035" spans="1:8" x14ac:dyDescent="0.25">
      <c r="A4035" s="8" t="s">
        <v>3920</v>
      </c>
      <c r="B4035" s="9" t="s">
        <v>87</v>
      </c>
      <c r="C4035" s="9">
        <v>206</v>
      </c>
      <c r="D4035" s="9">
        <v>0.49</v>
      </c>
      <c r="E4035" s="9">
        <v>0.44500000000000001</v>
      </c>
      <c r="F4035" s="9">
        <v>0.34599999999999997</v>
      </c>
      <c r="G4035" s="9">
        <v>5345.79</v>
      </c>
      <c r="H4035" s="10">
        <v>0</v>
      </c>
    </row>
    <row r="4036" spans="1:8" x14ac:dyDescent="0.25">
      <c r="A4036" s="11" t="s">
        <v>3921</v>
      </c>
      <c r="B4036" s="12" t="s">
        <v>118</v>
      </c>
      <c r="C4036" s="12">
        <v>393</v>
      </c>
      <c r="D4036" s="12">
        <v>0.58499999999999996</v>
      </c>
      <c r="E4036" s="12">
        <v>0.56699999999999995</v>
      </c>
      <c r="F4036" s="12">
        <v>0.47</v>
      </c>
      <c r="G4036" s="12">
        <v>6176.52</v>
      </c>
      <c r="H4036" s="13">
        <v>19</v>
      </c>
    </row>
    <row r="4037" spans="1:8" x14ac:dyDescent="0.25">
      <c r="A4037" s="8" t="s">
        <v>3922</v>
      </c>
      <c r="B4037" s="9" t="s">
        <v>49</v>
      </c>
      <c r="C4037" s="9">
        <v>267</v>
      </c>
      <c r="D4037" s="9">
        <v>0.57399999999999995</v>
      </c>
      <c r="E4037" s="9">
        <v>0.57099999999999995</v>
      </c>
      <c r="F4037" s="9">
        <v>0.443</v>
      </c>
      <c r="G4037" s="9">
        <v>15950.19</v>
      </c>
      <c r="H4037" s="10">
        <v>0</v>
      </c>
    </row>
    <row r="4038" spans="1:8" x14ac:dyDescent="0.25">
      <c r="A4038" s="11" t="s">
        <v>157</v>
      </c>
      <c r="B4038" s="12" t="s">
        <v>59</v>
      </c>
      <c r="C4038" s="12">
        <v>53</v>
      </c>
      <c r="D4038" s="12">
        <v>0.70599999999999996</v>
      </c>
      <c r="E4038" s="12">
        <v>0.7</v>
      </c>
      <c r="F4038" s="12">
        <v>0.59399999999999997</v>
      </c>
      <c r="G4038" s="12">
        <v>33716.35</v>
      </c>
      <c r="H4038" s="13">
        <v>2</v>
      </c>
    </row>
    <row r="4039" spans="1:8" x14ac:dyDescent="0.25">
      <c r="A4039" s="8" t="s">
        <v>3923</v>
      </c>
      <c r="B4039" s="9" t="s">
        <v>94</v>
      </c>
      <c r="C4039" s="9">
        <v>170</v>
      </c>
      <c r="D4039" s="9">
        <v>0.52600000000000002</v>
      </c>
      <c r="E4039" s="9">
        <v>0.48399999999999999</v>
      </c>
      <c r="F4039" s="9">
        <v>0.41899999999999998</v>
      </c>
      <c r="G4039" s="9">
        <v>5957.86</v>
      </c>
      <c r="H4039" s="10">
        <v>14</v>
      </c>
    </row>
    <row r="4040" spans="1:8" x14ac:dyDescent="0.25">
      <c r="A4040" s="11" t="s">
        <v>3924</v>
      </c>
      <c r="B4040" s="12" t="s">
        <v>24</v>
      </c>
      <c r="C4040" s="12">
        <v>164</v>
      </c>
      <c r="D4040" s="12">
        <v>0.54500000000000004</v>
      </c>
      <c r="E4040" s="12">
        <v>0.53500000000000003</v>
      </c>
      <c r="F4040" s="12">
        <v>0.39500000000000002</v>
      </c>
      <c r="G4040" s="12">
        <v>5428.39</v>
      </c>
      <c r="H4040" s="13">
        <v>16</v>
      </c>
    </row>
    <row r="4041" spans="1:8" x14ac:dyDescent="0.25">
      <c r="A4041" s="8" t="s">
        <v>3480</v>
      </c>
      <c r="B4041" s="9" t="s">
        <v>72</v>
      </c>
      <c r="C4041" s="9">
        <v>310</v>
      </c>
      <c r="D4041" s="9">
        <v>0.58499999999999996</v>
      </c>
      <c r="E4041" s="9">
        <v>0.56499999999999995</v>
      </c>
      <c r="F4041" s="9">
        <v>0.46100000000000002</v>
      </c>
      <c r="G4041" s="9">
        <v>7657.75</v>
      </c>
      <c r="H4041" s="10">
        <v>8</v>
      </c>
    </row>
    <row r="4042" spans="1:8" x14ac:dyDescent="0.25">
      <c r="A4042" s="11" t="s">
        <v>3925</v>
      </c>
      <c r="B4042" s="12" t="s">
        <v>114</v>
      </c>
      <c r="C4042" s="12">
        <v>162</v>
      </c>
      <c r="D4042" s="12">
        <v>0.61</v>
      </c>
      <c r="E4042" s="12">
        <v>0.57099999999999995</v>
      </c>
      <c r="F4042" s="12">
        <v>0.52700000000000002</v>
      </c>
      <c r="G4042" s="12">
        <v>17241.77</v>
      </c>
      <c r="H4042" s="13">
        <v>0</v>
      </c>
    </row>
    <row r="4043" spans="1:8" x14ac:dyDescent="0.25">
      <c r="A4043" s="8" t="s">
        <v>3926</v>
      </c>
      <c r="B4043" s="9" t="s">
        <v>14</v>
      </c>
      <c r="C4043" s="9">
        <v>24</v>
      </c>
      <c r="D4043" s="9">
        <v>0.71</v>
      </c>
      <c r="E4043" s="9">
        <v>0.73499999999999999</v>
      </c>
      <c r="F4043" s="9">
        <v>0.57599999999999996</v>
      </c>
      <c r="G4043" s="9">
        <v>28857.51</v>
      </c>
      <c r="H4043" s="10">
        <v>6</v>
      </c>
    </row>
    <row r="4044" spans="1:8" x14ac:dyDescent="0.25">
      <c r="A4044" s="11" t="s">
        <v>3927</v>
      </c>
      <c r="B4044" s="12" t="s">
        <v>24</v>
      </c>
      <c r="C4044" s="12">
        <v>140</v>
      </c>
      <c r="D4044" s="12">
        <v>0.59</v>
      </c>
      <c r="E4044" s="12">
        <v>0.53300000000000003</v>
      </c>
      <c r="F4044" s="12">
        <v>0.52300000000000002</v>
      </c>
      <c r="G4044" s="12">
        <v>7948.6</v>
      </c>
      <c r="H4044" s="13">
        <v>10</v>
      </c>
    </row>
    <row r="4045" spans="1:8" x14ac:dyDescent="0.25">
      <c r="A4045" s="8" t="s">
        <v>3928</v>
      </c>
      <c r="B4045" s="9" t="s">
        <v>7</v>
      </c>
      <c r="C4045" s="9">
        <v>199</v>
      </c>
      <c r="D4045" s="9">
        <v>0.67</v>
      </c>
      <c r="E4045" s="9">
        <v>0.66800000000000004</v>
      </c>
      <c r="F4045" s="9">
        <v>0.56299999999999994</v>
      </c>
      <c r="G4045" s="9">
        <v>18124.580000000002</v>
      </c>
      <c r="H4045" s="10">
        <v>1</v>
      </c>
    </row>
    <row r="4046" spans="1:8" x14ac:dyDescent="0.25">
      <c r="A4046" s="11" t="s">
        <v>3929</v>
      </c>
      <c r="B4046" s="12" t="s">
        <v>16</v>
      </c>
      <c r="C4046" s="12">
        <v>155</v>
      </c>
      <c r="D4046" s="12">
        <v>0.63800000000000001</v>
      </c>
      <c r="E4046" s="12">
        <v>0.60199999999999998</v>
      </c>
      <c r="F4046" s="12">
        <v>0.53900000000000003</v>
      </c>
      <c r="G4046" s="12">
        <v>15029.76</v>
      </c>
      <c r="H4046" s="13">
        <v>2</v>
      </c>
    </row>
    <row r="4047" spans="1:8" x14ac:dyDescent="0.25">
      <c r="A4047" s="8" t="s">
        <v>3930</v>
      </c>
      <c r="B4047" s="9" t="s">
        <v>111</v>
      </c>
      <c r="C4047" s="9">
        <v>286</v>
      </c>
      <c r="D4047" s="9">
        <v>0.61199999999999999</v>
      </c>
      <c r="E4047" s="9">
        <v>0.58499999999999996</v>
      </c>
      <c r="F4047" s="9">
        <v>0.49099999999999999</v>
      </c>
      <c r="G4047" s="9">
        <v>11459.07</v>
      </c>
      <c r="H4047" s="10">
        <v>0</v>
      </c>
    </row>
    <row r="4048" spans="1:8" x14ac:dyDescent="0.25">
      <c r="A4048" s="11" t="s">
        <v>3931</v>
      </c>
      <c r="B4048" s="12" t="s">
        <v>31</v>
      </c>
      <c r="C4048" s="12">
        <v>254</v>
      </c>
      <c r="D4048" s="12">
        <v>0.60699999999999998</v>
      </c>
      <c r="E4048" s="12">
        <v>0.55100000000000005</v>
      </c>
      <c r="F4048" s="12">
        <v>0.53400000000000003</v>
      </c>
      <c r="G4048" s="12">
        <v>6711.93</v>
      </c>
      <c r="H4048" s="13">
        <v>2</v>
      </c>
    </row>
    <row r="4049" spans="1:8" x14ac:dyDescent="0.25">
      <c r="A4049" s="8" t="s">
        <v>3932</v>
      </c>
      <c r="B4049" s="9" t="s">
        <v>22</v>
      </c>
      <c r="C4049" s="9">
        <v>93</v>
      </c>
      <c r="D4049" s="9">
        <v>0.70599999999999996</v>
      </c>
      <c r="E4049" s="9">
        <v>0.70299999999999996</v>
      </c>
      <c r="F4049" s="9">
        <v>0.60599999999999998</v>
      </c>
      <c r="G4049" s="9">
        <v>14200.33</v>
      </c>
      <c r="H4049" s="10">
        <v>1</v>
      </c>
    </row>
    <row r="4050" spans="1:8" x14ac:dyDescent="0.25">
      <c r="A4050" s="11" t="s">
        <v>3933</v>
      </c>
      <c r="B4050" s="12" t="s">
        <v>72</v>
      </c>
      <c r="C4050" s="12">
        <v>371</v>
      </c>
      <c r="D4050" s="12">
        <v>0.58499999999999996</v>
      </c>
      <c r="E4050" s="12">
        <v>0.56000000000000005</v>
      </c>
      <c r="F4050" s="12">
        <v>0.502</v>
      </c>
      <c r="G4050" s="12">
        <v>7565.36</v>
      </c>
      <c r="H4050" s="13">
        <v>4</v>
      </c>
    </row>
    <row r="4051" spans="1:8" x14ac:dyDescent="0.25">
      <c r="A4051" s="8" t="s">
        <v>3934</v>
      </c>
      <c r="B4051" s="9" t="s">
        <v>16</v>
      </c>
      <c r="C4051" s="9">
        <v>238</v>
      </c>
      <c r="D4051" s="9">
        <v>0.61499999999999999</v>
      </c>
      <c r="E4051" s="9">
        <v>0.60899999999999999</v>
      </c>
      <c r="F4051" s="9">
        <v>0.47099999999999997</v>
      </c>
      <c r="G4051" s="9">
        <v>8973.68</v>
      </c>
      <c r="H4051" s="10">
        <v>3</v>
      </c>
    </row>
    <row r="4052" spans="1:8" x14ac:dyDescent="0.25">
      <c r="A4052" s="11" t="s">
        <v>3935</v>
      </c>
      <c r="B4052" s="12" t="s">
        <v>22</v>
      </c>
      <c r="C4052" s="12">
        <v>118</v>
      </c>
      <c r="D4052" s="12">
        <v>0.63</v>
      </c>
      <c r="E4052" s="12">
        <v>0.63900000000000001</v>
      </c>
      <c r="F4052" s="12">
        <v>0.48899999999999999</v>
      </c>
      <c r="G4052" s="12">
        <v>19151.900000000001</v>
      </c>
      <c r="H4052" s="13">
        <v>1</v>
      </c>
    </row>
    <row r="4053" spans="1:8" x14ac:dyDescent="0.25">
      <c r="A4053" s="8" t="s">
        <v>3936</v>
      </c>
      <c r="B4053" s="9" t="s">
        <v>39</v>
      </c>
      <c r="C4053" s="9">
        <v>433</v>
      </c>
      <c r="D4053" s="9">
        <v>0.47699999999999998</v>
      </c>
      <c r="E4053" s="9">
        <v>0.52900000000000003</v>
      </c>
      <c r="F4053" s="9">
        <v>0.26600000000000001</v>
      </c>
      <c r="G4053" s="9">
        <v>10320.44</v>
      </c>
      <c r="H4053" s="10">
        <v>2</v>
      </c>
    </row>
    <row r="4054" spans="1:8" x14ac:dyDescent="0.25">
      <c r="A4054" s="11" t="s">
        <v>3937</v>
      </c>
      <c r="B4054" s="12" t="s">
        <v>31</v>
      </c>
      <c r="C4054" s="12">
        <v>272</v>
      </c>
      <c r="D4054" s="12">
        <v>0.622</v>
      </c>
      <c r="E4054" s="12">
        <v>0.59</v>
      </c>
      <c r="F4054" s="12">
        <v>0.55100000000000005</v>
      </c>
      <c r="G4054" s="12">
        <v>6417.65</v>
      </c>
      <c r="H4054" s="13">
        <v>1</v>
      </c>
    </row>
    <row r="4055" spans="1:8" x14ac:dyDescent="0.25">
      <c r="A4055" s="8" t="s">
        <v>3938</v>
      </c>
      <c r="B4055" s="9" t="s">
        <v>7</v>
      </c>
      <c r="C4055" s="9">
        <v>129</v>
      </c>
      <c r="D4055" s="9">
        <v>0.74</v>
      </c>
      <c r="E4055" s="9">
        <v>0.69299999999999995</v>
      </c>
      <c r="F4055" s="9">
        <v>0.71399999999999997</v>
      </c>
      <c r="G4055" s="9">
        <v>30148.17</v>
      </c>
      <c r="H4055" s="10">
        <v>2</v>
      </c>
    </row>
    <row r="4056" spans="1:8" x14ac:dyDescent="0.25">
      <c r="A4056" s="11" t="s">
        <v>3939</v>
      </c>
      <c r="B4056" s="12" t="s">
        <v>111</v>
      </c>
      <c r="C4056" s="12">
        <v>123</v>
      </c>
      <c r="D4056" s="12">
        <v>0.63800000000000001</v>
      </c>
      <c r="E4056" s="12">
        <v>0.56999999999999995</v>
      </c>
      <c r="F4056" s="12">
        <v>0.57099999999999995</v>
      </c>
      <c r="G4056" s="12">
        <v>24058.35</v>
      </c>
      <c r="H4056" s="13">
        <v>1</v>
      </c>
    </row>
    <row r="4057" spans="1:8" x14ac:dyDescent="0.25">
      <c r="A4057" s="8" t="s">
        <v>3940</v>
      </c>
      <c r="B4057" s="9" t="s">
        <v>49</v>
      </c>
      <c r="C4057" s="9">
        <v>318</v>
      </c>
      <c r="D4057" s="9">
        <v>0.54</v>
      </c>
      <c r="E4057" s="9">
        <v>0.55000000000000004</v>
      </c>
      <c r="F4057" s="9">
        <v>0.39700000000000002</v>
      </c>
      <c r="G4057" s="9">
        <v>6333.02</v>
      </c>
      <c r="H4057" s="10">
        <v>0</v>
      </c>
    </row>
    <row r="4058" spans="1:8" x14ac:dyDescent="0.25">
      <c r="A4058" s="11" t="s">
        <v>3941</v>
      </c>
      <c r="B4058" s="12" t="s">
        <v>14</v>
      </c>
      <c r="C4058" s="12">
        <v>44</v>
      </c>
      <c r="D4058" s="12">
        <v>0.68700000000000006</v>
      </c>
      <c r="E4058" s="12">
        <v>0.74299999999999999</v>
      </c>
      <c r="F4058" s="12">
        <v>0.51500000000000001</v>
      </c>
      <c r="G4058" s="12">
        <v>19976.48</v>
      </c>
      <c r="H4058" s="13">
        <v>12</v>
      </c>
    </row>
    <row r="4059" spans="1:8" x14ac:dyDescent="0.25">
      <c r="A4059" s="8" t="s">
        <v>3942</v>
      </c>
      <c r="B4059" s="9" t="s">
        <v>72</v>
      </c>
      <c r="C4059" s="9">
        <v>577</v>
      </c>
      <c r="D4059" s="9">
        <v>0.55700000000000005</v>
      </c>
      <c r="E4059" s="9">
        <v>0.55300000000000005</v>
      </c>
      <c r="F4059" s="9">
        <v>0.44700000000000001</v>
      </c>
      <c r="G4059" s="9">
        <v>7207.58</v>
      </c>
      <c r="H4059" s="10">
        <v>2</v>
      </c>
    </row>
    <row r="4060" spans="1:8" x14ac:dyDescent="0.25">
      <c r="A4060" s="11" t="s">
        <v>3943</v>
      </c>
      <c r="B4060" s="12" t="s">
        <v>14</v>
      </c>
      <c r="C4060" s="12">
        <v>38</v>
      </c>
      <c r="D4060" s="12">
        <v>0.73</v>
      </c>
      <c r="E4060" s="12">
        <v>0.74</v>
      </c>
      <c r="F4060" s="12">
        <v>0.60299999999999998</v>
      </c>
      <c r="G4060" s="12">
        <v>27415.759999999998</v>
      </c>
      <c r="H4060" s="13">
        <v>4</v>
      </c>
    </row>
    <row r="4061" spans="1:8" x14ac:dyDescent="0.25">
      <c r="A4061" s="8" t="s">
        <v>3944</v>
      </c>
      <c r="B4061" s="9" t="s">
        <v>16</v>
      </c>
      <c r="C4061" s="9">
        <v>188</v>
      </c>
      <c r="D4061" s="9">
        <v>0.69599999999999995</v>
      </c>
      <c r="E4061" s="9">
        <v>0.68</v>
      </c>
      <c r="F4061" s="9">
        <v>0.61</v>
      </c>
      <c r="G4061" s="9">
        <v>19432.650000000001</v>
      </c>
      <c r="H4061" s="10">
        <v>6</v>
      </c>
    </row>
    <row r="4062" spans="1:8" x14ac:dyDescent="0.25">
      <c r="A4062" s="11" t="s">
        <v>3945</v>
      </c>
      <c r="B4062" s="12" t="s">
        <v>16</v>
      </c>
      <c r="C4062" s="12">
        <v>98</v>
      </c>
      <c r="D4062" s="12">
        <v>0.70799999999999996</v>
      </c>
      <c r="E4062" s="12">
        <v>0.68799999999999994</v>
      </c>
      <c r="F4062" s="12">
        <v>0.61099999999999999</v>
      </c>
      <c r="G4062" s="12">
        <v>20566.88</v>
      </c>
      <c r="H4062" s="13">
        <v>6</v>
      </c>
    </row>
    <row r="4063" spans="1:8" x14ac:dyDescent="0.25">
      <c r="A4063" s="8" t="s">
        <v>3946</v>
      </c>
      <c r="B4063" s="9" t="s">
        <v>94</v>
      </c>
      <c r="C4063" s="9">
        <v>313</v>
      </c>
      <c r="D4063" s="9">
        <v>0.51800000000000002</v>
      </c>
      <c r="E4063" s="9">
        <v>0.48099999999999998</v>
      </c>
      <c r="F4063" s="9">
        <v>0.39800000000000002</v>
      </c>
      <c r="G4063" s="9">
        <v>5928.25</v>
      </c>
      <c r="H4063" s="10">
        <v>0</v>
      </c>
    </row>
    <row r="4064" spans="1:8" x14ac:dyDescent="0.25">
      <c r="A4064" s="11" t="s">
        <v>3947</v>
      </c>
      <c r="B4064" s="12" t="s">
        <v>16</v>
      </c>
      <c r="C4064" s="12">
        <v>379</v>
      </c>
      <c r="D4064" s="12">
        <v>0.628</v>
      </c>
      <c r="E4064" s="12">
        <v>0.61299999999999999</v>
      </c>
      <c r="F4064" s="12">
        <v>0.50600000000000001</v>
      </c>
      <c r="G4064" s="12">
        <v>7623.93</v>
      </c>
      <c r="H4064" s="13">
        <v>9</v>
      </c>
    </row>
    <row r="4065" spans="1:8" x14ac:dyDescent="0.25">
      <c r="A4065" s="8" t="s">
        <v>3948</v>
      </c>
      <c r="B4065" s="9" t="s">
        <v>148</v>
      </c>
      <c r="C4065" s="9">
        <v>88</v>
      </c>
      <c r="D4065" s="9">
        <v>0.64300000000000002</v>
      </c>
      <c r="E4065" s="9">
        <v>0.65300000000000002</v>
      </c>
      <c r="F4065" s="9">
        <v>0.498</v>
      </c>
      <c r="G4065" s="9">
        <v>16651.03</v>
      </c>
      <c r="H4065" s="10">
        <v>1</v>
      </c>
    </row>
    <row r="4066" spans="1:8" x14ac:dyDescent="0.25">
      <c r="A4066" s="11" t="s">
        <v>3949</v>
      </c>
      <c r="B4066" s="12" t="s">
        <v>94</v>
      </c>
      <c r="C4066" s="12">
        <v>271</v>
      </c>
      <c r="D4066" s="12">
        <v>0.53</v>
      </c>
      <c r="E4066" s="12">
        <v>0.52</v>
      </c>
      <c r="F4066" s="12">
        <v>0.39800000000000002</v>
      </c>
      <c r="G4066" s="12">
        <v>7558.21</v>
      </c>
      <c r="H4066" s="13">
        <v>1</v>
      </c>
    </row>
    <row r="4067" spans="1:8" x14ac:dyDescent="0.25">
      <c r="A4067" s="8" t="s">
        <v>3892</v>
      </c>
      <c r="B4067" s="9" t="s">
        <v>19</v>
      </c>
      <c r="C4067" s="9">
        <v>148</v>
      </c>
      <c r="D4067" s="9">
        <v>0.53</v>
      </c>
      <c r="E4067" s="9">
        <v>0.496</v>
      </c>
      <c r="F4067" s="9">
        <v>0.40600000000000003</v>
      </c>
      <c r="G4067" s="9">
        <v>5794.75</v>
      </c>
      <c r="H4067" s="10">
        <v>14</v>
      </c>
    </row>
    <row r="4068" spans="1:8" x14ac:dyDescent="0.25">
      <c r="A4068" s="11" t="s">
        <v>3950</v>
      </c>
      <c r="B4068" s="12" t="s">
        <v>59</v>
      </c>
      <c r="C4068" s="12"/>
      <c r="D4068" s="12"/>
      <c r="E4068" s="12"/>
      <c r="F4068" s="12"/>
      <c r="G4068" s="12">
        <v>8341.33</v>
      </c>
      <c r="H4068" s="13">
        <v>14</v>
      </c>
    </row>
    <row r="4069" spans="1:8" x14ac:dyDescent="0.25">
      <c r="A4069" s="8" t="s">
        <v>3951</v>
      </c>
      <c r="B4069" s="9" t="s">
        <v>31</v>
      </c>
      <c r="C4069" s="9">
        <v>352</v>
      </c>
      <c r="D4069" s="9">
        <v>0.60899999999999999</v>
      </c>
      <c r="E4069" s="9">
        <v>0.53700000000000003</v>
      </c>
      <c r="F4069" s="9">
        <v>0.58699999999999997</v>
      </c>
      <c r="G4069" s="9">
        <v>7994.37</v>
      </c>
      <c r="H4069" s="10">
        <v>3</v>
      </c>
    </row>
    <row r="4070" spans="1:8" x14ac:dyDescent="0.25">
      <c r="A4070" s="11" t="s">
        <v>3952</v>
      </c>
      <c r="B4070" s="12" t="s">
        <v>14</v>
      </c>
      <c r="C4070" s="12">
        <v>78</v>
      </c>
      <c r="D4070" s="12">
        <v>0.70599999999999996</v>
      </c>
      <c r="E4070" s="12">
        <v>0.73399999999999999</v>
      </c>
      <c r="F4070" s="12">
        <v>0.59399999999999997</v>
      </c>
      <c r="G4070" s="12">
        <v>19798.23</v>
      </c>
      <c r="H4070" s="13">
        <v>1</v>
      </c>
    </row>
    <row r="4071" spans="1:8" x14ac:dyDescent="0.25">
      <c r="A4071" s="8" t="s">
        <v>1598</v>
      </c>
      <c r="B4071" s="9" t="s">
        <v>24</v>
      </c>
      <c r="C4071" s="9">
        <v>428</v>
      </c>
      <c r="D4071" s="9">
        <v>0.60699999999999998</v>
      </c>
      <c r="E4071" s="9">
        <v>0.55100000000000005</v>
      </c>
      <c r="F4071" s="9">
        <v>0.55000000000000004</v>
      </c>
      <c r="G4071" s="9">
        <v>5458.28</v>
      </c>
      <c r="H4071" s="10">
        <v>13</v>
      </c>
    </row>
    <row r="4072" spans="1:8" x14ac:dyDescent="0.25">
      <c r="A4072" s="11" t="s">
        <v>3953</v>
      </c>
      <c r="B4072" s="12" t="s">
        <v>31</v>
      </c>
      <c r="C4072" s="12">
        <v>267</v>
      </c>
      <c r="D4072" s="12">
        <v>0.57999999999999996</v>
      </c>
      <c r="E4072" s="12">
        <v>0.51700000000000002</v>
      </c>
      <c r="F4072" s="12">
        <v>0.48899999999999999</v>
      </c>
      <c r="G4072" s="12">
        <v>6231.96</v>
      </c>
      <c r="H4072" s="13">
        <v>21</v>
      </c>
    </row>
    <row r="4073" spans="1:8" x14ac:dyDescent="0.25">
      <c r="A4073" s="8" t="s">
        <v>3954</v>
      </c>
      <c r="B4073" s="9" t="s">
        <v>16</v>
      </c>
      <c r="C4073" s="9">
        <v>223</v>
      </c>
      <c r="D4073" s="9">
        <v>0.69499999999999995</v>
      </c>
      <c r="E4073" s="9">
        <v>0.65100000000000002</v>
      </c>
      <c r="F4073" s="9">
        <v>0.626</v>
      </c>
      <c r="G4073" s="9">
        <v>15776.68</v>
      </c>
      <c r="H4073" s="10">
        <v>6</v>
      </c>
    </row>
    <row r="4074" spans="1:8" x14ac:dyDescent="0.25">
      <c r="A4074" s="11" t="s">
        <v>3955</v>
      </c>
      <c r="B4074" s="12" t="s">
        <v>33</v>
      </c>
      <c r="C4074" s="12">
        <v>99</v>
      </c>
      <c r="D4074" s="12">
        <v>0.69</v>
      </c>
      <c r="E4074" s="12">
        <v>0.68799999999999994</v>
      </c>
      <c r="F4074" s="12">
        <v>0.57399999999999995</v>
      </c>
      <c r="G4074" s="12">
        <v>30242.79</v>
      </c>
      <c r="H4074" s="13">
        <v>4</v>
      </c>
    </row>
    <row r="4075" spans="1:8" x14ac:dyDescent="0.25">
      <c r="A4075" s="8" t="s">
        <v>3956</v>
      </c>
      <c r="B4075" s="9" t="s">
        <v>72</v>
      </c>
      <c r="C4075" s="9">
        <v>406</v>
      </c>
      <c r="D4075" s="9">
        <v>0.64200000000000002</v>
      </c>
      <c r="E4075" s="9">
        <v>0.61099999999999999</v>
      </c>
      <c r="F4075" s="9">
        <v>0.56000000000000005</v>
      </c>
      <c r="G4075" s="9">
        <v>8873.65</v>
      </c>
      <c r="H4075" s="10">
        <v>4</v>
      </c>
    </row>
    <row r="4076" spans="1:8" x14ac:dyDescent="0.25">
      <c r="A4076" s="11" t="s">
        <v>3957</v>
      </c>
      <c r="B4076" s="12" t="s">
        <v>22</v>
      </c>
      <c r="C4076" s="12">
        <v>122</v>
      </c>
      <c r="D4076" s="12">
        <v>0.71299999999999997</v>
      </c>
      <c r="E4076" s="12">
        <v>0.68600000000000005</v>
      </c>
      <c r="F4076" s="12">
        <v>0.627</v>
      </c>
      <c r="G4076" s="12">
        <v>21429.81</v>
      </c>
      <c r="H4076" s="13">
        <v>3</v>
      </c>
    </row>
    <row r="4077" spans="1:8" x14ac:dyDescent="0.25">
      <c r="A4077" s="8" t="s">
        <v>3958</v>
      </c>
      <c r="B4077" s="9" t="s">
        <v>33</v>
      </c>
      <c r="C4077" s="9">
        <v>259</v>
      </c>
      <c r="D4077" s="9">
        <v>0.7</v>
      </c>
      <c r="E4077" s="9">
        <v>0.66900000000000004</v>
      </c>
      <c r="F4077" s="9">
        <v>0.63100000000000001</v>
      </c>
      <c r="G4077" s="9">
        <v>13707.17</v>
      </c>
      <c r="H4077" s="10">
        <v>5</v>
      </c>
    </row>
    <row r="4078" spans="1:8" x14ac:dyDescent="0.25">
      <c r="A4078" s="11" t="s">
        <v>3959</v>
      </c>
      <c r="B4078" s="12" t="s">
        <v>7</v>
      </c>
      <c r="C4078" s="12">
        <v>103</v>
      </c>
      <c r="D4078" s="12">
        <v>0.66</v>
      </c>
      <c r="E4078" s="12">
        <v>0.61699999999999999</v>
      </c>
      <c r="F4078" s="12">
        <v>0.59899999999999998</v>
      </c>
      <c r="G4078" s="12">
        <v>14551.58</v>
      </c>
      <c r="H4078" s="13">
        <v>0</v>
      </c>
    </row>
    <row r="4079" spans="1:8" x14ac:dyDescent="0.25">
      <c r="A4079" s="8" t="s">
        <v>3960</v>
      </c>
      <c r="B4079" s="9" t="s">
        <v>14</v>
      </c>
      <c r="C4079" s="9">
        <v>20</v>
      </c>
      <c r="D4079" s="9">
        <v>0.76800000000000002</v>
      </c>
      <c r="E4079" s="9">
        <v>0.76400000000000001</v>
      </c>
      <c r="F4079" s="9">
        <v>0.70799999999999996</v>
      </c>
      <c r="G4079" s="9">
        <v>42096.639999999999</v>
      </c>
      <c r="H4079" s="10">
        <v>0</v>
      </c>
    </row>
    <row r="4080" spans="1:8" x14ac:dyDescent="0.25">
      <c r="A4080" s="11" t="s">
        <v>3961</v>
      </c>
      <c r="B4080" s="12" t="s">
        <v>33</v>
      </c>
      <c r="C4080" s="12">
        <v>388</v>
      </c>
      <c r="D4080" s="12">
        <v>0.66</v>
      </c>
      <c r="E4080" s="12">
        <v>0.65400000000000003</v>
      </c>
      <c r="F4080" s="12">
        <v>0.53300000000000003</v>
      </c>
      <c r="G4080" s="12">
        <v>11314.24</v>
      </c>
      <c r="H4080" s="13">
        <v>3</v>
      </c>
    </row>
    <row r="4081" spans="1:8" x14ac:dyDescent="0.25">
      <c r="A4081" s="8" t="s">
        <v>3962</v>
      </c>
      <c r="B4081" s="9" t="s">
        <v>16</v>
      </c>
      <c r="C4081" s="9">
        <v>127</v>
      </c>
      <c r="D4081" s="9">
        <v>0.64800000000000002</v>
      </c>
      <c r="E4081" s="9">
        <v>0.67600000000000005</v>
      </c>
      <c r="F4081" s="9">
        <v>0.501</v>
      </c>
      <c r="G4081" s="9">
        <v>14230.24</v>
      </c>
      <c r="H4081" s="10">
        <v>2</v>
      </c>
    </row>
    <row r="4082" spans="1:8" x14ac:dyDescent="0.25">
      <c r="A4082" s="11" t="s">
        <v>3963</v>
      </c>
      <c r="B4082" s="12" t="s">
        <v>24</v>
      </c>
      <c r="C4082" s="12">
        <v>405</v>
      </c>
      <c r="D4082" s="12">
        <v>0.56999999999999995</v>
      </c>
      <c r="E4082" s="12">
        <v>0.51700000000000002</v>
      </c>
      <c r="F4082" s="12">
        <v>0.46600000000000003</v>
      </c>
      <c r="G4082" s="12">
        <v>6704.34</v>
      </c>
      <c r="H4082" s="13">
        <v>17</v>
      </c>
    </row>
    <row r="4083" spans="1:8" x14ac:dyDescent="0.25">
      <c r="A4083" s="8" t="s">
        <v>2082</v>
      </c>
      <c r="B4083" s="9" t="s">
        <v>22</v>
      </c>
      <c r="C4083" s="9">
        <v>157</v>
      </c>
      <c r="D4083" s="9">
        <v>0.58499999999999996</v>
      </c>
      <c r="E4083" s="9">
        <v>0.58099999999999996</v>
      </c>
      <c r="F4083" s="9">
        <v>0.436</v>
      </c>
      <c r="G4083" s="9">
        <v>13044.23</v>
      </c>
      <c r="H4083" s="10">
        <v>4</v>
      </c>
    </row>
    <row r="4084" spans="1:8" x14ac:dyDescent="0.25">
      <c r="A4084" s="11" t="s">
        <v>3964</v>
      </c>
      <c r="B4084" s="12" t="s">
        <v>24</v>
      </c>
      <c r="C4084" s="12">
        <v>341</v>
      </c>
      <c r="D4084" s="12">
        <v>0.59899999999999998</v>
      </c>
      <c r="E4084" s="12">
        <v>0.58199999999999996</v>
      </c>
      <c r="F4084" s="12">
        <v>0.48</v>
      </c>
      <c r="G4084" s="12">
        <v>6675.4</v>
      </c>
      <c r="H4084" s="13">
        <v>0</v>
      </c>
    </row>
    <row r="4085" spans="1:8" x14ac:dyDescent="0.25">
      <c r="A4085" s="8" t="s">
        <v>3965</v>
      </c>
      <c r="B4085" s="9" t="s">
        <v>16</v>
      </c>
      <c r="C4085" s="9">
        <v>392</v>
      </c>
      <c r="D4085" s="9">
        <v>0.627</v>
      </c>
      <c r="E4085" s="9">
        <v>0.57799999999999996</v>
      </c>
      <c r="F4085" s="9">
        <v>0.54300000000000004</v>
      </c>
      <c r="G4085" s="9">
        <v>8659.44</v>
      </c>
      <c r="H4085" s="10">
        <v>2</v>
      </c>
    </row>
    <row r="4086" spans="1:8" x14ac:dyDescent="0.25">
      <c r="A4086" s="11" t="s">
        <v>3966</v>
      </c>
      <c r="B4086" s="12" t="s">
        <v>14</v>
      </c>
      <c r="C4086" s="12">
        <v>41</v>
      </c>
      <c r="D4086" s="12">
        <v>0.747</v>
      </c>
      <c r="E4086" s="12">
        <v>0.72299999999999998</v>
      </c>
      <c r="F4086" s="12">
        <v>0.70199999999999996</v>
      </c>
      <c r="G4086" s="12">
        <v>36786.36</v>
      </c>
      <c r="H4086" s="13">
        <v>2</v>
      </c>
    </row>
    <row r="4087" spans="1:8" x14ac:dyDescent="0.25">
      <c r="A4087" s="8" t="s">
        <v>3967</v>
      </c>
      <c r="B4087" s="9" t="s">
        <v>31</v>
      </c>
      <c r="C4087" s="9">
        <v>350</v>
      </c>
      <c r="D4087" s="9">
        <v>0.60599999999999998</v>
      </c>
      <c r="E4087" s="9">
        <v>0.51400000000000001</v>
      </c>
      <c r="F4087" s="9">
        <v>0.57099999999999995</v>
      </c>
      <c r="G4087" s="9">
        <v>6645.22</v>
      </c>
      <c r="H4087" s="10">
        <v>2</v>
      </c>
    </row>
    <row r="4088" spans="1:8" x14ac:dyDescent="0.25">
      <c r="A4088" s="11" t="s">
        <v>3968</v>
      </c>
      <c r="B4088" s="12" t="s">
        <v>24</v>
      </c>
      <c r="C4088" s="12">
        <v>66</v>
      </c>
      <c r="D4088" s="12">
        <v>0.57999999999999996</v>
      </c>
      <c r="E4088" s="12">
        <v>0.56799999999999995</v>
      </c>
      <c r="F4088" s="12">
        <v>0.436</v>
      </c>
      <c r="G4088" s="12">
        <v>12198.39</v>
      </c>
      <c r="H4088" s="13">
        <v>0</v>
      </c>
    </row>
    <row r="4089" spans="1:8" x14ac:dyDescent="0.25">
      <c r="A4089" s="8" t="s">
        <v>3969</v>
      </c>
      <c r="B4089" s="9" t="s">
        <v>19</v>
      </c>
      <c r="C4089" s="9">
        <v>115</v>
      </c>
      <c r="D4089" s="9">
        <v>0.56999999999999995</v>
      </c>
      <c r="E4089" s="9">
        <v>0.51800000000000002</v>
      </c>
      <c r="F4089" s="9">
        <v>0.48899999999999999</v>
      </c>
      <c r="G4089" s="9">
        <v>5697.49</v>
      </c>
      <c r="H4089" s="10">
        <v>0</v>
      </c>
    </row>
    <row r="4090" spans="1:8" x14ac:dyDescent="0.25">
      <c r="A4090" s="11" t="s">
        <v>3970</v>
      </c>
      <c r="B4090" s="12" t="s">
        <v>16</v>
      </c>
      <c r="C4090" s="12">
        <v>323</v>
      </c>
      <c r="D4090" s="12">
        <v>0.65</v>
      </c>
      <c r="E4090" s="12">
        <v>0.59299999999999997</v>
      </c>
      <c r="F4090" s="12">
        <v>0.55500000000000005</v>
      </c>
      <c r="G4090" s="12">
        <v>11462.12</v>
      </c>
      <c r="H4090" s="13">
        <v>3</v>
      </c>
    </row>
    <row r="4091" spans="1:8" x14ac:dyDescent="0.25">
      <c r="A4091" s="8" t="s">
        <v>3971</v>
      </c>
      <c r="B4091" s="9" t="s">
        <v>16</v>
      </c>
      <c r="C4091" s="9">
        <v>139</v>
      </c>
      <c r="D4091" s="9">
        <v>0.66</v>
      </c>
      <c r="E4091" s="9">
        <v>0.63100000000000001</v>
      </c>
      <c r="F4091" s="9">
        <v>0.56000000000000005</v>
      </c>
      <c r="G4091" s="9">
        <v>20451.14</v>
      </c>
      <c r="H4091" s="10">
        <v>2</v>
      </c>
    </row>
    <row r="4092" spans="1:8" x14ac:dyDescent="0.25">
      <c r="A4092" s="11" t="s">
        <v>3972</v>
      </c>
      <c r="B4092" s="12" t="s">
        <v>59</v>
      </c>
      <c r="C4092" s="12">
        <v>116</v>
      </c>
      <c r="D4092" s="12">
        <v>0.73599999999999999</v>
      </c>
      <c r="E4092" s="12">
        <v>0.72399999999999998</v>
      </c>
      <c r="F4092" s="12">
        <v>0.65700000000000003</v>
      </c>
      <c r="G4092" s="12">
        <v>17634.55</v>
      </c>
      <c r="H4092" s="13">
        <v>1</v>
      </c>
    </row>
    <row r="4093" spans="1:8" x14ac:dyDescent="0.25">
      <c r="A4093" s="8" t="s">
        <v>2088</v>
      </c>
      <c r="B4093" s="9" t="s">
        <v>111</v>
      </c>
      <c r="C4093" s="9">
        <v>404</v>
      </c>
      <c r="D4093" s="9">
        <v>0.56999999999999995</v>
      </c>
      <c r="E4093" s="9">
        <v>0.495</v>
      </c>
      <c r="F4093" s="9">
        <v>0.52400000000000002</v>
      </c>
      <c r="G4093" s="9">
        <v>7608.64</v>
      </c>
      <c r="H4093" s="10">
        <v>0</v>
      </c>
    </row>
    <row r="4094" spans="1:8" x14ac:dyDescent="0.25">
      <c r="A4094" s="11" t="s">
        <v>3973</v>
      </c>
      <c r="B4094" s="12" t="s">
        <v>59</v>
      </c>
      <c r="C4094" s="12">
        <v>70</v>
      </c>
      <c r="D4094" s="12">
        <v>0.77</v>
      </c>
      <c r="E4094" s="12">
        <v>0.76200000000000001</v>
      </c>
      <c r="F4094" s="12">
        <v>0.66900000000000004</v>
      </c>
      <c r="G4094" s="12">
        <v>28131.01</v>
      </c>
      <c r="H4094" s="13">
        <v>2</v>
      </c>
    </row>
    <row r="4095" spans="1:8" x14ac:dyDescent="0.25">
      <c r="A4095" s="8" t="s">
        <v>3974</v>
      </c>
      <c r="B4095" s="9" t="s">
        <v>114</v>
      </c>
      <c r="C4095" s="9">
        <v>200</v>
      </c>
      <c r="D4095" s="9">
        <v>0.626</v>
      </c>
      <c r="E4095" s="9">
        <v>0.57499999999999996</v>
      </c>
      <c r="F4095" s="9">
        <v>0.55400000000000005</v>
      </c>
      <c r="G4095" s="9">
        <v>10523.18</v>
      </c>
      <c r="H4095" s="10">
        <v>2</v>
      </c>
    </row>
    <row r="4096" spans="1:8" x14ac:dyDescent="0.25">
      <c r="A4096" s="11" t="s">
        <v>3975</v>
      </c>
      <c r="B4096" s="12" t="s">
        <v>59</v>
      </c>
      <c r="C4096" s="12">
        <v>136</v>
      </c>
      <c r="D4096" s="12">
        <v>0.70799999999999996</v>
      </c>
      <c r="E4096" s="12">
        <v>0.70399999999999996</v>
      </c>
      <c r="F4096" s="12">
        <v>0.61799999999999999</v>
      </c>
      <c r="G4096" s="12">
        <v>25623.68</v>
      </c>
      <c r="H4096" s="13">
        <v>2</v>
      </c>
    </row>
    <row r="4097" spans="1:8" x14ac:dyDescent="0.25">
      <c r="A4097" s="8" t="s">
        <v>3976</v>
      </c>
      <c r="B4097" s="9" t="s">
        <v>22</v>
      </c>
      <c r="C4097" s="9">
        <v>152</v>
      </c>
      <c r="D4097" s="9">
        <v>0.69</v>
      </c>
      <c r="E4097" s="9">
        <v>0.68600000000000005</v>
      </c>
      <c r="F4097" s="9">
        <v>0.61099999999999999</v>
      </c>
      <c r="G4097" s="9">
        <v>18793.740000000002</v>
      </c>
      <c r="H4097" s="10">
        <v>5</v>
      </c>
    </row>
    <row r="4098" spans="1:8" x14ac:dyDescent="0.25">
      <c r="A4098" s="11" t="s">
        <v>3977</v>
      </c>
      <c r="B4098" s="12" t="s">
        <v>16</v>
      </c>
      <c r="C4098" s="12">
        <v>125</v>
      </c>
      <c r="D4098" s="12">
        <v>0.56200000000000006</v>
      </c>
      <c r="E4098" s="12">
        <v>0.55100000000000005</v>
      </c>
      <c r="F4098" s="12">
        <v>0.41399999999999998</v>
      </c>
      <c r="G4098" s="12">
        <v>10159.709999999999</v>
      </c>
      <c r="H4098" s="13">
        <v>5</v>
      </c>
    </row>
    <row r="4099" spans="1:8" x14ac:dyDescent="0.25">
      <c r="A4099" s="8" t="s">
        <v>3978</v>
      </c>
      <c r="B4099" s="9" t="s">
        <v>82</v>
      </c>
      <c r="C4099" s="9">
        <v>296</v>
      </c>
      <c r="D4099" s="9">
        <v>0.59399999999999997</v>
      </c>
      <c r="E4099" s="9">
        <v>0.56100000000000005</v>
      </c>
      <c r="F4099" s="9">
        <v>0.47099999999999997</v>
      </c>
      <c r="G4099" s="9">
        <v>6805.05</v>
      </c>
      <c r="H4099" s="10">
        <v>3</v>
      </c>
    </row>
    <row r="4100" spans="1:8" x14ac:dyDescent="0.25">
      <c r="A4100" s="11" t="s">
        <v>3979</v>
      </c>
      <c r="B4100" s="12" t="s">
        <v>19</v>
      </c>
      <c r="C4100" s="12">
        <v>482</v>
      </c>
      <c r="D4100" s="12">
        <v>0.6</v>
      </c>
      <c r="E4100" s="12">
        <v>0.52200000000000002</v>
      </c>
      <c r="F4100" s="12">
        <v>0.54</v>
      </c>
      <c r="G4100" s="12">
        <v>7116.94</v>
      </c>
      <c r="H4100" s="13">
        <v>1</v>
      </c>
    </row>
    <row r="4101" spans="1:8" x14ac:dyDescent="0.25">
      <c r="A4101" s="8" t="s">
        <v>3980</v>
      </c>
      <c r="B4101" s="9" t="s">
        <v>82</v>
      </c>
      <c r="C4101" s="9">
        <v>593</v>
      </c>
      <c r="D4101" s="9">
        <v>0.60099999999999998</v>
      </c>
      <c r="E4101" s="9">
        <v>0.57599999999999996</v>
      </c>
      <c r="F4101" s="9">
        <v>0.498</v>
      </c>
      <c r="G4101" s="9">
        <v>7508.59</v>
      </c>
      <c r="H4101" s="10">
        <v>3</v>
      </c>
    </row>
    <row r="4102" spans="1:8" x14ac:dyDescent="0.25">
      <c r="A4102" s="11" t="s">
        <v>3981</v>
      </c>
      <c r="B4102" s="12" t="s">
        <v>14</v>
      </c>
      <c r="C4102" s="12">
        <v>23</v>
      </c>
      <c r="D4102" s="12">
        <v>0.62</v>
      </c>
      <c r="E4102" s="12">
        <v>0.69899999999999995</v>
      </c>
      <c r="F4102" s="12">
        <v>0.38500000000000001</v>
      </c>
      <c r="G4102" s="12">
        <v>22874.62</v>
      </c>
      <c r="H4102" s="13">
        <v>4</v>
      </c>
    </row>
    <row r="4103" spans="1:8" x14ac:dyDescent="0.25">
      <c r="A4103" s="8" t="s">
        <v>3982</v>
      </c>
      <c r="B4103" s="9" t="s">
        <v>16</v>
      </c>
      <c r="C4103" s="9">
        <v>287</v>
      </c>
      <c r="D4103" s="9">
        <v>0.59699999999999998</v>
      </c>
      <c r="E4103" s="9">
        <v>0.59399999999999997</v>
      </c>
      <c r="F4103" s="9">
        <v>0.47299999999999998</v>
      </c>
      <c r="G4103" s="9">
        <v>9394.85</v>
      </c>
      <c r="H4103" s="10">
        <v>3</v>
      </c>
    </row>
    <row r="4104" spans="1:8" x14ac:dyDescent="0.25">
      <c r="A4104" s="11" t="s">
        <v>3983</v>
      </c>
      <c r="B4104" s="12" t="s">
        <v>24</v>
      </c>
      <c r="C4104" s="12">
        <v>319</v>
      </c>
      <c r="D4104" s="12">
        <v>0.57499999999999996</v>
      </c>
      <c r="E4104" s="12">
        <v>0.58099999999999996</v>
      </c>
      <c r="F4104" s="12">
        <v>0.46200000000000002</v>
      </c>
      <c r="G4104" s="12">
        <v>8481.7099999999991</v>
      </c>
      <c r="H4104" s="13">
        <v>10</v>
      </c>
    </row>
    <row r="4105" spans="1:8" x14ac:dyDescent="0.25">
      <c r="A4105" s="8" t="s">
        <v>3984</v>
      </c>
      <c r="B4105" s="9" t="s">
        <v>22</v>
      </c>
      <c r="C4105" s="9">
        <v>31</v>
      </c>
      <c r="D4105" s="9">
        <v>0.61399999999999999</v>
      </c>
      <c r="E4105" s="9">
        <v>0.61499999999999999</v>
      </c>
      <c r="F4105" s="9">
        <v>0.46300000000000002</v>
      </c>
      <c r="G4105" s="9">
        <v>16512.27</v>
      </c>
      <c r="H4105" s="10">
        <v>1</v>
      </c>
    </row>
    <row r="4106" spans="1:8" x14ac:dyDescent="0.25">
      <c r="A4106" s="11" t="s">
        <v>3985</v>
      </c>
      <c r="B4106" s="12" t="s">
        <v>16</v>
      </c>
      <c r="C4106" s="12">
        <v>193</v>
      </c>
      <c r="D4106" s="12">
        <v>0.66900000000000004</v>
      </c>
      <c r="E4106" s="12">
        <v>0.66900000000000004</v>
      </c>
      <c r="F4106" s="12">
        <v>0.53100000000000003</v>
      </c>
      <c r="G4106" s="12">
        <v>15027.25</v>
      </c>
      <c r="H4106" s="13">
        <v>0</v>
      </c>
    </row>
    <row r="4107" spans="1:8" x14ac:dyDescent="0.25">
      <c r="A4107" s="8" t="s">
        <v>1568</v>
      </c>
      <c r="B4107" s="9" t="s">
        <v>19</v>
      </c>
      <c r="C4107" s="9">
        <v>392</v>
      </c>
      <c r="D4107" s="9">
        <v>0.61499999999999999</v>
      </c>
      <c r="E4107" s="9">
        <v>0.56499999999999995</v>
      </c>
      <c r="F4107" s="9">
        <v>0.57299999999999995</v>
      </c>
      <c r="G4107" s="9">
        <v>6860.45</v>
      </c>
      <c r="H4107" s="10">
        <v>8</v>
      </c>
    </row>
    <row r="4108" spans="1:8" x14ac:dyDescent="0.25">
      <c r="A4108" s="11" t="s">
        <v>3986</v>
      </c>
      <c r="B4108" s="12" t="s">
        <v>24</v>
      </c>
      <c r="C4108" s="12">
        <v>504</v>
      </c>
      <c r="D4108" s="12">
        <v>0.56999999999999995</v>
      </c>
      <c r="E4108" s="12">
        <v>0.53600000000000003</v>
      </c>
      <c r="F4108" s="12">
        <v>0.45400000000000001</v>
      </c>
      <c r="G4108" s="12">
        <v>7373.39</v>
      </c>
      <c r="H4108" s="13">
        <v>0</v>
      </c>
    </row>
    <row r="4109" spans="1:8" x14ac:dyDescent="0.25">
      <c r="A4109" s="8" t="s">
        <v>3987</v>
      </c>
      <c r="B4109" s="9" t="s">
        <v>16</v>
      </c>
      <c r="C4109" s="9">
        <v>410</v>
      </c>
      <c r="D4109" s="9">
        <v>0.69499999999999995</v>
      </c>
      <c r="E4109" s="9">
        <v>0.66400000000000003</v>
      </c>
      <c r="F4109" s="9">
        <v>0.60399999999999998</v>
      </c>
      <c r="G4109" s="9">
        <v>8285.61</v>
      </c>
      <c r="H4109" s="10">
        <v>3</v>
      </c>
    </row>
    <row r="4110" spans="1:8" x14ac:dyDescent="0.25">
      <c r="A4110" s="11" t="s">
        <v>3988</v>
      </c>
      <c r="B4110" s="12" t="s">
        <v>87</v>
      </c>
      <c r="C4110" s="12">
        <v>388</v>
      </c>
      <c r="D4110" s="12">
        <v>0.53</v>
      </c>
      <c r="E4110" s="12">
        <v>0.45200000000000001</v>
      </c>
      <c r="F4110" s="12">
        <v>0.436</v>
      </c>
      <c r="G4110" s="12">
        <v>4803.74</v>
      </c>
      <c r="H4110" s="13">
        <v>41</v>
      </c>
    </row>
    <row r="4111" spans="1:8" x14ac:dyDescent="0.25">
      <c r="A4111" s="8" t="s">
        <v>3989</v>
      </c>
      <c r="B4111" s="9" t="s">
        <v>14</v>
      </c>
      <c r="C4111" s="9">
        <v>130</v>
      </c>
      <c r="D4111" s="9">
        <v>0.67400000000000004</v>
      </c>
      <c r="E4111" s="9">
        <v>0.65600000000000003</v>
      </c>
      <c r="F4111" s="9">
        <v>0.56299999999999994</v>
      </c>
      <c r="G4111" s="9">
        <v>21618.54</v>
      </c>
      <c r="H4111" s="10">
        <v>7</v>
      </c>
    </row>
    <row r="4112" spans="1:8" x14ac:dyDescent="0.25">
      <c r="A4112" s="11" t="s">
        <v>3990</v>
      </c>
      <c r="B4112" s="12" t="s">
        <v>31</v>
      </c>
      <c r="C4112" s="12">
        <v>229</v>
      </c>
      <c r="D4112" s="12">
        <v>0.65</v>
      </c>
      <c r="E4112" s="12">
        <v>0.56200000000000006</v>
      </c>
      <c r="F4112" s="12">
        <v>0.63400000000000001</v>
      </c>
      <c r="G4112" s="12">
        <v>10127.75</v>
      </c>
      <c r="H4112" s="13">
        <v>0</v>
      </c>
    </row>
    <row r="4113" spans="1:8" x14ac:dyDescent="0.25">
      <c r="A4113" s="8" t="s">
        <v>3991</v>
      </c>
      <c r="B4113" s="9" t="s">
        <v>14</v>
      </c>
      <c r="C4113" s="9">
        <v>10</v>
      </c>
      <c r="D4113" s="9">
        <v>0.66900000000000004</v>
      </c>
      <c r="E4113" s="9">
        <v>0.69199999999999995</v>
      </c>
      <c r="F4113" s="9">
        <v>0.52400000000000002</v>
      </c>
      <c r="G4113" s="9">
        <v>30536.77</v>
      </c>
      <c r="H4113" s="10">
        <v>0</v>
      </c>
    </row>
    <row r="4114" spans="1:8" x14ac:dyDescent="0.25">
      <c r="A4114" s="11" t="s">
        <v>3992</v>
      </c>
      <c r="B4114" s="12" t="s">
        <v>22</v>
      </c>
      <c r="C4114" s="12">
        <v>47</v>
      </c>
      <c r="D4114" s="12">
        <v>0.67</v>
      </c>
      <c r="E4114" s="12">
        <v>0.63700000000000001</v>
      </c>
      <c r="F4114" s="12">
        <v>0.59399999999999997</v>
      </c>
      <c r="G4114" s="12">
        <v>33952.58</v>
      </c>
      <c r="H4114" s="13">
        <v>1</v>
      </c>
    </row>
    <row r="4115" spans="1:8" x14ac:dyDescent="0.25">
      <c r="A4115" s="8" t="s">
        <v>3993</v>
      </c>
      <c r="B4115" s="9" t="s">
        <v>59</v>
      </c>
      <c r="C4115" s="9">
        <v>27</v>
      </c>
      <c r="D4115" s="9">
        <v>0.72599999999999998</v>
      </c>
      <c r="E4115" s="9">
        <v>0.70799999999999996</v>
      </c>
      <c r="F4115" s="9">
        <v>0.67</v>
      </c>
      <c r="G4115" s="9">
        <v>38071.919999999998</v>
      </c>
      <c r="H4115" s="10">
        <v>1</v>
      </c>
    </row>
    <row r="4116" spans="1:8" x14ac:dyDescent="0.25">
      <c r="A4116" s="11" t="s">
        <v>3994</v>
      </c>
      <c r="B4116" s="12" t="s">
        <v>22</v>
      </c>
      <c r="C4116" s="12">
        <v>101</v>
      </c>
      <c r="D4116" s="12">
        <v>0.68</v>
      </c>
      <c r="E4116" s="12">
        <v>0.65700000000000003</v>
      </c>
      <c r="F4116" s="12">
        <v>0.59799999999999998</v>
      </c>
      <c r="G4116" s="12">
        <v>21260.01</v>
      </c>
      <c r="H4116" s="13">
        <v>6</v>
      </c>
    </row>
    <row r="4117" spans="1:8" x14ac:dyDescent="0.25">
      <c r="A4117" s="8" t="s">
        <v>3995</v>
      </c>
      <c r="B4117" s="9" t="s">
        <v>94</v>
      </c>
      <c r="C4117" s="9">
        <v>416</v>
      </c>
      <c r="D4117" s="9">
        <v>0.53100000000000003</v>
      </c>
      <c r="E4117" s="9">
        <v>0.55900000000000005</v>
      </c>
      <c r="F4117" s="9">
        <v>0.38400000000000001</v>
      </c>
      <c r="G4117" s="9">
        <v>7276.71</v>
      </c>
      <c r="H4117" s="10">
        <v>11</v>
      </c>
    </row>
    <row r="4118" spans="1:8" x14ac:dyDescent="0.25">
      <c r="A4118" s="11" t="s">
        <v>3996</v>
      </c>
      <c r="B4118" s="12" t="s">
        <v>14</v>
      </c>
      <c r="C4118" s="12">
        <v>32</v>
      </c>
      <c r="D4118" s="12">
        <v>0.66</v>
      </c>
      <c r="E4118" s="12">
        <v>0.64500000000000002</v>
      </c>
      <c r="F4118" s="12">
        <v>0.54500000000000004</v>
      </c>
      <c r="G4118" s="12">
        <v>23464.65</v>
      </c>
      <c r="H4118" s="13">
        <v>4</v>
      </c>
    </row>
    <row r="4119" spans="1:8" x14ac:dyDescent="0.25">
      <c r="A4119" s="8" t="s">
        <v>3997</v>
      </c>
      <c r="B4119" s="9" t="s">
        <v>31</v>
      </c>
      <c r="C4119" s="9">
        <v>384</v>
      </c>
      <c r="D4119" s="9">
        <v>0.58299999999999996</v>
      </c>
      <c r="E4119" s="9">
        <v>0.51500000000000001</v>
      </c>
      <c r="F4119" s="9">
        <v>0.51800000000000002</v>
      </c>
      <c r="G4119" s="9">
        <v>6809.89</v>
      </c>
      <c r="H4119" s="10">
        <v>11</v>
      </c>
    </row>
    <row r="4120" spans="1:8" x14ac:dyDescent="0.25">
      <c r="A4120" s="11" t="s">
        <v>3998</v>
      </c>
      <c r="B4120" s="12" t="s">
        <v>111</v>
      </c>
      <c r="C4120" s="12">
        <v>149</v>
      </c>
      <c r="D4120" s="12">
        <v>0.60499999999999998</v>
      </c>
      <c r="E4120" s="12">
        <v>0.57399999999999995</v>
      </c>
      <c r="F4120" s="12">
        <v>0.50800000000000001</v>
      </c>
      <c r="G4120" s="12">
        <v>14343.67</v>
      </c>
      <c r="H4120" s="13">
        <v>3</v>
      </c>
    </row>
    <row r="4121" spans="1:8" x14ac:dyDescent="0.25">
      <c r="A4121" s="8" t="s">
        <v>3999</v>
      </c>
      <c r="B4121" s="9" t="s">
        <v>24</v>
      </c>
      <c r="C4121" s="9">
        <v>460</v>
      </c>
      <c r="D4121" s="9">
        <v>0.55200000000000005</v>
      </c>
      <c r="E4121" s="9">
        <v>0.55500000000000005</v>
      </c>
      <c r="F4121" s="9">
        <v>0.41699999999999998</v>
      </c>
      <c r="G4121" s="9">
        <v>7308.53</v>
      </c>
      <c r="H4121" s="10">
        <v>2</v>
      </c>
    </row>
    <row r="4122" spans="1:8" x14ac:dyDescent="0.25">
      <c r="A4122" s="11" t="s">
        <v>4000</v>
      </c>
      <c r="B4122" s="12" t="s">
        <v>16</v>
      </c>
      <c r="C4122" s="12">
        <v>90</v>
      </c>
      <c r="D4122" s="12">
        <v>0.67</v>
      </c>
      <c r="E4122" s="12">
        <v>0.68400000000000005</v>
      </c>
      <c r="F4122" s="12">
        <v>0.54900000000000004</v>
      </c>
      <c r="G4122" s="12">
        <v>25795.91</v>
      </c>
      <c r="H4122" s="13">
        <v>4</v>
      </c>
    </row>
    <row r="4123" spans="1:8" x14ac:dyDescent="0.25">
      <c r="A4123" s="8" t="s">
        <v>4001</v>
      </c>
      <c r="B4123" s="9" t="s">
        <v>82</v>
      </c>
      <c r="C4123" s="9">
        <v>49</v>
      </c>
      <c r="D4123" s="9">
        <v>0.57299999999999995</v>
      </c>
      <c r="E4123" s="9">
        <v>0.52500000000000002</v>
      </c>
      <c r="F4123" s="9">
        <v>0.47699999999999998</v>
      </c>
      <c r="G4123" s="9">
        <v>10074.76</v>
      </c>
      <c r="H4123" s="10">
        <v>15</v>
      </c>
    </row>
    <row r="4124" spans="1:8" x14ac:dyDescent="0.25">
      <c r="A4124" s="11" t="s">
        <v>4002</v>
      </c>
      <c r="B4124" s="12" t="s">
        <v>14</v>
      </c>
      <c r="C4124" s="12">
        <v>53</v>
      </c>
      <c r="D4124" s="12">
        <v>0.76300000000000001</v>
      </c>
      <c r="E4124" s="12">
        <v>0.77300000000000002</v>
      </c>
      <c r="F4124" s="12">
        <v>0.67400000000000004</v>
      </c>
      <c r="G4124" s="12">
        <v>28752.95</v>
      </c>
      <c r="H4124" s="13">
        <v>2</v>
      </c>
    </row>
    <row r="4125" spans="1:8" x14ac:dyDescent="0.25">
      <c r="A4125" s="8" t="s">
        <v>4003</v>
      </c>
      <c r="B4125" s="9" t="s">
        <v>24</v>
      </c>
      <c r="C4125" s="9">
        <v>350</v>
      </c>
      <c r="D4125" s="9">
        <v>0.56999999999999995</v>
      </c>
      <c r="E4125" s="9">
        <v>0.54300000000000004</v>
      </c>
      <c r="F4125" s="9">
        <v>0.46300000000000002</v>
      </c>
      <c r="G4125" s="9">
        <v>7662.72</v>
      </c>
      <c r="H4125" s="10">
        <v>1</v>
      </c>
    </row>
    <row r="4126" spans="1:8" x14ac:dyDescent="0.25">
      <c r="A4126" s="11" t="s">
        <v>4004</v>
      </c>
      <c r="B4126" s="12" t="s">
        <v>111</v>
      </c>
      <c r="C4126" s="12">
        <v>181</v>
      </c>
      <c r="D4126" s="12">
        <v>0.56999999999999995</v>
      </c>
      <c r="E4126" s="12">
        <v>0.56399999999999995</v>
      </c>
      <c r="F4126" s="12">
        <v>0.436</v>
      </c>
      <c r="G4126" s="12">
        <v>13501.37</v>
      </c>
      <c r="H4126" s="13">
        <v>0</v>
      </c>
    </row>
    <row r="4127" spans="1:8" x14ac:dyDescent="0.25">
      <c r="A4127" s="8" t="s">
        <v>4005</v>
      </c>
      <c r="B4127" s="9" t="s">
        <v>7</v>
      </c>
      <c r="C4127" s="9">
        <v>214</v>
      </c>
      <c r="D4127" s="9">
        <v>0.69</v>
      </c>
      <c r="E4127" s="9">
        <v>0.65300000000000002</v>
      </c>
      <c r="F4127" s="9">
        <v>0.61899999999999999</v>
      </c>
      <c r="G4127" s="9">
        <v>15905.86</v>
      </c>
      <c r="H4127" s="10">
        <v>2</v>
      </c>
    </row>
    <row r="4128" spans="1:8" x14ac:dyDescent="0.25">
      <c r="A4128" s="11" t="s">
        <v>4006</v>
      </c>
      <c r="B4128" s="12" t="s">
        <v>82</v>
      </c>
      <c r="C4128" s="12">
        <v>314</v>
      </c>
      <c r="D4128" s="12">
        <v>0.54500000000000004</v>
      </c>
      <c r="E4128" s="12">
        <v>0.52400000000000002</v>
      </c>
      <c r="F4128" s="12">
        <v>0.44700000000000001</v>
      </c>
      <c r="G4128" s="12">
        <v>7440.16</v>
      </c>
      <c r="H4128" s="13">
        <v>3</v>
      </c>
    </row>
    <row r="4129" spans="1:8" x14ac:dyDescent="0.25">
      <c r="A4129" s="8" t="s">
        <v>4007</v>
      </c>
      <c r="B4129" s="9" t="s">
        <v>82</v>
      </c>
      <c r="C4129" s="9">
        <v>187</v>
      </c>
      <c r="D4129" s="9">
        <v>0.58099999999999996</v>
      </c>
      <c r="E4129" s="9">
        <v>0.54100000000000004</v>
      </c>
      <c r="F4129" s="9">
        <v>0.495</v>
      </c>
      <c r="G4129" s="9">
        <v>8647.69</v>
      </c>
      <c r="H4129" s="10">
        <v>9</v>
      </c>
    </row>
    <row r="4130" spans="1:8" x14ac:dyDescent="0.25">
      <c r="A4130" s="11" t="s">
        <v>4008</v>
      </c>
      <c r="B4130" s="12" t="s">
        <v>72</v>
      </c>
      <c r="C4130" s="12">
        <v>481</v>
      </c>
      <c r="D4130" s="12">
        <v>0.59</v>
      </c>
      <c r="E4130" s="12">
        <v>0.56999999999999995</v>
      </c>
      <c r="F4130" s="12">
        <v>0.46800000000000003</v>
      </c>
      <c r="G4130" s="12">
        <v>7204.29</v>
      </c>
      <c r="H4130" s="13">
        <v>16</v>
      </c>
    </row>
    <row r="4131" spans="1:8" x14ac:dyDescent="0.25">
      <c r="A4131" s="8" t="s">
        <v>4009</v>
      </c>
      <c r="B4131" s="9" t="s">
        <v>87</v>
      </c>
      <c r="C4131" s="9">
        <v>472</v>
      </c>
      <c r="D4131" s="9">
        <v>0.53</v>
      </c>
      <c r="E4131" s="9">
        <v>0.48299999999999998</v>
      </c>
      <c r="F4131" s="9">
        <v>0.44400000000000001</v>
      </c>
      <c r="G4131" s="9">
        <v>5090.8100000000004</v>
      </c>
      <c r="H4131" s="10">
        <v>1</v>
      </c>
    </row>
    <row r="4132" spans="1:8" x14ac:dyDescent="0.25">
      <c r="A4132" s="11" t="s">
        <v>4010</v>
      </c>
      <c r="B4132" s="12" t="s">
        <v>59</v>
      </c>
      <c r="C4132" s="12">
        <v>168</v>
      </c>
      <c r="D4132" s="12">
        <v>0.622</v>
      </c>
      <c r="E4132" s="12">
        <v>0.61799999999999999</v>
      </c>
      <c r="F4132" s="12">
        <v>0.5</v>
      </c>
      <c r="G4132" s="12">
        <v>22803.439999999999</v>
      </c>
      <c r="H4132" s="13">
        <v>2</v>
      </c>
    </row>
    <row r="4133" spans="1:8" x14ac:dyDescent="0.25">
      <c r="A4133" s="8" t="s">
        <v>4011</v>
      </c>
      <c r="B4133" s="9" t="s">
        <v>16</v>
      </c>
      <c r="C4133" s="9">
        <v>167</v>
      </c>
      <c r="D4133" s="9">
        <v>0.63500000000000001</v>
      </c>
      <c r="E4133" s="9">
        <v>0.64</v>
      </c>
      <c r="F4133" s="9">
        <v>0.48499999999999999</v>
      </c>
      <c r="G4133" s="9">
        <v>12651.65</v>
      </c>
      <c r="H4133" s="10">
        <v>7</v>
      </c>
    </row>
    <row r="4134" spans="1:8" x14ac:dyDescent="0.25">
      <c r="A4134" s="11" t="s">
        <v>4012</v>
      </c>
      <c r="B4134" s="12" t="s">
        <v>24</v>
      </c>
      <c r="C4134" s="12">
        <v>219</v>
      </c>
      <c r="D4134" s="12">
        <v>0.54200000000000004</v>
      </c>
      <c r="E4134" s="12">
        <v>0.53600000000000003</v>
      </c>
      <c r="F4134" s="12">
        <v>0.40899999999999997</v>
      </c>
      <c r="G4134" s="12">
        <v>4811.03</v>
      </c>
      <c r="H4134" s="13">
        <v>2</v>
      </c>
    </row>
    <row r="4135" spans="1:8" x14ac:dyDescent="0.25">
      <c r="A4135" s="8" t="s">
        <v>4013</v>
      </c>
      <c r="B4135" s="9" t="s">
        <v>59</v>
      </c>
      <c r="C4135" s="9">
        <v>166</v>
      </c>
      <c r="D4135" s="9">
        <v>0.69</v>
      </c>
      <c r="E4135" s="9">
        <v>0.66100000000000003</v>
      </c>
      <c r="F4135" s="9">
        <v>0.60499999999999998</v>
      </c>
      <c r="G4135" s="9">
        <v>22640.83</v>
      </c>
      <c r="H4135" s="10">
        <v>5</v>
      </c>
    </row>
    <row r="4136" spans="1:8" x14ac:dyDescent="0.25">
      <c r="A4136" s="11" t="s">
        <v>4014</v>
      </c>
      <c r="B4136" s="12" t="s">
        <v>24</v>
      </c>
      <c r="C4136" s="12">
        <v>359</v>
      </c>
      <c r="D4136" s="12">
        <v>0.61199999999999999</v>
      </c>
      <c r="E4136" s="12">
        <v>0.57199999999999995</v>
      </c>
      <c r="F4136" s="12">
        <v>0.52500000000000002</v>
      </c>
      <c r="G4136" s="12">
        <v>6980.13</v>
      </c>
      <c r="H4136" s="13">
        <v>6</v>
      </c>
    </row>
    <row r="4137" spans="1:8" x14ac:dyDescent="0.25">
      <c r="A4137" s="8" t="s">
        <v>4015</v>
      </c>
      <c r="B4137" s="9" t="s">
        <v>87</v>
      </c>
      <c r="C4137" s="9">
        <v>435</v>
      </c>
      <c r="D4137" s="9">
        <v>0.51800000000000002</v>
      </c>
      <c r="E4137" s="9">
        <v>0.45600000000000002</v>
      </c>
      <c r="F4137" s="9">
        <v>0.41899999999999998</v>
      </c>
      <c r="G4137" s="9">
        <v>4867.3</v>
      </c>
      <c r="H4137" s="10">
        <v>0</v>
      </c>
    </row>
    <row r="4138" spans="1:8" x14ac:dyDescent="0.25">
      <c r="A4138" s="11" t="s">
        <v>4016</v>
      </c>
      <c r="B4138" s="12" t="s">
        <v>24</v>
      </c>
      <c r="C4138" s="12">
        <v>193</v>
      </c>
      <c r="D4138" s="12">
        <v>0.61499999999999999</v>
      </c>
      <c r="E4138" s="12">
        <v>0.56899999999999995</v>
      </c>
      <c r="F4138" s="12">
        <v>0.52700000000000002</v>
      </c>
      <c r="G4138" s="12">
        <v>6625.77</v>
      </c>
      <c r="H4138" s="13">
        <v>13</v>
      </c>
    </row>
    <row r="4139" spans="1:8" x14ac:dyDescent="0.25">
      <c r="A4139" s="8" t="s">
        <v>4017</v>
      </c>
      <c r="B4139" s="9" t="s">
        <v>82</v>
      </c>
      <c r="C4139" s="9">
        <v>215</v>
      </c>
      <c r="D4139" s="9">
        <v>0.54100000000000004</v>
      </c>
      <c r="E4139" s="9">
        <v>0.51600000000000001</v>
      </c>
      <c r="F4139" s="9">
        <v>0.432</v>
      </c>
      <c r="G4139" s="9">
        <v>7353.7</v>
      </c>
      <c r="H4139" s="10">
        <v>4</v>
      </c>
    </row>
    <row r="4140" spans="1:8" x14ac:dyDescent="0.25">
      <c r="A4140" s="11" t="s">
        <v>4018</v>
      </c>
      <c r="B4140" s="12" t="s">
        <v>24</v>
      </c>
      <c r="C4140" s="12">
        <v>360</v>
      </c>
      <c r="D4140" s="12">
        <v>0.56100000000000005</v>
      </c>
      <c r="E4140" s="12">
        <v>0.51800000000000002</v>
      </c>
      <c r="F4140" s="12">
        <v>0.46300000000000002</v>
      </c>
      <c r="G4140" s="12">
        <v>7026.15</v>
      </c>
      <c r="H4140" s="13">
        <v>0</v>
      </c>
    </row>
    <row r="4141" spans="1:8" x14ac:dyDescent="0.25">
      <c r="A4141" s="8" t="s">
        <v>4019</v>
      </c>
      <c r="B4141" s="9" t="s">
        <v>7</v>
      </c>
      <c r="C4141" s="9">
        <v>148</v>
      </c>
      <c r="D4141" s="9">
        <v>0.72</v>
      </c>
      <c r="E4141" s="9">
        <v>0.69099999999999995</v>
      </c>
      <c r="F4141" s="9">
        <v>0.65200000000000002</v>
      </c>
      <c r="G4141" s="9">
        <v>22182.07</v>
      </c>
      <c r="H4141" s="10">
        <v>1</v>
      </c>
    </row>
    <row r="4142" spans="1:8" x14ac:dyDescent="0.25">
      <c r="A4142" s="11" t="s">
        <v>4020</v>
      </c>
      <c r="B4142" s="12" t="s">
        <v>16</v>
      </c>
      <c r="C4142" s="12">
        <v>308</v>
      </c>
      <c r="D4142" s="12">
        <v>0.65</v>
      </c>
      <c r="E4142" s="12">
        <v>0.629</v>
      </c>
      <c r="F4142" s="12">
        <v>0.52100000000000002</v>
      </c>
      <c r="G4142" s="12">
        <v>10219.18</v>
      </c>
      <c r="H4142" s="13">
        <v>8</v>
      </c>
    </row>
    <row r="4143" spans="1:8" x14ac:dyDescent="0.25">
      <c r="A4143" s="8" t="s">
        <v>4021</v>
      </c>
      <c r="B4143" s="9" t="s">
        <v>87</v>
      </c>
      <c r="C4143" s="9">
        <v>305</v>
      </c>
      <c r="D4143" s="9">
        <v>0.51800000000000002</v>
      </c>
      <c r="E4143" s="9">
        <v>0.45400000000000001</v>
      </c>
      <c r="F4143" s="9">
        <v>0.41599999999999998</v>
      </c>
      <c r="G4143" s="9">
        <v>4884.17</v>
      </c>
      <c r="H4143" s="10">
        <v>1</v>
      </c>
    </row>
    <row r="4144" spans="1:8" x14ac:dyDescent="0.25">
      <c r="A4144" s="11" t="s">
        <v>4022</v>
      </c>
      <c r="B4144" s="12" t="s">
        <v>59</v>
      </c>
      <c r="C4144" s="12">
        <v>34</v>
      </c>
      <c r="D4144" s="12">
        <v>0.66</v>
      </c>
      <c r="E4144" s="12">
        <v>0.64600000000000002</v>
      </c>
      <c r="F4144" s="12">
        <v>0.54500000000000004</v>
      </c>
      <c r="G4144" s="12">
        <v>29446.39</v>
      </c>
      <c r="H4144" s="13">
        <v>2</v>
      </c>
    </row>
    <row r="4145" spans="1:8" x14ac:dyDescent="0.25">
      <c r="A4145" s="8" t="s">
        <v>4023</v>
      </c>
      <c r="B4145" s="9" t="s">
        <v>72</v>
      </c>
      <c r="C4145" s="9">
        <v>370</v>
      </c>
      <c r="D4145" s="9">
        <v>0.65900000000000003</v>
      </c>
      <c r="E4145" s="9">
        <v>0.624</v>
      </c>
      <c r="F4145" s="9">
        <v>0.57699999999999996</v>
      </c>
      <c r="G4145" s="9">
        <v>9389.09</v>
      </c>
      <c r="H4145" s="10">
        <v>9</v>
      </c>
    </row>
    <row r="4146" spans="1:8" x14ac:dyDescent="0.25">
      <c r="A4146" s="11" t="s">
        <v>3410</v>
      </c>
      <c r="B4146" s="12" t="s">
        <v>19</v>
      </c>
      <c r="C4146" s="12">
        <v>512</v>
      </c>
      <c r="D4146" s="12">
        <v>0.59299999999999997</v>
      </c>
      <c r="E4146" s="12">
        <v>0.54</v>
      </c>
      <c r="F4146" s="12">
        <v>0.52400000000000002</v>
      </c>
      <c r="G4146" s="12">
        <v>6520.94</v>
      </c>
      <c r="H4146" s="13">
        <v>2</v>
      </c>
    </row>
    <row r="4147" spans="1:8" x14ac:dyDescent="0.25">
      <c r="A4147" s="8" t="s">
        <v>4024</v>
      </c>
      <c r="B4147" s="9" t="s">
        <v>114</v>
      </c>
      <c r="C4147" s="9">
        <v>337</v>
      </c>
      <c r="D4147" s="9">
        <v>0.54</v>
      </c>
      <c r="E4147" s="9">
        <v>0.51500000000000001</v>
      </c>
      <c r="F4147" s="9">
        <v>0.435</v>
      </c>
      <c r="G4147" s="9">
        <v>9209.34</v>
      </c>
      <c r="H4147" s="10">
        <v>0</v>
      </c>
    </row>
    <row r="4148" spans="1:8" x14ac:dyDescent="0.25">
      <c r="A4148" s="11" t="s">
        <v>480</v>
      </c>
      <c r="B4148" s="12" t="s">
        <v>33</v>
      </c>
      <c r="C4148" s="12">
        <v>53</v>
      </c>
      <c r="D4148" s="12">
        <v>0.68</v>
      </c>
      <c r="E4148" s="12">
        <v>0.65800000000000003</v>
      </c>
      <c r="F4148" s="12">
        <v>0.59299999999999997</v>
      </c>
      <c r="G4148" s="12">
        <v>19788.97</v>
      </c>
      <c r="H4148" s="13">
        <v>1</v>
      </c>
    </row>
    <row r="4149" spans="1:8" x14ac:dyDescent="0.25">
      <c r="A4149" s="8" t="s">
        <v>4025</v>
      </c>
      <c r="B4149" s="9" t="s">
        <v>14</v>
      </c>
      <c r="C4149" s="9">
        <v>78</v>
      </c>
      <c r="D4149" s="9">
        <v>0.70099999999999996</v>
      </c>
      <c r="E4149" s="9">
        <v>0.69399999999999995</v>
      </c>
      <c r="F4149" s="9">
        <v>0.59499999999999997</v>
      </c>
      <c r="G4149" s="9">
        <v>16936.439999999999</v>
      </c>
      <c r="H4149" s="10">
        <v>5</v>
      </c>
    </row>
    <row r="4150" spans="1:8" x14ac:dyDescent="0.25">
      <c r="A4150" s="11" t="s">
        <v>4026</v>
      </c>
      <c r="B4150" s="12" t="s">
        <v>31</v>
      </c>
      <c r="C4150" s="12">
        <v>436</v>
      </c>
      <c r="D4150" s="12">
        <v>0.56200000000000006</v>
      </c>
      <c r="E4150" s="12">
        <v>0.52900000000000003</v>
      </c>
      <c r="F4150" s="12">
        <v>0.441</v>
      </c>
      <c r="G4150" s="12">
        <v>6998.96</v>
      </c>
      <c r="H4150" s="13">
        <v>1</v>
      </c>
    </row>
    <row r="4151" spans="1:8" x14ac:dyDescent="0.25">
      <c r="A4151" s="8" t="s">
        <v>4027</v>
      </c>
      <c r="B4151" s="9" t="s">
        <v>22</v>
      </c>
      <c r="C4151" s="9">
        <v>66</v>
      </c>
      <c r="D4151" s="9">
        <v>0.63200000000000001</v>
      </c>
      <c r="E4151" s="9">
        <v>0.57999999999999996</v>
      </c>
      <c r="F4151" s="9">
        <v>0.53600000000000003</v>
      </c>
      <c r="G4151" s="9">
        <v>20967.86</v>
      </c>
      <c r="H4151" s="10">
        <v>4</v>
      </c>
    </row>
    <row r="4152" spans="1:8" x14ac:dyDescent="0.25">
      <c r="A4152" s="11" t="s">
        <v>4028</v>
      </c>
      <c r="B4152" s="12" t="s">
        <v>7</v>
      </c>
      <c r="C4152" s="12">
        <v>104</v>
      </c>
      <c r="D4152" s="12">
        <v>0.73</v>
      </c>
      <c r="E4152" s="12">
        <v>0.69499999999999995</v>
      </c>
      <c r="F4152" s="12">
        <v>0.67400000000000004</v>
      </c>
      <c r="G4152" s="12">
        <v>29149.67</v>
      </c>
      <c r="H4152" s="13">
        <v>1</v>
      </c>
    </row>
    <row r="4153" spans="1:8" x14ac:dyDescent="0.25">
      <c r="A4153" s="8" t="s">
        <v>4029</v>
      </c>
      <c r="B4153" s="9" t="s">
        <v>118</v>
      </c>
      <c r="C4153" s="9">
        <v>414</v>
      </c>
      <c r="D4153" s="9">
        <v>0.57499999999999996</v>
      </c>
      <c r="E4153" s="9">
        <v>0.52600000000000002</v>
      </c>
      <c r="F4153" s="9">
        <v>0.46400000000000002</v>
      </c>
      <c r="G4153" s="9">
        <v>7162.15</v>
      </c>
      <c r="H4153" s="10">
        <v>0</v>
      </c>
    </row>
    <row r="4154" spans="1:8" x14ac:dyDescent="0.25">
      <c r="A4154" s="11" t="s">
        <v>4030</v>
      </c>
      <c r="B4154" s="12" t="s">
        <v>16</v>
      </c>
      <c r="C4154" s="12">
        <v>127</v>
      </c>
      <c r="D4154" s="12">
        <v>0.65500000000000003</v>
      </c>
      <c r="E4154" s="12">
        <v>0.63600000000000001</v>
      </c>
      <c r="F4154" s="12">
        <v>0.56100000000000005</v>
      </c>
      <c r="G4154" s="12">
        <v>13004.32</v>
      </c>
      <c r="H4154" s="13">
        <v>6</v>
      </c>
    </row>
    <row r="4155" spans="1:8" x14ac:dyDescent="0.25">
      <c r="A4155" s="8" t="s">
        <v>4031</v>
      </c>
      <c r="B4155" s="9" t="s">
        <v>82</v>
      </c>
      <c r="C4155" s="9">
        <v>211</v>
      </c>
      <c r="D4155" s="9">
        <v>0.52900000000000003</v>
      </c>
      <c r="E4155" s="9">
        <v>0.52500000000000002</v>
      </c>
      <c r="F4155" s="9">
        <v>0.40799999999999997</v>
      </c>
      <c r="G4155" s="9">
        <v>8925.51</v>
      </c>
      <c r="H4155" s="10">
        <v>5</v>
      </c>
    </row>
    <row r="4156" spans="1:8" x14ac:dyDescent="0.25">
      <c r="A4156" s="11" t="s">
        <v>4032</v>
      </c>
      <c r="B4156" s="12" t="s">
        <v>22</v>
      </c>
      <c r="C4156" s="12">
        <v>98</v>
      </c>
      <c r="D4156" s="12">
        <v>0.71</v>
      </c>
      <c r="E4156" s="12">
        <v>0.67200000000000004</v>
      </c>
      <c r="F4156" s="12">
        <v>0.63</v>
      </c>
      <c r="G4156" s="12">
        <v>30412.080000000002</v>
      </c>
      <c r="H4156" s="13">
        <v>1</v>
      </c>
    </row>
    <row r="4157" spans="1:8" x14ac:dyDescent="0.25">
      <c r="A4157" s="8" t="s">
        <v>4033</v>
      </c>
      <c r="B4157" s="9" t="s">
        <v>16</v>
      </c>
      <c r="C4157" s="9">
        <v>153</v>
      </c>
      <c r="D4157" s="9">
        <v>0.67200000000000004</v>
      </c>
      <c r="E4157" s="9">
        <v>0.67900000000000005</v>
      </c>
      <c r="F4157" s="9">
        <v>0.53700000000000003</v>
      </c>
      <c r="G4157" s="9">
        <v>14210.38</v>
      </c>
      <c r="H4157" s="10">
        <v>0</v>
      </c>
    </row>
    <row r="4158" spans="1:8" x14ac:dyDescent="0.25">
      <c r="A4158" s="11" t="s">
        <v>4034</v>
      </c>
      <c r="B4158" s="12" t="s">
        <v>82</v>
      </c>
      <c r="C4158" s="12">
        <v>189</v>
      </c>
      <c r="D4158" s="12">
        <v>0.57399999999999995</v>
      </c>
      <c r="E4158" s="12">
        <v>0.56399999999999995</v>
      </c>
      <c r="F4158" s="12">
        <v>0.45800000000000002</v>
      </c>
      <c r="G4158" s="12">
        <v>9381.39</v>
      </c>
      <c r="H4158" s="13">
        <v>2</v>
      </c>
    </row>
    <row r="4159" spans="1:8" x14ac:dyDescent="0.25">
      <c r="A4159" s="8" t="s">
        <v>4035</v>
      </c>
      <c r="B4159" s="9" t="s">
        <v>118</v>
      </c>
      <c r="C4159" s="9">
        <v>590</v>
      </c>
      <c r="D4159" s="9">
        <v>0.55000000000000004</v>
      </c>
      <c r="E4159" s="9">
        <v>0.53700000000000003</v>
      </c>
      <c r="F4159" s="9">
        <v>0.40600000000000003</v>
      </c>
      <c r="G4159" s="9">
        <v>6125.79</v>
      </c>
      <c r="H4159" s="10">
        <v>3</v>
      </c>
    </row>
    <row r="4160" spans="1:8" x14ac:dyDescent="0.25">
      <c r="A4160" s="11" t="s">
        <v>4036</v>
      </c>
      <c r="B4160" s="12" t="s">
        <v>87</v>
      </c>
      <c r="C4160" s="12">
        <v>349</v>
      </c>
      <c r="D4160" s="12">
        <v>0.51200000000000001</v>
      </c>
      <c r="E4160" s="12">
        <v>0.44800000000000001</v>
      </c>
      <c r="F4160" s="12">
        <v>0.41399999999999998</v>
      </c>
      <c r="G4160" s="12">
        <v>5000.68</v>
      </c>
      <c r="H4160" s="13">
        <v>0</v>
      </c>
    </row>
    <row r="4161" spans="1:8" x14ac:dyDescent="0.25">
      <c r="A4161" s="8" t="s">
        <v>4037</v>
      </c>
      <c r="B4161" s="9" t="s">
        <v>118</v>
      </c>
      <c r="C4161" s="9">
        <v>166</v>
      </c>
      <c r="D4161" s="9">
        <v>0.54600000000000004</v>
      </c>
      <c r="E4161" s="9">
        <v>0.55100000000000005</v>
      </c>
      <c r="F4161" s="9">
        <v>0.4</v>
      </c>
      <c r="G4161" s="9">
        <v>10051.89</v>
      </c>
      <c r="H4161" s="10">
        <v>0</v>
      </c>
    </row>
    <row r="4162" spans="1:8" x14ac:dyDescent="0.25">
      <c r="A4162" s="11" t="s">
        <v>2769</v>
      </c>
      <c r="B4162" s="12" t="s">
        <v>82</v>
      </c>
      <c r="C4162" s="12">
        <v>266</v>
      </c>
      <c r="D4162" s="12">
        <v>0.56999999999999995</v>
      </c>
      <c r="E4162" s="12">
        <v>0.54200000000000004</v>
      </c>
      <c r="F4162" s="12">
        <v>0.48399999999999999</v>
      </c>
      <c r="G4162" s="12">
        <v>7385.05</v>
      </c>
      <c r="H4162" s="13">
        <v>2</v>
      </c>
    </row>
    <row r="4163" spans="1:8" x14ac:dyDescent="0.25">
      <c r="A4163" s="8" t="s">
        <v>4038</v>
      </c>
      <c r="B4163" s="9" t="s">
        <v>19</v>
      </c>
      <c r="C4163" s="9">
        <v>270</v>
      </c>
      <c r="D4163" s="9">
        <v>0.56999999999999995</v>
      </c>
      <c r="E4163" s="9">
        <v>0.52900000000000003</v>
      </c>
      <c r="F4163" s="9">
        <v>0.46800000000000003</v>
      </c>
      <c r="G4163" s="9">
        <v>6755.94</v>
      </c>
      <c r="H4163" s="10">
        <v>2</v>
      </c>
    </row>
    <row r="4164" spans="1:8" x14ac:dyDescent="0.25">
      <c r="A4164" s="11" t="s">
        <v>4039</v>
      </c>
      <c r="B4164" s="12" t="s">
        <v>29</v>
      </c>
      <c r="C4164" s="12">
        <v>144</v>
      </c>
      <c r="D4164" s="12">
        <v>0.65</v>
      </c>
      <c r="E4164" s="12">
        <v>0.67300000000000004</v>
      </c>
      <c r="F4164" s="12">
        <v>0.48499999999999999</v>
      </c>
      <c r="G4164" s="12">
        <v>19047.64</v>
      </c>
      <c r="H4164" s="13">
        <v>3</v>
      </c>
    </row>
    <row r="4165" spans="1:8" x14ac:dyDescent="0.25">
      <c r="A4165" s="8" t="s">
        <v>4040</v>
      </c>
      <c r="B4165" s="9" t="s">
        <v>16</v>
      </c>
      <c r="C4165" s="9">
        <v>129</v>
      </c>
      <c r="D4165" s="9">
        <v>0.55600000000000005</v>
      </c>
      <c r="E4165" s="9">
        <v>0.52500000000000002</v>
      </c>
      <c r="F4165" s="9">
        <v>0.41799999999999998</v>
      </c>
      <c r="G4165" s="9">
        <v>7228.3</v>
      </c>
      <c r="H4165" s="10">
        <v>3</v>
      </c>
    </row>
    <row r="4166" spans="1:8" x14ac:dyDescent="0.25">
      <c r="A4166" s="11" t="s">
        <v>4041</v>
      </c>
      <c r="B4166" s="12" t="s">
        <v>118</v>
      </c>
      <c r="C4166" s="12">
        <v>365</v>
      </c>
      <c r="D4166" s="12">
        <v>0.56200000000000006</v>
      </c>
      <c r="E4166" s="12">
        <v>0.52100000000000002</v>
      </c>
      <c r="F4166" s="12">
        <v>0.438</v>
      </c>
      <c r="G4166" s="12">
        <v>6957.63</v>
      </c>
      <c r="H4166" s="13">
        <v>3</v>
      </c>
    </row>
    <row r="4167" spans="1:8" x14ac:dyDescent="0.25">
      <c r="A4167" s="8" t="s">
        <v>4042</v>
      </c>
      <c r="B4167" s="9" t="s">
        <v>16</v>
      </c>
      <c r="C4167" s="9">
        <v>238</v>
      </c>
      <c r="D4167" s="9">
        <v>0.55500000000000005</v>
      </c>
      <c r="E4167" s="9">
        <v>0.56799999999999995</v>
      </c>
      <c r="F4167" s="9">
        <v>0.4</v>
      </c>
      <c r="G4167" s="9">
        <v>6889.06</v>
      </c>
      <c r="H4167" s="10">
        <v>2</v>
      </c>
    </row>
    <row r="4168" spans="1:8" x14ac:dyDescent="0.25">
      <c r="A4168" s="11" t="s">
        <v>4043</v>
      </c>
      <c r="B4168" s="12" t="s">
        <v>118</v>
      </c>
      <c r="C4168" s="12">
        <v>403</v>
      </c>
      <c r="D4168" s="12">
        <v>0.58299999999999996</v>
      </c>
      <c r="E4168" s="12">
        <v>0.55200000000000005</v>
      </c>
      <c r="F4168" s="12">
        <v>0.46500000000000002</v>
      </c>
      <c r="G4168" s="12">
        <v>6661.14</v>
      </c>
      <c r="H4168" s="13">
        <v>18</v>
      </c>
    </row>
    <row r="4169" spans="1:8" x14ac:dyDescent="0.25">
      <c r="A4169" s="8" t="s">
        <v>4044</v>
      </c>
      <c r="B4169" s="9" t="s">
        <v>24</v>
      </c>
      <c r="C4169" s="9">
        <v>196</v>
      </c>
      <c r="D4169" s="9">
        <v>0.55200000000000005</v>
      </c>
      <c r="E4169" s="9">
        <v>0.52300000000000002</v>
      </c>
      <c r="F4169" s="9">
        <v>0.437</v>
      </c>
      <c r="G4169" s="9">
        <v>7597.06</v>
      </c>
      <c r="H4169" s="10">
        <v>2</v>
      </c>
    </row>
    <row r="4170" spans="1:8" x14ac:dyDescent="0.25">
      <c r="A4170" s="11" t="s">
        <v>4045</v>
      </c>
      <c r="B4170" s="12" t="s">
        <v>22</v>
      </c>
      <c r="C4170" s="12">
        <v>86</v>
      </c>
      <c r="D4170" s="12">
        <v>0.7</v>
      </c>
      <c r="E4170" s="12">
        <v>0.69799999999999995</v>
      </c>
      <c r="F4170" s="12">
        <v>0.63</v>
      </c>
      <c r="G4170" s="12">
        <v>19146.16</v>
      </c>
      <c r="H4170" s="13">
        <v>4</v>
      </c>
    </row>
    <row r="4171" spans="1:8" x14ac:dyDescent="0.25">
      <c r="A4171" s="8" t="s">
        <v>4046</v>
      </c>
      <c r="B4171" s="9" t="s">
        <v>16</v>
      </c>
      <c r="C4171" s="9">
        <v>169</v>
      </c>
      <c r="D4171" s="9">
        <v>0.53700000000000003</v>
      </c>
      <c r="E4171" s="9">
        <v>0.51400000000000001</v>
      </c>
      <c r="F4171" s="9">
        <v>0.38800000000000001</v>
      </c>
      <c r="G4171" s="9">
        <v>6876.58</v>
      </c>
      <c r="H4171" s="10">
        <v>11</v>
      </c>
    </row>
    <row r="4172" spans="1:8" x14ac:dyDescent="0.25">
      <c r="A4172" s="11" t="s">
        <v>4047</v>
      </c>
      <c r="B4172" s="12" t="s">
        <v>22</v>
      </c>
      <c r="C4172" s="12">
        <v>173</v>
      </c>
      <c r="D4172" s="12">
        <v>0.69</v>
      </c>
      <c r="E4172" s="12">
        <v>0.65500000000000003</v>
      </c>
      <c r="F4172" s="12">
        <v>0.60699999999999998</v>
      </c>
      <c r="G4172" s="12">
        <v>14537.91</v>
      </c>
      <c r="H4172" s="13">
        <v>2</v>
      </c>
    </row>
    <row r="4173" spans="1:8" x14ac:dyDescent="0.25">
      <c r="A4173" s="8" t="s">
        <v>4048</v>
      </c>
      <c r="B4173" s="9" t="s">
        <v>19</v>
      </c>
      <c r="C4173" s="9">
        <v>141</v>
      </c>
      <c r="D4173" s="9">
        <v>0.57299999999999995</v>
      </c>
      <c r="E4173" s="9">
        <v>0.49099999999999999</v>
      </c>
      <c r="F4173" s="9">
        <v>0.50800000000000001</v>
      </c>
      <c r="G4173" s="9">
        <v>5824.91</v>
      </c>
      <c r="H4173" s="10">
        <v>39</v>
      </c>
    </row>
    <row r="4174" spans="1:8" x14ac:dyDescent="0.25">
      <c r="A4174" s="11" t="s">
        <v>4049</v>
      </c>
      <c r="B4174" s="12" t="s">
        <v>33</v>
      </c>
      <c r="C4174" s="12">
        <v>103</v>
      </c>
      <c r="D4174" s="12">
        <v>0.69299999999999995</v>
      </c>
      <c r="E4174" s="12">
        <v>0.7</v>
      </c>
      <c r="F4174" s="12">
        <v>0.58299999999999996</v>
      </c>
      <c r="G4174" s="12">
        <v>29396.37</v>
      </c>
      <c r="H4174" s="13">
        <v>2</v>
      </c>
    </row>
    <row r="4175" spans="1:8" x14ac:dyDescent="0.25">
      <c r="A4175" s="8" t="s">
        <v>4050</v>
      </c>
      <c r="B4175" s="9" t="s">
        <v>14</v>
      </c>
      <c r="C4175" s="9">
        <v>17</v>
      </c>
      <c r="D4175" s="9">
        <v>0.72</v>
      </c>
      <c r="E4175" s="9">
        <v>0.72399999999999998</v>
      </c>
      <c r="F4175" s="9">
        <v>0.60499999999999998</v>
      </c>
      <c r="G4175" s="9">
        <v>35555.31</v>
      </c>
      <c r="H4175" s="10">
        <v>2</v>
      </c>
    </row>
    <row r="4176" spans="1:8" x14ac:dyDescent="0.25">
      <c r="A4176" s="11" t="s">
        <v>1327</v>
      </c>
      <c r="B4176" s="12" t="s">
        <v>72</v>
      </c>
      <c r="C4176" s="12">
        <v>435</v>
      </c>
      <c r="D4176" s="12">
        <v>0.58399999999999996</v>
      </c>
      <c r="E4176" s="12">
        <v>0.58299999999999996</v>
      </c>
      <c r="F4176" s="12">
        <v>0.46</v>
      </c>
      <c r="G4176" s="12">
        <v>7248.7</v>
      </c>
      <c r="H4176" s="13">
        <v>8</v>
      </c>
    </row>
    <row r="4177" spans="1:8" x14ac:dyDescent="0.25">
      <c r="A4177" s="8" t="s">
        <v>4051</v>
      </c>
      <c r="B4177" s="9" t="s">
        <v>31</v>
      </c>
      <c r="C4177" s="9">
        <v>277</v>
      </c>
      <c r="D4177" s="9">
        <v>0.57899999999999996</v>
      </c>
      <c r="E4177" s="9">
        <v>0.502</v>
      </c>
      <c r="F4177" s="9">
        <v>0.50600000000000001</v>
      </c>
      <c r="G4177" s="9">
        <v>6413.7</v>
      </c>
      <c r="H4177" s="10">
        <v>14</v>
      </c>
    </row>
    <row r="4178" spans="1:8" x14ac:dyDescent="0.25">
      <c r="A4178" s="11" t="s">
        <v>4052</v>
      </c>
      <c r="B4178" s="12" t="s">
        <v>72</v>
      </c>
      <c r="C4178" s="12">
        <v>184</v>
      </c>
      <c r="D4178" s="12">
        <v>0.63500000000000001</v>
      </c>
      <c r="E4178" s="12">
        <v>0.627</v>
      </c>
      <c r="F4178" s="12">
        <v>0.53</v>
      </c>
      <c r="G4178" s="12">
        <v>18152.37</v>
      </c>
      <c r="H4178" s="13">
        <v>2</v>
      </c>
    </row>
    <row r="4179" spans="1:8" x14ac:dyDescent="0.25">
      <c r="A4179" s="8" t="s">
        <v>4053</v>
      </c>
      <c r="B4179" s="9" t="s">
        <v>59</v>
      </c>
      <c r="C4179" s="9">
        <v>103</v>
      </c>
      <c r="D4179" s="9">
        <v>0.73</v>
      </c>
      <c r="E4179" s="9">
        <v>0.75700000000000001</v>
      </c>
      <c r="F4179" s="9">
        <v>0.61799999999999999</v>
      </c>
      <c r="G4179" s="9">
        <v>13416.39</v>
      </c>
      <c r="H4179" s="10">
        <v>4</v>
      </c>
    </row>
    <row r="4180" spans="1:8" x14ac:dyDescent="0.25">
      <c r="A4180" s="11" t="s">
        <v>4054</v>
      </c>
      <c r="B4180" s="12" t="s">
        <v>14</v>
      </c>
      <c r="C4180" s="12">
        <v>19</v>
      </c>
      <c r="D4180" s="12">
        <v>0.72499999999999998</v>
      </c>
      <c r="E4180" s="12">
        <v>0.78100000000000003</v>
      </c>
      <c r="F4180" s="12">
        <v>0.58099999999999996</v>
      </c>
      <c r="G4180" s="12">
        <v>43398.31</v>
      </c>
      <c r="H4180" s="13">
        <v>3</v>
      </c>
    </row>
    <row r="4181" spans="1:8" x14ac:dyDescent="0.25">
      <c r="A4181" s="8" t="s">
        <v>4055</v>
      </c>
      <c r="B4181" s="9" t="s">
        <v>118</v>
      </c>
      <c r="C4181" s="9">
        <v>129</v>
      </c>
      <c r="D4181" s="9">
        <v>0.60199999999999998</v>
      </c>
      <c r="E4181" s="9">
        <v>0.54600000000000004</v>
      </c>
      <c r="F4181" s="9">
        <v>0.51200000000000001</v>
      </c>
      <c r="G4181" s="9">
        <v>8763.73</v>
      </c>
      <c r="H4181" s="10">
        <v>1</v>
      </c>
    </row>
    <row r="4182" spans="1:8" x14ac:dyDescent="0.25">
      <c r="A4182" s="11" t="s">
        <v>4056</v>
      </c>
      <c r="B4182" s="12" t="s">
        <v>31</v>
      </c>
      <c r="C4182" s="12">
        <v>261</v>
      </c>
      <c r="D4182" s="12">
        <v>0.58499999999999996</v>
      </c>
      <c r="E4182" s="12">
        <v>0.49299999999999999</v>
      </c>
      <c r="F4182" s="12">
        <v>0.52300000000000002</v>
      </c>
      <c r="G4182" s="12">
        <v>5496.96</v>
      </c>
      <c r="H4182" s="13">
        <v>18</v>
      </c>
    </row>
    <row r="4183" spans="1:8" x14ac:dyDescent="0.25">
      <c r="A4183" s="8" t="s">
        <v>4057</v>
      </c>
      <c r="B4183" s="9" t="s">
        <v>87</v>
      </c>
      <c r="C4183" s="9">
        <v>234</v>
      </c>
      <c r="D4183" s="9">
        <v>0.5</v>
      </c>
      <c r="E4183" s="9">
        <v>0.49399999999999999</v>
      </c>
      <c r="F4183" s="9">
        <v>0.36299999999999999</v>
      </c>
      <c r="G4183" s="9">
        <v>5929.38</v>
      </c>
      <c r="H4183" s="10">
        <v>0</v>
      </c>
    </row>
    <row r="4184" spans="1:8" x14ac:dyDescent="0.25">
      <c r="A4184" s="11" t="s">
        <v>4058</v>
      </c>
      <c r="B4184" s="12" t="s">
        <v>22</v>
      </c>
      <c r="C4184" s="12">
        <v>178</v>
      </c>
      <c r="D4184" s="12">
        <v>0.68</v>
      </c>
      <c r="E4184" s="12">
        <v>0.66800000000000004</v>
      </c>
      <c r="F4184" s="12">
        <v>0.58799999999999997</v>
      </c>
      <c r="G4184" s="12">
        <v>17483.72</v>
      </c>
      <c r="H4184" s="13">
        <v>0</v>
      </c>
    </row>
    <row r="4185" spans="1:8" x14ac:dyDescent="0.25">
      <c r="A4185" s="8" t="s">
        <v>4059</v>
      </c>
      <c r="B4185" s="9" t="s">
        <v>33</v>
      </c>
      <c r="C4185" s="9">
        <v>111</v>
      </c>
      <c r="D4185" s="9">
        <v>0.66</v>
      </c>
      <c r="E4185" s="9">
        <v>0.623</v>
      </c>
      <c r="F4185" s="9">
        <v>0.55000000000000004</v>
      </c>
      <c r="G4185" s="9">
        <v>16866.47</v>
      </c>
      <c r="H4185" s="10">
        <v>1</v>
      </c>
    </row>
    <row r="4186" spans="1:8" x14ac:dyDescent="0.25">
      <c r="A4186" s="11" t="s">
        <v>4060</v>
      </c>
      <c r="B4186" s="12" t="s">
        <v>31</v>
      </c>
      <c r="C4186" s="12">
        <v>323</v>
      </c>
      <c r="D4186" s="12">
        <v>0.628</v>
      </c>
      <c r="E4186" s="12">
        <v>0.54</v>
      </c>
      <c r="F4186" s="12">
        <v>0.61199999999999999</v>
      </c>
      <c r="G4186" s="12">
        <v>6370.41</v>
      </c>
      <c r="H4186" s="13">
        <v>0</v>
      </c>
    </row>
    <row r="4187" spans="1:8" x14ac:dyDescent="0.25">
      <c r="A4187" s="8" t="s">
        <v>4061</v>
      </c>
      <c r="B4187" s="9" t="s">
        <v>111</v>
      </c>
      <c r="C4187" s="9">
        <v>157</v>
      </c>
      <c r="D4187" s="9">
        <v>0.627</v>
      </c>
      <c r="E4187" s="9">
        <v>0.58899999999999997</v>
      </c>
      <c r="F4187" s="9">
        <v>0.51800000000000002</v>
      </c>
      <c r="G4187" s="9">
        <v>13498.19</v>
      </c>
      <c r="H4187" s="10">
        <v>0</v>
      </c>
    </row>
    <row r="4188" spans="1:8" x14ac:dyDescent="0.25">
      <c r="A4188" s="11" t="s">
        <v>4062</v>
      </c>
      <c r="B4188" s="12" t="s">
        <v>14</v>
      </c>
      <c r="C4188" s="12">
        <v>27</v>
      </c>
      <c r="D4188" s="12">
        <v>0.75800000000000001</v>
      </c>
      <c r="E4188" s="12">
        <v>0.83099999999999996</v>
      </c>
      <c r="F4188" s="12">
        <v>0.61199999999999999</v>
      </c>
      <c r="G4188" s="12">
        <v>45508.2</v>
      </c>
      <c r="H4188" s="13">
        <v>3</v>
      </c>
    </row>
    <row r="4189" spans="1:8" x14ac:dyDescent="0.25">
      <c r="A4189" s="8" t="s">
        <v>4063</v>
      </c>
      <c r="B4189" s="9" t="s">
        <v>29</v>
      </c>
      <c r="C4189" s="9">
        <v>56</v>
      </c>
      <c r="D4189" s="9">
        <v>0.68700000000000006</v>
      </c>
      <c r="E4189" s="9">
        <v>0.67100000000000004</v>
      </c>
      <c r="F4189" s="9">
        <v>0.59099999999999997</v>
      </c>
      <c r="G4189" s="9">
        <v>23880.400000000001</v>
      </c>
      <c r="H4189" s="10">
        <v>0</v>
      </c>
    </row>
    <row r="4190" spans="1:8" x14ac:dyDescent="0.25">
      <c r="A4190" s="11" t="s">
        <v>4064</v>
      </c>
      <c r="B4190" s="12" t="s">
        <v>118</v>
      </c>
      <c r="C4190" s="12">
        <v>299</v>
      </c>
      <c r="D4190" s="12">
        <v>0.56999999999999995</v>
      </c>
      <c r="E4190" s="12">
        <v>0.55300000000000005</v>
      </c>
      <c r="F4190" s="12">
        <v>0.42299999999999999</v>
      </c>
      <c r="G4190" s="12">
        <v>6123.69</v>
      </c>
      <c r="H4190" s="13">
        <v>6</v>
      </c>
    </row>
    <row r="4191" spans="1:8" x14ac:dyDescent="0.25">
      <c r="A4191" s="8" t="s">
        <v>4065</v>
      </c>
      <c r="B4191" s="9" t="s">
        <v>24</v>
      </c>
      <c r="C4191" s="9">
        <v>344</v>
      </c>
      <c r="D4191" s="9">
        <v>0.58399999999999996</v>
      </c>
      <c r="E4191" s="9">
        <v>0.54500000000000004</v>
      </c>
      <c r="F4191" s="9">
        <v>0.47899999999999998</v>
      </c>
      <c r="G4191" s="9">
        <v>8240.0300000000007</v>
      </c>
      <c r="H4191" s="10">
        <v>1</v>
      </c>
    </row>
    <row r="4192" spans="1:8" x14ac:dyDescent="0.25">
      <c r="A4192" s="11" t="s">
        <v>4066</v>
      </c>
      <c r="B4192" s="12" t="s">
        <v>16</v>
      </c>
      <c r="C4192" s="12">
        <v>197</v>
      </c>
      <c r="D4192" s="12">
        <v>0.64400000000000002</v>
      </c>
      <c r="E4192" s="12">
        <v>0.61599999999999999</v>
      </c>
      <c r="F4192" s="12">
        <v>0.52300000000000002</v>
      </c>
      <c r="G4192" s="12">
        <v>10384.27</v>
      </c>
      <c r="H4192" s="13">
        <v>2</v>
      </c>
    </row>
    <row r="4193" spans="1:8" x14ac:dyDescent="0.25">
      <c r="A4193" s="8" t="s">
        <v>4067</v>
      </c>
      <c r="B4193" s="9" t="s">
        <v>16</v>
      </c>
      <c r="C4193" s="9">
        <v>119</v>
      </c>
      <c r="D4193" s="9">
        <v>0.60799999999999998</v>
      </c>
      <c r="E4193" s="9">
        <v>0.61</v>
      </c>
      <c r="F4193" s="9">
        <v>0.45500000000000002</v>
      </c>
      <c r="G4193" s="9">
        <v>11384.92</v>
      </c>
      <c r="H4193" s="10">
        <v>8</v>
      </c>
    </row>
    <row r="4194" spans="1:8" x14ac:dyDescent="0.25">
      <c r="A4194" s="11" t="s">
        <v>4068</v>
      </c>
      <c r="B4194" s="12" t="s">
        <v>82</v>
      </c>
      <c r="C4194" s="12">
        <v>382</v>
      </c>
      <c r="D4194" s="12">
        <v>0.55700000000000005</v>
      </c>
      <c r="E4194" s="12">
        <v>0.52400000000000002</v>
      </c>
      <c r="F4194" s="12">
        <v>0.46100000000000002</v>
      </c>
      <c r="G4194" s="12">
        <v>6172.94</v>
      </c>
      <c r="H4194" s="13">
        <v>12</v>
      </c>
    </row>
    <row r="4195" spans="1:8" x14ac:dyDescent="0.25">
      <c r="A4195" s="8" t="s">
        <v>4069</v>
      </c>
      <c r="B4195" s="9" t="s">
        <v>16</v>
      </c>
      <c r="C4195" s="9">
        <v>392</v>
      </c>
      <c r="D4195" s="9">
        <v>0.61399999999999999</v>
      </c>
      <c r="E4195" s="9">
        <v>0.56499999999999995</v>
      </c>
      <c r="F4195" s="9">
        <v>0.51600000000000001</v>
      </c>
      <c r="G4195" s="9">
        <v>8697.06</v>
      </c>
      <c r="H4195" s="10">
        <v>1</v>
      </c>
    </row>
    <row r="4196" spans="1:8" x14ac:dyDescent="0.25">
      <c r="A4196" s="11" t="s">
        <v>4070</v>
      </c>
      <c r="B4196" s="12" t="s">
        <v>29</v>
      </c>
      <c r="C4196" s="12">
        <v>90</v>
      </c>
      <c r="D4196" s="12">
        <v>0.69</v>
      </c>
      <c r="E4196" s="12">
        <v>0.69399999999999995</v>
      </c>
      <c r="F4196" s="12">
        <v>0.59499999999999997</v>
      </c>
      <c r="G4196" s="12">
        <v>31510.34</v>
      </c>
      <c r="H4196" s="13">
        <v>1</v>
      </c>
    </row>
    <row r="4197" spans="1:8" x14ac:dyDescent="0.25">
      <c r="A4197" s="8" t="s">
        <v>4071</v>
      </c>
      <c r="B4197" s="9" t="s">
        <v>31</v>
      </c>
      <c r="C4197" s="9">
        <v>226</v>
      </c>
      <c r="D4197" s="9">
        <v>0.58099999999999996</v>
      </c>
      <c r="E4197" s="9">
        <v>0.495</v>
      </c>
      <c r="F4197" s="9">
        <v>0.51600000000000001</v>
      </c>
      <c r="G4197" s="9">
        <v>8468.58</v>
      </c>
      <c r="H4197" s="10">
        <v>1</v>
      </c>
    </row>
    <row r="4198" spans="1:8" x14ac:dyDescent="0.25">
      <c r="A4198" s="11" t="s">
        <v>4072</v>
      </c>
      <c r="B4198" s="12" t="s">
        <v>22</v>
      </c>
      <c r="C4198" s="12">
        <v>57</v>
      </c>
      <c r="D4198" s="12">
        <v>0.7</v>
      </c>
      <c r="E4198" s="12">
        <v>0.64</v>
      </c>
      <c r="F4198" s="12">
        <v>0.65600000000000003</v>
      </c>
      <c r="G4198" s="12">
        <v>19339.16</v>
      </c>
      <c r="H4198" s="13">
        <v>8</v>
      </c>
    </row>
    <row r="4199" spans="1:8" x14ac:dyDescent="0.25">
      <c r="A4199" s="8" t="s">
        <v>463</v>
      </c>
      <c r="B4199" s="9" t="s">
        <v>82</v>
      </c>
      <c r="C4199" s="9">
        <v>223</v>
      </c>
      <c r="D4199" s="9">
        <v>0.57799999999999996</v>
      </c>
      <c r="E4199" s="9">
        <v>0.56699999999999995</v>
      </c>
      <c r="F4199" s="9">
        <v>0.45600000000000002</v>
      </c>
      <c r="G4199" s="9">
        <v>8687.49</v>
      </c>
      <c r="H4199" s="10">
        <v>14</v>
      </c>
    </row>
    <row r="4200" spans="1:8" x14ac:dyDescent="0.25">
      <c r="A4200" s="11" t="s">
        <v>4073</v>
      </c>
      <c r="B4200" s="12" t="s">
        <v>16</v>
      </c>
      <c r="C4200" s="12">
        <v>141</v>
      </c>
      <c r="D4200" s="12">
        <v>0.57299999999999995</v>
      </c>
      <c r="E4200" s="12">
        <v>0.55700000000000005</v>
      </c>
      <c r="F4200" s="12">
        <v>0.45700000000000002</v>
      </c>
      <c r="G4200" s="12">
        <v>10232.75</v>
      </c>
      <c r="H4200" s="13">
        <v>11</v>
      </c>
    </row>
    <row r="4201" spans="1:8" x14ac:dyDescent="0.25">
      <c r="A4201" s="8" t="s">
        <v>4074</v>
      </c>
      <c r="B4201" s="9" t="s">
        <v>82</v>
      </c>
      <c r="C4201" s="9">
        <v>288</v>
      </c>
      <c r="D4201" s="9">
        <v>0.55100000000000005</v>
      </c>
      <c r="E4201" s="9">
        <v>0.51300000000000001</v>
      </c>
      <c r="F4201" s="9">
        <v>0.45</v>
      </c>
      <c r="G4201" s="9">
        <v>6653.42</v>
      </c>
      <c r="H4201" s="10">
        <v>1</v>
      </c>
    </row>
    <row r="4202" spans="1:8" x14ac:dyDescent="0.25">
      <c r="A4202" s="11" t="s">
        <v>4075</v>
      </c>
      <c r="B4202" s="12" t="s">
        <v>24</v>
      </c>
      <c r="C4202" s="12">
        <v>63</v>
      </c>
      <c r="D4202" s="12">
        <v>0.57999999999999996</v>
      </c>
      <c r="E4202" s="12">
        <v>0.55400000000000005</v>
      </c>
      <c r="F4202" s="12">
        <v>0.45200000000000001</v>
      </c>
      <c r="G4202" s="12">
        <v>19612.740000000002</v>
      </c>
      <c r="H4202" s="13">
        <v>0</v>
      </c>
    </row>
    <row r="4203" spans="1:8" x14ac:dyDescent="0.25">
      <c r="A4203" s="8" t="s">
        <v>4076</v>
      </c>
      <c r="B4203" s="9" t="s">
        <v>49</v>
      </c>
      <c r="C4203" s="9">
        <v>305</v>
      </c>
      <c r="D4203" s="9">
        <v>0.60199999999999998</v>
      </c>
      <c r="E4203" s="9">
        <v>0.54100000000000004</v>
      </c>
      <c r="F4203" s="9">
        <v>0.52800000000000002</v>
      </c>
      <c r="G4203" s="9">
        <v>6179.79</v>
      </c>
      <c r="H4203" s="10">
        <v>2</v>
      </c>
    </row>
    <row r="4204" spans="1:8" x14ac:dyDescent="0.25">
      <c r="A4204" s="11" t="s">
        <v>4077</v>
      </c>
      <c r="B4204" s="12" t="s">
        <v>14</v>
      </c>
      <c r="C4204" s="12">
        <v>48</v>
      </c>
      <c r="D4204" s="12">
        <v>0.73199999999999998</v>
      </c>
      <c r="E4204" s="12">
        <v>0.67900000000000005</v>
      </c>
      <c r="F4204" s="12">
        <v>0.67700000000000005</v>
      </c>
      <c r="G4204" s="12">
        <v>29193.18</v>
      </c>
      <c r="H4204" s="13">
        <v>0</v>
      </c>
    </row>
    <row r="4205" spans="1:8" x14ac:dyDescent="0.25">
      <c r="A4205" s="8" t="s">
        <v>4078</v>
      </c>
      <c r="B4205" s="9" t="s">
        <v>33</v>
      </c>
      <c r="C4205" s="9">
        <v>51</v>
      </c>
      <c r="D4205" s="9">
        <v>0.65500000000000003</v>
      </c>
      <c r="E4205" s="9">
        <v>0.61399999999999999</v>
      </c>
      <c r="F4205" s="9">
        <v>0.55800000000000005</v>
      </c>
      <c r="G4205" s="9">
        <v>15828.43</v>
      </c>
      <c r="H4205" s="10">
        <v>1</v>
      </c>
    </row>
    <row r="4206" spans="1:8" x14ac:dyDescent="0.25">
      <c r="A4206" s="11" t="s">
        <v>4079</v>
      </c>
      <c r="B4206" s="12" t="s">
        <v>16</v>
      </c>
      <c r="C4206" s="12">
        <v>218</v>
      </c>
      <c r="D4206" s="12">
        <v>0.54200000000000004</v>
      </c>
      <c r="E4206" s="12">
        <v>0.53600000000000003</v>
      </c>
      <c r="F4206" s="12">
        <v>0.4</v>
      </c>
      <c r="G4206" s="12">
        <v>6038.86</v>
      </c>
      <c r="H4206" s="13">
        <v>5</v>
      </c>
    </row>
    <row r="4207" spans="1:8" x14ac:dyDescent="0.25">
      <c r="A4207" s="8" t="s">
        <v>4080</v>
      </c>
      <c r="B4207" s="9" t="s">
        <v>16</v>
      </c>
      <c r="C4207" s="9">
        <v>285</v>
      </c>
      <c r="D4207" s="9">
        <v>0.65500000000000003</v>
      </c>
      <c r="E4207" s="9">
        <v>0.59899999999999998</v>
      </c>
      <c r="F4207" s="9">
        <v>0.59399999999999997</v>
      </c>
      <c r="G4207" s="9">
        <v>9794.4699999999993</v>
      </c>
      <c r="H4207" s="10">
        <v>0</v>
      </c>
    </row>
    <row r="4208" spans="1:8" x14ac:dyDescent="0.25">
      <c r="A4208" s="11" t="s">
        <v>3410</v>
      </c>
      <c r="B4208" s="12" t="s">
        <v>24</v>
      </c>
      <c r="C4208" s="12">
        <v>126</v>
      </c>
      <c r="D4208" s="12"/>
      <c r="E4208" s="12"/>
      <c r="F4208" s="12"/>
      <c r="G4208" s="12">
        <v>6796.16</v>
      </c>
      <c r="H4208" s="13">
        <v>12</v>
      </c>
    </row>
    <row r="4209" spans="1:8" x14ac:dyDescent="0.25">
      <c r="A4209" s="8" t="s">
        <v>4081</v>
      </c>
      <c r="B4209" s="9" t="s">
        <v>118</v>
      </c>
      <c r="C4209" s="9">
        <v>316</v>
      </c>
      <c r="D4209" s="9">
        <v>0.55200000000000005</v>
      </c>
      <c r="E4209" s="9">
        <v>0.53300000000000003</v>
      </c>
      <c r="F4209" s="9">
        <v>0.40899999999999997</v>
      </c>
      <c r="G4209" s="9">
        <v>6742.17</v>
      </c>
      <c r="H4209" s="10">
        <v>2</v>
      </c>
    </row>
    <row r="4210" spans="1:8" x14ac:dyDescent="0.25">
      <c r="A4210" s="11" t="s">
        <v>4082</v>
      </c>
      <c r="B4210" s="12" t="s">
        <v>19</v>
      </c>
      <c r="C4210" s="12">
        <v>500</v>
      </c>
      <c r="D4210" s="12">
        <v>0.57799999999999996</v>
      </c>
      <c r="E4210" s="12">
        <v>0.53700000000000003</v>
      </c>
      <c r="F4210" s="12">
        <v>0.47899999999999998</v>
      </c>
      <c r="G4210" s="12">
        <v>6030.04</v>
      </c>
      <c r="H4210" s="13">
        <v>1</v>
      </c>
    </row>
    <row r="4211" spans="1:8" x14ac:dyDescent="0.25">
      <c r="A4211" s="8" t="s">
        <v>4083</v>
      </c>
      <c r="B4211" s="9" t="s">
        <v>31</v>
      </c>
      <c r="C4211" s="9">
        <v>505</v>
      </c>
      <c r="D4211" s="9">
        <v>0.58099999999999996</v>
      </c>
      <c r="E4211" s="9">
        <v>0.52700000000000002</v>
      </c>
      <c r="F4211" s="9">
        <v>0.5</v>
      </c>
      <c r="G4211" s="9">
        <v>5882.43</v>
      </c>
      <c r="H4211" s="10">
        <v>13</v>
      </c>
    </row>
    <row r="4212" spans="1:8" x14ac:dyDescent="0.25">
      <c r="A4212" s="11" t="s">
        <v>4084</v>
      </c>
      <c r="B4212" s="12" t="s">
        <v>33</v>
      </c>
      <c r="C4212" s="12">
        <v>419</v>
      </c>
      <c r="D4212" s="12">
        <v>0.68</v>
      </c>
      <c r="E4212" s="12">
        <v>0.67100000000000004</v>
      </c>
      <c r="F4212" s="12">
        <v>0.57999999999999996</v>
      </c>
      <c r="G4212" s="12">
        <v>8096.93</v>
      </c>
      <c r="H4212" s="13">
        <v>9</v>
      </c>
    </row>
    <row r="4213" spans="1:8" x14ac:dyDescent="0.25">
      <c r="A4213" s="8" t="s">
        <v>4085</v>
      </c>
      <c r="B4213" s="9" t="s">
        <v>7</v>
      </c>
      <c r="C4213" s="9">
        <v>73</v>
      </c>
      <c r="D4213" s="9">
        <v>0.74099999999999999</v>
      </c>
      <c r="E4213" s="9">
        <v>0.72099999999999997</v>
      </c>
      <c r="F4213" s="9">
        <v>0.65500000000000003</v>
      </c>
      <c r="G4213" s="9">
        <v>22526.58</v>
      </c>
      <c r="H4213" s="10">
        <v>1</v>
      </c>
    </row>
    <row r="4214" spans="1:8" x14ac:dyDescent="0.25">
      <c r="A4214" s="11" t="s">
        <v>4086</v>
      </c>
      <c r="B4214" s="12" t="s">
        <v>14</v>
      </c>
      <c r="C4214" s="12">
        <v>48</v>
      </c>
      <c r="D4214" s="12">
        <v>0.74</v>
      </c>
      <c r="E4214" s="12">
        <v>0.76</v>
      </c>
      <c r="F4214" s="12">
        <v>0.63100000000000001</v>
      </c>
      <c r="G4214" s="12">
        <v>24906.86</v>
      </c>
      <c r="H4214" s="13">
        <v>1</v>
      </c>
    </row>
    <row r="4215" spans="1:8" x14ac:dyDescent="0.25">
      <c r="A4215" s="8" t="s">
        <v>4087</v>
      </c>
      <c r="B4215" s="9" t="s">
        <v>19</v>
      </c>
      <c r="C4215" s="9">
        <v>295</v>
      </c>
      <c r="D4215" s="9">
        <v>0.56000000000000005</v>
      </c>
      <c r="E4215" s="9">
        <v>0.53300000000000003</v>
      </c>
      <c r="F4215" s="9">
        <v>0.441</v>
      </c>
      <c r="G4215" s="9">
        <v>5700.24</v>
      </c>
      <c r="H4215" s="10">
        <v>1</v>
      </c>
    </row>
    <row r="4216" spans="1:8" x14ac:dyDescent="0.25">
      <c r="A4216" s="11" t="s">
        <v>4088</v>
      </c>
      <c r="B4216" s="12" t="s">
        <v>22</v>
      </c>
      <c r="C4216" s="12">
        <v>94</v>
      </c>
      <c r="D4216" s="12">
        <v>0.66700000000000004</v>
      </c>
      <c r="E4216" s="12">
        <v>0.66700000000000004</v>
      </c>
      <c r="F4216" s="12">
        <v>0.57099999999999995</v>
      </c>
      <c r="G4216" s="12">
        <v>22829.16</v>
      </c>
      <c r="H4216" s="13">
        <v>1</v>
      </c>
    </row>
    <row r="4217" spans="1:8" x14ac:dyDescent="0.25">
      <c r="A4217" s="8" t="s">
        <v>4089</v>
      </c>
      <c r="B4217" s="9" t="s">
        <v>33</v>
      </c>
      <c r="C4217" s="9">
        <v>227</v>
      </c>
      <c r="D4217" s="9">
        <v>0.66400000000000003</v>
      </c>
      <c r="E4217" s="9">
        <v>0.66500000000000004</v>
      </c>
      <c r="F4217" s="9">
        <v>0.54</v>
      </c>
      <c r="G4217" s="9">
        <v>14316.01</v>
      </c>
      <c r="H4217" s="10">
        <v>2</v>
      </c>
    </row>
    <row r="4218" spans="1:8" x14ac:dyDescent="0.25">
      <c r="A4218" s="11" t="s">
        <v>4090</v>
      </c>
      <c r="B4218" s="12" t="s">
        <v>111</v>
      </c>
      <c r="C4218" s="12">
        <v>286</v>
      </c>
      <c r="D4218" s="12">
        <v>0.64200000000000002</v>
      </c>
      <c r="E4218" s="12">
        <v>0.6</v>
      </c>
      <c r="F4218" s="12">
        <v>0.54100000000000004</v>
      </c>
      <c r="G4218" s="12">
        <v>12756.2</v>
      </c>
      <c r="H4218" s="13">
        <v>0</v>
      </c>
    </row>
    <row r="4219" spans="1:8" x14ac:dyDescent="0.25">
      <c r="A4219" s="8" t="s">
        <v>4091</v>
      </c>
      <c r="B4219" s="9" t="s">
        <v>72</v>
      </c>
      <c r="C4219" s="9">
        <v>431</v>
      </c>
      <c r="D4219" s="9">
        <v>0.56299999999999994</v>
      </c>
      <c r="E4219" s="9">
        <v>0.55200000000000005</v>
      </c>
      <c r="F4219" s="9">
        <v>0.45300000000000001</v>
      </c>
      <c r="G4219" s="9">
        <v>7191.01</v>
      </c>
      <c r="H4219" s="10">
        <v>1</v>
      </c>
    </row>
    <row r="4220" spans="1:8" x14ac:dyDescent="0.25">
      <c r="A4220" s="11" t="s">
        <v>4092</v>
      </c>
      <c r="B4220" s="12" t="s">
        <v>87</v>
      </c>
      <c r="C4220" s="12">
        <v>471</v>
      </c>
      <c r="D4220" s="12">
        <v>0.625</v>
      </c>
      <c r="E4220" s="12">
        <v>0.53500000000000003</v>
      </c>
      <c r="F4220" s="12">
        <v>0.59199999999999997</v>
      </c>
      <c r="G4220" s="12">
        <v>6068.39</v>
      </c>
      <c r="H4220" s="13">
        <v>0</v>
      </c>
    </row>
    <row r="4221" spans="1:8" x14ac:dyDescent="0.25">
      <c r="A4221" s="8" t="s">
        <v>4093</v>
      </c>
      <c r="B4221" s="9" t="s">
        <v>29</v>
      </c>
      <c r="C4221" s="9">
        <v>89</v>
      </c>
      <c r="D4221" s="9">
        <v>0.69</v>
      </c>
      <c r="E4221" s="9">
        <v>0.65500000000000003</v>
      </c>
      <c r="F4221" s="9">
        <v>0.59899999999999998</v>
      </c>
      <c r="G4221" s="9">
        <v>23443.37</v>
      </c>
      <c r="H4221" s="10">
        <v>2</v>
      </c>
    </row>
    <row r="4222" spans="1:8" x14ac:dyDescent="0.25">
      <c r="A4222" s="11" t="s">
        <v>4094</v>
      </c>
      <c r="B4222" s="12" t="s">
        <v>82</v>
      </c>
      <c r="C4222" s="12">
        <v>462</v>
      </c>
      <c r="D4222" s="12">
        <v>0.54</v>
      </c>
      <c r="E4222" s="12">
        <v>0.53700000000000003</v>
      </c>
      <c r="F4222" s="12">
        <v>0.42599999999999999</v>
      </c>
      <c r="G4222" s="12">
        <v>6431.6</v>
      </c>
      <c r="H4222" s="13">
        <v>3</v>
      </c>
    </row>
    <row r="4223" spans="1:8" x14ac:dyDescent="0.25">
      <c r="A4223" s="8" t="s">
        <v>4095</v>
      </c>
      <c r="B4223" s="9" t="s">
        <v>24</v>
      </c>
      <c r="C4223" s="9">
        <v>474</v>
      </c>
      <c r="D4223" s="9">
        <v>0.52400000000000002</v>
      </c>
      <c r="E4223" s="9">
        <v>0.51500000000000001</v>
      </c>
      <c r="F4223" s="9">
        <v>0.35799999999999998</v>
      </c>
      <c r="G4223" s="9">
        <v>5992.19</v>
      </c>
      <c r="H4223" s="10">
        <v>0</v>
      </c>
    </row>
    <row r="4224" spans="1:8" x14ac:dyDescent="0.25">
      <c r="A4224" s="11" t="s">
        <v>4096</v>
      </c>
      <c r="B4224" s="12" t="s">
        <v>14</v>
      </c>
      <c r="C4224" s="12">
        <v>68</v>
      </c>
      <c r="D4224" s="12">
        <v>0.72</v>
      </c>
      <c r="E4224" s="12">
        <v>0.70099999999999996</v>
      </c>
      <c r="F4224" s="12">
        <v>0.624</v>
      </c>
      <c r="G4224" s="12">
        <v>27214.42</v>
      </c>
      <c r="H4224" s="13">
        <v>0</v>
      </c>
    </row>
    <row r="4225" spans="1:8" x14ac:dyDescent="0.25">
      <c r="A4225" s="8" t="s">
        <v>4097</v>
      </c>
      <c r="B4225" s="9" t="s">
        <v>14</v>
      </c>
      <c r="C4225" s="9">
        <v>31</v>
      </c>
      <c r="D4225" s="9">
        <v>0.65</v>
      </c>
      <c r="E4225" s="9">
        <v>0.66700000000000004</v>
      </c>
      <c r="F4225" s="9">
        <v>0.501</v>
      </c>
      <c r="G4225" s="9">
        <v>21913.91</v>
      </c>
      <c r="H4225" s="10">
        <v>0</v>
      </c>
    </row>
    <row r="4226" spans="1:8" x14ac:dyDescent="0.25">
      <c r="A4226" s="11" t="s">
        <v>4098</v>
      </c>
      <c r="B4226" s="12" t="s">
        <v>118</v>
      </c>
      <c r="C4226" s="12">
        <v>447</v>
      </c>
      <c r="D4226" s="12">
        <v>0.55000000000000004</v>
      </c>
      <c r="E4226" s="12">
        <v>0.53200000000000003</v>
      </c>
      <c r="F4226" s="12">
        <v>0.442</v>
      </c>
      <c r="G4226" s="12">
        <v>6192.54</v>
      </c>
      <c r="H4226" s="13">
        <v>2</v>
      </c>
    </row>
    <row r="4227" spans="1:8" x14ac:dyDescent="0.25">
      <c r="A4227" s="8" t="s">
        <v>4099</v>
      </c>
      <c r="B4227" s="9" t="s">
        <v>82</v>
      </c>
      <c r="C4227" s="9">
        <v>271</v>
      </c>
      <c r="D4227" s="9">
        <v>0.56999999999999995</v>
      </c>
      <c r="E4227" s="9">
        <v>0.55200000000000005</v>
      </c>
      <c r="F4227" s="9">
        <v>0.443</v>
      </c>
      <c r="G4227" s="9">
        <v>7187.13</v>
      </c>
      <c r="H4227" s="10">
        <v>8</v>
      </c>
    </row>
    <row r="4228" spans="1:8" x14ac:dyDescent="0.25">
      <c r="A4228" s="11" t="s">
        <v>4100</v>
      </c>
      <c r="B4228" s="12" t="s">
        <v>29</v>
      </c>
      <c r="C4228" s="12">
        <v>158</v>
      </c>
      <c r="D4228" s="12">
        <v>0.66</v>
      </c>
      <c r="E4228" s="12">
        <v>0.61499999999999999</v>
      </c>
      <c r="F4228" s="12">
        <v>0.56499999999999995</v>
      </c>
      <c r="G4228" s="12">
        <v>27092.1</v>
      </c>
      <c r="H4228" s="13">
        <v>4</v>
      </c>
    </row>
    <row r="4229" spans="1:8" x14ac:dyDescent="0.25">
      <c r="A4229" s="8" t="s">
        <v>4101</v>
      </c>
      <c r="B4229" s="9" t="s">
        <v>16</v>
      </c>
      <c r="C4229" s="9">
        <v>146</v>
      </c>
      <c r="D4229" s="9">
        <v>0.66</v>
      </c>
      <c r="E4229" s="9">
        <v>0.65400000000000003</v>
      </c>
      <c r="F4229" s="9">
        <v>0.54400000000000004</v>
      </c>
      <c r="G4229" s="9">
        <v>19804.490000000002</v>
      </c>
      <c r="H4229" s="10">
        <v>1</v>
      </c>
    </row>
    <row r="4230" spans="1:8" x14ac:dyDescent="0.25">
      <c r="A4230" s="11" t="s">
        <v>4102</v>
      </c>
      <c r="B4230" s="12" t="s">
        <v>29</v>
      </c>
      <c r="C4230" s="12">
        <v>105</v>
      </c>
      <c r="D4230" s="12">
        <v>0.71</v>
      </c>
      <c r="E4230" s="12">
        <v>0.68400000000000005</v>
      </c>
      <c r="F4230" s="12">
        <v>0.63600000000000001</v>
      </c>
      <c r="G4230" s="12">
        <v>23742.42</v>
      </c>
      <c r="H4230" s="13">
        <v>3</v>
      </c>
    </row>
    <row r="4231" spans="1:8" x14ac:dyDescent="0.25">
      <c r="A4231" s="8" t="s">
        <v>4103</v>
      </c>
      <c r="B4231" s="9" t="s">
        <v>24</v>
      </c>
      <c r="C4231" s="9">
        <v>291</v>
      </c>
      <c r="D4231" s="9">
        <v>0.55000000000000004</v>
      </c>
      <c r="E4231" s="9">
        <v>0.53900000000000003</v>
      </c>
      <c r="F4231" s="9">
        <v>0.41099999999999998</v>
      </c>
      <c r="G4231" s="9">
        <v>8280.01</v>
      </c>
      <c r="H4231" s="10">
        <v>1</v>
      </c>
    </row>
    <row r="4232" spans="1:8" x14ac:dyDescent="0.25">
      <c r="A4232" s="11" t="s">
        <v>4104</v>
      </c>
      <c r="B4232" s="12" t="s">
        <v>29</v>
      </c>
      <c r="C4232" s="12">
        <v>160</v>
      </c>
      <c r="D4232" s="12">
        <v>0.628</v>
      </c>
      <c r="E4232" s="12">
        <v>0.59399999999999997</v>
      </c>
      <c r="F4232" s="12">
        <v>0.51</v>
      </c>
      <c r="G4232" s="12">
        <v>13362.95</v>
      </c>
      <c r="H4232" s="13">
        <v>0</v>
      </c>
    </row>
    <row r="4233" spans="1:8" x14ac:dyDescent="0.25">
      <c r="A4233" s="8" t="s">
        <v>4105</v>
      </c>
      <c r="B4233" s="9" t="s">
        <v>16</v>
      </c>
      <c r="C4233" s="9">
        <v>171</v>
      </c>
      <c r="D4233" s="9">
        <v>0.68200000000000005</v>
      </c>
      <c r="E4233" s="9">
        <v>0.69099999999999995</v>
      </c>
      <c r="F4233" s="9">
        <v>0.57599999999999996</v>
      </c>
      <c r="G4233" s="9">
        <v>12537.77</v>
      </c>
      <c r="H4233" s="10">
        <v>2</v>
      </c>
    </row>
    <row r="4234" spans="1:8" x14ac:dyDescent="0.25">
      <c r="A4234" s="11" t="s">
        <v>4106</v>
      </c>
      <c r="B4234" s="12" t="s">
        <v>94</v>
      </c>
      <c r="C4234" s="12">
        <v>386</v>
      </c>
      <c r="D4234" s="12">
        <v>0.53200000000000003</v>
      </c>
      <c r="E4234" s="12">
        <v>0.51300000000000001</v>
      </c>
      <c r="F4234" s="12">
        <v>0.38500000000000001</v>
      </c>
      <c r="G4234" s="12">
        <v>6282.18</v>
      </c>
      <c r="H4234" s="13">
        <v>0</v>
      </c>
    </row>
    <row r="4235" spans="1:8" x14ac:dyDescent="0.25">
      <c r="A4235" s="8" t="s">
        <v>157</v>
      </c>
      <c r="B4235" s="9" t="s">
        <v>24</v>
      </c>
      <c r="C4235" s="9">
        <v>232</v>
      </c>
      <c r="D4235" s="9">
        <v>0.59699999999999998</v>
      </c>
      <c r="E4235" s="9">
        <v>0.55800000000000005</v>
      </c>
      <c r="F4235" s="9">
        <v>0.503</v>
      </c>
      <c r="G4235" s="9">
        <v>5681.88</v>
      </c>
      <c r="H4235" s="10">
        <v>18</v>
      </c>
    </row>
    <row r="4236" spans="1:8" x14ac:dyDescent="0.25">
      <c r="A4236" s="11" t="s">
        <v>4107</v>
      </c>
      <c r="B4236" s="12" t="s">
        <v>82</v>
      </c>
      <c r="C4236" s="12">
        <v>271</v>
      </c>
      <c r="D4236" s="12">
        <v>0.61699999999999999</v>
      </c>
      <c r="E4236" s="12">
        <v>0.57099999999999995</v>
      </c>
      <c r="F4236" s="12">
        <v>0.57599999999999996</v>
      </c>
      <c r="G4236" s="12">
        <v>9885.94</v>
      </c>
      <c r="H4236" s="13">
        <v>1</v>
      </c>
    </row>
    <row r="4237" spans="1:8" x14ac:dyDescent="0.25">
      <c r="A4237" s="8" t="s">
        <v>4108</v>
      </c>
      <c r="B4237" s="9" t="s">
        <v>31</v>
      </c>
      <c r="C4237" s="9">
        <v>542</v>
      </c>
      <c r="D4237" s="9">
        <v>0.59899999999999998</v>
      </c>
      <c r="E4237" s="9">
        <v>0.54100000000000004</v>
      </c>
      <c r="F4237" s="9">
        <v>0.52200000000000002</v>
      </c>
      <c r="G4237" s="9">
        <v>6385.95</v>
      </c>
      <c r="H4237" s="10">
        <v>1</v>
      </c>
    </row>
    <row r="4238" spans="1:8" x14ac:dyDescent="0.25">
      <c r="A4238" s="11" t="s">
        <v>4109</v>
      </c>
      <c r="B4238" s="12" t="s">
        <v>87</v>
      </c>
      <c r="C4238" s="12">
        <v>328</v>
      </c>
      <c r="D4238" s="12">
        <v>0.64</v>
      </c>
      <c r="E4238" s="12">
        <v>0.53500000000000003</v>
      </c>
      <c r="F4238" s="12">
        <v>0.63400000000000001</v>
      </c>
      <c r="G4238" s="12">
        <v>5873.19</v>
      </c>
      <c r="H4238" s="13">
        <v>1</v>
      </c>
    </row>
    <row r="4239" spans="1:8" x14ac:dyDescent="0.25">
      <c r="A4239" s="8" t="s">
        <v>4110</v>
      </c>
      <c r="B4239" s="9" t="s">
        <v>22</v>
      </c>
      <c r="C4239" s="9">
        <v>156</v>
      </c>
      <c r="D4239" s="9">
        <v>0.65300000000000002</v>
      </c>
      <c r="E4239" s="9">
        <v>0.65500000000000003</v>
      </c>
      <c r="F4239" s="9">
        <v>0.52600000000000002</v>
      </c>
      <c r="G4239" s="9">
        <v>19198.419999999998</v>
      </c>
      <c r="H4239" s="10">
        <v>4</v>
      </c>
    </row>
    <row r="4240" spans="1:8" x14ac:dyDescent="0.25">
      <c r="A4240" s="11" t="s">
        <v>2091</v>
      </c>
      <c r="B4240" s="12" t="s">
        <v>24</v>
      </c>
      <c r="C4240" s="12">
        <v>299</v>
      </c>
      <c r="D4240" s="12">
        <v>0.59699999999999998</v>
      </c>
      <c r="E4240" s="12">
        <v>0.57499999999999996</v>
      </c>
      <c r="F4240" s="12">
        <v>0.501</v>
      </c>
      <c r="G4240" s="12">
        <v>8632.01</v>
      </c>
      <c r="H4240" s="13">
        <v>1</v>
      </c>
    </row>
    <row r="4241" spans="1:8" x14ac:dyDescent="0.25">
      <c r="A4241" s="8" t="s">
        <v>4111</v>
      </c>
      <c r="B4241" s="9" t="s">
        <v>16</v>
      </c>
      <c r="C4241" s="9">
        <v>268</v>
      </c>
      <c r="D4241" s="9">
        <v>0.67200000000000004</v>
      </c>
      <c r="E4241" s="9">
        <v>0.65100000000000002</v>
      </c>
      <c r="F4241" s="9">
        <v>0.58099999999999996</v>
      </c>
      <c r="G4241" s="9">
        <v>13698.89</v>
      </c>
      <c r="H4241" s="10">
        <v>1</v>
      </c>
    </row>
    <row r="4242" spans="1:8" x14ac:dyDescent="0.25">
      <c r="A4242" s="11" t="s">
        <v>4112</v>
      </c>
      <c r="B4242" s="12" t="s">
        <v>16</v>
      </c>
      <c r="C4242" s="12">
        <v>160</v>
      </c>
      <c r="D4242" s="12">
        <v>0.63300000000000001</v>
      </c>
      <c r="E4242" s="12">
        <v>0.626</v>
      </c>
      <c r="F4242" s="12">
        <v>0.49299999999999999</v>
      </c>
      <c r="G4242" s="12">
        <v>17092.07</v>
      </c>
      <c r="H4242" s="13">
        <v>2</v>
      </c>
    </row>
    <row r="4243" spans="1:8" x14ac:dyDescent="0.25">
      <c r="A4243" s="8" t="s">
        <v>457</v>
      </c>
      <c r="B4243" s="9" t="s">
        <v>94</v>
      </c>
      <c r="C4243" s="9">
        <v>516</v>
      </c>
      <c r="D4243" s="9">
        <v>0.54700000000000004</v>
      </c>
      <c r="E4243" s="9">
        <v>0.53800000000000003</v>
      </c>
      <c r="F4243" s="9">
        <v>0.434</v>
      </c>
      <c r="G4243" s="9">
        <v>6021.73</v>
      </c>
      <c r="H4243" s="10">
        <v>1</v>
      </c>
    </row>
    <row r="4244" spans="1:8" x14ac:dyDescent="0.25">
      <c r="A4244" s="11" t="s">
        <v>4113</v>
      </c>
      <c r="B4244" s="12" t="s">
        <v>111</v>
      </c>
      <c r="C4244" s="12">
        <v>189</v>
      </c>
      <c r="D4244" s="12">
        <v>0.64300000000000002</v>
      </c>
      <c r="E4244" s="12">
        <v>0.60499999999999998</v>
      </c>
      <c r="F4244" s="12">
        <v>0.53900000000000003</v>
      </c>
      <c r="G4244" s="12">
        <v>16763.310000000001</v>
      </c>
      <c r="H4244" s="13">
        <v>1</v>
      </c>
    </row>
    <row r="4245" spans="1:8" x14ac:dyDescent="0.25">
      <c r="A4245" s="8" t="s">
        <v>4114</v>
      </c>
      <c r="B4245" s="9" t="s">
        <v>210</v>
      </c>
      <c r="C4245" s="9">
        <v>222</v>
      </c>
      <c r="D4245" s="9">
        <v>0.628</v>
      </c>
      <c r="E4245" s="9">
        <v>0.57599999999999996</v>
      </c>
      <c r="F4245" s="9">
        <v>0.56599999999999995</v>
      </c>
      <c r="G4245" s="9">
        <v>12621.63</v>
      </c>
      <c r="H4245" s="10">
        <v>9</v>
      </c>
    </row>
    <row r="4246" spans="1:8" x14ac:dyDescent="0.25">
      <c r="A4246" s="11" t="s">
        <v>4115</v>
      </c>
      <c r="B4246" s="12" t="s">
        <v>49</v>
      </c>
      <c r="C4246" s="12">
        <v>310</v>
      </c>
      <c r="D4246" s="12">
        <v>0.60499999999999998</v>
      </c>
      <c r="E4246" s="12">
        <v>0.55500000000000005</v>
      </c>
      <c r="F4246" s="12">
        <v>0.53600000000000003</v>
      </c>
      <c r="G4246" s="12">
        <v>6181.26</v>
      </c>
      <c r="H4246" s="13">
        <v>18</v>
      </c>
    </row>
    <row r="4247" spans="1:8" x14ac:dyDescent="0.25">
      <c r="A4247" s="8" t="s">
        <v>4116</v>
      </c>
      <c r="B4247" s="9" t="s">
        <v>16</v>
      </c>
      <c r="C4247" s="9">
        <v>185</v>
      </c>
      <c r="D4247" s="9">
        <v>0.52900000000000003</v>
      </c>
      <c r="E4247" s="9">
        <v>0.502</v>
      </c>
      <c r="F4247" s="9">
        <v>0.38100000000000001</v>
      </c>
      <c r="G4247" s="9">
        <v>5446.6</v>
      </c>
      <c r="H4247" s="10">
        <v>10</v>
      </c>
    </row>
    <row r="4248" spans="1:8" x14ac:dyDescent="0.25">
      <c r="A4248" s="11" t="s">
        <v>4117</v>
      </c>
      <c r="B4248" s="12" t="s">
        <v>29</v>
      </c>
      <c r="C4248" s="12">
        <v>69</v>
      </c>
      <c r="D4248" s="12">
        <v>0.64</v>
      </c>
      <c r="E4248" s="12">
        <v>0.61899999999999999</v>
      </c>
      <c r="F4248" s="12">
        <v>0.53</v>
      </c>
      <c r="G4248" s="12">
        <v>18163.23</v>
      </c>
      <c r="H4248" s="13">
        <v>1</v>
      </c>
    </row>
    <row r="4249" spans="1:8" x14ac:dyDescent="0.25">
      <c r="A4249" s="8" t="s">
        <v>4118</v>
      </c>
      <c r="B4249" s="9" t="s">
        <v>16</v>
      </c>
      <c r="C4249" s="9">
        <v>359</v>
      </c>
      <c r="D4249" s="9">
        <v>0.7</v>
      </c>
      <c r="E4249" s="9">
        <v>0.65100000000000002</v>
      </c>
      <c r="F4249" s="9">
        <v>0.64700000000000002</v>
      </c>
      <c r="G4249" s="9">
        <v>8246</v>
      </c>
      <c r="H4249" s="10">
        <v>2</v>
      </c>
    </row>
    <row r="4250" spans="1:8" x14ac:dyDescent="0.25">
      <c r="A4250" s="11" t="s">
        <v>4119</v>
      </c>
      <c r="B4250" s="12" t="s">
        <v>19</v>
      </c>
      <c r="C4250" s="12">
        <v>356</v>
      </c>
      <c r="D4250" s="12">
        <v>0.63400000000000001</v>
      </c>
      <c r="E4250" s="12">
        <v>0.61199999999999999</v>
      </c>
      <c r="F4250" s="12">
        <v>0.55700000000000005</v>
      </c>
      <c r="G4250" s="12">
        <v>8460.7000000000007</v>
      </c>
      <c r="H4250" s="13">
        <v>9</v>
      </c>
    </row>
    <row r="4251" spans="1:8" x14ac:dyDescent="0.25">
      <c r="A4251" s="8" t="s">
        <v>4120</v>
      </c>
      <c r="B4251" s="9" t="s">
        <v>14</v>
      </c>
      <c r="C4251" s="9">
        <v>63</v>
      </c>
      <c r="D4251" s="9">
        <v>0.65700000000000003</v>
      </c>
      <c r="E4251" s="9">
        <v>0.65900000000000003</v>
      </c>
      <c r="F4251" s="9">
        <v>0.54100000000000004</v>
      </c>
      <c r="G4251" s="9">
        <v>15013.2</v>
      </c>
      <c r="H4251" s="10">
        <v>5</v>
      </c>
    </row>
    <row r="4252" spans="1:8" x14ac:dyDescent="0.25">
      <c r="A4252" s="11" t="s">
        <v>4121</v>
      </c>
      <c r="B4252" s="12" t="s">
        <v>16</v>
      </c>
      <c r="C4252" s="12">
        <v>84</v>
      </c>
      <c r="D4252" s="12">
        <v>0.624</v>
      </c>
      <c r="E4252" s="12">
        <v>0.61299999999999999</v>
      </c>
      <c r="F4252" s="12">
        <v>0.48199999999999998</v>
      </c>
      <c r="G4252" s="12">
        <v>12061.73</v>
      </c>
      <c r="H4252" s="13">
        <v>6</v>
      </c>
    </row>
    <row r="4253" spans="1:8" x14ac:dyDescent="0.25">
      <c r="A4253" s="8" t="s">
        <v>4122</v>
      </c>
      <c r="B4253" s="9" t="s">
        <v>33</v>
      </c>
      <c r="C4253" s="9">
        <v>67</v>
      </c>
      <c r="D4253" s="9">
        <v>0.63400000000000001</v>
      </c>
      <c r="E4253" s="9">
        <v>0.63900000000000001</v>
      </c>
      <c r="F4253" s="9">
        <v>0.48699999999999999</v>
      </c>
      <c r="G4253" s="9">
        <v>20572.349999999999</v>
      </c>
      <c r="H4253" s="10">
        <v>0</v>
      </c>
    </row>
    <row r="4254" spans="1:8" x14ac:dyDescent="0.25">
      <c r="A4254" s="11" t="s">
        <v>4123</v>
      </c>
      <c r="B4254" s="12" t="s">
        <v>118</v>
      </c>
      <c r="C4254" s="12">
        <v>195</v>
      </c>
      <c r="D4254" s="12">
        <v>0.60099999999999998</v>
      </c>
      <c r="E4254" s="12">
        <v>0.58299999999999996</v>
      </c>
      <c r="F4254" s="12">
        <v>0.48799999999999999</v>
      </c>
      <c r="G4254" s="12">
        <v>10158.23</v>
      </c>
      <c r="H4254" s="13">
        <v>2</v>
      </c>
    </row>
    <row r="4255" spans="1:8" x14ac:dyDescent="0.25">
      <c r="A4255" s="8" t="s">
        <v>4124</v>
      </c>
      <c r="B4255" s="9" t="s">
        <v>87</v>
      </c>
      <c r="C4255" s="9">
        <v>365</v>
      </c>
      <c r="D4255" s="9">
        <v>0.60199999999999998</v>
      </c>
      <c r="E4255" s="9">
        <v>0.55500000000000005</v>
      </c>
      <c r="F4255" s="9">
        <v>0.53400000000000003</v>
      </c>
      <c r="G4255" s="9">
        <v>7904.7</v>
      </c>
      <c r="H4255" s="10">
        <v>1</v>
      </c>
    </row>
    <row r="4256" spans="1:8" x14ac:dyDescent="0.25">
      <c r="A4256" s="11" t="s">
        <v>4125</v>
      </c>
      <c r="B4256" s="12" t="s">
        <v>148</v>
      </c>
      <c r="C4256" s="12">
        <v>52</v>
      </c>
      <c r="D4256" s="12">
        <v>0.66</v>
      </c>
      <c r="E4256" s="12">
        <v>0.65</v>
      </c>
      <c r="F4256" s="12">
        <v>0.54700000000000004</v>
      </c>
      <c r="G4256" s="12">
        <v>19165.439999999999</v>
      </c>
      <c r="H4256" s="13">
        <v>1</v>
      </c>
    </row>
    <row r="4257" spans="1:8" x14ac:dyDescent="0.25">
      <c r="A4257" s="8" t="s">
        <v>3931</v>
      </c>
      <c r="B4257" s="9" t="s">
        <v>82</v>
      </c>
      <c r="C4257" s="9">
        <v>301</v>
      </c>
      <c r="D4257" s="9">
        <v>0.56499999999999995</v>
      </c>
      <c r="E4257" s="9">
        <v>0.54800000000000004</v>
      </c>
      <c r="F4257" s="9">
        <v>0.42299999999999999</v>
      </c>
      <c r="G4257" s="9">
        <v>6942.11</v>
      </c>
      <c r="H4257" s="10">
        <v>5</v>
      </c>
    </row>
    <row r="4258" spans="1:8" x14ac:dyDescent="0.25">
      <c r="A4258" s="11" t="s">
        <v>4126</v>
      </c>
      <c r="B4258" s="12" t="s">
        <v>7</v>
      </c>
      <c r="C4258" s="12">
        <v>106</v>
      </c>
      <c r="D4258" s="12">
        <v>0.71099999999999997</v>
      </c>
      <c r="E4258" s="12">
        <v>0.67600000000000005</v>
      </c>
      <c r="F4258" s="12">
        <v>0.64900000000000002</v>
      </c>
      <c r="G4258" s="12">
        <v>20287.75</v>
      </c>
      <c r="H4258" s="13">
        <v>1</v>
      </c>
    </row>
    <row r="4259" spans="1:8" x14ac:dyDescent="0.25">
      <c r="A4259" s="8" t="s">
        <v>4127</v>
      </c>
      <c r="B4259" s="9" t="s">
        <v>118</v>
      </c>
      <c r="C4259" s="9">
        <v>325</v>
      </c>
      <c r="D4259" s="9">
        <v>0.59399999999999997</v>
      </c>
      <c r="E4259" s="9">
        <v>0.53400000000000003</v>
      </c>
      <c r="F4259" s="9">
        <v>0.51200000000000001</v>
      </c>
      <c r="G4259" s="9">
        <v>7077.4</v>
      </c>
      <c r="H4259" s="10">
        <v>3</v>
      </c>
    </row>
    <row r="4260" spans="1:8" x14ac:dyDescent="0.25">
      <c r="A4260" s="11" t="s">
        <v>4128</v>
      </c>
      <c r="B4260" s="12" t="s">
        <v>14</v>
      </c>
      <c r="C4260" s="12">
        <v>162</v>
      </c>
      <c r="D4260" s="12">
        <v>0.61399999999999999</v>
      </c>
      <c r="E4260" s="12">
        <v>0.626</v>
      </c>
      <c r="F4260" s="12">
        <v>0.47499999999999998</v>
      </c>
      <c r="G4260" s="12">
        <v>16587.330000000002</v>
      </c>
      <c r="H4260" s="13">
        <v>0</v>
      </c>
    </row>
    <row r="4261" spans="1:8" x14ac:dyDescent="0.25">
      <c r="A4261" s="8" t="s">
        <v>4129</v>
      </c>
      <c r="B4261" s="9" t="s">
        <v>72</v>
      </c>
      <c r="C4261" s="9">
        <v>63</v>
      </c>
      <c r="D4261" s="9">
        <v>0.56399999999999995</v>
      </c>
      <c r="E4261" s="9">
        <v>0.57799999999999996</v>
      </c>
      <c r="F4261" s="9">
        <v>0.42899999999999999</v>
      </c>
      <c r="G4261" s="9">
        <v>25677.93</v>
      </c>
      <c r="H4261" s="10">
        <v>2</v>
      </c>
    </row>
    <row r="4262" spans="1:8" x14ac:dyDescent="0.25">
      <c r="A4262" s="11" t="s">
        <v>4130</v>
      </c>
      <c r="B4262" s="12" t="s">
        <v>7</v>
      </c>
      <c r="C4262" s="12">
        <v>164</v>
      </c>
      <c r="D4262" s="12">
        <v>0.74099999999999999</v>
      </c>
      <c r="E4262" s="12">
        <v>0.68300000000000005</v>
      </c>
      <c r="F4262" s="12">
        <v>0.70599999999999996</v>
      </c>
      <c r="G4262" s="12">
        <v>16891.98</v>
      </c>
      <c r="H4262" s="13">
        <v>1</v>
      </c>
    </row>
    <row r="4263" spans="1:8" x14ac:dyDescent="0.25">
      <c r="A4263" s="8" t="s">
        <v>841</v>
      </c>
      <c r="B4263" s="9" t="s">
        <v>22</v>
      </c>
      <c r="C4263" s="9">
        <v>113</v>
      </c>
      <c r="D4263" s="9">
        <v>0.71</v>
      </c>
      <c r="E4263" s="9">
        <v>0.67</v>
      </c>
      <c r="F4263" s="9">
        <v>0.63400000000000001</v>
      </c>
      <c r="G4263" s="9">
        <v>21874.69</v>
      </c>
      <c r="H4263" s="10">
        <v>0</v>
      </c>
    </row>
    <row r="4264" spans="1:8" x14ac:dyDescent="0.25">
      <c r="A4264" s="11" t="s">
        <v>1318</v>
      </c>
      <c r="B4264" s="12" t="s">
        <v>14</v>
      </c>
      <c r="C4264" s="12">
        <v>39</v>
      </c>
      <c r="D4264" s="12">
        <v>0.76500000000000001</v>
      </c>
      <c r="E4264" s="12">
        <v>0.78600000000000003</v>
      </c>
      <c r="F4264" s="12">
        <v>0.67800000000000005</v>
      </c>
      <c r="G4264" s="12">
        <v>27180.240000000002</v>
      </c>
      <c r="H4264" s="13">
        <v>3</v>
      </c>
    </row>
    <row r="4265" spans="1:8" x14ac:dyDescent="0.25">
      <c r="A4265" s="8" t="s">
        <v>4131</v>
      </c>
      <c r="B4265" s="9" t="s">
        <v>24</v>
      </c>
      <c r="C4265" s="9">
        <v>320</v>
      </c>
      <c r="D4265" s="9">
        <v>0.55200000000000005</v>
      </c>
      <c r="E4265" s="9">
        <v>0.55500000000000005</v>
      </c>
      <c r="F4265" s="9">
        <v>0.41299999999999998</v>
      </c>
      <c r="G4265" s="9">
        <v>8768.7999999999993</v>
      </c>
      <c r="H4265" s="10">
        <v>8</v>
      </c>
    </row>
    <row r="4266" spans="1:8" x14ac:dyDescent="0.25">
      <c r="A4266" s="11" t="s">
        <v>4132</v>
      </c>
      <c r="B4266" s="12" t="s">
        <v>7</v>
      </c>
      <c r="C4266" s="12">
        <v>95</v>
      </c>
      <c r="D4266" s="12">
        <v>0.75900000000000001</v>
      </c>
      <c r="E4266" s="12">
        <v>0.71299999999999997</v>
      </c>
      <c r="F4266" s="12">
        <v>0.72599999999999998</v>
      </c>
      <c r="G4266" s="12">
        <v>22035.61</v>
      </c>
      <c r="H4266" s="13">
        <v>1</v>
      </c>
    </row>
    <row r="4267" spans="1:8" x14ac:dyDescent="0.25">
      <c r="A4267" s="8" t="s">
        <v>4133</v>
      </c>
      <c r="B4267" s="9" t="s">
        <v>22</v>
      </c>
      <c r="C4267" s="9">
        <v>134</v>
      </c>
      <c r="D4267" s="9">
        <v>0.72099999999999997</v>
      </c>
      <c r="E4267" s="9">
        <v>0.70499999999999996</v>
      </c>
      <c r="F4267" s="9">
        <v>0.64300000000000002</v>
      </c>
      <c r="G4267" s="9">
        <v>14258.75</v>
      </c>
      <c r="H4267" s="10">
        <v>1</v>
      </c>
    </row>
    <row r="4268" spans="1:8" x14ac:dyDescent="0.25">
      <c r="A4268" s="11" t="s">
        <v>4134</v>
      </c>
      <c r="B4268" s="12" t="s">
        <v>33</v>
      </c>
      <c r="C4268" s="12">
        <v>137</v>
      </c>
      <c r="D4268" s="12">
        <v>0.68799999999999994</v>
      </c>
      <c r="E4268" s="12">
        <v>0.70299999999999996</v>
      </c>
      <c r="F4268" s="12">
        <v>0.55400000000000005</v>
      </c>
      <c r="G4268" s="12">
        <v>22427.18</v>
      </c>
      <c r="H4268" s="13">
        <v>2</v>
      </c>
    </row>
    <row r="4269" spans="1:8" x14ac:dyDescent="0.25">
      <c r="A4269" s="8" t="s">
        <v>4135</v>
      </c>
      <c r="B4269" s="9" t="s">
        <v>111</v>
      </c>
      <c r="C4269" s="9">
        <v>119</v>
      </c>
      <c r="D4269" s="9">
        <v>0.65900000000000003</v>
      </c>
      <c r="E4269" s="9">
        <v>0.626</v>
      </c>
      <c r="F4269" s="9">
        <v>0.57799999999999996</v>
      </c>
      <c r="G4269" s="9">
        <v>19827.64</v>
      </c>
      <c r="H4269" s="10">
        <v>2</v>
      </c>
    </row>
    <row r="4270" spans="1:8" x14ac:dyDescent="0.25">
      <c r="A4270" s="11" t="s">
        <v>1531</v>
      </c>
      <c r="B4270" s="12" t="s">
        <v>94</v>
      </c>
      <c r="C4270" s="12">
        <v>355</v>
      </c>
      <c r="D4270" s="12">
        <v>0.56899999999999995</v>
      </c>
      <c r="E4270" s="12">
        <v>0.53900000000000003</v>
      </c>
      <c r="F4270" s="12">
        <v>0.46</v>
      </c>
      <c r="G4270" s="12">
        <v>7037.56</v>
      </c>
      <c r="H4270" s="13">
        <v>1</v>
      </c>
    </row>
    <row r="4271" spans="1:8" x14ac:dyDescent="0.25">
      <c r="A4271" s="8" t="s">
        <v>4136</v>
      </c>
      <c r="B4271" s="9" t="s">
        <v>16</v>
      </c>
      <c r="C4271" s="9">
        <v>111</v>
      </c>
      <c r="D4271" s="9">
        <v>0.626</v>
      </c>
      <c r="E4271" s="9">
        <v>0.64500000000000002</v>
      </c>
      <c r="F4271" s="9">
        <v>0.45300000000000001</v>
      </c>
      <c r="G4271" s="9">
        <v>13594.94</v>
      </c>
      <c r="H4271" s="10">
        <v>6</v>
      </c>
    </row>
    <row r="4272" spans="1:8" x14ac:dyDescent="0.25">
      <c r="A4272" s="11" t="s">
        <v>4137</v>
      </c>
      <c r="B4272" s="12" t="s">
        <v>72</v>
      </c>
      <c r="C4272" s="12">
        <v>207</v>
      </c>
      <c r="D4272" s="12">
        <v>0.63600000000000001</v>
      </c>
      <c r="E4272" s="12">
        <v>0.58199999999999996</v>
      </c>
      <c r="F4272" s="12">
        <v>0.57499999999999996</v>
      </c>
      <c r="G4272" s="12">
        <v>11158.69</v>
      </c>
      <c r="H4272" s="13">
        <v>0</v>
      </c>
    </row>
    <row r="4273" spans="1:8" x14ac:dyDescent="0.25">
      <c r="A4273" s="8" t="s">
        <v>4138</v>
      </c>
      <c r="B4273" s="9" t="s">
        <v>82</v>
      </c>
      <c r="C4273" s="9">
        <v>263</v>
      </c>
      <c r="D4273" s="9">
        <v>0.56799999999999995</v>
      </c>
      <c r="E4273" s="9">
        <v>0.54600000000000004</v>
      </c>
      <c r="F4273" s="9">
        <v>0.44700000000000001</v>
      </c>
      <c r="G4273" s="9">
        <v>7834.02</v>
      </c>
      <c r="H4273" s="10">
        <v>1</v>
      </c>
    </row>
    <row r="4274" spans="1:8" x14ac:dyDescent="0.25">
      <c r="A4274" s="11" t="s">
        <v>4139</v>
      </c>
      <c r="B4274" s="12" t="s">
        <v>14</v>
      </c>
      <c r="C4274" s="12">
        <v>32</v>
      </c>
      <c r="D4274" s="12">
        <v>0.66</v>
      </c>
      <c r="E4274" s="12">
        <v>0.66500000000000004</v>
      </c>
      <c r="F4274" s="12">
        <v>0.55000000000000004</v>
      </c>
      <c r="G4274" s="12">
        <v>20843.04</v>
      </c>
      <c r="H4274" s="13">
        <v>5</v>
      </c>
    </row>
    <row r="4275" spans="1:8" x14ac:dyDescent="0.25">
      <c r="A4275" s="8" t="s">
        <v>4140</v>
      </c>
      <c r="B4275" s="9" t="s">
        <v>24</v>
      </c>
      <c r="C4275" s="9">
        <v>269</v>
      </c>
      <c r="D4275" s="9">
        <v>0.56999999999999995</v>
      </c>
      <c r="E4275" s="9">
        <v>0.53800000000000003</v>
      </c>
      <c r="F4275" s="9">
        <v>0.46899999999999997</v>
      </c>
      <c r="G4275" s="9">
        <v>5416.22</v>
      </c>
      <c r="H4275" s="10">
        <v>1</v>
      </c>
    </row>
    <row r="4276" spans="1:8" x14ac:dyDescent="0.25">
      <c r="A4276" s="11" t="s">
        <v>4141</v>
      </c>
      <c r="B4276" s="12" t="s">
        <v>118</v>
      </c>
      <c r="C4276" s="12">
        <v>535</v>
      </c>
      <c r="D4276" s="12">
        <v>0.56299999999999994</v>
      </c>
      <c r="E4276" s="12">
        <v>0.53400000000000003</v>
      </c>
      <c r="F4276" s="12">
        <v>0.47199999999999998</v>
      </c>
      <c r="G4276" s="12">
        <v>7258.16</v>
      </c>
      <c r="H4276" s="13">
        <v>10</v>
      </c>
    </row>
    <row r="4277" spans="1:8" x14ac:dyDescent="0.25">
      <c r="A4277" s="8" t="s">
        <v>4142</v>
      </c>
      <c r="B4277" s="9" t="s">
        <v>14</v>
      </c>
      <c r="C4277" s="9">
        <v>58</v>
      </c>
      <c r="D4277" s="9">
        <v>0.74</v>
      </c>
      <c r="E4277" s="9">
        <v>0.748</v>
      </c>
      <c r="F4277" s="9">
        <v>0.63400000000000001</v>
      </c>
      <c r="G4277" s="9">
        <v>18570.82</v>
      </c>
      <c r="H4277" s="10">
        <v>7</v>
      </c>
    </row>
    <row r="4278" spans="1:8" x14ac:dyDescent="0.25">
      <c r="A4278" s="11" t="s">
        <v>4143</v>
      </c>
      <c r="B4278" s="12" t="s">
        <v>59</v>
      </c>
      <c r="C4278" s="12">
        <v>132</v>
      </c>
      <c r="D4278" s="12">
        <v>0.76</v>
      </c>
      <c r="E4278" s="12">
        <v>0.752</v>
      </c>
      <c r="F4278" s="12">
        <v>0.66100000000000003</v>
      </c>
      <c r="G4278" s="12">
        <v>20526.439999999999</v>
      </c>
      <c r="H4278" s="13">
        <v>1</v>
      </c>
    </row>
    <row r="4279" spans="1:8" x14ac:dyDescent="0.25">
      <c r="A4279" s="8" t="s">
        <v>4144</v>
      </c>
      <c r="B4279" s="9" t="s">
        <v>87</v>
      </c>
      <c r="C4279" s="9">
        <v>283</v>
      </c>
      <c r="D4279" s="9">
        <v>0.58099999999999996</v>
      </c>
      <c r="E4279" s="9">
        <v>0.53700000000000003</v>
      </c>
      <c r="F4279" s="9">
        <v>0.49199999999999999</v>
      </c>
      <c r="G4279" s="9">
        <v>6292.33</v>
      </c>
      <c r="H4279" s="10">
        <v>0</v>
      </c>
    </row>
    <row r="4280" spans="1:8" x14ac:dyDescent="0.25">
      <c r="A4280" s="11" t="s">
        <v>4145</v>
      </c>
      <c r="B4280" s="12" t="s">
        <v>22</v>
      </c>
      <c r="C4280" s="12">
        <v>59</v>
      </c>
      <c r="D4280" s="12">
        <v>0.54600000000000004</v>
      </c>
      <c r="E4280" s="12">
        <v>0.56999999999999995</v>
      </c>
      <c r="F4280" s="12">
        <v>0.36199999999999999</v>
      </c>
      <c r="G4280" s="12">
        <v>11518.45</v>
      </c>
      <c r="H4280" s="13">
        <v>3</v>
      </c>
    </row>
    <row r="4281" spans="1:8" x14ac:dyDescent="0.25">
      <c r="A4281" s="8" t="s">
        <v>4146</v>
      </c>
      <c r="B4281" s="9" t="s">
        <v>111</v>
      </c>
      <c r="C4281" s="9">
        <v>231</v>
      </c>
      <c r="D4281" s="9">
        <v>0.628</v>
      </c>
      <c r="E4281" s="9">
        <v>0.58599999999999997</v>
      </c>
      <c r="F4281" s="9">
        <v>0.52200000000000002</v>
      </c>
      <c r="G4281" s="9">
        <v>10330.85</v>
      </c>
      <c r="H4281" s="10">
        <v>0</v>
      </c>
    </row>
    <row r="4282" spans="1:8" x14ac:dyDescent="0.25">
      <c r="A4282" s="11" t="s">
        <v>4147</v>
      </c>
      <c r="B4282" s="12" t="s">
        <v>87</v>
      </c>
      <c r="C4282" s="12">
        <v>343</v>
      </c>
      <c r="D4282" s="12">
        <v>0.56999999999999995</v>
      </c>
      <c r="E4282" s="12">
        <v>0.52500000000000002</v>
      </c>
      <c r="F4282" s="12">
        <v>0.47499999999999998</v>
      </c>
      <c r="G4282" s="12">
        <v>6038.62</v>
      </c>
      <c r="H4282" s="13">
        <v>0</v>
      </c>
    </row>
    <row r="4283" spans="1:8" x14ac:dyDescent="0.25">
      <c r="A4283" s="8" t="s">
        <v>4148</v>
      </c>
      <c r="B4283" s="9" t="s">
        <v>82</v>
      </c>
      <c r="C4283" s="9">
        <v>271</v>
      </c>
      <c r="D4283" s="9">
        <v>0.56999999999999995</v>
      </c>
      <c r="E4283" s="9">
        <v>0.53900000000000003</v>
      </c>
      <c r="F4283" s="9">
        <v>0.44400000000000001</v>
      </c>
      <c r="G4283" s="9">
        <v>8712.77</v>
      </c>
      <c r="H4283" s="10">
        <v>14</v>
      </c>
    </row>
    <row r="4284" spans="1:8" x14ac:dyDescent="0.25">
      <c r="A4284" s="11" t="s">
        <v>4149</v>
      </c>
      <c r="B4284" s="12" t="s">
        <v>16</v>
      </c>
      <c r="C4284" s="12">
        <v>148</v>
      </c>
      <c r="D4284" s="12">
        <v>0.60299999999999998</v>
      </c>
      <c r="E4284" s="12">
        <v>0.58099999999999996</v>
      </c>
      <c r="F4284" s="12">
        <v>0.47099999999999997</v>
      </c>
      <c r="G4284" s="12">
        <v>11654.11</v>
      </c>
      <c r="H4284" s="13">
        <v>4</v>
      </c>
    </row>
    <row r="4285" spans="1:8" x14ac:dyDescent="0.25">
      <c r="A4285" s="8" t="s">
        <v>4150</v>
      </c>
      <c r="B4285" s="9" t="s">
        <v>24</v>
      </c>
      <c r="C4285" s="9">
        <v>328</v>
      </c>
      <c r="D4285" s="9">
        <v>0.57499999999999996</v>
      </c>
      <c r="E4285" s="9">
        <v>0.54700000000000004</v>
      </c>
      <c r="F4285" s="9">
        <v>0.45300000000000001</v>
      </c>
      <c r="G4285" s="9">
        <v>5523.93</v>
      </c>
      <c r="H4285" s="10">
        <v>1</v>
      </c>
    </row>
    <row r="4286" spans="1:8" x14ac:dyDescent="0.25">
      <c r="A4286" s="11" t="s">
        <v>4151</v>
      </c>
      <c r="B4286" s="12" t="s">
        <v>72</v>
      </c>
      <c r="C4286" s="12">
        <v>349</v>
      </c>
      <c r="D4286" s="12">
        <v>0.56000000000000005</v>
      </c>
      <c r="E4286" s="12">
        <v>0.54900000000000004</v>
      </c>
      <c r="F4286" s="12">
        <v>0.42299999999999999</v>
      </c>
      <c r="G4286" s="12">
        <v>6204.5</v>
      </c>
      <c r="H4286" s="13">
        <v>3</v>
      </c>
    </row>
    <row r="4287" spans="1:8" x14ac:dyDescent="0.25">
      <c r="A4287" s="8" t="s">
        <v>4152</v>
      </c>
      <c r="B4287" s="9" t="s">
        <v>24</v>
      </c>
      <c r="C4287" s="9">
        <v>160</v>
      </c>
      <c r="D4287" s="9">
        <v>0.55500000000000005</v>
      </c>
      <c r="E4287" s="9">
        <v>0.56999999999999995</v>
      </c>
      <c r="F4287" s="9">
        <v>0.40500000000000003</v>
      </c>
      <c r="G4287" s="9">
        <v>6717.25</v>
      </c>
      <c r="H4287" s="10">
        <v>1</v>
      </c>
    </row>
    <row r="4288" spans="1:8" x14ac:dyDescent="0.25">
      <c r="A4288" s="11" t="s">
        <v>4153</v>
      </c>
      <c r="B4288" s="12" t="s">
        <v>7</v>
      </c>
      <c r="C4288" s="12">
        <v>133</v>
      </c>
      <c r="D4288" s="12">
        <v>0.65500000000000003</v>
      </c>
      <c r="E4288" s="12">
        <v>0.66400000000000003</v>
      </c>
      <c r="F4288" s="12">
        <v>0.52</v>
      </c>
      <c r="G4288" s="12">
        <v>9808.6200000000008</v>
      </c>
      <c r="H4288" s="13">
        <v>1</v>
      </c>
    </row>
    <row r="4289" spans="1:8" x14ac:dyDescent="0.25">
      <c r="A4289" s="8" t="s">
        <v>1906</v>
      </c>
      <c r="B4289" s="9" t="s">
        <v>16</v>
      </c>
      <c r="C4289" s="9">
        <v>139</v>
      </c>
      <c r="D4289" s="9">
        <v>0.72599999999999998</v>
      </c>
      <c r="E4289" s="9">
        <v>0.69499999999999995</v>
      </c>
      <c r="F4289" s="9">
        <v>0.64800000000000002</v>
      </c>
      <c r="G4289" s="9">
        <v>24784.45</v>
      </c>
      <c r="H4289" s="10">
        <v>1</v>
      </c>
    </row>
    <row r="4290" spans="1:8" x14ac:dyDescent="0.25">
      <c r="A4290" s="11" t="s">
        <v>4154</v>
      </c>
      <c r="B4290" s="12" t="s">
        <v>39</v>
      </c>
      <c r="C4290" s="12">
        <v>446</v>
      </c>
      <c r="D4290" s="12">
        <v>0.56000000000000005</v>
      </c>
      <c r="E4290" s="12">
        <v>0.499</v>
      </c>
      <c r="F4290" s="12">
        <v>0.45500000000000002</v>
      </c>
      <c r="G4290" s="12">
        <v>5995.44</v>
      </c>
      <c r="H4290" s="13">
        <v>1</v>
      </c>
    </row>
    <row r="4291" spans="1:8" x14ac:dyDescent="0.25">
      <c r="A4291" s="8" t="s">
        <v>4155</v>
      </c>
      <c r="B4291" s="9" t="s">
        <v>59</v>
      </c>
      <c r="C4291" s="9">
        <v>45</v>
      </c>
      <c r="D4291" s="9">
        <v>0.7</v>
      </c>
      <c r="E4291" s="9">
        <v>0.66700000000000004</v>
      </c>
      <c r="F4291" s="9">
        <v>0.622</v>
      </c>
      <c r="G4291" s="9">
        <v>26514.13</v>
      </c>
      <c r="H4291" s="10">
        <v>3</v>
      </c>
    </row>
    <row r="4292" spans="1:8" x14ac:dyDescent="0.25">
      <c r="A4292" s="11" t="s">
        <v>3020</v>
      </c>
      <c r="B4292" s="12" t="s">
        <v>14</v>
      </c>
      <c r="C4292" s="12">
        <v>27</v>
      </c>
      <c r="D4292" s="12">
        <v>0.747</v>
      </c>
      <c r="E4292" s="12">
        <v>0.75600000000000001</v>
      </c>
      <c r="F4292" s="12">
        <v>0.64200000000000002</v>
      </c>
      <c r="G4292" s="12">
        <v>36389.160000000003</v>
      </c>
      <c r="H4292" s="13">
        <v>5</v>
      </c>
    </row>
    <row r="4293" spans="1:8" x14ac:dyDescent="0.25">
      <c r="A4293" s="8" t="s">
        <v>52</v>
      </c>
      <c r="B4293" s="9" t="s">
        <v>94</v>
      </c>
      <c r="C4293" s="9">
        <v>297</v>
      </c>
      <c r="D4293" s="9">
        <v>0.52400000000000002</v>
      </c>
      <c r="E4293" s="9">
        <v>0.502</v>
      </c>
      <c r="F4293" s="9">
        <v>0.38700000000000001</v>
      </c>
      <c r="G4293" s="9">
        <v>6823.91</v>
      </c>
      <c r="H4293" s="10">
        <v>13</v>
      </c>
    </row>
    <row r="4294" spans="1:8" x14ac:dyDescent="0.25">
      <c r="A4294" s="11" t="s">
        <v>4156</v>
      </c>
      <c r="B4294" s="12" t="s">
        <v>22</v>
      </c>
      <c r="C4294" s="12">
        <v>78</v>
      </c>
      <c r="D4294" s="12">
        <v>0.7</v>
      </c>
      <c r="E4294" s="12">
        <v>0.67800000000000005</v>
      </c>
      <c r="F4294" s="12">
        <v>0.61599999999999999</v>
      </c>
      <c r="G4294" s="12">
        <v>26809.759999999998</v>
      </c>
      <c r="H4294" s="13">
        <v>0</v>
      </c>
    </row>
    <row r="4295" spans="1:8" x14ac:dyDescent="0.25">
      <c r="A4295" s="8" t="s">
        <v>4157</v>
      </c>
      <c r="B4295" s="9" t="s">
        <v>111</v>
      </c>
      <c r="C4295" s="9">
        <v>88</v>
      </c>
      <c r="D4295" s="9">
        <v>0.65400000000000003</v>
      </c>
      <c r="E4295" s="9">
        <v>0.65400000000000003</v>
      </c>
      <c r="F4295" s="9">
        <v>0.53500000000000003</v>
      </c>
      <c r="G4295" s="9">
        <v>23889.08</v>
      </c>
      <c r="H4295" s="10">
        <v>0</v>
      </c>
    </row>
    <row r="4296" spans="1:8" x14ac:dyDescent="0.25">
      <c r="A4296" s="11" t="s">
        <v>4158</v>
      </c>
      <c r="B4296" s="12" t="s">
        <v>16</v>
      </c>
      <c r="C4296" s="12">
        <v>234</v>
      </c>
      <c r="D4296" s="12">
        <v>0.69</v>
      </c>
      <c r="E4296" s="12">
        <v>0.68100000000000005</v>
      </c>
      <c r="F4296" s="12">
        <v>0.60799999999999998</v>
      </c>
      <c r="G4296" s="12">
        <v>11527.88</v>
      </c>
      <c r="H4296" s="13">
        <v>1</v>
      </c>
    </row>
    <row r="4297" spans="1:8" x14ac:dyDescent="0.25">
      <c r="A4297" s="8" t="s">
        <v>4159</v>
      </c>
      <c r="B4297" s="9" t="s">
        <v>94</v>
      </c>
      <c r="C4297" s="9">
        <v>73</v>
      </c>
      <c r="D4297" s="9">
        <v>0.51700000000000002</v>
      </c>
      <c r="E4297" s="9">
        <v>0.50700000000000001</v>
      </c>
      <c r="F4297" s="9">
        <v>0.376</v>
      </c>
      <c r="G4297" s="9">
        <v>9688.61</v>
      </c>
      <c r="H4297" s="10">
        <v>1</v>
      </c>
    </row>
    <row r="4298" spans="1:8" x14ac:dyDescent="0.25">
      <c r="A4298" s="11" t="s">
        <v>4160</v>
      </c>
      <c r="B4298" s="12" t="s">
        <v>94</v>
      </c>
      <c r="C4298" s="12">
        <v>216</v>
      </c>
      <c r="D4298" s="12">
        <v>0.49299999999999999</v>
      </c>
      <c r="E4298" s="12">
        <v>0.51300000000000001</v>
      </c>
      <c r="F4298" s="12">
        <v>0.34499999999999997</v>
      </c>
      <c r="G4298" s="12">
        <v>5586.41</v>
      </c>
      <c r="H4298" s="13">
        <v>10</v>
      </c>
    </row>
    <row r="4299" spans="1:8" x14ac:dyDescent="0.25">
      <c r="A4299" s="8" t="s">
        <v>4161</v>
      </c>
      <c r="B4299" s="9" t="s">
        <v>22</v>
      </c>
      <c r="C4299" s="9">
        <v>91</v>
      </c>
      <c r="D4299" s="9">
        <v>0.71599999999999997</v>
      </c>
      <c r="E4299" s="9">
        <v>0.68300000000000005</v>
      </c>
      <c r="F4299" s="9">
        <v>0.66200000000000003</v>
      </c>
      <c r="G4299" s="9">
        <v>28373.94</v>
      </c>
      <c r="H4299" s="10">
        <v>0</v>
      </c>
    </row>
    <row r="4300" spans="1:8" x14ac:dyDescent="0.25">
      <c r="A4300" s="11" t="s">
        <v>4162</v>
      </c>
      <c r="B4300" s="12" t="s">
        <v>31</v>
      </c>
      <c r="C4300" s="12">
        <v>337</v>
      </c>
      <c r="D4300" s="12">
        <v>0.59</v>
      </c>
      <c r="E4300" s="12">
        <v>0.52200000000000002</v>
      </c>
      <c r="F4300" s="12">
        <v>0.51600000000000001</v>
      </c>
      <c r="G4300" s="12">
        <v>6036.05</v>
      </c>
      <c r="H4300" s="13">
        <v>14</v>
      </c>
    </row>
    <row r="4301" spans="1:8" x14ac:dyDescent="0.25">
      <c r="A4301" s="8" t="s">
        <v>4163</v>
      </c>
      <c r="B4301" s="9" t="s">
        <v>16</v>
      </c>
      <c r="C4301" s="9">
        <v>109</v>
      </c>
      <c r="D4301" s="9">
        <v>0.71</v>
      </c>
      <c r="E4301" s="9">
        <v>0.74399999999999999</v>
      </c>
      <c r="F4301" s="9">
        <v>0.55200000000000005</v>
      </c>
      <c r="G4301" s="9">
        <v>16931.5</v>
      </c>
      <c r="H4301" s="10">
        <v>5</v>
      </c>
    </row>
    <row r="4302" spans="1:8" x14ac:dyDescent="0.25">
      <c r="A4302" s="11" t="s">
        <v>4164</v>
      </c>
      <c r="B4302" s="12" t="s">
        <v>14</v>
      </c>
      <c r="C4302" s="12">
        <v>10</v>
      </c>
      <c r="D4302" s="12">
        <v>0.72799999999999998</v>
      </c>
      <c r="E4302" s="12">
        <v>0.77</v>
      </c>
      <c r="F4302" s="12">
        <v>0.58699999999999997</v>
      </c>
      <c r="G4302" s="12">
        <v>22774.22</v>
      </c>
      <c r="H4302" s="13">
        <v>2</v>
      </c>
    </row>
    <row r="4303" spans="1:8" x14ac:dyDescent="0.25">
      <c r="A4303" s="8" t="s">
        <v>4165</v>
      </c>
      <c r="B4303" s="9" t="s">
        <v>49</v>
      </c>
      <c r="C4303" s="9">
        <v>297</v>
      </c>
      <c r="D4303" s="9">
        <v>0.59699999999999998</v>
      </c>
      <c r="E4303" s="9">
        <v>0.52400000000000002</v>
      </c>
      <c r="F4303" s="9">
        <v>0.50700000000000001</v>
      </c>
      <c r="G4303" s="9">
        <v>7844.31</v>
      </c>
      <c r="H4303" s="10">
        <v>7</v>
      </c>
    </row>
    <row r="4304" spans="1:8" x14ac:dyDescent="0.25">
      <c r="A4304" s="11" t="s">
        <v>4166</v>
      </c>
      <c r="B4304" s="12" t="s">
        <v>94</v>
      </c>
      <c r="C4304" s="12">
        <v>301</v>
      </c>
      <c r="D4304" s="12">
        <v>0.55000000000000004</v>
      </c>
      <c r="E4304" s="12">
        <v>0.53200000000000003</v>
      </c>
      <c r="F4304" s="12">
        <v>0.41</v>
      </c>
      <c r="G4304" s="12">
        <v>9103.92</v>
      </c>
      <c r="H4304" s="13">
        <v>1</v>
      </c>
    </row>
    <row r="4305" spans="1:8" x14ac:dyDescent="0.25">
      <c r="A4305" s="8" t="s">
        <v>4167</v>
      </c>
      <c r="B4305" s="9" t="s">
        <v>49</v>
      </c>
      <c r="C4305" s="9">
        <v>401</v>
      </c>
      <c r="D4305" s="9">
        <v>0.58899999999999997</v>
      </c>
      <c r="E4305" s="9">
        <v>0.57399999999999995</v>
      </c>
      <c r="F4305" s="9">
        <v>0.46700000000000003</v>
      </c>
      <c r="G4305" s="9">
        <v>8762.1299999999992</v>
      </c>
      <c r="H4305" s="10">
        <v>0</v>
      </c>
    </row>
    <row r="4306" spans="1:8" x14ac:dyDescent="0.25">
      <c r="A4306" s="11" t="s">
        <v>4168</v>
      </c>
      <c r="B4306" s="12" t="s">
        <v>16</v>
      </c>
      <c r="C4306" s="12">
        <v>109</v>
      </c>
      <c r="D4306" s="12">
        <v>0.66</v>
      </c>
      <c r="E4306" s="12">
        <v>0.67200000000000004</v>
      </c>
      <c r="F4306" s="12">
        <v>0.51300000000000001</v>
      </c>
      <c r="G4306" s="12">
        <v>14702.27</v>
      </c>
      <c r="H4306" s="13">
        <v>0</v>
      </c>
    </row>
    <row r="4307" spans="1:8" x14ac:dyDescent="0.25">
      <c r="A4307" s="8" t="s">
        <v>4169</v>
      </c>
      <c r="B4307" s="9" t="s">
        <v>14</v>
      </c>
      <c r="C4307" s="9">
        <v>21</v>
      </c>
      <c r="D4307" s="9">
        <v>0.72299999999999998</v>
      </c>
      <c r="E4307" s="9">
        <v>0.75800000000000001</v>
      </c>
      <c r="F4307" s="9">
        <v>0.58399999999999996</v>
      </c>
      <c r="G4307" s="9">
        <v>32921.589999999997</v>
      </c>
      <c r="H4307" s="10">
        <v>2</v>
      </c>
    </row>
    <row r="4308" spans="1:8" x14ac:dyDescent="0.25">
      <c r="A4308" s="11" t="s">
        <v>4170</v>
      </c>
      <c r="B4308" s="12" t="s">
        <v>7</v>
      </c>
      <c r="C4308" s="12">
        <v>219</v>
      </c>
      <c r="D4308" s="12">
        <v>0.7</v>
      </c>
      <c r="E4308" s="12">
        <v>0.67600000000000005</v>
      </c>
      <c r="F4308" s="12">
        <v>0.621</v>
      </c>
      <c r="G4308" s="12">
        <v>12581.98</v>
      </c>
      <c r="H4308" s="13">
        <v>1</v>
      </c>
    </row>
    <row r="4309" spans="1:8" x14ac:dyDescent="0.25">
      <c r="A4309" s="8" t="s">
        <v>4171</v>
      </c>
      <c r="B4309" s="9" t="s">
        <v>210</v>
      </c>
      <c r="C4309" s="9">
        <v>223</v>
      </c>
      <c r="D4309" s="9">
        <v>0.71</v>
      </c>
      <c r="E4309" s="9">
        <v>0.65900000000000003</v>
      </c>
      <c r="F4309" s="9">
        <v>0.69199999999999995</v>
      </c>
      <c r="G4309" s="9">
        <v>12865.4</v>
      </c>
      <c r="H4309" s="10">
        <v>4</v>
      </c>
    </row>
    <row r="4310" spans="1:8" x14ac:dyDescent="0.25">
      <c r="A4310" s="11" t="s">
        <v>4172</v>
      </c>
      <c r="B4310" s="12" t="s">
        <v>87</v>
      </c>
      <c r="C4310" s="12">
        <v>406</v>
      </c>
      <c r="D4310" s="12">
        <v>0.57899999999999996</v>
      </c>
      <c r="E4310" s="12">
        <v>0.52600000000000002</v>
      </c>
      <c r="F4310" s="12">
        <v>0.505</v>
      </c>
      <c r="G4310" s="12">
        <v>6179.24</v>
      </c>
      <c r="H4310" s="13">
        <v>0</v>
      </c>
    </row>
    <row r="4311" spans="1:8" x14ac:dyDescent="0.25">
      <c r="A4311" s="8" t="s">
        <v>4173</v>
      </c>
      <c r="B4311" s="9" t="s">
        <v>24</v>
      </c>
      <c r="C4311" s="9">
        <v>337</v>
      </c>
      <c r="D4311" s="9">
        <v>0.57999999999999996</v>
      </c>
      <c r="E4311" s="9">
        <v>0.54300000000000004</v>
      </c>
      <c r="F4311" s="9">
        <v>0.45600000000000002</v>
      </c>
      <c r="G4311" s="9">
        <v>8085.71</v>
      </c>
      <c r="H4311" s="10">
        <v>11</v>
      </c>
    </row>
    <row r="4312" spans="1:8" x14ac:dyDescent="0.25">
      <c r="A4312" s="11" t="s">
        <v>4174</v>
      </c>
      <c r="B4312" s="12" t="s">
        <v>14</v>
      </c>
      <c r="C4312" s="12">
        <v>38</v>
      </c>
      <c r="D4312" s="12">
        <v>0.75700000000000001</v>
      </c>
      <c r="E4312" s="12">
        <v>0.77400000000000002</v>
      </c>
      <c r="F4312" s="12">
        <v>0.66900000000000004</v>
      </c>
      <c r="G4312" s="12">
        <v>22371.8</v>
      </c>
      <c r="H4312" s="13">
        <v>5</v>
      </c>
    </row>
    <row r="4313" spans="1:8" x14ac:dyDescent="0.25">
      <c r="A4313" s="8" t="s">
        <v>4175</v>
      </c>
      <c r="B4313" s="9" t="s">
        <v>33</v>
      </c>
      <c r="C4313" s="9">
        <v>125</v>
      </c>
      <c r="D4313" s="9">
        <v>0.70599999999999996</v>
      </c>
      <c r="E4313" s="9">
        <v>0.69199999999999995</v>
      </c>
      <c r="F4313" s="9">
        <v>0.63400000000000001</v>
      </c>
      <c r="G4313" s="9">
        <v>17814.810000000001</v>
      </c>
      <c r="H4313" s="10">
        <v>3</v>
      </c>
    </row>
    <row r="4314" spans="1:8" x14ac:dyDescent="0.25">
      <c r="A4314" s="11" t="s">
        <v>4176</v>
      </c>
      <c r="B4314" s="12" t="s">
        <v>24</v>
      </c>
      <c r="C4314" s="12">
        <v>156</v>
      </c>
      <c r="D4314" s="12">
        <v>0.60299999999999998</v>
      </c>
      <c r="E4314" s="12">
        <v>0.57699999999999996</v>
      </c>
      <c r="F4314" s="12">
        <v>0.51</v>
      </c>
      <c r="G4314" s="12">
        <v>6982.7</v>
      </c>
      <c r="H4314" s="13">
        <v>8</v>
      </c>
    </row>
    <row r="4315" spans="1:8" x14ac:dyDescent="0.25">
      <c r="A4315" s="8" t="s">
        <v>4177</v>
      </c>
      <c r="B4315" s="9" t="s">
        <v>14</v>
      </c>
      <c r="C4315" s="9">
        <v>36</v>
      </c>
      <c r="D4315" s="9">
        <v>0.74</v>
      </c>
      <c r="E4315" s="9">
        <v>0.74199999999999999</v>
      </c>
      <c r="F4315" s="9">
        <v>0.63400000000000001</v>
      </c>
      <c r="G4315" s="9">
        <v>30461.439999999999</v>
      </c>
      <c r="H4315" s="10">
        <v>5</v>
      </c>
    </row>
    <row r="4316" spans="1:8" x14ac:dyDescent="0.25">
      <c r="A4316" s="11" t="s">
        <v>4178</v>
      </c>
      <c r="B4316" s="12" t="s">
        <v>94</v>
      </c>
      <c r="C4316" s="12">
        <v>221</v>
      </c>
      <c r="D4316" s="12">
        <v>0.56999999999999995</v>
      </c>
      <c r="E4316" s="12">
        <v>0.53300000000000003</v>
      </c>
      <c r="F4316" s="12">
        <v>0.48</v>
      </c>
      <c r="G4316" s="12">
        <v>9103.75</v>
      </c>
      <c r="H4316" s="13">
        <v>1</v>
      </c>
    </row>
    <row r="4317" spans="1:8" x14ac:dyDescent="0.25">
      <c r="A4317" s="8" t="s">
        <v>4179</v>
      </c>
      <c r="B4317" s="9" t="s">
        <v>118</v>
      </c>
      <c r="C4317" s="9">
        <v>368</v>
      </c>
      <c r="D4317" s="9">
        <v>0.55700000000000005</v>
      </c>
      <c r="E4317" s="9">
        <v>0.56100000000000005</v>
      </c>
      <c r="F4317" s="9">
        <v>0.39400000000000002</v>
      </c>
      <c r="G4317" s="9">
        <v>6378.84</v>
      </c>
      <c r="H4317" s="10">
        <v>2</v>
      </c>
    </row>
    <row r="4318" spans="1:8" x14ac:dyDescent="0.25">
      <c r="A4318" s="11" t="s">
        <v>4180</v>
      </c>
      <c r="B4318" s="12" t="s">
        <v>16</v>
      </c>
      <c r="C4318" s="12">
        <v>113</v>
      </c>
      <c r="D4318" s="12">
        <v>0.61699999999999999</v>
      </c>
      <c r="E4318" s="12">
        <v>0.59899999999999998</v>
      </c>
      <c r="F4318" s="12">
        <v>0.48699999999999999</v>
      </c>
      <c r="G4318" s="12">
        <v>15545.72</v>
      </c>
      <c r="H4318" s="13">
        <v>3</v>
      </c>
    </row>
    <row r="4319" spans="1:8" x14ac:dyDescent="0.25">
      <c r="A4319" s="8" t="s">
        <v>4181</v>
      </c>
      <c r="B4319" s="9" t="s">
        <v>31</v>
      </c>
      <c r="C4319" s="9">
        <v>259</v>
      </c>
      <c r="D4319" s="9">
        <v>0.63800000000000001</v>
      </c>
      <c r="E4319" s="9">
        <v>0.57199999999999995</v>
      </c>
      <c r="F4319" s="9">
        <v>0.628</v>
      </c>
      <c r="G4319" s="9">
        <v>6910.12</v>
      </c>
      <c r="H4319" s="10">
        <v>0</v>
      </c>
    </row>
    <row r="4320" spans="1:8" x14ac:dyDescent="0.25">
      <c r="A4320" s="11" t="s">
        <v>4182</v>
      </c>
      <c r="B4320" s="12" t="s">
        <v>94</v>
      </c>
      <c r="C4320" s="12">
        <v>293</v>
      </c>
      <c r="D4320" s="12">
        <v>0.52500000000000002</v>
      </c>
      <c r="E4320" s="12">
        <v>0.52700000000000002</v>
      </c>
      <c r="F4320" s="12">
        <v>0.35</v>
      </c>
      <c r="G4320" s="12">
        <v>6810.26</v>
      </c>
      <c r="H4320" s="13">
        <v>1</v>
      </c>
    </row>
    <row r="4321" spans="1:8" x14ac:dyDescent="0.25">
      <c r="A4321" s="8" t="s">
        <v>4183</v>
      </c>
      <c r="B4321" s="9" t="s">
        <v>111</v>
      </c>
      <c r="C4321" s="9">
        <v>147</v>
      </c>
      <c r="D4321" s="9">
        <v>0.59299999999999997</v>
      </c>
      <c r="E4321" s="9">
        <v>0.61099999999999999</v>
      </c>
      <c r="F4321" s="9">
        <v>0.46100000000000002</v>
      </c>
      <c r="G4321" s="9">
        <v>10849.37</v>
      </c>
      <c r="H4321" s="10">
        <v>0</v>
      </c>
    </row>
    <row r="4322" spans="1:8" x14ac:dyDescent="0.25">
      <c r="A4322" s="11" t="s">
        <v>4184</v>
      </c>
      <c r="B4322" s="12" t="s">
        <v>111</v>
      </c>
      <c r="C4322" s="12">
        <v>386</v>
      </c>
      <c r="D4322" s="12">
        <v>0.58299999999999996</v>
      </c>
      <c r="E4322" s="12">
        <v>0.52600000000000002</v>
      </c>
      <c r="F4322" s="12">
        <v>0.51700000000000002</v>
      </c>
      <c r="G4322" s="12">
        <v>7685.41</v>
      </c>
      <c r="H4322" s="13">
        <v>0</v>
      </c>
    </row>
    <row r="4323" spans="1:8" x14ac:dyDescent="0.25">
      <c r="A4323" s="8" t="s">
        <v>4185</v>
      </c>
      <c r="B4323" s="9" t="s">
        <v>82</v>
      </c>
      <c r="C4323" s="9">
        <v>209</v>
      </c>
      <c r="D4323" s="9">
        <v>0.56799999999999995</v>
      </c>
      <c r="E4323" s="9">
        <v>0.56200000000000006</v>
      </c>
      <c r="F4323" s="9">
        <v>0.45100000000000001</v>
      </c>
      <c r="G4323" s="9">
        <v>10618.53</v>
      </c>
      <c r="H4323" s="10">
        <v>1</v>
      </c>
    </row>
    <row r="4324" spans="1:8" x14ac:dyDescent="0.25">
      <c r="A4324" s="11" t="s">
        <v>4186</v>
      </c>
      <c r="B4324" s="12" t="s">
        <v>24</v>
      </c>
      <c r="C4324" s="12">
        <v>373</v>
      </c>
      <c r="D4324" s="12">
        <v>0.59799999999999998</v>
      </c>
      <c r="E4324" s="12">
        <v>0.57999999999999996</v>
      </c>
      <c r="F4324" s="12">
        <v>0.498</v>
      </c>
      <c r="G4324" s="12">
        <v>5299.76</v>
      </c>
      <c r="H4324" s="13">
        <v>2</v>
      </c>
    </row>
    <row r="4325" spans="1:8" x14ac:dyDescent="0.25">
      <c r="A4325" s="8" t="s">
        <v>4187</v>
      </c>
      <c r="B4325" s="9" t="s">
        <v>114</v>
      </c>
      <c r="C4325" s="9">
        <v>187</v>
      </c>
      <c r="D4325" s="9">
        <v>0.58299999999999996</v>
      </c>
      <c r="E4325" s="9">
        <v>0.57299999999999995</v>
      </c>
      <c r="F4325" s="9">
        <v>0.47399999999999998</v>
      </c>
      <c r="G4325" s="9">
        <v>9221.1299999999992</v>
      </c>
      <c r="H4325" s="10">
        <v>6</v>
      </c>
    </row>
    <row r="4326" spans="1:8" x14ac:dyDescent="0.25">
      <c r="A4326" s="11" t="s">
        <v>4188</v>
      </c>
      <c r="B4326" s="12" t="s">
        <v>118</v>
      </c>
      <c r="C4326" s="12">
        <v>229</v>
      </c>
      <c r="D4326" s="12">
        <v>0.60799999999999998</v>
      </c>
      <c r="E4326" s="12">
        <v>0.59799999999999998</v>
      </c>
      <c r="F4326" s="12">
        <v>0.498</v>
      </c>
      <c r="G4326" s="12">
        <v>6953.27</v>
      </c>
      <c r="H4326" s="13">
        <v>13</v>
      </c>
    </row>
    <row r="4327" spans="1:8" x14ac:dyDescent="0.25">
      <c r="A4327" s="8" t="s">
        <v>4189</v>
      </c>
      <c r="B4327" s="9" t="s">
        <v>16</v>
      </c>
      <c r="C4327" s="9">
        <v>127</v>
      </c>
      <c r="D4327" s="9">
        <v>0.622</v>
      </c>
      <c r="E4327" s="9">
        <v>0.57499999999999996</v>
      </c>
      <c r="F4327" s="9">
        <v>0.52700000000000002</v>
      </c>
      <c r="G4327" s="9">
        <v>5989.27</v>
      </c>
      <c r="H4327" s="10">
        <v>3</v>
      </c>
    </row>
    <row r="4328" spans="1:8" x14ac:dyDescent="0.25">
      <c r="A4328" s="11" t="s">
        <v>4190</v>
      </c>
      <c r="B4328" s="12" t="s">
        <v>49</v>
      </c>
      <c r="C4328" s="12">
        <v>317</v>
      </c>
      <c r="D4328" s="12">
        <v>0.55700000000000005</v>
      </c>
      <c r="E4328" s="12">
        <v>0.48299999999999998</v>
      </c>
      <c r="F4328" s="12">
        <v>0.46100000000000002</v>
      </c>
      <c r="G4328" s="12">
        <v>6552.64</v>
      </c>
      <c r="H4328" s="13">
        <v>0</v>
      </c>
    </row>
    <row r="4329" spans="1:8" x14ac:dyDescent="0.25">
      <c r="A4329" s="8" t="s">
        <v>4191</v>
      </c>
      <c r="B4329" s="9" t="s">
        <v>72</v>
      </c>
      <c r="C4329" s="9">
        <v>485</v>
      </c>
      <c r="D4329" s="9">
        <v>0.60799999999999998</v>
      </c>
      <c r="E4329" s="9">
        <v>0.54500000000000004</v>
      </c>
      <c r="F4329" s="9">
        <v>0.53100000000000003</v>
      </c>
      <c r="G4329" s="9">
        <v>6206.8</v>
      </c>
      <c r="H4329" s="10">
        <v>5</v>
      </c>
    </row>
    <row r="4330" spans="1:8" x14ac:dyDescent="0.25">
      <c r="A4330" s="11" t="s">
        <v>4192</v>
      </c>
      <c r="B4330" s="12" t="s">
        <v>82</v>
      </c>
      <c r="C4330" s="12">
        <v>351</v>
      </c>
      <c r="D4330" s="12">
        <v>0.55500000000000005</v>
      </c>
      <c r="E4330" s="12">
        <v>0.52800000000000002</v>
      </c>
      <c r="F4330" s="12">
        <v>0.45300000000000001</v>
      </c>
      <c r="G4330" s="12">
        <v>5739.01</v>
      </c>
      <c r="H4330" s="13">
        <v>2</v>
      </c>
    </row>
    <row r="4331" spans="1:8" x14ac:dyDescent="0.25">
      <c r="A4331" s="8" t="s">
        <v>4193</v>
      </c>
      <c r="B4331" s="9" t="s">
        <v>22</v>
      </c>
      <c r="C4331" s="9">
        <v>103</v>
      </c>
      <c r="D4331" s="9">
        <v>0.69299999999999995</v>
      </c>
      <c r="E4331" s="9">
        <v>0.68300000000000005</v>
      </c>
      <c r="F4331" s="9">
        <v>0.60199999999999998</v>
      </c>
      <c r="G4331" s="9">
        <v>21779.97</v>
      </c>
      <c r="H4331" s="10">
        <v>1</v>
      </c>
    </row>
    <row r="4332" spans="1:8" x14ac:dyDescent="0.25">
      <c r="A4332" s="11" t="s">
        <v>4194</v>
      </c>
      <c r="B4332" s="12" t="s">
        <v>14</v>
      </c>
      <c r="C4332" s="12">
        <v>28</v>
      </c>
      <c r="D4332" s="12">
        <v>0.70099999999999996</v>
      </c>
      <c r="E4332" s="12">
        <v>0.73499999999999999</v>
      </c>
      <c r="F4332" s="12">
        <v>0.55900000000000005</v>
      </c>
      <c r="G4332" s="12">
        <v>26335.040000000001</v>
      </c>
      <c r="H4332" s="13">
        <v>4</v>
      </c>
    </row>
    <row r="4333" spans="1:8" x14ac:dyDescent="0.25">
      <c r="A4333" s="8" t="s">
        <v>4195</v>
      </c>
      <c r="B4333" s="9" t="s">
        <v>118</v>
      </c>
      <c r="C4333" s="9">
        <v>69</v>
      </c>
      <c r="D4333" s="9">
        <v>0.51500000000000001</v>
      </c>
      <c r="E4333" s="9">
        <v>0.49</v>
      </c>
      <c r="F4333" s="9">
        <v>0.36799999999999999</v>
      </c>
      <c r="G4333" s="9">
        <v>7131.28</v>
      </c>
      <c r="H4333" s="10">
        <v>11</v>
      </c>
    </row>
    <row r="4334" spans="1:8" x14ac:dyDescent="0.25">
      <c r="A4334" s="11" t="s">
        <v>4196</v>
      </c>
      <c r="B4334" s="12" t="s">
        <v>72</v>
      </c>
      <c r="C4334" s="12">
        <v>235</v>
      </c>
      <c r="D4334" s="12">
        <v>0.64400000000000002</v>
      </c>
      <c r="E4334" s="12">
        <v>0.60799999999999998</v>
      </c>
      <c r="F4334" s="12">
        <v>0.56499999999999995</v>
      </c>
      <c r="G4334" s="12">
        <v>13762.44</v>
      </c>
      <c r="H4334" s="13">
        <v>1</v>
      </c>
    </row>
    <row r="4335" spans="1:8" x14ac:dyDescent="0.25">
      <c r="A4335" s="8" t="s">
        <v>4197</v>
      </c>
      <c r="B4335" s="9" t="s">
        <v>114</v>
      </c>
      <c r="C4335" s="9">
        <v>322</v>
      </c>
      <c r="D4335" s="9">
        <v>0.59</v>
      </c>
      <c r="E4335" s="9">
        <v>0.54400000000000004</v>
      </c>
      <c r="F4335" s="9">
        <v>0.52600000000000002</v>
      </c>
      <c r="G4335" s="9">
        <v>8181.64</v>
      </c>
      <c r="H4335" s="10">
        <v>1</v>
      </c>
    </row>
    <row r="4336" spans="1:8" x14ac:dyDescent="0.25">
      <c r="A4336" s="11" t="s">
        <v>4198</v>
      </c>
      <c r="B4336" s="12" t="s">
        <v>16</v>
      </c>
      <c r="C4336" s="12">
        <v>309</v>
      </c>
      <c r="D4336" s="12">
        <v>0.67</v>
      </c>
      <c r="E4336" s="12">
        <v>0.60099999999999998</v>
      </c>
      <c r="F4336" s="12">
        <v>0.625</v>
      </c>
      <c r="G4336" s="12">
        <v>8012.37</v>
      </c>
      <c r="H4336" s="13">
        <v>3</v>
      </c>
    </row>
    <row r="4337" spans="1:8" x14ac:dyDescent="0.25">
      <c r="A4337" s="8" t="s">
        <v>4199</v>
      </c>
      <c r="B4337" s="9" t="s">
        <v>59</v>
      </c>
      <c r="C4337" s="9">
        <v>51</v>
      </c>
      <c r="D4337" s="9">
        <v>0.67200000000000004</v>
      </c>
      <c r="E4337" s="9">
        <v>0.67500000000000004</v>
      </c>
      <c r="F4337" s="9">
        <v>0.56499999999999995</v>
      </c>
      <c r="G4337" s="9">
        <v>22581</v>
      </c>
      <c r="H4337" s="10">
        <v>1</v>
      </c>
    </row>
    <row r="4338" spans="1:8" x14ac:dyDescent="0.25">
      <c r="A4338" s="11" t="s">
        <v>3656</v>
      </c>
      <c r="B4338" s="12" t="s">
        <v>19</v>
      </c>
      <c r="C4338" s="12">
        <v>372</v>
      </c>
      <c r="D4338" s="12">
        <v>0.59899999999999998</v>
      </c>
      <c r="E4338" s="12">
        <v>0.54500000000000004</v>
      </c>
      <c r="F4338" s="12">
        <v>0.53300000000000003</v>
      </c>
      <c r="G4338" s="12">
        <v>6067.69</v>
      </c>
      <c r="H4338" s="13">
        <v>4</v>
      </c>
    </row>
    <row r="4339" spans="1:8" x14ac:dyDescent="0.25">
      <c r="A4339" s="8" t="s">
        <v>600</v>
      </c>
      <c r="B4339" s="9" t="s">
        <v>22</v>
      </c>
      <c r="C4339" s="9">
        <v>89</v>
      </c>
      <c r="D4339" s="9">
        <v>0.70299999999999996</v>
      </c>
      <c r="E4339" s="9">
        <v>0.67200000000000004</v>
      </c>
      <c r="F4339" s="9">
        <v>0.63700000000000001</v>
      </c>
      <c r="G4339" s="9">
        <v>27077.25</v>
      </c>
      <c r="H4339" s="10">
        <v>2</v>
      </c>
    </row>
    <row r="4340" spans="1:8" x14ac:dyDescent="0.25">
      <c r="A4340" s="11" t="s">
        <v>4200</v>
      </c>
      <c r="B4340" s="12" t="s">
        <v>87</v>
      </c>
      <c r="C4340" s="12">
        <v>204</v>
      </c>
      <c r="D4340" s="12">
        <v>0.55000000000000004</v>
      </c>
      <c r="E4340" s="12">
        <v>0.48599999999999999</v>
      </c>
      <c r="F4340" s="12">
        <v>0.47299999999999998</v>
      </c>
      <c r="G4340" s="12">
        <v>6091.48</v>
      </c>
      <c r="H4340" s="13">
        <v>0</v>
      </c>
    </row>
    <row r="4341" spans="1:8" x14ac:dyDescent="0.25">
      <c r="A4341" s="8" t="s">
        <v>4201</v>
      </c>
      <c r="B4341" s="9" t="s">
        <v>87</v>
      </c>
      <c r="C4341" s="9">
        <v>210</v>
      </c>
      <c r="D4341" s="9">
        <v>0.51900000000000002</v>
      </c>
      <c r="E4341" s="9">
        <v>0.50700000000000001</v>
      </c>
      <c r="F4341" s="9">
        <v>0.40799999999999997</v>
      </c>
      <c r="G4341" s="9">
        <v>5953.26</v>
      </c>
      <c r="H4341" s="10">
        <v>0</v>
      </c>
    </row>
    <row r="4342" spans="1:8" x14ac:dyDescent="0.25">
      <c r="A4342" s="11" t="s">
        <v>4202</v>
      </c>
      <c r="B4342" s="12" t="s">
        <v>19</v>
      </c>
      <c r="C4342" s="12">
        <v>191</v>
      </c>
      <c r="D4342" s="12">
        <v>0.60499999999999998</v>
      </c>
      <c r="E4342" s="12">
        <v>0.56000000000000005</v>
      </c>
      <c r="F4342" s="12">
        <v>0.52</v>
      </c>
      <c r="G4342" s="12">
        <v>6559.71</v>
      </c>
      <c r="H4342" s="13">
        <v>12</v>
      </c>
    </row>
    <row r="4343" spans="1:8" x14ac:dyDescent="0.25">
      <c r="A4343" s="8" t="s">
        <v>4203</v>
      </c>
      <c r="B4343" s="9" t="s">
        <v>72</v>
      </c>
      <c r="C4343" s="9">
        <v>203</v>
      </c>
      <c r="D4343" s="9">
        <v>0.57399999999999995</v>
      </c>
      <c r="E4343" s="9">
        <v>0.51100000000000001</v>
      </c>
      <c r="F4343" s="9">
        <v>0.48099999999999998</v>
      </c>
      <c r="G4343" s="9">
        <v>6215.66</v>
      </c>
      <c r="H4343" s="10">
        <v>1</v>
      </c>
    </row>
    <row r="4344" spans="1:8" x14ac:dyDescent="0.25">
      <c r="A4344" s="11" t="s">
        <v>4204</v>
      </c>
      <c r="B4344" s="12" t="s">
        <v>94</v>
      </c>
      <c r="C4344" s="12">
        <v>309</v>
      </c>
      <c r="D4344" s="12">
        <v>0.58899999999999997</v>
      </c>
      <c r="E4344" s="12">
        <v>0.55100000000000005</v>
      </c>
      <c r="F4344" s="12">
        <v>0.50700000000000001</v>
      </c>
      <c r="G4344" s="12">
        <v>8078.2</v>
      </c>
      <c r="H4344" s="13">
        <v>11</v>
      </c>
    </row>
    <row r="4345" spans="1:8" x14ac:dyDescent="0.25">
      <c r="A4345" s="8" t="s">
        <v>4205</v>
      </c>
      <c r="B4345" s="9" t="s">
        <v>22</v>
      </c>
      <c r="C4345" s="9">
        <v>97</v>
      </c>
      <c r="D4345" s="9">
        <v>0.63800000000000001</v>
      </c>
      <c r="E4345" s="9">
        <v>0.63200000000000001</v>
      </c>
      <c r="F4345" s="9">
        <v>0.52</v>
      </c>
      <c r="G4345" s="9">
        <v>16829.22</v>
      </c>
      <c r="H4345" s="10">
        <v>2</v>
      </c>
    </row>
    <row r="4346" spans="1:8" x14ac:dyDescent="0.25">
      <c r="A4346" s="11" t="s">
        <v>4206</v>
      </c>
      <c r="B4346" s="12" t="s">
        <v>24</v>
      </c>
      <c r="C4346" s="12">
        <v>278</v>
      </c>
      <c r="D4346" s="12">
        <v>0.57999999999999996</v>
      </c>
      <c r="E4346" s="12">
        <v>0.58499999999999996</v>
      </c>
      <c r="F4346" s="12">
        <v>0.46500000000000002</v>
      </c>
      <c r="G4346" s="12">
        <v>9759.75</v>
      </c>
      <c r="H4346" s="13">
        <v>0</v>
      </c>
    </row>
    <row r="4347" spans="1:8" x14ac:dyDescent="0.25">
      <c r="A4347" s="8" t="s">
        <v>4207</v>
      </c>
      <c r="B4347" s="9" t="s">
        <v>87</v>
      </c>
      <c r="C4347" s="9">
        <v>362</v>
      </c>
      <c r="D4347" s="9">
        <v>0.52100000000000002</v>
      </c>
      <c r="E4347" s="9">
        <v>0.50900000000000001</v>
      </c>
      <c r="F4347" s="9">
        <v>0.38700000000000001</v>
      </c>
      <c r="G4347" s="9">
        <v>6206.85</v>
      </c>
      <c r="H4347" s="10">
        <v>1</v>
      </c>
    </row>
    <row r="4348" spans="1:8" x14ac:dyDescent="0.25">
      <c r="A4348" s="11" t="s">
        <v>4208</v>
      </c>
      <c r="B4348" s="12" t="s">
        <v>14</v>
      </c>
      <c r="C4348" s="12">
        <v>75</v>
      </c>
      <c r="D4348" s="12">
        <v>0.746</v>
      </c>
      <c r="E4348" s="12">
        <v>0.747</v>
      </c>
      <c r="F4348" s="12">
        <v>0.66100000000000003</v>
      </c>
      <c r="G4348" s="12">
        <v>22380.23</v>
      </c>
      <c r="H4348" s="13">
        <v>6</v>
      </c>
    </row>
    <row r="4349" spans="1:8" x14ac:dyDescent="0.25">
      <c r="A4349" s="8" t="s">
        <v>4209</v>
      </c>
      <c r="B4349" s="9" t="s">
        <v>16</v>
      </c>
      <c r="C4349" s="9">
        <v>105</v>
      </c>
      <c r="D4349" s="9">
        <v>0.67900000000000005</v>
      </c>
      <c r="E4349" s="9">
        <v>0.66700000000000004</v>
      </c>
      <c r="F4349" s="9">
        <v>0.54800000000000004</v>
      </c>
      <c r="G4349" s="9">
        <v>19645.03</v>
      </c>
      <c r="H4349" s="10">
        <v>1</v>
      </c>
    </row>
    <row r="4350" spans="1:8" x14ac:dyDescent="0.25">
      <c r="A4350" s="11" t="s">
        <v>4210</v>
      </c>
      <c r="B4350" s="12" t="s">
        <v>24</v>
      </c>
      <c r="C4350" s="12">
        <v>259</v>
      </c>
      <c r="D4350" s="12">
        <v>0.58899999999999997</v>
      </c>
      <c r="E4350" s="12">
        <v>0.56499999999999995</v>
      </c>
      <c r="F4350" s="12">
        <v>0.47099999999999997</v>
      </c>
      <c r="G4350" s="12">
        <v>5420.5</v>
      </c>
      <c r="H4350" s="13">
        <v>1</v>
      </c>
    </row>
    <row r="4351" spans="1:8" x14ac:dyDescent="0.25">
      <c r="A4351" s="8" t="s">
        <v>4211</v>
      </c>
      <c r="B4351" s="9" t="s">
        <v>87</v>
      </c>
      <c r="C4351" s="9">
        <v>355</v>
      </c>
      <c r="D4351" s="9">
        <v>0.51900000000000002</v>
      </c>
      <c r="E4351" s="9">
        <v>0.44</v>
      </c>
      <c r="F4351" s="9">
        <v>0.433</v>
      </c>
      <c r="G4351" s="9">
        <v>5639.94</v>
      </c>
      <c r="H4351" s="10">
        <v>0</v>
      </c>
    </row>
    <row r="4352" spans="1:8" x14ac:dyDescent="0.25">
      <c r="A4352" s="11" t="s">
        <v>4212</v>
      </c>
      <c r="B4352" s="12" t="s">
        <v>94</v>
      </c>
      <c r="C4352" s="12">
        <v>245</v>
      </c>
      <c r="D4352" s="12">
        <v>0.55000000000000004</v>
      </c>
      <c r="E4352" s="12">
        <v>0.52600000000000002</v>
      </c>
      <c r="F4352" s="12">
        <v>0.41599999999999998</v>
      </c>
      <c r="G4352" s="12">
        <v>5786.86</v>
      </c>
      <c r="H4352" s="13">
        <v>2</v>
      </c>
    </row>
    <row r="4353" spans="1:8" x14ac:dyDescent="0.25">
      <c r="A4353" s="8" t="s">
        <v>4213</v>
      </c>
      <c r="B4353" s="9" t="s">
        <v>82</v>
      </c>
      <c r="C4353" s="9">
        <v>203</v>
      </c>
      <c r="D4353" s="9">
        <v>0.59</v>
      </c>
      <c r="E4353" s="9">
        <v>0.54500000000000004</v>
      </c>
      <c r="F4353" s="9">
        <v>0.505</v>
      </c>
      <c r="G4353" s="9">
        <v>10959.83</v>
      </c>
      <c r="H4353" s="10">
        <v>1</v>
      </c>
    </row>
    <row r="4354" spans="1:8" x14ac:dyDescent="0.25">
      <c r="A4354" s="11" t="s">
        <v>4214</v>
      </c>
      <c r="B4354" s="12" t="s">
        <v>33</v>
      </c>
      <c r="C4354" s="12">
        <v>73</v>
      </c>
      <c r="D4354" s="12">
        <v>0.61299999999999999</v>
      </c>
      <c r="E4354" s="12">
        <v>0.57799999999999996</v>
      </c>
      <c r="F4354" s="12">
        <v>0.48799999999999999</v>
      </c>
      <c r="G4354" s="12">
        <v>13920.45</v>
      </c>
      <c r="H4354" s="13">
        <v>0</v>
      </c>
    </row>
    <row r="4355" spans="1:8" x14ac:dyDescent="0.25">
      <c r="A4355" s="8" t="s">
        <v>4215</v>
      </c>
      <c r="B4355" s="9" t="s">
        <v>72</v>
      </c>
      <c r="C4355" s="9">
        <v>409</v>
      </c>
      <c r="D4355" s="9">
        <v>0.57399999999999995</v>
      </c>
      <c r="E4355" s="9">
        <v>0.57199999999999995</v>
      </c>
      <c r="F4355" s="9">
        <v>0.45400000000000001</v>
      </c>
      <c r="G4355" s="9">
        <v>9307.41</v>
      </c>
      <c r="H4355" s="10">
        <v>0</v>
      </c>
    </row>
    <row r="4356" spans="1:8" x14ac:dyDescent="0.25">
      <c r="A4356" s="11" t="s">
        <v>4216</v>
      </c>
      <c r="B4356" s="12" t="s">
        <v>87</v>
      </c>
      <c r="C4356" s="12">
        <v>266</v>
      </c>
      <c r="D4356" s="12">
        <v>0.52800000000000002</v>
      </c>
      <c r="E4356" s="12">
        <v>0.503</v>
      </c>
      <c r="F4356" s="12">
        <v>0.4</v>
      </c>
      <c r="G4356" s="12">
        <v>5135.37</v>
      </c>
      <c r="H4356" s="13">
        <v>0</v>
      </c>
    </row>
    <row r="4357" spans="1:8" x14ac:dyDescent="0.25">
      <c r="A4357" s="8" t="s">
        <v>4217</v>
      </c>
      <c r="B4357" s="9" t="s">
        <v>16</v>
      </c>
      <c r="C4357" s="9">
        <v>119</v>
      </c>
      <c r="D4357" s="9">
        <v>0.65300000000000002</v>
      </c>
      <c r="E4357" s="9">
        <v>0.64900000000000002</v>
      </c>
      <c r="F4357" s="9">
        <v>0.52600000000000002</v>
      </c>
      <c r="G4357" s="9">
        <v>12633.82</v>
      </c>
      <c r="H4357" s="10">
        <v>1</v>
      </c>
    </row>
    <row r="4358" spans="1:8" x14ac:dyDescent="0.25">
      <c r="A4358" s="11" t="s">
        <v>4218</v>
      </c>
      <c r="B4358" s="12" t="s">
        <v>7</v>
      </c>
      <c r="C4358" s="12">
        <v>131</v>
      </c>
      <c r="D4358" s="12">
        <v>0.74</v>
      </c>
      <c r="E4358" s="12">
        <v>0.68300000000000005</v>
      </c>
      <c r="F4358" s="12">
        <v>0.69899999999999995</v>
      </c>
      <c r="G4358" s="12">
        <v>20832.47</v>
      </c>
      <c r="H4358" s="13">
        <v>1</v>
      </c>
    </row>
    <row r="4359" spans="1:8" x14ac:dyDescent="0.25">
      <c r="A4359" s="8" t="s">
        <v>4219</v>
      </c>
      <c r="B4359" s="9" t="s">
        <v>82</v>
      </c>
      <c r="C4359" s="9">
        <v>102</v>
      </c>
      <c r="D4359" s="9">
        <v>0.57999999999999996</v>
      </c>
      <c r="E4359" s="9">
        <v>0.54300000000000004</v>
      </c>
      <c r="F4359" s="9">
        <v>0.44800000000000001</v>
      </c>
      <c r="G4359" s="9">
        <v>13130.96</v>
      </c>
      <c r="H4359" s="10">
        <v>5</v>
      </c>
    </row>
    <row r="4360" spans="1:8" x14ac:dyDescent="0.25">
      <c r="A4360" s="11" t="s">
        <v>4220</v>
      </c>
      <c r="B4360" s="12" t="s">
        <v>114</v>
      </c>
      <c r="C4360" s="12">
        <v>254</v>
      </c>
      <c r="D4360" s="12">
        <v>0.59799999999999998</v>
      </c>
      <c r="E4360" s="12">
        <v>0.56000000000000005</v>
      </c>
      <c r="F4360" s="12">
        <v>0.53200000000000003</v>
      </c>
      <c r="G4360" s="12">
        <v>9384.0400000000009</v>
      </c>
      <c r="H4360" s="13">
        <v>2</v>
      </c>
    </row>
    <row r="4361" spans="1:8" x14ac:dyDescent="0.25">
      <c r="A4361" s="8" t="s">
        <v>4221</v>
      </c>
      <c r="B4361" s="9" t="s">
        <v>87</v>
      </c>
      <c r="C4361" s="9">
        <v>384</v>
      </c>
      <c r="D4361" s="9">
        <v>0.58499999999999996</v>
      </c>
      <c r="E4361" s="9">
        <v>0.47399999999999998</v>
      </c>
      <c r="F4361" s="9">
        <v>0.54700000000000004</v>
      </c>
      <c r="G4361" s="9">
        <v>4282.6499999999996</v>
      </c>
      <c r="H4361" s="10">
        <v>0</v>
      </c>
    </row>
    <row r="4362" spans="1:8" x14ac:dyDescent="0.25">
      <c r="A4362" s="11" t="s">
        <v>4222</v>
      </c>
      <c r="B4362" s="12" t="s">
        <v>111</v>
      </c>
      <c r="C4362" s="12">
        <v>190</v>
      </c>
      <c r="D4362" s="12">
        <v>0.58899999999999997</v>
      </c>
      <c r="E4362" s="12">
        <v>0.56999999999999995</v>
      </c>
      <c r="F4362" s="12">
        <v>0.45900000000000002</v>
      </c>
      <c r="G4362" s="12">
        <v>8265.0300000000007</v>
      </c>
      <c r="H4362" s="13">
        <v>3</v>
      </c>
    </row>
    <row r="4363" spans="1:8" x14ac:dyDescent="0.25">
      <c r="A4363" s="8" t="s">
        <v>4223</v>
      </c>
      <c r="B4363" s="9" t="s">
        <v>16</v>
      </c>
      <c r="C4363" s="9">
        <v>240</v>
      </c>
      <c r="D4363" s="9">
        <v>0.63200000000000001</v>
      </c>
      <c r="E4363" s="9">
        <v>0.57899999999999996</v>
      </c>
      <c r="F4363" s="9">
        <v>0.55500000000000005</v>
      </c>
      <c r="G4363" s="9">
        <v>10532.07</v>
      </c>
      <c r="H4363" s="10">
        <v>2</v>
      </c>
    </row>
    <row r="4364" spans="1:8" x14ac:dyDescent="0.25">
      <c r="A4364" s="11" t="s">
        <v>1417</v>
      </c>
      <c r="B4364" s="12" t="s">
        <v>114</v>
      </c>
      <c r="C4364" s="12">
        <v>221</v>
      </c>
      <c r="D4364" s="12">
        <v>0.58299999999999996</v>
      </c>
      <c r="E4364" s="12">
        <v>0.57999999999999996</v>
      </c>
      <c r="F4364" s="12">
        <v>0.48</v>
      </c>
      <c r="G4364" s="12">
        <v>9353.89</v>
      </c>
      <c r="H4364" s="13">
        <v>2</v>
      </c>
    </row>
    <row r="4365" spans="1:8" x14ac:dyDescent="0.25">
      <c r="A4365" s="8" t="s">
        <v>4224</v>
      </c>
      <c r="B4365" s="9" t="s">
        <v>7</v>
      </c>
      <c r="C4365" s="9">
        <v>126</v>
      </c>
      <c r="D4365" s="9">
        <v>0.70499999999999996</v>
      </c>
      <c r="E4365" s="9">
        <v>0.67400000000000004</v>
      </c>
      <c r="F4365" s="9">
        <v>0.61499999999999999</v>
      </c>
      <c r="G4365" s="9">
        <v>23844.62</v>
      </c>
      <c r="H4365" s="10">
        <v>1</v>
      </c>
    </row>
    <row r="4366" spans="1:8" x14ac:dyDescent="0.25">
      <c r="A4366" s="11" t="s">
        <v>4225</v>
      </c>
      <c r="B4366" s="12" t="s">
        <v>24</v>
      </c>
      <c r="C4366" s="12">
        <v>149</v>
      </c>
      <c r="D4366" s="12">
        <v>0.58399999999999996</v>
      </c>
      <c r="E4366" s="12">
        <v>0.57699999999999996</v>
      </c>
      <c r="F4366" s="12">
        <v>0.433</v>
      </c>
      <c r="G4366" s="12">
        <v>7557.83</v>
      </c>
      <c r="H4366" s="13">
        <v>2</v>
      </c>
    </row>
    <row r="4367" spans="1:8" x14ac:dyDescent="0.25">
      <c r="A4367" s="8" t="s">
        <v>4226</v>
      </c>
      <c r="B4367" s="9" t="s">
        <v>87</v>
      </c>
      <c r="C4367" s="9">
        <v>346</v>
      </c>
      <c r="D4367" s="9">
        <v>0.57499999999999996</v>
      </c>
      <c r="E4367" s="9">
        <v>0.53400000000000003</v>
      </c>
      <c r="F4367" s="9">
        <v>0.48599999999999999</v>
      </c>
      <c r="G4367" s="9">
        <v>6783.78</v>
      </c>
      <c r="H4367" s="10">
        <v>1</v>
      </c>
    </row>
    <row r="4368" spans="1:8" x14ac:dyDescent="0.25">
      <c r="A4368" s="11" t="s">
        <v>4227</v>
      </c>
      <c r="B4368" s="12" t="s">
        <v>22</v>
      </c>
      <c r="C4368" s="12">
        <v>47</v>
      </c>
      <c r="D4368" s="12">
        <v>0.71</v>
      </c>
      <c r="E4368" s="12">
        <v>0.68100000000000005</v>
      </c>
      <c r="F4368" s="12">
        <v>0.63300000000000001</v>
      </c>
      <c r="G4368" s="12">
        <v>20890.72</v>
      </c>
      <c r="H4368" s="13">
        <v>1</v>
      </c>
    </row>
    <row r="4369" spans="1:8" x14ac:dyDescent="0.25">
      <c r="A4369" s="8" t="s">
        <v>4228</v>
      </c>
      <c r="B4369" s="9" t="s">
        <v>14</v>
      </c>
      <c r="C4369" s="9">
        <v>37</v>
      </c>
      <c r="D4369" s="9">
        <v>0.64900000000000002</v>
      </c>
      <c r="E4369" s="9">
        <v>0.626</v>
      </c>
      <c r="F4369" s="9">
        <v>0.54200000000000004</v>
      </c>
      <c r="G4369" s="9">
        <v>24540.82</v>
      </c>
      <c r="H4369" s="10">
        <v>0</v>
      </c>
    </row>
    <row r="4370" spans="1:8" x14ac:dyDescent="0.25">
      <c r="A4370" s="11" t="s">
        <v>3922</v>
      </c>
      <c r="B4370" s="12" t="s">
        <v>111</v>
      </c>
      <c r="C4370" s="12">
        <v>205</v>
      </c>
      <c r="D4370" s="12">
        <v>0.66</v>
      </c>
      <c r="E4370" s="12">
        <v>0.621</v>
      </c>
      <c r="F4370" s="12">
        <v>0.58699999999999997</v>
      </c>
      <c r="G4370" s="12">
        <v>12558.29</v>
      </c>
      <c r="H4370" s="13">
        <v>0</v>
      </c>
    </row>
    <row r="4371" spans="1:8" x14ac:dyDescent="0.25">
      <c r="A4371" s="8" t="s">
        <v>4229</v>
      </c>
      <c r="B4371" s="9" t="s">
        <v>94</v>
      </c>
      <c r="C4371" s="9">
        <v>359</v>
      </c>
      <c r="D4371" s="9">
        <v>0.58599999999999997</v>
      </c>
      <c r="E4371" s="9">
        <v>0.58199999999999996</v>
      </c>
      <c r="F4371" s="9">
        <v>0.45700000000000002</v>
      </c>
      <c r="G4371" s="9">
        <v>10296.799999999999</v>
      </c>
      <c r="H4371" s="10">
        <v>1</v>
      </c>
    </row>
    <row r="4372" spans="1:8" x14ac:dyDescent="0.25">
      <c r="A4372" s="11" t="s">
        <v>4230</v>
      </c>
      <c r="B4372" s="12" t="s">
        <v>16</v>
      </c>
      <c r="C4372" s="12">
        <v>409</v>
      </c>
      <c r="D4372" s="12">
        <v>0.58499999999999996</v>
      </c>
      <c r="E4372" s="12">
        <v>0.57099999999999995</v>
      </c>
      <c r="F4372" s="12">
        <v>0.46200000000000002</v>
      </c>
      <c r="G4372" s="12">
        <v>8028.9</v>
      </c>
      <c r="H4372" s="13">
        <v>2</v>
      </c>
    </row>
    <row r="4373" spans="1:8" x14ac:dyDescent="0.25">
      <c r="A4373" s="8" t="s">
        <v>3362</v>
      </c>
      <c r="B4373" s="9" t="s">
        <v>111</v>
      </c>
      <c r="C4373" s="9">
        <v>196</v>
      </c>
      <c r="D4373" s="9">
        <v>0.7</v>
      </c>
      <c r="E4373" s="9">
        <v>0.65300000000000002</v>
      </c>
      <c r="F4373" s="9">
        <v>0.63800000000000001</v>
      </c>
      <c r="G4373" s="9">
        <v>15621.32</v>
      </c>
      <c r="H4373" s="10">
        <v>1</v>
      </c>
    </row>
    <row r="4374" spans="1:8" x14ac:dyDescent="0.25">
      <c r="A4374" s="11" t="s">
        <v>4231</v>
      </c>
      <c r="B4374" s="12" t="s">
        <v>114</v>
      </c>
      <c r="C4374" s="12">
        <v>152</v>
      </c>
      <c r="D4374" s="12">
        <v>0.57999999999999996</v>
      </c>
      <c r="E4374" s="12">
        <v>0.56200000000000006</v>
      </c>
      <c r="F4374" s="12">
        <v>0.46800000000000003</v>
      </c>
      <c r="G4374" s="12">
        <v>10345.64</v>
      </c>
      <c r="H4374" s="13">
        <v>1</v>
      </c>
    </row>
    <row r="4375" spans="1:8" x14ac:dyDescent="0.25">
      <c r="A4375" s="8" t="s">
        <v>4232</v>
      </c>
      <c r="B4375" s="9" t="s">
        <v>29</v>
      </c>
      <c r="C4375" s="9">
        <v>123</v>
      </c>
      <c r="D4375" s="9">
        <v>0.66</v>
      </c>
      <c r="E4375" s="9">
        <v>0.64500000000000002</v>
      </c>
      <c r="F4375" s="9">
        <v>0.53300000000000003</v>
      </c>
      <c r="G4375" s="9">
        <v>23080.27</v>
      </c>
      <c r="H4375" s="10">
        <v>2</v>
      </c>
    </row>
    <row r="4376" spans="1:8" x14ac:dyDescent="0.25">
      <c r="A4376" s="11" t="s">
        <v>4233</v>
      </c>
      <c r="B4376" s="12" t="s">
        <v>16</v>
      </c>
      <c r="C4376" s="12">
        <v>140</v>
      </c>
      <c r="D4376" s="12">
        <v>0.66</v>
      </c>
      <c r="E4376" s="12">
        <v>0.64700000000000002</v>
      </c>
      <c r="F4376" s="12">
        <v>0.54100000000000004</v>
      </c>
      <c r="G4376" s="12">
        <v>11824.24</v>
      </c>
      <c r="H4376" s="13">
        <v>1</v>
      </c>
    </row>
    <row r="4377" spans="1:8" x14ac:dyDescent="0.25">
      <c r="A4377" s="8" t="s">
        <v>4234</v>
      </c>
      <c r="B4377" s="9" t="s">
        <v>59</v>
      </c>
      <c r="C4377" s="9">
        <v>25</v>
      </c>
      <c r="D4377" s="9">
        <v>0.68200000000000005</v>
      </c>
      <c r="E4377" s="9">
        <v>0.66400000000000003</v>
      </c>
      <c r="F4377" s="9">
        <v>0.58799999999999997</v>
      </c>
      <c r="G4377" s="9">
        <v>27505.54</v>
      </c>
      <c r="H4377" s="10">
        <v>1</v>
      </c>
    </row>
    <row r="4378" spans="1:8" x14ac:dyDescent="0.25">
      <c r="A4378" s="11" t="s">
        <v>818</v>
      </c>
      <c r="B4378" s="12" t="s">
        <v>82</v>
      </c>
      <c r="C4378" s="12">
        <v>215</v>
      </c>
      <c r="D4378" s="12">
        <v>0.56000000000000005</v>
      </c>
      <c r="E4378" s="12">
        <v>0.54400000000000004</v>
      </c>
      <c r="F4378" s="12">
        <v>0.42599999999999999</v>
      </c>
      <c r="G4378" s="12">
        <v>11184.42</v>
      </c>
      <c r="H4378" s="13">
        <v>4</v>
      </c>
    </row>
    <row r="4379" spans="1:8" x14ac:dyDescent="0.25">
      <c r="A4379" s="8" t="s">
        <v>4235</v>
      </c>
      <c r="B4379" s="9" t="s">
        <v>49</v>
      </c>
      <c r="C4379" s="9">
        <v>257</v>
      </c>
      <c r="D4379" s="9">
        <v>0.58099999999999996</v>
      </c>
      <c r="E4379" s="9">
        <v>0.54300000000000004</v>
      </c>
      <c r="F4379" s="9">
        <v>0.47799999999999998</v>
      </c>
      <c r="G4379" s="9">
        <v>7669.43</v>
      </c>
      <c r="H4379" s="10">
        <v>0</v>
      </c>
    </row>
    <row r="4380" spans="1:8" x14ac:dyDescent="0.25">
      <c r="A4380" s="11" t="s">
        <v>4236</v>
      </c>
      <c r="B4380" s="12" t="s">
        <v>59</v>
      </c>
      <c r="C4380" s="12">
        <v>32</v>
      </c>
      <c r="D4380" s="12">
        <v>0.74299999999999999</v>
      </c>
      <c r="E4380" s="12">
        <v>0.748</v>
      </c>
      <c r="F4380" s="12">
        <v>0.63600000000000001</v>
      </c>
      <c r="G4380" s="12">
        <v>30845.74</v>
      </c>
      <c r="H4380" s="13">
        <v>1</v>
      </c>
    </row>
    <row r="4381" spans="1:8" x14ac:dyDescent="0.25">
      <c r="A4381" s="8" t="s">
        <v>4237</v>
      </c>
      <c r="B4381" s="9" t="s">
        <v>82</v>
      </c>
      <c r="C4381" s="9">
        <v>345</v>
      </c>
      <c r="D4381" s="9">
        <v>0.57999999999999996</v>
      </c>
      <c r="E4381" s="9">
        <v>0.55100000000000005</v>
      </c>
      <c r="F4381" s="9">
        <v>0.49</v>
      </c>
      <c r="G4381" s="9">
        <v>7266.16</v>
      </c>
      <c r="H4381" s="10">
        <v>2</v>
      </c>
    </row>
    <row r="4382" spans="1:8" x14ac:dyDescent="0.25">
      <c r="A4382" s="11" t="s">
        <v>4238</v>
      </c>
      <c r="B4382" s="12" t="s">
        <v>29</v>
      </c>
      <c r="C4382" s="12">
        <v>59</v>
      </c>
      <c r="D4382" s="12">
        <v>0.66400000000000003</v>
      </c>
      <c r="E4382" s="12">
        <v>0.65200000000000002</v>
      </c>
      <c r="F4382" s="12">
        <v>0.54800000000000004</v>
      </c>
      <c r="G4382" s="12">
        <v>15576.79</v>
      </c>
      <c r="H4382" s="13">
        <v>1</v>
      </c>
    </row>
    <row r="4383" spans="1:8" x14ac:dyDescent="0.25">
      <c r="A4383" s="8" t="s">
        <v>4239</v>
      </c>
      <c r="B4383" s="9" t="s">
        <v>24</v>
      </c>
      <c r="C4383" s="9">
        <v>294</v>
      </c>
      <c r="D4383" s="9">
        <v>0.60199999999999998</v>
      </c>
      <c r="E4383" s="9">
        <v>0.57599999999999996</v>
      </c>
      <c r="F4383" s="9">
        <v>0.50800000000000001</v>
      </c>
      <c r="G4383" s="9">
        <v>9445.4699999999993</v>
      </c>
      <c r="H4383" s="10">
        <v>0</v>
      </c>
    </row>
    <row r="4384" spans="1:8" x14ac:dyDescent="0.25">
      <c r="A4384" s="11" t="s">
        <v>4240</v>
      </c>
      <c r="B4384" s="12" t="s">
        <v>29</v>
      </c>
      <c r="C4384" s="12">
        <v>111</v>
      </c>
      <c r="D4384" s="12">
        <v>0.67900000000000005</v>
      </c>
      <c r="E4384" s="12">
        <v>0.66500000000000004</v>
      </c>
      <c r="F4384" s="12">
        <v>0.59899999999999998</v>
      </c>
      <c r="G4384" s="12">
        <v>17211.740000000002</v>
      </c>
      <c r="H4384" s="13">
        <v>2</v>
      </c>
    </row>
    <row r="4385" spans="1:8" x14ac:dyDescent="0.25">
      <c r="A4385" s="8" t="s">
        <v>4241</v>
      </c>
      <c r="B4385" s="9" t="s">
        <v>33</v>
      </c>
      <c r="C4385" s="9">
        <v>113</v>
      </c>
      <c r="D4385" s="9">
        <v>0.73699999999999999</v>
      </c>
      <c r="E4385" s="9">
        <v>0.74399999999999999</v>
      </c>
      <c r="F4385" s="9">
        <v>0.65700000000000003</v>
      </c>
      <c r="G4385" s="9">
        <v>20105.8</v>
      </c>
      <c r="H4385" s="10">
        <v>2</v>
      </c>
    </row>
    <row r="4386" spans="1:8" x14ac:dyDescent="0.25">
      <c r="A4386" s="11" t="s">
        <v>4242</v>
      </c>
      <c r="B4386" s="12" t="s">
        <v>16</v>
      </c>
      <c r="C4386" s="12">
        <v>116</v>
      </c>
      <c r="D4386" s="12">
        <v>0.66500000000000004</v>
      </c>
      <c r="E4386" s="12">
        <v>0.64100000000000001</v>
      </c>
      <c r="F4386" s="12">
        <v>0.55100000000000005</v>
      </c>
      <c r="G4386" s="12">
        <v>13987.21</v>
      </c>
      <c r="H4386" s="13">
        <v>4</v>
      </c>
    </row>
    <row r="4387" spans="1:8" x14ac:dyDescent="0.25">
      <c r="A4387" s="8" t="s">
        <v>4243</v>
      </c>
      <c r="B4387" s="9" t="s">
        <v>59</v>
      </c>
      <c r="C4387" s="9">
        <v>68</v>
      </c>
      <c r="D4387" s="9">
        <v>0.67400000000000004</v>
      </c>
      <c r="E4387" s="9">
        <v>0.69899999999999995</v>
      </c>
      <c r="F4387" s="9">
        <v>0.52400000000000002</v>
      </c>
      <c r="G4387" s="9">
        <v>18412.11</v>
      </c>
      <c r="H4387" s="10">
        <v>4</v>
      </c>
    </row>
    <row r="4388" spans="1:8" x14ac:dyDescent="0.25">
      <c r="A4388" s="11" t="s">
        <v>4244</v>
      </c>
      <c r="B4388" s="12" t="s">
        <v>118</v>
      </c>
      <c r="C4388" s="12">
        <v>160</v>
      </c>
      <c r="D4388" s="12">
        <v>0.53</v>
      </c>
      <c r="E4388" s="12">
        <v>0.48899999999999999</v>
      </c>
      <c r="F4388" s="12">
        <v>0.39100000000000001</v>
      </c>
      <c r="G4388" s="12">
        <v>6680.11</v>
      </c>
      <c r="H4388" s="13">
        <v>9</v>
      </c>
    </row>
    <row r="4389" spans="1:8" x14ac:dyDescent="0.25">
      <c r="A4389" s="8" t="s">
        <v>4245</v>
      </c>
      <c r="B4389" s="9" t="s">
        <v>16</v>
      </c>
      <c r="C4389" s="9">
        <v>98</v>
      </c>
      <c r="D4389" s="9">
        <v>0.72099999999999997</v>
      </c>
      <c r="E4389" s="9">
        <v>0.73399999999999999</v>
      </c>
      <c r="F4389" s="9">
        <v>0.60399999999999998</v>
      </c>
      <c r="G4389" s="9">
        <v>19556.62</v>
      </c>
      <c r="H4389" s="10">
        <v>6</v>
      </c>
    </row>
    <row r="4390" spans="1:8" x14ac:dyDescent="0.25">
      <c r="A4390" s="11" t="s">
        <v>4246</v>
      </c>
      <c r="B4390" s="12" t="s">
        <v>24</v>
      </c>
      <c r="C4390" s="12">
        <v>124</v>
      </c>
      <c r="D4390" s="12">
        <v>0.52700000000000002</v>
      </c>
      <c r="E4390" s="12">
        <v>0.52400000000000002</v>
      </c>
      <c r="F4390" s="12">
        <v>0.38600000000000001</v>
      </c>
      <c r="G4390" s="12">
        <v>6135.31</v>
      </c>
      <c r="H4390" s="13">
        <v>0</v>
      </c>
    </row>
    <row r="4391" spans="1:8" x14ac:dyDescent="0.25">
      <c r="A4391" s="8" t="s">
        <v>4247</v>
      </c>
      <c r="B4391" s="9" t="s">
        <v>7</v>
      </c>
      <c r="C4391" s="9">
        <v>115</v>
      </c>
      <c r="D4391" s="9">
        <v>0.72699999999999998</v>
      </c>
      <c r="E4391" s="9">
        <v>0.69</v>
      </c>
      <c r="F4391" s="9">
        <v>0.69099999999999995</v>
      </c>
      <c r="G4391" s="9">
        <v>18741.240000000002</v>
      </c>
      <c r="H4391" s="10">
        <v>4</v>
      </c>
    </row>
    <row r="4392" spans="1:8" x14ac:dyDescent="0.25">
      <c r="A4392" s="11" t="s">
        <v>4248</v>
      </c>
      <c r="B4392" s="12" t="s">
        <v>31</v>
      </c>
      <c r="C4392" s="12">
        <v>214</v>
      </c>
      <c r="D4392" s="12">
        <v>0.6</v>
      </c>
      <c r="E4392" s="12">
        <v>0.54900000000000004</v>
      </c>
      <c r="F4392" s="12">
        <v>0.52400000000000002</v>
      </c>
      <c r="G4392" s="12">
        <v>5230.63</v>
      </c>
      <c r="H4392" s="13">
        <v>2</v>
      </c>
    </row>
    <row r="4393" spans="1:8" x14ac:dyDescent="0.25">
      <c r="A4393" s="8" t="s">
        <v>4249</v>
      </c>
      <c r="B4393" s="9" t="s">
        <v>111</v>
      </c>
      <c r="C4393" s="9">
        <v>166</v>
      </c>
      <c r="D4393" s="9">
        <v>0.6</v>
      </c>
      <c r="E4393" s="9">
        <v>0.57399999999999995</v>
      </c>
      <c r="F4393" s="9">
        <v>0.48199999999999998</v>
      </c>
      <c r="G4393" s="9">
        <v>9150.36</v>
      </c>
      <c r="H4393" s="10">
        <v>1</v>
      </c>
    </row>
    <row r="4394" spans="1:8" x14ac:dyDescent="0.25">
      <c r="A4394" s="11" t="s">
        <v>4250</v>
      </c>
      <c r="B4394" s="12" t="s">
        <v>16</v>
      </c>
      <c r="C4394" s="12">
        <v>83</v>
      </c>
      <c r="D4394" s="12">
        <v>0.629</v>
      </c>
      <c r="E4394" s="12">
        <v>0.64700000000000002</v>
      </c>
      <c r="F4394" s="12">
        <v>0.46700000000000003</v>
      </c>
      <c r="G4394" s="12">
        <v>20796.849999999999</v>
      </c>
      <c r="H4394" s="13">
        <v>2</v>
      </c>
    </row>
    <row r="4395" spans="1:8" x14ac:dyDescent="0.25">
      <c r="A4395" s="8" t="s">
        <v>4251</v>
      </c>
      <c r="B4395" s="9" t="s">
        <v>16</v>
      </c>
      <c r="C4395" s="9">
        <v>192</v>
      </c>
      <c r="D4395" s="9">
        <v>0.68</v>
      </c>
      <c r="E4395" s="9">
        <v>0.65700000000000003</v>
      </c>
      <c r="F4395" s="9">
        <v>0.59899999999999998</v>
      </c>
      <c r="G4395" s="9">
        <v>11816.27</v>
      </c>
      <c r="H4395" s="10">
        <v>6</v>
      </c>
    </row>
    <row r="4396" spans="1:8" x14ac:dyDescent="0.25">
      <c r="A4396" s="11" t="s">
        <v>4252</v>
      </c>
      <c r="B4396" s="12" t="s">
        <v>7</v>
      </c>
      <c r="C4396" s="12">
        <v>282</v>
      </c>
      <c r="D4396" s="12">
        <v>0.66400000000000003</v>
      </c>
      <c r="E4396" s="12">
        <v>0.63400000000000001</v>
      </c>
      <c r="F4396" s="12">
        <v>0.57699999999999996</v>
      </c>
      <c r="G4396" s="12">
        <v>10120.74</v>
      </c>
      <c r="H4396" s="13">
        <v>7</v>
      </c>
    </row>
    <row r="4397" spans="1:8" x14ac:dyDescent="0.25">
      <c r="A4397" s="8" t="s">
        <v>4253</v>
      </c>
      <c r="B4397" s="9" t="s">
        <v>24</v>
      </c>
      <c r="C4397" s="9">
        <v>227</v>
      </c>
      <c r="D4397" s="9">
        <v>0.57799999999999996</v>
      </c>
      <c r="E4397" s="9">
        <v>0.54700000000000004</v>
      </c>
      <c r="F4397" s="9">
        <v>0.46899999999999997</v>
      </c>
      <c r="G4397" s="9">
        <v>6303.34</v>
      </c>
      <c r="H4397" s="10">
        <v>3</v>
      </c>
    </row>
    <row r="4398" spans="1:8" x14ac:dyDescent="0.25">
      <c r="A4398" s="11" t="s">
        <v>4254</v>
      </c>
      <c r="B4398" s="12" t="s">
        <v>14</v>
      </c>
      <c r="C4398" s="12">
        <v>21</v>
      </c>
      <c r="D4398" s="12">
        <v>0.64200000000000002</v>
      </c>
      <c r="E4398" s="12">
        <v>0.67400000000000004</v>
      </c>
      <c r="F4398" s="12">
        <v>0.48</v>
      </c>
      <c r="G4398" s="12">
        <v>21519.58</v>
      </c>
      <c r="H4398" s="13">
        <v>4</v>
      </c>
    </row>
    <row r="4399" spans="1:8" x14ac:dyDescent="0.25">
      <c r="A4399" s="8" t="s">
        <v>4255</v>
      </c>
      <c r="B4399" s="9" t="s">
        <v>33</v>
      </c>
      <c r="C4399" s="9">
        <v>198</v>
      </c>
      <c r="D4399" s="9">
        <v>0.69299999999999995</v>
      </c>
      <c r="E4399" s="9">
        <v>0.68300000000000005</v>
      </c>
      <c r="F4399" s="9">
        <v>0.59599999999999997</v>
      </c>
      <c r="G4399" s="9">
        <v>12565.32</v>
      </c>
      <c r="H4399" s="10">
        <v>1</v>
      </c>
    </row>
    <row r="4400" spans="1:8" x14ac:dyDescent="0.25">
      <c r="A4400" s="11" t="s">
        <v>4256</v>
      </c>
      <c r="B4400" s="12" t="s">
        <v>82</v>
      </c>
      <c r="C4400" s="12">
        <v>303</v>
      </c>
      <c r="D4400" s="12">
        <v>0.57799999999999996</v>
      </c>
      <c r="E4400" s="12">
        <v>0.55000000000000004</v>
      </c>
      <c r="F4400" s="12">
        <v>0.45100000000000001</v>
      </c>
      <c r="G4400" s="12">
        <v>8078.31</v>
      </c>
      <c r="H4400" s="13">
        <v>7</v>
      </c>
    </row>
    <row r="4401" spans="1:8" x14ac:dyDescent="0.25">
      <c r="A4401" s="8" t="s">
        <v>4257</v>
      </c>
      <c r="B4401" s="9" t="s">
        <v>72</v>
      </c>
      <c r="C4401" s="9">
        <v>318</v>
      </c>
      <c r="D4401" s="9">
        <v>0.60899999999999999</v>
      </c>
      <c r="E4401" s="9">
        <v>0.57099999999999995</v>
      </c>
      <c r="F4401" s="9">
        <v>0.51</v>
      </c>
      <c r="G4401" s="9">
        <v>6971.92</v>
      </c>
      <c r="H4401" s="10">
        <v>11</v>
      </c>
    </row>
    <row r="4402" spans="1:8" x14ac:dyDescent="0.25">
      <c r="A4402" s="11" t="s">
        <v>4258</v>
      </c>
      <c r="B4402" s="12" t="s">
        <v>16</v>
      </c>
      <c r="C4402" s="12">
        <v>108</v>
      </c>
      <c r="D4402" s="12">
        <v>0.63300000000000001</v>
      </c>
      <c r="E4402" s="12">
        <v>0.63100000000000001</v>
      </c>
      <c r="F4402" s="12">
        <v>0.48299999999999998</v>
      </c>
      <c r="G4402" s="12">
        <v>10967.27</v>
      </c>
      <c r="H4402" s="13">
        <v>4</v>
      </c>
    </row>
    <row r="4403" spans="1:8" x14ac:dyDescent="0.25">
      <c r="A4403" s="8" t="s">
        <v>4259</v>
      </c>
      <c r="B4403" s="9" t="s">
        <v>33</v>
      </c>
      <c r="C4403" s="9">
        <v>118</v>
      </c>
      <c r="D4403" s="9">
        <v>0.68</v>
      </c>
      <c r="E4403" s="9">
        <v>0.66800000000000004</v>
      </c>
      <c r="F4403" s="9">
        <v>0.58399999999999996</v>
      </c>
      <c r="G4403" s="9">
        <v>15122.79</v>
      </c>
      <c r="H4403" s="10">
        <v>2</v>
      </c>
    </row>
    <row r="4404" spans="1:8" x14ac:dyDescent="0.25">
      <c r="A4404" s="11" t="s">
        <v>4260</v>
      </c>
      <c r="B4404" s="12" t="s">
        <v>16</v>
      </c>
      <c r="C4404" s="12">
        <v>199</v>
      </c>
      <c r="D4404" s="12">
        <v>0.59399999999999997</v>
      </c>
      <c r="E4404" s="12">
        <v>0.56000000000000005</v>
      </c>
      <c r="F4404" s="12">
        <v>0.46899999999999997</v>
      </c>
      <c r="G4404" s="12">
        <v>7816.29</v>
      </c>
      <c r="H4404" s="13">
        <v>8</v>
      </c>
    </row>
    <row r="4405" spans="1:8" x14ac:dyDescent="0.25">
      <c r="A4405" s="8" t="s">
        <v>4261</v>
      </c>
      <c r="B4405" s="9" t="s">
        <v>16</v>
      </c>
      <c r="C4405" s="9">
        <v>180</v>
      </c>
      <c r="D4405" s="9">
        <v>0.65700000000000003</v>
      </c>
      <c r="E4405" s="9">
        <v>0.60599999999999998</v>
      </c>
      <c r="F4405" s="9">
        <v>0.56000000000000005</v>
      </c>
      <c r="G4405" s="9">
        <v>11465.12</v>
      </c>
      <c r="H4405" s="10">
        <v>3</v>
      </c>
    </row>
    <row r="4406" spans="1:8" x14ac:dyDescent="0.25">
      <c r="A4406" s="11" t="s">
        <v>4262</v>
      </c>
      <c r="B4406" s="12" t="s">
        <v>16</v>
      </c>
      <c r="C4406" s="12">
        <v>145</v>
      </c>
      <c r="D4406" s="12">
        <v>0.66400000000000003</v>
      </c>
      <c r="E4406" s="12">
        <v>0.67500000000000004</v>
      </c>
      <c r="F4406" s="12">
        <v>0.54100000000000004</v>
      </c>
      <c r="G4406" s="12">
        <v>15833.33</v>
      </c>
      <c r="H4406" s="13">
        <v>4</v>
      </c>
    </row>
    <row r="4407" spans="1:8" x14ac:dyDescent="0.25">
      <c r="A4407" s="8" t="s">
        <v>3766</v>
      </c>
      <c r="B4407" s="9" t="s">
        <v>59</v>
      </c>
      <c r="C4407" s="9">
        <v>35</v>
      </c>
      <c r="D4407" s="9">
        <v>0.629</v>
      </c>
      <c r="E4407" s="9">
        <v>0.63600000000000001</v>
      </c>
      <c r="F4407" s="9">
        <v>0.495</v>
      </c>
      <c r="G4407" s="9">
        <v>22824.959999999999</v>
      </c>
      <c r="H4407" s="10">
        <v>1</v>
      </c>
    </row>
    <row r="4408" spans="1:8" x14ac:dyDescent="0.25">
      <c r="A4408" s="11" t="s">
        <v>4263</v>
      </c>
      <c r="B4408" s="12" t="s">
        <v>22</v>
      </c>
      <c r="C4408" s="12">
        <v>70</v>
      </c>
      <c r="D4408" s="12">
        <v>0.73</v>
      </c>
      <c r="E4408" s="12">
        <v>0.67200000000000004</v>
      </c>
      <c r="F4408" s="12">
        <v>0.68100000000000005</v>
      </c>
      <c r="G4408" s="12">
        <v>17628.66</v>
      </c>
      <c r="H4408" s="13">
        <v>0</v>
      </c>
    </row>
    <row r="4409" spans="1:8" x14ac:dyDescent="0.25">
      <c r="A4409" s="8" t="s">
        <v>4264</v>
      </c>
      <c r="B4409" s="9" t="s">
        <v>24</v>
      </c>
      <c r="C4409" s="9">
        <v>122</v>
      </c>
      <c r="D4409" s="9">
        <v>0.63200000000000001</v>
      </c>
      <c r="E4409" s="9">
        <v>0.65200000000000002</v>
      </c>
      <c r="F4409" s="9">
        <v>0.497</v>
      </c>
      <c r="G4409" s="9">
        <v>14585.35</v>
      </c>
      <c r="H4409" s="10">
        <v>0</v>
      </c>
    </row>
    <row r="4410" spans="1:8" x14ac:dyDescent="0.25">
      <c r="A4410" s="11" t="s">
        <v>4265</v>
      </c>
      <c r="B4410" s="12" t="s">
        <v>19</v>
      </c>
      <c r="C4410" s="12">
        <v>118</v>
      </c>
      <c r="D4410" s="12">
        <v>0.56299999999999994</v>
      </c>
      <c r="E4410" s="12">
        <v>0.53200000000000003</v>
      </c>
      <c r="F4410" s="12">
        <v>0.46100000000000002</v>
      </c>
      <c r="G4410" s="12">
        <v>7662.84</v>
      </c>
      <c r="H4410" s="13">
        <v>6</v>
      </c>
    </row>
    <row r="4411" spans="1:8" x14ac:dyDescent="0.25">
      <c r="A4411" s="8" t="s">
        <v>4266</v>
      </c>
      <c r="B4411" s="9" t="s">
        <v>24</v>
      </c>
      <c r="C4411" s="9">
        <v>202</v>
      </c>
      <c r="D4411" s="9">
        <v>0.623</v>
      </c>
      <c r="E4411" s="9">
        <v>0.59</v>
      </c>
      <c r="F4411" s="9">
        <v>0.52700000000000002</v>
      </c>
      <c r="G4411" s="9">
        <v>6976.86</v>
      </c>
      <c r="H4411" s="10">
        <v>2</v>
      </c>
    </row>
    <row r="4412" spans="1:8" x14ac:dyDescent="0.25">
      <c r="A4412" s="11" t="s">
        <v>4267</v>
      </c>
      <c r="B4412" s="12" t="s">
        <v>14</v>
      </c>
      <c r="C4412" s="12">
        <v>22</v>
      </c>
      <c r="D4412" s="12">
        <v>0.72</v>
      </c>
      <c r="E4412" s="12">
        <v>0.749</v>
      </c>
      <c r="F4412" s="12">
        <v>0.59299999999999997</v>
      </c>
      <c r="G4412" s="12">
        <v>28414.2</v>
      </c>
      <c r="H4412" s="13">
        <v>3</v>
      </c>
    </row>
    <row r="4413" spans="1:8" x14ac:dyDescent="0.25">
      <c r="A4413" s="8" t="s">
        <v>4268</v>
      </c>
      <c r="B4413" s="9" t="s">
        <v>33</v>
      </c>
      <c r="C4413" s="9">
        <v>83</v>
      </c>
      <c r="D4413" s="9">
        <v>0.7</v>
      </c>
      <c r="E4413" s="9">
        <v>0.69099999999999995</v>
      </c>
      <c r="F4413" s="9">
        <v>0.59799999999999998</v>
      </c>
      <c r="G4413" s="9">
        <v>17902.580000000002</v>
      </c>
      <c r="H4413" s="10">
        <v>1</v>
      </c>
    </row>
    <row r="4414" spans="1:8" x14ac:dyDescent="0.25">
      <c r="A4414" s="11" t="s">
        <v>4269</v>
      </c>
      <c r="B4414" s="12" t="s">
        <v>118</v>
      </c>
      <c r="C4414" s="12">
        <v>414</v>
      </c>
      <c r="D4414" s="12">
        <v>0.58899999999999997</v>
      </c>
      <c r="E4414" s="12">
        <v>0.55700000000000005</v>
      </c>
      <c r="F4414" s="12">
        <v>0.47799999999999998</v>
      </c>
      <c r="G4414" s="12">
        <v>6835.84</v>
      </c>
      <c r="H4414" s="13">
        <v>1</v>
      </c>
    </row>
    <row r="4415" spans="1:8" x14ac:dyDescent="0.25">
      <c r="A4415" s="8" t="s">
        <v>4270</v>
      </c>
      <c r="B4415" s="9" t="s">
        <v>16</v>
      </c>
      <c r="C4415" s="9">
        <v>179</v>
      </c>
      <c r="D4415" s="9">
        <v>0.72099999999999997</v>
      </c>
      <c r="E4415" s="9">
        <v>0.67700000000000005</v>
      </c>
      <c r="F4415" s="9">
        <v>0.65600000000000003</v>
      </c>
      <c r="G4415" s="9">
        <v>13776.2</v>
      </c>
      <c r="H4415" s="10">
        <v>2</v>
      </c>
    </row>
    <row r="4416" spans="1:8" x14ac:dyDescent="0.25">
      <c r="A4416" s="11" t="s">
        <v>4271</v>
      </c>
      <c r="B4416" s="12" t="s">
        <v>16</v>
      </c>
      <c r="C4416" s="12">
        <v>350</v>
      </c>
      <c r="D4416" s="12">
        <v>0.65</v>
      </c>
      <c r="E4416" s="12">
        <v>0.58899999999999997</v>
      </c>
      <c r="F4416" s="12">
        <v>0.57699999999999996</v>
      </c>
      <c r="G4416" s="12">
        <v>6548.01</v>
      </c>
      <c r="H4416" s="13">
        <v>5</v>
      </c>
    </row>
    <row r="4417" spans="1:8" x14ac:dyDescent="0.25">
      <c r="A4417" s="8" t="s">
        <v>4272</v>
      </c>
      <c r="B4417" s="9" t="s">
        <v>16</v>
      </c>
      <c r="C4417" s="9">
        <v>187</v>
      </c>
      <c r="D4417" s="9">
        <v>0.66</v>
      </c>
      <c r="E4417" s="9">
        <v>0.623</v>
      </c>
      <c r="F4417" s="9">
        <v>0.56399999999999995</v>
      </c>
      <c r="G4417" s="9">
        <v>10843.09</v>
      </c>
      <c r="H4417" s="10">
        <v>1</v>
      </c>
    </row>
    <row r="4418" spans="1:8" x14ac:dyDescent="0.25">
      <c r="A4418" s="11" t="s">
        <v>4273</v>
      </c>
      <c r="B4418" s="12" t="s">
        <v>82</v>
      </c>
      <c r="C4418" s="12">
        <v>257</v>
      </c>
      <c r="D4418" s="12">
        <v>0.60299999999999998</v>
      </c>
      <c r="E4418" s="12">
        <v>0.57699999999999996</v>
      </c>
      <c r="F4418" s="12">
        <v>0.47599999999999998</v>
      </c>
      <c r="G4418" s="12">
        <v>7609.32</v>
      </c>
      <c r="H4418" s="13">
        <v>3</v>
      </c>
    </row>
    <row r="4419" spans="1:8" x14ac:dyDescent="0.25">
      <c r="A4419" s="8" t="s">
        <v>4274</v>
      </c>
      <c r="B4419" s="9" t="s">
        <v>33</v>
      </c>
      <c r="C4419" s="9">
        <v>237</v>
      </c>
      <c r="D4419" s="9">
        <v>0.65300000000000002</v>
      </c>
      <c r="E4419" s="9">
        <v>0.624</v>
      </c>
      <c r="F4419" s="9">
        <v>0.55000000000000004</v>
      </c>
      <c r="G4419" s="9">
        <v>11745.9</v>
      </c>
      <c r="H4419" s="10">
        <v>2</v>
      </c>
    </row>
    <row r="4420" spans="1:8" x14ac:dyDescent="0.25">
      <c r="A4420" s="11" t="s">
        <v>4275</v>
      </c>
      <c r="B4420" s="12" t="s">
        <v>16</v>
      </c>
      <c r="C4420" s="12">
        <v>165</v>
      </c>
      <c r="D4420" s="12">
        <v>0.65</v>
      </c>
      <c r="E4420" s="12">
        <v>0.65300000000000002</v>
      </c>
      <c r="F4420" s="12">
        <v>0.51800000000000002</v>
      </c>
      <c r="G4420" s="12">
        <v>11675.65</v>
      </c>
      <c r="H4420" s="13">
        <v>2</v>
      </c>
    </row>
    <row r="4421" spans="1:8" x14ac:dyDescent="0.25">
      <c r="A4421" s="8" t="s">
        <v>4276</v>
      </c>
      <c r="B4421" s="9" t="s">
        <v>59</v>
      </c>
      <c r="C4421" s="9">
        <v>33</v>
      </c>
      <c r="D4421" s="9">
        <v>0.67700000000000005</v>
      </c>
      <c r="E4421" s="9">
        <v>0.65300000000000002</v>
      </c>
      <c r="F4421" s="9">
        <v>0.57699999999999996</v>
      </c>
      <c r="G4421" s="9">
        <v>23538.58</v>
      </c>
      <c r="H4421" s="10">
        <v>1</v>
      </c>
    </row>
    <row r="4422" spans="1:8" x14ac:dyDescent="0.25">
      <c r="A4422" s="11" t="s">
        <v>4277</v>
      </c>
      <c r="B4422" s="12" t="s">
        <v>148</v>
      </c>
      <c r="C4422" s="12">
        <v>83</v>
      </c>
      <c r="D4422" s="12">
        <v>0.64</v>
      </c>
      <c r="E4422" s="12">
        <v>0.64500000000000002</v>
      </c>
      <c r="F4422" s="12">
        <v>0.51200000000000001</v>
      </c>
      <c r="G4422" s="12">
        <v>16977.61</v>
      </c>
      <c r="H4422" s="13">
        <v>5</v>
      </c>
    </row>
    <row r="4423" spans="1:8" x14ac:dyDescent="0.25">
      <c r="A4423" s="8" t="s">
        <v>4278</v>
      </c>
      <c r="B4423" s="9" t="s">
        <v>16</v>
      </c>
      <c r="C4423" s="9">
        <v>76</v>
      </c>
      <c r="D4423" s="9">
        <v>0.59</v>
      </c>
      <c r="E4423" s="9">
        <v>0.56299999999999994</v>
      </c>
      <c r="F4423" s="9">
        <v>0.48099999999999998</v>
      </c>
      <c r="G4423" s="9">
        <v>16640.62</v>
      </c>
      <c r="H4423" s="10">
        <v>1</v>
      </c>
    </row>
    <row r="4424" spans="1:8" x14ac:dyDescent="0.25">
      <c r="A4424" s="11" t="s">
        <v>4279</v>
      </c>
      <c r="B4424" s="12" t="s">
        <v>72</v>
      </c>
      <c r="C4424" s="12">
        <v>348</v>
      </c>
      <c r="D4424" s="12">
        <v>0.57999999999999996</v>
      </c>
      <c r="E4424" s="12">
        <v>0.55100000000000005</v>
      </c>
      <c r="F4424" s="12">
        <v>0.46400000000000002</v>
      </c>
      <c r="G4424" s="12">
        <v>7110.76</v>
      </c>
      <c r="H4424" s="13">
        <v>4</v>
      </c>
    </row>
    <row r="4425" spans="1:8" x14ac:dyDescent="0.25">
      <c r="A4425" s="8" t="s">
        <v>4280</v>
      </c>
      <c r="B4425" s="9" t="s">
        <v>19</v>
      </c>
      <c r="C4425" s="9">
        <v>81</v>
      </c>
      <c r="D4425" s="9">
        <v>0.53400000000000003</v>
      </c>
      <c r="E4425" s="9">
        <v>0.51600000000000001</v>
      </c>
      <c r="F4425" s="9">
        <v>0.40500000000000003</v>
      </c>
      <c r="G4425" s="9">
        <v>5507</v>
      </c>
      <c r="H4425" s="10">
        <v>1</v>
      </c>
    </row>
    <row r="4426" spans="1:8" x14ac:dyDescent="0.25">
      <c r="A4426" s="11" t="s">
        <v>4281</v>
      </c>
      <c r="B4426" s="12" t="s">
        <v>14</v>
      </c>
      <c r="C4426" s="12">
        <v>34</v>
      </c>
      <c r="D4426" s="12">
        <v>0.68</v>
      </c>
      <c r="E4426" s="12">
        <v>0.66900000000000004</v>
      </c>
      <c r="F4426" s="12">
        <v>0.59599999999999997</v>
      </c>
      <c r="G4426" s="12">
        <v>21773.5</v>
      </c>
      <c r="H4426" s="13">
        <v>2</v>
      </c>
    </row>
    <row r="4427" spans="1:8" x14ac:dyDescent="0.25">
      <c r="A4427" s="8" t="s">
        <v>4282</v>
      </c>
      <c r="B4427" s="9" t="s">
        <v>16</v>
      </c>
      <c r="C4427" s="9">
        <v>155</v>
      </c>
      <c r="D4427" s="9">
        <v>0.61</v>
      </c>
      <c r="E4427" s="9">
        <v>0.57499999999999996</v>
      </c>
      <c r="F4427" s="9">
        <v>0.49</v>
      </c>
      <c r="G4427" s="9">
        <v>7730.6</v>
      </c>
      <c r="H4427" s="10">
        <v>4</v>
      </c>
    </row>
    <row r="4428" spans="1:8" x14ac:dyDescent="0.25">
      <c r="A4428" s="11" t="s">
        <v>4283</v>
      </c>
      <c r="B4428" s="12" t="s">
        <v>33</v>
      </c>
      <c r="C4428" s="12">
        <v>93</v>
      </c>
      <c r="D4428" s="12">
        <v>0.68700000000000006</v>
      </c>
      <c r="E4428" s="12">
        <v>0.69799999999999995</v>
      </c>
      <c r="F4428" s="12">
        <v>0.57199999999999995</v>
      </c>
      <c r="G4428" s="12">
        <v>15139.67</v>
      </c>
      <c r="H4428" s="13">
        <v>1</v>
      </c>
    </row>
    <row r="4429" spans="1:8" x14ac:dyDescent="0.25">
      <c r="A4429" s="8" t="s">
        <v>4284</v>
      </c>
      <c r="B4429" s="9" t="s">
        <v>16</v>
      </c>
      <c r="C4429" s="9">
        <v>59</v>
      </c>
      <c r="D4429" s="9">
        <v>0.628</v>
      </c>
      <c r="E4429" s="9">
        <v>0.56999999999999995</v>
      </c>
      <c r="F4429" s="9">
        <v>0.55000000000000004</v>
      </c>
      <c r="G4429" s="9">
        <v>10869.91</v>
      </c>
      <c r="H4429" s="10">
        <v>6</v>
      </c>
    </row>
    <row r="4430" spans="1:8" x14ac:dyDescent="0.25">
      <c r="A4430" s="11" t="s">
        <v>4285</v>
      </c>
      <c r="B4430" s="12" t="s">
        <v>59</v>
      </c>
      <c r="C4430" s="12">
        <v>61</v>
      </c>
      <c r="D4430" s="12">
        <v>0.66400000000000003</v>
      </c>
      <c r="E4430" s="12">
        <v>0.66800000000000004</v>
      </c>
      <c r="F4430" s="12">
        <v>0.54300000000000004</v>
      </c>
      <c r="G4430" s="12">
        <v>24399.02</v>
      </c>
      <c r="H4430" s="13">
        <v>2</v>
      </c>
    </row>
    <row r="4431" spans="1:8" x14ac:dyDescent="0.25">
      <c r="A4431" s="8" t="s">
        <v>376</v>
      </c>
      <c r="B4431" s="9" t="s">
        <v>111</v>
      </c>
      <c r="C4431" s="9">
        <v>165</v>
      </c>
      <c r="D4431" s="9">
        <v>0.67500000000000004</v>
      </c>
      <c r="E4431" s="9">
        <v>0.67300000000000004</v>
      </c>
      <c r="F4431" s="9">
        <v>0.57299999999999995</v>
      </c>
      <c r="G4431" s="9">
        <v>18958.66</v>
      </c>
      <c r="H4431" s="10">
        <v>0</v>
      </c>
    </row>
    <row r="4432" spans="1:8" x14ac:dyDescent="0.25">
      <c r="A4432" s="11" t="s">
        <v>4286</v>
      </c>
      <c r="B4432" s="12" t="s">
        <v>82</v>
      </c>
      <c r="C4432" s="12">
        <v>209</v>
      </c>
      <c r="D4432" s="12">
        <v>0.55000000000000004</v>
      </c>
      <c r="E4432" s="12">
        <v>0.51600000000000001</v>
      </c>
      <c r="F4432" s="12">
        <v>0.443</v>
      </c>
      <c r="G4432" s="12">
        <v>8123.78</v>
      </c>
      <c r="H4432" s="13">
        <v>13</v>
      </c>
    </row>
    <row r="4433" spans="1:8" x14ac:dyDescent="0.25">
      <c r="A4433" s="8" t="s">
        <v>4287</v>
      </c>
      <c r="B4433" s="9" t="s">
        <v>59</v>
      </c>
      <c r="C4433" s="9">
        <v>52</v>
      </c>
      <c r="D4433" s="9">
        <v>0.72</v>
      </c>
      <c r="E4433" s="9">
        <v>0.65100000000000002</v>
      </c>
      <c r="F4433" s="9">
        <v>0.69199999999999995</v>
      </c>
      <c r="G4433" s="9">
        <v>20913.04</v>
      </c>
      <c r="H4433" s="10">
        <v>1</v>
      </c>
    </row>
    <row r="4434" spans="1:8" x14ac:dyDescent="0.25">
      <c r="A4434" s="11" t="s">
        <v>4288</v>
      </c>
      <c r="B4434" s="12" t="s">
        <v>14</v>
      </c>
      <c r="C4434" s="12">
        <v>29</v>
      </c>
      <c r="D4434" s="12">
        <v>0.72499999999999998</v>
      </c>
      <c r="E4434" s="12">
        <v>0.77400000000000002</v>
      </c>
      <c r="F4434" s="12">
        <v>0.59</v>
      </c>
      <c r="G4434" s="12">
        <v>25400.1</v>
      </c>
      <c r="H4434" s="13">
        <v>3</v>
      </c>
    </row>
    <row r="4435" spans="1:8" x14ac:dyDescent="0.25">
      <c r="A4435" s="8" t="s">
        <v>4289</v>
      </c>
      <c r="B4435" s="9" t="s">
        <v>16</v>
      </c>
      <c r="C4435" s="9">
        <v>136</v>
      </c>
      <c r="D4435" s="9">
        <v>0.71599999999999997</v>
      </c>
      <c r="E4435" s="9">
        <v>0.68200000000000005</v>
      </c>
      <c r="F4435" s="9">
        <v>0.64400000000000002</v>
      </c>
      <c r="G4435" s="9">
        <v>14724.48</v>
      </c>
      <c r="H4435" s="10">
        <v>2</v>
      </c>
    </row>
    <row r="4436" spans="1:8" x14ac:dyDescent="0.25">
      <c r="A4436" s="11" t="s">
        <v>4290</v>
      </c>
      <c r="B4436" s="12" t="s">
        <v>87</v>
      </c>
      <c r="C4436" s="12">
        <v>439</v>
      </c>
      <c r="D4436" s="12">
        <v>0.59</v>
      </c>
      <c r="E4436" s="12">
        <v>0.47</v>
      </c>
      <c r="F4436" s="12">
        <v>0.56000000000000005</v>
      </c>
      <c r="G4436" s="12">
        <v>5073.6000000000004</v>
      </c>
      <c r="H4436" s="13">
        <v>10</v>
      </c>
    </row>
    <row r="4437" spans="1:8" x14ac:dyDescent="0.25">
      <c r="A4437" s="8" t="s">
        <v>4291</v>
      </c>
      <c r="B4437" s="9" t="s">
        <v>72</v>
      </c>
      <c r="C4437" s="9">
        <v>88</v>
      </c>
      <c r="D4437" s="9">
        <v>0.629</v>
      </c>
      <c r="E4437" s="9">
        <v>0.56999999999999995</v>
      </c>
      <c r="F4437" s="9">
        <v>0.56499999999999995</v>
      </c>
      <c r="G4437" s="9">
        <v>24758.240000000002</v>
      </c>
      <c r="H4437" s="10">
        <v>1</v>
      </c>
    </row>
    <row r="4438" spans="1:8" x14ac:dyDescent="0.25">
      <c r="A4438" s="11" t="s">
        <v>4292</v>
      </c>
      <c r="B4438" s="12" t="s">
        <v>16</v>
      </c>
      <c r="C4438" s="12">
        <v>186</v>
      </c>
      <c r="D4438" s="12">
        <v>0.60799999999999998</v>
      </c>
      <c r="E4438" s="12">
        <v>0.55600000000000005</v>
      </c>
      <c r="F4438" s="12">
        <v>0.51400000000000001</v>
      </c>
      <c r="G4438" s="12">
        <v>6662.46</v>
      </c>
      <c r="H4438" s="13">
        <v>10</v>
      </c>
    </row>
    <row r="4439" spans="1:8" x14ac:dyDescent="0.25">
      <c r="A4439" s="8" t="s">
        <v>4293</v>
      </c>
      <c r="B4439" s="9" t="s">
        <v>14</v>
      </c>
      <c r="C4439" s="9">
        <v>37</v>
      </c>
      <c r="D4439" s="9">
        <v>0.69799999999999995</v>
      </c>
      <c r="E4439" s="9">
        <v>0.67200000000000004</v>
      </c>
      <c r="F4439" s="9">
        <v>0.60799999999999998</v>
      </c>
      <c r="G4439" s="9">
        <v>22641.95</v>
      </c>
      <c r="H4439" s="10">
        <v>3</v>
      </c>
    </row>
    <row r="4440" spans="1:8" x14ac:dyDescent="0.25">
      <c r="A4440" s="11" t="s">
        <v>4294</v>
      </c>
      <c r="B4440" s="12" t="s">
        <v>14</v>
      </c>
      <c r="C4440" s="12">
        <v>13</v>
      </c>
      <c r="D4440" s="12">
        <v>0.66200000000000003</v>
      </c>
      <c r="E4440" s="12">
        <v>0.66100000000000003</v>
      </c>
      <c r="F4440" s="12">
        <v>0.53900000000000003</v>
      </c>
      <c r="G4440" s="12">
        <v>19794.79</v>
      </c>
      <c r="H4440" s="13">
        <v>1</v>
      </c>
    </row>
    <row r="4441" spans="1:8" x14ac:dyDescent="0.25">
      <c r="A4441" s="8" t="s">
        <v>4295</v>
      </c>
      <c r="B4441" s="9" t="s">
        <v>16</v>
      </c>
      <c r="C4441" s="9">
        <v>121</v>
      </c>
      <c r="D4441" s="9">
        <v>0.55000000000000004</v>
      </c>
      <c r="E4441" s="9">
        <v>0.57199999999999995</v>
      </c>
      <c r="F4441" s="9">
        <v>0.39700000000000002</v>
      </c>
      <c r="G4441" s="9">
        <v>8390.0400000000009</v>
      </c>
      <c r="H4441" s="10">
        <v>1</v>
      </c>
    </row>
    <row r="4442" spans="1:8" x14ac:dyDescent="0.25">
      <c r="A4442" s="11" t="s">
        <v>4296</v>
      </c>
      <c r="B4442" s="12" t="s">
        <v>16</v>
      </c>
      <c r="C4442" s="12">
        <v>110</v>
      </c>
      <c r="D4442" s="12">
        <v>0.63600000000000001</v>
      </c>
      <c r="E4442" s="12">
        <v>0.59399999999999997</v>
      </c>
      <c r="F4442" s="12">
        <v>0.53300000000000003</v>
      </c>
      <c r="G4442" s="12">
        <v>9360.4699999999993</v>
      </c>
      <c r="H4442" s="13">
        <v>7</v>
      </c>
    </row>
    <row r="4443" spans="1:8" x14ac:dyDescent="0.25">
      <c r="A4443" s="8" t="s">
        <v>4297</v>
      </c>
      <c r="B4443" s="9" t="s">
        <v>24</v>
      </c>
      <c r="C4443" s="9">
        <v>224</v>
      </c>
      <c r="D4443" s="9">
        <v>0.57999999999999996</v>
      </c>
      <c r="E4443" s="9">
        <v>0.54400000000000004</v>
      </c>
      <c r="F4443" s="9">
        <v>0.45300000000000001</v>
      </c>
      <c r="G4443" s="9">
        <v>7641.78</v>
      </c>
      <c r="H4443" s="10">
        <v>1</v>
      </c>
    </row>
    <row r="4444" spans="1:8" x14ac:dyDescent="0.25">
      <c r="A4444" s="11" t="s">
        <v>4298</v>
      </c>
      <c r="B4444" s="12" t="s">
        <v>82</v>
      </c>
      <c r="C4444" s="12">
        <v>166</v>
      </c>
      <c r="D4444" s="12">
        <v>0.56999999999999995</v>
      </c>
      <c r="E4444" s="12">
        <v>0.54900000000000004</v>
      </c>
      <c r="F4444" s="12">
        <v>0.43099999999999999</v>
      </c>
      <c r="G4444" s="12">
        <v>9553.15</v>
      </c>
      <c r="H4444" s="13">
        <v>1</v>
      </c>
    </row>
    <row r="4445" spans="1:8" x14ac:dyDescent="0.25">
      <c r="A4445" s="8" t="s">
        <v>4299</v>
      </c>
      <c r="B4445" s="9" t="s">
        <v>82</v>
      </c>
      <c r="C4445" s="9">
        <v>379</v>
      </c>
      <c r="D4445" s="9">
        <v>0.57899999999999996</v>
      </c>
      <c r="E4445" s="9">
        <v>0.54400000000000004</v>
      </c>
      <c r="F4445" s="9">
        <v>0.46500000000000002</v>
      </c>
      <c r="G4445" s="9">
        <v>7237.98</v>
      </c>
      <c r="H4445" s="10">
        <v>1</v>
      </c>
    </row>
    <row r="4446" spans="1:8" x14ac:dyDescent="0.25">
      <c r="A4446" s="11" t="s">
        <v>4300</v>
      </c>
      <c r="B4446" s="12" t="s">
        <v>16</v>
      </c>
      <c r="C4446" s="12">
        <v>47</v>
      </c>
      <c r="D4446" s="12">
        <v>0.68</v>
      </c>
      <c r="E4446" s="12">
        <v>0.67100000000000004</v>
      </c>
      <c r="F4446" s="12">
        <v>0.56999999999999995</v>
      </c>
      <c r="G4446" s="12">
        <v>12981.54</v>
      </c>
      <c r="H4446" s="13">
        <v>3</v>
      </c>
    </row>
    <row r="4447" spans="1:8" x14ac:dyDescent="0.25">
      <c r="A4447" s="8" t="s">
        <v>4301</v>
      </c>
      <c r="B4447" s="9" t="s">
        <v>14</v>
      </c>
      <c r="C4447" s="9">
        <v>42</v>
      </c>
      <c r="D4447" s="9">
        <v>0.65</v>
      </c>
      <c r="E4447" s="9">
        <v>0.65200000000000002</v>
      </c>
      <c r="F4447" s="9">
        <v>0.54200000000000004</v>
      </c>
      <c r="G4447" s="9">
        <v>20933.12</v>
      </c>
      <c r="H4447" s="10">
        <v>2</v>
      </c>
    </row>
    <row r="4448" spans="1:8" x14ac:dyDescent="0.25">
      <c r="A4448" s="11" t="s">
        <v>1059</v>
      </c>
      <c r="B4448" s="12" t="s">
        <v>87</v>
      </c>
      <c r="C4448" s="12">
        <v>164</v>
      </c>
      <c r="D4448" s="12">
        <v>0.60499999999999998</v>
      </c>
      <c r="E4448" s="12">
        <v>0.52</v>
      </c>
      <c r="F4448" s="12">
        <v>0.56999999999999995</v>
      </c>
      <c r="G4448" s="12">
        <v>5444.31</v>
      </c>
      <c r="H4448" s="13">
        <v>0</v>
      </c>
    </row>
    <row r="4449" spans="1:8" x14ac:dyDescent="0.25">
      <c r="A4449" s="8" t="s">
        <v>4302</v>
      </c>
      <c r="B4449" s="9" t="s">
        <v>16</v>
      </c>
      <c r="C4449" s="9">
        <v>130</v>
      </c>
      <c r="D4449" s="9">
        <v>0.66900000000000004</v>
      </c>
      <c r="E4449" s="9">
        <v>0.69099999999999995</v>
      </c>
      <c r="F4449" s="9">
        <v>0.52600000000000002</v>
      </c>
      <c r="G4449" s="9">
        <v>12220.4</v>
      </c>
      <c r="H4449" s="10">
        <v>6</v>
      </c>
    </row>
    <row r="4450" spans="1:8" x14ac:dyDescent="0.25">
      <c r="A4450" s="11" t="s">
        <v>4303</v>
      </c>
      <c r="B4450" s="12" t="s">
        <v>16</v>
      </c>
      <c r="C4450" s="12">
        <v>67</v>
      </c>
      <c r="D4450" s="12">
        <v>0.64900000000000002</v>
      </c>
      <c r="E4450" s="12">
        <v>0.64400000000000002</v>
      </c>
      <c r="F4450" s="12">
        <v>0.53200000000000003</v>
      </c>
      <c r="G4450" s="12">
        <v>12102.91</v>
      </c>
      <c r="H4450" s="13">
        <v>9</v>
      </c>
    </row>
    <row r="4451" spans="1:8" x14ac:dyDescent="0.25">
      <c r="A4451" s="8" t="s">
        <v>4304</v>
      </c>
      <c r="B4451" s="9" t="s">
        <v>16</v>
      </c>
      <c r="C4451" s="9">
        <v>166</v>
      </c>
      <c r="D4451" s="9">
        <v>0.67400000000000004</v>
      </c>
      <c r="E4451" s="9">
        <v>0.67200000000000004</v>
      </c>
      <c r="F4451" s="9">
        <v>0.56399999999999995</v>
      </c>
      <c r="G4451" s="9">
        <v>13032.88</v>
      </c>
      <c r="H4451" s="10">
        <v>1</v>
      </c>
    </row>
    <row r="4452" spans="1:8" x14ac:dyDescent="0.25">
      <c r="A4452" s="11" t="s">
        <v>4305</v>
      </c>
      <c r="B4452" s="12" t="s">
        <v>7</v>
      </c>
      <c r="C4452" s="12">
        <v>88</v>
      </c>
      <c r="D4452" s="12">
        <v>0.72099999999999997</v>
      </c>
      <c r="E4452" s="12">
        <v>0.68400000000000005</v>
      </c>
      <c r="F4452" s="12">
        <v>0.66800000000000004</v>
      </c>
      <c r="G4452" s="12">
        <v>18854.87</v>
      </c>
      <c r="H4452" s="13">
        <v>1</v>
      </c>
    </row>
    <row r="4453" spans="1:8" x14ac:dyDescent="0.25">
      <c r="A4453" s="8" t="s">
        <v>4306</v>
      </c>
      <c r="B4453" s="9" t="s">
        <v>24</v>
      </c>
      <c r="C4453" s="9">
        <v>138</v>
      </c>
      <c r="D4453" s="9">
        <v>0.60199999999999998</v>
      </c>
      <c r="E4453" s="9">
        <v>0.6</v>
      </c>
      <c r="F4453" s="9">
        <v>0.49299999999999999</v>
      </c>
      <c r="G4453" s="9">
        <v>7823.03</v>
      </c>
      <c r="H4453" s="10">
        <v>14</v>
      </c>
    </row>
    <row r="4454" spans="1:8" x14ac:dyDescent="0.25">
      <c r="A4454" s="11" t="s">
        <v>4307</v>
      </c>
      <c r="B4454" s="12" t="s">
        <v>22</v>
      </c>
      <c r="C4454" s="12">
        <v>131</v>
      </c>
      <c r="D4454" s="12">
        <v>0.73199999999999998</v>
      </c>
      <c r="E4454" s="12">
        <v>0.70699999999999996</v>
      </c>
      <c r="F4454" s="12">
        <v>0.67900000000000005</v>
      </c>
      <c r="G4454" s="12">
        <v>21075.14</v>
      </c>
      <c r="H4454" s="13">
        <v>2</v>
      </c>
    </row>
    <row r="4455" spans="1:8" x14ac:dyDescent="0.25">
      <c r="A4455" s="8" t="s">
        <v>4308</v>
      </c>
      <c r="B4455" s="9" t="s">
        <v>33</v>
      </c>
      <c r="C4455" s="9">
        <v>93</v>
      </c>
      <c r="D4455" s="9">
        <v>0.71599999999999997</v>
      </c>
      <c r="E4455" s="9">
        <v>0.7</v>
      </c>
      <c r="F4455" s="9">
        <v>0.61899999999999999</v>
      </c>
      <c r="G4455" s="9">
        <v>15609.85</v>
      </c>
      <c r="H4455" s="10">
        <v>3</v>
      </c>
    </row>
    <row r="4456" spans="1:8" x14ac:dyDescent="0.25">
      <c r="A4456" s="11" t="s">
        <v>4309</v>
      </c>
      <c r="B4456" s="12" t="s">
        <v>16</v>
      </c>
      <c r="C4456" s="12">
        <v>195</v>
      </c>
      <c r="D4456" s="12">
        <v>0.67900000000000005</v>
      </c>
      <c r="E4456" s="12">
        <v>0.66500000000000004</v>
      </c>
      <c r="F4456" s="12">
        <v>0.55700000000000005</v>
      </c>
      <c r="G4456" s="12">
        <v>10225.74</v>
      </c>
      <c r="H4456" s="13">
        <v>2</v>
      </c>
    </row>
    <row r="4457" spans="1:8" x14ac:dyDescent="0.25">
      <c r="A4457" s="8" t="s">
        <v>4310</v>
      </c>
      <c r="B4457" s="9" t="s">
        <v>118</v>
      </c>
      <c r="C4457" s="9">
        <v>309</v>
      </c>
      <c r="D4457" s="9">
        <v>0.61199999999999999</v>
      </c>
      <c r="E4457" s="9">
        <v>0.61099999999999999</v>
      </c>
      <c r="F4457" s="9">
        <v>0.51400000000000001</v>
      </c>
      <c r="G4457" s="9">
        <v>8154.17</v>
      </c>
      <c r="H4457" s="10">
        <v>2</v>
      </c>
    </row>
    <row r="4458" spans="1:8" x14ac:dyDescent="0.25">
      <c r="A4458" s="11" t="s">
        <v>4311</v>
      </c>
      <c r="B4458" s="12" t="s">
        <v>14</v>
      </c>
      <c r="C4458" s="12">
        <v>22</v>
      </c>
      <c r="D4458" s="12">
        <v>0.76400000000000001</v>
      </c>
      <c r="E4458" s="12">
        <v>0.79</v>
      </c>
      <c r="F4458" s="12">
        <v>0.66200000000000003</v>
      </c>
      <c r="G4458" s="12">
        <v>36427.15</v>
      </c>
      <c r="H4458" s="13">
        <v>0</v>
      </c>
    </row>
    <row r="4459" spans="1:8" x14ac:dyDescent="0.25">
      <c r="A4459" s="8" t="s">
        <v>4312</v>
      </c>
      <c r="B4459" s="9" t="s">
        <v>111</v>
      </c>
      <c r="C4459" s="9">
        <v>266</v>
      </c>
      <c r="D4459" s="9">
        <v>0.61599999999999999</v>
      </c>
      <c r="E4459" s="9">
        <v>0.57199999999999995</v>
      </c>
      <c r="F4459" s="9">
        <v>0.51100000000000001</v>
      </c>
      <c r="G4459" s="9">
        <v>9391.2000000000007</v>
      </c>
      <c r="H4459" s="10">
        <v>0</v>
      </c>
    </row>
    <row r="4460" spans="1:8" x14ac:dyDescent="0.25">
      <c r="A4460" s="11" t="s">
        <v>4313</v>
      </c>
      <c r="B4460" s="12" t="s">
        <v>19</v>
      </c>
      <c r="C4460" s="12">
        <v>199</v>
      </c>
      <c r="D4460" s="12">
        <v>0.57999999999999996</v>
      </c>
      <c r="E4460" s="12">
        <v>0.54500000000000004</v>
      </c>
      <c r="F4460" s="12">
        <v>0.47599999999999998</v>
      </c>
      <c r="G4460" s="12">
        <v>7297.85</v>
      </c>
      <c r="H4460" s="13">
        <v>1</v>
      </c>
    </row>
    <row r="4461" spans="1:8" x14ac:dyDescent="0.25">
      <c r="A4461" s="8" t="s">
        <v>1357</v>
      </c>
      <c r="B4461" s="9" t="s">
        <v>94</v>
      </c>
      <c r="C4461" s="9">
        <v>398</v>
      </c>
      <c r="D4461" s="9">
        <v>0.56000000000000005</v>
      </c>
      <c r="E4461" s="9">
        <v>0.55000000000000004</v>
      </c>
      <c r="F4461" s="9">
        <v>0.435</v>
      </c>
      <c r="G4461" s="9">
        <v>8046.53</v>
      </c>
      <c r="H4461" s="10">
        <v>1</v>
      </c>
    </row>
    <row r="4462" spans="1:8" x14ac:dyDescent="0.25">
      <c r="A4462" s="11" t="s">
        <v>4314</v>
      </c>
      <c r="B4462" s="12" t="s">
        <v>24</v>
      </c>
      <c r="C4462" s="12">
        <v>109</v>
      </c>
      <c r="D4462" s="12">
        <v>0.59</v>
      </c>
      <c r="E4462" s="12">
        <v>0.56100000000000005</v>
      </c>
      <c r="F4462" s="12">
        <v>0.496</v>
      </c>
      <c r="G4462" s="12">
        <v>6097.84</v>
      </c>
      <c r="H4462" s="13">
        <v>2</v>
      </c>
    </row>
    <row r="4463" spans="1:8" x14ac:dyDescent="0.25">
      <c r="A4463" s="8" t="s">
        <v>4315</v>
      </c>
      <c r="B4463" s="9" t="s">
        <v>16</v>
      </c>
      <c r="C4463" s="9">
        <v>100</v>
      </c>
      <c r="D4463" s="9">
        <v>0.66400000000000003</v>
      </c>
      <c r="E4463" s="9">
        <v>0.61199999999999999</v>
      </c>
      <c r="F4463" s="9">
        <v>0.60199999999999998</v>
      </c>
      <c r="G4463" s="9">
        <v>16866.740000000002</v>
      </c>
      <c r="H4463" s="10">
        <v>1</v>
      </c>
    </row>
    <row r="4464" spans="1:8" x14ac:dyDescent="0.25">
      <c r="A4464" s="11" t="s">
        <v>4316</v>
      </c>
      <c r="B4464" s="12" t="s">
        <v>118</v>
      </c>
      <c r="C4464" s="12">
        <v>257</v>
      </c>
      <c r="D4464" s="12">
        <v>0.53</v>
      </c>
      <c r="E4464" s="12">
        <v>0.503</v>
      </c>
      <c r="F4464" s="12">
        <v>0.41099999999999998</v>
      </c>
      <c r="G4464" s="12">
        <v>6601.98</v>
      </c>
      <c r="H4464" s="13">
        <v>3</v>
      </c>
    </row>
    <row r="4465" spans="1:8" x14ac:dyDescent="0.25">
      <c r="A4465" s="8" t="s">
        <v>4317</v>
      </c>
      <c r="B4465" s="9" t="s">
        <v>87</v>
      </c>
      <c r="C4465" s="9">
        <v>324</v>
      </c>
      <c r="D4465" s="9">
        <v>0.53700000000000003</v>
      </c>
      <c r="E4465" s="9">
        <v>0.42199999999999999</v>
      </c>
      <c r="F4465" s="9">
        <v>0.47599999999999998</v>
      </c>
      <c r="G4465" s="9">
        <v>6333.6</v>
      </c>
      <c r="H4465" s="10">
        <v>1</v>
      </c>
    </row>
    <row r="4466" spans="1:8" x14ac:dyDescent="0.25">
      <c r="A4466" s="11" t="s">
        <v>4318</v>
      </c>
      <c r="B4466" s="12" t="s">
        <v>7</v>
      </c>
      <c r="C4466" s="12">
        <v>161</v>
      </c>
      <c r="D4466" s="12">
        <v>0.71799999999999997</v>
      </c>
      <c r="E4466" s="12">
        <v>0.68400000000000005</v>
      </c>
      <c r="F4466" s="12">
        <v>0.65100000000000002</v>
      </c>
      <c r="G4466" s="12">
        <v>13780.63</v>
      </c>
      <c r="H4466" s="13">
        <v>1</v>
      </c>
    </row>
    <row r="4467" spans="1:8" x14ac:dyDescent="0.25">
      <c r="A4467" s="8" t="s">
        <v>4319</v>
      </c>
      <c r="B4467" s="9" t="s">
        <v>33</v>
      </c>
      <c r="C4467" s="9">
        <v>66</v>
      </c>
      <c r="D4467" s="9">
        <v>0.745</v>
      </c>
      <c r="E4467" s="9">
        <v>0.748</v>
      </c>
      <c r="F4467" s="9">
        <v>0.64800000000000002</v>
      </c>
      <c r="G4467" s="9">
        <v>23085.43</v>
      </c>
      <c r="H4467" s="10">
        <v>8</v>
      </c>
    </row>
    <row r="4468" spans="1:8" x14ac:dyDescent="0.25">
      <c r="A4468" s="11" t="s">
        <v>4320</v>
      </c>
      <c r="B4468" s="12" t="s">
        <v>24</v>
      </c>
      <c r="C4468" s="12">
        <v>140</v>
      </c>
      <c r="D4468" s="12">
        <v>0.56999999999999995</v>
      </c>
      <c r="E4468" s="12">
        <v>0.54300000000000004</v>
      </c>
      <c r="F4468" s="12">
        <v>0.44600000000000001</v>
      </c>
      <c r="G4468" s="12">
        <v>5744.87</v>
      </c>
      <c r="H4468" s="13">
        <v>10</v>
      </c>
    </row>
    <row r="4469" spans="1:8" x14ac:dyDescent="0.25">
      <c r="A4469" s="8" t="s">
        <v>4321</v>
      </c>
      <c r="B4469" s="9" t="s">
        <v>87</v>
      </c>
      <c r="C4469" s="9">
        <v>557</v>
      </c>
      <c r="D4469" s="9">
        <v>0.54500000000000004</v>
      </c>
      <c r="E4469" s="9">
        <v>0.51500000000000001</v>
      </c>
      <c r="F4469" s="9">
        <v>0.46100000000000002</v>
      </c>
      <c r="G4469" s="9">
        <v>6113.02</v>
      </c>
      <c r="H4469" s="10">
        <v>1</v>
      </c>
    </row>
    <row r="4470" spans="1:8" x14ac:dyDescent="0.25">
      <c r="A4470" s="11" t="s">
        <v>4322</v>
      </c>
      <c r="B4470" s="12" t="s">
        <v>72</v>
      </c>
      <c r="C4470" s="12">
        <v>285</v>
      </c>
      <c r="D4470" s="12">
        <v>0.60399999999999998</v>
      </c>
      <c r="E4470" s="12">
        <v>0.55900000000000005</v>
      </c>
      <c r="F4470" s="12">
        <v>0.50900000000000001</v>
      </c>
      <c r="G4470" s="12">
        <v>6251.13</v>
      </c>
      <c r="H4470" s="13">
        <v>4</v>
      </c>
    </row>
    <row r="4471" spans="1:8" x14ac:dyDescent="0.25">
      <c r="A4471" s="8" t="s">
        <v>4323</v>
      </c>
      <c r="B4471" s="9" t="s">
        <v>14</v>
      </c>
      <c r="C4471" s="9">
        <v>56</v>
      </c>
      <c r="D4471" s="9">
        <v>0.66</v>
      </c>
      <c r="E4471" s="9">
        <v>0.64100000000000001</v>
      </c>
      <c r="F4471" s="9">
        <v>0.54200000000000004</v>
      </c>
      <c r="G4471" s="9">
        <v>19164.740000000002</v>
      </c>
      <c r="H4471" s="10">
        <v>5</v>
      </c>
    </row>
    <row r="4472" spans="1:8" x14ac:dyDescent="0.25">
      <c r="A4472" s="11" t="s">
        <v>4324</v>
      </c>
      <c r="B4472" s="12" t="s">
        <v>19</v>
      </c>
      <c r="C4472" s="12">
        <v>254</v>
      </c>
      <c r="D4472" s="12">
        <v>0.59499999999999997</v>
      </c>
      <c r="E4472" s="12">
        <v>0.54300000000000004</v>
      </c>
      <c r="F4472" s="12">
        <v>0.502</v>
      </c>
      <c r="G4472" s="12">
        <v>7586.45</v>
      </c>
      <c r="H4472" s="13">
        <v>7</v>
      </c>
    </row>
    <row r="4473" spans="1:8" x14ac:dyDescent="0.25">
      <c r="A4473" s="8" t="s">
        <v>4325</v>
      </c>
      <c r="B4473" s="9" t="s">
        <v>59</v>
      </c>
      <c r="C4473" s="9">
        <v>25</v>
      </c>
      <c r="D4473" s="9">
        <v>0.66200000000000003</v>
      </c>
      <c r="E4473" s="9">
        <v>0.67500000000000004</v>
      </c>
      <c r="F4473" s="9">
        <v>0.53300000000000003</v>
      </c>
      <c r="G4473" s="9">
        <v>30867.599999999999</v>
      </c>
      <c r="H4473" s="10">
        <v>1</v>
      </c>
    </row>
    <row r="4474" spans="1:8" x14ac:dyDescent="0.25">
      <c r="A4474" s="11" t="s">
        <v>4326</v>
      </c>
      <c r="B4474" s="12" t="s">
        <v>7</v>
      </c>
      <c r="C4474" s="12">
        <v>66</v>
      </c>
      <c r="D4474" s="12">
        <v>0.74199999999999999</v>
      </c>
      <c r="E4474" s="12">
        <v>0.69799999999999995</v>
      </c>
      <c r="F4474" s="12">
        <v>0.68400000000000005</v>
      </c>
      <c r="G4474" s="12">
        <v>21793.53</v>
      </c>
      <c r="H4474" s="13">
        <v>0</v>
      </c>
    </row>
    <row r="4475" spans="1:8" x14ac:dyDescent="0.25">
      <c r="A4475" s="8" t="s">
        <v>4327</v>
      </c>
      <c r="B4475" s="9" t="s">
        <v>118</v>
      </c>
      <c r="C4475" s="9">
        <v>216</v>
      </c>
      <c r="D4475" s="9">
        <v>0.58099999999999996</v>
      </c>
      <c r="E4475" s="9">
        <v>0.51800000000000002</v>
      </c>
      <c r="F4475" s="9">
        <v>0.496</v>
      </c>
      <c r="G4475" s="9">
        <v>5650.24</v>
      </c>
      <c r="H4475" s="10">
        <v>1</v>
      </c>
    </row>
    <row r="4476" spans="1:8" x14ac:dyDescent="0.25">
      <c r="A4476" s="11" t="s">
        <v>4328</v>
      </c>
      <c r="B4476" s="12" t="s">
        <v>29</v>
      </c>
      <c r="C4476" s="12">
        <v>49</v>
      </c>
      <c r="D4476" s="12">
        <v>0.59899999999999998</v>
      </c>
      <c r="E4476" s="12">
        <v>0.57099999999999995</v>
      </c>
      <c r="F4476" s="12">
        <v>0.46700000000000003</v>
      </c>
      <c r="G4476" s="12">
        <v>18182.349999999999</v>
      </c>
      <c r="H4476" s="13">
        <v>2</v>
      </c>
    </row>
    <row r="4477" spans="1:8" x14ac:dyDescent="0.25">
      <c r="A4477" s="8" t="s">
        <v>3737</v>
      </c>
      <c r="B4477" s="9" t="s">
        <v>87</v>
      </c>
      <c r="C4477" s="9">
        <v>333</v>
      </c>
      <c r="D4477" s="9">
        <v>0.56100000000000005</v>
      </c>
      <c r="E4477" s="9">
        <v>0.52200000000000002</v>
      </c>
      <c r="F4477" s="9">
        <v>0.48099999999999998</v>
      </c>
      <c r="G4477" s="9">
        <v>5553.69</v>
      </c>
      <c r="H4477" s="10">
        <v>1</v>
      </c>
    </row>
    <row r="4478" spans="1:8" x14ac:dyDescent="0.25">
      <c r="A4478" s="11" t="s">
        <v>4329</v>
      </c>
      <c r="B4478" s="12" t="s">
        <v>14</v>
      </c>
      <c r="C4478" s="12">
        <v>47</v>
      </c>
      <c r="D4478" s="12">
        <v>0.72299999999999998</v>
      </c>
      <c r="E4478" s="12">
        <v>0.7</v>
      </c>
      <c r="F4478" s="12">
        <v>0.64300000000000002</v>
      </c>
      <c r="G4478" s="12">
        <v>24879.040000000001</v>
      </c>
      <c r="H4478" s="13">
        <v>7</v>
      </c>
    </row>
    <row r="4479" spans="1:8" x14ac:dyDescent="0.25">
      <c r="A4479" s="8" t="s">
        <v>4330</v>
      </c>
      <c r="B4479" s="9" t="s">
        <v>16</v>
      </c>
      <c r="C4479" s="9">
        <v>108</v>
      </c>
      <c r="D4479" s="9">
        <v>0.54</v>
      </c>
      <c r="E4479" s="9">
        <v>0.53400000000000003</v>
      </c>
      <c r="F4479" s="9">
        <v>0.38200000000000001</v>
      </c>
      <c r="G4479" s="9">
        <v>8377.08</v>
      </c>
      <c r="H4479" s="10">
        <v>3</v>
      </c>
    </row>
    <row r="4480" spans="1:8" x14ac:dyDescent="0.25">
      <c r="A4480" s="11" t="s">
        <v>4331</v>
      </c>
      <c r="B4480" s="12" t="s">
        <v>16</v>
      </c>
      <c r="C4480" s="12">
        <v>36</v>
      </c>
      <c r="D4480" s="12">
        <v>0.69599999999999995</v>
      </c>
      <c r="E4480" s="12">
        <v>0.66100000000000003</v>
      </c>
      <c r="F4480" s="12">
        <v>0.63100000000000001</v>
      </c>
      <c r="G4480" s="12">
        <v>13448.44</v>
      </c>
      <c r="H4480" s="13">
        <v>4</v>
      </c>
    </row>
    <row r="4481" spans="1:8" x14ac:dyDescent="0.25">
      <c r="A4481" s="8" t="s">
        <v>4332</v>
      </c>
      <c r="B4481" s="9" t="s">
        <v>118</v>
      </c>
      <c r="C4481" s="9">
        <v>270</v>
      </c>
      <c r="D4481" s="9">
        <v>0.58399999999999996</v>
      </c>
      <c r="E4481" s="9">
        <v>0.56299999999999994</v>
      </c>
      <c r="F4481" s="9">
        <v>0.48</v>
      </c>
      <c r="G4481" s="9">
        <v>10629.03</v>
      </c>
      <c r="H4481" s="10">
        <v>2</v>
      </c>
    </row>
    <row r="4482" spans="1:8" x14ac:dyDescent="0.25">
      <c r="A4482" s="11" t="s">
        <v>4333</v>
      </c>
      <c r="B4482" s="12" t="s">
        <v>16</v>
      </c>
      <c r="C4482" s="12">
        <v>263</v>
      </c>
      <c r="D4482" s="12">
        <v>0.63100000000000001</v>
      </c>
      <c r="E4482" s="12">
        <v>0.63100000000000001</v>
      </c>
      <c r="F4482" s="12">
        <v>0.48599999999999999</v>
      </c>
      <c r="G4482" s="12">
        <v>8366.39</v>
      </c>
      <c r="H4482" s="13">
        <v>1</v>
      </c>
    </row>
    <row r="4483" spans="1:8" x14ac:dyDescent="0.25">
      <c r="A4483" s="8" t="s">
        <v>4334</v>
      </c>
      <c r="B4483" s="9" t="s">
        <v>24</v>
      </c>
      <c r="C4483" s="9">
        <v>270</v>
      </c>
      <c r="D4483" s="9">
        <v>0.56299999999999994</v>
      </c>
      <c r="E4483" s="9">
        <v>0.56299999999999994</v>
      </c>
      <c r="F4483" s="9">
        <v>0.42099999999999999</v>
      </c>
      <c r="G4483" s="9">
        <v>9144.4599999999991</v>
      </c>
      <c r="H4483" s="10">
        <v>1</v>
      </c>
    </row>
    <row r="4484" spans="1:8" x14ac:dyDescent="0.25">
      <c r="A4484" s="11" t="s">
        <v>3380</v>
      </c>
      <c r="B4484" s="12" t="s">
        <v>82</v>
      </c>
      <c r="C4484" s="12">
        <v>298</v>
      </c>
      <c r="D4484" s="12">
        <v>0.59399999999999997</v>
      </c>
      <c r="E4484" s="12">
        <v>0.57299999999999995</v>
      </c>
      <c r="F4484" s="12">
        <v>0.47599999999999998</v>
      </c>
      <c r="G4484" s="12">
        <v>8205.16</v>
      </c>
      <c r="H4484" s="13">
        <v>2</v>
      </c>
    </row>
    <row r="4485" spans="1:8" x14ac:dyDescent="0.25">
      <c r="A4485" s="8" t="s">
        <v>4335</v>
      </c>
      <c r="B4485" s="9" t="s">
        <v>14</v>
      </c>
      <c r="C4485" s="9">
        <v>14</v>
      </c>
      <c r="D4485" s="9">
        <v>0.73299999999999998</v>
      </c>
      <c r="E4485" s="9">
        <v>0.78600000000000003</v>
      </c>
      <c r="F4485" s="9">
        <v>0.58699999999999997</v>
      </c>
      <c r="G4485" s="9">
        <v>39706.06</v>
      </c>
      <c r="H4485" s="10">
        <v>4</v>
      </c>
    </row>
    <row r="4486" spans="1:8" x14ac:dyDescent="0.25">
      <c r="A4486" s="11" t="s">
        <v>4336</v>
      </c>
      <c r="B4486" s="12" t="s">
        <v>111</v>
      </c>
      <c r="C4486" s="12">
        <v>179</v>
      </c>
      <c r="D4486" s="12">
        <v>0.60299999999999998</v>
      </c>
      <c r="E4486" s="12">
        <v>0.55700000000000005</v>
      </c>
      <c r="F4486" s="12">
        <v>0.51700000000000002</v>
      </c>
      <c r="G4486" s="12">
        <v>12264.54</v>
      </c>
      <c r="H4486" s="13">
        <v>0</v>
      </c>
    </row>
    <row r="4487" spans="1:8" x14ac:dyDescent="0.25">
      <c r="A4487" s="8" t="s">
        <v>4337</v>
      </c>
      <c r="B4487" s="9" t="s">
        <v>24</v>
      </c>
      <c r="C4487" s="9">
        <v>109</v>
      </c>
      <c r="D4487" s="9">
        <v>0.56899999999999995</v>
      </c>
      <c r="E4487" s="9">
        <v>0.54800000000000004</v>
      </c>
      <c r="F4487" s="9">
        <v>0.437</v>
      </c>
      <c r="G4487" s="9">
        <v>6630.12</v>
      </c>
      <c r="H4487" s="10">
        <v>0</v>
      </c>
    </row>
    <row r="4488" spans="1:8" x14ac:dyDescent="0.25">
      <c r="A4488" s="11" t="s">
        <v>4338</v>
      </c>
      <c r="B4488" s="12" t="s">
        <v>16</v>
      </c>
      <c r="C4488" s="12">
        <v>126</v>
      </c>
      <c r="D4488" s="12">
        <v>0.59</v>
      </c>
      <c r="E4488" s="12">
        <v>0.56899999999999995</v>
      </c>
      <c r="F4488" s="12">
        <v>0.45200000000000001</v>
      </c>
      <c r="G4488" s="12">
        <v>9152.06</v>
      </c>
      <c r="H4488" s="13">
        <v>6</v>
      </c>
    </row>
    <row r="4489" spans="1:8" x14ac:dyDescent="0.25">
      <c r="A4489" s="8" t="s">
        <v>4339</v>
      </c>
      <c r="B4489" s="9" t="s">
        <v>82</v>
      </c>
      <c r="C4489" s="9">
        <v>377</v>
      </c>
      <c r="D4489" s="9">
        <v>0.53</v>
      </c>
      <c r="E4489" s="9">
        <v>0.52</v>
      </c>
      <c r="F4489" s="9">
        <v>0.4</v>
      </c>
      <c r="G4489" s="9">
        <v>8560.7199999999993</v>
      </c>
      <c r="H4489" s="10">
        <v>2</v>
      </c>
    </row>
    <row r="4490" spans="1:8" x14ac:dyDescent="0.25">
      <c r="A4490" s="11" t="s">
        <v>4340</v>
      </c>
      <c r="B4490" s="12" t="s">
        <v>31</v>
      </c>
      <c r="C4490" s="12">
        <v>127</v>
      </c>
      <c r="D4490" s="12">
        <v>0.63700000000000001</v>
      </c>
      <c r="E4490" s="12">
        <v>0.57599999999999996</v>
      </c>
      <c r="F4490" s="12">
        <v>0.61</v>
      </c>
      <c r="G4490" s="12">
        <v>15177.69</v>
      </c>
      <c r="H4490" s="13">
        <v>2</v>
      </c>
    </row>
    <row r="4491" spans="1:8" x14ac:dyDescent="0.25">
      <c r="A4491" s="8" t="s">
        <v>4341</v>
      </c>
      <c r="B4491" s="9" t="s">
        <v>16</v>
      </c>
      <c r="C4491" s="9">
        <v>84</v>
      </c>
      <c r="D4491" s="9">
        <v>0.68500000000000005</v>
      </c>
      <c r="E4491" s="9">
        <v>0.66600000000000004</v>
      </c>
      <c r="F4491" s="9">
        <v>0.59899999999999998</v>
      </c>
      <c r="G4491" s="9">
        <v>10019.99</v>
      </c>
      <c r="H4491" s="10">
        <v>2</v>
      </c>
    </row>
    <row r="4492" spans="1:8" x14ac:dyDescent="0.25">
      <c r="A4492" s="11" t="s">
        <v>4342</v>
      </c>
      <c r="B4492" s="12" t="s">
        <v>33</v>
      </c>
      <c r="C4492" s="12">
        <v>158</v>
      </c>
      <c r="D4492" s="12">
        <v>0.67700000000000005</v>
      </c>
      <c r="E4492" s="12">
        <v>0.65200000000000002</v>
      </c>
      <c r="F4492" s="12">
        <v>0.57699999999999996</v>
      </c>
      <c r="G4492" s="12">
        <v>14155.5</v>
      </c>
      <c r="H4492" s="13">
        <v>2</v>
      </c>
    </row>
    <row r="4493" spans="1:8" x14ac:dyDescent="0.25">
      <c r="A4493" s="8" t="s">
        <v>4343</v>
      </c>
      <c r="B4493" s="9" t="s">
        <v>82</v>
      </c>
      <c r="C4493" s="9">
        <v>201</v>
      </c>
      <c r="D4493" s="9">
        <v>0.53</v>
      </c>
      <c r="E4493" s="9">
        <v>0.53</v>
      </c>
      <c r="F4493" s="9">
        <v>0.38900000000000001</v>
      </c>
      <c r="G4493" s="9">
        <v>7160.57</v>
      </c>
      <c r="H4493" s="10">
        <v>3</v>
      </c>
    </row>
    <row r="4494" spans="1:8" x14ac:dyDescent="0.25">
      <c r="A4494" s="11" t="s">
        <v>4344</v>
      </c>
      <c r="B4494" s="12" t="s">
        <v>59</v>
      </c>
      <c r="C4494" s="12">
        <v>54</v>
      </c>
      <c r="D4494" s="12">
        <v>0.75</v>
      </c>
      <c r="E4494" s="12">
        <v>0.73099999999999998</v>
      </c>
      <c r="F4494" s="12">
        <v>0.65900000000000003</v>
      </c>
      <c r="G4494" s="12">
        <v>19473.62</v>
      </c>
      <c r="H4494" s="13">
        <v>3</v>
      </c>
    </row>
    <row r="4495" spans="1:8" x14ac:dyDescent="0.25">
      <c r="A4495" s="8" t="s">
        <v>4345</v>
      </c>
      <c r="B4495" s="9" t="s">
        <v>16</v>
      </c>
      <c r="C4495" s="9">
        <v>157</v>
      </c>
      <c r="D4495" s="9">
        <v>0.68200000000000005</v>
      </c>
      <c r="E4495" s="9">
        <v>0.67600000000000005</v>
      </c>
      <c r="F4495" s="9">
        <v>0.56699999999999995</v>
      </c>
      <c r="G4495" s="9">
        <v>10864.79</v>
      </c>
      <c r="H4495" s="10">
        <v>1</v>
      </c>
    </row>
    <row r="4496" spans="1:8" x14ac:dyDescent="0.25">
      <c r="A4496" s="11" t="s">
        <v>4346</v>
      </c>
      <c r="B4496" s="12" t="s">
        <v>82</v>
      </c>
      <c r="C4496" s="12">
        <v>235</v>
      </c>
      <c r="D4496" s="12">
        <v>0.51400000000000001</v>
      </c>
      <c r="E4496" s="12">
        <v>0.49199999999999999</v>
      </c>
      <c r="F4496" s="12">
        <v>0.379</v>
      </c>
      <c r="G4496" s="12">
        <v>7364.7</v>
      </c>
      <c r="H4496" s="13">
        <v>8</v>
      </c>
    </row>
    <row r="4497" spans="1:8" x14ac:dyDescent="0.25">
      <c r="A4497" s="8" t="s">
        <v>4347</v>
      </c>
      <c r="B4497" s="9" t="s">
        <v>82</v>
      </c>
      <c r="C4497" s="9">
        <v>209</v>
      </c>
      <c r="D4497" s="9">
        <v>0.54700000000000004</v>
      </c>
      <c r="E4497" s="9">
        <v>0.53600000000000003</v>
      </c>
      <c r="F4497" s="9">
        <v>0.39200000000000002</v>
      </c>
      <c r="G4497" s="9">
        <v>8932.99</v>
      </c>
      <c r="H4497" s="10">
        <v>1</v>
      </c>
    </row>
    <row r="4498" spans="1:8" x14ac:dyDescent="0.25">
      <c r="A4498" s="11" t="s">
        <v>4348</v>
      </c>
      <c r="B4498" s="12" t="s">
        <v>33</v>
      </c>
      <c r="C4498" s="12">
        <v>82</v>
      </c>
      <c r="D4498" s="12">
        <v>0.68</v>
      </c>
      <c r="E4498" s="12">
        <v>0.67200000000000004</v>
      </c>
      <c r="F4498" s="12">
        <v>0.57899999999999996</v>
      </c>
      <c r="G4498" s="12">
        <v>15863.76</v>
      </c>
      <c r="H4498" s="13">
        <v>2</v>
      </c>
    </row>
    <row r="4499" spans="1:8" x14ac:dyDescent="0.25">
      <c r="A4499" s="8" t="s">
        <v>4349</v>
      </c>
      <c r="B4499" s="9" t="s">
        <v>16</v>
      </c>
      <c r="C4499" s="9">
        <v>63</v>
      </c>
      <c r="D4499" s="9">
        <v>0.69</v>
      </c>
      <c r="E4499" s="9">
        <v>0.65200000000000002</v>
      </c>
      <c r="F4499" s="9">
        <v>0.58499999999999996</v>
      </c>
      <c r="G4499" s="9">
        <v>35705.129999999997</v>
      </c>
      <c r="H4499" s="10">
        <v>0</v>
      </c>
    </row>
    <row r="4500" spans="1:8" x14ac:dyDescent="0.25">
      <c r="A4500" s="11" t="s">
        <v>4350</v>
      </c>
      <c r="B4500" s="12" t="s">
        <v>16</v>
      </c>
      <c r="C4500" s="12">
        <v>143</v>
      </c>
      <c r="D4500" s="12">
        <v>0.627</v>
      </c>
      <c r="E4500" s="12">
        <v>0.61299999999999999</v>
      </c>
      <c r="F4500" s="12">
        <v>0.496</v>
      </c>
      <c r="G4500" s="12">
        <v>9518.9599999999991</v>
      </c>
      <c r="H4500" s="13">
        <v>1</v>
      </c>
    </row>
    <row r="4501" spans="1:8" x14ac:dyDescent="0.25">
      <c r="A4501" s="8" t="s">
        <v>4351</v>
      </c>
      <c r="B4501" s="9" t="s">
        <v>118</v>
      </c>
      <c r="C4501" s="9">
        <v>221</v>
      </c>
      <c r="D4501" s="9">
        <v>0.55000000000000004</v>
      </c>
      <c r="E4501" s="9">
        <v>0.53800000000000003</v>
      </c>
      <c r="F4501" s="9">
        <v>0.42499999999999999</v>
      </c>
      <c r="G4501" s="9">
        <v>6483.31</v>
      </c>
      <c r="H4501" s="10">
        <v>7</v>
      </c>
    </row>
    <row r="4502" spans="1:8" x14ac:dyDescent="0.25">
      <c r="A4502" s="11" t="s">
        <v>4352</v>
      </c>
      <c r="B4502" s="12" t="s">
        <v>22</v>
      </c>
      <c r="C4502" s="12">
        <v>65</v>
      </c>
      <c r="D4502" s="12">
        <v>0.72</v>
      </c>
      <c r="E4502" s="12">
        <v>0.68600000000000005</v>
      </c>
      <c r="F4502" s="12">
        <v>0.67100000000000004</v>
      </c>
      <c r="G4502" s="12">
        <v>23651.3</v>
      </c>
      <c r="H4502" s="13">
        <v>3</v>
      </c>
    </row>
    <row r="4503" spans="1:8" x14ac:dyDescent="0.25">
      <c r="A4503" s="8" t="s">
        <v>4353</v>
      </c>
      <c r="B4503" s="9" t="s">
        <v>82</v>
      </c>
      <c r="C4503" s="9">
        <v>170</v>
      </c>
      <c r="D4503" s="9">
        <v>0.56200000000000006</v>
      </c>
      <c r="E4503" s="9">
        <v>0.52800000000000002</v>
      </c>
      <c r="F4503" s="9">
        <v>0.44900000000000001</v>
      </c>
      <c r="G4503" s="9">
        <v>7413.3</v>
      </c>
      <c r="H4503" s="10">
        <v>1</v>
      </c>
    </row>
    <row r="4504" spans="1:8" x14ac:dyDescent="0.25">
      <c r="A4504" s="11" t="s">
        <v>4354</v>
      </c>
      <c r="B4504" s="12" t="s">
        <v>72</v>
      </c>
      <c r="C4504" s="12">
        <v>120</v>
      </c>
      <c r="D4504" s="12">
        <v>0.55000000000000004</v>
      </c>
      <c r="E4504" s="12">
        <v>0.52900000000000003</v>
      </c>
      <c r="F4504" s="12">
        <v>0.436</v>
      </c>
      <c r="G4504" s="12">
        <v>7186.14</v>
      </c>
      <c r="H4504" s="13">
        <v>2</v>
      </c>
    </row>
    <row r="4505" spans="1:8" x14ac:dyDescent="0.25">
      <c r="A4505" s="8" t="s">
        <v>4355</v>
      </c>
      <c r="B4505" s="9" t="s">
        <v>14</v>
      </c>
      <c r="C4505" s="9">
        <v>23</v>
      </c>
      <c r="D4505" s="9">
        <v>0.72</v>
      </c>
      <c r="E4505" s="9">
        <v>0.70199999999999996</v>
      </c>
      <c r="F4505" s="9">
        <v>0.60299999999999998</v>
      </c>
      <c r="G4505" s="9">
        <v>30220.77</v>
      </c>
      <c r="H4505" s="10">
        <v>0</v>
      </c>
    </row>
    <row r="4506" spans="1:8" x14ac:dyDescent="0.25">
      <c r="A4506" s="11" t="s">
        <v>4356</v>
      </c>
      <c r="B4506" s="12" t="s">
        <v>72</v>
      </c>
      <c r="C4506" s="12">
        <v>231</v>
      </c>
      <c r="D4506" s="12">
        <v>0.621</v>
      </c>
      <c r="E4506" s="12">
        <v>0.58099999999999996</v>
      </c>
      <c r="F4506" s="12">
        <v>0.54700000000000004</v>
      </c>
      <c r="G4506" s="12">
        <v>6873.73</v>
      </c>
      <c r="H4506" s="13">
        <v>2</v>
      </c>
    </row>
    <row r="4507" spans="1:8" x14ac:dyDescent="0.25">
      <c r="A4507" s="8" t="s">
        <v>438</v>
      </c>
      <c r="B4507" s="9" t="s">
        <v>72</v>
      </c>
      <c r="C4507" s="9">
        <v>218</v>
      </c>
      <c r="D4507" s="9">
        <v>0.58899999999999997</v>
      </c>
      <c r="E4507" s="9">
        <v>0.57399999999999995</v>
      </c>
      <c r="F4507" s="9">
        <v>0.44900000000000001</v>
      </c>
      <c r="G4507" s="9">
        <v>8746.74</v>
      </c>
      <c r="H4507" s="10">
        <v>1</v>
      </c>
    </row>
    <row r="4508" spans="1:8" x14ac:dyDescent="0.25">
      <c r="A4508" s="11" t="s">
        <v>4357</v>
      </c>
      <c r="B4508" s="12" t="s">
        <v>16</v>
      </c>
      <c r="C4508" s="12">
        <v>219</v>
      </c>
      <c r="D4508" s="12">
        <v>0.7</v>
      </c>
      <c r="E4508" s="12">
        <v>0.67300000000000004</v>
      </c>
      <c r="F4508" s="12">
        <v>0.60599999999999998</v>
      </c>
      <c r="G4508" s="12">
        <v>8853.9500000000007</v>
      </c>
      <c r="H4508" s="13">
        <v>1</v>
      </c>
    </row>
    <row r="4509" spans="1:8" x14ac:dyDescent="0.25">
      <c r="A4509" s="8" t="s">
        <v>4358</v>
      </c>
      <c r="B4509" s="9" t="s">
        <v>111</v>
      </c>
      <c r="C4509" s="9">
        <v>176</v>
      </c>
      <c r="D4509" s="9">
        <v>0.66900000000000004</v>
      </c>
      <c r="E4509" s="9">
        <v>0.621</v>
      </c>
      <c r="F4509" s="9">
        <v>0.59499999999999997</v>
      </c>
      <c r="G4509" s="9">
        <v>20558.95</v>
      </c>
      <c r="H4509" s="10">
        <v>0</v>
      </c>
    </row>
    <row r="4510" spans="1:8" x14ac:dyDescent="0.25">
      <c r="A4510" s="11" t="s">
        <v>4359</v>
      </c>
      <c r="B4510" s="12" t="s">
        <v>33</v>
      </c>
      <c r="C4510" s="12">
        <v>57</v>
      </c>
      <c r="D4510" s="12">
        <v>0.69599999999999995</v>
      </c>
      <c r="E4510" s="12">
        <v>0.64300000000000002</v>
      </c>
      <c r="F4510" s="12">
        <v>0.64200000000000002</v>
      </c>
      <c r="G4510" s="12">
        <v>18284.61</v>
      </c>
      <c r="H4510" s="13">
        <v>1</v>
      </c>
    </row>
    <row r="4511" spans="1:8" x14ac:dyDescent="0.25">
      <c r="A4511" s="8" t="s">
        <v>4360</v>
      </c>
      <c r="B4511" s="9" t="s">
        <v>14</v>
      </c>
      <c r="C4511" s="9">
        <v>19</v>
      </c>
      <c r="D4511" s="9">
        <v>0.78</v>
      </c>
      <c r="E4511" s="9">
        <v>0.80900000000000005</v>
      </c>
      <c r="F4511" s="9">
        <v>0.69199999999999995</v>
      </c>
      <c r="G4511" s="9">
        <v>33319.599999999999</v>
      </c>
      <c r="H4511" s="10">
        <v>0</v>
      </c>
    </row>
    <row r="4512" spans="1:8" x14ac:dyDescent="0.25">
      <c r="A4512" s="11" t="s">
        <v>4361</v>
      </c>
      <c r="B4512" s="12" t="s">
        <v>24</v>
      </c>
      <c r="C4512" s="12">
        <v>73</v>
      </c>
      <c r="D4512" s="12">
        <v>0.54600000000000004</v>
      </c>
      <c r="E4512" s="12">
        <v>0.52200000000000002</v>
      </c>
      <c r="F4512" s="12">
        <v>0.41299999999999998</v>
      </c>
      <c r="G4512" s="12">
        <v>13317.59</v>
      </c>
      <c r="H4512" s="13">
        <v>4</v>
      </c>
    </row>
    <row r="4513" spans="1:8" x14ac:dyDescent="0.25">
      <c r="A4513" s="8" t="s">
        <v>4362</v>
      </c>
      <c r="B4513" s="9" t="s">
        <v>14</v>
      </c>
      <c r="C4513" s="9">
        <v>10</v>
      </c>
      <c r="D4513" s="9">
        <v>0.66</v>
      </c>
      <c r="E4513" s="9">
        <v>0.70099999999999996</v>
      </c>
      <c r="F4513" s="9">
        <v>0.48599999999999999</v>
      </c>
      <c r="G4513" s="9">
        <v>27109.599999999999</v>
      </c>
      <c r="H4513" s="10">
        <v>2</v>
      </c>
    </row>
    <row r="4514" spans="1:8" x14ac:dyDescent="0.25">
      <c r="A4514" s="11" t="s">
        <v>4363</v>
      </c>
      <c r="B4514" s="12" t="s">
        <v>16</v>
      </c>
      <c r="C4514" s="12">
        <v>215</v>
      </c>
      <c r="D4514" s="12">
        <v>0.58499999999999996</v>
      </c>
      <c r="E4514" s="12">
        <v>0.57899999999999996</v>
      </c>
      <c r="F4514" s="12">
        <v>0.432</v>
      </c>
      <c r="G4514" s="12">
        <v>8120.9</v>
      </c>
      <c r="H4514" s="13">
        <v>0</v>
      </c>
    </row>
    <row r="4515" spans="1:8" x14ac:dyDescent="0.25">
      <c r="A4515" s="8" t="s">
        <v>4364</v>
      </c>
      <c r="B4515" s="9" t="s">
        <v>16</v>
      </c>
      <c r="C4515" s="9">
        <v>123</v>
      </c>
      <c r="D4515" s="9">
        <v>0.7</v>
      </c>
      <c r="E4515" s="9">
        <v>0.63300000000000001</v>
      </c>
      <c r="F4515" s="9">
        <v>0.64100000000000001</v>
      </c>
      <c r="G4515" s="9">
        <v>18567.150000000001</v>
      </c>
      <c r="H4515" s="10">
        <v>3</v>
      </c>
    </row>
    <row r="4516" spans="1:8" x14ac:dyDescent="0.25">
      <c r="A4516" s="11" t="s">
        <v>4365</v>
      </c>
      <c r="B4516" s="12" t="s">
        <v>118</v>
      </c>
      <c r="C4516" s="12">
        <v>105</v>
      </c>
      <c r="D4516" s="12">
        <v>0.58599999999999997</v>
      </c>
      <c r="E4516" s="12">
        <v>0.56299999999999994</v>
      </c>
      <c r="F4516" s="12">
        <v>0.47599999999999998</v>
      </c>
      <c r="G4516" s="12">
        <v>8115.21</v>
      </c>
      <c r="H4516" s="13">
        <v>1</v>
      </c>
    </row>
    <row r="4517" spans="1:8" x14ac:dyDescent="0.25">
      <c r="A4517" s="8" t="s">
        <v>4366</v>
      </c>
      <c r="B4517" s="9" t="s">
        <v>111</v>
      </c>
      <c r="C4517" s="9">
        <v>101</v>
      </c>
      <c r="D4517" s="9">
        <v>0.66200000000000003</v>
      </c>
      <c r="E4517" s="9">
        <v>0.67200000000000004</v>
      </c>
      <c r="F4517" s="9">
        <v>0.52900000000000003</v>
      </c>
      <c r="G4517" s="9">
        <v>14081.84</v>
      </c>
      <c r="H4517" s="10">
        <v>1</v>
      </c>
    </row>
    <row r="4518" spans="1:8" x14ac:dyDescent="0.25">
      <c r="A4518" s="11" t="s">
        <v>4367</v>
      </c>
      <c r="B4518" s="12" t="s">
        <v>14</v>
      </c>
      <c r="C4518" s="12">
        <v>22</v>
      </c>
      <c r="D4518" s="12">
        <v>0.61599999999999999</v>
      </c>
      <c r="E4518" s="12">
        <v>0.67</v>
      </c>
      <c r="F4518" s="12">
        <v>0.441</v>
      </c>
      <c r="G4518" s="12">
        <v>17397.14</v>
      </c>
      <c r="H4518" s="13">
        <v>4</v>
      </c>
    </row>
    <row r="4519" spans="1:8" x14ac:dyDescent="0.25">
      <c r="A4519" s="8" t="s">
        <v>4368</v>
      </c>
      <c r="B4519" s="9" t="s">
        <v>82</v>
      </c>
      <c r="C4519" s="9">
        <v>272</v>
      </c>
      <c r="D4519" s="9">
        <v>0.56999999999999995</v>
      </c>
      <c r="E4519" s="9">
        <v>0.52300000000000002</v>
      </c>
      <c r="F4519" s="9">
        <v>0.47299999999999998</v>
      </c>
      <c r="G4519" s="9">
        <v>7238.78</v>
      </c>
      <c r="H4519" s="10">
        <v>2</v>
      </c>
    </row>
    <row r="4520" spans="1:8" x14ac:dyDescent="0.25">
      <c r="A4520" s="11" t="s">
        <v>4369</v>
      </c>
      <c r="B4520" s="12" t="s">
        <v>7</v>
      </c>
      <c r="C4520" s="12">
        <v>82</v>
      </c>
      <c r="D4520" s="12">
        <v>0.73299999999999998</v>
      </c>
      <c r="E4520" s="12">
        <v>0.73599999999999999</v>
      </c>
      <c r="F4520" s="12">
        <v>0.66200000000000003</v>
      </c>
      <c r="G4520" s="12">
        <v>22460.63</v>
      </c>
      <c r="H4520" s="13">
        <v>3</v>
      </c>
    </row>
    <row r="4521" spans="1:8" x14ac:dyDescent="0.25">
      <c r="A4521" s="8" t="s">
        <v>4370</v>
      </c>
      <c r="B4521" s="9" t="s">
        <v>31</v>
      </c>
      <c r="C4521" s="9">
        <v>146</v>
      </c>
      <c r="D4521" s="9">
        <v>0.57999999999999996</v>
      </c>
      <c r="E4521" s="9">
        <v>0.52900000000000003</v>
      </c>
      <c r="F4521" s="9">
        <v>0.48199999999999998</v>
      </c>
      <c r="G4521" s="9">
        <v>5996.43</v>
      </c>
      <c r="H4521" s="10">
        <v>0</v>
      </c>
    </row>
    <row r="4522" spans="1:8" x14ac:dyDescent="0.25">
      <c r="A4522" s="11" t="s">
        <v>4371</v>
      </c>
      <c r="B4522" s="12" t="s">
        <v>59</v>
      </c>
      <c r="C4522" s="12">
        <v>34</v>
      </c>
      <c r="D4522" s="12">
        <v>0.73699999999999999</v>
      </c>
      <c r="E4522" s="12">
        <v>0.76500000000000001</v>
      </c>
      <c r="F4522" s="12">
        <v>0.60899999999999999</v>
      </c>
      <c r="G4522" s="12">
        <v>23077.22</v>
      </c>
      <c r="H4522" s="13">
        <v>1</v>
      </c>
    </row>
    <row r="4523" spans="1:8" x14ac:dyDescent="0.25">
      <c r="A4523" s="8" t="s">
        <v>4372</v>
      </c>
      <c r="B4523" s="9" t="s">
        <v>16</v>
      </c>
      <c r="C4523" s="9">
        <v>262</v>
      </c>
      <c r="D4523" s="9">
        <v>0.60699999999999998</v>
      </c>
      <c r="E4523" s="9">
        <v>0.59699999999999998</v>
      </c>
      <c r="F4523" s="9">
        <v>0.49</v>
      </c>
      <c r="G4523" s="9">
        <v>8372.73</v>
      </c>
      <c r="H4523" s="10">
        <v>4</v>
      </c>
    </row>
    <row r="4524" spans="1:8" x14ac:dyDescent="0.25">
      <c r="A4524" s="11" t="s">
        <v>4373</v>
      </c>
      <c r="B4524" s="12" t="s">
        <v>59</v>
      </c>
      <c r="C4524" s="12">
        <v>51</v>
      </c>
      <c r="D4524" s="12">
        <v>0.72</v>
      </c>
      <c r="E4524" s="12">
        <v>0.70799999999999996</v>
      </c>
      <c r="F4524" s="12">
        <v>0.61</v>
      </c>
      <c r="G4524" s="12">
        <v>24925.46</v>
      </c>
      <c r="H4524" s="13">
        <v>1</v>
      </c>
    </row>
    <row r="4525" spans="1:8" x14ac:dyDescent="0.25">
      <c r="A4525" s="8" t="s">
        <v>4374</v>
      </c>
      <c r="B4525" s="9" t="s">
        <v>14</v>
      </c>
      <c r="C4525" s="9">
        <v>21</v>
      </c>
      <c r="D4525" s="9">
        <v>0.72</v>
      </c>
      <c r="E4525" s="9">
        <v>0.73499999999999999</v>
      </c>
      <c r="F4525" s="9">
        <v>0.61099999999999999</v>
      </c>
      <c r="G4525" s="9">
        <v>38904.14</v>
      </c>
      <c r="H4525" s="10">
        <v>1</v>
      </c>
    </row>
    <row r="4526" spans="1:8" x14ac:dyDescent="0.25">
      <c r="A4526" s="11" t="s">
        <v>4375</v>
      </c>
      <c r="B4526" s="12" t="s">
        <v>19</v>
      </c>
      <c r="C4526" s="12">
        <v>287</v>
      </c>
      <c r="D4526" s="12">
        <v>0.59499999999999997</v>
      </c>
      <c r="E4526" s="12">
        <v>0.56699999999999995</v>
      </c>
      <c r="F4526" s="12">
        <v>0.52300000000000002</v>
      </c>
      <c r="G4526" s="12">
        <v>11059.74</v>
      </c>
      <c r="H4526" s="13">
        <v>1</v>
      </c>
    </row>
    <row r="4527" spans="1:8" x14ac:dyDescent="0.25">
      <c r="A4527" s="8" t="s">
        <v>4376</v>
      </c>
      <c r="B4527" s="9" t="s">
        <v>82</v>
      </c>
      <c r="C4527" s="9">
        <v>240</v>
      </c>
      <c r="D4527" s="9">
        <v>0.56999999999999995</v>
      </c>
      <c r="E4527" s="9">
        <v>0.56499999999999995</v>
      </c>
      <c r="F4527" s="9">
        <v>0.42399999999999999</v>
      </c>
      <c r="G4527" s="9">
        <v>7553.81</v>
      </c>
      <c r="H4527" s="10">
        <v>3</v>
      </c>
    </row>
    <row r="4528" spans="1:8" x14ac:dyDescent="0.25">
      <c r="A4528" s="11" t="s">
        <v>3581</v>
      </c>
      <c r="B4528" s="12" t="s">
        <v>19</v>
      </c>
      <c r="C4528" s="12">
        <v>219</v>
      </c>
      <c r="D4528" s="12">
        <v>0.57399999999999995</v>
      </c>
      <c r="E4528" s="12">
        <v>0.56299999999999994</v>
      </c>
      <c r="F4528" s="12">
        <v>0.49299999999999999</v>
      </c>
      <c r="G4528" s="12">
        <v>7115.49</v>
      </c>
      <c r="H4528" s="13">
        <v>0</v>
      </c>
    </row>
    <row r="4529" spans="1:8" x14ac:dyDescent="0.25">
      <c r="A4529" s="8" t="s">
        <v>4377</v>
      </c>
      <c r="B4529" s="9" t="s">
        <v>118</v>
      </c>
      <c r="C4529" s="9">
        <v>139</v>
      </c>
      <c r="D4529" s="9">
        <v>0.55000000000000004</v>
      </c>
      <c r="E4529" s="9">
        <v>0.498</v>
      </c>
      <c r="F4529" s="9">
        <v>0.439</v>
      </c>
      <c r="G4529" s="9">
        <v>5650.76</v>
      </c>
      <c r="H4529" s="10">
        <v>0</v>
      </c>
    </row>
    <row r="4530" spans="1:8" x14ac:dyDescent="0.25">
      <c r="A4530" s="11" t="s">
        <v>4378</v>
      </c>
      <c r="B4530" s="12" t="s">
        <v>111</v>
      </c>
      <c r="C4530" s="12">
        <v>133</v>
      </c>
      <c r="D4530" s="12">
        <v>0.60099999999999998</v>
      </c>
      <c r="E4530" s="12">
        <v>0.61099999999999999</v>
      </c>
      <c r="F4530" s="12">
        <v>0.44600000000000001</v>
      </c>
      <c r="G4530" s="12">
        <v>14125.35</v>
      </c>
      <c r="H4530" s="13">
        <v>0</v>
      </c>
    </row>
    <row r="4531" spans="1:8" x14ac:dyDescent="0.25">
      <c r="A4531" s="8" t="s">
        <v>4379</v>
      </c>
      <c r="B4531" s="9" t="s">
        <v>24</v>
      </c>
      <c r="C4531" s="9">
        <v>136</v>
      </c>
      <c r="D4531" s="9">
        <v>0.57899999999999996</v>
      </c>
      <c r="E4531" s="9">
        <v>0.56100000000000005</v>
      </c>
      <c r="F4531" s="9">
        <v>0.45400000000000001</v>
      </c>
      <c r="G4531" s="9">
        <v>5956.45</v>
      </c>
      <c r="H4531" s="10">
        <v>3</v>
      </c>
    </row>
    <row r="4532" spans="1:8" x14ac:dyDescent="0.25">
      <c r="A4532" s="11" t="s">
        <v>4380</v>
      </c>
      <c r="B4532" s="12" t="s">
        <v>14</v>
      </c>
      <c r="C4532" s="12">
        <v>33</v>
      </c>
      <c r="D4532" s="12">
        <v>0.68</v>
      </c>
      <c r="E4532" s="12">
        <v>0.67900000000000005</v>
      </c>
      <c r="F4532" s="12">
        <v>0.56599999999999995</v>
      </c>
      <c r="G4532" s="12">
        <v>22781.02</v>
      </c>
      <c r="H4532" s="13">
        <v>3</v>
      </c>
    </row>
    <row r="4533" spans="1:8" x14ac:dyDescent="0.25">
      <c r="A4533" s="8" t="s">
        <v>4381</v>
      </c>
      <c r="B4533" s="9" t="s">
        <v>24</v>
      </c>
      <c r="C4533" s="9">
        <v>180</v>
      </c>
      <c r="D4533" s="9">
        <v>0.60699999999999998</v>
      </c>
      <c r="E4533" s="9">
        <v>0.57199999999999995</v>
      </c>
      <c r="F4533" s="9">
        <v>0.503</v>
      </c>
      <c r="G4533" s="9">
        <v>5920.69</v>
      </c>
      <c r="H4533" s="10">
        <v>1</v>
      </c>
    </row>
    <row r="4534" spans="1:8" x14ac:dyDescent="0.25">
      <c r="A4534" s="11" t="s">
        <v>4382</v>
      </c>
      <c r="B4534" s="12" t="s">
        <v>94</v>
      </c>
      <c r="C4534" s="12">
        <v>175</v>
      </c>
      <c r="D4534" s="12">
        <v>0.53900000000000003</v>
      </c>
      <c r="E4534" s="12">
        <v>0.497</v>
      </c>
      <c r="F4534" s="12">
        <v>0.443</v>
      </c>
      <c r="G4534" s="12">
        <v>7262.7</v>
      </c>
      <c r="H4534" s="13">
        <v>1</v>
      </c>
    </row>
    <row r="4535" spans="1:8" x14ac:dyDescent="0.25">
      <c r="A4535" s="8" t="s">
        <v>4383</v>
      </c>
      <c r="B4535" s="9" t="s">
        <v>82</v>
      </c>
      <c r="C4535" s="9">
        <v>361</v>
      </c>
      <c r="D4535" s="9">
        <v>0.60799999999999998</v>
      </c>
      <c r="E4535" s="9">
        <v>0.58199999999999996</v>
      </c>
      <c r="F4535" s="9">
        <v>0.51200000000000001</v>
      </c>
      <c r="G4535" s="9">
        <v>8006.14</v>
      </c>
      <c r="H4535" s="10">
        <v>3</v>
      </c>
    </row>
    <row r="4536" spans="1:8" x14ac:dyDescent="0.25">
      <c r="A4536" s="11" t="s">
        <v>4384</v>
      </c>
      <c r="B4536" s="12" t="s">
        <v>82</v>
      </c>
      <c r="C4536" s="12">
        <v>114</v>
      </c>
      <c r="D4536" s="12">
        <v>0.52400000000000002</v>
      </c>
      <c r="E4536" s="12">
        <v>0.52900000000000003</v>
      </c>
      <c r="F4536" s="12">
        <v>0.39800000000000002</v>
      </c>
      <c r="G4536" s="12">
        <v>8276.2800000000007</v>
      </c>
      <c r="H4536" s="13">
        <v>1</v>
      </c>
    </row>
    <row r="4537" spans="1:8" x14ac:dyDescent="0.25">
      <c r="A4537" s="8" t="s">
        <v>4385</v>
      </c>
      <c r="B4537" s="9" t="s">
        <v>16</v>
      </c>
      <c r="C4537" s="9">
        <v>77</v>
      </c>
      <c r="D4537" s="9">
        <v>0.7</v>
      </c>
      <c r="E4537" s="9">
        <v>0.69399999999999995</v>
      </c>
      <c r="F4537" s="9">
        <v>0.56899999999999995</v>
      </c>
      <c r="G4537" s="9">
        <v>18859.25</v>
      </c>
      <c r="H4537" s="10">
        <v>2</v>
      </c>
    </row>
    <row r="4538" spans="1:8" x14ac:dyDescent="0.25">
      <c r="A4538" s="11" t="s">
        <v>4386</v>
      </c>
      <c r="B4538" s="12" t="s">
        <v>24</v>
      </c>
      <c r="C4538" s="12">
        <v>191</v>
      </c>
      <c r="D4538" s="12">
        <v>0.54600000000000004</v>
      </c>
      <c r="E4538" s="12">
        <v>0.53500000000000003</v>
      </c>
      <c r="F4538" s="12">
        <v>0.40699999999999997</v>
      </c>
      <c r="G4538" s="12">
        <v>4973.1400000000003</v>
      </c>
      <c r="H4538" s="13">
        <v>1</v>
      </c>
    </row>
    <row r="4539" spans="1:8" x14ac:dyDescent="0.25">
      <c r="A4539" s="8" t="s">
        <v>4387</v>
      </c>
      <c r="B4539" s="9" t="s">
        <v>118</v>
      </c>
      <c r="C4539" s="9">
        <v>132</v>
      </c>
      <c r="D4539" s="9">
        <v>0.57799999999999996</v>
      </c>
      <c r="E4539" s="9">
        <v>0.52</v>
      </c>
      <c r="F4539" s="9">
        <v>0.496</v>
      </c>
      <c r="G4539" s="9">
        <v>9858.67</v>
      </c>
      <c r="H4539" s="10">
        <v>0</v>
      </c>
    </row>
    <row r="4540" spans="1:8" x14ac:dyDescent="0.25">
      <c r="A4540" s="11" t="s">
        <v>4388</v>
      </c>
      <c r="B4540" s="12" t="s">
        <v>87</v>
      </c>
      <c r="C4540" s="12">
        <v>102</v>
      </c>
      <c r="D4540" s="12">
        <v>0.44</v>
      </c>
      <c r="E4540" s="12">
        <v>0.41699999999999998</v>
      </c>
      <c r="F4540" s="12">
        <v>0.28599999999999998</v>
      </c>
      <c r="G4540" s="12">
        <v>5120.66</v>
      </c>
      <c r="H4540" s="13">
        <v>0</v>
      </c>
    </row>
    <row r="4541" spans="1:8" x14ac:dyDescent="0.25">
      <c r="A4541" s="8" t="s">
        <v>4389</v>
      </c>
      <c r="B4541" s="9" t="s">
        <v>82</v>
      </c>
      <c r="C4541" s="9">
        <v>362</v>
      </c>
      <c r="D4541" s="9">
        <v>0.56999999999999995</v>
      </c>
      <c r="E4541" s="9">
        <v>0.56299999999999994</v>
      </c>
      <c r="F4541" s="9">
        <v>0.45</v>
      </c>
      <c r="G4541" s="9">
        <v>7665.88</v>
      </c>
      <c r="H4541" s="10">
        <v>2</v>
      </c>
    </row>
    <row r="4542" spans="1:8" x14ac:dyDescent="0.25">
      <c r="A4542" s="11" t="s">
        <v>4390</v>
      </c>
      <c r="B4542" s="12" t="s">
        <v>16</v>
      </c>
      <c r="C4542" s="12">
        <v>56</v>
      </c>
      <c r="D4542" s="12">
        <v>0.66</v>
      </c>
      <c r="E4542" s="12">
        <v>0.65300000000000002</v>
      </c>
      <c r="F4542" s="12">
        <v>0.53100000000000003</v>
      </c>
      <c r="G4542" s="12">
        <v>14916.61</v>
      </c>
      <c r="H4542" s="13">
        <v>2</v>
      </c>
    </row>
    <row r="4543" spans="1:8" x14ac:dyDescent="0.25">
      <c r="A4543" s="8" t="s">
        <v>4391</v>
      </c>
      <c r="B4543" s="9" t="s">
        <v>14</v>
      </c>
      <c r="C4543" s="9">
        <v>12</v>
      </c>
      <c r="D4543" s="9">
        <v>0.72499999999999998</v>
      </c>
      <c r="E4543" s="9">
        <v>0.72699999999999998</v>
      </c>
      <c r="F4543" s="9">
        <v>0.6</v>
      </c>
      <c r="G4543" s="9">
        <v>30413.39</v>
      </c>
      <c r="H4543" s="10">
        <v>1</v>
      </c>
    </row>
    <row r="4544" spans="1:8" x14ac:dyDescent="0.25">
      <c r="A4544" s="11" t="s">
        <v>4392</v>
      </c>
      <c r="B4544" s="12" t="s">
        <v>118</v>
      </c>
      <c r="C4544" s="12">
        <v>116</v>
      </c>
      <c r="D4544" s="12">
        <v>0.54100000000000004</v>
      </c>
      <c r="E4544" s="12">
        <v>0.53100000000000003</v>
      </c>
      <c r="F4544" s="12">
        <v>0.42699999999999999</v>
      </c>
      <c r="G4544" s="12">
        <v>7731.92</v>
      </c>
      <c r="H4544" s="13">
        <v>0</v>
      </c>
    </row>
    <row r="4545" spans="1:8" x14ac:dyDescent="0.25">
      <c r="A4545" s="8" t="s">
        <v>4393</v>
      </c>
      <c r="B4545" s="9" t="s">
        <v>14</v>
      </c>
      <c r="C4545" s="9">
        <v>22</v>
      </c>
      <c r="D4545" s="9">
        <v>0.76400000000000001</v>
      </c>
      <c r="E4545" s="9">
        <v>0.77600000000000002</v>
      </c>
      <c r="F4545" s="9">
        <v>0.67700000000000005</v>
      </c>
      <c r="G4545" s="9">
        <v>23010.26</v>
      </c>
      <c r="H4545" s="10">
        <v>5</v>
      </c>
    </row>
    <row r="4546" spans="1:8" x14ac:dyDescent="0.25">
      <c r="A4546" s="11" t="s">
        <v>4394</v>
      </c>
      <c r="B4546" s="12" t="s">
        <v>22</v>
      </c>
      <c r="C4546" s="12">
        <v>96</v>
      </c>
      <c r="D4546" s="12">
        <v>0.60799999999999998</v>
      </c>
      <c r="E4546" s="12">
        <v>0.60499999999999998</v>
      </c>
      <c r="F4546" s="12">
        <v>0.47899999999999998</v>
      </c>
      <c r="G4546" s="12">
        <v>14605.85</v>
      </c>
      <c r="H4546" s="13">
        <v>1</v>
      </c>
    </row>
    <row r="4547" spans="1:8" x14ac:dyDescent="0.25">
      <c r="A4547" s="8" t="s">
        <v>4395</v>
      </c>
      <c r="B4547" s="9" t="s">
        <v>7</v>
      </c>
      <c r="C4547" s="9">
        <v>48</v>
      </c>
      <c r="D4547" s="9">
        <v>0.72199999999999998</v>
      </c>
      <c r="E4547" s="9">
        <v>0.67100000000000004</v>
      </c>
      <c r="F4547" s="9">
        <v>0.69399999999999995</v>
      </c>
      <c r="G4547" s="9">
        <v>27756.09</v>
      </c>
      <c r="H4547" s="10">
        <v>1</v>
      </c>
    </row>
    <row r="4548" spans="1:8" x14ac:dyDescent="0.25">
      <c r="A4548" s="11" t="s">
        <v>4396</v>
      </c>
      <c r="B4548" s="12" t="s">
        <v>33</v>
      </c>
      <c r="C4548" s="12">
        <v>149</v>
      </c>
      <c r="D4548" s="12">
        <v>0.69299999999999995</v>
      </c>
      <c r="E4548" s="12">
        <v>0.68600000000000005</v>
      </c>
      <c r="F4548" s="12">
        <v>0.57799999999999996</v>
      </c>
      <c r="G4548" s="12">
        <v>13826.1</v>
      </c>
      <c r="H4548" s="13">
        <v>3</v>
      </c>
    </row>
    <row r="4549" spans="1:8" x14ac:dyDescent="0.25">
      <c r="A4549" s="8" t="s">
        <v>4397</v>
      </c>
      <c r="B4549" s="9" t="s">
        <v>14</v>
      </c>
      <c r="C4549" s="9"/>
      <c r="D4549" s="9"/>
      <c r="E4549" s="9"/>
      <c r="F4549" s="9"/>
      <c r="G4549" s="9">
        <v>18184.45</v>
      </c>
      <c r="H4549" s="10">
        <v>1</v>
      </c>
    </row>
    <row r="4550" spans="1:8" x14ac:dyDescent="0.25">
      <c r="A4550" s="11" t="s">
        <v>4398</v>
      </c>
      <c r="B4550" s="12" t="s">
        <v>14</v>
      </c>
      <c r="C4550" s="12">
        <v>14</v>
      </c>
      <c r="D4550" s="12">
        <v>0.73299999999999998</v>
      </c>
      <c r="E4550" s="12">
        <v>0.77100000000000002</v>
      </c>
      <c r="F4550" s="12">
        <v>0.60899999999999999</v>
      </c>
      <c r="G4550" s="12">
        <v>25409.64</v>
      </c>
      <c r="H4550" s="13">
        <v>0</v>
      </c>
    </row>
    <row r="4551" spans="1:8" x14ac:dyDescent="0.25">
      <c r="A4551" s="8" t="s">
        <v>4399</v>
      </c>
      <c r="B4551" s="9" t="s">
        <v>16</v>
      </c>
      <c r="C4551" s="9">
        <v>198</v>
      </c>
      <c r="D4551" s="9">
        <v>0.60899999999999999</v>
      </c>
      <c r="E4551" s="9">
        <v>0.60499999999999998</v>
      </c>
      <c r="F4551" s="9">
        <v>0.47899999999999998</v>
      </c>
      <c r="G4551" s="9">
        <v>9588.42</v>
      </c>
      <c r="H4551" s="10">
        <v>0</v>
      </c>
    </row>
    <row r="4552" spans="1:8" x14ac:dyDescent="0.25">
      <c r="A4552" s="11" t="s">
        <v>4400</v>
      </c>
      <c r="B4552" s="12" t="s">
        <v>14</v>
      </c>
      <c r="C4552" s="12">
        <v>24</v>
      </c>
      <c r="D4552" s="12">
        <v>0.76700000000000002</v>
      </c>
      <c r="E4552" s="12">
        <v>0.749</v>
      </c>
      <c r="F4552" s="12">
        <v>0.70799999999999996</v>
      </c>
      <c r="G4552" s="12">
        <v>28815.7</v>
      </c>
      <c r="H4552" s="13">
        <v>1</v>
      </c>
    </row>
    <row r="4553" spans="1:8" x14ac:dyDescent="0.25">
      <c r="A4553" s="8" t="s">
        <v>4401</v>
      </c>
      <c r="B4553" s="9" t="s">
        <v>16</v>
      </c>
      <c r="C4553" s="9">
        <v>91</v>
      </c>
      <c r="D4553" s="9">
        <v>0.67400000000000004</v>
      </c>
      <c r="E4553" s="9">
        <v>0.65800000000000003</v>
      </c>
      <c r="F4553" s="9">
        <v>0.57899999999999996</v>
      </c>
      <c r="G4553" s="9">
        <v>14627.83</v>
      </c>
      <c r="H4553" s="10">
        <v>0</v>
      </c>
    </row>
    <row r="4554" spans="1:8" x14ac:dyDescent="0.25">
      <c r="A4554" s="11" t="s">
        <v>4402</v>
      </c>
      <c r="B4554" s="12" t="s">
        <v>31</v>
      </c>
      <c r="C4554" s="12">
        <v>320</v>
      </c>
      <c r="D4554" s="12">
        <v>0.59899999999999998</v>
      </c>
      <c r="E4554" s="12">
        <v>0.55000000000000004</v>
      </c>
      <c r="F4554" s="12">
        <v>0.50600000000000001</v>
      </c>
      <c r="G4554" s="12">
        <v>7095.89</v>
      </c>
      <c r="H4554" s="13">
        <v>1</v>
      </c>
    </row>
    <row r="4555" spans="1:8" x14ac:dyDescent="0.25">
      <c r="A4555" s="8" t="s">
        <v>4403</v>
      </c>
      <c r="B4555" s="9" t="s">
        <v>72</v>
      </c>
      <c r="C4555" s="9">
        <v>252</v>
      </c>
      <c r="D4555" s="9">
        <v>0.58299999999999996</v>
      </c>
      <c r="E4555" s="9">
        <v>0.57699999999999996</v>
      </c>
      <c r="F4555" s="9">
        <v>0.435</v>
      </c>
      <c r="G4555" s="9">
        <v>7351.64</v>
      </c>
      <c r="H4555" s="10">
        <v>11</v>
      </c>
    </row>
    <row r="4556" spans="1:8" x14ac:dyDescent="0.25">
      <c r="A4556" s="11" t="s">
        <v>4404</v>
      </c>
      <c r="B4556" s="12" t="s">
        <v>7</v>
      </c>
      <c r="C4556" s="12">
        <v>57</v>
      </c>
      <c r="D4556" s="12">
        <v>0.73299999999999998</v>
      </c>
      <c r="E4556" s="12">
        <v>0.71199999999999997</v>
      </c>
      <c r="F4556" s="12">
        <v>0.68700000000000006</v>
      </c>
      <c r="G4556" s="12">
        <v>24072.47</v>
      </c>
      <c r="H4556" s="13">
        <v>0</v>
      </c>
    </row>
    <row r="4557" spans="1:8" x14ac:dyDescent="0.25">
      <c r="A4557" s="8" t="s">
        <v>4405</v>
      </c>
      <c r="B4557" s="9" t="s">
        <v>118</v>
      </c>
      <c r="C4557" s="9">
        <v>377</v>
      </c>
      <c r="D4557" s="9">
        <v>0.628</v>
      </c>
      <c r="E4557" s="9">
        <v>0.57799999999999996</v>
      </c>
      <c r="F4557" s="9">
        <v>0.55000000000000004</v>
      </c>
      <c r="G4557" s="9">
        <v>8099.49</v>
      </c>
      <c r="H4557" s="10">
        <v>1</v>
      </c>
    </row>
    <row r="4558" spans="1:8" x14ac:dyDescent="0.25">
      <c r="A4558" s="11" t="s">
        <v>4406</v>
      </c>
      <c r="B4558" s="12" t="s">
        <v>82</v>
      </c>
      <c r="C4558" s="12">
        <v>68</v>
      </c>
      <c r="D4558" s="12">
        <v>0.623</v>
      </c>
      <c r="E4558" s="12">
        <v>0.61699999999999999</v>
      </c>
      <c r="F4558" s="12">
        <v>0.502</v>
      </c>
      <c r="G4558" s="12">
        <v>10670.49</v>
      </c>
      <c r="H4558" s="13">
        <v>1</v>
      </c>
    </row>
    <row r="4559" spans="1:8" x14ac:dyDescent="0.25">
      <c r="A4559" s="8" t="s">
        <v>4407</v>
      </c>
      <c r="B4559" s="9" t="s">
        <v>24</v>
      </c>
      <c r="C4559" s="9">
        <v>483</v>
      </c>
      <c r="D4559" s="9">
        <v>0.55000000000000004</v>
      </c>
      <c r="E4559" s="9">
        <v>0.51300000000000001</v>
      </c>
      <c r="F4559" s="9">
        <v>0.43</v>
      </c>
      <c r="G4559" s="9">
        <v>3190.57</v>
      </c>
      <c r="H4559" s="10">
        <v>0</v>
      </c>
    </row>
    <row r="4560" spans="1:8" x14ac:dyDescent="0.25">
      <c r="A4560" s="11" t="s">
        <v>4408</v>
      </c>
      <c r="B4560" s="12" t="s">
        <v>24</v>
      </c>
      <c r="C4560" s="12">
        <v>270</v>
      </c>
      <c r="D4560" s="12">
        <v>0.56999999999999995</v>
      </c>
      <c r="E4560" s="12">
        <v>0.57699999999999996</v>
      </c>
      <c r="F4560" s="12">
        <v>0.45100000000000001</v>
      </c>
      <c r="G4560" s="12">
        <v>8072.99</v>
      </c>
      <c r="H4560" s="13">
        <v>0</v>
      </c>
    </row>
    <row r="4561" spans="1:8" x14ac:dyDescent="0.25">
      <c r="A4561" s="8" t="s">
        <v>4409</v>
      </c>
      <c r="B4561" s="9" t="s">
        <v>33</v>
      </c>
      <c r="C4561" s="9">
        <v>44</v>
      </c>
      <c r="D4561" s="9">
        <v>0.60899999999999999</v>
      </c>
      <c r="E4561" s="9">
        <v>0.56899999999999995</v>
      </c>
      <c r="F4561" s="9">
        <v>0.48899999999999999</v>
      </c>
      <c r="G4561" s="9">
        <v>13710.48</v>
      </c>
      <c r="H4561" s="10">
        <v>1</v>
      </c>
    </row>
    <row r="4562" spans="1:8" x14ac:dyDescent="0.25">
      <c r="A4562" s="11" t="s">
        <v>206</v>
      </c>
      <c r="B4562" s="12" t="s">
        <v>72</v>
      </c>
      <c r="C4562" s="12">
        <v>218</v>
      </c>
      <c r="D4562" s="12">
        <v>0.59</v>
      </c>
      <c r="E4562" s="12">
        <v>0.55400000000000005</v>
      </c>
      <c r="F4562" s="12">
        <v>0.47699999999999998</v>
      </c>
      <c r="G4562" s="12">
        <v>9414.2199999999993</v>
      </c>
      <c r="H4562" s="13">
        <v>1</v>
      </c>
    </row>
    <row r="4563" spans="1:8" x14ac:dyDescent="0.25">
      <c r="A4563" s="8" t="s">
        <v>4410</v>
      </c>
      <c r="B4563" s="9" t="s">
        <v>16</v>
      </c>
      <c r="C4563" s="9">
        <v>111</v>
      </c>
      <c r="D4563" s="9">
        <v>0.70499999999999996</v>
      </c>
      <c r="E4563" s="9">
        <v>0.69499999999999995</v>
      </c>
      <c r="F4563" s="9">
        <v>0.58299999999999996</v>
      </c>
      <c r="G4563" s="9">
        <v>15085.67</v>
      </c>
      <c r="H4563" s="10">
        <v>1</v>
      </c>
    </row>
    <row r="4564" spans="1:8" x14ac:dyDescent="0.25">
      <c r="A4564" s="11" t="s">
        <v>4411</v>
      </c>
      <c r="B4564" s="12" t="s">
        <v>114</v>
      </c>
      <c r="C4564" s="12">
        <v>129</v>
      </c>
      <c r="D4564" s="12">
        <v>0.59899999999999998</v>
      </c>
      <c r="E4564" s="12">
        <v>0.56000000000000005</v>
      </c>
      <c r="F4564" s="12">
        <v>0.53100000000000003</v>
      </c>
      <c r="G4564" s="12">
        <v>13864.16</v>
      </c>
      <c r="H4564" s="13">
        <v>0</v>
      </c>
    </row>
    <row r="4565" spans="1:8" x14ac:dyDescent="0.25">
      <c r="A4565" s="8" t="s">
        <v>4412</v>
      </c>
      <c r="B4565" s="9" t="s">
        <v>16</v>
      </c>
      <c r="C4565" s="9">
        <v>89</v>
      </c>
      <c r="D4565" s="9">
        <v>0.66</v>
      </c>
      <c r="E4565" s="9">
        <v>0.63100000000000001</v>
      </c>
      <c r="F4565" s="9">
        <v>0.55200000000000005</v>
      </c>
      <c r="G4565" s="9">
        <v>16990.419999999998</v>
      </c>
      <c r="H4565" s="10">
        <v>6</v>
      </c>
    </row>
    <row r="4566" spans="1:8" x14ac:dyDescent="0.25">
      <c r="A4566" s="11" t="s">
        <v>4413</v>
      </c>
      <c r="B4566" s="12" t="s">
        <v>16</v>
      </c>
      <c r="C4566" s="12">
        <v>111</v>
      </c>
      <c r="D4566" s="12">
        <v>0.67</v>
      </c>
      <c r="E4566" s="12">
        <v>0.627</v>
      </c>
      <c r="F4566" s="12">
        <v>0.59699999999999998</v>
      </c>
      <c r="G4566" s="12">
        <v>13257.19</v>
      </c>
      <c r="H4566" s="13">
        <v>1</v>
      </c>
    </row>
    <row r="4567" spans="1:8" x14ac:dyDescent="0.25">
      <c r="A4567" s="8" t="s">
        <v>4414</v>
      </c>
      <c r="B4567" s="9" t="s">
        <v>16</v>
      </c>
      <c r="C4567" s="9">
        <v>99</v>
      </c>
      <c r="D4567" s="9">
        <v>0.64500000000000002</v>
      </c>
      <c r="E4567" s="9">
        <v>0.66500000000000004</v>
      </c>
      <c r="F4567" s="9">
        <v>0.47599999999999998</v>
      </c>
      <c r="G4567" s="9">
        <v>9799.43</v>
      </c>
      <c r="H4567" s="10">
        <v>2</v>
      </c>
    </row>
    <row r="4568" spans="1:8" x14ac:dyDescent="0.25">
      <c r="A4568" s="11" t="s">
        <v>4415</v>
      </c>
      <c r="B4568" s="12" t="s">
        <v>16</v>
      </c>
      <c r="C4568" s="12">
        <v>92</v>
      </c>
      <c r="D4568" s="12">
        <v>0.61699999999999999</v>
      </c>
      <c r="E4568" s="12">
        <v>0.59599999999999997</v>
      </c>
      <c r="F4568" s="12">
        <v>0.49299999999999999</v>
      </c>
      <c r="G4568" s="12">
        <v>10474.27</v>
      </c>
      <c r="H4568" s="13">
        <v>2</v>
      </c>
    </row>
    <row r="4569" spans="1:8" x14ac:dyDescent="0.25">
      <c r="A4569" s="8" t="s">
        <v>4416</v>
      </c>
      <c r="B4569" s="9" t="s">
        <v>7</v>
      </c>
      <c r="C4569" s="9">
        <v>81</v>
      </c>
      <c r="D4569" s="9">
        <v>0.69799999999999995</v>
      </c>
      <c r="E4569" s="9">
        <v>0.63500000000000001</v>
      </c>
      <c r="F4569" s="9">
        <v>0.67300000000000004</v>
      </c>
      <c r="G4569" s="9">
        <v>14880.43</v>
      </c>
      <c r="H4569" s="10">
        <v>1</v>
      </c>
    </row>
    <row r="4570" spans="1:8" x14ac:dyDescent="0.25">
      <c r="A4570" s="11" t="s">
        <v>4417</v>
      </c>
      <c r="B4570" s="12" t="s">
        <v>14</v>
      </c>
      <c r="C4570" s="12">
        <v>20</v>
      </c>
      <c r="D4570" s="12">
        <v>0.66900000000000004</v>
      </c>
      <c r="E4570" s="12">
        <v>0.75600000000000001</v>
      </c>
      <c r="F4570" s="12">
        <v>0.46100000000000002</v>
      </c>
      <c r="G4570" s="12">
        <v>17470.759999999998</v>
      </c>
      <c r="H4570" s="13">
        <v>0</v>
      </c>
    </row>
    <row r="4571" spans="1:8" x14ac:dyDescent="0.25">
      <c r="A4571" s="8" t="s">
        <v>4418</v>
      </c>
      <c r="B4571" s="9" t="s">
        <v>31</v>
      </c>
      <c r="C4571" s="9">
        <v>220</v>
      </c>
      <c r="D4571" s="9">
        <v>0.61799999999999999</v>
      </c>
      <c r="E4571" s="9">
        <v>0.56499999999999995</v>
      </c>
      <c r="F4571" s="9">
        <v>0.56399999999999995</v>
      </c>
      <c r="G4571" s="9">
        <v>6495.42</v>
      </c>
      <c r="H4571" s="10">
        <v>1</v>
      </c>
    </row>
    <row r="4572" spans="1:8" x14ac:dyDescent="0.25">
      <c r="A4572" s="11" t="s">
        <v>4419</v>
      </c>
      <c r="B4572" s="12" t="s">
        <v>82</v>
      </c>
      <c r="C4572" s="12">
        <v>263</v>
      </c>
      <c r="D4572" s="12">
        <v>0.61</v>
      </c>
      <c r="E4572" s="12">
        <v>0.57499999999999996</v>
      </c>
      <c r="F4572" s="12">
        <v>0.496</v>
      </c>
      <c r="G4572" s="12">
        <v>8163.64</v>
      </c>
      <c r="H4572" s="13">
        <v>1</v>
      </c>
    </row>
    <row r="4573" spans="1:8" x14ac:dyDescent="0.25">
      <c r="A4573" s="8" t="s">
        <v>4420</v>
      </c>
      <c r="B4573" s="9" t="s">
        <v>7</v>
      </c>
      <c r="C4573" s="9">
        <v>83</v>
      </c>
      <c r="D4573" s="9">
        <v>0.74299999999999999</v>
      </c>
      <c r="E4573" s="9">
        <v>0.71899999999999997</v>
      </c>
      <c r="F4573" s="9">
        <v>0.68600000000000005</v>
      </c>
      <c r="G4573" s="9">
        <v>24046.86</v>
      </c>
      <c r="H4573" s="10">
        <v>0</v>
      </c>
    </row>
    <row r="4574" spans="1:8" x14ac:dyDescent="0.25">
      <c r="A4574" s="11" t="s">
        <v>4421</v>
      </c>
      <c r="B4574" s="12" t="s">
        <v>72</v>
      </c>
      <c r="C4574" s="12">
        <v>150</v>
      </c>
      <c r="D4574" s="12">
        <v>0.621</v>
      </c>
      <c r="E4574" s="12">
        <v>0.56699999999999995</v>
      </c>
      <c r="F4574" s="12">
        <v>0.56599999999999995</v>
      </c>
      <c r="G4574" s="12">
        <v>7015.53</v>
      </c>
      <c r="H4574" s="13">
        <v>3</v>
      </c>
    </row>
    <row r="4575" spans="1:8" x14ac:dyDescent="0.25">
      <c r="A4575" s="8" t="s">
        <v>3125</v>
      </c>
      <c r="B4575" s="9" t="s">
        <v>111</v>
      </c>
      <c r="C4575" s="9">
        <v>201</v>
      </c>
      <c r="D4575" s="9">
        <v>0.66900000000000004</v>
      </c>
      <c r="E4575" s="9">
        <v>0.628</v>
      </c>
      <c r="F4575" s="9">
        <v>0.58199999999999996</v>
      </c>
      <c r="G4575" s="9">
        <v>13487.79</v>
      </c>
      <c r="H4575" s="10">
        <v>0</v>
      </c>
    </row>
    <row r="4576" spans="1:8" x14ac:dyDescent="0.25">
      <c r="A4576" s="11" t="s">
        <v>4422</v>
      </c>
      <c r="B4576" s="12" t="s">
        <v>118</v>
      </c>
      <c r="C4576" s="12">
        <v>97</v>
      </c>
      <c r="D4576" s="12">
        <v>0.56000000000000005</v>
      </c>
      <c r="E4576" s="12">
        <v>0.54500000000000004</v>
      </c>
      <c r="F4576" s="12">
        <v>0.44600000000000001</v>
      </c>
      <c r="G4576" s="12">
        <v>8654.0499999999993</v>
      </c>
      <c r="H4576" s="13">
        <v>3</v>
      </c>
    </row>
    <row r="4577" spans="1:8" x14ac:dyDescent="0.25">
      <c r="A4577" s="8" t="s">
        <v>4423</v>
      </c>
      <c r="B4577" s="9" t="s">
        <v>33</v>
      </c>
      <c r="C4577" s="9">
        <v>123</v>
      </c>
      <c r="D4577" s="9">
        <v>0.68400000000000005</v>
      </c>
      <c r="E4577" s="9">
        <v>0.67300000000000004</v>
      </c>
      <c r="F4577" s="9">
        <v>0.57899999999999996</v>
      </c>
      <c r="G4577" s="9">
        <v>14953.82</v>
      </c>
      <c r="H4577" s="10">
        <v>1</v>
      </c>
    </row>
    <row r="4578" spans="1:8" x14ac:dyDescent="0.25">
      <c r="A4578" s="11" t="s">
        <v>4424</v>
      </c>
      <c r="B4578" s="12" t="s">
        <v>87</v>
      </c>
      <c r="C4578" s="12">
        <v>105</v>
      </c>
      <c r="D4578" s="12">
        <v>0.45200000000000001</v>
      </c>
      <c r="E4578" s="12">
        <v>0.4</v>
      </c>
      <c r="F4578" s="12">
        <v>0.29899999999999999</v>
      </c>
      <c r="G4578" s="12">
        <v>6601.95</v>
      </c>
      <c r="H4578" s="13">
        <v>0</v>
      </c>
    </row>
    <row r="4579" spans="1:8" x14ac:dyDescent="0.25">
      <c r="A4579" s="8" t="s">
        <v>4425</v>
      </c>
      <c r="B4579" s="9" t="s">
        <v>16</v>
      </c>
      <c r="C4579" s="9">
        <v>121</v>
      </c>
      <c r="D4579" s="9">
        <v>0.63700000000000001</v>
      </c>
      <c r="E4579" s="9">
        <v>0.61599999999999999</v>
      </c>
      <c r="F4579" s="9">
        <v>0.51700000000000002</v>
      </c>
      <c r="G4579" s="9">
        <v>10932.95</v>
      </c>
      <c r="H4579" s="10">
        <v>1</v>
      </c>
    </row>
    <row r="4580" spans="1:8" x14ac:dyDescent="0.25">
      <c r="A4580" s="11" t="s">
        <v>4426</v>
      </c>
      <c r="B4580" s="12" t="s">
        <v>14</v>
      </c>
      <c r="C4580" s="12">
        <v>15</v>
      </c>
      <c r="D4580" s="12">
        <v>0.72299999999999998</v>
      </c>
      <c r="E4580" s="12">
        <v>0.70299999999999996</v>
      </c>
      <c r="F4580" s="12">
        <v>0.63800000000000001</v>
      </c>
      <c r="G4580" s="12">
        <v>25997.4</v>
      </c>
      <c r="H4580" s="13">
        <v>4</v>
      </c>
    </row>
    <row r="4581" spans="1:8" x14ac:dyDescent="0.25">
      <c r="A4581" s="8" t="s">
        <v>4427</v>
      </c>
      <c r="B4581" s="9" t="s">
        <v>16</v>
      </c>
      <c r="C4581" s="9">
        <v>71</v>
      </c>
      <c r="D4581" s="9">
        <v>0.65</v>
      </c>
      <c r="E4581" s="9">
        <v>0.66700000000000004</v>
      </c>
      <c r="F4581" s="9">
        <v>0.49199999999999999</v>
      </c>
      <c r="G4581" s="9">
        <v>10865.17</v>
      </c>
      <c r="H4581" s="10">
        <v>1</v>
      </c>
    </row>
    <row r="4582" spans="1:8" x14ac:dyDescent="0.25">
      <c r="A4582" s="11" t="s">
        <v>1186</v>
      </c>
      <c r="B4582" s="12" t="s">
        <v>82</v>
      </c>
      <c r="C4582" s="12">
        <v>164</v>
      </c>
      <c r="D4582" s="12">
        <v>0.61799999999999999</v>
      </c>
      <c r="E4582" s="12">
        <v>0.57799999999999996</v>
      </c>
      <c r="F4582" s="12">
        <v>0.52300000000000002</v>
      </c>
      <c r="G4582" s="12">
        <v>7632.75</v>
      </c>
      <c r="H4582" s="13">
        <v>3</v>
      </c>
    </row>
    <row r="4583" spans="1:8" x14ac:dyDescent="0.25">
      <c r="A4583" s="8" t="s">
        <v>4428</v>
      </c>
      <c r="B4583" s="9" t="s">
        <v>22</v>
      </c>
      <c r="C4583" s="9">
        <v>55</v>
      </c>
      <c r="D4583" s="9">
        <v>0.72499999999999998</v>
      </c>
      <c r="E4583" s="9">
        <v>0.72099999999999997</v>
      </c>
      <c r="F4583" s="9">
        <v>0.64</v>
      </c>
      <c r="G4583" s="9">
        <v>22979.56</v>
      </c>
      <c r="H4583" s="10">
        <v>1</v>
      </c>
    </row>
    <row r="4584" spans="1:8" x14ac:dyDescent="0.25">
      <c r="A4584" s="11" t="s">
        <v>4429</v>
      </c>
      <c r="B4584" s="12" t="s">
        <v>118</v>
      </c>
      <c r="C4584" s="12">
        <v>146</v>
      </c>
      <c r="D4584" s="12">
        <v>0.55700000000000005</v>
      </c>
      <c r="E4584" s="12">
        <v>0.56999999999999995</v>
      </c>
      <c r="F4584" s="12">
        <v>0.43099999999999999</v>
      </c>
      <c r="G4584" s="12">
        <v>10084.59</v>
      </c>
      <c r="H4584" s="13">
        <v>1</v>
      </c>
    </row>
    <row r="4585" spans="1:8" x14ac:dyDescent="0.25">
      <c r="A4585" s="8" t="s">
        <v>4430</v>
      </c>
      <c r="B4585" s="9" t="s">
        <v>16</v>
      </c>
      <c r="C4585" s="9">
        <v>110</v>
      </c>
      <c r="D4585" s="9">
        <v>0.68</v>
      </c>
      <c r="E4585" s="9">
        <v>0.66600000000000004</v>
      </c>
      <c r="F4585" s="9">
        <v>0.57799999999999996</v>
      </c>
      <c r="G4585" s="9">
        <v>12562.98</v>
      </c>
      <c r="H4585" s="10">
        <v>1</v>
      </c>
    </row>
    <row r="4586" spans="1:8" x14ac:dyDescent="0.25">
      <c r="A4586" s="11" t="s">
        <v>4431</v>
      </c>
      <c r="B4586" s="12" t="s">
        <v>14</v>
      </c>
      <c r="C4586" s="12">
        <v>26</v>
      </c>
      <c r="D4586" s="12">
        <v>0.66400000000000003</v>
      </c>
      <c r="E4586" s="12">
        <v>0.70899999999999996</v>
      </c>
      <c r="F4586" s="12">
        <v>0.495</v>
      </c>
      <c r="G4586" s="12">
        <v>21704.43</v>
      </c>
      <c r="H4586" s="13">
        <v>5</v>
      </c>
    </row>
    <row r="4587" spans="1:8" x14ac:dyDescent="0.25">
      <c r="A4587" s="8" t="s">
        <v>4432</v>
      </c>
      <c r="B4587" s="9" t="s">
        <v>33</v>
      </c>
      <c r="C4587" s="9">
        <v>67</v>
      </c>
      <c r="D4587" s="9">
        <v>0.73</v>
      </c>
      <c r="E4587" s="9">
        <v>0.66300000000000003</v>
      </c>
      <c r="F4587" s="9">
        <v>0.69599999999999995</v>
      </c>
      <c r="G4587" s="9">
        <v>19679.009999999998</v>
      </c>
      <c r="H4587" s="10">
        <v>2</v>
      </c>
    </row>
    <row r="4588" spans="1:8" x14ac:dyDescent="0.25">
      <c r="A4588" s="11" t="s">
        <v>4433</v>
      </c>
      <c r="B4588" s="12" t="s">
        <v>16</v>
      </c>
      <c r="C4588" s="12">
        <v>209</v>
      </c>
      <c r="D4588" s="12">
        <v>0.61399999999999999</v>
      </c>
      <c r="E4588" s="12">
        <v>0.56799999999999995</v>
      </c>
      <c r="F4588" s="12">
        <v>0.50900000000000001</v>
      </c>
      <c r="G4588" s="12">
        <v>7436.38</v>
      </c>
      <c r="H4588" s="13">
        <v>6</v>
      </c>
    </row>
    <row r="4589" spans="1:8" x14ac:dyDescent="0.25">
      <c r="A4589" s="8" t="s">
        <v>4434</v>
      </c>
      <c r="B4589" s="9" t="s">
        <v>118</v>
      </c>
      <c r="C4589" s="9">
        <v>180</v>
      </c>
      <c r="D4589" s="9">
        <v>0.58799999999999997</v>
      </c>
      <c r="E4589" s="9">
        <v>0.56999999999999995</v>
      </c>
      <c r="F4589" s="9">
        <v>0.46200000000000002</v>
      </c>
      <c r="G4589" s="9">
        <v>6645.75</v>
      </c>
      <c r="H4589" s="10">
        <v>10</v>
      </c>
    </row>
    <row r="4590" spans="1:8" x14ac:dyDescent="0.25">
      <c r="A4590" s="11" t="s">
        <v>4435</v>
      </c>
      <c r="B4590" s="12" t="s">
        <v>59</v>
      </c>
      <c r="C4590" s="12">
        <v>47</v>
      </c>
      <c r="D4590" s="12">
        <v>0.65300000000000002</v>
      </c>
      <c r="E4590" s="12">
        <v>0.65200000000000002</v>
      </c>
      <c r="F4590" s="12">
        <v>0.53</v>
      </c>
      <c r="G4590" s="12">
        <v>20094.07</v>
      </c>
      <c r="H4590" s="13">
        <v>1</v>
      </c>
    </row>
    <row r="4591" spans="1:8" x14ac:dyDescent="0.25">
      <c r="A4591" s="8" t="s">
        <v>4436</v>
      </c>
      <c r="B4591" s="9" t="s">
        <v>111</v>
      </c>
      <c r="C4591" s="9">
        <v>165</v>
      </c>
      <c r="D4591" s="9">
        <v>0.66</v>
      </c>
      <c r="E4591" s="9">
        <v>0.58199999999999996</v>
      </c>
      <c r="F4591" s="9">
        <v>0.628</v>
      </c>
      <c r="G4591" s="9">
        <v>12006.92</v>
      </c>
      <c r="H4591" s="10">
        <v>0</v>
      </c>
    </row>
    <row r="4592" spans="1:8" x14ac:dyDescent="0.25">
      <c r="A4592" s="11" t="s">
        <v>4437</v>
      </c>
      <c r="B4592" s="12" t="s">
        <v>33</v>
      </c>
      <c r="C4592" s="12">
        <v>138</v>
      </c>
      <c r="D4592" s="12">
        <v>0.63100000000000001</v>
      </c>
      <c r="E4592" s="12">
        <v>0.64400000000000002</v>
      </c>
      <c r="F4592" s="12">
        <v>0.47599999999999998</v>
      </c>
      <c r="G4592" s="12">
        <v>13341.5</v>
      </c>
      <c r="H4592" s="13">
        <v>2</v>
      </c>
    </row>
    <row r="4593" spans="1:8" x14ac:dyDescent="0.25">
      <c r="A4593" s="8" t="s">
        <v>4438</v>
      </c>
      <c r="B4593" s="9" t="s">
        <v>16</v>
      </c>
      <c r="C4593" s="9">
        <v>117</v>
      </c>
      <c r="D4593" s="9">
        <v>0.65500000000000003</v>
      </c>
      <c r="E4593" s="9">
        <v>0.61199999999999999</v>
      </c>
      <c r="F4593" s="9">
        <v>0.54500000000000004</v>
      </c>
      <c r="G4593" s="9">
        <v>11777.19</v>
      </c>
      <c r="H4593" s="10">
        <v>4</v>
      </c>
    </row>
    <row r="4594" spans="1:8" x14ac:dyDescent="0.25">
      <c r="A4594" s="11" t="s">
        <v>4439</v>
      </c>
      <c r="B4594" s="12" t="s">
        <v>16</v>
      </c>
      <c r="C4594" s="12">
        <v>293</v>
      </c>
      <c r="D4594" s="12">
        <v>0.59</v>
      </c>
      <c r="E4594" s="12">
        <v>0.53500000000000003</v>
      </c>
      <c r="F4594" s="12">
        <v>0.501</v>
      </c>
      <c r="G4594" s="12">
        <v>8499.67</v>
      </c>
      <c r="H4594" s="13">
        <v>4</v>
      </c>
    </row>
    <row r="4595" spans="1:8" x14ac:dyDescent="0.25">
      <c r="A4595" s="8" t="s">
        <v>4440</v>
      </c>
      <c r="B4595" s="9" t="s">
        <v>24</v>
      </c>
      <c r="C4595" s="9">
        <v>156</v>
      </c>
      <c r="D4595" s="9">
        <v>0.58299999999999996</v>
      </c>
      <c r="E4595" s="9">
        <v>0.57299999999999995</v>
      </c>
      <c r="F4595" s="9">
        <v>0.47099999999999997</v>
      </c>
      <c r="G4595" s="9">
        <v>10498.68</v>
      </c>
      <c r="H4595" s="10">
        <v>1</v>
      </c>
    </row>
    <row r="4596" spans="1:8" x14ac:dyDescent="0.25">
      <c r="A4596" s="11" t="s">
        <v>4441</v>
      </c>
      <c r="B4596" s="12" t="s">
        <v>59</v>
      </c>
      <c r="C4596" s="12">
        <v>64</v>
      </c>
      <c r="D4596" s="12">
        <v>0.70799999999999996</v>
      </c>
      <c r="E4596" s="12">
        <v>0.68300000000000005</v>
      </c>
      <c r="F4596" s="12">
        <v>0.63300000000000001</v>
      </c>
      <c r="G4596" s="12">
        <v>20709.75</v>
      </c>
      <c r="H4596" s="13">
        <v>6</v>
      </c>
    </row>
    <row r="4597" spans="1:8" x14ac:dyDescent="0.25">
      <c r="A4597" s="8" t="s">
        <v>4442</v>
      </c>
      <c r="B4597" s="9" t="s">
        <v>87</v>
      </c>
      <c r="C4597" s="9">
        <v>159</v>
      </c>
      <c r="D4597" s="9">
        <v>0.60399999999999998</v>
      </c>
      <c r="E4597" s="9">
        <v>0.54400000000000004</v>
      </c>
      <c r="F4597" s="9">
        <v>0.54700000000000004</v>
      </c>
      <c r="G4597" s="9">
        <v>8359.1200000000008</v>
      </c>
      <c r="H4597" s="10">
        <v>3</v>
      </c>
    </row>
    <row r="4598" spans="1:8" x14ac:dyDescent="0.25">
      <c r="A4598" s="11" t="s">
        <v>4443</v>
      </c>
      <c r="B4598" s="12" t="s">
        <v>29</v>
      </c>
      <c r="C4598" s="12">
        <v>208</v>
      </c>
      <c r="D4598" s="12">
        <v>0.66</v>
      </c>
      <c r="E4598" s="12">
        <v>0.65400000000000003</v>
      </c>
      <c r="F4598" s="12">
        <v>0.55600000000000005</v>
      </c>
      <c r="G4598" s="12">
        <v>11047.19</v>
      </c>
      <c r="H4598" s="13">
        <v>2</v>
      </c>
    </row>
    <row r="4599" spans="1:8" x14ac:dyDescent="0.25">
      <c r="A4599" s="8" t="s">
        <v>4444</v>
      </c>
      <c r="B4599" s="9" t="s">
        <v>118</v>
      </c>
      <c r="C4599" s="9">
        <v>201</v>
      </c>
      <c r="D4599" s="9">
        <v>0.56100000000000005</v>
      </c>
      <c r="E4599" s="9">
        <v>0.59099999999999997</v>
      </c>
      <c r="F4599" s="9">
        <v>0.40400000000000003</v>
      </c>
      <c r="G4599" s="9">
        <v>6516.45</v>
      </c>
      <c r="H4599" s="10">
        <v>0</v>
      </c>
    </row>
    <row r="4600" spans="1:8" x14ac:dyDescent="0.25">
      <c r="A4600" s="11" t="s">
        <v>623</v>
      </c>
      <c r="B4600" s="12" t="s">
        <v>72</v>
      </c>
      <c r="C4600" s="12">
        <v>115</v>
      </c>
      <c r="D4600" s="12">
        <v>0.59</v>
      </c>
      <c r="E4600" s="12">
        <v>0.54700000000000004</v>
      </c>
      <c r="F4600" s="12">
        <v>0.502</v>
      </c>
      <c r="G4600" s="12">
        <v>7657.91</v>
      </c>
      <c r="H4600" s="13">
        <v>1</v>
      </c>
    </row>
    <row r="4601" spans="1:8" x14ac:dyDescent="0.25">
      <c r="A4601" s="8" t="s">
        <v>4445</v>
      </c>
      <c r="B4601" s="9" t="s">
        <v>16</v>
      </c>
      <c r="C4601" s="9">
        <v>57</v>
      </c>
      <c r="D4601" s="9">
        <v>0.70599999999999996</v>
      </c>
      <c r="E4601" s="9">
        <v>0.70399999999999996</v>
      </c>
      <c r="F4601" s="9">
        <v>0.59099999999999997</v>
      </c>
      <c r="G4601" s="9">
        <v>25734.36</v>
      </c>
      <c r="H4601" s="10">
        <v>1</v>
      </c>
    </row>
    <row r="4602" spans="1:8" x14ac:dyDescent="0.25">
      <c r="A4602" s="11" t="s">
        <v>4446</v>
      </c>
      <c r="B4602" s="12" t="s">
        <v>14</v>
      </c>
      <c r="C4602" s="12">
        <v>38</v>
      </c>
      <c r="D4602" s="12">
        <v>0.61299999999999999</v>
      </c>
      <c r="E4602" s="12">
        <v>0.60399999999999998</v>
      </c>
      <c r="F4602" s="12">
        <v>0.46500000000000002</v>
      </c>
      <c r="G4602" s="12">
        <v>19072.509999999998</v>
      </c>
      <c r="H4602" s="13">
        <v>2</v>
      </c>
    </row>
    <row r="4603" spans="1:8" x14ac:dyDescent="0.25">
      <c r="A4603" s="8" t="s">
        <v>4447</v>
      </c>
      <c r="B4603" s="9" t="s">
        <v>82</v>
      </c>
      <c r="C4603" s="9">
        <v>230</v>
      </c>
      <c r="D4603" s="9">
        <v>0.59299999999999997</v>
      </c>
      <c r="E4603" s="9">
        <v>0.56200000000000006</v>
      </c>
      <c r="F4603" s="9">
        <v>0.496</v>
      </c>
      <c r="G4603" s="9">
        <v>7520.57</v>
      </c>
      <c r="H4603" s="10">
        <v>11</v>
      </c>
    </row>
    <row r="4604" spans="1:8" x14ac:dyDescent="0.25">
      <c r="A4604" s="11" t="s">
        <v>4448</v>
      </c>
      <c r="B4604" s="12" t="s">
        <v>111</v>
      </c>
      <c r="C4604" s="12">
        <v>58</v>
      </c>
      <c r="D4604" s="12">
        <v>0.65</v>
      </c>
      <c r="E4604" s="12">
        <v>0.63</v>
      </c>
      <c r="F4604" s="12">
        <v>0.52700000000000002</v>
      </c>
      <c r="G4604" s="12">
        <v>21278.52</v>
      </c>
      <c r="H4604" s="13">
        <v>0</v>
      </c>
    </row>
    <row r="4605" spans="1:8" x14ac:dyDescent="0.25">
      <c r="A4605" s="8" t="s">
        <v>4449</v>
      </c>
      <c r="B4605" s="9" t="s">
        <v>118</v>
      </c>
      <c r="C4605" s="9">
        <v>254</v>
      </c>
      <c r="D4605" s="9">
        <v>0.63</v>
      </c>
      <c r="E4605" s="9">
        <v>0.61</v>
      </c>
      <c r="F4605" s="9">
        <v>0.55500000000000005</v>
      </c>
      <c r="G4605" s="9">
        <v>7387.32</v>
      </c>
      <c r="H4605" s="10">
        <v>3</v>
      </c>
    </row>
    <row r="4606" spans="1:8" x14ac:dyDescent="0.25">
      <c r="A4606" s="11" t="s">
        <v>4450</v>
      </c>
      <c r="B4606" s="12" t="s">
        <v>14</v>
      </c>
      <c r="C4606" s="12">
        <v>30</v>
      </c>
      <c r="D4606" s="12">
        <v>0.69099999999999995</v>
      </c>
      <c r="E4606" s="12">
        <v>0.69699999999999995</v>
      </c>
      <c r="F4606" s="12">
        <v>0.57699999999999996</v>
      </c>
      <c r="G4606" s="12">
        <v>18869.89</v>
      </c>
      <c r="H4606" s="13">
        <v>3</v>
      </c>
    </row>
    <row r="4607" spans="1:8" x14ac:dyDescent="0.25">
      <c r="A4607" s="8" t="s">
        <v>4451</v>
      </c>
      <c r="B4607" s="9" t="s">
        <v>14</v>
      </c>
      <c r="C4607" s="9">
        <v>23</v>
      </c>
      <c r="D4607" s="9">
        <v>0.69</v>
      </c>
      <c r="E4607" s="9">
        <v>0.74</v>
      </c>
      <c r="F4607" s="9">
        <v>0.54700000000000004</v>
      </c>
      <c r="G4607" s="9">
        <v>25968.75</v>
      </c>
      <c r="H4607" s="10">
        <v>0</v>
      </c>
    </row>
    <row r="4608" spans="1:8" x14ac:dyDescent="0.25">
      <c r="A4608" s="11" t="s">
        <v>4452</v>
      </c>
      <c r="B4608" s="12" t="s">
        <v>111</v>
      </c>
      <c r="C4608" s="12">
        <v>78</v>
      </c>
      <c r="D4608" s="12">
        <v>0.621</v>
      </c>
      <c r="E4608" s="12">
        <v>0.59299999999999997</v>
      </c>
      <c r="F4608" s="12">
        <v>0.51100000000000001</v>
      </c>
      <c r="G4608" s="12">
        <v>16231.21</v>
      </c>
      <c r="H4608" s="13">
        <v>0</v>
      </c>
    </row>
    <row r="4609" spans="1:8" x14ac:dyDescent="0.25">
      <c r="A4609" s="8" t="s">
        <v>4453</v>
      </c>
      <c r="B4609" s="9" t="s">
        <v>87</v>
      </c>
      <c r="C4609" s="9">
        <v>393</v>
      </c>
      <c r="D4609" s="9">
        <v>0.54400000000000004</v>
      </c>
      <c r="E4609" s="9">
        <v>0.50800000000000001</v>
      </c>
      <c r="F4609" s="9">
        <v>0.45900000000000002</v>
      </c>
      <c r="G4609" s="9">
        <v>6425.62</v>
      </c>
      <c r="H4609" s="10">
        <v>3</v>
      </c>
    </row>
    <row r="4610" spans="1:8" x14ac:dyDescent="0.25">
      <c r="A4610" s="11" t="s">
        <v>4454</v>
      </c>
      <c r="B4610" s="12" t="s">
        <v>31</v>
      </c>
      <c r="C4610" s="12">
        <v>210</v>
      </c>
      <c r="D4610" s="12">
        <v>0.59099999999999997</v>
      </c>
      <c r="E4610" s="12">
        <v>0.51</v>
      </c>
      <c r="F4610" s="12">
        <v>0.52600000000000002</v>
      </c>
      <c r="G4610" s="12">
        <v>4585.72</v>
      </c>
      <c r="H4610" s="13">
        <v>0</v>
      </c>
    </row>
    <row r="4611" spans="1:8" x14ac:dyDescent="0.25">
      <c r="A4611" s="8" t="s">
        <v>4455</v>
      </c>
      <c r="B4611" s="9" t="s">
        <v>16</v>
      </c>
      <c r="C4611" s="9">
        <v>78</v>
      </c>
      <c r="D4611" s="9">
        <v>0.66</v>
      </c>
      <c r="E4611" s="9">
        <v>0.64600000000000002</v>
      </c>
      <c r="F4611" s="9">
        <v>0.55900000000000005</v>
      </c>
      <c r="G4611" s="9">
        <v>15431.95</v>
      </c>
      <c r="H4611" s="10">
        <v>7</v>
      </c>
    </row>
    <row r="4612" spans="1:8" x14ac:dyDescent="0.25">
      <c r="A4612" s="11" t="s">
        <v>4456</v>
      </c>
      <c r="B4612" s="12" t="s">
        <v>24</v>
      </c>
      <c r="C4612" s="12">
        <v>125</v>
      </c>
      <c r="D4612" s="12">
        <v>0.51800000000000002</v>
      </c>
      <c r="E4612" s="12">
        <v>0.501</v>
      </c>
      <c r="F4612" s="12">
        <v>0.372</v>
      </c>
      <c r="G4612" s="12">
        <v>5389.03</v>
      </c>
      <c r="H4612" s="13">
        <v>0</v>
      </c>
    </row>
    <row r="4613" spans="1:8" x14ac:dyDescent="0.25">
      <c r="A4613" s="8" t="s">
        <v>2278</v>
      </c>
      <c r="B4613" s="9" t="s">
        <v>82</v>
      </c>
      <c r="C4613" s="9">
        <v>114</v>
      </c>
      <c r="D4613" s="9">
        <v>0.52500000000000002</v>
      </c>
      <c r="E4613" s="9">
        <v>0.51500000000000001</v>
      </c>
      <c r="F4613" s="9">
        <v>0.40200000000000002</v>
      </c>
      <c r="G4613" s="9">
        <v>7453.98</v>
      </c>
      <c r="H4613" s="10">
        <v>2</v>
      </c>
    </row>
    <row r="4614" spans="1:8" x14ac:dyDescent="0.25">
      <c r="A4614" s="11" t="s">
        <v>4457</v>
      </c>
      <c r="B4614" s="12" t="s">
        <v>19</v>
      </c>
      <c r="C4614" s="12">
        <v>117</v>
      </c>
      <c r="D4614" s="12">
        <v>0.57999999999999996</v>
      </c>
      <c r="E4614" s="12">
        <v>0.53</v>
      </c>
      <c r="F4614" s="12">
        <v>0.48199999999999998</v>
      </c>
      <c r="G4614" s="12">
        <v>7177.92</v>
      </c>
      <c r="H4614" s="13">
        <v>6</v>
      </c>
    </row>
    <row r="4615" spans="1:8" x14ac:dyDescent="0.25">
      <c r="A4615" s="8" t="s">
        <v>4458</v>
      </c>
      <c r="B4615" s="9" t="s">
        <v>118</v>
      </c>
      <c r="C4615" s="9">
        <v>275</v>
      </c>
      <c r="D4615" s="9">
        <v>0.57299999999999995</v>
      </c>
      <c r="E4615" s="9">
        <v>0.52100000000000002</v>
      </c>
      <c r="F4615" s="9">
        <v>0.46899999999999997</v>
      </c>
      <c r="G4615" s="9">
        <v>6010.79</v>
      </c>
      <c r="H4615" s="10">
        <v>0</v>
      </c>
    </row>
    <row r="4616" spans="1:8" x14ac:dyDescent="0.25">
      <c r="A4616" s="11" t="s">
        <v>4459</v>
      </c>
      <c r="B4616" s="12" t="s">
        <v>7</v>
      </c>
      <c r="C4616" s="12">
        <v>89</v>
      </c>
      <c r="D4616" s="12">
        <v>0.71</v>
      </c>
      <c r="E4616" s="12">
        <v>0.68799999999999994</v>
      </c>
      <c r="F4616" s="12">
        <v>0.629</v>
      </c>
      <c r="G4616" s="12">
        <v>18125.32</v>
      </c>
      <c r="H4616" s="13">
        <v>1</v>
      </c>
    </row>
    <row r="4617" spans="1:8" x14ac:dyDescent="0.25">
      <c r="A4617" s="8" t="s">
        <v>4460</v>
      </c>
      <c r="B4617" s="9" t="s">
        <v>16</v>
      </c>
      <c r="C4617" s="9">
        <v>118</v>
      </c>
      <c r="D4617" s="9">
        <v>0.621</v>
      </c>
      <c r="E4617" s="9">
        <v>0.55000000000000004</v>
      </c>
      <c r="F4617" s="9">
        <v>0.54400000000000004</v>
      </c>
      <c r="G4617" s="9">
        <v>6415.33</v>
      </c>
      <c r="H4617" s="10">
        <v>3</v>
      </c>
    </row>
    <row r="4618" spans="1:8" x14ac:dyDescent="0.25">
      <c r="A4618" s="11" t="s">
        <v>4461</v>
      </c>
      <c r="B4618" s="12" t="s">
        <v>14</v>
      </c>
      <c r="C4618" s="12">
        <v>36</v>
      </c>
      <c r="D4618" s="12">
        <v>0.72</v>
      </c>
      <c r="E4618" s="12">
        <v>0.70099999999999996</v>
      </c>
      <c r="F4618" s="12">
        <v>0.622</v>
      </c>
      <c r="G4618" s="12">
        <v>22435.54</v>
      </c>
      <c r="H4618" s="13">
        <v>0</v>
      </c>
    </row>
    <row r="4619" spans="1:8" x14ac:dyDescent="0.25">
      <c r="A4619" s="8" t="s">
        <v>4462</v>
      </c>
      <c r="B4619" s="9" t="s">
        <v>33</v>
      </c>
      <c r="C4619" s="9">
        <v>105</v>
      </c>
      <c r="D4619" s="9">
        <v>0.65300000000000002</v>
      </c>
      <c r="E4619" s="9">
        <v>0.628</v>
      </c>
      <c r="F4619" s="9">
        <v>0.55600000000000005</v>
      </c>
      <c r="G4619" s="9">
        <v>13525.88</v>
      </c>
      <c r="H4619" s="10">
        <v>2</v>
      </c>
    </row>
    <row r="4620" spans="1:8" x14ac:dyDescent="0.25">
      <c r="A4620" s="11" t="s">
        <v>4463</v>
      </c>
      <c r="B4620" s="12" t="s">
        <v>87</v>
      </c>
      <c r="C4620" s="12">
        <v>413</v>
      </c>
      <c r="D4620" s="12">
        <v>0.52</v>
      </c>
      <c r="E4620" s="12">
        <v>0.503</v>
      </c>
      <c r="F4620" s="12">
        <v>0.40600000000000003</v>
      </c>
      <c r="G4620" s="12">
        <v>7108.69</v>
      </c>
      <c r="H4620" s="13">
        <v>3</v>
      </c>
    </row>
    <row r="4621" spans="1:8" x14ac:dyDescent="0.25">
      <c r="A4621" s="8" t="s">
        <v>4464</v>
      </c>
      <c r="B4621" s="9" t="s">
        <v>24</v>
      </c>
      <c r="C4621" s="9">
        <v>187</v>
      </c>
      <c r="D4621" s="9">
        <v>0.61699999999999999</v>
      </c>
      <c r="E4621" s="9">
        <v>0.58099999999999996</v>
      </c>
      <c r="F4621" s="9">
        <v>0.53100000000000003</v>
      </c>
      <c r="G4621" s="9">
        <v>6348.61</v>
      </c>
      <c r="H4621" s="10">
        <v>6</v>
      </c>
    </row>
    <row r="4622" spans="1:8" x14ac:dyDescent="0.25">
      <c r="A4622" s="11" t="s">
        <v>4465</v>
      </c>
      <c r="B4622" s="12" t="s">
        <v>111</v>
      </c>
      <c r="C4622" s="12">
        <v>212</v>
      </c>
      <c r="D4622" s="12">
        <v>0.60499999999999998</v>
      </c>
      <c r="E4622" s="12">
        <v>0.57899999999999996</v>
      </c>
      <c r="F4622" s="12">
        <v>0.52100000000000002</v>
      </c>
      <c r="G4622" s="12">
        <v>10706.58</v>
      </c>
      <c r="H4622" s="13">
        <v>1</v>
      </c>
    </row>
    <row r="4623" spans="1:8" x14ac:dyDescent="0.25">
      <c r="A4623" s="8" t="s">
        <v>4466</v>
      </c>
      <c r="B4623" s="9" t="s">
        <v>7</v>
      </c>
      <c r="C4623" s="9">
        <v>44</v>
      </c>
      <c r="D4623" s="9">
        <v>0.70299999999999996</v>
      </c>
      <c r="E4623" s="9">
        <v>0.66800000000000004</v>
      </c>
      <c r="F4623" s="9">
        <v>0.61699999999999999</v>
      </c>
      <c r="G4623" s="9">
        <v>28885.48</v>
      </c>
      <c r="H4623" s="10">
        <v>2</v>
      </c>
    </row>
    <row r="4624" spans="1:8" x14ac:dyDescent="0.25">
      <c r="A4624" s="11" t="s">
        <v>4467</v>
      </c>
      <c r="B4624" s="12" t="s">
        <v>7</v>
      </c>
      <c r="C4624" s="12">
        <v>148</v>
      </c>
      <c r="D4624" s="12">
        <v>0.68400000000000005</v>
      </c>
      <c r="E4624" s="12">
        <v>0.66600000000000004</v>
      </c>
      <c r="F4624" s="12">
        <v>0.59099999999999997</v>
      </c>
      <c r="G4624" s="12">
        <v>11594.27</v>
      </c>
      <c r="H4624" s="13">
        <v>5</v>
      </c>
    </row>
    <row r="4625" spans="1:8" x14ac:dyDescent="0.25">
      <c r="A4625" s="8" t="s">
        <v>4468</v>
      </c>
      <c r="B4625" s="9" t="s">
        <v>7</v>
      </c>
      <c r="C4625" s="9">
        <v>64</v>
      </c>
      <c r="D4625" s="9">
        <v>0.75</v>
      </c>
      <c r="E4625" s="9">
        <v>0.71399999999999997</v>
      </c>
      <c r="F4625" s="9">
        <v>0.69199999999999995</v>
      </c>
      <c r="G4625" s="9">
        <v>22693.37</v>
      </c>
      <c r="H4625" s="10">
        <v>3</v>
      </c>
    </row>
    <row r="4626" spans="1:8" x14ac:dyDescent="0.25">
      <c r="A4626" s="11" t="s">
        <v>4469</v>
      </c>
      <c r="B4626" s="12" t="s">
        <v>82</v>
      </c>
      <c r="C4626" s="12">
        <v>173</v>
      </c>
      <c r="D4626" s="12">
        <v>0.58099999999999996</v>
      </c>
      <c r="E4626" s="12">
        <v>0.56200000000000006</v>
      </c>
      <c r="F4626" s="12">
        <v>0.47699999999999998</v>
      </c>
      <c r="G4626" s="12">
        <v>10129.89</v>
      </c>
      <c r="H4626" s="13">
        <v>3</v>
      </c>
    </row>
    <row r="4627" spans="1:8" x14ac:dyDescent="0.25">
      <c r="A4627" s="8" t="s">
        <v>4470</v>
      </c>
      <c r="B4627" s="9" t="s">
        <v>7</v>
      </c>
      <c r="C4627" s="9">
        <v>297</v>
      </c>
      <c r="D4627" s="9">
        <v>0.72</v>
      </c>
      <c r="E4627" s="9">
        <v>0.71199999999999997</v>
      </c>
      <c r="F4627" s="9">
        <v>0.63400000000000001</v>
      </c>
      <c r="G4627" s="9">
        <v>8940.83</v>
      </c>
      <c r="H4627" s="10">
        <v>1</v>
      </c>
    </row>
    <row r="4628" spans="1:8" x14ac:dyDescent="0.25">
      <c r="A4628" s="11" t="s">
        <v>1728</v>
      </c>
      <c r="B4628" s="12" t="s">
        <v>33</v>
      </c>
      <c r="C4628" s="12">
        <v>100</v>
      </c>
      <c r="D4628" s="12">
        <v>0.747</v>
      </c>
      <c r="E4628" s="12">
        <v>0.70299999999999996</v>
      </c>
      <c r="F4628" s="12">
        <v>0.69699999999999995</v>
      </c>
      <c r="G4628" s="12">
        <v>22072.55</v>
      </c>
      <c r="H4628" s="13">
        <v>0</v>
      </c>
    </row>
    <row r="4629" spans="1:8" x14ac:dyDescent="0.25">
      <c r="A4629" s="8" t="s">
        <v>4471</v>
      </c>
      <c r="B4629" s="9" t="s">
        <v>72</v>
      </c>
      <c r="C4629" s="9">
        <v>254</v>
      </c>
      <c r="D4629" s="9">
        <v>0.60099999999999998</v>
      </c>
      <c r="E4629" s="9">
        <v>0.57999999999999996</v>
      </c>
      <c r="F4629" s="9">
        <v>0.50700000000000001</v>
      </c>
      <c r="G4629" s="9">
        <v>7181.2</v>
      </c>
      <c r="H4629" s="10">
        <v>3</v>
      </c>
    </row>
    <row r="4630" spans="1:8" x14ac:dyDescent="0.25">
      <c r="A4630" s="11" t="s">
        <v>4472</v>
      </c>
      <c r="B4630" s="12" t="s">
        <v>49</v>
      </c>
      <c r="C4630" s="12">
        <v>148</v>
      </c>
      <c r="D4630" s="12">
        <v>0.59</v>
      </c>
      <c r="E4630" s="12">
        <v>0.52</v>
      </c>
      <c r="F4630" s="12">
        <v>0.502</v>
      </c>
      <c r="G4630" s="12">
        <v>7469.72</v>
      </c>
      <c r="H4630" s="13">
        <v>0</v>
      </c>
    </row>
    <row r="4631" spans="1:8" x14ac:dyDescent="0.25">
      <c r="A4631" s="8" t="s">
        <v>4473</v>
      </c>
      <c r="B4631" s="9" t="s">
        <v>24</v>
      </c>
      <c r="C4631" s="9">
        <v>337</v>
      </c>
      <c r="D4631" s="9">
        <v>0.59699999999999998</v>
      </c>
      <c r="E4631" s="9">
        <v>0.56699999999999995</v>
      </c>
      <c r="F4631" s="9">
        <v>0.48799999999999999</v>
      </c>
      <c r="G4631" s="9">
        <v>5893.9</v>
      </c>
      <c r="H4631" s="10">
        <v>7</v>
      </c>
    </row>
    <row r="4632" spans="1:8" x14ac:dyDescent="0.25">
      <c r="A4632" s="11" t="s">
        <v>4474</v>
      </c>
      <c r="B4632" s="12" t="s">
        <v>24</v>
      </c>
      <c r="C4632" s="12">
        <v>200</v>
      </c>
      <c r="D4632" s="12">
        <v>0.58799999999999997</v>
      </c>
      <c r="E4632" s="12">
        <v>0.52700000000000002</v>
      </c>
      <c r="F4632" s="12">
        <v>0.505</v>
      </c>
      <c r="G4632" s="12">
        <v>8178</v>
      </c>
      <c r="H4632" s="13">
        <v>1</v>
      </c>
    </row>
    <row r="4633" spans="1:8" x14ac:dyDescent="0.25">
      <c r="A4633" s="8" t="s">
        <v>4475</v>
      </c>
      <c r="B4633" s="9" t="s">
        <v>16</v>
      </c>
      <c r="C4633" s="9">
        <v>65</v>
      </c>
      <c r="D4633" s="9">
        <v>0.67</v>
      </c>
      <c r="E4633" s="9">
        <v>0.64200000000000002</v>
      </c>
      <c r="F4633" s="9">
        <v>0.56599999999999995</v>
      </c>
      <c r="G4633" s="9">
        <v>16883.55</v>
      </c>
      <c r="H4633" s="10">
        <v>3</v>
      </c>
    </row>
    <row r="4634" spans="1:8" x14ac:dyDescent="0.25">
      <c r="A4634" s="11" t="s">
        <v>4476</v>
      </c>
      <c r="B4634" s="12" t="s">
        <v>59</v>
      </c>
      <c r="C4634" s="12">
        <v>25</v>
      </c>
      <c r="D4634" s="12">
        <v>0.77</v>
      </c>
      <c r="E4634" s="12">
        <v>0.81299999999999994</v>
      </c>
      <c r="F4634" s="12">
        <v>0.63700000000000001</v>
      </c>
      <c r="G4634" s="12">
        <v>29544.91</v>
      </c>
      <c r="H4634" s="13">
        <v>1</v>
      </c>
    </row>
    <row r="4635" spans="1:8" x14ac:dyDescent="0.25">
      <c r="A4635" s="8" t="s">
        <v>4477</v>
      </c>
      <c r="B4635" s="9" t="s">
        <v>118</v>
      </c>
      <c r="C4635" s="9">
        <v>183</v>
      </c>
      <c r="D4635" s="9">
        <v>0.57999999999999996</v>
      </c>
      <c r="E4635" s="9">
        <v>0.57199999999999995</v>
      </c>
      <c r="F4635" s="9">
        <v>0.44600000000000001</v>
      </c>
      <c r="G4635" s="9">
        <v>5885.39</v>
      </c>
      <c r="H4635" s="10">
        <v>9</v>
      </c>
    </row>
    <row r="4636" spans="1:8" x14ac:dyDescent="0.25">
      <c r="A4636" s="11" t="s">
        <v>4478</v>
      </c>
      <c r="B4636" s="12" t="s">
        <v>16</v>
      </c>
      <c r="C4636" s="12">
        <v>221</v>
      </c>
      <c r="D4636" s="12">
        <v>0.66</v>
      </c>
      <c r="E4636" s="12">
        <v>0.624</v>
      </c>
      <c r="F4636" s="12">
        <v>0.57099999999999995</v>
      </c>
      <c r="G4636" s="12">
        <v>9443.34</v>
      </c>
      <c r="H4636" s="13">
        <v>5</v>
      </c>
    </row>
    <row r="4637" spans="1:8" x14ac:dyDescent="0.25">
      <c r="A4637" s="8" t="s">
        <v>4479</v>
      </c>
      <c r="B4637" s="9" t="s">
        <v>16</v>
      </c>
      <c r="C4637" s="9">
        <v>117</v>
      </c>
      <c r="D4637" s="9">
        <v>0.68</v>
      </c>
      <c r="E4637" s="9">
        <v>0.66800000000000004</v>
      </c>
      <c r="F4637" s="9">
        <v>0.55500000000000005</v>
      </c>
      <c r="G4637" s="9">
        <v>16179.95</v>
      </c>
      <c r="H4637" s="10">
        <v>1</v>
      </c>
    </row>
    <row r="4638" spans="1:8" x14ac:dyDescent="0.25">
      <c r="A4638" s="11" t="s">
        <v>4480</v>
      </c>
      <c r="B4638" s="12" t="s">
        <v>82</v>
      </c>
      <c r="C4638" s="12">
        <v>280</v>
      </c>
      <c r="D4638" s="12">
        <v>0.61899999999999999</v>
      </c>
      <c r="E4638" s="12">
        <v>0.56399999999999995</v>
      </c>
      <c r="F4638" s="12">
        <v>0.54100000000000004</v>
      </c>
      <c r="G4638" s="12">
        <v>7439.41</v>
      </c>
      <c r="H4638" s="13">
        <v>4</v>
      </c>
    </row>
    <row r="4639" spans="1:8" x14ac:dyDescent="0.25">
      <c r="A4639" s="8" t="s">
        <v>4481</v>
      </c>
      <c r="B4639" s="9" t="s">
        <v>22</v>
      </c>
      <c r="C4639" s="9">
        <v>76</v>
      </c>
      <c r="D4639" s="9">
        <v>0.69499999999999995</v>
      </c>
      <c r="E4639" s="9">
        <v>0.66900000000000004</v>
      </c>
      <c r="F4639" s="9">
        <v>0.626</v>
      </c>
      <c r="G4639" s="9">
        <v>17409.84</v>
      </c>
      <c r="H4639" s="10">
        <v>3</v>
      </c>
    </row>
    <row r="4640" spans="1:8" x14ac:dyDescent="0.25">
      <c r="A4640" s="11" t="s">
        <v>4482</v>
      </c>
      <c r="B4640" s="12" t="s">
        <v>16</v>
      </c>
      <c r="C4640" s="12">
        <v>161</v>
      </c>
      <c r="D4640" s="12">
        <v>0.62</v>
      </c>
      <c r="E4640" s="12">
        <v>0.60199999999999998</v>
      </c>
      <c r="F4640" s="12">
        <v>0.497</v>
      </c>
      <c r="G4640" s="12">
        <v>8482.31</v>
      </c>
      <c r="H4640" s="13">
        <v>3</v>
      </c>
    </row>
    <row r="4641" spans="1:8" x14ac:dyDescent="0.25">
      <c r="A4641" s="8" t="s">
        <v>4483</v>
      </c>
      <c r="B4641" s="9" t="s">
        <v>87</v>
      </c>
      <c r="C4641" s="9">
        <v>203</v>
      </c>
      <c r="D4641" s="9">
        <v>0.56999999999999995</v>
      </c>
      <c r="E4641" s="9">
        <v>0.502</v>
      </c>
      <c r="F4641" s="9">
        <v>0.48099999999999998</v>
      </c>
      <c r="G4641" s="9">
        <v>9016.8799999999992</v>
      </c>
      <c r="H4641" s="10">
        <v>0</v>
      </c>
    </row>
    <row r="4642" spans="1:8" x14ac:dyDescent="0.25">
      <c r="A4642" s="11" t="s">
        <v>4484</v>
      </c>
      <c r="B4642" s="12" t="s">
        <v>16</v>
      </c>
      <c r="C4642" s="12">
        <v>166</v>
      </c>
      <c r="D4642" s="12">
        <v>0.67</v>
      </c>
      <c r="E4642" s="12">
        <v>0.64100000000000001</v>
      </c>
      <c r="F4642" s="12">
        <v>0.55700000000000005</v>
      </c>
      <c r="G4642" s="12">
        <v>14101.48</v>
      </c>
      <c r="H4642" s="13">
        <v>6</v>
      </c>
    </row>
    <row r="4643" spans="1:8" x14ac:dyDescent="0.25">
      <c r="A4643" s="8" t="s">
        <v>4485</v>
      </c>
      <c r="B4643" s="9" t="s">
        <v>59</v>
      </c>
      <c r="C4643" s="9">
        <v>25</v>
      </c>
      <c r="D4643" s="9">
        <v>0.72499999999999998</v>
      </c>
      <c r="E4643" s="9">
        <v>0.73699999999999999</v>
      </c>
      <c r="F4643" s="9">
        <v>0.63100000000000001</v>
      </c>
      <c r="G4643" s="9">
        <v>24218.78</v>
      </c>
      <c r="H4643" s="10">
        <v>3</v>
      </c>
    </row>
    <row r="4644" spans="1:8" x14ac:dyDescent="0.25">
      <c r="A4644" s="11" t="s">
        <v>4486</v>
      </c>
      <c r="B4644" s="12" t="s">
        <v>118</v>
      </c>
      <c r="C4644" s="12">
        <v>88</v>
      </c>
      <c r="D4644" s="12">
        <v>0.58799999999999997</v>
      </c>
      <c r="E4644" s="12">
        <v>0.56100000000000005</v>
      </c>
      <c r="F4644" s="12">
        <v>0.48599999999999999</v>
      </c>
      <c r="G4644" s="12">
        <v>8389.89</v>
      </c>
      <c r="H4644" s="13">
        <v>9</v>
      </c>
    </row>
    <row r="4645" spans="1:8" x14ac:dyDescent="0.25">
      <c r="A4645" s="8" t="s">
        <v>4487</v>
      </c>
      <c r="B4645" s="9" t="s">
        <v>16</v>
      </c>
      <c r="C4645" s="9">
        <v>148</v>
      </c>
      <c r="D4645" s="9">
        <v>0.68</v>
      </c>
      <c r="E4645" s="9">
        <v>0.67700000000000005</v>
      </c>
      <c r="F4645" s="9">
        <v>0.55700000000000005</v>
      </c>
      <c r="G4645" s="9">
        <v>13446.86</v>
      </c>
      <c r="H4645" s="10">
        <v>1</v>
      </c>
    </row>
    <row r="4646" spans="1:8" x14ac:dyDescent="0.25">
      <c r="A4646" s="11" t="s">
        <v>4488</v>
      </c>
      <c r="B4646" s="12" t="s">
        <v>7</v>
      </c>
      <c r="C4646" s="12">
        <v>41</v>
      </c>
      <c r="D4646" s="12">
        <v>0.71</v>
      </c>
      <c r="E4646" s="12">
        <v>0.67800000000000005</v>
      </c>
      <c r="F4646" s="12">
        <v>0.63900000000000001</v>
      </c>
      <c r="G4646" s="12">
        <v>39012.15</v>
      </c>
      <c r="H4646" s="13">
        <v>1</v>
      </c>
    </row>
    <row r="4647" spans="1:8" x14ac:dyDescent="0.25">
      <c r="A4647" s="8" t="s">
        <v>4489</v>
      </c>
      <c r="B4647" s="9" t="s">
        <v>82</v>
      </c>
      <c r="C4647" s="9">
        <v>293</v>
      </c>
      <c r="D4647" s="9">
        <v>0.64200000000000002</v>
      </c>
      <c r="E4647" s="9">
        <v>0.62</v>
      </c>
      <c r="F4647" s="9">
        <v>0.53300000000000003</v>
      </c>
      <c r="G4647" s="9">
        <v>8381</v>
      </c>
      <c r="H4647" s="10">
        <v>1</v>
      </c>
    </row>
    <row r="4648" spans="1:8" x14ac:dyDescent="0.25">
      <c r="A4648" s="11" t="s">
        <v>4490</v>
      </c>
      <c r="B4648" s="12" t="s">
        <v>16</v>
      </c>
      <c r="C4648" s="12">
        <v>71</v>
      </c>
      <c r="D4648" s="12">
        <v>0.69</v>
      </c>
      <c r="E4648" s="12">
        <v>0.63900000000000001</v>
      </c>
      <c r="F4648" s="12">
        <v>0.61199999999999999</v>
      </c>
      <c r="G4648" s="12">
        <v>15387.59</v>
      </c>
      <c r="H4648" s="13">
        <v>3</v>
      </c>
    </row>
    <row r="4649" spans="1:8" x14ac:dyDescent="0.25">
      <c r="A4649" s="8" t="s">
        <v>4491</v>
      </c>
      <c r="B4649" s="9" t="s">
        <v>118</v>
      </c>
      <c r="C4649" s="9">
        <v>79</v>
      </c>
      <c r="D4649" s="9">
        <v>0.56100000000000005</v>
      </c>
      <c r="E4649" s="9">
        <v>0.52400000000000002</v>
      </c>
      <c r="F4649" s="9">
        <v>0.44600000000000001</v>
      </c>
      <c r="G4649" s="9">
        <v>8883.06</v>
      </c>
      <c r="H4649" s="10">
        <v>1</v>
      </c>
    </row>
    <row r="4650" spans="1:8" x14ac:dyDescent="0.25">
      <c r="A4650" s="11" t="s">
        <v>4492</v>
      </c>
      <c r="B4650" s="12" t="s">
        <v>72</v>
      </c>
      <c r="C4650" s="12">
        <v>125</v>
      </c>
      <c r="D4650" s="12">
        <v>0.60799999999999998</v>
      </c>
      <c r="E4650" s="12">
        <v>0.59099999999999997</v>
      </c>
      <c r="F4650" s="12">
        <v>0.50800000000000001</v>
      </c>
      <c r="G4650" s="12">
        <v>13153.39</v>
      </c>
      <c r="H4650" s="13">
        <v>1</v>
      </c>
    </row>
    <row r="4651" spans="1:8" x14ac:dyDescent="0.25">
      <c r="A4651" s="8" t="s">
        <v>4493</v>
      </c>
      <c r="B4651" s="9" t="s">
        <v>111</v>
      </c>
      <c r="C4651" s="9">
        <v>107</v>
      </c>
      <c r="D4651" s="9">
        <v>0.66500000000000004</v>
      </c>
      <c r="E4651" s="9">
        <v>0.7</v>
      </c>
      <c r="F4651" s="9">
        <v>0.502</v>
      </c>
      <c r="G4651" s="9">
        <v>18543.349999999999</v>
      </c>
      <c r="H4651" s="10">
        <v>0</v>
      </c>
    </row>
    <row r="4652" spans="1:8" x14ac:dyDescent="0.25">
      <c r="A4652" s="11" t="s">
        <v>1560</v>
      </c>
      <c r="B4652" s="12" t="s">
        <v>87</v>
      </c>
      <c r="C4652" s="12">
        <v>298</v>
      </c>
      <c r="D4652" s="12">
        <v>0.59099999999999997</v>
      </c>
      <c r="E4652" s="12">
        <v>0.51800000000000002</v>
      </c>
      <c r="F4652" s="12">
        <v>0.52200000000000002</v>
      </c>
      <c r="G4652" s="12">
        <v>6862.56</v>
      </c>
      <c r="H4652" s="13">
        <v>4</v>
      </c>
    </row>
    <row r="4653" spans="1:8" x14ac:dyDescent="0.25">
      <c r="A4653" s="8" t="s">
        <v>4494</v>
      </c>
      <c r="B4653" s="9" t="s">
        <v>24</v>
      </c>
      <c r="C4653" s="9">
        <v>300</v>
      </c>
      <c r="D4653" s="9">
        <v>0.56999999999999995</v>
      </c>
      <c r="E4653" s="9">
        <v>0.53400000000000003</v>
      </c>
      <c r="F4653" s="9">
        <v>0.47099999999999997</v>
      </c>
      <c r="G4653" s="9">
        <v>4981.62</v>
      </c>
      <c r="H4653" s="10">
        <v>1</v>
      </c>
    </row>
    <row r="4654" spans="1:8" x14ac:dyDescent="0.25">
      <c r="A4654" s="11" t="s">
        <v>1804</v>
      </c>
      <c r="B4654" s="12" t="s">
        <v>82</v>
      </c>
      <c r="C4654" s="12">
        <v>145</v>
      </c>
      <c r="D4654" s="12">
        <v>0.60899999999999999</v>
      </c>
      <c r="E4654" s="12">
        <v>0.56999999999999995</v>
      </c>
      <c r="F4654" s="12">
        <v>0.504</v>
      </c>
      <c r="G4654" s="12">
        <v>8003.28</v>
      </c>
      <c r="H4654" s="13">
        <v>17</v>
      </c>
    </row>
    <row r="4655" spans="1:8" x14ac:dyDescent="0.25">
      <c r="A4655" s="8" t="s">
        <v>4495</v>
      </c>
      <c r="B4655" s="9" t="s">
        <v>16</v>
      </c>
      <c r="C4655" s="9">
        <v>98</v>
      </c>
      <c r="D4655" s="9">
        <v>0.56999999999999995</v>
      </c>
      <c r="E4655" s="9">
        <v>0.56999999999999995</v>
      </c>
      <c r="F4655" s="9">
        <v>0.41399999999999998</v>
      </c>
      <c r="G4655" s="9">
        <v>12870.92</v>
      </c>
      <c r="H4655" s="10">
        <v>3</v>
      </c>
    </row>
    <row r="4656" spans="1:8" x14ac:dyDescent="0.25">
      <c r="A4656" s="11" t="s">
        <v>4496</v>
      </c>
      <c r="B4656" s="12" t="s">
        <v>82</v>
      </c>
      <c r="C4656" s="12">
        <v>277</v>
      </c>
      <c r="D4656" s="12">
        <v>0.56999999999999995</v>
      </c>
      <c r="E4656" s="12">
        <v>0.54</v>
      </c>
      <c r="F4656" s="12">
        <v>0.47399999999999998</v>
      </c>
      <c r="G4656" s="12">
        <v>7246.48</v>
      </c>
      <c r="H4656" s="13">
        <v>2</v>
      </c>
    </row>
    <row r="4657" spans="1:8" x14ac:dyDescent="0.25">
      <c r="A4657" s="8" t="s">
        <v>4497</v>
      </c>
      <c r="B4657" s="9" t="s">
        <v>94</v>
      </c>
      <c r="C4657" s="9">
        <v>144</v>
      </c>
      <c r="D4657" s="9">
        <v>0.55500000000000005</v>
      </c>
      <c r="E4657" s="9">
        <v>0.53100000000000003</v>
      </c>
      <c r="F4657" s="9">
        <v>0.43</v>
      </c>
      <c r="G4657" s="9">
        <v>7497.95</v>
      </c>
      <c r="H4657" s="10">
        <v>6</v>
      </c>
    </row>
    <row r="4658" spans="1:8" x14ac:dyDescent="0.25">
      <c r="A4658" s="11" t="s">
        <v>630</v>
      </c>
      <c r="B4658" s="12" t="s">
        <v>16</v>
      </c>
      <c r="C4658" s="12">
        <v>75</v>
      </c>
      <c r="D4658" s="12">
        <v>0.63200000000000001</v>
      </c>
      <c r="E4658" s="12">
        <v>0.60299999999999998</v>
      </c>
      <c r="F4658" s="12">
        <v>0.52100000000000002</v>
      </c>
      <c r="G4658" s="12">
        <v>8454.24</v>
      </c>
      <c r="H4658" s="13">
        <v>4</v>
      </c>
    </row>
    <row r="4659" spans="1:8" x14ac:dyDescent="0.25">
      <c r="A4659" s="8" t="s">
        <v>828</v>
      </c>
      <c r="B4659" s="9" t="s">
        <v>16</v>
      </c>
      <c r="C4659" s="9">
        <v>184</v>
      </c>
      <c r="D4659" s="9">
        <v>0.63100000000000001</v>
      </c>
      <c r="E4659" s="9">
        <v>0.59799999999999998</v>
      </c>
      <c r="F4659" s="9">
        <v>0.51500000000000001</v>
      </c>
      <c r="G4659" s="9">
        <v>10493.97</v>
      </c>
      <c r="H4659" s="10">
        <v>2</v>
      </c>
    </row>
    <row r="4660" spans="1:8" x14ac:dyDescent="0.25">
      <c r="A4660" s="11" t="s">
        <v>4498</v>
      </c>
      <c r="B4660" s="12" t="s">
        <v>118</v>
      </c>
      <c r="C4660" s="12">
        <v>252</v>
      </c>
      <c r="D4660" s="12">
        <v>0.61199999999999999</v>
      </c>
      <c r="E4660" s="12">
        <v>0.59599999999999997</v>
      </c>
      <c r="F4660" s="12">
        <v>0.50700000000000001</v>
      </c>
      <c r="G4660" s="12">
        <v>8710.2000000000007</v>
      </c>
      <c r="H4660" s="13">
        <v>1</v>
      </c>
    </row>
    <row r="4661" spans="1:8" x14ac:dyDescent="0.25">
      <c r="A4661" s="8" t="s">
        <v>4499</v>
      </c>
      <c r="B4661" s="9" t="s">
        <v>31</v>
      </c>
      <c r="C4661" s="9">
        <v>225</v>
      </c>
      <c r="D4661" s="9">
        <v>0.59099999999999997</v>
      </c>
      <c r="E4661" s="9">
        <v>0.53500000000000003</v>
      </c>
      <c r="F4661" s="9">
        <v>0.497</v>
      </c>
      <c r="G4661" s="9">
        <v>6141.51</v>
      </c>
      <c r="H4661" s="10">
        <v>1</v>
      </c>
    </row>
    <row r="4662" spans="1:8" x14ac:dyDescent="0.25">
      <c r="A4662" s="11" t="s">
        <v>4500</v>
      </c>
      <c r="B4662" s="12" t="s">
        <v>33</v>
      </c>
      <c r="C4662" s="12">
        <v>53</v>
      </c>
      <c r="D4662" s="12">
        <v>0.72</v>
      </c>
      <c r="E4662" s="12">
        <v>0.69899999999999995</v>
      </c>
      <c r="F4662" s="12">
        <v>0.66400000000000003</v>
      </c>
      <c r="G4662" s="12">
        <v>29900.52</v>
      </c>
      <c r="H4662" s="13">
        <v>0</v>
      </c>
    </row>
    <row r="4663" spans="1:8" x14ac:dyDescent="0.25">
      <c r="A4663" s="8" t="s">
        <v>4501</v>
      </c>
      <c r="B4663" s="9" t="s">
        <v>59</v>
      </c>
      <c r="C4663" s="9">
        <v>28</v>
      </c>
      <c r="D4663" s="9">
        <v>0.68200000000000005</v>
      </c>
      <c r="E4663" s="9">
        <v>0.68600000000000005</v>
      </c>
      <c r="F4663" s="9">
        <v>0.58499999999999996</v>
      </c>
      <c r="G4663" s="9">
        <v>17929.93</v>
      </c>
      <c r="H4663" s="10">
        <v>3</v>
      </c>
    </row>
    <row r="4664" spans="1:8" x14ac:dyDescent="0.25">
      <c r="A4664" s="11" t="s">
        <v>1233</v>
      </c>
      <c r="B4664" s="12" t="s">
        <v>7</v>
      </c>
      <c r="C4664" s="12">
        <v>110</v>
      </c>
      <c r="D4664" s="12">
        <v>0.72299999999999998</v>
      </c>
      <c r="E4664" s="12">
        <v>0.70499999999999996</v>
      </c>
      <c r="F4664" s="12">
        <v>0.65800000000000003</v>
      </c>
      <c r="G4664" s="12">
        <v>16403.07</v>
      </c>
      <c r="H4664" s="13">
        <v>1</v>
      </c>
    </row>
    <row r="4665" spans="1:8" x14ac:dyDescent="0.25">
      <c r="A4665" s="8" t="s">
        <v>4502</v>
      </c>
      <c r="B4665" s="9" t="s">
        <v>16</v>
      </c>
      <c r="C4665" s="9">
        <v>115</v>
      </c>
      <c r="D4665" s="9">
        <v>0.64</v>
      </c>
      <c r="E4665" s="9">
        <v>0.61599999999999999</v>
      </c>
      <c r="F4665" s="9">
        <v>0.52800000000000002</v>
      </c>
      <c r="G4665" s="9">
        <v>9462.36</v>
      </c>
      <c r="H4665" s="10">
        <v>2</v>
      </c>
    </row>
    <row r="4666" spans="1:8" x14ac:dyDescent="0.25">
      <c r="A4666" s="11" t="s">
        <v>4503</v>
      </c>
      <c r="B4666" s="12" t="s">
        <v>72</v>
      </c>
      <c r="C4666" s="12">
        <v>285</v>
      </c>
      <c r="D4666" s="12">
        <v>0.61399999999999999</v>
      </c>
      <c r="E4666" s="12">
        <v>0.58799999999999997</v>
      </c>
      <c r="F4666" s="12">
        <v>0.54200000000000004</v>
      </c>
      <c r="G4666" s="12">
        <v>7917.33</v>
      </c>
      <c r="H4666" s="13">
        <v>5</v>
      </c>
    </row>
    <row r="4667" spans="1:8" x14ac:dyDescent="0.25">
      <c r="A4667" s="8" t="s">
        <v>4504</v>
      </c>
      <c r="B4667" s="9" t="s">
        <v>16</v>
      </c>
      <c r="C4667" s="9">
        <v>77</v>
      </c>
      <c r="D4667" s="9">
        <v>0.64800000000000002</v>
      </c>
      <c r="E4667" s="9">
        <v>0.60199999999999998</v>
      </c>
      <c r="F4667" s="9">
        <v>0.56799999999999995</v>
      </c>
      <c r="G4667" s="9">
        <v>9705.07</v>
      </c>
      <c r="H4667" s="10">
        <v>2</v>
      </c>
    </row>
    <row r="4668" spans="1:8" x14ac:dyDescent="0.25">
      <c r="A4668" s="11" t="s">
        <v>4505</v>
      </c>
      <c r="B4668" s="12" t="s">
        <v>16</v>
      </c>
      <c r="C4668" s="12">
        <v>165</v>
      </c>
      <c r="D4668" s="12">
        <v>0.61799999999999999</v>
      </c>
      <c r="E4668" s="12">
        <v>0.56499999999999995</v>
      </c>
      <c r="F4668" s="12">
        <v>0.53700000000000003</v>
      </c>
      <c r="G4668" s="12">
        <v>7049.9</v>
      </c>
      <c r="H4668" s="13">
        <v>5</v>
      </c>
    </row>
    <row r="4669" spans="1:8" x14ac:dyDescent="0.25">
      <c r="A4669" s="8" t="s">
        <v>4506</v>
      </c>
      <c r="B4669" s="9" t="s">
        <v>16</v>
      </c>
      <c r="C4669" s="9">
        <v>141</v>
      </c>
      <c r="D4669" s="9">
        <v>0.57899999999999996</v>
      </c>
      <c r="E4669" s="9">
        <v>0.59199999999999997</v>
      </c>
      <c r="F4669" s="9">
        <v>0.437</v>
      </c>
      <c r="G4669" s="9">
        <v>6799.89</v>
      </c>
      <c r="H4669" s="10">
        <v>1</v>
      </c>
    </row>
    <row r="4670" spans="1:8" x14ac:dyDescent="0.25">
      <c r="A4670" s="11" t="s">
        <v>4507</v>
      </c>
      <c r="B4670" s="12" t="s">
        <v>16</v>
      </c>
      <c r="C4670" s="12">
        <v>124</v>
      </c>
      <c r="D4670" s="12">
        <v>0.68500000000000005</v>
      </c>
      <c r="E4670" s="12">
        <v>0.66800000000000004</v>
      </c>
      <c r="F4670" s="12">
        <v>0.59</v>
      </c>
      <c r="G4670" s="12">
        <v>11490.41</v>
      </c>
      <c r="H4670" s="13">
        <v>1</v>
      </c>
    </row>
    <row r="4671" spans="1:8" x14ac:dyDescent="0.25">
      <c r="A4671" s="8" t="s">
        <v>4508</v>
      </c>
      <c r="B4671" s="9" t="s">
        <v>16</v>
      </c>
      <c r="C4671" s="9">
        <v>128</v>
      </c>
      <c r="D4671" s="9">
        <v>0.625</v>
      </c>
      <c r="E4671" s="9">
        <v>0.59299999999999997</v>
      </c>
      <c r="F4671" s="9">
        <v>0.52100000000000002</v>
      </c>
      <c r="G4671" s="9">
        <v>9325.1200000000008</v>
      </c>
      <c r="H4671" s="10">
        <v>2</v>
      </c>
    </row>
    <row r="4672" spans="1:8" x14ac:dyDescent="0.25">
      <c r="A4672" s="11" t="s">
        <v>4509</v>
      </c>
      <c r="B4672" s="12" t="s">
        <v>118</v>
      </c>
      <c r="C4672" s="12">
        <v>279</v>
      </c>
      <c r="D4672" s="12">
        <v>0.56299999999999994</v>
      </c>
      <c r="E4672" s="12">
        <v>0.47199999999999998</v>
      </c>
      <c r="F4672" s="12">
        <v>0.48899999999999999</v>
      </c>
      <c r="G4672" s="12">
        <v>5713.24</v>
      </c>
      <c r="H4672" s="13">
        <v>2</v>
      </c>
    </row>
    <row r="4673" spans="1:8" x14ac:dyDescent="0.25">
      <c r="A4673" s="8" t="s">
        <v>4510</v>
      </c>
      <c r="B4673" s="9" t="s">
        <v>16</v>
      </c>
      <c r="C4673" s="9">
        <v>102</v>
      </c>
      <c r="D4673" s="9">
        <v>0.67</v>
      </c>
      <c r="E4673" s="9">
        <v>0.60199999999999998</v>
      </c>
      <c r="F4673" s="9">
        <v>0.64</v>
      </c>
      <c r="G4673" s="9">
        <v>9305.6</v>
      </c>
      <c r="H4673" s="10">
        <v>5</v>
      </c>
    </row>
    <row r="4674" spans="1:8" x14ac:dyDescent="0.25">
      <c r="A4674" s="11" t="s">
        <v>4511</v>
      </c>
      <c r="B4674" s="12" t="s">
        <v>16</v>
      </c>
      <c r="C4674" s="12">
        <v>190</v>
      </c>
      <c r="D4674" s="12">
        <v>0.624</v>
      </c>
      <c r="E4674" s="12">
        <v>0.58799999999999997</v>
      </c>
      <c r="F4674" s="12">
        <v>0.52</v>
      </c>
      <c r="G4674" s="12">
        <v>6066.89</v>
      </c>
      <c r="H4674" s="13">
        <v>10</v>
      </c>
    </row>
    <row r="4675" spans="1:8" x14ac:dyDescent="0.25">
      <c r="A4675" s="8" t="s">
        <v>4512</v>
      </c>
      <c r="B4675" s="9" t="s">
        <v>16</v>
      </c>
      <c r="C4675" s="9">
        <v>212</v>
      </c>
      <c r="D4675" s="9">
        <v>0.59499999999999997</v>
      </c>
      <c r="E4675" s="9">
        <v>0.58199999999999996</v>
      </c>
      <c r="F4675" s="9">
        <v>0.45900000000000002</v>
      </c>
      <c r="G4675" s="9">
        <v>7552.99</v>
      </c>
      <c r="H4675" s="10">
        <v>3</v>
      </c>
    </row>
    <row r="4676" spans="1:8" x14ac:dyDescent="0.25">
      <c r="A4676" s="11" t="s">
        <v>4513</v>
      </c>
      <c r="B4676" s="12" t="s">
        <v>82</v>
      </c>
      <c r="C4676" s="12">
        <v>215</v>
      </c>
      <c r="D4676" s="12">
        <v>0.58599999999999997</v>
      </c>
      <c r="E4676" s="12">
        <v>0.54800000000000004</v>
      </c>
      <c r="F4676" s="12">
        <v>0.47899999999999998</v>
      </c>
      <c r="G4676" s="12">
        <v>7742.19</v>
      </c>
      <c r="H4676" s="13">
        <v>4</v>
      </c>
    </row>
    <row r="4677" spans="1:8" x14ac:dyDescent="0.25">
      <c r="A4677" s="8" t="s">
        <v>4514</v>
      </c>
      <c r="B4677" s="9" t="s">
        <v>24</v>
      </c>
      <c r="C4677" s="9">
        <v>169</v>
      </c>
      <c r="D4677" s="9">
        <v>0.54</v>
      </c>
      <c r="E4677" s="9">
        <v>0.56499999999999995</v>
      </c>
      <c r="F4677" s="9">
        <v>0.36799999999999999</v>
      </c>
      <c r="G4677" s="9">
        <v>9603.33</v>
      </c>
      <c r="H4677" s="10">
        <v>1</v>
      </c>
    </row>
    <row r="4678" spans="1:8" x14ac:dyDescent="0.25">
      <c r="A4678" s="11" t="s">
        <v>4515</v>
      </c>
      <c r="B4678" s="12" t="s">
        <v>94</v>
      </c>
      <c r="C4678" s="12">
        <v>99</v>
      </c>
      <c r="D4678" s="12">
        <v>0.503</v>
      </c>
      <c r="E4678" s="12">
        <v>0.47299999999999998</v>
      </c>
      <c r="F4678" s="12">
        <v>0.39900000000000002</v>
      </c>
      <c r="G4678" s="12">
        <v>8873.82</v>
      </c>
      <c r="H4678" s="13">
        <v>13</v>
      </c>
    </row>
    <row r="4679" spans="1:8" x14ac:dyDescent="0.25">
      <c r="A4679" s="8" t="s">
        <v>4516</v>
      </c>
      <c r="B4679" s="9" t="s">
        <v>111</v>
      </c>
      <c r="C4679" s="9">
        <v>73</v>
      </c>
      <c r="D4679" s="9">
        <v>0.67</v>
      </c>
      <c r="E4679" s="9">
        <v>0.629</v>
      </c>
      <c r="F4679" s="9">
        <v>0.59299999999999997</v>
      </c>
      <c r="G4679" s="9">
        <v>25380.57</v>
      </c>
      <c r="H4679" s="10">
        <v>0</v>
      </c>
    </row>
    <row r="4680" spans="1:8" x14ac:dyDescent="0.25">
      <c r="A4680" s="11" t="s">
        <v>4517</v>
      </c>
      <c r="B4680" s="12" t="s">
        <v>33</v>
      </c>
      <c r="C4680" s="12">
        <v>103</v>
      </c>
      <c r="D4680" s="12">
        <v>0.66</v>
      </c>
      <c r="E4680" s="12">
        <v>0.68200000000000005</v>
      </c>
      <c r="F4680" s="12">
        <v>0.50800000000000001</v>
      </c>
      <c r="G4680" s="12">
        <v>18425.349999999999</v>
      </c>
      <c r="H4680" s="13">
        <v>1</v>
      </c>
    </row>
    <row r="4681" spans="1:8" x14ac:dyDescent="0.25">
      <c r="A4681" s="8" t="s">
        <v>4518</v>
      </c>
      <c r="B4681" s="9" t="s">
        <v>111</v>
      </c>
      <c r="C4681" s="9">
        <v>178</v>
      </c>
      <c r="D4681" s="9">
        <v>0.60299999999999998</v>
      </c>
      <c r="E4681" s="9">
        <v>0.58899999999999997</v>
      </c>
      <c r="F4681" s="9">
        <v>0.45500000000000002</v>
      </c>
      <c r="G4681" s="9">
        <v>9892.5300000000007</v>
      </c>
      <c r="H4681" s="10">
        <v>0</v>
      </c>
    </row>
    <row r="4682" spans="1:8" x14ac:dyDescent="0.25">
      <c r="A4682" s="11" t="s">
        <v>4519</v>
      </c>
      <c r="B4682" s="12" t="s">
        <v>16</v>
      </c>
      <c r="C4682" s="12">
        <v>186</v>
      </c>
      <c r="D4682" s="12">
        <v>0.60599999999999998</v>
      </c>
      <c r="E4682" s="12">
        <v>0.55800000000000005</v>
      </c>
      <c r="F4682" s="12">
        <v>0.51600000000000001</v>
      </c>
      <c r="G4682" s="12">
        <v>7401.01</v>
      </c>
      <c r="H4682" s="13">
        <v>2</v>
      </c>
    </row>
    <row r="4683" spans="1:8" x14ac:dyDescent="0.25">
      <c r="A4683" s="8" t="s">
        <v>4520</v>
      </c>
      <c r="B4683" s="9" t="s">
        <v>118</v>
      </c>
      <c r="C4683" s="9">
        <v>138</v>
      </c>
      <c r="D4683" s="9">
        <v>0.62</v>
      </c>
      <c r="E4683" s="9">
        <v>0.57899999999999996</v>
      </c>
      <c r="F4683" s="9">
        <v>0.52700000000000002</v>
      </c>
      <c r="G4683" s="9">
        <v>14759.57</v>
      </c>
      <c r="H4683" s="10">
        <v>1</v>
      </c>
    </row>
    <row r="4684" spans="1:8" x14ac:dyDescent="0.25">
      <c r="A4684" s="11" t="s">
        <v>4521</v>
      </c>
      <c r="B4684" s="12" t="s">
        <v>16</v>
      </c>
      <c r="C4684" s="12">
        <v>242</v>
      </c>
      <c r="D4684" s="12">
        <v>0.60199999999999998</v>
      </c>
      <c r="E4684" s="12">
        <v>0.54</v>
      </c>
      <c r="F4684" s="12">
        <v>0.51700000000000002</v>
      </c>
      <c r="G4684" s="12">
        <v>6997.89</v>
      </c>
      <c r="H4684" s="13">
        <v>3</v>
      </c>
    </row>
    <row r="4685" spans="1:8" x14ac:dyDescent="0.25">
      <c r="A4685" s="8" t="s">
        <v>4522</v>
      </c>
      <c r="B4685" s="9" t="s">
        <v>33</v>
      </c>
      <c r="C4685" s="9">
        <v>108</v>
      </c>
      <c r="D4685" s="9">
        <v>0.63400000000000001</v>
      </c>
      <c r="E4685" s="9">
        <v>0.59399999999999997</v>
      </c>
      <c r="F4685" s="9">
        <v>0.52900000000000003</v>
      </c>
      <c r="G4685" s="9">
        <v>13277.91</v>
      </c>
      <c r="H4685" s="10">
        <v>1</v>
      </c>
    </row>
    <row r="4686" spans="1:8" x14ac:dyDescent="0.25">
      <c r="A4686" s="11" t="s">
        <v>4523</v>
      </c>
      <c r="B4686" s="12" t="s">
        <v>118</v>
      </c>
      <c r="C4686" s="12">
        <v>148</v>
      </c>
      <c r="D4686" s="12">
        <v>0.53100000000000003</v>
      </c>
      <c r="E4686" s="12">
        <v>0.53500000000000003</v>
      </c>
      <c r="F4686" s="12">
        <v>0.39100000000000001</v>
      </c>
      <c r="G4686" s="12">
        <v>6099.05</v>
      </c>
      <c r="H4686" s="13">
        <v>5</v>
      </c>
    </row>
    <row r="4687" spans="1:8" x14ac:dyDescent="0.25">
      <c r="A4687" s="8" t="s">
        <v>4524</v>
      </c>
      <c r="B4687" s="9" t="s">
        <v>33</v>
      </c>
      <c r="C4687" s="9">
        <v>100</v>
      </c>
      <c r="D4687" s="9">
        <v>0.69</v>
      </c>
      <c r="E4687" s="9">
        <v>0.65800000000000003</v>
      </c>
      <c r="F4687" s="9">
        <v>0.60199999999999998</v>
      </c>
      <c r="G4687" s="9">
        <v>15168.18</v>
      </c>
      <c r="H4687" s="10">
        <v>0</v>
      </c>
    </row>
    <row r="4688" spans="1:8" x14ac:dyDescent="0.25">
      <c r="A4688" s="11" t="s">
        <v>4525</v>
      </c>
      <c r="B4688" s="12" t="s">
        <v>33</v>
      </c>
      <c r="C4688" s="12">
        <v>58</v>
      </c>
      <c r="D4688" s="12">
        <v>0.65200000000000002</v>
      </c>
      <c r="E4688" s="12">
        <v>0.60399999999999998</v>
      </c>
      <c r="F4688" s="12">
        <v>0.56299999999999994</v>
      </c>
      <c r="G4688" s="12">
        <v>21831.78</v>
      </c>
      <c r="H4688" s="13">
        <v>2</v>
      </c>
    </row>
    <row r="4689" spans="1:8" x14ac:dyDescent="0.25">
      <c r="A4689" s="8" t="s">
        <v>4526</v>
      </c>
      <c r="B4689" s="9" t="s">
        <v>33</v>
      </c>
      <c r="C4689" s="9">
        <v>86</v>
      </c>
      <c r="D4689" s="9">
        <v>0.71099999999999997</v>
      </c>
      <c r="E4689" s="9">
        <v>0.66400000000000003</v>
      </c>
      <c r="F4689" s="9">
        <v>0.65200000000000002</v>
      </c>
      <c r="G4689" s="9">
        <v>15650.05</v>
      </c>
      <c r="H4689" s="10">
        <v>1</v>
      </c>
    </row>
    <row r="4690" spans="1:8" x14ac:dyDescent="0.25">
      <c r="A4690" s="11" t="s">
        <v>4527</v>
      </c>
      <c r="B4690" s="12" t="s">
        <v>114</v>
      </c>
      <c r="C4690" s="12">
        <v>159</v>
      </c>
      <c r="D4690" s="12">
        <v>0.59</v>
      </c>
      <c r="E4690" s="12">
        <v>0.52700000000000002</v>
      </c>
      <c r="F4690" s="12">
        <v>0.51400000000000001</v>
      </c>
      <c r="G4690" s="12">
        <v>11612.57</v>
      </c>
      <c r="H4690" s="13">
        <v>0</v>
      </c>
    </row>
    <row r="4691" spans="1:8" x14ac:dyDescent="0.25">
      <c r="A4691" s="8" t="s">
        <v>4528</v>
      </c>
      <c r="B4691" s="9" t="s">
        <v>118</v>
      </c>
      <c r="C4691" s="9">
        <v>141</v>
      </c>
      <c r="D4691" s="9">
        <v>0.57399999999999995</v>
      </c>
      <c r="E4691" s="9">
        <v>0.52700000000000002</v>
      </c>
      <c r="F4691" s="9">
        <v>0.46</v>
      </c>
      <c r="G4691" s="9">
        <v>5761.68</v>
      </c>
      <c r="H4691" s="10">
        <v>18</v>
      </c>
    </row>
    <row r="4692" spans="1:8" x14ac:dyDescent="0.25">
      <c r="A4692" s="11" t="s">
        <v>4529</v>
      </c>
      <c r="B4692" s="12" t="s">
        <v>14</v>
      </c>
      <c r="C4692" s="12">
        <v>18</v>
      </c>
      <c r="D4692" s="12">
        <v>0.69</v>
      </c>
      <c r="E4692" s="12">
        <v>0.68799999999999994</v>
      </c>
      <c r="F4692" s="12">
        <v>0.59499999999999997</v>
      </c>
      <c r="G4692" s="12">
        <v>28841.55</v>
      </c>
      <c r="H4692" s="13">
        <v>0</v>
      </c>
    </row>
    <row r="4693" spans="1:8" x14ac:dyDescent="0.25">
      <c r="A4693" s="8" t="s">
        <v>4530</v>
      </c>
      <c r="B4693" s="9" t="s">
        <v>59</v>
      </c>
      <c r="C4693" s="9">
        <v>113</v>
      </c>
      <c r="D4693" s="9">
        <v>0.65700000000000003</v>
      </c>
      <c r="E4693" s="9">
        <v>0.63</v>
      </c>
      <c r="F4693" s="9">
        <v>0.54100000000000004</v>
      </c>
      <c r="G4693" s="9">
        <v>17150.36</v>
      </c>
      <c r="H4693" s="10">
        <v>1</v>
      </c>
    </row>
    <row r="4694" spans="1:8" x14ac:dyDescent="0.25">
      <c r="A4694" s="11" t="s">
        <v>4531</v>
      </c>
      <c r="B4694" s="12" t="s">
        <v>118</v>
      </c>
      <c r="C4694" s="12">
        <v>119</v>
      </c>
      <c r="D4694" s="12">
        <v>0.55200000000000005</v>
      </c>
      <c r="E4694" s="12">
        <v>0.56899999999999995</v>
      </c>
      <c r="F4694" s="12">
        <v>0.42299999999999999</v>
      </c>
      <c r="G4694" s="12">
        <v>6879.05</v>
      </c>
      <c r="H4694" s="13">
        <v>0</v>
      </c>
    </row>
    <row r="4695" spans="1:8" x14ac:dyDescent="0.25">
      <c r="A4695" s="8" t="s">
        <v>4532</v>
      </c>
      <c r="B4695" s="9" t="s">
        <v>16</v>
      </c>
      <c r="C4695" s="9">
        <v>83</v>
      </c>
      <c r="D4695" s="9">
        <v>0.625</v>
      </c>
      <c r="E4695" s="9">
        <v>0.61799999999999999</v>
      </c>
      <c r="F4695" s="9">
        <v>0.48499999999999999</v>
      </c>
      <c r="G4695" s="9">
        <v>9119.2900000000009</v>
      </c>
      <c r="H4695" s="10">
        <v>2</v>
      </c>
    </row>
    <row r="4696" spans="1:8" x14ac:dyDescent="0.25">
      <c r="A4696" s="11" t="s">
        <v>4533</v>
      </c>
      <c r="B4696" s="12" t="s">
        <v>22</v>
      </c>
      <c r="C4696" s="12">
        <v>97</v>
      </c>
      <c r="D4696" s="12">
        <v>0.69599999999999995</v>
      </c>
      <c r="E4696" s="12">
        <v>0.65</v>
      </c>
      <c r="F4696" s="12">
        <v>0.63200000000000001</v>
      </c>
      <c r="G4696" s="12">
        <v>16502.439999999999</v>
      </c>
      <c r="H4696" s="13">
        <v>1</v>
      </c>
    </row>
    <row r="4697" spans="1:8" x14ac:dyDescent="0.25">
      <c r="A4697" s="8" t="s">
        <v>3877</v>
      </c>
      <c r="B4697" s="9" t="s">
        <v>16</v>
      </c>
      <c r="C4697" s="9">
        <v>109</v>
      </c>
      <c r="D4697" s="9">
        <v>0.61399999999999999</v>
      </c>
      <c r="E4697" s="9">
        <v>0.60299999999999998</v>
      </c>
      <c r="F4697" s="9">
        <v>0.48299999999999998</v>
      </c>
      <c r="G4697" s="9">
        <v>11774.48</v>
      </c>
      <c r="H4697" s="10">
        <v>2</v>
      </c>
    </row>
    <row r="4698" spans="1:8" x14ac:dyDescent="0.25">
      <c r="A4698" s="11" t="s">
        <v>1149</v>
      </c>
      <c r="B4698" s="12" t="s">
        <v>111</v>
      </c>
      <c r="C4698" s="12">
        <v>134</v>
      </c>
      <c r="D4698" s="12">
        <v>0.64300000000000002</v>
      </c>
      <c r="E4698" s="12">
        <v>0.58399999999999996</v>
      </c>
      <c r="F4698" s="12">
        <v>0.57599999999999996</v>
      </c>
      <c r="G4698" s="12">
        <v>11008.3</v>
      </c>
      <c r="H4698" s="13">
        <v>0</v>
      </c>
    </row>
    <row r="4699" spans="1:8" x14ac:dyDescent="0.25">
      <c r="A4699" s="8" t="s">
        <v>4534</v>
      </c>
      <c r="B4699" s="9" t="s">
        <v>82</v>
      </c>
      <c r="C4699" s="9">
        <v>237</v>
      </c>
      <c r="D4699" s="9">
        <v>0.56999999999999995</v>
      </c>
      <c r="E4699" s="9">
        <v>0.53300000000000003</v>
      </c>
      <c r="F4699" s="9">
        <v>0.45200000000000001</v>
      </c>
      <c r="G4699" s="9">
        <v>6879.28</v>
      </c>
      <c r="H4699" s="10">
        <v>2</v>
      </c>
    </row>
    <row r="4700" spans="1:8" x14ac:dyDescent="0.25">
      <c r="A4700" s="11" t="s">
        <v>4535</v>
      </c>
      <c r="B4700" s="12" t="s">
        <v>31</v>
      </c>
      <c r="C4700" s="12">
        <v>286</v>
      </c>
      <c r="D4700" s="12">
        <v>0.60199999999999998</v>
      </c>
      <c r="E4700" s="12">
        <v>0.54700000000000004</v>
      </c>
      <c r="F4700" s="12">
        <v>0.51500000000000001</v>
      </c>
      <c r="G4700" s="12">
        <v>6099.04</v>
      </c>
      <c r="H4700" s="13">
        <v>0</v>
      </c>
    </row>
    <row r="4701" spans="1:8" x14ac:dyDescent="0.25">
      <c r="A4701" s="8" t="s">
        <v>4536</v>
      </c>
      <c r="B4701" s="9" t="s">
        <v>33</v>
      </c>
      <c r="C4701" s="9">
        <v>131</v>
      </c>
      <c r="D4701" s="9">
        <v>0.65300000000000002</v>
      </c>
      <c r="E4701" s="9">
        <v>0.628</v>
      </c>
      <c r="F4701" s="9">
        <v>0.54700000000000004</v>
      </c>
      <c r="G4701" s="9">
        <v>12673.01</v>
      </c>
      <c r="H4701" s="10">
        <v>0</v>
      </c>
    </row>
    <row r="4702" spans="1:8" x14ac:dyDescent="0.25">
      <c r="A4702" s="11" t="s">
        <v>4537</v>
      </c>
      <c r="B4702" s="12" t="s">
        <v>16</v>
      </c>
      <c r="C4702" s="12">
        <v>85</v>
      </c>
      <c r="D4702" s="12">
        <v>0.59899999999999998</v>
      </c>
      <c r="E4702" s="12">
        <v>0.58299999999999996</v>
      </c>
      <c r="F4702" s="12">
        <v>0.45400000000000001</v>
      </c>
      <c r="G4702" s="12">
        <v>9034.7000000000007</v>
      </c>
      <c r="H4702" s="13">
        <v>1</v>
      </c>
    </row>
    <row r="4703" spans="1:8" x14ac:dyDescent="0.25">
      <c r="A4703" s="8" t="s">
        <v>4538</v>
      </c>
      <c r="B4703" s="9" t="s">
        <v>16</v>
      </c>
      <c r="C4703" s="9">
        <v>133</v>
      </c>
      <c r="D4703" s="9">
        <v>0.68799999999999994</v>
      </c>
      <c r="E4703" s="9">
        <v>0.67700000000000005</v>
      </c>
      <c r="F4703" s="9">
        <v>0.57199999999999995</v>
      </c>
      <c r="G4703" s="9">
        <v>10387.700000000001</v>
      </c>
      <c r="H4703" s="10">
        <v>0</v>
      </c>
    </row>
    <row r="4704" spans="1:8" x14ac:dyDescent="0.25">
      <c r="A4704" s="11" t="s">
        <v>4539</v>
      </c>
      <c r="B4704" s="12" t="s">
        <v>118</v>
      </c>
      <c r="C4704" s="12">
        <v>116</v>
      </c>
      <c r="D4704" s="12">
        <v>0.56999999999999995</v>
      </c>
      <c r="E4704" s="12">
        <v>0.55700000000000005</v>
      </c>
      <c r="F4704" s="12">
        <v>0.44800000000000001</v>
      </c>
      <c r="G4704" s="12">
        <v>7121.68</v>
      </c>
      <c r="H4704" s="13">
        <v>1</v>
      </c>
    </row>
    <row r="4705" spans="1:8" x14ac:dyDescent="0.25">
      <c r="A4705" s="8" t="s">
        <v>4540</v>
      </c>
      <c r="B4705" s="9" t="s">
        <v>87</v>
      </c>
      <c r="C4705" s="9">
        <v>148</v>
      </c>
      <c r="D4705" s="9">
        <v>0.52700000000000002</v>
      </c>
      <c r="E4705" s="9">
        <v>0.46500000000000002</v>
      </c>
      <c r="F4705" s="9">
        <v>0.41299999999999998</v>
      </c>
      <c r="G4705" s="9">
        <v>5417.22</v>
      </c>
      <c r="H4705" s="10">
        <v>0</v>
      </c>
    </row>
    <row r="4706" spans="1:8" x14ac:dyDescent="0.25">
      <c r="A4706" s="11" t="s">
        <v>4541</v>
      </c>
      <c r="B4706" s="12" t="s">
        <v>33</v>
      </c>
      <c r="C4706" s="12">
        <v>77</v>
      </c>
      <c r="D4706" s="12">
        <v>0.69</v>
      </c>
      <c r="E4706" s="12">
        <v>0.69599999999999995</v>
      </c>
      <c r="F4706" s="12">
        <v>0.57799999999999996</v>
      </c>
      <c r="G4706" s="12">
        <v>17697.490000000002</v>
      </c>
      <c r="H4706" s="13">
        <v>1</v>
      </c>
    </row>
    <row r="4707" spans="1:8" x14ac:dyDescent="0.25">
      <c r="A4707" s="8" t="s">
        <v>3297</v>
      </c>
      <c r="B4707" s="9" t="s">
        <v>16</v>
      </c>
      <c r="C4707" s="9">
        <v>58</v>
      </c>
      <c r="D4707" s="9">
        <v>0.69599999999999995</v>
      </c>
      <c r="E4707" s="9">
        <v>0.66700000000000004</v>
      </c>
      <c r="F4707" s="9">
        <v>0.59699999999999998</v>
      </c>
      <c r="G4707" s="9">
        <v>20282.38</v>
      </c>
      <c r="H4707" s="10">
        <v>4</v>
      </c>
    </row>
    <row r="4708" spans="1:8" x14ac:dyDescent="0.25">
      <c r="A4708" s="11" t="s">
        <v>4542</v>
      </c>
      <c r="B4708" s="12" t="s">
        <v>16</v>
      </c>
      <c r="C4708" s="12">
        <v>173</v>
      </c>
      <c r="D4708" s="12">
        <v>0.60399999999999998</v>
      </c>
      <c r="E4708" s="12">
        <v>0.56000000000000005</v>
      </c>
      <c r="F4708" s="12">
        <v>0.52</v>
      </c>
      <c r="G4708" s="12">
        <v>9547.36</v>
      </c>
      <c r="H4708" s="13">
        <v>2</v>
      </c>
    </row>
    <row r="4709" spans="1:8" x14ac:dyDescent="0.25">
      <c r="A4709" s="8" t="s">
        <v>3492</v>
      </c>
      <c r="B4709" s="9" t="s">
        <v>82</v>
      </c>
      <c r="C4709" s="9">
        <v>139</v>
      </c>
      <c r="D4709" s="9">
        <v>0.56999999999999995</v>
      </c>
      <c r="E4709" s="9">
        <v>0.58399999999999996</v>
      </c>
      <c r="F4709" s="9">
        <v>0.44</v>
      </c>
      <c r="G4709" s="9">
        <v>7526.2</v>
      </c>
      <c r="H4709" s="10">
        <v>5</v>
      </c>
    </row>
    <row r="4710" spans="1:8" x14ac:dyDescent="0.25">
      <c r="A4710" s="11" t="s">
        <v>4543</v>
      </c>
      <c r="B4710" s="12" t="s">
        <v>22</v>
      </c>
      <c r="C4710" s="12">
        <v>32</v>
      </c>
      <c r="D4710" s="12">
        <v>0.69</v>
      </c>
      <c r="E4710" s="12">
        <v>0.69</v>
      </c>
      <c r="F4710" s="12">
        <v>0.59399999999999997</v>
      </c>
      <c r="G4710" s="12">
        <v>23780.46</v>
      </c>
      <c r="H4710" s="13">
        <v>0</v>
      </c>
    </row>
    <row r="4711" spans="1:8" x14ac:dyDescent="0.25">
      <c r="A4711" s="8" t="s">
        <v>4544</v>
      </c>
      <c r="B4711" s="9" t="s">
        <v>16</v>
      </c>
      <c r="C4711" s="9">
        <v>241</v>
      </c>
      <c r="D4711" s="9">
        <v>0.624</v>
      </c>
      <c r="E4711" s="9">
        <v>0.63</v>
      </c>
      <c r="F4711" s="9">
        <v>0.47799999999999998</v>
      </c>
      <c r="G4711" s="9">
        <v>8301.15</v>
      </c>
      <c r="H4711" s="10">
        <v>3</v>
      </c>
    </row>
    <row r="4712" spans="1:8" x14ac:dyDescent="0.25">
      <c r="A4712" s="11" t="s">
        <v>4545</v>
      </c>
      <c r="B4712" s="12" t="s">
        <v>24</v>
      </c>
      <c r="C4712" s="12">
        <v>281</v>
      </c>
      <c r="D4712" s="12">
        <v>0.57799999999999996</v>
      </c>
      <c r="E4712" s="12">
        <v>0.59599999999999997</v>
      </c>
      <c r="F4712" s="12">
        <v>0.46400000000000002</v>
      </c>
      <c r="G4712" s="12">
        <v>7664.18</v>
      </c>
      <c r="H4712" s="13">
        <v>4</v>
      </c>
    </row>
    <row r="4713" spans="1:8" x14ac:dyDescent="0.25">
      <c r="A4713" s="8" t="s">
        <v>4546</v>
      </c>
      <c r="B4713" s="9" t="s">
        <v>82</v>
      </c>
      <c r="C4713" s="9">
        <v>177</v>
      </c>
      <c r="D4713" s="9">
        <v>0.59699999999999998</v>
      </c>
      <c r="E4713" s="9">
        <v>0.63200000000000001</v>
      </c>
      <c r="F4713" s="9">
        <v>0.44700000000000001</v>
      </c>
      <c r="G4713" s="9">
        <v>7966.25</v>
      </c>
      <c r="H4713" s="10">
        <v>2</v>
      </c>
    </row>
    <row r="4714" spans="1:8" x14ac:dyDescent="0.25">
      <c r="A4714" s="11" t="s">
        <v>4547</v>
      </c>
      <c r="B4714" s="12" t="s">
        <v>33</v>
      </c>
      <c r="C4714" s="12">
        <v>130</v>
      </c>
      <c r="D4714" s="12">
        <v>0.63700000000000001</v>
      </c>
      <c r="E4714" s="12">
        <v>0.56899999999999995</v>
      </c>
      <c r="F4714" s="12">
        <v>0.55700000000000005</v>
      </c>
      <c r="G4714" s="12">
        <v>10616.44</v>
      </c>
      <c r="H4714" s="13">
        <v>2</v>
      </c>
    </row>
    <row r="4715" spans="1:8" x14ac:dyDescent="0.25">
      <c r="A4715" s="8" t="s">
        <v>4548</v>
      </c>
      <c r="B4715" s="9" t="s">
        <v>118</v>
      </c>
      <c r="C4715" s="9">
        <v>298</v>
      </c>
      <c r="D4715" s="9">
        <v>0.52300000000000002</v>
      </c>
      <c r="E4715" s="9">
        <v>0.496</v>
      </c>
      <c r="F4715" s="9">
        <v>0.40100000000000002</v>
      </c>
      <c r="G4715" s="9">
        <v>5678.15</v>
      </c>
      <c r="H4715" s="10">
        <v>0</v>
      </c>
    </row>
    <row r="4716" spans="1:8" x14ac:dyDescent="0.25">
      <c r="A4716" s="11" t="s">
        <v>4549</v>
      </c>
      <c r="B4716" s="12" t="s">
        <v>31</v>
      </c>
      <c r="C4716" s="12">
        <v>260</v>
      </c>
      <c r="D4716" s="12">
        <v>0.56799999999999995</v>
      </c>
      <c r="E4716" s="12">
        <v>0.54800000000000004</v>
      </c>
      <c r="F4716" s="12">
        <v>0.44900000000000001</v>
      </c>
      <c r="G4716" s="12">
        <v>6471.01</v>
      </c>
      <c r="H4716" s="13">
        <v>0</v>
      </c>
    </row>
    <row r="4717" spans="1:8" x14ac:dyDescent="0.25">
      <c r="A4717" s="8" t="s">
        <v>3938</v>
      </c>
      <c r="B4717" s="9" t="s">
        <v>33</v>
      </c>
      <c r="C4717" s="9">
        <v>148</v>
      </c>
      <c r="D4717" s="9">
        <v>0.71</v>
      </c>
      <c r="E4717" s="9">
        <v>0.70299999999999996</v>
      </c>
      <c r="F4717" s="9">
        <v>0.59299999999999997</v>
      </c>
      <c r="G4717" s="9">
        <v>13092.37</v>
      </c>
      <c r="H4717" s="10">
        <v>5</v>
      </c>
    </row>
    <row r="4718" spans="1:8" x14ac:dyDescent="0.25">
      <c r="A4718" s="11" t="s">
        <v>365</v>
      </c>
      <c r="B4718" s="12" t="s">
        <v>16</v>
      </c>
      <c r="C4718" s="12">
        <v>207</v>
      </c>
      <c r="D4718" s="12">
        <v>0.66</v>
      </c>
      <c r="E4718" s="12">
        <v>0.63800000000000001</v>
      </c>
      <c r="F4718" s="12">
        <v>0.55500000000000005</v>
      </c>
      <c r="G4718" s="12">
        <v>7430.75</v>
      </c>
      <c r="H4718" s="13">
        <v>4</v>
      </c>
    </row>
    <row r="4719" spans="1:8" x14ac:dyDescent="0.25">
      <c r="A4719" s="8" t="s">
        <v>4550</v>
      </c>
      <c r="B4719" s="9" t="s">
        <v>111</v>
      </c>
      <c r="C4719" s="9">
        <v>115</v>
      </c>
      <c r="D4719" s="9">
        <v>0.63400000000000001</v>
      </c>
      <c r="E4719" s="9">
        <v>0.6</v>
      </c>
      <c r="F4719" s="9">
        <v>0.54300000000000004</v>
      </c>
      <c r="G4719" s="9">
        <v>13378.78</v>
      </c>
      <c r="H4719" s="10">
        <v>0</v>
      </c>
    </row>
    <row r="4720" spans="1:8" x14ac:dyDescent="0.25">
      <c r="A4720" s="11" t="s">
        <v>4551</v>
      </c>
      <c r="B4720" s="12" t="s">
        <v>16</v>
      </c>
      <c r="C4720" s="12">
        <v>149</v>
      </c>
      <c r="D4720" s="12">
        <v>0.69</v>
      </c>
      <c r="E4720" s="12">
        <v>0.64300000000000002</v>
      </c>
      <c r="F4720" s="12">
        <v>0.65500000000000003</v>
      </c>
      <c r="G4720" s="12">
        <v>11465.35</v>
      </c>
      <c r="H4720" s="13">
        <v>1</v>
      </c>
    </row>
    <row r="4721" spans="1:8" x14ac:dyDescent="0.25">
      <c r="A4721" s="8" t="s">
        <v>3034</v>
      </c>
      <c r="B4721" s="9" t="s">
        <v>111</v>
      </c>
      <c r="C4721" s="9">
        <v>132</v>
      </c>
      <c r="D4721" s="9">
        <v>0.56999999999999995</v>
      </c>
      <c r="E4721" s="9">
        <v>0.503</v>
      </c>
      <c r="F4721" s="9">
        <v>0.49</v>
      </c>
      <c r="G4721" s="9">
        <v>9680.4599999999991</v>
      </c>
      <c r="H4721" s="10">
        <v>1</v>
      </c>
    </row>
    <row r="4722" spans="1:8" x14ac:dyDescent="0.25">
      <c r="A4722" s="11" t="s">
        <v>4552</v>
      </c>
      <c r="B4722" s="12" t="s">
        <v>16</v>
      </c>
      <c r="C4722" s="12">
        <v>111</v>
      </c>
      <c r="D4722" s="12">
        <v>0.59699999999999998</v>
      </c>
      <c r="E4722" s="12">
        <v>0.55700000000000005</v>
      </c>
      <c r="F4722" s="12">
        <v>0.497</v>
      </c>
      <c r="G4722" s="12">
        <v>9530.4599999999991</v>
      </c>
      <c r="H4722" s="13">
        <v>6</v>
      </c>
    </row>
    <row r="4723" spans="1:8" x14ac:dyDescent="0.25">
      <c r="A4723" s="8" t="s">
        <v>4553</v>
      </c>
      <c r="B4723" s="9" t="s">
        <v>16</v>
      </c>
      <c r="C4723" s="9">
        <v>223</v>
      </c>
      <c r="D4723" s="9">
        <v>0.65900000000000003</v>
      </c>
      <c r="E4723" s="9">
        <v>0.6</v>
      </c>
      <c r="F4723" s="9">
        <v>0.59199999999999997</v>
      </c>
      <c r="G4723" s="9">
        <v>9966.61</v>
      </c>
      <c r="H4723" s="10">
        <v>2</v>
      </c>
    </row>
    <row r="4724" spans="1:8" x14ac:dyDescent="0.25">
      <c r="A4724" s="11" t="s">
        <v>4554</v>
      </c>
      <c r="B4724" s="12" t="s">
        <v>111</v>
      </c>
      <c r="C4724" s="12">
        <v>128</v>
      </c>
      <c r="D4724" s="12">
        <v>0.64800000000000002</v>
      </c>
      <c r="E4724" s="12">
        <v>0.57599999999999996</v>
      </c>
      <c r="F4724" s="12">
        <v>0.61199999999999999</v>
      </c>
      <c r="G4724" s="12">
        <v>12943.4</v>
      </c>
      <c r="H4724" s="13">
        <v>1</v>
      </c>
    </row>
    <row r="4725" spans="1:8" x14ac:dyDescent="0.25">
      <c r="A4725" s="8" t="s">
        <v>4555</v>
      </c>
      <c r="B4725" s="9" t="s">
        <v>33</v>
      </c>
      <c r="C4725" s="9">
        <v>80</v>
      </c>
      <c r="D4725" s="9">
        <v>0.67</v>
      </c>
      <c r="E4725" s="9">
        <v>0.63200000000000001</v>
      </c>
      <c r="F4725" s="9">
        <v>0.57899999999999996</v>
      </c>
      <c r="G4725" s="9">
        <v>14815.38</v>
      </c>
      <c r="H4725" s="10">
        <v>4</v>
      </c>
    </row>
    <row r="4726" spans="1:8" x14ac:dyDescent="0.25">
      <c r="A4726" s="11" t="s">
        <v>457</v>
      </c>
      <c r="B4726" s="12" t="s">
        <v>72</v>
      </c>
      <c r="C4726" s="12">
        <v>157</v>
      </c>
      <c r="D4726" s="12">
        <v>0.64500000000000002</v>
      </c>
      <c r="E4726" s="12">
        <v>0.61</v>
      </c>
      <c r="F4726" s="12">
        <v>0.55800000000000005</v>
      </c>
      <c r="G4726" s="12">
        <v>9002.32</v>
      </c>
      <c r="H4726" s="13">
        <v>0</v>
      </c>
    </row>
    <row r="4727" spans="1:8" x14ac:dyDescent="0.25">
      <c r="A4727" s="8" t="s">
        <v>4556</v>
      </c>
      <c r="B4727" s="9" t="s">
        <v>118</v>
      </c>
      <c r="C4727" s="9">
        <v>171</v>
      </c>
      <c r="D4727" s="9">
        <v>0.56200000000000006</v>
      </c>
      <c r="E4727" s="9">
        <v>0.51600000000000001</v>
      </c>
      <c r="F4727" s="9">
        <v>0.46700000000000003</v>
      </c>
      <c r="G4727" s="9">
        <v>10405.02</v>
      </c>
      <c r="H4727" s="10">
        <v>6</v>
      </c>
    </row>
    <row r="4728" spans="1:8" x14ac:dyDescent="0.25">
      <c r="A4728" s="11" t="s">
        <v>4557</v>
      </c>
      <c r="B4728" s="12" t="s">
        <v>7</v>
      </c>
      <c r="C4728" s="12">
        <v>144</v>
      </c>
      <c r="D4728" s="12">
        <v>0.70299999999999996</v>
      </c>
      <c r="E4728" s="12">
        <v>0.63700000000000001</v>
      </c>
      <c r="F4728" s="12">
        <v>0.66800000000000004</v>
      </c>
      <c r="G4728" s="12">
        <v>10155.91</v>
      </c>
      <c r="H4728" s="13">
        <v>3</v>
      </c>
    </row>
    <row r="4729" spans="1:8" x14ac:dyDescent="0.25">
      <c r="A4729" s="8" t="s">
        <v>4558</v>
      </c>
      <c r="B4729" s="9" t="s">
        <v>16</v>
      </c>
      <c r="C4729" s="9">
        <v>129</v>
      </c>
      <c r="D4729" s="9">
        <v>0.60599999999999998</v>
      </c>
      <c r="E4729" s="9">
        <v>0.56799999999999995</v>
      </c>
      <c r="F4729" s="9">
        <v>0.49399999999999999</v>
      </c>
      <c r="G4729" s="9">
        <v>8685.36</v>
      </c>
      <c r="H4729" s="10">
        <v>4</v>
      </c>
    </row>
    <row r="4730" spans="1:8" x14ac:dyDescent="0.25">
      <c r="A4730" s="11" t="s">
        <v>4559</v>
      </c>
      <c r="B4730" s="12" t="s">
        <v>118</v>
      </c>
      <c r="C4730" s="12">
        <v>282</v>
      </c>
      <c r="D4730" s="12">
        <v>0.499</v>
      </c>
      <c r="E4730" s="12">
        <v>0.46200000000000002</v>
      </c>
      <c r="F4730" s="12">
        <v>0.38200000000000001</v>
      </c>
      <c r="G4730" s="12">
        <v>5688.18</v>
      </c>
      <c r="H4730" s="13">
        <v>11</v>
      </c>
    </row>
    <row r="4731" spans="1:8" x14ac:dyDescent="0.25">
      <c r="A4731" s="8" t="s">
        <v>4560</v>
      </c>
      <c r="B4731" s="9" t="s">
        <v>16</v>
      </c>
      <c r="C4731" s="9">
        <v>214</v>
      </c>
      <c r="D4731" s="9">
        <v>0.63900000000000001</v>
      </c>
      <c r="E4731" s="9">
        <v>0.61599999999999999</v>
      </c>
      <c r="F4731" s="9">
        <v>0.52800000000000002</v>
      </c>
      <c r="G4731" s="9">
        <v>10390.549999999999</v>
      </c>
      <c r="H4731" s="10">
        <v>2</v>
      </c>
    </row>
    <row r="4732" spans="1:8" x14ac:dyDescent="0.25">
      <c r="A4732" s="11" t="s">
        <v>4561</v>
      </c>
      <c r="B4732" s="12" t="s">
        <v>33</v>
      </c>
      <c r="C4732" s="12">
        <v>95</v>
      </c>
      <c r="D4732" s="12">
        <v>0.745</v>
      </c>
      <c r="E4732" s="12">
        <v>0.72399999999999998</v>
      </c>
      <c r="F4732" s="12">
        <v>0.67200000000000004</v>
      </c>
      <c r="G4732" s="12">
        <v>15079.68</v>
      </c>
      <c r="H4732" s="13">
        <v>1</v>
      </c>
    </row>
    <row r="4733" spans="1:8" x14ac:dyDescent="0.25">
      <c r="A4733" s="8" t="s">
        <v>4562</v>
      </c>
      <c r="B4733" s="9" t="s">
        <v>22</v>
      </c>
      <c r="C4733" s="9">
        <v>69</v>
      </c>
      <c r="D4733" s="9">
        <v>0.67500000000000004</v>
      </c>
      <c r="E4733" s="9">
        <v>0.64200000000000002</v>
      </c>
      <c r="F4733" s="9">
        <v>0.57799999999999996</v>
      </c>
      <c r="G4733" s="9">
        <v>13611.73</v>
      </c>
      <c r="H4733" s="10">
        <v>4</v>
      </c>
    </row>
    <row r="4734" spans="1:8" x14ac:dyDescent="0.25">
      <c r="A4734" s="11" t="s">
        <v>4563</v>
      </c>
      <c r="B4734" s="12" t="s">
        <v>16</v>
      </c>
      <c r="C4734" s="12">
        <v>164</v>
      </c>
      <c r="D4734" s="12">
        <v>0.65200000000000002</v>
      </c>
      <c r="E4734" s="12">
        <v>0.65</v>
      </c>
      <c r="F4734" s="12">
        <v>0.53200000000000003</v>
      </c>
      <c r="G4734" s="12">
        <v>11062.04</v>
      </c>
      <c r="H4734" s="13">
        <v>5</v>
      </c>
    </row>
    <row r="4735" spans="1:8" x14ac:dyDescent="0.25">
      <c r="A4735" s="8" t="s">
        <v>4564</v>
      </c>
      <c r="B4735" s="9" t="s">
        <v>94</v>
      </c>
      <c r="C4735" s="9">
        <v>140</v>
      </c>
      <c r="D4735" s="9">
        <v>0.56299999999999994</v>
      </c>
      <c r="E4735" s="9">
        <v>0.54100000000000004</v>
      </c>
      <c r="F4735" s="9">
        <v>0.43</v>
      </c>
      <c r="G4735" s="9">
        <v>8054.11</v>
      </c>
      <c r="H4735" s="10">
        <v>4</v>
      </c>
    </row>
    <row r="4736" spans="1:8" x14ac:dyDescent="0.25">
      <c r="A4736" s="11" t="s">
        <v>4565</v>
      </c>
      <c r="B4736" s="12" t="s">
        <v>33</v>
      </c>
      <c r="C4736" s="12">
        <v>66</v>
      </c>
      <c r="D4736" s="12">
        <v>0.72199999999999998</v>
      </c>
      <c r="E4736" s="12">
        <v>0.69099999999999995</v>
      </c>
      <c r="F4736" s="12">
        <v>0.66300000000000003</v>
      </c>
      <c r="G4736" s="12">
        <v>22038.95</v>
      </c>
      <c r="H4736" s="13">
        <v>1</v>
      </c>
    </row>
    <row r="4737" spans="1:8" x14ac:dyDescent="0.25">
      <c r="A4737" s="8" t="s">
        <v>4566</v>
      </c>
      <c r="B4737" s="9" t="s">
        <v>29</v>
      </c>
      <c r="C4737" s="9">
        <v>83</v>
      </c>
      <c r="D4737" s="9">
        <v>0.66</v>
      </c>
      <c r="E4737" s="9">
        <v>0.63</v>
      </c>
      <c r="F4737" s="9">
        <v>0.57699999999999996</v>
      </c>
      <c r="G4737" s="9">
        <v>11273.34</v>
      </c>
      <c r="H4737" s="10">
        <v>2</v>
      </c>
    </row>
    <row r="4738" spans="1:8" x14ac:dyDescent="0.25">
      <c r="A4738" s="11" t="s">
        <v>4567</v>
      </c>
      <c r="B4738" s="12" t="s">
        <v>94</v>
      </c>
      <c r="C4738" s="12">
        <v>230</v>
      </c>
      <c r="D4738" s="12">
        <v>0.55200000000000005</v>
      </c>
      <c r="E4738" s="12">
        <v>0.53200000000000003</v>
      </c>
      <c r="F4738" s="12">
        <v>0.45100000000000001</v>
      </c>
      <c r="G4738" s="12">
        <v>7670.77</v>
      </c>
      <c r="H4738" s="13">
        <v>1</v>
      </c>
    </row>
    <row r="4739" spans="1:8" x14ac:dyDescent="0.25">
      <c r="A4739" s="8" t="s">
        <v>4568</v>
      </c>
      <c r="B4739" s="9" t="s">
        <v>82</v>
      </c>
      <c r="C4739" s="9">
        <v>50</v>
      </c>
      <c r="D4739" s="9">
        <v>0.54100000000000004</v>
      </c>
      <c r="E4739" s="9">
        <v>0.53100000000000003</v>
      </c>
      <c r="F4739" s="9">
        <v>0.4</v>
      </c>
      <c r="G4739" s="9">
        <v>9649.36</v>
      </c>
      <c r="H4739" s="10">
        <v>3</v>
      </c>
    </row>
    <row r="4740" spans="1:8" x14ac:dyDescent="0.25">
      <c r="A4740" s="11" t="s">
        <v>4569</v>
      </c>
      <c r="B4740" s="12" t="s">
        <v>16</v>
      </c>
      <c r="C4740" s="12">
        <v>141</v>
      </c>
      <c r="D4740" s="12">
        <v>0.61399999999999999</v>
      </c>
      <c r="E4740" s="12">
        <v>0.55000000000000004</v>
      </c>
      <c r="F4740" s="12">
        <v>0.53400000000000003</v>
      </c>
      <c r="G4740" s="12">
        <v>7310.69</v>
      </c>
      <c r="H4740" s="13">
        <v>1</v>
      </c>
    </row>
    <row r="4741" spans="1:8" x14ac:dyDescent="0.25">
      <c r="A4741" s="8" t="s">
        <v>4570</v>
      </c>
      <c r="B4741" s="9" t="s">
        <v>31</v>
      </c>
      <c r="C4741" s="9">
        <v>217</v>
      </c>
      <c r="D4741" s="9">
        <v>0.621</v>
      </c>
      <c r="E4741" s="9">
        <v>0.56200000000000006</v>
      </c>
      <c r="F4741" s="9">
        <v>0.57099999999999995</v>
      </c>
      <c r="G4741" s="9">
        <v>7019.45</v>
      </c>
      <c r="H4741" s="10">
        <v>2</v>
      </c>
    </row>
    <row r="4742" spans="1:8" x14ac:dyDescent="0.25">
      <c r="A4742" s="11" t="s">
        <v>4571</v>
      </c>
      <c r="B4742" s="12" t="s">
        <v>82</v>
      </c>
      <c r="C4742" s="12">
        <v>113</v>
      </c>
      <c r="D4742" s="12">
        <v>0.58599999999999997</v>
      </c>
      <c r="E4742" s="12">
        <v>0.54900000000000004</v>
      </c>
      <c r="F4742" s="12">
        <v>0.49099999999999999</v>
      </c>
      <c r="G4742" s="12">
        <v>14040.32</v>
      </c>
      <c r="H4742" s="13">
        <v>0</v>
      </c>
    </row>
    <row r="4743" spans="1:8" x14ac:dyDescent="0.25">
      <c r="A4743" s="8" t="s">
        <v>4572</v>
      </c>
      <c r="B4743" s="9" t="s">
        <v>87</v>
      </c>
      <c r="C4743" s="9">
        <v>351</v>
      </c>
      <c r="D4743" s="9">
        <v>0.58499999999999996</v>
      </c>
      <c r="E4743" s="9">
        <v>0.503</v>
      </c>
      <c r="F4743" s="9">
        <v>0.55700000000000005</v>
      </c>
      <c r="G4743" s="9">
        <v>5077.34</v>
      </c>
      <c r="H4743" s="10">
        <v>0</v>
      </c>
    </row>
    <row r="4744" spans="1:8" x14ac:dyDescent="0.25">
      <c r="A4744" s="11" t="s">
        <v>4573</v>
      </c>
      <c r="B4744" s="12" t="s">
        <v>7</v>
      </c>
      <c r="C4744" s="12">
        <v>77</v>
      </c>
      <c r="D4744" s="12">
        <v>0.72199999999999998</v>
      </c>
      <c r="E4744" s="12">
        <v>0.66600000000000004</v>
      </c>
      <c r="F4744" s="12">
        <v>0.69699999999999995</v>
      </c>
      <c r="G4744" s="12">
        <v>25831.15</v>
      </c>
      <c r="H4744" s="13">
        <v>2</v>
      </c>
    </row>
    <row r="4745" spans="1:8" x14ac:dyDescent="0.25">
      <c r="A4745" s="8" t="s">
        <v>4574</v>
      </c>
      <c r="B4745" s="9" t="s">
        <v>118</v>
      </c>
      <c r="C4745" s="9">
        <v>230</v>
      </c>
      <c r="D4745" s="9">
        <v>0.58299999999999996</v>
      </c>
      <c r="E4745" s="9">
        <v>0.56299999999999994</v>
      </c>
      <c r="F4745" s="9">
        <v>0.46800000000000003</v>
      </c>
      <c r="G4745" s="9">
        <v>7522.99</v>
      </c>
      <c r="H4745" s="10">
        <v>6</v>
      </c>
    </row>
    <row r="4746" spans="1:8" x14ac:dyDescent="0.25">
      <c r="A4746" s="11" t="s">
        <v>4575</v>
      </c>
      <c r="B4746" s="12" t="s">
        <v>14</v>
      </c>
      <c r="C4746" s="12">
        <v>11</v>
      </c>
      <c r="D4746" s="12">
        <v>0.71299999999999997</v>
      </c>
      <c r="E4746" s="12">
        <v>0.751</v>
      </c>
      <c r="F4746" s="12">
        <v>0.57399999999999995</v>
      </c>
      <c r="G4746" s="12">
        <v>23718.9</v>
      </c>
      <c r="H4746" s="13">
        <v>6</v>
      </c>
    </row>
    <row r="4747" spans="1:8" x14ac:dyDescent="0.25">
      <c r="A4747" s="8" t="s">
        <v>4576</v>
      </c>
      <c r="B4747" s="9" t="s">
        <v>16</v>
      </c>
      <c r="C4747" s="9">
        <v>158</v>
      </c>
      <c r="D4747" s="9">
        <v>0.622</v>
      </c>
      <c r="E4747" s="9">
        <v>0.61</v>
      </c>
      <c r="F4747" s="9">
        <v>0.48199999999999998</v>
      </c>
      <c r="G4747" s="9">
        <v>9377</v>
      </c>
      <c r="H4747" s="10">
        <v>3</v>
      </c>
    </row>
    <row r="4748" spans="1:8" x14ac:dyDescent="0.25">
      <c r="A4748" s="11" t="s">
        <v>4577</v>
      </c>
      <c r="B4748" s="12" t="s">
        <v>82</v>
      </c>
      <c r="C4748" s="12">
        <v>192</v>
      </c>
      <c r="D4748" s="12">
        <v>0.56399999999999995</v>
      </c>
      <c r="E4748" s="12">
        <v>0.53200000000000003</v>
      </c>
      <c r="F4748" s="12">
        <v>0.42099999999999999</v>
      </c>
      <c r="G4748" s="12">
        <v>8466.2800000000007</v>
      </c>
      <c r="H4748" s="13">
        <v>1</v>
      </c>
    </row>
    <row r="4749" spans="1:8" x14ac:dyDescent="0.25">
      <c r="A4749" s="8" t="s">
        <v>4578</v>
      </c>
      <c r="B4749" s="9" t="s">
        <v>16</v>
      </c>
      <c r="C4749" s="9">
        <v>202</v>
      </c>
      <c r="D4749" s="9">
        <v>0.63400000000000001</v>
      </c>
      <c r="E4749" s="9">
        <v>0.59299999999999997</v>
      </c>
      <c r="F4749" s="9">
        <v>0.55600000000000005</v>
      </c>
      <c r="G4749" s="9">
        <v>10100.4</v>
      </c>
      <c r="H4749" s="10">
        <v>2</v>
      </c>
    </row>
    <row r="4750" spans="1:8" x14ac:dyDescent="0.25">
      <c r="A4750" s="11" t="s">
        <v>4579</v>
      </c>
      <c r="B4750" s="12" t="s">
        <v>16</v>
      </c>
      <c r="C4750" s="12">
        <v>145</v>
      </c>
      <c r="D4750" s="12">
        <v>0.63400000000000001</v>
      </c>
      <c r="E4750" s="12">
        <v>0.57499999999999996</v>
      </c>
      <c r="F4750" s="12">
        <v>0.54600000000000004</v>
      </c>
      <c r="G4750" s="12">
        <v>8740.7199999999993</v>
      </c>
      <c r="H4750" s="13">
        <v>1</v>
      </c>
    </row>
    <row r="4751" spans="1:8" x14ac:dyDescent="0.25">
      <c r="A4751" s="8" t="s">
        <v>3329</v>
      </c>
      <c r="B4751" s="9" t="s">
        <v>82</v>
      </c>
      <c r="C4751" s="9">
        <v>178</v>
      </c>
      <c r="D4751" s="9">
        <v>0.57299999999999995</v>
      </c>
      <c r="E4751" s="9">
        <v>0.55700000000000005</v>
      </c>
      <c r="F4751" s="9">
        <v>0.45300000000000001</v>
      </c>
      <c r="G4751" s="9">
        <v>7191.55</v>
      </c>
      <c r="H4751" s="10">
        <v>10</v>
      </c>
    </row>
    <row r="4752" spans="1:8" x14ac:dyDescent="0.25">
      <c r="A4752" s="11" t="s">
        <v>4580</v>
      </c>
      <c r="B4752" s="12" t="s">
        <v>118</v>
      </c>
      <c r="C4752" s="12">
        <v>148</v>
      </c>
      <c r="D4752" s="12">
        <v>0.48899999999999999</v>
      </c>
      <c r="E4752" s="12">
        <v>0.48599999999999999</v>
      </c>
      <c r="F4752" s="12">
        <v>0.34200000000000003</v>
      </c>
      <c r="G4752" s="12">
        <v>7036.11</v>
      </c>
      <c r="H4752" s="13">
        <v>0</v>
      </c>
    </row>
    <row r="4753" spans="1:8" x14ac:dyDescent="0.25">
      <c r="A4753" s="8" t="s">
        <v>4581</v>
      </c>
      <c r="B4753" s="9" t="s">
        <v>118</v>
      </c>
      <c r="C4753" s="9">
        <v>215</v>
      </c>
      <c r="D4753" s="9">
        <v>0.57999999999999996</v>
      </c>
      <c r="E4753" s="9">
        <v>0.54500000000000004</v>
      </c>
      <c r="F4753" s="9">
        <v>0.47799999999999998</v>
      </c>
      <c r="G4753" s="9">
        <v>7078.8</v>
      </c>
      <c r="H4753" s="10">
        <v>7</v>
      </c>
    </row>
    <row r="4754" spans="1:8" x14ac:dyDescent="0.25">
      <c r="A4754" s="11" t="s">
        <v>4582</v>
      </c>
      <c r="B4754" s="12" t="s">
        <v>87</v>
      </c>
      <c r="C4754" s="12">
        <v>221</v>
      </c>
      <c r="D4754" s="12">
        <v>0.55700000000000005</v>
      </c>
      <c r="E4754" s="12">
        <v>0.501</v>
      </c>
      <c r="F4754" s="12">
        <v>0.48</v>
      </c>
      <c r="G4754" s="12">
        <v>5708.66</v>
      </c>
      <c r="H4754" s="13">
        <v>1</v>
      </c>
    </row>
    <row r="4755" spans="1:8" x14ac:dyDescent="0.25">
      <c r="A4755" s="8" t="s">
        <v>4583</v>
      </c>
      <c r="B4755" s="9" t="s">
        <v>7</v>
      </c>
      <c r="C4755" s="9">
        <v>58</v>
      </c>
      <c r="D4755" s="9">
        <v>0.66900000000000004</v>
      </c>
      <c r="E4755" s="9">
        <v>0.69</v>
      </c>
      <c r="F4755" s="9">
        <v>0.53700000000000003</v>
      </c>
      <c r="G4755" s="9">
        <v>8535.3799999999992</v>
      </c>
      <c r="H4755" s="10">
        <v>1</v>
      </c>
    </row>
    <row r="4756" spans="1:8" x14ac:dyDescent="0.25">
      <c r="A4756" s="11" t="s">
        <v>4584</v>
      </c>
      <c r="B4756" s="12" t="s">
        <v>16</v>
      </c>
      <c r="C4756" s="12">
        <v>68</v>
      </c>
      <c r="D4756" s="12">
        <v>0.629</v>
      </c>
      <c r="E4756" s="12">
        <v>0.61299999999999999</v>
      </c>
      <c r="F4756" s="12">
        <v>0.49</v>
      </c>
      <c r="G4756" s="12">
        <v>9585.4500000000007</v>
      </c>
      <c r="H4756" s="13">
        <v>1</v>
      </c>
    </row>
    <row r="4757" spans="1:8" x14ac:dyDescent="0.25">
      <c r="A4757" s="8" t="s">
        <v>4585</v>
      </c>
      <c r="B4757" s="9" t="s">
        <v>33</v>
      </c>
      <c r="C4757" s="9">
        <v>88</v>
      </c>
      <c r="D4757" s="9">
        <v>0.70099999999999996</v>
      </c>
      <c r="E4757" s="9">
        <v>0.64300000000000002</v>
      </c>
      <c r="F4757" s="9">
        <v>0.63500000000000001</v>
      </c>
      <c r="G4757" s="9">
        <v>15965.78</v>
      </c>
      <c r="H4757" s="10">
        <v>2</v>
      </c>
    </row>
    <row r="4758" spans="1:8" x14ac:dyDescent="0.25">
      <c r="A4758" s="11" t="s">
        <v>4586</v>
      </c>
      <c r="B4758" s="12" t="s">
        <v>31</v>
      </c>
      <c r="C4758" s="12">
        <v>361</v>
      </c>
      <c r="D4758" s="12">
        <v>0.60299999999999998</v>
      </c>
      <c r="E4758" s="12">
        <v>0.52800000000000002</v>
      </c>
      <c r="F4758" s="12">
        <v>0.56499999999999995</v>
      </c>
      <c r="G4758" s="12">
        <v>5729.3</v>
      </c>
      <c r="H4758" s="13">
        <v>4</v>
      </c>
    </row>
    <row r="4759" spans="1:8" x14ac:dyDescent="0.25">
      <c r="A4759" s="8" t="s">
        <v>4587</v>
      </c>
      <c r="B4759" s="9" t="s">
        <v>118</v>
      </c>
      <c r="C4759" s="9">
        <v>78</v>
      </c>
      <c r="D4759" s="9">
        <v>0.52</v>
      </c>
      <c r="E4759" s="9">
        <v>0.505</v>
      </c>
      <c r="F4759" s="9">
        <v>0.36799999999999999</v>
      </c>
      <c r="G4759" s="9">
        <v>9701.43</v>
      </c>
      <c r="H4759" s="10">
        <v>1</v>
      </c>
    </row>
    <row r="4760" spans="1:8" x14ac:dyDescent="0.25">
      <c r="A4760" s="11" t="s">
        <v>766</v>
      </c>
      <c r="B4760" s="12" t="s">
        <v>22</v>
      </c>
      <c r="C4760" s="12">
        <v>55</v>
      </c>
      <c r="D4760" s="12">
        <v>0.72</v>
      </c>
      <c r="E4760" s="12">
        <v>0.67500000000000004</v>
      </c>
      <c r="F4760" s="12">
        <v>0.65900000000000003</v>
      </c>
      <c r="G4760" s="12">
        <v>24405.3</v>
      </c>
      <c r="H4760" s="13">
        <v>2</v>
      </c>
    </row>
    <row r="4761" spans="1:8" x14ac:dyDescent="0.25">
      <c r="A4761" s="8" t="s">
        <v>4588</v>
      </c>
      <c r="B4761" s="9" t="s">
        <v>118</v>
      </c>
      <c r="C4761" s="9">
        <v>74</v>
      </c>
      <c r="D4761" s="9">
        <v>0.52800000000000002</v>
      </c>
      <c r="E4761" s="9">
        <v>0.51700000000000002</v>
      </c>
      <c r="F4761" s="9">
        <v>0.41099999999999998</v>
      </c>
      <c r="G4761" s="9">
        <v>6128.98</v>
      </c>
      <c r="H4761" s="10">
        <v>1</v>
      </c>
    </row>
    <row r="4762" spans="1:8" x14ac:dyDescent="0.25">
      <c r="A4762" s="11" t="s">
        <v>4589</v>
      </c>
      <c r="B4762" s="12" t="s">
        <v>16</v>
      </c>
      <c r="C4762" s="12">
        <v>117</v>
      </c>
      <c r="D4762" s="12">
        <v>0.67</v>
      </c>
      <c r="E4762" s="12">
        <v>0.66</v>
      </c>
      <c r="F4762" s="12">
        <v>0.54500000000000004</v>
      </c>
      <c r="G4762" s="12">
        <v>11615.31</v>
      </c>
      <c r="H4762" s="13">
        <v>0</v>
      </c>
    </row>
    <row r="4763" spans="1:8" x14ac:dyDescent="0.25">
      <c r="A4763" s="8" t="s">
        <v>4590</v>
      </c>
      <c r="B4763" s="9" t="s">
        <v>14</v>
      </c>
      <c r="C4763" s="9">
        <v>13</v>
      </c>
      <c r="D4763" s="9">
        <v>0.68</v>
      </c>
      <c r="E4763" s="9">
        <v>0.74299999999999999</v>
      </c>
      <c r="F4763" s="9">
        <v>0.48399999999999999</v>
      </c>
      <c r="G4763" s="9">
        <v>16855.27</v>
      </c>
      <c r="H4763" s="10">
        <v>2</v>
      </c>
    </row>
    <row r="4764" spans="1:8" x14ac:dyDescent="0.25">
      <c r="A4764" s="11" t="s">
        <v>1770</v>
      </c>
      <c r="B4764" s="12" t="s">
        <v>118</v>
      </c>
      <c r="C4764" s="12">
        <v>187</v>
      </c>
      <c r="D4764" s="12">
        <v>0.56499999999999995</v>
      </c>
      <c r="E4764" s="12">
        <v>0.52900000000000003</v>
      </c>
      <c r="F4764" s="12">
        <v>0.44</v>
      </c>
      <c r="G4764" s="12">
        <v>8072.36</v>
      </c>
      <c r="H4764" s="13">
        <v>10</v>
      </c>
    </row>
    <row r="4765" spans="1:8" x14ac:dyDescent="0.25">
      <c r="A4765" s="8" t="s">
        <v>4591</v>
      </c>
      <c r="B4765" s="9" t="s">
        <v>118</v>
      </c>
      <c r="C4765" s="9">
        <v>137</v>
      </c>
      <c r="D4765" s="9">
        <v>0.55000000000000004</v>
      </c>
      <c r="E4765" s="9">
        <v>0.53600000000000003</v>
      </c>
      <c r="F4765" s="9">
        <v>0.41799999999999998</v>
      </c>
      <c r="G4765" s="9">
        <v>6350.61</v>
      </c>
      <c r="H4765" s="10">
        <v>1</v>
      </c>
    </row>
    <row r="4766" spans="1:8" x14ac:dyDescent="0.25">
      <c r="A4766" s="11" t="s">
        <v>134</v>
      </c>
      <c r="B4766" s="12" t="s">
        <v>82</v>
      </c>
      <c r="C4766" s="12">
        <v>184</v>
      </c>
      <c r="D4766" s="12">
        <v>0.621</v>
      </c>
      <c r="E4766" s="12">
        <v>0.55400000000000005</v>
      </c>
      <c r="F4766" s="12">
        <v>0.56100000000000005</v>
      </c>
      <c r="G4766" s="12">
        <v>8525.83</v>
      </c>
      <c r="H4766" s="13">
        <v>1</v>
      </c>
    </row>
    <row r="4767" spans="1:8" x14ac:dyDescent="0.25">
      <c r="A4767" s="8" t="s">
        <v>4592</v>
      </c>
      <c r="B4767" s="9" t="s">
        <v>111</v>
      </c>
      <c r="C4767" s="9">
        <v>216</v>
      </c>
      <c r="D4767" s="9">
        <v>0.63900000000000001</v>
      </c>
      <c r="E4767" s="9">
        <v>0.61799999999999999</v>
      </c>
      <c r="F4767" s="9">
        <v>0.53</v>
      </c>
      <c r="G4767" s="9">
        <v>10031.91</v>
      </c>
      <c r="H4767" s="10">
        <v>1</v>
      </c>
    </row>
    <row r="4768" spans="1:8" x14ac:dyDescent="0.25">
      <c r="A4768" s="11" t="s">
        <v>4593</v>
      </c>
      <c r="B4768" s="12" t="s">
        <v>111</v>
      </c>
      <c r="C4768" s="12">
        <v>96</v>
      </c>
      <c r="D4768" s="12">
        <v>0.65</v>
      </c>
      <c r="E4768" s="12">
        <v>0.61299999999999999</v>
      </c>
      <c r="F4768" s="12">
        <v>0.53100000000000003</v>
      </c>
      <c r="G4768" s="12">
        <v>17077.52</v>
      </c>
      <c r="H4768" s="13">
        <v>1</v>
      </c>
    </row>
    <row r="4769" spans="1:8" x14ac:dyDescent="0.25">
      <c r="A4769" s="8" t="s">
        <v>4594</v>
      </c>
      <c r="B4769" s="9" t="s">
        <v>111</v>
      </c>
      <c r="C4769" s="9">
        <v>276</v>
      </c>
      <c r="D4769" s="9">
        <v>0.57299999999999995</v>
      </c>
      <c r="E4769" s="9">
        <v>0.51600000000000001</v>
      </c>
      <c r="F4769" s="9">
        <v>0.48699999999999999</v>
      </c>
      <c r="G4769" s="9">
        <v>8957.33</v>
      </c>
      <c r="H4769" s="10">
        <v>0</v>
      </c>
    </row>
    <row r="4770" spans="1:8" x14ac:dyDescent="0.25">
      <c r="A4770" s="11" t="s">
        <v>4595</v>
      </c>
      <c r="B4770" s="12" t="s">
        <v>118</v>
      </c>
      <c r="C4770" s="12">
        <v>158</v>
      </c>
      <c r="D4770" s="12">
        <v>0.59399999999999997</v>
      </c>
      <c r="E4770" s="12">
        <v>0.59299999999999997</v>
      </c>
      <c r="F4770" s="12">
        <v>0.45500000000000002</v>
      </c>
      <c r="G4770" s="12">
        <v>6725.37</v>
      </c>
      <c r="H4770" s="13">
        <v>0</v>
      </c>
    </row>
    <row r="4771" spans="1:8" x14ac:dyDescent="0.25">
      <c r="A4771" s="8" t="s">
        <v>4596</v>
      </c>
      <c r="B4771" s="9" t="s">
        <v>82</v>
      </c>
      <c r="C4771" s="9">
        <v>142</v>
      </c>
      <c r="D4771" s="9">
        <v>0.61699999999999999</v>
      </c>
      <c r="E4771" s="9">
        <v>0.58399999999999996</v>
      </c>
      <c r="F4771" s="9">
        <v>0.51400000000000001</v>
      </c>
      <c r="G4771" s="9">
        <v>10139.19</v>
      </c>
      <c r="H4771" s="10">
        <v>1</v>
      </c>
    </row>
    <row r="4772" spans="1:8" x14ac:dyDescent="0.25">
      <c r="A4772" s="11" t="s">
        <v>4597</v>
      </c>
      <c r="B4772" s="12" t="s">
        <v>16</v>
      </c>
      <c r="C4772" s="12">
        <v>130</v>
      </c>
      <c r="D4772" s="12">
        <v>0.66900000000000004</v>
      </c>
      <c r="E4772" s="12">
        <v>0.60099999999999998</v>
      </c>
      <c r="F4772" s="12">
        <v>0.61699999999999999</v>
      </c>
      <c r="G4772" s="12">
        <v>9649.75</v>
      </c>
      <c r="H4772" s="13">
        <v>3</v>
      </c>
    </row>
    <row r="4773" spans="1:8" x14ac:dyDescent="0.25">
      <c r="A4773" s="8" t="s">
        <v>4598</v>
      </c>
      <c r="B4773" s="9" t="s">
        <v>118</v>
      </c>
      <c r="C4773" s="9">
        <v>57</v>
      </c>
      <c r="D4773" s="9">
        <v>0.48799999999999999</v>
      </c>
      <c r="E4773" s="9">
        <v>0.498</v>
      </c>
      <c r="F4773" s="9">
        <v>0.32900000000000001</v>
      </c>
      <c r="G4773" s="9">
        <v>7896.14</v>
      </c>
      <c r="H4773" s="10">
        <v>1</v>
      </c>
    </row>
    <row r="4774" spans="1:8" x14ac:dyDescent="0.25">
      <c r="A4774" s="11" t="s">
        <v>4599</v>
      </c>
      <c r="B4774" s="12" t="s">
        <v>111</v>
      </c>
      <c r="C4774" s="12">
        <v>139</v>
      </c>
      <c r="D4774" s="12">
        <v>0.5</v>
      </c>
      <c r="E4774" s="12">
        <v>0.49</v>
      </c>
      <c r="F4774" s="12">
        <v>0.34499999999999997</v>
      </c>
      <c r="G4774" s="12">
        <v>9975.16</v>
      </c>
      <c r="H4774" s="13">
        <v>0</v>
      </c>
    </row>
    <row r="4775" spans="1:8" x14ac:dyDescent="0.25">
      <c r="A4775" s="8" t="s">
        <v>4600</v>
      </c>
      <c r="B4775" s="9" t="s">
        <v>118</v>
      </c>
      <c r="C4775" s="9">
        <v>108</v>
      </c>
      <c r="D4775" s="9">
        <v>0.56299999999999994</v>
      </c>
      <c r="E4775" s="9">
        <v>0.52900000000000003</v>
      </c>
      <c r="F4775" s="9">
        <v>0.44800000000000001</v>
      </c>
      <c r="G4775" s="9">
        <v>6640.12</v>
      </c>
      <c r="H4775" s="10">
        <v>3</v>
      </c>
    </row>
    <row r="4776" spans="1:8" x14ac:dyDescent="0.25">
      <c r="A4776" s="11" t="s">
        <v>4601</v>
      </c>
      <c r="B4776" s="12" t="s">
        <v>87</v>
      </c>
      <c r="C4776" s="12">
        <v>366</v>
      </c>
      <c r="D4776" s="12">
        <v>0.51200000000000001</v>
      </c>
      <c r="E4776" s="12">
        <v>0.41699999999999998</v>
      </c>
      <c r="F4776" s="12">
        <v>0.45500000000000002</v>
      </c>
      <c r="G4776" s="12">
        <v>5658.32</v>
      </c>
      <c r="H4776" s="13">
        <v>0</v>
      </c>
    </row>
    <row r="4777" spans="1:8" x14ac:dyDescent="0.25">
      <c r="A4777" s="8" t="s">
        <v>4602</v>
      </c>
      <c r="B4777" s="9" t="s">
        <v>111</v>
      </c>
      <c r="C4777" s="9">
        <v>169</v>
      </c>
      <c r="D4777" s="9">
        <v>0.67700000000000005</v>
      </c>
      <c r="E4777" s="9">
        <v>0.67600000000000005</v>
      </c>
      <c r="F4777" s="9">
        <v>0.56999999999999995</v>
      </c>
      <c r="G4777" s="9">
        <v>11182.35</v>
      </c>
      <c r="H4777" s="10">
        <v>2</v>
      </c>
    </row>
    <row r="4778" spans="1:8" x14ac:dyDescent="0.25">
      <c r="A4778" s="11" t="s">
        <v>4603</v>
      </c>
      <c r="B4778" s="12" t="s">
        <v>82</v>
      </c>
      <c r="C4778" s="12">
        <v>199</v>
      </c>
      <c r="D4778" s="12">
        <v>0.60599999999999998</v>
      </c>
      <c r="E4778" s="12">
        <v>0.57499999999999996</v>
      </c>
      <c r="F4778" s="12">
        <v>0.49099999999999999</v>
      </c>
      <c r="G4778" s="12">
        <v>9208.32</v>
      </c>
      <c r="H4778" s="13">
        <v>1</v>
      </c>
    </row>
    <row r="4779" spans="1:8" x14ac:dyDescent="0.25">
      <c r="A4779" s="8" t="s">
        <v>4604</v>
      </c>
      <c r="B4779" s="9" t="s">
        <v>16</v>
      </c>
      <c r="C4779" s="9">
        <v>245</v>
      </c>
      <c r="D4779" s="9">
        <v>0.56999999999999995</v>
      </c>
      <c r="E4779" s="9">
        <v>0.53100000000000003</v>
      </c>
      <c r="F4779" s="9">
        <v>0.47399999999999998</v>
      </c>
      <c r="G4779" s="9">
        <v>6479.51</v>
      </c>
      <c r="H4779" s="10">
        <v>7</v>
      </c>
    </row>
    <row r="4780" spans="1:8" x14ac:dyDescent="0.25">
      <c r="A4780" s="11" t="s">
        <v>4605</v>
      </c>
      <c r="B4780" s="12" t="s">
        <v>111</v>
      </c>
      <c r="C4780" s="12">
        <v>123</v>
      </c>
      <c r="D4780" s="12">
        <v>0.59599999999999997</v>
      </c>
      <c r="E4780" s="12">
        <v>0.54300000000000004</v>
      </c>
      <c r="F4780" s="12">
        <v>0.52400000000000002</v>
      </c>
      <c r="G4780" s="12">
        <v>11925.05</v>
      </c>
      <c r="H4780" s="13">
        <v>0</v>
      </c>
    </row>
    <row r="4781" spans="1:8" x14ac:dyDescent="0.25">
      <c r="A4781" s="8" t="s">
        <v>4606</v>
      </c>
      <c r="B4781" s="9" t="s">
        <v>33</v>
      </c>
      <c r="C4781" s="9">
        <v>77</v>
      </c>
      <c r="D4781" s="9">
        <v>0.66500000000000004</v>
      </c>
      <c r="E4781" s="9">
        <v>0.65600000000000003</v>
      </c>
      <c r="F4781" s="9">
        <v>0.54300000000000004</v>
      </c>
      <c r="G4781" s="9">
        <v>15274.88</v>
      </c>
      <c r="H4781" s="10">
        <v>0</v>
      </c>
    </row>
    <row r="4782" spans="1:8" x14ac:dyDescent="0.25">
      <c r="A4782" s="11" t="s">
        <v>4607</v>
      </c>
      <c r="B4782" s="12" t="s">
        <v>82</v>
      </c>
      <c r="C4782" s="12">
        <v>124</v>
      </c>
      <c r="D4782" s="12">
        <v>0.622</v>
      </c>
      <c r="E4782" s="12">
        <v>0.61799999999999999</v>
      </c>
      <c r="F4782" s="12">
        <v>0.48799999999999999</v>
      </c>
      <c r="G4782" s="12">
        <v>9599.51</v>
      </c>
      <c r="H4782" s="13">
        <v>4</v>
      </c>
    </row>
    <row r="4783" spans="1:8" x14ac:dyDescent="0.25">
      <c r="A4783" s="8" t="s">
        <v>4608</v>
      </c>
      <c r="B4783" s="9" t="s">
        <v>16</v>
      </c>
      <c r="C4783" s="9">
        <v>76</v>
      </c>
      <c r="D4783" s="9">
        <v>0.68</v>
      </c>
      <c r="E4783" s="9">
        <v>0.66400000000000003</v>
      </c>
      <c r="F4783" s="9">
        <v>0.56499999999999995</v>
      </c>
      <c r="G4783" s="9">
        <v>8915.02</v>
      </c>
      <c r="H4783" s="10">
        <v>1</v>
      </c>
    </row>
    <row r="4784" spans="1:8" x14ac:dyDescent="0.25">
      <c r="A4784" s="11" t="s">
        <v>4609</v>
      </c>
      <c r="B4784" s="12" t="s">
        <v>72</v>
      </c>
      <c r="C4784" s="12">
        <v>136</v>
      </c>
      <c r="D4784" s="12">
        <v>0.58299999999999996</v>
      </c>
      <c r="E4784" s="12">
        <v>0.52300000000000002</v>
      </c>
      <c r="F4784" s="12">
        <v>0.504</v>
      </c>
      <c r="G4784" s="12">
        <v>6729.52</v>
      </c>
      <c r="H4784" s="13">
        <v>1</v>
      </c>
    </row>
    <row r="4785" spans="1:8" x14ac:dyDescent="0.25">
      <c r="A4785" s="8" t="s">
        <v>4610</v>
      </c>
      <c r="B4785" s="9" t="s">
        <v>16</v>
      </c>
      <c r="C4785" s="9">
        <v>128</v>
      </c>
      <c r="D4785" s="9">
        <v>0.59</v>
      </c>
      <c r="E4785" s="9">
        <v>0.52</v>
      </c>
      <c r="F4785" s="9">
        <v>0.52</v>
      </c>
      <c r="G4785" s="9">
        <v>6691.13</v>
      </c>
      <c r="H4785" s="10">
        <v>7</v>
      </c>
    </row>
    <row r="4786" spans="1:8" x14ac:dyDescent="0.25">
      <c r="A4786" s="11" t="s">
        <v>4611</v>
      </c>
      <c r="B4786" s="12" t="s">
        <v>72</v>
      </c>
      <c r="C4786" s="12">
        <v>137</v>
      </c>
      <c r="D4786" s="12">
        <v>0.59</v>
      </c>
      <c r="E4786" s="12">
        <v>0.54500000000000004</v>
      </c>
      <c r="F4786" s="12">
        <v>0.47599999999999998</v>
      </c>
      <c r="G4786" s="12">
        <v>7370.03</v>
      </c>
      <c r="H4786" s="13">
        <v>0</v>
      </c>
    </row>
    <row r="4787" spans="1:8" x14ac:dyDescent="0.25">
      <c r="A4787" s="8" t="s">
        <v>4612</v>
      </c>
      <c r="B4787" s="9" t="s">
        <v>118</v>
      </c>
      <c r="C4787" s="9">
        <v>96</v>
      </c>
      <c r="D4787" s="9">
        <v>0.53200000000000003</v>
      </c>
      <c r="E4787" s="9">
        <v>0.52600000000000002</v>
      </c>
      <c r="F4787" s="9">
        <v>0.372</v>
      </c>
      <c r="G4787" s="9">
        <v>7451.64</v>
      </c>
      <c r="H4787" s="10">
        <v>20</v>
      </c>
    </row>
    <row r="4788" spans="1:8" x14ac:dyDescent="0.25">
      <c r="A4788" s="11" t="s">
        <v>4613</v>
      </c>
      <c r="B4788" s="12" t="s">
        <v>24</v>
      </c>
      <c r="C4788" s="12">
        <v>208</v>
      </c>
      <c r="D4788" s="12">
        <v>0.59899999999999998</v>
      </c>
      <c r="E4788" s="12">
        <v>0.55900000000000005</v>
      </c>
      <c r="F4788" s="12">
        <v>0.503</v>
      </c>
      <c r="G4788" s="12">
        <v>7373.42</v>
      </c>
      <c r="H4788" s="13">
        <v>7</v>
      </c>
    </row>
    <row r="4789" spans="1:8" x14ac:dyDescent="0.25">
      <c r="A4789" s="8" t="s">
        <v>4614</v>
      </c>
      <c r="B4789" s="9" t="s">
        <v>118</v>
      </c>
      <c r="C4789" s="9">
        <v>139</v>
      </c>
      <c r="D4789" s="9">
        <v>0.56200000000000006</v>
      </c>
      <c r="E4789" s="9">
        <v>0.54700000000000004</v>
      </c>
      <c r="F4789" s="9">
        <v>0.41799999999999998</v>
      </c>
      <c r="G4789" s="9">
        <v>6328.11</v>
      </c>
      <c r="H4789" s="10">
        <v>0</v>
      </c>
    </row>
    <row r="4790" spans="1:8" x14ac:dyDescent="0.25">
      <c r="A4790" s="11" t="s">
        <v>4615</v>
      </c>
      <c r="B4790" s="12" t="s">
        <v>16</v>
      </c>
      <c r="C4790" s="12">
        <v>183</v>
      </c>
      <c r="D4790" s="12">
        <v>0.66</v>
      </c>
      <c r="E4790" s="12">
        <v>0.61499999999999999</v>
      </c>
      <c r="F4790" s="12">
        <v>0.55200000000000005</v>
      </c>
      <c r="G4790" s="12">
        <v>9518.67</v>
      </c>
      <c r="H4790" s="13">
        <v>2</v>
      </c>
    </row>
    <row r="4791" spans="1:8" x14ac:dyDescent="0.25">
      <c r="A4791" s="8" t="s">
        <v>4616</v>
      </c>
      <c r="B4791" s="9" t="s">
        <v>7</v>
      </c>
      <c r="C4791" s="9">
        <v>85</v>
      </c>
      <c r="D4791" s="9">
        <v>0.73</v>
      </c>
      <c r="E4791" s="9">
        <v>0.69199999999999995</v>
      </c>
      <c r="F4791" s="9">
        <v>0.67700000000000005</v>
      </c>
      <c r="G4791" s="9">
        <v>16684.57</v>
      </c>
      <c r="H4791" s="10">
        <v>3</v>
      </c>
    </row>
    <row r="4792" spans="1:8" x14ac:dyDescent="0.25">
      <c r="A4792" s="11" t="s">
        <v>4617</v>
      </c>
      <c r="B4792" s="12" t="s">
        <v>118</v>
      </c>
      <c r="C4792" s="12">
        <v>128</v>
      </c>
      <c r="D4792" s="12">
        <v>0.58899999999999997</v>
      </c>
      <c r="E4792" s="12">
        <v>0.55900000000000005</v>
      </c>
      <c r="F4792" s="12">
        <v>0.48199999999999998</v>
      </c>
      <c r="G4792" s="12">
        <v>9012.3700000000008</v>
      </c>
      <c r="H4792" s="13">
        <v>2</v>
      </c>
    </row>
    <row r="4793" spans="1:8" x14ac:dyDescent="0.25">
      <c r="A4793" s="8" t="s">
        <v>4618</v>
      </c>
      <c r="B4793" s="9" t="s">
        <v>33</v>
      </c>
      <c r="C4793" s="9">
        <v>177</v>
      </c>
      <c r="D4793" s="9">
        <v>0.66</v>
      </c>
      <c r="E4793" s="9">
        <v>0.63300000000000001</v>
      </c>
      <c r="F4793" s="9">
        <v>0.54900000000000004</v>
      </c>
      <c r="G4793" s="9">
        <v>11540.49</v>
      </c>
      <c r="H4793" s="10">
        <v>1</v>
      </c>
    </row>
    <row r="4794" spans="1:8" x14ac:dyDescent="0.25">
      <c r="A4794" s="11" t="s">
        <v>4619</v>
      </c>
      <c r="B4794" s="12" t="s">
        <v>87</v>
      </c>
      <c r="C4794" s="12">
        <v>165</v>
      </c>
      <c r="D4794" s="12">
        <v>0.52500000000000002</v>
      </c>
      <c r="E4794" s="12">
        <v>0.46100000000000002</v>
      </c>
      <c r="F4794" s="12">
        <v>0.435</v>
      </c>
      <c r="G4794" s="12">
        <v>5336.35</v>
      </c>
      <c r="H4794" s="13">
        <v>1</v>
      </c>
    </row>
    <row r="4795" spans="1:8" x14ac:dyDescent="0.25">
      <c r="A4795" s="8" t="s">
        <v>4620</v>
      </c>
      <c r="B4795" s="9" t="s">
        <v>118</v>
      </c>
      <c r="C4795" s="9">
        <v>209</v>
      </c>
      <c r="D4795" s="9">
        <v>0.59499999999999997</v>
      </c>
      <c r="E4795" s="9">
        <v>0.61599999999999999</v>
      </c>
      <c r="F4795" s="9">
        <v>0.46200000000000002</v>
      </c>
      <c r="G4795" s="9">
        <v>8460.23</v>
      </c>
      <c r="H4795" s="10">
        <v>2</v>
      </c>
    </row>
    <row r="4796" spans="1:8" x14ac:dyDescent="0.25">
      <c r="A4796" s="11" t="s">
        <v>4621</v>
      </c>
      <c r="B4796" s="12" t="s">
        <v>82</v>
      </c>
      <c r="C4796" s="12">
        <v>75</v>
      </c>
      <c r="D4796" s="12">
        <v>0.55500000000000005</v>
      </c>
      <c r="E4796" s="12">
        <v>0.53700000000000003</v>
      </c>
      <c r="F4796" s="12">
        <v>0.42599999999999999</v>
      </c>
      <c r="G4796" s="12">
        <v>9103.11</v>
      </c>
      <c r="H4796" s="13">
        <v>7</v>
      </c>
    </row>
    <row r="4797" spans="1:8" x14ac:dyDescent="0.25">
      <c r="A4797" s="8" t="s">
        <v>4622</v>
      </c>
      <c r="B4797" s="9" t="s">
        <v>16</v>
      </c>
      <c r="C4797" s="9">
        <v>102</v>
      </c>
      <c r="D4797" s="9">
        <v>0.65</v>
      </c>
      <c r="E4797" s="9">
        <v>0.55900000000000005</v>
      </c>
      <c r="F4797" s="9">
        <v>0.61799999999999999</v>
      </c>
      <c r="G4797" s="9">
        <v>7769.37</v>
      </c>
      <c r="H4797" s="10">
        <v>8</v>
      </c>
    </row>
    <row r="4798" spans="1:8" x14ac:dyDescent="0.25">
      <c r="A4798" s="11" t="s">
        <v>4623</v>
      </c>
      <c r="B4798" s="12" t="s">
        <v>14</v>
      </c>
      <c r="C4798" s="12">
        <v>107</v>
      </c>
      <c r="D4798" s="12">
        <v>0.73</v>
      </c>
      <c r="E4798" s="12">
        <v>0.69599999999999995</v>
      </c>
      <c r="F4798" s="12">
        <v>0.67200000000000004</v>
      </c>
      <c r="G4798" s="12">
        <v>12562.33</v>
      </c>
      <c r="H4798" s="13">
        <v>6</v>
      </c>
    </row>
    <row r="4799" spans="1:8" x14ac:dyDescent="0.25">
      <c r="A4799" s="8" t="s">
        <v>4624</v>
      </c>
      <c r="B4799" s="9" t="s">
        <v>59</v>
      </c>
      <c r="C4799" s="9">
        <v>32</v>
      </c>
      <c r="D4799" s="9">
        <v>0.754</v>
      </c>
      <c r="E4799" s="9">
        <v>0.77700000000000002</v>
      </c>
      <c r="F4799" s="9">
        <v>0.623</v>
      </c>
      <c r="G4799" s="9">
        <v>20914.09</v>
      </c>
      <c r="H4799" s="10">
        <v>2</v>
      </c>
    </row>
    <row r="4800" spans="1:8" x14ac:dyDescent="0.25">
      <c r="A4800" s="11" t="s">
        <v>4625</v>
      </c>
      <c r="B4800" s="12" t="s">
        <v>16</v>
      </c>
      <c r="C4800" s="12">
        <v>141</v>
      </c>
      <c r="D4800" s="12">
        <v>0.63</v>
      </c>
      <c r="E4800" s="12">
        <v>0.61</v>
      </c>
      <c r="F4800" s="12">
        <v>0.52700000000000002</v>
      </c>
      <c r="G4800" s="12">
        <v>10800.38</v>
      </c>
      <c r="H4800" s="13">
        <v>2</v>
      </c>
    </row>
    <row r="4801" spans="1:8" x14ac:dyDescent="0.25">
      <c r="A4801" s="8" t="s">
        <v>4626</v>
      </c>
      <c r="B4801" s="9" t="s">
        <v>82</v>
      </c>
      <c r="C4801" s="9">
        <v>29</v>
      </c>
      <c r="D4801" s="9">
        <v>0.52900000000000003</v>
      </c>
      <c r="E4801" s="9">
        <v>0.52800000000000002</v>
      </c>
      <c r="F4801" s="9">
        <v>0.39200000000000002</v>
      </c>
      <c r="G4801" s="9">
        <v>7775.05</v>
      </c>
      <c r="H4801" s="10">
        <v>2</v>
      </c>
    </row>
    <row r="4802" spans="1:8" x14ac:dyDescent="0.25">
      <c r="A4802" s="11" t="s">
        <v>4627</v>
      </c>
      <c r="B4802" s="12" t="s">
        <v>16</v>
      </c>
      <c r="C4802" s="12">
        <v>92</v>
      </c>
      <c r="D4802" s="12">
        <v>0.67400000000000004</v>
      </c>
      <c r="E4802" s="12">
        <v>0.65600000000000003</v>
      </c>
      <c r="F4802" s="12">
        <v>0.57699999999999996</v>
      </c>
      <c r="G4802" s="12">
        <v>14827.16</v>
      </c>
      <c r="H4802" s="13">
        <v>2</v>
      </c>
    </row>
    <row r="4803" spans="1:8" x14ac:dyDescent="0.25">
      <c r="A4803" s="8" t="s">
        <v>4628</v>
      </c>
      <c r="B4803" s="9" t="s">
        <v>16</v>
      </c>
      <c r="C4803" s="9">
        <v>262</v>
      </c>
      <c r="D4803" s="9">
        <v>0.58299999999999996</v>
      </c>
      <c r="E4803" s="9">
        <v>0.51800000000000002</v>
      </c>
      <c r="F4803" s="9">
        <v>0.48199999999999998</v>
      </c>
      <c r="G4803" s="9">
        <v>6736.87</v>
      </c>
      <c r="H4803" s="10">
        <v>2</v>
      </c>
    </row>
    <row r="4804" spans="1:8" x14ac:dyDescent="0.25">
      <c r="A4804" s="11" t="s">
        <v>4629</v>
      </c>
      <c r="B4804" s="12" t="s">
        <v>59</v>
      </c>
      <c r="C4804" s="12">
        <v>13</v>
      </c>
      <c r="D4804" s="12">
        <v>0.70799999999999996</v>
      </c>
      <c r="E4804" s="12">
        <v>0.73599999999999999</v>
      </c>
      <c r="F4804" s="12">
        <v>0.60799999999999998</v>
      </c>
      <c r="G4804" s="12">
        <v>25415.13</v>
      </c>
      <c r="H4804" s="13">
        <v>1</v>
      </c>
    </row>
    <row r="4805" spans="1:8" x14ac:dyDescent="0.25">
      <c r="A4805" s="8" t="s">
        <v>4630</v>
      </c>
      <c r="B4805" s="9" t="s">
        <v>72</v>
      </c>
      <c r="C4805" s="9">
        <v>106</v>
      </c>
      <c r="D4805" s="9">
        <v>0.57999999999999996</v>
      </c>
      <c r="E4805" s="9">
        <v>0.54200000000000004</v>
      </c>
      <c r="F4805" s="9">
        <v>0.49399999999999999</v>
      </c>
      <c r="G4805" s="9">
        <v>7386.76</v>
      </c>
      <c r="H4805" s="10">
        <v>0</v>
      </c>
    </row>
    <row r="4806" spans="1:8" x14ac:dyDescent="0.25">
      <c r="A4806" s="11" t="s">
        <v>4631</v>
      </c>
      <c r="B4806" s="12" t="s">
        <v>24</v>
      </c>
      <c r="C4806" s="12">
        <v>242</v>
      </c>
      <c r="D4806" s="12">
        <v>0.60399999999999998</v>
      </c>
      <c r="E4806" s="12">
        <v>0.54700000000000004</v>
      </c>
      <c r="F4806" s="12">
        <v>0.53900000000000003</v>
      </c>
      <c r="G4806" s="12">
        <v>4893.6099999999997</v>
      </c>
      <c r="H4806" s="13">
        <v>1</v>
      </c>
    </row>
    <row r="4807" spans="1:8" x14ac:dyDescent="0.25">
      <c r="A4807" s="8" t="s">
        <v>4632</v>
      </c>
      <c r="B4807" s="9" t="s">
        <v>118</v>
      </c>
      <c r="C4807" s="9">
        <v>55</v>
      </c>
      <c r="D4807" s="9">
        <v>0.505</v>
      </c>
      <c r="E4807" s="9">
        <v>0.48</v>
      </c>
      <c r="F4807" s="9">
        <v>0.34699999999999998</v>
      </c>
      <c r="G4807" s="9">
        <v>7040.49</v>
      </c>
      <c r="H4807" s="10">
        <v>16</v>
      </c>
    </row>
    <row r="4808" spans="1:8" x14ac:dyDescent="0.25">
      <c r="A4808" s="11" t="s">
        <v>4633</v>
      </c>
      <c r="B4808" s="12" t="s">
        <v>16</v>
      </c>
      <c r="C4808" s="12">
        <v>85</v>
      </c>
      <c r="D4808" s="12">
        <v>0.65300000000000002</v>
      </c>
      <c r="E4808" s="12">
        <v>0.67600000000000005</v>
      </c>
      <c r="F4808" s="12">
        <v>0.501</v>
      </c>
      <c r="G4808" s="12">
        <v>14395.25</v>
      </c>
      <c r="H4808" s="13">
        <v>2</v>
      </c>
    </row>
    <row r="4809" spans="1:8" x14ac:dyDescent="0.25">
      <c r="A4809" s="8" t="s">
        <v>4634</v>
      </c>
      <c r="B4809" s="9" t="s">
        <v>72</v>
      </c>
      <c r="C4809" s="9">
        <v>100</v>
      </c>
      <c r="D4809" s="9">
        <v>0.629</v>
      </c>
      <c r="E4809" s="9">
        <v>0.58899999999999997</v>
      </c>
      <c r="F4809" s="9">
        <v>0.53600000000000003</v>
      </c>
      <c r="G4809" s="9">
        <v>7182.06</v>
      </c>
      <c r="H4809" s="10">
        <v>9</v>
      </c>
    </row>
    <row r="4810" spans="1:8" x14ac:dyDescent="0.25">
      <c r="A4810" s="11" t="s">
        <v>4635</v>
      </c>
      <c r="B4810" s="12" t="s">
        <v>49</v>
      </c>
      <c r="C4810" s="12">
        <v>78</v>
      </c>
      <c r="D4810" s="12">
        <v>0.58299999999999996</v>
      </c>
      <c r="E4810" s="12">
        <v>0.52200000000000002</v>
      </c>
      <c r="F4810" s="12">
        <v>0.495</v>
      </c>
      <c r="G4810" s="12">
        <v>6856.64</v>
      </c>
      <c r="H4810" s="13">
        <v>0</v>
      </c>
    </row>
    <row r="4811" spans="1:8" x14ac:dyDescent="0.25">
      <c r="A4811" s="8" t="s">
        <v>4636</v>
      </c>
      <c r="B4811" s="9" t="s">
        <v>22</v>
      </c>
      <c r="C4811" s="9">
        <v>61</v>
      </c>
      <c r="D4811" s="9">
        <v>0.748</v>
      </c>
      <c r="E4811" s="9">
        <v>0.69399999999999995</v>
      </c>
      <c r="F4811" s="9">
        <v>0.70699999999999996</v>
      </c>
      <c r="G4811" s="9">
        <v>21446.17</v>
      </c>
      <c r="H4811" s="10">
        <v>2</v>
      </c>
    </row>
    <row r="4812" spans="1:8" x14ac:dyDescent="0.25">
      <c r="A4812" s="11" t="s">
        <v>4637</v>
      </c>
      <c r="B4812" s="12" t="s">
        <v>118</v>
      </c>
      <c r="C4812" s="12">
        <v>160</v>
      </c>
      <c r="D4812" s="12">
        <v>0.498</v>
      </c>
      <c r="E4812" s="12">
        <v>0.504</v>
      </c>
      <c r="F4812" s="12">
        <v>0.315</v>
      </c>
      <c r="G4812" s="12">
        <v>6641.65</v>
      </c>
      <c r="H4812" s="13">
        <v>0</v>
      </c>
    </row>
    <row r="4813" spans="1:8" x14ac:dyDescent="0.25">
      <c r="A4813" s="8" t="s">
        <v>4638</v>
      </c>
      <c r="B4813" s="9" t="s">
        <v>82</v>
      </c>
      <c r="C4813" s="9">
        <v>188</v>
      </c>
      <c r="D4813" s="9">
        <v>0.56499999999999995</v>
      </c>
      <c r="E4813" s="9">
        <v>0.54500000000000004</v>
      </c>
      <c r="F4813" s="9">
        <v>0.434</v>
      </c>
      <c r="G4813" s="9">
        <v>6413.24</v>
      </c>
      <c r="H4813" s="10">
        <v>3</v>
      </c>
    </row>
    <row r="4814" spans="1:8" x14ac:dyDescent="0.25">
      <c r="A4814" s="11" t="s">
        <v>4639</v>
      </c>
      <c r="B4814" s="12" t="s">
        <v>16</v>
      </c>
      <c r="C4814" s="12">
        <v>170</v>
      </c>
      <c r="D4814" s="12">
        <v>0.621</v>
      </c>
      <c r="E4814" s="12">
        <v>0.56299999999999994</v>
      </c>
      <c r="F4814" s="12">
        <v>0.54900000000000004</v>
      </c>
      <c r="G4814" s="12">
        <v>7755.66</v>
      </c>
      <c r="H4814" s="13">
        <v>1</v>
      </c>
    </row>
    <row r="4815" spans="1:8" x14ac:dyDescent="0.25">
      <c r="A4815" s="8" t="s">
        <v>4640</v>
      </c>
      <c r="B4815" s="9" t="s">
        <v>16</v>
      </c>
      <c r="C4815" s="9">
        <v>93</v>
      </c>
      <c r="D4815" s="9">
        <v>0.66900000000000004</v>
      </c>
      <c r="E4815" s="9">
        <v>0.67300000000000004</v>
      </c>
      <c r="F4815" s="9">
        <v>0.56499999999999995</v>
      </c>
      <c r="G4815" s="9">
        <v>12810.07</v>
      </c>
      <c r="H4815" s="10">
        <v>4</v>
      </c>
    </row>
    <row r="4816" spans="1:8" x14ac:dyDescent="0.25">
      <c r="A4816" s="11" t="s">
        <v>4641</v>
      </c>
      <c r="B4816" s="12" t="s">
        <v>72</v>
      </c>
      <c r="C4816" s="12">
        <v>225</v>
      </c>
      <c r="D4816" s="12">
        <v>0.57999999999999996</v>
      </c>
      <c r="E4816" s="12">
        <v>0.55100000000000005</v>
      </c>
      <c r="F4816" s="12">
        <v>0.48199999999999998</v>
      </c>
      <c r="G4816" s="12">
        <v>6782.51</v>
      </c>
      <c r="H4816" s="13">
        <v>3</v>
      </c>
    </row>
    <row r="4817" spans="1:8" x14ac:dyDescent="0.25">
      <c r="A4817" s="8" t="s">
        <v>4642</v>
      </c>
      <c r="B4817" s="9" t="s">
        <v>16</v>
      </c>
      <c r="C4817" s="9">
        <v>117</v>
      </c>
      <c r="D4817" s="9">
        <v>0.71</v>
      </c>
      <c r="E4817" s="9">
        <v>0.70699999999999996</v>
      </c>
      <c r="F4817" s="9">
        <v>0.57899999999999996</v>
      </c>
      <c r="G4817" s="9">
        <v>12082.05</v>
      </c>
      <c r="H4817" s="10">
        <v>3</v>
      </c>
    </row>
    <row r="4818" spans="1:8" x14ac:dyDescent="0.25">
      <c r="A4818" s="11" t="s">
        <v>4643</v>
      </c>
      <c r="B4818" s="12" t="s">
        <v>16</v>
      </c>
      <c r="C4818" s="12">
        <v>193</v>
      </c>
      <c r="D4818" s="12">
        <v>0.59099999999999997</v>
      </c>
      <c r="E4818" s="12">
        <v>0.53700000000000003</v>
      </c>
      <c r="F4818" s="12">
        <v>0.48899999999999999</v>
      </c>
      <c r="G4818" s="12">
        <v>6426.28</v>
      </c>
      <c r="H4818" s="13">
        <v>7</v>
      </c>
    </row>
    <row r="4819" spans="1:8" x14ac:dyDescent="0.25">
      <c r="A4819" s="8" t="s">
        <v>4644</v>
      </c>
      <c r="B4819" s="9" t="s">
        <v>7</v>
      </c>
      <c r="C4819" s="9">
        <v>118</v>
      </c>
      <c r="D4819" s="9">
        <v>0.75900000000000001</v>
      </c>
      <c r="E4819" s="9">
        <v>0.74199999999999999</v>
      </c>
      <c r="F4819" s="9">
        <v>0.71599999999999997</v>
      </c>
      <c r="G4819" s="9">
        <v>14072.9</v>
      </c>
      <c r="H4819" s="10">
        <v>0</v>
      </c>
    </row>
    <row r="4820" spans="1:8" x14ac:dyDescent="0.25">
      <c r="A4820" s="11" t="s">
        <v>4645</v>
      </c>
      <c r="B4820" s="12" t="s">
        <v>72</v>
      </c>
      <c r="C4820" s="12">
        <v>160</v>
      </c>
      <c r="D4820" s="12">
        <v>0.60799999999999998</v>
      </c>
      <c r="E4820" s="12">
        <v>0.58799999999999997</v>
      </c>
      <c r="F4820" s="12">
        <v>0.51800000000000002</v>
      </c>
      <c r="G4820" s="12">
        <v>7813.22</v>
      </c>
      <c r="H4820" s="13">
        <v>3</v>
      </c>
    </row>
    <row r="4821" spans="1:8" x14ac:dyDescent="0.25">
      <c r="A4821" s="8" t="s">
        <v>4646</v>
      </c>
      <c r="B4821" s="9" t="s">
        <v>87</v>
      </c>
      <c r="C4821" s="9">
        <v>250</v>
      </c>
      <c r="D4821" s="9">
        <v>0.55500000000000005</v>
      </c>
      <c r="E4821" s="9">
        <v>0.502</v>
      </c>
      <c r="F4821" s="9">
        <v>0.48099999999999998</v>
      </c>
      <c r="G4821" s="9">
        <v>6919.99</v>
      </c>
      <c r="H4821" s="10">
        <v>0</v>
      </c>
    </row>
    <row r="4822" spans="1:8" x14ac:dyDescent="0.25">
      <c r="A4822" s="11" t="s">
        <v>4647</v>
      </c>
      <c r="B4822" s="12" t="s">
        <v>16</v>
      </c>
      <c r="C4822" s="12">
        <v>123</v>
      </c>
      <c r="D4822" s="12">
        <v>0.63</v>
      </c>
      <c r="E4822" s="12">
        <v>0.63100000000000001</v>
      </c>
      <c r="F4822" s="12">
        <v>0.48199999999999998</v>
      </c>
      <c r="G4822" s="12">
        <v>10213.91</v>
      </c>
      <c r="H4822" s="13">
        <v>1</v>
      </c>
    </row>
    <row r="4823" spans="1:8" x14ac:dyDescent="0.25">
      <c r="A4823" s="8" t="s">
        <v>4648</v>
      </c>
      <c r="B4823" s="9" t="s">
        <v>16</v>
      </c>
      <c r="C4823" s="9">
        <v>189</v>
      </c>
      <c r="D4823" s="9">
        <v>0.61499999999999999</v>
      </c>
      <c r="E4823" s="9">
        <v>0.60899999999999999</v>
      </c>
      <c r="F4823" s="9">
        <v>0.48799999999999999</v>
      </c>
      <c r="G4823" s="9">
        <v>9281.42</v>
      </c>
      <c r="H4823" s="10">
        <v>2</v>
      </c>
    </row>
    <row r="4824" spans="1:8" x14ac:dyDescent="0.25">
      <c r="A4824" s="11" t="s">
        <v>4649</v>
      </c>
      <c r="B4824" s="12" t="s">
        <v>82</v>
      </c>
      <c r="C4824" s="12">
        <v>203</v>
      </c>
      <c r="D4824" s="12">
        <v>0.57399999999999995</v>
      </c>
      <c r="E4824" s="12">
        <v>0.55300000000000005</v>
      </c>
      <c r="F4824" s="12">
        <v>0.45500000000000002</v>
      </c>
      <c r="G4824" s="12">
        <v>8027.18</v>
      </c>
      <c r="H4824" s="13">
        <v>2</v>
      </c>
    </row>
    <row r="4825" spans="1:8" x14ac:dyDescent="0.25">
      <c r="A4825" s="8" t="s">
        <v>4650</v>
      </c>
      <c r="B4825" s="9" t="s">
        <v>118</v>
      </c>
      <c r="C4825" s="9">
        <v>101</v>
      </c>
      <c r="D4825" s="9">
        <v>0.50800000000000001</v>
      </c>
      <c r="E4825" s="9">
        <v>0.47599999999999998</v>
      </c>
      <c r="F4825" s="9">
        <v>0.35699999999999998</v>
      </c>
      <c r="G4825" s="9">
        <v>6066.21</v>
      </c>
      <c r="H4825" s="10">
        <v>6</v>
      </c>
    </row>
    <row r="4826" spans="1:8" x14ac:dyDescent="0.25">
      <c r="A4826" s="11" t="s">
        <v>4651</v>
      </c>
      <c r="B4826" s="12" t="s">
        <v>118</v>
      </c>
      <c r="C4826" s="12">
        <v>109</v>
      </c>
      <c r="D4826" s="12">
        <v>0.54400000000000004</v>
      </c>
      <c r="E4826" s="12">
        <v>0.52400000000000002</v>
      </c>
      <c r="F4826" s="12">
        <v>0.39700000000000002</v>
      </c>
      <c r="G4826" s="12">
        <v>7157.8</v>
      </c>
      <c r="H4826" s="13">
        <v>1</v>
      </c>
    </row>
    <row r="4827" spans="1:8" x14ac:dyDescent="0.25">
      <c r="A4827" s="8" t="s">
        <v>4652</v>
      </c>
      <c r="B4827" s="9" t="s">
        <v>118</v>
      </c>
      <c r="C4827" s="9">
        <v>112</v>
      </c>
      <c r="D4827" s="9">
        <v>0.52800000000000002</v>
      </c>
      <c r="E4827" s="9">
        <v>0.47899999999999998</v>
      </c>
      <c r="F4827" s="9">
        <v>0.40100000000000002</v>
      </c>
      <c r="G4827" s="9">
        <v>5529.52</v>
      </c>
      <c r="H4827" s="10">
        <v>1</v>
      </c>
    </row>
    <row r="4828" spans="1:8" x14ac:dyDescent="0.25">
      <c r="A4828" s="11" t="s">
        <v>4653</v>
      </c>
      <c r="B4828" s="12" t="s">
        <v>118</v>
      </c>
      <c r="C4828" s="12">
        <v>114</v>
      </c>
      <c r="D4828" s="12">
        <v>0.56999999999999995</v>
      </c>
      <c r="E4828" s="12">
        <v>0.52200000000000002</v>
      </c>
      <c r="F4828" s="12">
        <v>0.47</v>
      </c>
      <c r="G4828" s="12">
        <v>7314.04</v>
      </c>
      <c r="H4828" s="13">
        <v>8</v>
      </c>
    </row>
    <row r="4829" spans="1:8" x14ac:dyDescent="0.25">
      <c r="A4829" s="8" t="s">
        <v>4654</v>
      </c>
      <c r="B4829" s="9" t="s">
        <v>16</v>
      </c>
      <c r="C4829" s="9">
        <v>145</v>
      </c>
      <c r="D4829" s="9">
        <v>0.72</v>
      </c>
      <c r="E4829" s="9">
        <v>0.67600000000000005</v>
      </c>
      <c r="F4829" s="9">
        <v>0.65200000000000002</v>
      </c>
      <c r="G4829" s="9">
        <v>9335.69</v>
      </c>
      <c r="H4829" s="10">
        <v>1</v>
      </c>
    </row>
    <row r="4830" spans="1:8" x14ac:dyDescent="0.25">
      <c r="A4830" s="11" t="s">
        <v>539</v>
      </c>
      <c r="B4830" s="12" t="s">
        <v>59</v>
      </c>
      <c r="C4830" s="12">
        <v>26</v>
      </c>
      <c r="D4830" s="12">
        <v>0.71</v>
      </c>
      <c r="E4830" s="12">
        <v>0.69399999999999995</v>
      </c>
      <c r="F4830" s="12">
        <v>0.60899999999999999</v>
      </c>
      <c r="G4830" s="12">
        <v>19621.14</v>
      </c>
      <c r="H4830" s="13">
        <v>2</v>
      </c>
    </row>
    <row r="4831" spans="1:8" x14ac:dyDescent="0.25">
      <c r="A4831" s="8" t="s">
        <v>1965</v>
      </c>
      <c r="B4831" s="9" t="s">
        <v>72</v>
      </c>
      <c r="C4831" s="9">
        <v>145</v>
      </c>
      <c r="D4831" s="9">
        <v>0.56999999999999995</v>
      </c>
      <c r="E4831" s="9">
        <v>0.52800000000000002</v>
      </c>
      <c r="F4831" s="9">
        <v>0.49099999999999999</v>
      </c>
      <c r="G4831" s="9">
        <v>7167.77</v>
      </c>
      <c r="H4831" s="10">
        <v>2</v>
      </c>
    </row>
    <row r="4832" spans="1:8" x14ac:dyDescent="0.25">
      <c r="A4832" s="11" t="s">
        <v>4655</v>
      </c>
      <c r="B4832" s="12" t="s">
        <v>87</v>
      </c>
      <c r="C4832" s="12">
        <v>203</v>
      </c>
      <c r="D4832" s="12">
        <v>0.56799999999999995</v>
      </c>
      <c r="E4832" s="12">
        <v>0.53800000000000003</v>
      </c>
      <c r="F4832" s="12">
        <v>0.44700000000000001</v>
      </c>
      <c r="G4832" s="12">
        <v>7056.51</v>
      </c>
      <c r="H4832" s="13">
        <v>0</v>
      </c>
    </row>
    <row r="4833" spans="1:8" x14ac:dyDescent="0.25">
      <c r="A4833" s="8" t="s">
        <v>4656</v>
      </c>
      <c r="B4833" s="9" t="s">
        <v>16</v>
      </c>
      <c r="C4833" s="9">
        <v>108</v>
      </c>
      <c r="D4833" s="9">
        <v>0.60199999999999998</v>
      </c>
      <c r="E4833" s="9">
        <v>0.57499999999999996</v>
      </c>
      <c r="F4833" s="9">
        <v>0.47399999999999998</v>
      </c>
      <c r="G4833" s="9">
        <v>6672.13</v>
      </c>
      <c r="H4833" s="10">
        <v>1</v>
      </c>
    </row>
    <row r="4834" spans="1:8" x14ac:dyDescent="0.25">
      <c r="A4834" s="11" t="s">
        <v>4657</v>
      </c>
      <c r="B4834" s="12" t="s">
        <v>111</v>
      </c>
      <c r="C4834" s="12">
        <v>53</v>
      </c>
      <c r="D4834" s="12">
        <v>0.64400000000000002</v>
      </c>
      <c r="E4834" s="12">
        <v>0.60299999999999998</v>
      </c>
      <c r="F4834" s="12">
        <v>0.55500000000000005</v>
      </c>
      <c r="G4834" s="12">
        <v>23142.91</v>
      </c>
      <c r="H4834" s="13">
        <v>0</v>
      </c>
    </row>
    <row r="4835" spans="1:8" x14ac:dyDescent="0.25">
      <c r="A4835" s="8" t="s">
        <v>4658</v>
      </c>
      <c r="B4835" s="9" t="s">
        <v>72</v>
      </c>
      <c r="C4835" s="9">
        <v>152</v>
      </c>
      <c r="D4835" s="9">
        <v>0.60199999999999998</v>
      </c>
      <c r="E4835" s="9">
        <v>0.57899999999999996</v>
      </c>
      <c r="F4835" s="9">
        <v>0.51600000000000001</v>
      </c>
      <c r="G4835" s="9">
        <v>11714.15</v>
      </c>
      <c r="H4835" s="10">
        <v>1</v>
      </c>
    </row>
    <row r="4836" spans="1:8" x14ac:dyDescent="0.25">
      <c r="A4836" s="11" t="s">
        <v>4659</v>
      </c>
      <c r="B4836" s="12" t="s">
        <v>87</v>
      </c>
      <c r="C4836" s="12">
        <v>203</v>
      </c>
      <c r="D4836" s="12">
        <v>0.55200000000000005</v>
      </c>
      <c r="E4836" s="12">
        <v>0.55000000000000004</v>
      </c>
      <c r="F4836" s="12">
        <v>0.443</v>
      </c>
      <c r="G4836" s="12">
        <v>11766.26</v>
      </c>
      <c r="H4836" s="13">
        <v>10</v>
      </c>
    </row>
    <row r="4837" spans="1:8" x14ac:dyDescent="0.25">
      <c r="A4837" s="8" t="s">
        <v>4660</v>
      </c>
      <c r="B4837" s="9" t="s">
        <v>22</v>
      </c>
      <c r="C4837" s="9">
        <v>57</v>
      </c>
      <c r="D4837" s="9">
        <v>0.72</v>
      </c>
      <c r="E4837" s="9">
        <v>0.67300000000000004</v>
      </c>
      <c r="F4837" s="9">
        <v>0.69099999999999995</v>
      </c>
      <c r="G4837" s="9">
        <v>25650.15</v>
      </c>
      <c r="H4837" s="10">
        <v>1</v>
      </c>
    </row>
    <row r="4838" spans="1:8" x14ac:dyDescent="0.25">
      <c r="A4838" s="11" t="s">
        <v>4661</v>
      </c>
      <c r="B4838" s="12" t="s">
        <v>7</v>
      </c>
      <c r="C4838" s="12">
        <v>75</v>
      </c>
      <c r="D4838" s="12">
        <v>0.75</v>
      </c>
      <c r="E4838" s="12">
        <v>0.71299999999999997</v>
      </c>
      <c r="F4838" s="12">
        <v>0.72099999999999997</v>
      </c>
      <c r="G4838" s="12">
        <v>19411.11</v>
      </c>
      <c r="H4838" s="13">
        <v>0</v>
      </c>
    </row>
    <row r="4839" spans="1:8" x14ac:dyDescent="0.25">
      <c r="A4839" s="8" t="s">
        <v>4662</v>
      </c>
      <c r="B4839" s="9" t="s">
        <v>16</v>
      </c>
      <c r="C4839" s="9">
        <v>57</v>
      </c>
      <c r="D4839" s="9">
        <v>0.68799999999999994</v>
      </c>
      <c r="E4839" s="9">
        <v>0.68400000000000005</v>
      </c>
      <c r="F4839" s="9">
        <v>0.55500000000000005</v>
      </c>
      <c r="G4839" s="9">
        <v>14853.01</v>
      </c>
      <c r="H4839" s="10">
        <v>4</v>
      </c>
    </row>
    <row r="4840" spans="1:8" x14ac:dyDescent="0.25">
      <c r="A4840" s="11" t="s">
        <v>4663</v>
      </c>
      <c r="B4840" s="12" t="s">
        <v>82</v>
      </c>
      <c r="C4840" s="12">
        <v>159</v>
      </c>
      <c r="D4840" s="12">
        <v>0.52100000000000002</v>
      </c>
      <c r="E4840" s="12">
        <v>0.503</v>
      </c>
      <c r="F4840" s="12">
        <v>0.39100000000000001</v>
      </c>
      <c r="G4840" s="12">
        <v>7363.97</v>
      </c>
      <c r="H4840" s="13">
        <v>2</v>
      </c>
    </row>
    <row r="4841" spans="1:8" x14ac:dyDescent="0.25">
      <c r="A4841" s="8" t="s">
        <v>4664</v>
      </c>
      <c r="B4841" s="9" t="s">
        <v>16</v>
      </c>
      <c r="C4841" s="9">
        <v>214</v>
      </c>
      <c r="D4841" s="9">
        <v>0.61299999999999999</v>
      </c>
      <c r="E4841" s="9">
        <v>0.59299999999999997</v>
      </c>
      <c r="F4841" s="9">
        <v>0.50700000000000001</v>
      </c>
      <c r="G4841" s="9">
        <v>7235.93</v>
      </c>
      <c r="H4841" s="10">
        <v>1</v>
      </c>
    </row>
    <row r="4842" spans="1:8" x14ac:dyDescent="0.25">
      <c r="A4842" s="11" t="s">
        <v>4665</v>
      </c>
      <c r="B4842" s="12" t="s">
        <v>82</v>
      </c>
      <c r="C4842" s="12">
        <v>132</v>
      </c>
      <c r="D4842" s="12">
        <v>0.57799999999999996</v>
      </c>
      <c r="E4842" s="12">
        <v>0.55000000000000004</v>
      </c>
      <c r="F4842" s="12">
        <v>0.45800000000000002</v>
      </c>
      <c r="G4842" s="12">
        <v>7115.44</v>
      </c>
      <c r="H4842" s="13">
        <v>6</v>
      </c>
    </row>
    <row r="4843" spans="1:8" x14ac:dyDescent="0.25">
      <c r="A4843" s="8" t="s">
        <v>4666</v>
      </c>
      <c r="B4843" s="9" t="s">
        <v>111</v>
      </c>
      <c r="C4843" s="9">
        <v>21</v>
      </c>
      <c r="D4843" s="9">
        <v>0.62</v>
      </c>
      <c r="E4843" s="9">
        <v>0.57199999999999995</v>
      </c>
      <c r="F4843" s="9">
        <v>0.54700000000000004</v>
      </c>
      <c r="G4843" s="9">
        <v>17329.04</v>
      </c>
      <c r="H4843" s="10">
        <v>0</v>
      </c>
    </row>
    <row r="4844" spans="1:8" x14ac:dyDescent="0.25">
      <c r="A4844" s="11" t="s">
        <v>4667</v>
      </c>
      <c r="B4844" s="12" t="s">
        <v>87</v>
      </c>
      <c r="C4844" s="12">
        <v>175</v>
      </c>
      <c r="D4844" s="12">
        <v>0.56999999999999995</v>
      </c>
      <c r="E4844" s="12">
        <v>0.53800000000000003</v>
      </c>
      <c r="F4844" s="12">
        <v>0.45900000000000002</v>
      </c>
      <c r="G4844" s="12">
        <v>6336.86</v>
      </c>
      <c r="H4844" s="13">
        <v>1</v>
      </c>
    </row>
    <row r="4845" spans="1:8" x14ac:dyDescent="0.25">
      <c r="A4845" s="8" t="s">
        <v>4668</v>
      </c>
      <c r="B4845" s="9" t="s">
        <v>82</v>
      </c>
      <c r="C4845" s="9">
        <v>224</v>
      </c>
      <c r="D4845" s="9">
        <v>0.59899999999999998</v>
      </c>
      <c r="E4845" s="9">
        <v>0.56599999999999995</v>
      </c>
      <c r="F4845" s="9">
        <v>0.48</v>
      </c>
      <c r="G4845" s="9">
        <v>7187.37</v>
      </c>
      <c r="H4845" s="10">
        <v>2</v>
      </c>
    </row>
    <row r="4846" spans="1:8" x14ac:dyDescent="0.25">
      <c r="A4846" s="11" t="s">
        <v>4669</v>
      </c>
      <c r="B4846" s="12" t="s">
        <v>19</v>
      </c>
      <c r="C4846" s="12">
        <v>136</v>
      </c>
      <c r="D4846" s="12">
        <v>0.58499999999999996</v>
      </c>
      <c r="E4846" s="12">
        <v>0.54700000000000004</v>
      </c>
      <c r="F4846" s="12">
        <v>0.48499999999999999</v>
      </c>
      <c r="G4846" s="12">
        <v>6518.51</v>
      </c>
      <c r="H4846" s="13">
        <v>1</v>
      </c>
    </row>
    <row r="4847" spans="1:8" x14ac:dyDescent="0.25">
      <c r="A4847" s="8" t="s">
        <v>4670</v>
      </c>
      <c r="B4847" s="9" t="s">
        <v>14</v>
      </c>
      <c r="C4847" s="9">
        <v>15</v>
      </c>
      <c r="D4847" s="9">
        <v>0.65400000000000003</v>
      </c>
      <c r="E4847" s="9">
        <v>0.625</v>
      </c>
      <c r="F4847" s="9">
        <v>0.55300000000000005</v>
      </c>
      <c r="G4847" s="9">
        <v>14029.85</v>
      </c>
      <c r="H4847" s="10">
        <v>9</v>
      </c>
    </row>
    <row r="4848" spans="1:8" x14ac:dyDescent="0.25">
      <c r="A4848" s="11" t="s">
        <v>4671</v>
      </c>
      <c r="B4848" s="12" t="s">
        <v>16</v>
      </c>
      <c r="C4848" s="12">
        <v>221</v>
      </c>
      <c r="D4848" s="12">
        <v>0.67700000000000005</v>
      </c>
      <c r="E4848" s="12">
        <v>0.58599999999999997</v>
      </c>
      <c r="F4848" s="12">
        <v>0.65500000000000003</v>
      </c>
      <c r="G4848" s="12">
        <v>7796.22</v>
      </c>
      <c r="H4848" s="13">
        <v>1</v>
      </c>
    </row>
    <row r="4849" spans="1:8" x14ac:dyDescent="0.25">
      <c r="A4849" s="8" t="s">
        <v>4672</v>
      </c>
      <c r="B4849" s="9" t="s">
        <v>72</v>
      </c>
      <c r="C4849" s="9">
        <v>81</v>
      </c>
      <c r="D4849" s="9">
        <v>0.64200000000000002</v>
      </c>
      <c r="E4849" s="9">
        <v>0.59499999999999997</v>
      </c>
      <c r="F4849" s="9">
        <v>0.57999999999999996</v>
      </c>
      <c r="G4849" s="9">
        <v>14426.86</v>
      </c>
      <c r="H4849" s="10">
        <v>2</v>
      </c>
    </row>
    <row r="4850" spans="1:8" x14ac:dyDescent="0.25">
      <c r="A4850" s="11" t="s">
        <v>4673</v>
      </c>
      <c r="B4850" s="12" t="s">
        <v>87</v>
      </c>
      <c r="C4850" s="12">
        <v>130</v>
      </c>
      <c r="D4850" s="12">
        <v>0.55700000000000005</v>
      </c>
      <c r="E4850" s="12">
        <v>0.51700000000000002</v>
      </c>
      <c r="F4850" s="12">
        <v>0.43</v>
      </c>
      <c r="G4850" s="12">
        <v>8638.7099999999991</v>
      </c>
      <c r="H4850" s="13">
        <v>0</v>
      </c>
    </row>
    <row r="4851" spans="1:8" x14ac:dyDescent="0.25">
      <c r="A4851" s="8" t="s">
        <v>4674</v>
      </c>
      <c r="B4851" s="9" t="s">
        <v>16</v>
      </c>
      <c r="C4851" s="9">
        <v>147</v>
      </c>
      <c r="D4851" s="9">
        <v>0.56799999999999995</v>
      </c>
      <c r="E4851" s="9">
        <v>0.56599999999999995</v>
      </c>
      <c r="F4851" s="9">
        <v>0.433</v>
      </c>
      <c r="G4851" s="9">
        <v>7530.16</v>
      </c>
      <c r="H4851" s="10">
        <v>5</v>
      </c>
    </row>
    <row r="4852" spans="1:8" x14ac:dyDescent="0.25">
      <c r="A4852" s="11" t="s">
        <v>4675</v>
      </c>
      <c r="B4852" s="12" t="s">
        <v>114</v>
      </c>
      <c r="C4852" s="12">
        <v>81</v>
      </c>
      <c r="D4852" s="12">
        <v>0.56999999999999995</v>
      </c>
      <c r="E4852" s="12">
        <v>0.57099999999999995</v>
      </c>
      <c r="F4852" s="12">
        <v>0.42399999999999999</v>
      </c>
      <c r="G4852" s="12">
        <v>9832.69</v>
      </c>
      <c r="H4852" s="13">
        <v>2</v>
      </c>
    </row>
    <row r="4853" spans="1:8" x14ac:dyDescent="0.25">
      <c r="A4853" s="8" t="s">
        <v>4676</v>
      </c>
      <c r="B4853" s="9" t="s">
        <v>118</v>
      </c>
      <c r="C4853" s="9">
        <v>155</v>
      </c>
      <c r="D4853" s="9">
        <v>0.51500000000000001</v>
      </c>
      <c r="E4853" s="9">
        <v>0.51600000000000001</v>
      </c>
      <c r="F4853" s="9">
        <v>0.35099999999999998</v>
      </c>
      <c r="G4853" s="9">
        <v>6507.29</v>
      </c>
      <c r="H4853" s="10">
        <v>1</v>
      </c>
    </row>
    <row r="4854" spans="1:8" x14ac:dyDescent="0.25">
      <c r="A4854" s="11" t="s">
        <v>4677</v>
      </c>
      <c r="B4854" s="12" t="s">
        <v>24</v>
      </c>
      <c r="C4854" s="12">
        <v>207</v>
      </c>
      <c r="D4854" s="12">
        <v>0.63100000000000001</v>
      </c>
      <c r="E4854" s="12">
        <v>0.57999999999999996</v>
      </c>
      <c r="F4854" s="12">
        <v>0.56200000000000006</v>
      </c>
      <c r="G4854" s="12">
        <v>5998.42</v>
      </c>
      <c r="H4854" s="13">
        <v>1</v>
      </c>
    </row>
    <row r="4855" spans="1:8" x14ac:dyDescent="0.25">
      <c r="A4855" s="8" t="s">
        <v>393</v>
      </c>
      <c r="B4855" s="9" t="s">
        <v>59</v>
      </c>
      <c r="C4855" s="9">
        <v>16</v>
      </c>
      <c r="D4855" s="9">
        <v>0.70099999999999996</v>
      </c>
      <c r="E4855" s="9">
        <v>0.69199999999999995</v>
      </c>
      <c r="F4855" s="9">
        <v>0.59899999999999998</v>
      </c>
      <c r="G4855" s="9">
        <v>21793.13</v>
      </c>
      <c r="H4855" s="10">
        <v>3</v>
      </c>
    </row>
    <row r="4856" spans="1:8" x14ac:dyDescent="0.25">
      <c r="A4856" s="11" t="s">
        <v>4678</v>
      </c>
      <c r="B4856" s="12" t="s">
        <v>72</v>
      </c>
      <c r="C4856" s="12">
        <v>108</v>
      </c>
      <c r="D4856" s="12">
        <v>0.60399999999999998</v>
      </c>
      <c r="E4856" s="12">
        <v>0.57899999999999996</v>
      </c>
      <c r="F4856" s="12">
        <v>0.52200000000000002</v>
      </c>
      <c r="G4856" s="12">
        <v>10926.55</v>
      </c>
      <c r="H4856" s="13">
        <v>1</v>
      </c>
    </row>
    <row r="4857" spans="1:8" x14ac:dyDescent="0.25">
      <c r="A4857" s="8" t="s">
        <v>4679</v>
      </c>
      <c r="B4857" s="9" t="s">
        <v>16</v>
      </c>
      <c r="C4857" s="9">
        <v>194</v>
      </c>
      <c r="D4857" s="9">
        <v>0.58299999999999996</v>
      </c>
      <c r="E4857" s="9">
        <v>0.6</v>
      </c>
      <c r="F4857" s="9">
        <v>0.432</v>
      </c>
      <c r="G4857" s="9">
        <v>8957.83</v>
      </c>
      <c r="H4857" s="10">
        <v>3</v>
      </c>
    </row>
    <row r="4858" spans="1:8" x14ac:dyDescent="0.25">
      <c r="A4858" s="11" t="s">
        <v>4680</v>
      </c>
      <c r="B4858" s="12" t="s">
        <v>118</v>
      </c>
      <c r="C4858" s="12">
        <v>104</v>
      </c>
      <c r="D4858" s="12">
        <v>0.48499999999999999</v>
      </c>
      <c r="E4858" s="12">
        <v>0.46200000000000002</v>
      </c>
      <c r="F4858" s="12">
        <v>0.33600000000000002</v>
      </c>
      <c r="G4858" s="12">
        <v>6597.93</v>
      </c>
      <c r="H4858" s="13">
        <v>3</v>
      </c>
    </row>
    <row r="4859" spans="1:8" x14ac:dyDescent="0.25">
      <c r="A4859" s="8" t="s">
        <v>4681</v>
      </c>
      <c r="B4859" s="9" t="s">
        <v>82</v>
      </c>
      <c r="C4859" s="9">
        <v>65</v>
      </c>
      <c r="D4859" s="9">
        <v>0.56999999999999995</v>
      </c>
      <c r="E4859" s="9">
        <v>0.53700000000000003</v>
      </c>
      <c r="F4859" s="9">
        <v>0.45500000000000002</v>
      </c>
      <c r="G4859" s="9">
        <v>7191.08</v>
      </c>
      <c r="H4859" s="10">
        <v>3</v>
      </c>
    </row>
    <row r="4860" spans="1:8" x14ac:dyDescent="0.25">
      <c r="A4860" s="11" t="s">
        <v>4682</v>
      </c>
      <c r="B4860" s="12" t="s">
        <v>16</v>
      </c>
      <c r="C4860" s="12">
        <v>185</v>
      </c>
      <c r="D4860" s="12">
        <v>0.68</v>
      </c>
      <c r="E4860" s="12">
        <v>0.625</v>
      </c>
      <c r="F4860" s="12">
        <v>0.60099999999999998</v>
      </c>
      <c r="G4860" s="12">
        <v>9721.4699999999993</v>
      </c>
      <c r="H4860" s="13">
        <v>1</v>
      </c>
    </row>
    <row r="4861" spans="1:8" x14ac:dyDescent="0.25">
      <c r="A4861" s="8" t="s">
        <v>4683</v>
      </c>
      <c r="B4861" s="9" t="s">
        <v>114</v>
      </c>
      <c r="C4861" s="9">
        <v>132</v>
      </c>
      <c r="D4861" s="9">
        <v>0.60399999999999998</v>
      </c>
      <c r="E4861" s="9">
        <v>0.57599999999999996</v>
      </c>
      <c r="F4861" s="9">
        <v>0.51200000000000001</v>
      </c>
      <c r="G4861" s="9">
        <v>9568.32</v>
      </c>
      <c r="H4861" s="10">
        <v>0</v>
      </c>
    </row>
    <row r="4862" spans="1:8" x14ac:dyDescent="0.25">
      <c r="A4862" s="11" t="s">
        <v>4684</v>
      </c>
      <c r="B4862" s="12" t="s">
        <v>16</v>
      </c>
      <c r="C4862" s="12">
        <v>176</v>
      </c>
      <c r="D4862" s="12">
        <v>0.60599999999999998</v>
      </c>
      <c r="E4862" s="12">
        <v>0.56499999999999995</v>
      </c>
      <c r="F4862" s="12">
        <v>0.49299999999999999</v>
      </c>
      <c r="G4862" s="12">
        <v>9031.14</v>
      </c>
      <c r="H4862" s="13">
        <v>1</v>
      </c>
    </row>
    <row r="4863" spans="1:8" x14ac:dyDescent="0.25">
      <c r="A4863" s="8" t="s">
        <v>4685</v>
      </c>
      <c r="B4863" s="9" t="s">
        <v>118</v>
      </c>
      <c r="C4863" s="9">
        <v>52</v>
      </c>
      <c r="D4863" s="9">
        <v>0.53500000000000003</v>
      </c>
      <c r="E4863" s="9">
        <v>0.50900000000000001</v>
      </c>
      <c r="F4863" s="9">
        <v>0.41599999999999998</v>
      </c>
      <c r="G4863" s="9">
        <v>6745.37</v>
      </c>
      <c r="H4863" s="10">
        <v>7</v>
      </c>
    </row>
    <row r="4864" spans="1:8" x14ac:dyDescent="0.25">
      <c r="A4864" s="11" t="s">
        <v>4686</v>
      </c>
      <c r="B4864" s="12" t="s">
        <v>29</v>
      </c>
      <c r="C4864" s="12">
        <v>106</v>
      </c>
      <c r="D4864" s="12">
        <v>0.68</v>
      </c>
      <c r="E4864" s="12">
        <v>0.64200000000000002</v>
      </c>
      <c r="F4864" s="12">
        <v>0.60299999999999998</v>
      </c>
      <c r="G4864" s="12">
        <v>14493</v>
      </c>
      <c r="H4864" s="13">
        <v>2</v>
      </c>
    </row>
    <row r="4865" spans="1:8" x14ac:dyDescent="0.25">
      <c r="A4865" s="8" t="s">
        <v>4687</v>
      </c>
      <c r="B4865" s="9" t="s">
        <v>118</v>
      </c>
      <c r="C4865" s="9">
        <v>161</v>
      </c>
      <c r="D4865" s="9">
        <v>0.57299999999999995</v>
      </c>
      <c r="E4865" s="9">
        <v>0.53400000000000003</v>
      </c>
      <c r="F4865" s="9">
        <v>0.46600000000000003</v>
      </c>
      <c r="G4865" s="9">
        <v>7261.18</v>
      </c>
      <c r="H4865" s="10">
        <v>0</v>
      </c>
    </row>
    <row r="4866" spans="1:8" x14ac:dyDescent="0.25">
      <c r="A4866" s="11" t="s">
        <v>4688</v>
      </c>
      <c r="B4866" s="12" t="s">
        <v>16</v>
      </c>
      <c r="C4866" s="12">
        <v>184</v>
      </c>
      <c r="D4866" s="12">
        <v>0.56399999999999995</v>
      </c>
      <c r="E4866" s="12">
        <v>0.54100000000000004</v>
      </c>
      <c r="F4866" s="12">
        <v>0.42399999999999999</v>
      </c>
      <c r="G4866" s="12">
        <v>7873.19</v>
      </c>
      <c r="H4866" s="13">
        <v>6</v>
      </c>
    </row>
    <row r="4867" spans="1:8" x14ac:dyDescent="0.25">
      <c r="A4867" s="8" t="s">
        <v>4689</v>
      </c>
      <c r="B4867" s="9" t="s">
        <v>16</v>
      </c>
      <c r="C4867" s="9">
        <v>93</v>
      </c>
      <c r="D4867" s="9">
        <v>0.62</v>
      </c>
      <c r="E4867" s="9">
        <v>0.56599999999999995</v>
      </c>
      <c r="F4867" s="9">
        <v>0.53900000000000003</v>
      </c>
      <c r="G4867" s="9">
        <v>8585.3799999999992</v>
      </c>
      <c r="H4867" s="10">
        <v>1</v>
      </c>
    </row>
    <row r="4868" spans="1:8" x14ac:dyDescent="0.25">
      <c r="A4868" s="11" t="s">
        <v>4690</v>
      </c>
      <c r="B4868" s="12" t="s">
        <v>59</v>
      </c>
      <c r="C4868" s="12">
        <v>30</v>
      </c>
      <c r="D4868" s="12">
        <v>0.77</v>
      </c>
      <c r="E4868" s="12">
        <v>0.75</v>
      </c>
      <c r="F4868" s="12">
        <v>0.71199999999999997</v>
      </c>
      <c r="G4868" s="12">
        <v>26110.11</v>
      </c>
      <c r="H4868" s="13">
        <v>1</v>
      </c>
    </row>
    <row r="4869" spans="1:8" x14ac:dyDescent="0.25">
      <c r="A4869" s="8" t="s">
        <v>446</v>
      </c>
      <c r="B4869" s="9" t="s">
        <v>33</v>
      </c>
      <c r="C4869" s="9">
        <v>32</v>
      </c>
      <c r="D4869" s="9">
        <v>0.74</v>
      </c>
      <c r="E4869" s="9">
        <v>0.73299999999999998</v>
      </c>
      <c r="F4869" s="9">
        <v>0.63800000000000001</v>
      </c>
      <c r="G4869" s="9">
        <v>26050.84</v>
      </c>
      <c r="H4869" s="10">
        <v>1</v>
      </c>
    </row>
    <row r="4870" spans="1:8" x14ac:dyDescent="0.25">
      <c r="A4870" s="11" t="s">
        <v>4691</v>
      </c>
      <c r="B4870" s="12" t="s">
        <v>87</v>
      </c>
      <c r="C4870" s="12">
        <v>185</v>
      </c>
      <c r="D4870" s="12">
        <v>0.61499999999999999</v>
      </c>
      <c r="E4870" s="12">
        <v>0.53800000000000003</v>
      </c>
      <c r="F4870" s="12">
        <v>0.56100000000000005</v>
      </c>
      <c r="G4870" s="12">
        <v>6509.98</v>
      </c>
      <c r="H4870" s="13">
        <v>0</v>
      </c>
    </row>
    <row r="4871" spans="1:8" x14ac:dyDescent="0.25">
      <c r="A4871" s="8" t="s">
        <v>4692</v>
      </c>
      <c r="B4871" s="9" t="s">
        <v>118</v>
      </c>
      <c r="C4871" s="9">
        <v>174</v>
      </c>
      <c r="D4871" s="9">
        <v>0.52900000000000003</v>
      </c>
      <c r="E4871" s="9">
        <v>0.499</v>
      </c>
      <c r="F4871" s="9">
        <v>0.4</v>
      </c>
      <c r="G4871" s="9">
        <v>5737.05</v>
      </c>
      <c r="H4871" s="10">
        <v>1</v>
      </c>
    </row>
    <row r="4872" spans="1:8" x14ac:dyDescent="0.25">
      <c r="A4872" s="11" t="s">
        <v>4693</v>
      </c>
      <c r="B4872" s="12" t="s">
        <v>118</v>
      </c>
      <c r="C4872" s="12">
        <v>138</v>
      </c>
      <c r="D4872" s="12">
        <v>0.57999999999999996</v>
      </c>
      <c r="E4872" s="12">
        <v>0.5</v>
      </c>
      <c r="F4872" s="12">
        <v>0.50800000000000001</v>
      </c>
      <c r="G4872" s="12">
        <v>6885.73</v>
      </c>
      <c r="H4872" s="13">
        <v>2</v>
      </c>
    </row>
    <row r="4873" spans="1:8" x14ac:dyDescent="0.25">
      <c r="A4873" s="8" t="s">
        <v>4694</v>
      </c>
      <c r="B4873" s="9" t="s">
        <v>16</v>
      </c>
      <c r="C4873" s="9">
        <v>108</v>
      </c>
      <c r="D4873" s="9">
        <v>0.57999999999999996</v>
      </c>
      <c r="E4873" s="9">
        <v>0.55300000000000005</v>
      </c>
      <c r="F4873" s="9">
        <v>0.45400000000000001</v>
      </c>
      <c r="G4873" s="9">
        <v>7366.15</v>
      </c>
      <c r="H4873" s="10">
        <v>6</v>
      </c>
    </row>
    <row r="4874" spans="1:8" x14ac:dyDescent="0.25">
      <c r="A4874" s="11" t="s">
        <v>4695</v>
      </c>
      <c r="B4874" s="12" t="s">
        <v>7</v>
      </c>
      <c r="C4874" s="12">
        <v>78</v>
      </c>
      <c r="D4874" s="12">
        <v>0.74199999999999999</v>
      </c>
      <c r="E4874" s="12">
        <v>0.69699999999999995</v>
      </c>
      <c r="F4874" s="12">
        <v>0.71699999999999997</v>
      </c>
      <c r="G4874" s="12">
        <v>16755.3</v>
      </c>
      <c r="H4874" s="13">
        <v>2</v>
      </c>
    </row>
    <row r="4875" spans="1:8" x14ac:dyDescent="0.25">
      <c r="A4875" s="8" t="s">
        <v>1799</v>
      </c>
      <c r="B4875" s="9" t="s">
        <v>82</v>
      </c>
      <c r="C4875" s="9">
        <v>118</v>
      </c>
      <c r="D4875" s="9">
        <v>0.59</v>
      </c>
      <c r="E4875" s="9">
        <v>0.55800000000000005</v>
      </c>
      <c r="F4875" s="9">
        <v>0.49399999999999999</v>
      </c>
      <c r="G4875" s="9">
        <v>7588.64</v>
      </c>
      <c r="H4875" s="10">
        <v>4</v>
      </c>
    </row>
    <row r="4876" spans="1:8" x14ac:dyDescent="0.25">
      <c r="A4876" s="11" t="s">
        <v>4696</v>
      </c>
      <c r="B4876" s="12" t="s">
        <v>33</v>
      </c>
      <c r="C4876" s="12">
        <v>94</v>
      </c>
      <c r="D4876" s="12">
        <v>0.7</v>
      </c>
      <c r="E4876" s="12">
        <v>0.69199999999999995</v>
      </c>
      <c r="F4876" s="12">
        <v>0.60099999999999998</v>
      </c>
      <c r="G4876" s="12">
        <v>17083.52</v>
      </c>
      <c r="H4876" s="13">
        <v>2</v>
      </c>
    </row>
    <row r="4877" spans="1:8" x14ac:dyDescent="0.25">
      <c r="A4877" s="8" t="s">
        <v>4697</v>
      </c>
      <c r="B4877" s="9" t="s">
        <v>7</v>
      </c>
      <c r="C4877" s="9">
        <v>135</v>
      </c>
      <c r="D4877" s="9">
        <v>0.7</v>
      </c>
      <c r="E4877" s="9">
        <v>0.627</v>
      </c>
      <c r="F4877" s="9">
        <v>0.67200000000000004</v>
      </c>
      <c r="G4877" s="9">
        <v>9757.85</v>
      </c>
      <c r="H4877" s="10">
        <v>1</v>
      </c>
    </row>
    <row r="4878" spans="1:8" x14ac:dyDescent="0.25">
      <c r="A4878" s="11" t="s">
        <v>4698</v>
      </c>
      <c r="B4878" s="12" t="s">
        <v>24</v>
      </c>
      <c r="C4878" s="12">
        <v>139</v>
      </c>
      <c r="D4878" s="12">
        <v>0.59899999999999998</v>
      </c>
      <c r="E4878" s="12">
        <v>0.56599999999999995</v>
      </c>
      <c r="F4878" s="12">
        <v>0.50800000000000001</v>
      </c>
      <c r="G4878" s="12">
        <v>7964.2</v>
      </c>
      <c r="H4878" s="13">
        <v>0</v>
      </c>
    </row>
    <row r="4879" spans="1:8" x14ac:dyDescent="0.25">
      <c r="A4879" s="8" t="s">
        <v>4699</v>
      </c>
      <c r="B4879" s="9" t="s">
        <v>16</v>
      </c>
      <c r="C4879" s="9">
        <v>162</v>
      </c>
      <c r="D4879" s="9">
        <v>0.60699999999999998</v>
      </c>
      <c r="E4879" s="9">
        <v>0.57899999999999996</v>
      </c>
      <c r="F4879" s="9">
        <v>0.48699999999999999</v>
      </c>
      <c r="G4879" s="9">
        <v>8195.93</v>
      </c>
      <c r="H4879" s="10">
        <v>1</v>
      </c>
    </row>
    <row r="4880" spans="1:8" x14ac:dyDescent="0.25">
      <c r="A4880" s="11" t="s">
        <v>4700</v>
      </c>
      <c r="B4880" s="12" t="s">
        <v>82</v>
      </c>
      <c r="C4880" s="12">
        <v>83</v>
      </c>
      <c r="D4880" s="12">
        <v>0.61199999999999999</v>
      </c>
      <c r="E4880" s="12">
        <v>0.57799999999999996</v>
      </c>
      <c r="F4880" s="12">
        <v>0.497</v>
      </c>
      <c r="G4880" s="12">
        <v>8806.11</v>
      </c>
      <c r="H4880" s="13">
        <v>4</v>
      </c>
    </row>
    <row r="4881" spans="1:8" x14ac:dyDescent="0.25">
      <c r="A4881" s="8" t="s">
        <v>4701</v>
      </c>
      <c r="B4881" s="9" t="s">
        <v>16</v>
      </c>
      <c r="C4881" s="9">
        <v>129</v>
      </c>
      <c r="D4881" s="9">
        <v>0.67500000000000004</v>
      </c>
      <c r="E4881" s="9">
        <v>0.63900000000000001</v>
      </c>
      <c r="F4881" s="9">
        <v>0.58399999999999996</v>
      </c>
      <c r="G4881" s="9">
        <v>12521.4</v>
      </c>
      <c r="H4881" s="10">
        <v>1</v>
      </c>
    </row>
    <row r="4882" spans="1:8" x14ac:dyDescent="0.25">
      <c r="A4882" s="11" t="s">
        <v>4702</v>
      </c>
      <c r="B4882" s="12" t="s">
        <v>16</v>
      </c>
      <c r="C4882" s="12">
        <v>110</v>
      </c>
      <c r="D4882" s="12">
        <v>0.59</v>
      </c>
      <c r="E4882" s="12">
        <v>0.58899999999999997</v>
      </c>
      <c r="F4882" s="12">
        <v>0.441</v>
      </c>
      <c r="G4882" s="12">
        <v>8853.89</v>
      </c>
      <c r="H4882" s="13">
        <v>0</v>
      </c>
    </row>
    <row r="4883" spans="1:8" x14ac:dyDescent="0.25">
      <c r="A4883" s="8" t="s">
        <v>4703</v>
      </c>
      <c r="B4883" s="9" t="s">
        <v>16</v>
      </c>
      <c r="C4883" s="9">
        <v>155</v>
      </c>
      <c r="D4883" s="9">
        <v>0.61499999999999999</v>
      </c>
      <c r="E4883" s="9">
        <v>0.58899999999999997</v>
      </c>
      <c r="F4883" s="9">
        <v>0.49199999999999999</v>
      </c>
      <c r="G4883" s="9">
        <v>9384.19</v>
      </c>
      <c r="H4883" s="10">
        <v>1</v>
      </c>
    </row>
    <row r="4884" spans="1:8" x14ac:dyDescent="0.25">
      <c r="A4884" s="11" t="s">
        <v>4704</v>
      </c>
      <c r="B4884" s="12" t="s">
        <v>16</v>
      </c>
      <c r="C4884" s="12">
        <v>257</v>
      </c>
      <c r="D4884" s="12">
        <v>0.61899999999999999</v>
      </c>
      <c r="E4884" s="12">
        <v>0.60299999999999998</v>
      </c>
      <c r="F4884" s="12">
        <v>0.52900000000000003</v>
      </c>
      <c r="G4884" s="12">
        <v>7754.81</v>
      </c>
      <c r="H4884" s="13">
        <v>0</v>
      </c>
    </row>
    <row r="4885" spans="1:8" x14ac:dyDescent="0.25">
      <c r="A4885" s="8" t="s">
        <v>4705</v>
      </c>
      <c r="B4885" s="9" t="s">
        <v>16</v>
      </c>
      <c r="C4885" s="9">
        <v>153</v>
      </c>
      <c r="D4885" s="9">
        <v>0.59399999999999997</v>
      </c>
      <c r="E4885" s="9">
        <v>0.57599999999999996</v>
      </c>
      <c r="F4885" s="9">
        <v>0.45500000000000002</v>
      </c>
      <c r="G4885" s="9">
        <v>8014.65</v>
      </c>
      <c r="H4885" s="10">
        <v>4</v>
      </c>
    </row>
    <row r="4886" spans="1:8" x14ac:dyDescent="0.25">
      <c r="A4886" s="11" t="s">
        <v>4706</v>
      </c>
      <c r="B4886" s="12" t="s">
        <v>16</v>
      </c>
      <c r="C4886" s="12">
        <v>71</v>
      </c>
      <c r="D4886" s="12">
        <v>0.65</v>
      </c>
      <c r="E4886" s="12">
        <v>0.66</v>
      </c>
      <c r="F4886" s="12">
        <v>0.49299999999999999</v>
      </c>
      <c r="G4886" s="12">
        <v>9302.17</v>
      </c>
      <c r="H4886" s="13">
        <v>1</v>
      </c>
    </row>
    <row r="4887" spans="1:8" x14ac:dyDescent="0.25">
      <c r="A4887" s="8" t="s">
        <v>4707</v>
      </c>
      <c r="B4887" s="9" t="s">
        <v>16</v>
      </c>
      <c r="C4887" s="9">
        <v>168</v>
      </c>
      <c r="D4887" s="9">
        <v>0.54400000000000004</v>
      </c>
      <c r="E4887" s="9">
        <v>0.54800000000000004</v>
      </c>
      <c r="F4887" s="9">
        <v>0.37</v>
      </c>
      <c r="G4887" s="9">
        <v>6494.7</v>
      </c>
      <c r="H4887" s="10">
        <v>4</v>
      </c>
    </row>
    <row r="4888" spans="1:8" x14ac:dyDescent="0.25">
      <c r="A4888" s="11" t="s">
        <v>4708</v>
      </c>
      <c r="B4888" s="12" t="s">
        <v>87</v>
      </c>
      <c r="C4888" s="12">
        <v>452</v>
      </c>
      <c r="D4888" s="12">
        <v>0.58799999999999997</v>
      </c>
      <c r="E4888" s="12">
        <v>0.54100000000000004</v>
      </c>
      <c r="F4888" s="12">
        <v>0.51200000000000001</v>
      </c>
      <c r="G4888" s="12">
        <v>5471.49</v>
      </c>
      <c r="H4888" s="13">
        <v>1</v>
      </c>
    </row>
    <row r="4889" spans="1:8" x14ac:dyDescent="0.25">
      <c r="A4889" s="8" t="s">
        <v>4709</v>
      </c>
      <c r="B4889" s="9" t="s">
        <v>72</v>
      </c>
      <c r="C4889" s="9">
        <v>163</v>
      </c>
      <c r="D4889" s="9">
        <v>0.628</v>
      </c>
      <c r="E4889" s="9">
        <v>0.58099999999999996</v>
      </c>
      <c r="F4889" s="9">
        <v>0.54700000000000004</v>
      </c>
      <c r="G4889" s="9">
        <v>8880.31</v>
      </c>
      <c r="H4889" s="10">
        <v>1</v>
      </c>
    </row>
    <row r="4890" spans="1:8" x14ac:dyDescent="0.25">
      <c r="A4890" s="11" t="s">
        <v>4710</v>
      </c>
      <c r="B4890" s="12" t="s">
        <v>82</v>
      </c>
      <c r="C4890" s="12">
        <v>136</v>
      </c>
      <c r="D4890" s="12">
        <v>0.53500000000000003</v>
      </c>
      <c r="E4890" s="12">
        <v>0.48799999999999999</v>
      </c>
      <c r="F4890" s="12">
        <v>0.41399999999999998</v>
      </c>
      <c r="G4890" s="12">
        <v>7176.06</v>
      </c>
      <c r="H4890" s="13">
        <v>2</v>
      </c>
    </row>
    <row r="4891" spans="1:8" x14ac:dyDescent="0.25">
      <c r="A4891" s="8" t="s">
        <v>4711</v>
      </c>
      <c r="B4891" s="9" t="s">
        <v>7</v>
      </c>
      <c r="C4891" s="9">
        <v>80</v>
      </c>
      <c r="D4891" s="9">
        <v>0.72099999999999997</v>
      </c>
      <c r="E4891" s="9">
        <v>0.72</v>
      </c>
      <c r="F4891" s="9">
        <v>0.61899999999999999</v>
      </c>
      <c r="G4891" s="9">
        <v>17352.37</v>
      </c>
      <c r="H4891" s="10">
        <v>2</v>
      </c>
    </row>
    <row r="4892" spans="1:8" x14ac:dyDescent="0.25">
      <c r="A4892" s="11" t="s">
        <v>2124</v>
      </c>
      <c r="B4892" s="12" t="s">
        <v>82</v>
      </c>
      <c r="C4892" s="12">
        <v>212</v>
      </c>
      <c r="D4892" s="12">
        <v>0.56000000000000005</v>
      </c>
      <c r="E4892" s="12">
        <v>0.52600000000000002</v>
      </c>
      <c r="F4892" s="12">
        <v>0.45900000000000002</v>
      </c>
      <c r="G4892" s="12">
        <v>7666.51</v>
      </c>
      <c r="H4892" s="13">
        <v>2</v>
      </c>
    </row>
    <row r="4893" spans="1:8" x14ac:dyDescent="0.25">
      <c r="A4893" s="8" t="s">
        <v>4712</v>
      </c>
      <c r="B4893" s="9" t="s">
        <v>33</v>
      </c>
      <c r="C4893" s="9">
        <v>78</v>
      </c>
      <c r="D4893" s="9">
        <v>0.68700000000000006</v>
      </c>
      <c r="E4893" s="9">
        <v>0.70699999999999996</v>
      </c>
      <c r="F4893" s="9">
        <v>0.56999999999999995</v>
      </c>
      <c r="G4893" s="9">
        <v>14273.85</v>
      </c>
      <c r="H4893" s="10">
        <v>0</v>
      </c>
    </row>
    <row r="4894" spans="1:8" x14ac:dyDescent="0.25">
      <c r="A4894" s="11" t="s">
        <v>4713</v>
      </c>
      <c r="B4894" s="12" t="s">
        <v>24</v>
      </c>
      <c r="C4894" s="12">
        <v>105</v>
      </c>
      <c r="D4894" s="12">
        <v>0.59899999999999998</v>
      </c>
      <c r="E4894" s="12">
        <v>0.57599999999999996</v>
      </c>
      <c r="F4894" s="12">
        <v>0.48299999999999998</v>
      </c>
      <c r="G4894" s="12">
        <v>9245.76</v>
      </c>
      <c r="H4894" s="13">
        <v>0</v>
      </c>
    </row>
    <row r="4895" spans="1:8" x14ac:dyDescent="0.25">
      <c r="A4895" s="8" t="s">
        <v>4714</v>
      </c>
      <c r="B4895" s="9" t="s">
        <v>118</v>
      </c>
      <c r="C4895" s="9">
        <v>175</v>
      </c>
      <c r="D4895" s="9">
        <v>0.56100000000000005</v>
      </c>
      <c r="E4895" s="9">
        <v>0.56299999999999994</v>
      </c>
      <c r="F4895" s="9">
        <v>0.436</v>
      </c>
      <c r="G4895" s="9">
        <v>5364.12</v>
      </c>
      <c r="H4895" s="10">
        <v>0</v>
      </c>
    </row>
    <row r="4896" spans="1:8" x14ac:dyDescent="0.25">
      <c r="A4896" s="11" t="s">
        <v>4715</v>
      </c>
      <c r="B4896" s="12" t="s">
        <v>72</v>
      </c>
      <c r="C4896" s="12">
        <v>272</v>
      </c>
      <c r="D4896" s="12">
        <v>0.56899999999999995</v>
      </c>
      <c r="E4896" s="12">
        <v>0.52800000000000002</v>
      </c>
      <c r="F4896" s="12">
        <v>0.48</v>
      </c>
      <c r="G4896" s="12">
        <v>6946.96</v>
      </c>
      <c r="H4896" s="13">
        <v>7</v>
      </c>
    </row>
    <row r="4897" spans="1:8" x14ac:dyDescent="0.25">
      <c r="A4897" s="8" t="s">
        <v>4716</v>
      </c>
      <c r="B4897" s="9" t="s">
        <v>33</v>
      </c>
      <c r="C4897" s="9">
        <v>55</v>
      </c>
      <c r="D4897" s="9">
        <v>0.61699999999999999</v>
      </c>
      <c r="E4897" s="9">
        <v>0.59</v>
      </c>
      <c r="F4897" s="9">
        <v>0.497</v>
      </c>
      <c r="G4897" s="9">
        <v>12330.5</v>
      </c>
      <c r="H4897" s="10">
        <v>0</v>
      </c>
    </row>
    <row r="4898" spans="1:8" x14ac:dyDescent="0.25">
      <c r="A4898" s="11" t="s">
        <v>4717</v>
      </c>
      <c r="B4898" s="12" t="s">
        <v>111</v>
      </c>
      <c r="C4898" s="12">
        <v>76</v>
      </c>
      <c r="D4898" s="12">
        <v>0.61599999999999999</v>
      </c>
      <c r="E4898" s="12">
        <v>0.58799999999999997</v>
      </c>
      <c r="F4898" s="12">
        <v>0.501</v>
      </c>
      <c r="G4898" s="12">
        <v>13182.06</v>
      </c>
      <c r="H4898" s="13">
        <v>0</v>
      </c>
    </row>
    <row r="4899" spans="1:8" x14ac:dyDescent="0.25">
      <c r="A4899" s="8" t="s">
        <v>4718</v>
      </c>
      <c r="B4899" s="9" t="s">
        <v>33</v>
      </c>
      <c r="C4899" s="9">
        <v>100</v>
      </c>
      <c r="D4899" s="9">
        <v>0.7</v>
      </c>
      <c r="E4899" s="9">
        <v>0.68799999999999994</v>
      </c>
      <c r="F4899" s="9">
        <v>0.6</v>
      </c>
      <c r="G4899" s="9">
        <v>12583.33</v>
      </c>
      <c r="H4899" s="10">
        <v>14</v>
      </c>
    </row>
    <row r="4900" spans="1:8" x14ac:dyDescent="0.25">
      <c r="A4900" s="11" t="s">
        <v>4719</v>
      </c>
      <c r="B4900" s="12" t="s">
        <v>14</v>
      </c>
      <c r="C4900" s="12">
        <v>10</v>
      </c>
      <c r="D4900" s="12">
        <v>0.74</v>
      </c>
      <c r="E4900" s="12">
        <v>0.73199999999999998</v>
      </c>
      <c r="F4900" s="12">
        <v>0.622</v>
      </c>
      <c r="G4900" s="12">
        <v>23543.23</v>
      </c>
      <c r="H4900" s="13">
        <v>3</v>
      </c>
    </row>
    <row r="4901" spans="1:8" x14ac:dyDescent="0.25">
      <c r="A4901" s="8" t="s">
        <v>4720</v>
      </c>
      <c r="B4901" s="9" t="s">
        <v>87</v>
      </c>
      <c r="C4901" s="9">
        <v>133</v>
      </c>
      <c r="D4901" s="9">
        <v>0.51600000000000001</v>
      </c>
      <c r="E4901" s="9">
        <v>0.47799999999999998</v>
      </c>
      <c r="F4901" s="9">
        <v>0.41</v>
      </c>
      <c r="G4901" s="9">
        <v>7209.19</v>
      </c>
      <c r="H4901" s="10">
        <v>0</v>
      </c>
    </row>
    <row r="4902" spans="1:8" x14ac:dyDescent="0.25">
      <c r="A4902" s="11" t="s">
        <v>4721</v>
      </c>
      <c r="B4902" s="12" t="s">
        <v>14</v>
      </c>
      <c r="C4902" s="12">
        <v>15</v>
      </c>
      <c r="D4902" s="12">
        <v>0.746</v>
      </c>
      <c r="E4902" s="12">
        <v>0.76500000000000001</v>
      </c>
      <c r="F4902" s="12">
        <v>0.63700000000000001</v>
      </c>
      <c r="G4902" s="12">
        <v>20545.11</v>
      </c>
      <c r="H4902" s="13">
        <v>2</v>
      </c>
    </row>
    <row r="4903" spans="1:8" x14ac:dyDescent="0.25">
      <c r="A4903" s="8" t="s">
        <v>4722</v>
      </c>
      <c r="B4903" s="9" t="s">
        <v>29</v>
      </c>
      <c r="C4903" s="9">
        <v>49</v>
      </c>
      <c r="D4903" s="9">
        <v>0.66400000000000003</v>
      </c>
      <c r="E4903" s="9">
        <v>0.63800000000000001</v>
      </c>
      <c r="F4903" s="9">
        <v>0.56000000000000005</v>
      </c>
      <c r="G4903" s="9">
        <v>23576.94</v>
      </c>
      <c r="H4903" s="10">
        <v>1</v>
      </c>
    </row>
    <row r="4904" spans="1:8" x14ac:dyDescent="0.25">
      <c r="A4904" s="11" t="s">
        <v>4723</v>
      </c>
      <c r="B4904" s="12" t="s">
        <v>59</v>
      </c>
      <c r="C4904" s="12">
        <v>18</v>
      </c>
      <c r="D4904" s="12">
        <v>0.72</v>
      </c>
      <c r="E4904" s="12">
        <v>0.68799999999999994</v>
      </c>
      <c r="F4904" s="12">
        <v>0.63300000000000001</v>
      </c>
      <c r="G4904" s="12">
        <v>21364.1</v>
      </c>
      <c r="H4904" s="13">
        <v>1</v>
      </c>
    </row>
    <row r="4905" spans="1:8" x14ac:dyDescent="0.25">
      <c r="A4905" s="8" t="s">
        <v>4724</v>
      </c>
      <c r="B4905" s="9" t="s">
        <v>16</v>
      </c>
      <c r="C4905" s="9">
        <v>150</v>
      </c>
      <c r="D4905" s="9">
        <v>0.63</v>
      </c>
      <c r="E4905" s="9">
        <v>0.61</v>
      </c>
      <c r="F4905" s="9">
        <v>0.499</v>
      </c>
      <c r="G4905" s="9">
        <v>8969.23</v>
      </c>
      <c r="H4905" s="10">
        <v>5</v>
      </c>
    </row>
    <row r="4906" spans="1:8" x14ac:dyDescent="0.25">
      <c r="A4906" s="11" t="s">
        <v>4725</v>
      </c>
      <c r="B4906" s="12" t="s">
        <v>16</v>
      </c>
      <c r="C4906" s="12">
        <v>61</v>
      </c>
      <c r="D4906" s="12">
        <v>0.65500000000000003</v>
      </c>
      <c r="E4906" s="12">
        <v>0.623</v>
      </c>
      <c r="F4906" s="12">
        <v>0.54600000000000004</v>
      </c>
      <c r="G4906" s="12">
        <v>10388.469999999999</v>
      </c>
      <c r="H4906" s="13">
        <v>1</v>
      </c>
    </row>
    <row r="4907" spans="1:8" x14ac:dyDescent="0.25">
      <c r="A4907" s="8" t="s">
        <v>4726</v>
      </c>
      <c r="B4907" s="9" t="s">
        <v>16</v>
      </c>
      <c r="C4907" s="9">
        <v>53</v>
      </c>
      <c r="D4907" s="9">
        <v>0.65200000000000002</v>
      </c>
      <c r="E4907" s="9">
        <v>0.60799999999999998</v>
      </c>
      <c r="F4907" s="9">
        <v>0.55500000000000005</v>
      </c>
      <c r="G4907" s="9">
        <v>15756.02</v>
      </c>
      <c r="H4907" s="10">
        <v>2</v>
      </c>
    </row>
    <row r="4908" spans="1:8" x14ac:dyDescent="0.25">
      <c r="A4908" s="11" t="s">
        <v>4727</v>
      </c>
      <c r="B4908" s="12" t="s">
        <v>16</v>
      </c>
      <c r="C4908" s="12">
        <v>112</v>
      </c>
      <c r="D4908" s="12">
        <v>0.625</v>
      </c>
      <c r="E4908" s="12">
        <v>0.58199999999999996</v>
      </c>
      <c r="F4908" s="12">
        <v>0.52300000000000002</v>
      </c>
      <c r="G4908" s="12">
        <v>7934.84</v>
      </c>
      <c r="H4908" s="13">
        <v>2</v>
      </c>
    </row>
    <row r="4909" spans="1:8" x14ac:dyDescent="0.25">
      <c r="A4909" s="8" t="s">
        <v>4728</v>
      </c>
      <c r="B4909" s="9" t="s">
        <v>118</v>
      </c>
      <c r="C4909" s="9">
        <v>124</v>
      </c>
      <c r="D4909" s="9">
        <v>0.54100000000000004</v>
      </c>
      <c r="E4909" s="9">
        <v>0.504</v>
      </c>
      <c r="F4909" s="9">
        <v>0.42099999999999999</v>
      </c>
      <c r="G4909" s="9">
        <v>7166.09</v>
      </c>
      <c r="H4909" s="10">
        <v>0</v>
      </c>
    </row>
    <row r="4910" spans="1:8" x14ac:dyDescent="0.25">
      <c r="A4910" s="11" t="s">
        <v>48</v>
      </c>
      <c r="B4910" s="12" t="s">
        <v>94</v>
      </c>
      <c r="C4910" s="12">
        <v>146</v>
      </c>
      <c r="D4910" s="12">
        <v>0.59299999999999997</v>
      </c>
      <c r="E4910" s="12">
        <v>0.58699999999999997</v>
      </c>
      <c r="F4910" s="12">
        <v>0.46400000000000002</v>
      </c>
      <c r="G4910" s="12">
        <v>8036.87</v>
      </c>
      <c r="H4910" s="13">
        <v>1</v>
      </c>
    </row>
    <row r="4911" spans="1:8" x14ac:dyDescent="0.25">
      <c r="A4911" s="8" t="s">
        <v>4729</v>
      </c>
      <c r="B4911" s="9" t="s">
        <v>16</v>
      </c>
      <c r="C4911" s="9">
        <v>85</v>
      </c>
      <c r="D4911" s="9">
        <v>0.57999999999999996</v>
      </c>
      <c r="E4911" s="9">
        <v>0.54800000000000004</v>
      </c>
      <c r="F4911" s="9">
        <v>0.46300000000000002</v>
      </c>
      <c r="G4911" s="9">
        <v>8314.8700000000008</v>
      </c>
      <c r="H4911" s="10">
        <v>2</v>
      </c>
    </row>
    <row r="4912" spans="1:8" x14ac:dyDescent="0.25">
      <c r="A4912" s="11" t="s">
        <v>4730</v>
      </c>
      <c r="B4912" s="12" t="s">
        <v>22</v>
      </c>
      <c r="C4912" s="12">
        <v>57</v>
      </c>
      <c r="D4912" s="12">
        <v>0.68200000000000005</v>
      </c>
      <c r="E4912" s="12">
        <v>0.66900000000000004</v>
      </c>
      <c r="F4912" s="12">
        <v>0.6</v>
      </c>
      <c r="G4912" s="12">
        <v>25825.96</v>
      </c>
      <c r="H4912" s="13">
        <v>2</v>
      </c>
    </row>
    <row r="4913" spans="1:8" x14ac:dyDescent="0.25">
      <c r="A4913" s="8" t="s">
        <v>4731</v>
      </c>
      <c r="B4913" s="9" t="s">
        <v>111</v>
      </c>
      <c r="C4913" s="9">
        <v>299</v>
      </c>
      <c r="D4913" s="9">
        <v>0.60599999999999998</v>
      </c>
      <c r="E4913" s="9">
        <v>0.54600000000000004</v>
      </c>
      <c r="F4913" s="9">
        <v>0.59</v>
      </c>
      <c r="G4913" s="9">
        <v>8045.7</v>
      </c>
      <c r="H4913" s="10">
        <v>0</v>
      </c>
    </row>
    <row r="4914" spans="1:8" x14ac:dyDescent="0.25">
      <c r="A4914" s="11" t="s">
        <v>4732</v>
      </c>
      <c r="B4914" s="12" t="s">
        <v>59</v>
      </c>
      <c r="C4914" s="12">
        <v>17</v>
      </c>
      <c r="D4914" s="12">
        <v>0.71799999999999997</v>
      </c>
      <c r="E4914" s="12">
        <v>0.70499999999999996</v>
      </c>
      <c r="F4914" s="12">
        <v>0.62</v>
      </c>
      <c r="G4914" s="12">
        <v>22516.65</v>
      </c>
      <c r="H4914" s="13">
        <v>1</v>
      </c>
    </row>
    <row r="4915" spans="1:8" x14ac:dyDescent="0.25">
      <c r="A4915" s="8" t="s">
        <v>4733</v>
      </c>
      <c r="B4915" s="9" t="s">
        <v>87</v>
      </c>
      <c r="C4915" s="9">
        <v>182</v>
      </c>
      <c r="D4915" s="9">
        <v>0.54600000000000004</v>
      </c>
      <c r="E4915" s="9">
        <v>0.53100000000000003</v>
      </c>
      <c r="F4915" s="9">
        <v>0.42599999999999999</v>
      </c>
      <c r="G4915" s="9">
        <v>6542.84</v>
      </c>
      <c r="H4915" s="10">
        <v>5</v>
      </c>
    </row>
    <row r="4916" spans="1:8" x14ac:dyDescent="0.25">
      <c r="A4916" s="11" t="s">
        <v>4734</v>
      </c>
      <c r="B4916" s="12" t="s">
        <v>16</v>
      </c>
      <c r="C4916" s="12">
        <v>111</v>
      </c>
      <c r="D4916" s="12">
        <v>0.62</v>
      </c>
      <c r="E4916" s="12">
        <v>0.58899999999999997</v>
      </c>
      <c r="F4916" s="12">
        <v>0.51</v>
      </c>
      <c r="G4916" s="12">
        <v>10414.219999999999</v>
      </c>
      <c r="H4916" s="13">
        <v>1</v>
      </c>
    </row>
    <row r="4917" spans="1:8" x14ac:dyDescent="0.25">
      <c r="A4917" s="8" t="s">
        <v>4735</v>
      </c>
      <c r="B4917" s="9" t="s">
        <v>7</v>
      </c>
      <c r="C4917" s="9">
        <v>85</v>
      </c>
      <c r="D4917" s="9">
        <v>0.68</v>
      </c>
      <c r="E4917" s="9">
        <v>0.627</v>
      </c>
      <c r="F4917" s="9">
        <v>0.63700000000000001</v>
      </c>
      <c r="G4917" s="9">
        <v>10752.82</v>
      </c>
      <c r="H4917" s="10">
        <v>0</v>
      </c>
    </row>
    <row r="4918" spans="1:8" x14ac:dyDescent="0.25">
      <c r="A4918" s="11" t="s">
        <v>4736</v>
      </c>
      <c r="B4918" s="12" t="s">
        <v>33</v>
      </c>
      <c r="C4918" s="12">
        <v>71</v>
      </c>
      <c r="D4918" s="12">
        <v>0.68</v>
      </c>
      <c r="E4918" s="12">
        <v>0.64700000000000002</v>
      </c>
      <c r="F4918" s="12">
        <v>0.60399999999999998</v>
      </c>
      <c r="G4918" s="12">
        <v>15139.76</v>
      </c>
      <c r="H4918" s="13">
        <v>1</v>
      </c>
    </row>
    <row r="4919" spans="1:8" x14ac:dyDescent="0.25">
      <c r="A4919" s="8" t="s">
        <v>4737</v>
      </c>
      <c r="B4919" s="9" t="s">
        <v>118</v>
      </c>
      <c r="C4919" s="9">
        <v>112</v>
      </c>
      <c r="D4919" s="9">
        <v>0.54200000000000004</v>
      </c>
      <c r="E4919" s="9">
        <v>0.54200000000000004</v>
      </c>
      <c r="F4919" s="9">
        <v>0.41499999999999998</v>
      </c>
      <c r="G4919" s="9">
        <v>6430.72</v>
      </c>
      <c r="H4919" s="10">
        <v>1</v>
      </c>
    </row>
    <row r="4920" spans="1:8" x14ac:dyDescent="0.25">
      <c r="A4920" s="11" t="s">
        <v>4738</v>
      </c>
      <c r="B4920" s="12" t="s">
        <v>118</v>
      </c>
      <c r="C4920" s="12">
        <v>69</v>
      </c>
      <c r="D4920" s="12">
        <v>0.52500000000000002</v>
      </c>
      <c r="E4920" s="12">
        <v>0.51400000000000001</v>
      </c>
      <c r="F4920" s="12">
        <v>0.38600000000000001</v>
      </c>
      <c r="G4920" s="12">
        <v>5647.92</v>
      </c>
      <c r="H4920" s="13">
        <v>1</v>
      </c>
    </row>
    <row r="4921" spans="1:8" x14ac:dyDescent="0.25">
      <c r="A4921" s="8" t="s">
        <v>4739</v>
      </c>
      <c r="B4921" s="9" t="s">
        <v>33</v>
      </c>
      <c r="C4921" s="9">
        <v>62</v>
      </c>
      <c r="D4921" s="9">
        <v>0.69299999999999995</v>
      </c>
      <c r="E4921" s="9">
        <v>0.66800000000000004</v>
      </c>
      <c r="F4921" s="9">
        <v>0.59699999999999998</v>
      </c>
      <c r="G4921" s="9">
        <v>17277.84</v>
      </c>
      <c r="H4921" s="10">
        <v>0</v>
      </c>
    </row>
    <row r="4922" spans="1:8" x14ac:dyDescent="0.25">
      <c r="A4922" s="11" t="s">
        <v>4740</v>
      </c>
      <c r="B4922" s="12" t="s">
        <v>16</v>
      </c>
      <c r="C4922" s="12">
        <v>114</v>
      </c>
      <c r="D4922" s="12">
        <v>0.64700000000000002</v>
      </c>
      <c r="E4922" s="12">
        <v>0.60799999999999998</v>
      </c>
      <c r="F4922" s="12">
        <v>0.55700000000000005</v>
      </c>
      <c r="G4922" s="12">
        <v>9162.57</v>
      </c>
      <c r="H4922" s="13">
        <v>1</v>
      </c>
    </row>
    <row r="4923" spans="1:8" x14ac:dyDescent="0.25">
      <c r="A4923" s="8" t="s">
        <v>4741</v>
      </c>
      <c r="B4923" s="9" t="s">
        <v>7</v>
      </c>
      <c r="C4923" s="9">
        <v>79</v>
      </c>
      <c r="D4923" s="9">
        <v>0.72</v>
      </c>
      <c r="E4923" s="9">
        <v>0.67500000000000004</v>
      </c>
      <c r="F4923" s="9">
        <v>0.68600000000000005</v>
      </c>
      <c r="G4923" s="9">
        <v>13641.75</v>
      </c>
      <c r="H4923" s="10">
        <v>1</v>
      </c>
    </row>
    <row r="4924" spans="1:8" x14ac:dyDescent="0.25">
      <c r="A4924" s="11" t="s">
        <v>4742</v>
      </c>
      <c r="B4924" s="12" t="s">
        <v>7</v>
      </c>
      <c r="C4924" s="12">
        <v>53</v>
      </c>
      <c r="D4924" s="12">
        <v>0.72699999999999998</v>
      </c>
      <c r="E4924" s="12">
        <v>0.66800000000000004</v>
      </c>
      <c r="F4924" s="12">
        <v>0.72299999999999998</v>
      </c>
      <c r="G4924" s="12">
        <v>22168.400000000001</v>
      </c>
      <c r="H4924" s="13">
        <v>1</v>
      </c>
    </row>
    <row r="4925" spans="1:8" x14ac:dyDescent="0.25">
      <c r="A4925" s="8" t="s">
        <v>4743</v>
      </c>
      <c r="B4925" s="9" t="s">
        <v>72</v>
      </c>
      <c r="C4925" s="9">
        <v>234</v>
      </c>
      <c r="D4925" s="9">
        <v>0.60399999999999998</v>
      </c>
      <c r="E4925" s="9">
        <v>0.56100000000000005</v>
      </c>
      <c r="F4925" s="9">
        <v>0.51900000000000002</v>
      </c>
      <c r="G4925" s="9">
        <v>7809.01</v>
      </c>
      <c r="H4925" s="10">
        <v>0</v>
      </c>
    </row>
    <row r="4926" spans="1:8" x14ac:dyDescent="0.25">
      <c r="A4926" s="11" t="s">
        <v>4744</v>
      </c>
      <c r="B4926" s="12" t="s">
        <v>118</v>
      </c>
      <c r="C4926" s="12">
        <v>122</v>
      </c>
      <c r="D4926" s="12">
        <v>0.54100000000000004</v>
      </c>
      <c r="E4926" s="12">
        <v>0.52</v>
      </c>
      <c r="F4926" s="12">
        <v>0.42599999999999999</v>
      </c>
      <c r="G4926" s="12">
        <v>7078.97</v>
      </c>
      <c r="H4926" s="13">
        <v>0</v>
      </c>
    </row>
    <row r="4927" spans="1:8" x14ac:dyDescent="0.25">
      <c r="A4927" s="8" t="s">
        <v>4745</v>
      </c>
      <c r="B4927" s="9" t="s">
        <v>87</v>
      </c>
      <c r="C4927" s="9">
        <v>301</v>
      </c>
      <c r="D4927" s="9">
        <v>0.52900000000000003</v>
      </c>
      <c r="E4927" s="9">
        <v>0.47099999999999997</v>
      </c>
      <c r="F4927" s="9">
        <v>0.434</v>
      </c>
      <c r="G4927" s="9">
        <v>5522.39</v>
      </c>
      <c r="H4927" s="10">
        <v>0</v>
      </c>
    </row>
    <row r="4928" spans="1:8" x14ac:dyDescent="0.25">
      <c r="A4928" s="11" t="s">
        <v>1233</v>
      </c>
      <c r="B4928" s="12" t="s">
        <v>114</v>
      </c>
      <c r="C4928" s="12">
        <v>153</v>
      </c>
      <c r="D4928" s="12">
        <v>0.59</v>
      </c>
      <c r="E4928" s="12">
        <v>0.56399999999999995</v>
      </c>
      <c r="F4928" s="12">
        <v>0.49</v>
      </c>
      <c r="G4928" s="12">
        <v>9054.0300000000007</v>
      </c>
      <c r="H4928" s="13">
        <v>0</v>
      </c>
    </row>
    <row r="4929" spans="1:8" x14ac:dyDescent="0.25">
      <c r="A4929" s="8" t="s">
        <v>4746</v>
      </c>
      <c r="B4929" s="9" t="s">
        <v>16</v>
      </c>
      <c r="C4929" s="9">
        <v>133</v>
      </c>
      <c r="D4929" s="9">
        <v>0.625</v>
      </c>
      <c r="E4929" s="9">
        <v>0.60599999999999998</v>
      </c>
      <c r="F4929" s="9">
        <v>0.504</v>
      </c>
      <c r="G4929" s="9">
        <v>8082.58</v>
      </c>
      <c r="H4929" s="10">
        <v>5</v>
      </c>
    </row>
    <row r="4930" spans="1:8" x14ac:dyDescent="0.25">
      <c r="A4930" s="11" t="s">
        <v>4747</v>
      </c>
      <c r="B4930" s="12" t="s">
        <v>33</v>
      </c>
      <c r="C4930" s="12">
        <v>133</v>
      </c>
      <c r="D4930" s="12">
        <v>0.65500000000000003</v>
      </c>
      <c r="E4930" s="12">
        <v>0.64200000000000002</v>
      </c>
      <c r="F4930" s="12">
        <v>0.54</v>
      </c>
      <c r="G4930" s="12">
        <v>11949.17</v>
      </c>
      <c r="H4930" s="13">
        <v>1</v>
      </c>
    </row>
    <row r="4931" spans="1:8" x14ac:dyDescent="0.25">
      <c r="A4931" s="8" t="s">
        <v>4748</v>
      </c>
      <c r="B4931" s="9" t="s">
        <v>111</v>
      </c>
      <c r="C4931" s="9">
        <v>158</v>
      </c>
      <c r="D4931" s="9">
        <v>0.63900000000000001</v>
      </c>
      <c r="E4931" s="9">
        <v>0.59299999999999997</v>
      </c>
      <c r="F4931" s="9">
        <v>0.60499999999999998</v>
      </c>
      <c r="G4931" s="9">
        <v>11787.98</v>
      </c>
      <c r="H4931" s="10">
        <v>0</v>
      </c>
    </row>
    <row r="4932" spans="1:8" x14ac:dyDescent="0.25">
      <c r="A4932" s="11" t="s">
        <v>4749</v>
      </c>
      <c r="B4932" s="12" t="s">
        <v>29</v>
      </c>
      <c r="C4932" s="12">
        <v>90</v>
      </c>
      <c r="D4932" s="12">
        <v>0.65300000000000002</v>
      </c>
      <c r="E4932" s="12">
        <v>0.64</v>
      </c>
      <c r="F4932" s="12">
        <v>0.52600000000000002</v>
      </c>
      <c r="G4932" s="12">
        <v>14481.12</v>
      </c>
      <c r="H4932" s="13">
        <v>1</v>
      </c>
    </row>
    <row r="4933" spans="1:8" x14ac:dyDescent="0.25">
      <c r="A4933" s="8" t="s">
        <v>4750</v>
      </c>
      <c r="B4933" s="9" t="s">
        <v>72</v>
      </c>
      <c r="C4933" s="9">
        <v>149</v>
      </c>
      <c r="D4933" s="9">
        <v>0.65</v>
      </c>
      <c r="E4933" s="9">
        <v>0.624</v>
      </c>
      <c r="F4933" s="9">
        <v>0.55100000000000005</v>
      </c>
      <c r="G4933" s="9">
        <v>8867.77</v>
      </c>
      <c r="H4933" s="10">
        <v>6</v>
      </c>
    </row>
    <row r="4934" spans="1:8" x14ac:dyDescent="0.25">
      <c r="A4934" s="11" t="s">
        <v>4751</v>
      </c>
      <c r="B4934" s="12" t="s">
        <v>111</v>
      </c>
      <c r="C4934" s="12">
        <v>76</v>
      </c>
      <c r="D4934" s="12">
        <v>0.66700000000000004</v>
      </c>
      <c r="E4934" s="12">
        <v>0.623</v>
      </c>
      <c r="F4934" s="12">
        <v>0.59899999999999998</v>
      </c>
      <c r="G4934" s="12">
        <v>18300.43</v>
      </c>
      <c r="H4934" s="13">
        <v>1</v>
      </c>
    </row>
    <row r="4935" spans="1:8" x14ac:dyDescent="0.25">
      <c r="A4935" s="8" t="s">
        <v>4752</v>
      </c>
      <c r="B4935" s="9" t="s">
        <v>16</v>
      </c>
      <c r="C4935" s="9">
        <v>80</v>
      </c>
      <c r="D4935" s="9">
        <v>0.63200000000000001</v>
      </c>
      <c r="E4935" s="9">
        <v>0.59699999999999998</v>
      </c>
      <c r="F4935" s="9">
        <v>0.55300000000000005</v>
      </c>
      <c r="G4935" s="9">
        <v>7562.63</v>
      </c>
      <c r="H4935" s="10">
        <v>3</v>
      </c>
    </row>
    <row r="4936" spans="1:8" x14ac:dyDescent="0.25">
      <c r="A4936" s="11" t="s">
        <v>4753</v>
      </c>
      <c r="B4936" s="12" t="s">
        <v>14</v>
      </c>
      <c r="C4936" s="12">
        <v>7</v>
      </c>
      <c r="D4936" s="12">
        <v>0.72699999999999998</v>
      </c>
      <c r="E4936" s="12">
        <v>0.76600000000000001</v>
      </c>
      <c r="F4936" s="12">
        <v>0.6</v>
      </c>
      <c r="G4936" s="12">
        <v>20203.53</v>
      </c>
      <c r="H4936" s="13">
        <v>2</v>
      </c>
    </row>
    <row r="4937" spans="1:8" x14ac:dyDescent="0.25">
      <c r="A4937" s="8" t="s">
        <v>4754</v>
      </c>
      <c r="B4937" s="9" t="s">
        <v>118</v>
      </c>
      <c r="C4937" s="9">
        <v>230</v>
      </c>
      <c r="D4937" s="9">
        <v>0.56999999999999995</v>
      </c>
      <c r="E4937" s="9">
        <v>0.53900000000000003</v>
      </c>
      <c r="F4937" s="9">
        <v>0.48299999999999998</v>
      </c>
      <c r="G4937" s="9">
        <v>6765.86</v>
      </c>
      <c r="H4937" s="10">
        <v>0</v>
      </c>
    </row>
    <row r="4938" spans="1:8" x14ac:dyDescent="0.25">
      <c r="A4938" s="11" t="s">
        <v>4755</v>
      </c>
      <c r="B4938" s="12" t="s">
        <v>16</v>
      </c>
      <c r="C4938" s="12">
        <v>171</v>
      </c>
      <c r="D4938" s="12">
        <v>0.59</v>
      </c>
      <c r="E4938" s="12">
        <v>0.55600000000000005</v>
      </c>
      <c r="F4938" s="12">
        <v>0.46</v>
      </c>
      <c r="G4938" s="12">
        <v>7371.63</v>
      </c>
      <c r="H4938" s="13">
        <v>1</v>
      </c>
    </row>
    <row r="4939" spans="1:8" x14ac:dyDescent="0.25">
      <c r="A4939" s="8" t="s">
        <v>4756</v>
      </c>
      <c r="B4939" s="9" t="s">
        <v>16</v>
      </c>
      <c r="C4939" s="9">
        <v>68</v>
      </c>
      <c r="D4939" s="9">
        <v>0.63100000000000001</v>
      </c>
      <c r="E4939" s="9">
        <v>0.61799999999999999</v>
      </c>
      <c r="F4939" s="9">
        <v>0.503</v>
      </c>
      <c r="G4939" s="9">
        <v>11549.4</v>
      </c>
      <c r="H4939" s="10">
        <v>1</v>
      </c>
    </row>
    <row r="4940" spans="1:8" x14ac:dyDescent="0.25">
      <c r="A4940" s="11" t="s">
        <v>4757</v>
      </c>
      <c r="B4940" s="12" t="s">
        <v>111</v>
      </c>
      <c r="C4940" s="12">
        <v>131</v>
      </c>
      <c r="D4940" s="12">
        <v>0.64</v>
      </c>
      <c r="E4940" s="12">
        <v>0.621</v>
      </c>
      <c r="F4940" s="12">
        <v>0.52100000000000002</v>
      </c>
      <c r="G4940" s="12">
        <v>13806.71</v>
      </c>
      <c r="H4940" s="13">
        <v>0</v>
      </c>
    </row>
    <row r="4941" spans="1:8" x14ac:dyDescent="0.25">
      <c r="A4941" s="8" t="s">
        <v>991</v>
      </c>
      <c r="B4941" s="9" t="s">
        <v>94</v>
      </c>
      <c r="C4941" s="9">
        <v>235</v>
      </c>
      <c r="D4941" s="9">
        <v>0.56000000000000005</v>
      </c>
      <c r="E4941" s="9">
        <v>0.505</v>
      </c>
      <c r="F4941" s="9">
        <v>0.46700000000000003</v>
      </c>
      <c r="G4941" s="9">
        <v>6934.88</v>
      </c>
      <c r="H4941" s="10">
        <v>1</v>
      </c>
    </row>
    <row r="4942" spans="1:8" x14ac:dyDescent="0.25">
      <c r="A4942" s="11" t="s">
        <v>4758</v>
      </c>
      <c r="B4942" s="12" t="s">
        <v>16</v>
      </c>
      <c r="C4942" s="12">
        <v>113</v>
      </c>
      <c r="D4942" s="12">
        <v>0.56499999999999995</v>
      </c>
      <c r="E4942" s="12">
        <v>0.59499999999999997</v>
      </c>
      <c r="F4942" s="12">
        <v>0.378</v>
      </c>
      <c r="G4942" s="12">
        <v>9677.77</v>
      </c>
      <c r="H4942" s="13">
        <v>2</v>
      </c>
    </row>
    <row r="4943" spans="1:8" x14ac:dyDescent="0.25">
      <c r="A4943" s="8" t="s">
        <v>4759</v>
      </c>
      <c r="B4943" s="9" t="s">
        <v>16</v>
      </c>
      <c r="C4943" s="9">
        <v>114</v>
      </c>
      <c r="D4943" s="9">
        <v>0.63200000000000001</v>
      </c>
      <c r="E4943" s="9">
        <v>0.59599999999999997</v>
      </c>
      <c r="F4943" s="9">
        <v>0.52500000000000002</v>
      </c>
      <c r="G4943" s="9">
        <v>11604.25</v>
      </c>
      <c r="H4943" s="10">
        <v>0</v>
      </c>
    </row>
    <row r="4944" spans="1:8" x14ac:dyDescent="0.25">
      <c r="A4944" s="11" t="s">
        <v>4760</v>
      </c>
      <c r="B4944" s="12" t="s">
        <v>72</v>
      </c>
      <c r="C4944" s="12">
        <v>142</v>
      </c>
      <c r="D4944" s="12">
        <v>0.59799999999999998</v>
      </c>
      <c r="E4944" s="12">
        <v>0.55500000000000005</v>
      </c>
      <c r="F4944" s="12">
        <v>0.49199999999999999</v>
      </c>
      <c r="G4944" s="12">
        <v>7220.24</v>
      </c>
      <c r="H4944" s="13">
        <v>2</v>
      </c>
    </row>
    <row r="4945" spans="1:8" x14ac:dyDescent="0.25">
      <c r="A4945" s="8" t="s">
        <v>4761</v>
      </c>
      <c r="B4945" s="9" t="s">
        <v>111</v>
      </c>
      <c r="C4945" s="9">
        <v>254</v>
      </c>
      <c r="D4945" s="9">
        <v>0.57899999999999996</v>
      </c>
      <c r="E4945" s="9">
        <v>0.54300000000000004</v>
      </c>
      <c r="F4945" s="9">
        <v>0.47099999999999997</v>
      </c>
      <c r="G4945" s="9">
        <v>8451.7199999999993</v>
      </c>
      <c r="H4945" s="10">
        <v>0</v>
      </c>
    </row>
    <row r="4946" spans="1:8" x14ac:dyDescent="0.25">
      <c r="A4946" s="11" t="s">
        <v>4762</v>
      </c>
      <c r="B4946" s="12" t="s">
        <v>59</v>
      </c>
      <c r="C4946" s="12">
        <v>22</v>
      </c>
      <c r="D4946" s="12">
        <v>0.71</v>
      </c>
      <c r="E4946" s="12">
        <v>0.73299999999999998</v>
      </c>
      <c r="F4946" s="12">
        <v>0.61499999999999999</v>
      </c>
      <c r="G4946" s="12">
        <v>18675.080000000002</v>
      </c>
      <c r="H4946" s="13">
        <v>1</v>
      </c>
    </row>
    <row r="4947" spans="1:8" x14ac:dyDescent="0.25">
      <c r="A4947" s="8" t="s">
        <v>697</v>
      </c>
      <c r="B4947" s="9" t="s">
        <v>118</v>
      </c>
      <c r="C4947" s="9">
        <v>82</v>
      </c>
      <c r="D4947" s="9">
        <v>0.63200000000000001</v>
      </c>
      <c r="E4947" s="9">
        <v>0.61399999999999999</v>
      </c>
      <c r="F4947" s="9">
        <v>0.53200000000000003</v>
      </c>
      <c r="G4947" s="9">
        <v>7811.73</v>
      </c>
      <c r="H4947" s="10">
        <v>6</v>
      </c>
    </row>
    <row r="4948" spans="1:8" x14ac:dyDescent="0.25">
      <c r="A4948" s="11" t="s">
        <v>4763</v>
      </c>
      <c r="B4948" s="12" t="s">
        <v>7</v>
      </c>
      <c r="C4948" s="12">
        <v>38</v>
      </c>
      <c r="D4948" s="12">
        <v>0.71499999999999997</v>
      </c>
      <c r="E4948" s="12">
        <v>0.67300000000000004</v>
      </c>
      <c r="F4948" s="12">
        <v>0.67500000000000004</v>
      </c>
      <c r="G4948" s="12">
        <v>17285.14</v>
      </c>
      <c r="H4948" s="13">
        <v>3</v>
      </c>
    </row>
    <row r="4949" spans="1:8" x14ac:dyDescent="0.25">
      <c r="A4949" s="8" t="s">
        <v>4764</v>
      </c>
      <c r="B4949" s="9" t="s">
        <v>24</v>
      </c>
      <c r="C4949" s="9">
        <v>137</v>
      </c>
      <c r="D4949" s="9">
        <v>0.57999999999999996</v>
      </c>
      <c r="E4949" s="9">
        <v>0.57899999999999996</v>
      </c>
      <c r="F4949" s="9">
        <v>0.47699999999999998</v>
      </c>
      <c r="G4949" s="9">
        <v>8007.66</v>
      </c>
      <c r="H4949" s="10">
        <v>1</v>
      </c>
    </row>
    <row r="4950" spans="1:8" x14ac:dyDescent="0.25">
      <c r="A4950" s="11" t="s">
        <v>4765</v>
      </c>
      <c r="B4950" s="12" t="s">
        <v>33</v>
      </c>
      <c r="C4950" s="12">
        <v>42</v>
      </c>
      <c r="D4950" s="12">
        <v>0.69599999999999995</v>
      </c>
      <c r="E4950" s="12">
        <v>0.65200000000000002</v>
      </c>
      <c r="F4950" s="12">
        <v>0.63200000000000001</v>
      </c>
      <c r="G4950" s="12">
        <v>20486.080000000002</v>
      </c>
      <c r="H4950" s="13">
        <v>1</v>
      </c>
    </row>
    <row r="4951" spans="1:8" x14ac:dyDescent="0.25">
      <c r="A4951" s="8" t="s">
        <v>4766</v>
      </c>
      <c r="B4951" s="9" t="s">
        <v>118</v>
      </c>
      <c r="C4951" s="9">
        <v>144</v>
      </c>
      <c r="D4951" s="9">
        <v>0.55500000000000005</v>
      </c>
      <c r="E4951" s="9">
        <v>0.55000000000000004</v>
      </c>
      <c r="F4951" s="9">
        <v>0.39900000000000002</v>
      </c>
      <c r="G4951" s="9">
        <v>7176.23</v>
      </c>
      <c r="H4951" s="10">
        <v>0</v>
      </c>
    </row>
    <row r="4952" spans="1:8" x14ac:dyDescent="0.25">
      <c r="A4952" s="11" t="s">
        <v>4767</v>
      </c>
      <c r="B4952" s="12" t="s">
        <v>16</v>
      </c>
      <c r="C4952" s="12">
        <v>99</v>
      </c>
      <c r="D4952" s="12">
        <v>0.69</v>
      </c>
      <c r="E4952" s="12">
        <v>0.66500000000000004</v>
      </c>
      <c r="F4952" s="12">
        <v>0.59199999999999997</v>
      </c>
      <c r="G4952" s="12">
        <v>9007.7000000000007</v>
      </c>
      <c r="H4952" s="13">
        <v>0</v>
      </c>
    </row>
    <row r="4953" spans="1:8" x14ac:dyDescent="0.25">
      <c r="A4953" s="8" t="s">
        <v>4768</v>
      </c>
      <c r="B4953" s="9" t="s">
        <v>16</v>
      </c>
      <c r="C4953" s="9">
        <v>110</v>
      </c>
      <c r="D4953" s="9">
        <v>0.69599999999999995</v>
      </c>
      <c r="E4953" s="9">
        <v>0.65100000000000002</v>
      </c>
      <c r="F4953" s="9">
        <v>0.61299999999999999</v>
      </c>
      <c r="G4953" s="9">
        <v>11771.18</v>
      </c>
      <c r="H4953" s="10">
        <v>3</v>
      </c>
    </row>
    <row r="4954" spans="1:8" x14ac:dyDescent="0.25">
      <c r="A4954" s="11" t="s">
        <v>4769</v>
      </c>
      <c r="B4954" s="12" t="s">
        <v>118</v>
      </c>
      <c r="C4954" s="12">
        <v>128</v>
      </c>
      <c r="D4954" s="12">
        <v>0.57499999999999996</v>
      </c>
      <c r="E4954" s="12">
        <v>0.53700000000000003</v>
      </c>
      <c r="F4954" s="12">
        <v>0.49199999999999999</v>
      </c>
      <c r="G4954" s="12">
        <v>8422.48</v>
      </c>
      <c r="H4954" s="13">
        <v>3</v>
      </c>
    </row>
    <row r="4955" spans="1:8" x14ac:dyDescent="0.25">
      <c r="A4955" s="8" t="s">
        <v>4770</v>
      </c>
      <c r="B4955" s="9" t="s">
        <v>72</v>
      </c>
      <c r="C4955" s="9">
        <v>206</v>
      </c>
      <c r="D4955" s="9">
        <v>0.60299999999999998</v>
      </c>
      <c r="E4955" s="9">
        <v>0.58199999999999996</v>
      </c>
      <c r="F4955" s="9">
        <v>0.52200000000000002</v>
      </c>
      <c r="G4955" s="9">
        <v>8789.99</v>
      </c>
      <c r="H4955" s="10">
        <v>3</v>
      </c>
    </row>
    <row r="4956" spans="1:8" x14ac:dyDescent="0.25">
      <c r="A4956" s="11" t="s">
        <v>4771</v>
      </c>
      <c r="B4956" s="12" t="s">
        <v>118</v>
      </c>
      <c r="C4956" s="12">
        <v>181</v>
      </c>
      <c r="D4956" s="12">
        <v>0.58499999999999996</v>
      </c>
      <c r="E4956" s="12">
        <v>0.56399999999999995</v>
      </c>
      <c r="F4956" s="12">
        <v>0.47499999999999998</v>
      </c>
      <c r="G4956" s="12">
        <v>7035.96</v>
      </c>
      <c r="H4956" s="13">
        <v>0</v>
      </c>
    </row>
    <row r="4957" spans="1:8" x14ac:dyDescent="0.25">
      <c r="A4957" s="8" t="s">
        <v>4772</v>
      </c>
      <c r="B4957" s="9" t="s">
        <v>16</v>
      </c>
      <c r="C4957" s="9">
        <v>105</v>
      </c>
      <c r="D4957" s="9">
        <v>0.624</v>
      </c>
      <c r="E4957" s="9">
        <v>0.63600000000000001</v>
      </c>
      <c r="F4957" s="9">
        <v>0.46600000000000003</v>
      </c>
      <c r="G4957" s="9">
        <v>10254.32</v>
      </c>
      <c r="H4957" s="10">
        <v>3</v>
      </c>
    </row>
    <row r="4958" spans="1:8" x14ac:dyDescent="0.25">
      <c r="A4958" s="11" t="s">
        <v>4773</v>
      </c>
      <c r="B4958" s="12" t="s">
        <v>16</v>
      </c>
      <c r="C4958" s="12">
        <v>59</v>
      </c>
      <c r="D4958" s="12">
        <v>0.60099999999999998</v>
      </c>
      <c r="E4958" s="12">
        <v>0.57799999999999996</v>
      </c>
      <c r="F4958" s="12">
        <v>0.46400000000000002</v>
      </c>
      <c r="G4958" s="12">
        <v>8644.01</v>
      </c>
      <c r="H4958" s="13">
        <v>1</v>
      </c>
    </row>
    <row r="4959" spans="1:8" x14ac:dyDescent="0.25">
      <c r="A4959" s="8" t="s">
        <v>4774</v>
      </c>
      <c r="B4959" s="9" t="s">
        <v>82</v>
      </c>
      <c r="C4959" s="9">
        <v>119</v>
      </c>
      <c r="D4959" s="9">
        <v>0.58299999999999996</v>
      </c>
      <c r="E4959" s="9">
        <v>0.54400000000000004</v>
      </c>
      <c r="F4959" s="9">
        <v>0.47</v>
      </c>
      <c r="G4959" s="9">
        <v>7876.8</v>
      </c>
      <c r="H4959" s="10">
        <v>1</v>
      </c>
    </row>
    <row r="4960" spans="1:8" x14ac:dyDescent="0.25">
      <c r="A4960" s="11" t="s">
        <v>4775</v>
      </c>
      <c r="B4960" s="12" t="s">
        <v>16</v>
      </c>
      <c r="C4960" s="12">
        <v>73</v>
      </c>
      <c r="D4960" s="12">
        <v>0.64500000000000002</v>
      </c>
      <c r="E4960" s="12">
        <v>0.60399999999999998</v>
      </c>
      <c r="F4960" s="12">
        <v>0.55700000000000005</v>
      </c>
      <c r="G4960" s="12">
        <v>10533.41</v>
      </c>
      <c r="H4960" s="13">
        <v>0</v>
      </c>
    </row>
    <row r="4961" spans="1:8" x14ac:dyDescent="0.25">
      <c r="A4961" s="8" t="s">
        <v>4776</v>
      </c>
      <c r="B4961" s="9" t="s">
        <v>16</v>
      </c>
      <c r="C4961" s="9">
        <v>94</v>
      </c>
      <c r="D4961" s="9">
        <v>0.621</v>
      </c>
      <c r="E4961" s="9">
        <v>0.55000000000000004</v>
      </c>
      <c r="F4961" s="9">
        <v>0.54600000000000004</v>
      </c>
      <c r="G4961" s="9">
        <v>8744.0300000000007</v>
      </c>
      <c r="H4961" s="10">
        <v>1</v>
      </c>
    </row>
    <row r="4962" spans="1:8" x14ac:dyDescent="0.25">
      <c r="A4962" s="11" t="s">
        <v>4777</v>
      </c>
      <c r="B4962" s="12" t="s">
        <v>118</v>
      </c>
      <c r="C4962" s="12">
        <v>187</v>
      </c>
      <c r="D4962" s="12">
        <v>0.56100000000000005</v>
      </c>
      <c r="E4962" s="12">
        <v>0.59399999999999997</v>
      </c>
      <c r="F4962" s="12">
        <v>0.39300000000000002</v>
      </c>
      <c r="G4962" s="12">
        <v>7498.01</v>
      </c>
      <c r="H4962" s="13">
        <v>0</v>
      </c>
    </row>
    <row r="4963" spans="1:8" x14ac:dyDescent="0.25">
      <c r="A4963" s="8" t="s">
        <v>4778</v>
      </c>
      <c r="B4963" s="9" t="s">
        <v>7</v>
      </c>
      <c r="C4963" s="9">
        <v>139</v>
      </c>
      <c r="D4963" s="9">
        <v>0.66</v>
      </c>
      <c r="E4963" s="9">
        <v>0.59499999999999997</v>
      </c>
      <c r="F4963" s="9">
        <v>0.59399999999999997</v>
      </c>
      <c r="G4963" s="9">
        <v>8082.46</v>
      </c>
      <c r="H4963" s="10">
        <v>0</v>
      </c>
    </row>
    <row r="4964" spans="1:8" x14ac:dyDescent="0.25">
      <c r="A4964" s="11" t="s">
        <v>4779</v>
      </c>
      <c r="B4964" s="12" t="s">
        <v>118</v>
      </c>
      <c r="C4964" s="12">
        <v>244</v>
      </c>
      <c r="D4964" s="12">
        <v>0.59</v>
      </c>
      <c r="E4964" s="12">
        <v>0.57999999999999996</v>
      </c>
      <c r="F4964" s="12">
        <v>0.49399999999999999</v>
      </c>
      <c r="G4964" s="12">
        <v>7504.19</v>
      </c>
      <c r="H4964" s="13">
        <v>3</v>
      </c>
    </row>
    <row r="4965" spans="1:8" x14ac:dyDescent="0.25">
      <c r="A4965" s="8" t="s">
        <v>4780</v>
      </c>
      <c r="B4965" s="9" t="s">
        <v>82</v>
      </c>
      <c r="C4965" s="9">
        <v>142</v>
      </c>
      <c r="D4965" s="9">
        <v>0.56299999999999994</v>
      </c>
      <c r="E4965" s="9">
        <v>0.53300000000000003</v>
      </c>
      <c r="F4965" s="9">
        <v>0.44800000000000001</v>
      </c>
      <c r="G4965" s="9">
        <v>7171.37</v>
      </c>
      <c r="H4965" s="10">
        <v>6</v>
      </c>
    </row>
    <row r="4966" spans="1:8" x14ac:dyDescent="0.25">
      <c r="A4966" s="11" t="s">
        <v>4781</v>
      </c>
      <c r="B4966" s="12" t="s">
        <v>87</v>
      </c>
      <c r="C4966" s="12">
        <v>87</v>
      </c>
      <c r="D4966" s="12">
        <v>0.53700000000000003</v>
      </c>
      <c r="E4966" s="12">
        <v>0.47399999999999998</v>
      </c>
      <c r="F4966" s="12">
        <v>0.47899999999999998</v>
      </c>
      <c r="G4966" s="12">
        <v>6046.72</v>
      </c>
      <c r="H4966" s="13">
        <v>0</v>
      </c>
    </row>
    <row r="4967" spans="1:8" x14ac:dyDescent="0.25">
      <c r="A4967" s="8" t="s">
        <v>4782</v>
      </c>
      <c r="B4967" s="9" t="s">
        <v>72</v>
      </c>
      <c r="C4967" s="9">
        <v>158</v>
      </c>
      <c r="D4967" s="9">
        <v>0.58499999999999996</v>
      </c>
      <c r="E4967" s="9">
        <v>0.57699999999999996</v>
      </c>
      <c r="F4967" s="9">
        <v>0.48199999999999998</v>
      </c>
      <c r="G4967" s="9">
        <v>7687.53</v>
      </c>
      <c r="H4967" s="10">
        <v>2</v>
      </c>
    </row>
    <row r="4968" spans="1:8" x14ac:dyDescent="0.25">
      <c r="A4968" s="11" t="s">
        <v>4783</v>
      </c>
      <c r="B4968" s="12" t="s">
        <v>82</v>
      </c>
      <c r="C4968" s="12">
        <v>152</v>
      </c>
      <c r="D4968" s="12">
        <v>0.59</v>
      </c>
      <c r="E4968" s="12">
        <v>0.57899999999999996</v>
      </c>
      <c r="F4968" s="12">
        <v>0.46300000000000002</v>
      </c>
      <c r="G4968" s="12">
        <v>6988.6</v>
      </c>
      <c r="H4968" s="13">
        <v>1</v>
      </c>
    </row>
    <row r="4969" spans="1:8" x14ac:dyDescent="0.25">
      <c r="A4969" s="8" t="s">
        <v>4784</v>
      </c>
      <c r="B4969" s="9" t="s">
        <v>111</v>
      </c>
      <c r="C4969" s="9">
        <v>194</v>
      </c>
      <c r="D4969" s="9">
        <v>0.56999999999999995</v>
      </c>
      <c r="E4969" s="9">
        <v>0.58399999999999996</v>
      </c>
      <c r="F4969" s="9">
        <v>0.41499999999999998</v>
      </c>
      <c r="G4969" s="9">
        <v>8834.25</v>
      </c>
      <c r="H4969" s="10">
        <v>0</v>
      </c>
    </row>
    <row r="4970" spans="1:8" x14ac:dyDescent="0.25">
      <c r="A4970" s="11" t="s">
        <v>4785</v>
      </c>
      <c r="B4970" s="12" t="s">
        <v>118</v>
      </c>
      <c r="C4970" s="12">
        <v>202</v>
      </c>
      <c r="D4970" s="12">
        <v>0.56399999999999995</v>
      </c>
      <c r="E4970" s="12">
        <v>0.52300000000000002</v>
      </c>
      <c r="F4970" s="12">
        <v>0.47499999999999998</v>
      </c>
      <c r="G4970" s="12">
        <v>6356.5</v>
      </c>
      <c r="H4970" s="13">
        <v>2</v>
      </c>
    </row>
    <row r="4971" spans="1:8" x14ac:dyDescent="0.25">
      <c r="A4971" s="8" t="s">
        <v>4786</v>
      </c>
      <c r="B4971" s="9" t="s">
        <v>72</v>
      </c>
      <c r="C4971" s="9">
        <v>139</v>
      </c>
      <c r="D4971" s="9">
        <v>0.59</v>
      </c>
      <c r="E4971" s="9">
        <v>0.55300000000000005</v>
      </c>
      <c r="F4971" s="9">
        <v>0.499</v>
      </c>
      <c r="G4971" s="9">
        <v>9167.19</v>
      </c>
      <c r="H4971" s="10">
        <v>2</v>
      </c>
    </row>
    <row r="4972" spans="1:8" x14ac:dyDescent="0.25">
      <c r="A4972" s="11" t="s">
        <v>4787</v>
      </c>
      <c r="B4972" s="12" t="s">
        <v>72</v>
      </c>
      <c r="C4972" s="12">
        <v>146</v>
      </c>
      <c r="D4972" s="12">
        <v>0.59499999999999997</v>
      </c>
      <c r="E4972" s="12">
        <v>0.52600000000000002</v>
      </c>
      <c r="F4972" s="12">
        <v>0.52500000000000002</v>
      </c>
      <c r="G4972" s="12">
        <v>7625.84</v>
      </c>
      <c r="H4972" s="13">
        <v>1</v>
      </c>
    </row>
    <row r="4973" spans="1:8" x14ac:dyDescent="0.25">
      <c r="A4973" s="8" t="s">
        <v>4788</v>
      </c>
      <c r="B4973" s="9" t="s">
        <v>19</v>
      </c>
      <c r="C4973" s="9">
        <v>44</v>
      </c>
      <c r="D4973" s="9">
        <v>0.60799999999999998</v>
      </c>
      <c r="E4973" s="9">
        <v>0.57499999999999996</v>
      </c>
      <c r="F4973" s="9">
        <v>0.51</v>
      </c>
      <c r="G4973" s="9">
        <v>7319.14</v>
      </c>
      <c r="H4973" s="10">
        <v>3</v>
      </c>
    </row>
    <row r="4974" spans="1:8" x14ac:dyDescent="0.25">
      <c r="A4974" s="11" t="s">
        <v>4789</v>
      </c>
      <c r="B4974" s="12" t="s">
        <v>16</v>
      </c>
      <c r="C4974" s="12">
        <v>94</v>
      </c>
      <c r="D4974" s="12">
        <v>0.627</v>
      </c>
      <c r="E4974" s="12">
        <v>0.60199999999999998</v>
      </c>
      <c r="F4974" s="12">
        <v>0.51100000000000001</v>
      </c>
      <c r="G4974" s="12">
        <v>8018.09</v>
      </c>
      <c r="H4974" s="13">
        <v>1</v>
      </c>
    </row>
    <row r="4975" spans="1:8" x14ac:dyDescent="0.25">
      <c r="A4975" s="8" t="s">
        <v>4790</v>
      </c>
      <c r="B4975" s="9" t="s">
        <v>14</v>
      </c>
      <c r="C4975" s="9">
        <v>6</v>
      </c>
      <c r="D4975" s="9">
        <v>0.69</v>
      </c>
      <c r="E4975" s="9">
        <v>0.70299999999999996</v>
      </c>
      <c r="F4975" s="9">
        <v>0.53200000000000003</v>
      </c>
      <c r="G4975" s="9">
        <v>21240.49</v>
      </c>
      <c r="H4975" s="10">
        <v>1</v>
      </c>
    </row>
    <row r="4976" spans="1:8" x14ac:dyDescent="0.25">
      <c r="A4976" s="11" t="s">
        <v>3025</v>
      </c>
      <c r="B4976" s="12" t="s">
        <v>118</v>
      </c>
      <c r="C4976" s="12">
        <v>69</v>
      </c>
      <c r="D4976" s="12">
        <v>0.55500000000000005</v>
      </c>
      <c r="E4976" s="12">
        <v>0.51100000000000001</v>
      </c>
      <c r="F4976" s="12">
        <v>0.435</v>
      </c>
      <c r="G4976" s="12">
        <v>7091.77</v>
      </c>
      <c r="H4976" s="13">
        <v>0</v>
      </c>
    </row>
    <row r="4977" spans="1:8" x14ac:dyDescent="0.25">
      <c r="A4977" s="8" t="s">
        <v>4791</v>
      </c>
      <c r="B4977" s="9" t="s">
        <v>118</v>
      </c>
      <c r="C4977" s="9">
        <v>104</v>
      </c>
      <c r="D4977" s="9">
        <v>0.52700000000000002</v>
      </c>
      <c r="E4977" s="9">
        <v>0.50600000000000001</v>
      </c>
      <c r="F4977" s="9">
        <v>0.42199999999999999</v>
      </c>
      <c r="G4977" s="9">
        <v>6398.43</v>
      </c>
      <c r="H4977" s="10">
        <v>1</v>
      </c>
    </row>
    <row r="4978" spans="1:8" x14ac:dyDescent="0.25">
      <c r="A4978" s="11" t="s">
        <v>4792</v>
      </c>
      <c r="B4978" s="12" t="s">
        <v>118</v>
      </c>
      <c r="C4978" s="12">
        <v>192</v>
      </c>
      <c r="D4978" s="12">
        <v>0.54100000000000004</v>
      </c>
      <c r="E4978" s="12">
        <v>0.48299999999999998</v>
      </c>
      <c r="F4978" s="12">
        <v>0.43099999999999999</v>
      </c>
      <c r="G4978" s="12">
        <v>7759.71</v>
      </c>
      <c r="H4978" s="13">
        <v>0</v>
      </c>
    </row>
    <row r="4979" spans="1:8" x14ac:dyDescent="0.25">
      <c r="A4979" s="8" t="s">
        <v>4793</v>
      </c>
      <c r="B4979" s="9" t="s">
        <v>16</v>
      </c>
      <c r="C4979" s="9">
        <v>99</v>
      </c>
      <c r="D4979" s="9">
        <v>0.65</v>
      </c>
      <c r="E4979" s="9">
        <v>0.60799999999999998</v>
      </c>
      <c r="F4979" s="9">
        <v>0.55000000000000004</v>
      </c>
      <c r="G4979" s="9">
        <v>9871.24</v>
      </c>
      <c r="H4979" s="10">
        <v>1</v>
      </c>
    </row>
    <row r="4980" spans="1:8" x14ac:dyDescent="0.25">
      <c r="A4980" s="11" t="s">
        <v>4794</v>
      </c>
      <c r="B4980" s="12" t="s">
        <v>72</v>
      </c>
      <c r="C4980" s="12">
        <v>88</v>
      </c>
      <c r="D4980" s="12">
        <v>0.56999999999999995</v>
      </c>
      <c r="E4980" s="12">
        <v>0.56399999999999995</v>
      </c>
      <c r="F4980" s="12">
        <v>0.442</v>
      </c>
      <c r="G4980" s="12">
        <v>8096.15</v>
      </c>
      <c r="H4980" s="13">
        <v>1</v>
      </c>
    </row>
    <row r="4981" spans="1:8" x14ac:dyDescent="0.25">
      <c r="A4981" s="8" t="s">
        <v>4795</v>
      </c>
      <c r="B4981" s="9" t="s">
        <v>16</v>
      </c>
      <c r="C4981" s="9">
        <v>156</v>
      </c>
      <c r="D4981" s="9">
        <v>0.64700000000000002</v>
      </c>
      <c r="E4981" s="9">
        <v>0.628</v>
      </c>
      <c r="F4981" s="9">
        <v>0.53900000000000003</v>
      </c>
      <c r="G4981" s="9">
        <v>9949.81</v>
      </c>
      <c r="H4981" s="10">
        <v>2</v>
      </c>
    </row>
    <row r="4982" spans="1:8" x14ac:dyDescent="0.25">
      <c r="A4982" s="11" t="s">
        <v>4796</v>
      </c>
      <c r="B4982" s="12" t="s">
        <v>111</v>
      </c>
      <c r="C4982" s="12">
        <v>85</v>
      </c>
      <c r="D4982" s="12">
        <v>0.58399999999999996</v>
      </c>
      <c r="E4982" s="12">
        <v>0.56299999999999994</v>
      </c>
      <c r="F4982" s="12">
        <v>0.47799999999999998</v>
      </c>
      <c r="G4982" s="12">
        <v>14680.19</v>
      </c>
      <c r="H4982" s="13">
        <v>0</v>
      </c>
    </row>
    <row r="4983" spans="1:8" x14ac:dyDescent="0.25">
      <c r="A4983" s="8" t="s">
        <v>4797</v>
      </c>
      <c r="B4983" s="9" t="s">
        <v>72</v>
      </c>
      <c r="C4983" s="9">
        <v>144</v>
      </c>
      <c r="D4983" s="9">
        <v>0.61399999999999999</v>
      </c>
      <c r="E4983" s="9">
        <v>0.56599999999999995</v>
      </c>
      <c r="F4983" s="9">
        <v>0.52700000000000002</v>
      </c>
      <c r="G4983" s="9">
        <v>8642.35</v>
      </c>
      <c r="H4983" s="10">
        <v>2</v>
      </c>
    </row>
    <row r="4984" spans="1:8" x14ac:dyDescent="0.25">
      <c r="A4984" s="11" t="s">
        <v>4798</v>
      </c>
      <c r="B4984" s="12" t="s">
        <v>16</v>
      </c>
      <c r="C4984" s="12">
        <v>80</v>
      </c>
      <c r="D4984" s="12">
        <v>0.56000000000000005</v>
      </c>
      <c r="E4984" s="12">
        <v>0.53700000000000003</v>
      </c>
      <c r="F4984" s="12">
        <v>0.40799999999999997</v>
      </c>
      <c r="G4984" s="12">
        <v>8031.27</v>
      </c>
      <c r="H4984" s="13">
        <v>1</v>
      </c>
    </row>
    <row r="4985" spans="1:8" x14ac:dyDescent="0.25">
      <c r="A4985" s="8" t="s">
        <v>4799</v>
      </c>
      <c r="B4985" s="9" t="s">
        <v>16</v>
      </c>
      <c r="C4985" s="9">
        <v>63</v>
      </c>
      <c r="D4985" s="9">
        <v>0.65</v>
      </c>
      <c r="E4985" s="9">
        <v>0.61199999999999999</v>
      </c>
      <c r="F4985" s="9">
        <v>0.54800000000000004</v>
      </c>
      <c r="G4985" s="9">
        <v>13901.24</v>
      </c>
      <c r="H4985" s="10">
        <v>2</v>
      </c>
    </row>
    <row r="4986" spans="1:8" x14ac:dyDescent="0.25">
      <c r="A4986" s="11" t="s">
        <v>4800</v>
      </c>
      <c r="B4986" s="12" t="s">
        <v>16</v>
      </c>
      <c r="C4986" s="12">
        <v>75</v>
      </c>
      <c r="D4986" s="12">
        <v>0.59299999999999997</v>
      </c>
      <c r="E4986" s="12">
        <v>0.54400000000000004</v>
      </c>
      <c r="F4986" s="12">
        <v>0.49199999999999999</v>
      </c>
      <c r="G4986" s="12">
        <v>6663.28</v>
      </c>
      <c r="H4986" s="13">
        <v>2</v>
      </c>
    </row>
    <row r="4987" spans="1:8" x14ac:dyDescent="0.25">
      <c r="A4987" s="8" t="s">
        <v>4801</v>
      </c>
      <c r="B4987" s="9" t="s">
        <v>118</v>
      </c>
      <c r="C4987" s="9">
        <v>129</v>
      </c>
      <c r="D4987" s="9">
        <v>0.56000000000000005</v>
      </c>
      <c r="E4987" s="9">
        <v>0.51400000000000001</v>
      </c>
      <c r="F4987" s="9">
        <v>0.44900000000000001</v>
      </c>
      <c r="G4987" s="9">
        <v>6929.25</v>
      </c>
      <c r="H4987" s="10">
        <v>0</v>
      </c>
    </row>
    <row r="4988" spans="1:8" x14ac:dyDescent="0.25">
      <c r="A4988" s="11" t="s">
        <v>4802</v>
      </c>
      <c r="B4988" s="12" t="s">
        <v>16</v>
      </c>
      <c r="C4988" s="12">
        <v>52</v>
      </c>
      <c r="D4988" s="12">
        <v>0.62</v>
      </c>
      <c r="E4988" s="12">
        <v>0.60499999999999998</v>
      </c>
      <c r="F4988" s="12">
        <v>0.495</v>
      </c>
      <c r="G4988" s="12">
        <v>8845.92</v>
      </c>
      <c r="H4988" s="13">
        <v>2</v>
      </c>
    </row>
    <row r="4989" spans="1:8" x14ac:dyDescent="0.25">
      <c r="A4989" s="8" t="s">
        <v>4803</v>
      </c>
      <c r="B4989" s="9" t="s">
        <v>16</v>
      </c>
      <c r="C4989" s="9">
        <v>66</v>
      </c>
      <c r="D4989" s="9">
        <v>0.65500000000000003</v>
      </c>
      <c r="E4989" s="9">
        <v>0.63100000000000001</v>
      </c>
      <c r="F4989" s="9">
        <v>0.53900000000000003</v>
      </c>
      <c r="G4989" s="9">
        <v>13282.04</v>
      </c>
      <c r="H4989" s="10">
        <v>1</v>
      </c>
    </row>
    <row r="4990" spans="1:8" x14ac:dyDescent="0.25">
      <c r="A4990" s="11" t="s">
        <v>4804</v>
      </c>
      <c r="B4990" s="12" t="s">
        <v>82</v>
      </c>
      <c r="C4990" s="12">
        <v>122</v>
      </c>
      <c r="D4990" s="12">
        <v>0.60299999999999998</v>
      </c>
      <c r="E4990" s="12">
        <v>0.53100000000000003</v>
      </c>
      <c r="F4990" s="12">
        <v>0.54</v>
      </c>
      <c r="G4990" s="12">
        <v>8213.7099999999991</v>
      </c>
      <c r="H4990" s="13">
        <v>2</v>
      </c>
    </row>
    <row r="4991" spans="1:8" x14ac:dyDescent="0.25">
      <c r="A4991" s="8" t="s">
        <v>4805</v>
      </c>
      <c r="B4991" s="9" t="s">
        <v>59</v>
      </c>
      <c r="C4991" s="9">
        <v>39</v>
      </c>
      <c r="D4991" s="9">
        <v>0.72799999999999998</v>
      </c>
      <c r="E4991" s="9">
        <v>0.73099999999999998</v>
      </c>
      <c r="F4991" s="9">
        <v>0.65200000000000002</v>
      </c>
      <c r="G4991" s="9">
        <v>23944.05</v>
      </c>
      <c r="H4991" s="10">
        <v>1</v>
      </c>
    </row>
    <row r="4992" spans="1:8" x14ac:dyDescent="0.25">
      <c r="A4992" s="11" t="s">
        <v>4806</v>
      </c>
      <c r="B4992" s="12" t="s">
        <v>118</v>
      </c>
      <c r="C4992" s="12">
        <v>135</v>
      </c>
      <c r="D4992" s="12">
        <v>0.504</v>
      </c>
      <c r="E4992" s="12">
        <v>0.501</v>
      </c>
      <c r="F4992" s="12">
        <v>0.35299999999999998</v>
      </c>
      <c r="G4992" s="12">
        <v>6006.93</v>
      </c>
      <c r="H4992" s="13">
        <v>1</v>
      </c>
    </row>
    <row r="4993" spans="1:8" x14ac:dyDescent="0.25">
      <c r="A4993" s="8" t="s">
        <v>4807</v>
      </c>
      <c r="B4993" s="9" t="s">
        <v>7</v>
      </c>
      <c r="C4993" s="9">
        <v>73</v>
      </c>
      <c r="D4993" s="9">
        <v>0.72499999999999998</v>
      </c>
      <c r="E4993" s="9">
        <v>0.68600000000000005</v>
      </c>
      <c r="F4993" s="9">
        <v>0.68500000000000005</v>
      </c>
      <c r="G4993" s="9">
        <v>17512.27</v>
      </c>
      <c r="H4993" s="10">
        <v>0</v>
      </c>
    </row>
    <row r="4994" spans="1:8" x14ac:dyDescent="0.25">
      <c r="A4994" s="11" t="s">
        <v>4808</v>
      </c>
      <c r="B4994" s="12" t="s">
        <v>33</v>
      </c>
      <c r="C4994" s="12">
        <v>114</v>
      </c>
      <c r="D4994" s="12">
        <v>0.7</v>
      </c>
      <c r="E4994" s="12">
        <v>0.66400000000000003</v>
      </c>
      <c r="F4994" s="12">
        <v>0.622</v>
      </c>
      <c r="G4994" s="12">
        <v>12481.14</v>
      </c>
      <c r="H4994" s="13">
        <v>1</v>
      </c>
    </row>
    <row r="4995" spans="1:8" x14ac:dyDescent="0.25">
      <c r="A4995" s="8" t="s">
        <v>4809</v>
      </c>
      <c r="B4995" s="9" t="s">
        <v>7</v>
      </c>
      <c r="C4995" s="9">
        <v>28</v>
      </c>
      <c r="D4995" s="9">
        <v>0.77200000000000002</v>
      </c>
      <c r="E4995" s="9">
        <v>0.71199999999999997</v>
      </c>
      <c r="F4995" s="9">
        <v>0.748</v>
      </c>
      <c r="G4995" s="9">
        <v>20871.310000000001</v>
      </c>
      <c r="H4995" s="10">
        <v>1</v>
      </c>
    </row>
    <row r="4996" spans="1:8" x14ac:dyDescent="0.25">
      <c r="A4996" s="11" t="s">
        <v>4810</v>
      </c>
      <c r="B4996" s="12" t="s">
        <v>31</v>
      </c>
      <c r="C4996" s="12">
        <v>79</v>
      </c>
      <c r="D4996" s="12">
        <v>0.58499999999999996</v>
      </c>
      <c r="E4996" s="12">
        <v>0.53300000000000003</v>
      </c>
      <c r="F4996" s="12">
        <v>0.52600000000000002</v>
      </c>
      <c r="G4996" s="12">
        <v>7134.7</v>
      </c>
      <c r="H4996" s="13">
        <v>0</v>
      </c>
    </row>
    <row r="4997" spans="1:8" x14ac:dyDescent="0.25">
      <c r="A4997" s="8" t="s">
        <v>4811</v>
      </c>
      <c r="B4997" s="9" t="s">
        <v>118</v>
      </c>
      <c r="C4997" s="9">
        <v>89</v>
      </c>
      <c r="D4997" s="9">
        <v>0.53700000000000003</v>
      </c>
      <c r="E4997" s="9">
        <v>0.52800000000000002</v>
      </c>
      <c r="F4997" s="9">
        <v>0.38500000000000001</v>
      </c>
      <c r="G4997" s="9">
        <v>6411.2</v>
      </c>
      <c r="H4997" s="10">
        <v>1</v>
      </c>
    </row>
    <row r="4998" spans="1:8" x14ac:dyDescent="0.25">
      <c r="A4998" s="11" t="s">
        <v>4812</v>
      </c>
      <c r="B4998" s="12" t="s">
        <v>16</v>
      </c>
      <c r="C4998" s="12">
        <v>115</v>
      </c>
      <c r="D4998" s="12">
        <v>0.55700000000000005</v>
      </c>
      <c r="E4998" s="12">
        <v>0.53700000000000003</v>
      </c>
      <c r="F4998" s="12">
        <v>0.39800000000000002</v>
      </c>
      <c r="G4998" s="12">
        <v>7237.23</v>
      </c>
      <c r="H4998" s="13">
        <v>4</v>
      </c>
    </row>
    <row r="4999" spans="1:8" x14ac:dyDescent="0.25">
      <c r="A4999" s="8" t="s">
        <v>4813</v>
      </c>
      <c r="B4999" s="9" t="s">
        <v>111</v>
      </c>
      <c r="C4999" s="9">
        <v>166</v>
      </c>
      <c r="D4999" s="9">
        <v>0.57999999999999996</v>
      </c>
      <c r="E4999" s="9">
        <v>0.54200000000000004</v>
      </c>
      <c r="F4999" s="9">
        <v>0.498</v>
      </c>
      <c r="G4999" s="9">
        <v>9334.7199999999993</v>
      </c>
      <c r="H4999" s="10">
        <v>0</v>
      </c>
    </row>
    <row r="5000" spans="1:8" x14ac:dyDescent="0.25">
      <c r="A5000" s="11" t="s">
        <v>4814</v>
      </c>
      <c r="B5000" s="12" t="s">
        <v>24</v>
      </c>
      <c r="C5000" s="12">
        <v>96</v>
      </c>
      <c r="D5000" s="12">
        <v>0.63200000000000001</v>
      </c>
      <c r="E5000" s="12">
        <v>0.59799999999999998</v>
      </c>
      <c r="F5000" s="12">
        <v>0.53100000000000003</v>
      </c>
      <c r="G5000" s="12">
        <v>7521.17</v>
      </c>
      <c r="H5000" s="13">
        <v>0</v>
      </c>
    </row>
    <row r="5001" spans="1:8" x14ac:dyDescent="0.25">
      <c r="A5001" s="8" t="s">
        <v>4815</v>
      </c>
      <c r="B5001" s="9" t="s">
        <v>111</v>
      </c>
      <c r="C5001" s="9">
        <v>111</v>
      </c>
      <c r="D5001" s="9">
        <v>0.63700000000000001</v>
      </c>
      <c r="E5001" s="9">
        <v>0.58299999999999996</v>
      </c>
      <c r="F5001" s="9">
        <v>0.58399999999999996</v>
      </c>
      <c r="G5001" s="9">
        <v>12385.33</v>
      </c>
      <c r="H5001" s="10">
        <v>0</v>
      </c>
    </row>
    <row r="5002" spans="1:8" x14ac:dyDescent="0.25">
      <c r="A5002" s="11" t="s">
        <v>4816</v>
      </c>
      <c r="B5002" s="12" t="s">
        <v>16</v>
      </c>
      <c r="C5002" s="12">
        <v>123</v>
      </c>
      <c r="D5002" s="12">
        <v>0.54100000000000004</v>
      </c>
      <c r="E5002" s="12">
        <v>0.52300000000000002</v>
      </c>
      <c r="F5002" s="12">
        <v>0.39600000000000002</v>
      </c>
      <c r="G5002" s="12">
        <v>6418.11</v>
      </c>
      <c r="H5002" s="13">
        <v>1</v>
      </c>
    </row>
    <row r="5003" spans="1:8" x14ac:dyDescent="0.25">
      <c r="A5003" s="8" t="s">
        <v>4817</v>
      </c>
      <c r="B5003" s="9" t="s">
        <v>114</v>
      </c>
      <c r="C5003" s="9">
        <v>107</v>
      </c>
      <c r="D5003" s="9">
        <v>0.60399999999999998</v>
      </c>
      <c r="E5003" s="9">
        <v>0.56399999999999995</v>
      </c>
      <c r="F5003" s="9">
        <v>0.54200000000000004</v>
      </c>
      <c r="G5003" s="9">
        <v>9866.85</v>
      </c>
      <c r="H5003" s="10">
        <v>0</v>
      </c>
    </row>
    <row r="5004" spans="1:8" x14ac:dyDescent="0.25">
      <c r="A5004" s="11" t="s">
        <v>4818</v>
      </c>
      <c r="B5004" s="12" t="s">
        <v>14</v>
      </c>
      <c r="C5004" s="12">
        <v>12</v>
      </c>
      <c r="D5004" s="12">
        <v>0.61899999999999999</v>
      </c>
      <c r="E5004" s="12">
        <v>0.60099999999999998</v>
      </c>
      <c r="F5004" s="12">
        <v>0.49199999999999999</v>
      </c>
      <c r="G5004" s="12">
        <v>14024.81</v>
      </c>
      <c r="H5004" s="13">
        <v>6</v>
      </c>
    </row>
    <row r="5005" spans="1:8" x14ac:dyDescent="0.25">
      <c r="A5005" s="8" t="s">
        <v>4819</v>
      </c>
      <c r="B5005" s="9" t="s">
        <v>114</v>
      </c>
      <c r="C5005" s="9">
        <v>95</v>
      </c>
      <c r="D5005" s="9">
        <v>0.64500000000000002</v>
      </c>
      <c r="E5005" s="9">
        <v>0.60899999999999999</v>
      </c>
      <c r="F5005" s="9">
        <v>0.56699999999999995</v>
      </c>
      <c r="G5005" s="9">
        <v>9610.4699999999993</v>
      </c>
      <c r="H5005" s="10">
        <v>0</v>
      </c>
    </row>
    <row r="5006" spans="1:8" x14ac:dyDescent="0.25">
      <c r="A5006" s="11" t="s">
        <v>4820</v>
      </c>
      <c r="B5006" s="12" t="s">
        <v>118</v>
      </c>
      <c r="C5006" s="12">
        <v>114</v>
      </c>
      <c r="D5006" s="12">
        <v>0.53600000000000003</v>
      </c>
      <c r="E5006" s="12">
        <v>0.50800000000000001</v>
      </c>
      <c r="F5006" s="12">
        <v>0.39400000000000002</v>
      </c>
      <c r="G5006" s="12">
        <v>9138.39</v>
      </c>
      <c r="H5006" s="13">
        <v>0</v>
      </c>
    </row>
    <row r="5007" spans="1:8" x14ac:dyDescent="0.25">
      <c r="A5007" s="8" t="s">
        <v>4821</v>
      </c>
      <c r="B5007" s="9" t="s">
        <v>72</v>
      </c>
      <c r="C5007" s="9">
        <v>214</v>
      </c>
      <c r="D5007" s="9">
        <v>0.61699999999999999</v>
      </c>
      <c r="E5007" s="9">
        <v>0.57299999999999995</v>
      </c>
      <c r="F5007" s="9">
        <v>0.52900000000000003</v>
      </c>
      <c r="G5007" s="9">
        <v>7933.63</v>
      </c>
      <c r="H5007" s="10">
        <v>2</v>
      </c>
    </row>
    <row r="5008" spans="1:8" x14ac:dyDescent="0.25">
      <c r="A5008" s="11" t="s">
        <v>4822</v>
      </c>
      <c r="B5008" s="12" t="s">
        <v>118</v>
      </c>
      <c r="C5008" s="12">
        <v>141</v>
      </c>
      <c r="D5008" s="12">
        <v>0.57999999999999996</v>
      </c>
      <c r="E5008" s="12">
        <v>0.52400000000000002</v>
      </c>
      <c r="F5008" s="12">
        <v>0.50900000000000001</v>
      </c>
      <c r="G5008" s="12">
        <v>7919.5</v>
      </c>
      <c r="H5008" s="13">
        <v>1</v>
      </c>
    </row>
    <row r="5009" spans="1:8" x14ac:dyDescent="0.25">
      <c r="A5009" s="8" t="s">
        <v>4823</v>
      </c>
      <c r="B5009" s="9" t="s">
        <v>72</v>
      </c>
      <c r="C5009" s="9">
        <v>79</v>
      </c>
      <c r="D5009" s="9">
        <v>0.55500000000000005</v>
      </c>
      <c r="E5009" s="9">
        <v>0.501</v>
      </c>
      <c r="F5009" s="9">
        <v>0.47299999999999998</v>
      </c>
      <c r="G5009" s="9">
        <v>7497.65</v>
      </c>
      <c r="H5009" s="10">
        <v>2</v>
      </c>
    </row>
    <row r="5010" spans="1:8" x14ac:dyDescent="0.25">
      <c r="A5010" s="11" t="s">
        <v>4824</v>
      </c>
      <c r="B5010" s="12" t="s">
        <v>118</v>
      </c>
      <c r="C5010" s="12">
        <v>156</v>
      </c>
      <c r="D5010" s="12">
        <v>0.57299999999999995</v>
      </c>
      <c r="E5010" s="12">
        <v>0.54800000000000004</v>
      </c>
      <c r="F5010" s="12">
        <v>0.44900000000000001</v>
      </c>
      <c r="G5010" s="12">
        <v>8409.94</v>
      </c>
      <c r="H5010" s="13">
        <v>4</v>
      </c>
    </row>
    <row r="5011" spans="1:8" x14ac:dyDescent="0.25">
      <c r="A5011" s="8" t="s">
        <v>4825</v>
      </c>
      <c r="B5011" s="9" t="s">
        <v>7</v>
      </c>
      <c r="C5011" s="9">
        <v>49</v>
      </c>
      <c r="D5011" s="9">
        <v>0.73499999999999999</v>
      </c>
      <c r="E5011" s="9">
        <v>0.69899999999999995</v>
      </c>
      <c r="F5011" s="9">
        <v>0.65700000000000003</v>
      </c>
      <c r="G5011" s="9">
        <v>16808.439999999999</v>
      </c>
      <c r="H5011" s="10">
        <v>1</v>
      </c>
    </row>
    <row r="5012" spans="1:8" x14ac:dyDescent="0.25">
      <c r="A5012" s="11" t="s">
        <v>2036</v>
      </c>
      <c r="B5012" s="12" t="s">
        <v>82</v>
      </c>
      <c r="C5012" s="12">
        <v>88</v>
      </c>
      <c r="D5012" s="12">
        <v>0.58499999999999996</v>
      </c>
      <c r="E5012" s="12">
        <v>0.57999999999999996</v>
      </c>
      <c r="F5012" s="12">
        <v>0.48499999999999999</v>
      </c>
      <c r="G5012" s="12">
        <v>7485.25</v>
      </c>
      <c r="H5012" s="13">
        <v>1</v>
      </c>
    </row>
    <row r="5013" spans="1:8" x14ac:dyDescent="0.25">
      <c r="A5013" s="8" t="s">
        <v>4826</v>
      </c>
      <c r="B5013" s="9" t="s">
        <v>118</v>
      </c>
      <c r="C5013" s="9">
        <v>223</v>
      </c>
      <c r="D5013" s="9">
        <v>0.61599999999999999</v>
      </c>
      <c r="E5013" s="9">
        <v>0.53800000000000003</v>
      </c>
      <c r="F5013" s="9">
        <v>0.58799999999999997</v>
      </c>
      <c r="G5013" s="9">
        <v>6297.33</v>
      </c>
      <c r="H5013" s="10">
        <v>2</v>
      </c>
    </row>
    <row r="5014" spans="1:8" x14ac:dyDescent="0.25">
      <c r="A5014" s="11" t="s">
        <v>4827</v>
      </c>
      <c r="B5014" s="12" t="s">
        <v>82</v>
      </c>
      <c r="C5014" s="12">
        <v>100</v>
      </c>
      <c r="D5014" s="12">
        <v>0.55200000000000005</v>
      </c>
      <c r="E5014" s="12">
        <v>0.52300000000000002</v>
      </c>
      <c r="F5014" s="12">
        <v>0.42399999999999999</v>
      </c>
      <c r="G5014" s="12">
        <v>6977.09</v>
      </c>
      <c r="H5014" s="13">
        <v>1</v>
      </c>
    </row>
    <row r="5015" spans="1:8" x14ac:dyDescent="0.25">
      <c r="A5015" s="8" t="s">
        <v>4828</v>
      </c>
      <c r="B5015" s="9" t="s">
        <v>7</v>
      </c>
      <c r="C5015" s="9">
        <v>62</v>
      </c>
      <c r="D5015" s="9">
        <v>0.73099999999999998</v>
      </c>
      <c r="E5015" s="9">
        <v>0.68100000000000005</v>
      </c>
      <c r="F5015" s="9">
        <v>0.69399999999999995</v>
      </c>
      <c r="G5015" s="9">
        <v>14394.98</v>
      </c>
      <c r="H5015" s="10">
        <v>2</v>
      </c>
    </row>
    <row r="5016" spans="1:8" x14ac:dyDescent="0.25">
      <c r="A5016" s="11" t="s">
        <v>4829</v>
      </c>
      <c r="B5016" s="12" t="s">
        <v>33</v>
      </c>
      <c r="C5016" s="12">
        <v>110</v>
      </c>
      <c r="D5016" s="12">
        <v>0.65400000000000003</v>
      </c>
      <c r="E5016" s="12">
        <v>0.61399999999999999</v>
      </c>
      <c r="F5016" s="12">
        <v>0.55800000000000005</v>
      </c>
      <c r="G5016" s="12">
        <v>9047.6</v>
      </c>
      <c r="H5016" s="13">
        <v>0</v>
      </c>
    </row>
    <row r="5017" spans="1:8" x14ac:dyDescent="0.25">
      <c r="A5017" s="8" t="s">
        <v>4830</v>
      </c>
      <c r="B5017" s="9" t="s">
        <v>16</v>
      </c>
      <c r="C5017" s="9">
        <v>99</v>
      </c>
      <c r="D5017" s="9">
        <v>0.64300000000000002</v>
      </c>
      <c r="E5017" s="9">
        <v>0.64500000000000002</v>
      </c>
      <c r="F5017" s="9">
        <v>0.505</v>
      </c>
      <c r="G5017" s="9">
        <v>10642.45</v>
      </c>
      <c r="H5017" s="10">
        <v>0</v>
      </c>
    </row>
    <row r="5018" spans="1:8" x14ac:dyDescent="0.25">
      <c r="A5018" s="11" t="s">
        <v>4831</v>
      </c>
      <c r="B5018" s="12" t="s">
        <v>114</v>
      </c>
      <c r="C5018" s="12">
        <v>75</v>
      </c>
      <c r="D5018" s="12">
        <v>0.59299999999999997</v>
      </c>
      <c r="E5018" s="12">
        <v>0.59899999999999998</v>
      </c>
      <c r="F5018" s="12">
        <v>0.499</v>
      </c>
      <c r="G5018" s="12">
        <v>9472.98</v>
      </c>
      <c r="H5018" s="13">
        <v>0</v>
      </c>
    </row>
    <row r="5019" spans="1:8" x14ac:dyDescent="0.25">
      <c r="A5019" s="8" t="s">
        <v>4832</v>
      </c>
      <c r="B5019" s="9" t="s">
        <v>72</v>
      </c>
      <c r="C5019" s="9">
        <v>176</v>
      </c>
      <c r="D5019" s="9">
        <v>0.57999999999999996</v>
      </c>
      <c r="E5019" s="9">
        <v>0.56100000000000005</v>
      </c>
      <c r="F5019" s="9">
        <v>0.47099999999999997</v>
      </c>
      <c r="G5019" s="9">
        <v>9677.15</v>
      </c>
      <c r="H5019" s="10">
        <v>0</v>
      </c>
    </row>
    <row r="5020" spans="1:8" x14ac:dyDescent="0.25">
      <c r="A5020" s="11" t="s">
        <v>4833</v>
      </c>
      <c r="B5020" s="12" t="s">
        <v>118</v>
      </c>
      <c r="C5020" s="12">
        <v>91</v>
      </c>
      <c r="D5020" s="12">
        <v>0.50800000000000001</v>
      </c>
      <c r="E5020" s="12">
        <v>0.48299999999999998</v>
      </c>
      <c r="F5020" s="12">
        <v>0.38100000000000001</v>
      </c>
      <c r="G5020" s="12">
        <v>6783.9</v>
      </c>
      <c r="H5020" s="13">
        <v>0</v>
      </c>
    </row>
    <row r="5021" spans="1:8" x14ac:dyDescent="0.25">
      <c r="A5021" s="8" t="s">
        <v>1183</v>
      </c>
      <c r="B5021" s="9" t="s">
        <v>72</v>
      </c>
      <c r="C5021" s="9">
        <v>92</v>
      </c>
      <c r="D5021" s="9">
        <v>0.60499999999999998</v>
      </c>
      <c r="E5021" s="9">
        <v>0.54800000000000004</v>
      </c>
      <c r="F5021" s="9">
        <v>0.51700000000000002</v>
      </c>
      <c r="G5021" s="9">
        <v>8278.2800000000007</v>
      </c>
      <c r="H5021" s="10">
        <v>1</v>
      </c>
    </row>
    <row r="5022" spans="1:8" x14ac:dyDescent="0.25">
      <c r="A5022" s="11" t="s">
        <v>4834</v>
      </c>
      <c r="B5022" s="12" t="s">
        <v>118</v>
      </c>
      <c r="C5022" s="12">
        <v>54</v>
      </c>
      <c r="D5022" s="12">
        <v>0.55000000000000004</v>
      </c>
      <c r="E5022" s="12">
        <v>0.54700000000000004</v>
      </c>
      <c r="F5022" s="12">
        <v>0.40300000000000002</v>
      </c>
      <c r="G5022" s="12">
        <v>7090.1</v>
      </c>
      <c r="H5022" s="13">
        <v>0</v>
      </c>
    </row>
    <row r="5023" spans="1:8" x14ac:dyDescent="0.25">
      <c r="A5023" s="8" t="s">
        <v>938</v>
      </c>
      <c r="B5023" s="9" t="s">
        <v>82</v>
      </c>
      <c r="C5023" s="9">
        <v>122</v>
      </c>
      <c r="D5023" s="9">
        <v>0.59899999999999998</v>
      </c>
      <c r="E5023" s="9">
        <v>0.53200000000000003</v>
      </c>
      <c r="F5023" s="9">
        <v>0.53200000000000003</v>
      </c>
      <c r="G5023" s="9">
        <v>7998.32</v>
      </c>
      <c r="H5023" s="10">
        <v>3</v>
      </c>
    </row>
    <row r="5024" spans="1:8" x14ac:dyDescent="0.25">
      <c r="A5024" s="11" t="s">
        <v>4835</v>
      </c>
      <c r="B5024" s="12" t="s">
        <v>7</v>
      </c>
      <c r="C5024" s="12">
        <v>78</v>
      </c>
      <c r="D5024" s="12">
        <v>0.748</v>
      </c>
      <c r="E5024" s="12">
        <v>0.68200000000000005</v>
      </c>
      <c r="F5024" s="12">
        <v>0.73799999999999999</v>
      </c>
      <c r="G5024" s="12">
        <v>16045.26</v>
      </c>
      <c r="H5024" s="13">
        <v>0</v>
      </c>
    </row>
    <row r="5025" spans="1:8" x14ac:dyDescent="0.25">
      <c r="A5025" s="8" t="s">
        <v>4836</v>
      </c>
      <c r="B5025" s="9" t="s">
        <v>33</v>
      </c>
      <c r="C5025" s="9">
        <v>66</v>
      </c>
      <c r="D5025" s="9">
        <v>0.68700000000000006</v>
      </c>
      <c r="E5025" s="9">
        <v>0.63700000000000001</v>
      </c>
      <c r="F5025" s="9">
        <v>0.625</v>
      </c>
      <c r="G5025" s="9">
        <v>13576.25</v>
      </c>
      <c r="H5025" s="10">
        <v>1</v>
      </c>
    </row>
    <row r="5026" spans="1:8" x14ac:dyDescent="0.25">
      <c r="A5026" s="11" t="s">
        <v>4837</v>
      </c>
      <c r="B5026" s="12" t="s">
        <v>16</v>
      </c>
      <c r="C5026" s="12">
        <v>81</v>
      </c>
      <c r="D5026" s="12">
        <v>0.71</v>
      </c>
      <c r="E5026" s="12">
        <v>0.71899999999999997</v>
      </c>
      <c r="F5026" s="12">
        <v>0.57399999999999995</v>
      </c>
      <c r="G5026" s="12">
        <v>12340.17</v>
      </c>
      <c r="H5026" s="13">
        <v>2</v>
      </c>
    </row>
    <row r="5027" spans="1:8" x14ac:dyDescent="0.25">
      <c r="A5027" s="8" t="s">
        <v>4838</v>
      </c>
      <c r="B5027" s="9" t="s">
        <v>16</v>
      </c>
      <c r="C5027" s="9">
        <v>114</v>
      </c>
      <c r="D5027" s="9">
        <v>0.59699999999999998</v>
      </c>
      <c r="E5027" s="9">
        <v>0.622</v>
      </c>
      <c r="F5027" s="9">
        <v>0.42199999999999999</v>
      </c>
      <c r="G5027" s="9">
        <v>9035.61</v>
      </c>
      <c r="H5027" s="10">
        <v>3</v>
      </c>
    </row>
    <row r="5028" spans="1:8" x14ac:dyDescent="0.25">
      <c r="A5028" s="11" t="s">
        <v>4839</v>
      </c>
      <c r="B5028" s="12" t="s">
        <v>118</v>
      </c>
      <c r="C5028" s="12">
        <v>47</v>
      </c>
      <c r="D5028" s="12">
        <v>0.502</v>
      </c>
      <c r="E5028" s="12">
        <v>0.47399999999999998</v>
      </c>
      <c r="F5028" s="12">
        <v>0.35799999999999998</v>
      </c>
      <c r="G5028" s="12">
        <v>6615.71</v>
      </c>
      <c r="H5028" s="13">
        <v>2</v>
      </c>
    </row>
    <row r="5029" spans="1:8" x14ac:dyDescent="0.25">
      <c r="A5029" s="8" t="s">
        <v>4840</v>
      </c>
      <c r="B5029" s="9" t="s">
        <v>118</v>
      </c>
      <c r="C5029" s="9">
        <v>88</v>
      </c>
      <c r="D5029" s="9">
        <v>0.54600000000000004</v>
      </c>
      <c r="E5029" s="9">
        <v>0.51800000000000002</v>
      </c>
      <c r="F5029" s="9">
        <v>0.433</v>
      </c>
      <c r="G5029" s="9">
        <v>6577.97</v>
      </c>
      <c r="H5029" s="10">
        <v>0</v>
      </c>
    </row>
    <row r="5030" spans="1:8" x14ac:dyDescent="0.25">
      <c r="A5030" s="11" t="s">
        <v>3098</v>
      </c>
      <c r="B5030" s="12" t="s">
        <v>111</v>
      </c>
      <c r="C5030" s="12">
        <v>110</v>
      </c>
      <c r="D5030" s="12">
        <v>0.56899999999999995</v>
      </c>
      <c r="E5030" s="12">
        <v>0.57099999999999995</v>
      </c>
      <c r="F5030" s="12">
        <v>0.46100000000000002</v>
      </c>
      <c r="G5030" s="12">
        <v>10684.43</v>
      </c>
      <c r="H5030" s="13">
        <v>0</v>
      </c>
    </row>
    <row r="5031" spans="1:8" x14ac:dyDescent="0.25">
      <c r="A5031" s="8" t="s">
        <v>4841</v>
      </c>
      <c r="B5031" s="9" t="s">
        <v>72</v>
      </c>
      <c r="C5031" s="9">
        <v>182</v>
      </c>
      <c r="D5031" s="9">
        <v>0.59699999999999998</v>
      </c>
      <c r="E5031" s="9">
        <v>0.56499999999999995</v>
      </c>
      <c r="F5031" s="9">
        <v>0.51200000000000001</v>
      </c>
      <c r="G5031" s="9">
        <v>7200.07</v>
      </c>
      <c r="H5031" s="10">
        <v>2</v>
      </c>
    </row>
    <row r="5032" spans="1:8" x14ac:dyDescent="0.25">
      <c r="A5032" s="11" t="s">
        <v>1288</v>
      </c>
      <c r="B5032" s="12" t="s">
        <v>111</v>
      </c>
      <c r="C5032" s="12">
        <v>78</v>
      </c>
      <c r="D5032" s="12">
        <v>0.62</v>
      </c>
      <c r="E5032" s="12">
        <v>0.57599999999999996</v>
      </c>
      <c r="F5032" s="12">
        <v>0.51800000000000002</v>
      </c>
      <c r="G5032" s="12">
        <v>15777.62</v>
      </c>
      <c r="H5032" s="13">
        <v>0</v>
      </c>
    </row>
    <row r="5033" spans="1:8" x14ac:dyDescent="0.25">
      <c r="A5033" s="8" t="s">
        <v>1233</v>
      </c>
      <c r="B5033" s="9" t="s">
        <v>82</v>
      </c>
      <c r="C5033" s="9">
        <v>84</v>
      </c>
      <c r="D5033" s="9">
        <v>0.57999999999999996</v>
      </c>
      <c r="E5033" s="9">
        <v>0.56000000000000005</v>
      </c>
      <c r="F5033" s="9">
        <v>0.48099999999999998</v>
      </c>
      <c r="G5033" s="9">
        <v>8970.41</v>
      </c>
      <c r="H5033" s="10">
        <v>2</v>
      </c>
    </row>
    <row r="5034" spans="1:8" x14ac:dyDescent="0.25">
      <c r="A5034" s="11" t="s">
        <v>4842</v>
      </c>
      <c r="B5034" s="12" t="s">
        <v>16</v>
      </c>
      <c r="C5034" s="12">
        <v>43</v>
      </c>
      <c r="D5034" s="12">
        <v>0.63500000000000001</v>
      </c>
      <c r="E5034" s="12">
        <v>0.61599999999999999</v>
      </c>
      <c r="F5034" s="12">
        <v>0.52300000000000002</v>
      </c>
      <c r="G5034" s="12">
        <v>13847.67</v>
      </c>
      <c r="H5034" s="13">
        <v>1</v>
      </c>
    </row>
    <row r="5035" spans="1:8" x14ac:dyDescent="0.25">
      <c r="A5035" s="8" t="s">
        <v>2098</v>
      </c>
      <c r="B5035" s="9" t="s">
        <v>72</v>
      </c>
      <c r="C5035" s="9">
        <v>85</v>
      </c>
      <c r="D5035" s="9">
        <v>0.59099999999999997</v>
      </c>
      <c r="E5035" s="9">
        <v>0.54500000000000004</v>
      </c>
      <c r="F5035" s="9">
        <v>0.48899999999999999</v>
      </c>
      <c r="G5035" s="9">
        <v>7041.85</v>
      </c>
      <c r="H5035" s="10">
        <v>1</v>
      </c>
    </row>
    <row r="5036" spans="1:8" x14ac:dyDescent="0.25">
      <c r="A5036" s="11" t="s">
        <v>4843</v>
      </c>
      <c r="B5036" s="12" t="s">
        <v>118</v>
      </c>
      <c r="C5036" s="12">
        <v>128</v>
      </c>
      <c r="D5036" s="12">
        <v>0.57999999999999996</v>
      </c>
      <c r="E5036" s="12">
        <v>0.56499999999999995</v>
      </c>
      <c r="F5036" s="12">
        <v>0.45</v>
      </c>
      <c r="G5036" s="12">
        <v>6974.97</v>
      </c>
      <c r="H5036" s="13">
        <v>2</v>
      </c>
    </row>
    <row r="5037" spans="1:8" x14ac:dyDescent="0.25">
      <c r="A5037" s="8" t="s">
        <v>4844</v>
      </c>
      <c r="B5037" s="9" t="s">
        <v>82</v>
      </c>
      <c r="C5037" s="9">
        <v>119</v>
      </c>
      <c r="D5037" s="9">
        <v>0.625</v>
      </c>
      <c r="E5037" s="9">
        <v>0.57599999999999996</v>
      </c>
      <c r="F5037" s="9">
        <v>0.58099999999999996</v>
      </c>
      <c r="G5037" s="9">
        <v>8809.44</v>
      </c>
      <c r="H5037" s="10">
        <v>2</v>
      </c>
    </row>
    <row r="5038" spans="1:8" x14ac:dyDescent="0.25">
      <c r="A5038" s="11" t="s">
        <v>4845</v>
      </c>
      <c r="B5038" s="12" t="s">
        <v>118</v>
      </c>
      <c r="C5038" s="12">
        <v>67</v>
      </c>
      <c r="D5038" s="12">
        <v>0.55000000000000004</v>
      </c>
      <c r="E5038" s="12">
        <v>0.51800000000000002</v>
      </c>
      <c r="F5038" s="12">
        <v>0.44</v>
      </c>
      <c r="G5038" s="12">
        <v>6146.35</v>
      </c>
      <c r="H5038" s="13">
        <v>0</v>
      </c>
    </row>
    <row r="5039" spans="1:8" x14ac:dyDescent="0.25">
      <c r="A5039" s="8" t="s">
        <v>4846</v>
      </c>
      <c r="B5039" s="9" t="s">
        <v>118</v>
      </c>
      <c r="C5039" s="9">
        <v>136</v>
      </c>
      <c r="D5039" s="9">
        <v>0.54700000000000004</v>
      </c>
      <c r="E5039" s="9">
        <v>0.52500000000000002</v>
      </c>
      <c r="F5039" s="9">
        <v>0.443</v>
      </c>
      <c r="G5039" s="9">
        <v>6808.96</v>
      </c>
      <c r="H5039" s="10">
        <v>7</v>
      </c>
    </row>
    <row r="5040" spans="1:8" x14ac:dyDescent="0.25">
      <c r="A5040" s="11" t="s">
        <v>4847</v>
      </c>
      <c r="B5040" s="12" t="s">
        <v>16</v>
      </c>
      <c r="C5040" s="12">
        <v>49</v>
      </c>
      <c r="D5040" s="12">
        <v>0.68700000000000006</v>
      </c>
      <c r="E5040" s="12">
        <v>0.61699999999999999</v>
      </c>
      <c r="F5040" s="12">
        <v>0.64100000000000001</v>
      </c>
      <c r="G5040" s="12">
        <v>9728.1299999999992</v>
      </c>
      <c r="H5040" s="13">
        <v>1</v>
      </c>
    </row>
    <row r="5041" spans="1:8" x14ac:dyDescent="0.25">
      <c r="A5041" s="8" t="s">
        <v>4848</v>
      </c>
      <c r="B5041" s="9" t="s">
        <v>82</v>
      </c>
      <c r="C5041" s="9">
        <v>101</v>
      </c>
      <c r="D5041" s="9">
        <v>0.54200000000000004</v>
      </c>
      <c r="E5041" s="9">
        <v>0.52</v>
      </c>
      <c r="F5041" s="9">
        <v>0.42899999999999999</v>
      </c>
      <c r="G5041" s="9">
        <v>7437.65</v>
      </c>
      <c r="H5041" s="10">
        <v>1</v>
      </c>
    </row>
    <row r="5042" spans="1:8" x14ac:dyDescent="0.25">
      <c r="A5042" s="11" t="s">
        <v>4849</v>
      </c>
      <c r="B5042" s="12" t="s">
        <v>16</v>
      </c>
      <c r="C5042" s="12">
        <v>64</v>
      </c>
      <c r="D5042" s="12">
        <v>0.66400000000000003</v>
      </c>
      <c r="E5042" s="12">
        <v>0.64400000000000002</v>
      </c>
      <c r="F5042" s="12">
        <v>0.56699999999999995</v>
      </c>
      <c r="G5042" s="12">
        <v>11432.05</v>
      </c>
      <c r="H5042" s="13">
        <v>3</v>
      </c>
    </row>
    <row r="5043" spans="1:8" x14ac:dyDescent="0.25">
      <c r="A5043" s="8" t="s">
        <v>4850</v>
      </c>
      <c r="B5043" s="9" t="s">
        <v>111</v>
      </c>
      <c r="C5043" s="9">
        <v>143</v>
      </c>
      <c r="D5043" s="9">
        <v>0.64500000000000002</v>
      </c>
      <c r="E5043" s="9">
        <v>0.58599999999999997</v>
      </c>
      <c r="F5043" s="9">
        <v>0.58399999999999996</v>
      </c>
      <c r="G5043" s="9">
        <v>9702.44</v>
      </c>
      <c r="H5043" s="10">
        <v>0</v>
      </c>
    </row>
    <row r="5044" spans="1:8" x14ac:dyDescent="0.25">
      <c r="A5044" s="11" t="s">
        <v>4851</v>
      </c>
      <c r="B5044" s="12" t="s">
        <v>118</v>
      </c>
      <c r="C5044" s="12">
        <v>68</v>
      </c>
      <c r="D5044" s="12">
        <v>0.56000000000000005</v>
      </c>
      <c r="E5044" s="12">
        <v>0.53900000000000003</v>
      </c>
      <c r="F5044" s="12">
        <v>0.44600000000000001</v>
      </c>
      <c r="G5044" s="12">
        <v>6577.16</v>
      </c>
      <c r="H5044" s="13">
        <v>1</v>
      </c>
    </row>
    <row r="5045" spans="1:8" x14ac:dyDescent="0.25">
      <c r="A5045" s="8" t="s">
        <v>4852</v>
      </c>
      <c r="B5045" s="9" t="s">
        <v>16</v>
      </c>
      <c r="C5045" s="9">
        <v>82</v>
      </c>
      <c r="D5045" s="9">
        <v>0.63800000000000001</v>
      </c>
      <c r="E5045" s="9">
        <v>0.59899999999999998</v>
      </c>
      <c r="F5045" s="9">
        <v>0.53100000000000003</v>
      </c>
      <c r="G5045" s="9">
        <v>10958.59</v>
      </c>
      <c r="H5045" s="10">
        <v>0</v>
      </c>
    </row>
    <row r="5046" spans="1:8" x14ac:dyDescent="0.25">
      <c r="A5046" s="11" t="s">
        <v>4853</v>
      </c>
      <c r="B5046" s="12" t="s">
        <v>118</v>
      </c>
      <c r="C5046" s="12">
        <v>96</v>
      </c>
      <c r="D5046" s="12">
        <v>0.57399999999999995</v>
      </c>
      <c r="E5046" s="12">
        <v>0.53900000000000003</v>
      </c>
      <c r="F5046" s="12">
        <v>0.47599999999999998</v>
      </c>
      <c r="G5046" s="12">
        <v>6542.36</v>
      </c>
      <c r="H5046" s="13">
        <v>2</v>
      </c>
    </row>
    <row r="5047" spans="1:8" x14ac:dyDescent="0.25">
      <c r="A5047" s="8" t="s">
        <v>4854</v>
      </c>
      <c r="B5047" s="9" t="s">
        <v>82</v>
      </c>
      <c r="C5047" s="9">
        <v>101</v>
      </c>
      <c r="D5047" s="9">
        <v>0.56999999999999995</v>
      </c>
      <c r="E5047" s="9">
        <v>0.55400000000000005</v>
      </c>
      <c r="F5047" s="9">
        <v>0.42399999999999999</v>
      </c>
      <c r="G5047" s="9">
        <v>7880.84</v>
      </c>
      <c r="H5047" s="10">
        <v>2</v>
      </c>
    </row>
    <row r="5048" spans="1:8" x14ac:dyDescent="0.25">
      <c r="A5048" s="11" t="s">
        <v>4855</v>
      </c>
      <c r="B5048" s="12" t="s">
        <v>82</v>
      </c>
      <c r="C5048" s="12">
        <v>143</v>
      </c>
      <c r="D5048" s="12">
        <v>0.626</v>
      </c>
      <c r="E5048" s="12">
        <v>0.56999999999999995</v>
      </c>
      <c r="F5048" s="12">
        <v>0.54400000000000004</v>
      </c>
      <c r="G5048" s="12">
        <v>9474.27</v>
      </c>
      <c r="H5048" s="13">
        <v>1</v>
      </c>
    </row>
    <row r="5049" spans="1:8" x14ac:dyDescent="0.25">
      <c r="A5049" s="8" t="s">
        <v>4856</v>
      </c>
      <c r="B5049" s="9" t="s">
        <v>82</v>
      </c>
      <c r="C5049" s="9">
        <v>109</v>
      </c>
      <c r="D5049" s="9">
        <v>0.61399999999999999</v>
      </c>
      <c r="E5049" s="9">
        <v>0.58499999999999996</v>
      </c>
      <c r="F5049" s="9">
        <v>0.51800000000000002</v>
      </c>
      <c r="G5049" s="9">
        <v>9790.42</v>
      </c>
      <c r="H5049" s="10">
        <v>2</v>
      </c>
    </row>
    <row r="5050" spans="1:8" x14ac:dyDescent="0.25">
      <c r="A5050" s="11" t="s">
        <v>243</v>
      </c>
      <c r="B5050" s="12" t="s">
        <v>118</v>
      </c>
      <c r="C5050" s="12">
        <v>152</v>
      </c>
      <c r="D5050" s="12">
        <v>0.56999999999999995</v>
      </c>
      <c r="E5050" s="12">
        <v>0.55400000000000005</v>
      </c>
      <c r="F5050" s="12">
        <v>0.47399999999999998</v>
      </c>
      <c r="G5050" s="12">
        <v>6854.08</v>
      </c>
      <c r="H5050" s="13">
        <v>1</v>
      </c>
    </row>
    <row r="5051" spans="1:8" x14ac:dyDescent="0.25">
      <c r="A5051" s="8" t="s">
        <v>4857</v>
      </c>
      <c r="B5051" s="9" t="s">
        <v>72</v>
      </c>
      <c r="C5051" s="9">
        <v>117</v>
      </c>
      <c r="D5051" s="9">
        <v>0.58899999999999997</v>
      </c>
      <c r="E5051" s="9">
        <v>0.56599999999999995</v>
      </c>
      <c r="F5051" s="9">
        <v>0.45800000000000002</v>
      </c>
      <c r="G5051" s="9">
        <v>10715.61</v>
      </c>
      <c r="H5051" s="10">
        <v>1</v>
      </c>
    </row>
    <row r="5052" spans="1:8" x14ac:dyDescent="0.25">
      <c r="A5052" s="11" t="s">
        <v>4858</v>
      </c>
      <c r="B5052" s="12" t="s">
        <v>33</v>
      </c>
      <c r="C5052" s="12">
        <v>95</v>
      </c>
      <c r="D5052" s="12">
        <v>0.73</v>
      </c>
      <c r="E5052" s="12">
        <v>0.73399999999999999</v>
      </c>
      <c r="F5052" s="12">
        <v>0.65900000000000003</v>
      </c>
      <c r="G5052" s="12">
        <v>12224.33</v>
      </c>
      <c r="H5052" s="13">
        <v>0</v>
      </c>
    </row>
    <row r="5053" spans="1:8" x14ac:dyDescent="0.25">
      <c r="A5053" s="8" t="s">
        <v>4859</v>
      </c>
      <c r="B5053" s="9" t="s">
        <v>72</v>
      </c>
      <c r="C5053" s="9">
        <v>66</v>
      </c>
      <c r="D5053" s="9">
        <v>0.58899999999999997</v>
      </c>
      <c r="E5053" s="9">
        <v>0.54700000000000004</v>
      </c>
      <c r="F5053" s="9">
        <v>0.501</v>
      </c>
      <c r="G5053" s="9">
        <v>9553.51</v>
      </c>
      <c r="H5053" s="10">
        <v>2</v>
      </c>
    </row>
    <row r="5054" spans="1:8" x14ac:dyDescent="0.25">
      <c r="A5054" s="11" t="s">
        <v>4860</v>
      </c>
      <c r="B5054" s="12" t="s">
        <v>118</v>
      </c>
      <c r="C5054" s="12">
        <v>84</v>
      </c>
      <c r="D5054" s="12">
        <v>0.54400000000000004</v>
      </c>
      <c r="E5054" s="12">
        <v>0.51300000000000001</v>
      </c>
      <c r="F5054" s="12">
        <v>0.443</v>
      </c>
      <c r="G5054" s="12">
        <v>6739.07</v>
      </c>
      <c r="H5054" s="13">
        <v>0</v>
      </c>
    </row>
    <row r="5055" spans="1:8" x14ac:dyDescent="0.25">
      <c r="A5055" s="8" t="s">
        <v>4861</v>
      </c>
      <c r="B5055" s="9" t="s">
        <v>118</v>
      </c>
      <c r="C5055" s="9">
        <v>95</v>
      </c>
      <c r="D5055" s="9">
        <v>0.51500000000000001</v>
      </c>
      <c r="E5055" s="9">
        <v>0.53100000000000003</v>
      </c>
      <c r="F5055" s="9">
        <v>0.35399999999999998</v>
      </c>
      <c r="G5055" s="9">
        <v>7680.83</v>
      </c>
      <c r="H5055" s="10">
        <v>0</v>
      </c>
    </row>
    <row r="5056" spans="1:8" x14ac:dyDescent="0.25">
      <c r="A5056" s="11" t="s">
        <v>4862</v>
      </c>
      <c r="B5056" s="12" t="s">
        <v>118</v>
      </c>
      <c r="C5056" s="12">
        <v>104</v>
      </c>
      <c r="D5056" s="12">
        <v>0.56100000000000005</v>
      </c>
      <c r="E5056" s="12">
        <v>0.51300000000000001</v>
      </c>
      <c r="F5056" s="12">
        <v>0.46500000000000002</v>
      </c>
      <c r="G5056" s="12">
        <v>6552.21</v>
      </c>
      <c r="H5056" s="13">
        <v>2</v>
      </c>
    </row>
    <row r="5057" spans="1:8" x14ac:dyDescent="0.25">
      <c r="A5057" s="8" t="s">
        <v>4863</v>
      </c>
      <c r="B5057" s="9" t="s">
        <v>118</v>
      </c>
      <c r="C5057" s="9">
        <v>198</v>
      </c>
      <c r="D5057" s="9">
        <v>0.59899999999999998</v>
      </c>
      <c r="E5057" s="9">
        <v>0.55000000000000004</v>
      </c>
      <c r="F5057" s="9">
        <v>0.52600000000000002</v>
      </c>
      <c r="G5057" s="9">
        <v>5823.53</v>
      </c>
      <c r="H5057" s="10">
        <v>1</v>
      </c>
    </row>
    <row r="5058" spans="1:8" x14ac:dyDescent="0.25">
      <c r="A5058" s="11" t="s">
        <v>4864</v>
      </c>
      <c r="B5058" s="12" t="s">
        <v>118</v>
      </c>
      <c r="C5058" s="12">
        <v>76</v>
      </c>
      <c r="D5058" s="12">
        <v>0.59499999999999997</v>
      </c>
      <c r="E5058" s="12">
        <v>0.56000000000000005</v>
      </c>
      <c r="F5058" s="12">
        <v>0.499</v>
      </c>
      <c r="G5058" s="12">
        <v>6556.5</v>
      </c>
      <c r="H5058" s="13">
        <v>1</v>
      </c>
    </row>
    <row r="5059" spans="1:8" x14ac:dyDescent="0.25">
      <c r="A5059" s="8" t="s">
        <v>4865</v>
      </c>
      <c r="B5059" s="9" t="s">
        <v>16</v>
      </c>
      <c r="C5059" s="9">
        <v>114</v>
      </c>
      <c r="D5059" s="9">
        <v>0.58499999999999996</v>
      </c>
      <c r="E5059" s="9">
        <v>0.64</v>
      </c>
      <c r="F5059" s="9">
        <v>0.377</v>
      </c>
      <c r="G5059" s="9">
        <v>8994.89</v>
      </c>
      <c r="H5059" s="10">
        <v>3</v>
      </c>
    </row>
    <row r="5060" spans="1:8" x14ac:dyDescent="0.25">
      <c r="A5060" s="11" t="s">
        <v>4866</v>
      </c>
      <c r="B5060" s="12" t="s">
        <v>94</v>
      </c>
      <c r="C5060" s="12">
        <v>109</v>
      </c>
      <c r="D5060" s="12">
        <v>0.57399999999999995</v>
      </c>
      <c r="E5060" s="12">
        <v>0.57899999999999996</v>
      </c>
      <c r="F5060" s="12">
        <v>0.46500000000000002</v>
      </c>
      <c r="G5060" s="12">
        <v>9953.17</v>
      </c>
      <c r="H5060" s="13">
        <v>1</v>
      </c>
    </row>
    <row r="5061" spans="1:8" x14ac:dyDescent="0.25">
      <c r="A5061" s="8" t="s">
        <v>4867</v>
      </c>
      <c r="B5061" s="9" t="s">
        <v>82</v>
      </c>
      <c r="C5061" s="9">
        <v>136</v>
      </c>
      <c r="D5061" s="9">
        <v>0.57299999999999995</v>
      </c>
      <c r="E5061" s="9">
        <v>0.53100000000000003</v>
      </c>
      <c r="F5061" s="9">
        <v>0.46</v>
      </c>
      <c r="G5061" s="9">
        <v>8347.8799999999992</v>
      </c>
      <c r="H5061" s="10">
        <v>2</v>
      </c>
    </row>
    <row r="5062" spans="1:8" x14ac:dyDescent="0.25">
      <c r="A5062" s="11" t="s">
        <v>4868</v>
      </c>
      <c r="B5062" s="12" t="s">
        <v>72</v>
      </c>
      <c r="C5062" s="12">
        <v>53</v>
      </c>
      <c r="D5062" s="12">
        <v>0.58899999999999997</v>
      </c>
      <c r="E5062" s="12">
        <v>0.53200000000000003</v>
      </c>
      <c r="F5062" s="12">
        <v>0.496</v>
      </c>
      <c r="G5062" s="12">
        <v>6919.15</v>
      </c>
      <c r="H5062" s="13">
        <v>1</v>
      </c>
    </row>
    <row r="5063" spans="1:8" x14ac:dyDescent="0.25">
      <c r="A5063" s="8" t="s">
        <v>4869</v>
      </c>
      <c r="B5063" s="9" t="s">
        <v>16</v>
      </c>
      <c r="C5063" s="9">
        <v>98</v>
      </c>
      <c r="D5063" s="9">
        <v>0.64</v>
      </c>
      <c r="E5063" s="9">
        <v>0.59299999999999997</v>
      </c>
      <c r="F5063" s="9">
        <v>0.54200000000000004</v>
      </c>
      <c r="G5063" s="9">
        <v>9160.5400000000009</v>
      </c>
      <c r="H5063" s="10">
        <v>1</v>
      </c>
    </row>
    <row r="5064" spans="1:8" x14ac:dyDescent="0.25">
      <c r="A5064" s="11" t="s">
        <v>4870</v>
      </c>
      <c r="B5064" s="12" t="s">
        <v>118</v>
      </c>
      <c r="C5064" s="12">
        <v>48</v>
      </c>
      <c r="D5064" s="12">
        <v>0.56499999999999995</v>
      </c>
      <c r="E5064" s="12">
        <v>0.55900000000000005</v>
      </c>
      <c r="F5064" s="12">
        <v>0.47099999999999997</v>
      </c>
      <c r="G5064" s="12">
        <v>9926.59</v>
      </c>
      <c r="H5064" s="13">
        <v>0</v>
      </c>
    </row>
    <row r="5065" spans="1:8" x14ac:dyDescent="0.25">
      <c r="A5065" s="8" t="s">
        <v>4871</v>
      </c>
      <c r="B5065" s="9" t="s">
        <v>16</v>
      </c>
      <c r="C5065" s="9">
        <v>68</v>
      </c>
      <c r="D5065" s="9">
        <v>0.65400000000000003</v>
      </c>
      <c r="E5065" s="9">
        <v>0.623</v>
      </c>
      <c r="F5065" s="9">
        <v>0.54300000000000004</v>
      </c>
      <c r="G5065" s="9">
        <v>10467.89</v>
      </c>
      <c r="H5065" s="10">
        <v>1</v>
      </c>
    </row>
    <row r="5066" spans="1:8" x14ac:dyDescent="0.25">
      <c r="A5066" s="11" t="s">
        <v>4872</v>
      </c>
      <c r="B5066" s="12" t="s">
        <v>82</v>
      </c>
      <c r="C5066" s="12">
        <v>115</v>
      </c>
      <c r="D5066" s="12">
        <v>0.59599999999999997</v>
      </c>
      <c r="E5066" s="12">
        <v>0.55300000000000005</v>
      </c>
      <c r="F5066" s="12">
        <v>0.497</v>
      </c>
      <c r="G5066" s="12">
        <v>7834.22</v>
      </c>
      <c r="H5066" s="13">
        <v>2</v>
      </c>
    </row>
    <row r="5067" spans="1:8" x14ac:dyDescent="0.25">
      <c r="A5067" s="8" t="s">
        <v>4873</v>
      </c>
      <c r="B5067" s="9" t="s">
        <v>82</v>
      </c>
      <c r="C5067" s="9">
        <v>148</v>
      </c>
      <c r="D5067" s="9">
        <v>0.59499999999999997</v>
      </c>
      <c r="E5067" s="9">
        <v>0.55400000000000005</v>
      </c>
      <c r="F5067" s="9">
        <v>0.49199999999999999</v>
      </c>
      <c r="G5067" s="9">
        <v>8310.08</v>
      </c>
      <c r="H5067" s="10">
        <v>7</v>
      </c>
    </row>
    <row r="5068" spans="1:8" x14ac:dyDescent="0.25">
      <c r="A5068" s="11" t="s">
        <v>4874</v>
      </c>
      <c r="B5068" s="12" t="s">
        <v>118</v>
      </c>
      <c r="C5068" s="12">
        <v>84</v>
      </c>
      <c r="D5068" s="12">
        <v>0.57999999999999996</v>
      </c>
      <c r="E5068" s="12">
        <v>0.52</v>
      </c>
      <c r="F5068" s="12">
        <v>0.51900000000000002</v>
      </c>
      <c r="G5068" s="12">
        <v>7337.3</v>
      </c>
      <c r="H5068" s="13">
        <v>8</v>
      </c>
    </row>
    <row r="5069" spans="1:8" x14ac:dyDescent="0.25">
      <c r="A5069" s="8" t="s">
        <v>4875</v>
      </c>
      <c r="B5069" s="9" t="s">
        <v>29</v>
      </c>
      <c r="C5069" s="9">
        <v>88</v>
      </c>
      <c r="D5069" s="9">
        <v>0.68</v>
      </c>
      <c r="E5069" s="9">
        <v>0.61699999999999999</v>
      </c>
      <c r="F5069" s="9">
        <v>0.63400000000000001</v>
      </c>
      <c r="G5069" s="9">
        <v>13808.95</v>
      </c>
      <c r="H5069" s="10">
        <v>4</v>
      </c>
    </row>
    <row r="5070" spans="1:8" x14ac:dyDescent="0.25">
      <c r="A5070" s="11" t="s">
        <v>4876</v>
      </c>
      <c r="B5070" s="12" t="s">
        <v>111</v>
      </c>
      <c r="C5070" s="12">
        <v>150</v>
      </c>
      <c r="D5070" s="12">
        <v>0.59599999999999997</v>
      </c>
      <c r="E5070" s="12">
        <v>0.55900000000000005</v>
      </c>
      <c r="F5070" s="12">
        <v>0.52</v>
      </c>
      <c r="G5070" s="12">
        <v>10671.39</v>
      </c>
      <c r="H5070" s="13">
        <v>0</v>
      </c>
    </row>
    <row r="5071" spans="1:8" x14ac:dyDescent="0.25">
      <c r="A5071" s="8" t="s">
        <v>4877</v>
      </c>
      <c r="B5071" s="9" t="s">
        <v>16</v>
      </c>
      <c r="C5071" s="9">
        <v>79</v>
      </c>
      <c r="D5071" s="9">
        <v>0.66700000000000004</v>
      </c>
      <c r="E5071" s="9">
        <v>0.64800000000000002</v>
      </c>
      <c r="F5071" s="9">
        <v>0.55800000000000005</v>
      </c>
      <c r="G5071" s="9">
        <v>11793.9</v>
      </c>
      <c r="H5071" s="10">
        <v>1</v>
      </c>
    </row>
    <row r="5072" spans="1:8" x14ac:dyDescent="0.25">
      <c r="A5072" s="11" t="s">
        <v>4878</v>
      </c>
      <c r="B5072" s="12" t="s">
        <v>72</v>
      </c>
      <c r="C5072" s="12">
        <v>77</v>
      </c>
      <c r="D5072" s="12">
        <v>0.64</v>
      </c>
      <c r="E5072" s="12">
        <v>0.61399999999999999</v>
      </c>
      <c r="F5072" s="12">
        <v>0.59099999999999997</v>
      </c>
      <c r="G5072" s="12">
        <v>11744.5</v>
      </c>
      <c r="H5072" s="13">
        <v>3</v>
      </c>
    </row>
    <row r="5073" spans="1:8" x14ac:dyDescent="0.25">
      <c r="A5073" s="8" t="s">
        <v>4879</v>
      </c>
      <c r="B5073" s="9" t="s">
        <v>72</v>
      </c>
      <c r="C5073" s="9">
        <v>52</v>
      </c>
      <c r="D5073" s="9">
        <v>0.59499999999999997</v>
      </c>
      <c r="E5073" s="9">
        <v>0.55200000000000005</v>
      </c>
      <c r="F5073" s="9">
        <v>0.49199999999999999</v>
      </c>
      <c r="G5073" s="9">
        <v>7333.12</v>
      </c>
      <c r="H5073" s="10">
        <v>1</v>
      </c>
    </row>
    <row r="5074" spans="1:8" x14ac:dyDescent="0.25">
      <c r="A5074" s="11" t="s">
        <v>4880</v>
      </c>
      <c r="B5074" s="12" t="s">
        <v>82</v>
      </c>
      <c r="C5074" s="12">
        <v>147</v>
      </c>
      <c r="D5074" s="12">
        <v>0.58099999999999996</v>
      </c>
      <c r="E5074" s="12">
        <v>0.56100000000000005</v>
      </c>
      <c r="F5074" s="12">
        <v>0.45900000000000002</v>
      </c>
      <c r="G5074" s="12">
        <v>8201.01</v>
      </c>
      <c r="H5074" s="13">
        <v>1</v>
      </c>
    </row>
    <row r="5075" spans="1:8" x14ac:dyDescent="0.25">
      <c r="A5075" s="8" t="s">
        <v>4881</v>
      </c>
      <c r="B5075" s="9" t="s">
        <v>118</v>
      </c>
      <c r="C5075" s="9">
        <v>146</v>
      </c>
      <c r="D5075" s="9">
        <v>0.57999999999999996</v>
      </c>
      <c r="E5075" s="9">
        <v>0.52600000000000002</v>
      </c>
      <c r="F5075" s="9">
        <v>0.47099999999999997</v>
      </c>
      <c r="G5075" s="9">
        <v>7311.76</v>
      </c>
      <c r="H5075" s="10">
        <v>7</v>
      </c>
    </row>
    <row r="5076" spans="1:8" x14ac:dyDescent="0.25">
      <c r="A5076" s="11" t="s">
        <v>4882</v>
      </c>
      <c r="B5076" s="12" t="s">
        <v>16</v>
      </c>
      <c r="C5076" s="12">
        <v>96</v>
      </c>
      <c r="D5076" s="12">
        <v>0.71099999999999997</v>
      </c>
      <c r="E5076" s="12">
        <v>0.74199999999999999</v>
      </c>
      <c r="F5076" s="12">
        <v>0.55900000000000005</v>
      </c>
      <c r="G5076" s="12">
        <v>10070.530000000001</v>
      </c>
      <c r="H5076" s="13">
        <v>1</v>
      </c>
    </row>
    <row r="5077" spans="1:8" x14ac:dyDescent="0.25">
      <c r="A5077" s="8" t="s">
        <v>4883</v>
      </c>
      <c r="B5077" s="9" t="s">
        <v>118</v>
      </c>
      <c r="C5077" s="9">
        <v>87</v>
      </c>
      <c r="D5077" s="9">
        <v>0.55000000000000004</v>
      </c>
      <c r="E5077" s="9">
        <v>0.503</v>
      </c>
      <c r="F5077" s="9">
        <v>0.46400000000000002</v>
      </c>
      <c r="G5077" s="9">
        <v>7001.68</v>
      </c>
      <c r="H5077" s="10">
        <v>0</v>
      </c>
    </row>
    <row r="5078" spans="1:8" x14ac:dyDescent="0.25">
      <c r="A5078" s="11" t="s">
        <v>4884</v>
      </c>
      <c r="B5078" s="12" t="s">
        <v>111</v>
      </c>
      <c r="C5078" s="12">
        <v>83</v>
      </c>
      <c r="D5078" s="12">
        <v>0.59</v>
      </c>
      <c r="E5078" s="12">
        <v>0.60099999999999998</v>
      </c>
      <c r="F5078" s="12">
        <v>0.42499999999999999</v>
      </c>
      <c r="G5078" s="12">
        <v>11132.78</v>
      </c>
      <c r="H5078" s="13">
        <v>0</v>
      </c>
    </row>
    <row r="5079" spans="1:8" x14ac:dyDescent="0.25">
      <c r="A5079" s="8" t="s">
        <v>4885</v>
      </c>
      <c r="B5079" s="9" t="s">
        <v>72</v>
      </c>
      <c r="C5079" s="9">
        <v>166</v>
      </c>
      <c r="D5079" s="9">
        <v>0.58399999999999996</v>
      </c>
      <c r="E5079" s="9">
        <v>0.54500000000000004</v>
      </c>
      <c r="F5079" s="9">
        <v>0.48699999999999999</v>
      </c>
      <c r="G5079" s="9">
        <v>7888.71</v>
      </c>
      <c r="H5079" s="10">
        <v>5</v>
      </c>
    </row>
    <row r="5080" spans="1:8" x14ac:dyDescent="0.25">
      <c r="A5080" s="11" t="s">
        <v>4886</v>
      </c>
      <c r="B5080" s="12" t="s">
        <v>16</v>
      </c>
      <c r="C5080" s="12">
        <v>50</v>
      </c>
      <c r="D5080" s="12">
        <v>0.54</v>
      </c>
      <c r="E5080" s="12">
        <v>0.51900000000000002</v>
      </c>
      <c r="F5080" s="12">
        <v>0.41199999999999998</v>
      </c>
      <c r="G5080" s="12">
        <v>7929.78</v>
      </c>
      <c r="H5080" s="13">
        <v>1</v>
      </c>
    </row>
    <row r="5081" spans="1:8" x14ac:dyDescent="0.25">
      <c r="A5081" s="8" t="s">
        <v>4887</v>
      </c>
      <c r="B5081" s="9" t="s">
        <v>111</v>
      </c>
      <c r="C5081" s="9">
        <v>131</v>
      </c>
      <c r="D5081" s="9">
        <v>0.66200000000000003</v>
      </c>
      <c r="E5081" s="9">
        <v>0.61799999999999999</v>
      </c>
      <c r="F5081" s="9">
        <v>0.57499999999999996</v>
      </c>
      <c r="G5081" s="9">
        <v>9922.4599999999991</v>
      </c>
      <c r="H5081" s="10">
        <v>0</v>
      </c>
    </row>
    <row r="5082" spans="1:8" x14ac:dyDescent="0.25">
      <c r="A5082" s="11" t="s">
        <v>4888</v>
      </c>
      <c r="B5082" s="12" t="s">
        <v>16</v>
      </c>
      <c r="C5082" s="12">
        <v>40</v>
      </c>
      <c r="D5082" s="12">
        <v>0.68200000000000005</v>
      </c>
      <c r="E5082" s="12">
        <v>0.66900000000000004</v>
      </c>
      <c r="F5082" s="12">
        <v>0.57499999999999996</v>
      </c>
      <c r="G5082" s="12">
        <v>14142.05</v>
      </c>
      <c r="H5082" s="13">
        <v>1</v>
      </c>
    </row>
    <row r="5083" spans="1:8" x14ac:dyDescent="0.25">
      <c r="A5083" s="8" t="s">
        <v>4889</v>
      </c>
      <c r="B5083" s="9" t="s">
        <v>82</v>
      </c>
      <c r="C5083" s="9">
        <v>119</v>
      </c>
      <c r="D5083" s="9">
        <v>0.58099999999999996</v>
      </c>
      <c r="E5083" s="9">
        <v>0.56499999999999995</v>
      </c>
      <c r="F5083" s="9">
        <v>0.49</v>
      </c>
      <c r="G5083" s="9">
        <v>9061.9500000000007</v>
      </c>
      <c r="H5083" s="10">
        <v>1</v>
      </c>
    </row>
    <row r="5084" spans="1:8" x14ac:dyDescent="0.25">
      <c r="A5084" s="11" t="s">
        <v>4890</v>
      </c>
      <c r="B5084" s="12" t="s">
        <v>82</v>
      </c>
      <c r="C5084" s="12">
        <v>66</v>
      </c>
      <c r="D5084" s="12">
        <v>0.55000000000000004</v>
      </c>
      <c r="E5084" s="12">
        <v>0.52100000000000002</v>
      </c>
      <c r="F5084" s="12">
        <v>0.41299999999999998</v>
      </c>
      <c r="G5084" s="12">
        <v>8645.73</v>
      </c>
      <c r="H5084" s="13">
        <v>3</v>
      </c>
    </row>
    <row r="5085" spans="1:8" x14ac:dyDescent="0.25">
      <c r="A5085" s="8" t="s">
        <v>4891</v>
      </c>
      <c r="B5085" s="9" t="s">
        <v>82</v>
      </c>
      <c r="C5085" s="9">
        <v>42</v>
      </c>
      <c r="D5085" s="9">
        <v>0.56499999999999995</v>
      </c>
      <c r="E5085" s="9">
        <v>0.53300000000000003</v>
      </c>
      <c r="F5085" s="9">
        <v>0.443</v>
      </c>
      <c r="G5085" s="9">
        <v>7007.03</v>
      </c>
      <c r="H5085" s="10">
        <v>1</v>
      </c>
    </row>
    <row r="5086" spans="1:8" x14ac:dyDescent="0.25">
      <c r="A5086" s="11" t="s">
        <v>4892</v>
      </c>
      <c r="B5086" s="12" t="s">
        <v>118</v>
      </c>
      <c r="C5086" s="12">
        <v>62</v>
      </c>
      <c r="D5086" s="12">
        <v>0.59599999999999997</v>
      </c>
      <c r="E5086" s="12">
        <v>0.53300000000000003</v>
      </c>
      <c r="F5086" s="12">
        <v>0.51400000000000001</v>
      </c>
      <c r="G5086" s="12">
        <v>6236.07</v>
      </c>
      <c r="H5086" s="13">
        <v>0</v>
      </c>
    </row>
    <row r="5087" spans="1:8" x14ac:dyDescent="0.25">
      <c r="A5087" s="8" t="s">
        <v>4893</v>
      </c>
      <c r="B5087" s="9" t="s">
        <v>16</v>
      </c>
      <c r="C5087" s="9">
        <v>17</v>
      </c>
      <c r="D5087" s="9">
        <v>0.68400000000000005</v>
      </c>
      <c r="E5087" s="9">
        <v>0.66300000000000003</v>
      </c>
      <c r="F5087" s="9">
        <v>0.58499999999999996</v>
      </c>
      <c r="G5087" s="9">
        <v>15993.87</v>
      </c>
      <c r="H5087" s="10">
        <v>1</v>
      </c>
    </row>
    <row r="5088" spans="1:8" x14ac:dyDescent="0.25">
      <c r="A5088" s="11" t="s">
        <v>4894</v>
      </c>
      <c r="B5088" s="12" t="s">
        <v>82</v>
      </c>
      <c r="C5088" s="12">
        <v>84</v>
      </c>
      <c r="D5088" s="12">
        <v>0.71</v>
      </c>
      <c r="E5088" s="12">
        <v>0.61899999999999999</v>
      </c>
      <c r="F5088" s="12">
        <v>0.71399999999999997</v>
      </c>
      <c r="G5088" s="12">
        <v>9765.02</v>
      </c>
      <c r="H5088" s="13">
        <v>1</v>
      </c>
    </row>
    <row r="5089" spans="1:8" x14ac:dyDescent="0.25">
      <c r="A5089" s="8" t="s">
        <v>766</v>
      </c>
      <c r="B5089" s="9" t="s">
        <v>82</v>
      </c>
      <c r="C5089" s="9">
        <v>99</v>
      </c>
      <c r="D5089" s="9">
        <v>0.56999999999999995</v>
      </c>
      <c r="E5089" s="9">
        <v>0.54</v>
      </c>
      <c r="F5089" s="9">
        <v>0.49199999999999999</v>
      </c>
      <c r="G5089" s="9">
        <v>7498.77</v>
      </c>
      <c r="H5089" s="10">
        <v>3</v>
      </c>
    </row>
    <row r="5090" spans="1:8" x14ac:dyDescent="0.25">
      <c r="A5090" s="11" t="s">
        <v>4895</v>
      </c>
      <c r="B5090" s="12" t="s">
        <v>118</v>
      </c>
      <c r="C5090" s="12">
        <v>89</v>
      </c>
      <c r="D5090" s="12">
        <v>0.56499999999999995</v>
      </c>
      <c r="E5090" s="12">
        <v>0.54300000000000004</v>
      </c>
      <c r="F5090" s="12">
        <v>0.45300000000000001</v>
      </c>
      <c r="G5090" s="12">
        <v>6801.98</v>
      </c>
      <c r="H5090" s="13">
        <v>0</v>
      </c>
    </row>
    <row r="5091" spans="1:8" x14ac:dyDescent="0.25">
      <c r="A5091" s="8" t="s">
        <v>4896</v>
      </c>
      <c r="B5091" s="9" t="s">
        <v>16</v>
      </c>
      <c r="C5091" s="9">
        <v>64</v>
      </c>
      <c r="D5091" s="9">
        <v>0.6</v>
      </c>
      <c r="E5091" s="9">
        <v>0.58799999999999997</v>
      </c>
      <c r="F5091" s="9">
        <v>0.46</v>
      </c>
      <c r="G5091" s="9">
        <v>7337.7</v>
      </c>
      <c r="H5091" s="10">
        <v>1</v>
      </c>
    </row>
    <row r="5092" spans="1:8" x14ac:dyDescent="0.25">
      <c r="A5092" s="11" t="s">
        <v>4897</v>
      </c>
      <c r="B5092" s="12" t="s">
        <v>7</v>
      </c>
      <c r="C5092" s="12">
        <v>73</v>
      </c>
      <c r="D5092" s="12">
        <v>0.69599999999999995</v>
      </c>
      <c r="E5092" s="12">
        <v>0.65800000000000003</v>
      </c>
      <c r="F5092" s="12">
        <v>0.629</v>
      </c>
      <c r="G5092" s="12">
        <v>7309.6</v>
      </c>
      <c r="H5092" s="13">
        <v>0</v>
      </c>
    </row>
    <row r="5093" spans="1:8" x14ac:dyDescent="0.25">
      <c r="A5093" s="8" t="s">
        <v>4898</v>
      </c>
      <c r="B5093" s="9" t="s">
        <v>72</v>
      </c>
      <c r="C5093" s="9">
        <v>123</v>
      </c>
      <c r="D5093" s="9">
        <v>0.65400000000000003</v>
      </c>
      <c r="E5093" s="9">
        <v>0.58299999999999996</v>
      </c>
      <c r="F5093" s="9">
        <v>0.60699999999999998</v>
      </c>
      <c r="G5093" s="9">
        <v>8268.1</v>
      </c>
      <c r="H5093" s="10">
        <v>9</v>
      </c>
    </row>
    <row r="5094" spans="1:8" x14ac:dyDescent="0.25">
      <c r="A5094" s="11" t="s">
        <v>4899</v>
      </c>
      <c r="B5094" s="12" t="s">
        <v>118</v>
      </c>
      <c r="C5094" s="12">
        <v>118</v>
      </c>
      <c r="D5094" s="12">
        <v>0.61299999999999999</v>
      </c>
      <c r="E5094" s="12">
        <v>0.54300000000000004</v>
      </c>
      <c r="F5094" s="12">
        <v>0.54600000000000004</v>
      </c>
      <c r="G5094" s="12">
        <v>7138</v>
      </c>
      <c r="H5094" s="13">
        <v>4</v>
      </c>
    </row>
    <row r="5095" spans="1:8" x14ac:dyDescent="0.25">
      <c r="A5095" s="8" t="s">
        <v>4900</v>
      </c>
      <c r="B5095" s="9" t="s">
        <v>118</v>
      </c>
      <c r="C5095" s="9">
        <v>99</v>
      </c>
      <c r="D5095" s="9">
        <v>0.55000000000000004</v>
      </c>
      <c r="E5095" s="9">
        <v>0.50600000000000001</v>
      </c>
      <c r="F5095" s="9">
        <v>0.441</v>
      </c>
      <c r="G5095" s="9">
        <v>5104.4399999999996</v>
      </c>
      <c r="H5095" s="10">
        <v>0</v>
      </c>
    </row>
    <row r="5096" spans="1:8" x14ac:dyDescent="0.25">
      <c r="A5096" s="11" t="s">
        <v>4901</v>
      </c>
      <c r="B5096" s="12" t="s">
        <v>82</v>
      </c>
      <c r="C5096" s="12">
        <v>126</v>
      </c>
      <c r="D5096" s="12">
        <v>0.55600000000000005</v>
      </c>
      <c r="E5096" s="12">
        <v>0.54200000000000004</v>
      </c>
      <c r="F5096" s="12">
        <v>0.40699999999999997</v>
      </c>
      <c r="G5096" s="12">
        <v>7132.8</v>
      </c>
      <c r="H5096" s="13">
        <v>4</v>
      </c>
    </row>
    <row r="5097" spans="1:8" x14ac:dyDescent="0.25">
      <c r="A5097" s="8" t="s">
        <v>4902</v>
      </c>
      <c r="B5097" s="9" t="s">
        <v>111</v>
      </c>
      <c r="C5097" s="9">
        <v>108</v>
      </c>
      <c r="D5097" s="9">
        <v>0.7</v>
      </c>
      <c r="E5097" s="9">
        <v>0.64200000000000002</v>
      </c>
      <c r="F5097" s="9">
        <v>0.65400000000000003</v>
      </c>
      <c r="G5097" s="9">
        <v>11276</v>
      </c>
      <c r="H5097" s="10">
        <v>2</v>
      </c>
    </row>
    <row r="5098" spans="1:8" x14ac:dyDescent="0.25">
      <c r="A5098" s="11" t="s">
        <v>4903</v>
      </c>
      <c r="B5098" s="12" t="s">
        <v>16</v>
      </c>
      <c r="C5098" s="12">
        <v>61</v>
      </c>
      <c r="D5098" s="12">
        <v>0.67</v>
      </c>
      <c r="E5098" s="12">
        <v>0.627</v>
      </c>
      <c r="F5098" s="12">
        <v>0.60199999999999998</v>
      </c>
      <c r="G5098" s="12">
        <v>14636.16</v>
      </c>
      <c r="H5098" s="13">
        <v>1</v>
      </c>
    </row>
    <row r="5099" spans="1:8" x14ac:dyDescent="0.25">
      <c r="A5099" s="8" t="s">
        <v>4904</v>
      </c>
      <c r="B5099" s="9" t="s">
        <v>16</v>
      </c>
      <c r="C5099" s="9">
        <v>68</v>
      </c>
      <c r="D5099" s="9">
        <v>0.73099999999999998</v>
      </c>
      <c r="E5099" s="9">
        <v>0.67900000000000005</v>
      </c>
      <c r="F5099" s="9">
        <v>0.68200000000000005</v>
      </c>
      <c r="G5099" s="9">
        <v>18652.77</v>
      </c>
      <c r="H5099" s="10">
        <v>1</v>
      </c>
    </row>
    <row r="5100" spans="1:8" x14ac:dyDescent="0.25">
      <c r="A5100" s="11" t="s">
        <v>288</v>
      </c>
      <c r="B5100" s="12" t="s">
        <v>111</v>
      </c>
      <c r="C5100" s="12">
        <v>149</v>
      </c>
      <c r="D5100" s="12">
        <v>0.627</v>
      </c>
      <c r="E5100" s="12">
        <v>0.54800000000000004</v>
      </c>
      <c r="F5100" s="12">
        <v>0.59</v>
      </c>
      <c r="G5100" s="12">
        <v>11646.1</v>
      </c>
      <c r="H5100" s="13">
        <v>0</v>
      </c>
    </row>
    <row r="5101" spans="1:8" x14ac:dyDescent="0.25">
      <c r="A5101" s="8" t="s">
        <v>4905</v>
      </c>
      <c r="B5101" s="9" t="s">
        <v>24</v>
      </c>
      <c r="C5101" s="9">
        <v>155</v>
      </c>
      <c r="D5101" s="9">
        <v>0.51100000000000001</v>
      </c>
      <c r="E5101" s="9">
        <v>0.51700000000000002</v>
      </c>
      <c r="F5101" s="9">
        <v>0.33500000000000002</v>
      </c>
      <c r="G5101" s="9">
        <v>6267.37</v>
      </c>
      <c r="H5101" s="10">
        <v>1</v>
      </c>
    </row>
    <row r="5102" spans="1:8" x14ac:dyDescent="0.25">
      <c r="A5102" s="11" t="s">
        <v>4906</v>
      </c>
      <c r="B5102" s="12" t="s">
        <v>118</v>
      </c>
      <c r="C5102" s="12">
        <v>71</v>
      </c>
      <c r="D5102" s="12">
        <v>0.59299999999999997</v>
      </c>
      <c r="E5102" s="12">
        <v>0.53200000000000003</v>
      </c>
      <c r="F5102" s="12">
        <v>0.55000000000000004</v>
      </c>
      <c r="G5102" s="12">
        <v>5961.39</v>
      </c>
      <c r="H5102" s="13">
        <v>7</v>
      </c>
    </row>
    <row r="5103" spans="1:8" x14ac:dyDescent="0.25">
      <c r="A5103" s="8" t="s">
        <v>4907</v>
      </c>
      <c r="B5103" s="9" t="s">
        <v>118</v>
      </c>
      <c r="C5103" s="9">
        <v>46</v>
      </c>
      <c r="D5103" s="9">
        <v>0.50900000000000001</v>
      </c>
      <c r="E5103" s="9">
        <v>0.51900000000000002</v>
      </c>
      <c r="F5103" s="9">
        <v>0.34799999999999998</v>
      </c>
      <c r="G5103" s="9">
        <v>6752.25</v>
      </c>
      <c r="H5103" s="10">
        <v>7</v>
      </c>
    </row>
    <row r="5104" spans="1:8" x14ac:dyDescent="0.25">
      <c r="A5104" s="11" t="s">
        <v>4908</v>
      </c>
      <c r="B5104" s="12" t="s">
        <v>16</v>
      </c>
      <c r="C5104" s="12">
        <v>74</v>
      </c>
      <c r="D5104" s="12">
        <v>0.67900000000000005</v>
      </c>
      <c r="E5104" s="12">
        <v>0.57899999999999996</v>
      </c>
      <c r="F5104" s="12">
        <v>0.66700000000000004</v>
      </c>
      <c r="G5104" s="12">
        <v>8330.69</v>
      </c>
      <c r="H5104" s="13">
        <v>2</v>
      </c>
    </row>
    <row r="5105" spans="1:8" x14ac:dyDescent="0.25">
      <c r="A5105" s="8" t="s">
        <v>4909</v>
      </c>
      <c r="B5105" s="9" t="s">
        <v>118</v>
      </c>
      <c r="C5105" s="9">
        <v>108</v>
      </c>
      <c r="D5105" s="9">
        <v>0.54200000000000004</v>
      </c>
      <c r="E5105" s="9">
        <v>0.47199999999999998</v>
      </c>
      <c r="F5105" s="9">
        <v>0.435</v>
      </c>
      <c r="G5105" s="9">
        <v>6403.96</v>
      </c>
      <c r="H5105" s="10">
        <v>1</v>
      </c>
    </row>
    <row r="5106" spans="1:8" x14ac:dyDescent="0.25">
      <c r="A5106" s="11" t="s">
        <v>4910</v>
      </c>
      <c r="B5106" s="12" t="s">
        <v>33</v>
      </c>
      <c r="C5106" s="12">
        <v>95</v>
      </c>
      <c r="D5106" s="12">
        <v>0.64900000000000002</v>
      </c>
      <c r="E5106" s="12">
        <v>0.64200000000000002</v>
      </c>
      <c r="F5106" s="12">
        <v>0.52200000000000002</v>
      </c>
      <c r="G5106" s="12">
        <v>10585.94</v>
      </c>
      <c r="H5106" s="13">
        <v>2</v>
      </c>
    </row>
    <row r="5107" spans="1:8" x14ac:dyDescent="0.25">
      <c r="A5107" s="8" t="s">
        <v>4911</v>
      </c>
      <c r="B5107" s="9" t="s">
        <v>72</v>
      </c>
      <c r="C5107" s="9">
        <v>144</v>
      </c>
      <c r="D5107" s="9">
        <v>0.59699999999999998</v>
      </c>
      <c r="E5107" s="9">
        <v>0.56499999999999995</v>
      </c>
      <c r="F5107" s="9">
        <v>0.51900000000000002</v>
      </c>
      <c r="G5107" s="9">
        <v>8512.08</v>
      </c>
      <c r="H5107" s="10">
        <v>1</v>
      </c>
    </row>
    <row r="5108" spans="1:8" x14ac:dyDescent="0.25">
      <c r="A5108" s="11" t="s">
        <v>4912</v>
      </c>
      <c r="B5108" s="12" t="s">
        <v>118</v>
      </c>
      <c r="C5108" s="12">
        <v>173</v>
      </c>
      <c r="D5108" s="12">
        <v>0.59899999999999998</v>
      </c>
      <c r="E5108" s="12">
        <v>0.52800000000000002</v>
      </c>
      <c r="F5108" s="12">
        <v>0.52400000000000002</v>
      </c>
      <c r="G5108" s="12">
        <v>6812.35</v>
      </c>
      <c r="H5108" s="13">
        <v>3</v>
      </c>
    </row>
    <row r="5109" spans="1:8" x14ac:dyDescent="0.25">
      <c r="A5109" s="8" t="s">
        <v>4913</v>
      </c>
      <c r="B5109" s="9" t="s">
        <v>114</v>
      </c>
      <c r="C5109" s="9">
        <v>123</v>
      </c>
      <c r="D5109" s="9">
        <v>0.61099999999999999</v>
      </c>
      <c r="E5109" s="9">
        <v>0.56899999999999995</v>
      </c>
      <c r="F5109" s="9">
        <v>0.55000000000000004</v>
      </c>
      <c r="G5109" s="9">
        <v>10891.11</v>
      </c>
      <c r="H5109" s="10">
        <v>0</v>
      </c>
    </row>
    <row r="5110" spans="1:8" x14ac:dyDescent="0.25">
      <c r="A5110" s="11" t="s">
        <v>4914</v>
      </c>
      <c r="B5110" s="12" t="s">
        <v>7</v>
      </c>
      <c r="C5110" s="12">
        <v>99</v>
      </c>
      <c r="D5110" s="12">
        <v>0.68</v>
      </c>
      <c r="E5110" s="12">
        <v>0.63400000000000001</v>
      </c>
      <c r="F5110" s="12">
        <v>0.61199999999999999</v>
      </c>
      <c r="G5110" s="12">
        <v>10289.629999999999</v>
      </c>
      <c r="H5110" s="13">
        <v>3</v>
      </c>
    </row>
    <row r="5111" spans="1:8" x14ac:dyDescent="0.25">
      <c r="A5111" s="8" t="s">
        <v>4915</v>
      </c>
      <c r="B5111" s="9" t="s">
        <v>16</v>
      </c>
      <c r="C5111" s="9">
        <v>152</v>
      </c>
      <c r="D5111" s="9">
        <v>0.59499999999999997</v>
      </c>
      <c r="E5111" s="9">
        <v>0.57299999999999995</v>
      </c>
      <c r="F5111" s="9">
        <v>0.46800000000000003</v>
      </c>
      <c r="G5111" s="9">
        <v>8443.39</v>
      </c>
      <c r="H5111" s="10">
        <v>0</v>
      </c>
    </row>
    <row r="5112" spans="1:8" x14ac:dyDescent="0.25">
      <c r="A5112" s="11" t="s">
        <v>4916</v>
      </c>
      <c r="B5112" s="12" t="s">
        <v>16</v>
      </c>
      <c r="C5112" s="12">
        <v>63</v>
      </c>
      <c r="D5112" s="12">
        <v>0.65</v>
      </c>
      <c r="E5112" s="12">
        <v>0.63100000000000001</v>
      </c>
      <c r="F5112" s="12">
        <v>0.54</v>
      </c>
      <c r="G5112" s="12">
        <v>9825.36</v>
      </c>
      <c r="H5112" s="13">
        <v>2</v>
      </c>
    </row>
    <row r="5113" spans="1:8" x14ac:dyDescent="0.25">
      <c r="A5113" s="8" t="s">
        <v>4917</v>
      </c>
      <c r="B5113" s="9" t="s">
        <v>82</v>
      </c>
      <c r="C5113" s="9">
        <v>105</v>
      </c>
      <c r="D5113" s="9">
        <v>0.64</v>
      </c>
      <c r="E5113" s="9">
        <v>0.63100000000000001</v>
      </c>
      <c r="F5113" s="9">
        <v>0.54200000000000004</v>
      </c>
      <c r="G5113" s="9">
        <v>8555.2999999999993</v>
      </c>
      <c r="H5113" s="10">
        <v>1</v>
      </c>
    </row>
    <row r="5114" spans="1:8" x14ac:dyDescent="0.25">
      <c r="A5114" s="11" t="s">
        <v>2249</v>
      </c>
      <c r="B5114" s="12" t="s">
        <v>82</v>
      </c>
      <c r="C5114" s="12">
        <v>54</v>
      </c>
      <c r="D5114" s="12">
        <v>0.55000000000000004</v>
      </c>
      <c r="E5114" s="12">
        <v>0.55500000000000005</v>
      </c>
      <c r="F5114" s="12">
        <v>0.39400000000000002</v>
      </c>
      <c r="G5114" s="12">
        <v>8268.9699999999993</v>
      </c>
      <c r="H5114" s="13">
        <v>7</v>
      </c>
    </row>
    <row r="5115" spans="1:8" x14ac:dyDescent="0.25">
      <c r="A5115" s="8" t="s">
        <v>1327</v>
      </c>
      <c r="B5115" s="9" t="s">
        <v>82</v>
      </c>
      <c r="C5115" s="9">
        <v>60</v>
      </c>
      <c r="D5115" s="9">
        <v>0.59699999999999998</v>
      </c>
      <c r="E5115" s="9">
        <v>0.58399999999999996</v>
      </c>
      <c r="F5115" s="9">
        <v>0.47699999999999998</v>
      </c>
      <c r="G5115" s="9">
        <v>9937.1200000000008</v>
      </c>
      <c r="H5115" s="10">
        <v>1</v>
      </c>
    </row>
    <row r="5116" spans="1:8" x14ac:dyDescent="0.25">
      <c r="A5116" s="11" t="s">
        <v>4918</v>
      </c>
      <c r="B5116" s="12" t="s">
        <v>16</v>
      </c>
      <c r="C5116" s="12">
        <v>97</v>
      </c>
      <c r="D5116" s="12">
        <v>0.68400000000000005</v>
      </c>
      <c r="E5116" s="12">
        <v>0.66300000000000003</v>
      </c>
      <c r="F5116" s="12">
        <v>0.56899999999999995</v>
      </c>
      <c r="G5116" s="12">
        <v>11120.98</v>
      </c>
      <c r="H5116" s="13">
        <v>2</v>
      </c>
    </row>
    <row r="5117" spans="1:8" x14ac:dyDescent="0.25">
      <c r="A5117" s="8" t="s">
        <v>4919</v>
      </c>
      <c r="B5117" s="9" t="s">
        <v>29</v>
      </c>
      <c r="C5117" s="9">
        <v>73</v>
      </c>
      <c r="D5117" s="9">
        <v>0.69</v>
      </c>
      <c r="E5117" s="9">
        <v>0.68400000000000005</v>
      </c>
      <c r="F5117" s="9">
        <v>0.58499999999999996</v>
      </c>
      <c r="G5117" s="9">
        <v>15936.02</v>
      </c>
      <c r="H5117" s="10">
        <v>1</v>
      </c>
    </row>
    <row r="5118" spans="1:8" x14ac:dyDescent="0.25">
      <c r="A5118" s="11" t="s">
        <v>4280</v>
      </c>
      <c r="B5118" s="12" t="s">
        <v>82</v>
      </c>
      <c r="C5118" s="12">
        <v>100</v>
      </c>
      <c r="D5118" s="12">
        <v>0.56299999999999994</v>
      </c>
      <c r="E5118" s="12">
        <v>0.53100000000000003</v>
      </c>
      <c r="F5118" s="12">
        <v>0.45400000000000001</v>
      </c>
      <c r="G5118" s="12">
        <v>6408.49</v>
      </c>
      <c r="H5118" s="13">
        <v>1</v>
      </c>
    </row>
    <row r="5119" spans="1:8" x14ac:dyDescent="0.25">
      <c r="A5119" s="8" t="s">
        <v>4859</v>
      </c>
      <c r="B5119" s="9" t="s">
        <v>82</v>
      </c>
      <c r="C5119" s="9">
        <v>75</v>
      </c>
      <c r="D5119" s="9">
        <v>0.62</v>
      </c>
      <c r="E5119" s="9">
        <v>0.56599999999999995</v>
      </c>
      <c r="F5119" s="9">
        <v>0.53400000000000003</v>
      </c>
      <c r="G5119" s="9">
        <v>10448.120000000001</v>
      </c>
      <c r="H5119" s="10">
        <v>1</v>
      </c>
    </row>
    <row r="5120" spans="1:8" x14ac:dyDescent="0.25">
      <c r="A5120" s="11" t="s">
        <v>4920</v>
      </c>
      <c r="B5120" s="12" t="s">
        <v>33</v>
      </c>
      <c r="C5120" s="12">
        <v>52</v>
      </c>
      <c r="D5120" s="12">
        <v>0.72699999999999998</v>
      </c>
      <c r="E5120" s="12">
        <v>0.68</v>
      </c>
      <c r="F5120" s="12">
        <v>0.67400000000000004</v>
      </c>
      <c r="G5120" s="12">
        <v>17600.3</v>
      </c>
      <c r="H5120" s="13">
        <v>1</v>
      </c>
    </row>
    <row r="5121" spans="1:8" x14ac:dyDescent="0.25">
      <c r="A5121" s="8" t="s">
        <v>1508</v>
      </c>
      <c r="B5121" s="9" t="s">
        <v>16</v>
      </c>
      <c r="C5121" s="9">
        <v>78</v>
      </c>
      <c r="D5121" s="9">
        <v>0.68</v>
      </c>
      <c r="E5121" s="9">
        <v>0.64400000000000002</v>
      </c>
      <c r="F5121" s="9">
        <v>0.57599999999999996</v>
      </c>
      <c r="G5121" s="9">
        <v>9525.57</v>
      </c>
      <c r="H5121" s="10">
        <v>1</v>
      </c>
    </row>
    <row r="5122" spans="1:8" x14ac:dyDescent="0.25">
      <c r="A5122" s="11" t="s">
        <v>4921</v>
      </c>
      <c r="B5122" s="12" t="s">
        <v>118</v>
      </c>
      <c r="C5122" s="12">
        <v>120</v>
      </c>
      <c r="D5122" s="12">
        <v>0.55100000000000005</v>
      </c>
      <c r="E5122" s="12">
        <v>0.53700000000000003</v>
      </c>
      <c r="F5122" s="12">
        <v>0.44800000000000001</v>
      </c>
      <c r="G5122" s="12">
        <v>7127.58</v>
      </c>
      <c r="H5122" s="13">
        <v>1</v>
      </c>
    </row>
    <row r="5123" spans="1:8" x14ac:dyDescent="0.25">
      <c r="A5123" s="8" t="s">
        <v>4922</v>
      </c>
      <c r="B5123" s="9" t="s">
        <v>16</v>
      </c>
      <c r="C5123" s="9">
        <v>60</v>
      </c>
      <c r="D5123" s="9">
        <v>0.65200000000000002</v>
      </c>
      <c r="E5123" s="9">
        <v>0.64500000000000002</v>
      </c>
      <c r="F5123" s="9">
        <v>0.51100000000000001</v>
      </c>
      <c r="G5123" s="9">
        <v>10843.11</v>
      </c>
      <c r="H5123" s="10">
        <v>2</v>
      </c>
    </row>
    <row r="5124" spans="1:8" x14ac:dyDescent="0.25">
      <c r="A5124" s="11" t="s">
        <v>4923</v>
      </c>
      <c r="B5124" s="12" t="s">
        <v>72</v>
      </c>
      <c r="C5124" s="12">
        <v>99</v>
      </c>
      <c r="D5124" s="12">
        <v>0.61599999999999999</v>
      </c>
      <c r="E5124" s="12">
        <v>0.52700000000000002</v>
      </c>
      <c r="F5124" s="12">
        <v>0.57199999999999995</v>
      </c>
      <c r="G5124" s="12">
        <v>7594.36</v>
      </c>
      <c r="H5124" s="13">
        <v>5</v>
      </c>
    </row>
    <row r="5125" spans="1:8" x14ac:dyDescent="0.25">
      <c r="A5125" s="8" t="s">
        <v>4924</v>
      </c>
      <c r="B5125" s="9" t="s">
        <v>118</v>
      </c>
      <c r="C5125" s="9">
        <v>96</v>
      </c>
      <c r="D5125" s="9">
        <v>0.56000000000000005</v>
      </c>
      <c r="E5125" s="9">
        <v>0.56000000000000005</v>
      </c>
      <c r="F5125" s="9">
        <v>0.42699999999999999</v>
      </c>
      <c r="G5125" s="9">
        <v>7388.52</v>
      </c>
      <c r="H5125" s="10">
        <v>1</v>
      </c>
    </row>
    <row r="5126" spans="1:8" x14ac:dyDescent="0.25">
      <c r="A5126" s="11" t="s">
        <v>4925</v>
      </c>
      <c r="B5126" s="12" t="s">
        <v>82</v>
      </c>
      <c r="C5126" s="12">
        <v>92</v>
      </c>
      <c r="D5126" s="12">
        <v>0.57799999999999996</v>
      </c>
      <c r="E5126" s="12">
        <v>0.54900000000000004</v>
      </c>
      <c r="F5126" s="12">
        <v>0.49299999999999999</v>
      </c>
      <c r="G5126" s="12">
        <v>6886.82</v>
      </c>
      <c r="H5126" s="13">
        <v>1</v>
      </c>
    </row>
    <row r="5127" spans="1:8" x14ac:dyDescent="0.25">
      <c r="A5127" s="8" t="s">
        <v>4926</v>
      </c>
      <c r="B5127" s="9" t="s">
        <v>82</v>
      </c>
      <c r="C5127" s="9">
        <v>56</v>
      </c>
      <c r="D5127" s="9">
        <v>0.622</v>
      </c>
      <c r="E5127" s="9">
        <v>0.55300000000000005</v>
      </c>
      <c r="F5127" s="9">
        <v>0.56799999999999995</v>
      </c>
      <c r="G5127" s="9">
        <v>9043.42</v>
      </c>
      <c r="H5127" s="10">
        <v>8</v>
      </c>
    </row>
    <row r="5128" spans="1:8" x14ac:dyDescent="0.25">
      <c r="A5128" s="11" t="s">
        <v>4927</v>
      </c>
      <c r="B5128" s="12" t="s">
        <v>118</v>
      </c>
      <c r="C5128" s="12">
        <v>104</v>
      </c>
      <c r="D5128" s="12">
        <v>0.55500000000000005</v>
      </c>
      <c r="E5128" s="12">
        <v>0.51200000000000001</v>
      </c>
      <c r="F5128" s="12">
        <v>0.438</v>
      </c>
      <c r="G5128" s="12">
        <v>5521.28</v>
      </c>
      <c r="H5128" s="13">
        <v>0</v>
      </c>
    </row>
    <row r="5129" spans="1:8" x14ac:dyDescent="0.25">
      <c r="A5129" s="8" t="s">
        <v>2335</v>
      </c>
      <c r="B5129" s="9" t="s">
        <v>72</v>
      </c>
      <c r="C5129" s="9">
        <v>52</v>
      </c>
      <c r="D5129" s="9">
        <v>0.56000000000000005</v>
      </c>
      <c r="E5129" s="9">
        <v>0.53</v>
      </c>
      <c r="F5129" s="9">
        <v>0.435</v>
      </c>
      <c r="G5129" s="9">
        <v>9337.36</v>
      </c>
      <c r="H5129" s="10">
        <v>0</v>
      </c>
    </row>
    <row r="5130" spans="1:8" x14ac:dyDescent="0.25">
      <c r="A5130" s="11" t="s">
        <v>4928</v>
      </c>
      <c r="B5130" s="12" t="s">
        <v>16</v>
      </c>
      <c r="C5130" s="12">
        <v>36</v>
      </c>
      <c r="D5130" s="12">
        <v>0.63600000000000001</v>
      </c>
      <c r="E5130" s="12">
        <v>0.63800000000000001</v>
      </c>
      <c r="F5130" s="12">
        <v>0.49</v>
      </c>
      <c r="G5130" s="12">
        <v>12560.94</v>
      </c>
      <c r="H5130" s="13">
        <v>1</v>
      </c>
    </row>
    <row r="5131" spans="1:8" x14ac:dyDescent="0.25">
      <c r="A5131" s="8" t="s">
        <v>4929</v>
      </c>
      <c r="B5131" s="9" t="s">
        <v>16</v>
      </c>
      <c r="C5131" s="9">
        <v>101</v>
      </c>
      <c r="D5131" s="9">
        <v>0.67400000000000004</v>
      </c>
      <c r="E5131" s="9">
        <v>0.68899999999999995</v>
      </c>
      <c r="F5131" s="9">
        <v>0.53400000000000003</v>
      </c>
      <c r="G5131" s="9">
        <v>11587.01</v>
      </c>
      <c r="H5131" s="10">
        <v>0</v>
      </c>
    </row>
    <row r="5132" spans="1:8" x14ac:dyDescent="0.25">
      <c r="A5132" s="11" t="s">
        <v>4930</v>
      </c>
      <c r="B5132" s="12" t="s">
        <v>16</v>
      </c>
      <c r="C5132" s="12">
        <v>47</v>
      </c>
      <c r="D5132" s="12">
        <v>0.63400000000000001</v>
      </c>
      <c r="E5132" s="12">
        <v>0.60499999999999998</v>
      </c>
      <c r="F5132" s="12">
        <v>0.51300000000000001</v>
      </c>
      <c r="G5132" s="12">
        <v>10660.8</v>
      </c>
      <c r="H5132" s="13">
        <v>1</v>
      </c>
    </row>
    <row r="5133" spans="1:8" x14ac:dyDescent="0.25">
      <c r="A5133" s="8" t="s">
        <v>4931</v>
      </c>
      <c r="B5133" s="9" t="s">
        <v>118</v>
      </c>
      <c r="C5133" s="9">
        <v>114</v>
      </c>
      <c r="D5133" s="9">
        <v>0.55700000000000005</v>
      </c>
      <c r="E5133" s="9">
        <v>0.56000000000000005</v>
      </c>
      <c r="F5133" s="9">
        <v>0.42299999999999999</v>
      </c>
      <c r="G5133" s="9">
        <v>7197.21</v>
      </c>
      <c r="H5133" s="10">
        <v>0</v>
      </c>
    </row>
    <row r="5134" spans="1:8" x14ac:dyDescent="0.25">
      <c r="A5134" s="11" t="s">
        <v>4932</v>
      </c>
      <c r="B5134" s="12" t="s">
        <v>82</v>
      </c>
      <c r="C5134" s="12">
        <v>83</v>
      </c>
      <c r="D5134" s="12">
        <v>0.53</v>
      </c>
      <c r="E5134" s="12">
        <v>0.53200000000000003</v>
      </c>
      <c r="F5134" s="12">
        <v>0.38</v>
      </c>
      <c r="G5134" s="12">
        <v>8623.09</v>
      </c>
      <c r="H5134" s="13">
        <v>1</v>
      </c>
    </row>
    <row r="5135" spans="1:8" x14ac:dyDescent="0.25">
      <c r="A5135" s="8" t="s">
        <v>4933</v>
      </c>
      <c r="B5135" s="9" t="s">
        <v>118</v>
      </c>
      <c r="C5135" s="9">
        <v>93</v>
      </c>
      <c r="D5135" s="9">
        <v>0.52600000000000002</v>
      </c>
      <c r="E5135" s="9">
        <v>0.51200000000000001</v>
      </c>
      <c r="F5135" s="9">
        <v>0.379</v>
      </c>
      <c r="G5135" s="9">
        <v>6461.91</v>
      </c>
      <c r="H5135" s="10">
        <v>0</v>
      </c>
    </row>
    <row r="5136" spans="1:8" x14ac:dyDescent="0.25">
      <c r="A5136" s="11" t="s">
        <v>4934</v>
      </c>
      <c r="B5136" s="12" t="s">
        <v>82</v>
      </c>
      <c r="C5136" s="12">
        <v>107</v>
      </c>
      <c r="D5136" s="12">
        <v>0.60299999999999998</v>
      </c>
      <c r="E5136" s="12">
        <v>0.52900000000000003</v>
      </c>
      <c r="F5136" s="12">
        <v>0.54300000000000004</v>
      </c>
      <c r="G5136" s="12">
        <v>8895.2199999999993</v>
      </c>
      <c r="H5136" s="13">
        <v>1</v>
      </c>
    </row>
    <row r="5137" spans="1:8" x14ac:dyDescent="0.25">
      <c r="A5137" s="8" t="s">
        <v>4935</v>
      </c>
      <c r="B5137" s="9" t="s">
        <v>72</v>
      </c>
      <c r="C5137" s="9">
        <v>121</v>
      </c>
      <c r="D5137" s="9">
        <v>0.61199999999999999</v>
      </c>
      <c r="E5137" s="9">
        <v>0.56999999999999995</v>
      </c>
      <c r="F5137" s="9">
        <v>0.50700000000000001</v>
      </c>
      <c r="G5137" s="9">
        <v>9191.41</v>
      </c>
      <c r="H5137" s="10">
        <v>1</v>
      </c>
    </row>
    <row r="5138" spans="1:8" x14ac:dyDescent="0.25">
      <c r="A5138" s="11" t="s">
        <v>4936</v>
      </c>
      <c r="B5138" s="12" t="s">
        <v>111</v>
      </c>
      <c r="C5138" s="12">
        <v>124</v>
      </c>
      <c r="D5138" s="12">
        <v>0.60099999999999998</v>
      </c>
      <c r="E5138" s="12">
        <v>0.57799999999999996</v>
      </c>
      <c r="F5138" s="12">
        <v>0.47</v>
      </c>
      <c r="G5138" s="12">
        <v>11061.59</v>
      </c>
      <c r="H5138" s="13">
        <v>0</v>
      </c>
    </row>
    <row r="5139" spans="1:8" x14ac:dyDescent="0.25">
      <c r="A5139" s="8" t="s">
        <v>4937</v>
      </c>
      <c r="B5139" s="9" t="s">
        <v>72</v>
      </c>
      <c r="C5139" s="9">
        <v>81</v>
      </c>
      <c r="D5139" s="9">
        <v>0.60599999999999998</v>
      </c>
      <c r="E5139" s="9">
        <v>0.58199999999999996</v>
      </c>
      <c r="F5139" s="9">
        <v>0.52300000000000002</v>
      </c>
      <c r="G5139" s="9">
        <v>8030.27</v>
      </c>
      <c r="H5139" s="10">
        <v>2</v>
      </c>
    </row>
    <row r="5140" spans="1:8" x14ac:dyDescent="0.25">
      <c r="A5140" s="11" t="s">
        <v>4938</v>
      </c>
      <c r="B5140" s="12" t="s">
        <v>118</v>
      </c>
      <c r="C5140" s="12">
        <v>70</v>
      </c>
      <c r="D5140" s="12">
        <v>0.56200000000000006</v>
      </c>
      <c r="E5140" s="12">
        <v>0.52500000000000002</v>
      </c>
      <c r="F5140" s="12">
        <v>0.44900000000000001</v>
      </c>
      <c r="G5140" s="12">
        <v>6670.74</v>
      </c>
      <c r="H5140" s="13">
        <v>1</v>
      </c>
    </row>
    <row r="5141" spans="1:8" x14ac:dyDescent="0.25">
      <c r="A5141" s="8" t="s">
        <v>4939</v>
      </c>
      <c r="B5141" s="9" t="s">
        <v>82</v>
      </c>
      <c r="C5141" s="9">
        <v>113</v>
      </c>
      <c r="D5141" s="9">
        <v>0.55000000000000004</v>
      </c>
      <c r="E5141" s="9">
        <v>0.53200000000000003</v>
      </c>
      <c r="F5141" s="9">
        <v>0.41299999999999998</v>
      </c>
      <c r="G5141" s="9">
        <v>9306.27</v>
      </c>
      <c r="H5141" s="10">
        <v>1</v>
      </c>
    </row>
    <row r="5142" spans="1:8" x14ac:dyDescent="0.25">
      <c r="A5142" s="11" t="s">
        <v>4940</v>
      </c>
      <c r="B5142" s="12" t="s">
        <v>72</v>
      </c>
      <c r="C5142" s="12">
        <v>96</v>
      </c>
      <c r="D5142" s="12">
        <v>0.67900000000000005</v>
      </c>
      <c r="E5142" s="12">
        <v>0.627</v>
      </c>
      <c r="F5142" s="12">
        <v>0.63300000000000001</v>
      </c>
      <c r="G5142" s="12">
        <v>10273.969999999999</v>
      </c>
      <c r="H5142" s="13">
        <v>3</v>
      </c>
    </row>
    <row r="5143" spans="1:8" x14ac:dyDescent="0.25">
      <c r="A5143" s="8" t="s">
        <v>4941</v>
      </c>
      <c r="B5143" s="9" t="s">
        <v>118</v>
      </c>
      <c r="C5143" s="9">
        <v>49</v>
      </c>
      <c r="D5143" s="9">
        <v>0.56100000000000005</v>
      </c>
      <c r="E5143" s="9">
        <v>0.51</v>
      </c>
      <c r="F5143" s="9">
        <v>0.46</v>
      </c>
      <c r="G5143" s="9">
        <v>7721.64</v>
      </c>
      <c r="H5143" s="10">
        <v>1</v>
      </c>
    </row>
    <row r="5144" spans="1:8" x14ac:dyDescent="0.25">
      <c r="A5144" s="11" t="s">
        <v>4942</v>
      </c>
      <c r="B5144" s="12" t="s">
        <v>118</v>
      </c>
      <c r="C5144" s="12">
        <v>86</v>
      </c>
      <c r="D5144" s="12">
        <v>0.61</v>
      </c>
      <c r="E5144" s="12">
        <v>0.58699999999999997</v>
      </c>
      <c r="F5144" s="12">
        <v>0.52</v>
      </c>
      <c r="G5144" s="12">
        <v>7864.86</v>
      </c>
      <c r="H5144" s="13">
        <v>0</v>
      </c>
    </row>
    <row r="5145" spans="1:8" x14ac:dyDescent="0.25">
      <c r="A5145" s="8" t="s">
        <v>4943</v>
      </c>
      <c r="B5145" s="9" t="s">
        <v>72</v>
      </c>
      <c r="C5145" s="9">
        <v>23</v>
      </c>
      <c r="D5145" s="9">
        <v>0.56499999999999995</v>
      </c>
      <c r="E5145" s="9">
        <v>0.55700000000000005</v>
      </c>
      <c r="F5145" s="9">
        <v>0.437</v>
      </c>
      <c r="G5145" s="9">
        <v>8562.58</v>
      </c>
      <c r="H5145" s="10">
        <v>0</v>
      </c>
    </row>
    <row r="5146" spans="1:8" x14ac:dyDescent="0.25">
      <c r="A5146" s="11" t="s">
        <v>4944</v>
      </c>
      <c r="B5146" s="12" t="s">
        <v>7</v>
      </c>
      <c r="C5146" s="12">
        <v>61</v>
      </c>
      <c r="D5146" s="12">
        <v>0.71</v>
      </c>
      <c r="E5146" s="12">
        <v>0.67900000000000005</v>
      </c>
      <c r="F5146" s="12">
        <v>0.64700000000000002</v>
      </c>
      <c r="G5146" s="12">
        <v>9561.64</v>
      </c>
      <c r="H5146" s="13">
        <v>2</v>
      </c>
    </row>
    <row r="5147" spans="1:8" x14ac:dyDescent="0.25">
      <c r="A5147" s="8" t="s">
        <v>4945</v>
      </c>
      <c r="B5147" s="9" t="s">
        <v>16</v>
      </c>
      <c r="C5147" s="9">
        <v>53</v>
      </c>
      <c r="D5147" s="9">
        <v>0.63700000000000001</v>
      </c>
      <c r="E5147" s="9">
        <v>0.58699999999999997</v>
      </c>
      <c r="F5147" s="9">
        <v>0.55500000000000005</v>
      </c>
      <c r="G5147" s="9">
        <v>12145.78</v>
      </c>
      <c r="H5147" s="10">
        <v>2</v>
      </c>
    </row>
    <row r="5148" spans="1:8" x14ac:dyDescent="0.25">
      <c r="A5148" s="11" t="s">
        <v>37</v>
      </c>
      <c r="B5148" s="12" t="s">
        <v>82</v>
      </c>
      <c r="C5148" s="12">
        <v>57</v>
      </c>
      <c r="D5148" s="12">
        <v>0.6</v>
      </c>
      <c r="E5148" s="12">
        <v>0.56799999999999995</v>
      </c>
      <c r="F5148" s="12">
        <v>0.47599999999999998</v>
      </c>
      <c r="G5148" s="12">
        <v>8841.9699999999993</v>
      </c>
      <c r="H5148" s="13">
        <v>1</v>
      </c>
    </row>
    <row r="5149" spans="1:8" x14ac:dyDescent="0.25">
      <c r="A5149" s="8" t="s">
        <v>4946</v>
      </c>
      <c r="B5149" s="9" t="s">
        <v>118</v>
      </c>
      <c r="C5149" s="9">
        <v>46</v>
      </c>
      <c r="D5149" s="9">
        <v>0.51400000000000001</v>
      </c>
      <c r="E5149" s="9">
        <v>0.48799999999999999</v>
      </c>
      <c r="F5149" s="9">
        <v>0.376</v>
      </c>
      <c r="G5149" s="9">
        <v>5642.1</v>
      </c>
      <c r="H5149" s="10">
        <v>1</v>
      </c>
    </row>
    <row r="5150" spans="1:8" x14ac:dyDescent="0.25">
      <c r="A5150" s="11" t="s">
        <v>4947</v>
      </c>
      <c r="B5150" s="12" t="s">
        <v>118</v>
      </c>
      <c r="C5150" s="12">
        <v>76</v>
      </c>
      <c r="D5150" s="12">
        <v>0.56000000000000005</v>
      </c>
      <c r="E5150" s="12">
        <v>0.57199999999999995</v>
      </c>
      <c r="F5150" s="12">
        <v>0.438</v>
      </c>
      <c r="G5150" s="12">
        <v>7503.63</v>
      </c>
      <c r="H5150" s="13">
        <v>1</v>
      </c>
    </row>
    <row r="5151" spans="1:8" x14ac:dyDescent="0.25">
      <c r="A5151" s="8" t="s">
        <v>4948</v>
      </c>
      <c r="B5151" s="9" t="s">
        <v>82</v>
      </c>
      <c r="C5151" s="9">
        <v>79</v>
      </c>
      <c r="D5151" s="9">
        <v>0.56499999999999995</v>
      </c>
      <c r="E5151" s="9">
        <v>0.56599999999999995</v>
      </c>
      <c r="F5151" s="9">
        <v>0.41899999999999998</v>
      </c>
      <c r="G5151" s="9">
        <v>7692.46</v>
      </c>
      <c r="H5151" s="10">
        <v>2</v>
      </c>
    </row>
    <row r="5152" spans="1:8" x14ac:dyDescent="0.25">
      <c r="A5152" s="11" t="s">
        <v>4949</v>
      </c>
      <c r="B5152" s="12" t="s">
        <v>118</v>
      </c>
      <c r="C5152" s="12">
        <v>71</v>
      </c>
      <c r="D5152" s="12">
        <v>0.57899999999999996</v>
      </c>
      <c r="E5152" s="12">
        <v>0.55300000000000005</v>
      </c>
      <c r="F5152" s="12">
        <v>0.499</v>
      </c>
      <c r="G5152" s="12">
        <v>8181.93</v>
      </c>
      <c r="H5152" s="13">
        <v>1</v>
      </c>
    </row>
    <row r="5153" spans="1:8" x14ac:dyDescent="0.25">
      <c r="A5153" s="8" t="s">
        <v>4950</v>
      </c>
      <c r="B5153" s="9" t="s">
        <v>16</v>
      </c>
      <c r="C5153" s="9">
        <v>61</v>
      </c>
      <c r="D5153" s="9">
        <v>0.66</v>
      </c>
      <c r="E5153" s="9">
        <v>0.60799999999999998</v>
      </c>
      <c r="F5153" s="9">
        <v>0.57699999999999996</v>
      </c>
      <c r="G5153" s="9">
        <v>10490.71</v>
      </c>
      <c r="H5153" s="10">
        <v>1</v>
      </c>
    </row>
    <row r="5154" spans="1:8" x14ac:dyDescent="0.25">
      <c r="A5154" s="11" t="s">
        <v>4951</v>
      </c>
      <c r="B5154" s="12" t="s">
        <v>111</v>
      </c>
      <c r="C5154" s="12">
        <v>89</v>
      </c>
      <c r="D5154" s="12">
        <v>0.66</v>
      </c>
      <c r="E5154" s="12">
        <v>0.59799999999999998</v>
      </c>
      <c r="F5154" s="12">
        <v>0.62</v>
      </c>
      <c r="G5154" s="12">
        <v>11978.28</v>
      </c>
      <c r="H5154" s="13">
        <v>1</v>
      </c>
    </row>
    <row r="5155" spans="1:8" x14ac:dyDescent="0.25">
      <c r="A5155" s="8" t="s">
        <v>226</v>
      </c>
      <c r="B5155" s="9" t="s">
        <v>82</v>
      </c>
      <c r="C5155" s="9">
        <v>99</v>
      </c>
      <c r="D5155" s="9">
        <v>0.60599999999999998</v>
      </c>
      <c r="E5155" s="9">
        <v>0.53700000000000003</v>
      </c>
      <c r="F5155" s="9">
        <v>0.55100000000000005</v>
      </c>
      <c r="G5155" s="9">
        <v>9860.3799999999992</v>
      </c>
      <c r="H5155" s="10">
        <v>2</v>
      </c>
    </row>
    <row r="5156" spans="1:8" x14ac:dyDescent="0.25">
      <c r="A5156" s="11" t="s">
        <v>4952</v>
      </c>
      <c r="B5156" s="12" t="s">
        <v>111</v>
      </c>
      <c r="C5156" s="12">
        <v>48</v>
      </c>
      <c r="D5156" s="12">
        <v>0.61899999999999999</v>
      </c>
      <c r="E5156" s="12">
        <v>0.61899999999999999</v>
      </c>
      <c r="F5156" s="12">
        <v>0.52900000000000003</v>
      </c>
      <c r="G5156" s="12">
        <v>15560.4</v>
      </c>
      <c r="H5156" s="13">
        <v>0</v>
      </c>
    </row>
    <row r="5157" spans="1:8" x14ac:dyDescent="0.25">
      <c r="A5157" s="8" t="s">
        <v>4953</v>
      </c>
      <c r="B5157" s="9" t="s">
        <v>16</v>
      </c>
      <c r="C5157" s="9">
        <v>40</v>
      </c>
      <c r="D5157" s="9">
        <v>0.68</v>
      </c>
      <c r="E5157" s="9">
        <v>0.64100000000000001</v>
      </c>
      <c r="F5157" s="9">
        <v>0.60799999999999998</v>
      </c>
      <c r="G5157" s="9">
        <v>17958.439999999999</v>
      </c>
      <c r="H5157" s="10">
        <v>3</v>
      </c>
    </row>
    <row r="5158" spans="1:8" x14ac:dyDescent="0.25">
      <c r="A5158" s="11" t="s">
        <v>4954</v>
      </c>
      <c r="B5158" s="12" t="s">
        <v>118</v>
      </c>
      <c r="C5158" s="12">
        <v>74</v>
      </c>
      <c r="D5158" s="12">
        <v>0.53500000000000003</v>
      </c>
      <c r="E5158" s="12">
        <v>0.505</v>
      </c>
      <c r="F5158" s="12">
        <v>0.40699999999999997</v>
      </c>
      <c r="G5158" s="12">
        <v>7271.25</v>
      </c>
      <c r="H5158" s="13">
        <v>2</v>
      </c>
    </row>
    <row r="5159" spans="1:8" x14ac:dyDescent="0.25">
      <c r="A5159" s="8" t="s">
        <v>4955</v>
      </c>
      <c r="B5159" s="9" t="s">
        <v>118</v>
      </c>
      <c r="C5159" s="9">
        <v>68</v>
      </c>
      <c r="D5159" s="9">
        <v>0.503</v>
      </c>
      <c r="E5159" s="9">
        <v>0.49399999999999999</v>
      </c>
      <c r="F5159" s="9">
        <v>0.375</v>
      </c>
      <c r="G5159" s="9">
        <v>7177.76</v>
      </c>
      <c r="H5159" s="10">
        <v>0</v>
      </c>
    </row>
    <row r="5160" spans="1:8" x14ac:dyDescent="0.25">
      <c r="A5160" s="11" t="s">
        <v>4956</v>
      </c>
      <c r="B5160" s="12" t="s">
        <v>118</v>
      </c>
      <c r="C5160" s="12">
        <v>144</v>
      </c>
      <c r="D5160" s="12">
        <v>0.56299999999999994</v>
      </c>
      <c r="E5160" s="12">
        <v>0.53900000000000003</v>
      </c>
      <c r="F5160" s="12">
        <v>0.45200000000000001</v>
      </c>
      <c r="G5160" s="12">
        <v>8131.9</v>
      </c>
      <c r="H5160" s="13">
        <v>0</v>
      </c>
    </row>
    <row r="5161" spans="1:8" x14ac:dyDescent="0.25">
      <c r="A5161" s="8" t="s">
        <v>4957</v>
      </c>
      <c r="B5161" s="9" t="s">
        <v>82</v>
      </c>
      <c r="C5161" s="9">
        <v>95</v>
      </c>
      <c r="D5161" s="9">
        <v>0.60599999999999998</v>
      </c>
      <c r="E5161" s="9">
        <v>0.61299999999999999</v>
      </c>
      <c r="F5161" s="9">
        <v>0.49099999999999999</v>
      </c>
      <c r="G5161" s="9">
        <v>8545.52</v>
      </c>
      <c r="H5161" s="10">
        <v>1</v>
      </c>
    </row>
    <row r="5162" spans="1:8" x14ac:dyDescent="0.25">
      <c r="A5162" s="11" t="s">
        <v>4958</v>
      </c>
      <c r="B5162" s="12" t="s">
        <v>16</v>
      </c>
      <c r="C5162" s="12">
        <v>38</v>
      </c>
      <c r="D5162" s="12">
        <v>0.68400000000000005</v>
      </c>
      <c r="E5162" s="12">
        <v>0.67400000000000004</v>
      </c>
      <c r="F5162" s="12">
        <v>0.57199999999999995</v>
      </c>
      <c r="G5162" s="12">
        <v>12760.61</v>
      </c>
      <c r="H5162" s="13">
        <v>2</v>
      </c>
    </row>
    <row r="5163" spans="1:8" x14ac:dyDescent="0.25">
      <c r="A5163" s="8" t="s">
        <v>4959</v>
      </c>
      <c r="B5163" s="9" t="s">
        <v>118</v>
      </c>
      <c r="C5163" s="9">
        <v>109</v>
      </c>
      <c r="D5163" s="9">
        <v>0.501</v>
      </c>
      <c r="E5163" s="9">
        <v>0.50900000000000001</v>
      </c>
      <c r="F5163" s="9">
        <v>0.36</v>
      </c>
      <c r="G5163" s="9">
        <v>7143.31</v>
      </c>
      <c r="H5163" s="10">
        <v>1</v>
      </c>
    </row>
    <row r="5164" spans="1:8" x14ac:dyDescent="0.25">
      <c r="A5164" s="11" t="s">
        <v>4960</v>
      </c>
      <c r="B5164" s="12" t="s">
        <v>16</v>
      </c>
      <c r="C5164" s="12">
        <v>43</v>
      </c>
      <c r="D5164" s="12">
        <v>0.66900000000000004</v>
      </c>
      <c r="E5164" s="12">
        <v>0.61599999999999999</v>
      </c>
      <c r="F5164" s="12">
        <v>0.59099999999999997</v>
      </c>
      <c r="G5164" s="12">
        <v>11244.7</v>
      </c>
      <c r="H5164" s="13">
        <v>1</v>
      </c>
    </row>
    <row r="5165" spans="1:8" x14ac:dyDescent="0.25">
      <c r="A5165" s="8" t="s">
        <v>4961</v>
      </c>
      <c r="B5165" s="9" t="s">
        <v>118</v>
      </c>
      <c r="C5165" s="9">
        <v>164</v>
      </c>
      <c r="D5165" s="9">
        <v>0.56499999999999995</v>
      </c>
      <c r="E5165" s="9">
        <v>0.52700000000000002</v>
      </c>
      <c r="F5165" s="9">
        <v>0.44800000000000001</v>
      </c>
      <c r="G5165" s="9">
        <v>6542.35</v>
      </c>
      <c r="H5165" s="10">
        <v>1</v>
      </c>
    </row>
    <row r="5166" spans="1:8" x14ac:dyDescent="0.25">
      <c r="A5166" s="11" t="s">
        <v>4962</v>
      </c>
      <c r="B5166" s="12" t="s">
        <v>82</v>
      </c>
      <c r="C5166" s="12">
        <v>95</v>
      </c>
      <c r="D5166" s="12">
        <v>0.59399999999999997</v>
      </c>
      <c r="E5166" s="12">
        <v>0.56899999999999995</v>
      </c>
      <c r="F5166" s="12">
        <v>0.502</v>
      </c>
      <c r="G5166" s="12">
        <v>10305.89</v>
      </c>
      <c r="H5166" s="13">
        <v>2</v>
      </c>
    </row>
    <row r="5167" spans="1:8" x14ac:dyDescent="0.25">
      <c r="A5167" s="8" t="s">
        <v>4963</v>
      </c>
      <c r="B5167" s="9" t="s">
        <v>16</v>
      </c>
      <c r="C5167" s="9">
        <v>39</v>
      </c>
      <c r="D5167" s="9">
        <v>0.72</v>
      </c>
      <c r="E5167" s="9">
        <v>0.65700000000000003</v>
      </c>
      <c r="F5167" s="9">
        <v>0.67200000000000004</v>
      </c>
      <c r="G5167" s="9">
        <v>12696.25</v>
      </c>
      <c r="H5167" s="10">
        <v>1</v>
      </c>
    </row>
    <row r="5168" spans="1:8" x14ac:dyDescent="0.25">
      <c r="A5168" s="11" t="s">
        <v>4964</v>
      </c>
      <c r="B5168" s="12" t="s">
        <v>118</v>
      </c>
      <c r="C5168" s="12">
        <v>84</v>
      </c>
      <c r="D5168" s="12">
        <v>0.56200000000000006</v>
      </c>
      <c r="E5168" s="12">
        <v>0.47899999999999998</v>
      </c>
      <c r="F5168" s="12">
        <v>0.496</v>
      </c>
      <c r="G5168" s="12">
        <v>7967.95</v>
      </c>
      <c r="H5168" s="13">
        <v>0</v>
      </c>
    </row>
    <row r="5169" spans="1:8" x14ac:dyDescent="0.25">
      <c r="A5169" s="8" t="s">
        <v>4965</v>
      </c>
      <c r="B5169" s="9" t="s">
        <v>82</v>
      </c>
      <c r="C5169" s="9">
        <v>110</v>
      </c>
      <c r="D5169" s="9">
        <v>0.623</v>
      </c>
      <c r="E5169" s="9">
        <v>0.56699999999999995</v>
      </c>
      <c r="F5169" s="9">
        <v>0.58699999999999997</v>
      </c>
      <c r="G5169" s="9">
        <v>8793.02</v>
      </c>
      <c r="H5169" s="10">
        <v>1</v>
      </c>
    </row>
    <row r="5170" spans="1:8" x14ac:dyDescent="0.25">
      <c r="A5170" s="11" t="s">
        <v>4457</v>
      </c>
      <c r="B5170" s="12" t="s">
        <v>82</v>
      </c>
      <c r="C5170" s="12">
        <v>40</v>
      </c>
      <c r="D5170" s="12">
        <v>0.622</v>
      </c>
      <c r="E5170" s="12">
        <v>0.56399999999999995</v>
      </c>
      <c r="F5170" s="12">
        <v>0.57899999999999996</v>
      </c>
      <c r="G5170" s="12">
        <v>10080.120000000001</v>
      </c>
      <c r="H5170" s="13">
        <v>1</v>
      </c>
    </row>
    <row r="5171" spans="1:8" x14ac:dyDescent="0.25">
      <c r="A5171" s="8" t="s">
        <v>4966</v>
      </c>
      <c r="B5171" s="9" t="s">
        <v>82</v>
      </c>
      <c r="C5171" s="9">
        <v>65</v>
      </c>
      <c r="D5171" s="9">
        <v>0.58099999999999996</v>
      </c>
      <c r="E5171" s="9">
        <v>0.53500000000000003</v>
      </c>
      <c r="F5171" s="9">
        <v>0.47299999999999998</v>
      </c>
      <c r="G5171" s="9">
        <v>10865.97</v>
      </c>
      <c r="H5171" s="10">
        <v>3</v>
      </c>
    </row>
    <row r="5172" spans="1:8" x14ac:dyDescent="0.25">
      <c r="A5172" s="11" t="s">
        <v>4967</v>
      </c>
      <c r="B5172" s="12" t="s">
        <v>118</v>
      </c>
      <c r="C5172" s="12">
        <v>72</v>
      </c>
      <c r="D5172" s="12">
        <v>0.56299999999999994</v>
      </c>
      <c r="E5172" s="12">
        <v>0.55700000000000005</v>
      </c>
      <c r="F5172" s="12">
        <v>0.41299999999999998</v>
      </c>
      <c r="G5172" s="12">
        <v>8065.12</v>
      </c>
      <c r="H5172" s="13">
        <v>1</v>
      </c>
    </row>
    <row r="5173" spans="1:8" x14ac:dyDescent="0.25">
      <c r="A5173" s="8" t="s">
        <v>4968</v>
      </c>
      <c r="B5173" s="9" t="s">
        <v>16</v>
      </c>
      <c r="C5173" s="9">
        <v>45</v>
      </c>
      <c r="D5173" s="9">
        <v>0.64200000000000002</v>
      </c>
      <c r="E5173" s="9">
        <v>0.63100000000000001</v>
      </c>
      <c r="F5173" s="9">
        <v>0.53300000000000003</v>
      </c>
      <c r="G5173" s="9">
        <v>10865.4</v>
      </c>
      <c r="H5173" s="10">
        <v>1</v>
      </c>
    </row>
    <row r="5174" spans="1:8" x14ac:dyDescent="0.25">
      <c r="A5174" s="11" t="s">
        <v>4969</v>
      </c>
      <c r="B5174" s="12" t="s">
        <v>72</v>
      </c>
      <c r="C5174" s="12">
        <v>69</v>
      </c>
      <c r="D5174" s="12">
        <v>0.59799999999999998</v>
      </c>
      <c r="E5174" s="12">
        <v>0.56000000000000005</v>
      </c>
      <c r="F5174" s="12">
        <v>0.50900000000000001</v>
      </c>
      <c r="G5174" s="12">
        <v>8542.9699999999993</v>
      </c>
      <c r="H5174" s="13">
        <v>1</v>
      </c>
    </row>
    <row r="5175" spans="1:8" x14ac:dyDescent="0.25">
      <c r="A5175" s="8" t="s">
        <v>4970</v>
      </c>
      <c r="B5175" s="9" t="s">
        <v>111</v>
      </c>
      <c r="C5175" s="9">
        <v>68</v>
      </c>
      <c r="D5175" s="9">
        <v>0.67500000000000004</v>
      </c>
      <c r="E5175" s="9">
        <v>0.627</v>
      </c>
      <c r="F5175" s="9">
        <v>0.61399999999999999</v>
      </c>
      <c r="G5175" s="9">
        <v>16742.04</v>
      </c>
      <c r="H5175" s="10">
        <v>0</v>
      </c>
    </row>
    <row r="5176" spans="1:8" x14ac:dyDescent="0.25">
      <c r="A5176" s="11" t="s">
        <v>4971</v>
      </c>
      <c r="B5176" s="12" t="s">
        <v>82</v>
      </c>
      <c r="C5176" s="12">
        <v>41</v>
      </c>
      <c r="D5176" s="12">
        <v>0.64</v>
      </c>
      <c r="E5176" s="12">
        <v>0.58599999999999997</v>
      </c>
      <c r="F5176" s="12">
        <v>0.56699999999999995</v>
      </c>
      <c r="G5176" s="12">
        <v>9598.32</v>
      </c>
      <c r="H5176" s="13">
        <v>0</v>
      </c>
    </row>
    <row r="5177" spans="1:8" x14ac:dyDescent="0.25">
      <c r="A5177" s="8" t="s">
        <v>4972</v>
      </c>
      <c r="B5177" s="9" t="s">
        <v>16</v>
      </c>
      <c r="C5177" s="9">
        <v>57</v>
      </c>
      <c r="D5177" s="9">
        <v>0.63200000000000001</v>
      </c>
      <c r="E5177" s="9">
        <v>0.66200000000000003</v>
      </c>
      <c r="F5177" s="9">
        <v>0.47199999999999998</v>
      </c>
      <c r="G5177" s="9">
        <v>11390.85</v>
      </c>
      <c r="H5177" s="10">
        <v>1</v>
      </c>
    </row>
    <row r="5178" spans="1:8" x14ac:dyDescent="0.25">
      <c r="A5178" s="11" t="s">
        <v>4973</v>
      </c>
      <c r="B5178" s="12" t="s">
        <v>111</v>
      </c>
      <c r="C5178" s="12">
        <v>114</v>
      </c>
      <c r="D5178" s="12">
        <v>0.60799999999999998</v>
      </c>
      <c r="E5178" s="12">
        <v>0.55700000000000005</v>
      </c>
      <c r="F5178" s="12">
        <v>0.56100000000000005</v>
      </c>
      <c r="G5178" s="12">
        <v>8925.59</v>
      </c>
      <c r="H5178" s="13">
        <v>0</v>
      </c>
    </row>
    <row r="5179" spans="1:8" x14ac:dyDescent="0.25">
      <c r="A5179" s="8" t="s">
        <v>4974</v>
      </c>
      <c r="B5179" s="9" t="s">
        <v>111</v>
      </c>
      <c r="C5179" s="9">
        <v>83</v>
      </c>
      <c r="D5179" s="9">
        <v>0.57399999999999995</v>
      </c>
      <c r="E5179" s="9">
        <v>0.55000000000000004</v>
      </c>
      <c r="F5179" s="9">
        <v>0.44600000000000001</v>
      </c>
      <c r="G5179" s="9">
        <v>11503.86</v>
      </c>
      <c r="H5179" s="10">
        <v>0</v>
      </c>
    </row>
    <row r="5180" spans="1:8" x14ac:dyDescent="0.25">
      <c r="A5180" s="11" t="s">
        <v>4975</v>
      </c>
      <c r="B5180" s="12" t="s">
        <v>16</v>
      </c>
      <c r="C5180" s="12">
        <v>21</v>
      </c>
      <c r="D5180" s="12">
        <v>0.67700000000000005</v>
      </c>
      <c r="E5180" s="12">
        <v>0.66300000000000003</v>
      </c>
      <c r="F5180" s="12">
        <v>0.54200000000000004</v>
      </c>
      <c r="G5180" s="12">
        <v>21965.89</v>
      </c>
      <c r="H5180" s="13">
        <v>1</v>
      </c>
    </row>
    <row r="5181" spans="1:8" x14ac:dyDescent="0.25">
      <c r="A5181" s="8" t="s">
        <v>4976</v>
      </c>
      <c r="B5181" s="9" t="s">
        <v>82</v>
      </c>
      <c r="C5181" s="9">
        <v>56</v>
      </c>
      <c r="D5181" s="9">
        <v>0.58399999999999996</v>
      </c>
      <c r="E5181" s="9">
        <v>0.58299999999999996</v>
      </c>
      <c r="F5181" s="9">
        <v>0.46700000000000003</v>
      </c>
      <c r="G5181" s="9">
        <v>9794.6</v>
      </c>
      <c r="H5181" s="10">
        <v>1</v>
      </c>
    </row>
    <row r="5182" spans="1:8" x14ac:dyDescent="0.25">
      <c r="A5182" s="11" t="s">
        <v>4977</v>
      </c>
      <c r="B5182" s="12" t="s">
        <v>82</v>
      </c>
      <c r="C5182" s="12">
        <v>75</v>
      </c>
      <c r="D5182" s="12">
        <v>0.56200000000000006</v>
      </c>
      <c r="E5182" s="12">
        <v>0.56599999999999995</v>
      </c>
      <c r="F5182" s="12">
        <v>0.46200000000000002</v>
      </c>
      <c r="G5182" s="12">
        <v>8008.34</v>
      </c>
      <c r="H5182" s="13">
        <v>1</v>
      </c>
    </row>
    <row r="5183" spans="1:8" x14ac:dyDescent="0.25">
      <c r="A5183" s="8" t="s">
        <v>4978</v>
      </c>
      <c r="B5183" s="9" t="s">
        <v>118</v>
      </c>
      <c r="C5183" s="9">
        <v>81</v>
      </c>
      <c r="D5183" s="9">
        <v>0.57999999999999996</v>
      </c>
      <c r="E5183" s="9">
        <v>0.53700000000000003</v>
      </c>
      <c r="F5183" s="9">
        <v>0.47699999999999998</v>
      </c>
      <c r="G5183" s="9">
        <v>6967.75</v>
      </c>
      <c r="H5183" s="10">
        <v>1</v>
      </c>
    </row>
    <row r="5184" spans="1:8" x14ac:dyDescent="0.25">
      <c r="A5184" s="11" t="s">
        <v>4979</v>
      </c>
      <c r="B5184" s="12" t="s">
        <v>118</v>
      </c>
      <c r="C5184" s="12">
        <v>62</v>
      </c>
      <c r="D5184" s="12">
        <v>0.55000000000000004</v>
      </c>
      <c r="E5184" s="12">
        <v>0.52</v>
      </c>
      <c r="F5184" s="12">
        <v>0.433</v>
      </c>
      <c r="G5184" s="12">
        <v>6382.4</v>
      </c>
      <c r="H5184" s="13">
        <v>6</v>
      </c>
    </row>
    <row r="5185" spans="1:8" x14ac:dyDescent="0.25">
      <c r="A5185" s="8" t="s">
        <v>4980</v>
      </c>
      <c r="B5185" s="9" t="s">
        <v>118</v>
      </c>
      <c r="C5185" s="9">
        <v>18</v>
      </c>
      <c r="D5185" s="9">
        <v>0.51900000000000002</v>
      </c>
      <c r="E5185" s="9">
        <v>0.502</v>
      </c>
      <c r="F5185" s="9">
        <v>0.378</v>
      </c>
      <c r="G5185" s="9">
        <v>6728.67</v>
      </c>
      <c r="H5185" s="10">
        <v>0</v>
      </c>
    </row>
    <row r="5186" spans="1:8" x14ac:dyDescent="0.25">
      <c r="A5186" s="11" t="s">
        <v>4981</v>
      </c>
      <c r="B5186" s="12" t="s">
        <v>33</v>
      </c>
      <c r="C5186" s="12">
        <v>41</v>
      </c>
      <c r="D5186" s="12">
        <v>0.72499999999999998</v>
      </c>
      <c r="E5186" s="12">
        <v>0.72399999999999998</v>
      </c>
      <c r="F5186" s="12">
        <v>0.65700000000000003</v>
      </c>
      <c r="G5186" s="12">
        <v>14291.76</v>
      </c>
      <c r="H5186" s="13">
        <v>1</v>
      </c>
    </row>
    <row r="5187" spans="1:8" x14ac:dyDescent="0.25">
      <c r="A5187" s="8" t="s">
        <v>4982</v>
      </c>
      <c r="B5187" s="9" t="s">
        <v>118</v>
      </c>
      <c r="C5187" s="9">
        <v>72</v>
      </c>
      <c r="D5187" s="9">
        <v>0.61899999999999999</v>
      </c>
      <c r="E5187" s="9">
        <v>0.52400000000000002</v>
      </c>
      <c r="F5187" s="9">
        <v>0.58199999999999996</v>
      </c>
      <c r="G5187" s="9">
        <v>6295.53</v>
      </c>
      <c r="H5187" s="10">
        <v>2</v>
      </c>
    </row>
    <row r="5188" spans="1:8" x14ac:dyDescent="0.25">
      <c r="A5188" s="11" t="s">
        <v>4983</v>
      </c>
      <c r="B5188" s="12" t="s">
        <v>118</v>
      </c>
      <c r="C5188" s="12">
        <v>70</v>
      </c>
      <c r="D5188" s="12">
        <v>0.623</v>
      </c>
      <c r="E5188" s="12">
        <v>0.57899999999999996</v>
      </c>
      <c r="F5188" s="12">
        <v>0.53300000000000003</v>
      </c>
      <c r="G5188" s="12">
        <v>9484.02</v>
      </c>
      <c r="H5188" s="13">
        <v>1</v>
      </c>
    </row>
    <row r="5189" spans="1:8" x14ac:dyDescent="0.25">
      <c r="A5189" s="8" t="s">
        <v>4984</v>
      </c>
      <c r="B5189" s="9" t="s">
        <v>16</v>
      </c>
      <c r="C5189" s="9">
        <v>258</v>
      </c>
      <c r="D5189" s="9">
        <v>0.747</v>
      </c>
      <c r="E5189" s="9">
        <v>0.70599999999999996</v>
      </c>
      <c r="F5189" s="9">
        <v>0.71099999999999997</v>
      </c>
      <c r="G5189" s="9">
        <v>153860.04999999999</v>
      </c>
      <c r="H5189" s="10">
        <v>2</v>
      </c>
    </row>
    <row r="5190" spans="1:8" x14ac:dyDescent="0.25">
      <c r="A5190" s="11" t="s">
        <v>3301</v>
      </c>
      <c r="B5190" s="12" t="s">
        <v>87</v>
      </c>
      <c r="C5190" s="12">
        <v>861</v>
      </c>
      <c r="D5190" s="12">
        <v>0.60699999999999998</v>
      </c>
      <c r="E5190" s="12">
        <v>0.56100000000000005</v>
      </c>
      <c r="F5190" s="12">
        <v>0.53500000000000003</v>
      </c>
      <c r="G5190" s="12">
        <v>56655.59</v>
      </c>
      <c r="H5190" s="13">
        <v>2</v>
      </c>
    </row>
    <row r="5191" spans="1:8" x14ac:dyDescent="0.25">
      <c r="A5191" s="8" t="s">
        <v>2355</v>
      </c>
      <c r="B5191" s="9" t="s">
        <v>22</v>
      </c>
      <c r="C5191" s="9">
        <v>141</v>
      </c>
      <c r="D5191" s="9">
        <v>0.72</v>
      </c>
      <c r="E5191" s="9">
        <v>0.70699999999999996</v>
      </c>
      <c r="F5191" s="9">
        <v>0.64200000000000002</v>
      </c>
      <c r="G5191" s="9">
        <v>111938.99</v>
      </c>
      <c r="H5191" s="10">
        <v>3</v>
      </c>
    </row>
    <row r="5192" spans="1:8" x14ac:dyDescent="0.25">
      <c r="A5192" s="11" t="s">
        <v>4985</v>
      </c>
      <c r="B5192" s="12" t="s">
        <v>29</v>
      </c>
      <c r="C5192" s="12">
        <v>867</v>
      </c>
      <c r="D5192" s="12">
        <v>0.61099999999999999</v>
      </c>
      <c r="E5192" s="12">
        <v>0.63300000000000001</v>
      </c>
      <c r="F5192" s="12">
        <v>0.443</v>
      </c>
      <c r="G5192" s="12">
        <v>13256.05</v>
      </c>
      <c r="H5192" s="13">
        <v>13</v>
      </c>
    </row>
    <row r="5193" spans="1:8" x14ac:dyDescent="0.25">
      <c r="A5193" s="8" t="s">
        <v>4986</v>
      </c>
      <c r="B5193" s="9" t="s">
        <v>7</v>
      </c>
      <c r="C5193" s="9">
        <v>300</v>
      </c>
      <c r="D5193" s="9">
        <v>0.7</v>
      </c>
      <c r="E5193" s="9">
        <v>0.67200000000000004</v>
      </c>
      <c r="F5193" s="9">
        <v>0.60399999999999998</v>
      </c>
      <c r="G5193" s="9">
        <v>73629.22</v>
      </c>
      <c r="H5193" s="10">
        <v>7</v>
      </c>
    </row>
    <row r="5194" spans="1:8" x14ac:dyDescent="0.25">
      <c r="A5194" s="11" t="s">
        <v>4987</v>
      </c>
      <c r="B5194" s="12" t="s">
        <v>53</v>
      </c>
      <c r="C5194" s="12">
        <v>207</v>
      </c>
      <c r="D5194" s="12">
        <v>0.64200000000000002</v>
      </c>
      <c r="E5194" s="12">
        <v>0.65500000000000003</v>
      </c>
      <c r="F5194" s="12">
        <v>0.505</v>
      </c>
      <c r="G5194" s="12">
        <v>52156.75</v>
      </c>
      <c r="H5194" s="13">
        <v>2</v>
      </c>
    </row>
    <row r="5195" spans="1:8" x14ac:dyDescent="0.25">
      <c r="A5195" s="8" t="s">
        <v>4988</v>
      </c>
      <c r="B5195" s="9" t="s">
        <v>29</v>
      </c>
      <c r="C5195" s="9">
        <v>65</v>
      </c>
      <c r="D5195" s="9">
        <v>0.65500000000000003</v>
      </c>
      <c r="E5195" s="9">
        <v>0.65800000000000003</v>
      </c>
      <c r="F5195" s="9">
        <v>0.501</v>
      </c>
      <c r="G5195" s="9">
        <v>78575.22</v>
      </c>
      <c r="H5195" s="10">
        <v>2</v>
      </c>
    </row>
    <row r="5196" spans="1:8" x14ac:dyDescent="0.25">
      <c r="A5196" s="11" t="s">
        <v>4989</v>
      </c>
      <c r="B5196" s="12" t="s">
        <v>87</v>
      </c>
      <c r="C5196" s="12">
        <v>281</v>
      </c>
      <c r="D5196" s="12">
        <v>0.629</v>
      </c>
      <c r="E5196" s="12">
        <v>0.55800000000000005</v>
      </c>
      <c r="F5196" s="12">
        <v>0.57999999999999996</v>
      </c>
      <c r="G5196" s="12">
        <v>20480.16</v>
      </c>
      <c r="H5196" s="13">
        <v>3</v>
      </c>
    </row>
    <row r="5197" spans="1:8" x14ac:dyDescent="0.25">
      <c r="A5197" s="8" t="s">
        <v>4990</v>
      </c>
      <c r="B5197" s="9" t="s">
        <v>16</v>
      </c>
      <c r="C5197" s="9">
        <v>581</v>
      </c>
      <c r="D5197" s="9">
        <v>0.63900000000000001</v>
      </c>
      <c r="E5197" s="9">
        <v>0.67200000000000004</v>
      </c>
      <c r="F5197" s="9">
        <v>0.48099999999999998</v>
      </c>
      <c r="G5197" s="9">
        <v>33213.760000000002</v>
      </c>
      <c r="H5197" s="10">
        <v>2</v>
      </c>
    </row>
    <row r="5198" spans="1:8" x14ac:dyDescent="0.25">
      <c r="A5198" s="11" t="s">
        <v>4991</v>
      </c>
      <c r="B5198" s="12" t="s">
        <v>19</v>
      </c>
      <c r="C5198" s="12">
        <v>1134</v>
      </c>
      <c r="D5198" s="12">
        <v>0.59299999999999997</v>
      </c>
      <c r="E5198" s="12">
        <v>0.58299999999999996</v>
      </c>
      <c r="F5198" s="12">
        <v>0.47899999999999998</v>
      </c>
      <c r="G5198" s="12">
        <v>12134.82</v>
      </c>
      <c r="H5198" s="13">
        <v>18</v>
      </c>
    </row>
    <row r="5199" spans="1:8" x14ac:dyDescent="0.25">
      <c r="A5199" s="8" t="s">
        <v>1632</v>
      </c>
      <c r="B5199" s="9" t="s">
        <v>270</v>
      </c>
      <c r="C5199" s="9">
        <v>392</v>
      </c>
      <c r="D5199" s="9">
        <v>0.626</v>
      </c>
      <c r="E5199" s="9">
        <v>0.59699999999999998</v>
      </c>
      <c r="F5199" s="9">
        <v>0.50900000000000001</v>
      </c>
      <c r="G5199" s="9">
        <v>20898.61</v>
      </c>
      <c r="H5199" s="10">
        <v>0</v>
      </c>
    </row>
    <row r="5200" spans="1:8" x14ac:dyDescent="0.25">
      <c r="A5200" s="11" t="s">
        <v>4992</v>
      </c>
      <c r="B5200" s="12" t="s">
        <v>22</v>
      </c>
      <c r="C5200" s="12">
        <v>265</v>
      </c>
      <c r="D5200" s="12">
        <v>0.69799999999999995</v>
      </c>
      <c r="E5200" s="12">
        <v>0.71699999999999997</v>
      </c>
      <c r="F5200" s="12">
        <v>0.59099999999999997</v>
      </c>
      <c r="G5200" s="12">
        <v>35812</v>
      </c>
      <c r="H5200" s="13">
        <v>1</v>
      </c>
    </row>
    <row r="5201" spans="1:8" x14ac:dyDescent="0.25">
      <c r="A5201" s="8" t="s">
        <v>4993</v>
      </c>
      <c r="B5201" s="9" t="s">
        <v>148</v>
      </c>
      <c r="C5201" s="9">
        <v>159</v>
      </c>
      <c r="D5201" s="9">
        <v>0.61299999999999999</v>
      </c>
      <c r="E5201" s="9">
        <v>0.63</v>
      </c>
      <c r="F5201" s="9">
        <v>0.47299999999999998</v>
      </c>
      <c r="G5201" s="9">
        <v>27040.6</v>
      </c>
      <c r="H5201" s="10">
        <v>2</v>
      </c>
    </row>
    <row r="5202" spans="1:8" x14ac:dyDescent="0.25">
      <c r="A5202" s="11" t="s">
        <v>4994</v>
      </c>
      <c r="B5202" s="12" t="s">
        <v>14</v>
      </c>
      <c r="C5202" s="12">
        <v>20</v>
      </c>
      <c r="D5202" s="12">
        <v>0.70299999999999996</v>
      </c>
      <c r="E5202" s="12">
        <v>0.69199999999999995</v>
      </c>
      <c r="F5202" s="12">
        <v>0.59</v>
      </c>
      <c r="G5202" s="12">
        <v>92160.18</v>
      </c>
      <c r="H5202" s="13">
        <v>0</v>
      </c>
    </row>
    <row r="5203" spans="1:8" x14ac:dyDescent="0.25">
      <c r="A5203" s="8" t="s">
        <v>4995</v>
      </c>
      <c r="B5203" s="9" t="s">
        <v>19</v>
      </c>
      <c r="C5203" s="9">
        <v>655</v>
      </c>
      <c r="D5203" s="9">
        <v>0.55000000000000004</v>
      </c>
      <c r="E5203" s="9">
        <v>0.55800000000000005</v>
      </c>
      <c r="F5203" s="9">
        <v>0.41399999999999998</v>
      </c>
      <c r="G5203" s="9">
        <v>12950.89</v>
      </c>
      <c r="H5203" s="10">
        <v>11</v>
      </c>
    </row>
    <row r="5204" spans="1:8" x14ac:dyDescent="0.25">
      <c r="A5204" s="11" t="s">
        <v>4996</v>
      </c>
      <c r="B5204" s="12" t="s">
        <v>22</v>
      </c>
      <c r="C5204" s="12">
        <v>621</v>
      </c>
      <c r="D5204" s="12">
        <v>0.66</v>
      </c>
      <c r="E5204" s="12">
        <v>0.64900000000000002</v>
      </c>
      <c r="F5204" s="12">
        <v>0.54600000000000004</v>
      </c>
      <c r="G5204" s="12">
        <v>15224.05</v>
      </c>
      <c r="H5204" s="13">
        <v>12</v>
      </c>
    </row>
    <row r="5205" spans="1:8" x14ac:dyDescent="0.25">
      <c r="A5205" s="8" t="s">
        <v>4997</v>
      </c>
      <c r="B5205" s="9" t="s">
        <v>22</v>
      </c>
      <c r="C5205" s="9">
        <v>85</v>
      </c>
      <c r="D5205" s="9">
        <v>0.74199999999999999</v>
      </c>
      <c r="E5205" s="9">
        <v>0.70399999999999996</v>
      </c>
      <c r="F5205" s="9">
        <v>0.69499999999999995</v>
      </c>
      <c r="G5205" s="9">
        <v>67348.5</v>
      </c>
      <c r="H5205" s="10">
        <v>4</v>
      </c>
    </row>
    <row r="5206" spans="1:8" x14ac:dyDescent="0.25">
      <c r="A5206" s="11" t="s">
        <v>4998</v>
      </c>
      <c r="B5206" s="12" t="s">
        <v>31</v>
      </c>
      <c r="C5206" s="12">
        <v>664</v>
      </c>
      <c r="D5206" s="12">
        <v>0.63600000000000001</v>
      </c>
      <c r="E5206" s="12">
        <v>0.58099999999999996</v>
      </c>
      <c r="F5206" s="12">
        <v>0.58799999999999997</v>
      </c>
      <c r="G5206" s="12">
        <v>10150.57</v>
      </c>
      <c r="H5206" s="13">
        <v>4</v>
      </c>
    </row>
    <row r="5207" spans="1:8" x14ac:dyDescent="0.25">
      <c r="A5207" s="8" t="s">
        <v>4999</v>
      </c>
      <c r="B5207" s="9" t="s">
        <v>22</v>
      </c>
      <c r="C5207" s="9">
        <v>112</v>
      </c>
      <c r="D5207" s="9">
        <v>0.65500000000000003</v>
      </c>
      <c r="E5207" s="9">
        <v>0.63500000000000001</v>
      </c>
      <c r="F5207" s="9">
        <v>0.55300000000000005</v>
      </c>
      <c r="G5207" s="9">
        <v>30408.94</v>
      </c>
      <c r="H5207" s="10">
        <v>9</v>
      </c>
    </row>
    <row r="5208" spans="1:8" x14ac:dyDescent="0.25">
      <c r="A5208" s="11" t="s">
        <v>5000</v>
      </c>
      <c r="B5208" s="12" t="s">
        <v>29</v>
      </c>
      <c r="C5208" s="12">
        <v>249</v>
      </c>
      <c r="D5208" s="12">
        <v>0.65</v>
      </c>
      <c r="E5208" s="12">
        <v>0.69599999999999995</v>
      </c>
      <c r="F5208" s="12">
        <v>0.46899999999999997</v>
      </c>
      <c r="G5208" s="12">
        <v>13515.26</v>
      </c>
      <c r="H5208" s="13">
        <v>5</v>
      </c>
    </row>
    <row r="5209" spans="1:8" x14ac:dyDescent="0.25">
      <c r="A5209" s="8" t="s">
        <v>5001</v>
      </c>
      <c r="B5209" s="9" t="s">
        <v>210</v>
      </c>
      <c r="C5209" s="9">
        <v>685</v>
      </c>
      <c r="D5209" s="9">
        <v>0.59</v>
      </c>
      <c r="E5209" s="9">
        <v>0.55300000000000005</v>
      </c>
      <c r="F5209" s="9">
        <v>0.47299999999999998</v>
      </c>
      <c r="G5209" s="9">
        <v>11948.74</v>
      </c>
      <c r="H5209" s="10">
        <v>14</v>
      </c>
    </row>
    <row r="5210" spans="1:8" x14ac:dyDescent="0.25">
      <c r="A5210" s="11" t="s">
        <v>5002</v>
      </c>
      <c r="B5210" s="12" t="s">
        <v>16</v>
      </c>
      <c r="C5210" s="12">
        <v>207</v>
      </c>
      <c r="D5210" s="12">
        <v>0.69</v>
      </c>
      <c r="E5210" s="12">
        <v>0.69299999999999995</v>
      </c>
      <c r="F5210" s="12">
        <v>0.56299999999999994</v>
      </c>
      <c r="G5210" s="12">
        <v>25591.7</v>
      </c>
      <c r="H5210" s="13">
        <v>9</v>
      </c>
    </row>
    <row r="5211" spans="1:8" x14ac:dyDescent="0.25">
      <c r="A5211" s="8" t="s">
        <v>2103</v>
      </c>
      <c r="B5211" s="9" t="s">
        <v>16</v>
      </c>
      <c r="C5211" s="9">
        <v>351</v>
      </c>
      <c r="D5211" s="9">
        <v>0.64</v>
      </c>
      <c r="E5211" s="9">
        <v>0.61599999999999999</v>
      </c>
      <c r="F5211" s="9">
        <v>0.51</v>
      </c>
      <c r="G5211" s="9">
        <v>19361.849999999999</v>
      </c>
      <c r="H5211" s="10">
        <v>1</v>
      </c>
    </row>
    <row r="5212" spans="1:8" x14ac:dyDescent="0.25">
      <c r="A5212" s="11" t="s">
        <v>5003</v>
      </c>
      <c r="B5212" s="12" t="s">
        <v>22</v>
      </c>
      <c r="C5212" s="12">
        <v>116</v>
      </c>
      <c r="D5212" s="12">
        <v>0.67</v>
      </c>
      <c r="E5212" s="12">
        <v>0.65200000000000002</v>
      </c>
      <c r="F5212" s="12">
        <v>0.58799999999999997</v>
      </c>
      <c r="G5212" s="12">
        <v>33297.46</v>
      </c>
      <c r="H5212" s="13">
        <v>10</v>
      </c>
    </row>
    <row r="5213" spans="1:8" x14ac:dyDescent="0.25">
      <c r="A5213" s="8" t="s">
        <v>5004</v>
      </c>
      <c r="B5213" s="9" t="s">
        <v>49</v>
      </c>
      <c r="C5213" s="9">
        <v>1132</v>
      </c>
      <c r="D5213" s="9">
        <v>0.47099999999999997</v>
      </c>
      <c r="E5213" s="9">
        <v>0.48099999999999998</v>
      </c>
      <c r="F5213" s="9">
        <v>0.28000000000000003</v>
      </c>
      <c r="G5213" s="9">
        <v>5774.67</v>
      </c>
      <c r="H5213" s="10">
        <v>0</v>
      </c>
    </row>
    <row r="5214" spans="1:8" x14ac:dyDescent="0.25">
      <c r="A5214" s="11" t="s">
        <v>5005</v>
      </c>
      <c r="B5214" s="12" t="s">
        <v>16</v>
      </c>
      <c r="C5214" s="12">
        <v>140</v>
      </c>
      <c r="D5214" s="12">
        <v>0.70799999999999996</v>
      </c>
      <c r="E5214" s="12">
        <v>0.72199999999999998</v>
      </c>
      <c r="F5214" s="12">
        <v>0.60399999999999998</v>
      </c>
      <c r="G5214" s="12">
        <v>45797.13</v>
      </c>
      <c r="H5214" s="13">
        <v>2</v>
      </c>
    </row>
    <row r="5215" spans="1:8" x14ac:dyDescent="0.25">
      <c r="A5215" s="8" t="s">
        <v>5006</v>
      </c>
      <c r="B5215" s="9" t="s">
        <v>33</v>
      </c>
      <c r="C5215" s="9">
        <v>318</v>
      </c>
      <c r="D5215" s="9">
        <v>0.70799999999999996</v>
      </c>
      <c r="E5215" s="9">
        <v>0.68700000000000006</v>
      </c>
      <c r="F5215" s="9">
        <v>0.622</v>
      </c>
      <c r="G5215" s="9">
        <v>20664.57</v>
      </c>
      <c r="H5215" s="10">
        <v>6</v>
      </c>
    </row>
    <row r="5216" spans="1:8" x14ac:dyDescent="0.25">
      <c r="A5216" s="11" t="s">
        <v>5007</v>
      </c>
      <c r="B5216" s="12" t="s">
        <v>72</v>
      </c>
      <c r="C5216" s="12">
        <v>76</v>
      </c>
      <c r="D5216" s="12">
        <v>0.55500000000000005</v>
      </c>
      <c r="E5216" s="12">
        <v>0.54100000000000004</v>
      </c>
      <c r="F5216" s="12">
        <v>0.41499999999999998</v>
      </c>
      <c r="G5216" s="12">
        <v>57338.73</v>
      </c>
      <c r="H5216" s="13">
        <v>0</v>
      </c>
    </row>
    <row r="5217" spans="1:8" x14ac:dyDescent="0.25">
      <c r="A5217" s="8" t="s">
        <v>5008</v>
      </c>
      <c r="B5217" s="9" t="s">
        <v>31</v>
      </c>
      <c r="C5217" s="9">
        <v>1092</v>
      </c>
      <c r="D5217" s="9">
        <v>0.60499999999999998</v>
      </c>
      <c r="E5217" s="9">
        <v>0.52600000000000002</v>
      </c>
      <c r="F5217" s="9">
        <v>0.55700000000000005</v>
      </c>
      <c r="G5217" s="9">
        <v>6772.2</v>
      </c>
      <c r="H5217" s="10">
        <v>5</v>
      </c>
    </row>
    <row r="5218" spans="1:8" x14ac:dyDescent="0.25">
      <c r="A5218" s="11" t="s">
        <v>5009</v>
      </c>
      <c r="B5218" s="12" t="s">
        <v>24</v>
      </c>
      <c r="C5218" s="12">
        <v>777</v>
      </c>
      <c r="D5218" s="12">
        <v>0.63900000000000001</v>
      </c>
      <c r="E5218" s="12">
        <v>0.60099999999999998</v>
      </c>
      <c r="F5218" s="12">
        <v>0.55500000000000005</v>
      </c>
      <c r="G5218" s="12">
        <v>10191.36</v>
      </c>
      <c r="H5218" s="13">
        <v>19</v>
      </c>
    </row>
    <row r="5219" spans="1:8" x14ac:dyDescent="0.25">
      <c r="A5219" s="8" t="s">
        <v>5010</v>
      </c>
      <c r="B5219" s="9" t="s">
        <v>22</v>
      </c>
      <c r="C5219" s="9">
        <v>234</v>
      </c>
      <c r="D5219" s="9">
        <v>0.69</v>
      </c>
      <c r="E5219" s="9">
        <v>0.66100000000000003</v>
      </c>
      <c r="F5219" s="9">
        <v>0.60599999999999998</v>
      </c>
      <c r="G5219" s="9">
        <v>20538.61</v>
      </c>
      <c r="H5219" s="10">
        <v>0</v>
      </c>
    </row>
    <row r="5220" spans="1:8" x14ac:dyDescent="0.25">
      <c r="A5220" s="11" t="s">
        <v>5011</v>
      </c>
      <c r="B5220" s="12" t="s">
        <v>24</v>
      </c>
      <c r="C5220" s="12">
        <v>317</v>
      </c>
      <c r="D5220" s="12">
        <v>0.55600000000000005</v>
      </c>
      <c r="E5220" s="12">
        <v>0.55200000000000005</v>
      </c>
      <c r="F5220" s="12">
        <v>0.40699999999999997</v>
      </c>
      <c r="G5220" s="12">
        <v>8432.26</v>
      </c>
      <c r="H5220" s="13">
        <v>10</v>
      </c>
    </row>
    <row r="5221" spans="1:8" x14ac:dyDescent="0.25">
      <c r="A5221" s="8" t="s">
        <v>5012</v>
      </c>
      <c r="B5221" s="9" t="s">
        <v>59</v>
      </c>
      <c r="C5221" s="9">
        <v>42</v>
      </c>
      <c r="D5221" s="9">
        <v>0.67500000000000004</v>
      </c>
      <c r="E5221" s="9">
        <v>0.624</v>
      </c>
      <c r="F5221" s="9">
        <v>0.59799999999999998</v>
      </c>
      <c r="G5221" s="9">
        <v>24426.18</v>
      </c>
      <c r="H5221" s="10">
        <v>12</v>
      </c>
    </row>
    <row r="5222" spans="1:8" x14ac:dyDescent="0.25">
      <c r="A5222" s="11" t="s">
        <v>5013</v>
      </c>
      <c r="B5222" s="12" t="s">
        <v>7</v>
      </c>
      <c r="C5222" s="12">
        <v>112</v>
      </c>
      <c r="D5222" s="12">
        <v>0.73199999999999998</v>
      </c>
      <c r="E5222" s="12">
        <v>0.70499999999999996</v>
      </c>
      <c r="F5222" s="12">
        <v>0.69</v>
      </c>
      <c r="G5222" s="12">
        <v>58265.54</v>
      </c>
      <c r="H5222" s="13">
        <v>1</v>
      </c>
    </row>
    <row r="5223" spans="1:8" x14ac:dyDescent="0.25">
      <c r="A5223" s="8" t="s">
        <v>5014</v>
      </c>
      <c r="B5223" s="9" t="s">
        <v>87</v>
      </c>
      <c r="C5223" s="9">
        <v>987</v>
      </c>
      <c r="D5223" s="9">
        <v>0.53600000000000003</v>
      </c>
      <c r="E5223" s="9">
        <v>0.495</v>
      </c>
      <c r="F5223" s="9">
        <v>0.40200000000000002</v>
      </c>
      <c r="G5223" s="9">
        <v>5973.86</v>
      </c>
      <c r="H5223" s="10">
        <v>12</v>
      </c>
    </row>
    <row r="5224" spans="1:8" x14ac:dyDescent="0.25">
      <c r="A5224" s="11" t="s">
        <v>5015</v>
      </c>
      <c r="B5224" s="12" t="s">
        <v>59</v>
      </c>
      <c r="C5224" s="12">
        <v>101</v>
      </c>
      <c r="D5224" s="12">
        <v>0.72299999999999998</v>
      </c>
      <c r="E5224" s="12">
        <v>0.73099999999999998</v>
      </c>
      <c r="F5224" s="12">
        <v>0.60599999999999998</v>
      </c>
      <c r="G5224" s="12">
        <v>23615.37</v>
      </c>
      <c r="H5224" s="13">
        <v>2</v>
      </c>
    </row>
    <row r="5225" spans="1:8" x14ac:dyDescent="0.25">
      <c r="A5225" s="8" t="s">
        <v>5016</v>
      </c>
      <c r="B5225" s="9" t="s">
        <v>31</v>
      </c>
      <c r="C5225" s="9">
        <v>368</v>
      </c>
      <c r="D5225" s="9">
        <v>0.59399999999999997</v>
      </c>
      <c r="E5225" s="9">
        <v>0.52400000000000002</v>
      </c>
      <c r="F5225" s="9">
        <v>0.51800000000000002</v>
      </c>
      <c r="G5225" s="9">
        <v>6809.05</v>
      </c>
      <c r="H5225" s="10">
        <v>36</v>
      </c>
    </row>
    <row r="5226" spans="1:8" x14ac:dyDescent="0.25">
      <c r="A5226" s="11" t="s">
        <v>5017</v>
      </c>
      <c r="B5226" s="12" t="s">
        <v>14</v>
      </c>
      <c r="C5226" s="12">
        <v>75</v>
      </c>
      <c r="D5226" s="12">
        <v>0.746</v>
      </c>
      <c r="E5226" s="12">
        <v>0.72099999999999997</v>
      </c>
      <c r="F5226" s="12">
        <v>0.67600000000000005</v>
      </c>
      <c r="G5226" s="12">
        <v>33241.800000000003</v>
      </c>
      <c r="H5226" s="13">
        <v>2</v>
      </c>
    </row>
    <row r="5227" spans="1:8" x14ac:dyDescent="0.25">
      <c r="A5227" s="8" t="s">
        <v>5018</v>
      </c>
      <c r="B5227" s="9" t="s">
        <v>118</v>
      </c>
      <c r="C5227" s="9">
        <v>748</v>
      </c>
      <c r="D5227" s="9">
        <v>0.61799999999999999</v>
      </c>
      <c r="E5227" s="9">
        <v>0.58799999999999997</v>
      </c>
      <c r="F5227" s="9">
        <v>0.51500000000000001</v>
      </c>
      <c r="G5227" s="9">
        <v>10235.620000000001</v>
      </c>
      <c r="H5227" s="10">
        <v>14</v>
      </c>
    </row>
    <row r="5228" spans="1:8" x14ac:dyDescent="0.25">
      <c r="A5228" s="11" t="s">
        <v>5019</v>
      </c>
      <c r="B5228" s="12" t="s">
        <v>29</v>
      </c>
      <c r="C5228" s="12">
        <v>142</v>
      </c>
      <c r="D5228" s="12">
        <v>0.65500000000000003</v>
      </c>
      <c r="E5228" s="12">
        <v>0.63500000000000001</v>
      </c>
      <c r="F5228" s="12">
        <v>0.56000000000000005</v>
      </c>
      <c r="G5228" s="12">
        <v>37646.85</v>
      </c>
      <c r="H5228" s="13">
        <v>3</v>
      </c>
    </row>
    <row r="5229" spans="1:8" x14ac:dyDescent="0.25">
      <c r="A5229" s="8" t="s">
        <v>5020</v>
      </c>
      <c r="B5229" s="9" t="s">
        <v>82</v>
      </c>
      <c r="C5229" s="9">
        <v>528</v>
      </c>
      <c r="D5229" s="9">
        <v>0.55200000000000005</v>
      </c>
      <c r="E5229" s="9">
        <v>0.53100000000000003</v>
      </c>
      <c r="F5229" s="9">
        <v>0.40799999999999997</v>
      </c>
      <c r="G5229" s="9">
        <v>7839.03</v>
      </c>
      <c r="H5229" s="10">
        <v>9</v>
      </c>
    </row>
    <row r="5230" spans="1:8" x14ac:dyDescent="0.25">
      <c r="A5230" s="11" t="s">
        <v>5021</v>
      </c>
      <c r="B5230" s="12" t="s">
        <v>16</v>
      </c>
      <c r="C5230" s="12">
        <v>53</v>
      </c>
      <c r="D5230" s="12">
        <v>0.67500000000000004</v>
      </c>
      <c r="E5230" s="12">
        <v>0.71899999999999997</v>
      </c>
      <c r="F5230" s="12">
        <v>0.498</v>
      </c>
      <c r="G5230" s="12">
        <v>65891.69</v>
      </c>
      <c r="H5230" s="13">
        <v>2</v>
      </c>
    </row>
    <row r="5231" spans="1:8" x14ac:dyDescent="0.25">
      <c r="A5231" s="8" t="s">
        <v>5022</v>
      </c>
      <c r="B5231" s="9" t="s">
        <v>29</v>
      </c>
      <c r="C5231" s="9">
        <v>317</v>
      </c>
      <c r="D5231" s="9">
        <v>0.67500000000000004</v>
      </c>
      <c r="E5231" s="9">
        <v>0.66600000000000004</v>
      </c>
      <c r="F5231" s="9">
        <v>0.56999999999999995</v>
      </c>
      <c r="G5231" s="9">
        <v>13872.22</v>
      </c>
      <c r="H5231" s="10">
        <v>1</v>
      </c>
    </row>
    <row r="5232" spans="1:8" x14ac:dyDescent="0.25">
      <c r="A5232" s="11" t="s">
        <v>5023</v>
      </c>
      <c r="B5232" s="12" t="s">
        <v>87</v>
      </c>
      <c r="C5232" s="12">
        <v>416</v>
      </c>
      <c r="D5232" s="12">
        <v>0.58099999999999996</v>
      </c>
      <c r="E5232" s="12">
        <v>0.57799999999999996</v>
      </c>
      <c r="F5232" s="12">
        <v>0.48099999999999998</v>
      </c>
      <c r="G5232" s="12">
        <v>11353.11</v>
      </c>
      <c r="H5232" s="13">
        <v>11</v>
      </c>
    </row>
    <row r="5233" spans="1:8" x14ac:dyDescent="0.25">
      <c r="A5233" s="8" t="s">
        <v>5024</v>
      </c>
      <c r="B5233" s="9" t="s">
        <v>72</v>
      </c>
      <c r="C5233" s="9">
        <v>518</v>
      </c>
      <c r="D5233" s="9">
        <v>0.60899999999999999</v>
      </c>
      <c r="E5233" s="9">
        <v>0.59</v>
      </c>
      <c r="F5233" s="9">
        <v>0.53400000000000003</v>
      </c>
      <c r="G5233" s="9">
        <v>14182.44</v>
      </c>
      <c r="H5233" s="10">
        <v>8</v>
      </c>
    </row>
    <row r="5234" spans="1:8" x14ac:dyDescent="0.25">
      <c r="A5234" s="11" t="s">
        <v>740</v>
      </c>
      <c r="B5234" s="12" t="s">
        <v>24</v>
      </c>
      <c r="C5234" s="12">
        <v>318</v>
      </c>
      <c r="D5234" s="12">
        <v>0.59399999999999997</v>
      </c>
      <c r="E5234" s="12">
        <v>0.56699999999999995</v>
      </c>
      <c r="F5234" s="12">
        <v>0.47699999999999998</v>
      </c>
      <c r="G5234" s="12">
        <v>16128.78</v>
      </c>
      <c r="H5234" s="13">
        <v>0</v>
      </c>
    </row>
    <row r="5235" spans="1:8" x14ac:dyDescent="0.25">
      <c r="A5235" s="8" t="s">
        <v>5025</v>
      </c>
      <c r="B5235" s="9" t="s">
        <v>16</v>
      </c>
      <c r="C5235" s="9">
        <v>435</v>
      </c>
      <c r="D5235" s="9">
        <v>0.61899999999999999</v>
      </c>
      <c r="E5235" s="9">
        <v>0.55900000000000005</v>
      </c>
      <c r="F5235" s="9">
        <v>0.54300000000000004</v>
      </c>
      <c r="G5235" s="9">
        <v>7890.27</v>
      </c>
      <c r="H5235" s="10">
        <v>2</v>
      </c>
    </row>
    <row r="5236" spans="1:8" x14ac:dyDescent="0.25">
      <c r="A5236" s="11" t="s">
        <v>5026</v>
      </c>
      <c r="B5236" s="12" t="s">
        <v>14</v>
      </c>
      <c r="C5236" s="12">
        <v>17</v>
      </c>
      <c r="D5236" s="12">
        <v>0.74199999999999999</v>
      </c>
      <c r="E5236" s="12">
        <v>0.752</v>
      </c>
      <c r="F5236" s="12">
        <v>0.64200000000000002</v>
      </c>
      <c r="G5236" s="12">
        <v>50841.15</v>
      </c>
      <c r="H5236" s="13">
        <v>2</v>
      </c>
    </row>
    <row r="5237" spans="1:8" x14ac:dyDescent="0.25">
      <c r="A5237" s="8" t="s">
        <v>5027</v>
      </c>
      <c r="B5237" s="9" t="s">
        <v>19</v>
      </c>
      <c r="C5237" s="9">
        <v>875</v>
      </c>
      <c r="D5237" s="9">
        <v>0.55000000000000004</v>
      </c>
      <c r="E5237" s="9">
        <v>0.56100000000000005</v>
      </c>
      <c r="F5237" s="9">
        <v>0.44900000000000001</v>
      </c>
      <c r="G5237" s="9">
        <v>7645.17</v>
      </c>
      <c r="H5237" s="10">
        <v>1</v>
      </c>
    </row>
    <row r="5238" spans="1:8" x14ac:dyDescent="0.25">
      <c r="A5238" s="11" t="s">
        <v>5028</v>
      </c>
      <c r="B5238" s="12" t="s">
        <v>22</v>
      </c>
      <c r="C5238" s="12">
        <v>98</v>
      </c>
      <c r="D5238" s="12">
        <v>0.68200000000000005</v>
      </c>
      <c r="E5238" s="12">
        <v>0.68</v>
      </c>
      <c r="F5238" s="12">
        <v>0.56000000000000005</v>
      </c>
      <c r="G5238" s="12">
        <v>25222.19</v>
      </c>
      <c r="H5238" s="13">
        <v>6</v>
      </c>
    </row>
    <row r="5239" spans="1:8" x14ac:dyDescent="0.25">
      <c r="A5239" s="8" t="s">
        <v>5029</v>
      </c>
      <c r="B5239" s="9" t="s">
        <v>72</v>
      </c>
      <c r="C5239" s="9">
        <v>388</v>
      </c>
      <c r="D5239" s="9">
        <v>0.59599999999999997</v>
      </c>
      <c r="E5239" s="9">
        <v>0.54200000000000004</v>
      </c>
      <c r="F5239" s="9">
        <v>0.51600000000000001</v>
      </c>
      <c r="G5239" s="9">
        <v>8204.7900000000009</v>
      </c>
      <c r="H5239" s="10">
        <v>1</v>
      </c>
    </row>
    <row r="5240" spans="1:8" x14ac:dyDescent="0.25">
      <c r="A5240" s="11" t="s">
        <v>5030</v>
      </c>
      <c r="B5240" s="12" t="s">
        <v>24</v>
      </c>
      <c r="C5240" s="12">
        <v>587</v>
      </c>
      <c r="D5240" s="12">
        <v>0.55000000000000004</v>
      </c>
      <c r="E5240" s="12">
        <v>0.51600000000000001</v>
      </c>
      <c r="F5240" s="12">
        <v>0.42499999999999999</v>
      </c>
      <c r="G5240" s="12">
        <v>6150.25</v>
      </c>
      <c r="H5240" s="13">
        <v>2</v>
      </c>
    </row>
    <row r="5241" spans="1:8" x14ac:dyDescent="0.25">
      <c r="A5241" s="8" t="s">
        <v>4081</v>
      </c>
      <c r="B5241" s="9" t="s">
        <v>53</v>
      </c>
      <c r="C5241" s="9">
        <v>220</v>
      </c>
      <c r="D5241" s="9">
        <v>0.64700000000000002</v>
      </c>
      <c r="E5241" s="9">
        <v>0.628</v>
      </c>
      <c r="F5241" s="9">
        <v>0.52200000000000002</v>
      </c>
      <c r="G5241" s="9">
        <v>19812.34</v>
      </c>
      <c r="H5241" s="10">
        <v>2</v>
      </c>
    </row>
    <row r="5242" spans="1:8" x14ac:dyDescent="0.25">
      <c r="A5242" s="11" t="s">
        <v>5031</v>
      </c>
      <c r="B5242" s="12" t="s">
        <v>14</v>
      </c>
      <c r="C5242" s="12">
        <v>51</v>
      </c>
      <c r="D5242" s="12">
        <v>0.69</v>
      </c>
      <c r="E5242" s="12">
        <v>0.69499999999999995</v>
      </c>
      <c r="F5242" s="12">
        <v>0.56499999999999995</v>
      </c>
      <c r="G5242" s="12">
        <v>62745.52</v>
      </c>
      <c r="H5242" s="13">
        <v>3</v>
      </c>
    </row>
    <row r="5243" spans="1:8" x14ac:dyDescent="0.25">
      <c r="A5243" s="8" t="s">
        <v>5032</v>
      </c>
      <c r="B5243" s="9" t="s">
        <v>72</v>
      </c>
      <c r="C5243" s="9">
        <v>472</v>
      </c>
      <c r="D5243" s="9">
        <v>0.56799999999999995</v>
      </c>
      <c r="E5243" s="9">
        <v>0.56200000000000006</v>
      </c>
      <c r="F5243" s="9">
        <v>0.442</v>
      </c>
      <c r="G5243" s="9">
        <v>7782.74</v>
      </c>
      <c r="H5243" s="10">
        <v>7</v>
      </c>
    </row>
    <row r="5244" spans="1:8" x14ac:dyDescent="0.25">
      <c r="A5244" s="11" t="s">
        <v>5033</v>
      </c>
      <c r="B5244" s="12" t="s">
        <v>33</v>
      </c>
      <c r="C5244" s="12">
        <v>91</v>
      </c>
      <c r="D5244" s="12">
        <v>0.70099999999999996</v>
      </c>
      <c r="E5244" s="12">
        <v>0.67700000000000005</v>
      </c>
      <c r="F5244" s="12">
        <v>0.61499999999999999</v>
      </c>
      <c r="G5244" s="12">
        <v>31857.99</v>
      </c>
      <c r="H5244" s="13">
        <v>2</v>
      </c>
    </row>
    <row r="5245" spans="1:8" x14ac:dyDescent="0.25">
      <c r="A5245" s="8" t="s">
        <v>5034</v>
      </c>
      <c r="B5245" s="9" t="s">
        <v>16</v>
      </c>
      <c r="C5245" s="9">
        <v>390</v>
      </c>
      <c r="D5245" s="9">
        <v>0.65900000000000003</v>
      </c>
      <c r="E5245" s="9">
        <v>0.63100000000000001</v>
      </c>
      <c r="F5245" s="9">
        <v>0.57599999999999996</v>
      </c>
      <c r="G5245" s="9">
        <v>13667.96</v>
      </c>
      <c r="H5245" s="10">
        <v>4</v>
      </c>
    </row>
    <row r="5246" spans="1:8" x14ac:dyDescent="0.25">
      <c r="A5246" s="11" t="s">
        <v>907</v>
      </c>
      <c r="B5246" s="12" t="s">
        <v>22</v>
      </c>
      <c r="C5246" s="12">
        <v>143</v>
      </c>
      <c r="D5246" s="12">
        <v>0.68700000000000006</v>
      </c>
      <c r="E5246" s="12">
        <v>0.68799999999999994</v>
      </c>
      <c r="F5246" s="12">
        <v>0.59199999999999997</v>
      </c>
      <c r="G5246" s="12">
        <v>27734.97</v>
      </c>
      <c r="H5246" s="13">
        <v>2</v>
      </c>
    </row>
    <row r="5247" spans="1:8" x14ac:dyDescent="0.25">
      <c r="A5247" s="8" t="s">
        <v>5035</v>
      </c>
      <c r="B5247" s="9" t="s">
        <v>24</v>
      </c>
      <c r="C5247" s="9">
        <v>208</v>
      </c>
      <c r="D5247" s="9">
        <v>0.54</v>
      </c>
      <c r="E5247" s="9">
        <v>0.52500000000000002</v>
      </c>
      <c r="F5247" s="9">
        <v>0.40200000000000002</v>
      </c>
      <c r="G5247" s="9">
        <v>6464.29</v>
      </c>
      <c r="H5247" s="10">
        <v>34</v>
      </c>
    </row>
    <row r="5248" spans="1:8" x14ac:dyDescent="0.25">
      <c r="A5248" s="11" t="s">
        <v>5036</v>
      </c>
      <c r="B5248" s="12" t="s">
        <v>72</v>
      </c>
      <c r="C5248" s="12">
        <v>268</v>
      </c>
      <c r="D5248" s="12">
        <v>0.56899999999999995</v>
      </c>
      <c r="E5248" s="12">
        <v>0.54400000000000004</v>
      </c>
      <c r="F5248" s="12">
        <v>0.435</v>
      </c>
      <c r="G5248" s="12">
        <v>8599.16</v>
      </c>
      <c r="H5248" s="13">
        <v>3</v>
      </c>
    </row>
    <row r="5249" spans="1:8" x14ac:dyDescent="0.25">
      <c r="A5249" s="8" t="s">
        <v>5037</v>
      </c>
      <c r="B5249" s="9" t="s">
        <v>19</v>
      </c>
      <c r="C5249" s="9">
        <v>401</v>
      </c>
      <c r="D5249" s="9">
        <v>0.52500000000000002</v>
      </c>
      <c r="E5249" s="9">
        <v>0.53600000000000003</v>
      </c>
      <c r="F5249" s="9">
        <v>0.36899999999999999</v>
      </c>
      <c r="G5249" s="9">
        <v>8078.41</v>
      </c>
      <c r="H5249" s="10">
        <v>4</v>
      </c>
    </row>
    <row r="5250" spans="1:8" x14ac:dyDescent="0.25">
      <c r="A5250" s="11" t="s">
        <v>5038</v>
      </c>
      <c r="B5250" s="12" t="s">
        <v>24</v>
      </c>
      <c r="C5250" s="12">
        <v>229</v>
      </c>
      <c r="D5250" s="12">
        <v>0.56000000000000005</v>
      </c>
      <c r="E5250" s="12">
        <v>0.50700000000000001</v>
      </c>
      <c r="F5250" s="12">
        <v>0.46700000000000003</v>
      </c>
      <c r="G5250" s="12">
        <v>7541.17</v>
      </c>
      <c r="H5250" s="13">
        <v>2</v>
      </c>
    </row>
    <row r="5251" spans="1:8" x14ac:dyDescent="0.25">
      <c r="A5251" s="8" t="s">
        <v>2249</v>
      </c>
      <c r="B5251" s="9" t="s">
        <v>114</v>
      </c>
      <c r="C5251" s="9">
        <v>313</v>
      </c>
      <c r="D5251" s="9">
        <v>0.58799999999999997</v>
      </c>
      <c r="E5251" s="9">
        <v>0.57199999999999995</v>
      </c>
      <c r="F5251" s="9">
        <v>0.47099999999999997</v>
      </c>
      <c r="G5251" s="9">
        <v>9067.26</v>
      </c>
      <c r="H5251" s="10">
        <v>15</v>
      </c>
    </row>
    <row r="5252" spans="1:8" x14ac:dyDescent="0.25">
      <c r="A5252" s="11" t="s">
        <v>2952</v>
      </c>
      <c r="B5252" s="12" t="s">
        <v>82</v>
      </c>
      <c r="C5252" s="12">
        <v>639</v>
      </c>
      <c r="D5252" s="12">
        <v>0.59499999999999997</v>
      </c>
      <c r="E5252" s="12">
        <v>0.57399999999999995</v>
      </c>
      <c r="F5252" s="12">
        <v>0.46200000000000002</v>
      </c>
      <c r="G5252" s="12">
        <v>6925.74</v>
      </c>
      <c r="H5252" s="13">
        <v>14</v>
      </c>
    </row>
    <row r="5253" spans="1:8" x14ac:dyDescent="0.25">
      <c r="A5253" s="8" t="s">
        <v>5039</v>
      </c>
      <c r="B5253" s="9" t="s">
        <v>118</v>
      </c>
      <c r="C5253" s="9">
        <v>559</v>
      </c>
      <c r="D5253" s="9">
        <v>0.59499999999999997</v>
      </c>
      <c r="E5253" s="9">
        <v>0.55300000000000005</v>
      </c>
      <c r="F5253" s="9">
        <v>0.49199999999999999</v>
      </c>
      <c r="G5253" s="9">
        <v>7060.61</v>
      </c>
      <c r="H5253" s="10">
        <v>11</v>
      </c>
    </row>
    <row r="5254" spans="1:8" x14ac:dyDescent="0.25">
      <c r="A5254" s="11" t="s">
        <v>5040</v>
      </c>
      <c r="B5254" s="12" t="s">
        <v>14</v>
      </c>
      <c r="C5254" s="12">
        <v>14</v>
      </c>
      <c r="D5254" s="12">
        <v>0.70499999999999996</v>
      </c>
      <c r="E5254" s="12">
        <v>0.75900000000000001</v>
      </c>
      <c r="F5254" s="12">
        <v>0.55100000000000005</v>
      </c>
      <c r="G5254" s="12">
        <v>44869.59</v>
      </c>
      <c r="H5254" s="13">
        <v>1</v>
      </c>
    </row>
    <row r="5255" spans="1:8" x14ac:dyDescent="0.25">
      <c r="A5255" s="8" t="s">
        <v>5041</v>
      </c>
      <c r="B5255" s="9" t="s">
        <v>24</v>
      </c>
      <c r="C5255" s="9">
        <v>185</v>
      </c>
      <c r="D5255" s="9">
        <v>0.58499999999999996</v>
      </c>
      <c r="E5255" s="9">
        <v>0.55000000000000004</v>
      </c>
      <c r="F5255" s="9">
        <v>0.49</v>
      </c>
      <c r="G5255" s="9">
        <v>5828.74</v>
      </c>
      <c r="H5255" s="10">
        <v>3</v>
      </c>
    </row>
    <row r="5256" spans="1:8" x14ac:dyDescent="0.25">
      <c r="A5256" s="11" t="s">
        <v>5042</v>
      </c>
      <c r="B5256" s="12" t="s">
        <v>14</v>
      </c>
      <c r="C5256" s="12">
        <v>31</v>
      </c>
      <c r="D5256" s="12">
        <v>0.69</v>
      </c>
      <c r="E5256" s="12">
        <v>0.67600000000000005</v>
      </c>
      <c r="F5256" s="12">
        <v>0.57899999999999996</v>
      </c>
      <c r="G5256" s="12">
        <v>38561.19</v>
      </c>
      <c r="H5256" s="13">
        <v>5</v>
      </c>
    </row>
    <row r="5257" spans="1:8" x14ac:dyDescent="0.25">
      <c r="A5257" s="8" t="s">
        <v>5043</v>
      </c>
      <c r="B5257" s="9" t="s">
        <v>16</v>
      </c>
      <c r="C5257" s="9">
        <v>148</v>
      </c>
      <c r="D5257" s="9">
        <v>0.68</v>
      </c>
      <c r="E5257" s="9">
        <v>0.64</v>
      </c>
      <c r="F5257" s="9">
        <v>0.59299999999999997</v>
      </c>
      <c r="G5257" s="9">
        <v>20667.169999999998</v>
      </c>
      <c r="H5257" s="10">
        <v>2</v>
      </c>
    </row>
    <row r="5258" spans="1:8" x14ac:dyDescent="0.25">
      <c r="A5258" s="11" t="s">
        <v>5044</v>
      </c>
      <c r="B5258" s="12" t="s">
        <v>7</v>
      </c>
      <c r="C5258" s="12">
        <v>170</v>
      </c>
      <c r="D5258" s="12">
        <v>0.70299999999999996</v>
      </c>
      <c r="E5258" s="12">
        <v>0.68</v>
      </c>
      <c r="F5258" s="12">
        <v>0.628</v>
      </c>
      <c r="G5258" s="12">
        <v>30240.12</v>
      </c>
      <c r="H5258" s="13">
        <v>3</v>
      </c>
    </row>
    <row r="5259" spans="1:8" x14ac:dyDescent="0.25">
      <c r="A5259" s="8" t="s">
        <v>5045</v>
      </c>
      <c r="B5259" s="9" t="s">
        <v>16</v>
      </c>
      <c r="C5259" s="9">
        <v>94</v>
      </c>
      <c r="D5259" s="9">
        <v>0.72099999999999997</v>
      </c>
      <c r="E5259" s="9">
        <v>0.71</v>
      </c>
      <c r="F5259" s="9">
        <v>0.60699999999999998</v>
      </c>
      <c r="G5259" s="9">
        <v>27224.93</v>
      </c>
      <c r="H5259" s="10">
        <v>3</v>
      </c>
    </row>
    <row r="5260" spans="1:8" x14ac:dyDescent="0.25">
      <c r="A5260" s="11" t="s">
        <v>5046</v>
      </c>
      <c r="B5260" s="12" t="s">
        <v>87</v>
      </c>
      <c r="C5260" s="12">
        <v>402</v>
      </c>
      <c r="D5260" s="12">
        <v>0.56100000000000005</v>
      </c>
      <c r="E5260" s="12">
        <v>0.53300000000000003</v>
      </c>
      <c r="F5260" s="12">
        <v>0.44500000000000001</v>
      </c>
      <c r="G5260" s="12">
        <v>6080.24</v>
      </c>
      <c r="H5260" s="13">
        <v>1</v>
      </c>
    </row>
    <row r="5261" spans="1:8" x14ac:dyDescent="0.25">
      <c r="A5261" s="8" t="s">
        <v>5047</v>
      </c>
      <c r="B5261" s="9" t="s">
        <v>31</v>
      </c>
      <c r="C5261" s="9">
        <v>563</v>
      </c>
      <c r="D5261" s="9">
        <v>0.57499999999999996</v>
      </c>
      <c r="E5261" s="9">
        <v>0.53300000000000003</v>
      </c>
      <c r="F5261" s="9">
        <v>0.499</v>
      </c>
      <c r="G5261" s="9">
        <v>6025.99</v>
      </c>
      <c r="H5261" s="10">
        <v>1</v>
      </c>
    </row>
    <row r="5262" spans="1:8" x14ac:dyDescent="0.25">
      <c r="A5262" s="11" t="s">
        <v>5048</v>
      </c>
      <c r="B5262" s="12" t="s">
        <v>111</v>
      </c>
      <c r="C5262" s="12">
        <v>187</v>
      </c>
      <c r="D5262" s="12">
        <v>0.63900000000000001</v>
      </c>
      <c r="E5262" s="12">
        <v>0.58699999999999997</v>
      </c>
      <c r="F5262" s="12">
        <v>0.55300000000000005</v>
      </c>
      <c r="G5262" s="12">
        <v>13644.08</v>
      </c>
      <c r="H5262" s="13">
        <v>0</v>
      </c>
    </row>
    <row r="5263" spans="1:8" x14ac:dyDescent="0.25">
      <c r="A5263" s="8" t="s">
        <v>1327</v>
      </c>
      <c r="B5263" s="9" t="s">
        <v>59</v>
      </c>
      <c r="C5263" s="9">
        <v>82</v>
      </c>
      <c r="D5263" s="9">
        <v>0.71799999999999997</v>
      </c>
      <c r="E5263" s="9">
        <v>0.74</v>
      </c>
      <c r="F5263" s="9">
        <v>0.60599999999999998</v>
      </c>
      <c r="G5263" s="9">
        <v>32928.1</v>
      </c>
      <c r="H5263" s="10">
        <v>1</v>
      </c>
    </row>
    <row r="5264" spans="1:8" x14ac:dyDescent="0.25">
      <c r="A5264" s="11" t="s">
        <v>5049</v>
      </c>
      <c r="B5264" s="12" t="s">
        <v>19</v>
      </c>
      <c r="C5264" s="12">
        <v>213</v>
      </c>
      <c r="D5264" s="12">
        <v>0.55000000000000004</v>
      </c>
      <c r="E5264" s="12">
        <v>0.54100000000000004</v>
      </c>
      <c r="F5264" s="12">
        <v>0.45100000000000001</v>
      </c>
      <c r="G5264" s="12">
        <v>8366.65</v>
      </c>
      <c r="H5264" s="13">
        <v>1</v>
      </c>
    </row>
    <row r="5265" spans="1:8" x14ac:dyDescent="0.25">
      <c r="A5265" s="8" t="s">
        <v>5050</v>
      </c>
      <c r="B5265" s="9" t="s">
        <v>87</v>
      </c>
      <c r="C5265" s="9">
        <v>345</v>
      </c>
      <c r="D5265" s="9">
        <v>0.58299999999999996</v>
      </c>
      <c r="E5265" s="9">
        <v>0.54</v>
      </c>
      <c r="F5265" s="9">
        <v>0.505</v>
      </c>
      <c r="G5265" s="9">
        <v>6050.74</v>
      </c>
      <c r="H5265" s="10">
        <v>0</v>
      </c>
    </row>
    <row r="5266" spans="1:8" x14ac:dyDescent="0.25">
      <c r="A5266" s="11" t="s">
        <v>5051</v>
      </c>
      <c r="B5266" s="12" t="s">
        <v>29</v>
      </c>
      <c r="C5266" s="12">
        <v>169</v>
      </c>
      <c r="D5266" s="12">
        <v>0.73</v>
      </c>
      <c r="E5266" s="12">
        <v>0.69099999999999995</v>
      </c>
      <c r="F5266" s="12">
        <v>0.70199999999999996</v>
      </c>
      <c r="G5266" s="12">
        <v>14621.5</v>
      </c>
      <c r="H5266" s="13">
        <v>4</v>
      </c>
    </row>
    <row r="5267" spans="1:8" x14ac:dyDescent="0.25">
      <c r="A5267" s="8" t="s">
        <v>5052</v>
      </c>
      <c r="B5267" s="9" t="s">
        <v>33</v>
      </c>
      <c r="C5267" s="9">
        <v>67</v>
      </c>
      <c r="D5267" s="9">
        <v>0.63</v>
      </c>
      <c r="E5267" s="9">
        <v>0.63</v>
      </c>
      <c r="F5267" s="9">
        <v>0.48799999999999999</v>
      </c>
      <c r="G5267" s="9">
        <v>22457.55</v>
      </c>
      <c r="H5267" s="10">
        <v>0</v>
      </c>
    </row>
    <row r="5268" spans="1:8" x14ac:dyDescent="0.25">
      <c r="A5268" s="11" t="s">
        <v>5053</v>
      </c>
      <c r="B5268" s="12" t="s">
        <v>33</v>
      </c>
      <c r="C5268" s="12">
        <v>254</v>
      </c>
      <c r="D5268" s="12">
        <v>0.66900000000000004</v>
      </c>
      <c r="E5268" s="12">
        <v>0.64300000000000002</v>
      </c>
      <c r="F5268" s="12">
        <v>0.58099999999999996</v>
      </c>
      <c r="G5268" s="12">
        <v>18096.490000000002</v>
      </c>
      <c r="H5268" s="13">
        <v>0</v>
      </c>
    </row>
    <row r="5269" spans="1:8" x14ac:dyDescent="0.25">
      <c r="A5269" s="8" t="s">
        <v>5054</v>
      </c>
      <c r="B5269" s="9" t="s">
        <v>7</v>
      </c>
      <c r="C5269" s="9">
        <v>40</v>
      </c>
      <c r="D5269" s="9">
        <v>0.68</v>
      </c>
      <c r="E5269" s="9">
        <v>0.7</v>
      </c>
      <c r="F5269" s="9">
        <v>0.54100000000000004</v>
      </c>
      <c r="G5269" s="9">
        <v>24957.37</v>
      </c>
      <c r="H5269" s="10">
        <v>2</v>
      </c>
    </row>
    <row r="5270" spans="1:8" x14ac:dyDescent="0.25">
      <c r="A5270" s="11" t="s">
        <v>5055</v>
      </c>
      <c r="B5270" s="12" t="s">
        <v>87</v>
      </c>
      <c r="C5270" s="12">
        <v>477</v>
      </c>
      <c r="D5270" s="12">
        <v>0.57499999999999996</v>
      </c>
      <c r="E5270" s="12">
        <v>0.495</v>
      </c>
      <c r="F5270" s="12">
        <v>0.53100000000000003</v>
      </c>
      <c r="G5270" s="12">
        <v>6258.81</v>
      </c>
      <c r="H5270" s="13">
        <v>0</v>
      </c>
    </row>
    <row r="5271" spans="1:8" x14ac:dyDescent="0.25">
      <c r="A5271" s="8" t="s">
        <v>5056</v>
      </c>
      <c r="B5271" s="9" t="s">
        <v>82</v>
      </c>
      <c r="C5271" s="9">
        <v>515</v>
      </c>
      <c r="D5271" s="9">
        <v>0.55000000000000004</v>
      </c>
      <c r="E5271" s="9">
        <v>0.56899999999999995</v>
      </c>
      <c r="F5271" s="9">
        <v>0.40699999999999997</v>
      </c>
      <c r="G5271" s="9">
        <v>6708.35</v>
      </c>
      <c r="H5271" s="10">
        <v>12</v>
      </c>
    </row>
    <row r="5272" spans="1:8" x14ac:dyDescent="0.25">
      <c r="A5272" s="11" t="s">
        <v>5057</v>
      </c>
      <c r="B5272" s="12" t="s">
        <v>82</v>
      </c>
      <c r="C5272" s="12">
        <v>467</v>
      </c>
      <c r="D5272" s="12">
        <v>0.61699999999999999</v>
      </c>
      <c r="E5272" s="12">
        <v>0.57399999999999995</v>
      </c>
      <c r="F5272" s="12">
        <v>0.54200000000000004</v>
      </c>
      <c r="G5272" s="12">
        <v>6597.8</v>
      </c>
      <c r="H5272" s="13">
        <v>4</v>
      </c>
    </row>
    <row r="5273" spans="1:8" x14ac:dyDescent="0.25">
      <c r="A5273" s="8" t="s">
        <v>5058</v>
      </c>
      <c r="B5273" s="9" t="s">
        <v>19</v>
      </c>
      <c r="C5273" s="9">
        <v>500</v>
      </c>
      <c r="D5273" s="9">
        <v>0.57499999999999996</v>
      </c>
      <c r="E5273" s="9">
        <v>0.55700000000000005</v>
      </c>
      <c r="F5273" s="9">
        <v>0.45400000000000001</v>
      </c>
      <c r="G5273" s="9">
        <v>7704.66</v>
      </c>
      <c r="H5273" s="10">
        <v>2</v>
      </c>
    </row>
    <row r="5274" spans="1:8" x14ac:dyDescent="0.25">
      <c r="A5274" s="11" t="s">
        <v>5059</v>
      </c>
      <c r="B5274" s="12" t="s">
        <v>72</v>
      </c>
      <c r="C5274" s="12">
        <v>630</v>
      </c>
      <c r="D5274" s="12">
        <v>0.61499999999999999</v>
      </c>
      <c r="E5274" s="12">
        <v>0.56399999999999995</v>
      </c>
      <c r="F5274" s="12">
        <v>0.52200000000000002</v>
      </c>
      <c r="G5274" s="12">
        <v>6912.52</v>
      </c>
      <c r="H5274" s="13">
        <v>5</v>
      </c>
    </row>
    <row r="5275" spans="1:8" x14ac:dyDescent="0.25">
      <c r="A5275" s="8" t="s">
        <v>5060</v>
      </c>
      <c r="B5275" s="9" t="s">
        <v>16</v>
      </c>
      <c r="C5275" s="9">
        <v>276</v>
      </c>
      <c r="D5275" s="9">
        <v>0.67</v>
      </c>
      <c r="E5275" s="9">
        <v>0.66</v>
      </c>
      <c r="F5275" s="9">
        <v>0.56999999999999995</v>
      </c>
      <c r="G5275" s="9">
        <v>14685.78</v>
      </c>
      <c r="H5275" s="10">
        <v>1</v>
      </c>
    </row>
    <row r="5276" spans="1:8" x14ac:dyDescent="0.25">
      <c r="A5276" s="11" t="s">
        <v>5061</v>
      </c>
      <c r="B5276" s="12" t="s">
        <v>39</v>
      </c>
      <c r="C5276" s="12">
        <v>583</v>
      </c>
      <c r="D5276" s="12">
        <v>0.52200000000000002</v>
      </c>
      <c r="E5276" s="12">
        <v>0.53800000000000003</v>
      </c>
      <c r="F5276" s="12">
        <v>0.376</v>
      </c>
      <c r="G5276" s="12">
        <v>6535.08</v>
      </c>
      <c r="H5276" s="13">
        <v>1</v>
      </c>
    </row>
    <row r="5277" spans="1:8" x14ac:dyDescent="0.25">
      <c r="A5277" s="8" t="s">
        <v>5062</v>
      </c>
      <c r="B5277" s="9" t="s">
        <v>31</v>
      </c>
      <c r="C5277" s="9">
        <v>495</v>
      </c>
      <c r="D5277" s="9">
        <v>0.65</v>
      </c>
      <c r="E5277" s="9">
        <v>0.56599999999999995</v>
      </c>
      <c r="F5277" s="9">
        <v>0.626</v>
      </c>
      <c r="G5277" s="9">
        <v>9967.16</v>
      </c>
      <c r="H5277" s="10">
        <v>1</v>
      </c>
    </row>
    <row r="5278" spans="1:8" x14ac:dyDescent="0.25">
      <c r="A5278" s="11" t="s">
        <v>5063</v>
      </c>
      <c r="B5278" s="12" t="s">
        <v>24</v>
      </c>
      <c r="C5278" s="12">
        <v>311</v>
      </c>
      <c r="D5278" s="12">
        <v>0.56299999999999994</v>
      </c>
      <c r="E5278" s="12">
        <v>0.54700000000000004</v>
      </c>
      <c r="F5278" s="12">
        <v>0.437</v>
      </c>
      <c r="G5278" s="12">
        <v>6441</v>
      </c>
      <c r="H5278" s="13">
        <v>19</v>
      </c>
    </row>
    <row r="5279" spans="1:8" x14ac:dyDescent="0.25">
      <c r="A5279" s="8" t="s">
        <v>5064</v>
      </c>
      <c r="B5279" s="9" t="s">
        <v>87</v>
      </c>
      <c r="C5279" s="9">
        <v>916</v>
      </c>
      <c r="D5279" s="9">
        <v>0.60499999999999998</v>
      </c>
      <c r="E5279" s="9">
        <v>0.57699999999999996</v>
      </c>
      <c r="F5279" s="9">
        <v>0.52300000000000002</v>
      </c>
      <c r="G5279" s="9">
        <v>7082.34</v>
      </c>
      <c r="H5279" s="10">
        <v>0</v>
      </c>
    </row>
    <row r="5280" spans="1:8" x14ac:dyDescent="0.25">
      <c r="A5280" s="11" t="s">
        <v>5065</v>
      </c>
      <c r="B5280" s="12" t="s">
        <v>82</v>
      </c>
      <c r="C5280" s="12">
        <v>364</v>
      </c>
      <c r="D5280" s="12">
        <v>0.56000000000000005</v>
      </c>
      <c r="E5280" s="12">
        <v>0.54300000000000004</v>
      </c>
      <c r="F5280" s="12">
        <v>0.432</v>
      </c>
      <c r="G5280" s="12">
        <v>7746.3</v>
      </c>
      <c r="H5280" s="13">
        <v>2</v>
      </c>
    </row>
    <row r="5281" spans="1:8" x14ac:dyDescent="0.25">
      <c r="A5281" s="8" t="s">
        <v>5066</v>
      </c>
      <c r="B5281" s="9" t="s">
        <v>22</v>
      </c>
      <c r="C5281" s="9">
        <v>116</v>
      </c>
      <c r="D5281" s="9">
        <v>0.69499999999999995</v>
      </c>
      <c r="E5281" s="9">
        <v>0.67100000000000004</v>
      </c>
      <c r="F5281" s="9">
        <v>0.59299999999999997</v>
      </c>
      <c r="G5281" s="9">
        <v>30163.78</v>
      </c>
      <c r="H5281" s="10">
        <v>2</v>
      </c>
    </row>
    <row r="5282" spans="1:8" x14ac:dyDescent="0.25">
      <c r="A5282" s="11" t="s">
        <v>5067</v>
      </c>
      <c r="B5282" s="12" t="s">
        <v>59</v>
      </c>
      <c r="C5282" s="12">
        <v>55</v>
      </c>
      <c r="D5282" s="12">
        <v>0.745</v>
      </c>
      <c r="E5282" s="12">
        <v>0.72799999999999998</v>
      </c>
      <c r="F5282" s="12">
        <v>0.66100000000000003</v>
      </c>
      <c r="G5282" s="12">
        <v>36583.79</v>
      </c>
      <c r="H5282" s="13">
        <v>6</v>
      </c>
    </row>
    <row r="5283" spans="1:8" x14ac:dyDescent="0.25">
      <c r="A5283" s="8" t="s">
        <v>5068</v>
      </c>
      <c r="B5283" s="9" t="s">
        <v>7</v>
      </c>
      <c r="C5283" s="9">
        <v>102</v>
      </c>
      <c r="D5283" s="9">
        <v>0.72</v>
      </c>
      <c r="E5283" s="9">
        <v>0.67</v>
      </c>
      <c r="F5283" s="9">
        <v>0.65900000000000003</v>
      </c>
      <c r="G5283" s="9">
        <v>32273.06</v>
      </c>
      <c r="H5283" s="10">
        <v>0</v>
      </c>
    </row>
    <row r="5284" spans="1:8" x14ac:dyDescent="0.25">
      <c r="A5284" s="11" t="s">
        <v>5069</v>
      </c>
      <c r="B5284" s="12" t="s">
        <v>16</v>
      </c>
      <c r="C5284" s="12">
        <v>414</v>
      </c>
      <c r="D5284" s="12">
        <v>0.58399999999999996</v>
      </c>
      <c r="E5284" s="12">
        <v>0.54200000000000004</v>
      </c>
      <c r="F5284" s="12">
        <v>0.46200000000000002</v>
      </c>
      <c r="G5284" s="12">
        <v>9592.74</v>
      </c>
      <c r="H5284" s="13">
        <v>1</v>
      </c>
    </row>
    <row r="5285" spans="1:8" x14ac:dyDescent="0.25">
      <c r="A5285" s="8" t="s">
        <v>5070</v>
      </c>
      <c r="B5285" s="9" t="s">
        <v>22</v>
      </c>
      <c r="C5285" s="9">
        <v>37</v>
      </c>
      <c r="D5285" s="9">
        <v>0.68799999999999994</v>
      </c>
      <c r="E5285" s="9">
        <v>0.67600000000000005</v>
      </c>
      <c r="F5285" s="9">
        <v>0.58799999999999997</v>
      </c>
      <c r="G5285" s="9">
        <v>24807.69</v>
      </c>
      <c r="H5285" s="10">
        <v>5</v>
      </c>
    </row>
    <row r="5286" spans="1:8" x14ac:dyDescent="0.25">
      <c r="A5286" s="11" t="s">
        <v>5071</v>
      </c>
      <c r="B5286" s="12" t="s">
        <v>24</v>
      </c>
      <c r="C5286" s="12">
        <v>251</v>
      </c>
      <c r="D5286" s="12">
        <v>0.54600000000000004</v>
      </c>
      <c r="E5286" s="12">
        <v>0.53500000000000003</v>
      </c>
      <c r="F5286" s="12">
        <v>0.434</v>
      </c>
      <c r="G5286" s="12">
        <v>8582.92</v>
      </c>
      <c r="H5286" s="13">
        <v>2</v>
      </c>
    </row>
    <row r="5287" spans="1:8" x14ac:dyDescent="0.25">
      <c r="A5287" s="8" t="s">
        <v>5072</v>
      </c>
      <c r="B5287" s="9" t="s">
        <v>118</v>
      </c>
      <c r="C5287" s="9">
        <v>253</v>
      </c>
      <c r="D5287" s="9">
        <v>0.52200000000000002</v>
      </c>
      <c r="E5287" s="9">
        <v>0.48499999999999999</v>
      </c>
      <c r="F5287" s="9">
        <v>0.38400000000000001</v>
      </c>
      <c r="G5287" s="9">
        <v>6189.62</v>
      </c>
      <c r="H5287" s="10">
        <v>2</v>
      </c>
    </row>
    <row r="5288" spans="1:8" x14ac:dyDescent="0.25">
      <c r="A5288" s="11" t="s">
        <v>5073</v>
      </c>
      <c r="B5288" s="12" t="s">
        <v>29</v>
      </c>
      <c r="C5288" s="12">
        <v>212</v>
      </c>
      <c r="D5288" s="12">
        <v>0.6</v>
      </c>
      <c r="E5288" s="12">
        <v>0.59799999999999998</v>
      </c>
      <c r="F5288" s="12">
        <v>0.44</v>
      </c>
      <c r="G5288" s="12">
        <v>11066.77</v>
      </c>
      <c r="H5288" s="13">
        <v>4</v>
      </c>
    </row>
    <row r="5289" spans="1:8" x14ac:dyDescent="0.25">
      <c r="A5289" s="8" t="s">
        <v>5074</v>
      </c>
      <c r="B5289" s="9" t="s">
        <v>111</v>
      </c>
      <c r="C5289" s="9">
        <v>354</v>
      </c>
      <c r="D5289" s="9">
        <v>0.60399999999999998</v>
      </c>
      <c r="E5289" s="9">
        <v>0.55000000000000004</v>
      </c>
      <c r="F5289" s="9">
        <v>0.52600000000000002</v>
      </c>
      <c r="G5289" s="9">
        <v>9467</v>
      </c>
      <c r="H5289" s="10">
        <v>1</v>
      </c>
    </row>
    <row r="5290" spans="1:8" x14ac:dyDescent="0.25">
      <c r="A5290" s="11" t="s">
        <v>5075</v>
      </c>
      <c r="B5290" s="12" t="s">
        <v>14</v>
      </c>
      <c r="C5290" s="12">
        <v>208</v>
      </c>
      <c r="D5290" s="12">
        <v>0.76</v>
      </c>
      <c r="E5290" s="12">
        <v>0.76100000000000001</v>
      </c>
      <c r="F5290" s="12">
        <v>0.68700000000000006</v>
      </c>
      <c r="G5290" s="12">
        <v>16287.26</v>
      </c>
      <c r="H5290" s="13">
        <v>2</v>
      </c>
    </row>
    <row r="5291" spans="1:8" x14ac:dyDescent="0.25">
      <c r="A5291" s="8" t="s">
        <v>5076</v>
      </c>
      <c r="B5291" s="9" t="s">
        <v>16</v>
      </c>
      <c r="C5291" s="9">
        <v>196</v>
      </c>
      <c r="D5291" s="9">
        <v>0.63400000000000001</v>
      </c>
      <c r="E5291" s="9">
        <v>0.61499999999999999</v>
      </c>
      <c r="F5291" s="9">
        <v>0.51600000000000001</v>
      </c>
      <c r="G5291" s="9">
        <v>7780.19</v>
      </c>
      <c r="H5291" s="10">
        <v>4</v>
      </c>
    </row>
    <row r="5292" spans="1:8" x14ac:dyDescent="0.25">
      <c r="A5292" s="11" t="s">
        <v>5077</v>
      </c>
      <c r="B5292" s="12" t="s">
        <v>87</v>
      </c>
      <c r="C5292" s="12">
        <v>409</v>
      </c>
      <c r="D5292" s="12">
        <v>0.56200000000000006</v>
      </c>
      <c r="E5292" s="12">
        <v>0.48599999999999999</v>
      </c>
      <c r="F5292" s="12">
        <v>0.49299999999999999</v>
      </c>
      <c r="G5292" s="12">
        <v>5408.78</v>
      </c>
      <c r="H5292" s="13">
        <v>4</v>
      </c>
    </row>
    <row r="5293" spans="1:8" x14ac:dyDescent="0.25">
      <c r="A5293" s="8" t="s">
        <v>5078</v>
      </c>
      <c r="B5293" s="9" t="s">
        <v>16</v>
      </c>
      <c r="C5293" s="9">
        <v>112</v>
      </c>
      <c r="D5293" s="9">
        <v>0.7</v>
      </c>
      <c r="E5293" s="9">
        <v>0.68200000000000005</v>
      </c>
      <c r="F5293" s="9">
        <v>0.59699999999999998</v>
      </c>
      <c r="G5293" s="9">
        <v>18039.62</v>
      </c>
      <c r="H5293" s="10">
        <v>3</v>
      </c>
    </row>
    <row r="5294" spans="1:8" x14ac:dyDescent="0.25">
      <c r="A5294" s="11" t="s">
        <v>5079</v>
      </c>
      <c r="B5294" s="12" t="s">
        <v>22</v>
      </c>
      <c r="C5294" s="12">
        <v>135</v>
      </c>
      <c r="D5294" s="12">
        <v>0.71799999999999997</v>
      </c>
      <c r="E5294" s="12">
        <v>0.69899999999999995</v>
      </c>
      <c r="F5294" s="12">
        <v>0.64</v>
      </c>
      <c r="G5294" s="12">
        <v>16460.61</v>
      </c>
      <c r="H5294" s="13">
        <v>2</v>
      </c>
    </row>
    <row r="5295" spans="1:8" x14ac:dyDescent="0.25">
      <c r="A5295" s="8" t="s">
        <v>5080</v>
      </c>
      <c r="B5295" s="9" t="s">
        <v>14</v>
      </c>
      <c r="C5295" s="9">
        <v>23</v>
      </c>
      <c r="D5295" s="9">
        <v>0.78900000000000003</v>
      </c>
      <c r="E5295" s="9">
        <v>0.76500000000000001</v>
      </c>
      <c r="F5295" s="9">
        <v>0.754</v>
      </c>
      <c r="G5295" s="9">
        <v>52140.27</v>
      </c>
      <c r="H5295" s="10">
        <v>3</v>
      </c>
    </row>
    <row r="5296" spans="1:8" x14ac:dyDescent="0.25">
      <c r="A5296" s="11" t="s">
        <v>2410</v>
      </c>
      <c r="B5296" s="12" t="s">
        <v>82</v>
      </c>
      <c r="C5296" s="12">
        <v>515</v>
      </c>
      <c r="D5296" s="12">
        <v>0.57899999999999996</v>
      </c>
      <c r="E5296" s="12">
        <v>0.54400000000000004</v>
      </c>
      <c r="F5296" s="12">
        <v>0.46100000000000002</v>
      </c>
      <c r="G5296" s="12">
        <v>7243.53</v>
      </c>
      <c r="H5296" s="13">
        <v>16</v>
      </c>
    </row>
    <row r="5297" spans="1:8" x14ac:dyDescent="0.25">
      <c r="A5297" s="8" t="s">
        <v>5081</v>
      </c>
      <c r="B5297" s="9" t="s">
        <v>14</v>
      </c>
      <c r="C5297" s="9">
        <v>68</v>
      </c>
      <c r="D5297" s="9">
        <v>0.629</v>
      </c>
      <c r="E5297" s="9">
        <v>0.68500000000000005</v>
      </c>
      <c r="F5297" s="9">
        <v>0.44600000000000001</v>
      </c>
      <c r="G5297" s="9">
        <v>23918.6</v>
      </c>
      <c r="H5297" s="10">
        <v>2</v>
      </c>
    </row>
    <row r="5298" spans="1:8" x14ac:dyDescent="0.25">
      <c r="A5298" s="11" t="s">
        <v>5082</v>
      </c>
      <c r="B5298" s="12" t="s">
        <v>16</v>
      </c>
      <c r="C5298" s="12">
        <v>216</v>
      </c>
      <c r="D5298" s="12">
        <v>0.66400000000000003</v>
      </c>
      <c r="E5298" s="12">
        <v>0.625</v>
      </c>
      <c r="F5298" s="12">
        <v>0.57899999999999996</v>
      </c>
      <c r="G5298" s="12">
        <v>11512.13</v>
      </c>
      <c r="H5298" s="13">
        <v>9</v>
      </c>
    </row>
    <row r="5299" spans="1:8" x14ac:dyDescent="0.25">
      <c r="A5299" s="8" t="s">
        <v>5083</v>
      </c>
      <c r="B5299" s="9" t="s">
        <v>7</v>
      </c>
      <c r="C5299" s="9">
        <v>127</v>
      </c>
      <c r="D5299" s="9">
        <v>0.73</v>
      </c>
      <c r="E5299" s="9">
        <v>0.69599999999999995</v>
      </c>
      <c r="F5299" s="9">
        <v>0.66600000000000004</v>
      </c>
      <c r="G5299" s="9">
        <v>16786.900000000001</v>
      </c>
      <c r="H5299" s="10">
        <v>3</v>
      </c>
    </row>
    <row r="5300" spans="1:8" x14ac:dyDescent="0.25">
      <c r="A5300" s="11" t="s">
        <v>5084</v>
      </c>
      <c r="B5300" s="12" t="s">
        <v>22</v>
      </c>
      <c r="C5300" s="12">
        <v>156</v>
      </c>
      <c r="D5300" s="12">
        <v>0.69799999999999995</v>
      </c>
      <c r="E5300" s="12">
        <v>0.65500000000000003</v>
      </c>
      <c r="F5300" s="12">
        <v>0.64300000000000002</v>
      </c>
      <c r="G5300" s="12">
        <v>24108.33</v>
      </c>
      <c r="H5300" s="13">
        <v>2</v>
      </c>
    </row>
    <row r="5301" spans="1:8" x14ac:dyDescent="0.25">
      <c r="A5301" s="8" t="s">
        <v>5085</v>
      </c>
      <c r="B5301" s="9" t="s">
        <v>16</v>
      </c>
      <c r="C5301" s="9">
        <v>241</v>
      </c>
      <c r="D5301" s="9">
        <v>0.629</v>
      </c>
      <c r="E5301" s="9">
        <v>0.64700000000000002</v>
      </c>
      <c r="F5301" s="9">
        <v>0.48</v>
      </c>
      <c r="G5301" s="9">
        <v>12075.59</v>
      </c>
      <c r="H5301" s="10">
        <v>2</v>
      </c>
    </row>
    <row r="5302" spans="1:8" x14ac:dyDescent="0.25">
      <c r="A5302" s="11" t="s">
        <v>5086</v>
      </c>
      <c r="B5302" s="12" t="s">
        <v>14</v>
      </c>
      <c r="C5302" s="12">
        <v>38</v>
      </c>
      <c r="D5302" s="12">
        <v>0.753</v>
      </c>
      <c r="E5302" s="12">
        <v>0.77200000000000002</v>
      </c>
      <c r="F5302" s="12">
        <v>0.66</v>
      </c>
      <c r="G5302" s="12">
        <v>48645.27</v>
      </c>
      <c r="H5302" s="13">
        <v>2</v>
      </c>
    </row>
    <row r="5303" spans="1:8" x14ac:dyDescent="0.25">
      <c r="A5303" s="8" t="s">
        <v>5087</v>
      </c>
      <c r="B5303" s="9" t="s">
        <v>22</v>
      </c>
      <c r="C5303" s="9">
        <v>66</v>
      </c>
      <c r="D5303" s="9">
        <v>0.74</v>
      </c>
      <c r="E5303" s="9">
        <v>0.67800000000000005</v>
      </c>
      <c r="F5303" s="9">
        <v>0.747</v>
      </c>
      <c r="G5303" s="9">
        <v>30164.400000000001</v>
      </c>
      <c r="H5303" s="10">
        <v>1</v>
      </c>
    </row>
    <row r="5304" spans="1:8" x14ac:dyDescent="0.25">
      <c r="A5304" s="11" t="s">
        <v>5088</v>
      </c>
      <c r="B5304" s="12" t="s">
        <v>14</v>
      </c>
      <c r="C5304" s="12">
        <v>21</v>
      </c>
      <c r="D5304" s="12">
        <v>0.65500000000000003</v>
      </c>
      <c r="E5304" s="12">
        <v>0.65900000000000003</v>
      </c>
      <c r="F5304" s="12">
        <v>0.52600000000000002</v>
      </c>
      <c r="G5304" s="12">
        <v>24748.9</v>
      </c>
      <c r="H5304" s="13">
        <v>6</v>
      </c>
    </row>
    <row r="5305" spans="1:8" x14ac:dyDescent="0.25">
      <c r="A5305" s="8" t="s">
        <v>5089</v>
      </c>
      <c r="B5305" s="9" t="s">
        <v>114</v>
      </c>
      <c r="C5305" s="9">
        <v>446</v>
      </c>
      <c r="D5305" s="9">
        <v>0.59</v>
      </c>
      <c r="E5305" s="9">
        <v>0.56799999999999995</v>
      </c>
      <c r="F5305" s="9">
        <v>0.48599999999999999</v>
      </c>
      <c r="G5305" s="9">
        <v>8943.9599999999991</v>
      </c>
      <c r="H5305" s="10">
        <v>2</v>
      </c>
    </row>
    <row r="5306" spans="1:8" x14ac:dyDescent="0.25">
      <c r="A5306" s="11" t="s">
        <v>5090</v>
      </c>
      <c r="B5306" s="12" t="s">
        <v>59</v>
      </c>
      <c r="C5306" s="12">
        <v>40</v>
      </c>
      <c r="D5306" s="12">
        <v>0.621</v>
      </c>
      <c r="E5306" s="12">
        <v>0.63400000000000001</v>
      </c>
      <c r="F5306" s="12">
        <v>0.45500000000000002</v>
      </c>
      <c r="G5306" s="12">
        <v>25694.57</v>
      </c>
      <c r="H5306" s="13">
        <v>1</v>
      </c>
    </row>
    <row r="5307" spans="1:8" x14ac:dyDescent="0.25">
      <c r="A5307" s="8" t="s">
        <v>5091</v>
      </c>
      <c r="B5307" s="9" t="s">
        <v>22</v>
      </c>
      <c r="C5307" s="9">
        <v>134</v>
      </c>
      <c r="D5307" s="9">
        <v>0.72599999999999998</v>
      </c>
      <c r="E5307" s="9">
        <v>0.70399999999999996</v>
      </c>
      <c r="F5307" s="9">
        <v>0.63400000000000001</v>
      </c>
      <c r="G5307" s="9">
        <v>21592.97</v>
      </c>
      <c r="H5307" s="10">
        <v>1</v>
      </c>
    </row>
    <row r="5308" spans="1:8" x14ac:dyDescent="0.25">
      <c r="A5308" s="11" t="s">
        <v>5092</v>
      </c>
      <c r="B5308" s="12" t="s">
        <v>24</v>
      </c>
      <c r="C5308" s="12">
        <v>282</v>
      </c>
      <c r="D5308" s="12">
        <v>0.58799999999999997</v>
      </c>
      <c r="E5308" s="12">
        <v>0.56799999999999995</v>
      </c>
      <c r="F5308" s="12">
        <v>0.47</v>
      </c>
      <c r="G5308" s="12">
        <v>7455.45</v>
      </c>
      <c r="H5308" s="13">
        <v>1</v>
      </c>
    </row>
    <row r="5309" spans="1:8" x14ac:dyDescent="0.25">
      <c r="A5309" s="8" t="s">
        <v>5093</v>
      </c>
      <c r="B5309" s="9" t="s">
        <v>148</v>
      </c>
      <c r="C5309" s="9">
        <v>80</v>
      </c>
      <c r="D5309" s="9">
        <v>0.64900000000000002</v>
      </c>
      <c r="E5309" s="9">
        <v>0.61499999999999999</v>
      </c>
      <c r="F5309" s="9">
        <v>0.57099999999999995</v>
      </c>
      <c r="G5309" s="9">
        <v>14022.48</v>
      </c>
      <c r="H5309" s="10">
        <v>2</v>
      </c>
    </row>
    <row r="5310" spans="1:8" x14ac:dyDescent="0.25">
      <c r="A5310" s="11" t="s">
        <v>5094</v>
      </c>
      <c r="B5310" s="12" t="s">
        <v>16</v>
      </c>
      <c r="C5310" s="12">
        <v>226</v>
      </c>
      <c r="D5310" s="12">
        <v>0.56000000000000005</v>
      </c>
      <c r="E5310" s="12">
        <v>0.60199999999999998</v>
      </c>
      <c r="F5310" s="12">
        <v>0.375</v>
      </c>
      <c r="G5310" s="12">
        <v>11404.38</v>
      </c>
      <c r="H5310" s="13">
        <v>2</v>
      </c>
    </row>
    <row r="5311" spans="1:8" x14ac:dyDescent="0.25">
      <c r="A5311" s="8" t="s">
        <v>5095</v>
      </c>
      <c r="B5311" s="9" t="s">
        <v>82</v>
      </c>
      <c r="C5311" s="9">
        <v>580</v>
      </c>
      <c r="D5311" s="9">
        <v>0.57399999999999995</v>
      </c>
      <c r="E5311" s="9">
        <v>0.56399999999999995</v>
      </c>
      <c r="F5311" s="9">
        <v>0.42699999999999999</v>
      </c>
      <c r="G5311" s="9">
        <v>7155.41</v>
      </c>
      <c r="H5311" s="10">
        <v>13</v>
      </c>
    </row>
    <row r="5312" spans="1:8" x14ac:dyDescent="0.25">
      <c r="A5312" s="11" t="s">
        <v>5096</v>
      </c>
      <c r="B5312" s="12" t="s">
        <v>24</v>
      </c>
      <c r="C5312" s="12">
        <v>320</v>
      </c>
      <c r="D5312" s="12">
        <v>0.54</v>
      </c>
      <c r="E5312" s="12">
        <v>0.56599999999999995</v>
      </c>
      <c r="F5312" s="12">
        <v>0.36599999999999999</v>
      </c>
      <c r="G5312" s="12">
        <v>10788.01</v>
      </c>
      <c r="H5312" s="13">
        <v>1</v>
      </c>
    </row>
    <row r="5313" spans="1:8" x14ac:dyDescent="0.25">
      <c r="A5313" s="8" t="s">
        <v>5097</v>
      </c>
      <c r="B5313" s="9" t="s">
        <v>22</v>
      </c>
      <c r="C5313" s="9">
        <v>55</v>
      </c>
      <c r="D5313" s="9">
        <v>0.64</v>
      </c>
      <c r="E5313" s="9">
        <v>0.624</v>
      </c>
      <c r="F5313" s="9">
        <v>0.53700000000000003</v>
      </c>
      <c r="G5313" s="9">
        <v>20551.759999999998</v>
      </c>
      <c r="H5313" s="10">
        <v>2</v>
      </c>
    </row>
    <row r="5314" spans="1:8" x14ac:dyDescent="0.25">
      <c r="A5314" s="11" t="s">
        <v>5098</v>
      </c>
      <c r="B5314" s="12" t="s">
        <v>22</v>
      </c>
      <c r="C5314" s="12">
        <v>58</v>
      </c>
      <c r="D5314" s="12">
        <v>0.7</v>
      </c>
      <c r="E5314" s="12">
        <v>0.67300000000000004</v>
      </c>
      <c r="F5314" s="12">
        <v>0.60199999999999998</v>
      </c>
      <c r="G5314" s="12">
        <v>31252.66</v>
      </c>
      <c r="H5314" s="13">
        <v>2</v>
      </c>
    </row>
    <row r="5315" spans="1:8" x14ac:dyDescent="0.25">
      <c r="A5315" s="8" t="s">
        <v>5099</v>
      </c>
      <c r="B5315" s="9" t="s">
        <v>29</v>
      </c>
      <c r="C5315" s="9">
        <v>130</v>
      </c>
      <c r="D5315" s="9">
        <v>0.71799999999999997</v>
      </c>
      <c r="E5315" s="9">
        <v>0.70699999999999996</v>
      </c>
      <c r="F5315" s="9">
        <v>0.65</v>
      </c>
      <c r="G5315" s="9">
        <v>22125.95</v>
      </c>
      <c r="H5315" s="10">
        <v>1</v>
      </c>
    </row>
    <row r="5316" spans="1:8" x14ac:dyDescent="0.25">
      <c r="A5316" s="11" t="s">
        <v>5100</v>
      </c>
      <c r="B5316" s="12" t="s">
        <v>16</v>
      </c>
      <c r="C5316" s="12">
        <v>69</v>
      </c>
      <c r="D5316" s="12">
        <v>0.68500000000000005</v>
      </c>
      <c r="E5316" s="12">
        <v>0.66</v>
      </c>
      <c r="F5316" s="12">
        <v>0.57599999999999996</v>
      </c>
      <c r="G5316" s="12">
        <v>17905.580000000002</v>
      </c>
      <c r="H5316" s="13">
        <v>3</v>
      </c>
    </row>
    <row r="5317" spans="1:8" x14ac:dyDescent="0.25">
      <c r="A5317" s="8" t="s">
        <v>5101</v>
      </c>
      <c r="B5317" s="9" t="s">
        <v>33</v>
      </c>
      <c r="C5317" s="9">
        <v>150</v>
      </c>
      <c r="D5317" s="9">
        <v>0.7</v>
      </c>
      <c r="E5317" s="9">
        <v>0.72699999999999998</v>
      </c>
      <c r="F5317" s="9">
        <v>0.59099999999999997</v>
      </c>
      <c r="G5317" s="9">
        <v>24767.22</v>
      </c>
      <c r="H5317" s="10">
        <v>0</v>
      </c>
    </row>
    <row r="5318" spans="1:8" x14ac:dyDescent="0.25">
      <c r="A5318" s="11" t="s">
        <v>5102</v>
      </c>
      <c r="B5318" s="12" t="s">
        <v>33</v>
      </c>
      <c r="C5318" s="12">
        <v>86</v>
      </c>
      <c r="D5318" s="12">
        <v>0.73199999999999998</v>
      </c>
      <c r="E5318" s="12">
        <v>0.7</v>
      </c>
      <c r="F5318" s="12">
        <v>0.66600000000000004</v>
      </c>
      <c r="G5318" s="12">
        <v>26598.5</v>
      </c>
      <c r="H5318" s="13">
        <v>2</v>
      </c>
    </row>
    <row r="5319" spans="1:8" x14ac:dyDescent="0.25">
      <c r="A5319" s="8" t="s">
        <v>5103</v>
      </c>
      <c r="B5319" s="9" t="s">
        <v>33</v>
      </c>
      <c r="C5319" s="9">
        <v>69</v>
      </c>
      <c r="D5319" s="9">
        <v>0.7</v>
      </c>
      <c r="E5319" s="9">
        <v>0.68</v>
      </c>
      <c r="F5319" s="9">
        <v>0.622</v>
      </c>
      <c r="G5319" s="9">
        <v>32392.68</v>
      </c>
      <c r="H5319" s="10">
        <v>0</v>
      </c>
    </row>
    <row r="5320" spans="1:8" x14ac:dyDescent="0.25">
      <c r="A5320" s="11" t="s">
        <v>5104</v>
      </c>
      <c r="B5320" s="12" t="s">
        <v>72</v>
      </c>
      <c r="C5320" s="12">
        <v>198</v>
      </c>
      <c r="D5320" s="12">
        <v>0.59</v>
      </c>
      <c r="E5320" s="12">
        <v>0.55800000000000005</v>
      </c>
      <c r="F5320" s="12">
        <v>0.504</v>
      </c>
      <c r="G5320" s="12">
        <v>12460.09</v>
      </c>
      <c r="H5320" s="13">
        <v>6</v>
      </c>
    </row>
    <row r="5321" spans="1:8" x14ac:dyDescent="0.25">
      <c r="A5321" s="8" t="s">
        <v>2243</v>
      </c>
      <c r="B5321" s="9" t="s">
        <v>22</v>
      </c>
      <c r="C5321" s="9">
        <v>106</v>
      </c>
      <c r="D5321" s="9">
        <v>0.68</v>
      </c>
      <c r="E5321" s="9">
        <v>0.67700000000000005</v>
      </c>
      <c r="F5321" s="9">
        <v>0.55600000000000005</v>
      </c>
      <c r="G5321" s="9">
        <v>27446.02</v>
      </c>
      <c r="H5321" s="10">
        <v>2</v>
      </c>
    </row>
    <row r="5322" spans="1:8" x14ac:dyDescent="0.25">
      <c r="A5322" s="11" t="s">
        <v>5105</v>
      </c>
      <c r="B5322" s="12" t="s">
        <v>16</v>
      </c>
      <c r="C5322" s="12">
        <v>174</v>
      </c>
      <c r="D5322" s="12">
        <v>0.53600000000000003</v>
      </c>
      <c r="E5322" s="12">
        <v>0.59699999999999998</v>
      </c>
      <c r="F5322" s="12">
        <v>0.33900000000000002</v>
      </c>
      <c r="G5322" s="12">
        <v>9741.56</v>
      </c>
      <c r="H5322" s="13">
        <v>5</v>
      </c>
    </row>
    <row r="5323" spans="1:8" x14ac:dyDescent="0.25">
      <c r="A5323" s="8" t="s">
        <v>5106</v>
      </c>
      <c r="B5323" s="9" t="s">
        <v>22</v>
      </c>
      <c r="C5323" s="9">
        <v>96</v>
      </c>
      <c r="D5323" s="9">
        <v>0.63</v>
      </c>
      <c r="E5323" s="9">
        <v>0.59799999999999998</v>
      </c>
      <c r="F5323" s="9">
        <v>0.52700000000000002</v>
      </c>
      <c r="G5323" s="9">
        <v>20321.32</v>
      </c>
      <c r="H5323" s="10">
        <v>1</v>
      </c>
    </row>
    <row r="5324" spans="1:8" x14ac:dyDescent="0.25">
      <c r="A5324" s="11" t="s">
        <v>5107</v>
      </c>
      <c r="B5324" s="12" t="s">
        <v>24</v>
      </c>
      <c r="C5324" s="12">
        <v>182</v>
      </c>
      <c r="D5324" s="12">
        <v>0.56200000000000006</v>
      </c>
      <c r="E5324" s="12">
        <v>0.55000000000000004</v>
      </c>
      <c r="F5324" s="12">
        <v>0.435</v>
      </c>
      <c r="G5324" s="12">
        <v>5670.33</v>
      </c>
      <c r="H5324" s="13">
        <v>0</v>
      </c>
    </row>
    <row r="5325" spans="1:8" x14ac:dyDescent="0.25">
      <c r="A5325" s="8" t="s">
        <v>5108</v>
      </c>
      <c r="B5325" s="9" t="s">
        <v>59</v>
      </c>
      <c r="C5325" s="9">
        <v>39</v>
      </c>
      <c r="D5325" s="9">
        <v>0.71</v>
      </c>
      <c r="E5325" s="9">
        <v>0.71299999999999997</v>
      </c>
      <c r="F5325" s="9">
        <v>0.59499999999999997</v>
      </c>
      <c r="G5325" s="9">
        <v>31764.87</v>
      </c>
      <c r="H5325" s="10">
        <v>3</v>
      </c>
    </row>
    <row r="5326" spans="1:8" x14ac:dyDescent="0.25">
      <c r="A5326" s="11" t="s">
        <v>5109</v>
      </c>
      <c r="B5326" s="12" t="s">
        <v>7</v>
      </c>
      <c r="C5326" s="12">
        <v>164</v>
      </c>
      <c r="D5326" s="12">
        <v>0.74099999999999999</v>
      </c>
      <c r="E5326" s="12">
        <v>0.68500000000000005</v>
      </c>
      <c r="F5326" s="12">
        <v>0.69099999999999995</v>
      </c>
      <c r="G5326" s="12">
        <v>17702.09</v>
      </c>
      <c r="H5326" s="13">
        <v>2</v>
      </c>
    </row>
    <row r="5327" spans="1:8" x14ac:dyDescent="0.25">
      <c r="A5327" s="8" t="s">
        <v>5110</v>
      </c>
      <c r="B5327" s="9" t="s">
        <v>24</v>
      </c>
      <c r="C5327" s="9">
        <v>247</v>
      </c>
      <c r="D5327" s="9">
        <v>0.57899999999999996</v>
      </c>
      <c r="E5327" s="9">
        <v>0.53900000000000003</v>
      </c>
      <c r="F5327" s="9">
        <v>0.46800000000000003</v>
      </c>
      <c r="G5327" s="9">
        <v>5980.19</v>
      </c>
      <c r="H5327" s="10">
        <v>13</v>
      </c>
    </row>
    <row r="5328" spans="1:8" x14ac:dyDescent="0.25">
      <c r="A5328" s="11" t="s">
        <v>5111</v>
      </c>
      <c r="B5328" s="12" t="s">
        <v>16</v>
      </c>
      <c r="C5328" s="12">
        <v>252</v>
      </c>
      <c r="D5328" s="12">
        <v>0.61299999999999999</v>
      </c>
      <c r="E5328" s="12">
        <v>0.627</v>
      </c>
      <c r="F5328" s="12">
        <v>0.46400000000000002</v>
      </c>
      <c r="G5328" s="12">
        <v>11562.09</v>
      </c>
      <c r="H5328" s="13">
        <v>1</v>
      </c>
    </row>
    <row r="5329" spans="1:8" x14ac:dyDescent="0.25">
      <c r="A5329" s="8" t="s">
        <v>5112</v>
      </c>
      <c r="B5329" s="9" t="s">
        <v>31</v>
      </c>
      <c r="C5329" s="9">
        <v>596</v>
      </c>
      <c r="D5329" s="9">
        <v>0.58599999999999997</v>
      </c>
      <c r="E5329" s="9">
        <v>0.52400000000000002</v>
      </c>
      <c r="F5329" s="9">
        <v>0.53600000000000003</v>
      </c>
      <c r="G5329" s="9">
        <v>6305.65</v>
      </c>
      <c r="H5329" s="10">
        <v>2</v>
      </c>
    </row>
    <row r="5330" spans="1:8" x14ac:dyDescent="0.25">
      <c r="A5330" s="11" t="s">
        <v>5113</v>
      </c>
      <c r="B5330" s="12" t="s">
        <v>24</v>
      </c>
      <c r="C5330" s="12">
        <v>408</v>
      </c>
      <c r="D5330" s="12">
        <v>0.57799999999999996</v>
      </c>
      <c r="E5330" s="12">
        <v>0.59499999999999997</v>
      </c>
      <c r="F5330" s="12">
        <v>0.45400000000000001</v>
      </c>
      <c r="G5330" s="12">
        <v>9497.68</v>
      </c>
      <c r="H5330" s="13">
        <v>1</v>
      </c>
    </row>
    <row r="5331" spans="1:8" x14ac:dyDescent="0.25">
      <c r="A5331" s="8" t="s">
        <v>5114</v>
      </c>
      <c r="B5331" s="9" t="s">
        <v>16</v>
      </c>
      <c r="C5331" s="9">
        <v>435</v>
      </c>
      <c r="D5331" s="9">
        <v>0.61399999999999999</v>
      </c>
      <c r="E5331" s="9">
        <v>0.56399999999999995</v>
      </c>
      <c r="F5331" s="9">
        <v>0.52100000000000002</v>
      </c>
      <c r="G5331" s="9">
        <v>7077.81</v>
      </c>
      <c r="H5331" s="10">
        <v>4</v>
      </c>
    </row>
    <row r="5332" spans="1:8" x14ac:dyDescent="0.25">
      <c r="A5332" s="11" t="s">
        <v>5115</v>
      </c>
      <c r="B5332" s="12" t="s">
        <v>72</v>
      </c>
      <c r="C5332" s="12">
        <v>193</v>
      </c>
      <c r="D5332" s="12">
        <v>0.56999999999999995</v>
      </c>
      <c r="E5332" s="12">
        <v>0.51600000000000001</v>
      </c>
      <c r="F5332" s="12">
        <v>0.45600000000000002</v>
      </c>
      <c r="G5332" s="12">
        <v>8423.0400000000009</v>
      </c>
      <c r="H5332" s="13">
        <v>2</v>
      </c>
    </row>
    <row r="5333" spans="1:8" x14ac:dyDescent="0.25">
      <c r="A5333" s="8" t="s">
        <v>5116</v>
      </c>
      <c r="B5333" s="9" t="s">
        <v>49</v>
      </c>
      <c r="C5333" s="9">
        <v>94</v>
      </c>
      <c r="D5333" s="9">
        <v>0.59399999999999997</v>
      </c>
      <c r="E5333" s="9">
        <v>0.63500000000000001</v>
      </c>
      <c r="F5333" s="9">
        <v>0.42</v>
      </c>
      <c r="G5333" s="9">
        <v>24621.05</v>
      </c>
      <c r="H5333" s="10">
        <v>1</v>
      </c>
    </row>
    <row r="5334" spans="1:8" x14ac:dyDescent="0.25">
      <c r="A5334" s="11" t="s">
        <v>5117</v>
      </c>
      <c r="B5334" s="12" t="s">
        <v>19</v>
      </c>
      <c r="C5334" s="12">
        <v>402</v>
      </c>
      <c r="D5334" s="12">
        <v>0.59799999999999998</v>
      </c>
      <c r="E5334" s="12">
        <v>0.57999999999999996</v>
      </c>
      <c r="F5334" s="12">
        <v>0.48</v>
      </c>
      <c r="G5334" s="12">
        <v>6528.68</v>
      </c>
      <c r="H5334" s="13">
        <v>4</v>
      </c>
    </row>
    <row r="5335" spans="1:8" x14ac:dyDescent="0.25">
      <c r="A5335" s="8" t="s">
        <v>5118</v>
      </c>
      <c r="B5335" s="9" t="s">
        <v>19</v>
      </c>
      <c r="C5335" s="9">
        <v>348</v>
      </c>
      <c r="D5335" s="9">
        <v>0.61199999999999999</v>
      </c>
      <c r="E5335" s="9">
        <v>0.55700000000000005</v>
      </c>
      <c r="F5335" s="9">
        <v>0.52300000000000002</v>
      </c>
      <c r="G5335" s="9">
        <v>6355.37</v>
      </c>
      <c r="H5335" s="10">
        <v>9</v>
      </c>
    </row>
    <row r="5336" spans="1:8" x14ac:dyDescent="0.25">
      <c r="A5336" s="11" t="s">
        <v>5119</v>
      </c>
      <c r="B5336" s="12" t="s">
        <v>16</v>
      </c>
      <c r="C5336" s="12">
        <v>239</v>
      </c>
      <c r="D5336" s="12">
        <v>0.61299999999999999</v>
      </c>
      <c r="E5336" s="12">
        <v>0.60799999999999998</v>
      </c>
      <c r="F5336" s="12">
        <v>0.47299999999999998</v>
      </c>
      <c r="G5336" s="12">
        <v>9670.44</v>
      </c>
      <c r="H5336" s="13">
        <v>6</v>
      </c>
    </row>
    <row r="5337" spans="1:8" x14ac:dyDescent="0.25">
      <c r="A5337" s="8" t="s">
        <v>5120</v>
      </c>
      <c r="B5337" s="9" t="s">
        <v>19</v>
      </c>
      <c r="C5337" s="9">
        <v>589</v>
      </c>
      <c r="D5337" s="9">
        <v>0.53400000000000003</v>
      </c>
      <c r="E5337" s="9">
        <v>0.54100000000000004</v>
      </c>
      <c r="F5337" s="9">
        <v>0.40300000000000002</v>
      </c>
      <c r="G5337" s="9">
        <v>6796.87</v>
      </c>
      <c r="H5337" s="10">
        <v>5</v>
      </c>
    </row>
    <row r="5338" spans="1:8" x14ac:dyDescent="0.25">
      <c r="A5338" s="11" t="s">
        <v>5121</v>
      </c>
      <c r="B5338" s="12" t="s">
        <v>31</v>
      </c>
      <c r="C5338" s="12">
        <v>502</v>
      </c>
      <c r="D5338" s="12">
        <v>0.59</v>
      </c>
      <c r="E5338" s="12">
        <v>0.51</v>
      </c>
      <c r="F5338" s="12">
        <v>0.52300000000000002</v>
      </c>
      <c r="G5338" s="12">
        <v>5768.28</v>
      </c>
      <c r="H5338" s="13">
        <v>2</v>
      </c>
    </row>
    <row r="5339" spans="1:8" x14ac:dyDescent="0.25">
      <c r="A5339" s="8" t="s">
        <v>5122</v>
      </c>
      <c r="B5339" s="9" t="s">
        <v>118</v>
      </c>
      <c r="C5339" s="9">
        <v>144</v>
      </c>
      <c r="D5339" s="9">
        <v>0.54100000000000004</v>
      </c>
      <c r="E5339" s="9">
        <v>0.54500000000000004</v>
      </c>
      <c r="F5339" s="9">
        <v>0.40100000000000002</v>
      </c>
      <c r="G5339" s="9">
        <v>6839.87</v>
      </c>
      <c r="H5339" s="10">
        <v>2</v>
      </c>
    </row>
    <row r="5340" spans="1:8" x14ac:dyDescent="0.25">
      <c r="A5340" s="11" t="s">
        <v>5123</v>
      </c>
      <c r="B5340" s="12" t="s">
        <v>24</v>
      </c>
      <c r="C5340" s="12">
        <v>302</v>
      </c>
      <c r="D5340" s="12">
        <v>0.53</v>
      </c>
      <c r="E5340" s="12">
        <v>0.54600000000000004</v>
      </c>
      <c r="F5340" s="12">
        <v>0.36299999999999999</v>
      </c>
      <c r="G5340" s="12">
        <v>7446.57</v>
      </c>
      <c r="H5340" s="13">
        <v>2</v>
      </c>
    </row>
    <row r="5341" spans="1:8" x14ac:dyDescent="0.25">
      <c r="A5341" s="8" t="s">
        <v>5124</v>
      </c>
      <c r="B5341" s="9" t="s">
        <v>33</v>
      </c>
      <c r="C5341" s="9">
        <v>378</v>
      </c>
      <c r="D5341" s="9">
        <v>0.626</v>
      </c>
      <c r="E5341" s="9">
        <v>0.61</v>
      </c>
      <c r="F5341" s="9">
        <v>0.49399999999999999</v>
      </c>
      <c r="G5341" s="9">
        <v>9424.74</v>
      </c>
      <c r="H5341" s="10">
        <v>3</v>
      </c>
    </row>
    <row r="5342" spans="1:8" x14ac:dyDescent="0.25">
      <c r="A5342" s="11" t="s">
        <v>5125</v>
      </c>
      <c r="B5342" s="12" t="s">
        <v>111</v>
      </c>
      <c r="C5342" s="12">
        <v>361</v>
      </c>
      <c r="D5342" s="12">
        <v>0.624</v>
      </c>
      <c r="E5342" s="12">
        <v>0.58699999999999997</v>
      </c>
      <c r="F5342" s="12">
        <v>0.53100000000000003</v>
      </c>
      <c r="G5342" s="12">
        <v>9670.61</v>
      </c>
      <c r="H5342" s="13">
        <v>0</v>
      </c>
    </row>
    <row r="5343" spans="1:8" x14ac:dyDescent="0.25">
      <c r="A5343" s="8" t="s">
        <v>5126</v>
      </c>
      <c r="B5343" s="9" t="s">
        <v>24</v>
      </c>
      <c r="C5343" s="9">
        <v>166</v>
      </c>
      <c r="D5343" s="9">
        <v>0.56999999999999995</v>
      </c>
      <c r="E5343" s="9">
        <v>0.62</v>
      </c>
      <c r="F5343" s="9">
        <v>0.41899999999999998</v>
      </c>
      <c r="G5343" s="9">
        <v>10793.64</v>
      </c>
      <c r="H5343" s="10">
        <v>0</v>
      </c>
    </row>
    <row r="5344" spans="1:8" x14ac:dyDescent="0.25">
      <c r="A5344" s="11" t="s">
        <v>5127</v>
      </c>
      <c r="B5344" s="12" t="s">
        <v>111</v>
      </c>
      <c r="C5344" s="12">
        <v>175</v>
      </c>
      <c r="D5344" s="12">
        <v>0.63800000000000001</v>
      </c>
      <c r="E5344" s="12">
        <v>0.60599999999999998</v>
      </c>
      <c r="F5344" s="12">
        <v>0.57299999999999995</v>
      </c>
      <c r="G5344" s="12">
        <v>16691.66</v>
      </c>
      <c r="H5344" s="13">
        <v>0</v>
      </c>
    </row>
    <row r="5345" spans="1:8" x14ac:dyDescent="0.25">
      <c r="A5345" s="8" t="s">
        <v>5128</v>
      </c>
      <c r="B5345" s="9" t="s">
        <v>72</v>
      </c>
      <c r="C5345" s="9">
        <v>305</v>
      </c>
      <c r="D5345" s="9">
        <v>0.59699999999999998</v>
      </c>
      <c r="E5345" s="9">
        <v>0.57799999999999996</v>
      </c>
      <c r="F5345" s="9">
        <v>0.46800000000000003</v>
      </c>
      <c r="G5345" s="9">
        <v>9264.07</v>
      </c>
      <c r="H5345" s="10">
        <v>9</v>
      </c>
    </row>
    <row r="5346" spans="1:8" x14ac:dyDescent="0.25">
      <c r="A5346" s="11" t="s">
        <v>5129</v>
      </c>
      <c r="B5346" s="12" t="s">
        <v>87</v>
      </c>
      <c r="C5346" s="12">
        <v>425</v>
      </c>
      <c r="D5346" s="12">
        <v>0.55000000000000004</v>
      </c>
      <c r="E5346" s="12">
        <v>0.51500000000000001</v>
      </c>
      <c r="F5346" s="12">
        <v>0.45</v>
      </c>
      <c r="G5346" s="12">
        <v>6828.18</v>
      </c>
      <c r="H5346" s="13">
        <v>0</v>
      </c>
    </row>
    <row r="5347" spans="1:8" x14ac:dyDescent="0.25">
      <c r="A5347" s="8" t="s">
        <v>5130</v>
      </c>
      <c r="B5347" s="9" t="s">
        <v>16</v>
      </c>
      <c r="C5347" s="9">
        <v>196</v>
      </c>
      <c r="D5347" s="9">
        <v>0.624</v>
      </c>
      <c r="E5347" s="9">
        <v>0.56999999999999995</v>
      </c>
      <c r="F5347" s="9">
        <v>0.53300000000000003</v>
      </c>
      <c r="G5347" s="9">
        <v>6404.19</v>
      </c>
      <c r="H5347" s="10">
        <v>4</v>
      </c>
    </row>
    <row r="5348" spans="1:8" x14ac:dyDescent="0.25">
      <c r="A5348" s="11" t="s">
        <v>5131</v>
      </c>
      <c r="B5348" s="12" t="s">
        <v>16</v>
      </c>
      <c r="C5348" s="12">
        <v>398</v>
      </c>
      <c r="D5348" s="12">
        <v>0.70599999999999996</v>
      </c>
      <c r="E5348" s="12">
        <v>0.66</v>
      </c>
      <c r="F5348" s="12">
        <v>0.63600000000000001</v>
      </c>
      <c r="G5348" s="12">
        <v>8820.93</v>
      </c>
      <c r="H5348" s="13">
        <v>2</v>
      </c>
    </row>
    <row r="5349" spans="1:8" x14ac:dyDescent="0.25">
      <c r="A5349" s="8" t="s">
        <v>5132</v>
      </c>
      <c r="B5349" s="9" t="s">
        <v>16</v>
      </c>
      <c r="C5349" s="9">
        <v>212</v>
      </c>
      <c r="D5349" s="9">
        <v>0.68</v>
      </c>
      <c r="E5349" s="9">
        <v>0.65600000000000003</v>
      </c>
      <c r="F5349" s="9">
        <v>0.57799999999999996</v>
      </c>
      <c r="G5349" s="9">
        <v>13407.53</v>
      </c>
      <c r="H5349" s="10">
        <v>2</v>
      </c>
    </row>
    <row r="5350" spans="1:8" x14ac:dyDescent="0.25">
      <c r="A5350" s="11" t="s">
        <v>5133</v>
      </c>
      <c r="B5350" s="12" t="s">
        <v>275</v>
      </c>
      <c r="C5350" s="12">
        <v>261</v>
      </c>
      <c r="D5350" s="12">
        <v>0.46899999999999997</v>
      </c>
      <c r="E5350" s="12">
        <v>0.499</v>
      </c>
      <c r="F5350" s="12">
        <v>0.28299999999999997</v>
      </c>
      <c r="G5350" s="12">
        <v>9688.7900000000009</v>
      </c>
      <c r="H5350" s="13">
        <v>2</v>
      </c>
    </row>
    <row r="5351" spans="1:8" x14ac:dyDescent="0.25">
      <c r="A5351" s="8" t="s">
        <v>5134</v>
      </c>
      <c r="B5351" s="9" t="s">
        <v>7</v>
      </c>
      <c r="C5351" s="9">
        <v>169</v>
      </c>
      <c r="D5351" s="9">
        <v>0.7</v>
      </c>
      <c r="E5351" s="9">
        <v>0.67700000000000005</v>
      </c>
      <c r="F5351" s="9">
        <v>0.60399999999999998</v>
      </c>
      <c r="G5351" s="9">
        <v>16578.68</v>
      </c>
      <c r="H5351" s="10">
        <v>3</v>
      </c>
    </row>
    <row r="5352" spans="1:8" x14ac:dyDescent="0.25">
      <c r="A5352" s="11" t="s">
        <v>5135</v>
      </c>
      <c r="B5352" s="12" t="s">
        <v>72</v>
      </c>
      <c r="C5352" s="12">
        <v>304</v>
      </c>
      <c r="D5352" s="12">
        <v>0.622</v>
      </c>
      <c r="E5352" s="12">
        <v>0.57999999999999996</v>
      </c>
      <c r="F5352" s="12">
        <v>0.53800000000000003</v>
      </c>
      <c r="G5352" s="12">
        <v>8474.69</v>
      </c>
      <c r="H5352" s="13">
        <v>4</v>
      </c>
    </row>
    <row r="5353" spans="1:8" x14ac:dyDescent="0.25">
      <c r="A5353" s="8" t="s">
        <v>5136</v>
      </c>
      <c r="B5353" s="9" t="s">
        <v>24</v>
      </c>
      <c r="C5353" s="9">
        <v>312</v>
      </c>
      <c r="D5353" s="9">
        <v>0.53</v>
      </c>
      <c r="E5353" s="9">
        <v>0.55200000000000005</v>
      </c>
      <c r="F5353" s="9">
        <v>0.39500000000000002</v>
      </c>
      <c r="G5353" s="9">
        <v>6436.44</v>
      </c>
      <c r="H5353" s="10">
        <v>15</v>
      </c>
    </row>
    <row r="5354" spans="1:8" x14ac:dyDescent="0.25">
      <c r="A5354" s="11" t="s">
        <v>5137</v>
      </c>
      <c r="B5354" s="12" t="s">
        <v>16</v>
      </c>
      <c r="C5354" s="12">
        <v>142</v>
      </c>
      <c r="D5354" s="12">
        <v>0.72499999999999998</v>
      </c>
      <c r="E5354" s="12">
        <v>0.68700000000000006</v>
      </c>
      <c r="F5354" s="12">
        <v>0.63200000000000001</v>
      </c>
      <c r="G5354" s="12">
        <v>18025.71</v>
      </c>
      <c r="H5354" s="13">
        <v>2</v>
      </c>
    </row>
    <row r="5355" spans="1:8" x14ac:dyDescent="0.25">
      <c r="A5355" s="8" t="s">
        <v>5138</v>
      </c>
      <c r="B5355" s="9" t="s">
        <v>111</v>
      </c>
      <c r="C5355" s="9">
        <v>263</v>
      </c>
      <c r="D5355" s="9">
        <v>0.65</v>
      </c>
      <c r="E5355" s="9">
        <v>0.59299999999999997</v>
      </c>
      <c r="F5355" s="9">
        <v>0.58799999999999997</v>
      </c>
      <c r="G5355" s="9">
        <v>15737.61</v>
      </c>
      <c r="H5355" s="10">
        <v>0</v>
      </c>
    </row>
    <row r="5356" spans="1:8" x14ac:dyDescent="0.25">
      <c r="A5356" s="11" t="s">
        <v>552</v>
      </c>
      <c r="B5356" s="12" t="s">
        <v>82</v>
      </c>
      <c r="C5356" s="12">
        <v>267</v>
      </c>
      <c r="D5356" s="12">
        <v>0.60899999999999999</v>
      </c>
      <c r="E5356" s="12">
        <v>0.57799999999999996</v>
      </c>
      <c r="F5356" s="12">
        <v>0.501</v>
      </c>
      <c r="G5356" s="12">
        <v>7721.82</v>
      </c>
      <c r="H5356" s="13">
        <v>6</v>
      </c>
    </row>
    <row r="5357" spans="1:8" x14ac:dyDescent="0.25">
      <c r="A5357" s="8" t="s">
        <v>5139</v>
      </c>
      <c r="B5357" s="9" t="s">
        <v>19</v>
      </c>
      <c r="C5357" s="9">
        <v>346</v>
      </c>
      <c r="D5357" s="9">
        <v>0.55000000000000004</v>
      </c>
      <c r="E5357" s="9">
        <v>0.55400000000000005</v>
      </c>
      <c r="F5357" s="9">
        <v>0.438</v>
      </c>
      <c r="G5357" s="9">
        <v>9242.18</v>
      </c>
      <c r="H5357" s="10">
        <v>8</v>
      </c>
    </row>
    <row r="5358" spans="1:8" x14ac:dyDescent="0.25">
      <c r="A5358" s="11" t="s">
        <v>5140</v>
      </c>
      <c r="B5358" s="12" t="s">
        <v>16</v>
      </c>
      <c r="C5358" s="12">
        <v>119</v>
      </c>
      <c r="D5358" s="12">
        <v>0.68</v>
      </c>
      <c r="E5358" s="12">
        <v>0.65500000000000003</v>
      </c>
      <c r="F5358" s="12">
        <v>0.58199999999999996</v>
      </c>
      <c r="G5358" s="12">
        <v>12108.16</v>
      </c>
      <c r="H5358" s="13">
        <v>3</v>
      </c>
    </row>
    <row r="5359" spans="1:8" x14ac:dyDescent="0.25">
      <c r="A5359" s="8" t="s">
        <v>5141</v>
      </c>
      <c r="B5359" s="9" t="s">
        <v>22</v>
      </c>
      <c r="C5359" s="9">
        <v>134</v>
      </c>
      <c r="D5359" s="9">
        <v>0.71</v>
      </c>
      <c r="E5359" s="9">
        <v>0.67900000000000005</v>
      </c>
      <c r="F5359" s="9">
        <v>0.63100000000000001</v>
      </c>
      <c r="G5359" s="9">
        <v>17712.27</v>
      </c>
      <c r="H5359" s="10">
        <v>2</v>
      </c>
    </row>
    <row r="5360" spans="1:8" x14ac:dyDescent="0.25">
      <c r="A5360" s="11" t="s">
        <v>5142</v>
      </c>
      <c r="B5360" s="12" t="s">
        <v>7</v>
      </c>
      <c r="C5360" s="12">
        <v>120</v>
      </c>
      <c r="D5360" s="12">
        <v>0.74</v>
      </c>
      <c r="E5360" s="12">
        <v>0.70499999999999996</v>
      </c>
      <c r="F5360" s="12">
        <v>0.67500000000000004</v>
      </c>
      <c r="G5360" s="12">
        <v>19178.36</v>
      </c>
      <c r="H5360" s="13">
        <v>0</v>
      </c>
    </row>
    <row r="5361" spans="1:8" x14ac:dyDescent="0.25">
      <c r="A5361" s="8" t="s">
        <v>5143</v>
      </c>
      <c r="B5361" s="9" t="s">
        <v>114</v>
      </c>
      <c r="C5361" s="9">
        <v>481</v>
      </c>
      <c r="D5361" s="9">
        <v>0.56200000000000006</v>
      </c>
      <c r="E5361" s="9">
        <v>0.51400000000000001</v>
      </c>
      <c r="F5361" s="9">
        <v>0.46899999999999997</v>
      </c>
      <c r="G5361" s="9">
        <v>8321.89</v>
      </c>
      <c r="H5361" s="10">
        <v>0</v>
      </c>
    </row>
    <row r="5362" spans="1:8" x14ac:dyDescent="0.25">
      <c r="A5362" s="11" t="s">
        <v>5144</v>
      </c>
      <c r="B5362" s="12" t="s">
        <v>87</v>
      </c>
      <c r="C5362" s="12">
        <v>323</v>
      </c>
      <c r="D5362" s="12">
        <v>0.61499999999999999</v>
      </c>
      <c r="E5362" s="12">
        <v>0.59199999999999997</v>
      </c>
      <c r="F5362" s="12">
        <v>0.52700000000000002</v>
      </c>
      <c r="G5362" s="12">
        <v>9349.92</v>
      </c>
      <c r="H5362" s="13">
        <v>0</v>
      </c>
    </row>
    <row r="5363" spans="1:8" x14ac:dyDescent="0.25">
      <c r="A5363" s="8" t="s">
        <v>5145</v>
      </c>
      <c r="B5363" s="9" t="s">
        <v>87</v>
      </c>
      <c r="C5363" s="9">
        <v>196</v>
      </c>
      <c r="D5363" s="9">
        <v>0.59899999999999998</v>
      </c>
      <c r="E5363" s="9">
        <v>0.50600000000000001</v>
      </c>
      <c r="F5363" s="9">
        <v>0.57199999999999995</v>
      </c>
      <c r="G5363" s="9">
        <v>5063.41</v>
      </c>
      <c r="H5363" s="10">
        <v>1</v>
      </c>
    </row>
    <row r="5364" spans="1:8" x14ac:dyDescent="0.25">
      <c r="A5364" s="11" t="s">
        <v>5146</v>
      </c>
      <c r="B5364" s="12" t="s">
        <v>72</v>
      </c>
      <c r="C5364" s="12">
        <v>323</v>
      </c>
      <c r="D5364" s="12">
        <v>0.626</v>
      </c>
      <c r="E5364" s="12">
        <v>0.55400000000000005</v>
      </c>
      <c r="F5364" s="12">
        <v>0.58399999999999996</v>
      </c>
      <c r="G5364" s="12">
        <v>6358.78</v>
      </c>
      <c r="H5364" s="13">
        <v>22</v>
      </c>
    </row>
    <row r="5365" spans="1:8" x14ac:dyDescent="0.25">
      <c r="A5365" s="8" t="s">
        <v>5147</v>
      </c>
      <c r="B5365" s="9" t="s">
        <v>59</v>
      </c>
      <c r="C5365" s="9">
        <v>26</v>
      </c>
      <c r="D5365" s="9">
        <v>0.7</v>
      </c>
      <c r="E5365" s="9">
        <v>0.68</v>
      </c>
      <c r="F5365" s="9">
        <v>0.61599999999999999</v>
      </c>
      <c r="G5365" s="9">
        <v>24136.93</v>
      </c>
      <c r="H5365" s="10">
        <v>1</v>
      </c>
    </row>
    <row r="5366" spans="1:8" x14ac:dyDescent="0.25">
      <c r="A5366" s="11" t="s">
        <v>5148</v>
      </c>
      <c r="B5366" s="12" t="s">
        <v>59</v>
      </c>
      <c r="C5366" s="12">
        <v>56</v>
      </c>
      <c r="D5366" s="12">
        <v>0.64700000000000002</v>
      </c>
      <c r="E5366" s="12">
        <v>0.64200000000000002</v>
      </c>
      <c r="F5366" s="12">
        <v>0.54900000000000004</v>
      </c>
      <c r="G5366" s="12">
        <v>20560.29</v>
      </c>
      <c r="H5366" s="13">
        <v>5</v>
      </c>
    </row>
    <row r="5367" spans="1:8" x14ac:dyDescent="0.25">
      <c r="A5367" s="8" t="s">
        <v>5149</v>
      </c>
      <c r="B5367" s="9" t="s">
        <v>87</v>
      </c>
      <c r="C5367" s="9">
        <v>573</v>
      </c>
      <c r="D5367" s="9">
        <v>0.54200000000000004</v>
      </c>
      <c r="E5367" s="9">
        <v>0.51</v>
      </c>
      <c r="F5367" s="9">
        <v>0.442</v>
      </c>
      <c r="G5367" s="9">
        <v>5307.2</v>
      </c>
      <c r="H5367" s="10">
        <v>1</v>
      </c>
    </row>
    <row r="5368" spans="1:8" x14ac:dyDescent="0.25">
      <c r="A5368" s="11" t="s">
        <v>5150</v>
      </c>
      <c r="B5368" s="12" t="s">
        <v>94</v>
      </c>
      <c r="C5368" s="12">
        <v>350</v>
      </c>
      <c r="D5368" s="12">
        <v>0.57499999999999996</v>
      </c>
      <c r="E5368" s="12">
        <v>0.53700000000000003</v>
      </c>
      <c r="F5368" s="12">
        <v>0.48099999999999998</v>
      </c>
      <c r="G5368" s="12">
        <v>9422.08</v>
      </c>
      <c r="H5368" s="13">
        <v>1</v>
      </c>
    </row>
    <row r="5369" spans="1:8" x14ac:dyDescent="0.25">
      <c r="A5369" s="8" t="s">
        <v>5151</v>
      </c>
      <c r="B5369" s="9" t="s">
        <v>31</v>
      </c>
      <c r="C5369" s="9">
        <v>400</v>
      </c>
      <c r="D5369" s="9">
        <v>0.63300000000000001</v>
      </c>
      <c r="E5369" s="9">
        <v>0.58499999999999996</v>
      </c>
      <c r="F5369" s="9">
        <v>0.59799999999999998</v>
      </c>
      <c r="G5369" s="9">
        <v>6386.3</v>
      </c>
      <c r="H5369" s="10">
        <v>11</v>
      </c>
    </row>
    <row r="5370" spans="1:8" x14ac:dyDescent="0.25">
      <c r="A5370" s="11" t="s">
        <v>5152</v>
      </c>
      <c r="B5370" s="12" t="s">
        <v>82</v>
      </c>
      <c r="C5370" s="12">
        <v>269</v>
      </c>
      <c r="D5370" s="12">
        <v>0.58399999999999996</v>
      </c>
      <c r="E5370" s="12">
        <v>0.54500000000000004</v>
      </c>
      <c r="F5370" s="12">
        <v>0.51400000000000001</v>
      </c>
      <c r="G5370" s="12">
        <v>7024.77</v>
      </c>
      <c r="H5370" s="13">
        <v>2</v>
      </c>
    </row>
    <row r="5371" spans="1:8" x14ac:dyDescent="0.25">
      <c r="A5371" s="8" t="s">
        <v>5153</v>
      </c>
      <c r="B5371" s="9" t="s">
        <v>14</v>
      </c>
      <c r="C5371" s="9">
        <v>21</v>
      </c>
      <c r="D5371" s="9">
        <v>0.76400000000000001</v>
      </c>
      <c r="E5371" s="9">
        <v>0.78700000000000003</v>
      </c>
      <c r="F5371" s="9">
        <v>0.66500000000000004</v>
      </c>
      <c r="G5371" s="9">
        <v>31598.84</v>
      </c>
      <c r="H5371" s="10">
        <v>0</v>
      </c>
    </row>
    <row r="5372" spans="1:8" x14ac:dyDescent="0.25">
      <c r="A5372" s="11" t="s">
        <v>5154</v>
      </c>
      <c r="B5372" s="12" t="s">
        <v>87</v>
      </c>
      <c r="C5372" s="12">
        <v>529</v>
      </c>
      <c r="D5372" s="12">
        <v>0.60399999999999998</v>
      </c>
      <c r="E5372" s="12">
        <v>0.53700000000000003</v>
      </c>
      <c r="F5372" s="12">
        <v>0.54600000000000004</v>
      </c>
      <c r="G5372" s="12">
        <v>5946.04</v>
      </c>
      <c r="H5372" s="13">
        <v>1</v>
      </c>
    </row>
    <row r="5373" spans="1:8" x14ac:dyDescent="0.25">
      <c r="A5373" s="8" t="s">
        <v>5155</v>
      </c>
      <c r="B5373" s="9" t="s">
        <v>14</v>
      </c>
      <c r="C5373" s="9">
        <v>19</v>
      </c>
      <c r="D5373" s="9">
        <v>0.68</v>
      </c>
      <c r="E5373" s="9">
        <v>0.68200000000000005</v>
      </c>
      <c r="F5373" s="9">
        <v>0.57699999999999996</v>
      </c>
      <c r="G5373" s="9">
        <v>32300.18</v>
      </c>
      <c r="H5373" s="10">
        <v>1</v>
      </c>
    </row>
    <row r="5374" spans="1:8" x14ac:dyDescent="0.25">
      <c r="A5374" s="11" t="s">
        <v>5156</v>
      </c>
      <c r="B5374" s="12" t="s">
        <v>16</v>
      </c>
      <c r="C5374" s="12">
        <v>180</v>
      </c>
      <c r="D5374" s="12">
        <v>0.66</v>
      </c>
      <c r="E5374" s="12">
        <v>0.622</v>
      </c>
      <c r="F5374" s="12">
        <v>0.55700000000000005</v>
      </c>
      <c r="G5374" s="12">
        <v>13605.42</v>
      </c>
      <c r="H5374" s="13">
        <v>4</v>
      </c>
    </row>
    <row r="5375" spans="1:8" x14ac:dyDescent="0.25">
      <c r="A5375" s="8" t="s">
        <v>5157</v>
      </c>
      <c r="B5375" s="9" t="s">
        <v>87</v>
      </c>
      <c r="C5375" s="9">
        <v>496</v>
      </c>
      <c r="D5375" s="9">
        <v>0.502</v>
      </c>
      <c r="E5375" s="9">
        <v>0.48</v>
      </c>
      <c r="F5375" s="9">
        <v>0.36</v>
      </c>
      <c r="G5375" s="9">
        <v>6102.82</v>
      </c>
      <c r="H5375" s="10">
        <v>1</v>
      </c>
    </row>
    <row r="5376" spans="1:8" x14ac:dyDescent="0.25">
      <c r="A5376" s="11" t="s">
        <v>5158</v>
      </c>
      <c r="B5376" s="12" t="s">
        <v>118</v>
      </c>
      <c r="C5376" s="12">
        <v>373</v>
      </c>
      <c r="D5376" s="12">
        <v>0.63</v>
      </c>
      <c r="E5376" s="12">
        <v>0.56000000000000005</v>
      </c>
      <c r="F5376" s="12">
        <v>0.58299999999999996</v>
      </c>
      <c r="G5376" s="12">
        <v>7101.25</v>
      </c>
      <c r="H5376" s="13">
        <v>0</v>
      </c>
    </row>
    <row r="5377" spans="1:8" x14ac:dyDescent="0.25">
      <c r="A5377" s="8" t="s">
        <v>5159</v>
      </c>
      <c r="B5377" s="9" t="s">
        <v>16</v>
      </c>
      <c r="C5377" s="9">
        <v>195</v>
      </c>
      <c r="D5377" s="9">
        <v>0.65</v>
      </c>
      <c r="E5377" s="9">
        <v>0.65200000000000002</v>
      </c>
      <c r="F5377" s="9">
        <v>0.51200000000000001</v>
      </c>
      <c r="G5377" s="9">
        <v>11841.79</v>
      </c>
      <c r="H5377" s="10">
        <v>2</v>
      </c>
    </row>
    <row r="5378" spans="1:8" x14ac:dyDescent="0.25">
      <c r="A5378" s="11" t="s">
        <v>5160</v>
      </c>
      <c r="B5378" s="12" t="s">
        <v>24</v>
      </c>
      <c r="C5378" s="12">
        <v>359</v>
      </c>
      <c r="D5378" s="12">
        <v>0.57499999999999996</v>
      </c>
      <c r="E5378" s="12">
        <v>0.56999999999999995</v>
      </c>
      <c r="F5378" s="12">
        <v>0.443</v>
      </c>
      <c r="G5378" s="12">
        <v>7360.55</v>
      </c>
      <c r="H5378" s="13">
        <v>15</v>
      </c>
    </row>
    <row r="5379" spans="1:8" x14ac:dyDescent="0.25">
      <c r="A5379" s="8" t="s">
        <v>5161</v>
      </c>
      <c r="B5379" s="9" t="s">
        <v>82</v>
      </c>
      <c r="C5379" s="9">
        <v>348</v>
      </c>
      <c r="D5379" s="9">
        <v>0.64</v>
      </c>
      <c r="E5379" s="9">
        <v>0.61699999999999999</v>
      </c>
      <c r="F5379" s="9">
        <v>0.55800000000000005</v>
      </c>
      <c r="G5379" s="9">
        <v>8683.59</v>
      </c>
      <c r="H5379" s="10">
        <v>12</v>
      </c>
    </row>
    <row r="5380" spans="1:8" x14ac:dyDescent="0.25">
      <c r="A5380" s="11" t="s">
        <v>5162</v>
      </c>
      <c r="B5380" s="12" t="s">
        <v>87</v>
      </c>
      <c r="C5380" s="12">
        <v>155</v>
      </c>
      <c r="D5380" s="12">
        <v>0.53200000000000003</v>
      </c>
      <c r="E5380" s="12">
        <v>0.51100000000000001</v>
      </c>
      <c r="F5380" s="12">
        <v>0.40500000000000003</v>
      </c>
      <c r="G5380" s="12">
        <v>8045.02</v>
      </c>
      <c r="H5380" s="13">
        <v>5</v>
      </c>
    </row>
    <row r="5381" spans="1:8" x14ac:dyDescent="0.25">
      <c r="A5381" s="8" t="s">
        <v>3393</v>
      </c>
      <c r="B5381" s="9" t="s">
        <v>59</v>
      </c>
      <c r="C5381" s="9">
        <v>79</v>
      </c>
      <c r="D5381" s="9">
        <v>0.65400000000000003</v>
      </c>
      <c r="E5381" s="9">
        <v>0.63900000000000001</v>
      </c>
      <c r="F5381" s="9">
        <v>0.55100000000000005</v>
      </c>
      <c r="G5381" s="9">
        <v>17329</v>
      </c>
      <c r="H5381" s="10">
        <v>1</v>
      </c>
    </row>
    <row r="5382" spans="1:8" x14ac:dyDescent="0.25">
      <c r="A5382" s="11" t="s">
        <v>5163</v>
      </c>
      <c r="B5382" s="12" t="s">
        <v>87</v>
      </c>
      <c r="C5382" s="12">
        <v>267</v>
      </c>
      <c r="D5382" s="12">
        <v>0.58899999999999997</v>
      </c>
      <c r="E5382" s="12">
        <v>0.56100000000000005</v>
      </c>
      <c r="F5382" s="12">
        <v>0.49399999999999999</v>
      </c>
      <c r="G5382" s="12">
        <v>9032.3799999999992</v>
      </c>
      <c r="H5382" s="13">
        <v>9</v>
      </c>
    </row>
    <row r="5383" spans="1:8" x14ac:dyDescent="0.25">
      <c r="A5383" s="8" t="s">
        <v>4009</v>
      </c>
      <c r="B5383" s="9" t="s">
        <v>111</v>
      </c>
      <c r="C5383" s="9">
        <v>259</v>
      </c>
      <c r="D5383" s="9">
        <v>0.60399999999999998</v>
      </c>
      <c r="E5383" s="9">
        <v>0.61699999999999999</v>
      </c>
      <c r="F5383" s="9">
        <v>0.47299999999999998</v>
      </c>
      <c r="G5383" s="9">
        <v>11980.53</v>
      </c>
      <c r="H5383" s="10">
        <v>0</v>
      </c>
    </row>
    <row r="5384" spans="1:8" x14ac:dyDescent="0.25">
      <c r="A5384" s="11" t="s">
        <v>5164</v>
      </c>
      <c r="B5384" s="12" t="s">
        <v>72</v>
      </c>
      <c r="C5384" s="12">
        <v>288</v>
      </c>
      <c r="D5384" s="12">
        <v>0.61099999999999999</v>
      </c>
      <c r="E5384" s="12">
        <v>0.58799999999999997</v>
      </c>
      <c r="F5384" s="12">
        <v>0.49299999999999999</v>
      </c>
      <c r="G5384" s="12">
        <v>7960.68</v>
      </c>
      <c r="H5384" s="13">
        <v>3</v>
      </c>
    </row>
    <row r="5385" spans="1:8" x14ac:dyDescent="0.25">
      <c r="A5385" s="8" t="s">
        <v>5165</v>
      </c>
      <c r="B5385" s="9" t="s">
        <v>16</v>
      </c>
      <c r="C5385" s="9">
        <v>117</v>
      </c>
      <c r="D5385" s="9">
        <v>0.66</v>
      </c>
      <c r="E5385" s="9">
        <v>0.67500000000000004</v>
      </c>
      <c r="F5385" s="9">
        <v>0.50700000000000001</v>
      </c>
      <c r="G5385" s="9">
        <v>13555.6</v>
      </c>
      <c r="H5385" s="10">
        <v>2</v>
      </c>
    </row>
    <row r="5386" spans="1:8" x14ac:dyDescent="0.25">
      <c r="A5386" s="11" t="s">
        <v>5166</v>
      </c>
      <c r="B5386" s="12" t="s">
        <v>14</v>
      </c>
      <c r="C5386" s="12">
        <v>21</v>
      </c>
      <c r="D5386" s="12">
        <v>0.68</v>
      </c>
      <c r="E5386" s="12">
        <v>0.68</v>
      </c>
      <c r="F5386" s="12">
        <v>0.56899999999999995</v>
      </c>
      <c r="G5386" s="12">
        <v>22232.33</v>
      </c>
      <c r="H5386" s="13">
        <v>2</v>
      </c>
    </row>
    <row r="5387" spans="1:8" x14ac:dyDescent="0.25">
      <c r="A5387" s="8" t="s">
        <v>5167</v>
      </c>
      <c r="B5387" s="9" t="s">
        <v>59</v>
      </c>
      <c r="C5387" s="9">
        <v>72</v>
      </c>
      <c r="D5387" s="9">
        <v>0.70599999999999996</v>
      </c>
      <c r="E5387" s="9">
        <v>0.70099999999999996</v>
      </c>
      <c r="F5387" s="9">
        <v>0.61099999999999999</v>
      </c>
      <c r="G5387" s="9">
        <v>22888.080000000002</v>
      </c>
      <c r="H5387" s="10">
        <v>5</v>
      </c>
    </row>
    <row r="5388" spans="1:8" x14ac:dyDescent="0.25">
      <c r="A5388" s="11" t="s">
        <v>1804</v>
      </c>
      <c r="B5388" s="12" t="s">
        <v>59</v>
      </c>
      <c r="C5388" s="12">
        <v>36</v>
      </c>
      <c r="D5388" s="12">
        <v>0.72699999999999998</v>
      </c>
      <c r="E5388" s="12">
        <v>0.70499999999999996</v>
      </c>
      <c r="F5388" s="12">
        <v>0.65300000000000002</v>
      </c>
      <c r="G5388" s="12">
        <v>28855.13</v>
      </c>
      <c r="H5388" s="13">
        <v>2</v>
      </c>
    </row>
    <row r="5389" spans="1:8" x14ac:dyDescent="0.25">
      <c r="A5389" s="8" t="s">
        <v>5168</v>
      </c>
      <c r="B5389" s="9" t="s">
        <v>111</v>
      </c>
      <c r="C5389" s="9">
        <v>167</v>
      </c>
      <c r="D5389" s="9">
        <v>0.621</v>
      </c>
      <c r="E5389" s="9">
        <v>0.59799999999999998</v>
      </c>
      <c r="F5389" s="9">
        <v>0.497</v>
      </c>
      <c r="G5389" s="9">
        <v>12775.33</v>
      </c>
      <c r="H5389" s="10">
        <v>0</v>
      </c>
    </row>
    <row r="5390" spans="1:8" x14ac:dyDescent="0.25">
      <c r="A5390" s="11" t="s">
        <v>5169</v>
      </c>
      <c r="B5390" s="12" t="s">
        <v>31</v>
      </c>
      <c r="C5390" s="12">
        <v>236</v>
      </c>
      <c r="D5390" s="12">
        <v>0.60899999999999999</v>
      </c>
      <c r="E5390" s="12">
        <v>0.54200000000000004</v>
      </c>
      <c r="F5390" s="12">
        <v>0.56200000000000006</v>
      </c>
      <c r="G5390" s="12">
        <v>6908.19</v>
      </c>
      <c r="H5390" s="13">
        <v>0</v>
      </c>
    </row>
    <row r="5391" spans="1:8" x14ac:dyDescent="0.25">
      <c r="A5391" s="8" t="s">
        <v>5170</v>
      </c>
      <c r="B5391" s="9" t="s">
        <v>87</v>
      </c>
      <c r="C5391" s="9">
        <v>355</v>
      </c>
      <c r="D5391" s="9">
        <v>0.49299999999999999</v>
      </c>
      <c r="E5391" s="9">
        <v>0.45</v>
      </c>
      <c r="F5391" s="9">
        <v>0.36899999999999999</v>
      </c>
      <c r="G5391" s="9">
        <v>4766.74</v>
      </c>
      <c r="H5391" s="10">
        <v>0</v>
      </c>
    </row>
    <row r="5392" spans="1:8" x14ac:dyDescent="0.25">
      <c r="A5392" s="11" t="s">
        <v>2249</v>
      </c>
      <c r="B5392" s="12" t="s">
        <v>24</v>
      </c>
      <c r="C5392" s="12">
        <v>341</v>
      </c>
      <c r="D5392" s="12">
        <v>0.64</v>
      </c>
      <c r="E5392" s="12">
        <v>0.60099999999999998</v>
      </c>
      <c r="F5392" s="12">
        <v>0.57499999999999996</v>
      </c>
      <c r="G5392" s="12">
        <v>6969.45</v>
      </c>
      <c r="H5392" s="13">
        <v>9</v>
      </c>
    </row>
    <row r="5393" spans="1:8" x14ac:dyDescent="0.25">
      <c r="A5393" s="8" t="s">
        <v>3021</v>
      </c>
      <c r="B5393" s="9" t="s">
        <v>72</v>
      </c>
      <c r="C5393" s="9">
        <v>388</v>
      </c>
      <c r="D5393" s="9">
        <v>0.624</v>
      </c>
      <c r="E5393" s="9">
        <v>0.58599999999999997</v>
      </c>
      <c r="F5393" s="9">
        <v>0.53900000000000003</v>
      </c>
      <c r="G5393" s="9">
        <v>8655.99</v>
      </c>
      <c r="H5393" s="10">
        <v>2</v>
      </c>
    </row>
    <row r="5394" spans="1:8" x14ac:dyDescent="0.25">
      <c r="A5394" s="11" t="s">
        <v>5171</v>
      </c>
      <c r="B5394" s="12" t="s">
        <v>210</v>
      </c>
      <c r="C5394" s="12">
        <v>144</v>
      </c>
      <c r="D5394" s="12">
        <v>0.57999999999999996</v>
      </c>
      <c r="E5394" s="12">
        <v>0.52800000000000002</v>
      </c>
      <c r="F5394" s="12">
        <v>0.47699999999999998</v>
      </c>
      <c r="G5394" s="12">
        <v>12847.32</v>
      </c>
      <c r="H5394" s="13">
        <v>12</v>
      </c>
    </row>
    <row r="5395" spans="1:8" x14ac:dyDescent="0.25">
      <c r="A5395" s="8" t="s">
        <v>198</v>
      </c>
      <c r="B5395" s="9" t="s">
        <v>16</v>
      </c>
      <c r="C5395" s="9">
        <v>132</v>
      </c>
      <c r="D5395" s="9">
        <v>0.66</v>
      </c>
      <c r="E5395" s="9">
        <v>0.66</v>
      </c>
      <c r="F5395" s="9">
        <v>0.54600000000000004</v>
      </c>
      <c r="G5395" s="9">
        <v>10463.530000000001</v>
      </c>
      <c r="H5395" s="10">
        <v>2</v>
      </c>
    </row>
    <row r="5396" spans="1:8" x14ac:dyDescent="0.25">
      <c r="A5396" s="11" t="s">
        <v>5172</v>
      </c>
      <c r="B5396" s="12" t="s">
        <v>14</v>
      </c>
      <c r="C5396" s="12">
        <v>56</v>
      </c>
      <c r="D5396" s="12">
        <v>0.67</v>
      </c>
      <c r="E5396" s="12">
        <v>0.64600000000000002</v>
      </c>
      <c r="F5396" s="12">
        <v>0.57099999999999995</v>
      </c>
      <c r="G5396" s="12">
        <v>25383.119999999999</v>
      </c>
      <c r="H5396" s="13">
        <v>3</v>
      </c>
    </row>
    <row r="5397" spans="1:8" x14ac:dyDescent="0.25">
      <c r="A5397" s="8" t="s">
        <v>5173</v>
      </c>
      <c r="B5397" s="9" t="s">
        <v>72</v>
      </c>
      <c r="C5397" s="9">
        <v>172</v>
      </c>
      <c r="D5397" s="9">
        <v>0.623</v>
      </c>
      <c r="E5397" s="9">
        <v>0.57799999999999996</v>
      </c>
      <c r="F5397" s="9">
        <v>0.54600000000000004</v>
      </c>
      <c r="G5397" s="9">
        <v>10523.94</v>
      </c>
      <c r="H5397" s="10">
        <v>2</v>
      </c>
    </row>
    <row r="5398" spans="1:8" x14ac:dyDescent="0.25">
      <c r="A5398" s="11" t="s">
        <v>3398</v>
      </c>
      <c r="B5398" s="12" t="s">
        <v>72</v>
      </c>
      <c r="C5398" s="12">
        <v>252</v>
      </c>
      <c r="D5398" s="12">
        <v>0.56899999999999995</v>
      </c>
      <c r="E5398" s="12">
        <v>0.56100000000000005</v>
      </c>
      <c r="F5398" s="12">
        <v>0.46200000000000002</v>
      </c>
      <c r="G5398" s="12">
        <v>9243.58</v>
      </c>
      <c r="H5398" s="13">
        <v>2</v>
      </c>
    </row>
    <row r="5399" spans="1:8" x14ac:dyDescent="0.25">
      <c r="A5399" s="8" t="s">
        <v>5174</v>
      </c>
      <c r="B5399" s="9" t="s">
        <v>14</v>
      </c>
      <c r="C5399" s="9">
        <v>27</v>
      </c>
      <c r="D5399" s="9">
        <v>0.66400000000000003</v>
      </c>
      <c r="E5399" s="9">
        <v>0.64400000000000002</v>
      </c>
      <c r="F5399" s="9">
        <v>0.56599999999999995</v>
      </c>
      <c r="G5399" s="9">
        <v>32121.96</v>
      </c>
      <c r="H5399" s="10">
        <v>3</v>
      </c>
    </row>
    <row r="5400" spans="1:8" x14ac:dyDescent="0.25">
      <c r="A5400" s="11" t="s">
        <v>5175</v>
      </c>
      <c r="B5400" s="12" t="s">
        <v>7</v>
      </c>
      <c r="C5400" s="12">
        <v>167</v>
      </c>
      <c r="D5400" s="12">
        <v>0.68799999999999994</v>
      </c>
      <c r="E5400" s="12">
        <v>0.67900000000000005</v>
      </c>
      <c r="F5400" s="12">
        <v>0.60299999999999998</v>
      </c>
      <c r="G5400" s="12">
        <v>17169.580000000002</v>
      </c>
      <c r="H5400" s="13">
        <v>1</v>
      </c>
    </row>
    <row r="5401" spans="1:8" x14ac:dyDescent="0.25">
      <c r="A5401" s="8" t="s">
        <v>5176</v>
      </c>
      <c r="B5401" s="9" t="s">
        <v>16</v>
      </c>
      <c r="C5401" s="9">
        <v>300</v>
      </c>
      <c r="D5401" s="9">
        <v>0.59899999999999998</v>
      </c>
      <c r="E5401" s="9">
        <v>0.57499999999999996</v>
      </c>
      <c r="F5401" s="9">
        <v>0.47099999999999997</v>
      </c>
      <c r="G5401" s="9">
        <v>9994.0499999999993</v>
      </c>
      <c r="H5401" s="10">
        <v>3</v>
      </c>
    </row>
    <row r="5402" spans="1:8" x14ac:dyDescent="0.25">
      <c r="A5402" s="11" t="s">
        <v>5177</v>
      </c>
      <c r="B5402" s="12" t="s">
        <v>29</v>
      </c>
      <c r="C5402" s="12">
        <v>127</v>
      </c>
      <c r="D5402" s="12">
        <v>0.67</v>
      </c>
      <c r="E5402" s="12">
        <v>0.66100000000000003</v>
      </c>
      <c r="F5402" s="12">
        <v>0.56000000000000005</v>
      </c>
      <c r="G5402" s="12">
        <v>18332.07</v>
      </c>
      <c r="H5402" s="13">
        <v>0</v>
      </c>
    </row>
    <row r="5403" spans="1:8" x14ac:dyDescent="0.25">
      <c r="A5403" s="8" t="s">
        <v>5178</v>
      </c>
      <c r="B5403" s="9" t="s">
        <v>7</v>
      </c>
      <c r="C5403" s="9">
        <v>145</v>
      </c>
      <c r="D5403" s="9">
        <v>0.747</v>
      </c>
      <c r="E5403" s="9">
        <v>0.71099999999999997</v>
      </c>
      <c r="F5403" s="9">
        <v>0.71199999999999997</v>
      </c>
      <c r="G5403" s="9">
        <v>17926.03</v>
      </c>
      <c r="H5403" s="10">
        <v>3</v>
      </c>
    </row>
    <row r="5404" spans="1:8" x14ac:dyDescent="0.25">
      <c r="A5404" s="11" t="s">
        <v>5179</v>
      </c>
      <c r="B5404" s="12" t="s">
        <v>118</v>
      </c>
      <c r="C5404" s="12">
        <v>564</v>
      </c>
      <c r="D5404" s="12">
        <v>0.56200000000000006</v>
      </c>
      <c r="E5404" s="12">
        <v>0.57799999999999996</v>
      </c>
      <c r="F5404" s="12">
        <v>0.438</v>
      </c>
      <c r="G5404" s="12">
        <v>7524.51</v>
      </c>
      <c r="H5404" s="13">
        <v>18</v>
      </c>
    </row>
    <row r="5405" spans="1:8" x14ac:dyDescent="0.25">
      <c r="A5405" s="8" t="s">
        <v>5180</v>
      </c>
      <c r="B5405" s="9" t="s">
        <v>14</v>
      </c>
      <c r="C5405" s="9">
        <v>22</v>
      </c>
      <c r="D5405" s="9">
        <v>0.71099999999999997</v>
      </c>
      <c r="E5405" s="9">
        <v>0.72</v>
      </c>
      <c r="F5405" s="9">
        <v>0.59299999999999997</v>
      </c>
      <c r="G5405" s="9">
        <v>19494.98</v>
      </c>
      <c r="H5405" s="10">
        <v>5</v>
      </c>
    </row>
    <row r="5406" spans="1:8" x14ac:dyDescent="0.25">
      <c r="A5406" s="11" t="s">
        <v>2829</v>
      </c>
      <c r="B5406" s="12" t="s">
        <v>111</v>
      </c>
      <c r="C5406" s="12">
        <v>260</v>
      </c>
      <c r="D5406" s="12">
        <v>0.66</v>
      </c>
      <c r="E5406" s="12">
        <v>0.621</v>
      </c>
      <c r="F5406" s="12">
        <v>0.55500000000000005</v>
      </c>
      <c r="G5406" s="12">
        <v>13408.17</v>
      </c>
      <c r="H5406" s="13">
        <v>0</v>
      </c>
    </row>
    <row r="5407" spans="1:8" x14ac:dyDescent="0.25">
      <c r="A5407" s="8" t="s">
        <v>5181</v>
      </c>
      <c r="B5407" s="9" t="s">
        <v>210</v>
      </c>
      <c r="C5407" s="9">
        <v>215</v>
      </c>
      <c r="D5407" s="9">
        <v>0.61399999999999999</v>
      </c>
      <c r="E5407" s="9">
        <v>0.53900000000000003</v>
      </c>
      <c r="F5407" s="9">
        <v>0.54400000000000004</v>
      </c>
      <c r="G5407" s="9">
        <v>13213.94</v>
      </c>
      <c r="H5407" s="10">
        <v>6</v>
      </c>
    </row>
    <row r="5408" spans="1:8" x14ac:dyDescent="0.25">
      <c r="A5408" s="11" t="s">
        <v>5182</v>
      </c>
      <c r="B5408" s="12" t="s">
        <v>111</v>
      </c>
      <c r="C5408" s="12">
        <v>144</v>
      </c>
      <c r="D5408" s="12">
        <v>0.62</v>
      </c>
      <c r="E5408" s="12">
        <v>0.59</v>
      </c>
      <c r="F5408" s="12">
        <v>0.497</v>
      </c>
      <c r="G5408" s="12">
        <v>18274.93</v>
      </c>
      <c r="H5408" s="13">
        <v>1</v>
      </c>
    </row>
    <row r="5409" spans="1:8" x14ac:dyDescent="0.25">
      <c r="A5409" s="8" t="s">
        <v>2468</v>
      </c>
      <c r="B5409" s="9" t="s">
        <v>24</v>
      </c>
      <c r="C5409" s="9">
        <v>248</v>
      </c>
      <c r="D5409" s="9">
        <v>0.56499999999999995</v>
      </c>
      <c r="E5409" s="9">
        <v>0.53100000000000003</v>
      </c>
      <c r="F5409" s="9">
        <v>0.46300000000000002</v>
      </c>
      <c r="G5409" s="9">
        <v>6043.9</v>
      </c>
      <c r="H5409" s="10">
        <v>2</v>
      </c>
    </row>
    <row r="5410" spans="1:8" x14ac:dyDescent="0.25">
      <c r="A5410" s="11" t="s">
        <v>5183</v>
      </c>
      <c r="B5410" s="12" t="s">
        <v>31</v>
      </c>
      <c r="C5410" s="12">
        <v>222</v>
      </c>
      <c r="D5410" s="12">
        <v>0.66</v>
      </c>
      <c r="E5410" s="12">
        <v>0.58099999999999996</v>
      </c>
      <c r="F5410" s="12">
        <v>0.64200000000000002</v>
      </c>
      <c r="G5410" s="12">
        <v>7946.66</v>
      </c>
      <c r="H5410" s="13">
        <v>1</v>
      </c>
    </row>
    <row r="5411" spans="1:8" x14ac:dyDescent="0.25">
      <c r="A5411" s="8" t="s">
        <v>5184</v>
      </c>
      <c r="B5411" s="9" t="s">
        <v>275</v>
      </c>
      <c r="C5411" s="9">
        <v>223</v>
      </c>
      <c r="D5411" s="9">
        <v>0.51700000000000002</v>
      </c>
      <c r="E5411" s="9">
        <v>0.51900000000000002</v>
      </c>
      <c r="F5411" s="9">
        <v>0.34</v>
      </c>
      <c r="G5411" s="9">
        <v>10150.15</v>
      </c>
      <c r="H5411" s="10">
        <v>1</v>
      </c>
    </row>
    <row r="5412" spans="1:8" x14ac:dyDescent="0.25">
      <c r="A5412" s="11" t="s">
        <v>5185</v>
      </c>
      <c r="B5412" s="12" t="s">
        <v>16</v>
      </c>
      <c r="C5412" s="12">
        <v>230</v>
      </c>
      <c r="D5412" s="12">
        <v>0.72599999999999998</v>
      </c>
      <c r="E5412" s="12">
        <v>0.67500000000000004</v>
      </c>
      <c r="F5412" s="12">
        <v>0.67500000000000004</v>
      </c>
      <c r="G5412" s="12">
        <v>9797.19</v>
      </c>
      <c r="H5412" s="13">
        <v>3</v>
      </c>
    </row>
    <row r="5413" spans="1:8" x14ac:dyDescent="0.25">
      <c r="A5413" s="8" t="s">
        <v>5186</v>
      </c>
      <c r="B5413" s="9" t="s">
        <v>29</v>
      </c>
      <c r="C5413" s="9">
        <v>74</v>
      </c>
      <c r="D5413" s="9">
        <v>0.59499999999999997</v>
      </c>
      <c r="E5413" s="9">
        <v>0.621</v>
      </c>
      <c r="F5413" s="9">
        <v>0.42699999999999999</v>
      </c>
      <c r="G5413" s="9">
        <v>17045.86</v>
      </c>
      <c r="H5413" s="10">
        <v>2</v>
      </c>
    </row>
    <row r="5414" spans="1:8" x14ac:dyDescent="0.25">
      <c r="A5414" s="11" t="s">
        <v>5187</v>
      </c>
      <c r="B5414" s="12" t="s">
        <v>24</v>
      </c>
      <c r="C5414" s="12">
        <v>351</v>
      </c>
      <c r="D5414" s="12">
        <v>0.56000000000000005</v>
      </c>
      <c r="E5414" s="12">
        <v>0.53600000000000003</v>
      </c>
      <c r="F5414" s="12">
        <v>0.44400000000000001</v>
      </c>
      <c r="G5414" s="12">
        <v>6759.9</v>
      </c>
      <c r="H5414" s="13">
        <v>11</v>
      </c>
    </row>
    <row r="5415" spans="1:8" x14ac:dyDescent="0.25">
      <c r="A5415" s="8" t="s">
        <v>5188</v>
      </c>
      <c r="B5415" s="9" t="s">
        <v>87</v>
      </c>
      <c r="C5415" s="9">
        <v>152</v>
      </c>
      <c r="D5415" s="9">
        <v>0.51</v>
      </c>
      <c r="E5415" s="9">
        <v>0.44500000000000001</v>
      </c>
      <c r="F5415" s="9">
        <v>0.39400000000000002</v>
      </c>
      <c r="G5415" s="9">
        <v>4586.67</v>
      </c>
      <c r="H5415" s="10">
        <v>20</v>
      </c>
    </row>
    <row r="5416" spans="1:8" x14ac:dyDescent="0.25">
      <c r="A5416" s="11" t="s">
        <v>2813</v>
      </c>
      <c r="B5416" s="12" t="s">
        <v>72</v>
      </c>
      <c r="C5416" s="12">
        <v>291</v>
      </c>
      <c r="D5416" s="12">
        <v>0.59</v>
      </c>
      <c r="E5416" s="12">
        <v>0.56100000000000005</v>
      </c>
      <c r="F5416" s="12">
        <v>0.48099999999999998</v>
      </c>
      <c r="G5416" s="12">
        <v>7584.29</v>
      </c>
      <c r="H5416" s="13">
        <v>1</v>
      </c>
    </row>
    <row r="5417" spans="1:8" x14ac:dyDescent="0.25">
      <c r="A5417" s="8" t="s">
        <v>5189</v>
      </c>
      <c r="B5417" s="9" t="s">
        <v>29</v>
      </c>
      <c r="C5417" s="9">
        <v>44</v>
      </c>
      <c r="D5417" s="9">
        <v>0.66</v>
      </c>
      <c r="E5417" s="9">
        <v>0.65800000000000003</v>
      </c>
      <c r="F5417" s="9">
        <v>0.56000000000000005</v>
      </c>
      <c r="G5417" s="9">
        <v>19832.61</v>
      </c>
      <c r="H5417" s="10">
        <v>3</v>
      </c>
    </row>
    <row r="5418" spans="1:8" x14ac:dyDescent="0.25">
      <c r="A5418" s="11" t="s">
        <v>4797</v>
      </c>
      <c r="B5418" s="12" t="s">
        <v>82</v>
      </c>
      <c r="C5418" s="12">
        <v>265</v>
      </c>
      <c r="D5418" s="12">
        <v>0.56000000000000005</v>
      </c>
      <c r="E5418" s="12">
        <v>0.55900000000000005</v>
      </c>
      <c r="F5418" s="12">
        <v>0.40899999999999997</v>
      </c>
      <c r="G5418" s="12">
        <v>9036.8799999999992</v>
      </c>
      <c r="H5418" s="13">
        <v>4</v>
      </c>
    </row>
    <row r="5419" spans="1:8" x14ac:dyDescent="0.25">
      <c r="A5419" s="8" t="s">
        <v>5190</v>
      </c>
      <c r="B5419" s="9" t="s">
        <v>82</v>
      </c>
      <c r="C5419" s="9">
        <v>50</v>
      </c>
      <c r="D5419" s="9">
        <v>0.56999999999999995</v>
      </c>
      <c r="E5419" s="9">
        <v>0.52600000000000002</v>
      </c>
      <c r="F5419" s="9">
        <v>0.46500000000000002</v>
      </c>
      <c r="G5419" s="9">
        <v>7271.61</v>
      </c>
      <c r="H5419" s="10">
        <v>1</v>
      </c>
    </row>
    <row r="5420" spans="1:8" x14ac:dyDescent="0.25">
      <c r="A5420" s="11" t="s">
        <v>5191</v>
      </c>
      <c r="B5420" s="12" t="s">
        <v>14</v>
      </c>
      <c r="C5420" s="12">
        <v>12</v>
      </c>
      <c r="D5420" s="12">
        <v>0.7</v>
      </c>
      <c r="E5420" s="12">
        <v>0.69099999999999995</v>
      </c>
      <c r="F5420" s="12">
        <v>0.61299999999999999</v>
      </c>
      <c r="G5420" s="12">
        <v>26630.85</v>
      </c>
      <c r="H5420" s="13">
        <v>2</v>
      </c>
    </row>
    <row r="5421" spans="1:8" x14ac:dyDescent="0.25">
      <c r="A5421" s="8" t="s">
        <v>5192</v>
      </c>
      <c r="B5421" s="9" t="s">
        <v>118</v>
      </c>
      <c r="C5421" s="9">
        <v>79</v>
      </c>
      <c r="D5421" s="9">
        <v>0.54200000000000004</v>
      </c>
      <c r="E5421" s="9">
        <v>0.49</v>
      </c>
      <c r="F5421" s="9">
        <v>0.438</v>
      </c>
      <c r="G5421" s="9">
        <v>12247.86</v>
      </c>
      <c r="H5421" s="10">
        <v>1</v>
      </c>
    </row>
    <row r="5422" spans="1:8" x14ac:dyDescent="0.25">
      <c r="A5422" s="11" t="s">
        <v>2668</v>
      </c>
      <c r="B5422" s="12" t="s">
        <v>39</v>
      </c>
      <c r="C5422" s="12">
        <v>369</v>
      </c>
      <c r="D5422" s="12">
        <v>0.52200000000000002</v>
      </c>
      <c r="E5422" s="12">
        <v>0.55200000000000005</v>
      </c>
      <c r="F5422" s="12">
        <v>0.34499999999999997</v>
      </c>
      <c r="G5422" s="12">
        <v>12701.43</v>
      </c>
      <c r="H5422" s="13">
        <v>0</v>
      </c>
    </row>
    <row r="5423" spans="1:8" x14ac:dyDescent="0.25">
      <c r="A5423" s="8" t="s">
        <v>5193</v>
      </c>
      <c r="B5423" s="9" t="s">
        <v>111</v>
      </c>
      <c r="C5423" s="9">
        <v>144</v>
      </c>
      <c r="D5423" s="9">
        <v>0.60699999999999998</v>
      </c>
      <c r="E5423" s="9">
        <v>0.58599999999999997</v>
      </c>
      <c r="F5423" s="9">
        <v>0.46300000000000002</v>
      </c>
      <c r="G5423" s="9">
        <v>23007.87</v>
      </c>
      <c r="H5423" s="10">
        <v>0</v>
      </c>
    </row>
    <row r="5424" spans="1:8" x14ac:dyDescent="0.25">
      <c r="A5424" s="11" t="s">
        <v>5194</v>
      </c>
      <c r="B5424" s="12" t="s">
        <v>22</v>
      </c>
      <c r="C5424" s="12">
        <v>144</v>
      </c>
      <c r="D5424" s="12">
        <v>0.71</v>
      </c>
      <c r="E5424" s="12">
        <v>0.68</v>
      </c>
      <c r="F5424" s="12">
        <v>0.629</v>
      </c>
      <c r="G5424" s="12">
        <v>19122.189999999999</v>
      </c>
      <c r="H5424" s="13">
        <v>2</v>
      </c>
    </row>
    <row r="5425" spans="1:8" x14ac:dyDescent="0.25">
      <c r="A5425" s="8" t="s">
        <v>5195</v>
      </c>
      <c r="B5425" s="9" t="s">
        <v>22</v>
      </c>
      <c r="C5425" s="9">
        <v>108</v>
      </c>
      <c r="D5425" s="9">
        <v>0.72</v>
      </c>
      <c r="E5425" s="9">
        <v>0.69</v>
      </c>
      <c r="F5425" s="9">
        <v>0.65500000000000003</v>
      </c>
      <c r="G5425" s="9">
        <v>22594.639999999999</v>
      </c>
      <c r="H5425" s="10">
        <v>2</v>
      </c>
    </row>
    <row r="5426" spans="1:8" x14ac:dyDescent="0.25">
      <c r="A5426" s="11" t="s">
        <v>5196</v>
      </c>
      <c r="B5426" s="12" t="s">
        <v>14</v>
      </c>
      <c r="C5426" s="12">
        <v>81</v>
      </c>
      <c r="D5426" s="12">
        <v>0.67</v>
      </c>
      <c r="E5426" s="12">
        <v>0.64700000000000002</v>
      </c>
      <c r="F5426" s="12">
        <v>0.58499999999999996</v>
      </c>
      <c r="G5426" s="12">
        <v>25411.14</v>
      </c>
      <c r="H5426" s="13">
        <v>0</v>
      </c>
    </row>
    <row r="5427" spans="1:8" x14ac:dyDescent="0.25">
      <c r="A5427" s="8" t="s">
        <v>132</v>
      </c>
      <c r="B5427" s="9" t="s">
        <v>72</v>
      </c>
      <c r="C5427" s="9">
        <v>205</v>
      </c>
      <c r="D5427" s="9">
        <v>0.64200000000000002</v>
      </c>
      <c r="E5427" s="9">
        <v>0.60599999999999998</v>
      </c>
      <c r="F5427" s="9">
        <v>0.55600000000000005</v>
      </c>
      <c r="G5427" s="9">
        <v>9101.98</v>
      </c>
      <c r="H5427" s="10">
        <v>2</v>
      </c>
    </row>
    <row r="5428" spans="1:8" x14ac:dyDescent="0.25">
      <c r="A5428" s="11" t="s">
        <v>5197</v>
      </c>
      <c r="B5428" s="12" t="s">
        <v>22</v>
      </c>
      <c r="C5428" s="12">
        <v>137</v>
      </c>
      <c r="D5428" s="12">
        <v>0.68500000000000005</v>
      </c>
      <c r="E5428" s="12">
        <v>0.67400000000000004</v>
      </c>
      <c r="F5428" s="12">
        <v>0.6</v>
      </c>
      <c r="G5428" s="12">
        <v>14025.29</v>
      </c>
      <c r="H5428" s="13">
        <v>6</v>
      </c>
    </row>
    <row r="5429" spans="1:8" x14ac:dyDescent="0.25">
      <c r="A5429" s="8" t="s">
        <v>5198</v>
      </c>
      <c r="B5429" s="9" t="s">
        <v>14</v>
      </c>
      <c r="C5429" s="9">
        <v>33</v>
      </c>
      <c r="D5429" s="9">
        <v>0.66900000000000004</v>
      </c>
      <c r="E5429" s="9">
        <v>0.65600000000000003</v>
      </c>
      <c r="F5429" s="9">
        <v>0.55300000000000005</v>
      </c>
      <c r="G5429" s="9">
        <v>21911.32</v>
      </c>
      <c r="H5429" s="10">
        <v>1</v>
      </c>
    </row>
    <row r="5430" spans="1:8" x14ac:dyDescent="0.25">
      <c r="A5430" s="11" t="s">
        <v>2789</v>
      </c>
      <c r="B5430" s="12" t="s">
        <v>114</v>
      </c>
      <c r="C5430" s="12">
        <v>262</v>
      </c>
      <c r="D5430" s="12">
        <v>0.58399999999999996</v>
      </c>
      <c r="E5430" s="12">
        <v>0.54600000000000004</v>
      </c>
      <c r="F5430" s="12">
        <v>0.47299999999999998</v>
      </c>
      <c r="G5430" s="12">
        <v>10362.34</v>
      </c>
      <c r="H5430" s="13">
        <v>0</v>
      </c>
    </row>
    <row r="5431" spans="1:8" x14ac:dyDescent="0.25">
      <c r="A5431" s="8" t="s">
        <v>5199</v>
      </c>
      <c r="B5431" s="9" t="s">
        <v>118</v>
      </c>
      <c r="C5431" s="9">
        <v>102</v>
      </c>
      <c r="D5431" s="9">
        <v>0.58299999999999996</v>
      </c>
      <c r="E5431" s="9">
        <v>0.54</v>
      </c>
      <c r="F5431" s="9">
        <v>0.47599999999999998</v>
      </c>
      <c r="G5431" s="9">
        <v>5579.96</v>
      </c>
      <c r="H5431" s="10">
        <v>6</v>
      </c>
    </row>
    <row r="5432" spans="1:8" x14ac:dyDescent="0.25">
      <c r="A5432" s="11" t="s">
        <v>5200</v>
      </c>
      <c r="B5432" s="12" t="s">
        <v>82</v>
      </c>
      <c r="C5432" s="12">
        <v>56</v>
      </c>
      <c r="D5432" s="12">
        <v>0.51300000000000001</v>
      </c>
      <c r="E5432" s="12">
        <v>0.49099999999999999</v>
      </c>
      <c r="F5432" s="12">
        <v>0.373</v>
      </c>
      <c r="G5432" s="12">
        <v>6845.75</v>
      </c>
      <c r="H5432" s="13">
        <v>1</v>
      </c>
    </row>
    <row r="5433" spans="1:8" x14ac:dyDescent="0.25">
      <c r="A5433" s="8" t="s">
        <v>5201</v>
      </c>
      <c r="B5433" s="9" t="s">
        <v>16</v>
      </c>
      <c r="C5433" s="9">
        <v>57</v>
      </c>
      <c r="D5433" s="9">
        <v>0.63800000000000001</v>
      </c>
      <c r="E5433" s="9">
        <v>0.64500000000000002</v>
      </c>
      <c r="F5433" s="9">
        <v>0.47799999999999998</v>
      </c>
      <c r="G5433" s="9">
        <v>21819.89</v>
      </c>
      <c r="H5433" s="10">
        <v>0</v>
      </c>
    </row>
    <row r="5434" spans="1:8" x14ac:dyDescent="0.25">
      <c r="A5434" s="11" t="s">
        <v>5202</v>
      </c>
      <c r="B5434" s="12" t="s">
        <v>7</v>
      </c>
      <c r="C5434" s="12">
        <v>132</v>
      </c>
      <c r="D5434" s="12">
        <v>0.69299999999999995</v>
      </c>
      <c r="E5434" s="12">
        <v>0.68600000000000005</v>
      </c>
      <c r="F5434" s="12">
        <v>0.60899999999999999</v>
      </c>
      <c r="G5434" s="12">
        <v>11629.45</v>
      </c>
      <c r="H5434" s="13">
        <v>2</v>
      </c>
    </row>
    <row r="5435" spans="1:8" x14ac:dyDescent="0.25">
      <c r="A5435" s="8" t="s">
        <v>3041</v>
      </c>
      <c r="B5435" s="9" t="s">
        <v>82</v>
      </c>
      <c r="C5435" s="9">
        <v>316</v>
      </c>
      <c r="D5435" s="9">
        <v>0.59</v>
      </c>
      <c r="E5435" s="9">
        <v>0.57999999999999996</v>
      </c>
      <c r="F5435" s="9">
        <v>0.48799999999999999</v>
      </c>
      <c r="G5435" s="9">
        <v>7881.01</v>
      </c>
      <c r="H5435" s="10">
        <v>2</v>
      </c>
    </row>
    <row r="5436" spans="1:8" x14ac:dyDescent="0.25">
      <c r="A5436" s="11" t="s">
        <v>5203</v>
      </c>
      <c r="B5436" s="12" t="s">
        <v>14</v>
      </c>
      <c r="C5436" s="12">
        <v>12</v>
      </c>
      <c r="D5436" s="12">
        <v>0.75</v>
      </c>
      <c r="E5436" s="12">
        <v>0.751</v>
      </c>
      <c r="F5436" s="12">
        <v>0.66200000000000003</v>
      </c>
      <c r="G5436" s="12">
        <v>33408.660000000003</v>
      </c>
      <c r="H5436" s="13">
        <v>5</v>
      </c>
    </row>
    <row r="5437" spans="1:8" x14ac:dyDescent="0.25">
      <c r="A5437" s="8" t="s">
        <v>5204</v>
      </c>
      <c r="B5437" s="9" t="s">
        <v>24</v>
      </c>
      <c r="C5437" s="9">
        <v>98</v>
      </c>
      <c r="D5437" s="9">
        <v>0.58399999999999996</v>
      </c>
      <c r="E5437" s="9">
        <v>0.55800000000000005</v>
      </c>
      <c r="F5437" s="9">
        <v>0.47099999999999997</v>
      </c>
      <c r="G5437" s="9">
        <v>4985.01</v>
      </c>
      <c r="H5437" s="10">
        <v>15</v>
      </c>
    </row>
    <row r="5438" spans="1:8" x14ac:dyDescent="0.25">
      <c r="A5438" s="11" t="s">
        <v>5205</v>
      </c>
      <c r="B5438" s="12" t="s">
        <v>82</v>
      </c>
      <c r="C5438" s="12">
        <v>363</v>
      </c>
      <c r="D5438" s="12">
        <v>0.56999999999999995</v>
      </c>
      <c r="E5438" s="12">
        <v>0.54500000000000004</v>
      </c>
      <c r="F5438" s="12">
        <v>0.44800000000000001</v>
      </c>
      <c r="G5438" s="12">
        <v>7847.54</v>
      </c>
      <c r="H5438" s="13">
        <v>1</v>
      </c>
    </row>
    <row r="5439" spans="1:8" x14ac:dyDescent="0.25">
      <c r="A5439" s="8" t="s">
        <v>5206</v>
      </c>
      <c r="B5439" s="9" t="s">
        <v>16</v>
      </c>
      <c r="C5439" s="9">
        <v>211</v>
      </c>
      <c r="D5439" s="9">
        <v>0.59299999999999997</v>
      </c>
      <c r="E5439" s="9">
        <v>0.56599999999999995</v>
      </c>
      <c r="F5439" s="9">
        <v>0.46200000000000002</v>
      </c>
      <c r="G5439" s="9">
        <v>7299.52</v>
      </c>
      <c r="H5439" s="10">
        <v>1</v>
      </c>
    </row>
    <row r="5440" spans="1:8" x14ac:dyDescent="0.25">
      <c r="A5440" s="11" t="s">
        <v>5207</v>
      </c>
      <c r="B5440" s="12" t="s">
        <v>33</v>
      </c>
      <c r="C5440" s="12">
        <v>176</v>
      </c>
      <c r="D5440" s="12">
        <v>0.66500000000000004</v>
      </c>
      <c r="E5440" s="12">
        <v>0.63500000000000001</v>
      </c>
      <c r="F5440" s="12">
        <v>0.56100000000000005</v>
      </c>
      <c r="G5440" s="12">
        <v>14958.44</v>
      </c>
      <c r="H5440" s="13">
        <v>0</v>
      </c>
    </row>
    <row r="5441" spans="1:8" x14ac:dyDescent="0.25">
      <c r="A5441" s="8" t="s">
        <v>5208</v>
      </c>
      <c r="B5441" s="9" t="s">
        <v>16</v>
      </c>
      <c r="C5441" s="9">
        <v>118</v>
      </c>
      <c r="D5441" s="9">
        <v>0.72</v>
      </c>
      <c r="E5441" s="9">
        <v>0.68799999999999994</v>
      </c>
      <c r="F5441" s="9">
        <v>0.64800000000000002</v>
      </c>
      <c r="G5441" s="9">
        <v>15606.61</v>
      </c>
      <c r="H5441" s="10">
        <v>1</v>
      </c>
    </row>
    <row r="5442" spans="1:8" x14ac:dyDescent="0.25">
      <c r="A5442" s="11" t="s">
        <v>5209</v>
      </c>
      <c r="B5442" s="12" t="s">
        <v>7</v>
      </c>
      <c r="C5442" s="12">
        <v>71</v>
      </c>
      <c r="D5442" s="12">
        <v>0.74299999999999999</v>
      </c>
      <c r="E5442" s="12">
        <v>0.69699999999999995</v>
      </c>
      <c r="F5442" s="12">
        <v>0.73099999999999998</v>
      </c>
      <c r="G5442" s="12">
        <v>18344.759999999998</v>
      </c>
      <c r="H5442" s="13">
        <v>3</v>
      </c>
    </row>
    <row r="5443" spans="1:8" x14ac:dyDescent="0.25">
      <c r="A5443" s="8" t="s">
        <v>5210</v>
      </c>
      <c r="B5443" s="9" t="s">
        <v>16</v>
      </c>
      <c r="C5443" s="9">
        <v>112</v>
      </c>
      <c r="D5443" s="9">
        <v>0.63</v>
      </c>
      <c r="E5443" s="9">
        <v>0.625</v>
      </c>
      <c r="F5443" s="9">
        <v>0.505</v>
      </c>
      <c r="G5443" s="9">
        <v>15465.18</v>
      </c>
      <c r="H5443" s="10">
        <v>5</v>
      </c>
    </row>
    <row r="5444" spans="1:8" x14ac:dyDescent="0.25">
      <c r="A5444" s="11" t="s">
        <v>5211</v>
      </c>
      <c r="B5444" s="12" t="s">
        <v>7</v>
      </c>
      <c r="C5444" s="12">
        <v>60</v>
      </c>
      <c r="D5444" s="12">
        <v>0.747</v>
      </c>
      <c r="E5444" s="12">
        <v>0.71</v>
      </c>
      <c r="F5444" s="12">
        <v>0.72599999999999998</v>
      </c>
      <c r="G5444" s="12">
        <v>18394.68</v>
      </c>
      <c r="H5444" s="13">
        <v>0</v>
      </c>
    </row>
    <row r="5445" spans="1:8" x14ac:dyDescent="0.25">
      <c r="A5445" s="8" t="s">
        <v>5212</v>
      </c>
      <c r="B5445" s="9" t="s">
        <v>72</v>
      </c>
      <c r="C5445" s="9">
        <v>252</v>
      </c>
      <c r="D5445" s="9">
        <v>0.61499999999999999</v>
      </c>
      <c r="E5445" s="9">
        <v>0.56699999999999995</v>
      </c>
      <c r="F5445" s="9">
        <v>0.52900000000000003</v>
      </c>
      <c r="G5445" s="9">
        <v>10186.209999999999</v>
      </c>
      <c r="H5445" s="10">
        <v>2</v>
      </c>
    </row>
    <row r="5446" spans="1:8" x14ac:dyDescent="0.25">
      <c r="A5446" s="11" t="s">
        <v>5213</v>
      </c>
      <c r="B5446" s="12" t="s">
        <v>22</v>
      </c>
      <c r="C5446" s="12">
        <v>27</v>
      </c>
      <c r="D5446" s="12">
        <v>0.64500000000000002</v>
      </c>
      <c r="E5446" s="12">
        <v>0.64200000000000002</v>
      </c>
      <c r="F5446" s="12">
        <v>0.52</v>
      </c>
      <c r="G5446" s="12">
        <v>18818.189999999999</v>
      </c>
      <c r="H5446" s="13">
        <v>0</v>
      </c>
    </row>
    <row r="5447" spans="1:8" x14ac:dyDescent="0.25">
      <c r="A5447" s="8" t="s">
        <v>5214</v>
      </c>
      <c r="B5447" s="9" t="s">
        <v>16</v>
      </c>
      <c r="C5447" s="9">
        <v>107</v>
      </c>
      <c r="D5447" s="9">
        <v>0.61199999999999999</v>
      </c>
      <c r="E5447" s="9">
        <v>0.61</v>
      </c>
      <c r="F5447" s="9">
        <v>0.47499999999999998</v>
      </c>
      <c r="G5447" s="9">
        <v>11113.65</v>
      </c>
      <c r="H5447" s="10">
        <v>5</v>
      </c>
    </row>
    <row r="5448" spans="1:8" x14ac:dyDescent="0.25">
      <c r="A5448" s="11" t="s">
        <v>3499</v>
      </c>
      <c r="B5448" s="12" t="s">
        <v>22</v>
      </c>
      <c r="C5448" s="12">
        <v>137</v>
      </c>
      <c r="D5448" s="12">
        <v>0.70499999999999996</v>
      </c>
      <c r="E5448" s="12">
        <v>0.67600000000000005</v>
      </c>
      <c r="F5448" s="12">
        <v>0.64100000000000001</v>
      </c>
      <c r="G5448" s="12">
        <v>17296.82</v>
      </c>
      <c r="H5448" s="13">
        <v>2</v>
      </c>
    </row>
    <row r="5449" spans="1:8" x14ac:dyDescent="0.25">
      <c r="A5449" s="8" t="s">
        <v>1211</v>
      </c>
      <c r="B5449" s="9" t="s">
        <v>7</v>
      </c>
      <c r="C5449" s="9">
        <v>48</v>
      </c>
      <c r="D5449" s="9">
        <v>0.73599999999999999</v>
      </c>
      <c r="E5449" s="9">
        <v>0.72399999999999998</v>
      </c>
      <c r="F5449" s="9">
        <v>0.67500000000000004</v>
      </c>
      <c r="G5449" s="9">
        <v>29157.67</v>
      </c>
      <c r="H5449" s="10">
        <v>0</v>
      </c>
    </row>
    <row r="5450" spans="1:8" x14ac:dyDescent="0.25">
      <c r="A5450" s="11" t="s">
        <v>5215</v>
      </c>
      <c r="B5450" s="12" t="s">
        <v>24</v>
      </c>
      <c r="C5450" s="12">
        <v>181</v>
      </c>
      <c r="D5450" s="12">
        <v>0.59</v>
      </c>
      <c r="E5450" s="12">
        <v>0.55400000000000005</v>
      </c>
      <c r="F5450" s="12">
        <v>0.46500000000000002</v>
      </c>
      <c r="G5450" s="12">
        <v>6055.35</v>
      </c>
      <c r="H5450" s="13">
        <v>0</v>
      </c>
    </row>
    <row r="5451" spans="1:8" x14ac:dyDescent="0.25">
      <c r="A5451" s="8" t="s">
        <v>5216</v>
      </c>
      <c r="B5451" s="9" t="s">
        <v>16</v>
      </c>
      <c r="C5451" s="9">
        <v>159</v>
      </c>
      <c r="D5451" s="9">
        <v>0.57999999999999996</v>
      </c>
      <c r="E5451" s="9">
        <v>0.55200000000000005</v>
      </c>
      <c r="F5451" s="9">
        <v>0.443</v>
      </c>
      <c r="G5451" s="9">
        <v>7627.05</v>
      </c>
      <c r="H5451" s="10">
        <v>3</v>
      </c>
    </row>
    <row r="5452" spans="1:8" x14ac:dyDescent="0.25">
      <c r="A5452" s="11" t="s">
        <v>5217</v>
      </c>
      <c r="B5452" s="12" t="s">
        <v>16</v>
      </c>
      <c r="C5452" s="12">
        <v>338</v>
      </c>
      <c r="D5452" s="12">
        <v>0.623</v>
      </c>
      <c r="E5452" s="12">
        <v>0.60299999999999998</v>
      </c>
      <c r="F5452" s="12">
        <v>0.495</v>
      </c>
      <c r="G5452" s="12">
        <v>7030.46</v>
      </c>
      <c r="H5452" s="13">
        <v>1</v>
      </c>
    </row>
    <row r="5453" spans="1:8" x14ac:dyDescent="0.25">
      <c r="A5453" s="8" t="s">
        <v>5218</v>
      </c>
      <c r="B5453" s="9" t="s">
        <v>14</v>
      </c>
      <c r="C5453" s="9">
        <v>15</v>
      </c>
      <c r="D5453" s="9">
        <v>0.64900000000000002</v>
      </c>
      <c r="E5453" s="9">
        <v>0.65</v>
      </c>
      <c r="F5453" s="9">
        <v>0.51700000000000002</v>
      </c>
      <c r="G5453" s="9">
        <v>17139.04</v>
      </c>
      <c r="H5453" s="10">
        <v>7</v>
      </c>
    </row>
    <row r="5454" spans="1:8" x14ac:dyDescent="0.25">
      <c r="A5454" s="11" t="s">
        <v>5219</v>
      </c>
      <c r="B5454" s="12" t="s">
        <v>94</v>
      </c>
      <c r="C5454" s="12">
        <v>427</v>
      </c>
      <c r="D5454" s="12">
        <v>0.52600000000000002</v>
      </c>
      <c r="E5454" s="12">
        <v>0.51700000000000002</v>
      </c>
      <c r="F5454" s="12">
        <v>0.39800000000000002</v>
      </c>
      <c r="G5454" s="12">
        <v>5819.47</v>
      </c>
      <c r="H5454" s="13">
        <v>0</v>
      </c>
    </row>
    <row r="5455" spans="1:8" x14ac:dyDescent="0.25">
      <c r="A5455" s="8" t="s">
        <v>5220</v>
      </c>
      <c r="B5455" s="9" t="s">
        <v>7</v>
      </c>
      <c r="C5455" s="9">
        <v>57</v>
      </c>
      <c r="D5455" s="9">
        <v>0.74099999999999999</v>
      </c>
      <c r="E5455" s="9">
        <v>0.68600000000000005</v>
      </c>
      <c r="F5455" s="9">
        <v>0.70399999999999996</v>
      </c>
      <c r="G5455" s="9">
        <v>29611.09</v>
      </c>
      <c r="H5455" s="10">
        <v>1</v>
      </c>
    </row>
    <row r="5456" spans="1:8" x14ac:dyDescent="0.25">
      <c r="A5456" s="11" t="s">
        <v>5221</v>
      </c>
      <c r="B5456" s="12" t="s">
        <v>16</v>
      </c>
      <c r="C5456" s="12">
        <v>92</v>
      </c>
      <c r="D5456" s="12">
        <v>0.67700000000000005</v>
      </c>
      <c r="E5456" s="12">
        <v>0.67</v>
      </c>
      <c r="F5456" s="12">
        <v>0.56299999999999994</v>
      </c>
      <c r="G5456" s="12">
        <v>15128.8</v>
      </c>
      <c r="H5456" s="13">
        <v>2</v>
      </c>
    </row>
    <row r="5457" spans="1:8" x14ac:dyDescent="0.25">
      <c r="A5457" s="8" t="s">
        <v>5222</v>
      </c>
      <c r="B5457" s="9" t="s">
        <v>114</v>
      </c>
      <c r="C5457" s="9">
        <v>353</v>
      </c>
      <c r="D5457" s="9">
        <v>0.623</v>
      </c>
      <c r="E5457" s="9">
        <v>0.60799999999999998</v>
      </c>
      <c r="F5457" s="9">
        <v>0.54300000000000004</v>
      </c>
      <c r="G5457" s="9">
        <v>8799.86</v>
      </c>
      <c r="H5457" s="10">
        <v>2</v>
      </c>
    </row>
    <row r="5458" spans="1:8" x14ac:dyDescent="0.25">
      <c r="A5458" s="11" t="s">
        <v>5223</v>
      </c>
      <c r="B5458" s="12" t="s">
        <v>14</v>
      </c>
      <c r="C5458" s="12">
        <v>21</v>
      </c>
      <c r="D5458" s="12">
        <v>0.67</v>
      </c>
      <c r="E5458" s="12">
        <v>0.69599999999999995</v>
      </c>
      <c r="F5458" s="12">
        <v>0.53900000000000003</v>
      </c>
      <c r="G5458" s="12">
        <v>18278.91</v>
      </c>
      <c r="H5458" s="13">
        <v>5</v>
      </c>
    </row>
    <row r="5459" spans="1:8" x14ac:dyDescent="0.25">
      <c r="A5459" s="8" t="s">
        <v>5224</v>
      </c>
      <c r="B5459" s="9" t="s">
        <v>14</v>
      </c>
      <c r="C5459" s="9">
        <v>39</v>
      </c>
      <c r="D5459" s="9">
        <v>0.67400000000000004</v>
      </c>
      <c r="E5459" s="9">
        <v>0.67600000000000005</v>
      </c>
      <c r="F5459" s="9">
        <v>0.56299999999999994</v>
      </c>
      <c r="G5459" s="9">
        <v>21229.74</v>
      </c>
      <c r="H5459" s="10">
        <v>5</v>
      </c>
    </row>
    <row r="5460" spans="1:8" x14ac:dyDescent="0.25">
      <c r="A5460" s="11" t="s">
        <v>5225</v>
      </c>
      <c r="B5460" s="12" t="s">
        <v>19</v>
      </c>
      <c r="C5460" s="12">
        <v>224</v>
      </c>
      <c r="D5460" s="12">
        <v>0.54500000000000004</v>
      </c>
      <c r="E5460" s="12">
        <v>0.53600000000000003</v>
      </c>
      <c r="F5460" s="12">
        <v>0.42499999999999999</v>
      </c>
      <c r="G5460" s="12">
        <v>7313.97</v>
      </c>
      <c r="H5460" s="13">
        <v>5</v>
      </c>
    </row>
    <row r="5461" spans="1:8" x14ac:dyDescent="0.25">
      <c r="A5461" s="8" t="s">
        <v>5226</v>
      </c>
      <c r="B5461" s="9" t="s">
        <v>59</v>
      </c>
      <c r="C5461" s="9">
        <v>45</v>
      </c>
      <c r="D5461" s="9">
        <v>0.71499999999999997</v>
      </c>
      <c r="E5461" s="9">
        <v>0.72799999999999998</v>
      </c>
      <c r="F5461" s="9">
        <v>0.59299999999999997</v>
      </c>
      <c r="G5461" s="9">
        <v>20179.36</v>
      </c>
      <c r="H5461" s="10">
        <v>4</v>
      </c>
    </row>
    <row r="5462" spans="1:8" x14ac:dyDescent="0.25">
      <c r="A5462" s="11" t="s">
        <v>5227</v>
      </c>
      <c r="B5462" s="12" t="s">
        <v>87</v>
      </c>
      <c r="C5462" s="12">
        <v>344</v>
      </c>
      <c r="D5462" s="12">
        <v>0.55000000000000004</v>
      </c>
      <c r="E5462" s="12">
        <v>0.46600000000000003</v>
      </c>
      <c r="F5462" s="12">
        <v>0.505</v>
      </c>
      <c r="G5462" s="12">
        <v>4689.38</v>
      </c>
      <c r="H5462" s="13">
        <v>0</v>
      </c>
    </row>
    <row r="5463" spans="1:8" x14ac:dyDescent="0.25">
      <c r="A5463" s="8" t="s">
        <v>5228</v>
      </c>
      <c r="B5463" s="9" t="s">
        <v>72</v>
      </c>
      <c r="C5463" s="9">
        <v>251</v>
      </c>
      <c r="D5463" s="9">
        <v>0.65500000000000003</v>
      </c>
      <c r="E5463" s="9">
        <v>0.62</v>
      </c>
      <c r="F5463" s="9">
        <v>0.58099999999999996</v>
      </c>
      <c r="G5463" s="9">
        <v>8233.76</v>
      </c>
      <c r="H5463" s="10">
        <v>5</v>
      </c>
    </row>
    <row r="5464" spans="1:8" x14ac:dyDescent="0.25">
      <c r="A5464" s="11" t="s">
        <v>5229</v>
      </c>
      <c r="B5464" s="12" t="s">
        <v>31</v>
      </c>
      <c r="C5464" s="12">
        <v>194</v>
      </c>
      <c r="D5464" s="12">
        <v>0.61</v>
      </c>
      <c r="E5464" s="12">
        <v>0.55100000000000005</v>
      </c>
      <c r="F5464" s="12">
        <v>0.54700000000000004</v>
      </c>
      <c r="G5464" s="12">
        <v>7192.11</v>
      </c>
      <c r="H5464" s="13">
        <v>1</v>
      </c>
    </row>
    <row r="5465" spans="1:8" x14ac:dyDescent="0.25">
      <c r="A5465" s="8" t="s">
        <v>348</v>
      </c>
      <c r="B5465" s="9" t="s">
        <v>59</v>
      </c>
      <c r="C5465" s="9">
        <v>55</v>
      </c>
      <c r="D5465" s="9">
        <v>0.65700000000000003</v>
      </c>
      <c r="E5465" s="9">
        <v>0.63800000000000001</v>
      </c>
      <c r="F5465" s="9">
        <v>0.55000000000000004</v>
      </c>
      <c r="G5465" s="9">
        <v>16199.91</v>
      </c>
      <c r="H5465" s="10">
        <v>2</v>
      </c>
    </row>
    <row r="5466" spans="1:8" x14ac:dyDescent="0.25">
      <c r="A5466" s="11" t="s">
        <v>5230</v>
      </c>
      <c r="B5466" s="12" t="s">
        <v>82</v>
      </c>
      <c r="C5466" s="12">
        <v>265</v>
      </c>
      <c r="D5466" s="12">
        <v>0.60799999999999998</v>
      </c>
      <c r="E5466" s="12">
        <v>0.57299999999999995</v>
      </c>
      <c r="F5466" s="12">
        <v>0.503</v>
      </c>
      <c r="G5466" s="12">
        <v>7364.21</v>
      </c>
      <c r="H5466" s="13">
        <v>9</v>
      </c>
    </row>
    <row r="5467" spans="1:8" x14ac:dyDescent="0.25">
      <c r="A5467" s="8" t="s">
        <v>5231</v>
      </c>
      <c r="B5467" s="9" t="s">
        <v>16</v>
      </c>
      <c r="C5467" s="9">
        <v>99</v>
      </c>
      <c r="D5467" s="9">
        <v>0.66200000000000003</v>
      </c>
      <c r="E5467" s="9">
        <v>0.65300000000000002</v>
      </c>
      <c r="F5467" s="9">
        <v>0.54800000000000004</v>
      </c>
      <c r="G5467" s="9">
        <v>11168.04</v>
      </c>
      <c r="H5467" s="10">
        <v>1</v>
      </c>
    </row>
    <row r="5468" spans="1:8" x14ac:dyDescent="0.25">
      <c r="A5468" s="11" t="s">
        <v>5232</v>
      </c>
      <c r="B5468" s="12" t="s">
        <v>16</v>
      </c>
      <c r="C5468" s="12">
        <v>219</v>
      </c>
      <c r="D5468" s="12">
        <v>0.59</v>
      </c>
      <c r="E5468" s="12">
        <v>0.58699999999999997</v>
      </c>
      <c r="F5468" s="12">
        <v>0.42499999999999999</v>
      </c>
      <c r="G5468" s="12">
        <v>6269.74</v>
      </c>
      <c r="H5468" s="13">
        <v>1</v>
      </c>
    </row>
    <row r="5469" spans="1:8" x14ac:dyDescent="0.25">
      <c r="A5469" s="8" t="s">
        <v>5233</v>
      </c>
      <c r="B5469" s="9" t="s">
        <v>87</v>
      </c>
      <c r="C5469" s="9">
        <v>191</v>
      </c>
      <c r="D5469" s="9">
        <v>0.6</v>
      </c>
      <c r="E5469" s="9">
        <v>0.55800000000000005</v>
      </c>
      <c r="F5469" s="9">
        <v>0.52400000000000002</v>
      </c>
      <c r="G5469" s="9">
        <v>11044.22</v>
      </c>
      <c r="H5469" s="10">
        <v>1</v>
      </c>
    </row>
    <row r="5470" spans="1:8" x14ac:dyDescent="0.25">
      <c r="A5470" s="11" t="s">
        <v>5234</v>
      </c>
      <c r="B5470" s="12" t="s">
        <v>16</v>
      </c>
      <c r="C5470" s="12">
        <v>96</v>
      </c>
      <c r="D5470" s="12">
        <v>0.56999999999999995</v>
      </c>
      <c r="E5470" s="12">
        <v>0.504</v>
      </c>
      <c r="F5470" s="12">
        <v>0.46899999999999997</v>
      </c>
      <c r="G5470" s="12">
        <v>6917.34</v>
      </c>
      <c r="H5470" s="13">
        <v>2</v>
      </c>
    </row>
    <row r="5471" spans="1:8" x14ac:dyDescent="0.25">
      <c r="A5471" s="8" t="s">
        <v>5235</v>
      </c>
      <c r="B5471" s="9" t="s">
        <v>82</v>
      </c>
      <c r="C5471" s="9">
        <v>196</v>
      </c>
      <c r="D5471" s="9">
        <v>0.59399999999999997</v>
      </c>
      <c r="E5471" s="9">
        <v>0.56799999999999995</v>
      </c>
      <c r="F5471" s="9">
        <v>0.47899999999999998</v>
      </c>
      <c r="G5471" s="9">
        <v>7145.36</v>
      </c>
      <c r="H5471" s="10">
        <v>2</v>
      </c>
    </row>
    <row r="5472" spans="1:8" x14ac:dyDescent="0.25">
      <c r="A5472" s="11" t="s">
        <v>5236</v>
      </c>
      <c r="B5472" s="12" t="s">
        <v>111</v>
      </c>
      <c r="C5472" s="12">
        <v>229</v>
      </c>
      <c r="D5472" s="12">
        <v>0.59</v>
      </c>
      <c r="E5472" s="12">
        <v>0.58799999999999997</v>
      </c>
      <c r="F5472" s="12">
        <v>0.47799999999999998</v>
      </c>
      <c r="G5472" s="12">
        <v>12027.47</v>
      </c>
      <c r="H5472" s="13">
        <v>0</v>
      </c>
    </row>
    <row r="5473" spans="1:8" x14ac:dyDescent="0.25">
      <c r="A5473" s="8" t="s">
        <v>5237</v>
      </c>
      <c r="B5473" s="9" t="s">
        <v>7</v>
      </c>
      <c r="C5473" s="9">
        <v>82</v>
      </c>
      <c r="D5473" s="9">
        <v>0.72</v>
      </c>
      <c r="E5473" s="9">
        <v>0.67400000000000004</v>
      </c>
      <c r="F5473" s="9">
        <v>0.66600000000000004</v>
      </c>
      <c r="G5473" s="9">
        <v>26088.05</v>
      </c>
      <c r="H5473" s="10">
        <v>2</v>
      </c>
    </row>
    <row r="5474" spans="1:8" x14ac:dyDescent="0.25">
      <c r="A5474" s="11" t="s">
        <v>5238</v>
      </c>
      <c r="B5474" s="12" t="s">
        <v>24</v>
      </c>
      <c r="C5474" s="12">
        <v>185</v>
      </c>
      <c r="D5474" s="12">
        <v>0.52400000000000002</v>
      </c>
      <c r="E5474" s="12">
        <v>0.50800000000000001</v>
      </c>
      <c r="F5474" s="12">
        <v>0.38900000000000001</v>
      </c>
      <c r="G5474" s="12">
        <v>5987.79</v>
      </c>
      <c r="H5474" s="13">
        <v>4</v>
      </c>
    </row>
    <row r="5475" spans="1:8" x14ac:dyDescent="0.25">
      <c r="A5475" s="8" t="s">
        <v>5239</v>
      </c>
      <c r="B5475" s="9" t="s">
        <v>31</v>
      </c>
      <c r="C5475" s="9">
        <v>159</v>
      </c>
      <c r="D5475" s="9">
        <v>0.60399999999999998</v>
      </c>
      <c r="E5475" s="9">
        <v>0.54400000000000004</v>
      </c>
      <c r="F5475" s="9">
        <v>0.53800000000000003</v>
      </c>
      <c r="G5475" s="9">
        <v>7864.06</v>
      </c>
      <c r="H5475" s="10">
        <v>0</v>
      </c>
    </row>
    <row r="5476" spans="1:8" x14ac:dyDescent="0.25">
      <c r="A5476" s="11" t="s">
        <v>5240</v>
      </c>
      <c r="B5476" s="12" t="s">
        <v>72</v>
      </c>
      <c r="C5476" s="12">
        <v>216</v>
      </c>
      <c r="D5476" s="12">
        <v>0.57799999999999996</v>
      </c>
      <c r="E5476" s="12">
        <v>0.55400000000000005</v>
      </c>
      <c r="F5476" s="12">
        <v>0.45800000000000002</v>
      </c>
      <c r="G5476" s="12">
        <v>6889.74</v>
      </c>
      <c r="H5476" s="13">
        <v>1</v>
      </c>
    </row>
    <row r="5477" spans="1:8" x14ac:dyDescent="0.25">
      <c r="A5477" s="8" t="s">
        <v>2515</v>
      </c>
      <c r="B5477" s="9" t="s">
        <v>59</v>
      </c>
      <c r="C5477" s="9">
        <v>84</v>
      </c>
      <c r="D5477" s="9">
        <v>0.70499999999999996</v>
      </c>
      <c r="E5477" s="9">
        <v>0.69899999999999995</v>
      </c>
      <c r="F5477" s="9">
        <v>0.61099999999999999</v>
      </c>
      <c r="G5477" s="9">
        <v>18336.12</v>
      </c>
      <c r="H5477" s="10">
        <v>3</v>
      </c>
    </row>
    <row r="5478" spans="1:8" x14ac:dyDescent="0.25">
      <c r="A5478" s="11" t="s">
        <v>5241</v>
      </c>
      <c r="B5478" s="12" t="s">
        <v>118</v>
      </c>
      <c r="C5478" s="12">
        <v>118</v>
      </c>
      <c r="D5478" s="12">
        <v>0.57999999999999996</v>
      </c>
      <c r="E5478" s="12">
        <v>0.628</v>
      </c>
      <c r="F5478" s="12">
        <v>0.41</v>
      </c>
      <c r="G5478" s="12">
        <v>5881.54</v>
      </c>
      <c r="H5478" s="13">
        <v>17</v>
      </c>
    </row>
    <row r="5479" spans="1:8" x14ac:dyDescent="0.25">
      <c r="A5479" s="8" t="s">
        <v>5242</v>
      </c>
      <c r="B5479" s="9" t="s">
        <v>7</v>
      </c>
      <c r="C5479" s="9">
        <v>169</v>
      </c>
      <c r="D5479" s="9">
        <v>0.66</v>
      </c>
      <c r="E5479" s="9">
        <v>0.60499999999999998</v>
      </c>
      <c r="F5479" s="9">
        <v>0.61299999999999999</v>
      </c>
      <c r="G5479" s="9">
        <v>12797.53</v>
      </c>
      <c r="H5479" s="10">
        <v>2</v>
      </c>
    </row>
    <row r="5480" spans="1:8" x14ac:dyDescent="0.25">
      <c r="A5480" s="11" t="s">
        <v>5243</v>
      </c>
      <c r="B5480" s="12" t="s">
        <v>82</v>
      </c>
      <c r="C5480" s="12">
        <v>120</v>
      </c>
      <c r="D5480" s="12">
        <v>0.52300000000000002</v>
      </c>
      <c r="E5480" s="12">
        <v>0.501</v>
      </c>
      <c r="F5480" s="12">
        <v>0.42499999999999999</v>
      </c>
      <c r="G5480" s="12">
        <v>6908.1</v>
      </c>
      <c r="H5480" s="13">
        <v>1</v>
      </c>
    </row>
    <row r="5481" spans="1:8" x14ac:dyDescent="0.25">
      <c r="A5481" s="8" t="s">
        <v>5244</v>
      </c>
      <c r="B5481" s="9" t="s">
        <v>14</v>
      </c>
      <c r="C5481" s="9">
        <v>5</v>
      </c>
      <c r="D5481" s="9">
        <v>0.73099999999999998</v>
      </c>
      <c r="E5481" s="9">
        <v>0.76500000000000001</v>
      </c>
      <c r="F5481" s="9">
        <v>0.58799999999999997</v>
      </c>
      <c r="G5481" s="9">
        <v>22403.94</v>
      </c>
      <c r="H5481" s="10">
        <v>1</v>
      </c>
    </row>
    <row r="5482" spans="1:8" x14ac:dyDescent="0.25">
      <c r="A5482" s="11" t="s">
        <v>5245</v>
      </c>
      <c r="B5482" s="12" t="s">
        <v>59</v>
      </c>
      <c r="C5482" s="12">
        <v>30</v>
      </c>
      <c r="D5482" s="12">
        <v>0.69599999999999995</v>
      </c>
      <c r="E5482" s="12">
        <v>0.67800000000000005</v>
      </c>
      <c r="F5482" s="12">
        <v>0.60899999999999999</v>
      </c>
      <c r="G5482" s="12">
        <v>19261.62</v>
      </c>
      <c r="H5482" s="13">
        <v>1</v>
      </c>
    </row>
    <row r="5483" spans="1:8" x14ac:dyDescent="0.25">
      <c r="A5483" s="8" t="s">
        <v>5246</v>
      </c>
      <c r="B5483" s="9" t="s">
        <v>59</v>
      </c>
      <c r="C5483" s="9">
        <v>28</v>
      </c>
      <c r="D5483" s="9">
        <v>0.755</v>
      </c>
      <c r="E5483" s="9">
        <v>0.73399999999999999</v>
      </c>
      <c r="F5483" s="9">
        <v>0.66400000000000003</v>
      </c>
      <c r="G5483" s="9">
        <v>24711.01</v>
      </c>
      <c r="H5483" s="10">
        <v>0</v>
      </c>
    </row>
    <row r="5484" spans="1:8" x14ac:dyDescent="0.25">
      <c r="A5484" s="11" t="s">
        <v>5247</v>
      </c>
      <c r="B5484" s="12" t="s">
        <v>16</v>
      </c>
      <c r="C5484" s="12">
        <v>115</v>
      </c>
      <c r="D5484" s="12">
        <v>0.68700000000000006</v>
      </c>
      <c r="E5484" s="12">
        <v>0.67800000000000005</v>
      </c>
      <c r="F5484" s="12">
        <v>0.59799999999999998</v>
      </c>
      <c r="G5484" s="12">
        <v>14382.77</v>
      </c>
      <c r="H5484" s="13">
        <v>1</v>
      </c>
    </row>
    <row r="5485" spans="1:8" x14ac:dyDescent="0.25">
      <c r="A5485" s="8" t="s">
        <v>5248</v>
      </c>
      <c r="B5485" s="9" t="s">
        <v>24</v>
      </c>
      <c r="C5485" s="9">
        <v>352</v>
      </c>
      <c r="D5485" s="9">
        <v>0.54600000000000004</v>
      </c>
      <c r="E5485" s="9">
        <v>0.55300000000000005</v>
      </c>
      <c r="F5485" s="9">
        <v>0.42899999999999999</v>
      </c>
      <c r="G5485" s="9">
        <v>7984.37</v>
      </c>
      <c r="H5485" s="10">
        <v>0</v>
      </c>
    </row>
    <row r="5486" spans="1:8" x14ac:dyDescent="0.25">
      <c r="A5486" s="11" t="s">
        <v>5249</v>
      </c>
      <c r="B5486" s="12" t="s">
        <v>111</v>
      </c>
      <c r="C5486" s="12">
        <v>191</v>
      </c>
      <c r="D5486" s="12">
        <v>0.60499999999999998</v>
      </c>
      <c r="E5486" s="12">
        <v>0.59499999999999997</v>
      </c>
      <c r="F5486" s="12">
        <v>0.50600000000000001</v>
      </c>
      <c r="G5486" s="12">
        <v>9343.51</v>
      </c>
      <c r="H5486" s="13">
        <v>0</v>
      </c>
    </row>
    <row r="5487" spans="1:8" x14ac:dyDescent="0.25">
      <c r="A5487" s="8" t="s">
        <v>5250</v>
      </c>
      <c r="B5487" s="9" t="s">
        <v>94</v>
      </c>
      <c r="C5487" s="9">
        <v>261</v>
      </c>
      <c r="D5487" s="9">
        <v>0.58299999999999996</v>
      </c>
      <c r="E5487" s="9">
        <v>0.54300000000000004</v>
      </c>
      <c r="F5487" s="9">
        <v>0.48099999999999998</v>
      </c>
      <c r="G5487" s="9">
        <v>8900.0400000000009</v>
      </c>
      <c r="H5487" s="10">
        <v>1</v>
      </c>
    </row>
    <row r="5488" spans="1:8" x14ac:dyDescent="0.25">
      <c r="A5488" s="11" t="s">
        <v>5251</v>
      </c>
      <c r="B5488" s="12" t="s">
        <v>16</v>
      </c>
      <c r="C5488" s="12">
        <v>182</v>
      </c>
      <c r="D5488" s="12">
        <v>0.63700000000000001</v>
      </c>
      <c r="E5488" s="12">
        <v>0.627</v>
      </c>
      <c r="F5488" s="12">
        <v>0.5</v>
      </c>
      <c r="G5488" s="12">
        <v>10070.33</v>
      </c>
      <c r="H5488" s="13">
        <v>1</v>
      </c>
    </row>
    <row r="5489" spans="1:8" x14ac:dyDescent="0.25">
      <c r="A5489" s="8" t="s">
        <v>4527</v>
      </c>
      <c r="B5489" s="9" t="s">
        <v>59</v>
      </c>
      <c r="C5489" s="9">
        <v>16</v>
      </c>
      <c r="D5489" s="9">
        <v>0.75700000000000001</v>
      </c>
      <c r="E5489" s="9">
        <v>0.72599999999999998</v>
      </c>
      <c r="F5489" s="9">
        <v>0.71</v>
      </c>
      <c r="G5489" s="9">
        <v>22136.1</v>
      </c>
      <c r="H5489" s="10">
        <v>1</v>
      </c>
    </row>
    <row r="5490" spans="1:8" x14ac:dyDescent="0.25">
      <c r="A5490" s="11" t="s">
        <v>1638</v>
      </c>
      <c r="B5490" s="12" t="s">
        <v>16</v>
      </c>
      <c r="C5490" s="12">
        <v>51</v>
      </c>
      <c r="D5490" s="12">
        <v>0.66700000000000004</v>
      </c>
      <c r="E5490" s="12">
        <v>0.67</v>
      </c>
      <c r="F5490" s="12">
        <v>0.52200000000000002</v>
      </c>
      <c r="G5490" s="12">
        <v>24354.400000000001</v>
      </c>
      <c r="H5490" s="13">
        <v>2</v>
      </c>
    </row>
    <row r="5491" spans="1:8" x14ac:dyDescent="0.25">
      <c r="A5491" s="8" t="s">
        <v>5252</v>
      </c>
      <c r="B5491" s="9" t="s">
        <v>82</v>
      </c>
      <c r="C5491" s="9">
        <v>157</v>
      </c>
      <c r="D5491" s="9">
        <v>0.61099999999999999</v>
      </c>
      <c r="E5491" s="9">
        <v>0.57399999999999995</v>
      </c>
      <c r="F5491" s="9">
        <v>0.52300000000000002</v>
      </c>
      <c r="G5491" s="9">
        <v>8466.3799999999992</v>
      </c>
      <c r="H5491" s="10">
        <v>2</v>
      </c>
    </row>
    <row r="5492" spans="1:8" x14ac:dyDescent="0.25">
      <c r="A5492" s="11" t="s">
        <v>5253</v>
      </c>
      <c r="B5492" s="12" t="s">
        <v>82</v>
      </c>
      <c r="C5492" s="12">
        <v>156</v>
      </c>
      <c r="D5492" s="12">
        <v>0.54200000000000004</v>
      </c>
      <c r="E5492" s="12">
        <v>0.52900000000000003</v>
      </c>
      <c r="F5492" s="12">
        <v>0.39900000000000002</v>
      </c>
      <c r="G5492" s="12">
        <v>7653.39</v>
      </c>
      <c r="H5492" s="13">
        <v>1</v>
      </c>
    </row>
    <row r="5493" spans="1:8" x14ac:dyDescent="0.25">
      <c r="A5493" s="8" t="s">
        <v>5254</v>
      </c>
      <c r="B5493" s="9" t="s">
        <v>118</v>
      </c>
      <c r="C5493" s="9">
        <v>225</v>
      </c>
      <c r="D5493" s="9">
        <v>0.60099999999999998</v>
      </c>
      <c r="E5493" s="9">
        <v>0.56999999999999995</v>
      </c>
      <c r="F5493" s="9">
        <v>0.53</v>
      </c>
      <c r="G5493" s="9">
        <v>7544.7</v>
      </c>
      <c r="H5493" s="10">
        <v>2</v>
      </c>
    </row>
    <row r="5494" spans="1:8" x14ac:dyDescent="0.25">
      <c r="A5494" s="11" t="s">
        <v>5255</v>
      </c>
      <c r="B5494" s="12" t="s">
        <v>59</v>
      </c>
      <c r="C5494" s="12">
        <v>70</v>
      </c>
      <c r="D5494" s="12">
        <v>0.69799999999999995</v>
      </c>
      <c r="E5494" s="12">
        <v>0.73799999999999999</v>
      </c>
      <c r="F5494" s="12">
        <v>0.56299999999999994</v>
      </c>
      <c r="G5494" s="12">
        <v>13537.01</v>
      </c>
      <c r="H5494" s="13">
        <v>2</v>
      </c>
    </row>
    <row r="5495" spans="1:8" x14ac:dyDescent="0.25">
      <c r="A5495" s="8" t="s">
        <v>5256</v>
      </c>
      <c r="B5495" s="9" t="s">
        <v>16</v>
      </c>
      <c r="C5495" s="9">
        <v>244</v>
      </c>
      <c r="D5495" s="9">
        <v>0.625</v>
      </c>
      <c r="E5495" s="9">
        <v>0.59599999999999997</v>
      </c>
      <c r="F5495" s="9">
        <v>0.51300000000000001</v>
      </c>
      <c r="G5495" s="9">
        <v>8874.99</v>
      </c>
      <c r="H5495" s="10">
        <v>1</v>
      </c>
    </row>
    <row r="5496" spans="1:8" x14ac:dyDescent="0.25">
      <c r="A5496" s="11" t="s">
        <v>5257</v>
      </c>
      <c r="B5496" s="12" t="s">
        <v>118</v>
      </c>
      <c r="C5496" s="12">
        <v>217</v>
      </c>
      <c r="D5496" s="12">
        <v>0.58399999999999996</v>
      </c>
      <c r="E5496" s="12">
        <v>0.59699999999999998</v>
      </c>
      <c r="F5496" s="12">
        <v>0.47299999999999998</v>
      </c>
      <c r="G5496" s="12">
        <v>7329.6</v>
      </c>
      <c r="H5496" s="13">
        <v>1</v>
      </c>
    </row>
    <row r="5497" spans="1:8" x14ac:dyDescent="0.25">
      <c r="A5497" s="8" t="s">
        <v>5258</v>
      </c>
      <c r="B5497" s="9" t="s">
        <v>82</v>
      </c>
      <c r="C5497" s="9">
        <v>109</v>
      </c>
      <c r="D5497" s="9">
        <v>0.627</v>
      </c>
      <c r="E5497" s="9">
        <v>0.58599999999999997</v>
      </c>
      <c r="F5497" s="9">
        <v>0.51300000000000001</v>
      </c>
      <c r="G5497" s="9">
        <v>10025.709999999999</v>
      </c>
      <c r="H5497" s="10">
        <v>2</v>
      </c>
    </row>
    <row r="5498" spans="1:8" x14ac:dyDescent="0.25">
      <c r="A5498" s="11" t="s">
        <v>5259</v>
      </c>
      <c r="B5498" s="12" t="s">
        <v>118</v>
      </c>
      <c r="C5498" s="12">
        <v>233</v>
      </c>
      <c r="D5498" s="12">
        <v>0.57999999999999996</v>
      </c>
      <c r="E5498" s="12">
        <v>0.53100000000000003</v>
      </c>
      <c r="F5498" s="12">
        <v>0.51</v>
      </c>
      <c r="G5498" s="12">
        <v>6337.68</v>
      </c>
      <c r="H5498" s="13">
        <v>9</v>
      </c>
    </row>
    <row r="5499" spans="1:8" x14ac:dyDescent="0.25">
      <c r="A5499" s="8" t="s">
        <v>5260</v>
      </c>
      <c r="B5499" s="9" t="s">
        <v>16</v>
      </c>
      <c r="C5499" s="9">
        <v>243</v>
      </c>
      <c r="D5499" s="9">
        <v>0.64900000000000002</v>
      </c>
      <c r="E5499" s="9">
        <v>0.61899999999999999</v>
      </c>
      <c r="F5499" s="9">
        <v>0.53300000000000003</v>
      </c>
      <c r="G5499" s="9">
        <v>8038.65</v>
      </c>
      <c r="H5499" s="10">
        <v>5</v>
      </c>
    </row>
    <row r="5500" spans="1:8" x14ac:dyDescent="0.25">
      <c r="A5500" s="11" t="s">
        <v>513</v>
      </c>
      <c r="B5500" s="12" t="s">
        <v>59</v>
      </c>
      <c r="C5500" s="12">
        <v>37</v>
      </c>
      <c r="D5500" s="12">
        <v>0.71</v>
      </c>
      <c r="E5500" s="12">
        <v>0.70799999999999996</v>
      </c>
      <c r="F5500" s="12">
        <v>0.61099999999999999</v>
      </c>
      <c r="G5500" s="12">
        <v>27650.79</v>
      </c>
      <c r="H5500" s="13">
        <v>1</v>
      </c>
    </row>
    <row r="5501" spans="1:8" x14ac:dyDescent="0.25">
      <c r="A5501" s="8" t="s">
        <v>5261</v>
      </c>
      <c r="B5501" s="9" t="s">
        <v>33</v>
      </c>
      <c r="C5501" s="9">
        <v>120</v>
      </c>
      <c r="D5501" s="9">
        <v>0.69</v>
      </c>
      <c r="E5501" s="9">
        <v>0.66100000000000003</v>
      </c>
      <c r="F5501" s="9">
        <v>0.62</v>
      </c>
      <c r="G5501" s="9">
        <v>12140.45</v>
      </c>
      <c r="H5501" s="10">
        <v>1</v>
      </c>
    </row>
    <row r="5502" spans="1:8" x14ac:dyDescent="0.25">
      <c r="A5502" s="11" t="s">
        <v>5262</v>
      </c>
      <c r="B5502" s="12" t="s">
        <v>16</v>
      </c>
      <c r="C5502" s="12">
        <v>76</v>
      </c>
      <c r="D5502" s="12">
        <v>0.69499999999999995</v>
      </c>
      <c r="E5502" s="12">
        <v>0.65900000000000003</v>
      </c>
      <c r="F5502" s="12">
        <v>0.63200000000000001</v>
      </c>
      <c r="G5502" s="12">
        <v>19185.419999999998</v>
      </c>
      <c r="H5502" s="13">
        <v>3</v>
      </c>
    </row>
    <row r="5503" spans="1:8" x14ac:dyDescent="0.25">
      <c r="A5503" s="8" t="s">
        <v>5263</v>
      </c>
      <c r="B5503" s="9" t="s">
        <v>16</v>
      </c>
      <c r="C5503" s="9">
        <v>115</v>
      </c>
      <c r="D5503" s="9">
        <v>0.61599999999999999</v>
      </c>
      <c r="E5503" s="9">
        <v>0.58199999999999996</v>
      </c>
      <c r="F5503" s="9">
        <v>0.5</v>
      </c>
      <c r="G5503" s="9">
        <v>8500.69</v>
      </c>
      <c r="H5503" s="10">
        <v>0</v>
      </c>
    </row>
    <row r="5504" spans="1:8" x14ac:dyDescent="0.25">
      <c r="A5504" s="11" t="s">
        <v>5264</v>
      </c>
      <c r="B5504" s="12" t="s">
        <v>14</v>
      </c>
      <c r="C5504" s="12">
        <v>27</v>
      </c>
      <c r="D5504" s="12">
        <v>0.68500000000000005</v>
      </c>
      <c r="E5504" s="12">
        <v>0.66200000000000003</v>
      </c>
      <c r="F5504" s="12">
        <v>0.58399999999999996</v>
      </c>
      <c r="G5504" s="12">
        <v>19704.150000000001</v>
      </c>
      <c r="H5504" s="13">
        <v>0</v>
      </c>
    </row>
    <row r="5505" spans="1:8" x14ac:dyDescent="0.25">
      <c r="A5505" s="8" t="s">
        <v>4879</v>
      </c>
      <c r="B5505" s="9" t="s">
        <v>94</v>
      </c>
      <c r="C5505" s="9">
        <v>195</v>
      </c>
      <c r="D5505" s="9">
        <v>0.56200000000000006</v>
      </c>
      <c r="E5505" s="9">
        <v>0.57299999999999995</v>
      </c>
      <c r="F5505" s="9">
        <v>0.434</v>
      </c>
      <c r="G5505" s="9">
        <v>10454.84</v>
      </c>
      <c r="H5505" s="10">
        <v>1</v>
      </c>
    </row>
    <row r="5506" spans="1:8" x14ac:dyDescent="0.25">
      <c r="A5506" s="11" t="s">
        <v>5265</v>
      </c>
      <c r="B5506" s="12" t="s">
        <v>82</v>
      </c>
      <c r="C5506" s="12">
        <v>204</v>
      </c>
      <c r="D5506" s="12">
        <v>0.54100000000000004</v>
      </c>
      <c r="E5506" s="12">
        <v>0.52700000000000002</v>
      </c>
      <c r="F5506" s="12">
        <v>0.40600000000000003</v>
      </c>
      <c r="G5506" s="12">
        <v>7498.97</v>
      </c>
      <c r="H5506" s="13">
        <v>1</v>
      </c>
    </row>
    <row r="5507" spans="1:8" x14ac:dyDescent="0.25">
      <c r="A5507" s="8" t="s">
        <v>1347</v>
      </c>
      <c r="B5507" s="9" t="s">
        <v>82</v>
      </c>
      <c r="C5507" s="9">
        <v>164</v>
      </c>
      <c r="D5507" s="9">
        <v>0.60799999999999998</v>
      </c>
      <c r="E5507" s="9">
        <v>0.56599999999999995</v>
      </c>
      <c r="F5507" s="9">
        <v>0.51400000000000001</v>
      </c>
      <c r="G5507" s="9">
        <v>10553.68</v>
      </c>
      <c r="H5507" s="10">
        <v>1</v>
      </c>
    </row>
    <row r="5508" spans="1:8" x14ac:dyDescent="0.25">
      <c r="A5508" s="11" t="s">
        <v>5266</v>
      </c>
      <c r="B5508" s="12" t="s">
        <v>72</v>
      </c>
      <c r="C5508" s="12">
        <v>178</v>
      </c>
      <c r="D5508" s="12">
        <v>0.60799999999999998</v>
      </c>
      <c r="E5508" s="12">
        <v>0.58299999999999996</v>
      </c>
      <c r="F5508" s="12">
        <v>0.48899999999999999</v>
      </c>
      <c r="G5508" s="12">
        <v>7217.31</v>
      </c>
      <c r="H5508" s="13">
        <v>6</v>
      </c>
    </row>
    <row r="5509" spans="1:8" x14ac:dyDescent="0.25">
      <c r="A5509" s="8" t="s">
        <v>5267</v>
      </c>
      <c r="B5509" s="9" t="s">
        <v>16</v>
      </c>
      <c r="C5509" s="9">
        <v>246</v>
      </c>
      <c r="D5509" s="9">
        <v>0.627</v>
      </c>
      <c r="E5509" s="9">
        <v>0.621</v>
      </c>
      <c r="F5509" s="9">
        <v>0.497</v>
      </c>
      <c r="G5509" s="9">
        <v>8761.76</v>
      </c>
      <c r="H5509" s="10">
        <v>2</v>
      </c>
    </row>
    <row r="5510" spans="1:8" x14ac:dyDescent="0.25">
      <c r="A5510" s="11" t="s">
        <v>5268</v>
      </c>
      <c r="B5510" s="12" t="s">
        <v>118</v>
      </c>
      <c r="C5510" s="12">
        <v>122</v>
      </c>
      <c r="D5510" s="12">
        <v>0.57499999999999996</v>
      </c>
      <c r="E5510" s="12">
        <v>0.53400000000000003</v>
      </c>
      <c r="F5510" s="12">
        <v>0.46</v>
      </c>
      <c r="G5510" s="12">
        <v>6566.96</v>
      </c>
      <c r="H5510" s="13">
        <v>7</v>
      </c>
    </row>
    <row r="5511" spans="1:8" x14ac:dyDescent="0.25">
      <c r="A5511" s="8" t="s">
        <v>5269</v>
      </c>
      <c r="B5511" s="9" t="s">
        <v>16</v>
      </c>
      <c r="C5511" s="9">
        <v>146</v>
      </c>
      <c r="D5511" s="9">
        <v>0.63700000000000001</v>
      </c>
      <c r="E5511" s="9">
        <v>0.64200000000000002</v>
      </c>
      <c r="F5511" s="9">
        <v>0.48899999999999999</v>
      </c>
      <c r="G5511" s="9">
        <v>9344.85</v>
      </c>
      <c r="H5511" s="10">
        <v>1</v>
      </c>
    </row>
    <row r="5512" spans="1:8" x14ac:dyDescent="0.25">
      <c r="A5512" s="11" t="s">
        <v>5270</v>
      </c>
      <c r="B5512" s="12" t="s">
        <v>59</v>
      </c>
      <c r="C5512" s="12">
        <v>34</v>
      </c>
      <c r="D5512" s="12">
        <v>0.71</v>
      </c>
      <c r="E5512" s="12">
        <v>0.72499999999999998</v>
      </c>
      <c r="F5512" s="12">
        <v>0.60099999999999998</v>
      </c>
      <c r="G5512" s="12">
        <v>19886</v>
      </c>
      <c r="H5512" s="13">
        <v>1</v>
      </c>
    </row>
    <row r="5513" spans="1:8" x14ac:dyDescent="0.25">
      <c r="A5513" s="8" t="s">
        <v>5271</v>
      </c>
      <c r="B5513" s="9" t="s">
        <v>16</v>
      </c>
      <c r="C5513" s="9">
        <v>88</v>
      </c>
      <c r="D5513" s="9">
        <v>0.67</v>
      </c>
      <c r="E5513" s="9">
        <v>0.623</v>
      </c>
      <c r="F5513" s="9">
        <v>0.59199999999999997</v>
      </c>
      <c r="G5513" s="9">
        <v>11310.81</v>
      </c>
      <c r="H5513" s="10">
        <v>4</v>
      </c>
    </row>
    <row r="5514" spans="1:8" x14ac:dyDescent="0.25">
      <c r="A5514" s="11" t="s">
        <v>5272</v>
      </c>
      <c r="B5514" s="12" t="s">
        <v>19</v>
      </c>
      <c r="C5514" s="12">
        <v>140</v>
      </c>
      <c r="D5514" s="12">
        <v>0.56999999999999995</v>
      </c>
      <c r="E5514" s="12">
        <v>0.56699999999999995</v>
      </c>
      <c r="F5514" s="12">
        <v>0.46</v>
      </c>
      <c r="G5514" s="12">
        <v>7383.91</v>
      </c>
      <c r="H5514" s="13">
        <v>1</v>
      </c>
    </row>
    <row r="5515" spans="1:8" x14ac:dyDescent="0.25">
      <c r="A5515" s="8" t="s">
        <v>5273</v>
      </c>
      <c r="B5515" s="9" t="s">
        <v>31</v>
      </c>
      <c r="C5515" s="9">
        <v>203</v>
      </c>
      <c r="D5515" s="9">
        <v>0.627</v>
      </c>
      <c r="E5515" s="9">
        <v>0.56299999999999994</v>
      </c>
      <c r="F5515" s="9">
        <v>0.57499999999999996</v>
      </c>
      <c r="G5515" s="9">
        <v>6758.78</v>
      </c>
      <c r="H5515" s="10">
        <v>1</v>
      </c>
    </row>
    <row r="5516" spans="1:8" x14ac:dyDescent="0.25">
      <c r="A5516" s="11" t="s">
        <v>5274</v>
      </c>
      <c r="B5516" s="12" t="s">
        <v>16</v>
      </c>
      <c r="C5516" s="12">
        <v>144</v>
      </c>
      <c r="D5516" s="12">
        <v>0.69</v>
      </c>
      <c r="E5516" s="12">
        <v>0.69199999999999995</v>
      </c>
      <c r="F5516" s="12">
        <v>0.55700000000000005</v>
      </c>
      <c r="G5516" s="12">
        <v>12481.34</v>
      </c>
      <c r="H5516" s="13">
        <v>1</v>
      </c>
    </row>
    <row r="5517" spans="1:8" x14ac:dyDescent="0.25">
      <c r="A5517" s="8" t="s">
        <v>5275</v>
      </c>
      <c r="B5517" s="9" t="s">
        <v>16</v>
      </c>
      <c r="C5517" s="9">
        <v>134</v>
      </c>
      <c r="D5517" s="9">
        <v>0.65700000000000003</v>
      </c>
      <c r="E5517" s="9">
        <v>0.64500000000000002</v>
      </c>
      <c r="F5517" s="9">
        <v>0.55900000000000005</v>
      </c>
      <c r="G5517" s="9">
        <v>12079.2</v>
      </c>
      <c r="H5517" s="10">
        <v>1</v>
      </c>
    </row>
    <row r="5518" spans="1:8" x14ac:dyDescent="0.25">
      <c r="A5518" s="11" t="s">
        <v>5276</v>
      </c>
      <c r="B5518" s="12" t="s">
        <v>118</v>
      </c>
      <c r="C5518" s="12">
        <v>254</v>
      </c>
      <c r="D5518" s="12">
        <v>0.58799999999999997</v>
      </c>
      <c r="E5518" s="12">
        <v>0.53900000000000003</v>
      </c>
      <c r="F5518" s="12">
        <v>0.49</v>
      </c>
      <c r="G5518" s="12">
        <v>7225.97</v>
      </c>
      <c r="H5518" s="13">
        <v>0</v>
      </c>
    </row>
    <row r="5519" spans="1:8" x14ac:dyDescent="0.25">
      <c r="A5519" s="8" t="s">
        <v>5277</v>
      </c>
      <c r="B5519" s="9" t="s">
        <v>118</v>
      </c>
      <c r="C5519" s="9">
        <v>271</v>
      </c>
      <c r="D5519" s="9">
        <v>0.56999999999999995</v>
      </c>
      <c r="E5519" s="9">
        <v>0.55200000000000005</v>
      </c>
      <c r="F5519" s="9">
        <v>0.442</v>
      </c>
      <c r="G5519" s="9">
        <v>6525.51</v>
      </c>
      <c r="H5519" s="10">
        <v>0</v>
      </c>
    </row>
    <row r="5520" spans="1:8" x14ac:dyDescent="0.25">
      <c r="A5520" s="11" t="s">
        <v>5278</v>
      </c>
      <c r="B5520" s="12" t="s">
        <v>7</v>
      </c>
      <c r="C5520" s="12">
        <v>39</v>
      </c>
      <c r="D5520" s="12">
        <v>0.76</v>
      </c>
      <c r="E5520" s="12">
        <v>0.69399999999999995</v>
      </c>
      <c r="F5520" s="12">
        <v>0.755</v>
      </c>
      <c r="G5520" s="12">
        <v>33468.35</v>
      </c>
      <c r="H5520" s="13">
        <v>3</v>
      </c>
    </row>
    <row r="5521" spans="1:8" x14ac:dyDescent="0.25">
      <c r="A5521" s="8" t="s">
        <v>5279</v>
      </c>
      <c r="B5521" s="9" t="s">
        <v>118</v>
      </c>
      <c r="C5521" s="9">
        <v>139</v>
      </c>
      <c r="D5521" s="9">
        <v>0.59099999999999997</v>
      </c>
      <c r="E5521" s="9">
        <v>0.56899999999999995</v>
      </c>
      <c r="F5521" s="9">
        <v>0.46100000000000002</v>
      </c>
      <c r="G5521" s="9">
        <v>9347.34</v>
      </c>
      <c r="H5521" s="10">
        <v>1</v>
      </c>
    </row>
    <row r="5522" spans="1:8" x14ac:dyDescent="0.25">
      <c r="A5522" s="11" t="s">
        <v>5280</v>
      </c>
      <c r="B5522" s="12" t="s">
        <v>16</v>
      </c>
      <c r="C5522" s="12">
        <v>137</v>
      </c>
      <c r="D5522" s="12">
        <v>0.63400000000000001</v>
      </c>
      <c r="E5522" s="12">
        <v>0.56299999999999994</v>
      </c>
      <c r="F5522" s="12">
        <v>0.55900000000000005</v>
      </c>
      <c r="G5522" s="12">
        <v>8174.12</v>
      </c>
      <c r="H5522" s="13">
        <v>5</v>
      </c>
    </row>
    <row r="5523" spans="1:8" x14ac:dyDescent="0.25">
      <c r="A5523" s="8" t="s">
        <v>5281</v>
      </c>
      <c r="B5523" s="9" t="s">
        <v>16</v>
      </c>
      <c r="C5523" s="9">
        <v>79</v>
      </c>
      <c r="D5523" s="9">
        <v>0.60599999999999998</v>
      </c>
      <c r="E5523" s="9">
        <v>0.61699999999999999</v>
      </c>
      <c r="F5523" s="9">
        <v>0.438</v>
      </c>
      <c r="G5523" s="9">
        <v>13033.5</v>
      </c>
      <c r="H5523" s="10">
        <v>0</v>
      </c>
    </row>
    <row r="5524" spans="1:8" x14ac:dyDescent="0.25">
      <c r="A5524" s="11" t="s">
        <v>5282</v>
      </c>
      <c r="B5524" s="12" t="s">
        <v>7</v>
      </c>
      <c r="C5524" s="12">
        <v>83</v>
      </c>
      <c r="D5524" s="12">
        <v>0.72099999999999997</v>
      </c>
      <c r="E5524" s="12">
        <v>0.66100000000000003</v>
      </c>
      <c r="F5524" s="12">
        <v>0.70099999999999996</v>
      </c>
      <c r="G5524" s="12">
        <v>17800.82</v>
      </c>
      <c r="H5524" s="13">
        <v>3</v>
      </c>
    </row>
    <row r="5525" spans="1:8" x14ac:dyDescent="0.25">
      <c r="A5525" s="8" t="s">
        <v>5283</v>
      </c>
      <c r="B5525" s="9" t="s">
        <v>24</v>
      </c>
      <c r="C5525" s="9">
        <v>94</v>
      </c>
      <c r="D5525" s="9">
        <v>0.58799999999999997</v>
      </c>
      <c r="E5525" s="9">
        <v>0.53400000000000003</v>
      </c>
      <c r="F5525" s="9">
        <v>0.49</v>
      </c>
      <c r="G5525" s="9">
        <v>5293.77</v>
      </c>
      <c r="H5525" s="10">
        <v>0</v>
      </c>
    </row>
    <row r="5526" spans="1:8" x14ac:dyDescent="0.25">
      <c r="A5526" s="11" t="s">
        <v>5284</v>
      </c>
      <c r="B5526" s="12" t="s">
        <v>72</v>
      </c>
      <c r="C5526" s="12">
        <v>119</v>
      </c>
      <c r="D5526" s="12">
        <v>0.625</v>
      </c>
      <c r="E5526" s="12">
        <v>0.55900000000000005</v>
      </c>
      <c r="F5526" s="12">
        <v>0.56799999999999995</v>
      </c>
      <c r="G5526" s="12">
        <v>8212.85</v>
      </c>
      <c r="H5526" s="13">
        <v>2</v>
      </c>
    </row>
    <row r="5527" spans="1:8" x14ac:dyDescent="0.25">
      <c r="A5527" s="8" t="s">
        <v>5285</v>
      </c>
      <c r="B5527" s="9" t="s">
        <v>111</v>
      </c>
      <c r="C5527" s="9">
        <v>85</v>
      </c>
      <c r="D5527" s="9">
        <v>0.68400000000000005</v>
      </c>
      <c r="E5527" s="9">
        <v>0.64</v>
      </c>
      <c r="F5527" s="9">
        <v>0.60099999999999998</v>
      </c>
      <c r="G5527" s="9">
        <v>18057</v>
      </c>
      <c r="H5527" s="10">
        <v>0</v>
      </c>
    </row>
    <row r="5528" spans="1:8" x14ac:dyDescent="0.25">
      <c r="A5528" s="11" t="s">
        <v>5286</v>
      </c>
      <c r="B5528" s="12" t="s">
        <v>14</v>
      </c>
      <c r="C5528" s="12">
        <v>12</v>
      </c>
      <c r="D5528" s="12">
        <v>0.65200000000000002</v>
      </c>
      <c r="E5528" s="12">
        <v>0.69499999999999995</v>
      </c>
      <c r="F5528" s="12">
        <v>0.47099999999999997</v>
      </c>
      <c r="G5528" s="12">
        <v>17689.29</v>
      </c>
      <c r="H5528" s="13">
        <v>7</v>
      </c>
    </row>
    <row r="5529" spans="1:8" x14ac:dyDescent="0.25">
      <c r="A5529" s="8" t="s">
        <v>5287</v>
      </c>
      <c r="B5529" s="9" t="s">
        <v>118</v>
      </c>
      <c r="C5529" s="9">
        <v>128</v>
      </c>
      <c r="D5529" s="9">
        <v>0.58299999999999996</v>
      </c>
      <c r="E5529" s="9">
        <v>0.54800000000000004</v>
      </c>
      <c r="F5529" s="9">
        <v>0.46400000000000002</v>
      </c>
      <c r="G5529" s="9">
        <v>9807.77</v>
      </c>
      <c r="H5529" s="10">
        <v>0</v>
      </c>
    </row>
    <row r="5530" spans="1:8" x14ac:dyDescent="0.25">
      <c r="A5530" s="11" t="s">
        <v>5288</v>
      </c>
      <c r="B5530" s="12" t="s">
        <v>82</v>
      </c>
      <c r="C5530" s="12">
        <v>162</v>
      </c>
      <c r="D5530" s="12">
        <v>0.55000000000000004</v>
      </c>
      <c r="E5530" s="12">
        <v>0.56100000000000005</v>
      </c>
      <c r="F5530" s="12">
        <v>0.41699999999999998</v>
      </c>
      <c r="G5530" s="12">
        <v>8667.61</v>
      </c>
      <c r="H5530" s="13">
        <v>0</v>
      </c>
    </row>
    <row r="5531" spans="1:8" x14ac:dyDescent="0.25">
      <c r="A5531" s="8" t="s">
        <v>5289</v>
      </c>
      <c r="B5531" s="9" t="s">
        <v>16</v>
      </c>
      <c r="C5531" s="9">
        <v>119</v>
      </c>
      <c r="D5531" s="9">
        <v>0.65700000000000003</v>
      </c>
      <c r="E5531" s="9">
        <v>0.64100000000000001</v>
      </c>
      <c r="F5531" s="9">
        <v>0.53600000000000003</v>
      </c>
      <c r="G5531" s="9">
        <v>12056.82</v>
      </c>
      <c r="H5531" s="10">
        <v>0</v>
      </c>
    </row>
    <row r="5532" spans="1:8" x14ac:dyDescent="0.25">
      <c r="A5532" s="11" t="s">
        <v>5290</v>
      </c>
      <c r="B5532" s="12" t="s">
        <v>16</v>
      </c>
      <c r="C5532" s="12">
        <v>153</v>
      </c>
      <c r="D5532" s="12">
        <v>0.65700000000000003</v>
      </c>
      <c r="E5532" s="12">
        <v>0.629</v>
      </c>
      <c r="F5532" s="12">
        <v>0.53700000000000003</v>
      </c>
      <c r="G5532" s="12">
        <v>9423.2999999999993</v>
      </c>
      <c r="H5532" s="13">
        <v>3</v>
      </c>
    </row>
    <row r="5533" spans="1:8" x14ac:dyDescent="0.25">
      <c r="A5533" s="8" t="s">
        <v>5291</v>
      </c>
      <c r="B5533" s="9" t="s">
        <v>82</v>
      </c>
      <c r="C5533" s="9">
        <v>147</v>
      </c>
      <c r="D5533" s="9">
        <v>0.59499999999999997</v>
      </c>
      <c r="E5533" s="9">
        <v>0.56699999999999995</v>
      </c>
      <c r="F5533" s="9">
        <v>0.48799999999999999</v>
      </c>
      <c r="G5533" s="9">
        <v>8002.1</v>
      </c>
      <c r="H5533" s="10">
        <v>2</v>
      </c>
    </row>
    <row r="5534" spans="1:8" x14ac:dyDescent="0.25">
      <c r="A5534" s="11" t="s">
        <v>4894</v>
      </c>
      <c r="B5534" s="12" t="s">
        <v>72</v>
      </c>
      <c r="C5534" s="12">
        <v>263</v>
      </c>
      <c r="D5534" s="12">
        <v>0.626</v>
      </c>
      <c r="E5534" s="12">
        <v>0.57699999999999996</v>
      </c>
      <c r="F5534" s="12">
        <v>0.55200000000000005</v>
      </c>
      <c r="G5534" s="12">
        <v>6990.48</v>
      </c>
      <c r="H5534" s="13">
        <v>3</v>
      </c>
    </row>
    <row r="5535" spans="1:8" x14ac:dyDescent="0.25">
      <c r="A5535" s="8" t="s">
        <v>5292</v>
      </c>
      <c r="B5535" s="9" t="s">
        <v>87</v>
      </c>
      <c r="C5535" s="9">
        <v>247</v>
      </c>
      <c r="D5535" s="9">
        <v>0.51600000000000001</v>
      </c>
      <c r="E5535" s="9">
        <v>0.47499999999999998</v>
      </c>
      <c r="F5535" s="9">
        <v>0.39100000000000001</v>
      </c>
      <c r="G5535" s="9">
        <v>5786.45</v>
      </c>
      <c r="H5535" s="10">
        <v>1</v>
      </c>
    </row>
    <row r="5536" spans="1:8" x14ac:dyDescent="0.25">
      <c r="A5536" s="11" t="s">
        <v>5293</v>
      </c>
      <c r="B5536" s="12" t="s">
        <v>118</v>
      </c>
      <c r="C5536" s="12">
        <v>200</v>
      </c>
      <c r="D5536" s="12">
        <v>0.56000000000000005</v>
      </c>
      <c r="E5536" s="12">
        <v>0.55500000000000005</v>
      </c>
      <c r="F5536" s="12">
        <v>0.434</v>
      </c>
      <c r="G5536" s="12">
        <v>6031.47</v>
      </c>
      <c r="H5536" s="13">
        <v>7</v>
      </c>
    </row>
    <row r="5537" spans="1:8" x14ac:dyDescent="0.25">
      <c r="A5537" s="8" t="s">
        <v>5294</v>
      </c>
      <c r="B5537" s="9" t="s">
        <v>16</v>
      </c>
      <c r="C5537" s="9">
        <v>65</v>
      </c>
      <c r="D5537" s="9">
        <v>0.66400000000000003</v>
      </c>
      <c r="E5537" s="9">
        <v>0.65</v>
      </c>
      <c r="F5537" s="9">
        <v>0.51200000000000001</v>
      </c>
      <c r="G5537" s="9">
        <v>12214.5</v>
      </c>
      <c r="H5537" s="10">
        <v>4</v>
      </c>
    </row>
    <row r="5538" spans="1:8" x14ac:dyDescent="0.25">
      <c r="A5538" s="11" t="s">
        <v>5295</v>
      </c>
      <c r="B5538" s="12" t="s">
        <v>16</v>
      </c>
      <c r="C5538" s="12">
        <v>65</v>
      </c>
      <c r="D5538" s="12">
        <v>0.6</v>
      </c>
      <c r="E5538" s="12">
        <v>0.625</v>
      </c>
      <c r="F5538" s="12">
        <v>0.44700000000000001</v>
      </c>
      <c r="G5538" s="12">
        <v>8788.18</v>
      </c>
      <c r="H5538" s="13">
        <v>0</v>
      </c>
    </row>
    <row r="5539" spans="1:8" x14ac:dyDescent="0.25">
      <c r="A5539" s="8" t="s">
        <v>5296</v>
      </c>
      <c r="B5539" s="9" t="s">
        <v>72</v>
      </c>
      <c r="C5539" s="9">
        <v>101</v>
      </c>
      <c r="D5539" s="9">
        <v>0.57799999999999996</v>
      </c>
      <c r="E5539" s="9">
        <v>0.54900000000000004</v>
      </c>
      <c r="F5539" s="9">
        <v>0.47099999999999997</v>
      </c>
      <c r="G5539" s="9">
        <v>7485.2</v>
      </c>
      <c r="H5539" s="10">
        <v>1</v>
      </c>
    </row>
    <row r="5540" spans="1:8" x14ac:dyDescent="0.25">
      <c r="A5540" s="11" t="s">
        <v>5297</v>
      </c>
      <c r="B5540" s="12" t="s">
        <v>82</v>
      </c>
      <c r="C5540" s="12">
        <v>159</v>
      </c>
      <c r="D5540" s="12">
        <v>0.60299999999999998</v>
      </c>
      <c r="E5540" s="12">
        <v>0.56499999999999995</v>
      </c>
      <c r="F5540" s="12">
        <v>0.48799999999999999</v>
      </c>
      <c r="G5540" s="12">
        <v>10069.73</v>
      </c>
      <c r="H5540" s="13">
        <v>3</v>
      </c>
    </row>
    <row r="5541" spans="1:8" x14ac:dyDescent="0.25">
      <c r="A5541" s="8" t="s">
        <v>5298</v>
      </c>
      <c r="B5541" s="9" t="s">
        <v>33</v>
      </c>
      <c r="C5541" s="9">
        <v>69</v>
      </c>
      <c r="D5541" s="9">
        <v>0.69499999999999995</v>
      </c>
      <c r="E5541" s="9">
        <v>0.64400000000000002</v>
      </c>
      <c r="F5541" s="9">
        <v>0.63</v>
      </c>
      <c r="G5541" s="9">
        <v>15196.89</v>
      </c>
      <c r="H5541" s="10">
        <v>0</v>
      </c>
    </row>
    <row r="5542" spans="1:8" x14ac:dyDescent="0.25">
      <c r="A5542" s="11" t="s">
        <v>5299</v>
      </c>
      <c r="B5542" s="12" t="s">
        <v>82</v>
      </c>
      <c r="C5542" s="12">
        <v>191</v>
      </c>
      <c r="D5542" s="12">
        <v>0.60899999999999999</v>
      </c>
      <c r="E5542" s="12">
        <v>0.60099999999999998</v>
      </c>
      <c r="F5542" s="12">
        <v>0.51</v>
      </c>
      <c r="G5542" s="12">
        <v>9023.06</v>
      </c>
      <c r="H5542" s="13">
        <v>3</v>
      </c>
    </row>
    <row r="5543" spans="1:8" x14ac:dyDescent="0.25">
      <c r="A5543" s="8" t="s">
        <v>5300</v>
      </c>
      <c r="B5543" s="9" t="s">
        <v>118</v>
      </c>
      <c r="C5543" s="9">
        <v>53</v>
      </c>
      <c r="D5543" s="9">
        <v>0.56999999999999995</v>
      </c>
      <c r="E5543" s="9">
        <v>0.52500000000000002</v>
      </c>
      <c r="F5543" s="9">
        <v>0.442</v>
      </c>
      <c r="G5543" s="9">
        <v>7319.91</v>
      </c>
      <c r="H5543" s="10">
        <v>13</v>
      </c>
    </row>
    <row r="5544" spans="1:8" x14ac:dyDescent="0.25">
      <c r="A5544" s="11" t="s">
        <v>5301</v>
      </c>
      <c r="B5544" s="12" t="s">
        <v>111</v>
      </c>
      <c r="C5544" s="12">
        <v>190</v>
      </c>
      <c r="D5544" s="12">
        <v>0.59399999999999997</v>
      </c>
      <c r="E5544" s="12">
        <v>0.54300000000000004</v>
      </c>
      <c r="F5544" s="12">
        <v>0.53100000000000003</v>
      </c>
      <c r="G5544" s="12">
        <v>8606.1</v>
      </c>
      <c r="H5544" s="13">
        <v>0</v>
      </c>
    </row>
    <row r="5545" spans="1:8" x14ac:dyDescent="0.25">
      <c r="A5545" s="8" t="s">
        <v>5302</v>
      </c>
      <c r="B5545" s="9" t="s">
        <v>72</v>
      </c>
      <c r="C5545" s="9">
        <v>213</v>
      </c>
      <c r="D5545" s="9">
        <v>0.624</v>
      </c>
      <c r="E5545" s="9">
        <v>0.57799999999999996</v>
      </c>
      <c r="F5545" s="9">
        <v>0.56799999999999995</v>
      </c>
      <c r="G5545" s="9">
        <v>6974.73</v>
      </c>
      <c r="H5545" s="10">
        <v>3</v>
      </c>
    </row>
    <row r="5546" spans="1:8" x14ac:dyDescent="0.25">
      <c r="A5546" s="11" t="s">
        <v>5303</v>
      </c>
      <c r="B5546" s="12" t="s">
        <v>16</v>
      </c>
      <c r="C5546" s="12">
        <v>65</v>
      </c>
      <c r="D5546" s="12">
        <v>0.66</v>
      </c>
      <c r="E5546" s="12">
        <v>0.65700000000000003</v>
      </c>
      <c r="F5546" s="12">
        <v>0.51200000000000001</v>
      </c>
      <c r="G5546" s="12">
        <v>17788.900000000001</v>
      </c>
      <c r="H5546" s="13">
        <v>2</v>
      </c>
    </row>
    <row r="5547" spans="1:8" x14ac:dyDescent="0.25">
      <c r="A5547" s="8" t="s">
        <v>5304</v>
      </c>
      <c r="B5547" s="9" t="s">
        <v>87</v>
      </c>
      <c r="C5547" s="9">
        <v>208</v>
      </c>
      <c r="D5547" s="9">
        <v>0.58399999999999996</v>
      </c>
      <c r="E5547" s="9">
        <v>0.55800000000000005</v>
      </c>
      <c r="F5547" s="9">
        <v>0.48899999999999999</v>
      </c>
      <c r="G5547" s="9">
        <v>7119.49</v>
      </c>
      <c r="H5547" s="10">
        <v>0</v>
      </c>
    </row>
    <row r="5548" spans="1:8" x14ac:dyDescent="0.25">
      <c r="A5548" s="11" t="s">
        <v>5305</v>
      </c>
      <c r="B5548" s="12" t="s">
        <v>111</v>
      </c>
      <c r="C5548" s="12">
        <v>141</v>
      </c>
      <c r="D5548" s="12">
        <v>0.60499999999999998</v>
      </c>
      <c r="E5548" s="12">
        <v>0.59199999999999997</v>
      </c>
      <c r="F5548" s="12">
        <v>0.47099999999999997</v>
      </c>
      <c r="G5548" s="12">
        <v>10594.79</v>
      </c>
      <c r="H5548" s="13">
        <v>2</v>
      </c>
    </row>
    <row r="5549" spans="1:8" x14ac:dyDescent="0.25">
      <c r="A5549" s="8" t="s">
        <v>5306</v>
      </c>
      <c r="B5549" s="9" t="s">
        <v>16</v>
      </c>
      <c r="C5549" s="9">
        <v>62</v>
      </c>
      <c r="D5549" s="9">
        <v>0.63400000000000001</v>
      </c>
      <c r="E5549" s="9">
        <v>0.59299999999999997</v>
      </c>
      <c r="F5549" s="9">
        <v>0.53300000000000003</v>
      </c>
      <c r="G5549" s="9">
        <v>9787.67</v>
      </c>
      <c r="H5549" s="10">
        <v>4</v>
      </c>
    </row>
    <row r="5550" spans="1:8" x14ac:dyDescent="0.25">
      <c r="A5550" s="11" t="s">
        <v>5307</v>
      </c>
      <c r="B5550" s="12" t="s">
        <v>16</v>
      </c>
      <c r="C5550" s="12">
        <v>107</v>
      </c>
      <c r="D5550" s="12">
        <v>0.63300000000000001</v>
      </c>
      <c r="E5550" s="12">
        <v>0.60799999999999998</v>
      </c>
      <c r="F5550" s="12">
        <v>0.53900000000000003</v>
      </c>
      <c r="G5550" s="12">
        <v>6706.58</v>
      </c>
      <c r="H5550" s="13">
        <v>6</v>
      </c>
    </row>
    <row r="5551" spans="1:8" x14ac:dyDescent="0.25">
      <c r="A5551" s="8" t="s">
        <v>5308</v>
      </c>
      <c r="B5551" s="9" t="s">
        <v>16</v>
      </c>
      <c r="C5551" s="9">
        <v>40</v>
      </c>
      <c r="D5551" s="9">
        <v>0.64900000000000002</v>
      </c>
      <c r="E5551" s="9">
        <v>0.63400000000000001</v>
      </c>
      <c r="F5551" s="9">
        <v>0.51800000000000002</v>
      </c>
      <c r="G5551" s="9">
        <v>11406.39</v>
      </c>
      <c r="H5551" s="10">
        <v>2</v>
      </c>
    </row>
    <row r="5552" spans="1:8" x14ac:dyDescent="0.25">
      <c r="A5552" s="11" t="s">
        <v>5309</v>
      </c>
      <c r="B5552" s="12" t="s">
        <v>16</v>
      </c>
      <c r="C5552" s="12">
        <v>58</v>
      </c>
      <c r="D5552" s="12">
        <v>0.64800000000000002</v>
      </c>
      <c r="E5552" s="12">
        <v>0.66200000000000003</v>
      </c>
      <c r="F5552" s="12">
        <v>0.50700000000000001</v>
      </c>
      <c r="G5552" s="12">
        <v>14779.09</v>
      </c>
      <c r="H5552" s="13">
        <v>1</v>
      </c>
    </row>
    <row r="5553" spans="1:8" x14ac:dyDescent="0.25">
      <c r="A5553" s="8" t="s">
        <v>5310</v>
      </c>
      <c r="B5553" s="9" t="s">
        <v>94</v>
      </c>
      <c r="C5553" s="9">
        <v>103</v>
      </c>
      <c r="D5553" s="9">
        <v>0.57999999999999996</v>
      </c>
      <c r="E5553" s="9">
        <v>0.54</v>
      </c>
      <c r="F5553" s="9">
        <v>0.46500000000000002</v>
      </c>
      <c r="G5553" s="9">
        <v>8632.67</v>
      </c>
      <c r="H5553" s="10">
        <v>6</v>
      </c>
    </row>
    <row r="5554" spans="1:8" x14ac:dyDescent="0.25">
      <c r="A5554" s="11" t="s">
        <v>5311</v>
      </c>
      <c r="B5554" s="12" t="s">
        <v>14</v>
      </c>
      <c r="C5554" s="12">
        <v>18</v>
      </c>
      <c r="D5554" s="12">
        <v>0.69</v>
      </c>
      <c r="E5554" s="12">
        <v>0.66100000000000003</v>
      </c>
      <c r="F5554" s="12">
        <v>0.6</v>
      </c>
      <c r="G5554" s="12">
        <v>18150.689999999999</v>
      </c>
      <c r="H5554" s="13">
        <v>2</v>
      </c>
    </row>
    <row r="5555" spans="1:8" x14ac:dyDescent="0.25">
      <c r="A5555" s="8" t="s">
        <v>5312</v>
      </c>
      <c r="B5555" s="9" t="s">
        <v>7</v>
      </c>
      <c r="C5555" s="9">
        <v>50</v>
      </c>
      <c r="D5555" s="9">
        <v>0.71799999999999997</v>
      </c>
      <c r="E5555" s="9">
        <v>0.68300000000000005</v>
      </c>
      <c r="F5555" s="9">
        <v>0.66300000000000003</v>
      </c>
      <c r="G5555" s="9">
        <v>16802.89</v>
      </c>
      <c r="H5555" s="10">
        <v>2</v>
      </c>
    </row>
    <row r="5556" spans="1:8" x14ac:dyDescent="0.25">
      <c r="A5556" s="11" t="s">
        <v>5313</v>
      </c>
      <c r="B5556" s="12" t="s">
        <v>118</v>
      </c>
      <c r="C5556" s="12">
        <v>84</v>
      </c>
      <c r="D5556" s="12">
        <v>0.58599999999999997</v>
      </c>
      <c r="E5556" s="12">
        <v>0.55700000000000005</v>
      </c>
      <c r="F5556" s="12">
        <v>0.46200000000000002</v>
      </c>
      <c r="G5556" s="12">
        <v>6461.64</v>
      </c>
      <c r="H5556" s="13">
        <v>0</v>
      </c>
    </row>
    <row r="5557" spans="1:8" x14ac:dyDescent="0.25">
      <c r="A5557" s="8" t="s">
        <v>5314</v>
      </c>
      <c r="B5557" s="9" t="s">
        <v>7</v>
      </c>
      <c r="C5557" s="9">
        <v>92</v>
      </c>
      <c r="D5557" s="9">
        <v>0.73199999999999998</v>
      </c>
      <c r="E5557" s="9">
        <v>0.68200000000000005</v>
      </c>
      <c r="F5557" s="9">
        <v>0.71399999999999997</v>
      </c>
      <c r="G5557" s="9">
        <v>15180.46</v>
      </c>
      <c r="H5557" s="10">
        <v>2</v>
      </c>
    </row>
    <row r="5558" spans="1:8" x14ac:dyDescent="0.25">
      <c r="A5558" s="11" t="s">
        <v>1471</v>
      </c>
      <c r="B5558" s="12" t="s">
        <v>118</v>
      </c>
      <c r="C5558" s="12">
        <v>52</v>
      </c>
      <c r="D5558" s="12">
        <v>0.55000000000000004</v>
      </c>
      <c r="E5558" s="12">
        <v>0.52</v>
      </c>
      <c r="F5558" s="12">
        <v>0.42499999999999999</v>
      </c>
      <c r="G5558" s="12">
        <v>7008.31</v>
      </c>
      <c r="H5558" s="13">
        <v>12</v>
      </c>
    </row>
    <row r="5559" spans="1:8" x14ac:dyDescent="0.25">
      <c r="A5559" s="8" t="s">
        <v>5315</v>
      </c>
      <c r="B5559" s="9" t="s">
        <v>33</v>
      </c>
      <c r="C5559" s="9">
        <v>162</v>
      </c>
      <c r="D5559" s="9">
        <v>0.66</v>
      </c>
      <c r="E5559" s="9">
        <v>0.626</v>
      </c>
      <c r="F5559" s="9">
        <v>0.56399999999999995</v>
      </c>
      <c r="G5559" s="9">
        <v>8934.51</v>
      </c>
      <c r="H5559" s="10">
        <v>1</v>
      </c>
    </row>
    <row r="5560" spans="1:8" x14ac:dyDescent="0.25">
      <c r="A5560" s="11" t="s">
        <v>5316</v>
      </c>
      <c r="B5560" s="12" t="s">
        <v>82</v>
      </c>
      <c r="C5560" s="12">
        <v>92</v>
      </c>
      <c r="D5560" s="12">
        <v>0.52500000000000002</v>
      </c>
      <c r="E5560" s="12">
        <v>0.50600000000000001</v>
      </c>
      <c r="F5560" s="12">
        <v>0.40799999999999997</v>
      </c>
      <c r="G5560" s="12">
        <v>7834.07</v>
      </c>
      <c r="H5560" s="13">
        <v>15</v>
      </c>
    </row>
    <row r="5561" spans="1:8" x14ac:dyDescent="0.25">
      <c r="A5561" s="8" t="s">
        <v>5317</v>
      </c>
      <c r="B5561" s="9" t="s">
        <v>7</v>
      </c>
      <c r="C5561" s="9">
        <v>85</v>
      </c>
      <c r="D5561" s="9">
        <v>0.72599999999999998</v>
      </c>
      <c r="E5561" s="9">
        <v>0.70699999999999996</v>
      </c>
      <c r="F5561" s="9">
        <v>0.64400000000000002</v>
      </c>
      <c r="G5561" s="9">
        <v>12788.73</v>
      </c>
      <c r="H5561" s="10">
        <v>1</v>
      </c>
    </row>
    <row r="5562" spans="1:8" x14ac:dyDescent="0.25">
      <c r="A5562" s="11" t="s">
        <v>5318</v>
      </c>
      <c r="B5562" s="12" t="s">
        <v>82</v>
      </c>
      <c r="C5562" s="12">
        <v>70</v>
      </c>
      <c r="D5562" s="12">
        <v>0.56000000000000005</v>
      </c>
      <c r="E5562" s="12">
        <v>0.52600000000000002</v>
      </c>
      <c r="F5562" s="12">
        <v>0.46200000000000002</v>
      </c>
      <c r="G5562" s="12">
        <v>8580.4699999999993</v>
      </c>
      <c r="H5562" s="13">
        <v>0</v>
      </c>
    </row>
    <row r="5563" spans="1:8" x14ac:dyDescent="0.25">
      <c r="A5563" s="8" t="s">
        <v>5319</v>
      </c>
      <c r="B5563" s="9" t="s">
        <v>16</v>
      </c>
      <c r="C5563" s="9">
        <v>63</v>
      </c>
      <c r="D5563" s="9">
        <v>0.65</v>
      </c>
      <c r="E5563" s="9">
        <v>0.61499999999999999</v>
      </c>
      <c r="F5563" s="9">
        <v>0.55300000000000005</v>
      </c>
      <c r="G5563" s="9">
        <v>9888.58</v>
      </c>
      <c r="H5563" s="10">
        <v>1</v>
      </c>
    </row>
    <row r="5564" spans="1:8" x14ac:dyDescent="0.25">
      <c r="A5564" s="11" t="s">
        <v>2642</v>
      </c>
      <c r="B5564" s="12" t="s">
        <v>82</v>
      </c>
      <c r="C5564" s="12">
        <v>121</v>
      </c>
      <c r="D5564" s="12">
        <v>0.57399999999999995</v>
      </c>
      <c r="E5564" s="12">
        <v>0.51500000000000001</v>
      </c>
      <c r="F5564" s="12">
        <v>0.48099999999999998</v>
      </c>
      <c r="G5564" s="12">
        <v>8066.71</v>
      </c>
      <c r="H5564" s="13">
        <v>1</v>
      </c>
    </row>
    <row r="5565" spans="1:8" x14ac:dyDescent="0.25">
      <c r="A5565" s="8" t="s">
        <v>5320</v>
      </c>
      <c r="B5565" s="9" t="s">
        <v>16</v>
      </c>
      <c r="C5565" s="9">
        <v>63</v>
      </c>
      <c r="D5565" s="9">
        <v>0.65700000000000003</v>
      </c>
      <c r="E5565" s="9">
        <v>0.61199999999999999</v>
      </c>
      <c r="F5565" s="9">
        <v>0.56200000000000006</v>
      </c>
      <c r="G5565" s="9">
        <v>10391.02</v>
      </c>
      <c r="H5565" s="10">
        <v>1</v>
      </c>
    </row>
    <row r="5566" spans="1:8" x14ac:dyDescent="0.25">
      <c r="A5566" s="11" t="s">
        <v>5321</v>
      </c>
      <c r="B5566" s="12" t="s">
        <v>16</v>
      </c>
      <c r="C5566" s="12">
        <v>70</v>
      </c>
      <c r="D5566" s="12">
        <v>0.64300000000000002</v>
      </c>
      <c r="E5566" s="12">
        <v>0.63800000000000001</v>
      </c>
      <c r="F5566" s="12">
        <v>0.499</v>
      </c>
      <c r="G5566" s="12">
        <v>13577.18</v>
      </c>
      <c r="H5566" s="13">
        <v>1</v>
      </c>
    </row>
    <row r="5567" spans="1:8" x14ac:dyDescent="0.25">
      <c r="A5567" s="8" t="s">
        <v>5322</v>
      </c>
      <c r="B5567" s="9" t="s">
        <v>118</v>
      </c>
      <c r="C5567" s="9">
        <v>84</v>
      </c>
      <c r="D5567" s="9">
        <v>0.56000000000000005</v>
      </c>
      <c r="E5567" s="9">
        <v>0.53600000000000003</v>
      </c>
      <c r="F5567" s="9">
        <v>0.46</v>
      </c>
      <c r="G5567" s="9">
        <v>5747.84</v>
      </c>
      <c r="H5567" s="10">
        <v>11</v>
      </c>
    </row>
    <row r="5568" spans="1:8" x14ac:dyDescent="0.25">
      <c r="A5568" s="11" t="s">
        <v>5323</v>
      </c>
      <c r="B5568" s="12" t="s">
        <v>118</v>
      </c>
      <c r="C5568" s="12">
        <v>128</v>
      </c>
      <c r="D5568" s="12">
        <v>0.58299999999999996</v>
      </c>
      <c r="E5568" s="12">
        <v>0.52500000000000002</v>
      </c>
      <c r="F5568" s="12">
        <v>0.48499999999999999</v>
      </c>
      <c r="G5568" s="12">
        <v>6939.45</v>
      </c>
      <c r="H5568" s="13">
        <v>1</v>
      </c>
    </row>
    <row r="5569" spans="1:8" x14ac:dyDescent="0.25">
      <c r="A5569" s="8" t="s">
        <v>5324</v>
      </c>
      <c r="B5569" s="9" t="s">
        <v>16</v>
      </c>
      <c r="C5569" s="9">
        <v>76</v>
      </c>
      <c r="D5569" s="9">
        <v>0.68</v>
      </c>
      <c r="E5569" s="9">
        <v>0.64500000000000002</v>
      </c>
      <c r="F5569" s="9">
        <v>0.56799999999999995</v>
      </c>
      <c r="G5569" s="9">
        <v>11075.41</v>
      </c>
      <c r="H5569" s="10">
        <v>1</v>
      </c>
    </row>
    <row r="5570" spans="1:8" x14ac:dyDescent="0.25">
      <c r="A5570" s="11" t="s">
        <v>5325</v>
      </c>
      <c r="B5570" s="12" t="s">
        <v>118</v>
      </c>
      <c r="C5570" s="12">
        <v>81</v>
      </c>
      <c r="D5570" s="12">
        <v>0.55000000000000004</v>
      </c>
      <c r="E5570" s="12">
        <v>0.56699999999999995</v>
      </c>
      <c r="F5570" s="12">
        <v>0.42499999999999999</v>
      </c>
      <c r="G5570" s="12">
        <v>7748.65</v>
      </c>
      <c r="H5570" s="13">
        <v>1</v>
      </c>
    </row>
    <row r="5571" spans="1:8" x14ac:dyDescent="0.25">
      <c r="A5571" s="8" t="s">
        <v>5326</v>
      </c>
      <c r="B5571" s="9" t="s">
        <v>82</v>
      </c>
      <c r="C5571" s="9">
        <v>66</v>
      </c>
      <c r="D5571" s="9">
        <v>0.58899999999999997</v>
      </c>
      <c r="E5571" s="9">
        <v>0.60299999999999998</v>
      </c>
      <c r="F5571" s="9">
        <v>0.438</v>
      </c>
      <c r="G5571" s="9">
        <v>8619.26</v>
      </c>
      <c r="H5571" s="10">
        <v>1</v>
      </c>
    </row>
    <row r="5572" spans="1:8" x14ac:dyDescent="0.25">
      <c r="A5572" s="11" t="s">
        <v>4749</v>
      </c>
      <c r="B5572" s="12" t="s">
        <v>118</v>
      </c>
      <c r="C5572" s="12">
        <v>43</v>
      </c>
      <c r="D5572" s="12">
        <v>0.52800000000000002</v>
      </c>
      <c r="E5572" s="12">
        <v>0.53600000000000003</v>
      </c>
      <c r="F5572" s="12">
        <v>0.39200000000000002</v>
      </c>
      <c r="G5572" s="12">
        <v>7222.72</v>
      </c>
      <c r="H5572" s="13">
        <v>0</v>
      </c>
    </row>
    <row r="5573" spans="1:8" x14ac:dyDescent="0.25">
      <c r="A5573" s="8" t="s">
        <v>5327</v>
      </c>
      <c r="B5573" s="9" t="s">
        <v>118</v>
      </c>
      <c r="C5573" s="9">
        <v>48</v>
      </c>
      <c r="D5573" s="9">
        <v>0.54</v>
      </c>
      <c r="E5573" s="9">
        <v>0.53</v>
      </c>
      <c r="F5573" s="9">
        <v>0.39100000000000001</v>
      </c>
      <c r="G5573" s="9">
        <v>7638.73</v>
      </c>
      <c r="H5573" s="10">
        <v>1</v>
      </c>
    </row>
    <row r="5574" spans="1:8" x14ac:dyDescent="0.25">
      <c r="A5574" s="11" t="s">
        <v>5328</v>
      </c>
      <c r="B5574" s="12" t="s">
        <v>72</v>
      </c>
      <c r="C5574" s="12">
        <v>58</v>
      </c>
      <c r="D5574" s="12">
        <v>0.53</v>
      </c>
      <c r="E5574" s="12">
        <v>0.495</v>
      </c>
      <c r="F5574" s="12">
        <v>0.39</v>
      </c>
      <c r="G5574" s="12">
        <v>6994.26</v>
      </c>
      <c r="H5574" s="13">
        <v>1</v>
      </c>
    </row>
    <row r="5575" spans="1:8" x14ac:dyDescent="0.25">
      <c r="A5575" s="8" t="s">
        <v>5329</v>
      </c>
      <c r="B5575" s="9" t="s">
        <v>29</v>
      </c>
      <c r="C5575" s="9">
        <v>55</v>
      </c>
      <c r="D5575" s="9">
        <v>0.70099999999999996</v>
      </c>
      <c r="E5575" s="9">
        <v>0.65</v>
      </c>
      <c r="F5575" s="9">
        <v>0.627</v>
      </c>
      <c r="G5575" s="9">
        <v>19395.16</v>
      </c>
      <c r="H5575" s="10">
        <v>1</v>
      </c>
    </row>
    <row r="5576" spans="1:8" x14ac:dyDescent="0.25">
      <c r="A5576" s="11" t="s">
        <v>5330</v>
      </c>
      <c r="B5576" s="12" t="s">
        <v>118</v>
      </c>
      <c r="C5576" s="12">
        <v>100</v>
      </c>
      <c r="D5576" s="12">
        <v>0.59699999999999998</v>
      </c>
      <c r="E5576" s="12">
        <v>0.56100000000000005</v>
      </c>
      <c r="F5576" s="12">
        <v>0.48799999999999999</v>
      </c>
      <c r="G5576" s="12">
        <v>6508.49</v>
      </c>
      <c r="H5576" s="13">
        <v>0</v>
      </c>
    </row>
    <row r="5577" spans="1:8" x14ac:dyDescent="0.25">
      <c r="A5577" s="8" t="s">
        <v>471</v>
      </c>
      <c r="B5577" s="9" t="s">
        <v>72</v>
      </c>
      <c r="C5577" s="9">
        <v>85</v>
      </c>
      <c r="D5577" s="9">
        <v>0.59</v>
      </c>
      <c r="E5577" s="9">
        <v>0.55200000000000005</v>
      </c>
      <c r="F5577" s="9">
        <v>0.502</v>
      </c>
      <c r="G5577" s="9">
        <v>8687.5499999999993</v>
      </c>
      <c r="H5577" s="10">
        <v>1</v>
      </c>
    </row>
    <row r="5578" spans="1:8" x14ac:dyDescent="0.25">
      <c r="A5578" s="11" t="s">
        <v>4578</v>
      </c>
      <c r="B5578" s="12" t="s">
        <v>14</v>
      </c>
      <c r="C5578" s="12"/>
      <c r="D5578" s="12"/>
      <c r="E5578" s="12"/>
      <c r="F5578" s="12"/>
      <c r="G5578" s="12"/>
      <c r="H5578" s="13"/>
    </row>
    <row r="5579" spans="1:8" x14ac:dyDescent="0.25">
      <c r="A5579" s="8" t="s">
        <v>5258</v>
      </c>
      <c r="B5579" s="9" t="s">
        <v>24</v>
      </c>
      <c r="C5579" s="9"/>
      <c r="D5579" s="9">
        <v>0.59</v>
      </c>
      <c r="E5579" s="9">
        <v>0.54900000000000004</v>
      </c>
      <c r="F5579" s="9">
        <v>0.45900000000000002</v>
      </c>
      <c r="G5579" s="9"/>
      <c r="H5579" s="10"/>
    </row>
    <row r="5580" spans="1:8" x14ac:dyDescent="0.25">
      <c r="A5580" s="14" t="s">
        <v>5331</v>
      </c>
      <c r="B5580" s="15" t="s">
        <v>19</v>
      </c>
      <c r="C5580" s="15"/>
      <c r="D5580" s="15"/>
      <c r="E5580" s="15"/>
      <c r="F5580" s="15"/>
      <c r="G5580" s="15"/>
      <c r="H5580" s="16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4835-4AA9-6945-80AD-D964A45411EA}">
  <dimension ref="B2:C29"/>
  <sheetViews>
    <sheetView showGridLines="0" workbookViewId="0">
      <selection activeCell="F4" sqref="F4"/>
    </sheetView>
  </sheetViews>
  <sheetFormatPr defaultColWidth="11" defaultRowHeight="15.75" x14ac:dyDescent="0.25"/>
  <cols>
    <col min="1" max="1" width="2.625" customWidth="1"/>
  </cols>
  <sheetData>
    <row r="2" spans="2:3" x14ac:dyDescent="0.25">
      <c r="B2" s="2" t="s">
        <v>5335</v>
      </c>
      <c r="C2" s="2" t="s">
        <v>5341</v>
      </c>
    </row>
    <row r="3" spans="2:3" x14ac:dyDescent="0.25">
      <c r="B3" s="3" t="s">
        <v>275</v>
      </c>
      <c r="C3" s="4" t="s">
        <v>5336</v>
      </c>
    </row>
    <row r="4" spans="2:3" x14ac:dyDescent="0.25">
      <c r="B4" s="3" t="s">
        <v>94</v>
      </c>
      <c r="C4" s="4" t="s">
        <v>5337</v>
      </c>
    </row>
    <row r="5" spans="2:3" x14ac:dyDescent="0.25">
      <c r="B5" s="3" t="s">
        <v>39</v>
      </c>
      <c r="C5" s="4" t="s">
        <v>5336</v>
      </c>
    </row>
    <row r="6" spans="2:3" x14ac:dyDescent="0.25">
      <c r="B6" s="3" t="s">
        <v>210</v>
      </c>
      <c r="C6" s="4" t="s">
        <v>5336</v>
      </c>
    </row>
    <row r="7" spans="2:3" x14ac:dyDescent="0.25">
      <c r="B7" s="3" t="s">
        <v>24</v>
      </c>
      <c r="C7" s="4" t="s">
        <v>5337</v>
      </c>
    </row>
    <row r="8" spans="2:3" x14ac:dyDescent="0.25">
      <c r="B8" s="3" t="s">
        <v>31</v>
      </c>
      <c r="C8" s="4" t="s">
        <v>5337</v>
      </c>
    </row>
    <row r="9" spans="2:3" x14ac:dyDescent="0.25">
      <c r="B9" s="3" t="s">
        <v>12</v>
      </c>
      <c r="C9" s="4" t="s">
        <v>5338</v>
      </c>
    </row>
    <row r="10" spans="2:3" x14ac:dyDescent="0.25">
      <c r="B10" s="3" t="s">
        <v>64</v>
      </c>
      <c r="C10" s="4" t="s">
        <v>5339</v>
      </c>
    </row>
    <row r="11" spans="2:3" x14ac:dyDescent="0.25">
      <c r="B11" s="3" t="s">
        <v>33</v>
      </c>
      <c r="C11" s="4" t="s">
        <v>5338</v>
      </c>
    </row>
    <row r="12" spans="2:3" x14ac:dyDescent="0.25">
      <c r="B12" s="3" t="s">
        <v>87</v>
      </c>
      <c r="C12" s="4" t="s">
        <v>5337</v>
      </c>
    </row>
    <row r="13" spans="2:3" x14ac:dyDescent="0.25">
      <c r="B13" s="3" t="s">
        <v>16</v>
      </c>
      <c r="C13" s="4" t="s">
        <v>5339</v>
      </c>
    </row>
    <row r="14" spans="2:3" x14ac:dyDescent="0.25">
      <c r="B14" s="3" t="s">
        <v>53</v>
      </c>
      <c r="C14" s="4" t="s">
        <v>5338</v>
      </c>
    </row>
    <row r="15" spans="2:3" x14ac:dyDescent="0.25">
      <c r="B15" s="3" t="s">
        <v>29</v>
      </c>
      <c r="C15" s="4" t="s">
        <v>5338</v>
      </c>
    </row>
    <row r="16" spans="2:3" x14ac:dyDescent="0.25">
      <c r="B16" s="3" t="s">
        <v>49</v>
      </c>
      <c r="C16" s="4" t="s">
        <v>5336</v>
      </c>
    </row>
    <row r="17" spans="2:3" x14ac:dyDescent="0.25">
      <c r="B17" s="3" t="s">
        <v>82</v>
      </c>
      <c r="C17" s="4" t="s">
        <v>5337</v>
      </c>
    </row>
    <row r="18" spans="2:3" x14ac:dyDescent="0.25">
      <c r="B18" s="3" t="s">
        <v>19</v>
      </c>
      <c r="C18" s="4" t="s">
        <v>5337</v>
      </c>
    </row>
    <row r="19" spans="2:3" x14ac:dyDescent="0.25">
      <c r="B19" s="3" t="s">
        <v>118</v>
      </c>
      <c r="C19" s="4" t="s">
        <v>5337</v>
      </c>
    </row>
    <row r="20" spans="2:3" x14ac:dyDescent="0.25">
      <c r="B20" s="3" t="s">
        <v>22</v>
      </c>
      <c r="C20" s="4" t="s">
        <v>5340</v>
      </c>
    </row>
    <row r="21" spans="2:3" x14ac:dyDescent="0.25">
      <c r="B21" s="3" t="s">
        <v>10</v>
      </c>
      <c r="C21" s="4" t="s">
        <v>5339</v>
      </c>
    </row>
    <row r="22" spans="2:3" x14ac:dyDescent="0.25">
      <c r="B22" s="3" t="s">
        <v>72</v>
      </c>
      <c r="C22" s="4" t="s">
        <v>5337</v>
      </c>
    </row>
    <row r="23" spans="2:3" x14ac:dyDescent="0.25">
      <c r="B23" s="3" t="s">
        <v>148</v>
      </c>
      <c r="C23" s="4" t="s">
        <v>5336</v>
      </c>
    </row>
    <row r="24" spans="2:3" x14ac:dyDescent="0.25">
      <c r="B24" s="3" t="s">
        <v>270</v>
      </c>
      <c r="C24" s="4" t="s">
        <v>5336</v>
      </c>
    </row>
    <row r="25" spans="2:3" x14ac:dyDescent="0.25">
      <c r="B25" s="3" t="s">
        <v>14</v>
      </c>
      <c r="C25" s="4" t="s">
        <v>5340</v>
      </c>
    </row>
    <row r="26" spans="2:3" x14ac:dyDescent="0.25">
      <c r="B26" s="3" t="s">
        <v>59</v>
      </c>
      <c r="C26" s="4" t="s">
        <v>5340</v>
      </c>
    </row>
    <row r="27" spans="2:3" x14ac:dyDescent="0.25">
      <c r="B27" s="3" t="s">
        <v>114</v>
      </c>
      <c r="C27" s="4" t="s">
        <v>5337</v>
      </c>
    </row>
    <row r="28" spans="2:3" x14ac:dyDescent="0.25">
      <c r="B28" s="3" t="s">
        <v>7</v>
      </c>
      <c r="C28" s="4" t="s">
        <v>5339</v>
      </c>
    </row>
    <row r="29" spans="2:3" x14ac:dyDescent="0.25">
      <c r="B29" s="3" t="s">
        <v>111</v>
      </c>
      <c r="C29" s="4" t="s">
        <v>5336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12BB5-A05E-422F-BFA7-1E71FF5129E5}">
  <dimension ref="A1:N5569"/>
  <sheetViews>
    <sheetView showGridLines="0" topLeftCell="A5533" zoomScale="85" zoomScaleNormal="85" workbookViewId="0">
      <selection activeCell="L4" sqref="L4:L5569"/>
    </sheetView>
  </sheetViews>
  <sheetFormatPr defaultColWidth="11" defaultRowHeight="15.75" x14ac:dyDescent="0.25"/>
  <cols>
    <col min="1" max="1" width="29.375" customWidth="1"/>
    <col min="3" max="3" width="11.125" customWidth="1"/>
    <col min="5" max="5" width="14.5" customWidth="1"/>
    <col min="6" max="6" width="17.25" customWidth="1"/>
    <col min="7" max="7" width="14" customWidth="1"/>
    <col min="9" max="9" width="18.125" customWidth="1"/>
    <col min="10" max="10" width="15" customWidth="1"/>
    <col min="11" max="11" width="13.5" customWidth="1"/>
    <col min="13" max="13" width="19" customWidth="1"/>
    <col min="14" max="14" width="18.125" customWidth="1"/>
  </cols>
  <sheetData>
    <row r="1" spans="1:14" ht="26.25" x14ac:dyDescent="0.4">
      <c r="A1" s="1" t="s">
        <v>5332</v>
      </c>
    </row>
    <row r="2" spans="1:14" x14ac:dyDescent="0.25">
      <c r="A2" t="s">
        <v>5333</v>
      </c>
    </row>
    <row r="4" spans="1:14" x14ac:dyDescent="0.25">
      <c r="A4" s="17" t="s">
        <v>5334</v>
      </c>
      <c r="B4" s="17" t="s">
        <v>5335</v>
      </c>
      <c r="C4" s="17" t="s">
        <v>0</v>
      </c>
      <c r="D4" s="17" t="s">
        <v>1</v>
      </c>
      <c r="E4" s="17" t="s">
        <v>2</v>
      </c>
      <c r="F4" s="17" t="s">
        <v>3</v>
      </c>
      <c r="G4" s="17" t="s">
        <v>4</v>
      </c>
      <c r="H4" s="18" t="s">
        <v>5</v>
      </c>
      <c r="I4" s="17" t="s">
        <v>5342</v>
      </c>
      <c r="J4" s="17" t="s">
        <v>5343</v>
      </c>
      <c r="K4" s="17" t="s">
        <v>5344</v>
      </c>
      <c r="L4" s="17" t="s">
        <v>5341</v>
      </c>
      <c r="M4" s="17" t="s">
        <v>5345</v>
      </c>
      <c r="N4" s="18" t="s">
        <v>5346</v>
      </c>
    </row>
    <row r="5" spans="1:14" x14ac:dyDescent="0.25">
      <c r="A5" s="9" t="s">
        <v>6</v>
      </c>
      <c r="B5" s="9" t="s">
        <v>7</v>
      </c>
      <c r="C5" s="9">
        <v>514794</v>
      </c>
      <c r="D5" s="9">
        <v>0.80500000000000005</v>
      </c>
      <c r="E5" s="9">
        <v>0.84299999999999997</v>
      </c>
      <c r="F5" s="9">
        <v>0.72499999999999998</v>
      </c>
      <c r="G5" s="9">
        <v>57071.43</v>
      </c>
      <c r="H5" s="10">
        <v>16030</v>
      </c>
      <c r="I5" t="str">
        <f>CONCATENATE(Tabela_Brasil[[#This Row],[Município]],"-",Tabela_Brasil[[#This Row],[Estado]])</f>
        <v>São Paulo-SP</v>
      </c>
      <c r="J5">
        <f>IF(Tabela_Brasil[[#This Row],[IDHM]]&lt;=0.599,1,0)</f>
        <v>0</v>
      </c>
      <c r="K5" t="str">
        <f>IF(Tabela_Brasil[[#This Row],[IDHM]]&lt;=0.55,"Baixo",IF(Tabela_Brasil[[#This Row],[IDHM]]&lt;=0.699,"Médio",IF(Tabela_Brasil[[#This Row],[IDHM]]&lt;=0.799,"Alto","Muito Alto")))</f>
        <v>Muito Alto</v>
      </c>
      <c r="L5" t="str">
        <f>VLOOKUP(Tabela_Brasil[[#This Row],[Estado]],'De-Para_Estado_Regiao'!$B$3:$C$29,2,FALSE)</f>
        <v>Sudeste</v>
      </c>
      <c r="M5">
        <f>IF(Tabela_Brasil[[#This Row],[IBGE_1-4]]&gt;=951,1,0)</f>
        <v>1</v>
      </c>
      <c r="N5">
        <f>IF(Tabela_Brasil[[#This Row],[COMP_P]]&lt;=2,1,0)</f>
        <v>0</v>
      </c>
    </row>
    <row r="6" spans="1:14" x14ac:dyDescent="0.25">
      <c r="A6" s="12" t="s">
        <v>8</v>
      </c>
      <c r="B6" s="12" t="s">
        <v>7</v>
      </c>
      <c r="C6" s="12">
        <v>32305</v>
      </c>
      <c r="D6" s="12">
        <v>0.78</v>
      </c>
      <c r="E6" s="12">
        <v>0.77600000000000002</v>
      </c>
      <c r="F6" s="12">
        <v>0.71799999999999997</v>
      </c>
      <c r="G6" s="12">
        <v>106841.78</v>
      </c>
      <c r="H6" s="13">
        <v>527</v>
      </c>
      <c r="I6" t="str">
        <f>CONCATENATE(Tabela_Brasil[[#This Row],[Município]],"-",Tabela_Brasil[[#This Row],[Estado]])</f>
        <v>Osasco-SP</v>
      </c>
      <c r="J6">
        <f>IF(Tabela_Brasil[[#This Row],[IDHM]]&lt;=0.599,1,0)</f>
        <v>0</v>
      </c>
      <c r="K6" t="str">
        <f>IF(Tabela_Brasil[[#This Row],[IDHM]]&lt;=0.55,"Baixo",IF(Tabela_Brasil[[#This Row],[IDHM]]&lt;=0.699,"Médio",IF(Tabela_Brasil[[#This Row],[IDHM]]&lt;=0.799,"Alto","Muito Alto")))</f>
        <v>Alto</v>
      </c>
      <c r="L6" t="str">
        <f>VLOOKUP(Tabela_Brasil[[#This Row],[Estado]],'De-Para_Estado_Regiao'!$B$3:$C$29,2,FALSE)</f>
        <v>Sudeste</v>
      </c>
      <c r="M6">
        <f>IF(Tabela_Brasil[[#This Row],[IBGE_1-4]]&gt;=951,1,0)</f>
        <v>1</v>
      </c>
      <c r="N6">
        <f>IF(Tabela_Brasil[[#This Row],[COMP_P]]&lt;=2,1,0)</f>
        <v>0</v>
      </c>
    </row>
    <row r="7" spans="1:14" x14ac:dyDescent="0.25">
      <c r="A7" s="9" t="s">
        <v>9</v>
      </c>
      <c r="B7" s="9" t="s">
        <v>10</v>
      </c>
      <c r="C7" s="9">
        <v>235380</v>
      </c>
      <c r="D7" s="9">
        <v>0.79900000000000004</v>
      </c>
      <c r="E7" s="9">
        <v>0.84</v>
      </c>
      <c r="F7" s="9">
        <v>0.71899999999999997</v>
      </c>
      <c r="G7" s="9">
        <v>50690.82</v>
      </c>
      <c r="H7" s="10">
        <v>6744</v>
      </c>
      <c r="I7" t="str">
        <f>CONCATENATE(Tabela_Brasil[[#This Row],[Município]],"-",Tabela_Brasil[[#This Row],[Estado]])</f>
        <v>Rio De Janeiro-RJ</v>
      </c>
      <c r="J7">
        <f>IF(Tabela_Brasil[[#This Row],[IDHM]]&lt;=0.599,1,0)</f>
        <v>0</v>
      </c>
      <c r="K7" t="str">
        <f>IF(Tabela_Brasil[[#This Row],[IDHM]]&lt;=0.55,"Baixo",IF(Tabela_Brasil[[#This Row],[IDHM]]&lt;=0.699,"Médio",IF(Tabela_Brasil[[#This Row],[IDHM]]&lt;=0.799,"Alto","Muito Alto")))</f>
        <v>Alto</v>
      </c>
      <c r="L7" t="str">
        <f>VLOOKUP(Tabela_Brasil[[#This Row],[Estado]],'De-Para_Estado_Regiao'!$B$3:$C$29,2,FALSE)</f>
        <v>Sudeste</v>
      </c>
      <c r="M7">
        <f>IF(Tabela_Brasil[[#This Row],[IBGE_1-4]]&gt;=951,1,0)</f>
        <v>1</v>
      </c>
      <c r="N7">
        <f>IF(Tabela_Brasil[[#This Row],[COMP_P]]&lt;=2,1,0)</f>
        <v>0</v>
      </c>
    </row>
    <row r="8" spans="1:14" x14ac:dyDescent="0.25">
      <c r="A8" s="12" t="s">
        <v>11</v>
      </c>
      <c r="B8" s="12" t="s">
        <v>12</v>
      </c>
      <c r="C8" s="12">
        <v>143641</v>
      </c>
      <c r="D8" s="12">
        <v>0.82</v>
      </c>
      <c r="E8" s="12">
        <v>0.86299999999999999</v>
      </c>
      <c r="F8" s="12">
        <v>0.74199999999999999</v>
      </c>
      <c r="G8" s="12">
        <v>79099.77</v>
      </c>
      <c r="H8" s="13">
        <v>3043</v>
      </c>
      <c r="I8" t="str">
        <f>CONCATENATE(Tabela_Brasil[[#This Row],[Município]],"-",Tabela_Brasil[[#This Row],[Estado]])</f>
        <v>Brasília-DF</v>
      </c>
      <c r="J8">
        <f>IF(Tabela_Brasil[[#This Row],[IDHM]]&lt;=0.599,1,0)</f>
        <v>0</v>
      </c>
      <c r="K8" t="str">
        <f>IF(Tabela_Brasil[[#This Row],[IDHM]]&lt;=0.55,"Baixo",IF(Tabela_Brasil[[#This Row],[IDHM]]&lt;=0.699,"Médio",IF(Tabela_Brasil[[#This Row],[IDHM]]&lt;=0.799,"Alto","Muito Alto")))</f>
        <v>Muito Alto</v>
      </c>
      <c r="L8" t="str">
        <f>VLOOKUP(Tabela_Brasil[[#This Row],[Estado]],'De-Para_Estado_Regiao'!$B$3:$C$29,2,FALSE)</f>
        <v>Centro-Oeste</v>
      </c>
      <c r="M8">
        <f>IF(Tabela_Brasil[[#This Row],[IBGE_1-4]]&gt;=951,1,0)</f>
        <v>1</v>
      </c>
      <c r="N8">
        <f>IF(Tabela_Brasil[[#This Row],[COMP_P]]&lt;=2,1,0)</f>
        <v>0</v>
      </c>
    </row>
    <row r="9" spans="1:14" x14ac:dyDescent="0.25">
      <c r="A9" s="9" t="s">
        <v>13</v>
      </c>
      <c r="B9" s="9" t="s">
        <v>14</v>
      </c>
      <c r="C9" s="9">
        <v>58369</v>
      </c>
      <c r="D9" s="9">
        <v>0.80500000000000005</v>
      </c>
      <c r="E9" s="9">
        <v>0.86699999999999999</v>
      </c>
      <c r="F9" s="9">
        <v>0.70199999999999996</v>
      </c>
      <c r="G9" s="9">
        <v>49577.53</v>
      </c>
      <c r="H9" s="10">
        <v>2217</v>
      </c>
      <c r="I9" t="str">
        <f>CONCATENATE(Tabela_Brasil[[#This Row],[Município]],"-",Tabela_Brasil[[#This Row],[Estado]])</f>
        <v>Porto Alegre-RS</v>
      </c>
      <c r="J9">
        <f>IF(Tabela_Brasil[[#This Row],[IDHM]]&lt;=0.599,1,0)</f>
        <v>0</v>
      </c>
      <c r="K9" t="str">
        <f>IF(Tabela_Brasil[[#This Row],[IDHM]]&lt;=0.55,"Baixo",IF(Tabela_Brasil[[#This Row],[IDHM]]&lt;=0.699,"Médio",IF(Tabela_Brasil[[#This Row],[IDHM]]&lt;=0.799,"Alto","Muito Alto")))</f>
        <v>Muito Alto</v>
      </c>
      <c r="L9" t="str">
        <f>VLOOKUP(Tabela_Brasil[[#This Row],[Estado]],'De-Para_Estado_Regiao'!$B$3:$C$29,2,FALSE)</f>
        <v>Sul</v>
      </c>
      <c r="M9">
        <f>IF(Tabela_Brasil[[#This Row],[IBGE_1-4]]&gt;=951,1,0)</f>
        <v>1</v>
      </c>
      <c r="N9">
        <f>IF(Tabela_Brasil[[#This Row],[COMP_P]]&lt;=2,1,0)</f>
        <v>0</v>
      </c>
    </row>
    <row r="10" spans="1:14" x14ac:dyDescent="0.25">
      <c r="A10" s="12" t="s">
        <v>15</v>
      </c>
      <c r="B10" s="12" t="s">
        <v>16</v>
      </c>
      <c r="C10" s="12">
        <v>99493</v>
      </c>
      <c r="D10" s="12">
        <v>0.81</v>
      </c>
      <c r="E10" s="12">
        <v>0.84099999999999997</v>
      </c>
      <c r="F10" s="12">
        <v>0.73699999999999999</v>
      </c>
      <c r="G10" s="12">
        <v>35122.01</v>
      </c>
      <c r="H10" s="13">
        <v>3325</v>
      </c>
      <c r="I10" t="str">
        <f>CONCATENATE(Tabela_Brasil[[#This Row],[Município]],"-",Tabela_Brasil[[#This Row],[Estado]])</f>
        <v>Belo Horizonte-MG</v>
      </c>
      <c r="J10">
        <f>IF(Tabela_Brasil[[#This Row],[IDHM]]&lt;=0.599,1,0)</f>
        <v>0</v>
      </c>
      <c r="K10" t="str">
        <f>IF(Tabela_Brasil[[#This Row],[IDHM]]&lt;=0.55,"Baixo",IF(Tabela_Brasil[[#This Row],[IDHM]]&lt;=0.699,"Médio",IF(Tabela_Brasil[[#This Row],[IDHM]]&lt;=0.799,"Alto","Muito Alto")))</f>
        <v>Muito Alto</v>
      </c>
      <c r="L10" t="str">
        <f>VLOOKUP(Tabela_Brasil[[#This Row],[Estado]],'De-Para_Estado_Regiao'!$B$3:$C$29,2,FALSE)</f>
        <v>Sudeste</v>
      </c>
      <c r="M10">
        <f>IF(Tabela_Brasil[[#This Row],[IBGE_1-4]]&gt;=951,1,0)</f>
        <v>1</v>
      </c>
      <c r="N10">
        <f>IF(Tabela_Brasil[[#This Row],[COMP_P]]&lt;=2,1,0)</f>
        <v>0</v>
      </c>
    </row>
    <row r="11" spans="1:14" x14ac:dyDescent="0.25">
      <c r="A11" s="9" t="s">
        <v>17</v>
      </c>
      <c r="B11" s="9" t="s">
        <v>7</v>
      </c>
      <c r="C11" s="9">
        <v>13818</v>
      </c>
      <c r="D11" s="9">
        <v>0.79</v>
      </c>
      <c r="E11" s="9">
        <v>0.79100000000000004</v>
      </c>
      <c r="F11" s="9">
        <v>0.70799999999999996</v>
      </c>
      <c r="G11" s="9">
        <v>177735.3</v>
      </c>
      <c r="H11" s="10">
        <v>322</v>
      </c>
      <c r="I11" t="str">
        <f>CONCATENATE(Tabela_Brasil[[#This Row],[Município]],"-",Tabela_Brasil[[#This Row],[Estado]])</f>
        <v>Barueri-SP</v>
      </c>
      <c r="J11">
        <f>IF(Tabela_Brasil[[#This Row],[IDHM]]&lt;=0.599,1,0)</f>
        <v>0</v>
      </c>
      <c r="K11" t="str">
        <f>IF(Tabela_Brasil[[#This Row],[IDHM]]&lt;=0.55,"Baixo",IF(Tabela_Brasil[[#This Row],[IDHM]]&lt;=0.699,"Médio",IF(Tabela_Brasil[[#This Row],[IDHM]]&lt;=0.799,"Alto","Muito Alto")))</f>
        <v>Alto</v>
      </c>
      <c r="L11" t="str">
        <f>VLOOKUP(Tabela_Brasil[[#This Row],[Estado]],'De-Para_Estado_Regiao'!$B$3:$C$29,2,FALSE)</f>
        <v>Sudeste</v>
      </c>
      <c r="M11">
        <f>IF(Tabela_Brasil[[#This Row],[IBGE_1-4]]&gt;=951,1,0)</f>
        <v>1</v>
      </c>
      <c r="N11">
        <f>IF(Tabela_Brasil[[#This Row],[COMP_P]]&lt;=2,1,0)</f>
        <v>0</v>
      </c>
    </row>
    <row r="12" spans="1:14" x14ac:dyDescent="0.25">
      <c r="A12" s="12" t="s">
        <v>18</v>
      </c>
      <c r="B12" s="12" t="s">
        <v>19</v>
      </c>
      <c r="C12" s="12">
        <v>54720</v>
      </c>
      <c r="D12" s="12">
        <v>0.77200000000000002</v>
      </c>
      <c r="E12" s="12">
        <v>0.79800000000000004</v>
      </c>
      <c r="F12" s="12">
        <v>0.69799999999999995</v>
      </c>
      <c r="G12" s="12">
        <v>30477.73</v>
      </c>
      <c r="H12" s="13">
        <v>1572</v>
      </c>
      <c r="I12" t="str">
        <f>CONCATENATE(Tabela_Brasil[[#This Row],[Município]],"-",Tabela_Brasil[[#This Row],[Estado]])</f>
        <v>Recife-PE</v>
      </c>
      <c r="J12">
        <f>IF(Tabela_Brasil[[#This Row],[IDHM]]&lt;=0.599,1,0)</f>
        <v>0</v>
      </c>
      <c r="K12" t="str">
        <f>IF(Tabela_Brasil[[#This Row],[IDHM]]&lt;=0.55,"Baixo",IF(Tabela_Brasil[[#This Row],[IDHM]]&lt;=0.699,"Médio",IF(Tabela_Brasil[[#This Row],[IDHM]]&lt;=0.799,"Alto","Muito Alto")))</f>
        <v>Alto</v>
      </c>
      <c r="L12" t="str">
        <f>VLOOKUP(Tabela_Brasil[[#This Row],[Estado]],'De-Para_Estado_Regiao'!$B$3:$C$29,2,FALSE)</f>
        <v>Nordeste</v>
      </c>
      <c r="M12">
        <f>IF(Tabela_Brasil[[#This Row],[IBGE_1-4]]&gt;=951,1,0)</f>
        <v>1</v>
      </c>
      <c r="N12">
        <f>IF(Tabela_Brasil[[#This Row],[COMP_P]]&lt;=2,1,0)</f>
        <v>0</v>
      </c>
    </row>
    <row r="13" spans="1:14" x14ac:dyDescent="0.25">
      <c r="A13" s="9" t="s">
        <v>20</v>
      </c>
      <c r="B13" s="9" t="s">
        <v>7</v>
      </c>
      <c r="C13" s="9">
        <v>15666</v>
      </c>
      <c r="D13" s="9">
        <v>0.84</v>
      </c>
      <c r="E13" s="9">
        <v>0.86099999999999999</v>
      </c>
      <c r="F13" s="9">
        <v>0.80700000000000005</v>
      </c>
      <c r="G13" s="9">
        <v>50544.73</v>
      </c>
      <c r="H13" s="10">
        <v>569</v>
      </c>
      <c r="I13" t="str">
        <f>CONCATENATE(Tabela_Brasil[[#This Row],[Município]],"-",Tabela_Brasil[[#This Row],[Estado]])</f>
        <v>Santos-SP</v>
      </c>
      <c r="J13">
        <f>IF(Tabela_Brasil[[#This Row],[IDHM]]&lt;=0.599,1,0)</f>
        <v>0</v>
      </c>
      <c r="K13" t="str">
        <f>IF(Tabela_Brasil[[#This Row],[IDHM]]&lt;=0.55,"Baixo",IF(Tabela_Brasil[[#This Row],[IDHM]]&lt;=0.699,"Médio",IF(Tabela_Brasil[[#This Row],[IDHM]]&lt;=0.799,"Alto","Muito Alto")))</f>
        <v>Muito Alto</v>
      </c>
      <c r="L13" t="str">
        <f>VLOOKUP(Tabela_Brasil[[#This Row],[Estado]],'De-Para_Estado_Regiao'!$B$3:$C$29,2,FALSE)</f>
        <v>Sudeste</v>
      </c>
      <c r="M13">
        <f>IF(Tabela_Brasil[[#This Row],[IBGE_1-4]]&gt;=951,1,0)</f>
        <v>1</v>
      </c>
      <c r="N13">
        <f>IF(Tabela_Brasil[[#This Row],[COMP_P]]&lt;=2,1,0)</f>
        <v>0</v>
      </c>
    </row>
    <row r="14" spans="1:14" x14ac:dyDescent="0.25">
      <c r="A14" s="12" t="s">
        <v>21</v>
      </c>
      <c r="B14" s="12" t="s">
        <v>22</v>
      </c>
      <c r="C14" s="12">
        <v>81910</v>
      </c>
      <c r="D14" s="12">
        <v>0.82299999999999995</v>
      </c>
      <c r="E14" s="12">
        <v>0.85</v>
      </c>
      <c r="F14" s="12">
        <v>0.76800000000000002</v>
      </c>
      <c r="G14" s="12">
        <v>44239.199999999997</v>
      </c>
      <c r="H14" s="13">
        <v>3030</v>
      </c>
      <c r="I14" t="str">
        <f>CONCATENATE(Tabela_Brasil[[#This Row],[Município]],"-",Tabela_Brasil[[#This Row],[Estado]])</f>
        <v>Curitiba-PR</v>
      </c>
      <c r="J14">
        <f>IF(Tabela_Brasil[[#This Row],[IDHM]]&lt;=0.599,1,0)</f>
        <v>0</v>
      </c>
      <c r="K14" t="str">
        <f>IF(Tabela_Brasil[[#This Row],[IDHM]]&lt;=0.55,"Baixo",IF(Tabela_Brasil[[#This Row],[IDHM]]&lt;=0.699,"Médio",IF(Tabela_Brasil[[#This Row],[IDHM]]&lt;=0.799,"Alto","Muito Alto")))</f>
        <v>Muito Alto</v>
      </c>
      <c r="L14" t="str">
        <f>VLOOKUP(Tabela_Brasil[[#This Row],[Estado]],'De-Para_Estado_Regiao'!$B$3:$C$29,2,FALSE)</f>
        <v>Sul</v>
      </c>
      <c r="M14">
        <f>IF(Tabela_Brasil[[#This Row],[IBGE_1-4]]&gt;=951,1,0)</f>
        <v>1</v>
      </c>
      <c r="N14">
        <f>IF(Tabela_Brasil[[#This Row],[COMP_P]]&lt;=2,1,0)</f>
        <v>0</v>
      </c>
    </row>
    <row r="15" spans="1:14" x14ac:dyDescent="0.25">
      <c r="A15" s="9" t="s">
        <v>23</v>
      </c>
      <c r="B15" s="9" t="s">
        <v>24</v>
      </c>
      <c r="C15" s="9">
        <v>91470</v>
      </c>
      <c r="D15" s="9">
        <v>0.75900000000000001</v>
      </c>
      <c r="E15" s="9">
        <v>0.77200000000000002</v>
      </c>
      <c r="F15" s="9">
        <v>0.67900000000000005</v>
      </c>
      <c r="G15" s="9">
        <v>20796.62</v>
      </c>
      <c r="H15" s="10">
        <v>2409</v>
      </c>
      <c r="I15" t="str">
        <f>CONCATENATE(Tabela_Brasil[[#This Row],[Município]],"-",Tabela_Brasil[[#This Row],[Estado]])</f>
        <v>Salvador-BA</v>
      </c>
      <c r="J15">
        <f>IF(Tabela_Brasil[[#This Row],[IDHM]]&lt;=0.599,1,0)</f>
        <v>0</v>
      </c>
      <c r="K15" t="str">
        <f>IF(Tabela_Brasil[[#This Row],[IDHM]]&lt;=0.55,"Baixo",IF(Tabela_Brasil[[#This Row],[IDHM]]&lt;=0.699,"Médio",IF(Tabela_Brasil[[#This Row],[IDHM]]&lt;=0.799,"Alto","Muito Alto")))</f>
        <v>Alto</v>
      </c>
      <c r="L15" t="str">
        <f>VLOOKUP(Tabela_Brasil[[#This Row],[Estado]],'De-Para_Estado_Regiao'!$B$3:$C$29,2,FALSE)</f>
        <v>Nordeste</v>
      </c>
      <c r="M15">
        <f>IF(Tabela_Brasil[[#This Row],[IBGE_1-4]]&gt;=951,1,0)</f>
        <v>1</v>
      </c>
      <c r="N15">
        <f>IF(Tabela_Brasil[[#This Row],[COMP_P]]&lt;=2,1,0)</f>
        <v>0</v>
      </c>
    </row>
    <row r="16" spans="1:14" x14ac:dyDescent="0.25">
      <c r="A16" s="12" t="s">
        <v>25</v>
      </c>
      <c r="B16" s="12" t="s">
        <v>7</v>
      </c>
      <c r="C16" s="12">
        <v>46027</v>
      </c>
      <c r="D16" s="12">
        <v>0.80500000000000005</v>
      </c>
      <c r="E16" s="12">
        <v>0.82899999999999996</v>
      </c>
      <c r="F16" s="12">
        <v>0.73099999999999998</v>
      </c>
      <c r="G16" s="12">
        <v>49876.62</v>
      </c>
      <c r="H16" s="13">
        <v>1508</v>
      </c>
      <c r="I16" t="str">
        <f>CONCATENATE(Tabela_Brasil[[#This Row],[Município]],"-",Tabela_Brasil[[#This Row],[Estado]])</f>
        <v>Campinas-SP</v>
      </c>
      <c r="J16">
        <f>IF(Tabela_Brasil[[#This Row],[IDHM]]&lt;=0.599,1,0)</f>
        <v>0</v>
      </c>
      <c r="K16" t="str">
        <f>IF(Tabela_Brasil[[#This Row],[IDHM]]&lt;=0.55,"Baixo",IF(Tabela_Brasil[[#This Row],[IDHM]]&lt;=0.699,"Médio",IF(Tabela_Brasil[[#This Row],[IDHM]]&lt;=0.799,"Alto","Muito Alto")))</f>
        <v>Muito Alto</v>
      </c>
      <c r="L16" t="str">
        <f>VLOOKUP(Tabela_Brasil[[#This Row],[Estado]],'De-Para_Estado_Regiao'!$B$3:$C$29,2,FALSE)</f>
        <v>Sudeste</v>
      </c>
      <c r="M16">
        <f>IF(Tabela_Brasil[[#This Row],[IBGE_1-4]]&gt;=951,1,0)</f>
        <v>1</v>
      </c>
      <c r="N16">
        <f>IF(Tabela_Brasil[[#This Row],[COMP_P]]&lt;=2,1,0)</f>
        <v>0</v>
      </c>
    </row>
    <row r="17" spans="1:14" x14ac:dyDescent="0.25">
      <c r="A17" s="9" t="s">
        <v>26</v>
      </c>
      <c r="B17" s="9" t="s">
        <v>7</v>
      </c>
      <c r="C17" s="9">
        <v>27081</v>
      </c>
      <c r="D17" s="9">
        <v>0.8</v>
      </c>
      <c r="E17" s="9">
        <v>0.82</v>
      </c>
      <c r="F17" s="9">
        <v>0.73899999999999999</v>
      </c>
      <c r="G17" s="9">
        <v>44463.8</v>
      </c>
      <c r="H17" s="10">
        <v>969</v>
      </c>
      <c r="I17" t="str">
        <f>CONCATENATE(Tabela_Brasil[[#This Row],[Município]],"-",Tabela_Brasil[[#This Row],[Estado]])</f>
        <v>Ribeirão Preto-SP</v>
      </c>
      <c r="J17">
        <f>IF(Tabela_Brasil[[#This Row],[IDHM]]&lt;=0.599,1,0)</f>
        <v>0</v>
      </c>
      <c r="K17" t="str">
        <f>IF(Tabela_Brasil[[#This Row],[IDHM]]&lt;=0.55,"Baixo",IF(Tabela_Brasil[[#This Row],[IDHM]]&lt;=0.699,"Médio",IF(Tabela_Brasil[[#This Row],[IDHM]]&lt;=0.799,"Alto","Muito Alto")))</f>
        <v>Muito Alto</v>
      </c>
      <c r="L17" t="str">
        <f>VLOOKUP(Tabela_Brasil[[#This Row],[Estado]],'De-Para_Estado_Regiao'!$B$3:$C$29,2,FALSE)</f>
        <v>Sudeste</v>
      </c>
      <c r="M17">
        <f>IF(Tabela_Brasil[[#This Row],[IBGE_1-4]]&gt;=951,1,0)</f>
        <v>1</v>
      </c>
      <c r="N17">
        <f>IF(Tabela_Brasil[[#This Row],[COMP_P]]&lt;=2,1,0)</f>
        <v>0</v>
      </c>
    </row>
    <row r="18" spans="1:14" x14ac:dyDescent="0.25">
      <c r="A18" s="12" t="s">
        <v>27</v>
      </c>
      <c r="B18" s="12" t="s">
        <v>16</v>
      </c>
      <c r="C18" s="12">
        <v>29862</v>
      </c>
      <c r="D18" s="12">
        <v>0.78900000000000003</v>
      </c>
      <c r="E18" s="12">
        <v>0.77600000000000002</v>
      </c>
      <c r="F18" s="12">
        <v>0.71599999999999997</v>
      </c>
      <c r="G18" s="12">
        <v>48585.36</v>
      </c>
      <c r="H18" s="13">
        <v>800</v>
      </c>
      <c r="I18" t="str">
        <f>CONCATENATE(Tabela_Brasil[[#This Row],[Município]],"-",Tabela_Brasil[[#This Row],[Estado]])</f>
        <v>Uberlândia-MG</v>
      </c>
      <c r="J18">
        <f>IF(Tabela_Brasil[[#This Row],[IDHM]]&lt;=0.599,1,0)</f>
        <v>0</v>
      </c>
      <c r="K18" t="str">
        <f>IF(Tabela_Brasil[[#This Row],[IDHM]]&lt;=0.55,"Baixo",IF(Tabela_Brasil[[#This Row],[IDHM]]&lt;=0.699,"Médio",IF(Tabela_Brasil[[#This Row],[IDHM]]&lt;=0.799,"Alto","Muito Alto")))</f>
        <v>Alto</v>
      </c>
      <c r="L18" t="str">
        <f>VLOOKUP(Tabela_Brasil[[#This Row],[Estado]],'De-Para_Estado_Regiao'!$B$3:$C$29,2,FALSE)</f>
        <v>Sudeste</v>
      </c>
      <c r="M18">
        <f>IF(Tabela_Brasil[[#This Row],[IBGE_1-4]]&gt;=951,1,0)</f>
        <v>1</v>
      </c>
      <c r="N18">
        <f>IF(Tabela_Brasil[[#This Row],[COMP_P]]&lt;=2,1,0)</f>
        <v>0</v>
      </c>
    </row>
    <row r="19" spans="1:14" x14ac:dyDescent="0.25">
      <c r="A19" s="9" t="s">
        <v>28</v>
      </c>
      <c r="B19" s="9" t="s">
        <v>29</v>
      </c>
      <c r="C19" s="9">
        <v>11584</v>
      </c>
      <c r="D19" s="9">
        <v>0.755</v>
      </c>
      <c r="E19" s="9">
        <v>0.749</v>
      </c>
      <c r="F19" s="9">
        <v>0.69799999999999995</v>
      </c>
      <c r="G19" s="9">
        <v>43024.92</v>
      </c>
      <c r="H19" s="10">
        <v>204</v>
      </c>
      <c r="I19" t="str">
        <f>CONCATENATE(Tabela_Brasil[[#This Row],[Município]],"-",Tabela_Brasil[[#This Row],[Estado]])</f>
        <v>Rondonópolis-MT</v>
      </c>
      <c r="J19">
        <f>IF(Tabela_Brasil[[#This Row],[IDHM]]&lt;=0.599,1,0)</f>
        <v>0</v>
      </c>
      <c r="K19" t="str">
        <f>IF(Tabela_Brasil[[#This Row],[IDHM]]&lt;=0.55,"Baixo",IF(Tabela_Brasil[[#This Row],[IDHM]]&lt;=0.699,"Médio",IF(Tabela_Brasil[[#This Row],[IDHM]]&lt;=0.799,"Alto","Muito Alto")))</f>
        <v>Alto</v>
      </c>
      <c r="L19" t="str">
        <f>VLOOKUP(Tabela_Brasil[[#This Row],[Estado]],'De-Para_Estado_Regiao'!$B$3:$C$29,2,FALSE)</f>
        <v>Centro-Oeste</v>
      </c>
      <c r="M19">
        <f>IF(Tabela_Brasil[[#This Row],[IBGE_1-4]]&gt;=951,1,0)</f>
        <v>1</v>
      </c>
      <c r="N19">
        <f>IF(Tabela_Brasil[[#This Row],[COMP_P]]&lt;=2,1,0)</f>
        <v>0</v>
      </c>
    </row>
    <row r="20" spans="1:14" x14ac:dyDescent="0.25">
      <c r="A20" s="12" t="s">
        <v>30</v>
      </c>
      <c r="B20" s="12" t="s">
        <v>31</v>
      </c>
      <c r="C20" s="12">
        <v>129766</v>
      </c>
      <c r="D20" s="12">
        <v>0.754</v>
      </c>
      <c r="E20" s="12">
        <v>0.749</v>
      </c>
      <c r="F20" s="12">
        <v>0.69499999999999995</v>
      </c>
      <c r="G20" s="12">
        <v>23045.09</v>
      </c>
      <c r="H20" s="13">
        <v>2379</v>
      </c>
      <c r="I20" t="str">
        <f>CONCATENATE(Tabela_Brasil[[#This Row],[Município]],"-",Tabela_Brasil[[#This Row],[Estado]])</f>
        <v>Fortaleza-CE</v>
      </c>
      <c r="J20">
        <f>IF(Tabela_Brasil[[#This Row],[IDHM]]&lt;=0.599,1,0)</f>
        <v>0</v>
      </c>
      <c r="K20" t="str">
        <f>IF(Tabela_Brasil[[#This Row],[IDHM]]&lt;=0.55,"Baixo",IF(Tabela_Brasil[[#This Row],[IDHM]]&lt;=0.699,"Médio",IF(Tabela_Brasil[[#This Row],[IDHM]]&lt;=0.799,"Alto","Muito Alto")))</f>
        <v>Alto</v>
      </c>
      <c r="L20" t="str">
        <f>VLOOKUP(Tabela_Brasil[[#This Row],[Estado]],'De-Para_Estado_Regiao'!$B$3:$C$29,2,FALSE)</f>
        <v>Nordeste</v>
      </c>
      <c r="M20">
        <f>IF(Tabela_Brasil[[#This Row],[IBGE_1-4]]&gt;=951,1,0)</f>
        <v>1</v>
      </c>
      <c r="N20">
        <f>IF(Tabela_Brasil[[#This Row],[COMP_P]]&lt;=2,1,0)</f>
        <v>0</v>
      </c>
    </row>
    <row r="21" spans="1:14" x14ac:dyDescent="0.25">
      <c r="A21" s="9" t="s">
        <v>32</v>
      </c>
      <c r="B21" s="9" t="s">
        <v>33</v>
      </c>
      <c r="C21" s="9">
        <v>66571</v>
      </c>
      <c r="D21" s="9">
        <v>0.79900000000000004</v>
      </c>
      <c r="E21" s="9">
        <v>0.82399999999999995</v>
      </c>
      <c r="F21" s="9">
        <v>0.73899999999999999</v>
      </c>
      <c r="G21" s="9">
        <v>32209.01</v>
      </c>
      <c r="H21" s="10">
        <v>1712</v>
      </c>
      <c r="I21" t="str">
        <f>CONCATENATE(Tabela_Brasil[[#This Row],[Município]],"-",Tabela_Brasil[[#This Row],[Estado]])</f>
        <v>Goiânia-GO</v>
      </c>
      <c r="J21">
        <f>IF(Tabela_Brasil[[#This Row],[IDHM]]&lt;=0.599,1,0)</f>
        <v>0</v>
      </c>
      <c r="K21" t="str">
        <f>IF(Tabela_Brasil[[#This Row],[IDHM]]&lt;=0.55,"Baixo",IF(Tabela_Brasil[[#This Row],[IDHM]]&lt;=0.699,"Médio",IF(Tabela_Brasil[[#This Row],[IDHM]]&lt;=0.799,"Alto","Muito Alto")))</f>
        <v>Alto</v>
      </c>
      <c r="L21" t="str">
        <f>VLOOKUP(Tabela_Brasil[[#This Row],[Estado]],'De-Para_Estado_Regiao'!$B$3:$C$29,2,FALSE)</f>
        <v>Centro-Oeste</v>
      </c>
      <c r="M21">
        <f>IF(Tabela_Brasil[[#This Row],[IBGE_1-4]]&gt;=951,1,0)</f>
        <v>1</v>
      </c>
      <c r="N21">
        <f>IF(Tabela_Brasil[[#This Row],[COMP_P]]&lt;=2,1,0)</f>
        <v>0</v>
      </c>
    </row>
    <row r="22" spans="1:14" x14ac:dyDescent="0.25">
      <c r="A22" s="12" t="s">
        <v>34</v>
      </c>
      <c r="B22" s="12" t="s">
        <v>29</v>
      </c>
      <c r="C22" s="12">
        <v>2772</v>
      </c>
      <c r="D22" s="12">
        <v>0.76800000000000002</v>
      </c>
      <c r="E22" s="12">
        <v>0.76600000000000001</v>
      </c>
      <c r="F22" s="12">
        <v>0.71</v>
      </c>
      <c r="G22" s="12">
        <v>62202.25</v>
      </c>
      <c r="H22" s="13">
        <v>55</v>
      </c>
      <c r="I22" t="str">
        <f>CONCATENATE(Tabela_Brasil[[#This Row],[Município]],"-",Tabela_Brasil[[#This Row],[Estado]])</f>
        <v>Lucas Do Rio Verde-MT</v>
      </c>
      <c r="J22">
        <f>IF(Tabela_Brasil[[#This Row],[IDHM]]&lt;=0.599,1,0)</f>
        <v>0</v>
      </c>
      <c r="K22" t="str">
        <f>IF(Tabela_Brasil[[#This Row],[IDHM]]&lt;=0.55,"Baixo",IF(Tabela_Brasil[[#This Row],[IDHM]]&lt;=0.699,"Médio",IF(Tabela_Brasil[[#This Row],[IDHM]]&lt;=0.799,"Alto","Muito Alto")))</f>
        <v>Alto</v>
      </c>
      <c r="L22" t="str">
        <f>VLOOKUP(Tabela_Brasil[[#This Row],[Estado]],'De-Para_Estado_Regiao'!$B$3:$C$29,2,FALSE)</f>
        <v>Centro-Oeste</v>
      </c>
      <c r="M22">
        <f>IF(Tabela_Brasil[[#This Row],[IBGE_1-4]]&gt;=951,1,0)</f>
        <v>1</v>
      </c>
      <c r="N22">
        <f>IF(Tabela_Brasil[[#This Row],[COMP_P]]&lt;=2,1,0)</f>
        <v>0</v>
      </c>
    </row>
    <row r="23" spans="1:14" x14ac:dyDescent="0.25">
      <c r="A23" s="9" t="s">
        <v>35</v>
      </c>
      <c r="B23" s="9" t="s">
        <v>7</v>
      </c>
      <c r="C23" s="9">
        <v>29282</v>
      </c>
      <c r="D23" s="9">
        <v>0.80500000000000005</v>
      </c>
      <c r="E23" s="9">
        <v>0.80700000000000005</v>
      </c>
      <c r="F23" s="9">
        <v>0.752</v>
      </c>
      <c r="G23" s="9">
        <v>51239.64</v>
      </c>
      <c r="H23" s="10">
        <v>836</v>
      </c>
      <c r="I23" t="str">
        <f>CONCATENATE(Tabela_Brasil[[#This Row],[Município]],"-",Tabela_Brasil[[#This Row],[Estado]])</f>
        <v>São Bernardo Do Campo-SP</v>
      </c>
      <c r="J23">
        <f>IF(Tabela_Brasil[[#This Row],[IDHM]]&lt;=0.599,1,0)</f>
        <v>0</v>
      </c>
      <c r="K23" t="str">
        <f>IF(Tabela_Brasil[[#This Row],[IDHM]]&lt;=0.55,"Baixo",IF(Tabela_Brasil[[#This Row],[IDHM]]&lt;=0.699,"Médio",IF(Tabela_Brasil[[#This Row],[IDHM]]&lt;=0.799,"Alto","Muito Alto")))</f>
        <v>Muito Alto</v>
      </c>
      <c r="L23" t="str">
        <f>VLOOKUP(Tabela_Brasil[[#This Row],[Estado]],'De-Para_Estado_Regiao'!$B$3:$C$29,2,FALSE)</f>
        <v>Sudeste</v>
      </c>
      <c r="M23">
        <f>IF(Tabela_Brasil[[#This Row],[IBGE_1-4]]&gt;=951,1,0)</f>
        <v>1</v>
      </c>
      <c r="N23">
        <f>IF(Tabela_Brasil[[#This Row],[COMP_P]]&lt;=2,1,0)</f>
        <v>0</v>
      </c>
    </row>
    <row r="24" spans="1:14" x14ac:dyDescent="0.25">
      <c r="A24" s="12" t="s">
        <v>36</v>
      </c>
      <c r="B24" s="12" t="s">
        <v>7</v>
      </c>
      <c r="C24" s="12">
        <v>58730</v>
      </c>
      <c r="D24" s="12">
        <v>0.76300000000000001</v>
      </c>
      <c r="E24" s="12">
        <v>0.746</v>
      </c>
      <c r="F24" s="12">
        <v>0.71699999999999997</v>
      </c>
      <c r="G24" s="12">
        <v>40367.54</v>
      </c>
      <c r="H24" s="13">
        <v>992</v>
      </c>
      <c r="I24" t="str">
        <f>CONCATENATE(Tabela_Brasil[[#This Row],[Município]],"-",Tabela_Brasil[[#This Row],[Estado]])</f>
        <v>Guarulhos-SP</v>
      </c>
      <c r="J24">
        <f>IF(Tabela_Brasil[[#This Row],[IDHM]]&lt;=0.599,1,0)</f>
        <v>0</v>
      </c>
      <c r="K24" t="str">
        <f>IF(Tabela_Brasil[[#This Row],[IDHM]]&lt;=0.55,"Baixo",IF(Tabela_Brasil[[#This Row],[IDHM]]&lt;=0.699,"Médio",IF(Tabela_Brasil[[#This Row],[IDHM]]&lt;=0.799,"Alto","Muito Alto")))</f>
        <v>Alto</v>
      </c>
      <c r="L24" t="str">
        <f>VLOOKUP(Tabela_Brasil[[#This Row],[Estado]],'De-Para_Estado_Regiao'!$B$3:$C$29,2,FALSE)</f>
        <v>Sudeste</v>
      </c>
      <c r="M24">
        <f>IF(Tabela_Brasil[[#This Row],[IBGE_1-4]]&gt;=951,1,0)</f>
        <v>1</v>
      </c>
      <c r="N24">
        <f>IF(Tabela_Brasil[[#This Row],[COMP_P]]&lt;=2,1,0)</f>
        <v>0</v>
      </c>
    </row>
    <row r="25" spans="1:14" x14ac:dyDescent="0.25">
      <c r="A25" s="9" t="s">
        <v>37</v>
      </c>
      <c r="B25" s="9" t="s">
        <v>7</v>
      </c>
      <c r="C25" s="9">
        <v>29315</v>
      </c>
      <c r="D25" s="9">
        <v>0.81499999999999995</v>
      </c>
      <c r="E25" s="9">
        <v>0.81899999999999995</v>
      </c>
      <c r="F25" s="9">
        <v>0.76900000000000002</v>
      </c>
      <c r="G25" s="9">
        <v>36249.85</v>
      </c>
      <c r="H25" s="10">
        <v>880</v>
      </c>
      <c r="I25" t="str">
        <f>CONCATENATE(Tabela_Brasil[[#This Row],[Município]],"-",Tabela_Brasil[[#This Row],[Estado]])</f>
        <v>Santo André-SP</v>
      </c>
      <c r="J25">
        <f>IF(Tabela_Brasil[[#This Row],[IDHM]]&lt;=0.599,1,0)</f>
        <v>0</v>
      </c>
      <c r="K25" t="str">
        <f>IF(Tabela_Brasil[[#This Row],[IDHM]]&lt;=0.55,"Baixo",IF(Tabela_Brasil[[#This Row],[IDHM]]&lt;=0.699,"Médio",IF(Tabela_Brasil[[#This Row],[IDHM]]&lt;=0.799,"Alto","Muito Alto")))</f>
        <v>Muito Alto</v>
      </c>
      <c r="L25" t="str">
        <f>VLOOKUP(Tabela_Brasil[[#This Row],[Estado]],'De-Para_Estado_Regiao'!$B$3:$C$29,2,FALSE)</f>
        <v>Sudeste</v>
      </c>
      <c r="M25">
        <f>IF(Tabela_Brasil[[#This Row],[IBGE_1-4]]&gt;=951,1,0)</f>
        <v>1</v>
      </c>
      <c r="N25">
        <f>IF(Tabela_Brasil[[#This Row],[COMP_P]]&lt;=2,1,0)</f>
        <v>0</v>
      </c>
    </row>
    <row r="26" spans="1:14" x14ac:dyDescent="0.25">
      <c r="A26" s="12" t="s">
        <v>38</v>
      </c>
      <c r="B26" s="12" t="s">
        <v>39</v>
      </c>
      <c r="C26" s="12">
        <v>125335</v>
      </c>
      <c r="D26" s="12">
        <v>0.73699999999999999</v>
      </c>
      <c r="E26" s="12">
        <v>0.73799999999999999</v>
      </c>
      <c r="F26" s="12">
        <v>0.65800000000000003</v>
      </c>
      <c r="G26" s="12">
        <v>33564.11</v>
      </c>
      <c r="H26" s="13">
        <v>1021</v>
      </c>
      <c r="I26" t="str">
        <f>CONCATENATE(Tabela_Brasil[[#This Row],[Município]],"-",Tabela_Brasil[[#This Row],[Estado]])</f>
        <v>Manaus-AM</v>
      </c>
      <c r="J26">
        <f>IF(Tabela_Brasil[[#This Row],[IDHM]]&lt;=0.599,1,0)</f>
        <v>0</v>
      </c>
      <c r="K26" t="str">
        <f>IF(Tabela_Brasil[[#This Row],[IDHM]]&lt;=0.55,"Baixo",IF(Tabela_Brasil[[#This Row],[IDHM]]&lt;=0.699,"Médio",IF(Tabela_Brasil[[#This Row],[IDHM]]&lt;=0.799,"Alto","Muito Alto")))</f>
        <v>Alto</v>
      </c>
      <c r="L26" t="str">
        <f>VLOOKUP(Tabela_Brasil[[#This Row],[Estado]],'De-Para_Estado_Regiao'!$B$3:$C$29,2,FALSE)</f>
        <v>Norte</v>
      </c>
      <c r="M26">
        <f>IF(Tabela_Brasil[[#This Row],[IBGE_1-4]]&gt;=951,1,0)</f>
        <v>1</v>
      </c>
      <c r="N26">
        <f>IF(Tabela_Brasil[[#This Row],[COMP_P]]&lt;=2,1,0)</f>
        <v>0</v>
      </c>
    </row>
    <row r="27" spans="1:14" x14ac:dyDescent="0.25">
      <c r="A27" s="9" t="s">
        <v>40</v>
      </c>
      <c r="B27" s="9" t="s">
        <v>29</v>
      </c>
      <c r="C27" s="9">
        <v>31210</v>
      </c>
      <c r="D27" s="9">
        <v>0.78500000000000003</v>
      </c>
      <c r="E27" s="9">
        <v>0.8</v>
      </c>
      <c r="F27" s="9">
        <v>0.72599999999999998</v>
      </c>
      <c r="G27" s="9">
        <v>37930.339999999997</v>
      </c>
      <c r="H27" s="10">
        <v>657</v>
      </c>
      <c r="I27" t="str">
        <f>CONCATENATE(Tabela_Brasil[[#This Row],[Município]],"-",Tabela_Brasil[[#This Row],[Estado]])</f>
        <v>Cuiabá-MT</v>
      </c>
      <c r="J27">
        <f>IF(Tabela_Brasil[[#This Row],[IDHM]]&lt;=0.599,1,0)</f>
        <v>0</v>
      </c>
      <c r="K27" t="str">
        <f>IF(Tabela_Brasil[[#This Row],[IDHM]]&lt;=0.55,"Baixo",IF(Tabela_Brasil[[#This Row],[IDHM]]&lt;=0.699,"Médio",IF(Tabela_Brasil[[#This Row],[IDHM]]&lt;=0.799,"Alto","Muito Alto")))</f>
        <v>Alto</v>
      </c>
      <c r="L27" t="str">
        <f>VLOOKUP(Tabela_Brasil[[#This Row],[Estado]],'De-Para_Estado_Regiao'!$B$3:$C$29,2,FALSE)</f>
        <v>Centro-Oeste</v>
      </c>
      <c r="M27">
        <f>IF(Tabela_Brasil[[#This Row],[IBGE_1-4]]&gt;=951,1,0)</f>
        <v>1</v>
      </c>
      <c r="N27">
        <f>IF(Tabela_Brasil[[#This Row],[COMP_P]]&lt;=2,1,0)</f>
        <v>0</v>
      </c>
    </row>
    <row r="28" spans="1:14" x14ac:dyDescent="0.25">
      <c r="A28" s="12" t="s">
        <v>41</v>
      </c>
      <c r="B28" s="12" t="s">
        <v>10</v>
      </c>
      <c r="C28" s="12">
        <v>14642</v>
      </c>
      <c r="D28" s="12">
        <v>0.84</v>
      </c>
      <c r="E28" s="12">
        <v>0.88700000000000001</v>
      </c>
      <c r="F28" s="12">
        <v>0.77300000000000002</v>
      </c>
      <c r="G28" s="12">
        <v>46202.31</v>
      </c>
      <c r="H28" s="13">
        <v>695</v>
      </c>
      <c r="I28" t="str">
        <f>CONCATENATE(Tabela_Brasil[[#This Row],[Município]],"-",Tabela_Brasil[[#This Row],[Estado]])</f>
        <v>Niterói-RJ</v>
      </c>
      <c r="J28">
        <f>IF(Tabela_Brasil[[#This Row],[IDHM]]&lt;=0.599,1,0)</f>
        <v>0</v>
      </c>
      <c r="K28" t="str">
        <f>IF(Tabela_Brasil[[#This Row],[IDHM]]&lt;=0.55,"Baixo",IF(Tabela_Brasil[[#This Row],[IDHM]]&lt;=0.699,"Médio",IF(Tabela_Brasil[[#This Row],[IDHM]]&lt;=0.799,"Alto","Muito Alto")))</f>
        <v>Muito Alto</v>
      </c>
      <c r="L28" t="str">
        <f>VLOOKUP(Tabela_Brasil[[#This Row],[Estado]],'De-Para_Estado_Regiao'!$B$3:$C$29,2,FALSE)</f>
        <v>Sudeste</v>
      </c>
      <c r="M28">
        <f>IF(Tabela_Brasil[[#This Row],[IBGE_1-4]]&gt;=951,1,0)</f>
        <v>1</v>
      </c>
      <c r="N28">
        <f>IF(Tabela_Brasil[[#This Row],[COMP_P]]&lt;=2,1,0)</f>
        <v>0</v>
      </c>
    </row>
    <row r="29" spans="1:14" x14ac:dyDescent="0.25">
      <c r="A29" s="9" t="s">
        <v>42</v>
      </c>
      <c r="B29" s="9" t="s">
        <v>7</v>
      </c>
      <c r="C29" s="9">
        <v>14800</v>
      </c>
      <c r="D29" s="9">
        <v>0.82</v>
      </c>
      <c r="E29" s="9">
        <v>0.83399999999999996</v>
      </c>
      <c r="F29" s="9">
        <v>0.76800000000000002</v>
      </c>
      <c r="G29" s="9">
        <v>98049.82</v>
      </c>
      <c r="H29" s="10">
        <v>586</v>
      </c>
      <c r="I29" t="str">
        <f>CONCATENATE(Tabela_Brasil[[#This Row],[Município]],"-",Tabela_Brasil[[#This Row],[Estado]])</f>
        <v>Jundiaí-SP</v>
      </c>
      <c r="J29">
        <f>IF(Tabela_Brasil[[#This Row],[IDHM]]&lt;=0.599,1,0)</f>
        <v>0</v>
      </c>
      <c r="K29" t="str">
        <f>IF(Tabela_Brasil[[#This Row],[IDHM]]&lt;=0.55,"Baixo",IF(Tabela_Brasil[[#This Row],[IDHM]]&lt;=0.699,"Médio",IF(Tabela_Brasil[[#This Row],[IDHM]]&lt;=0.799,"Alto","Muito Alto")))</f>
        <v>Muito Alto</v>
      </c>
      <c r="L29" t="str">
        <f>VLOOKUP(Tabela_Brasil[[#This Row],[Estado]],'De-Para_Estado_Regiao'!$B$3:$C$29,2,FALSE)</f>
        <v>Sudeste</v>
      </c>
      <c r="M29">
        <f>IF(Tabela_Brasil[[#This Row],[IBGE_1-4]]&gt;=951,1,0)</f>
        <v>1</v>
      </c>
      <c r="N29">
        <f>IF(Tabela_Brasil[[#This Row],[COMP_P]]&lt;=2,1,0)</f>
        <v>0</v>
      </c>
    </row>
    <row r="30" spans="1:14" x14ac:dyDescent="0.25">
      <c r="A30" s="12" t="s">
        <v>43</v>
      </c>
      <c r="B30" s="12" t="s">
        <v>29</v>
      </c>
      <c r="C30" s="12">
        <v>4639</v>
      </c>
      <c r="D30" s="12">
        <v>0.73</v>
      </c>
      <c r="E30" s="12">
        <v>0.749</v>
      </c>
      <c r="F30" s="12">
        <v>0.626</v>
      </c>
      <c r="G30" s="12">
        <v>30632.81</v>
      </c>
      <c r="H30" s="13">
        <v>81</v>
      </c>
      <c r="I30" t="str">
        <f>CONCATENATE(Tabela_Brasil[[#This Row],[Município]],"-",Tabela_Brasil[[#This Row],[Estado]])</f>
        <v>Tangará Da Serra-MT</v>
      </c>
      <c r="J30">
        <f>IF(Tabela_Brasil[[#This Row],[IDHM]]&lt;=0.599,1,0)</f>
        <v>0</v>
      </c>
      <c r="K30" t="str">
        <f>IF(Tabela_Brasil[[#This Row],[IDHM]]&lt;=0.55,"Baixo",IF(Tabela_Brasil[[#This Row],[IDHM]]&lt;=0.699,"Médio",IF(Tabela_Brasil[[#This Row],[IDHM]]&lt;=0.799,"Alto","Muito Alto")))</f>
        <v>Alto</v>
      </c>
      <c r="L30" t="str">
        <f>VLOOKUP(Tabela_Brasil[[#This Row],[Estado]],'De-Para_Estado_Regiao'!$B$3:$C$29,2,FALSE)</f>
        <v>Centro-Oeste</v>
      </c>
      <c r="M30">
        <f>IF(Tabela_Brasil[[#This Row],[IBGE_1-4]]&gt;=951,1,0)</f>
        <v>1</v>
      </c>
      <c r="N30">
        <f>IF(Tabela_Brasil[[#This Row],[COMP_P]]&lt;=2,1,0)</f>
        <v>0</v>
      </c>
    </row>
    <row r="31" spans="1:14" x14ac:dyDescent="0.25">
      <c r="A31" s="9" t="s">
        <v>44</v>
      </c>
      <c r="B31" s="9" t="s">
        <v>22</v>
      </c>
      <c r="C31" s="9">
        <v>24491</v>
      </c>
      <c r="D31" s="9">
        <v>0.77800000000000002</v>
      </c>
      <c r="E31" s="9">
        <v>0.78900000000000003</v>
      </c>
      <c r="F31" s="9">
        <v>0.71199999999999997</v>
      </c>
      <c r="G31" s="9">
        <v>33374.97</v>
      </c>
      <c r="H31" s="10">
        <v>730</v>
      </c>
      <c r="I31" t="str">
        <f>CONCATENATE(Tabela_Brasil[[#This Row],[Município]],"-",Tabela_Brasil[[#This Row],[Estado]])</f>
        <v>Londrina-PR</v>
      </c>
      <c r="J31">
        <f>IF(Tabela_Brasil[[#This Row],[IDHM]]&lt;=0.599,1,0)</f>
        <v>0</v>
      </c>
      <c r="K31" t="str">
        <f>IF(Tabela_Brasil[[#This Row],[IDHM]]&lt;=0.55,"Baixo",IF(Tabela_Brasil[[#This Row],[IDHM]]&lt;=0.699,"Médio",IF(Tabela_Brasil[[#This Row],[IDHM]]&lt;=0.799,"Alto","Muito Alto")))</f>
        <v>Alto</v>
      </c>
      <c r="L31" t="str">
        <f>VLOOKUP(Tabela_Brasil[[#This Row],[Estado]],'De-Para_Estado_Regiao'!$B$3:$C$29,2,FALSE)</f>
        <v>Sul</v>
      </c>
      <c r="M31">
        <f>IF(Tabela_Brasil[[#This Row],[IBGE_1-4]]&gt;=951,1,0)</f>
        <v>1</v>
      </c>
      <c r="N31">
        <f>IF(Tabela_Brasil[[#This Row],[COMP_P]]&lt;=2,1,0)</f>
        <v>0</v>
      </c>
    </row>
    <row r="32" spans="1:14" x14ac:dyDescent="0.25">
      <c r="A32" s="12" t="s">
        <v>45</v>
      </c>
      <c r="B32" s="12" t="s">
        <v>7</v>
      </c>
      <c r="C32" s="12">
        <v>28554</v>
      </c>
      <c r="D32" s="12">
        <v>0.8</v>
      </c>
      <c r="E32" s="12">
        <v>0.79200000000000004</v>
      </c>
      <c r="F32" s="12">
        <v>0.76200000000000001</v>
      </c>
      <c r="G32" s="12">
        <v>46888.51</v>
      </c>
      <c r="H32" s="13">
        <v>741</v>
      </c>
      <c r="I32" t="str">
        <f>CONCATENATE(Tabela_Brasil[[#This Row],[Município]],"-",Tabela_Brasil[[#This Row],[Estado]])</f>
        <v>Sorocaba-SP</v>
      </c>
      <c r="J32">
        <f>IF(Tabela_Brasil[[#This Row],[IDHM]]&lt;=0.599,1,0)</f>
        <v>0</v>
      </c>
      <c r="K32" t="str">
        <f>IF(Tabela_Brasil[[#This Row],[IDHM]]&lt;=0.55,"Baixo",IF(Tabela_Brasil[[#This Row],[IDHM]]&lt;=0.699,"Médio",IF(Tabela_Brasil[[#This Row],[IDHM]]&lt;=0.799,"Alto","Muito Alto")))</f>
        <v>Muito Alto</v>
      </c>
      <c r="L32" t="str">
        <f>VLOOKUP(Tabela_Brasil[[#This Row],[Estado]],'De-Para_Estado_Regiao'!$B$3:$C$29,2,FALSE)</f>
        <v>Sudeste</v>
      </c>
      <c r="M32">
        <f>IF(Tabela_Brasil[[#This Row],[IBGE_1-4]]&gt;=951,1,0)</f>
        <v>1</v>
      </c>
      <c r="N32">
        <f>IF(Tabela_Brasil[[#This Row],[COMP_P]]&lt;=2,1,0)</f>
        <v>0</v>
      </c>
    </row>
    <row r="33" spans="1:14" x14ac:dyDescent="0.25">
      <c r="A33" s="9" t="s">
        <v>46</v>
      </c>
      <c r="B33" s="9" t="s">
        <v>7</v>
      </c>
      <c r="C33" s="9">
        <v>5477</v>
      </c>
      <c r="D33" s="9">
        <v>0.86199999999999999</v>
      </c>
      <c r="E33" s="9">
        <v>0.89100000000000001</v>
      </c>
      <c r="F33" s="9">
        <v>0.81100000000000005</v>
      </c>
      <c r="G33" s="9">
        <v>83656.3</v>
      </c>
      <c r="H33" s="10">
        <v>270</v>
      </c>
      <c r="I33" t="str">
        <f>CONCATENATE(Tabela_Brasil[[#This Row],[Município]],"-",Tabela_Brasil[[#This Row],[Estado]])</f>
        <v>São Caetano Do Sul-SP</v>
      </c>
      <c r="J33">
        <f>IF(Tabela_Brasil[[#This Row],[IDHM]]&lt;=0.599,1,0)</f>
        <v>0</v>
      </c>
      <c r="K33" t="str">
        <f>IF(Tabela_Brasil[[#This Row],[IDHM]]&lt;=0.55,"Baixo",IF(Tabela_Brasil[[#This Row],[IDHM]]&lt;=0.699,"Médio",IF(Tabela_Brasil[[#This Row],[IDHM]]&lt;=0.799,"Alto","Muito Alto")))</f>
        <v>Muito Alto</v>
      </c>
      <c r="L33" t="str">
        <f>VLOOKUP(Tabela_Brasil[[#This Row],[Estado]],'De-Para_Estado_Regiao'!$B$3:$C$29,2,FALSE)</f>
        <v>Sudeste</v>
      </c>
      <c r="M33">
        <f>IF(Tabela_Brasil[[#This Row],[IBGE_1-4]]&gt;=951,1,0)</f>
        <v>1</v>
      </c>
      <c r="N33">
        <f>IF(Tabela_Brasil[[#This Row],[COMP_P]]&lt;=2,1,0)</f>
        <v>0</v>
      </c>
    </row>
    <row r="34" spans="1:14" x14ac:dyDescent="0.25">
      <c r="A34" s="12" t="s">
        <v>47</v>
      </c>
      <c r="B34" s="12" t="s">
        <v>7</v>
      </c>
      <c r="C34" s="12">
        <v>29167</v>
      </c>
      <c r="D34" s="12">
        <v>0.80700000000000005</v>
      </c>
      <c r="E34" s="12">
        <v>0.80400000000000005</v>
      </c>
      <c r="F34" s="12">
        <v>0.76400000000000001</v>
      </c>
      <c r="G34" s="12">
        <v>53615.25</v>
      </c>
      <c r="H34" s="13">
        <v>816</v>
      </c>
      <c r="I34" t="str">
        <f>CONCATENATE(Tabela_Brasil[[#This Row],[Município]],"-",Tabela_Brasil[[#This Row],[Estado]])</f>
        <v>São José Dos Campos-SP</v>
      </c>
      <c r="J34">
        <f>IF(Tabela_Brasil[[#This Row],[IDHM]]&lt;=0.599,1,0)</f>
        <v>0</v>
      </c>
      <c r="K34" t="str">
        <f>IF(Tabela_Brasil[[#This Row],[IDHM]]&lt;=0.55,"Baixo",IF(Tabela_Brasil[[#This Row],[IDHM]]&lt;=0.699,"Médio",IF(Tabela_Brasil[[#This Row],[IDHM]]&lt;=0.799,"Alto","Muito Alto")))</f>
        <v>Muito Alto</v>
      </c>
      <c r="L34" t="str">
        <f>VLOOKUP(Tabela_Brasil[[#This Row],[Estado]],'De-Para_Estado_Regiao'!$B$3:$C$29,2,FALSE)</f>
        <v>Sudeste</v>
      </c>
      <c r="M34">
        <f>IF(Tabela_Brasil[[#This Row],[IBGE_1-4]]&gt;=951,1,0)</f>
        <v>1</v>
      </c>
      <c r="N34">
        <f>IF(Tabela_Brasil[[#This Row],[COMP_P]]&lt;=2,1,0)</f>
        <v>0</v>
      </c>
    </row>
    <row r="35" spans="1:14" x14ac:dyDescent="0.25">
      <c r="A35" s="9" t="s">
        <v>48</v>
      </c>
      <c r="B35" s="9" t="s">
        <v>49</v>
      </c>
      <c r="C35" s="9">
        <v>77895</v>
      </c>
      <c r="D35" s="9">
        <v>0.746</v>
      </c>
      <c r="E35" s="9">
        <v>0.751</v>
      </c>
      <c r="F35" s="9">
        <v>0.67300000000000004</v>
      </c>
      <c r="G35" s="9">
        <v>20350</v>
      </c>
      <c r="H35" s="10">
        <v>617</v>
      </c>
      <c r="I35" t="str">
        <f>CONCATENATE(Tabela_Brasil[[#This Row],[Município]],"-",Tabela_Brasil[[#This Row],[Estado]])</f>
        <v>Belém-PA</v>
      </c>
      <c r="J35">
        <f>IF(Tabela_Brasil[[#This Row],[IDHM]]&lt;=0.599,1,0)</f>
        <v>0</v>
      </c>
      <c r="K35" t="str">
        <f>IF(Tabela_Brasil[[#This Row],[IDHM]]&lt;=0.55,"Baixo",IF(Tabela_Brasil[[#This Row],[IDHM]]&lt;=0.699,"Médio",IF(Tabela_Brasil[[#This Row],[IDHM]]&lt;=0.799,"Alto","Muito Alto")))</f>
        <v>Alto</v>
      </c>
      <c r="L35" t="str">
        <f>VLOOKUP(Tabela_Brasil[[#This Row],[Estado]],'De-Para_Estado_Regiao'!$B$3:$C$29,2,FALSE)</f>
        <v>Norte</v>
      </c>
      <c r="M35">
        <f>IF(Tabela_Brasil[[#This Row],[IBGE_1-4]]&gt;=951,1,0)</f>
        <v>1</v>
      </c>
      <c r="N35">
        <f>IF(Tabela_Brasil[[#This Row],[COMP_P]]&lt;=2,1,0)</f>
        <v>0</v>
      </c>
    </row>
    <row r="36" spans="1:14" x14ac:dyDescent="0.25">
      <c r="A36" s="12" t="s">
        <v>50</v>
      </c>
      <c r="B36" s="12" t="s">
        <v>7</v>
      </c>
      <c r="C36" s="12">
        <v>17586</v>
      </c>
      <c r="D36" s="12">
        <v>0.79700000000000004</v>
      </c>
      <c r="E36" s="12">
        <v>0.80100000000000005</v>
      </c>
      <c r="F36" s="12">
        <v>0.748</v>
      </c>
      <c r="G36" s="12">
        <v>35230.47</v>
      </c>
      <c r="H36" s="13">
        <v>512</v>
      </c>
      <c r="I36" t="str">
        <f>CONCATENATE(Tabela_Brasil[[#This Row],[Município]],"-",Tabela_Brasil[[#This Row],[Estado]])</f>
        <v>São José Do Rio Preto-SP</v>
      </c>
      <c r="J36">
        <f>IF(Tabela_Brasil[[#This Row],[IDHM]]&lt;=0.599,1,0)</f>
        <v>0</v>
      </c>
      <c r="K36" t="str">
        <f>IF(Tabela_Brasil[[#This Row],[IDHM]]&lt;=0.55,"Baixo",IF(Tabela_Brasil[[#This Row],[IDHM]]&lt;=0.699,"Médio",IF(Tabela_Brasil[[#This Row],[IDHM]]&lt;=0.799,"Alto","Muito Alto")))</f>
        <v>Alto</v>
      </c>
      <c r="L36" t="str">
        <f>VLOOKUP(Tabela_Brasil[[#This Row],[Estado]],'De-Para_Estado_Regiao'!$B$3:$C$29,2,FALSE)</f>
        <v>Sudeste</v>
      </c>
      <c r="M36">
        <f>IF(Tabela_Brasil[[#This Row],[IBGE_1-4]]&gt;=951,1,0)</f>
        <v>1</v>
      </c>
      <c r="N36">
        <f>IF(Tabela_Brasil[[#This Row],[COMP_P]]&lt;=2,1,0)</f>
        <v>0</v>
      </c>
    </row>
    <row r="37" spans="1:14" x14ac:dyDescent="0.25">
      <c r="A37" s="9" t="s">
        <v>51</v>
      </c>
      <c r="B37" s="9" t="s">
        <v>7</v>
      </c>
      <c r="C37" s="9">
        <v>8029</v>
      </c>
      <c r="D37" s="9">
        <v>0.79</v>
      </c>
      <c r="E37" s="9">
        <v>0.78200000000000003</v>
      </c>
      <c r="F37" s="9">
        <v>0.74399999999999999</v>
      </c>
      <c r="G37" s="9">
        <v>35797.47</v>
      </c>
      <c r="H37" s="10">
        <v>224</v>
      </c>
      <c r="I37" t="str">
        <f>CONCATENATE(Tabela_Brasil[[#This Row],[Município]],"-",Tabela_Brasil[[#This Row],[Estado]])</f>
        <v>Araçatuba-SP</v>
      </c>
      <c r="J37">
        <f>IF(Tabela_Brasil[[#This Row],[IDHM]]&lt;=0.599,1,0)</f>
        <v>0</v>
      </c>
      <c r="K37" t="str">
        <f>IF(Tabela_Brasil[[#This Row],[IDHM]]&lt;=0.55,"Baixo",IF(Tabela_Brasil[[#This Row],[IDHM]]&lt;=0.699,"Médio",IF(Tabela_Brasil[[#This Row],[IDHM]]&lt;=0.799,"Alto","Muito Alto")))</f>
        <v>Alto</v>
      </c>
      <c r="L37" t="str">
        <f>VLOOKUP(Tabela_Brasil[[#This Row],[Estado]],'De-Para_Estado_Regiao'!$B$3:$C$29,2,FALSE)</f>
        <v>Sudeste</v>
      </c>
      <c r="M37">
        <f>IF(Tabela_Brasil[[#This Row],[IBGE_1-4]]&gt;=951,1,0)</f>
        <v>1</v>
      </c>
      <c r="N37">
        <f>IF(Tabela_Brasil[[#This Row],[COMP_P]]&lt;=2,1,0)</f>
        <v>0</v>
      </c>
    </row>
    <row r="38" spans="1:14" x14ac:dyDescent="0.25">
      <c r="A38" s="12" t="s">
        <v>52</v>
      </c>
      <c r="B38" s="12" t="s">
        <v>53</v>
      </c>
      <c r="C38" s="12">
        <v>44074</v>
      </c>
      <c r="D38" s="12">
        <v>0.78400000000000003</v>
      </c>
      <c r="E38" s="12">
        <v>0.79</v>
      </c>
      <c r="F38" s="12">
        <v>0.72399999999999998</v>
      </c>
      <c r="G38" s="12">
        <v>29442.66</v>
      </c>
      <c r="H38" s="13">
        <v>714</v>
      </c>
      <c r="I38" t="str">
        <f>CONCATENATE(Tabela_Brasil[[#This Row],[Município]],"-",Tabela_Brasil[[#This Row],[Estado]])</f>
        <v>Campo Grande-MS</v>
      </c>
      <c r="J38">
        <f>IF(Tabela_Brasil[[#This Row],[IDHM]]&lt;=0.599,1,0)</f>
        <v>0</v>
      </c>
      <c r="K38" t="str">
        <f>IF(Tabela_Brasil[[#This Row],[IDHM]]&lt;=0.55,"Baixo",IF(Tabela_Brasil[[#This Row],[IDHM]]&lt;=0.699,"Médio",IF(Tabela_Brasil[[#This Row],[IDHM]]&lt;=0.799,"Alto","Muito Alto")))</f>
        <v>Alto</v>
      </c>
      <c r="L38" t="str">
        <f>VLOOKUP(Tabela_Brasil[[#This Row],[Estado]],'De-Para_Estado_Regiao'!$B$3:$C$29,2,FALSE)</f>
        <v>Centro-Oeste</v>
      </c>
      <c r="M38">
        <f>IF(Tabela_Brasil[[#This Row],[IBGE_1-4]]&gt;=951,1,0)</f>
        <v>1</v>
      </c>
      <c r="N38">
        <f>IF(Tabela_Brasil[[#This Row],[COMP_P]]&lt;=2,1,0)</f>
        <v>0</v>
      </c>
    </row>
    <row r="39" spans="1:14" x14ac:dyDescent="0.25">
      <c r="A39" s="9" t="s">
        <v>54</v>
      </c>
      <c r="B39" s="9" t="s">
        <v>33</v>
      </c>
      <c r="C39" s="9">
        <v>10158</v>
      </c>
      <c r="D39" s="9">
        <v>0.754</v>
      </c>
      <c r="E39" s="9">
        <v>0.76500000000000001</v>
      </c>
      <c r="F39" s="9">
        <v>0.65600000000000003</v>
      </c>
      <c r="G39" s="9">
        <v>39288.71</v>
      </c>
      <c r="H39" s="10">
        <v>199</v>
      </c>
      <c r="I39" t="str">
        <f>CONCATENATE(Tabela_Brasil[[#This Row],[Município]],"-",Tabela_Brasil[[#This Row],[Estado]])</f>
        <v>Rio Verde-GO</v>
      </c>
      <c r="J39">
        <f>IF(Tabela_Brasil[[#This Row],[IDHM]]&lt;=0.599,1,0)</f>
        <v>0</v>
      </c>
      <c r="K39" t="str">
        <f>IF(Tabela_Brasil[[#This Row],[IDHM]]&lt;=0.55,"Baixo",IF(Tabela_Brasil[[#This Row],[IDHM]]&lt;=0.699,"Médio",IF(Tabela_Brasil[[#This Row],[IDHM]]&lt;=0.799,"Alto","Muito Alto")))</f>
        <v>Alto</v>
      </c>
      <c r="L39" t="str">
        <f>VLOOKUP(Tabela_Brasil[[#This Row],[Estado]],'De-Para_Estado_Regiao'!$B$3:$C$29,2,FALSE)</f>
        <v>Centro-Oeste</v>
      </c>
      <c r="M39">
        <f>IF(Tabela_Brasil[[#This Row],[IBGE_1-4]]&gt;=951,1,0)</f>
        <v>1</v>
      </c>
      <c r="N39">
        <f>IF(Tabela_Brasil[[#This Row],[COMP_P]]&lt;=2,1,0)</f>
        <v>0</v>
      </c>
    </row>
    <row r="40" spans="1:14" x14ac:dyDescent="0.25">
      <c r="A40" s="12" t="s">
        <v>55</v>
      </c>
      <c r="B40" s="12" t="s">
        <v>7</v>
      </c>
      <c r="C40" s="12">
        <v>15991</v>
      </c>
      <c r="D40" s="12">
        <v>0.78500000000000003</v>
      </c>
      <c r="E40" s="12">
        <v>0.79700000000000004</v>
      </c>
      <c r="F40" s="12">
        <v>0.71699999999999997</v>
      </c>
      <c r="G40" s="12">
        <v>54656.57</v>
      </c>
      <c r="H40" s="13">
        <v>409</v>
      </c>
      <c r="I40" t="str">
        <f>CONCATENATE(Tabela_Brasil[[#This Row],[Município]],"-",Tabela_Brasil[[#This Row],[Estado]])</f>
        <v>Piracicaba-SP</v>
      </c>
      <c r="J40">
        <f>IF(Tabela_Brasil[[#This Row],[IDHM]]&lt;=0.599,1,0)</f>
        <v>0</v>
      </c>
      <c r="K40" t="str">
        <f>IF(Tabela_Brasil[[#This Row],[IDHM]]&lt;=0.55,"Baixo",IF(Tabela_Brasil[[#This Row],[IDHM]]&lt;=0.699,"Médio",IF(Tabela_Brasil[[#This Row],[IDHM]]&lt;=0.799,"Alto","Muito Alto")))</f>
        <v>Alto</v>
      </c>
      <c r="L40" t="str">
        <f>VLOOKUP(Tabela_Brasil[[#This Row],[Estado]],'De-Para_Estado_Regiao'!$B$3:$C$29,2,FALSE)</f>
        <v>Sudeste</v>
      </c>
      <c r="M40">
        <f>IF(Tabela_Brasil[[#This Row],[IBGE_1-4]]&gt;=951,1,0)</f>
        <v>1</v>
      </c>
      <c r="N40">
        <f>IF(Tabela_Brasil[[#This Row],[COMP_P]]&lt;=2,1,0)</f>
        <v>0</v>
      </c>
    </row>
    <row r="41" spans="1:14" x14ac:dyDescent="0.25">
      <c r="A41" s="9" t="s">
        <v>56</v>
      </c>
      <c r="B41" s="9" t="s">
        <v>24</v>
      </c>
      <c r="C41" s="9">
        <v>8402</v>
      </c>
      <c r="D41" s="9">
        <v>0.72099999999999997</v>
      </c>
      <c r="E41" s="9">
        <v>0.69499999999999995</v>
      </c>
      <c r="F41" s="9">
        <v>0.66800000000000004</v>
      </c>
      <c r="G41" s="9">
        <v>21596.35</v>
      </c>
      <c r="H41" s="10">
        <v>103</v>
      </c>
      <c r="I41" t="str">
        <f>CONCATENATE(Tabela_Brasil[[#This Row],[Município]],"-",Tabela_Brasil[[#This Row],[Estado]])</f>
        <v>Barreiras-BA</v>
      </c>
      <c r="J41">
        <f>IF(Tabela_Brasil[[#This Row],[IDHM]]&lt;=0.599,1,0)</f>
        <v>0</v>
      </c>
      <c r="K41" t="str">
        <f>IF(Tabela_Brasil[[#This Row],[IDHM]]&lt;=0.55,"Baixo",IF(Tabela_Brasil[[#This Row],[IDHM]]&lt;=0.699,"Médio",IF(Tabela_Brasil[[#This Row],[IDHM]]&lt;=0.799,"Alto","Muito Alto")))</f>
        <v>Alto</v>
      </c>
      <c r="L41" t="str">
        <f>VLOOKUP(Tabela_Brasil[[#This Row],[Estado]],'De-Para_Estado_Regiao'!$B$3:$C$29,2,FALSE)</f>
        <v>Nordeste</v>
      </c>
      <c r="M41">
        <f>IF(Tabela_Brasil[[#This Row],[IBGE_1-4]]&gt;=951,1,0)</f>
        <v>1</v>
      </c>
      <c r="N41">
        <f>IF(Tabela_Brasil[[#This Row],[COMP_P]]&lt;=2,1,0)</f>
        <v>0</v>
      </c>
    </row>
    <row r="42" spans="1:14" x14ac:dyDescent="0.25">
      <c r="A42" s="12" t="s">
        <v>57</v>
      </c>
      <c r="B42" s="12" t="s">
        <v>16</v>
      </c>
      <c r="C42" s="12">
        <v>5875</v>
      </c>
      <c r="D42" s="12">
        <v>0.77800000000000002</v>
      </c>
      <c r="E42" s="12">
        <v>0.76</v>
      </c>
      <c r="F42" s="12">
        <v>0.70699999999999996</v>
      </c>
      <c r="G42" s="12">
        <v>33603.82</v>
      </c>
      <c r="H42" s="13">
        <v>130</v>
      </c>
      <c r="I42" t="str">
        <f>CONCATENATE(Tabela_Brasil[[#This Row],[Município]],"-",Tabela_Brasil[[#This Row],[Estado]])</f>
        <v>Varginha-MG</v>
      </c>
      <c r="J42">
        <f>IF(Tabela_Brasil[[#This Row],[IDHM]]&lt;=0.599,1,0)</f>
        <v>0</v>
      </c>
      <c r="K42" t="str">
        <f>IF(Tabela_Brasil[[#This Row],[IDHM]]&lt;=0.55,"Baixo",IF(Tabela_Brasil[[#This Row],[IDHM]]&lt;=0.699,"Médio",IF(Tabela_Brasil[[#This Row],[IDHM]]&lt;=0.799,"Alto","Muito Alto")))</f>
        <v>Alto</v>
      </c>
      <c r="L42" t="str">
        <f>VLOOKUP(Tabela_Brasil[[#This Row],[Estado]],'De-Para_Estado_Regiao'!$B$3:$C$29,2,FALSE)</f>
        <v>Sudeste</v>
      </c>
      <c r="M42">
        <f>IF(Tabela_Brasil[[#This Row],[IBGE_1-4]]&gt;=951,1,0)</f>
        <v>1</v>
      </c>
      <c r="N42">
        <f>IF(Tabela_Brasil[[#This Row],[COMP_P]]&lt;=2,1,0)</f>
        <v>0</v>
      </c>
    </row>
    <row r="43" spans="1:14" x14ac:dyDescent="0.25">
      <c r="A43" s="9" t="s">
        <v>58</v>
      </c>
      <c r="B43" s="9" t="s">
        <v>59</v>
      </c>
      <c r="C43" s="9">
        <v>17158</v>
      </c>
      <c r="D43" s="9">
        <v>0.84699999999999998</v>
      </c>
      <c r="E43" s="9">
        <v>0.87</v>
      </c>
      <c r="F43" s="9">
        <v>0.8</v>
      </c>
      <c r="G43" s="9">
        <v>39048.21</v>
      </c>
      <c r="H43" s="10">
        <v>848</v>
      </c>
      <c r="I43" t="str">
        <f>CONCATENATE(Tabela_Brasil[[#This Row],[Município]],"-",Tabela_Brasil[[#This Row],[Estado]])</f>
        <v>Florianópolis-SC</v>
      </c>
      <c r="J43">
        <f>IF(Tabela_Brasil[[#This Row],[IDHM]]&lt;=0.599,1,0)</f>
        <v>0</v>
      </c>
      <c r="K43" t="str">
        <f>IF(Tabela_Brasil[[#This Row],[IDHM]]&lt;=0.55,"Baixo",IF(Tabela_Brasil[[#This Row],[IDHM]]&lt;=0.699,"Médio",IF(Tabela_Brasil[[#This Row],[IDHM]]&lt;=0.799,"Alto","Muito Alto")))</f>
        <v>Muito Alto</v>
      </c>
      <c r="L43" t="str">
        <f>VLOOKUP(Tabela_Brasil[[#This Row],[Estado]],'De-Para_Estado_Regiao'!$B$3:$C$29,2,FALSE)</f>
        <v>Sul</v>
      </c>
      <c r="M43">
        <f>IF(Tabela_Brasil[[#This Row],[IBGE_1-4]]&gt;=951,1,0)</f>
        <v>1</v>
      </c>
      <c r="N43">
        <f>IF(Tabela_Brasil[[#This Row],[COMP_P]]&lt;=2,1,0)</f>
        <v>0</v>
      </c>
    </row>
    <row r="44" spans="1:14" x14ac:dyDescent="0.25">
      <c r="A44" s="12" t="s">
        <v>60</v>
      </c>
      <c r="B44" s="12" t="s">
        <v>22</v>
      </c>
      <c r="C44" s="12">
        <v>16007</v>
      </c>
      <c r="D44" s="12">
        <v>0.81</v>
      </c>
      <c r="E44" s="12">
        <v>0.80600000000000005</v>
      </c>
      <c r="F44" s="12">
        <v>0.76800000000000002</v>
      </c>
      <c r="G44" s="12">
        <v>39996.43</v>
      </c>
      <c r="H44" s="13">
        <v>569</v>
      </c>
      <c r="I44" t="str">
        <f>CONCATENATE(Tabela_Brasil[[#This Row],[Município]],"-",Tabela_Brasil[[#This Row],[Estado]])</f>
        <v>Maringá-PR</v>
      </c>
      <c r="J44">
        <f>IF(Tabela_Brasil[[#This Row],[IDHM]]&lt;=0.599,1,0)</f>
        <v>0</v>
      </c>
      <c r="K44" t="str">
        <f>IF(Tabela_Brasil[[#This Row],[IDHM]]&lt;=0.55,"Baixo",IF(Tabela_Brasil[[#This Row],[IDHM]]&lt;=0.699,"Médio",IF(Tabela_Brasil[[#This Row],[IDHM]]&lt;=0.799,"Alto","Muito Alto")))</f>
        <v>Muito Alto</v>
      </c>
      <c r="L44" t="str">
        <f>VLOOKUP(Tabela_Brasil[[#This Row],[Estado]],'De-Para_Estado_Regiao'!$B$3:$C$29,2,FALSE)</f>
        <v>Sul</v>
      </c>
      <c r="M44">
        <f>IF(Tabela_Brasil[[#This Row],[IBGE_1-4]]&gt;=951,1,0)</f>
        <v>1</v>
      </c>
      <c r="N44">
        <f>IF(Tabela_Brasil[[#This Row],[COMP_P]]&lt;=2,1,0)</f>
        <v>0</v>
      </c>
    </row>
    <row r="45" spans="1:14" x14ac:dyDescent="0.25">
      <c r="A45" s="9" t="s">
        <v>61</v>
      </c>
      <c r="B45" s="9" t="s">
        <v>59</v>
      </c>
      <c r="C45" s="9">
        <v>12793</v>
      </c>
      <c r="D45" s="9">
        <v>0.81</v>
      </c>
      <c r="E45" s="9">
        <v>0.81200000000000006</v>
      </c>
      <c r="F45" s="9">
        <v>0.72199999999999998</v>
      </c>
      <c r="G45" s="9">
        <v>44791.08</v>
      </c>
      <c r="H45" s="10">
        <v>474</v>
      </c>
      <c r="I45" t="str">
        <f>CONCATENATE(Tabela_Brasil[[#This Row],[Município]],"-",Tabela_Brasil[[#This Row],[Estado]])</f>
        <v>Blumenau-SC</v>
      </c>
      <c r="J45">
        <f>IF(Tabela_Brasil[[#This Row],[IDHM]]&lt;=0.599,1,0)</f>
        <v>0</v>
      </c>
      <c r="K45" t="str">
        <f>IF(Tabela_Brasil[[#This Row],[IDHM]]&lt;=0.55,"Baixo",IF(Tabela_Brasil[[#This Row],[IDHM]]&lt;=0.699,"Médio",IF(Tabela_Brasil[[#This Row],[IDHM]]&lt;=0.799,"Alto","Muito Alto")))</f>
        <v>Muito Alto</v>
      </c>
      <c r="L45" t="str">
        <f>VLOOKUP(Tabela_Brasil[[#This Row],[Estado]],'De-Para_Estado_Regiao'!$B$3:$C$29,2,FALSE)</f>
        <v>Sul</v>
      </c>
      <c r="M45">
        <f>IF(Tabela_Brasil[[#This Row],[IBGE_1-4]]&gt;=951,1,0)</f>
        <v>1</v>
      </c>
      <c r="N45">
        <f>IF(Tabela_Brasil[[#This Row],[COMP_P]]&lt;=2,1,0)</f>
        <v>0</v>
      </c>
    </row>
    <row r="46" spans="1:14" x14ac:dyDescent="0.25">
      <c r="A46" s="12" t="s">
        <v>62</v>
      </c>
      <c r="B46" s="12" t="s">
        <v>59</v>
      </c>
      <c r="C46" s="12">
        <v>24701</v>
      </c>
      <c r="D46" s="12">
        <v>0.80900000000000005</v>
      </c>
      <c r="E46" s="12">
        <v>0.79500000000000004</v>
      </c>
      <c r="F46" s="12">
        <v>0.749</v>
      </c>
      <c r="G46" s="12">
        <v>44268.54</v>
      </c>
      <c r="H46" s="13">
        <v>643</v>
      </c>
      <c r="I46" t="str">
        <f>CONCATENATE(Tabela_Brasil[[#This Row],[Município]],"-",Tabela_Brasil[[#This Row],[Estado]])</f>
        <v>Joinville-SC</v>
      </c>
      <c r="J46">
        <f>IF(Tabela_Brasil[[#This Row],[IDHM]]&lt;=0.599,1,0)</f>
        <v>0</v>
      </c>
      <c r="K46" t="str">
        <f>IF(Tabela_Brasil[[#This Row],[IDHM]]&lt;=0.55,"Baixo",IF(Tabela_Brasil[[#This Row],[IDHM]]&lt;=0.699,"Médio",IF(Tabela_Brasil[[#This Row],[IDHM]]&lt;=0.799,"Alto","Muito Alto")))</f>
        <v>Muito Alto</v>
      </c>
      <c r="L46" t="str">
        <f>VLOOKUP(Tabela_Brasil[[#This Row],[Estado]],'De-Para_Estado_Regiao'!$B$3:$C$29,2,FALSE)</f>
        <v>Sul</v>
      </c>
      <c r="M46">
        <f>IF(Tabela_Brasil[[#This Row],[IBGE_1-4]]&gt;=951,1,0)</f>
        <v>1</v>
      </c>
      <c r="N46">
        <f>IF(Tabela_Brasil[[#This Row],[COMP_P]]&lt;=2,1,0)</f>
        <v>0</v>
      </c>
    </row>
    <row r="47" spans="1:14" x14ac:dyDescent="0.25">
      <c r="A47" s="9" t="s">
        <v>63</v>
      </c>
      <c r="B47" s="9" t="s">
        <v>64</v>
      </c>
      <c r="C47" s="9">
        <v>13665</v>
      </c>
      <c r="D47" s="9">
        <v>0.84499999999999997</v>
      </c>
      <c r="E47" s="9">
        <v>0.876</v>
      </c>
      <c r="F47" s="9">
        <v>0.80500000000000005</v>
      </c>
      <c r="G47" s="9">
        <v>60427.74</v>
      </c>
      <c r="H47" s="10">
        <v>568</v>
      </c>
      <c r="I47" t="str">
        <f>CONCATENATE(Tabela_Brasil[[#This Row],[Município]],"-",Tabela_Brasil[[#This Row],[Estado]])</f>
        <v>Vitória-ES</v>
      </c>
      <c r="J47">
        <f>IF(Tabela_Brasil[[#This Row],[IDHM]]&lt;=0.599,1,0)</f>
        <v>0</v>
      </c>
      <c r="K47" t="str">
        <f>IF(Tabela_Brasil[[#This Row],[IDHM]]&lt;=0.55,"Baixo",IF(Tabela_Brasil[[#This Row],[IDHM]]&lt;=0.699,"Médio",IF(Tabela_Brasil[[#This Row],[IDHM]]&lt;=0.799,"Alto","Muito Alto")))</f>
        <v>Muito Alto</v>
      </c>
      <c r="L47" t="str">
        <f>VLOOKUP(Tabela_Brasil[[#This Row],[Estado]],'De-Para_Estado_Regiao'!$B$3:$C$29,2,FALSE)</f>
        <v>Sudeste</v>
      </c>
      <c r="M47">
        <f>IF(Tabela_Brasil[[#This Row],[IBGE_1-4]]&gt;=951,1,0)</f>
        <v>1</v>
      </c>
      <c r="N47">
        <f>IF(Tabela_Brasil[[#This Row],[COMP_P]]&lt;=2,1,0)</f>
        <v>0</v>
      </c>
    </row>
    <row r="48" spans="1:14" x14ac:dyDescent="0.25">
      <c r="A48" s="12" t="s">
        <v>65</v>
      </c>
      <c r="B48" s="12" t="s">
        <v>14</v>
      </c>
      <c r="C48" s="12">
        <v>18929</v>
      </c>
      <c r="D48" s="12">
        <v>0.78200000000000003</v>
      </c>
      <c r="E48" s="12">
        <v>0.81200000000000006</v>
      </c>
      <c r="F48" s="12">
        <v>0.68600000000000005</v>
      </c>
      <c r="G48" s="12">
        <v>44007.35</v>
      </c>
      <c r="H48" s="13">
        <v>672</v>
      </c>
      <c r="I48" t="str">
        <f>CONCATENATE(Tabela_Brasil[[#This Row],[Município]],"-",Tabela_Brasil[[#This Row],[Estado]])</f>
        <v>Caxias Do Sul-RS</v>
      </c>
      <c r="J48">
        <f>IF(Tabela_Brasil[[#This Row],[IDHM]]&lt;=0.599,1,0)</f>
        <v>0</v>
      </c>
      <c r="K48" t="str">
        <f>IF(Tabela_Brasil[[#This Row],[IDHM]]&lt;=0.55,"Baixo",IF(Tabela_Brasil[[#This Row],[IDHM]]&lt;=0.699,"Médio",IF(Tabela_Brasil[[#This Row],[IDHM]]&lt;=0.799,"Alto","Muito Alto")))</f>
        <v>Alto</v>
      </c>
      <c r="L48" t="str">
        <f>VLOOKUP(Tabela_Brasil[[#This Row],[Estado]],'De-Para_Estado_Regiao'!$B$3:$C$29,2,FALSE)</f>
        <v>Sul</v>
      </c>
      <c r="M48">
        <f>IF(Tabela_Brasil[[#This Row],[IBGE_1-4]]&gt;=951,1,0)</f>
        <v>1</v>
      </c>
      <c r="N48">
        <f>IF(Tabela_Brasil[[#This Row],[COMP_P]]&lt;=2,1,0)</f>
        <v>0</v>
      </c>
    </row>
    <row r="49" spans="1:14" x14ac:dyDescent="0.25">
      <c r="A49" s="9" t="s">
        <v>66</v>
      </c>
      <c r="B49" s="9" t="s">
        <v>53</v>
      </c>
      <c r="C49" s="9">
        <v>1061</v>
      </c>
      <c r="D49" s="9">
        <v>0.754</v>
      </c>
      <c r="E49" s="9">
        <v>0.75800000000000001</v>
      </c>
      <c r="F49" s="9">
        <v>0.66500000000000004</v>
      </c>
      <c r="G49" s="9">
        <v>64356.21</v>
      </c>
      <c r="H49" s="10">
        <v>20</v>
      </c>
      <c r="I49" t="str">
        <f>CONCATENATE(Tabela_Brasil[[#This Row],[Município]],"-",Tabela_Brasil[[#This Row],[Estado]])</f>
        <v>Chapadão Do Sul-MS</v>
      </c>
      <c r="J49">
        <f>IF(Tabela_Brasil[[#This Row],[IDHM]]&lt;=0.599,1,0)</f>
        <v>0</v>
      </c>
      <c r="K49" t="str">
        <f>IF(Tabela_Brasil[[#This Row],[IDHM]]&lt;=0.55,"Baixo",IF(Tabela_Brasil[[#This Row],[IDHM]]&lt;=0.699,"Médio",IF(Tabela_Brasil[[#This Row],[IDHM]]&lt;=0.799,"Alto","Muito Alto")))</f>
        <v>Alto</v>
      </c>
      <c r="L49" t="str">
        <f>VLOOKUP(Tabela_Brasil[[#This Row],[Estado]],'De-Para_Estado_Regiao'!$B$3:$C$29,2,FALSE)</f>
        <v>Centro-Oeste</v>
      </c>
      <c r="M49">
        <f>IF(Tabela_Brasil[[#This Row],[IBGE_1-4]]&gt;=951,1,0)</f>
        <v>1</v>
      </c>
      <c r="N49">
        <f>IF(Tabela_Brasil[[#This Row],[COMP_P]]&lt;=2,1,0)</f>
        <v>0</v>
      </c>
    </row>
    <row r="50" spans="1:14" x14ac:dyDescent="0.25">
      <c r="A50" s="12" t="s">
        <v>67</v>
      </c>
      <c r="B50" s="12" t="s">
        <v>16</v>
      </c>
      <c r="C50" s="12">
        <v>30911</v>
      </c>
      <c r="D50" s="12">
        <v>0.76</v>
      </c>
      <c r="E50" s="12">
        <v>0.745</v>
      </c>
      <c r="F50" s="12">
        <v>0.69699999999999995</v>
      </c>
      <c r="G50" s="12">
        <v>40512.94</v>
      </c>
      <c r="H50" s="13">
        <v>519</v>
      </c>
      <c r="I50" t="str">
        <f>CONCATENATE(Tabela_Brasil[[#This Row],[Município]],"-",Tabela_Brasil[[#This Row],[Estado]])</f>
        <v>Contagem-MG</v>
      </c>
      <c r="J50">
        <f>IF(Tabela_Brasil[[#This Row],[IDHM]]&lt;=0.599,1,0)</f>
        <v>0</v>
      </c>
      <c r="K50" t="str">
        <f>IF(Tabela_Brasil[[#This Row],[IDHM]]&lt;=0.55,"Baixo",IF(Tabela_Brasil[[#This Row],[IDHM]]&lt;=0.699,"Médio",IF(Tabela_Brasil[[#This Row],[IDHM]]&lt;=0.799,"Alto","Muito Alto")))</f>
        <v>Alto</v>
      </c>
      <c r="L50" t="str">
        <f>VLOOKUP(Tabela_Brasil[[#This Row],[Estado]],'De-Para_Estado_Regiao'!$B$3:$C$29,2,FALSE)</f>
        <v>Sudeste</v>
      </c>
      <c r="M50">
        <f>IF(Tabela_Brasil[[#This Row],[IBGE_1-4]]&gt;=951,1,0)</f>
        <v>1</v>
      </c>
      <c r="N50">
        <f>IF(Tabela_Brasil[[#This Row],[COMP_P]]&lt;=2,1,0)</f>
        <v>0</v>
      </c>
    </row>
    <row r="51" spans="1:14" x14ac:dyDescent="0.25">
      <c r="A51" s="9" t="s">
        <v>68</v>
      </c>
      <c r="B51" s="9" t="s">
        <v>16</v>
      </c>
      <c r="C51" s="9">
        <v>22216</v>
      </c>
      <c r="D51" s="9">
        <v>0.77800000000000002</v>
      </c>
      <c r="E51" s="9">
        <v>0.78400000000000003</v>
      </c>
      <c r="F51" s="9">
        <v>0.71099999999999997</v>
      </c>
      <c r="G51" s="9">
        <v>25968.58</v>
      </c>
      <c r="H51" s="10">
        <v>648</v>
      </c>
      <c r="I51" t="str">
        <f>CONCATENATE(Tabela_Brasil[[#This Row],[Município]],"-",Tabela_Brasil[[#This Row],[Estado]])</f>
        <v>Juiz De Fora-MG</v>
      </c>
      <c r="J51">
        <f>IF(Tabela_Brasil[[#This Row],[IDHM]]&lt;=0.599,1,0)</f>
        <v>0</v>
      </c>
      <c r="K51" t="str">
        <f>IF(Tabela_Brasil[[#This Row],[IDHM]]&lt;=0.55,"Baixo",IF(Tabela_Brasil[[#This Row],[IDHM]]&lt;=0.699,"Médio",IF(Tabela_Brasil[[#This Row],[IDHM]]&lt;=0.799,"Alto","Muito Alto")))</f>
        <v>Alto</v>
      </c>
      <c r="L51" t="str">
        <f>VLOOKUP(Tabela_Brasil[[#This Row],[Estado]],'De-Para_Estado_Regiao'!$B$3:$C$29,2,FALSE)</f>
        <v>Sudeste</v>
      </c>
      <c r="M51">
        <f>IF(Tabela_Brasil[[#This Row],[IBGE_1-4]]&gt;=951,1,0)</f>
        <v>1</v>
      </c>
      <c r="N51">
        <f>IF(Tabela_Brasil[[#This Row],[COMP_P]]&lt;=2,1,0)</f>
        <v>0</v>
      </c>
    </row>
    <row r="52" spans="1:14" x14ac:dyDescent="0.25">
      <c r="A52" s="12" t="s">
        <v>69</v>
      </c>
      <c r="B52" s="12" t="s">
        <v>7</v>
      </c>
      <c r="C52" s="12">
        <v>16362</v>
      </c>
      <c r="D52" s="12">
        <v>0.8</v>
      </c>
      <c r="E52" s="12">
        <v>0.8</v>
      </c>
      <c r="F52" s="12">
        <v>0.752</v>
      </c>
      <c r="G52" s="12">
        <v>35577.22</v>
      </c>
      <c r="H52" s="13">
        <v>406</v>
      </c>
      <c r="I52" t="str">
        <f>CONCATENATE(Tabela_Brasil[[#This Row],[Município]],"-",Tabela_Brasil[[#This Row],[Estado]])</f>
        <v>Bauru-SP</v>
      </c>
      <c r="J52">
        <f>IF(Tabela_Brasil[[#This Row],[IDHM]]&lt;=0.599,1,0)</f>
        <v>0</v>
      </c>
      <c r="K52" t="str">
        <f>IF(Tabela_Brasil[[#This Row],[IDHM]]&lt;=0.55,"Baixo",IF(Tabela_Brasil[[#This Row],[IDHM]]&lt;=0.699,"Médio",IF(Tabela_Brasil[[#This Row],[IDHM]]&lt;=0.799,"Alto","Muito Alto")))</f>
        <v>Muito Alto</v>
      </c>
      <c r="L52" t="str">
        <f>VLOOKUP(Tabela_Brasil[[#This Row],[Estado]],'De-Para_Estado_Regiao'!$B$3:$C$29,2,FALSE)</f>
        <v>Sudeste</v>
      </c>
      <c r="M52">
        <f>IF(Tabela_Brasil[[#This Row],[IBGE_1-4]]&gt;=951,1,0)</f>
        <v>1</v>
      </c>
      <c r="N52">
        <f>IF(Tabela_Brasil[[#This Row],[COMP_P]]&lt;=2,1,0)</f>
        <v>0</v>
      </c>
    </row>
    <row r="53" spans="1:14" x14ac:dyDescent="0.25">
      <c r="A53" s="9" t="s">
        <v>70</v>
      </c>
      <c r="B53" s="9" t="s">
        <v>7</v>
      </c>
      <c r="C53" s="9">
        <v>19844</v>
      </c>
      <c r="D53" s="9">
        <v>0.78</v>
      </c>
      <c r="E53" s="9">
        <v>0.76200000000000001</v>
      </c>
      <c r="F53" s="9">
        <v>0.74</v>
      </c>
      <c r="G53" s="9">
        <v>33602.58</v>
      </c>
      <c r="H53" s="10">
        <v>375</v>
      </c>
      <c r="I53" t="str">
        <f>CONCATENATE(Tabela_Brasil[[#This Row],[Município]],"-",Tabela_Brasil[[#This Row],[Estado]])</f>
        <v>Mogi Das Cruzes-SP</v>
      </c>
      <c r="J53">
        <f>IF(Tabela_Brasil[[#This Row],[IDHM]]&lt;=0.599,1,0)</f>
        <v>0</v>
      </c>
      <c r="K53" t="str">
        <f>IF(Tabela_Brasil[[#This Row],[IDHM]]&lt;=0.55,"Baixo",IF(Tabela_Brasil[[#This Row],[IDHM]]&lt;=0.699,"Médio",IF(Tabela_Brasil[[#This Row],[IDHM]]&lt;=0.799,"Alto","Muito Alto")))</f>
        <v>Alto</v>
      </c>
      <c r="L53" t="str">
        <f>VLOOKUP(Tabela_Brasil[[#This Row],[Estado]],'De-Para_Estado_Regiao'!$B$3:$C$29,2,FALSE)</f>
        <v>Sudeste</v>
      </c>
      <c r="M53">
        <f>IF(Tabela_Brasil[[#This Row],[IBGE_1-4]]&gt;=951,1,0)</f>
        <v>1</v>
      </c>
      <c r="N53">
        <f>IF(Tabela_Brasil[[#This Row],[COMP_P]]&lt;=2,1,0)</f>
        <v>0</v>
      </c>
    </row>
    <row r="54" spans="1:14" x14ac:dyDescent="0.25">
      <c r="A54" s="12" t="s">
        <v>71</v>
      </c>
      <c r="B54" s="12" t="s">
        <v>72</v>
      </c>
      <c r="C54" s="12">
        <v>41558</v>
      </c>
      <c r="D54" s="12">
        <v>0.76300000000000001</v>
      </c>
      <c r="E54" s="12">
        <v>0.76800000000000002</v>
      </c>
      <c r="F54" s="12">
        <v>0.69399999999999995</v>
      </c>
      <c r="G54" s="12">
        <v>24890.54</v>
      </c>
      <c r="H54" s="13">
        <v>844</v>
      </c>
      <c r="I54" t="str">
        <f>CONCATENATE(Tabela_Brasil[[#This Row],[Município]],"-",Tabela_Brasil[[#This Row],[Estado]])</f>
        <v>Natal-RN</v>
      </c>
      <c r="J54">
        <f>IF(Tabela_Brasil[[#This Row],[IDHM]]&lt;=0.599,1,0)</f>
        <v>0</v>
      </c>
      <c r="K54" t="str">
        <f>IF(Tabela_Brasil[[#This Row],[IDHM]]&lt;=0.55,"Baixo",IF(Tabela_Brasil[[#This Row],[IDHM]]&lt;=0.699,"Médio",IF(Tabela_Brasil[[#This Row],[IDHM]]&lt;=0.799,"Alto","Muito Alto")))</f>
        <v>Alto</v>
      </c>
      <c r="L54" t="str">
        <f>VLOOKUP(Tabela_Brasil[[#This Row],[Estado]],'De-Para_Estado_Regiao'!$B$3:$C$29,2,FALSE)</f>
        <v>Nordeste</v>
      </c>
      <c r="M54">
        <f>IF(Tabela_Brasil[[#This Row],[IBGE_1-4]]&gt;=951,1,0)</f>
        <v>1</v>
      </c>
      <c r="N54">
        <f>IF(Tabela_Brasil[[#This Row],[COMP_P]]&lt;=2,1,0)</f>
        <v>0</v>
      </c>
    </row>
    <row r="55" spans="1:14" x14ac:dyDescent="0.25">
      <c r="A55" s="9" t="s">
        <v>73</v>
      </c>
      <c r="B55" s="9" t="s">
        <v>7</v>
      </c>
      <c r="C55" s="9">
        <v>1579</v>
      </c>
      <c r="D55" s="9">
        <v>0.74</v>
      </c>
      <c r="E55" s="9">
        <v>0.73799999999999999</v>
      </c>
      <c r="F55" s="9">
        <v>0.66700000000000004</v>
      </c>
      <c r="G55" s="9">
        <v>27691.66</v>
      </c>
      <c r="H55" s="10">
        <v>33</v>
      </c>
      <c r="I55" t="str">
        <f>CONCATENATE(Tabela_Brasil[[#This Row],[Município]],"-",Tabela_Brasil[[#This Row],[Estado]])</f>
        <v>Itápolis-SP</v>
      </c>
      <c r="J55">
        <f>IF(Tabela_Brasil[[#This Row],[IDHM]]&lt;=0.599,1,0)</f>
        <v>0</v>
      </c>
      <c r="K55" t="str">
        <f>IF(Tabela_Brasil[[#This Row],[IDHM]]&lt;=0.55,"Baixo",IF(Tabela_Brasil[[#This Row],[IDHM]]&lt;=0.699,"Médio",IF(Tabela_Brasil[[#This Row],[IDHM]]&lt;=0.799,"Alto","Muito Alto")))</f>
        <v>Alto</v>
      </c>
      <c r="L55" t="str">
        <f>VLOOKUP(Tabela_Brasil[[#This Row],[Estado]],'De-Para_Estado_Regiao'!$B$3:$C$29,2,FALSE)</f>
        <v>Sudeste</v>
      </c>
      <c r="M55">
        <f>IF(Tabela_Brasil[[#This Row],[IBGE_1-4]]&gt;=951,1,0)</f>
        <v>1</v>
      </c>
      <c r="N55">
        <f>IF(Tabela_Brasil[[#This Row],[COMP_P]]&lt;=2,1,0)</f>
        <v>0</v>
      </c>
    </row>
    <row r="56" spans="1:14" x14ac:dyDescent="0.25">
      <c r="A56" s="12" t="s">
        <v>74</v>
      </c>
      <c r="B56" s="12" t="s">
        <v>7</v>
      </c>
      <c r="C56" s="12">
        <v>9428</v>
      </c>
      <c r="D56" s="12">
        <v>0.81</v>
      </c>
      <c r="E56" s="12">
        <v>0.8</v>
      </c>
      <c r="F56" s="12">
        <v>0.76</v>
      </c>
      <c r="G56" s="12">
        <v>44417.02</v>
      </c>
      <c r="H56" s="13">
        <v>306</v>
      </c>
      <c r="I56" t="str">
        <f>CONCATENATE(Tabela_Brasil[[#This Row],[Município]],"-",Tabela_Brasil[[#This Row],[Estado]])</f>
        <v>Americana-SP</v>
      </c>
      <c r="J56">
        <f>IF(Tabela_Brasil[[#This Row],[IDHM]]&lt;=0.599,1,0)</f>
        <v>0</v>
      </c>
      <c r="K56" t="str">
        <f>IF(Tabela_Brasil[[#This Row],[IDHM]]&lt;=0.55,"Baixo",IF(Tabela_Brasil[[#This Row],[IDHM]]&lt;=0.699,"Médio",IF(Tabela_Brasil[[#This Row],[IDHM]]&lt;=0.799,"Alto","Muito Alto")))</f>
        <v>Muito Alto</v>
      </c>
      <c r="L56" t="str">
        <f>VLOOKUP(Tabela_Brasil[[#This Row],[Estado]],'De-Para_Estado_Regiao'!$B$3:$C$29,2,FALSE)</f>
        <v>Sudeste</v>
      </c>
      <c r="M56">
        <f>IF(Tabela_Brasil[[#This Row],[IBGE_1-4]]&gt;=951,1,0)</f>
        <v>1</v>
      </c>
      <c r="N56">
        <f>IF(Tabela_Brasil[[#This Row],[COMP_P]]&lt;=2,1,0)</f>
        <v>0</v>
      </c>
    </row>
    <row r="57" spans="1:14" x14ac:dyDescent="0.25">
      <c r="A57" s="9" t="s">
        <v>75</v>
      </c>
      <c r="B57" s="9" t="s">
        <v>7</v>
      </c>
      <c r="C57" s="9">
        <v>9779</v>
      </c>
      <c r="D57" s="9">
        <v>0.81</v>
      </c>
      <c r="E57" s="9">
        <v>0.78800000000000003</v>
      </c>
      <c r="F57" s="9">
        <v>0.77400000000000002</v>
      </c>
      <c r="G57" s="9">
        <v>33101.42</v>
      </c>
      <c r="H57" s="10">
        <v>257</v>
      </c>
      <c r="I57" t="str">
        <f>CONCATENATE(Tabela_Brasil[[#This Row],[Município]],"-",Tabela_Brasil[[#This Row],[Estado]])</f>
        <v>Presidente Prudente-SP</v>
      </c>
      <c r="J57">
        <f>IF(Tabela_Brasil[[#This Row],[IDHM]]&lt;=0.599,1,0)</f>
        <v>0</v>
      </c>
      <c r="K57" t="str">
        <f>IF(Tabela_Brasil[[#This Row],[IDHM]]&lt;=0.55,"Baixo",IF(Tabela_Brasil[[#This Row],[IDHM]]&lt;=0.699,"Médio",IF(Tabela_Brasil[[#This Row],[IDHM]]&lt;=0.799,"Alto","Muito Alto")))</f>
        <v>Muito Alto</v>
      </c>
      <c r="L57" t="str">
        <f>VLOOKUP(Tabela_Brasil[[#This Row],[Estado]],'De-Para_Estado_Regiao'!$B$3:$C$29,2,FALSE)</f>
        <v>Sudeste</v>
      </c>
      <c r="M57">
        <f>IF(Tabela_Brasil[[#This Row],[IBGE_1-4]]&gt;=951,1,0)</f>
        <v>1</v>
      </c>
      <c r="N57">
        <f>IF(Tabela_Brasil[[#This Row],[COMP_P]]&lt;=2,1,0)</f>
        <v>0</v>
      </c>
    </row>
    <row r="58" spans="1:14" x14ac:dyDescent="0.25">
      <c r="A58" s="12" t="s">
        <v>76</v>
      </c>
      <c r="B58" s="12" t="s">
        <v>22</v>
      </c>
      <c r="C58" s="12">
        <v>13850</v>
      </c>
      <c r="D58" s="12">
        <v>0.78200000000000003</v>
      </c>
      <c r="E58" s="12">
        <v>0.77600000000000002</v>
      </c>
      <c r="F58" s="12">
        <v>0.72799999999999998</v>
      </c>
      <c r="G58" s="12">
        <v>34106.93</v>
      </c>
      <c r="H58" s="13">
        <v>368</v>
      </c>
      <c r="I58" t="str">
        <f>CONCATENATE(Tabela_Brasil[[#This Row],[Município]],"-",Tabela_Brasil[[#This Row],[Estado]])</f>
        <v>Cascavel-PR</v>
      </c>
      <c r="J58">
        <f>IF(Tabela_Brasil[[#This Row],[IDHM]]&lt;=0.599,1,0)</f>
        <v>0</v>
      </c>
      <c r="K58" t="str">
        <f>IF(Tabela_Brasil[[#This Row],[IDHM]]&lt;=0.55,"Baixo",IF(Tabela_Brasil[[#This Row],[IDHM]]&lt;=0.699,"Médio",IF(Tabela_Brasil[[#This Row],[IDHM]]&lt;=0.799,"Alto","Muito Alto")))</f>
        <v>Alto</v>
      </c>
      <c r="L58" t="str">
        <f>VLOOKUP(Tabela_Brasil[[#This Row],[Estado]],'De-Para_Estado_Regiao'!$B$3:$C$29,2,FALSE)</f>
        <v>Sul</v>
      </c>
      <c r="M58">
        <f>IF(Tabela_Brasil[[#This Row],[IBGE_1-4]]&gt;=951,1,0)</f>
        <v>1</v>
      </c>
      <c r="N58">
        <f>IF(Tabela_Brasil[[#This Row],[COMP_P]]&lt;=2,1,0)</f>
        <v>0</v>
      </c>
    </row>
    <row r="59" spans="1:14" x14ac:dyDescent="0.25">
      <c r="A59" s="9" t="s">
        <v>77</v>
      </c>
      <c r="B59" s="9" t="s">
        <v>10</v>
      </c>
      <c r="C59" s="9">
        <v>45017</v>
      </c>
      <c r="D59" s="9">
        <v>0.71099999999999997</v>
      </c>
      <c r="E59" s="9">
        <v>0.69199999999999995</v>
      </c>
      <c r="F59" s="9">
        <v>0.624</v>
      </c>
      <c r="G59" s="9">
        <v>44939.65</v>
      </c>
      <c r="H59" s="10">
        <v>507</v>
      </c>
      <c r="I59" t="str">
        <f>CONCATENATE(Tabela_Brasil[[#This Row],[Município]],"-",Tabela_Brasil[[#This Row],[Estado]])</f>
        <v>Duque De Caxias-RJ</v>
      </c>
      <c r="J59">
        <f>IF(Tabela_Brasil[[#This Row],[IDHM]]&lt;=0.599,1,0)</f>
        <v>0</v>
      </c>
      <c r="K59" t="str">
        <f>IF(Tabela_Brasil[[#This Row],[IDHM]]&lt;=0.55,"Baixo",IF(Tabela_Brasil[[#This Row],[IDHM]]&lt;=0.699,"Médio",IF(Tabela_Brasil[[#This Row],[IDHM]]&lt;=0.799,"Alto","Muito Alto")))</f>
        <v>Alto</v>
      </c>
      <c r="L59" t="str">
        <f>VLOOKUP(Tabela_Brasil[[#This Row],[Estado]],'De-Para_Estado_Regiao'!$B$3:$C$29,2,FALSE)</f>
        <v>Sudeste</v>
      </c>
      <c r="M59">
        <f>IF(Tabela_Brasil[[#This Row],[IBGE_1-4]]&gt;=951,1,0)</f>
        <v>1</v>
      </c>
      <c r="N59">
        <f>IF(Tabela_Brasil[[#This Row],[COMP_P]]&lt;=2,1,0)</f>
        <v>0</v>
      </c>
    </row>
    <row r="60" spans="1:14" x14ac:dyDescent="0.25">
      <c r="A60" s="12" t="s">
        <v>78</v>
      </c>
      <c r="B60" s="12" t="s">
        <v>7</v>
      </c>
      <c r="C60" s="12">
        <v>19917</v>
      </c>
      <c r="D60" s="12">
        <v>0.75700000000000001</v>
      </c>
      <c r="E60" s="12">
        <v>0.71699999999999997</v>
      </c>
      <c r="F60" s="12">
        <v>0.71599999999999997</v>
      </c>
      <c r="G60" s="12">
        <v>31865.08</v>
      </c>
      <c r="H60" s="13">
        <v>288</v>
      </c>
      <c r="I60" t="str">
        <f>CONCATENATE(Tabela_Brasil[[#This Row],[Município]],"-",Tabela_Brasil[[#This Row],[Estado]])</f>
        <v>Diadema-SP</v>
      </c>
      <c r="J60">
        <f>IF(Tabela_Brasil[[#This Row],[IDHM]]&lt;=0.599,1,0)</f>
        <v>0</v>
      </c>
      <c r="K60" t="str">
        <f>IF(Tabela_Brasil[[#This Row],[IDHM]]&lt;=0.55,"Baixo",IF(Tabela_Brasil[[#This Row],[IDHM]]&lt;=0.699,"Médio",IF(Tabela_Brasil[[#This Row],[IDHM]]&lt;=0.799,"Alto","Muito Alto")))</f>
        <v>Alto</v>
      </c>
      <c r="L60" t="str">
        <f>VLOOKUP(Tabela_Brasil[[#This Row],[Estado]],'De-Para_Estado_Regiao'!$B$3:$C$29,2,FALSE)</f>
        <v>Sudeste</v>
      </c>
      <c r="M60">
        <f>IF(Tabela_Brasil[[#This Row],[IBGE_1-4]]&gt;=951,1,0)</f>
        <v>1</v>
      </c>
      <c r="N60">
        <f>IF(Tabela_Brasil[[#This Row],[COMP_P]]&lt;=2,1,0)</f>
        <v>0</v>
      </c>
    </row>
    <row r="61" spans="1:14" x14ac:dyDescent="0.25">
      <c r="A61" s="9" t="s">
        <v>79</v>
      </c>
      <c r="B61" s="9" t="s">
        <v>7</v>
      </c>
      <c r="C61" s="9">
        <v>9500</v>
      </c>
      <c r="D61" s="9">
        <v>0.8</v>
      </c>
      <c r="E61" s="9">
        <v>0.76800000000000002</v>
      </c>
      <c r="F61" s="9">
        <v>0.77600000000000002</v>
      </c>
      <c r="G61" s="9">
        <v>31473.42</v>
      </c>
      <c r="H61" s="10">
        <v>235</v>
      </c>
      <c r="I61" t="str">
        <f>CONCATENATE(Tabela_Brasil[[#This Row],[Município]],"-",Tabela_Brasil[[#This Row],[Estado]])</f>
        <v>Marília-SP</v>
      </c>
      <c r="J61">
        <f>IF(Tabela_Brasil[[#This Row],[IDHM]]&lt;=0.599,1,0)</f>
        <v>0</v>
      </c>
      <c r="K61" t="str">
        <f>IF(Tabela_Brasil[[#This Row],[IDHM]]&lt;=0.55,"Baixo",IF(Tabela_Brasil[[#This Row],[IDHM]]&lt;=0.699,"Médio",IF(Tabela_Brasil[[#This Row],[IDHM]]&lt;=0.799,"Alto","Muito Alto")))</f>
        <v>Muito Alto</v>
      </c>
      <c r="L61" t="str">
        <f>VLOOKUP(Tabela_Brasil[[#This Row],[Estado]],'De-Para_Estado_Regiao'!$B$3:$C$29,2,FALSE)</f>
        <v>Sudeste</v>
      </c>
      <c r="M61">
        <f>IF(Tabela_Brasil[[#This Row],[IBGE_1-4]]&gt;=951,1,0)</f>
        <v>1</v>
      </c>
      <c r="N61">
        <f>IF(Tabela_Brasil[[#This Row],[COMP_P]]&lt;=2,1,0)</f>
        <v>0</v>
      </c>
    </row>
    <row r="62" spans="1:14" x14ac:dyDescent="0.25">
      <c r="A62" s="12" t="s">
        <v>80</v>
      </c>
      <c r="B62" s="12" t="s">
        <v>16</v>
      </c>
      <c r="C62" s="12">
        <v>5763</v>
      </c>
      <c r="D62" s="12">
        <v>0.76500000000000001</v>
      </c>
      <c r="E62" s="12">
        <v>0.749</v>
      </c>
      <c r="F62" s="12">
        <v>0.69799999999999995</v>
      </c>
      <c r="G62" s="12">
        <v>27995.83</v>
      </c>
      <c r="H62" s="13">
        <v>157</v>
      </c>
      <c r="I62" t="str">
        <f>CONCATENATE(Tabela_Brasil[[#This Row],[Município]],"-",Tabela_Brasil[[#This Row],[Estado]])</f>
        <v>Patos De Minas-MG</v>
      </c>
      <c r="J62">
        <f>IF(Tabela_Brasil[[#This Row],[IDHM]]&lt;=0.599,1,0)</f>
        <v>0</v>
      </c>
      <c r="K62" t="str">
        <f>IF(Tabela_Brasil[[#This Row],[IDHM]]&lt;=0.55,"Baixo",IF(Tabela_Brasil[[#This Row],[IDHM]]&lt;=0.699,"Médio",IF(Tabela_Brasil[[#This Row],[IDHM]]&lt;=0.799,"Alto","Muito Alto")))</f>
        <v>Alto</v>
      </c>
      <c r="L62" t="str">
        <f>VLOOKUP(Tabela_Brasil[[#This Row],[Estado]],'De-Para_Estado_Regiao'!$B$3:$C$29,2,FALSE)</f>
        <v>Sudeste</v>
      </c>
      <c r="M62">
        <f>IF(Tabela_Brasil[[#This Row],[IBGE_1-4]]&gt;=951,1,0)</f>
        <v>1</v>
      </c>
      <c r="N62">
        <f>IF(Tabela_Brasil[[#This Row],[COMP_P]]&lt;=2,1,0)</f>
        <v>0</v>
      </c>
    </row>
    <row r="63" spans="1:14" x14ac:dyDescent="0.25">
      <c r="A63" s="9" t="s">
        <v>81</v>
      </c>
      <c r="B63" s="9" t="s">
        <v>82</v>
      </c>
      <c r="C63" s="9">
        <v>37313</v>
      </c>
      <c r="D63" s="9">
        <v>0.76300000000000001</v>
      </c>
      <c r="E63" s="9">
        <v>0.77</v>
      </c>
      <c r="F63" s="9">
        <v>0.69299999999999995</v>
      </c>
      <c r="G63" s="9">
        <v>23345.93</v>
      </c>
      <c r="H63" s="10">
        <v>712</v>
      </c>
      <c r="I63" t="str">
        <f>CONCATENATE(Tabela_Brasil[[#This Row],[Município]],"-",Tabela_Brasil[[#This Row],[Estado]])</f>
        <v>João Pessoa-PB</v>
      </c>
      <c r="J63">
        <f>IF(Tabela_Brasil[[#This Row],[IDHM]]&lt;=0.599,1,0)</f>
        <v>0</v>
      </c>
      <c r="K63" t="str">
        <f>IF(Tabela_Brasil[[#This Row],[IDHM]]&lt;=0.55,"Baixo",IF(Tabela_Brasil[[#This Row],[IDHM]]&lt;=0.699,"Médio",IF(Tabela_Brasil[[#This Row],[IDHM]]&lt;=0.799,"Alto","Muito Alto")))</f>
        <v>Alto</v>
      </c>
      <c r="L63" t="str">
        <f>VLOOKUP(Tabela_Brasil[[#This Row],[Estado]],'De-Para_Estado_Regiao'!$B$3:$C$29,2,FALSE)</f>
        <v>Nordeste</v>
      </c>
      <c r="M63">
        <f>IF(Tabela_Brasil[[#This Row],[IBGE_1-4]]&gt;=951,1,0)</f>
        <v>1</v>
      </c>
      <c r="N63">
        <f>IF(Tabela_Brasil[[#This Row],[COMP_P]]&lt;=2,1,0)</f>
        <v>0</v>
      </c>
    </row>
    <row r="64" spans="1:14" x14ac:dyDescent="0.25">
      <c r="A64" s="12" t="s">
        <v>83</v>
      </c>
      <c r="B64" s="12" t="s">
        <v>10</v>
      </c>
      <c r="C64" s="12">
        <v>42403</v>
      </c>
      <c r="D64" s="12">
        <v>0.71299999999999997</v>
      </c>
      <c r="E64" s="12">
        <v>0.69099999999999995</v>
      </c>
      <c r="F64" s="12">
        <v>0.64100000000000001</v>
      </c>
      <c r="G64" s="12">
        <v>20625.93</v>
      </c>
      <c r="H64" s="13">
        <v>582</v>
      </c>
      <c r="I64" t="str">
        <f>CONCATENATE(Tabela_Brasil[[#This Row],[Município]],"-",Tabela_Brasil[[#This Row],[Estado]])</f>
        <v>Nova Iguaçu-RJ</v>
      </c>
      <c r="J64">
        <f>IF(Tabela_Brasil[[#This Row],[IDHM]]&lt;=0.599,1,0)</f>
        <v>0</v>
      </c>
      <c r="K64" t="str">
        <f>IF(Tabela_Brasil[[#This Row],[IDHM]]&lt;=0.55,"Baixo",IF(Tabela_Brasil[[#This Row],[IDHM]]&lt;=0.699,"Médio",IF(Tabela_Brasil[[#This Row],[IDHM]]&lt;=0.799,"Alto","Muito Alto")))</f>
        <v>Alto</v>
      </c>
      <c r="L64" t="str">
        <f>VLOOKUP(Tabela_Brasil[[#This Row],[Estado]],'De-Para_Estado_Regiao'!$B$3:$C$29,2,FALSE)</f>
        <v>Sudeste</v>
      </c>
      <c r="M64">
        <f>IF(Tabela_Brasil[[#This Row],[IBGE_1-4]]&gt;=951,1,0)</f>
        <v>1</v>
      </c>
      <c r="N64">
        <f>IF(Tabela_Brasil[[#This Row],[COMP_P]]&lt;=2,1,0)</f>
        <v>0</v>
      </c>
    </row>
    <row r="65" spans="1:14" x14ac:dyDescent="0.25">
      <c r="A65" s="9" t="s">
        <v>84</v>
      </c>
      <c r="B65" s="9" t="s">
        <v>7</v>
      </c>
      <c r="C65" s="9">
        <v>13019</v>
      </c>
      <c r="D65" s="9">
        <v>0.77500000000000002</v>
      </c>
      <c r="E65" s="9">
        <v>0.76100000000000001</v>
      </c>
      <c r="F65" s="9">
        <v>0.71899999999999997</v>
      </c>
      <c r="G65" s="9">
        <v>37057.35</v>
      </c>
      <c r="H65" s="10">
        <v>269</v>
      </c>
      <c r="I65" t="str">
        <f>CONCATENATE(Tabela_Brasil[[#This Row],[Município]],"-",Tabela_Brasil[[#This Row],[Estado]])</f>
        <v>Limeira-SP</v>
      </c>
      <c r="J65">
        <f>IF(Tabela_Brasil[[#This Row],[IDHM]]&lt;=0.599,1,0)</f>
        <v>0</v>
      </c>
      <c r="K65" t="str">
        <f>IF(Tabela_Brasil[[#This Row],[IDHM]]&lt;=0.55,"Baixo",IF(Tabela_Brasil[[#This Row],[IDHM]]&lt;=0.699,"Médio",IF(Tabela_Brasil[[#This Row],[IDHM]]&lt;=0.799,"Alto","Muito Alto")))</f>
        <v>Alto</v>
      </c>
      <c r="L65" t="str">
        <f>VLOOKUP(Tabela_Brasil[[#This Row],[Estado]],'De-Para_Estado_Regiao'!$B$3:$C$29,2,FALSE)</f>
        <v>Sudeste</v>
      </c>
      <c r="M65">
        <f>IF(Tabela_Brasil[[#This Row],[IBGE_1-4]]&gt;=951,1,0)</f>
        <v>1</v>
      </c>
      <c r="N65">
        <f>IF(Tabela_Brasil[[#This Row],[COMP_P]]&lt;=2,1,0)</f>
        <v>0</v>
      </c>
    </row>
    <row r="66" spans="1:14" x14ac:dyDescent="0.25">
      <c r="A66" s="12" t="s">
        <v>85</v>
      </c>
      <c r="B66" s="12" t="s">
        <v>10</v>
      </c>
      <c r="C66" s="12">
        <v>22710</v>
      </c>
      <c r="D66" s="12">
        <v>0.71599999999999997</v>
      </c>
      <c r="E66" s="12">
        <v>0.71499999999999997</v>
      </c>
      <c r="F66" s="12">
        <v>0.61899999999999999</v>
      </c>
      <c r="G66" s="12">
        <v>35475.94</v>
      </c>
      <c r="H66" s="13">
        <v>436</v>
      </c>
      <c r="I66" t="str">
        <f>CONCATENATE(Tabela_Brasil[[#This Row],[Município]],"-",Tabela_Brasil[[#This Row],[Estado]])</f>
        <v>Campos Dos Goytacazes-RJ</v>
      </c>
      <c r="J66">
        <f>IF(Tabela_Brasil[[#This Row],[IDHM]]&lt;=0.599,1,0)</f>
        <v>0</v>
      </c>
      <c r="K66" t="str">
        <f>IF(Tabela_Brasil[[#This Row],[IDHM]]&lt;=0.55,"Baixo",IF(Tabela_Brasil[[#This Row],[IDHM]]&lt;=0.699,"Médio",IF(Tabela_Brasil[[#This Row],[IDHM]]&lt;=0.799,"Alto","Muito Alto")))</f>
        <v>Alto</v>
      </c>
      <c r="L66" t="str">
        <f>VLOOKUP(Tabela_Brasil[[#This Row],[Estado]],'De-Para_Estado_Regiao'!$B$3:$C$29,2,FALSE)</f>
        <v>Sudeste</v>
      </c>
      <c r="M66">
        <f>IF(Tabela_Brasil[[#This Row],[IBGE_1-4]]&gt;=951,1,0)</f>
        <v>1</v>
      </c>
      <c r="N66">
        <f>IF(Tabela_Brasil[[#This Row],[COMP_P]]&lt;=2,1,0)</f>
        <v>0</v>
      </c>
    </row>
    <row r="67" spans="1:14" x14ac:dyDescent="0.25">
      <c r="A67" s="9" t="s">
        <v>86</v>
      </c>
      <c r="B67" s="9" t="s">
        <v>87</v>
      </c>
      <c r="C67" s="9">
        <v>54955</v>
      </c>
      <c r="D67" s="9">
        <v>0.76800000000000002</v>
      </c>
      <c r="E67" s="9">
        <v>0.74099999999999999</v>
      </c>
      <c r="F67" s="9">
        <v>0.752</v>
      </c>
      <c r="G67" s="9">
        <v>26154.25</v>
      </c>
      <c r="H67" s="10">
        <v>582</v>
      </c>
      <c r="I67" t="str">
        <f>CONCATENATE(Tabela_Brasil[[#This Row],[Município]],"-",Tabela_Brasil[[#This Row],[Estado]])</f>
        <v>São Luís-MA</v>
      </c>
      <c r="J67">
        <f>IF(Tabela_Brasil[[#This Row],[IDHM]]&lt;=0.599,1,0)</f>
        <v>0</v>
      </c>
      <c r="K67" t="str">
        <f>IF(Tabela_Brasil[[#This Row],[IDHM]]&lt;=0.55,"Baixo",IF(Tabela_Brasil[[#This Row],[IDHM]]&lt;=0.699,"Médio",IF(Tabela_Brasil[[#This Row],[IDHM]]&lt;=0.799,"Alto","Muito Alto")))</f>
        <v>Alto</v>
      </c>
      <c r="L67" t="str">
        <f>VLOOKUP(Tabela_Brasil[[#This Row],[Estado]],'De-Para_Estado_Regiao'!$B$3:$C$29,2,FALSE)</f>
        <v>Nordeste</v>
      </c>
      <c r="M67">
        <f>IF(Tabela_Brasil[[#This Row],[IBGE_1-4]]&gt;=951,1,0)</f>
        <v>1</v>
      </c>
      <c r="N67">
        <f>IF(Tabela_Brasil[[#This Row],[COMP_P]]&lt;=2,1,0)</f>
        <v>0</v>
      </c>
    </row>
    <row r="68" spans="1:14" x14ac:dyDescent="0.25">
      <c r="A68" s="12" t="s">
        <v>88</v>
      </c>
      <c r="B68" s="12" t="s">
        <v>10</v>
      </c>
      <c r="C68" s="12">
        <v>46890</v>
      </c>
      <c r="D68" s="12">
        <v>0.74</v>
      </c>
      <c r="E68" s="12">
        <v>0.71099999999999997</v>
      </c>
      <c r="F68" s="12">
        <v>0.68100000000000005</v>
      </c>
      <c r="G68" s="12">
        <v>16216.45</v>
      </c>
      <c r="H68" s="13">
        <v>668</v>
      </c>
      <c r="I68" t="str">
        <f>CONCATENATE(Tabela_Brasil[[#This Row],[Município]],"-",Tabela_Brasil[[#This Row],[Estado]])</f>
        <v>São Gonçalo-RJ</v>
      </c>
      <c r="J68">
        <f>IF(Tabela_Brasil[[#This Row],[IDHM]]&lt;=0.599,1,0)</f>
        <v>0</v>
      </c>
      <c r="K68" t="str">
        <f>IF(Tabela_Brasil[[#This Row],[IDHM]]&lt;=0.55,"Baixo",IF(Tabela_Brasil[[#This Row],[IDHM]]&lt;=0.699,"Médio",IF(Tabela_Brasil[[#This Row],[IDHM]]&lt;=0.799,"Alto","Muito Alto")))</f>
        <v>Alto</v>
      </c>
      <c r="L68" t="str">
        <f>VLOOKUP(Tabela_Brasil[[#This Row],[Estado]],'De-Para_Estado_Regiao'!$B$3:$C$29,2,FALSE)</f>
        <v>Sudeste</v>
      </c>
      <c r="M68">
        <f>IF(Tabela_Brasil[[#This Row],[IBGE_1-4]]&gt;=951,1,0)</f>
        <v>1</v>
      </c>
      <c r="N68">
        <f>IF(Tabela_Brasil[[#This Row],[COMP_P]]&lt;=2,1,0)</f>
        <v>0</v>
      </c>
    </row>
    <row r="69" spans="1:14" x14ac:dyDescent="0.25">
      <c r="A69" s="9" t="s">
        <v>89</v>
      </c>
      <c r="B69" s="9" t="s">
        <v>7</v>
      </c>
      <c r="C69" s="9">
        <v>16558</v>
      </c>
      <c r="D69" s="9">
        <v>0.78</v>
      </c>
      <c r="E69" s="9">
        <v>0.749</v>
      </c>
      <c r="F69" s="9">
        <v>0.753</v>
      </c>
      <c r="G69" s="9">
        <v>28108.23</v>
      </c>
      <c r="H69" s="10">
        <v>403</v>
      </c>
      <c r="I69" t="str">
        <f>CONCATENATE(Tabela_Brasil[[#This Row],[Município]],"-",Tabela_Brasil[[#This Row],[Estado]])</f>
        <v>Franca-SP</v>
      </c>
      <c r="J69">
        <f>IF(Tabela_Brasil[[#This Row],[IDHM]]&lt;=0.599,1,0)</f>
        <v>0</v>
      </c>
      <c r="K69" t="str">
        <f>IF(Tabela_Brasil[[#This Row],[IDHM]]&lt;=0.55,"Baixo",IF(Tabela_Brasil[[#This Row],[IDHM]]&lt;=0.699,"Médio",IF(Tabela_Brasil[[#This Row],[IDHM]]&lt;=0.799,"Alto","Muito Alto")))</f>
        <v>Alto</v>
      </c>
      <c r="L69" t="str">
        <f>VLOOKUP(Tabela_Brasil[[#This Row],[Estado]],'De-Para_Estado_Regiao'!$B$3:$C$29,2,FALSE)</f>
        <v>Sudeste</v>
      </c>
      <c r="M69">
        <f>IF(Tabela_Brasil[[#This Row],[IBGE_1-4]]&gt;=951,1,0)</f>
        <v>1</v>
      </c>
      <c r="N69">
        <f>IF(Tabela_Brasil[[#This Row],[COMP_P]]&lt;=2,1,0)</f>
        <v>0</v>
      </c>
    </row>
    <row r="70" spans="1:14" x14ac:dyDescent="0.25">
      <c r="A70" s="12" t="s">
        <v>90</v>
      </c>
      <c r="B70" s="12" t="s">
        <v>7</v>
      </c>
      <c r="C70" s="12">
        <v>10191</v>
      </c>
      <c r="D70" s="12">
        <v>0.79</v>
      </c>
      <c r="E70" s="12">
        <v>0.79100000000000004</v>
      </c>
      <c r="F70" s="12">
        <v>0.73799999999999999</v>
      </c>
      <c r="G70" s="12">
        <v>49861.279999999999</v>
      </c>
      <c r="H70" s="13">
        <v>274</v>
      </c>
      <c r="I70" t="str">
        <f>CONCATENATE(Tabela_Brasil[[#This Row],[Município]],"-",Tabela_Brasil[[#This Row],[Estado]])</f>
        <v>Indaiatuba-SP</v>
      </c>
      <c r="J70">
        <f>IF(Tabela_Brasil[[#This Row],[IDHM]]&lt;=0.599,1,0)</f>
        <v>0</v>
      </c>
      <c r="K70" t="str">
        <f>IF(Tabela_Brasil[[#This Row],[IDHM]]&lt;=0.55,"Baixo",IF(Tabela_Brasil[[#This Row],[IDHM]]&lt;=0.699,"Médio",IF(Tabela_Brasil[[#This Row],[IDHM]]&lt;=0.799,"Alto","Muito Alto")))</f>
        <v>Alto</v>
      </c>
      <c r="L70" t="str">
        <f>VLOOKUP(Tabela_Brasil[[#This Row],[Estado]],'De-Para_Estado_Regiao'!$B$3:$C$29,2,FALSE)</f>
        <v>Sudeste</v>
      </c>
      <c r="M70">
        <f>IF(Tabela_Brasil[[#This Row],[IBGE_1-4]]&gt;=951,1,0)</f>
        <v>1</v>
      </c>
      <c r="N70">
        <f>IF(Tabela_Brasil[[#This Row],[COMP_P]]&lt;=2,1,0)</f>
        <v>0</v>
      </c>
    </row>
    <row r="71" spans="1:14" x14ac:dyDescent="0.25">
      <c r="A71" s="9" t="s">
        <v>91</v>
      </c>
      <c r="B71" s="9" t="s">
        <v>10</v>
      </c>
      <c r="C71" s="9">
        <v>12167</v>
      </c>
      <c r="D71" s="9">
        <v>0.745</v>
      </c>
      <c r="E71" s="9">
        <v>0.76300000000000001</v>
      </c>
      <c r="F71" s="9">
        <v>0.63900000000000001</v>
      </c>
      <c r="G71" s="9">
        <v>42564.57</v>
      </c>
      <c r="H71" s="10">
        <v>267</v>
      </c>
      <c r="I71" t="str">
        <f>CONCATENATE(Tabela_Brasil[[#This Row],[Município]],"-",Tabela_Brasil[[#This Row],[Estado]])</f>
        <v>Petrópolis-RJ</v>
      </c>
      <c r="J71">
        <f>IF(Tabela_Brasil[[#This Row],[IDHM]]&lt;=0.599,1,0)</f>
        <v>0</v>
      </c>
      <c r="K71" t="str">
        <f>IF(Tabela_Brasil[[#This Row],[IDHM]]&lt;=0.55,"Baixo",IF(Tabela_Brasil[[#This Row],[IDHM]]&lt;=0.699,"Médio",IF(Tabela_Brasil[[#This Row],[IDHM]]&lt;=0.799,"Alto","Muito Alto")))</f>
        <v>Alto</v>
      </c>
      <c r="L71" t="str">
        <f>VLOOKUP(Tabela_Brasil[[#This Row],[Estado]],'De-Para_Estado_Regiao'!$B$3:$C$29,2,FALSE)</f>
        <v>Sudeste</v>
      </c>
      <c r="M71">
        <f>IF(Tabela_Brasil[[#This Row],[IBGE_1-4]]&gt;=951,1,0)</f>
        <v>1</v>
      </c>
      <c r="N71">
        <f>IF(Tabela_Brasil[[#This Row],[COMP_P]]&lt;=2,1,0)</f>
        <v>0</v>
      </c>
    </row>
    <row r="72" spans="1:14" x14ac:dyDescent="0.25">
      <c r="A72" s="12" t="s">
        <v>92</v>
      </c>
      <c r="B72" s="12" t="s">
        <v>7</v>
      </c>
      <c r="C72" s="12">
        <v>13878</v>
      </c>
      <c r="D72" s="12">
        <v>0.8</v>
      </c>
      <c r="E72" s="12">
        <v>0.77800000000000002</v>
      </c>
      <c r="F72" s="12">
        <v>0.746</v>
      </c>
      <c r="G72" s="12">
        <v>46320.15</v>
      </c>
      <c r="H72" s="13">
        <v>387</v>
      </c>
      <c r="I72" t="str">
        <f>CONCATENATE(Tabela_Brasil[[#This Row],[Município]],"-",Tabela_Brasil[[#This Row],[Estado]])</f>
        <v>Taubaté-SP</v>
      </c>
      <c r="J72">
        <f>IF(Tabela_Brasil[[#This Row],[IDHM]]&lt;=0.599,1,0)</f>
        <v>0</v>
      </c>
      <c r="K72" t="str">
        <f>IF(Tabela_Brasil[[#This Row],[IDHM]]&lt;=0.55,"Baixo",IF(Tabela_Brasil[[#This Row],[IDHM]]&lt;=0.699,"Médio",IF(Tabela_Brasil[[#This Row],[IDHM]]&lt;=0.799,"Alto","Muito Alto")))</f>
        <v>Muito Alto</v>
      </c>
      <c r="L72" t="str">
        <f>VLOOKUP(Tabela_Brasil[[#This Row],[Estado]],'De-Para_Estado_Regiao'!$B$3:$C$29,2,FALSE)</f>
        <v>Sudeste</v>
      </c>
      <c r="M72">
        <f>IF(Tabela_Brasil[[#This Row],[IBGE_1-4]]&gt;=951,1,0)</f>
        <v>1</v>
      </c>
      <c r="N72">
        <f>IF(Tabela_Brasil[[#This Row],[COMP_P]]&lt;=2,1,0)</f>
        <v>0</v>
      </c>
    </row>
    <row r="73" spans="1:14" x14ac:dyDescent="0.25">
      <c r="A73" s="9" t="s">
        <v>93</v>
      </c>
      <c r="B73" s="9" t="s">
        <v>94</v>
      </c>
      <c r="C73" s="9">
        <v>52009</v>
      </c>
      <c r="D73" s="9">
        <v>0.72099999999999997</v>
      </c>
      <c r="E73" s="9">
        <v>0.73899999999999999</v>
      </c>
      <c r="F73" s="9">
        <v>0.63500000000000001</v>
      </c>
      <c r="G73" s="9">
        <v>20853.41</v>
      </c>
      <c r="H73" s="10">
        <v>709</v>
      </c>
      <c r="I73" t="str">
        <f>CONCATENATE(Tabela_Brasil[[#This Row],[Município]],"-",Tabela_Brasil[[#This Row],[Estado]])</f>
        <v>Maceió-AL</v>
      </c>
      <c r="J73">
        <f>IF(Tabela_Brasil[[#This Row],[IDHM]]&lt;=0.599,1,0)</f>
        <v>0</v>
      </c>
      <c r="K73" t="str">
        <f>IF(Tabela_Brasil[[#This Row],[IDHM]]&lt;=0.55,"Baixo",IF(Tabela_Brasil[[#This Row],[IDHM]]&lt;=0.699,"Médio",IF(Tabela_Brasil[[#This Row],[IDHM]]&lt;=0.799,"Alto","Muito Alto")))</f>
        <v>Alto</v>
      </c>
      <c r="L73" t="str">
        <f>VLOOKUP(Tabela_Brasil[[#This Row],[Estado]],'De-Para_Estado_Regiao'!$B$3:$C$29,2,FALSE)</f>
        <v>Nordeste</v>
      </c>
      <c r="M73">
        <f>IF(Tabela_Brasil[[#This Row],[IBGE_1-4]]&gt;=951,1,0)</f>
        <v>1</v>
      </c>
      <c r="N73">
        <f>IF(Tabela_Brasil[[#This Row],[COMP_P]]&lt;=2,1,0)</f>
        <v>0</v>
      </c>
    </row>
    <row r="74" spans="1:14" x14ac:dyDescent="0.25">
      <c r="A74" s="12" t="s">
        <v>95</v>
      </c>
      <c r="B74" s="12" t="s">
        <v>22</v>
      </c>
      <c r="C74" s="12">
        <v>15508</v>
      </c>
      <c r="D74" s="12">
        <v>0.76300000000000001</v>
      </c>
      <c r="E74" s="12">
        <v>0.755</v>
      </c>
      <c r="F74" s="12">
        <v>0.70299999999999996</v>
      </c>
      <c r="G74" s="12">
        <v>38035.14</v>
      </c>
      <c r="H74" s="13">
        <v>374</v>
      </c>
      <c r="I74" t="str">
        <f>CONCATENATE(Tabela_Brasil[[#This Row],[Município]],"-",Tabela_Brasil[[#This Row],[Estado]])</f>
        <v>Ponta Grossa-PR</v>
      </c>
      <c r="J74">
        <f>IF(Tabela_Brasil[[#This Row],[IDHM]]&lt;=0.599,1,0)</f>
        <v>0</v>
      </c>
      <c r="K74" t="str">
        <f>IF(Tabela_Brasil[[#This Row],[IDHM]]&lt;=0.55,"Baixo",IF(Tabela_Brasil[[#This Row],[IDHM]]&lt;=0.699,"Médio",IF(Tabela_Brasil[[#This Row],[IDHM]]&lt;=0.799,"Alto","Muito Alto")))</f>
        <v>Alto</v>
      </c>
      <c r="L74" t="str">
        <f>VLOOKUP(Tabela_Brasil[[#This Row],[Estado]],'De-Para_Estado_Regiao'!$B$3:$C$29,2,FALSE)</f>
        <v>Sul</v>
      </c>
      <c r="M74">
        <f>IF(Tabela_Brasil[[#This Row],[IBGE_1-4]]&gt;=951,1,0)</f>
        <v>1</v>
      </c>
      <c r="N74">
        <f>IF(Tabela_Brasil[[#This Row],[COMP_P]]&lt;=2,1,0)</f>
        <v>0</v>
      </c>
    </row>
    <row r="75" spans="1:14" x14ac:dyDescent="0.25">
      <c r="A75" s="9" t="s">
        <v>97</v>
      </c>
      <c r="B75" s="9" t="s">
        <v>87</v>
      </c>
      <c r="C75" s="9">
        <v>5853</v>
      </c>
      <c r="D75" s="9">
        <v>0.68700000000000006</v>
      </c>
      <c r="E75" s="9">
        <v>0.67400000000000004</v>
      </c>
      <c r="F75" s="9">
        <v>0.59699999999999998</v>
      </c>
      <c r="G75" s="9">
        <v>25591.91</v>
      </c>
      <c r="H75" s="10">
        <v>92</v>
      </c>
      <c r="I75" t="str">
        <f>CONCATENATE(Tabela_Brasil[[#This Row],[Município]],"-",Tabela_Brasil[[#This Row],[Estado]])</f>
        <v>Balsas-MA</v>
      </c>
      <c r="J75">
        <f>IF(Tabela_Brasil[[#This Row],[IDHM]]&lt;=0.599,1,0)</f>
        <v>0</v>
      </c>
      <c r="K75" t="str">
        <f>IF(Tabela_Brasil[[#This Row],[IDHM]]&lt;=0.55,"Baixo",IF(Tabela_Brasil[[#This Row],[IDHM]]&lt;=0.699,"Médio",IF(Tabela_Brasil[[#This Row],[IDHM]]&lt;=0.799,"Alto","Muito Alto")))</f>
        <v>Médio</v>
      </c>
      <c r="L75" t="str">
        <f>VLOOKUP(Tabela_Brasil[[#This Row],[Estado]],'De-Para_Estado_Regiao'!$B$3:$C$29,2,FALSE)</f>
        <v>Nordeste</v>
      </c>
      <c r="M75">
        <f>IF(Tabela_Brasil[[#This Row],[IBGE_1-4]]&gt;=951,1,0)</f>
        <v>1</v>
      </c>
      <c r="N75">
        <f>IF(Tabela_Brasil[[#This Row],[COMP_P]]&lt;=2,1,0)</f>
        <v>0</v>
      </c>
    </row>
    <row r="76" spans="1:14" x14ac:dyDescent="0.25">
      <c r="A76" s="12" t="s">
        <v>98</v>
      </c>
      <c r="B76" s="12" t="s">
        <v>7</v>
      </c>
      <c r="C76" s="12">
        <v>10039</v>
      </c>
      <c r="D76" s="12">
        <v>0.80500000000000005</v>
      </c>
      <c r="E76" s="12">
        <v>0.78800000000000003</v>
      </c>
      <c r="F76" s="12">
        <v>0.76600000000000001</v>
      </c>
      <c r="G76" s="12">
        <v>41281.81</v>
      </c>
      <c r="H76" s="13">
        <v>390</v>
      </c>
      <c r="I76" t="str">
        <f>CONCATENATE(Tabela_Brasil[[#This Row],[Município]],"-",Tabela_Brasil[[#This Row],[Estado]])</f>
        <v>São Carlos-SP</v>
      </c>
      <c r="J76">
        <f>IF(Tabela_Brasil[[#This Row],[IDHM]]&lt;=0.599,1,0)</f>
        <v>0</v>
      </c>
      <c r="K76" t="str">
        <f>IF(Tabela_Brasil[[#This Row],[IDHM]]&lt;=0.55,"Baixo",IF(Tabela_Brasil[[#This Row],[IDHM]]&lt;=0.699,"Médio",IF(Tabela_Brasil[[#This Row],[IDHM]]&lt;=0.799,"Alto","Muito Alto")))</f>
        <v>Muito Alto</v>
      </c>
      <c r="L76" t="str">
        <f>VLOOKUP(Tabela_Brasil[[#This Row],[Estado]],'De-Para_Estado_Regiao'!$B$3:$C$29,2,FALSE)</f>
        <v>Sudeste</v>
      </c>
      <c r="M76">
        <f>IF(Tabela_Brasil[[#This Row],[IBGE_1-4]]&gt;=951,1,0)</f>
        <v>1</v>
      </c>
      <c r="N76">
        <f>IF(Tabela_Brasil[[#This Row],[COMP_P]]&lt;=2,1,0)</f>
        <v>0</v>
      </c>
    </row>
    <row r="77" spans="1:14" x14ac:dyDescent="0.25">
      <c r="A77" s="9" t="s">
        <v>99</v>
      </c>
      <c r="B77" s="9" t="s">
        <v>59</v>
      </c>
      <c r="C77" s="9">
        <v>9100</v>
      </c>
      <c r="D77" s="9">
        <v>0.79</v>
      </c>
      <c r="E77" s="9">
        <v>0.77900000000000003</v>
      </c>
      <c r="F77" s="9">
        <v>0.72699999999999998</v>
      </c>
      <c r="G77" s="9">
        <v>39693.550000000003</v>
      </c>
      <c r="H77" s="10">
        <v>204</v>
      </c>
      <c r="I77" t="str">
        <f>CONCATENATE(Tabela_Brasil[[#This Row],[Município]],"-",Tabela_Brasil[[#This Row],[Estado]])</f>
        <v>Chapecó-SC</v>
      </c>
      <c r="J77">
        <f>IF(Tabela_Brasil[[#This Row],[IDHM]]&lt;=0.599,1,0)</f>
        <v>0</v>
      </c>
      <c r="K77" t="str">
        <f>IF(Tabela_Brasil[[#This Row],[IDHM]]&lt;=0.55,"Baixo",IF(Tabela_Brasil[[#This Row],[IDHM]]&lt;=0.699,"Médio",IF(Tabela_Brasil[[#This Row],[IDHM]]&lt;=0.799,"Alto","Muito Alto")))</f>
        <v>Alto</v>
      </c>
      <c r="L77" t="str">
        <f>VLOOKUP(Tabela_Brasil[[#This Row],[Estado]],'De-Para_Estado_Regiao'!$B$3:$C$29,2,FALSE)</f>
        <v>Sul</v>
      </c>
      <c r="M77">
        <f>IF(Tabela_Brasil[[#This Row],[IBGE_1-4]]&gt;=951,1,0)</f>
        <v>1</v>
      </c>
      <c r="N77">
        <f>IF(Tabela_Brasil[[#This Row],[COMP_P]]&lt;=2,1,0)</f>
        <v>0</v>
      </c>
    </row>
    <row r="78" spans="1:14" x14ac:dyDescent="0.25">
      <c r="A78" s="12" t="s">
        <v>100</v>
      </c>
      <c r="B78" s="12" t="s">
        <v>10</v>
      </c>
      <c r="C78" s="12">
        <v>11913</v>
      </c>
      <c r="D78" s="12">
        <v>0.76400000000000001</v>
      </c>
      <c r="E78" s="12">
        <v>0.79200000000000004</v>
      </c>
      <c r="F78" s="12">
        <v>0.68100000000000005</v>
      </c>
      <c r="G78" s="12">
        <v>73412.55</v>
      </c>
      <c r="H78" s="13">
        <v>251</v>
      </c>
      <c r="I78" t="str">
        <f>CONCATENATE(Tabela_Brasil[[#This Row],[Município]],"-",Tabela_Brasil[[#This Row],[Estado]])</f>
        <v>Macaé-RJ</v>
      </c>
      <c r="J78">
        <f>IF(Tabela_Brasil[[#This Row],[IDHM]]&lt;=0.599,1,0)</f>
        <v>0</v>
      </c>
      <c r="K78" t="str">
        <f>IF(Tabela_Brasil[[#This Row],[IDHM]]&lt;=0.55,"Baixo",IF(Tabela_Brasil[[#This Row],[IDHM]]&lt;=0.699,"Médio",IF(Tabela_Brasil[[#This Row],[IDHM]]&lt;=0.799,"Alto","Muito Alto")))</f>
        <v>Alto</v>
      </c>
      <c r="L78" t="str">
        <f>VLOOKUP(Tabela_Brasil[[#This Row],[Estado]],'De-Para_Estado_Regiao'!$B$3:$C$29,2,FALSE)</f>
        <v>Sudeste</v>
      </c>
      <c r="M78">
        <f>IF(Tabela_Brasil[[#This Row],[IBGE_1-4]]&gt;=951,1,0)</f>
        <v>1</v>
      </c>
      <c r="N78">
        <f>IF(Tabela_Brasil[[#This Row],[COMP_P]]&lt;=2,1,0)</f>
        <v>0</v>
      </c>
    </row>
    <row r="79" spans="1:14" x14ac:dyDescent="0.25">
      <c r="A79" s="9" t="s">
        <v>101</v>
      </c>
      <c r="B79" s="9" t="s">
        <v>7</v>
      </c>
      <c r="C79" s="9">
        <v>9031</v>
      </c>
      <c r="D79" s="9">
        <v>0.81499999999999995</v>
      </c>
      <c r="E79" s="9">
        <v>0.78800000000000003</v>
      </c>
      <c r="F79" s="9">
        <v>0.78200000000000003</v>
      </c>
      <c r="G79" s="9">
        <v>39065.74</v>
      </c>
      <c r="H79" s="10">
        <v>239</v>
      </c>
      <c r="I79" t="str">
        <f>CONCATENATE(Tabela_Brasil[[#This Row],[Município]],"-",Tabela_Brasil[[#This Row],[Estado]])</f>
        <v>Araraquara-SP</v>
      </c>
      <c r="J79">
        <f>IF(Tabela_Brasil[[#This Row],[IDHM]]&lt;=0.599,1,0)</f>
        <v>0</v>
      </c>
      <c r="K79" t="str">
        <f>IF(Tabela_Brasil[[#This Row],[IDHM]]&lt;=0.55,"Baixo",IF(Tabela_Brasil[[#This Row],[IDHM]]&lt;=0.699,"Médio",IF(Tabela_Brasil[[#This Row],[IDHM]]&lt;=0.799,"Alto","Muito Alto")))</f>
        <v>Muito Alto</v>
      </c>
      <c r="L79" t="str">
        <f>VLOOKUP(Tabela_Brasil[[#This Row],[Estado]],'De-Para_Estado_Regiao'!$B$3:$C$29,2,FALSE)</f>
        <v>Sudeste</v>
      </c>
      <c r="M79">
        <f>IF(Tabela_Brasil[[#This Row],[IBGE_1-4]]&gt;=951,1,0)</f>
        <v>1</v>
      </c>
      <c r="N79">
        <f>IF(Tabela_Brasil[[#This Row],[COMP_P]]&lt;=2,1,0)</f>
        <v>0</v>
      </c>
    </row>
    <row r="80" spans="1:14" x14ac:dyDescent="0.25">
      <c r="A80" s="12" t="s">
        <v>102</v>
      </c>
      <c r="B80" s="12" t="s">
        <v>10</v>
      </c>
      <c r="C80" s="12">
        <v>11542</v>
      </c>
      <c r="D80" s="12">
        <v>0.77</v>
      </c>
      <c r="E80" s="12">
        <v>0.76300000000000001</v>
      </c>
      <c r="F80" s="12">
        <v>0.72</v>
      </c>
      <c r="G80" s="12">
        <v>39679.43</v>
      </c>
      <c r="H80" s="13">
        <v>263</v>
      </c>
      <c r="I80" t="str">
        <f>CONCATENATE(Tabela_Brasil[[#This Row],[Município]],"-",Tabela_Brasil[[#This Row],[Estado]])</f>
        <v>Volta Redonda-RJ</v>
      </c>
      <c r="J80">
        <f>IF(Tabela_Brasil[[#This Row],[IDHM]]&lt;=0.599,1,0)</f>
        <v>0</v>
      </c>
      <c r="K80" t="str">
        <f>IF(Tabela_Brasil[[#This Row],[IDHM]]&lt;=0.55,"Baixo",IF(Tabela_Brasil[[#This Row],[IDHM]]&lt;=0.699,"Médio",IF(Tabela_Brasil[[#This Row],[IDHM]]&lt;=0.799,"Alto","Muito Alto")))</f>
        <v>Alto</v>
      </c>
      <c r="L80" t="str">
        <f>VLOOKUP(Tabela_Brasil[[#This Row],[Estado]],'De-Para_Estado_Regiao'!$B$3:$C$29,2,FALSE)</f>
        <v>Sudeste</v>
      </c>
      <c r="M80">
        <f>IF(Tabela_Brasil[[#This Row],[IBGE_1-4]]&gt;=951,1,0)</f>
        <v>1</v>
      </c>
      <c r="N80">
        <f>IF(Tabela_Brasil[[#This Row],[COMP_P]]&lt;=2,1,0)</f>
        <v>0</v>
      </c>
    </row>
    <row r="81" spans="1:14" x14ac:dyDescent="0.25">
      <c r="A81" s="9" t="s">
        <v>103</v>
      </c>
      <c r="B81" s="9" t="s">
        <v>59</v>
      </c>
      <c r="C81" s="9">
        <v>8844</v>
      </c>
      <c r="D81" s="9">
        <v>0.79</v>
      </c>
      <c r="E81" s="9">
        <v>0.78600000000000003</v>
      </c>
      <c r="F81" s="9">
        <v>0.73699999999999999</v>
      </c>
      <c r="G81" s="9">
        <v>32968.639999999999</v>
      </c>
      <c r="H81" s="10">
        <v>184</v>
      </c>
      <c r="I81" t="str">
        <f>CONCATENATE(Tabela_Brasil[[#This Row],[Município]],"-",Tabela_Brasil[[#This Row],[Estado]])</f>
        <v>Criciúma-SC</v>
      </c>
      <c r="J81">
        <f>IF(Tabela_Brasil[[#This Row],[IDHM]]&lt;=0.599,1,0)</f>
        <v>0</v>
      </c>
      <c r="K81" t="str">
        <f>IF(Tabela_Brasil[[#This Row],[IDHM]]&lt;=0.55,"Baixo",IF(Tabela_Brasil[[#This Row],[IDHM]]&lt;=0.699,"Médio",IF(Tabela_Brasil[[#This Row],[IDHM]]&lt;=0.799,"Alto","Muito Alto")))</f>
        <v>Alto</v>
      </c>
      <c r="L81" t="str">
        <f>VLOOKUP(Tabela_Brasil[[#This Row],[Estado]],'De-Para_Estado_Regiao'!$B$3:$C$29,2,FALSE)</f>
        <v>Sul</v>
      </c>
      <c r="M81">
        <f>IF(Tabela_Brasil[[#This Row],[IBGE_1-4]]&gt;=951,1,0)</f>
        <v>1</v>
      </c>
      <c r="N81">
        <f>IF(Tabela_Brasil[[#This Row],[COMP_P]]&lt;=2,1,0)</f>
        <v>0</v>
      </c>
    </row>
    <row r="82" spans="1:14" x14ac:dyDescent="0.25">
      <c r="A82" s="12" t="s">
        <v>104</v>
      </c>
      <c r="B82" s="12" t="s">
        <v>24</v>
      </c>
      <c r="C82" s="12">
        <v>26735</v>
      </c>
      <c r="D82" s="12">
        <v>0.71</v>
      </c>
      <c r="E82" s="12">
        <v>0.71</v>
      </c>
      <c r="F82" s="12">
        <v>0.61899999999999999</v>
      </c>
      <c r="G82" s="12">
        <v>21051.29</v>
      </c>
      <c r="H82" s="13">
        <v>565</v>
      </c>
      <c r="I82" t="str">
        <f>CONCATENATE(Tabela_Brasil[[#This Row],[Município]],"-",Tabela_Brasil[[#This Row],[Estado]])</f>
        <v>Feira De Santana-BA</v>
      </c>
      <c r="J82">
        <f>IF(Tabela_Brasil[[#This Row],[IDHM]]&lt;=0.599,1,0)</f>
        <v>0</v>
      </c>
      <c r="K82" t="str">
        <f>IF(Tabela_Brasil[[#This Row],[IDHM]]&lt;=0.55,"Baixo",IF(Tabela_Brasil[[#This Row],[IDHM]]&lt;=0.699,"Médio",IF(Tabela_Brasil[[#This Row],[IDHM]]&lt;=0.799,"Alto","Muito Alto")))</f>
        <v>Alto</v>
      </c>
      <c r="L82" t="str">
        <f>VLOOKUP(Tabela_Brasil[[#This Row],[Estado]],'De-Para_Estado_Regiao'!$B$3:$C$29,2,FALSE)</f>
        <v>Nordeste</v>
      </c>
      <c r="M82">
        <f>IF(Tabela_Brasil[[#This Row],[IBGE_1-4]]&gt;=951,1,0)</f>
        <v>1</v>
      </c>
      <c r="N82">
        <f>IF(Tabela_Brasil[[#This Row],[COMP_P]]&lt;=2,1,0)</f>
        <v>0</v>
      </c>
    </row>
    <row r="83" spans="1:14" x14ac:dyDescent="0.25">
      <c r="A83" s="9" t="s">
        <v>105</v>
      </c>
      <c r="B83" s="9" t="s">
        <v>16</v>
      </c>
      <c r="C83" s="9">
        <v>13981</v>
      </c>
      <c r="D83" s="9">
        <v>0.77200000000000002</v>
      </c>
      <c r="E83" s="9">
        <v>0.77200000000000002</v>
      </c>
      <c r="F83" s="9">
        <v>0.70499999999999996</v>
      </c>
      <c r="G83" s="9">
        <v>41360.17</v>
      </c>
      <c r="H83" s="10">
        <v>301</v>
      </c>
      <c r="I83" t="str">
        <f>CONCATENATE(Tabela_Brasil[[#This Row],[Município]],"-",Tabela_Brasil[[#This Row],[Estado]])</f>
        <v>Uberaba-MG</v>
      </c>
      <c r="J83">
        <f>IF(Tabela_Brasil[[#This Row],[IDHM]]&lt;=0.599,1,0)</f>
        <v>0</v>
      </c>
      <c r="K83" t="str">
        <f>IF(Tabela_Brasil[[#This Row],[IDHM]]&lt;=0.55,"Baixo",IF(Tabela_Brasil[[#This Row],[IDHM]]&lt;=0.699,"Médio",IF(Tabela_Brasil[[#This Row],[IDHM]]&lt;=0.799,"Alto","Muito Alto")))</f>
        <v>Alto</v>
      </c>
      <c r="L83" t="str">
        <f>VLOOKUP(Tabela_Brasil[[#This Row],[Estado]],'De-Para_Estado_Regiao'!$B$3:$C$29,2,FALSE)</f>
        <v>Sudeste</v>
      </c>
      <c r="M83">
        <f>IF(Tabela_Brasil[[#This Row],[IBGE_1-4]]&gt;=951,1,0)</f>
        <v>1</v>
      </c>
      <c r="N83">
        <f>IF(Tabela_Brasil[[#This Row],[COMP_P]]&lt;=2,1,0)</f>
        <v>0</v>
      </c>
    </row>
    <row r="84" spans="1:14" x14ac:dyDescent="0.25">
      <c r="A84" s="12" t="s">
        <v>106</v>
      </c>
      <c r="B84" s="12" t="s">
        <v>14</v>
      </c>
      <c r="C84" s="12">
        <v>10681</v>
      </c>
      <c r="D84" s="12">
        <v>0.747</v>
      </c>
      <c r="E84" s="12">
        <v>0.77800000000000002</v>
      </c>
      <c r="F84" s="12">
        <v>0.629</v>
      </c>
      <c r="G84" s="12">
        <v>34620.19</v>
      </c>
      <c r="H84" s="13">
        <v>291</v>
      </c>
      <c r="I84" t="str">
        <f>CONCATENATE(Tabela_Brasil[[#This Row],[Município]],"-",Tabela_Brasil[[#This Row],[Estado]])</f>
        <v>Novo Hamburgo-RS</v>
      </c>
      <c r="J84">
        <f>IF(Tabela_Brasil[[#This Row],[IDHM]]&lt;=0.599,1,0)</f>
        <v>0</v>
      </c>
      <c r="K84" t="str">
        <f>IF(Tabela_Brasil[[#This Row],[IDHM]]&lt;=0.55,"Baixo",IF(Tabela_Brasil[[#This Row],[IDHM]]&lt;=0.699,"Médio",IF(Tabela_Brasil[[#This Row],[IDHM]]&lt;=0.799,"Alto","Muito Alto")))</f>
        <v>Alto</v>
      </c>
      <c r="L84" t="str">
        <f>VLOOKUP(Tabela_Brasil[[#This Row],[Estado]],'De-Para_Estado_Regiao'!$B$3:$C$29,2,FALSE)</f>
        <v>Sul</v>
      </c>
      <c r="M84">
        <f>IF(Tabela_Brasil[[#This Row],[IBGE_1-4]]&gt;=951,1,0)</f>
        <v>1</v>
      </c>
      <c r="N84">
        <f>IF(Tabela_Brasil[[#This Row],[COMP_P]]&lt;=2,1,0)</f>
        <v>0</v>
      </c>
    </row>
    <row r="85" spans="1:14" x14ac:dyDescent="0.25">
      <c r="A85" s="9" t="s">
        <v>107</v>
      </c>
      <c r="B85" s="9" t="s">
        <v>59</v>
      </c>
      <c r="C85" s="9">
        <v>8253</v>
      </c>
      <c r="D85" s="9">
        <v>0.79500000000000004</v>
      </c>
      <c r="E85" s="9">
        <v>0.77800000000000002</v>
      </c>
      <c r="F85" s="9">
        <v>0.73</v>
      </c>
      <c r="G85" s="9">
        <v>92266.86</v>
      </c>
      <c r="H85" s="10">
        <v>236</v>
      </c>
      <c r="I85" t="str">
        <f>CONCATENATE(Tabela_Brasil[[#This Row],[Município]],"-",Tabela_Brasil[[#This Row],[Estado]])</f>
        <v>Itajaí-SC</v>
      </c>
      <c r="J85">
        <f>IF(Tabela_Brasil[[#This Row],[IDHM]]&lt;=0.599,1,0)</f>
        <v>0</v>
      </c>
      <c r="K85" t="str">
        <f>IF(Tabela_Brasil[[#This Row],[IDHM]]&lt;=0.55,"Baixo",IF(Tabela_Brasil[[#This Row],[IDHM]]&lt;=0.699,"Médio",IF(Tabela_Brasil[[#This Row],[IDHM]]&lt;=0.799,"Alto","Muito Alto")))</f>
        <v>Alto</v>
      </c>
      <c r="L85" t="str">
        <f>VLOOKUP(Tabela_Brasil[[#This Row],[Estado]],'De-Para_Estado_Regiao'!$B$3:$C$29,2,FALSE)</f>
        <v>Sul</v>
      </c>
      <c r="M85">
        <f>IF(Tabela_Brasil[[#This Row],[IBGE_1-4]]&gt;=951,1,0)</f>
        <v>1</v>
      </c>
      <c r="N85">
        <f>IF(Tabela_Brasil[[#This Row],[COMP_P]]&lt;=2,1,0)</f>
        <v>0</v>
      </c>
    </row>
    <row r="86" spans="1:14" x14ac:dyDescent="0.25">
      <c r="A86" s="12" t="s">
        <v>108</v>
      </c>
      <c r="B86" s="12" t="s">
        <v>7</v>
      </c>
      <c r="C86" s="12">
        <v>10229</v>
      </c>
      <c r="D86" s="12">
        <v>0.78</v>
      </c>
      <c r="E86" s="12">
        <v>0.78900000000000003</v>
      </c>
      <c r="F86" s="12">
        <v>0.70699999999999996</v>
      </c>
      <c r="G86" s="12">
        <v>47033.14</v>
      </c>
      <c r="H86" s="13">
        <v>335</v>
      </c>
      <c r="I86" t="str">
        <f>CONCATENATE(Tabela_Brasil[[#This Row],[Município]],"-",Tabela_Brasil[[#This Row],[Estado]])</f>
        <v>Cotia-SP</v>
      </c>
      <c r="J86">
        <f>IF(Tabela_Brasil[[#This Row],[IDHM]]&lt;=0.599,1,0)</f>
        <v>0</v>
      </c>
      <c r="K86" t="str">
        <f>IF(Tabela_Brasil[[#This Row],[IDHM]]&lt;=0.55,"Baixo",IF(Tabela_Brasil[[#This Row],[IDHM]]&lt;=0.699,"Médio",IF(Tabela_Brasil[[#This Row],[IDHM]]&lt;=0.799,"Alto","Muito Alto")))</f>
        <v>Alto</v>
      </c>
      <c r="L86" t="str">
        <f>VLOOKUP(Tabela_Brasil[[#This Row],[Estado]],'De-Para_Estado_Regiao'!$B$3:$C$29,2,FALSE)</f>
        <v>Sudeste</v>
      </c>
      <c r="M86">
        <f>IF(Tabela_Brasil[[#This Row],[IBGE_1-4]]&gt;=951,1,0)</f>
        <v>1</v>
      </c>
      <c r="N86">
        <f>IF(Tabela_Brasil[[#This Row],[COMP_P]]&lt;=2,1,0)</f>
        <v>0</v>
      </c>
    </row>
    <row r="87" spans="1:14" x14ac:dyDescent="0.25">
      <c r="A87" s="9" t="s">
        <v>109</v>
      </c>
      <c r="B87" s="9" t="s">
        <v>7</v>
      </c>
      <c r="C87" s="9">
        <v>14077</v>
      </c>
      <c r="D87" s="9">
        <v>0.76900000000000002</v>
      </c>
      <c r="E87" s="9">
        <v>0.74199999999999999</v>
      </c>
      <c r="F87" s="9">
        <v>0.71</v>
      </c>
      <c r="G87" s="9">
        <v>30259.41</v>
      </c>
      <c r="H87" s="10">
        <v>218</v>
      </c>
      <c r="I87" t="str">
        <f>CONCATENATE(Tabela_Brasil[[#This Row],[Município]],"-",Tabela_Brasil[[#This Row],[Estado]])</f>
        <v>Taboão Da Serra-SP</v>
      </c>
      <c r="J87">
        <f>IF(Tabela_Brasil[[#This Row],[IDHM]]&lt;=0.599,1,0)</f>
        <v>0</v>
      </c>
      <c r="K87" t="str">
        <f>IF(Tabela_Brasil[[#This Row],[IDHM]]&lt;=0.55,"Baixo",IF(Tabela_Brasil[[#This Row],[IDHM]]&lt;=0.699,"Médio",IF(Tabela_Brasil[[#This Row],[IDHM]]&lt;=0.799,"Alto","Muito Alto")))</f>
        <v>Alto</v>
      </c>
      <c r="L87" t="str">
        <f>VLOOKUP(Tabela_Brasil[[#This Row],[Estado]],'De-Para_Estado_Regiao'!$B$3:$C$29,2,FALSE)</f>
        <v>Sudeste</v>
      </c>
      <c r="M87">
        <f>IF(Tabela_Brasil[[#This Row],[IBGE_1-4]]&gt;=951,1,0)</f>
        <v>1</v>
      </c>
      <c r="N87">
        <f>IF(Tabela_Brasil[[#This Row],[COMP_P]]&lt;=2,1,0)</f>
        <v>0</v>
      </c>
    </row>
    <row r="88" spans="1:14" x14ac:dyDescent="0.25">
      <c r="A88" s="12" t="s">
        <v>110</v>
      </c>
      <c r="B88" s="12" t="s">
        <v>111</v>
      </c>
      <c r="C88" s="12">
        <v>15148</v>
      </c>
      <c r="D88" s="12">
        <v>0.79</v>
      </c>
      <c r="E88" s="12">
        <v>0.78900000000000003</v>
      </c>
      <c r="F88" s="12">
        <v>0.749</v>
      </c>
      <c r="G88" s="12">
        <v>28974.17</v>
      </c>
      <c r="H88" s="13">
        <v>261</v>
      </c>
      <c r="I88" t="str">
        <f>CONCATENATE(Tabela_Brasil[[#This Row],[Município]],"-",Tabela_Brasil[[#This Row],[Estado]])</f>
        <v>Palmas-TO</v>
      </c>
      <c r="J88">
        <f>IF(Tabela_Brasil[[#This Row],[IDHM]]&lt;=0.599,1,0)</f>
        <v>0</v>
      </c>
      <c r="K88" t="str">
        <f>IF(Tabela_Brasil[[#This Row],[IDHM]]&lt;=0.55,"Baixo",IF(Tabela_Brasil[[#This Row],[IDHM]]&lt;=0.699,"Médio",IF(Tabela_Brasil[[#This Row],[IDHM]]&lt;=0.799,"Alto","Muito Alto")))</f>
        <v>Alto</v>
      </c>
      <c r="L88" t="str">
        <f>VLOOKUP(Tabela_Brasil[[#This Row],[Estado]],'De-Para_Estado_Regiao'!$B$3:$C$29,2,FALSE)</f>
        <v>Norte</v>
      </c>
      <c r="M88">
        <f>IF(Tabela_Brasil[[#This Row],[IBGE_1-4]]&gt;=951,1,0)</f>
        <v>1</v>
      </c>
      <c r="N88">
        <f>IF(Tabela_Brasil[[#This Row],[COMP_P]]&lt;=2,1,0)</f>
        <v>0</v>
      </c>
    </row>
    <row r="89" spans="1:14" x14ac:dyDescent="0.25">
      <c r="A89" s="9" t="s">
        <v>112</v>
      </c>
      <c r="B89" s="9" t="s">
        <v>7</v>
      </c>
      <c r="C89" s="9">
        <v>7411</v>
      </c>
      <c r="D89" s="9">
        <v>0.77300000000000002</v>
      </c>
      <c r="E89" s="9">
        <v>0.78200000000000003</v>
      </c>
      <c r="F89" s="9">
        <v>0.69199999999999995</v>
      </c>
      <c r="G89" s="9">
        <v>45313.77</v>
      </c>
      <c r="H89" s="10">
        <v>198</v>
      </c>
      <c r="I89" t="str">
        <f>CONCATENATE(Tabela_Brasil[[#This Row],[Município]],"-",Tabela_Brasil[[#This Row],[Estado]])</f>
        <v>Itu-SP</v>
      </c>
      <c r="J89">
        <f>IF(Tabela_Brasil[[#This Row],[IDHM]]&lt;=0.599,1,0)</f>
        <v>0</v>
      </c>
      <c r="K89" t="str">
        <f>IF(Tabela_Brasil[[#This Row],[IDHM]]&lt;=0.55,"Baixo",IF(Tabela_Brasil[[#This Row],[IDHM]]&lt;=0.699,"Médio",IF(Tabela_Brasil[[#This Row],[IDHM]]&lt;=0.799,"Alto","Muito Alto")))</f>
        <v>Alto</v>
      </c>
      <c r="L89" t="str">
        <f>VLOOKUP(Tabela_Brasil[[#This Row],[Estado]],'De-Para_Estado_Regiao'!$B$3:$C$29,2,FALSE)</f>
        <v>Sudeste</v>
      </c>
      <c r="M89">
        <f>IF(Tabela_Brasil[[#This Row],[IBGE_1-4]]&gt;=951,1,0)</f>
        <v>1</v>
      </c>
      <c r="N89">
        <f>IF(Tabela_Brasil[[#This Row],[COMP_P]]&lt;=2,1,0)</f>
        <v>0</v>
      </c>
    </row>
    <row r="90" spans="1:14" x14ac:dyDescent="0.25">
      <c r="A90" s="12" t="s">
        <v>113</v>
      </c>
      <c r="B90" s="12" t="s">
        <v>114</v>
      </c>
      <c r="C90" s="12">
        <v>32261</v>
      </c>
      <c r="D90" s="12">
        <v>0.77</v>
      </c>
      <c r="E90" s="12">
        <v>0.78400000000000003</v>
      </c>
      <c r="F90" s="12">
        <v>0.70799999999999996</v>
      </c>
      <c r="G90" s="12">
        <v>25717.68</v>
      </c>
      <c r="H90" s="13">
        <v>565</v>
      </c>
      <c r="I90" t="str">
        <f>CONCATENATE(Tabela_Brasil[[#This Row],[Município]],"-",Tabela_Brasil[[#This Row],[Estado]])</f>
        <v>Aracaju-SE</v>
      </c>
      <c r="J90">
        <f>IF(Tabela_Brasil[[#This Row],[IDHM]]&lt;=0.599,1,0)</f>
        <v>0</v>
      </c>
      <c r="K90" t="str">
        <f>IF(Tabela_Brasil[[#This Row],[IDHM]]&lt;=0.55,"Baixo",IF(Tabela_Brasil[[#This Row],[IDHM]]&lt;=0.699,"Médio",IF(Tabela_Brasil[[#This Row],[IDHM]]&lt;=0.799,"Alto","Muito Alto")))</f>
        <v>Alto</v>
      </c>
      <c r="L90" t="str">
        <f>VLOOKUP(Tabela_Brasil[[#This Row],[Estado]],'De-Para_Estado_Regiao'!$B$3:$C$29,2,FALSE)</f>
        <v>Nordeste</v>
      </c>
      <c r="M90">
        <f>IF(Tabela_Brasil[[#This Row],[IBGE_1-4]]&gt;=951,1,0)</f>
        <v>1</v>
      </c>
      <c r="N90">
        <f>IF(Tabela_Brasil[[#This Row],[COMP_P]]&lt;=2,1,0)</f>
        <v>0</v>
      </c>
    </row>
    <row r="91" spans="1:14" x14ac:dyDescent="0.25">
      <c r="A91" s="9" t="s">
        <v>115</v>
      </c>
      <c r="B91" s="9" t="s">
        <v>7</v>
      </c>
      <c r="C91" s="9">
        <v>20512</v>
      </c>
      <c r="D91" s="9">
        <v>0.77</v>
      </c>
      <c r="E91" s="9">
        <v>0.72099999999999997</v>
      </c>
      <c r="F91" s="9">
        <v>0.73299999999999998</v>
      </c>
      <c r="G91" s="9">
        <v>30509</v>
      </c>
      <c r="H91" s="10">
        <v>289</v>
      </c>
      <c r="I91" t="str">
        <f>CONCATENATE(Tabela_Brasil[[#This Row],[Município]],"-",Tabela_Brasil[[#This Row],[Estado]])</f>
        <v>Mauá-SP</v>
      </c>
      <c r="J91">
        <f>IF(Tabela_Brasil[[#This Row],[IDHM]]&lt;=0.599,1,0)</f>
        <v>0</v>
      </c>
      <c r="K91" t="str">
        <f>IF(Tabela_Brasil[[#This Row],[IDHM]]&lt;=0.55,"Baixo",IF(Tabela_Brasil[[#This Row],[IDHM]]&lt;=0.699,"Médio",IF(Tabela_Brasil[[#This Row],[IDHM]]&lt;=0.799,"Alto","Muito Alto")))</f>
        <v>Alto</v>
      </c>
      <c r="L91" t="str">
        <f>VLOOKUP(Tabela_Brasil[[#This Row],[Estado]],'De-Para_Estado_Regiao'!$B$3:$C$29,2,FALSE)</f>
        <v>Sudeste</v>
      </c>
      <c r="M91">
        <f>IF(Tabela_Brasil[[#This Row],[IBGE_1-4]]&gt;=951,1,0)</f>
        <v>1</v>
      </c>
      <c r="N91">
        <f>IF(Tabela_Brasil[[#This Row],[COMP_P]]&lt;=2,1,0)</f>
        <v>0</v>
      </c>
    </row>
    <row r="92" spans="1:14" x14ac:dyDescent="0.25">
      <c r="A92" s="12" t="s">
        <v>116</v>
      </c>
      <c r="B92" s="12" t="s">
        <v>22</v>
      </c>
      <c r="C92" s="12">
        <v>14361</v>
      </c>
      <c r="D92" s="12">
        <v>0.75800000000000001</v>
      </c>
      <c r="E92" s="12">
        <v>0.749</v>
      </c>
      <c r="F92" s="12">
        <v>0.67800000000000005</v>
      </c>
      <c r="G92" s="12">
        <v>66531.31</v>
      </c>
      <c r="H92" s="13">
        <v>231</v>
      </c>
      <c r="I92" t="str">
        <f>CONCATENATE(Tabela_Brasil[[#This Row],[Município]],"-",Tabela_Brasil[[#This Row],[Estado]])</f>
        <v>São José Dos Pinhais-PR</v>
      </c>
      <c r="J92">
        <f>IF(Tabela_Brasil[[#This Row],[IDHM]]&lt;=0.599,1,0)</f>
        <v>0</v>
      </c>
      <c r="K92" t="str">
        <f>IF(Tabela_Brasil[[#This Row],[IDHM]]&lt;=0.55,"Baixo",IF(Tabela_Brasil[[#This Row],[IDHM]]&lt;=0.699,"Médio",IF(Tabela_Brasil[[#This Row],[IDHM]]&lt;=0.799,"Alto","Muito Alto")))</f>
        <v>Alto</v>
      </c>
      <c r="L92" t="str">
        <f>VLOOKUP(Tabela_Brasil[[#This Row],[Estado]],'De-Para_Estado_Regiao'!$B$3:$C$29,2,FALSE)</f>
        <v>Sul</v>
      </c>
      <c r="M92">
        <f>IF(Tabela_Brasil[[#This Row],[IBGE_1-4]]&gt;=951,1,0)</f>
        <v>1</v>
      </c>
      <c r="N92">
        <f>IF(Tabela_Brasil[[#This Row],[COMP_P]]&lt;=2,1,0)</f>
        <v>0</v>
      </c>
    </row>
    <row r="93" spans="1:14" x14ac:dyDescent="0.25">
      <c r="A93" s="9" t="s">
        <v>117</v>
      </c>
      <c r="B93" s="9" t="s">
        <v>118</v>
      </c>
      <c r="C93" s="9">
        <v>43726</v>
      </c>
      <c r="D93" s="9">
        <v>0.75</v>
      </c>
      <c r="E93" s="9">
        <v>0.73099999999999998</v>
      </c>
      <c r="F93" s="9">
        <v>0.70699999999999996</v>
      </c>
      <c r="G93" s="9">
        <v>22597.68</v>
      </c>
      <c r="H93" s="10">
        <v>560</v>
      </c>
      <c r="I93" t="str">
        <f>CONCATENATE(Tabela_Brasil[[#This Row],[Município]],"-",Tabela_Brasil[[#This Row],[Estado]])</f>
        <v>Teresina-PI</v>
      </c>
      <c r="J93">
        <f>IF(Tabela_Brasil[[#This Row],[IDHM]]&lt;=0.599,1,0)</f>
        <v>0</v>
      </c>
      <c r="K93" t="str">
        <f>IF(Tabela_Brasil[[#This Row],[IDHM]]&lt;=0.55,"Baixo",IF(Tabela_Brasil[[#This Row],[IDHM]]&lt;=0.699,"Médio",IF(Tabela_Brasil[[#This Row],[IDHM]]&lt;=0.799,"Alto","Muito Alto")))</f>
        <v>Alto</v>
      </c>
      <c r="L93" t="str">
        <f>VLOOKUP(Tabela_Brasil[[#This Row],[Estado]],'De-Para_Estado_Regiao'!$B$3:$C$29,2,FALSE)</f>
        <v>Nordeste</v>
      </c>
      <c r="M93">
        <f>IF(Tabela_Brasil[[#This Row],[IBGE_1-4]]&gt;=951,1,0)</f>
        <v>1</v>
      </c>
      <c r="N93">
        <f>IF(Tabela_Brasil[[#This Row],[COMP_P]]&lt;=2,1,0)</f>
        <v>0</v>
      </c>
    </row>
    <row r="94" spans="1:14" x14ac:dyDescent="0.25">
      <c r="A94" s="12" t="s">
        <v>119</v>
      </c>
      <c r="B94" s="12" t="s">
        <v>22</v>
      </c>
      <c r="C94" s="12">
        <v>8989</v>
      </c>
      <c r="D94" s="12">
        <v>0.73099999999999998</v>
      </c>
      <c r="E94" s="12">
        <v>0.73</v>
      </c>
      <c r="F94" s="12">
        <v>0.628</v>
      </c>
      <c r="G94" s="12">
        <v>29319.05</v>
      </c>
      <c r="H94" s="13">
        <v>130</v>
      </c>
      <c r="I94" t="str">
        <f>CONCATENATE(Tabela_Brasil[[#This Row],[Município]],"-",Tabela_Brasil[[#This Row],[Estado]])</f>
        <v>Guarapuava-PR</v>
      </c>
      <c r="J94">
        <f>IF(Tabela_Brasil[[#This Row],[IDHM]]&lt;=0.599,1,0)</f>
        <v>0</v>
      </c>
      <c r="K94" t="str">
        <f>IF(Tabela_Brasil[[#This Row],[IDHM]]&lt;=0.55,"Baixo",IF(Tabela_Brasil[[#This Row],[IDHM]]&lt;=0.699,"Médio",IF(Tabela_Brasil[[#This Row],[IDHM]]&lt;=0.799,"Alto","Muito Alto")))</f>
        <v>Alto</v>
      </c>
      <c r="L94" t="str">
        <f>VLOOKUP(Tabela_Brasil[[#This Row],[Estado]],'De-Para_Estado_Regiao'!$B$3:$C$29,2,FALSE)</f>
        <v>Sul</v>
      </c>
      <c r="M94">
        <f>IF(Tabela_Brasil[[#This Row],[IBGE_1-4]]&gt;=951,1,0)</f>
        <v>1</v>
      </c>
      <c r="N94">
        <f>IF(Tabela_Brasil[[#This Row],[COMP_P]]&lt;=2,1,0)</f>
        <v>0</v>
      </c>
    </row>
    <row r="95" spans="1:14" x14ac:dyDescent="0.25">
      <c r="A95" s="9" t="s">
        <v>120</v>
      </c>
      <c r="B95" s="9" t="s">
        <v>33</v>
      </c>
      <c r="C95" s="9">
        <v>4702</v>
      </c>
      <c r="D95" s="9">
        <v>0.75700000000000001</v>
      </c>
      <c r="E95" s="9">
        <v>0.77400000000000002</v>
      </c>
      <c r="F95" s="9">
        <v>0.65600000000000003</v>
      </c>
      <c r="G95" s="9">
        <v>41620.42</v>
      </c>
      <c r="H95" s="10">
        <v>59</v>
      </c>
      <c r="I95" t="str">
        <f>CONCATENATE(Tabela_Brasil[[#This Row],[Município]],"-",Tabela_Brasil[[#This Row],[Estado]])</f>
        <v>Jataí-GO</v>
      </c>
      <c r="J95">
        <f>IF(Tabela_Brasil[[#This Row],[IDHM]]&lt;=0.599,1,0)</f>
        <v>0</v>
      </c>
      <c r="K95" t="str">
        <f>IF(Tabela_Brasil[[#This Row],[IDHM]]&lt;=0.55,"Baixo",IF(Tabela_Brasil[[#This Row],[IDHM]]&lt;=0.699,"Médio",IF(Tabela_Brasil[[#This Row],[IDHM]]&lt;=0.799,"Alto","Muito Alto")))</f>
        <v>Alto</v>
      </c>
      <c r="L95" t="str">
        <f>VLOOKUP(Tabela_Brasil[[#This Row],[Estado]],'De-Para_Estado_Regiao'!$B$3:$C$29,2,FALSE)</f>
        <v>Centro-Oeste</v>
      </c>
      <c r="M95">
        <f>IF(Tabela_Brasil[[#This Row],[IBGE_1-4]]&gt;=951,1,0)</f>
        <v>1</v>
      </c>
      <c r="N95">
        <f>IF(Tabela_Brasil[[#This Row],[COMP_P]]&lt;=2,1,0)</f>
        <v>0</v>
      </c>
    </row>
    <row r="96" spans="1:14" x14ac:dyDescent="0.25">
      <c r="A96" s="12" t="s">
        <v>121</v>
      </c>
      <c r="B96" s="12" t="s">
        <v>87</v>
      </c>
      <c r="C96" s="12">
        <v>15491</v>
      </c>
      <c r="D96" s="12">
        <v>0.73099999999999998</v>
      </c>
      <c r="E96" s="12">
        <v>0.69699999999999995</v>
      </c>
      <c r="F96" s="12">
        <v>0.69799999999999995</v>
      </c>
      <c r="G96" s="12">
        <v>27482.99</v>
      </c>
      <c r="H96" s="13">
        <v>154</v>
      </c>
      <c r="I96" t="str">
        <f>CONCATENATE(Tabela_Brasil[[#This Row],[Município]],"-",Tabela_Brasil[[#This Row],[Estado]])</f>
        <v>Imperatriz-MA</v>
      </c>
      <c r="J96">
        <f>IF(Tabela_Brasil[[#This Row],[IDHM]]&lt;=0.599,1,0)</f>
        <v>0</v>
      </c>
      <c r="K96" t="str">
        <f>IF(Tabela_Brasil[[#This Row],[IDHM]]&lt;=0.55,"Baixo",IF(Tabela_Brasil[[#This Row],[IDHM]]&lt;=0.699,"Médio",IF(Tabela_Brasil[[#This Row],[IDHM]]&lt;=0.799,"Alto","Muito Alto")))</f>
        <v>Alto</v>
      </c>
      <c r="L96" t="str">
        <f>VLOOKUP(Tabela_Brasil[[#This Row],[Estado]],'De-Para_Estado_Regiao'!$B$3:$C$29,2,FALSE)</f>
        <v>Nordeste</v>
      </c>
      <c r="M96">
        <f>IF(Tabela_Brasil[[#This Row],[IBGE_1-4]]&gt;=951,1,0)</f>
        <v>1</v>
      </c>
      <c r="N96">
        <f>IF(Tabela_Brasil[[#This Row],[COMP_P]]&lt;=2,1,0)</f>
        <v>0</v>
      </c>
    </row>
    <row r="97" spans="1:14" x14ac:dyDescent="0.25">
      <c r="A97" s="9" t="s">
        <v>122</v>
      </c>
      <c r="B97" s="9" t="s">
        <v>16</v>
      </c>
      <c r="C97" s="9">
        <v>12476</v>
      </c>
      <c r="D97" s="9">
        <v>0.77</v>
      </c>
      <c r="E97" s="9">
        <v>0.752</v>
      </c>
      <c r="F97" s="9">
        <v>0.70499999999999996</v>
      </c>
      <c r="G97" s="9">
        <v>32711.16</v>
      </c>
      <c r="H97" s="10">
        <v>248</v>
      </c>
      <c r="I97" t="str">
        <f>CONCATENATE(Tabela_Brasil[[#This Row],[Município]],"-",Tabela_Brasil[[#This Row],[Estado]])</f>
        <v>Ipatinga-MG</v>
      </c>
      <c r="J97">
        <f>IF(Tabela_Brasil[[#This Row],[IDHM]]&lt;=0.599,1,0)</f>
        <v>0</v>
      </c>
      <c r="K97" t="str">
        <f>IF(Tabela_Brasil[[#This Row],[IDHM]]&lt;=0.55,"Baixo",IF(Tabela_Brasil[[#This Row],[IDHM]]&lt;=0.699,"Médio",IF(Tabela_Brasil[[#This Row],[IDHM]]&lt;=0.799,"Alto","Muito Alto")))</f>
        <v>Alto</v>
      </c>
      <c r="L97" t="str">
        <f>VLOOKUP(Tabela_Brasil[[#This Row],[Estado]],'De-Para_Estado_Regiao'!$B$3:$C$29,2,FALSE)</f>
        <v>Sudeste</v>
      </c>
      <c r="M97">
        <f>IF(Tabela_Brasil[[#This Row],[IBGE_1-4]]&gt;=951,1,0)</f>
        <v>1</v>
      </c>
      <c r="N97">
        <f>IF(Tabela_Brasil[[#This Row],[COMP_P]]&lt;=2,1,0)</f>
        <v>0</v>
      </c>
    </row>
    <row r="98" spans="1:14" x14ac:dyDescent="0.25">
      <c r="A98" s="12" t="s">
        <v>123</v>
      </c>
      <c r="B98" s="12" t="s">
        <v>7</v>
      </c>
      <c r="C98" s="12">
        <v>4177</v>
      </c>
      <c r="D98" s="12">
        <v>0.82</v>
      </c>
      <c r="E98" s="12">
        <v>0.84799999999999998</v>
      </c>
      <c r="F98" s="12">
        <v>0.76300000000000001</v>
      </c>
      <c r="G98" s="12">
        <v>41711.769999999997</v>
      </c>
      <c r="H98" s="13">
        <v>187</v>
      </c>
      <c r="I98" t="str">
        <f>CONCATENATE(Tabela_Brasil[[#This Row],[Município]],"-",Tabela_Brasil[[#This Row],[Estado]])</f>
        <v>Valinhos-SP</v>
      </c>
      <c r="J98">
        <f>IF(Tabela_Brasil[[#This Row],[IDHM]]&lt;=0.599,1,0)</f>
        <v>0</v>
      </c>
      <c r="K98" t="str">
        <f>IF(Tabela_Brasil[[#This Row],[IDHM]]&lt;=0.55,"Baixo",IF(Tabela_Brasil[[#This Row],[IDHM]]&lt;=0.699,"Médio",IF(Tabela_Brasil[[#This Row],[IDHM]]&lt;=0.799,"Alto","Muito Alto")))</f>
        <v>Muito Alto</v>
      </c>
      <c r="L98" t="str">
        <f>VLOOKUP(Tabela_Brasil[[#This Row],[Estado]],'De-Para_Estado_Regiao'!$B$3:$C$29,2,FALSE)</f>
        <v>Sudeste</v>
      </c>
      <c r="M98">
        <f>IF(Tabela_Brasil[[#This Row],[IBGE_1-4]]&gt;=951,1,0)</f>
        <v>1</v>
      </c>
      <c r="N98">
        <f>IF(Tabela_Brasil[[#This Row],[COMP_P]]&lt;=2,1,0)</f>
        <v>0</v>
      </c>
    </row>
    <row r="99" spans="1:14" x14ac:dyDescent="0.25">
      <c r="A99" s="9" t="s">
        <v>124</v>
      </c>
      <c r="B99" s="9" t="s">
        <v>29</v>
      </c>
      <c r="C99" s="9">
        <v>377</v>
      </c>
      <c r="D99" s="9">
        <v>0.69</v>
      </c>
      <c r="E99" s="9">
        <v>0.70099999999999996</v>
      </c>
      <c r="F99" s="9">
        <v>0.56499999999999995</v>
      </c>
      <c r="G99" s="9">
        <v>75163.710000000006</v>
      </c>
      <c r="H99" s="10">
        <v>18</v>
      </c>
      <c r="I99" t="str">
        <f>CONCATENATE(Tabela_Brasil[[#This Row],[Município]],"-",Tabela_Brasil[[#This Row],[Estado]])</f>
        <v>Querência-MT</v>
      </c>
      <c r="J99">
        <f>IF(Tabela_Brasil[[#This Row],[IDHM]]&lt;=0.599,1,0)</f>
        <v>0</v>
      </c>
      <c r="K99" t="str">
        <f>IF(Tabela_Brasil[[#This Row],[IDHM]]&lt;=0.55,"Baixo",IF(Tabela_Brasil[[#This Row],[IDHM]]&lt;=0.699,"Médio",IF(Tabela_Brasil[[#This Row],[IDHM]]&lt;=0.799,"Alto","Muito Alto")))</f>
        <v>Médio</v>
      </c>
      <c r="L99" t="str">
        <f>VLOOKUP(Tabela_Brasil[[#This Row],[Estado]],'De-Para_Estado_Regiao'!$B$3:$C$29,2,FALSE)</f>
        <v>Centro-Oeste</v>
      </c>
      <c r="M99">
        <f>IF(Tabela_Brasil[[#This Row],[IBGE_1-4]]&gt;=951,1,0)</f>
        <v>0</v>
      </c>
      <c r="N99">
        <f>IF(Tabela_Brasil[[#This Row],[COMP_P]]&lt;=2,1,0)</f>
        <v>0</v>
      </c>
    </row>
    <row r="100" spans="1:14" x14ac:dyDescent="0.25">
      <c r="A100" s="12" t="s">
        <v>125</v>
      </c>
      <c r="B100" s="12" t="s">
        <v>7</v>
      </c>
      <c r="C100" s="12">
        <v>8608</v>
      </c>
      <c r="D100" s="12">
        <v>0.8</v>
      </c>
      <c r="E100" s="12">
        <v>0.78400000000000003</v>
      </c>
      <c r="F100" s="12">
        <v>0.76600000000000001</v>
      </c>
      <c r="G100" s="12">
        <v>43966.89</v>
      </c>
      <c r="H100" s="13">
        <v>183</v>
      </c>
      <c r="I100" t="str">
        <f>CONCATENATE(Tabela_Brasil[[#This Row],[Município]],"-",Tabela_Brasil[[#This Row],[Estado]])</f>
        <v>Rio Claro-SP</v>
      </c>
      <c r="J100">
        <f>IF(Tabela_Brasil[[#This Row],[IDHM]]&lt;=0.599,1,0)</f>
        <v>0</v>
      </c>
      <c r="K100" t="str">
        <f>IF(Tabela_Brasil[[#This Row],[IDHM]]&lt;=0.55,"Baixo",IF(Tabela_Brasil[[#This Row],[IDHM]]&lt;=0.699,"Médio",IF(Tabela_Brasil[[#This Row],[IDHM]]&lt;=0.799,"Alto","Muito Alto")))</f>
        <v>Muito Alto</v>
      </c>
      <c r="L100" t="str">
        <f>VLOOKUP(Tabela_Brasil[[#This Row],[Estado]],'De-Para_Estado_Regiao'!$B$3:$C$29,2,FALSE)</f>
        <v>Sudeste</v>
      </c>
      <c r="M100">
        <f>IF(Tabela_Brasil[[#This Row],[IBGE_1-4]]&gt;=951,1,0)</f>
        <v>1</v>
      </c>
      <c r="N100">
        <f>IF(Tabela_Brasil[[#This Row],[COMP_P]]&lt;=2,1,0)</f>
        <v>0</v>
      </c>
    </row>
    <row r="101" spans="1:14" x14ac:dyDescent="0.25">
      <c r="A101" s="9" t="s">
        <v>126</v>
      </c>
      <c r="B101" s="9" t="s">
        <v>10</v>
      </c>
      <c r="C101" s="9">
        <v>7204</v>
      </c>
      <c r="D101" s="9">
        <v>0.745</v>
      </c>
      <c r="E101" s="9">
        <v>0.75800000000000001</v>
      </c>
      <c r="F101" s="9">
        <v>0.64500000000000002</v>
      </c>
      <c r="G101" s="9">
        <v>25979.3</v>
      </c>
      <c r="H101" s="10">
        <v>211</v>
      </c>
      <c r="I101" t="str">
        <f>CONCATENATE(Tabela_Brasil[[#This Row],[Município]],"-",Tabela_Brasil[[#This Row],[Estado]])</f>
        <v>Nova Friburgo-RJ</v>
      </c>
      <c r="J101">
        <f>IF(Tabela_Brasil[[#This Row],[IDHM]]&lt;=0.599,1,0)</f>
        <v>0</v>
      </c>
      <c r="K101" t="str">
        <f>IF(Tabela_Brasil[[#This Row],[IDHM]]&lt;=0.55,"Baixo",IF(Tabela_Brasil[[#This Row],[IDHM]]&lt;=0.699,"Médio",IF(Tabela_Brasil[[#This Row],[IDHM]]&lt;=0.799,"Alto","Muito Alto")))</f>
        <v>Alto</v>
      </c>
      <c r="L101" t="str">
        <f>VLOOKUP(Tabela_Brasil[[#This Row],[Estado]],'De-Para_Estado_Regiao'!$B$3:$C$29,2,FALSE)</f>
        <v>Sudeste</v>
      </c>
      <c r="M101">
        <f>IF(Tabela_Brasil[[#This Row],[IBGE_1-4]]&gt;=951,1,0)</f>
        <v>1</v>
      </c>
      <c r="N101">
        <f>IF(Tabela_Brasil[[#This Row],[COMP_P]]&lt;=2,1,0)</f>
        <v>0</v>
      </c>
    </row>
    <row r="102" spans="1:14" x14ac:dyDescent="0.25">
      <c r="A102" s="12" t="s">
        <v>127</v>
      </c>
      <c r="B102" s="12" t="s">
        <v>33</v>
      </c>
      <c r="C102" s="12">
        <v>16632</v>
      </c>
      <c r="D102" s="12">
        <v>0.73699999999999999</v>
      </c>
      <c r="E102" s="12">
        <v>0.73699999999999999</v>
      </c>
      <c r="F102" s="12">
        <v>0.66</v>
      </c>
      <c r="G102" s="12">
        <v>35372.449999999997</v>
      </c>
      <c r="H102" s="13">
        <v>377</v>
      </c>
      <c r="I102" t="str">
        <f>CONCATENATE(Tabela_Brasil[[#This Row],[Município]],"-",Tabela_Brasil[[#This Row],[Estado]])</f>
        <v>Anápolis-GO</v>
      </c>
      <c r="J102">
        <f>IF(Tabela_Brasil[[#This Row],[IDHM]]&lt;=0.599,1,0)</f>
        <v>0</v>
      </c>
      <c r="K102" t="str">
        <f>IF(Tabela_Brasil[[#This Row],[IDHM]]&lt;=0.55,"Baixo",IF(Tabela_Brasil[[#This Row],[IDHM]]&lt;=0.699,"Médio",IF(Tabela_Brasil[[#This Row],[IDHM]]&lt;=0.799,"Alto","Muito Alto")))</f>
        <v>Alto</v>
      </c>
      <c r="L102" t="str">
        <f>VLOOKUP(Tabela_Brasil[[#This Row],[Estado]],'De-Para_Estado_Regiao'!$B$3:$C$29,2,FALSE)</f>
        <v>Centro-Oeste</v>
      </c>
      <c r="M102">
        <f>IF(Tabela_Brasil[[#This Row],[IBGE_1-4]]&gt;=951,1,0)</f>
        <v>1</v>
      </c>
      <c r="N102">
        <f>IF(Tabela_Brasil[[#This Row],[COMP_P]]&lt;=2,1,0)</f>
        <v>0</v>
      </c>
    </row>
    <row r="103" spans="1:14" x14ac:dyDescent="0.25">
      <c r="A103" s="9" t="s">
        <v>128</v>
      </c>
      <c r="B103" s="9" t="s">
        <v>7</v>
      </c>
      <c r="C103" s="9">
        <v>14139</v>
      </c>
      <c r="D103" s="9">
        <v>0.754</v>
      </c>
      <c r="E103" s="9">
        <v>0.74399999999999999</v>
      </c>
      <c r="F103" s="9">
        <v>0.69199999999999995</v>
      </c>
      <c r="G103" s="9">
        <v>20285.439999999999</v>
      </c>
      <c r="H103" s="10">
        <v>198</v>
      </c>
      <c r="I103" t="str">
        <f>CONCATENATE(Tabela_Brasil[[#This Row],[Município]],"-",Tabela_Brasil[[#This Row],[Estado]])</f>
        <v>Praia Grande-SP</v>
      </c>
      <c r="J103">
        <f>IF(Tabela_Brasil[[#This Row],[IDHM]]&lt;=0.599,1,0)</f>
        <v>0</v>
      </c>
      <c r="K103" t="str">
        <f>IF(Tabela_Brasil[[#This Row],[IDHM]]&lt;=0.55,"Baixo",IF(Tabela_Brasil[[#This Row],[IDHM]]&lt;=0.699,"Médio",IF(Tabela_Brasil[[#This Row],[IDHM]]&lt;=0.799,"Alto","Muito Alto")))</f>
        <v>Alto</v>
      </c>
      <c r="L103" t="str">
        <f>VLOOKUP(Tabela_Brasil[[#This Row],[Estado]],'De-Para_Estado_Regiao'!$B$3:$C$29,2,FALSE)</f>
        <v>Sudeste</v>
      </c>
      <c r="M103">
        <f>IF(Tabela_Brasil[[#This Row],[IBGE_1-4]]&gt;=951,1,0)</f>
        <v>1</v>
      </c>
      <c r="N103">
        <f>IF(Tabela_Brasil[[#This Row],[COMP_P]]&lt;=2,1,0)</f>
        <v>0</v>
      </c>
    </row>
    <row r="104" spans="1:14" x14ac:dyDescent="0.25">
      <c r="A104" s="12" t="s">
        <v>129</v>
      </c>
      <c r="B104" s="12" t="s">
        <v>16</v>
      </c>
      <c r="C104" s="12">
        <v>22167</v>
      </c>
      <c r="D104" s="12">
        <v>0.75</v>
      </c>
      <c r="E104" s="12">
        <v>0.70899999999999996</v>
      </c>
      <c r="F104" s="12">
        <v>0.68700000000000006</v>
      </c>
      <c r="G104" s="12">
        <v>59534.12</v>
      </c>
      <c r="H104" s="13">
        <v>293</v>
      </c>
      <c r="I104" t="str">
        <f>CONCATENATE(Tabela_Brasil[[#This Row],[Município]],"-",Tabela_Brasil[[#This Row],[Estado]])</f>
        <v>Betim-MG</v>
      </c>
      <c r="J104">
        <f>IF(Tabela_Brasil[[#This Row],[IDHM]]&lt;=0.599,1,0)</f>
        <v>0</v>
      </c>
      <c r="K104" t="str">
        <f>IF(Tabela_Brasil[[#This Row],[IDHM]]&lt;=0.55,"Baixo",IF(Tabela_Brasil[[#This Row],[IDHM]]&lt;=0.699,"Médio",IF(Tabela_Brasil[[#This Row],[IDHM]]&lt;=0.799,"Alto","Muito Alto")))</f>
        <v>Alto</v>
      </c>
      <c r="L104" t="str">
        <f>VLOOKUP(Tabela_Brasil[[#This Row],[Estado]],'De-Para_Estado_Regiao'!$B$3:$C$29,2,FALSE)</f>
        <v>Sudeste</v>
      </c>
      <c r="M104">
        <f>IF(Tabela_Brasil[[#This Row],[IBGE_1-4]]&gt;=951,1,0)</f>
        <v>1</v>
      </c>
      <c r="N104">
        <f>IF(Tabela_Brasil[[#This Row],[COMP_P]]&lt;=2,1,0)</f>
        <v>0</v>
      </c>
    </row>
    <row r="105" spans="1:14" x14ac:dyDescent="0.25">
      <c r="A105" s="9" t="s">
        <v>130</v>
      </c>
      <c r="B105" s="9" t="s">
        <v>7</v>
      </c>
      <c r="C105" s="9">
        <v>13113</v>
      </c>
      <c r="D105" s="9">
        <v>0.75</v>
      </c>
      <c r="E105" s="9">
        <v>0.72899999999999998</v>
      </c>
      <c r="F105" s="9">
        <v>0.67900000000000005</v>
      </c>
      <c r="G105" s="9">
        <v>25224.38</v>
      </c>
      <c r="H105" s="10">
        <v>184</v>
      </c>
      <c r="I105" t="str">
        <f>CONCATENATE(Tabela_Brasil[[#This Row],[Município]],"-",Tabela_Brasil[[#This Row],[Estado]])</f>
        <v>Guarujá-SP</v>
      </c>
      <c r="J105">
        <f>IF(Tabela_Brasil[[#This Row],[IDHM]]&lt;=0.599,1,0)</f>
        <v>0</v>
      </c>
      <c r="K105" t="str">
        <f>IF(Tabela_Brasil[[#This Row],[IDHM]]&lt;=0.55,"Baixo",IF(Tabela_Brasil[[#This Row],[IDHM]]&lt;=0.699,"Médio",IF(Tabela_Brasil[[#This Row],[IDHM]]&lt;=0.799,"Alto","Muito Alto")))</f>
        <v>Alto</v>
      </c>
      <c r="L105" t="str">
        <f>VLOOKUP(Tabela_Brasil[[#This Row],[Estado]],'De-Para_Estado_Regiao'!$B$3:$C$29,2,FALSE)</f>
        <v>Sudeste</v>
      </c>
      <c r="M105">
        <f>IF(Tabela_Brasil[[#This Row],[IBGE_1-4]]&gt;=951,1,0)</f>
        <v>1</v>
      </c>
      <c r="N105">
        <f>IF(Tabela_Brasil[[#This Row],[COMP_P]]&lt;=2,1,0)</f>
        <v>0</v>
      </c>
    </row>
    <row r="106" spans="1:14" x14ac:dyDescent="0.25">
      <c r="A106" s="12" t="s">
        <v>131</v>
      </c>
      <c r="B106" s="12" t="s">
        <v>7</v>
      </c>
      <c r="C106" s="12">
        <v>5960</v>
      </c>
      <c r="D106" s="12">
        <v>0.78</v>
      </c>
      <c r="E106" s="12">
        <v>0.77200000000000002</v>
      </c>
      <c r="F106" s="12">
        <v>0.70399999999999996</v>
      </c>
      <c r="G106" s="12">
        <v>31346.47</v>
      </c>
      <c r="H106" s="13">
        <v>211</v>
      </c>
      <c r="I106" t="str">
        <f>CONCATENATE(Tabela_Brasil[[#This Row],[Município]],"-",Tabela_Brasil[[#This Row],[Estado]])</f>
        <v>Bragança Paulista-SP</v>
      </c>
      <c r="J106">
        <f>IF(Tabela_Brasil[[#This Row],[IDHM]]&lt;=0.599,1,0)</f>
        <v>0</v>
      </c>
      <c r="K106" t="str">
        <f>IF(Tabela_Brasil[[#This Row],[IDHM]]&lt;=0.55,"Baixo",IF(Tabela_Brasil[[#This Row],[IDHM]]&lt;=0.699,"Médio",IF(Tabela_Brasil[[#This Row],[IDHM]]&lt;=0.799,"Alto","Muito Alto")))</f>
        <v>Alto</v>
      </c>
      <c r="L106" t="str">
        <f>VLOOKUP(Tabela_Brasil[[#This Row],[Estado]],'De-Para_Estado_Regiao'!$B$3:$C$29,2,FALSE)</f>
        <v>Sudeste</v>
      </c>
      <c r="M106">
        <f>IF(Tabela_Brasil[[#This Row],[IBGE_1-4]]&gt;=951,1,0)</f>
        <v>1</v>
      </c>
      <c r="N106">
        <f>IF(Tabela_Brasil[[#This Row],[COMP_P]]&lt;=2,1,0)</f>
        <v>0</v>
      </c>
    </row>
    <row r="107" spans="1:14" x14ac:dyDescent="0.25">
      <c r="A107" s="9" t="s">
        <v>132</v>
      </c>
      <c r="B107" s="9" t="s">
        <v>7</v>
      </c>
      <c r="C107" s="9">
        <v>13667</v>
      </c>
      <c r="D107" s="9">
        <v>0.76800000000000002</v>
      </c>
      <c r="E107" s="9">
        <v>0.73799999999999999</v>
      </c>
      <c r="F107" s="9">
        <v>0.71599999999999997</v>
      </c>
      <c r="G107" s="9">
        <v>14096.68</v>
      </c>
      <c r="H107" s="10">
        <v>251</v>
      </c>
      <c r="I107" t="str">
        <f>CONCATENATE(Tabela_Brasil[[#This Row],[Município]],"-",Tabela_Brasil[[#This Row],[Estado]])</f>
        <v>São Vicente-SP</v>
      </c>
      <c r="J107">
        <f>IF(Tabela_Brasil[[#This Row],[IDHM]]&lt;=0.599,1,0)</f>
        <v>0</v>
      </c>
      <c r="K107" t="str">
        <f>IF(Tabela_Brasil[[#This Row],[IDHM]]&lt;=0.55,"Baixo",IF(Tabela_Brasil[[#This Row],[IDHM]]&lt;=0.699,"Médio",IF(Tabela_Brasil[[#This Row],[IDHM]]&lt;=0.799,"Alto","Muito Alto")))</f>
        <v>Alto</v>
      </c>
      <c r="L107" t="str">
        <f>VLOOKUP(Tabela_Brasil[[#This Row],[Estado]],'De-Para_Estado_Regiao'!$B$3:$C$29,2,FALSE)</f>
        <v>Sudeste</v>
      </c>
      <c r="M107">
        <f>IF(Tabela_Brasil[[#This Row],[IBGE_1-4]]&gt;=951,1,0)</f>
        <v>1</v>
      </c>
      <c r="N107">
        <f>IF(Tabela_Brasil[[#This Row],[COMP_P]]&lt;=2,1,0)</f>
        <v>0</v>
      </c>
    </row>
    <row r="108" spans="1:14" x14ac:dyDescent="0.25">
      <c r="A108" s="12" t="s">
        <v>133</v>
      </c>
      <c r="B108" s="12" t="s">
        <v>14</v>
      </c>
      <c r="C108" s="12">
        <v>11426</v>
      </c>
      <c r="D108" s="12">
        <v>0.74</v>
      </c>
      <c r="E108" s="12">
        <v>0.76600000000000001</v>
      </c>
      <c r="F108" s="12">
        <v>0.61199999999999999</v>
      </c>
      <c r="G108" s="12">
        <v>31853.01</v>
      </c>
      <c r="H108" s="13">
        <v>197</v>
      </c>
      <c r="I108" t="str">
        <f>CONCATENATE(Tabela_Brasil[[#This Row],[Município]],"-",Tabela_Brasil[[#This Row],[Estado]])</f>
        <v>São Leopoldo-RS</v>
      </c>
      <c r="J108">
        <f>IF(Tabela_Brasil[[#This Row],[IDHM]]&lt;=0.599,1,0)</f>
        <v>0</v>
      </c>
      <c r="K108" t="str">
        <f>IF(Tabela_Brasil[[#This Row],[IDHM]]&lt;=0.55,"Baixo",IF(Tabela_Brasil[[#This Row],[IDHM]]&lt;=0.699,"Médio",IF(Tabela_Brasil[[#This Row],[IDHM]]&lt;=0.799,"Alto","Muito Alto")))</f>
        <v>Alto</v>
      </c>
      <c r="L108" t="str">
        <f>VLOOKUP(Tabela_Brasil[[#This Row],[Estado]],'De-Para_Estado_Regiao'!$B$3:$C$29,2,FALSE)</f>
        <v>Sul</v>
      </c>
      <c r="M108">
        <f>IF(Tabela_Brasil[[#This Row],[IBGE_1-4]]&gt;=951,1,0)</f>
        <v>1</v>
      </c>
      <c r="N108">
        <f>IF(Tabela_Brasil[[#This Row],[COMP_P]]&lt;=2,1,0)</f>
        <v>0</v>
      </c>
    </row>
    <row r="109" spans="1:14" x14ac:dyDescent="0.25">
      <c r="A109" s="9" t="s">
        <v>134</v>
      </c>
      <c r="B109" s="9" t="s">
        <v>7</v>
      </c>
      <c r="C109" s="9">
        <v>5685</v>
      </c>
      <c r="D109" s="9">
        <v>0.76</v>
      </c>
      <c r="E109" s="9">
        <v>0.76800000000000002</v>
      </c>
      <c r="F109" s="9">
        <v>0.67200000000000004</v>
      </c>
      <c r="G109" s="9">
        <v>42168.34</v>
      </c>
      <c r="H109" s="10">
        <v>128</v>
      </c>
      <c r="I109" t="str">
        <f>CONCATENATE(Tabela_Brasil[[#This Row],[Município]],"-",Tabela_Brasil[[#This Row],[Estado]])</f>
        <v>Sertãozinho-SP</v>
      </c>
      <c r="J109">
        <f>IF(Tabela_Brasil[[#This Row],[IDHM]]&lt;=0.599,1,0)</f>
        <v>0</v>
      </c>
      <c r="K109" t="str">
        <f>IF(Tabela_Brasil[[#This Row],[IDHM]]&lt;=0.55,"Baixo",IF(Tabela_Brasil[[#This Row],[IDHM]]&lt;=0.699,"Médio",IF(Tabela_Brasil[[#This Row],[IDHM]]&lt;=0.799,"Alto","Muito Alto")))</f>
        <v>Alto</v>
      </c>
      <c r="L109" t="str">
        <f>VLOOKUP(Tabela_Brasil[[#This Row],[Estado]],'De-Para_Estado_Regiao'!$B$3:$C$29,2,FALSE)</f>
        <v>Sudeste</v>
      </c>
      <c r="M109">
        <f>IF(Tabela_Brasil[[#This Row],[IBGE_1-4]]&gt;=951,1,0)</f>
        <v>1</v>
      </c>
      <c r="N109">
        <f>IF(Tabela_Brasil[[#This Row],[COMP_P]]&lt;=2,1,0)</f>
        <v>0</v>
      </c>
    </row>
    <row r="110" spans="1:14" x14ac:dyDescent="0.25">
      <c r="A110" s="12" t="s">
        <v>135</v>
      </c>
      <c r="B110" s="12" t="s">
        <v>10</v>
      </c>
      <c r="C110" s="12">
        <v>23189</v>
      </c>
      <c r="D110" s="12">
        <v>0.72</v>
      </c>
      <c r="E110" s="12">
        <v>0.69299999999999995</v>
      </c>
      <c r="F110" s="12">
        <v>0.64600000000000002</v>
      </c>
      <c r="G110" s="12">
        <v>20434.259999999998</v>
      </c>
      <c r="H110" s="13">
        <v>263</v>
      </c>
      <c r="I110" t="str">
        <f>CONCATENATE(Tabela_Brasil[[#This Row],[Município]],"-",Tabela_Brasil[[#This Row],[Estado]])</f>
        <v>São João De Meriti-RJ</v>
      </c>
      <c r="J110">
        <f>IF(Tabela_Brasil[[#This Row],[IDHM]]&lt;=0.599,1,0)</f>
        <v>0</v>
      </c>
      <c r="K110" t="str">
        <f>IF(Tabela_Brasil[[#This Row],[IDHM]]&lt;=0.55,"Baixo",IF(Tabela_Brasil[[#This Row],[IDHM]]&lt;=0.699,"Médio",IF(Tabela_Brasil[[#This Row],[IDHM]]&lt;=0.799,"Alto","Muito Alto")))</f>
        <v>Alto</v>
      </c>
      <c r="L110" t="str">
        <f>VLOOKUP(Tabela_Brasil[[#This Row],[Estado]],'De-Para_Estado_Regiao'!$B$3:$C$29,2,FALSE)</f>
        <v>Sudeste</v>
      </c>
      <c r="M110">
        <f>IF(Tabela_Brasil[[#This Row],[IBGE_1-4]]&gt;=951,1,0)</f>
        <v>1</v>
      </c>
      <c r="N110">
        <f>IF(Tabela_Brasil[[#This Row],[COMP_P]]&lt;=2,1,0)</f>
        <v>0</v>
      </c>
    </row>
    <row r="111" spans="1:14" x14ac:dyDescent="0.25">
      <c r="A111" s="9" t="s">
        <v>136</v>
      </c>
      <c r="B111" s="9" t="s">
        <v>59</v>
      </c>
      <c r="C111" s="9">
        <v>4296</v>
      </c>
      <c r="D111" s="9">
        <v>0.8</v>
      </c>
      <c r="E111" s="9">
        <v>0.79300000000000004</v>
      </c>
      <c r="F111" s="9">
        <v>0.755</v>
      </c>
      <c r="G111" s="9">
        <v>46429.86</v>
      </c>
      <c r="H111" s="10">
        <v>180</v>
      </c>
      <c r="I111" t="str">
        <f>CONCATENATE(Tabela_Brasil[[#This Row],[Município]],"-",Tabela_Brasil[[#This Row],[Estado]])</f>
        <v>Jaraguá Do Sul-SC</v>
      </c>
      <c r="J111">
        <f>IF(Tabela_Brasil[[#This Row],[IDHM]]&lt;=0.599,1,0)</f>
        <v>0</v>
      </c>
      <c r="K111" t="str">
        <f>IF(Tabela_Brasil[[#This Row],[IDHM]]&lt;=0.55,"Baixo",IF(Tabela_Brasil[[#This Row],[IDHM]]&lt;=0.699,"Médio",IF(Tabela_Brasil[[#This Row],[IDHM]]&lt;=0.799,"Alto","Muito Alto")))</f>
        <v>Muito Alto</v>
      </c>
      <c r="L111" t="str">
        <f>VLOOKUP(Tabela_Brasil[[#This Row],[Estado]],'De-Para_Estado_Regiao'!$B$3:$C$29,2,FALSE)</f>
        <v>Sul</v>
      </c>
      <c r="M111">
        <f>IF(Tabela_Brasil[[#This Row],[IBGE_1-4]]&gt;=951,1,0)</f>
        <v>1</v>
      </c>
      <c r="N111">
        <f>IF(Tabela_Brasil[[#This Row],[COMP_P]]&lt;=2,1,0)</f>
        <v>0</v>
      </c>
    </row>
    <row r="112" spans="1:14" x14ac:dyDescent="0.25">
      <c r="A112" s="12" t="s">
        <v>137</v>
      </c>
      <c r="B112" s="12" t="s">
        <v>7</v>
      </c>
      <c r="C112" s="12">
        <v>14607</v>
      </c>
      <c r="D112" s="12">
        <v>0.76500000000000001</v>
      </c>
      <c r="E112" s="12">
        <v>0.70799999999999996</v>
      </c>
      <c r="F112" s="12">
        <v>0.72299999999999998</v>
      </c>
      <c r="G112" s="12">
        <v>32871.69</v>
      </c>
      <c r="H112" s="13">
        <v>236</v>
      </c>
      <c r="I112" t="str">
        <f>CONCATENATE(Tabela_Brasil[[#This Row],[Município]],"-",Tabela_Brasil[[#This Row],[Estado]])</f>
        <v>Suzano-SP</v>
      </c>
      <c r="J112">
        <f>IF(Tabela_Brasil[[#This Row],[IDHM]]&lt;=0.599,1,0)</f>
        <v>0</v>
      </c>
      <c r="K112" t="str">
        <f>IF(Tabela_Brasil[[#This Row],[IDHM]]&lt;=0.55,"Baixo",IF(Tabela_Brasil[[#This Row],[IDHM]]&lt;=0.699,"Médio",IF(Tabela_Brasil[[#This Row],[IDHM]]&lt;=0.799,"Alto","Muito Alto")))</f>
        <v>Alto</v>
      </c>
      <c r="L112" t="str">
        <f>VLOOKUP(Tabela_Brasil[[#This Row],[Estado]],'De-Para_Estado_Regiao'!$B$3:$C$29,2,FALSE)</f>
        <v>Sudeste</v>
      </c>
      <c r="M112">
        <f>IF(Tabela_Brasil[[#This Row],[IBGE_1-4]]&gt;=951,1,0)</f>
        <v>1</v>
      </c>
      <c r="N112">
        <f>IF(Tabela_Brasil[[#This Row],[COMP_P]]&lt;=2,1,0)</f>
        <v>0</v>
      </c>
    </row>
    <row r="113" spans="1:14" x14ac:dyDescent="0.25">
      <c r="A113" s="9" t="s">
        <v>138</v>
      </c>
      <c r="B113" s="9" t="s">
        <v>7</v>
      </c>
      <c r="C113" s="9">
        <v>13415</v>
      </c>
      <c r="D113" s="9">
        <v>0.76200000000000001</v>
      </c>
      <c r="E113" s="9">
        <v>0.74399999999999999</v>
      </c>
      <c r="F113" s="9">
        <v>0.70499999999999996</v>
      </c>
      <c r="G113" s="9">
        <v>44750.01</v>
      </c>
      <c r="H113" s="10">
        <v>195</v>
      </c>
      <c r="I113" t="str">
        <f>CONCATENATE(Tabela_Brasil[[#This Row],[Município]],"-",Tabela_Brasil[[#This Row],[Estado]])</f>
        <v>Sumaré-SP</v>
      </c>
      <c r="J113">
        <f>IF(Tabela_Brasil[[#This Row],[IDHM]]&lt;=0.599,1,0)</f>
        <v>0</v>
      </c>
      <c r="K113" t="str">
        <f>IF(Tabela_Brasil[[#This Row],[IDHM]]&lt;=0.55,"Baixo",IF(Tabela_Brasil[[#This Row],[IDHM]]&lt;=0.699,"Médio",IF(Tabela_Brasil[[#This Row],[IDHM]]&lt;=0.799,"Alto","Muito Alto")))</f>
        <v>Alto</v>
      </c>
      <c r="L113" t="str">
        <f>VLOOKUP(Tabela_Brasil[[#This Row],[Estado]],'De-Para_Estado_Regiao'!$B$3:$C$29,2,FALSE)</f>
        <v>Sudeste</v>
      </c>
      <c r="M113">
        <f>IF(Tabela_Brasil[[#This Row],[IBGE_1-4]]&gt;=951,1,0)</f>
        <v>1</v>
      </c>
      <c r="N113">
        <f>IF(Tabela_Brasil[[#This Row],[COMP_P]]&lt;=2,1,0)</f>
        <v>0</v>
      </c>
    </row>
    <row r="114" spans="1:14" x14ac:dyDescent="0.25">
      <c r="A114" s="12" t="s">
        <v>139</v>
      </c>
      <c r="B114" s="12" t="s">
        <v>14</v>
      </c>
      <c r="C114" s="12">
        <v>12812</v>
      </c>
      <c r="D114" s="12">
        <v>0.74</v>
      </c>
      <c r="E114" s="12">
        <v>0.75800000000000001</v>
      </c>
      <c r="F114" s="12">
        <v>0.63200000000000001</v>
      </c>
      <c r="G114" s="12">
        <v>22629.54</v>
      </c>
      <c r="H114" s="13">
        <v>241</v>
      </c>
      <c r="I114" t="str">
        <f>CONCATENATE(Tabela_Brasil[[#This Row],[Município]],"-",Tabela_Brasil[[#This Row],[Estado]])</f>
        <v>Pelotas-RS</v>
      </c>
      <c r="J114">
        <f>IF(Tabela_Brasil[[#This Row],[IDHM]]&lt;=0.599,1,0)</f>
        <v>0</v>
      </c>
      <c r="K114" t="str">
        <f>IF(Tabela_Brasil[[#This Row],[IDHM]]&lt;=0.55,"Baixo",IF(Tabela_Brasil[[#This Row],[IDHM]]&lt;=0.699,"Médio",IF(Tabela_Brasil[[#This Row],[IDHM]]&lt;=0.799,"Alto","Muito Alto")))</f>
        <v>Alto</v>
      </c>
      <c r="L114" t="str">
        <f>VLOOKUP(Tabela_Brasil[[#This Row],[Estado]],'De-Para_Estado_Regiao'!$B$3:$C$29,2,FALSE)</f>
        <v>Sul</v>
      </c>
      <c r="M114">
        <f>IF(Tabela_Brasil[[#This Row],[IBGE_1-4]]&gt;=951,1,0)</f>
        <v>1</v>
      </c>
      <c r="N114">
        <f>IF(Tabela_Brasil[[#This Row],[COMP_P]]&lt;=2,1,0)</f>
        <v>0</v>
      </c>
    </row>
    <row r="115" spans="1:14" x14ac:dyDescent="0.25">
      <c r="A115" s="9" t="s">
        <v>140</v>
      </c>
      <c r="B115" s="9" t="s">
        <v>29</v>
      </c>
      <c r="C115" s="9">
        <v>4139</v>
      </c>
      <c r="D115" s="9">
        <v>0.74</v>
      </c>
      <c r="E115" s="9">
        <v>0.77400000000000002</v>
      </c>
      <c r="F115" s="9">
        <v>0.63500000000000001</v>
      </c>
      <c r="G115" s="9">
        <v>68132.44</v>
      </c>
      <c r="H115" s="10">
        <v>79</v>
      </c>
      <c r="I115" t="str">
        <f>CONCATENATE(Tabela_Brasil[[#This Row],[Município]],"-",Tabela_Brasil[[#This Row],[Estado]])</f>
        <v>Sorriso-MT</v>
      </c>
      <c r="J115">
        <f>IF(Tabela_Brasil[[#This Row],[IDHM]]&lt;=0.599,1,0)</f>
        <v>0</v>
      </c>
      <c r="K115" t="str">
        <f>IF(Tabela_Brasil[[#This Row],[IDHM]]&lt;=0.55,"Baixo",IF(Tabela_Brasil[[#This Row],[IDHM]]&lt;=0.699,"Médio",IF(Tabela_Brasil[[#This Row],[IDHM]]&lt;=0.799,"Alto","Muito Alto")))</f>
        <v>Alto</v>
      </c>
      <c r="L115" t="str">
        <f>VLOOKUP(Tabela_Brasil[[#This Row],[Estado]],'De-Para_Estado_Regiao'!$B$3:$C$29,2,FALSE)</f>
        <v>Centro-Oeste</v>
      </c>
      <c r="M115">
        <f>IF(Tabela_Brasil[[#This Row],[IBGE_1-4]]&gt;=951,1,0)</f>
        <v>1</v>
      </c>
      <c r="N115">
        <f>IF(Tabela_Brasil[[#This Row],[COMP_P]]&lt;=2,1,0)</f>
        <v>0</v>
      </c>
    </row>
    <row r="116" spans="1:14" x14ac:dyDescent="0.25">
      <c r="A116" s="12" t="s">
        <v>141</v>
      </c>
      <c r="B116" s="12" t="s">
        <v>14</v>
      </c>
      <c r="C116" s="12">
        <v>17051</v>
      </c>
      <c r="D116" s="12">
        <v>0.75</v>
      </c>
      <c r="E116" s="12">
        <v>0.76800000000000002</v>
      </c>
      <c r="F116" s="12">
        <v>0.63600000000000001</v>
      </c>
      <c r="G116" s="12">
        <v>56995.33</v>
      </c>
      <c r="H116" s="13">
        <v>346</v>
      </c>
      <c r="I116" t="str">
        <f>CONCATENATE(Tabela_Brasil[[#This Row],[Município]],"-",Tabela_Brasil[[#This Row],[Estado]])</f>
        <v>Canoas-RS</v>
      </c>
      <c r="J116">
        <f>IF(Tabela_Brasil[[#This Row],[IDHM]]&lt;=0.599,1,0)</f>
        <v>0</v>
      </c>
      <c r="K116" t="str">
        <f>IF(Tabela_Brasil[[#This Row],[IDHM]]&lt;=0.55,"Baixo",IF(Tabela_Brasil[[#This Row],[IDHM]]&lt;=0.699,"Médio",IF(Tabela_Brasil[[#This Row],[IDHM]]&lt;=0.799,"Alto","Muito Alto")))</f>
        <v>Alto</v>
      </c>
      <c r="L116" t="str">
        <f>VLOOKUP(Tabela_Brasil[[#This Row],[Estado]],'De-Para_Estado_Regiao'!$B$3:$C$29,2,FALSE)</f>
        <v>Sul</v>
      </c>
      <c r="M116">
        <f>IF(Tabela_Brasil[[#This Row],[IBGE_1-4]]&gt;=951,1,0)</f>
        <v>1</v>
      </c>
      <c r="N116">
        <f>IF(Tabela_Brasil[[#This Row],[COMP_P]]&lt;=2,1,0)</f>
        <v>0</v>
      </c>
    </row>
    <row r="117" spans="1:14" x14ac:dyDescent="0.25">
      <c r="A117" s="9" t="s">
        <v>142</v>
      </c>
      <c r="B117" s="9" t="s">
        <v>14</v>
      </c>
      <c r="C117" s="9">
        <v>9256</v>
      </c>
      <c r="D117" s="9">
        <v>0.78</v>
      </c>
      <c r="E117" s="9">
        <v>0.78700000000000003</v>
      </c>
      <c r="F117" s="9">
        <v>0.69899999999999995</v>
      </c>
      <c r="G117" s="9">
        <v>42459.59</v>
      </c>
      <c r="H117" s="10">
        <v>270</v>
      </c>
      <c r="I117" t="str">
        <f>CONCATENATE(Tabela_Brasil[[#This Row],[Município]],"-",Tabela_Brasil[[#This Row],[Estado]])</f>
        <v>Passo Fundo-RS</v>
      </c>
      <c r="J117">
        <f>IF(Tabela_Brasil[[#This Row],[IDHM]]&lt;=0.599,1,0)</f>
        <v>0</v>
      </c>
      <c r="K117" t="str">
        <f>IF(Tabela_Brasil[[#This Row],[IDHM]]&lt;=0.55,"Baixo",IF(Tabela_Brasil[[#This Row],[IDHM]]&lt;=0.699,"Médio",IF(Tabela_Brasil[[#This Row],[IDHM]]&lt;=0.799,"Alto","Muito Alto")))</f>
        <v>Alto</v>
      </c>
      <c r="L117" t="str">
        <f>VLOOKUP(Tabela_Brasil[[#This Row],[Estado]],'De-Para_Estado_Regiao'!$B$3:$C$29,2,FALSE)</f>
        <v>Sul</v>
      </c>
      <c r="M117">
        <f>IF(Tabela_Brasil[[#This Row],[IBGE_1-4]]&gt;=951,1,0)</f>
        <v>1</v>
      </c>
      <c r="N117">
        <f>IF(Tabela_Brasil[[#This Row],[COMP_P]]&lt;=2,1,0)</f>
        <v>0</v>
      </c>
    </row>
    <row r="118" spans="1:14" x14ac:dyDescent="0.25">
      <c r="A118" s="12" t="s">
        <v>143</v>
      </c>
      <c r="B118" s="12" t="s">
        <v>7</v>
      </c>
      <c r="C118" s="12">
        <v>5302</v>
      </c>
      <c r="D118" s="12">
        <v>0.78</v>
      </c>
      <c r="E118" s="12">
        <v>0.76300000000000001</v>
      </c>
      <c r="F118" s="12">
        <v>0.72799999999999998</v>
      </c>
      <c r="G118" s="12">
        <v>38412.06</v>
      </c>
      <c r="H118" s="13">
        <v>112</v>
      </c>
      <c r="I118" t="str">
        <f>CONCATENATE(Tabela_Brasil[[#This Row],[Município]],"-",Tabela_Brasil[[#This Row],[Estado]])</f>
        <v>Araras-SP</v>
      </c>
      <c r="J118">
        <f>IF(Tabela_Brasil[[#This Row],[IDHM]]&lt;=0.599,1,0)</f>
        <v>0</v>
      </c>
      <c r="K118" t="str">
        <f>IF(Tabela_Brasil[[#This Row],[IDHM]]&lt;=0.55,"Baixo",IF(Tabela_Brasil[[#This Row],[IDHM]]&lt;=0.699,"Médio",IF(Tabela_Brasil[[#This Row],[IDHM]]&lt;=0.799,"Alto","Muito Alto")))</f>
        <v>Alto</v>
      </c>
      <c r="L118" t="str">
        <f>VLOOKUP(Tabela_Brasil[[#This Row],[Estado]],'De-Para_Estado_Regiao'!$B$3:$C$29,2,FALSE)</f>
        <v>Sudeste</v>
      </c>
      <c r="M118">
        <f>IF(Tabela_Brasil[[#This Row],[IBGE_1-4]]&gt;=951,1,0)</f>
        <v>1</v>
      </c>
      <c r="N118">
        <f>IF(Tabela_Brasil[[#This Row],[COMP_P]]&lt;=2,1,0)</f>
        <v>0</v>
      </c>
    </row>
    <row r="119" spans="1:14" x14ac:dyDescent="0.25">
      <c r="A119" s="9" t="s">
        <v>144</v>
      </c>
      <c r="B119" s="9" t="s">
        <v>64</v>
      </c>
      <c r="C119" s="9">
        <v>19053</v>
      </c>
      <c r="D119" s="9">
        <v>0.8</v>
      </c>
      <c r="E119" s="9">
        <v>0.80700000000000005</v>
      </c>
      <c r="F119" s="9">
        <v>0.73399999999999999</v>
      </c>
      <c r="G119" s="9">
        <v>23011.31</v>
      </c>
      <c r="H119" s="10">
        <v>391</v>
      </c>
      <c r="I119" t="str">
        <f>CONCATENATE(Tabela_Brasil[[#This Row],[Município]],"-",Tabela_Brasil[[#This Row],[Estado]])</f>
        <v>Vila Velha-ES</v>
      </c>
      <c r="J119">
        <f>IF(Tabela_Brasil[[#This Row],[IDHM]]&lt;=0.599,1,0)</f>
        <v>0</v>
      </c>
      <c r="K119" t="str">
        <f>IF(Tabela_Brasil[[#This Row],[IDHM]]&lt;=0.55,"Baixo",IF(Tabela_Brasil[[#This Row],[IDHM]]&lt;=0.699,"Médio",IF(Tabela_Brasil[[#This Row],[IDHM]]&lt;=0.799,"Alto","Muito Alto")))</f>
        <v>Muito Alto</v>
      </c>
      <c r="L119" t="str">
        <f>VLOOKUP(Tabela_Brasil[[#This Row],[Estado]],'De-Para_Estado_Regiao'!$B$3:$C$29,2,FALSE)</f>
        <v>Sudeste</v>
      </c>
      <c r="M119">
        <f>IF(Tabela_Brasil[[#This Row],[IBGE_1-4]]&gt;=951,1,0)</f>
        <v>1</v>
      </c>
      <c r="N119">
        <f>IF(Tabela_Brasil[[#This Row],[COMP_P]]&lt;=2,1,0)</f>
        <v>0</v>
      </c>
    </row>
    <row r="120" spans="1:14" x14ac:dyDescent="0.25">
      <c r="A120" s="12" t="s">
        <v>145</v>
      </c>
      <c r="B120" s="12" t="s">
        <v>16</v>
      </c>
      <c r="C120" s="12">
        <v>19192</v>
      </c>
      <c r="D120" s="12">
        <v>0.77</v>
      </c>
      <c r="E120" s="12">
        <v>0.70699999999999996</v>
      </c>
      <c r="F120" s="12">
        <v>0.74399999999999999</v>
      </c>
      <c r="G120" s="12">
        <v>21943.89</v>
      </c>
      <c r="H120" s="13">
        <v>329</v>
      </c>
      <c r="I120" t="str">
        <f>CONCATENATE(Tabela_Brasil[[#This Row],[Município]],"-",Tabela_Brasil[[#This Row],[Estado]])</f>
        <v>Montes Claros-MG</v>
      </c>
      <c r="J120">
        <f>IF(Tabela_Brasil[[#This Row],[IDHM]]&lt;=0.599,1,0)</f>
        <v>0</v>
      </c>
      <c r="K120" t="str">
        <f>IF(Tabela_Brasil[[#This Row],[IDHM]]&lt;=0.55,"Baixo",IF(Tabela_Brasil[[#This Row],[IDHM]]&lt;=0.699,"Médio",IF(Tabela_Brasil[[#This Row],[IDHM]]&lt;=0.799,"Alto","Muito Alto")))</f>
        <v>Alto</v>
      </c>
      <c r="L120" t="str">
        <f>VLOOKUP(Tabela_Brasil[[#This Row],[Estado]],'De-Para_Estado_Regiao'!$B$3:$C$29,2,FALSE)</f>
        <v>Sudeste</v>
      </c>
      <c r="M120">
        <f>IF(Tabela_Brasil[[#This Row],[IBGE_1-4]]&gt;=951,1,0)</f>
        <v>1</v>
      </c>
      <c r="N120">
        <f>IF(Tabela_Brasil[[#This Row],[COMP_P]]&lt;=2,1,0)</f>
        <v>0</v>
      </c>
    </row>
    <row r="121" spans="1:14" x14ac:dyDescent="0.25">
      <c r="A121" s="9" t="s">
        <v>146</v>
      </c>
      <c r="B121" s="9" t="s">
        <v>7</v>
      </c>
      <c r="C121" s="9">
        <v>10679</v>
      </c>
      <c r="D121" s="9">
        <v>0.77700000000000002</v>
      </c>
      <c r="E121" s="9">
        <v>0.749</v>
      </c>
      <c r="F121" s="9">
        <v>0.749</v>
      </c>
      <c r="G121" s="9">
        <v>43735.14</v>
      </c>
      <c r="H121" s="10">
        <v>164</v>
      </c>
      <c r="I121" t="str">
        <f>CONCATENATE(Tabela_Brasil[[#This Row],[Município]],"-",Tabela_Brasil[[#This Row],[Estado]])</f>
        <v>Jacareí-SP</v>
      </c>
      <c r="J121">
        <f>IF(Tabela_Brasil[[#This Row],[IDHM]]&lt;=0.599,1,0)</f>
        <v>0</v>
      </c>
      <c r="K121" t="str">
        <f>IF(Tabela_Brasil[[#This Row],[IDHM]]&lt;=0.55,"Baixo",IF(Tabela_Brasil[[#This Row],[IDHM]]&lt;=0.699,"Médio",IF(Tabela_Brasil[[#This Row],[IDHM]]&lt;=0.799,"Alto","Muito Alto")))</f>
        <v>Alto</v>
      </c>
      <c r="L121" t="str">
        <f>VLOOKUP(Tabela_Brasil[[#This Row],[Estado]],'De-Para_Estado_Regiao'!$B$3:$C$29,2,FALSE)</f>
        <v>Sudeste</v>
      </c>
      <c r="M121">
        <f>IF(Tabela_Brasil[[#This Row],[IBGE_1-4]]&gt;=951,1,0)</f>
        <v>1</v>
      </c>
      <c r="N121">
        <f>IF(Tabela_Brasil[[#This Row],[COMP_P]]&lt;=2,1,0)</f>
        <v>0</v>
      </c>
    </row>
    <row r="122" spans="1:14" x14ac:dyDescent="0.25">
      <c r="A122" s="12" t="s">
        <v>147</v>
      </c>
      <c r="B122" s="12" t="s">
        <v>148</v>
      </c>
      <c r="C122" s="12">
        <v>25876</v>
      </c>
      <c r="D122" s="12">
        <v>0.73599999999999999</v>
      </c>
      <c r="E122" s="12">
        <v>0.76400000000000001</v>
      </c>
      <c r="F122" s="12">
        <v>0.63800000000000001</v>
      </c>
      <c r="G122" s="12">
        <v>28836.46</v>
      </c>
      <c r="H122" s="13">
        <v>296</v>
      </c>
      <c r="I122" t="str">
        <f>CONCATENATE(Tabela_Brasil[[#This Row],[Município]],"-",Tabela_Brasil[[#This Row],[Estado]])</f>
        <v>Porto Velho-RO</v>
      </c>
      <c r="J122">
        <f>IF(Tabela_Brasil[[#This Row],[IDHM]]&lt;=0.599,1,0)</f>
        <v>0</v>
      </c>
      <c r="K122" t="str">
        <f>IF(Tabela_Brasil[[#This Row],[IDHM]]&lt;=0.55,"Baixo",IF(Tabela_Brasil[[#This Row],[IDHM]]&lt;=0.699,"Médio",IF(Tabela_Brasil[[#This Row],[IDHM]]&lt;=0.799,"Alto","Muito Alto")))</f>
        <v>Alto</v>
      </c>
      <c r="L122" t="str">
        <f>VLOOKUP(Tabela_Brasil[[#This Row],[Estado]],'De-Para_Estado_Regiao'!$B$3:$C$29,2,FALSE)</f>
        <v>Norte</v>
      </c>
      <c r="M122">
        <f>IF(Tabela_Brasil[[#This Row],[IBGE_1-4]]&gt;=951,1,0)</f>
        <v>1</v>
      </c>
      <c r="N122">
        <f>IF(Tabela_Brasil[[#This Row],[COMP_P]]&lt;=2,1,0)</f>
        <v>0</v>
      </c>
    </row>
    <row r="123" spans="1:14" x14ac:dyDescent="0.25">
      <c r="A123" s="9" t="s">
        <v>149</v>
      </c>
      <c r="B123" s="9" t="s">
        <v>10</v>
      </c>
      <c r="C123" s="9">
        <v>4626</v>
      </c>
      <c r="D123" s="9">
        <v>0.73</v>
      </c>
      <c r="E123" s="9">
        <v>0.752</v>
      </c>
      <c r="F123" s="9">
        <v>0.60499999999999998</v>
      </c>
      <c r="G123" s="9">
        <v>29997.09</v>
      </c>
      <c r="H123" s="10">
        <v>197</v>
      </c>
      <c r="I123" t="str">
        <f>CONCATENATE(Tabela_Brasil[[#This Row],[Município]],"-",Tabela_Brasil[[#This Row],[Estado]])</f>
        <v>Teresópolis-RJ</v>
      </c>
      <c r="J123">
        <f>IF(Tabela_Brasil[[#This Row],[IDHM]]&lt;=0.599,1,0)</f>
        <v>0</v>
      </c>
      <c r="K123" t="str">
        <f>IF(Tabela_Brasil[[#This Row],[IDHM]]&lt;=0.55,"Baixo",IF(Tabela_Brasil[[#This Row],[IDHM]]&lt;=0.699,"Médio",IF(Tabela_Brasil[[#This Row],[IDHM]]&lt;=0.799,"Alto","Muito Alto")))</f>
        <v>Alto</v>
      </c>
      <c r="L123" t="str">
        <f>VLOOKUP(Tabela_Brasil[[#This Row],[Estado]],'De-Para_Estado_Regiao'!$B$3:$C$29,2,FALSE)</f>
        <v>Sudeste</v>
      </c>
      <c r="M123">
        <f>IF(Tabela_Brasil[[#This Row],[IBGE_1-4]]&gt;=951,1,0)</f>
        <v>1</v>
      </c>
      <c r="N123">
        <f>IF(Tabela_Brasil[[#This Row],[COMP_P]]&lt;=2,1,0)</f>
        <v>0</v>
      </c>
    </row>
    <row r="124" spans="1:14" x14ac:dyDescent="0.25">
      <c r="A124" s="12" t="s">
        <v>150</v>
      </c>
      <c r="B124" s="12" t="s">
        <v>22</v>
      </c>
      <c r="C124" s="12">
        <v>14070</v>
      </c>
      <c r="D124" s="12">
        <v>0.75</v>
      </c>
      <c r="E124" s="12">
        <v>0.748</v>
      </c>
      <c r="F124" s="12">
        <v>0.66100000000000003</v>
      </c>
      <c r="G124" s="12">
        <v>50727.72</v>
      </c>
      <c r="H124" s="13">
        <v>290</v>
      </c>
      <c r="I124" t="str">
        <f>CONCATENATE(Tabela_Brasil[[#This Row],[Município]],"-",Tabela_Brasil[[#This Row],[Estado]])</f>
        <v>Foz Do Iguaçu-PR</v>
      </c>
      <c r="J124">
        <f>IF(Tabela_Brasil[[#This Row],[IDHM]]&lt;=0.599,1,0)</f>
        <v>0</v>
      </c>
      <c r="K124" t="str">
        <f>IF(Tabela_Brasil[[#This Row],[IDHM]]&lt;=0.55,"Baixo",IF(Tabela_Brasil[[#This Row],[IDHM]]&lt;=0.699,"Médio",IF(Tabela_Brasil[[#This Row],[IDHM]]&lt;=0.799,"Alto","Muito Alto")))</f>
        <v>Alto</v>
      </c>
      <c r="L124" t="str">
        <f>VLOOKUP(Tabela_Brasil[[#This Row],[Estado]],'De-Para_Estado_Regiao'!$B$3:$C$29,2,FALSE)</f>
        <v>Sul</v>
      </c>
      <c r="M124">
        <f>IF(Tabela_Brasil[[#This Row],[IBGE_1-4]]&gt;=951,1,0)</f>
        <v>1</v>
      </c>
      <c r="N124">
        <f>IF(Tabela_Brasil[[#This Row],[COMP_P]]&lt;=2,1,0)</f>
        <v>0</v>
      </c>
    </row>
    <row r="125" spans="1:14" x14ac:dyDescent="0.25">
      <c r="A125" s="9" t="s">
        <v>151</v>
      </c>
      <c r="B125" s="9" t="s">
        <v>7</v>
      </c>
      <c r="C125" s="9">
        <v>5203</v>
      </c>
      <c r="D125" s="9">
        <v>0.78900000000000003</v>
      </c>
      <c r="E125" s="9">
        <v>0.76200000000000001</v>
      </c>
      <c r="F125" s="9">
        <v>0.73799999999999999</v>
      </c>
      <c r="G125" s="9">
        <v>36842.26</v>
      </c>
      <c r="H125" s="10">
        <v>113</v>
      </c>
      <c r="I125" t="str">
        <f>CONCATENATE(Tabela_Brasil[[#This Row],[Município]],"-",Tabela_Brasil[[#This Row],[Estado]])</f>
        <v>Barretos-SP</v>
      </c>
      <c r="J125">
        <f>IF(Tabela_Brasil[[#This Row],[IDHM]]&lt;=0.599,1,0)</f>
        <v>0</v>
      </c>
      <c r="K125" t="str">
        <f>IF(Tabela_Brasil[[#This Row],[IDHM]]&lt;=0.55,"Baixo",IF(Tabela_Brasil[[#This Row],[IDHM]]&lt;=0.699,"Médio",IF(Tabela_Brasil[[#This Row],[IDHM]]&lt;=0.799,"Alto","Muito Alto")))</f>
        <v>Alto</v>
      </c>
      <c r="L125" t="str">
        <f>VLOOKUP(Tabela_Brasil[[#This Row],[Estado]],'De-Para_Estado_Regiao'!$B$3:$C$29,2,FALSE)</f>
        <v>Sudeste</v>
      </c>
      <c r="M125">
        <f>IF(Tabela_Brasil[[#This Row],[IBGE_1-4]]&gt;=951,1,0)</f>
        <v>1</v>
      </c>
      <c r="N125">
        <f>IF(Tabela_Brasil[[#This Row],[COMP_P]]&lt;=2,1,0)</f>
        <v>0</v>
      </c>
    </row>
    <row r="126" spans="1:14" x14ac:dyDescent="0.25">
      <c r="A126" s="12" t="s">
        <v>152</v>
      </c>
      <c r="B126" s="12" t="s">
        <v>7</v>
      </c>
      <c r="C126" s="12">
        <v>4693</v>
      </c>
      <c r="D126" s="12">
        <v>0.76500000000000001</v>
      </c>
      <c r="E126" s="12">
        <v>0.78600000000000003</v>
      </c>
      <c r="F126" s="12">
        <v>0.67</v>
      </c>
      <c r="G126" s="12">
        <v>42412.58</v>
      </c>
      <c r="H126" s="13">
        <v>167</v>
      </c>
      <c r="I126" t="str">
        <f>CONCATENATE(Tabela_Brasil[[#This Row],[Município]],"-",Tabela_Brasil[[#This Row],[Estado]])</f>
        <v>Atibaia-SP</v>
      </c>
      <c r="J126">
        <f>IF(Tabela_Brasil[[#This Row],[IDHM]]&lt;=0.599,1,0)</f>
        <v>0</v>
      </c>
      <c r="K126" t="str">
        <f>IF(Tabela_Brasil[[#This Row],[IDHM]]&lt;=0.55,"Baixo",IF(Tabela_Brasil[[#This Row],[IDHM]]&lt;=0.699,"Médio",IF(Tabela_Brasil[[#This Row],[IDHM]]&lt;=0.799,"Alto","Muito Alto")))</f>
        <v>Alto</v>
      </c>
      <c r="L126" t="str">
        <f>VLOOKUP(Tabela_Brasil[[#This Row],[Estado]],'De-Para_Estado_Regiao'!$B$3:$C$29,2,FALSE)</f>
        <v>Sudeste</v>
      </c>
      <c r="M126">
        <f>IF(Tabela_Brasil[[#This Row],[IBGE_1-4]]&gt;=951,1,0)</f>
        <v>1</v>
      </c>
      <c r="N126">
        <f>IF(Tabela_Brasil[[#This Row],[COMP_P]]&lt;=2,1,0)</f>
        <v>0</v>
      </c>
    </row>
    <row r="127" spans="1:14" x14ac:dyDescent="0.25">
      <c r="A127" s="9" t="s">
        <v>153</v>
      </c>
      <c r="B127" s="9" t="s">
        <v>82</v>
      </c>
      <c r="C127" s="9">
        <v>21057</v>
      </c>
      <c r="D127" s="9">
        <v>0.72</v>
      </c>
      <c r="E127" s="9">
        <v>0.70199999999999996</v>
      </c>
      <c r="F127" s="9">
        <v>0.65400000000000003</v>
      </c>
      <c r="G127" s="9">
        <v>20534.71</v>
      </c>
      <c r="H127" s="10">
        <v>404</v>
      </c>
      <c r="I127" t="str">
        <f>CONCATENATE(Tabela_Brasil[[#This Row],[Município]],"-",Tabela_Brasil[[#This Row],[Estado]])</f>
        <v>Campina Grande-PB</v>
      </c>
      <c r="J127">
        <f>IF(Tabela_Brasil[[#This Row],[IDHM]]&lt;=0.599,1,0)</f>
        <v>0</v>
      </c>
      <c r="K127" t="str">
        <f>IF(Tabela_Brasil[[#This Row],[IDHM]]&lt;=0.55,"Baixo",IF(Tabela_Brasil[[#This Row],[IDHM]]&lt;=0.699,"Médio",IF(Tabela_Brasil[[#This Row],[IDHM]]&lt;=0.799,"Alto","Muito Alto")))</f>
        <v>Alto</v>
      </c>
      <c r="L127" t="str">
        <f>VLOOKUP(Tabela_Brasil[[#This Row],[Estado]],'De-Para_Estado_Regiao'!$B$3:$C$29,2,FALSE)</f>
        <v>Nordeste</v>
      </c>
      <c r="M127">
        <f>IF(Tabela_Brasil[[#This Row],[IBGE_1-4]]&gt;=951,1,0)</f>
        <v>1</v>
      </c>
      <c r="N127">
        <f>IF(Tabela_Brasil[[#This Row],[COMP_P]]&lt;=2,1,0)</f>
        <v>0</v>
      </c>
    </row>
    <row r="128" spans="1:14" x14ac:dyDescent="0.25">
      <c r="A128" s="12" t="s">
        <v>154</v>
      </c>
      <c r="B128" s="12" t="s">
        <v>16</v>
      </c>
      <c r="C128" s="12">
        <v>6980</v>
      </c>
      <c r="D128" s="12">
        <v>0.77900000000000003</v>
      </c>
      <c r="E128" s="12">
        <v>0.76800000000000002</v>
      </c>
      <c r="F128" s="12">
        <v>0.70599999999999996</v>
      </c>
      <c r="G128" s="12">
        <v>37094.870000000003</v>
      </c>
      <c r="H128" s="13">
        <v>149</v>
      </c>
      <c r="I128" t="str">
        <f>CONCATENATE(Tabela_Brasil[[#This Row],[Município]],"-",Tabela_Brasil[[#This Row],[Estado]])</f>
        <v>Poços De Caldas-MG</v>
      </c>
      <c r="J128">
        <f>IF(Tabela_Brasil[[#This Row],[IDHM]]&lt;=0.599,1,0)</f>
        <v>0</v>
      </c>
      <c r="K128" t="str">
        <f>IF(Tabela_Brasil[[#This Row],[IDHM]]&lt;=0.55,"Baixo",IF(Tabela_Brasil[[#This Row],[IDHM]]&lt;=0.699,"Médio",IF(Tabela_Brasil[[#This Row],[IDHM]]&lt;=0.799,"Alto","Muito Alto")))</f>
        <v>Alto</v>
      </c>
      <c r="L128" t="str">
        <f>VLOOKUP(Tabela_Brasil[[#This Row],[Estado]],'De-Para_Estado_Regiao'!$B$3:$C$29,2,FALSE)</f>
        <v>Sudeste</v>
      </c>
      <c r="M128">
        <f>IF(Tabela_Brasil[[#This Row],[IBGE_1-4]]&gt;=951,1,0)</f>
        <v>1</v>
      </c>
      <c r="N128">
        <f>IF(Tabela_Brasil[[#This Row],[COMP_P]]&lt;=2,1,0)</f>
        <v>0</v>
      </c>
    </row>
    <row r="129" spans="1:14" x14ac:dyDescent="0.25">
      <c r="A129" s="9" t="s">
        <v>155</v>
      </c>
      <c r="B129" s="9" t="s">
        <v>7</v>
      </c>
      <c r="C129" s="9">
        <v>2790</v>
      </c>
      <c r="D129" s="9">
        <v>0.82</v>
      </c>
      <c r="E129" s="9">
        <v>0.84</v>
      </c>
      <c r="F129" s="9">
        <v>0.73899999999999999</v>
      </c>
      <c r="G129" s="9">
        <v>106027</v>
      </c>
      <c r="H129" s="10">
        <v>96</v>
      </c>
      <c r="I129" t="str">
        <f>CONCATENATE(Tabela_Brasil[[#This Row],[Município]],"-",Tabela_Brasil[[#This Row],[Estado]])</f>
        <v>Vinhedo-SP</v>
      </c>
      <c r="J129">
        <f>IF(Tabela_Brasil[[#This Row],[IDHM]]&lt;=0.599,1,0)</f>
        <v>0</v>
      </c>
      <c r="K129" t="str">
        <f>IF(Tabela_Brasil[[#This Row],[IDHM]]&lt;=0.55,"Baixo",IF(Tabela_Brasil[[#This Row],[IDHM]]&lt;=0.699,"Médio",IF(Tabela_Brasil[[#This Row],[IDHM]]&lt;=0.799,"Alto","Muito Alto")))</f>
        <v>Muito Alto</v>
      </c>
      <c r="L129" t="str">
        <f>VLOOKUP(Tabela_Brasil[[#This Row],[Estado]],'De-Para_Estado_Regiao'!$B$3:$C$29,2,FALSE)</f>
        <v>Sudeste</v>
      </c>
      <c r="M129">
        <f>IF(Tabela_Brasil[[#This Row],[IBGE_1-4]]&gt;=951,1,0)</f>
        <v>1</v>
      </c>
      <c r="N129">
        <f>IF(Tabela_Brasil[[#This Row],[COMP_P]]&lt;=2,1,0)</f>
        <v>0</v>
      </c>
    </row>
    <row r="130" spans="1:14" x14ac:dyDescent="0.25">
      <c r="A130" s="12" t="s">
        <v>156</v>
      </c>
      <c r="B130" s="12" t="s">
        <v>7</v>
      </c>
      <c r="C130" s="12">
        <v>6232</v>
      </c>
      <c r="D130" s="12">
        <v>0.77400000000000002</v>
      </c>
      <c r="E130" s="12">
        <v>0.74</v>
      </c>
      <c r="F130" s="12">
        <v>0.73599999999999999</v>
      </c>
      <c r="G130" s="12">
        <v>33665.99</v>
      </c>
      <c r="H130" s="13">
        <v>141</v>
      </c>
      <c r="I130" t="str">
        <f>CONCATENATE(Tabela_Brasil[[#This Row],[Município]],"-",Tabela_Brasil[[#This Row],[Estado]])</f>
        <v>Mogi Guaçu-SP</v>
      </c>
      <c r="J130">
        <f>IF(Tabela_Brasil[[#This Row],[IDHM]]&lt;=0.599,1,0)</f>
        <v>0</v>
      </c>
      <c r="K130" t="str">
        <f>IF(Tabela_Brasil[[#This Row],[IDHM]]&lt;=0.55,"Baixo",IF(Tabela_Brasil[[#This Row],[IDHM]]&lt;=0.699,"Médio",IF(Tabela_Brasil[[#This Row],[IDHM]]&lt;=0.799,"Alto","Muito Alto")))</f>
        <v>Alto</v>
      </c>
      <c r="L130" t="str">
        <f>VLOOKUP(Tabela_Brasil[[#This Row],[Estado]],'De-Para_Estado_Regiao'!$B$3:$C$29,2,FALSE)</f>
        <v>Sudeste</v>
      </c>
      <c r="M130">
        <f>IF(Tabela_Brasil[[#This Row],[IBGE_1-4]]&gt;=951,1,0)</f>
        <v>1</v>
      </c>
      <c r="N130">
        <f>IF(Tabela_Brasil[[#This Row],[COMP_P]]&lt;=2,1,0)</f>
        <v>0</v>
      </c>
    </row>
    <row r="131" spans="1:14" x14ac:dyDescent="0.25">
      <c r="A131" s="9" t="s">
        <v>157</v>
      </c>
      <c r="B131" s="9" t="s">
        <v>7</v>
      </c>
      <c r="C131" s="9">
        <v>1695</v>
      </c>
      <c r="D131" s="9">
        <v>0.753</v>
      </c>
      <c r="E131" s="9">
        <v>0.74099999999999999</v>
      </c>
      <c r="F131" s="9">
        <v>0.66500000000000004</v>
      </c>
      <c r="G131" s="9">
        <v>31255.3</v>
      </c>
      <c r="H131" s="10">
        <v>45</v>
      </c>
      <c r="I131" t="str">
        <f>CONCATENATE(Tabela_Brasil[[#This Row],[Município]],"-",Tabela_Brasil[[#This Row],[Estado]])</f>
        <v>Novo Horizonte-SP</v>
      </c>
      <c r="J131">
        <f>IF(Tabela_Brasil[[#This Row],[IDHM]]&lt;=0.599,1,0)</f>
        <v>0</v>
      </c>
      <c r="K131" t="str">
        <f>IF(Tabela_Brasil[[#This Row],[IDHM]]&lt;=0.55,"Baixo",IF(Tabela_Brasil[[#This Row],[IDHM]]&lt;=0.699,"Médio",IF(Tabela_Brasil[[#This Row],[IDHM]]&lt;=0.799,"Alto","Muito Alto")))</f>
        <v>Alto</v>
      </c>
      <c r="L131" t="str">
        <f>VLOOKUP(Tabela_Brasil[[#This Row],[Estado]],'De-Para_Estado_Regiao'!$B$3:$C$29,2,FALSE)</f>
        <v>Sudeste</v>
      </c>
      <c r="M131">
        <f>IF(Tabela_Brasil[[#This Row],[IBGE_1-4]]&gt;=951,1,0)</f>
        <v>1</v>
      </c>
      <c r="N131">
        <f>IF(Tabela_Brasil[[#This Row],[COMP_P]]&lt;=2,1,0)</f>
        <v>0</v>
      </c>
    </row>
    <row r="132" spans="1:14" x14ac:dyDescent="0.25">
      <c r="A132" s="12" t="s">
        <v>158</v>
      </c>
      <c r="B132" s="12" t="s">
        <v>53</v>
      </c>
      <c r="C132" s="12">
        <v>10638</v>
      </c>
      <c r="D132" s="12">
        <v>0.747</v>
      </c>
      <c r="E132" s="12">
        <v>0.753</v>
      </c>
      <c r="F132" s="12">
        <v>0.65700000000000003</v>
      </c>
      <c r="G132" s="12">
        <v>36320.620000000003</v>
      </c>
      <c r="H132" s="13">
        <v>192</v>
      </c>
      <c r="I132" t="str">
        <f>CONCATENATE(Tabela_Brasil[[#This Row],[Município]],"-",Tabela_Brasil[[#This Row],[Estado]])</f>
        <v>Dourados-MS</v>
      </c>
      <c r="J132">
        <f>IF(Tabela_Brasil[[#This Row],[IDHM]]&lt;=0.599,1,0)</f>
        <v>0</v>
      </c>
      <c r="K132" t="str">
        <f>IF(Tabela_Brasil[[#This Row],[IDHM]]&lt;=0.55,"Baixo",IF(Tabela_Brasil[[#This Row],[IDHM]]&lt;=0.699,"Médio",IF(Tabela_Brasil[[#This Row],[IDHM]]&lt;=0.799,"Alto","Muito Alto")))</f>
        <v>Alto</v>
      </c>
      <c r="L132" t="str">
        <f>VLOOKUP(Tabela_Brasil[[#This Row],[Estado]],'De-Para_Estado_Regiao'!$B$3:$C$29,2,FALSE)</f>
        <v>Centro-Oeste</v>
      </c>
      <c r="M132">
        <f>IF(Tabela_Brasil[[#This Row],[IBGE_1-4]]&gt;=951,1,0)</f>
        <v>1</v>
      </c>
      <c r="N132">
        <f>IF(Tabela_Brasil[[#This Row],[COMP_P]]&lt;=2,1,0)</f>
        <v>0</v>
      </c>
    </row>
    <row r="133" spans="1:14" x14ac:dyDescent="0.25">
      <c r="A133" s="9" t="s">
        <v>159</v>
      </c>
      <c r="B133" s="9" t="s">
        <v>49</v>
      </c>
      <c r="C133" s="9">
        <v>29206</v>
      </c>
      <c r="D133" s="9">
        <v>0.71799999999999997</v>
      </c>
      <c r="E133" s="9">
        <v>0.68400000000000005</v>
      </c>
      <c r="F133" s="9">
        <v>0.65800000000000003</v>
      </c>
      <c r="G133" s="9">
        <v>13137.13</v>
      </c>
      <c r="H133" s="10">
        <v>204</v>
      </c>
      <c r="I133" t="str">
        <f>CONCATENATE(Tabela_Brasil[[#This Row],[Município]],"-",Tabela_Brasil[[#This Row],[Estado]])</f>
        <v>Ananindeua-PA</v>
      </c>
      <c r="J133">
        <f>IF(Tabela_Brasil[[#This Row],[IDHM]]&lt;=0.599,1,0)</f>
        <v>0</v>
      </c>
      <c r="K133" t="str">
        <f>IF(Tabela_Brasil[[#This Row],[IDHM]]&lt;=0.55,"Baixo",IF(Tabela_Brasil[[#This Row],[IDHM]]&lt;=0.699,"Médio",IF(Tabela_Brasil[[#This Row],[IDHM]]&lt;=0.799,"Alto","Muito Alto")))</f>
        <v>Alto</v>
      </c>
      <c r="L133" t="str">
        <f>VLOOKUP(Tabela_Brasil[[#This Row],[Estado]],'De-Para_Estado_Regiao'!$B$3:$C$29,2,FALSE)</f>
        <v>Norte</v>
      </c>
      <c r="M133">
        <f>IF(Tabela_Brasil[[#This Row],[IBGE_1-4]]&gt;=951,1,0)</f>
        <v>1</v>
      </c>
      <c r="N133">
        <f>IF(Tabela_Brasil[[#This Row],[COMP_P]]&lt;=2,1,0)</f>
        <v>0</v>
      </c>
    </row>
    <row r="134" spans="1:14" x14ac:dyDescent="0.25">
      <c r="A134" s="12" t="s">
        <v>160</v>
      </c>
      <c r="B134" s="12" t="s">
        <v>7</v>
      </c>
      <c r="C134" s="12">
        <v>5000</v>
      </c>
      <c r="D134" s="12">
        <v>0.78500000000000003</v>
      </c>
      <c r="E134" s="12">
        <v>0.76700000000000002</v>
      </c>
      <c r="F134" s="12">
        <v>0.74</v>
      </c>
      <c r="G134" s="12">
        <v>32110.65</v>
      </c>
      <c r="H134" s="13">
        <v>92</v>
      </c>
      <c r="I134" t="str">
        <f>CONCATENATE(Tabela_Brasil[[#This Row],[Município]],"-",Tabela_Brasil[[#This Row],[Estado]])</f>
        <v>Catanduva-SP</v>
      </c>
      <c r="J134">
        <f>IF(Tabela_Brasil[[#This Row],[IDHM]]&lt;=0.599,1,0)</f>
        <v>0</v>
      </c>
      <c r="K134" t="str">
        <f>IF(Tabela_Brasil[[#This Row],[IDHM]]&lt;=0.55,"Baixo",IF(Tabela_Brasil[[#This Row],[IDHM]]&lt;=0.699,"Médio",IF(Tabela_Brasil[[#This Row],[IDHM]]&lt;=0.799,"Alto","Muito Alto")))</f>
        <v>Alto</v>
      </c>
      <c r="L134" t="str">
        <f>VLOOKUP(Tabela_Brasil[[#This Row],[Estado]],'De-Para_Estado_Regiao'!$B$3:$C$29,2,FALSE)</f>
        <v>Sudeste</v>
      </c>
      <c r="M134">
        <f>IF(Tabela_Brasil[[#This Row],[IBGE_1-4]]&gt;=951,1,0)</f>
        <v>1</v>
      </c>
      <c r="N134">
        <f>IF(Tabela_Brasil[[#This Row],[COMP_P]]&lt;=2,1,0)</f>
        <v>0</v>
      </c>
    </row>
    <row r="135" spans="1:14" x14ac:dyDescent="0.25">
      <c r="A135" s="9" t="s">
        <v>161</v>
      </c>
      <c r="B135" s="9" t="s">
        <v>7</v>
      </c>
      <c r="C135" s="9">
        <v>4253</v>
      </c>
      <c r="D135" s="9">
        <v>0.81</v>
      </c>
      <c r="E135" s="9">
        <v>0.876</v>
      </c>
      <c r="F135" s="9">
        <v>0.72499999999999998</v>
      </c>
      <c r="G135" s="9">
        <v>65644.990000000005</v>
      </c>
      <c r="H135" s="10">
        <v>164</v>
      </c>
      <c r="I135" t="str">
        <f>CONCATENATE(Tabela_Brasil[[#This Row],[Município]],"-",Tabela_Brasil[[#This Row],[Estado]])</f>
        <v>Santana De Parnaíba-SP</v>
      </c>
      <c r="J135">
        <f>IF(Tabela_Brasil[[#This Row],[IDHM]]&lt;=0.599,1,0)</f>
        <v>0</v>
      </c>
      <c r="K135" t="str">
        <f>IF(Tabela_Brasil[[#This Row],[IDHM]]&lt;=0.55,"Baixo",IF(Tabela_Brasil[[#This Row],[IDHM]]&lt;=0.699,"Médio",IF(Tabela_Brasil[[#This Row],[IDHM]]&lt;=0.799,"Alto","Muito Alto")))</f>
        <v>Muito Alto</v>
      </c>
      <c r="L135" t="str">
        <f>VLOOKUP(Tabela_Brasil[[#This Row],[Estado]],'De-Para_Estado_Regiao'!$B$3:$C$29,2,FALSE)</f>
        <v>Sudeste</v>
      </c>
      <c r="M135">
        <f>IF(Tabela_Brasil[[#This Row],[IBGE_1-4]]&gt;=951,1,0)</f>
        <v>1</v>
      </c>
      <c r="N135">
        <f>IF(Tabela_Brasil[[#This Row],[COMP_P]]&lt;=2,1,0)</f>
        <v>0</v>
      </c>
    </row>
    <row r="136" spans="1:14" x14ac:dyDescent="0.25">
      <c r="A136" s="12" t="s">
        <v>162</v>
      </c>
      <c r="B136" s="12" t="s">
        <v>16</v>
      </c>
      <c r="C136" s="12">
        <v>4383</v>
      </c>
      <c r="D136" s="12">
        <v>0.74</v>
      </c>
      <c r="E136" s="12">
        <v>0.70399999999999996</v>
      </c>
      <c r="F136" s="12">
        <v>0.68500000000000005</v>
      </c>
      <c r="G136" s="12">
        <v>35093.699999999997</v>
      </c>
      <c r="H136" s="13">
        <v>60</v>
      </c>
      <c r="I136" t="str">
        <f>CONCATENATE(Tabela_Brasil[[#This Row],[Município]],"-",Tabela_Brasil[[#This Row],[Estado]])</f>
        <v>Paracatu-MG</v>
      </c>
      <c r="J136">
        <f>IF(Tabela_Brasil[[#This Row],[IDHM]]&lt;=0.599,1,0)</f>
        <v>0</v>
      </c>
      <c r="K136" t="str">
        <f>IF(Tabela_Brasil[[#This Row],[IDHM]]&lt;=0.55,"Baixo",IF(Tabela_Brasil[[#This Row],[IDHM]]&lt;=0.699,"Médio",IF(Tabela_Brasil[[#This Row],[IDHM]]&lt;=0.799,"Alto","Muito Alto")))</f>
        <v>Alto</v>
      </c>
      <c r="L136" t="str">
        <f>VLOOKUP(Tabela_Brasil[[#This Row],[Estado]],'De-Para_Estado_Regiao'!$B$3:$C$29,2,FALSE)</f>
        <v>Sudeste</v>
      </c>
      <c r="M136">
        <f>IF(Tabela_Brasil[[#This Row],[IBGE_1-4]]&gt;=951,1,0)</f>
        <v>1</v>
      </c>
      <c r="N136">
        <f>IF(Tabela_Brasil[[#This Row],[COMP_P]]&lt;=2,1,0)</f>
        <v>0</v>
      </c>
    </row>
    <row r="137" spans="1:14" x14ac:dyDescent="0.25">
      <c r="A137" s="9" t="s">
        <v>163</v>
      </c>
      <c r="B137" s="9" t="s">
        <v>16</v>
      </c>
      <c r="C137" s="9">
        <v>5946</v>
      </c>
      <c r="D137" s="9">
        <v>0.77400000000000002</v>
      </c>
      <c r="E137" s="9">
        <v>0.755</v>
      </c>
      <c r="F137" s="9">
        <v>0.70399999999999996</v>
      </c>
      <c r="G137" s="9">
        <v>46860.13</v>
      </c>
      <c r="H137" s="10">
        <v>170</v>
      </c>
      <c r="I137" t="str">
        <f>CONCATENATE(Tabela_Brasil[[#This Row],[Município]],"-",Tabela_Brasil[[#This Row],[Estado]])</f>
        <v>Pouso Alegre-MG</v>
      </c>
      <c r="J137">
        <f>IF(Tabela_Brasil[[#This Row],[IDHM]]&lt;=0.599,1,0)</f>
        <v>0</v>
      </c>
      <c r="K137" t="str">
        <f>IF(Tabela_Brasil[[#This Row],[IDHM]]&lt;=0.55,"Baixo",IF(Tabela_Brasil[[#This Row],[IDHM]]&lt;=0.699,"Médio",IF(Tabela_Brasil[[#This Row],[IDHM]]&lt;=0.799,"Alto","Muito Alto")))</f>
        <v>Alto</v>
      </c>
      <c r="L137" t="str">
        <f>VLOOKUP(Tabela_Brasil[[#This Row],[Estado]],'De-Para_Estado_Regiao'!$B$3:$C$29,2,FALSE)</f>
        <v>Sudeste</v>
      </c>
      <c r="M137">
        <f>IF(Tabela_Brasil[[#This Row],[IBGE_1-4]]&gt;=951,1,0)</f>
        <v>1</v>
      </c>
      <c r="N137">
        <f>IF(Tabela_Brasil[[#This Row],[COMP_P]]&lt;=2,1,0)</f>
        <v>0</v>
      </c>
    </row>
    <row r="138" spans="1:14" x14ac:dyDescent="0.25">
      <c r="A138" s="12" t="s">
        <v>164</v>
      </c>
      <c r="B138" s="12" t="s">
        <v>24</v>
      </c>
      <c r="C138" s="12">
        <v>5982</v>
      </c>
      <c r="D138" s="12">
        <v>0.69</v>
      </c>
      <c r="E138" s="12">
        <v>0.68100000000000005</v>
      </c>
      <c r="F138" s="12">
        <v>0.61599999999999999</v>
      </c>
      <c r="G138" s="12">
        <v>75103.899999999994</v>
      </c>
      <c r="H138" s="13">
        <v>147</v>
      </c>
      <c r="I138" t="str">
        <f>CONCATENATE(Tabela_Brasil[[#This Row],[Município]],"-",Tabela_Brasil[[#This Row],[Estado]])</f>
        <v>Camaçari-BA</v>
      </c>
      <c r="J138">
        <f>IF(Tabela_Brasil[[#This Row],[IDHM]]&lt;=0.599,1,0)</f>
        <v>0</v>
      </c>
      <c r="K138" t="str">
        <f>IF(Tabela_Brasil[[#This Row],[IDHM]]&lt;=0.55,"Baixo",IF(Tabela_Brasil[[#This Row],[IDHM]]&lt;=0.699,"Médio",IF(Tabela_Brasil[[#This Row],[IDHM]]&lt;=0.799,"Alto","Muito Alto")))</f>
        <v>Médio</v>
      </c>
      <c r="L138" t="str">
        <f>VLOOKUP(Tabela_Brasil[[#This Row],[Estado]],'De-Para_Estado_Regiao'!$B$3:$C$29,2,FALSE)</f>
        <v>Nordeste</v>
      </c>
      <c r="M138">
        <f>IF(Tabela_Brasil[[#This Row],[IBGE_1-4]]&gt;=951,1,0)</f>
        <v>1</v>
      </c>
      <c r="N138">
        <f>IF(Tabela_Brasil[[#This Row],[COMP_P]]&lt;=2,1,0)</f>
        <v>0</v>
      </c>
    </row>
    <row r="139" spans="1:14" x14ac:dyDescent="0.25">
      <c r="A139" s="9" t="s">
        <v>165</v>
      </c>
      <c r="B139" s="9" t="s">
        <v>22</v>
      </c>
      <c r="C139" s="9">
        <v>4230</v>
      </c>
      <c r="D139" s="9">
        <v>0.75700000000000001</v>
      </c>
      <c r="E139" s="9">
        <v>0.749</v>
      </c>
      <c r="F139" s="9">
        <v>0.68899999999999995</v>
      </c>
      <c r="G139" s="9">
        <v>36001.599999999999</v>
      </c>
      <c r="H139" s="10">
        <v>93</v>
      </c>
      <c r="I139" t="str">
        <f>CONCATENATE(Tabela_Brasil[[#This Row],[Município]],"-",Tabela_Brasil[[#This Row],[Estado]])</f>
        <v>Campo Mourão-PR</v>
      </c>
      <c r="J139">
        <f>IF(Tabela_Brasil[[#This Row],[IDHM]]&lt;=0.599,1,0)</f>
        <v>0</v>
      </c>
      <c r="K139" t="str">
        <f>IF(Tabela_Brasil[[#This Row],[IDHM]]&lt;=0.55,"Baixo",IF(Tabela_Brasil[[#This Row],[IDHM]]&lt;=0.699,"Médio",IF(Tabela_Brasil[[#This Row],[IDHM]]&lt;=0.799,"Alto","Muito Alto")))</f>
        <v>Alto</v>
      </c>
      <c r="L139" t="str">
        <f>VLOOKUP(Tabela_Brasil[[#This Row],[Estado]],'De-Para_Estado_Regiao'!$B$3:$C$29,2,FALSE)</f>
        <v>Sul</v>
      </c>
      <c r="M139">
        <f>IF(Tabela_Brasil[[#This Row],[IBGE_1-4]]&gt;=951,1,0)</f>
        <v>1</v>
      </c>
      <c r="N139">
        <f>IF(Tabela_Brasil[[#This Row],[COMP_P]]&lt;=2,1,0)</f>
        <v>0</v>
      </c>
    </row>
    <row r="140" spans="1:14" x14ac:dyDescent="0.25">
      <c r="A140" s="12" t="s">
        <v>166</v>
      </c>
      <c r="B140" s="12" t="s">
        <v>19</v>
      </c>
      <c r="C140" s="12">
        <v>22956</v>
      </c>
      <c r="D140" s="12">
        <v>0.72</v>
      </c>
      <c r="E140" s="12">
        <v>0.69199999999999995</v>
      </c>
      <c r="F140" s="12">
        <v>0.64200000000000002</v>
      </c>
      <c r="G140" s="12">
        <v>19491.3</v>
      </c>
      <c r="H140" s="13">
        <v>338</v>
      </c>
      <c r="I140" t="str">
        <f>CONCATENATE(Tabela_Brasil[[#This Row],[Município]],"-",Tabela_Brasil[[#This Row],[Estado]])</f>
        <v>Jaboatão Dos Guararapes-PE</v>
      </c>
      <c r="J140">
        <f>IF(Tabela_Brasil[[#This Row],[IDHM]]&lt;=0.599,1,0)</f>
        <v>0</v>
      </c>
      <c r="K140" t="str">
        <f>IF(Tabela_Brasil[[#This Row],[IDHM]]&lt;=0.55,"Baixo",IF(Tabela_Brasil[[#This Row],[IDHM]]&lt;=0.699,"Médio",IF(Tabela_Brasil[[#This Row],[IDHM]]&lt;=0.799,"Alto","Muito Alto")))</f>
        <v>Alto</v>
      </c>
      <c r="L140" t="str">
        <f>VLOOKUP(Tabela_Brasil[[#This Row],[Estado]],'De-Para_Estado_Regiao'!$B$3:$C$29,2,FALSE)</f>
        <v>Nordeste</v>
      </c>
      <c r="M140">
        <f>IF(Tabela_Brasil[[#This Row],[IBGE_1-4]]&gt;=951,1,0)</f>
        <v>1</v>
      </c>
      <c r="N140">
        <f>IF(Tabela_Brasil[[#This Row],[COMP_P]]&lt;=2,1,0)</f>
        <v>0</v>
      </c>
    </row>
    <row r="141" spans="1:14" x14ac:dyDescent="0.25">
      <c r="A141" s="9" t="s">
        <v>167</v>
      </c>
      <c r="B141" s="9" t="s">
        <v>7</v>
      </c>
      <c r="C141" s="9">
        <v>6190</v>
      </c>
      <c r="D141" s="9">
        <v>0.8</v>
      </c>
      <c r="E141" s="9">
        <v>0.79</v>
      </c>
      <c r="F141" s="9">
        <v>0.746</v>
      </c>
      <c r="G141" s="9">
        <v>34339.019999999997</v>
      </c>
      <c r="H141" s="10">
        <v>175</v>
      </c>
      <c r="I141" t="str">
        <f>CONCATENATE(Tabela_Brasil[[#This Row],[Município]],"-",Tabela_Brasil[[#This Row],[Estado]])</f>
        <v>Botucatu-SP</v>
      </c>
      <c r="J141">
        <f>IF(Tabela_Brasil[[#This Row],[IDHM]]&lt;=0.599,1,0)</f>
        <v>0</v>
      </c>
      <c r="K141" t="str">
        <f>IF(Tabela_Brasil[[#This Row],[IDHM]]&lt;=0.55,"Baixo",IF(Tabela_Brasil[[#This Row],[IDHM]]&lt;=0.699,"Médio",IF(Tabela_Brasil[[#This Row],[IDHM]]&lt;=0.799,"Alto","Muito Alto")))</f>
        <v>Muito Alto</v>
      </c>
      <c r="L141" t="str">
        <f>VLOOKUP(Tabela_Brasil[[#This Row],[Estado]],'De-Para_Estado_Regiao'!$B$3:$C$29,2,FALSE)</f>
        <v>Sudeste</v>
      </c>
      <c r="M141">
        <f>IF(Tabela_Brasil[[#This Row],[IBGE_1-4]]&gt;=951,1,0)</f>
        <v>1</v>
      </c>
      <c r="N141">
        <f>IF(Tabela_Brasil[[#This Row],[COMP_P]]&lt;=2,1,0)</f>
        <v>0</v>
      </c>
    </row>
    <row r="142" spans="1:14" x14ac:dyDescent="0.25">
      <c r="A142" s="12" t="s">
        <v>168</v>
      </c>
      <c r="B142" s="12" t="s">
        <v>24</v>
      </c>
      <c r="C142" s="12">
        <v>8813</v>
      </c>
      <c r="D142" s="12">
        <v>0.754</v>
      </c>
      <c r="E142" s="12">
        <v>0.78100000000000003</v>
      </c>
      <c r="F142" s="12">
        <v>0.66300000000000003</v>
      </c>
      <c r="G142" s="12">
        <v>31360.720000000001</v>
      </c>
      <c r="H142" s="13">
        <v>193</v>
      </c>
      <c r="I142" t="str">
        <f>CONCATENATE(Tabela_Brasil[[#This Row],[Município]],"-",Tabela_Brasil[[#This Row],[Estado]])</f>
        <v>Lauro De Freitas-BA</v>
      </c>
      <c r="J142">
        <f>IF(Tabela_Brasil[[#This Row],[IDHM]]&lt;=0.599,1,0)</f>
        <v>0</v>
      </c>
      <c r="K142" t="str">
        <f>IF(Tabela_Brasil[[#This Row],[IDHM]]&lt;=0.55,"Baixo",IF(Tabela_Brasil[[#This Row],[IDHM]]&lt;=0.699,"Médio",IF(Tabela_Brasil[[#This Row],[IDHM]]&lt;=0.799,"Alto","Muito Alto")))</f>
        <v>Alto</v>
      </c>
      <c r="L142" t="str">
        <f>VLOOKUP(Tabela_Brasil[[#This Row],[Estado]],'De-Para_Estado_Regiao'!$B$3:$C$29,2,FALSE)</f>
        <v>Nordeste</v>
      </c>
      <c r="M142">
        <f>IF(Tabela_Brasil[[#This Row],[IBGE_1-4]]&gt;=951,1,0)</f>
        <v>1</v>
      </c>
      <c r="N142">
        <f>IF(Tabela_Brasil[[#This Row],[COMP_P]]&lt;=2,1,0)</f>
        <v>0</v>
      </c>
    </row>
    <row r="143" spans="1:14" x14ac:dyDescent="0.25">
      <c r="A143" s="9" t="s">
        <v>169</v>
      </c>
      <c r="B143" s="9" t="s">
        <v>7</v>
      </c>
      <c r="C143" s="9">
        <v>6403</v>
      </c>
      <c r="D143" s="9">
        <v>0.77800000000000002</v>
      </c>
      <c r="E143" s="9">
        <v>0.76800000000000002</v>
      </c>
      <c r="F143" s="9">
        <v>0.69299999999999995</v>
      </c>
      <c r="G143" s="9">
        <v>29873.78</v>
      </c>
      <c r="H143" s="10">
        <v>120</v>
      </c>
      <c r="I143" t="str">
        <f>CONCATENATE(Tabela_Brasil[[#This Row],[Município]],"-",Tabela_Brasil[[#This Row],[Estado]])</f>
        <v>Jaú-SP</v>
      </c>
      <c r="J143">
        <f>IF(Tabela_Brasil[[#This Row],[IDHM]]&lt;=0.599,1,0)</f>
        <v>0</v>
      </c>
      <c r="K143" t="str">
        <f>IF(Tabela_Brasil[[#This Row],[IDHM]]&lt;=0.55,"Baixo",IF(Tabela_Brasil[[#This Row],[IDHM]]&lt;=0.699,"Médio",IF(Tabela_Brasil[[#This Row],[IDHM]]&lt;=0.799,"Alto","Muito Alto")))</f>
        <v>Alto</v>
      </c>
      <c r="L143" t="str">
        <f>VLOOKUP(Tabela_Brasil[[#This Row],[Estado]],'De-Para_Estado_Regiao'!$B$3:$C$29,2,FALSE)</f>
        <v>Sudeste</v>
      </c>
      <c r="M143">
        <f>IF(Tabela_Brasil[[#This Row],[IBGE_1-4]]&gt;=951,1,0)</f>
        <v>1</v>
      </c>
      <c r="N143">
        <f>IF(Tabela_Brasil[[#This Row],[COMP_P]]&lt;=2,1,0)</f>
        <v>0</v>
      </c>
    </row>
    <row r="144" spans="1:14" x14ac:dyDescent="0.25">
      <c r="A144" s="12" t="s">
        <v>170</v>
      </c>
      <c r="B144" s="12" t="s">
        <v>59</v>
      </c>
      <c r="C144" s="12">
        <v>5082</v>
      </c>
      <c r="D144" s="12">
        <v>0.79500000000000004</v>
      </c>
      <c r="E144" s="12">
        <v>0.79400000000000004</v>
      </c>
      <c r="F144" s="12">
        <v>0.70699999999999996</v>
      </c>
      <c r="G144" s="12">
        <v>41682.639999999999</v>
      </c>
      <c r="H144" s="13">
        <v>98</v>
      </c>
      <c r="I144" t="str">
        <f>CONCATENATE(Tabela_Brasil[[#This Row],[Município]],"-",Tabela_Brasil[[#This Row],[Estado]])</f>
        <v>Brusque-SC</v>
      </c>
      <c r="J144">
        <f>IF(Tabela_Brasil[[#This Row],[IDHM]]&lt;=0.599,1,0)</f>
        <v>0</v>
      </c>
      <c r="K144" t="str">
        <f>IF(Tabela_Brasil[[#This Row],[IDHM]]&lt;=0.55,"Baixo",IF(Tabela_Brasil[[#This Row],[IDHM]]&lt;=0.699,"Médio",IF(Tabela_Brasil[[#This Row],[IDHM]]&lt;=0.799,"Alto","Muito Alto")))</f>
        <v>Alto</v>
      </c>
      <c r="L144" t="str">
        <f>VLOOKUP(Tabela_Brasil[[#This Row],[Estado]],'De-Para_Estado_Regiao'!$B$3:$C$29,2,FALSE)</f>
        <v>Sul</v>
      </c>
      <c r="M144">
        <f>IF(Tabela_Brasil[[#This Row],[IBGE_1-4]]&gt;=951,1,0)</f>
        <v>1</v>
      </c>
      <c r="N144">
        <f>IF(Tabela_Brasil[[#This Row],[COMP_P]]&lt;=2,1,0)</f>
        <v>0</v>
      </c>
    </row>
    <row r="145" spans="1:14" x14ac:dyDescent="0.25">
      <c r="A145" s="9" t="s">
        <v>171</v>
      </c>
      <c r="B145" s="9" t="s">
        <v>29</v>
      </c>
      <c r="C145" s="9">
        <v>6849</v>
      </c>
      <c r="D145" s="9">
        <v>0.754</v>
      </c>
      <c r="E145" s="9">
        <v>0.755</v>
      </c>
      <c r="F145" s="9">
        <v>0.68200000000000005</v>
      </c>
      <c r="G145" s="9">
        <v>38499.31</v>
      </c>
      <c r="H145" s="10">
        <v>107</v>
      </c>
      <c r="I145" t="str">
        <f>CONCATENATE(Tabela_Brasil[[#This Row],[Município]],"-",Tabela_Brasil[[#This Row],[Estado]])</f>
        <v>Sinop-MT</v>
      </c>
      <c r="J145">
        <f>IF(Tabela_Brasil[[#This Row],[IDHM]]&lt;=0.599,1,0)</f>
        <v>0</v>
      </c>
      <c r="K145" t="str">
        <f>IF(Tabela_Brasil[[#This Row],[IDHM]]&lt;=0.55,"Baixo",IF(Tabela_Brasil[[#This Row],[IDHM]]&lt;=0.699,"Médio",IF(Tabela_Brasil[[#This Row],[IDHM]]&lt;=0.799,"Alto","Muito Alto")))</f>
        <v>Alto</v>
      </c>
      <c r="L145" t="str">
        <f>VLOOKUP(Tabela_Brasil[[#This Row],[Estado]],'De-Para_Estado_Regiao'!$B$3:$C$29,2,FALSE)</f>
        <v>Centro-Oeste</v>
      </c>
      <c r="M145">
        <f>IF(Tabela_Brasil[[#This Row],[IBGE_1-4]]&gt;=951,1,0)</f>
        <v>1</v>
      </c>
      <c r="N145">
        <f>IF(Tabela_Brasil[[#This Row],[COMP_P]]&lt;=2,1,0)</f>
        <v>0</v>
      </c>
    </row>
    <row r="146" spans="1:14" x14ac:dyDescent="0.25">
      <c r="A146" s="12" t="s">
        <v>172</v>
      </c>
      <c r="B146" s="12" t="s">
        <v>16</v>
      </c>
      <c r="C146" s="12">
        <v>13893</v>
      </c>
      <c r="D146" s="12">
        <v>0.72699999999999998</v>
      </c>
      <c r="E146" s="12">
        <v>0.71399999999999997</v>
      </c>
      <c r="F146" s="12">
        <v>0.64400000000000002</v>
      </c>
      <c r="G146" s="12">
        <v>20207.310000000001</v>
      </c>
      <c r="H146" s="13">
        <v>228</v>
      </c>
      <c r="I146" t="str">
        <f>CONCATENATE(Tabela_Brasil[[#This Row],[Município]],"-",Tabela_Brasil[[#This Row],[Estado]])</f>
        <v>Governador Valadares-MG</v>
      </c>
      <c r="J146">
        <f>IF(Tabela_Brasil[[#This Row],[IDHM]]&lt;=0.599,1,0)</f>
        <v>0</v>
      </c>
      <c r="K146" t="str">
        <f>IF(Tabela_Brasil[[#This Row],[IDHM]]&lt;=0.55,"Baixo",IF(Tabela_Brasil[[#This Row],[IDHM]]&lt;=0.699,"Médio",IF(Tabela_Brasil[[#This Row],[IDHM]]&lt;=0.799,"Alto","Muito Alto")))</f>
        <v>Alto</v>
      </c>
      <c r="L146" t="str">
        <f>VLOOKUP(Tabela_Brasil[[#This Row],[Estado]],'De-Para_Estado_Regiao'!$B$3:$C$29,2,FALSE)</f>
        <v>Sudeste</v>
      </c>
      <c r="M146">
        <f>IF(Tabela_Brasil[[#This Row],[IBGE_1-4]]&gt;=951,1,0)</f>
        <v>1</v>
      </c>
      <c r="N146">
        <f>IF(Tabela_Brasil[[#This Row],[COMP_P]]&lt;=2,1,0)</f>
        <v>0</v>
      </c>
    </row>
    <row r="147" spans="1:14" x14ac:dyDescent="0.25">
      <c r="A147" s="9" t="s">
        <v>173</v>
      </c>
      <c r="B147" s="9" t="s">
        <v>7</v>
      </c>
      <c r="C147" s="9">
        <v>8307</v>
      </c>
      <c r="D147" s="9">
        <v>0.78</v>
      </c>
      <c r="E147" s="9">
        <v>0.752</v>
      </c>
      <c r="F147" s="9">
        <v>0.73099999999999998</v>
      </c>
      <c r="G147" s="9">
        <v>26590.27</v>
      </c>
      <c r="H147" s="10">
        <v>147</v>
      </c>
      <c r="I147" t="str">
        <f>CONCATENATE(Tabela_Brasil[[#This Row],[Município]],"-",Tabela_Brasil[[#This Row],[Estado]])</f>
        <v>Santa Bárbara D'Oeste-SP</v>
      </c>
      <c r="J147">
        <f>IF(Tabela_Brasil[[#This Row],[IDHM]]&lt;=0.599,1,0)</f>
        <v>0</v>
      </c>
      <c r="K147" t="str">
        <f>IF(Tabela_Brasil[[#This Row],[IDHM]]&lt;=0.55,"Baixo",IF(Tabela_Brasil[[#This Row],[IDHM]]&lt;=0.699,"Médio",IF(Tabela_Brasil[[#This Row],[IDHM]]&lt;=0.799,"Alto","Muito Alto")))</f>
        <v>Alto</v>
      </c>
      <c r="L147" t="str">
        <f>VLOOKUP(Tabela_Brasil[[#This Row],[Estado]],'De-Para_Estado_Regiao'!$B$3:$C$29,2,FALSE)</f>
        <v>Sudeste</v>
      </c>
      <c r="M147">
        <f>IF(Tabela_Brasil[[#This Row],[IBGE_1-4]]&gt;=951,1,0)</f>
        <v>1</v>
      </c>
      <c r="N147">
        <f>IF(Tabela_Brasil[[#This Row],[COMP_P]]&lt;=2,1,0)</f>
        <v>0</v>
      </c>
    </row>
    <row r="148" spans="1:14" x14ac:dyDescent="0.25">
      <c r="A148" s="12" t="s">
        <v>174</v>
      </c>
      <c r="B148" s="12" t="s">
        <v>59</v>
      </c>
      <c r="C148" s="12">
        <v>9249</v>
      </c>
      <c r="D148" s="12">
        <v>0.80900000000000005</v>
      </c>
      <c r="E148" s="12">
        <v>0.79900000000000004</v>
      </c>
      <c r="F148" s="12">
        <v>0.752</v>
      </c>
      <c r="G148" s="12">
        <v>41960.75</v>
      </c>
      <c r="H148" s="13">
        <v>220</v>
      </c>
      <c r="I148" t="str">
        <f>CONCATENATE(Tabela_Brasil[[#This Row],[Município]],"-",Tabela_Brasil[[#This Row],[Estado]])</f>
        <v>São José-SC</v>
      </c>
      <c r="J148">
        <f>IF(Tabela_Brasil[[#This Row],[IDHM]]&lt;=0.599,1,0)</f>
        <v>0</v>
      </c>
      <c r="K148" t="str">
        <f>IF(Tabela_Brasil[[#This Row],[IDHM]]&lt;=0.55,"Baixo",IF(Tabela_Brasil[[#This Row],[IDHM]]&lt;=0.699,"Médio",IF(Tabela_Brasil[[#This Row],[IDHM]]&lt;=0.799,"Alto","Muito Alto")))</f>
        <v>Muito Alto</v>
      </c>
      <c r="L148" t="str">
        <f>VLOOKUP(Tabela_Brasil[[#This Row],[Estado]],'De-Para_Estado_Regiao'!$B$3:$C$29,2,FALSE)</f>
        <v>Sul</v>
      </c>
      <c r="M148">
        <f>IF(Tabela_Brasil[[#This Row],[IBGE_1-4]]&gt;=951,1,0)</f>
        <v>1</v>
      </c>
      <c r="N148">
        <f>IF(Tabela_Brasil[[#This Row],[COMP_P]]&lt;=2,1,0)</f>
        <v>0</v>
      </c>
    </row>
    <row r="149" spans="1:14" x14ac:dyDescent="0.25">
      <c r="A149" s="9" t="s">
        <v>175</v>
      </c>
      <c r="B149" s="9" t="s">
        <v>10</v>
      </c>
      <c r="C149" s="9">
        <v>8544</v>
      </c>
      <c r="D149" s="9">
        <v>0.73</v>
      </c>
      <c r="E149" s="9">
        <v>0.72</v>
      </c>
      <c r="F149" s="9">
        <v>0.65700000000000003</v>
      </c>
      <c r="G149" s="9">
        <v>26346.46</v>
      </c>
      <c r="H149" s="10">
        <v>139</v>
      </c>
      <c r="I149" t="str">
        <f>CONCATENATE(Tabela_Brasil[[#This Row],[Município]],"-",Tabela_Brasil[[#This Row],[Estado]])</f>
        <v>Barra Mansa-RJ</v>
      </c>
      <c r="J149">
        <f>IF(Tabela_Brasil[[#This Row],[IDHM]]&lt;=0.599,1,0)</f>
        <v>0</v>
      </c>
      <c r="K149" t="str">
        <f>IF(Tabela_Brasil[[#This Row],[IDHM]]&lt;=0.55,"Baixo",IF(Tabela_Brasil[[#This Row],[IDHM]]&lt;=0.699,"Médio",IF(Tabela_Brasil[[#This Row],[IDHM]]&lt;=0.799,"Alto","Muito Alto")))</f>
        <v>Alto</v>
      </c>
      <c r="L149" t="str">
        <f>VLOOKUP(Tabela_Brasil[[#This Row],[Estado]],'De-Para_Estado_Regiao'!$B$3:$C$29,2,FALSE)</f>
        <v>Sudeste</v>
      </c>
      <c r="M149">
        <f>IF(Tabela_Brasil[[#This Row],[IBGE_1-4]]&gt;=951,1,0)</f>
        <v>1</v>
      </c>
      <c r="N149">
        <f>IF(Tabela_Brasil[[#This Row],[COMP_P]]&lt;=2,1,0)</f>
        <v>0</v>
      </c>
    </row>
    <row r="150" spans="1:14" x14ac:dyDescent="0.25">
      <c r="A150" s="12" t="s">
        <v>176</v>
      </c>
      <c r="B150" s="12" t="s">
        <v>16</v>
      </c>
      <c r="C150" s="12">
        <v>8836</v>
      </c>
      <c r="D150" s="12">
        <v>0.76400000000000001</v>
      </c>
      <c r="E150" s="12">
        <v>0.753</v>
      </c>
      <c r="F150" s="12">
        <v>0.70199999999999996</v>
      </c>
      <c r="G150" s="12">
        <v>24191.34</v>
      </c>
      <c r="H150" s="13">
        <v>222</v>
      </c>
      <c r="I150" t="str">
        <f>CONCATENATE(Tabela_Brasil[[#This Row],[Município]],"-",Tabela_Brasil[[#This Row],[Estado]])</f>
        <v>Divinópolis-MG</v>
      </c>
      <c r="J150">
        <f>IF(Tabela_Brasil[[#This Row],[IDHM]]&lt;=0.599,1,0)</f>
        <v>0</v>
      </c>
      <c r="K150" t="str">
        <f>IF(Tabela_Brasil[[#This Row],[IDHM]]&lt;=0.55,"Baixo",IF(Tabela_Brasil[[#This Row],[IDHM]]&lt;=0.699,"Médio",IF(Tabela_Brasil[[#This Row],[IDHM]]&lt;=0.799,"Alto","Muito Alto")))</f>
        <v>Alto</v>
      </c>
      <c r="L150" t="str">
        <f>VLOOKUP(Tabela_Brasil[[#This Row],[Estado]],'De-Para_Estado_Regiao'!$B$3:$C$29,2,FALSE)</f>
        <v>Sudeste</v>
      </c>
      <c r="M150">
        <f>IF(Tabela_Brasil[[#This Row],[IBGE_1-4]]&gt;=951,1,0)</f>
        <v>1</v>
      </c>
      <c r="N150">
        <f>IF(Tabela_Brasil[[#This Row],[COMP_P]]&lt;=2,1,0)</f>
        <v>0</v>
      </c>
    </row>
    <row r="151" spans="1:14" x14ac:dyDescent="0.25">
      <c r="A151" s="9" t="s">
        <v>177</v>
      </c>
      <c r="B151" s="9" t="s">
        <v>19</v>
      </c>
      <c r="C151" s="9">
        <v>16867</v>
      </c>
      <c r="D151" s="9">
        <v>0.67700000000000005</v>
      </c>
      <c r="E151" s="9">
        <v>0.68100000000000005</v>
      </c>
      <c r="F151" s="9">
        <v>0.56899999999999995</v>
      </c>
      <c r="G151" s="9">
        <v>17880.189999999999</v>
      </c>
      <c r="H151" s="10">
        <v>201</v>
      </c>
      <c r="I151" t="str">
        <f>CONCATENATE(Tabela_Brasil[[#This Row],[Município]],"-",Tabela_Brasil[[#This Row],[Estado]])</f>
        <v>Caruaru-PE</v>
      </c>
      <c r="J151">
        <f>IF(Tabela_Brasil[[#This Row],[IDHM]]&lt;=0.599,1,0)</f>
        <v>0</v>
      </c>
      <c r="K151" t="str">
        <f>IF(Tabela_Brasil[[#This Row],[IDHM]]&lt;=0.55,"Baixo",IF(Tabela_Brasil[[#This Row],[IDHM]]&lt;=0.699,"Médio",IF(Tabela_Brasil[[#This Row],[IDHM]]&lt;=0.799,"Alto","Muito Alto")))</f>
        <v>Médio</v>
      </c>
      <c r="L151" t="str">
        <f>VLOOKUP(Tabela_Brasil[[#This Row],[Estado]],'De-Para_Estado_Regiao'!$B$3:$C$29,2,FALSE)</f>
        <v>Nordeste</v>
      </c>
      <c r="M151">
        <f>IF(Tabela_Brasil[[#This Row],[IBGE_1-4]]&gt;=951,1,0)</f>
        <v>1</v>
      </c>
      <c r="N151">
        <f>IF(Tabela_Brasil[[#This Row],[COMP_P]]&lt;=2,1,0)</f>
        <v>0</v>
      </c>
    </row>
    <row r="152" spans="1:14" x14ac:dyDescent="0.25">
      <c r="A152" s="12" t="s">
        <v>178</v>
      </c>
      <c r="B152" s="12" t="s">
        <v>10</v>
      </c>
      <c r="C152" s="12">
        <v>8842</v>
      </c>
      <c r="D152" s="12">
        <v>0.73499999999999999</v>
      </c>
      <c r="E152" s="12">
        <v>0.74299999999999999</v>
      </c>
      <c r="F152" s="12">
        <v>0.64</v>
      </c>
      <c r="G152" s="12">
        <v>33969.57</v>
      </c>
      <c r="H152" s="13">
        <v>195</v>
      </c>
      <c r="I152" t="str">
        <f>CONCATENATE(Tabela_Brasil[[#This Row],[Município]],"-",Tabela_Brasil[[#This Row],[Estado]])</f>
        <v>Cabo Frio-RJ</v>
      </c>
      <c r="J152">
        <f>IF(Tabela_Brasil[[#This Row],[IDHM]]&lt;=0.599,1,0)</f>
        <v>0</v>
      </c>
      <c r="K152" t="str">
        <f>IF(Tabela_Brasil[[#This Row],[IDHM]]&lt;=0.55,"Baixo",IF(Tabela_Brasil[[#This Row],[IDHM]]&lt;=0.699,"Médio",IF(Tabela_Brasil[[#This Row],[IDHM]]&lt;=0.799,"Alto","Muito Alto")))</f>
        <v>Alto</v>
      </c>
      <c r="L152" t="str">
        <f>VLOOKUP(Tabela_Brasil[[#This Row],[Estado]],'De-Para_Estado_Regiao'!$B$3:$C$29,2,FALSE)</f>
        <v>Sudeste</v>
      </c>
      <c r="M152">
        <f>IF(Tabela_Brasil[[#This Row],[IBGE_1-4]]&gt;=951,1,0)</f>
        <v>1</v>
      </c>
      <c r="N152">
        <f>IF(Tabela_Brasil[[#This Row],[COMP_P]]&lt;=2,1,0)</f>
        <v>0</v>
      </c>
    </row>
    <row r="153" spans="1:14" x14ac:dyDescent="0.25">
      <c r="A153" s="9" t="s">
        <v>179</v>
      </c>
      <c r="B153" s="9" t="s">
        <v>7</v>
      </c>
      <c r="C153" s="9">
        <v>3449</v>
      </c>
      <c r="D153" s="9">
        <v>0.79700000000000004</v>
      </c>
      <c r="E153" s="9">
        <v>0.77600000000000002</v>
      </c>
      <c r="F153" s="9">
        <v>0.749</v>
      </c>
      <c r="G153" s="9">
        <v>30716.49</v>
      </c>
      <c r="H153" s="10">
        <v>80</v>
      </c>
      <c r="I153" t="str">
        <f>CONCATENATE(Tabela_Brasil[[#This Row],[Município]],"-",Tabela_Brasil[[#This Row],[Estado]])</f>
        <v>São João Da Boa Vista-SP</v>
      </c>
      <c r="J153">
        <f>IF(Tabela_Brasil[[#This Row],[IDHM]]&lt;=0.599,1,0)</f>
        <v>0</v>
      </c>
      <c r="K153" t="str">
        <f>IF(Tabela_Brasil[[#This Row],[IDHM]]&lt;=0.55,"Baixo",IF(Tabela_Brasil[[#This Row],[IDHM]]&lt;=0.699,"Médio",IF(Tabela_Brasil[[#This Row],[IDHM]]&lt;=0.799,"Alto","Muito Alto")))</f>
        <v>Alto</v>
      </c>
      <c r="L153" t="str">
        <f>VLOOKUP(Tabela_Brasil[[#This Row],[Estado]],'De-Para_Estado_Regiao'!$B$3:$C$29,2,FALSE)</f>
        <v>Sudeste</v>
      </c>
      <c r="M153">
        <f>IF(Tabela_Brasil[[#This Row],[IBGE_1-4]]&gt;=951,1,0)</f>
        <v>1</v>
      </c>
      <c r="N153">
        <f>IF(Tabela_Brasil[[#This Row],[COMP_P]]&lt;=2,1,0)</f>
        <v>0</v>
      </c>
    </row>
    <row r="154" spans="1:14" x14ac:dyDescent="0.25">
      <c r="A154" s="12" t="s">
        <v>180</v>
      </c>
      <c r="B154" s="12" t="s">
        <v>33</v>
      </c>
      <c r="C154" s="12">
        <v>4385</v>
      </c>
      <c r="D154" s="12">
        <v>0.77</v>
      </c>
      <c r="E154" s="12">
        <v>0.76900000000000002</v>
      </c>
      <c r="F154" s="12">
        <v>0.71499999999999997</v>
      </c>
      <c r="G154" s="12">
        <v>58559.74</v>
      </c>
      <c r="H154" s="13">
        <v>92</v>
      </c>
      <c r="I154" t="str">
        <f>CONCATENATE(Tabela_Brasil[[#This Row],[Município]],"-",Tabela_Brasil[[#This Row],[Estado]])</f>
        <v>Catalão-GO</v>
      </c>
      <c r="J154">
        <f>IF(Tabela_Brasil[[#This Row],[IDHM]]&lt;=0.599,1,0)</f>
        <v>0</v>
      </c>
      <c r="K154" t="str">
        <f>IF(Tabela_Brasil[[#This Row],[IDHM]]&lt;=0.55,"Baixo",IF(Tabela_Brasil[[#This Row],[IDHM]]&lt;=0.699,"Médio",IF(Tabela_Brasil[[#This Row],[IDHM]]&lt;=0.799,"Alto","Muito Alto")))</f>
        <v>Alto</v>
      </c>
      <c r="L154" t="str">
        <f>VLOOKUP(Tabela_Brasil[[#This Row],[Estado]],'De-Para_Estado_Regiao'!$B$3:$C$29,2,FALSE)</f>
        <v>Centro-Oeste</v>
      </c>
      <c r="M154">
        <f>IF(Tabela_Brasil[[#This Row],[IBGE_1-4]]&gt;=951,1,0)</f>
        <v>1</v>
      </c>
      <c r="N154">
        <f>IF(Tabela_Brasil[[#This Row],[COMP_P]]&lt;=2,1,0)</f>
        <v>0</v>
      </c>
    </row>
    <row r="155" spans="1:14" x14ac:dyDescent="0.25">
      <c r="A155" s="9" t="s">
        <v>181</v>
      </c>
      <c r="B155" s="9" t="s">
        <v>7</v>
      </c>
      <c r="C155" s="9">
        <v>3460</v>
      </c>
      <c r="D155" s="9">
        <v>0.73699999999999999</v>
      </c>
      <c r="E155" s="9">
        <v>0.71599999999999997</v>
      </c>
      <c r="F155" s="9">
        <v>0.68100000000000005</v>
      </c>
      <c r="G155" s="9">
        <v>138153.22</v>
      </c>
      <c r="H155" s="10">
        <v>78</v>
      </c>
      <c r="I155" t="str">
        <f>CONCATENATE(Tabela_Brasil[[#This Row],[Município]],"-",Tabela_Brasil[[#This Row],[Estado]])</f>
        <v>Cubatão-SP</v>
      </c>
      <c r="J155">
        <f>IF(Tabela_Brasil[[#This Row],[IDHM]]&lt;=0.599,1,0)</f>
        <v>0</v>
      </c>
      <c r="K155" t="str">
        <f>IF(Tabela_Brasil[[#This Row],[IDHM]]&lt;=0.55,"Baixo",IF(Tabela_Brasil[[#This Row],[IDHM]]&lt;=0.699,"Médio",IF(Tabela_Brasil[[#This Row],[IDHM]]&lt;=0.799,"Alto","Muito Alto")))</f>
        <v>Alto</v>
      </c>
      <c r="L155" t="str">
        <f>VLOOKUP(Tabela_Brasil[[#This Row],[Estado]],'De-Para_Estado_Regiao'!$B$3:$C$29,2,FALSE)</f>
        <v>Sudeste</v>
      </c>
      <c r="M155">
        <f>IF(Tabela_Brasil[[#This Row],[IBGE_1-4]]&gt;=951,1,0)</f>
        <v>1</v>
      </c>
      <c r="N155">
        <f>IF(Tabela_Brasil[[#This Row],[COMP_P]]&lt;=2,1,0)</f>
        <v>0</v>
      </c>
    </row>
    <row r="156" spans="1:14" x14ac:dyDescent="0.25">
      <c r="A156" s="12" t="s">
        <v>182</v>
      </c>
      <c r="B156" s="12" t="s">
        <v>24</v>
      </c>
      <c r="C156" s="12">
        <v>4282</v>
      </c>
      <c r="D156" s="12">
        <v>0.71599999999999997</v>
      </c>
      <c r="E156" s="12">
        <v>0.754</v>
      </c>
      <c r="F156" s="12">
        <v>0.59</v>
      </c>
      <c r="G156" s="12">
        <v>48937.78</v>
      </c>
      <c r="H156" s="13">
        <v>75</v>
      </c>
      <c r="I156" t="str">
        <f>CONCATENATE(Tabela_Brasil[[#This Row],[Município]],"-",Tabela_Brasil[[#This Row],[Estado]])</f>
        <v>Luís Eduardo Magalhães-BA</v>
      </c>
      <c r="J156">
        <f>IF(Tabela_Brasil[[#This Row],[IDHM]]&lt;=0.599,1,0)</f>
        <v>0</v>
      </c>
      <c r="K156" t="str">
        <f>IF(Tabela_Brasil[[#This Row],[IDHM]]&lt;=0.55,"Baixo",IF(Tabela_Brasil[[#This Row],[IDHM]]&lt;=0.699,"Médio",IF(Tabela_Brasil[[#This Row],[IDHM]]&lt;=0.799,"Alto","Muito Alto")))</f>
        <v>Alto</v>
      </c>
      <c r="L156" t="str">
        <f>VLOOKUP(Tabela_Brasil[[#This Row],[Estado]],'De-Para_Estado_Regiao'!$B$3:$C$29,2,FALSE)</f>
        <v>Nordeste</v>
      </c>
      <c r="M156">
        <f>IF(Tabela_Brasil[[#This Row],[IBGE_1-4]]&gt;=951,1,0)</f>
        <v>1</v>
      </c>
      <c r="N156">
        <f>IF(Tabela_Brasil[[#This Row],[COMP_P]]&lt;=2,1,0)</f>
        <v>0</v>
      </c>
    </row>
    <row r="157" spans="1:14" x14ac:dyDescent="0.25">
      <c r="A157" s="9" t="s">
        <v>183</v>
      </c>
      <c r="B157" s="9" t="s">
        <v>7</v>
      </c>
      <c r="C157" s="9">
        <v>4394</v>
      </c>
      <c r="D157" s="9">
        <v>0.80500000000000005</v>
      </c>
      <c r="E157" s="9">
        <v>0.77100000000000002</v>
      </c>
      <c r="F157" s="9">
        <v>0.78100000000000003</v>
      </c>
      <c r="G157" s="9">
        <v>27921.64</v>
      </c>
      <c r="H157" s="10">
        <v>96</v>
      </c>
      <c r="I157" t="str">
        <f>CONCATENATE(Tabela_Brasil[[#This Row],[Município]],"-",Tabela_Brasil[[#This Row],[Estado]])</f>
        <v>Assis-SP</v>
      </c>
      <c r="J157">
        <f>IF(Tabela_Brasil[[#This Row],[IDHM]]&lt;=0.599,1,0)</f>
        <v>0</v>
      </c>
      <c r="K157" t="str">
        <f>IF(Tabela_Brasil[[#This Row],[IDHM]]&lt;=0.55,"Baixo",IF(Tabela_Brasil[[#This Row],[IDHM]]&lt;=0.699,"Médio",IF(Tabela_Brasil[[#This Row],[IDHM]]&lt;=0.799,"Alto","Muito Alto")))</f>
        <v>Muito Alto</v>
      </c>
      <c r="L157" t="str">
        <f>VLOOKUP(Tabela_Brasil[[#This Row],[Estado]],'De-Para_Estado_Regiao'!$B$3:$C$29,2,FALSE)</f>
        <v>Sudeste</v>
      </c>
      <c r="M157">
        <f>IF(Tabela_Brasil[[#This Row],[IBGE_1-4]]&gt;=951,1,0)</f>
        <v>1</v>
      </c>
      <c r="N157">
        <f>IF(Tabela_Brasil[[#This Row],[COMP_P]]&lt;=2,1,0)</f>
        <v>0</v>
      </c>
    </row>
    <row r="158" spans="1:14" x14ac:dyDescent="0.25">
      <c r="A158" s="9" t="s">
        <v>184</v>
      </c>
      <c r="B158" s="9" t="s">
        <v>16</v>
      </c>
      <c r="C158" s="9">
        <v>10492</v>
      </c>
      <c r="D158" s="9">
        <v>0.76</v>
      </c>
      <c r="E158" s="9">
        <v>0.74199999999999999</v>
      </c>
      <c r="F158" s="9">
        <v>0.70499999999999996</v>
      </c>
      <c r="G158" s="9">
        <v>31042.95</v>
      </c>
      <c r="H158" s="10">
        <v>219</v>
      </c>
      <c r="I158" t="str">
        <f>CONCATENATE(Tabela_Brasil[[#This Row],[Município]],"-",Tabela_Brasil[[#This Row],[Estado]])</f>
        <v>Sete Lagoas-MG</v>
      </c>
      <c r="J158">
        <f>IF(Tabela_Brasil[[#This Row],[IDHM]]&lt;=0.599,1,0)</f>
        <v>0</v>
      </c>
      <c r="K158" t="str">
        <f>IF(Tabela_Brasil[[#This Row],[IDHM]]&lt;=0.55,"Baixo",IF(Tabela_Brasil[[#This Row],[IDHM]]&lt;=0.699,"Médio",IF(Tabela_Brasil[[#This Row],[IDHM]]&lt;=0.799,"Alto","Muito Alto")))</f>
        <v>Alto</v>
      </c>
      <c r="L158" t="str">
        <f>VLOOKUP(Tabela_Brasil[[#This Row],[Estado]],'De-Para_Estado_Regiao'!$B$3:$C$29,2,FALSE)</f>
        <v>Sudeste</v>
      </c>
      <c r="M158">
        <f>IF(Tabela_Brasil[[#This Row],[IBGE_1-4]]&gt;=951,1,0)</f>
        <v>1</v>
      </c>
      <c r="N158">
        <f>IF(Tabela_Brasil[[#This Row],[COMP_P]]&lt;=2,1,0)</f>
        <v>0</v>
      </c>
    </row>
    <row r="159" spans="1:14" x14ac:dyDescent="0.25">
      <c r="A159" s="12" t="s">
        <v>185</v>
      </c>
      <c r="B159" s="12" t="s">
        <v>14</v>
      </c>
      <c r="C159" s="12">
        <v>4103</v>
      </c>
      <c r="D159" s="12">
        <v>0.77800000000000002</v>
      </c>
      <c r="E159" s="12">
        <v>0.80500000000000005</v>
      </c>
      <c r="F159" s="12">
        <v>0.69499999999999995</v>
      </c>
      <c r="G159" s="12">
        <v>47657.58</v>
      </c>
      <c r="H159" s="13">
        <v>183</v>
      </c>
      <c r="I159" t="str">
        <f>CONCATENATE(Tabela_Brasil[[#This Row],[Município]],"-",Tabela_Brasil[[#This Row],[Estado]])</f>
        <v>Bento Gonçalves-RS</v>
      </c>
      <c r="J159">
        <f>IF(Tabela_Brasil[[#This Row],[IDHM]]&lt;=0.599,1,0)</f>
        <v>0</v>
      </c>
      <c r="K159" t="str">
        <f>IF(Tabela_Brasil[[#This Row],[IDHM]]&lt;=0.55,"Baixo",IF(Tabela_Brasil[[#This Row],[IDHM]]&lt;=0.699,"Médio",IF(Tabela_Brasil[[#This Row],[IDHM]]&lt;=0.799,"Alto","Muito Alto")))</f>
        <v>Alto</v>
      </c>
      <c r="L159" t="str">
        <f>VLOOKUP(Tabela_Brasil[[#This Row],[Estado]],'De-Para_Estado_Regiao'!$B$3:$C$29,2,FALSE)</f>
        <v>Sul</v>
      </c>
      <c r="M159">
        <f>IF(Tabela_Brasil[[#This Row],[IBGE_1-4]]&gt;=951,1,0)</f>
        <v>1</v>
      </c>
      <c r="N159">
        <f>IF(Tabela_Brasil[[#This Row],[COMP_P]]&lt;=2,1,0)</f>
        <v>0</v>
      </c>
    </row>
    <row r="160" spans="1:14" x14ac:dyDescent="0.25">
      <c r="A160" s="9" t="s">
        <v>186</v>
      </c>
      <c r="B160" s="9" t="s">
        <v>7</v>
      </c>
      <c r="C160" s="9">
        <v>3757</v>
      </c>
      <c r="D160" s="9">
        <v>0.77800000000000002</v>
      </c>
      <c r="E160" s="9">
        <v>0.78800000000000003</v>
      </c>
      <c r="F160" s="9">
        <v>0.70799999999999996</v>
      </c>
      <c r="G160" s="9">
        <v>44580.54</v>
      </c>
      <c r="H160" s="10">
        <v>101</v>
      </c>
      <c r="I160" t="str">
        <f>CONCATENATE(Tabela_Brasil[[#This Row],[Município]],"-",Tabela_Brasil[[#This Row],[Estado]])</f>
        <v>Itatiba-SP</v>
      </c>
      <c r="J160">
        <f>IF(Tabela_Brasil[[#This Row],[IDHM]]&lt;=0.599,1,0)</f>
        <v>0</v>
      </c>
      <c r="K160" t="str">
        <f>IF(Tabela_Brasil[[#This Row],[IDHM]]&lt;=0.55,"Baixo",IF(Tabela_Brasil[[#This Row],[IDHM]]&lt;=0.699,"Médio",IF(Tabela_Brasil[[#This Row],[IDHM]]&lt;=0.799,"Alto","Muito Alto")))</f>
        <v>Alto</v>
      </c>
      <c r="L160" t="str">
        <f>VLOOKUP(Tabela_Brasil[[#This Row],[Estado]],'De-Para_Estado_Regiao'!$B$3:$C$29,2,FALSE)</f>
        <v>Sudeste</v>
      </c>
      <c r="M160">
        <f>IF(Tabela_Brasil[[#This Row],[IBGE_1-4]]&gt;=951,1,0)</f>
        <v>1</v>
      </c>
      <c r="N160">
        <f>IF(Tabela_Brasil[[#This Row],[COMP_P]]&lt;=2,1,0)</f>
        <v>0</v>
      </c>
    </row>
    <row r="161" spans="1:14" x14ac:dyDescent="0.25">
      <c r="A161" s="12" t="s">
        <v>187</v>
      </c>
      <c r="B161" s="12" t="s">
        <v>7</v>
      </c>
      <c r="C161" s="12">
        <v>1887</v>
      </c>
      <c r="D161" s="12">
        <v>0.78</v>
      </c>
      <c r="E161" s="12">
        <v>0.76500000000000001</v>
      </c>
      <c r="F161" s="12">
        <v>0.70299999999999996</v>
      </c>
      <c r="G161" s="12">
        <v>37186.74</v>
      </c>
      <c r="H161" s="13">
        <v>54</v>
      </c>
      <c r="I161" t="str">
        <f>CONCATENATE(Tabela_Brasil[[#This Row],[Município]],"-",Tabela_Brasil[[#This Row],[Estado]])</f>
        <v>Orlândia-SP</v>
      </c>
      <c r="J161">
        <f>IF(Tabela_Brasil[[#This Row],[IDHM]]&lt;=0.599,1,0)</f>
        <v>0</v>
      </c>
      <c r="K161" t="str">
        <f>IF(Tabela_Brasil[[#This Row],[IDHM]]&lt;=0.55,"Baixo",IF(Tabela_Brasil[[#This Row],[IDHM]]&lt;=0.699,"Médio",IF(Tabela_Brasil[[#This Row],[IDHM]]&lt;=0.799,"Alto","Muito Alto")))</f>
        <v>Alto</v>
      </c>
      <c r="L161" t="str">
        <f>VLOOKUP(Tabela_Brasil[[#This Row],[Estado]],'De-Para_Estado_Regiao'!$B$3:$C$29,2,FALSE)</f>
        <v>Sudeste</v>
      </c>
      <c r="M161">
        <f>IF(Tabela_Brasil[[#This Row],[IBGE_1-4]]&gt;=951,1,0)</f>
        <v>1</v>
      </c>
      <c r="N161">
        <f>IF(Tabela_Brasil[[#This Row],[COMP_P]]&lt;=2,1,0)</f>
        <v>0</v>
      </c>
    </row>
    <row r="162" spans="1:14" x14ac:dyDescent="0.25">
      <c r="A162" s="9" t="s">
        <v>188</v>
      </c>
      <c r="B162" s="9" t="s">
        <v>59</v>
      </c>
      <c r="C162" s="9">
        <v>3692</v>
      </c>
      <c r="D162" s="9">
        <v>0.84499999999999997</v>
      </c>
      <c r="E162" s="9">
        <v>0.85399999999999998</v>
      </c>
      <c r="F162" s="9">
        <v>0.78900000000000003</v>
      </c>
      <c r="G162" s="9">
        <v>37429.03</v>
      </c>
      <c r="H162" s="10">
        <v>174</v>
      </c>
      <c r="I162" t="str">
        <f>CONCATENATE(Tabela_Brasil[[#This Row],[Município]],"-",Tabela_Brasil[[#This Row],[Estado]])</f>
        <v>Balneário Camboriú-SC</v>
      </c>
      <c r="J162">
        <f>IF(Tabela_Brasil[[#This Row],[IDHM]]&lt;=0.599,1,0)</f>
        <v>0</v>
      </c>
      <c r="K162" t="str">
        <f>IF(Tabela_Brasil[[#This Row],[IDHM]]&lt;=0.55,"Baixo",IF(Tabela_Brasil[[#This Row],[IDHM]]&lt;=0.699,"Médio",IF(Tabela_Brasil[[#This Row],[IDHM]]&lt;=0.799,"Alto","Muito Alto")))</f>
        <v>Muito Alto</v>
      </c>
      <c r="L162" t="str">
        <f>VLOOKUP(Tabela_Brasil[[#This Row],[Estado]],'De-Para_Estado_Regiao'!$B$3:$C$29,2,FALSE)</f>
        <v>Sul</v>
      </c>
      <c r="M162">
        <f>IF(Tabela_Brasil[[#This Row],[IBGE_1-4]]&gt;=951,1,0)</f>
        <v>1</v>
      </c>
      <c r="N162">
        <f>IF(Tabela_Brasil[[#This Row],[COMP_P]]&lt;=2,1,0)</f>
        <v>0</v>
      </c>
    </row>
    <row r="163" spans="1:14" x14ac:dyDescent="0.25">
      <c r="A163" s="12" t="s">
        <v>189</v>
      </c>
      <c r="B163" s="12" t="s">
        <v>7</v>
      </c>
      <c r="C163" s="12">
        <v>2613</v>
      </c>
      <c r="D163" s="12">
        <v>0.76200000000000001</v>
      </c>
      <c r="E163" s="12">
        <v>0.75</v>
      </c>
      <c r="F163" s="12">
        <v>0.69199999999999995</v>
      </c>
      <c r="G163" s="12">
        <v>46737.42</v>
      </c>
      <c r="H163" s="13">
        <v>45</v>
      </c>
      <c r="I163" t="str">
        <f>CONCATENATE(Tabela_Brasil[[#This Row],[Município]],"-",Tabela_Brasil[[#This Row],[Estado]])</f>
        <v>Itapira-SP</v>
      </c>
      <c r="J163">
        <f>IF(Tabela_Brasil[[#This Row],[IDHM]]&lt;=0.599,1,0)</f>
        <v>0</v>
      </c>
      <c r="K163" t="str">
        <f>IF(Tabela_Brasil[[#This Row],[IDHM]]&lt;=0.55,"Baixo",IF(Tabela_Brasil[[#This Row],[IDHM]]&lt;=0.699,"Médio",IF(Tabela_Brasil[[#This Row],[IDHM]]&lt;=0.799,"Alto","Muito Alto")))</f>
        <v>Alto</v>
      </c>
      <c r="L163" t="str">
        <f>VLOOKUP(Tabela_Brasil[[#This Row],[Estado]],'De-Para_Estado_Regiao'!$B$3:$C$29,2,FALSE)</f>
        <v>Sudeste</v>
      </c>
      <c r="M163">
        <f>IF(Tabela_Brasil[[#This Row],[IBGE_1-4]]&gt;=951,1,0)</f>
        <v>1</v>
      </c>
      <c r="N163">
        <f>IF(Tabela_Brasil[[#This Row],[COMP_P]]&lt;=2,1,0)</f>
        <v>0</v>
      </c>
    </row>
    <row r="164" spans="1:14" x14ac:dyDescent="0.25">
      <c r="A164" s="9" t="s">
        <v>190</v>
      </c>
      <c r="B164" s="9" t="s">
        <v>7</v>
      </c>
      <c r="C164" s="9">
        <v>3169</v>
      </c>
      <c r="D164" s="9">
        <v>0.77800000000000002</v>
      </c>
      <c r="E164" s="9">
        <v>0.77800000000000002</v>
      </c>
      <c r="F164" s="9">
        <v>0.71</v>
      </c>
      <c r="G164" s="9">
        <v>35019.919999999998</v>
      </c>
      <c r="H164" s="10">
        <v>52</v>
      </c>
      <c r="I164" t="str">
        <f>CONCATENATE(Tabela_Brasil[[#This Row],[Município]],"-",Tabela_Brasil[[#This Row],[Estado]])</f>
        <v>Jaboticabal-SP</v>
      </c>
      <c r="J164">
        <f>IF(Tabela_Brasil[[#This Row],[IDHM]]&lt;=0.599,1,0)</f>
        <v>0</v>
      </c>
      <c r="K164" t="str">
        <f>IF(Tabela_Brasil[[#This Row],[IDHM]]&lt;=0.55,"Baixo",IF(Tabela_Brasil[[#This Row],[IDHM]]&lt;=0.699,"Médio",IF(Tabela_Brasil[[#This Row],[IDHM]]&lt;=0.799,"Alto","Muito Alto")))</f>
        <v>Alto</v>
      </c>
      <c r="L164" t="str">
        <f>VLOOKUP(Tabela_Brasil[[#This Row],[Estado]],'De-Para_Estado_Regiao'!$B$3:$C$29,2,FALSE)</f>
        <v>Sudeste</v>
      </c>
      <c r="M164">
        <f>IF(Tabela_Brasil[[#This Row],[IBGE_1-4]]&gt;=951,1,0)</f>
        <v>1</v>
      </c>
      <c r="N164">
        <f>IF(Tabela_Brasil[[#This Row],[COMP_P]]&lt;=2,1,0)</f>
        <v>0</v>
      </c>
    </row>
    <row r="165" spans="1:14" x14ac:dyDescent="0.25">
      <c r="A165" s="12" t="s">
        <v>191</v>
      </c>
      <c r="B165" s="12" t="s">
        <v>10</v>
      </c>
      <c r="C165" s="12">
        <v>6029</v>
      </c>
      <c r="D165" s="12">
        <v>0.76800000000000002</v>
      </c>
      <c r="E165" s="12">
        <v>0.76200000000000001</v>
      </c>
      <c r="F165" s="12">
        <v>0.70899999999999996</v>
      </c>
      <c r="G165" s="12">
        <v>50234.49</v>
      </c>
      <c r="H165" s="13">
        <v>136</v>
      </c>
      <c r="I165" t="str">
        <f>CONCATENATE(Tabela_Brasil[[#This Row],[Município]],"-",Tabela_Brasil[[#This Row],[Estado]])</f>
        <v>Resende-RJ</v>
      </c>
      <c r="J165">
        <f>IF(Tabela_Brasil[[#This Row],[IDHM]]&lt;=0.599,1,0)</f>
        <v>0</v>
      </c>
      <c r="K165" t="str">
        <f>IF(Tabela_Brasil[[#This Row],[IDHM]]&lt;=0.55,"Baixo",IF(Tabela_Brasil[[#This Row],[IDHM]]&lt;=0.699,"Médio",IF(Tabela_Brasil[[#This Row],[IDHM]]&lt;=0.799,"Alto","Muito Alto")))</f>
        <v>Alto</v>
      </c>
      <c r="L165" t="str">
        <f>VLOOKUP(Tabela_Brasil[[#This Row],[Estado]],'De-Para_Estado_Regiao'!$B$3:$C$29,2,FALSE)</f>
        <v>Sudeste</v>
      </c>
      <c r="M165">
        <f>IF(Tabela_Brasil[[#This Row],[IBGE_1-4]]&gt;=951,1,0)</f>
        <v>1</v>
      </c>
      <c r="N165">
        <f>IF(Tabela_Brasil[[#This Row],[COMP_P]]&lt;=2,1,0)</f>
        <v>0</v>
      </c>
    </row>
    <row r="166" spans="1:14" x14ac:dyDescent="0.25">
      <c r="A166" s="9" t="s">
        <v>192</v>
      </c>
      <c r="B166" s="9" t="s">
        <v>10</v>
      </c>
      <c r="C166" s="9">
        <v>8287</v>
      </c>
      <c r="D166" s="9">
        <v>0.72</v>
      </c>
      <c r="E166" s="9">
        <v>0.74</v>
      </c>
      <c r="F166" s="9">
        <v>0.60499999999999998</v>
      </c>
      <c r="G166" s="9">
        <v>47636.4</v>
      </c>
      <c r="H166" s="10">
        <v>104</v>
      </c>
      <c r="I166" t="str">
        <f>CONCATENATE(Tabela_Brasil[[#This Row],[Município]],"-",Tabela_Brasil[[#This Row],[Estado]])</f>
        <v>Angra Dos Reis-RJ</v>
      </c>
      <c r="J166">
        <f>IF(Tabela_Brasil[[#This Row],[IDHM]]&lt;=0.599,1,0)</f>
        <v>0</v>
      </c>
      <c r="K166" t="str">
        <f>IF(Tabela_Brasil[[#This Row],[IDHM]]&lt;=0.55,"Baixo",IF(Tabela_Brasil[[#This Row],[IDHM]]&lt;=0.699,"Médio",IF(Tabela_Brasil[[#This Row],[IDHM]]&lt;=0.799,"Alto","Muito Alto")))</f>
        <v>Alto</v>
      </c>
      <c r="L166" t="str">
        <f>VLOOKUP(Tabela_Brasil[[#This Row],[Estado]],'De-Para_Estado_Regiao'!$B$3:$C$29,2,FALSE)</f>
        <v>Sudeste</v>
      </c>
      <c r="M166">
        <f>IF(Tabela_Brasil[[#This Row],[IBGE_1-4]]&gt;=951,1,0)</f>
        <v>1</v>
      </c>
      <c r="N166">
        <f>IF(Tabela_Brasil[[#This Row],[COMP_P]]&lt;=2,1,0)</f>
        <v>0</v>
      </c>
    </row>
    <row r="167" spans="1:14" x14ac:dyDescent="0.25">
      <c r="A167" s="12" t="s">
        <v>193</v>
      </c>
      <c r="B167" s="12" t="s">
        <v>7</v>
      </c>
      <c r="C167" s="12">
        <v>2374</v>
      </c>
      <c r="D167" s="12">
        <v>0.77</v>
      </c>
      <c r="E167" s="12">
        <v>0.76400000000000001</v>
      </c>
      <c r="F167" s="12">
        <v>0.70399999999999996</v>
      </c>
      <c r="G167" s="12">
        <v>25424.12</v>
      </c>
      <c r="H167" s="13">
        <v>58</v>
      </c>
      <c r="I167" t="str">
        <f>CONCATENATE(Tabela_Brasil[[#This Row],[Município]],"-",Tabela_Brasil[[#This Row],[Estado]])</f>
        <v>Tupã-SP</v>
      </c>
      <c r="J167">
        <f>IF(Tabela_Brasil[[#This Row],[IDHM]]&lt;=0.599,1,0)</f>
        <v>0</v>
      </c>
      <c r="K167" t="str">
        <f>IF(Tabela_Brasil[[#This Row],[IDHM]]&lt;=0.55,"Baixo",IF(Tabela_Brasil[[#This Row],[IDHM]]&lt;=0.699,"Médio",IF(Tabela_Brasil[[#This Row],[IDHM]]&lt;=0.799,"Alto","Muito Alto")))</f>
        <v>Alto</v>
      </c>
      <c r="L167" t="str">
        <f>VLOOKUP(Tabela_Brasil[[#This Row],[Estado]],'De-Para_Estado_Regiao'!$B$3:$C$29,2,FALSE)</f>
        <v>Sudeste</v>
      </c>
      <c r="M167">
        <f>IF(Tabela_Brasil[[#This Row],[IBGE_1-4]]&gt;=951,1,0)</f>
        <v>1</v>
      </c>
      <c r="N167">
        <f>IF(Tabela_Brasil[[#This Row],[COMP_P]]&lt;=2,1,0)</f>
        <v>0</v>
      </c>
    </row>
    <row r="168" spans="1:14" x14ac:dyDescent="0.25">
      <c r="A168" s="9" t="s">
        <v>194</v>
      </c>
      <c r="B168" s="9" t="s">
        <v>16</v>
      </c>
      <c r="C168" s="9">
        <v>5060</v>
      </c>
      <c r="D168" s="9">
        <v>0.76</v>
      </c>
      <c r="E168" s="9">
        <v>0.74099999999999999</v>
      </c>
      <c r="F168" s="9">
        <v>0.65800000000000003</v>
      </c>
      <c r="G168" s="9">
        <v>20221.63</v>
      </c>
      <c r="H168" s="10">
        <v>102</v>
      </c>
      <c r="I168" t="str">
        <f>CONCATENATE(Tabela_Brasil[[#This Row],[Município]],"-",Tabela_Brasil[[#This Row],[Estado]])</f>
        <v>Passos-MG</v>
      </c>
      <c r="J168">
        <f>IF(Tabela_Brasil[[#This Row],[IDHM]]&lt;=0.599,1,0)</f>
        <v>0</v>
      </c>
      <c r="K168" t="str">
        <f>IF(Tabela_Brasil[[#This Row],[IDHM]]&lt;=0.55,"Baixo",IF(Tabela_Brasil[[#This Row],[IDHM]]&lt;=0.699,"Médio",IF(Tabela_Brasil[[#This Row],[IDHM]]&lt;=0.799,"Alto","Muito Alto")))</f>
        <v>Alto</v>
      </c>
      <c r="L168" t="str">
        <f>VLOOKUP(Tabela_Brasil[[#This Row],[Estado]],'De-Para_Estado_Regiao'!$B$3:$C$29,2,FALSE)</f>
        <v>Sudeste</v>
      </c>
      <c r="M168">
        <f>IF(Tabela_Brasil[[#This Row],[IBGE_1-4]]&gt;=951,1,0)</f>
        <v>1</v>
      </c>
      <c r="N168">
        <f>IF(Tabela_Brasil[[#This Row],[COMP_P]]&lt;=2,1,0)</f>
        <v>0</v>
      </c>
    </row>
    <row r="169" spans="1:14" x14ac:dyDescent="0.25">
      <c r="A169" s="12" t="s">
        <v>195</v>
      </c>
      <c r="B169" s="12" t="s">
        <v>64</v>
      </c>
      <c r="C169" s="12">
        <v>23768</v>
      </c>
      <c r="D169" s="12">
        <v>0.74</v>
      </c>
      <c r="E169" s="12">
        <v>0.72</v>
      </c>
      <c r="F169" s="12">
        <v>0.66400000000000003</v>
      </c>
      <c r="G169" s="12">
        <v>37088.81</v>
      </c>
      <c r="H169" s="13">
        <v>365</v>
      </c>
      <c r="I169" t="str">
        <f>CONCATENATE(Tabela_Brasil[[#This Row],[Município]],"-",Tabela_Brasil[[#This Row],[Estado]])</f>
        <v>Serra-ES</v>
      </c>
      <c r="J169">
        <f>IF(Tabela_Brasil[[#This Row],[IDHM]]&lt;=0.599,1,0)</f>
        <v>0</v>
      </c>
      <c r="K169" t="str">
        <f>IF(Tabela_Brasil[[#This Row],[IDHM]]&lt;=0.55,"Baixo",IF(Tabela_Brasil[[#This Row],[IDHM]]&lt;=0.699,"Médio",IF(Tabela_Brasil[[#This Row],[IDHM]]&lt;=0.799,"Alto","Muito Alto")))</f>
        <v>Alto</v>
      </c>
      <c r="L169" t="str">
        <f>VLOOKUP(Tabela_Brasil[[#This Row],[Estado]],'De-Para_Estado_Regiao'!$B$3:$C$29,2,FALSE)</f>
        <v>Sudeste</v>
      </c>
      <c r="M169">
        <f>IF(Tabela_Brasil[[#This Row],[IBGE_1-4]]&gt;=951,1,0)</f>
        <v>1</v>
      </c>
      <c r="N169">
        <f>IF(Tabela_Brasil[[#This Row],[COMP_P]]&lt;=2,1,0)</f>
        <v>0</v>
      </c>
    </row>
    <row r="170" spans="1:14" x14ac:dyDescent="0.25">
      <c r="A170" s="9" t="s">
        <v>196</v>
      </c>
      <c r="B170" s="9" t="s">
        <v>19</v>
      </c>
      <c r="C170" s="9">
        <v>14866</v>
      </c>
      <c r="D170" s="9">
        <v>0.7</v>
      </c>
      <c r="E170" s="9">
        <v>0.69499999999999995</v>
      </c>
      <c r="F170" s="9">
        <v>0.61099999999999999</v>
      </c>
      <c r="G170" s="9">
        <v>17160.36</v>
      </c>
      <c r="H170" s="10">
        <v>306</v>
      </c>
      <c r="I170" t="str">
        <f>CONCATENATE(Tabela_Brasil[[#This Row],[Município]],"-",Tabela_Brasil[[#This Row],[Estado]])</f>
        <v>Petrolina-PE</v>
      </c>
      <c r="J170">
        <f>IF(Tabela_Brasil[[#This Row],[IDHM]]&lt;=0.599,1,0)</f>
        <v>0</v>
      </c>
      <c r="K170" t="str">
        <f>IF(Tabela_Brasil[[#This Row],[IDHM]]&lt;=0.55,"Baixo",IF(Tabela_Brasil[[#This Row],[IDHM]]&lt;=0.699,"Médio",IF(Tabela_Brasil[[#This Row],[IDHM]]&lt;=0.799,"Alto","Muito Alto")))</f>
        <v>Alto</v>
      </c>
      <c r="L170" t="str">
        <f>VLOOKUP(Tabela_Brasil[[#This Row],[Estado]],'De-Para_Estado_Regiao'!$B$3:$C$29,2,FALSE)</f>
        <v>Nordeste</v>
      </c>
      <c r="M170">
        <f>IF(Tabela_Brasil[[#This Row],[IBGE_1-4]]&gt;=951,1,0)</f>
        <v>1</v>
      </c>
      <c r="N170">
        <f>IF(Tabela_Brasil[[#This Row],[COMP_P]]&lt;=2,1,0)</f>
        <v>0</v>
      </c>
    </row>
    <row r="171" spans="1:14" x14ac:dyDescent="0.25">
      <c r="A171" s="12" t="s">
        <v>197</v>
      </c>
      <c r="B171" s="12" t="s">
        <v>7</v>
      </c>
      <c r="C171" s="12">
        <v>5094</v>
      </c>
      <c r="D171" s="12">
        <v>0.78</v>
      </c>
      <c r="E171" s="12">
        <v>0.74299999999999999</v>
      </c>
      <c r="F171" s="12">
        <v>0.73399999999999999</v>
      </c>
      <c r="G171" s="12">
        <v>27389.84</v>
      </c>
      <c r="H171" s="13">
        <v>53</v>
      </c>
      <c r="I171" t="str">
        <f>CONCATENATE(Tabela_Brasil[[#This Row],[Município]],"-",Tabela_Brasil[[#This Row],[Estado]])</f>
        <v>Birigui-SP</v>
      </c>
      <c r="J171">
        <f>IF(Tabela_Brasil[[#This Row],[IDHM]]&lt;=0.599,1,0)</f>
        <v>0</v>
      </c>
      <c r="K171" t="str">
        <f>IF(Tabela_Brasil[[#This Row],[IDHM]]&lt;=0.55,"Baixo",IF(Tabela_Brasil[[#This Row],[IDHM]]&lt;=0.699,"Médio",IF(Tabela_Brasil[[#This Row],[IDHM]]&lt;=0.799,"Alto","Muito Alto")))</f>
        <v>Alto</v>
      </c>
      <c r="L171" t="str">
        <f>VLOOKUP(Tabela_Brasil[[#This Row],[Estado]],'De-Para_Estado_Regiao'!$B$3:$C$29,2,FALSE)</f>
        <v>Sudeste</v>
      </c>
      <c r="M171">
        <f>IF(Tabela_Brasil[[#This Row],[IBGE_1-4]]&gt;=951,1,0)</f>
        <v>1</v>
      </c>
      <c r="N171">
        <f>IF(Tabela_Brasil[[#This Row],[COMP_P]]&lt;=2,1,0)</f>
        <v>0</v>
      </c>
    </row>
    <row r="172" spans="1:14" x14ac:dyDescent="0.25">
      <c r="A172" s="9" t="s">
        <v>198</v>
      </c>
      <c r="B172" s="9" t="s">
        <v>22</v>
      </c>
      <c r="C172" s="9">
        <v>5096</v>
      </c>
      <c r="D172" s="9">
        <v>0.76800000000000002</v>
      </c>
      <c r="E172" s="9">
        <v>0.755</v>
      </c>
      <c r="F172" s="9">
        <v>0.70199999999999996</v>
      </c>
      <c r="G172" s="9">
        <v>40433.370000000003</v>
      </c>
      <c r="H172" s="10">
        <v>181</v>
      </c>
      <c r="I172" t="str">
        <f>CONCATENATE(Tabela_Brasil[[#This Row],[Município]],"-",Tabela_Brasil[[#This Row],[Estado]])</f>
        <v>Toledo-PR</v>
      </c>
      <c r="J172">
        <f>IF(Tabela_Brasil[[#This Row],[IDHM]]&lt;=0.599,1,0)</f>
        <v>0</v>
      </c>
      <c r="K172" t="str">
        <f>IF(Tabela_Brasil[[#This Row],[IDHM]]&lt;=0.55,"Baixo",IF(Tabela_Brasil[[#This Row],[IDHM]]&lt;=0.699,"Médio",IF(Tabela_Brasil[[#This Row],[IDHM]]&lt;=0.799,"Alto","Muito Alto")))</f>
        <v>Alto</v>
      </c>
      <c r="L172" t="str">
        <f>VLOOKUP(Tabela_Brasil[[#This Row],[Estado]],'De-Para_Estado_Regiao'!$B$3:$C$29,2,FALSE)</f>
        <v>Sul</v>
      </c>
      <c r="M172">
        <f>IF(Tabela_Brasil[[#This Row],[IBGE_1-4]]&gt;=951,1,0)</f>
        <v>1</v>
      </c>
      <c r="N172">
        <f>IF(Tabela_Brasil[[#This Row],[COMP_P]]&lt;=2,1,0)</f>
        <v>0</v>
      </c>
    </row>
    <row r="173" spans="1:14" x14ac:dyDescent="0.25">
      <c r="A173" s="12" t="s">
        <v>199</v>
      </c>
      <c r="B173" s="12" t="s">
        <v>7</v>
      </c>
      <c r="C173" s="12">
        <v>4503</v>
      </c>
      <c r="D173" s="12">
        <v>0.79500000000000004</v>
      </c>
      <c r="E173" s="12">
        <v>0.8</v>
      </c>
      <c r="F173" s="12">
        <v>0.72699999999999998</v>
      </c>
      <c r="G173" s="12">
        <v>314637.69</v>
      </c>
      <c r="H173" s="13">
        <v>118</v>
      </c>
      <c r="I173" t="str">
        <f>CONCATENATE(Tabela_Brasil[[#This Row],[Município]],"-",Tabela_Brasil[[#This Row],[Estado]])</f>
        <v>Paulínia-SP</v>
      </c>
      <c r="J173">
        <f>IF(Tabela_Brasil[[#This Row],[IDHM]]&lt;=0.599,1,0)</f>
        <v>0</v>
      </c>
      <c r="K173" t="str">
        <f>IF(Tabela_Brasil[[#This Row],[IDHM]]&lt;=0.55,"Baixo",IF(Tabela_Brasil[[#This Row],[IDHM]]&lt;=0.699,"Médio",IF(Tabela_Brasil[[#This Row],[IDHM]]&lt;=0.799,"Alto","Muito Alto")))</f>
        <v>Alto</v>
      </c>
      <c r="L173" t="str">
        <f>VLOOKUP(Tabela_Brasil[[#This Row],[Estado]],'De-Para_Estado_Regiao'!$B$3:$C$29,2,FALSE)</f>
        <v>Sudeste</v>
      </c>
      <c r="M173">
        <f>IF(Tabela_Brasil[[#This Row],[IBGE_1-4]]&gt;=951,1,0)</f>
        <v>1</v>
      </c>
      <c r="N173">
        <f>IF(Tabela_Brasil[[#This Row],[COMP_P]]&lt;=2,1,0)</f>
        <v>0</v>
      </c>
    </row>
    <row r="174" spans="1:14" x14ac:dyDescent="0.25">
      <c r="A174" s="9" t="s">
        <v>200</v>
      </c>
      <c r="B174" s="9" t="s">
        <v>7</v>
      </c>
      <c r="C174" s="9">
        <v>20476</v>
      </c>
      <c r="D174" s="9">
        <v>0.75</v>
      </c>
      <c r="E174" s="9">
        <v>0.72099999999999997</v>
      </c>
      <c r="F174" s="9">
        <v>0.69299999999999995</v>
      </c>
      <c r="G174" s="9">
        <v>13218.19</v>
      </c>
      <c r="H174" s="10">
        <v>240</v>
      </c>
      <c r="I174" t="str">
        <f>CONCATENATE(Tabela_Brasil[[#This Row],[Município]],"-",Tabela_Brasil[[#This Row],[Estado]])</f>
        <v>Carapicuíba-SP</v>
      </c>
      <c r="J174">
        <f>IF(Tabela_Brasil[[#This Row],[IDHM]]&lt;=0.599,1,0)</f>
        <v>0</v>
      </c>
      <c r="K174" t="str">
        <f>IF(Tabela_Brasil[[#This Row],[IDHM]]&lt;=0.55,"Baixo",IF(Tabela_Brasil[[#This Row],[IDHM]]&lt;=0.699,"Médio",IF(Tabela_Brasil[[#This Row],[IDHM]]&lt;=0.799,"Alto","Muito Alto")))</f>
        <v>Alto</v>
      </c>
      <c r="L174" t="str">
        <f>VLOOKUP(Tabela_Brasil[[#This Row],[Estado]],'De-Para_Estado_Regiao'!$B$3:$C$29,2,FALSE)</f>
        <v>Sudeste</v>
      </c>
      <c r="M174">
        <f>IF(Tabela_Brasil[[#This Row],[IBGE_1-4]]&gt;=951,1,0)</f>
        <v>1</v>
      </c>
      <c r="N174">
        <f>IF(Tabela_Brasil[[#This Row],[COMP_P]]&lt;=2,1,0)</f>
        <v>0</v>
      </c>
    </row>
    <row r="175" spans="1:14" x14ac:dyDescent="0.25">
      <c r="A175" s="12" t="s">
        <v>201</v>
      </c>
      <c r="B175" s="12" t="s">
        <v>16</v>
      </c>
      <c r="C175" s="12">
        <v>4101</v>
      </c>
      <c r="D175" s="12">
        <v>0.78200000000000003</v>
      </c>
      <c r="E175" s="12">
        <v>0.75700000000000001</v>
      </c>
      <c r="F175" s="12">
        <v>0.71899999999999997</v>
      </c>
      <c r="G175" s="12">
        <v>22428.25</v>
      </c>
      <c r="H175" s="13">
        <v>81</v>
      </c>
      <c r="I175" t="str">
        <f>CONCATENATE(Tabela_Brasil[[#This Row],[Município]],"-",Tabela_Brasil[[#This Row],[Estado]])</f>
        <v>Lavras-MG</v>
      </c>
      <c r="J175">
        <f>IF(Tabela_Brasil[[#This Row],[IDHM]]&lt;=0.599,1,0)</f>
        <v>0</v>
      </c>
      <c r="K175" t="str">
        <f>IF(Tabela_Brasil[[#This Row],[IDHM]]&lt;=0.55,"Baixo",IF(Tabela_Brasil[[#This Row],[IDHM]]&lt;=0.699,"Médio",IF(Tabela_Brasil[[#This Row],[IDHM]]&lt;=0.799,"Alto","Muito Alto")))</f>
        <v>Alto</v>
      </c>
      <c r="L175" t="str">
        <f>VLOOKUP(Tabela_Brasil[[#This Row],[Estado]],'De-Para_Estado_Regiao'!$B$3:$C$29,2,FALSE)</f>
        <v>Sudeste</v>
      </c>
      <c r="M175">
        <f>IF(Tabela_Brasil[[#This Row],[IBGE_1-4]]&gt;=951,1,0)</f>
        <v>1</v>
      </c>
      <c r="N175">
        <f>IF(Tabela_Brasil[[#This Row],[COMP_P]]&lt;=2,1,0)</f>
        <v>0</v>
      </c>
    </row>
    <row r="176" spans="1:14" x14ac:dyDescent="0.25">
      <c r="A176" s="9" t="s">
        <v>202</v>
      </c>
      <c r="B176" s="9" t="s">
        <v>7</v>
      </c>
      <c r="C176" s="9">
        <v>5316</v>
      </c>
      <c r="D176" s="9">
        <v>0.78</v>
      </c>
      <c r="E176" s="9">
        <v>0.755</v>
      </c>
      <c r="F176" s="9">
        <v>0.751</v>
      </c>
      <c r="G176" s="9">
        <v>53864.05</v>
      </c>
      <c r="H176" s="10">
        <v>93</v>
      </c>
      <c r="I176" t="str">
        <f>CONCATENATE(Tabela_Brasil[[#This Row],[Município]],"-",Tabela_Brasil[[#This Row],[Estado]])</f>
        <v>Salto-SP</v>
      </c>
      <c r="J176">
        <f>IF(Tabela_Brasil[[#This Row],[IDHM]]&lt;=0.599,1,0)</f>
        <v>0</v>
      </c>
      <c r="K176" t="str">
        <f>IF(Tabela_Brasil[[#This Row],[IDHM]]&lt;=0.55,"Baixo",IF(Tabela_Brasil[[#This Row],[IDHM]]&lt;=0.699,"Médio",IF(Tabela_Brasil[[#This Row],[IDHM]]&lt;=0.799,"Alto","Muito Alto")))</f>
        <v>Alto</v>
      </c>
      <c r="L176" t="str">
        <f>VLOOKUP(Tabela_Brasil[[#This Row],[Estado]],'De-Para_Estado_Regiao'!$B$3:$C$29,2,FALSE)</f>
        <v>Sudeste</v>
      </c>
      <c r="M176">
        <f>IF(Tabela_Brasil[[#This Row],[IBGE_1-4]]&gt;=951,1,0)</f>
        <v>1</v>
      </c>
      <c r="N176">
        <f>IF(Tabela_Brasil[[#This Row],[COMP_P]]&lt;=2,1,0)</f>
        <v>0</v>
      </c>
    </row>
    <row r="177" spans="1:14" x14ac:dyDescent="0.25">
      <c r="A177" s="12" t="s">
        <v>203</v>
      </c>
      <c r="B177" s="12" t="s">
        <v>7</v>
      </c>
      <c r="C177" s="12">
        <v>5224</v>
      </c>
      <c r="D177" s="12">
        <v>0.78400000000000003</v>
      </c>
      <c r="E177" s="12">
        <v>0.749</v>
      </c>
      <c r="F177" s="12">
        <v>0.76</v>
      </c>
      <c r="G177" s="12">
        <v>24947.07</v>
      </c>
      <c r="H177" s="13">
        <v>111</v>
      </c>
      <c r="I177" t="str">
        <f>CONCATENATE(Tabela_Brasil[[#This Row],[Município]],"-",Tabela_Brasil[[#This Row],[Estado]])</f>
        <v>Ribeirão Pires-SP</v>
      </c>
      <c r="J177">
        <f>IF(Tabela_Brasil[[#This Row],[IDHM]]&lt;=0.599,1,0)</f>
        <v>0</v>
      </c>
      <c r="K177" t="str">
        <f>IF(Tabela_Brasil[[#This Row],[IDHM]]&lt;=0.55,"Baixo",IF(Tabela_Brasil[[#This Row],[IDHM]]&lt;=0.699,"Médio",IF(Tabela_Brasil[[#This Row],[IDHM]]&lt;=0.799,"Alto","Muito Alto")))</f>
        <v>Alto</v>
      </c>
      <c r="L177" t="str">
        <f>VLOOKUP(Tabela_Brasil[[#This Row],[Estado]],'De-Para_Estado_Regiao'!$B$3:$C$29,2,FALSE)</f>
        <v>Sudeste</v>
      </c>
      <c r="M177">
        <f>IF(Tabela_Brasil[[#This Row],[IBGE_1-4]]&gt;=951,1,0)</f>
        <v>1</v>
      </c>
      <c r="N177">
        <f>IF(Tabela_Brasil[[#This Row],[COMP_P]]&lt;=2,1,0)</f>
        <v>0</v>
      </c>
    </row>
    <row r="178" spans="1:14" x14ac:dyDescent="0.25">
      <c r="A178" s="9" t="s">
        <v>204</v>
      </c>
      <c r="B178" s="9" t="s">
        <v>16</v>
      </c>
      <c r="C178" s="9">
        <v>5499</v>
      </c>
      <c r="D178" s="9">
        <v>0.76</v>
      </c>
      <c r="E178" s="9">
        <v>0.73599999999999999</v>
      </c>
      <c r="F178" s="9">
        <v>0.69699999999999995</v>
      </c>
      <c r="G178" s="9">
        <v>15735.75</v>
      </c>
      <c r="H178" s="10">
        <v>133</v>
      </c>
      <c r="I178" t="str">
        <f>CONCATENATE(Tabela_Brasil[[#This Row],[Município]],"-",Tabela_Brasil[[#This Row],[Estado]])</f>
        <v>Conselheiro Lafaiete-MG</v>
      </c>
      <c r="J178">
        <f>IF(Tabela_Brasil[[#This Row],[IDHM]]&lt;=0.599,1,0)</f>
        <v>0</v>
      </c>
      <c r="K178" t="str">
        <f>IF(Tabela_Brasil[[#This Row],[IDHM]]&lt;=0.55,"Baixo",IF(Tabela_Brasil[[#This Row],[IDHM]]&lt;=0.699,"Médio",IF(Tabela_Brasil[[#This Row],[IDHM]]&lt;=0.799,"Alto","Muito Alto")))</f>
        <v>Alto</v>
      </c>
      <c r="L178" t="str">
        <f>VLOOKUP(Tabela_Brasil[[#This Row],[Estado]],'De-Para_Estado_Regiao'!$B$3:$C$29,2,FALSE)</f>
        <v>Sudeste</v>
      </c>
      <c r="M178">
        <f>IF(Tabela_Brasil[[#This Row],[IBGE_1-4]]&gt;=951,1,0)</f>
        <v>1</v>
      </c>
      <c r="N178">
        <f>IF(Tabela_Brasil[[#This Row],[COMP_P]]&lt;=2,1,0)</f>
        <v>0</v>
      </c>
    </row>
    <row r="179" spans="1:14" x14ac:dyDescent="0.25">
      <c r="A179" s="12" t="s">
        <v>205</v>
      </c>
      <c r="B179" s="12" t="s">
        <v>7</v>
      </c>
      <c r="C179" s="12">
        <v>7326</v>
      </c>
      <c r="D179" s="12">
        <v>0.76300000000000001</v>
      </c>
      <c r="E179" s="12">
        <v>0.72799999999999998</v>
      </c>
      <c r="F179" s="12">
        <v>0.70499999999999996</v>
      </c>
      <c r="G179" s="12">
        <v>29339.86</v>
      </c>
      <c r="H179" s="13">
        <v>180</v>
      </c>
      <c r="I179" t="str">
        <f>CONCATENATE(Tabela_Brasil[[#This Row],[Município]],"-",Tabela_Brasil[[#This Row],[Estado]])</f>
        <v>Itapetininga-SP</v>
      </c>
      <c r="J179">
        <f>IF(Tabela_Brasil[[#This Row],[IDHM]]&lt;=0.599,1,0)</f>
        <v>0</v>
      </c>
      <c r="K179" t="str">
        <f>IF(Tabela_Brasil[[#This Row],[IDHM]]&lt;=0.55,"Baixo",IF(Tabela_Brasil[[#This Row],[IDHM]]&lt;=0.699,"Médio",IF(Tabela_Brasil[[#This Row],[IDHM]]&lt;=0.799,"Alto","Muito Alto")))</f>
        <v>Alto</v>
      </c>
      <c r="L179" t="str">
        <f>VLOOKUP(Tabela_Brasil[[#This Row],[Estado]],'De-Para_Estado_Regiao'!$B$3:$C$29,2,FALSE)</f>
        <v>Sudeste</v>
      </c>
      <c r="M179">
        <f>IF(Tabela_Brasil[[#This Row],[IBGE_1-4]]&gt;=951,1,0)</f>
        <v>1</v>
      </c>
      <c r="N179">
        <f>IF(Tabela_Brasil[[#This Row],[COMP_P]]&lt;=2,1,0)</f>
        <v>0</v>
      </c>
    </row>
    <row r="180" spans="1:14" x14ac:dyDescent="0.25">
      <c r="A180" s="9" t="s">
        <v>206</v>
      </c>
      <c r="B180" s="9" t="s">
        <v>14</v>
      </c>
      <c r="C180" s="9">
        <v>11387</v>
      </c>
      <c r="D180" s="9">
        <v>0.78400000000000003</v>
      </c>
      <c r="E180" s="9">
        <v>0.79500000000000004</v>
      </c>
      <c r="F180" s="9">
        <v>0.71499999999999997</v>
      </c>
      <c r="G180" s="9">
        <v>24596.22</v>
      </c>
      <c r="H180" s="10">
        <v>322</v>
      </c>
      <c r="I180" t="str">
        <f>CONCATENATE(Tabela_Brasil[[#This Row],[Município]],"-",Tabela_Brasil[[#This Row],[Estado]])</f>
        <v>Santa Maria-RS</v>
      </c>
      <c r="J180">
        <f>IF(Tabela_Brasil[[#This Row],[IDHM]]&lt;=0.599,1,0)</f>
        <v>0</v>
      </c>
      <c r="K180" t="str">
        <f>IF(Tabela_Brasil[[#This Row],[IDHM]]&lt;=0.55,"Baixo",IF(Tabela_Brasil[[#This Row],[IDHM]]&lt;=0.699,"Médio",IF(Tabela_Brasil[[#This Row],[IDHM]]&lt;=0.799,"Alto","Muito Alto")))</f>
        <v>Alto</v>
      </c>
      <c r="L180" t="str">
        <f>VLOOKUP(Tabela_Brasil[[#This Row],[Estado]],'De-Para_Estado_Regiao'!$B$3:$C$29,2,FALSE)</f>
        <v>Sul</v>
      </c>
      <c r="M180">
        <f>IF(Tabela_Brasil[[#This Row],[IBGE_1-4]]&gt;=951,1,0)</f>
        <v>1</v>
      </c>
      <c r="N180">
        <f>IF(Tabela_Brasil[[#This Row],[COMP_P]]&lt;=2,1,0)</f>
        <v>0</v>
      </c>
    </row>
    <row r="181" spans="1:14" x14ac:dyDescent="0.25">
      <c r="A181" s="12" t="s">
        <v>208</v>
      </c>
      <c r="B181" s="12" t="s">
        <v>14</v>
      </c>
      <c r="C181" s="12">
        <v>11972</v>
      </c>
      <c r="D181" s="12">
        <v>0.73599999999999999</v>
      </c>
      <c r="E181" s="12">
        <v>0.72699999999999998</v>
      </c>
      <c r="F181" s="12">
        <v>0.63600000000000001</v>
      </c>
      <c r="G181" s="12">
        <v>36629.74</v>
      </c>
      <c r="H181" s="13">
        <v>199</v>
      </c>
      <c r="I181" t="str">
        <f>CONCATENATE(Tabela_Brasil[[#This Row],[Município]],"-",Tabela_Brasil[[#This Row],[Estado]])</f>
        <v>Gravataí-RS</v>
      </c>
      <c r="J181">
        <f>IF(Tabela_Brasil[[#This Row],[IDHM]]&lt;=0.599,1,0)</f>
        <v>0</v>
      </c>
      <c r="K181" t="str">
        <f>IF(Tabela_Brasil[[#This Row],[IDHM]]&lt;=0.55,"Baixo",IF(Tabela_Brasil[[#This Row],[IDHM]]&lt;=0.699,"Médio",IF(Tabela_Brasil[[#This Row],[IDHM]]&lt;=0.799,"Alto","Muito Alto")))</f>
        <v>Alto</v>
      </c>
      <c r="L181" t="str">
        <f>VLOOKUP(Tabela_Brasil[[#This Row],[Estado]],'De-Para_Estado_Regiao'!$B$3:$C$29,2,FALSE)</f>
        <v>Sul</v>
      </c>
      <c r="M181">
        <f>IF(Tabela_Brasil[[#This Row],[IBGE_1-4]]&gt;=951,1,0)</f>
        <v>1</v>
      </c>
      <c r="N181">
        <f>IF(Tabela_Brasil[[#This Row],[COMP_P]]&lt;=2,1,0)</f>
        <v>0</v>
      </c>
    </row>
    <row r="182" spans="1:14" x14ac:dyDescent="0.25">
      <c r="A182" s="9" t="s">
        <v>209</v>
      </c>
      <c r="B182" s="9" t="s">
        <v>210</v>
      </c>
      <c r="C182" s="9">
        <v>23717</v>
      </c>
      <c r="D182" s="9">
        <v>0.73299999999999998</v>
      </c>
      <c r="E182" s="9">
        <v>0.72299999999999998</v>
      </c>
      <c r="F182" s="9">
        <v>0.66300000000000003</v>
      </c>
      <c r="G182" s="9">
        <v>19935.32</v>
      </c>
      <c r="H182" s="10">
        <v>364</v>
      </c>
      <c r="I182" t="str">
        <f>CONCATENATE(Tabela_Brasil[[#This Row],[Município]],"-",Tabela_Brasil[[#This Row],[Estado]])</f>
        <v>Macapá-AP</v>
      </c>
      <c r="J182">
        <f>IF(Tabela_Brasil[[#This Row],[IDHM]]&lt;=0.599,1,0)</f>
        <v>0</v>
      </c>
      <c r="K182" t="str">
        <f>IF(Tabela_Brasil[[#This Row],[IDHM]]&lt;=0.55,"Baixo",IF(Tabela_Brasil[[#This Row],[IDHM]]&lt;=0.699,"Médio",IF(Tabela_Brasil[[#This Row],[IDHM]]&lt;=0.799,"Alto","Muito Alto")))</f>
        <v>Alto</v>
      </c>
      <c r="L182" t="str">
        <f>VLOOKUP(Tabela_Brasil[[#This Row],[Estado]],'De-Para_Estado_Regiao'!$B$3:$C$29,2,FALSE)</f>
        <v>Norte</v>
      </c>
      <c r="M182">
        <f>IF(Tabela_Brasil[[#This Row],[IBGE_1-4]]&gt;=951,1,0)</f>
        <v>1</v>
      </c>
      <c r="N182">
        <f>IF(Tabela_Brasil[[#This Row],[COMP_P]]&lt;=2,1,0)</f>
        <v>0</v>
      </c>
    </row>
    <row r="183" spans="1:14" x14ac:dyDescent="0.25">
      <c r="A183" s="12" t="s">
        <v>211</v>
      </c>
      <c r="B183" s="12" t="s">
        <v>16</v>
      </c>
      <c r="C183" s="12">
        <v>3804</v>
      </c>
      <c r="D183" s="12">
        <v>0.81299999999999994</v>
      </c>
      <c r="E183" s="12">
        <v>0.86399999999999999</v>
      </c>
      <c r="F183" s="12">
        <v>0.70399999999999996</v>
      </c>
      <c r="G183" s="12">
        <v>82145.16</v>
      </c>
      <c r="H183" s="13">
        <v>139</v>
      </c>
      <c r="I183" t="str">
        <f>CONCATENATE(Tabela_Brasil[[#This Row],[Município]],"-",Tabela_Brasil[[#This Row],[Estado]])</f>
        <v>Nova Lima-MG</v>
      </c>
      <c r="J183">
        <f>IF(Tabela_Brasil[[#This Row],[IDHM]]&lt;=0.599,1,0)</f>
        <v>0</v>
      </c>
      <c r="K183" t="str">
        <f>IF(Tabela_Brasil[[#This Row],[IDHM]]&lt;=0.55,"Baixo",IF(Tabela_Brasil[[#This Row],[IDHM]]&lt;=0.699,"Médio",IF(Tabela_Brasil[[#This Row],[IDHM]]&lt;=0.799,"Alto","Muito Alto")))</f>
        <v>Muito Alto</v>
      </c>
      <c r="L183" t="str">
        <f>VLOOKUP(Tabela_Brasil[[#This Row],[Estado]],'De-Para_Estado_Regiao'!$B$3:$C$29,2,FALSE)</f>
        <v>Sudeste</v>
      </c>
      <c r="M183">
        <f>IF(Tabela_Brasil[[#This Row],[IBGE_1-4]]&gt;=951,1,0)</f>
        <v>1</v>
      </c>
      <c r="N183">
        <f>IF(Tabela_Brasil[[#This Row],[COMP_P]]&lt;=2,1,0)</f>
        <v>0</v>
      </c>
    </row>
    <row r="184" spans="1:14" x14ac:dyDescent="0.25">
      <c r="A184" s="9" t="s">
        <v>213</v>
      </c>
      <c r="B184" s="9" t="s">
        <v>7</v>
      </c>
      <c r="C184" s="9">
        <v>3371</v>
      </c>
      <c r="D184" s="9">
        <v>0.79</v>
      </c>
      <c r="E184" s="9">
        <v>0.77200000000000002</v>
      </c>
      <c r="F184" s="9">
        <v>0.74399999999999999</v>
      </c>
      <c r="G184" s="9">
        <v>29120.959999999999</v>
      </c>
      <c r="H184" s="10">
        <v>87</v>
      </c>
      <c r="I184" t="str">
        <f>CONCATENATE(Tabela_Brasil[[#This Row],[Município]],"-",Tabela_Brasil[[#This Row],[Estado]])</f>
        <v>Votuporanga-SP</v>
      </c>
      <c r="J184">
        <f>IF(Tabela_Brasil[[#This Row],[IDHM]]&lt;=0.599,1,0)</f>
        <v>0</v>
      </c>
      <c r="K184" t="str">
        <f>IF(Tabela_Brasil[[#This Row],[IDHM]]&lt;=0.55,"Baixo",IF(Tabela_Brasil[[#This Row],[IDHM]]&lt;=0.699,"Médio",IF(Tabela_Brasil[[#This Row],[IDHM]]&lt;=0.799,"Alto","Muito Alto")))</f>
        <v>Alto</v>
      </c>
      <c r="L184" t="str">
        <f>VLOOKUP(Tabela_Brasil[[#This Row],[Estado]],'De-Para_Estado_Regiao'!$B$3:$C$29,2,FALSE)</f>
        <v>Sudeste</v>
      </c>
      <c r="M184">
        <f>IF(Tabela_Brasil[[#This Row],[IBGE_1-4]]&gt;=951,1,0)</f>
        <v>1</v>
      </c>
      <c r="N184">
        <f>IF(Tabela_Brasil[[#This Row],[COMP_P]]&lt;=2,1,0)</f>
        <v>0</v>
      </c>
    </row>
    <row r="185" spans="1:14" x14ac:dyDescent="0.25">
      <c r="A185" s="12" t="s">
        <v>214</v>
      </c>
      <c r="B185" s="12" t="s">
        <v>7</v>
      </c>
      <c r="C185" s="12">
        <v>5045</v>
      </c>
      <c r="D185" s="12">
        <v>0.8</v>
      </c>
      <c r="E185" s="12">
        <v>0.76400000000000001</v>
      </c>
      <c r="F185" s="12">
        <v>0.751</v>
      </c>
      <c r="G185" s="12">
        <v>35347.699999999997</v>
      </c>
      <c r="H185" s="13">
        <v>125</v>
      </c>
      <c r="I185" t="str">
        <f>CONCATENATE(Tabela_Brasil[[#This Row],[Município]],"-",Tabela_Brasil[[#This Row],[Estado]])</f>
        <v>Guaratinguetá-SP</v>
      </c>
      <c r="J185">
        <f>IF(Tabela_Brasil[[#This Row],[IDHM]]&lt;=0.599,1,0)</f>
        <v>0</v>
      </c>
      <c r="K185" t="str">
        <f>IF(Tabela_Brasil[[#This Row],[IDHM]]&lt;=0.55,"Baixo",IF(Tabela_Brasil[[#This Row],[IDHM]]&lt;=0.699,"Médio",IF(Tabela_Brasil[[#This Row],[IDHM]]&lt;=0.799,"Alto","Muito Alto")))</f>
        <v>Muito Alto</v>
      </c>
      <c r="L185" t="str">
        <f>VLOOKUP(Tabela_Brasil[[#This Row],[Estado]],'De-Para_Estado_Regiao'!$B$3:$C$29,2,FALSE)</f>
        <v>Sudeste</v>
      </c>
      <c r="M185">
        <f>IF(Tabela_Brasil[[#This Row],[IBGE_1-4]]&gt;=951,1,0)</f>
        <v>1</v>
      </c>
      <c r="N185">
        <f>IF(Tabela_Brasil[[#This Row],[COMP_P]]&lt;=2,1,0)</f>
        <v>0</v>
      </c>
    </row>
    <row r="186" spans="1:14" x14ac:dyDescent="0.25">
      <c r="A186" s="9" t="s">
        <v>215</v>
      </c>
      <c r="B186" s="9" t="s">
        <v>16</v>
      </c>
      <c r="C186" s="9">
        <v>3918</v>
      </c>
      <c r="D186" s="9">
        <v>0.78700000000000003</v>
      </c>
      <c r="E186" s="9">
        <v>0.76700000000000002</v>
      </c>
      <c r="F186" s="9">
        <v>0.71799999999999997</v>
      </c>
      <c r="G186" s="9">
        <v>27397.439999999999</v>
      </c>
      <c r="H186" s="10">
        <v>125</v>
      </c>
      <c r="I186" t="str">
        <f>CONCATENATE(Tabela_Brasil[[#This Row],[Município]],"-",Tabela_Brasil[[#This Row],[Estado]])</f>
        <v>Itajubá-MG</v>
      </c>
      <c r="J186">
        <f>IF(Tabela_Brasil[[#This Row],[IDHM]]&lt;=0.599,1,0)</f>
        <v>0</v>
      </c>
      <c r="K186" t="str">
        <f>IF(Tabela_Brasil[[#This Row],[IDHM]]&lt;=0.55,"Baixo",IF(Tabela_Brasil[[#This Row],[IDHM]]&lt;=0.699,"Médio",IF(Tabela_Brasil[[#This Row],[IDHM]]&lt;=0.799,"Alto","Muito Alto")))</f>
        <v>Alto</v>
      </c>
      <c r="L186" t="str">
        <f>VLOOKUP(Tabela_Brasil[[#This Row],[Estado]],'De-Para_Estado_Regiao'!$B$3:$C$29,2,FALSE)</f>
        <v>Sudeste</v>
      </c>
      <c r="M186">
        <f>IF(Tabela_Brasil[[#This Row],[IBGE_1-4]]&gt;=951,1,0)</f>
        <v>1</v>
      </c>
      <c r="N186">
        <f>IF(Tabela_Brasil[[#This Row],[COMP_P]]&lt;=2,1,0)</f>
        <v>0</v>
      </c>
    </row>
    <row r="187" spans="1:14" x14ac:dyDescent="0.25">
      <c r="A187" s="12" t="s">
        <v>216</v>
      </c>
      <c r="B187" s="12" t="s">
        <v>7</v>
      </c>
      <c r="C187" s="12">
        <v>7659</v>
      </c>
      <c r="D187" s="12">
        <v>0.77300000000000002</v>
      </c>
      <c r="E187" s="12">
        <v>0.745</v>
      </c>
      <c r="F187" s="12">
        <v>0.73599999999999999</v>
      </c>
      <c r="G187" s="12">
        <v>41328.58</v>
      </c>
      <c r="H187" s="13">
        <v>174</v>
      </c>
      <c r="I187" t="str">
        <f>CONCATENATE(Tabela_Brasil[[#This Row],[Município]],"-",Tabela_Brasil[[#This Row],[Estado]])</f>
        <v>Pindamonhangaba-SP</v>
      </c>
      <c r="J187">
        <f>IF(Tabela_Brasil[[#This Row],[IDHM]]&lt;=0.599,1,0)</f>
        <v>0</v>
      </c>
      <c r="K187" t="str">
        <f>IF(Tabela_Brasil[[#This Row],[IDHM]]&lt;=0.55,"Baixo",IF(Tabela_Brasil[[#This Row],[IDHM]]&lt;=0.699,"Médio",IF(Tabela_Brasil[[#This Row],[IDHM]]&lt;=0.799,"Alto","Muito Alto")))</f>
        <v>Alto</v>
      </c>
      <c r="L187" t="str">
        <f>VLOOKUP(Tabela_Brasil[[#This Row],[Estado]],'De-Para_Estado_Regiao'!$B$3:$C$29,2,FALSE)</f>
        <v>Sudeste</v>
      </c>
      <c r="M187">
        <f>IF(Tabela_Brasil[[#This Row],[IBGE_1-4]]&gt;=951,1,0)</f>
        <v>1</v>
      </c>
      <c r="N187">
        <f>IF(Tabela_Brasil[[#This Row],[COMP_P]]&lt;=2,1,0)</f>
        <v>0</v>
      </c>
    </row>
    <row r="188" spans="1:14" x14ac:dyDescent="0.25">
      <c r="A188" s="9" t="s">
        <v>217</v>
      </c>
      <c r="B188" s="9" t="s">
        <v>7</v>
      </c>
      <c r="C188" s="9">
        <v>20794</v>
      </c>
      <c r="D188" s="9">
        <v>0.71</v>
      </c>
      <c r="E188" s="9">
        <v>0.66500000000000004</v>
      </c>
      <c r="F188" s="9">
        <v>0.64800000000000002</v>
      </c>
      <c r="G188" s="9">
        <v>18240.37</v>
      </c>
      <c r="H188" s="10">
        <v>158</v>
      </c>
      <c r="I188" t="str">
        <f>CONCATENATE(Tabela_Brasil[[#This Row],[Município]],"-",Tabela_Brasil[[#This Row],[Estado]])</f>
        <v>Itaquaquecetuba-SP</v>
      </c>
      <c r="J188">
        <f>IF(Tabela_Brasil[[#This Row],[IDHM]]&lt;=0.599,1,0)</f>
        <v>0</v>
      </c>
      <c r="K188" t="str">
        <f>IF(Tabela_Brasil[[#This Row],[IDHM]]&lt;=0.55,"Baixo",IF(Tabela_Brasil[[#This Row],[IDHM]]&lt;=0.699,"Médio",IF(Tabela_Brasil[[#This Row],[IDHM]]&lt;=0.799,"Alto","Muito Alto")))</f>
        <v>Alto</v>
      </c>
      <c r="L188" t="str">
        <f>VLOOKUP(Tabela_Brasil[[#This Row],[Estado]],'De-Para_Estado_Regiao'!$B$3:$C$29,2,FALSE)</f>
        <v>Sudeste</v>
      </c>
      <c r="M188">
        <f>IF(Tabela_Brasil[[#This Row],[IBGE_1-4]]&gt;=951,1,0)</f>
        <v>1</v>
      </c>
      <c r="N188">
        <f>IF(Tabela_Brasil[[#This Row],[COMP_P]]&lt;=2,1,0)</f>
        <v>0</v>
      </c>
    </row>
    <row r="189" spans="1:14" x14ac:dyDescent="0.25">
      <c r="A189" s="12" t="s">
        <v>218</v>
      </c>
      <c r="B189" s="12" t="s">
        <v>24</v>
      </c>
      <c r="C189" s="12">
        <v>16353</v>
      </c>
      <c r="D189" s="12">
        <v>0.68</v>
      </c>
      <c r="E189" s="12">
        <v>0.68100000000000005</v>
      </c>
      <c r="F189" s="12">
        <v>0.58099999999999996</v>
      </c>
      <c r="G189" s="12">
        <v>17991.07</v>
      </c>
      <c r="H189" s="13">
        <v>376</v>
      </c>
      <c r="I189" t="str">
        <f>CONCATENATE(Tabela_Brasil[[#This Row],[Município]],"-",Tabela_Brasil[[#This Row],[Estado]])</f>
        <v>Vitória Da Conquista-BA</v>
      </c>
      <c r="J189">
        <f>IF(Tabela_Brasil[[#This Row],[IDHM]]&lt;=0.599,1,0)</f>
        <v>0</v>
      </c>
      <c r="K189" t="str">
        <f>IF(Tabela_Brasil[[#This Row],[IDHM]]&lt;=0.55,"Baixo",IF(Tabela_Brasil[[#This Row],[IDHM]]&lt;=0.699,"Médio",IF(Tabela_Brasil[[#This Row],[IDHM]]&lt;=0.799,"Alto","Muito Alto")))</f>
        <v>Médio</v>
      </c>
      <c r="L189" t="str">
        <f>VLOOKUP(Tabela_Brasil[[#This Row],[Estado]],'De-Para_Estado_Regiao'!$B$3:$C$29,2,FALSE)</f>
        <v>Nordeste</v>
      </c>
      <c r="M189">
        <f>IF(Tabela_Brasil[[#This Row],[IBGE_1-4]]&gt;=951,1,0)</f>
        <v>1</v>
      </c>
      <c r="N189">
        <f>IF(Tabela_Brasil[[#This Row],[COMP_P]]&lt;=2,1,0)</f>
        <v>0</v>
      </c>
    </row>
    <row r="190" spans="1:14" x14ac:dyDescent="0.25">
      <c r="A190" s="9" t="s">
        <v>219</v>
      </c>
      <c r="B190" s="9" t="s">
        <v>7</v>
      </c>
      <c r="C190" s="9">
        <v>3489</v>
      </c>
      <c r="D190" s="9">
        <v>0.77300000000000002</v>
      </c>
      <c r="E190" s="9">
        <v>0.76600000000000001</v>
      </c>
      <c r="F190" s="9">
        <v>0.71299999999999997</v>
      </c>
      <c r="G190" s="9">
        <v>45441.41</v>
      </c>
      <c r="H190" s="10">
        <v>73</v>
      </c>
      <c r="I190" t="str">
        <f>CONCATENATE(Tabela_Brasil[[#This Row],[Município]],"-",Tabela_Brasil[[#This Row],[Estado]])</f>
        <v>Matão-SP</v>
      </c>
      <c r="J190">
        <f>IF(Tabela_Brasil[[#This Row],[IDHM]]&lt;=0.599,1,0)</f>
        <v>0</v>
      </c>
      <c r="K190" t="str">
        <f>IF(Tabela_Brasil[[#This Row],[IDHM]]&lt;=0.55,"Baixo",IF(Tabela_Brasil[[#This Row],[IDHM]]&lt;=0.699,"Médio",IF(Tabela_Brasil[[#This Row],[IDHM]]&lt;=0.799,"Alto","Muito Alto")))</f>
        <v>Alto</v>
      </c>
      <c r="L190" t="str">
        <f>VLOOKUP(Tabela_Brasil[[#This Row],[Estado]],'De-Para_Estado_Regiao'!$B$3:$C$29,2,FALSE)</f>
        <v>Sudeste</v>
      </c>
      <c r="M190">
        <f>IF(Tabela_Brasil[[#This Row],[IBGE_1-4]]&gt;=951,1,0)</f>
        <v>1</v>
      </c>
      <c r="N190">
        <f>IF(Tabela_Brasil[[#This Row],[COMP_P]]&lt;=2,1,0)</f>
        <v>0</v>
      </c>
    </row>
    <row r="191" spans="1:14" x14ac:dyDescent="0.25">
      <c r="A191" s="12" t="s">
        <v>220</v>
      </c>
      <c r="B191" s="12" t="s">
        <v>7</v>
      </c>
      <c r="C191" s="12">
        <v>10742</v>
      </c>
      <c r="D191" s="12">
        <v>0.76</v>
      </c>
      <c r="E191" s="12">
        <v>0.71599999999999997</v>
      </c>
      <c r="F191" s="12">
        <v>0.70299999999999996</v>
      </c>
      <c r="G191" s="12">
        <v>52570.87</v>
      </c>
      <c r="H191" s="13">
        <v>190</v>
      </c>
      <c r="I191" t="str">
        <f>CONCATENATE(Tabela_Brasil[[#This Row],[Município]],"-",Tabela_Brasil[[#This Row],[Estado]])</f>
        <v>Hortolândia-SP</v>
      </c>
      <c r="J191">
        <f>IF(Tabela_Brasil[[#This Row],[IDHM]]&lt;=0.599,1,0)</f>
        <v>0</v>
      </c>
      <c r="K191" t="str">
        <f>IF(Tabela_Brasil[[#This Row],[IDHM]]&lt;=0.55,"Baixo",IF(Tabela_Brasil[[#This Row],[IDHM]]&lt;=0.699,"Médio",IF(Tabela_Brasil[[#This Row],[IDHM]]&lt;=0.799,"Alto","Muito Alto")))</f>
        <v>Alto</v>
      </c>
      <c r="L191" t="str">
        <f>VLOOKUP(Tabela_Brasil[[#This Row],[Estado]],'De-Para_Estado_Regiao'!$B$3:$C$29,2,FALSE)</f>
        <v>Sudeste</v>
      </c>
      <c r="M191">
        <f>IF(Tabela_Brasil[[#This Row],[IBGE_1-4]]&gt;=951,1,0)</f>
        <v>1</v>
      </c>
      <c r="N191">
        <f>IF(Tabela_Brasil[[#This Row],[COMP_P]]&lt;=2,1,0)</f>
        <v>0</v>
      </c>
    </row>
    <row r="192" spans="1:14" x14ac:dyDescent="0.25">
      <c r="A192" s="9" t="s">
        <v>221</v>
      </c>
      <c r="B192" s="9" t="s">
        <v>14</v>
      </c>
      <c r="C192" s="9">
        <v>7197</v>
      </c>
      <c r="D192" s="9">
        <v>0.74</v>
      </c>
      <c r="E192" s="9">
        <v>0.72199999999999998</v>
      </c>
      <c r="F192" s="9">
        <v>0.66100000000000003</v>
      </c>
      <c r="G192" s="9">
        <v>20522.98</v>
      </c>
      <c r="H192" s="10">
        <v>80</v>
      </c>
      <c r="I192" t="str">
        <f>CONCATENATE(Tabela_Brasil[[#This Row],[Município]],"-",Tabela_Brasil[[#This Row],[Estado]])</f>
        <v>Uruguaiana-RS</v>
      </c>
      <c r="J192">
        <f>IF(Tabela_Brasil[[#This Row],[IDHM]]&lt;=0.599,1,0)</f>
        <v>0</v>
      </c>
      <c r="K192" t="str">
        <f>IF(Tabela_Brasil[[#This Row],[IDHM]]&lt;=0.55,"Baixo",IF(Tabela_Brasil[[#This Row],[IDHM]]&lt;=0.699,"Médio",IF(Tabela_Brasil[[#This Row],[IDHM]]&lt;=0.799,"Alto","Muito Alto")))</f>
        <v>Alto</v>
      </c>
      <c r="L192" t="str">
        <f>VLOOKUP(Tabela_Brasil[[#This Row],[Estado]],'De-Para_Estado_Regiao'!$B$3:$C$29,2,FALSE)</f>
        <v>Sul</v>
      </c>
      <c r="M192">
        <f>IF(Tabela_Brasil[[#This Row],[IBGE_1-4]]&gt;=951,1,0)</f>
        <v>1</v>
      </c>
      <c r="N192">
        <f>IF(Tabela_Brasil[[#This Row],[COMP_P]]&lt;=2,1,0)</f>
        <v>0</v>
      </c>
    </row>
    <row r="193" spans="1:14" x14ac:dyDescent="0.25">
      <c r="A193" s="12" t="s">
        <v>223</v>
      </c>
      <c r="B193" s="12" t="s">
        <v>22</v>
      </c>
      <c r="C193" s="12">
        <v>5023</v>
      </c>
      <c r="D193" s="12">
        <v>0.748</v>
      </c>
      <c r="E193" s="12">
        <v>0.751</v>
      </c>
      <c r="F193" s="12">
        <v>0.66900000000000004</v>
      </c>
      <c r="G193" s="12">
        <v>34462.699999999997</v>
      </c>
      <c r="H193" s="13">
        <v>134</v>
      </c>
      <c r="I193" t="str">
        <f>CONCATENATE(Tabela_Brasil[[#This Row],[Município]],"-",Tabela_Brasil[[#This Row],[Estado]])</f>
        <v>Arapongas-PR</v>
      </c>
      <c r="J193">
        <f>IF(Tabela_Brasil[[#This Row],[IDHM]]&lt;=0.599,1,0)</f>
        <v>0</v>
      </c>
      <c r="K193" t="str">
        <f>IF(Tabela_Brasil[[#This Row],[IDHM]]&lt;=0.55,"Baixo",IF(Tabela_Brasil[[#This Row],[IDHM]]&lt;=0.699,"Médio",IF(Tabela_Brasil[[#This Row],[IDHM]]&lt;=0.799,"Alto","Muito Alto")))</f>
        <v>Alto</v>
      </c>
      <c r="L193" t="str">
        <f>VLOOKUP(Tabela_Brasil[[#This Row],[Estado]],'De-Para_Estado_Regiao'!$B$3:$C$29,2,FALSE)</f>
        <v>Sul</v>
      </c>
      <c r="M193">
        <f>IF(Tabela_Brasil[[#This Row],[IBGE_1-4]]&gt;=951,1,0)</f>
        <v>1</v>
      </c>
      <c r="N193">
        <f>IF(Tabela_Brasil[[#This Row],[COMP_P]]&lt;=2,1,0)</f>
        <v>0</v>
      </c>
    </row>
    <row r="194" spans="1:14" x14ac:dyDescent="0.25">
      <c r="A194" s="9" t="s">
        <v>224</v>
      </c>
      <c r="B194" s="9" t="s">
        <v>16</v>
      </c>
      <c r="C194" s="9">
        <v>5409</v>
      </c>
      <c r="D194" s="9">
        <v>0.76900000000000002</v>
      </c>
      <c r="E194" s="9">
        <v>0.751</v>
      </c>
      <c r="F194" s="9">
        <v>0.68700000000000006</v>
      </c>
      <c r="G194" s="9">
        <v>18885.439999999999</v>
      </c>
      <c r="H194" s="10">
        <v>95</v>
      </c>
      <c r="I194" t="str">
        <f>CONCATENATE(Tabela_Brasil[[#This Row],[Município]],"-",Tabela_Brasil[[#This Row],[Estado]])</f>
        <v>Barbacena-MG</v>
      </c>
      <c r="J194">
        <f>IF(Tabela_Brasil[[#This Row],[IDHM]]&lt;=0.599,1,0)</f>
        <v>0</v>
      </c>
      <c r="K194" t="str">
        <f>IF(Tabela_Brasil[[#This Row],[IDHM]]&lt;=0.55,"Baixo",IF(Tabela_Brasil[[#This Row],[IDHM]]&lt;=0.699,"Médio",IF(Tabela_Brasil[[#This Row],[IDHM]]&lt;=0.799,"Alto","Muito Alto")))</f>
        <v>Alto</v>
      </c>
      <c r="L194" t="str">
        <f>VLOOKUP(Tabela_Brasil[[#This Row],[Estado]],'De-Para_Estado_Regiao'!$B$3:$C$29,2,FALSE)</f>
        <v>Sudeste</v>
      </c>
      <c r="M194">
        <f>IF(Tabela_Brasil[[#This Row],[IBGE_1-4]]&gt;=951,1,0)</f>
        <v>1</v>
      </c>
      <c r="N194">
        <f>IF(Tabela_Brasil[[#This Row],[COMP_P]]&lt;=2,1,0)</f>
        <v>0</v>
      </c>
    </row>
    <row r="195" spans="1:14" x14ac:dyDescent="0.25">
      <c r="A195" s="12" t="s">
        <v>225</v>
      </c>
      <c r="B195" s="12" t="s">
        <v>14</v>
      </c>
      <c r="C195" s="12">
        <v>705</v>
      </c>
      <c r="D195" s="12">
        <v>0.78</v>
      </c>
      <c r="E195" s="12">
        <v>0.78200000000000003</v>
      </c>
      <c r="F195" s="12">
        <v>0.71599999999999997</v>
      </c>
      <c r="G195" s="12">
        <v>63063.89</v>
      </c>
      <c r="H195" s="13">
        <v>30</v>
      </c>
      <c r="I195" t="str">
        <f>CONCATENATE(Tabela_Brasil[[#This Row],[Município]],"-",Tabela_Brasil[[#This Row],[Estado]])</f>
        <v>Horizontina-RS</v>
      </c>
      <c r="J195">
        <f>IF(Tabela_Brasil[[#This Row],[IDHM]]&lt;=0.599,1,0)</f>
        <v>0</v>
      </c>
      <c r="K195" t="str">
        <f>IF(Tabela_Brasil[[#This Row],[IDHM]]&lt;=0.55,"Baixo",IF(Tabela_Brasil[[#This Row],[IDHM]]&lt;=0.699,"Médio",IF(Tabela_Brasil[[#This Row],[IDHM]]&lt;=0.799,"Alto","Muito Alto")))</f>
        <v>Alto</v>
      </c>
      <c r="L195" t="str">
        <f>VLOOKUP(Tabela_Brasil[[#This Row],[Estado]],'De-Para_Estado_Regiao'!$B$3:$C$29,2,FALSE)</f>
        <v>Sul</v>
      </c>
      <c r="M195">
        <f>IF(Tabela_Brasil[[#This Row],[IBGE_1-4]]&gt;=951,1,0)</f>
        <v>0</v>
      </c>
      <c r="N195">
        <f>IF(Tabela_Brasil[[#This Row],[COMP_P]]&lt;=2,1,0)</f>
        <v>0</v>
      </c>
    </row>
    <row r="196" spans="1:14" x14ac:dyDescent="0.25">
      <c r="A196" s="9" t="s">
        <v>226</v>
      </c>
      <c r="B196" s="9" t="s">
        <v>7</v>
      </c>
      <c r="C196" s="9">
        <v>2271</v>
      </c>
      <c r="D196" s="9">
        <v>0.78500000000000003</v>
      </c>
      <c r="E196" s="9">
        <v>0.78</v>
      </c>
      <c r="F196" s="9">
        <v>0.71099999999999997</v>
      </c>
      <c r="G196" s="9">
        <v>48680.71</v>
      </c>
      <c r="H196" s="10">
        <v>57</v>
      </c>
      <c r="I196" t="str">
        <f>CONCATENATE(Tabela_Brasil[[#This Row],[Município]],"-",Tabela_Brasil[[#This Row],[Estado]])</f>
        <v>Amparo-SP</v>
      </c>
      <c r="J196">
        <f>IF(Tabela_Brasil[[#This Row],[IDHM]]&lt;=0.599,1,0)</f>
        <v>0</v>
      </c>
      <c r="K196" t="str">
        <f>IF(Tabela_Brasil[[#This Row],[IDHM]]&lt;=0.55,"Baixo",IF(Tabela_Brasil[[#This Row],[IDHM]]&lt;=0.699,"Médio",IF(Tabela_Brasil[[#This Row],[IDHM]]&lt;=0.799,"Alto","Muito Alto")))</f>
        <v>Alto</v>
      </c>
      <c r="L196" t="str">
        <f>VLOOKUP(Tabela_Brasil[[#This Row],[Estado]],'De-Para_Estado_Regiao'!$B$3:$C$29,2,FALSE)</f>
        <v>Sudeste</v>
      </c>
      <c r="M196">
        <f>IF(Tabela_Brasil[[#This Row],[IBGE_1-4]]&gt;=951,1,0)</f>
        <v>1</v>
      </c>
      <c r="N196">
        <f>IF(Tabela_Brasil[[#This Row],[COMP_P]]&lt;=2,1,0)</f>
        <v>0</v>
      </c>
    </row>
    <row r="197" spans="1:14" x14ac:dyDescent="0.25">
      <c r="A197" s="12" t="s">
        <v>227</v>
      </c>
      <c r="B197" s="12" t="s">
        <v>16</v>
      </c>
      <c r="C197" s="12">
        <v>3482</v>
      </c>
      <c r="D197" s="12">
        <v>0.76</v>
      </c>
      <c r="E197" s="12">
        <v>0.73699999999999999</v>
      </c>
      <c r="F197" s="12">
        <v>0.71199999999999997</v>
      </c>
      <c r="G197" s="12">
        <v>28964.87</v>
      </c>
      <c r="H197" s="13">
        <v>70</v>
      </c>
      <c r="I197" t="str">
        <f>CONCATENATE(Tabela_Brasil[[#This Row],[Município]],"-",Tabela_Brasil[[#This Row],[Estado]])</f>
        <v>Alfenas-MG</v>
      </c>
      <c r="J197">
        <f>IF(Tabela_Brasil[[#This Row],[IDHM]]&lt;=0.599,1,0)</f>
        <v>0</v>
      </c>
      <c r="K197" t="str">
        <f>IF(Tabela_Brasil[[#This Row],[IDHM]]&lt;=0.55,"Baixo",IF(Tabela_Brasil[[#This Row],[IDHM]]&lt;=0.699,"Médio",IF(Tabela_Brasil[[#This Row],[IDHM]]&lt;=0.799,"Alto","Muito Alto")))</f>
        <v>Alto</v>
      </c>
      <c r="L197" t="str">
        <f>VLOOKUP(Tabela_Brasil[[#This Row],[Estado]],'De-Para_Estado_Regiao'!$B$3:$C$29,2,FALSE)</f>
        <v>Sudeste</v>
      </c>
      <c r="M197">
        <f>IF(Tabela_Brasil[[#This Row],[IBGE_1-4]]&gt;=951,1,0)</f>
        <v>1</v>
      </c>
      <c r="N197">
        <f>IF(Tabela_Brasil[[#This Row],[COMP_P]]&lt;=2,1,0)</f>
        <v>0</v>
      </c>
    </row>
    <row r="198" spans="1:14" x14ac:dyDescent="0.25">
      <c r="A198" s="9" t="s">
        <v>228</v>
      </c>
      <c r="B198" s="9" t="s">
        <v>7</v>
      </c>
      <c r="C198" s="9">
        <v>1129</v>
      </c>
      <c r="D198" s="9">
        <v>0.72499999999999998</v>
      </c>
      <c r="E198" s="9">
        <v>0.71899999999999997</v>
      </c>
      <c r="F198" s="9">
        <v>0.64300000000000002</v>
      </c>
      <c r="G198" s="9">
        <v>45386.68</v>
      </c>
      <c r="H198" s="10">
        <v>15</v>
      </c>
      <c r="I198" t="str">
        <f>CONCATENATE(Tabela_Brasil[[#This Row],[Município]],"-",Tabela_Brasil[[#This Row],[Estado]])</f>
        <v>Valparaíso-SP</v>
      </c>
      <c r="J198">
        <f>IF(Tabela_Brasil[[#This Row],[IDHM]]&lt;=0.599,1,0)</f>
        <v>0</v>
      </c>
      <c r="K198" t="str">
        <f>IF(Tabela_Brasil[[#This Row],[IDHM]]&lt;=0.55,"Baixo",IF(Tabela_Brasil[[#This Row],[IDHM]]&lt;=0.699,"Médio",IF(Tabela_Brasil[[#This Row],[IDHM]]&lt;=0.799,"Alto","Muito Alto")))</f>
        <v>Alto</v>
      </c>
      <c r="L198" t="str">
        <f>VLOOKUP(Tabela_Brasil[[#This Row],[Estado]],'De-Para_Estado_Regiao'!$B$3:$C$29,2,FALSE)</f>
        <v>Sudeste</v>
      </c>
      <c r="M198">
        <f>IF(Tabela_Brasil[[#This Row],[IBGE_1-4]]&gt;=951,1,0)</f>
        <v>1</v>
      </c>
      <c r="N198">
        <f>IF(Tabela_Brasil[[#This Row],[COMP_P]]&lt;=2,1,0)</f>
        <v>0</v>
      </c>
    </row>
    <row r="199" spans="1:14" x14ac:dyDescent="0.25">
      <c r="A199" s="12" t="s">
        <v>229</v>
      </c>
      <c r="B199" s="12" t="s">
        <v>7</v>
      </c>
      <c r="C199" s="12">
        <v>2169</v>
      </c>
      <c r="D199" s="12">
        <v>0.76</v>
      </c>
      <c r="E199" s="12">
        <v>0.76600000000000001</v>
      </c>
      <c r="F199" s="12">
        <v>0.68500000000000005</v>
      </c>
      <c r="G199" s="12">
        <v>27229.67</v>
      </c>
      <c r="H199" s="13">
        <v>54</v>
      </c>
      <c r="I199" t="str">
        <f>CONCATENATE(Tabela_Brasil[[#This Row],[Município]],"-",Tabela_Brasil[[#This Row],[Estado]])</f>
        <v>Batatais-SP</v>
      </c>
      <c r="J199">
        <f>IF(Tabela_Brasil[[#This Row],[IDHM]]&lt;=0.599,1,0)</f>
        <v>0</v>
      </c>
      <c r="K199" t="str">
        <f>IF(Tabela_Brasil[[#This Row],[IDHM]]&lt;=0.55,"Baixo",IF(Tabela_Brasil[[#This Row],[IDHM]]&lt;=0.699,"Médio",IF(Tabela_Brasil[[#This Row],[IDHM]]&lt;=0.799,"Alto","Muito Alto")))</f>
        <v>Alto</v>
      </c>
      <c r="L199" t="str">
        <f>VLOOKUP(Tabela_Brasil[[#This Row],[Estado]],'De-Para_Estado_Regiao'!$B$3:$C$29,2,FALSE)</f>
        <v>Sudeste</v>
      </c>
      <c r="M199">
        <f>IF(Tabela_Brasil[[#This Row],[IBGE_1-4]]&gt;=951,1,0)</f>
        <v>1</v>
      </c>
      <c r="N199">
        <f>IF(Tabela_Brasil[[#This Row],[COMP_P]]&lt;=2,1,0)</f>
        <v>0</v>
      </c>
    </row>
    <row r="200" spans="1:14" x14ac:dyDescent="0.25">
      <c r="A200" s="9" t="s">
        <v>230</v>
      </c>
      <c r="B200" s="9" t="s">
        <v>7</v>
      </c>
      <c r="C200" s="9">
        <v>3378</v>
      </c>
      <c r="D200" s="9">
        <v>0.78</v>
      </c>
      <c r="E200" s="9">
        <v>0.75600000000000001</v>
      </c>
      <c r="F200" s="9">
        <v>0.73499999999999999</v>
      </c>
      <c r="G200" s="9">
        <v>41444.67</v>
      </c>
      <c r="H200" s="10">
        <v>50</v>
      </c>
      <c r="I200" t="str">
        <f>CONCATENATE(Tabela_Brasil[[#This Row],[Município]],"-",Tabela_Brasil[[#This Row],[Estado]])</f>
        <v>Bebedouro-SP</v>
      </c>
      <c r="J200">
        <f>IF(Tabela_Brasil[[#This Row],[IDHM]]&lt;=0.599,1,0)</f>
        <v>0</v>
      </c>
      <c r="K200" t="str">
        <f>IF(Tabela_Brasil[[#This Row],[IDHM]]&lt;=0.55,"Baixo",IF(Tabela_Brasil[[#This Row],[IDHM]]&lt;=0.699,"Médio",IF(Tabela_Brasil[[#This Row],[IDHM]]&lt;=0.799,"Alto","Muito Alto")))</f>
        <v>Alto</v>
      </c>
      <c r="L200" t="str">
        <f>VLOOKUP(Tabela_Brasil[[#This Row],[Estado]],'De-Para_Estado_Regiao'!$B$3:$C$29,2,FALSE)</f>
        <v>Sudeste</v>
      </c>
      <c r="M200">
        <f>IF(Tabela_Brasil[[#This Row],[IBGE_1-4]]&gt;=951,1,0)</f>
        <v>1</v>
      </c>
      <c r="N200">
        <f>IF(Tabela_Brasil[[#This Row],[COMP_P]]&lt;=2,1,0)</f>
        <v>0</v>
      </c>
    </row>
    <row r="201" spans="1:14" x14ac:dyDescent="0.25">
      <c r="A201" s="12" t="s">
        <v>231</v>
      </c>
      <c r="B201" s="12" t="s">
        <v>19</v>
      </c>
      <c r="C201" s="12">
        <v>14740</v>
      </c>
      <c r="D201" s="12">
        <v>0.73499999999999999</v>
      </c>
      <c r="E201" s="12">
        <v>0.70399999999999996</v>
      </c>
      <c r="F201" s="12">
        <v>0.67500000000000004</v>
      </c>
      <c r="G201" s="12">
        <v>13515.27</v>
      </c>
      <c r="H201" s="13">
        <v>287</v>
      </c>
      <c r="I201" t="str">
        <f>CONCATENATE(Tabela_Brasil[[#This Row],[Município]],"-",Tabela_Brasil[[#This Row],[Estado]])</f>
        <v>Olinda-PE</v>
      </c>
      <c r="J201">
        <f>IF(Tabela_Brasil[[#This Row],[IDHM]]&lt;=0.599,1,0)</f>
        <v>0</v>
      </c>
      <c r="K201" t="str">
        <f>IF(Tabela_Brasil[[#This Row],[IDHM]]&lt;=0.55,"Baixo",IF(Tabela_Brasil[[#This Row],[IDHM]]&lt;=0.699,"Médio",IF(Tabela_Brasil[[#This Row],[IDHM]]&lt;=0.799,"Alto","Muito Alto")))</f>
        <v>Alto</v>
      </c>
      <c r="L201" t="str">
        <f>VLOOKUP(Tabela_Brasil[[#This Row],[Estado]],'De-Para_Estado_Regiao'!$B$3:$C$29,2,FALSE)</f>
        <v>Nordeste</v>
      </c>
      <c r="M201">
        <f>IF(Tabela_Brasil[[#This Row],[IBGE_1-4]]&gt;=951,1,0)</f>
        <v>1</v>
      </c>
      <c r="N201">
        <f>IF(Tabela_Brasil[[#This Row],[COMP_P]]&lt;=2,1,0)</f>
        <v>0</v>
      </c>
    </row>
    <row r="202" spans="1:14" x14ac:dyDescent="0.25">
      <c r="A202" s="9" t="s">
        <v>232</v>
      </c>
      <c r="B202" s="9" t="s">
        <v>14</v>
      </c>
      <c r="C202" s="9">
        <v>9416</v>
      </c>
      <c r="D202" s="9">
        <v>0.74</v>
      </c>
      <c r="E202" s="9">
        <v>0.752</v>
      </c>
      <c r="F202" s="9">
        <v>0.63700000000000001</v>
      </c>
      <c r="G202" s="9">
        <v>36816.67</v>
      </c>
      <c r="H202" s="10">
        <v>168</v>
      </c>
      <c r="I202" t="str">
        <f>CONCATENATE(Tabela_Brasil[[#This Row],[Município]],"-",Tabela_Brasil[[#This Row],[Estado]])</f>
        <v>Rio Grande-RS</v>
      </c>
      <c r="J202">
        <f>IF(Tabela_Brasil[[#This Row],[IDHM]]&lt;=0.599,1,0)</f>
        <v>0</v>
      </c>
      <c r="K202" t="str">
        <f>IF(Tabela_Brasil[[#This Row],[IDHM]]&lt;=0.55,"Baixo",IF(Tabela_Brasil[[#This Row],[IDHM]]&lt;=0.699,"Médio",IF(Tabela_Brasil[[#This Row],[IDHM]]&lt;=0.799,"Alto","Muito Alto")))</f>
        <v>Alto</v>
      </c>
      <c r="L202" t="str">
        <f>VLOOKUP(Tabela_Brasil[[#This Row],[Estado]],'De-Para_Estado_Regiao'!$B$3:$C$29,2,FALSE)</f>
        <v>Sul</v>
      </c>
      <c r="M202">
        <f>IF(Tabela_Brasil[[#This Row],[IBGE_1-4]]&gt;=951,1,0)</f>
        <v>1</v>
      </c>
      <c r="N202">
        <f>IF(Tabela_Brasil[[#This Row],[COMP_P]]&lt;=2,1,0)</f>
        <v>0</v>
      </c>
    </row>
    <row r="203" spans="1:14" x14ac:dyDescent="0.25">
      <c r="A203" s="12" t="s">
        <v>233</v>
      </c>
      <c r="B203" s="12" t="s">
        <v>7</v>
      </c>
      <c r="C203" s="12">
        <v>3796</v>
      </c>
      <c r="D203" s="12">
        <v>0.78400000000000003</v>
      </c>
      <c r="E203" s="12">
        <v>0.76700000000000002</v>
      </c>
      <c r="F203" s="12">
        <v>0.71499999999999997</v>
      </c>
      <c r="G203" s="12">
        <v>46512.31</v>
      </c>
      <c r="H203" s="13">
        <v>85</v>
      </c>
      <c r="I203" t="str">
        <f>CONCATENATE(Tabela_Brasil[[#This Row],[Município]],"-",Tabela_Brasil[[#This Row],[Estado]])</f>
        <v>Mogi Mirim-SP</v>
      </c>
      <c r="J203">
        <f>IF(Tabela_Brasil[[#This Row],[IDHM]]&lt;=0.599,1,0)</f>
        <v>0</v>
      </c>
      <c r="K203" t="str">
        <f>IF(Tabela_Brasil[[#This Row],[IDHM]]&lt;=0.55,"Baixo",IF(Tabela_Brasil[[#This Row],[IDHM]]&lt;=0.699,"Médio",IF(Tabela_Brasil[[#This Row],[IDHM]]&lt;=0.799,"Alto","Muito Alto")))</f>
        <v>Alto</v>
      </c>
      <c r="L203" t="str">
        <f>VLOOKUP(Tabela_Brasil[[#This Row],[Estado]],'De-Para_Estado_Regiao'!$B$3:$C$29,2,FALSE)</f>
        <v>Sudeste</v>
      </c>
      <c r="M203">
        <f>IF(Tabela_Brasil[[#This Row],[IBGE_1-4]]&gt;=951,1,0)</f>
        <v>1</v>
      </c>
      <c r="N203">
        <f>IF(Tabela_Brasil[[#This Row],[COMP_P]]&lt;=2,1,0)</f>
        <v>0</v>
      </c>
    </row>
    <row r="204" spans="1:14" x14ac:dyDescent="0.25">
      <c r="A204" s="9" t="s">
        <v>234</v>
      </c>
      <c r="B204" s="9" t="s">
        <v>7</v>
      </c>
      <c r="C204" s="9">
        <v>2765</v>
      </c>
      <c r="D204" s="9">
        <v>0.76800000000000002</v>
      </c>
      <c r="E204" s="9">
        <v>0.76500000000000001</v>
      </c>
      <c r="F204" s="9">
        <v>0.68700000000000006</v>
      </c>
      <c r="G204" s="9">
        <v>28920.639999999999</v>
      </c>
      <c r="H204" s="10">
        <v>108</v>
      </c>
      <c r="I204" t="str">
        <f>CONCATENATE(Tabela_Brasil[[#This Row],[Município]],"-",Tabela_Brasil[[#This Row],[Estado]])</f>
        <v>São Roque-SP</v>
      </c>
      <c r="J204">
        <f>IF(Tabela_Brasil[[#This Row],[IDHM]]&lt;=0.599,1,0)</f>
        <v>0</v>
      </c>
      <c r="K204" t="str">
        <f>IF(Tabela_Brasil[[#This Row],[IDHM]]&lt;=0.55,"Baixo",IF(Tabela_Brasil[[#This Row],[IDHM]]&lt;=0.699,"Médio",IF(Tabela_Brasil[[#This Row],[IDHM]]&lt;=0.799,"Alto","Muito Alto")))</f>
        <v>Alto</v>
      </c>
      <c r="L204" t="str">
        <f>VLOOKUP(Tabela_Brasil[[#This Row],[Estado]],'De-Para_Estado_Regiao'!$B$3:$C$29,2,FALSE)</f>
        <v>Sudeste</v>
      </c>
      <c r="M204">
        <f>IF(Tabela_Brasil[[#This Row],[IBGE_1-4]]&gt;=951,1,0)</f>
        <v>1</v>
      </c>
      <c r="N204">
        <f>IF(Tabela_Brasil[[#This Row],[COMP_P]]&lt;=2,1,0)</f>
        <v>0</v>
      </c>
    </row>
    <row r="205" spans="1:14" x14ac:dyDescent="0.25">
      <c r="A205" s="12" t="s">
        <v>235</v>
      </c>
      <c r="B205" s="12" t="s">
        <v>22</v>
      </c>
      <c r="C205" s="12">
        <v>8150</v>
      </c>
      <c r="D205" s="12">
        <v>0.75</v>
      </c>
      <c r="E205" s="12">
        <v>0.73299999999999998</v>
      </c>
      <c r="F205" s="12">
        <v>0.67600000000000005</v>
      </c>
      <c r="G205" s="12">
        <v>54723.35</v>
      </c>
      <c r="H205" s="13">
        <v>133</v>
      </c>
      <c r="I205" t="str">
        <f>CONCATENATE(Tabela_Brasil[[#This Row],[Município]],"-",Tabela_Brasil[[#This Row],[Estado]])</f>
        <v>Paranaguá-PR</v>
      </c>
      <c r="J205">
        <f>IF(Tabela_Brasil[[#This Row],[IDHM]]&lt;=0.599,1,0)</f>
        <v>0</v>
      </c>
      <c r="K205" t="str">
        <f>IF(Tabela_Brasil[[#This Row],[IDHM]]&lt;=0.55,"Baixo",IF(Tabela_Brasil[[#This Row],[IDHM]]&lt;=0.699,"Médio",IF(Tabela_Brasil[[#This Row],[IDHM]]&lt;=0.799,"Alto","Muito Alto")))</f>
        <v>Alto</v>
      </c>
      <c r="L205" t="str">
        <f>VLOOKUP(Tabela_Brasil[[#This Row],[Estado]],'De-Para_Estado_Regiao'!$B$3:$C$29,2,FALSE)</f>
        <v>Sul</v>
      </c>
      <c r="M205">
        <f>IF(Tabela_Brasil[[#This Row],[IBGE_1-4]]&gt;=951,1,0)</f>
        <v>1</v>
      </c>
      <c r="N205">
        <f>IF(Tabela_Brasil[[#This Row],[COMP_P]]&lt;=2,1,0)</f>
        <v>0</v>
      </c>
    </row>
    <row r="206" spans="1:14" x14ac:dyDescent="0.25">
      <c r="A206" s="9" t="s">
        <v>236</v>
      </c>
      <c r="B206" s="9" t="s">
        <v>10</v>
      </c>
      <c r="C206" s="9">
        <v>7410</v>
      </c>
      <c r="D206" s="9">
        <v>0.753</v>
      </c>
      <c r="E206" s="9">
        <v>0.73099999999999998</v>
      </c>
      <c r="F206" s="9">
        <v>0.71599999999999997</v>
      </c>
      <c r="G206" s="9">
        <v>16045.55</v>
      </c>
      <c r="H206" s="10">
        <v>110</v>
      </c>
      <c r="I206" t="str">
        <f>CONCATENATE(Tabela_Brasil[[#This Row],[Município]],"-",Tabela_Brasil[[#This Row],[Estado]])</f>
        <v>Nilópolis-RJ</v>
      </c>
      <c r="J206">
        <f>IF(Tabela_Brasil[[#This Row],[IDHM]]&lt;=0.599,1,0)</f>
        <v>0</v>
      </c>
      <c r="K206" t="str">
        <f>IF(Tabela_Brasil[[#This Row],[IDHM]]&lt;=0.55,"Baixo",IF(Tabela_Brasil[[#This Row],[IDHM]]&lt;=0.699,"Médio",IF(Tabela_Brasil[[#This Row],[IDHM]]&lt;=0.799,"Alto","Muito Alto")))</f>
        <v>Alto</v>
      </c>
      <c r="L206" t="str">
        <f>VLOOKUP(Tabela_Brasil[[#This Row],[Estado]],'De-Para_Estado_Regiao'!$B$3:$C$29,2,FALSE)</f>
        <v>Sudeste</v>
      </c>
      <c r="M206">
        <f>IF(Tabela_Brasil[[#This Row],[IBGE_1-4]]&gt;=951,1,0)</f>
        <v>1</v>
      </c>
      <c r="N206">
        <f>IF(Tabela_Brasil[[#This Row],[COMP_P]]&lt;=2,1,0)</f>
        <v>0</v>
      </c>
    </row>
    <row r="207" spans="1:14" x14ac:dyDescent="0.25">
      <c r="A207" s="12" t="s">
        <v>237</v>
      </c>
      <c r="B207" s="12" t="s">
        <v>59</v>
      </c>
      <c r="C207" s="12">
        <v>672</v>
      </c>
      <c r="D207" s="12">
        <v>0.83</v>
      </c>
      <c r="E207" s="12">
        <v>0.82299999999999995</v>
      </c>
      <c r="F207" s="12">
        <v>0.77100000000000002</v>
      </c>
      <c r="G207" s="12">
        <v>50765.38</v>
      </c>
      <c r="H207" s="13">
        <v>40</v>
      </c>
      <c r="I207" t="str">
        <f>CONCATENATE(Tabela_Brasil[[#This Row],[Município]],"-",Tabela_Brasil[[#This Row],[Estado]])</f>
        <v>Joaçaba-SC</v>
      </c>
      <c r="J207">
        <f>IF(Tabela_Brasil[[#This Row],[IDHM]]&lt;=0.599,1,0)</f>
        <v>0</v>
      </c>
      <c r="K207" t="str">
        <f>IF(Tabela_Brasil[[#This Row],[IDHM]]&lt;=0.55,"Baixo",IF(Tabela_Brasil[[#This Row],[IDHM]]&lt;=0.699,"Médio",IF(Tabela_Brasil[[#This Row],[IDHM]]&lt;=0.799,"Alto","Muito Alto")))</f>
        <v>Muito Alto</v>
      </c>
      <c r="L207" t="str">
        <f>VLOOKUP(Tabela_Brasil[[#This Row],[Estado]],'De-Para_Estado_Regiao'!$B$3:$C$29,2,FALSE)</f>
        <v>Sul</v>
      </c>
      <c r="M207">
        <f>IF(Tabela_Brasil[[#This Row],[IBGE_1-4]]&gt;=951,1,0)</f>
        <v>0</v>
      </c>
      <c r="N207">
        <f>IF(Tabela_Brasil[[#This Row],[COMP_P]]&lt;=2,1,0)</f>
        <v>0</v>
      </c>
    </row>
    <row r="208" spans="1:14" x14ac:dyDescent="0.25">
      <c r="A208" s="9" t="s">
        <v>238</v>
      </c>
      <c r="B208" s="9" t="s">
        <v>7</v>
      </c>
      <c r="C208" s="9">
        <v>4073</v>
      </c>
      <c r="D208" s="9">
        <v>0.78400000000000003</v>
      </c>
      <c r="E208" s="9">
        <v>0.76100000000000001</v>
      </c>
      <c r="F208" s="9">
        <v>0.73</v>
      </c>
      <c r="G208" s="9">
        <v>55521.78</v>
      </c>
      <c r="H208" s="10">
        <v>84</v>
      </c>
      <c r="I208" t="str">
        <f>CONCATENATE(Tabela_Brasil[[#This Row],[Município]],"-",Tabela_Brasil[[#This Row],[Estado]])</f>
        <v>Arujá-SP</v>
      </c>
      <c r="J208">
        <f>IF(Tabela_Brasil[[#This Row],[IDHM]]&lt;=0.599,1,0)</f>
        <v>0</v>
      </c>
      <c r="K208" t="str">
        <f>IF(Tabela_Brasil[[#This Row],[IDHM]]&lt;=0.55,"Baixo",IF(Tabela_Brasil[[#This Row],[IDHM]]&lt;=0.699,"Médio",IF(Tabela_Brasil[[#This Row],[IDHM]]&lt;=0.799,"Alto","Muito Alto")))</f>
        <v>Alto</v>
      </c>
      <c r="L208" t="str">
        <f>VLOOKUP(Tabela_Brasil[[#This Row],[Estado]],'De-Para_Estado_Regiao'!$B$3:$C$29,2,FALSE)</f>
        <v>Sudeste</v>
      </c>
      <c r="M208">
        <f>IF(Tabela_Brasil[[#This Row],[IBGE_1-4]]&gt;=951,1,0)</f>
        <v>1</v>
      </c>
      <c r="N208">
        <f>IF(Tabela_Brasil[[#This Row],[COMP_P]]&lt;=2,1,0)</f>
        <v>0</v>
      </c>
    </row>
    <row r="209" spans="1:14" x14ac:dyDescent="0.25">
      <c r="A209" s="12" t="s">
        <v>239</v>
      </c>
      <c r="B209" s="12" t="s">
        <v>14</v>
      </c>
      <c r="C209" s="12">
        <v>4718</v>
      </c>
      <c r="D209" s="12">
        <v>0.77300000000000002</v>
      </c>
      <c r="E209" s="12">
        <v>0.78200000000000003</v>
      </c>
      <c r="F209" s="12">
        <v>0.69299999999999995</v>
      </c>
      <c r="G209" s="12">
        <v>63536.14</v>
      </c>
      <c r="H209" s="13">
        <v>197</v>
      </c>
      <c r="I209" t="str">
        <f>CONCATENATE(Tabela_Brasil[[#This Row],[Município]],"-",Tabela_Brasil[[#This Row],[Estado]])</f>
        <v>Santa Cruz Do Sul-RS</v>
      </c>
      <c r="J209">
        <f>IF(Tabela_Brasil[[#This Row],[IDHM]]&lt;=0.599,1,0)</f>
        <v>0</v>
      </c>
      <c r="K209" t="str">
        <f>IF(Tabela_Brasil[[#This Row],[IDHM]]&lt;=0.55,"Baixo",IF(Tabela_Brasil[[#This Row],[IDHM]]&lt;=0.699,"Médio",IF(Tabela_Brasil[[#This Row],[IDHM]]&lt;=0.799,"Alto","Muito Alto")))</f>
        <v>Alto</v>
      </c>
      <c r="L209" t="str">
        <f>VLOOKUP(Tabela_Brasil[[#This Row],[Estado]],'De-Para_Estado_Regiao'!$B$3:$C$29,2,FALSE)</f>
        <v>Sul</v>
      </c>
      <c r="M209">
        <f>IF(Tabela_Brasil[[#This Row],[IBGE_1-4]]&gt;=951,1,0)</f>
        <v>1</v>
      </c>
      <c r="N209">
        <f>IF(Tabela_Brasil[[#This Row],[COMP_P]]&lt;=2,1,0)</f>
        <v>0</v>
      </c>
    </row>
    <row r="210" spans="1:14" x14ac:dyDescent="0.25">
      <c r="A210" s="9" t="s">
        <v>240</v>
      </c>
      <c r="B210" s="9" t="s">
        <v>7</v>
      </c>
      <c r="C210" s="9">
        <v>3226</v>
      </c>
      <c r="D210" s="9">
        <v>0.79</v>
      </c>
      <c r="E210" s="9">
        <v>0.76200000000000001</v>
      </c>
      <c r="F210" s="9">
        <v>0.73299999999999998</v>
      </c>
      <c r="G210" s="9">
        <v>55070.04</v>
      </c>
      <c r="H210" s="10">
        <v>59</v>
      </c>
      <c r="I210" t="str">
        <f>CONCATENATE(Tabela_Brasil[[#This Row],[Município]],"-",Tabela_Brasil[[#This Row],[Estado]])</f>
        <v>Lins-SP</v>
      </c>
      <c r="J210">
        <f>IF(Tabela_Brasil[[#This Row],[IDHM]]&lt;=0.599,1,0)</f>
        <v>0</v>
      </c>
      <c r="K210" t="str">
        <f>IF(Tabela_Brasil[[#This Row],[IDHM]]&lt;=0.55,"Baixo",IF(Tabela_Brasil[[#This Row],[IDHM]]&lt;=0.699,"Médio",IF(Tabela_Brasil[[#This Row],[IDHM]]&lt;=0.799,"Alto","Muito Alto")))</f>
        <v>Alto</v>
      </c>
      <c r="L210" t="str">
        <f>VLOOKUP(Tabela_Brasil[[#This Row],[Estado]],'De-Para_Estado_Regiao'!$B$3:$C$29,2,FALSE)</f>
        <v>Sudeste</v>
      </c>
      <c r="M210">
        <f>IF(Tabela_Brasil[[#This Row],[IBGE_1-4]]&gt;=951,1,0)</f>
        <v>1</v>
      </c>
      <c r="N210">
        <f>IF(Tabela_Brasil[[#This Row],[COMP_P]]&lt;=2,1,0)</f>
        <v>0</v>
      </c>
    </row>
    <row r="211" spans="1:14" x14ac:dyDescent="0.25">
      <c r="A211" s="12" t="s">
        <v>241</v>
      </c>
      <c r="B211" s="12" t="s">
        <v>59</v>
      </c>
      <c r="C211" s="12">
        <v>8379</v>
      </c>
      <c r="D211" s="12">
        <v>0.77</v>
      </c>
      <c r="E211" s="12">
        <v>0.755</v>
      </c>
      <c r="F211" s="12">
        <v>0.69699999999999995</v>
      </c>
      <c r="G211" s="12">
        <v>29930.95</v>
      </c>
      <c r="H211" s="13">
        <v>129</v>
      </c>
      <c r="I211" t="str">
        <f>CONCATENATE(Tabela_Brasil[[#This Row],[Município]],"-",Tabela_Brasil[[#This Row],[Estado]])</f>
        <v>Lages-SC</v>
      </c>
      <c r="J211">
        <f>IF(Tabela_Brasil[[#This Row],[IDHM]]&lt;=0.599,1,0)</f>
        <v>0</v>
      </c>
      <c r="K211" t="str">
        <f>IF(Tabela_Brasil[[#This Row],[IDHM]]&lt;=0.55,"Baixo",IF(Tabela_Brasil[[#This Row],[IDHM]]&lt;=0.699,"Médio",IF(Tabela_Brasil[[#This Row],[IDHM]]&lt;=0.799,"Alto","Muito Alto")))</f>
        <v>Alto</v>
      </c>
      <c r="L211" t="str">
        <f>VLOOKUP(Tabela_Brasil[[#This Row],[Estado]],'De-Para_Estado_Regiao'!$B$3:$C$29,2,FALSE)</f>
        <v>Sul</v>
      </c>
      <c r="M211">
        <f>IF(Tabela_Brasil[[#This Row],[IBGE_1-4]]&gt;=951,1,0)</f>
        <v>1</v>
      </c>
      <c r="N211">
        <f>IF(Tabela_Brasil[[#This Row],[COMP_P]]&lt;=2,1,0)</f>
        <v>0</v>
      </c>
    </row>
    <row r="212" spans="1:14" x14ac:dyDescent="0.25">
      <c r="A212" s="9" t="s">
        <v>242</v>
      </c>
      <c r="B212" s="9" t="s">
        <v>10</v>
      </c>
      <c r="C212" s="9">
        <v>12138</v>
      </c>
      <c r="D212" s="9">
        <v>0.71</v>
      </c>
      <c r="E212" s="9">
        <v>0.68500000000000005</v>
      </c>
      <c r="F212" s="9">
        <v>0.626</v>
      </c>
      <c r="G212" s="9">
        <v>15607.47</v>
      </c>
      <c r="H212" s="10">
        <v>185</v>
      </c>
      <c r="I212" t="str">
        <f>CONCATENATE(Tabela_Brasil[[#This Row],[Município]],"-",Tabela_Brasil[[#This Row],[Estado]])</f>
        <v>Magé-RJ</v>
      </c>
      <c r="J212">
        <f>IF(Tabela_Brasil[[#This Row],[IDHM]]&lt;=0.599,1,0)</f>
        <v>0</v>
      </c>
      <c r="K212" t="str">
        <f>IF(Tabela_Brasil[[#This Row],[IDHM]]&lt;=0.55,"Baixo",IF(Tabela_Brasil[[#This Row],[IDHM]]&lt;=0.699,"Médio",IF(Tabela_Brasil[[#This Row],[IDHM]]&lt;=0.799,"Alto","Muito Alto")))</f>
        <v>Alto</v>
      </c>
      <c r="L212" t="str">
        <f>VLOOKUP(Tabela_Brasil[[#This Row],[Estado]],'De-Para_Estado_Regiao'!$B$3:$C$29,2,FALSE)</f>
        <v>Sudeste</v>
      </c>
      <c r="M212">
        <f>IF(Tabela_Brasil[[#This Row],[IBGE_1-4]]&gt;=951,1,0)</f>
        <v>1</v>
      </c>
      <c r="N212">
        <f>IF(Tabela_Brasil[[#This Row],[COMP_P]]&lt;=2,1,0)</f>
        <v>0</v>
      </c>
    </row>
    <row r="213" spans="1:14" x14ac:dyDescent="0.25">
      <c r="A213" s="12" t="s">
        <v>243</v>
      </c>
      <c r="B213" s="12" t="s">
        <v>29</v>
      </c>
      <c r="C213" s="12">
        <v>16639</v>
      </c>
      <c r="D213" s="12">
        <v>0.73</v>
      </c>
      <c r="E213" s="12">
        <v>0.71099999999999997</v>
      </c>
      <c r="F213" s="12">
        <v>0.66100000000000003</v>
      </c>
      <c r="G213" s="12">
        <v>26937.68</v>
      </c>
      <c r="H213" s="13">
        <v>162</v>
      </c>
      <c r="I213" t="str">
        <f>CONCATENATE(Tabela_Brasil[[#This Row],[Município]],"-",Tabela_Brasil[[#This Row],[Estado]])</f>
        <v>Várzea Grande-MT</v>
      </c>
      <c r="J213">
        <f>IF(Tabela_Brasil[[#This Row],[IDHM]]&lt;=0.599,1,0)</f>
        <v>0</v>
      </c>
      <c r="K213" t="str">
        <f>IF(Tabela_Brasil[[#This Row],[IDHM]]&lt;=0.55,"Baixo",IF(Tabela_Brasil[[#This Row],[IDHM]]&lt;=0.699,"Médio",IF(Tabela_Brasil[[#This Row],[IDHM]]&lt;=0.799,"Alto","Muito Alto")))</f>
        <v>Alto</v>
      </c>
      <c r="L213" t="str">
        <f>VLOOKUP(Tabela_Brasil[[#This Row],[Estado]],'De-Para_Estado_Regiao'!$B$3:$C$29,2,FALSE)</f>
        <v>Centro-Oeste</v>
      </c>
      <c r="M213">
        <f>IF(Tabela_Brasil[[#This Row],[IBGE_1-4]]&gt;=951,1,0)</f>
        <v>1</v>
      </c>
      <c r="N213">
        <f>IF(Tabela_Brasil[[#This Row],[COMP_P]]&lt;=2,1,0)</f>
        <v>0</v>
      </c>
    </row>
    <row r="214" spans="1:14" x14ac:dyDescent="0.25">
      <c r="A214" s="9" t="s">
        <v>244</v>
      </c>
      <c r="B214" s="9" t="s">
        <v>7</v>
      </c>
      <c r="C214" s="9">
        <v>5012</v>
      </c>
      <c r="D214" s="9">
        <v>0.74</v>
      </c>
      <c r="E214" s="9">
        <v>0.72899999999999998</v>
      </c>
      <c r="F214" s="9">
        <v>0.66500000000000004</v>
      </c>
      <c r="G214" s="9">
        <v>29326.69</v>
      </c>
      <c r="H214" s="10">
        <v>53</v>
      </c>
      <c r="I214" t="str">
        <f>CONCATENATE(Tabela_Brasil[[#This Row],[Município]],"-",Tabela_Brasil[[#This Row],[Estado]])</f>
        <v>Leme-SP</v>
      </c>
      <c r="J214">
        <f>IF(Tabela_Brasil[[#This Row],[IDHM]]&lt;=0.599,1,0)</f>
        <v>0</v>
      </c>
      <c r="K214" t="str">
        <f>IF(Tabela_Brasil[[#This Row],[IDHM]]&lt;=0.55,"Baixo",IF(Tabela_Brasil[[#This Row],[IDHM]]&lt;=0.699,"Médio",IF(Tabela_Brasil[[#This Row],[IDHM]]&lt;=0.799,"Alto","Muito Alto")))</f>
        <v>Alto</v>
      </c>
      <c r="L214" t="str">
        <f>VLOOKUP(Tabela_Brasil[[#This Row],[Estado]],'De-Para_Estado_Regiao'!$B$3:$C$29,2,FALSE)</f>
        <v>Sudeste</v>
      </c>
      <c r="M214">
        <f>IF(Tabela_Brasil[[#This Row],[IBGE_1-4]]&gt;=951,1,0)</f>
        <v>1</v>
      </c>
      <c r="N214">
        <f>IF(Tabela_Brasil[[#This Row],[COMP_P]]&lt;=2,1,0)</f>
        <v>0</v>
      </c>
    </row>
    <row r="215" spans="1:14" x14ac:dyDescent="0.25">
      <c r="A215" s="12" t="s">
        <v>245</v>
      </c>
      <c r="B215" s="12" t="s">
        <v>16</v>
      </c>
      <c r="C215" s="12">
        <v>5059</v>
      </c>
      <c r="D215" s="12">
        <v>0.72</v>
      </c>
      <c r="E215" s="12">
        <v>0.72699999999999998</v>
      </c>
      <c r="F215" s="12">
        <v>0.62</v>
      </c>
      <c r="G215" s="12">
        <v>22023.63</v>
      </c>
      <c r="H215" s="13">
        <v>97</v>
      </c>
      <c r="I215" t="str">
        <f>CONCATENATE(Tabela_Brasil[[#This Row],[Município]],"-",Tabela_Brasil[[#This Row],[Estado]])</f>
        <v>Ubá-MG</v>
      </c>
      <c r="J215">
        <f>IF(Tabela_Brasil[[#This Row],[IDHM]]&lt;=0.599,1,0)</f>
        <v>0</v>
      </c>
      <c r="K215" t="str">
        <f>IF(Tabela_Brasil[[#This Row],[IDHM]]&lt;=0.55,"Baixo",IF(Tabela_Brasil[[#This Row],[IDHM]]&lt;=0.699,"Médio",IF(Tabela_Brasil[[#This Row],[IDHM]]&lt;=0.799,"Alto","Muito Alto")))</f>
        <v>Alto</v>
      </c>
      <c r="L215" t="str">
        <f>VLOOKUP(Tabela_Brasil[[#This Row],[Estado]],'De-Para_Estado_Regiao'!$B$3:$C$29,2,FALSE)</f>
        <v>Sudeste</v>
      </c>
      <c r="M215">
        <f>IF(Tabela_Brasil[[#This Row],[IBGE_1-4]]&gt;=951,1,0)</f>
        <v>1</v>
      </c>
      <c r="N215">
        <f>IF(Tabela_Brasil[[#This Row],[COMP_P]]&lt;=2,1,0)</f>
        <v>0</v>
      </c>
    </row>
    <row r="216" spans="1:14" x14ac:dyDescent="0.25">
      <c r="A216" s="9" t="s">
        <v>246</v>
      </c>
      <c r="B216" s="9" t="s">
        <v>7</v>
      </c>
      <c r="C216" s="9">
        <v>8325</v>
      </c>
      <c r="D216" s="9">
        <v>0.74199999999999999</v>
      </c>
      <c r="E216" s="9">
        <v>0.69899999999999995</v>
      </c>
      <c r="F216" s="9">
        <v>0.68700000000000006</v>
      </c>
      <c r="G216" s="9">
        <v>22786.720000000001</v>
      </c>
      <c r="H216" s="10">
        <v>131</v>
      </c>
      <c r="I216" t="str">
        <f>CONCATENATE(Tabela_Brasil[[#This Row],[Município]],"-",Tabela_Brasil[[#This Row],[Estado]])</f>
        <v>Itapecerica Da Serra-SP</v>
      </c>
      <c r="J216">
        <f>IF(Tabela_Brasil[[#This Row],[IDHM]]&lt;=0.599,1,0)</f>
        <v>0</v>
      </c>
      <c r="K216" t="str">
        <f>IF(Tabela_Brasil[[#This Row],[IDHM]]&lt;=0.55,"Baixo",IF(Tabela_Brasil[[#This Row],[IDHM]]&lt;=0.699,"Médio",IF(Tabela_Brasil[[#This Row],[IDHM]]&lt;=0.799,"Alto","Muito Alto")))</f>
        <v>Alto</v>
      </c>
      <c r="L216" t="str">
        <f>VLOOKUP(Tabela_Brasil[[#This Row],[Estado]],'De-Para_Estado_Regiao'!$B$3:$C$29,2,FALSE)</f>
        <v>Sudeste</v>
      </c>
      <c r="M216">
        <f>IF(Tabela_Brasil[[#This Row],[IBGE_1-4]]&gt;=951,1,0)</f>
        <v>1</v>
      </c>
      <c r="N216">
        <f>IF(Tabela_Brasil[[#This Row],[COMP_P]]&lt;=2,1,0)</f>
        <v>0</v>
      </c>
    </row>
    <row r="217" spans="1:14" x14ac:dyDescent="0.25">
      <c r="A217" s="12" t="s">
        <v>247</v>
      </c>
      <c r="B217" s="12" t="s">
        <v>22</v>
      </c>
      <c r="C217" s="12">
        <v>2095</v>
      </c>
      <c r="D217" s="12">
        <v>0.75900000000000001</v>
      </c>
      <c r="E217" s="12">
        <v>0.746</v>
      </c>
      <c r="F217" s="12">
        <v>0.69199999999999995</v>
      </c>
      <c r="G217" s="12">
        <v>28964.09</v>
      </c>
      <c r="H217" s="13">
        <v>76</v>
      </c>
      <c r="I217" t="str">
        <f>CONCATENATE(Tabela_Brasil[[#This Row],[Município]],"-",Tabela_Brasil[[#This Row],[Estado]])</f>
        <v>Cornélio Procópio-PR</v>
      </c>
      <c r="J217">
        <f>IF(Tabela_Brasil[[#This Row],[IDHM]]&lt;=0.599,1,0)</f>
        <v>0</v>
      </c>
      <c r="K217" t="str">
        <f>IF(Tabela_Brasil[[#This Row],[IDHM]]&lt;=0.55,"Baixo",IF(Tabela_Brasil[[#This Row],[IDHM]]&lt;=0.699,"Médio",IF(Tabela_Brasil[[#This Row],[IDHM]]&lt;=0.799,"Alto","Muito Alto")))</f>
        <v>Alto</v>
      </c>
      <c r="L217" t="str">
        <f>VLOOKUP(Tabela_Brasil[[#This Row],[Estado]],'De-Para_Estado_Regiao'!$B$3:$C$29,2,FALSE)</f>
        <v>Sul</v>
      </c>
      <c r="M217">
        <f>IF(Tabela_Brasil[[#This Row],[IBGE_1-4]]&gt;=951,1,0)</f>
        <v>1</v>
      </c>
      <c r="N217">
        <f>IF(Tabela_Brasil[[#This Row],[COMP_P]]&lt;=2,1,0)</f>
        <v>0</v>
      </c>
    </row>
    <row r="218" spans="1:14" x14ac:dyDescent="0.25">
      <c r="A218" s="9" t="s">
        <v>248</v>
      </c>
      <c r="B218" s="9" t="s">
        <v>7</v>
      </c>
      <c r="C218" s="9">
        <v>5584</v>
      </c>
      <c r="D218" s="9">
        <v>0.75900000000000001</v>
      </c>
      <c r="E218" s="9">
        <v>0.73499999999999999</v>
      </c>
      <c r="F218" s="9">
        <v>0.70499999999999996</v>
      </c>
      <c r="G218" s="9">
        <v>23100.59</v>
      </c>
      <c r="H218" s="10">
        <v>126</v>
      </c>
      <c r="I218" t="str">
        <f>CONCATENATE(Tabela_Brasil[[#This Row],[Município]],"-",Tabela_Brasil[[#This Row],[Estado]])</f>
        <v>Caraguatatuba-SP</v>
      </c>
      <c r="J218">
        <f>IF(Tabela_Brasil[[#This Row],[IDHM]]&lt;=0.599,1,0)</f>
        <v>0</v>
      </c>
      <c r="K218" t="str">
        <f>IF(Tabela_Brasil[[#This Row],[IDHM]]&lt;=0.55,"Baixo",IF(Tabela_Brasil[[#This Row],[IDHM]]&lt;=0.699,"Médio",IF(Tabela_Brasil[[#This Row],[IDHM]]&lt;=0.799,"Alto","Muito Alto")))</f>
        <v>Alto</v>
      </c>
      <c r="L218" t="str">
        <f>VLOOKUP(Tabela_Brasil[[#This Row],[Estado]],'De-Para_Estado_Regiao'!$B$3:$C$29,2,FALSE)</f>
        <v>Sudeste</v>
      </c>
      <c r="M218">
        <f>IF(Tabela_Brasil[[#This Row],[IBGE_1-4]]&gt;=951,1,0)</f>
        <v>1</v>
      </c>
      <c r="N218">
        <f>IF(Tabela_Brasil[[#This Row],[COMP_P]]&lt;=2,1,0)</f>
        <v>0</v>
      </c>
    </row>
    <row r="219" spans="1:14" x14ac:dyDescent="0.25">
      <c r="A219" s="12" t="s">
        <v>249</v>
      </c>
      <c r="B219" s="12" t="s">
        <v>33</v>
      </c>
      <c r="C219" s="12">
        <v>4537</v>
      </c>
      <c r="D219" s="12">
        <v>0.752</v>
      </c>
      <c r="E219" s="12">
        <v>0.74399999999999999</v>
      </c>
      <c r="F219" s="12">
        <v>0.68200000000000005</v>
      </c>
      <c r="G219" s="12">
        <v>40477.15</v>
      </c>
      <c r="H219" s="13">
        <v>68</v>
      </c>
      <c r="I219" t="str">
        <f>CONCATENATE(Tabela_Brasil[[#This Row],[Município]],"-",Tabela_Brasil[[#This Row],[Estado]])</f>
        <v>Itumbiara-GO</v>
      </c>
      <c r="J219">
        <f>IF(Tabela_Brasil[[#This Row],[IDHM]]&lt;=0.599,1,0)</f>
        <v>0</v>
      </c>
      <c r="K219" t="str">
        <f>IF(Tabela_Brasil[[#This Row],[IDHM]]&lt;=0.55,"Baixo",IF(Tabela_Brasil[[#This Row],[IDHM]]&lt;=0.699,"Médio",IF(Tabela_Brasil[[#This Row],[IDHM]]&lt;=0.799,"Alto","Muito Alto")))</f>
        <v>Alto</v>
      </c>
      <c r="L219" t="str">
        <f>VLOOKUP(Tabela_Brasil[[#This Row],[Estado]],'De-Para_Estado_Regiao'!$B$3:$C$29,2,FALSE)</f>
        <v>Centro-Oeste</v>
      </c>
      <c r="M219">
        <f>IF(Tabela_Brasil[[#This Row],[IBGE_1-4]]&gt;=951,1,0)</f>
        <v>1</v>
      </c>
      <c r="N219">
        <f>IF(Tabela_Brasil[[#This Row],[COMP_P]]&lt;=2,1,0)</f>
        <v>0</v>
      </c>
    </row>
    <row r="220" spans="1:14" x14ac:dyDescent="0.25">
      <c r="A220" s="9" t="s">
        <v>250</v>
      </c>
      <c r="B220" s="9" t="s">
        <v>14</v>
      </c>
      <c r="C220" s="9">
        <v>2420</v>
      </c>
      <c r="D220" s="9">
        <v>0.77700000000000002</v>
      </c>
      <c r="E220" s="9">
        <v>0.78300000000000003</v>
      </c>
      <c r="F220" s="9">
        <v>0.69599999999999995</v>
      </c>
      <c r="G220" s="9">
        <v>44752.07</v>
      </c>
      <c r="H220" s="10">
        <v>67</v>
      </c>
      <c r="I220" t="str">
        <f>CONCATENATE(Tabela_Brasil[[#This Row],[Município]],"-",Tabela_Brasil[[#This Row],[Estado]])</f>
        <v>Farroupilha-RS</v>
      </c>
      <c r="J220">
        <f>IF(Tabela_Brasil[[#This Row],[IDHM]]&lt;=0.599,1,0)</f>
        <v>0</v>
      </c>
      <c r="K220" t="str">
        <f>IF(Tabela_Brasil[[#This Row],[IDHM]]&lt;=0.55,"Baixo",IF(Tabela_Brasil[[#This Row],[IDHM]]&lt;=0.699,"Médio",IF(Tabela_Brasil[[#This Row],[IDHM]]&lt;=0.799,"Alto","Muito Alto")))</f>
        <v>Alto</v>
      </c>
      <c r="L220" t="str">
        <f>VLOOKUP(Tabela_Brasil[[#This Row],[Estado]],'De-Para_Estado_Regiao'!$B$3:$C$29,2,FALSE)</f>
        <v>Sul</v>
      </c>
      <c r="M220">
        <f>IF(Tabela_Brasil[[#This Row],[IBGE_1-4]]&gt;=951,1,0)</f>
        <v>1</v>
      </c>
      <c r="N220">
        <f>IF(Tabela_Brasil[[#This Row],[COMP_P]]&lt;=2,1,0)</f>
        <v>0</v>
      </c>
    </row>
    <row r="221" spans="1:14" x14ac:dyDescent="0.25">
      <c r="A221" s="12" t="s">
        <v>251</v>
      </c>
      <c r="B221" s="12" t="s">
        <v>7</v>
      </c>
      <c r="C221" s="12">
        <v>4098</v>
      </c>
      <c r="D221" s="12">
        <v>0.76700000000000002</v>
      </c>
      <c r="E221" s="12">
        <v>0.751</v>
      </c>
      <c r="F221" s="12">
        <v>0.69499999999999995</v>
      </c>
      <c r="G221" s="12">
        <v>28025.47</v>
      </c>
      <c r="H221" s="13">
        <v>103</v>
      </c>
      <c r="I221" t="str">
        <f>CONCATENATE(Tabela_Brasil[[#This Row],[Município]],"-",Tabela_Brasil[[#This Row],[Estado]])</f>
        <v>Avaré-SP</v>
      </c>
      <c r="J221">
        <f>IF(Tabela_Brasil[[#This Row],[IDHM]]&lt;=0.599,1,0)</f>
        <v>0</v>
      </c>
      <c r="K221" t="str">
        <f>IF(Tabela_Brasil[[#This Row],[IDHM]]&lt;=0.55,"Baixo",IF(Tabela_Brasil[[#This Row],[IDHM]]&lt;=0.699,"Médio",IF(Tabela_Brasil[[#This Row],[IDHM]]&lt;=0.799,"Alto","Muito Alto")))</f>
        <v>Alto</v>
      </c>
      <c r="L221" t="str">
        <f>VLOOKUP(Tabela_Brasil[[#This Row],[Estado]],'De-Para_Estado_Regiao'!$B$3:$C$29,2,FALSE)</f>
        <v>Sudeste</v>
      </c>
      <c r="M221">
        <f>IF(Tabela_Brasil[[#This Row],[IBGE_1-4]]&gt;=951,1,0)</f>
        <v>1</v>
      </c>
      <c r="N221">
        <f>IF(Tabela_Brasil[[#This Row],[COMP_P]]&lt;=2,1,0)</f>
        <v>0</v>
      </c>
    </row>
    <row r="222" spans="1:14" x14ac:dyDescent="0.25">
      <c r="A222" s="9" t="s">
        <v>252</v>
      </c>
      <c r="B222" s="9" t="s">
        <v>7</v>
      </c>
      <c r="C222" s="9">
        <v>2043</v>
      </c>
      <c r="D222" s="9">
        <v>0.76200000000000001</v>
      </c>
      <c r="E222" s="9">
        <v>0.71699999999999997</v>
      </c>
      <c r="F222" s="9">
        <v>0.73899999999999999</v>
      </c>
      <c r="G222" s="9">
        <v>26291.19</v>
      </c>
      <c r="H222" s="10">
        <v>53</v>
      </c>
      <c r="I222" t="str">
        <f>CONCATENATE(Tabela_Brasil[[#This Row],[Município]],"-",Tabela_Brasil[[#This Row],[Estado]])</f>
        <v>Paraguaçu Paulista-SP</v>
      </c>
      <c r="J222">
        <f>IF(Tabela_Brasil[[#This Row],[IDHM]]&lt;=0.599,1,0)</f>
        <v>0</v>
      </c>
      <c r="K222" t="str">
        <f>IF(Tabela_Brasil[[#This Row],[IDHM]]&lt;=0.55,"Baixo",IF(Tabela_Brasil[[#This Row],[IDHM]]&lt;=0.699,"Médio",IF(Tabela_Brasil[[#This Row],[IDHM]]&lt;=0.799,"Alto","Muito Alto")))</f>
        <v>Alto</v>
      </c>
      <c r="L222" t="str">
        <f>VLOOKUP(Tabela_Brasil[[#This Row],[Estado]],'De-Para_Estado_Regiao'!$B$3:$C$29,2,FALSE)</f>
        <v>Sudeste</v>
      </c>
      <c r="M222">
        <f>IF(Tabela_Brasil[[#This Row],[IBGE_1-4]]&gt;=951,1,0)</f>
        <v>1</v>
      </c>
      <c r="N222">
        <f>IF(Tabela_Brasil[[#This Row],[COMP_P]]&lt;=2,1,0)</f>
        <v>0</v>
      </c>
    </row>
    <row r="223" spans="1:14" x14ac:dyDescent="0.25">
      <c r="A223" s="12" t="s">
        <v>253</v>
      </c>
      <c r="B223" s="12" t="s">
        <v>59</v>
      </c>
      <c r="C223" s="12">
        <v>3923</v>
      </c>
      <c r="D223" s="12">
        <v>0.8</v>
      </c>
      <c r="E223" s="12">
        <v>0.78800000000000003</v>
      </c>
      <c r="F223" s="12">
        <v>0.74</v>
      </c>
      <c r="G223" s="12">
        <v>32903.9</v>
      </c>
      <c r="H223" s="13">
        <v>89</v>
      </c>
      <c r="I223" t="str">
        <f>CONCATENATE(Tabela_Brasil[[#This Row],[Município]],"-",Tabela_Brasil[[#This Row],[Estado]])</f>
        <v>Tubarão-SC</v>
      </c>
      <c r="J223">
        <f>IF(Tabela_Brasil[[#This Row],[IDHM]]&lt;=0.599,1,0)</f>
        <v>0</v>
      </c>
      <c r="K223" t="str">
        <f>IF(Tabela_Brasil[[#This Row],[IDHM]]&lt;=0.55,"Baixo",IF(Tabela_Brasil[[#This Row],[IDHM]]&lt;=0.699,"Médio",IF(Tabela_Brasil[[#This Row],[IDHM]]&lt;=0.799,"Alto","Muito Alto")))</f>
        <v>Muito Alto</v>
      </c>
      <c r="L223" t="str">
        <f>VLOOKUP(Tabela_Brasil[[#This Row],[Estado]],'De-Para_Estado_Regiao'!$B$3:$C$29,2,FALSE)</f>
        <v>Sul</v>
      </c>
      <c r="M223">
        <f>IF(Tabela_Brasil[[#This Row],[IBGE_1-4]]&gt;=951,1,0)</f>
        <v>1</v>
      </c>
      <c r="N223">
        <f>IF(Tabela_Brasil[[#This Row],[COMP_P]]&lt;=2,1,0)</f>
        <v>0</v>
      </c>
    </row>
    <row r="224" spans="1:14" x14ac:dyDescent="0.25">
      <c r="A224" s="9" t="s">
        <v>254</v>
      </c>
      <c r="B224" s="9" t="s">
        <v>22</v>
      </c>
      <c r="C224" s="9">
        <v>5693</v>
      </c>
      <c r="D224" s="9">
        <v>0.748</v>
      </c>
      <c r="E224" s="9">
        <v>0.74099999999999999</v>
      </c>
      <c r="F224" s="9">
        <v>0.66800000000000004</v>
      </c>
      <c r="G224" s="9">
        <v>22541.31</v>
      </c>
      <c r="H224" s="10">
        <v>135</v>
      </c>
      <c r="I224" t="str">
        <f>CONCATENATE(Tabela_Brasil[[#This Row],[Município]],"-",Tabela_Brasil[[#This Row],[Estado]])</f>
        <v>Apucarana-PR</v>
      </c>
      <c r="J224">
        <f>IF(Tabela_Brasil[[#This Row],[IDHM]]&lt;=0.599,1,0)</f>
        <v>0</v>
      </c>
      <c r="K224" t="str">
        <f>IF(Tabela_Brasil[[#This Row],[IDHM]]&lt;=0.55,"Baixo",IF(Tabela_Brasil[[#This Row],[IDHM]]&lt;=0.699,"Médio",IF(Tabela_Brasil[[#This Row],[IDHM]]&lt;=0.799,"Alto","Muito Alto")))</f>
        <v>Alto</v>
      </c>
      <c r="L224" t="str">
        <f>VLOOKUP(Tabela_Brasil[[#This Row],[Estado]],'De-Para_Estado_Regiao'!$B$3:$C$29,2,FALSE)</f>
        <v>Sul</v>
      </c>
      <c r="M224">
        <f>IF(Tabela_Brasil[[#This Row],[IBGE_1-4]]&gt;=951,1,0)</f>
        <v>1</v>
      </c>
      <c r="N224">
        <f>IF(Tabela_Brasil[[#This Row],[COMP_P]]&lt;=2,1,0)</f>
        <v>0</v>
      </c>
    </row>
    <row r="225" spans="1:14" x14ac:dyDescent="0.25">
      <c r="A225" s="12" t="s">
        <v>255</v>
      </c>
      <c r="B225" s="12" t="s">
        <v>7</v>
      </c>
      <c r="C225" s="12">
        <v>1931</v>
      </c>
      <c r="D225" s="12">
        <v>0.78400000000000003</v>
      </c>
      <c r="E225" s="12">
        <v>0.78200000000000003</v>
      </c>
      <c r="F225" s="12">
        <v>0.71499999999999997</v>
      </c>
      <c r="G225" s="12">
        <v>158703.96</v>
      </c>
      <c r="H225" s="13">
        <v>77</v>
      </c>
      <c r="I225" t="str">
        <f>CONCATENATE(Tabela_Brasil[[#This Row],[Município]],"-",Tabela_Brasil[[#This Row],[Estado]])</f>
        <v>Jaguariúna-SP</v>
      </c>
      <c r="J225">
        <f>IF(Tabela_Brasil[[#This Row],[IDHM]]&lt;=0.599,1,0)</f>
        <v>0</v>
      </c>
      <c r="K225" t="str">
        <f>IF(Tabela_Brasil[[#This Row],[IDHM]]&lt;=0.55,"Baixo",IF(Tabela_Brasil[[#This Row],[IDHM]]&lt;=0.699,"Médio",IF(Tabela_Brasil[[#This Row],[IDHM]]&lt;=0.799,"Alto","Muito Alto")))</f>
        <v>Alto</v>
      </c>
      <c r="L225" t="str">
        <f>VLOOKUP(Tabela_Brasil[[#This Row],[Estado]],'De-Para_Estado_Regiao'!$B$3:$C$29,2,FALSE)</f>
        <v>Sudeste</v>
      </c>
      <c r="M225">
        <f>IF(Tabela_Brasil[[#This Row],[IBGE_1-4]]&gt;=951,1,0)</f>
        <v>1</v>
      </c>
      <c r="N225">
        <f>IF(Tabela_Brasil[[#This Row],[COMP_P]]&lt;=2,1,0)</f>
        <v>0</v>
      </c>
    </row>
    <row r="226" spans="1:14" x14ac:dyDescent="0.25">
      <c r="A226" s="9" t="s">
        <v>256</v>
      </c>
      <c r="B226" s="9" t="s">
        <v>10</v>
      </c>
      <c r="C226" s="9">
        <v>11134</v>
      </c>
      <c r="D226" s="9">
        <v>0.69299999999999995</v>
      </c>
      <c r="E226" s="9">
        <v>0.69</v>
      </c>
      <c r="F226" s="9">
        <v>0.59299999999999997</v>
      </c>
      <c r="G226" s="9">
        <v>18864.13</v>
      </c>
      <c r="H226" s="10">
        <v>127</v>
      </c>
      <c r="I226" t="str">
        <f>CONCATENATE(Tabela_Brasil[[#This Row],[Município]],"-",Tabela_Brasil[[#This Row],[Estado]])</f>
        <v>Itaboraí-RJ</v>
      </c>
      <c r="J226">
        <f>IF(Tabela_Brasil[[#This Row],[IDHM]]&lt;=0.599,1,0)</f>
        <v>0</v>
      </c>
      <c r="K226" t="str">
        <f>IF(Tabela_Brasil[[#This Row],[IDHM]]&lt;=0.55,"Baixo",IF(Tabela_Brasil[[#This Row],[IDHM]]&lt;=0.699,"Médio",IF(Tabela_Brasil[[#This Row],[IDHM]]&lt;=0.799,"Alto","Muito Alto")))</f>
        <v>Médio</v>
      </c>
      <c r="L226" t="str">
        <f>VLOOKUP(Tabela_Brasil[[#This Row],[Estado]],'De-Para_Estado_Regiao'!$B$3:$C$29,2,FALSE)</f>
        <v>Sudeste</v>
      </c>
      <c r="M226">
        <f>IF(Tabela_Brasil[[#This Row],[IBGE_1-4]]&gt;=951,1,0)</f>
        <v>1</v>
      </c>
      <c r="N226">
        <f>IF(Tabela_Brasil[[#This Row],[COMP_P]]&lt;=2,1,0)</f>
        <v>0</v>
      </c>
    </row>
    <row r="227" spans="1:14" x14ac:dyDescent="0.25">
      <c r="A227" s="12" t="s">
        <v>257</v>
      </c>
      <c r="B227" s="12" t="s">
        <v>22</v>
      </c>
      <c r="C227" s="12">
        <v>3966</v>
      </c>
      <c r="D227" s="12">
        <v>0.76300000000000001</v>
      </c>
      <c r="E227" s="12">
        <v>0.75</v>
      </c>
      <c r="F227" s="12">
        <v>0.70299999999999996</v>
      </c>
      <c r="G227" s="12">
        <v>25539.56</v>
      </c>
      <c r="H227" s="13">
        <v>91</v>
      </c>
      <c r="I227" t="str">
        <f>CONCATENATE(Tabela_Brasil[[#This Row],[Município]],"-",Tabela_Brasil[[#This Row],[Estado]])</f>
        <v>Paranavaí-PR</v>
      </c>
      <c r="J227">
        <f>IF(Tabela_Brasil[[#This Row],[IDHM]]&lt;=0.599,1,0)</f>
        <v>0</v>
      </c>
      <c r="K227" t="str">
        <f>IF(Tabela_Brasil[[#This Row],[IDHM]]&lt;=0.55,"Baixo",IF(Tabela_Brasil[[#This Row],[IDHM]]&lt;=0.699,"Médio",IF(Tabela_Brasil[[#This Row],[IDHM]]&lt;=0.799,"Alto","Muito Alto")))</f>
        <v>Alto</v>
      </c>
      <c r="L227" t="str">
        <f>VLOOKUP(Tabela_Brasil[[#This Row],[Estado]],'De-Para_Estado_Regiao'!$B$3:$C$29,2,FALSE)</f>
        <v>Sul</v>
      </c>
      <c r="M227">
        <f>IF(Tabela_Brasil[[#This Row],[IBGE_1-4]]&gt;=951,1,0)</f>
        <v>1</v>
      </c>
      <c r="N227">
        <f>IF(Tabela_Brasil[[#This Row],[COMP_P]]&lt;=2,1,0)</f>
        <v>0</v>
      </c>
    </row>
    <row r="228" spans="1:14" x14ac:dyDescent="0.25">
      <c r="A228" s="9" t="s">
        <v>258</v>
      </c>
      <c r="B228" s="9" t="s">
        <v>7</v>
      </c>
      <c r="C228" s="9">
        <v>5303</v>
      </c>
      <c r="D228" s="9">
        <v>0.752</v>
      </c>
      <c r="E228" s="9">
        <v>0.73399999999999999</v>
      </c>
      <c r="F228" s="9">
        <v>0.68799999999999994</v>
      </c>
      <c r="G228" s="9">
        <v>31158.75</v>
      </c>
      <c r="H228" s="10">
        <v>114</v>
      </c>
      <c r="I228" t="str">
        <f>CONCATENATE(Tabela_Brasil[[#This Row],[Município]],"-",Tabela_Brasil[[#This Row],[Estado]])</f>
        <v>Tatuí-SP</v>
      </c>
      <c r="J228">
        <f>IF(Tabela_Brasil[[#This Row],[IDHM]]&lt;=0.599,1,0)</f>
        <v>0</v>
      </c>
      <c r="K228" t="str">
        <f>IF(Tabela_Brasil[[#This Row],[IDHM]]&lt;=0.55,"Baixo",IF(Tabela_Brasil[[#This Row],[IDHM]]&lt;=0.699,"Médio",IF(Tabela_Brasil[[#This Row],[IDHM]]&lt;=0.799,"Alto","Muito Alto")))</f>
        <v>Alto</v>
      </c>
      <c r="L228" t="str">
        <f>VLOOKUP(Tabela_Brasil[[#This Row],[Estado]],'De-Para_Estado_Regiao'!$B$3:$C$29,2,FALSE)</f>
        <v>Sudeste</v>
      </c>
      <c r="M228">
        <f>IF(Tabela_Brasil[[#This Row],[IBGE_1-4]]&gt;=951,1,0)</f>
        <v>1</v>
      </c>
      <c r="N228">
        <f>IF(Tabela_Brasil[[#This Row],[COMP_P]]&lt;=2,1,0)</f>
        <v>0</v>
      </c>
    </row>
    <row r="229" spans="1:14" x14ac:dyDescent="0.25">
      <c r="A229" s="12" t="s">
        <v>259</v>
      </c>
      <c r="B229" s="12" t="s">
        <v>7</v>
      </c>
      <c r="C229" s="12">
        <v>5090</v>
      </c>
      <c r="D229" s="12">
        <v>0.77800000000000002</v>
      </c>
      <c r="E229" s="12">
        <v>0.753</v>
      </c>
      <c r="F229" s="12">
        <v>0.72699999999999998</v>
      </c>
      <c r="G229" s="12">
        <v>24968.65</v>
      </c>
      <c r="H229" s="13">
        <v>117</v>
      </c>
      <c r="I229" t="str">
        <f>CONCATENATE(Tabela_Brasil[[#This Row],[Município]],"-",Tabela_Brasil[[#This Row],[Estado]])</f>
        <v>Ourinhos-SP</v>
      </c>
      <c r="J229">
        <f>IF(Tabela_Brasil[[#This Row],[IDHM]]&lt;=0.599,1,0)</f>
        <v>0</v>
      </c>
      <c r="K229" t="str">
        <f>IF(Tabela_Brasil[[#This Row],[IDHM]]&lt;=0.55,"Baixo",IF(Tabela_Brasil[[#This Row],[IDHM]]&lt;=0.699,"Médio",IF(Tabela_Brasil[[#This Row],[IDHM]]&lt;=0.799,"Alto","Muito Alto")))</f>
        <v>Alto</v>
      </c>
      <c r="L229" t="str">
        <f>VLOOKUP(Tabela_Brasil[[#This Row],[Estado]],'De-Para_Estado_Regiao'!$B$3:$C$29,2,FALSE)</f>
        <v>Sudeste</v>
      </c>
      <c r="M229">
        <f>IF(Tabela_Brasil[[#This Row],[IBGE_1-4]]&gt;=951,1,0)</f>
        <v>1</v>
      </c>
      <c r="N229">
        <f>IF(Tabela_Brasil[[#This Row],[COMP_P]]&lt;=2,1,0)</f>
        <v>0</v>
      </c>
    </row>
    <row r="230" spans="1:14" x14ac:dyDescent="0.25">
      <c r="A230" s="9" t="s">
        <v>260</v>
      </c>
      <c r="B230" s="9" t="s">
        <v>24</v>
      </c>
      <c r="C230" s="9">
        <v>11101</v>
      </c>
      <c r="D230" s="9">
        <v>0.67700000000000005</v>
      </c>
      <c r="E230" s="9">
        <v>0.65700000000000003</v>
      </c>
      <c r="F230" s="9">
        <v>0.59399999999999997</v>
      </c>
      <c r="G230" s="9">
        <v>15599.23</v>
      </c>
      <c r="H230" s="10">
        <v>238</v>
      </c>
      <c r="I230" t="str">
        <f>CONCATENATE(Tabela_Brasil[[#This Row],[Município]],"-",Tabela_Brasil[[#This Row],[Estado]])</f>
        <v>Juazeiro-BA</v>
      </c>
      <c r="J230">
        <f>IF(Tabela_Brasil[[#This Row],[IDHM]]&lt;=0.599,1,0)</f>
        <v>0</v>
      </c>
      <c r="K230" t="str">
        <f>IF(Tabela_Brasil[[#This Row],[IDHM]]&lt;=0.55,"Baixo",IF(Tabela_Brasil[[#This Row],[IDHM]]&lt;=0.699,"Médio",IF(Tabela_Brasil[[#This Row],[IDHM]]&lt;=0.799,"Alto","Muito Alto")))</f>
        <v>Médio</v>
      </c>
      <c r="L230" t="str">
        <f>VLOOKUP(Tabela_Brasil[[#This Row],[Estado]],'De-Para_Estado_Regiao'!$B$3:$C$29,2,FALSE)</f>
        <v>Nordeste</v>
      </c>
      <c r="M230">
        <f>IF(Tabela_Brasil[[#This Row],[IBGE_1-4]]&gt;=951,1,0)</f>
        <v>1</v>
      </c>
      <c r="N230">
        <f>IF(Tabela_Brasil[[#This Row],[COMP_P]]&lt;=2,1,0)</f>
        <v>0</v>
      </c>
    </row>
    <row r="231" spans="1:14" x14ac:dyDescent="0.25">
      <c r="A231" s="12" t="s">
        <v>261</v>
      </c>
      <c r="B231" s="12" t="s">
        <v>7</v>
      </c>
      <c r="C231" s="12">
        <v>2561</v>
      </c>
      <c r="D231" s="12">
        <v>0.79700000000000004</v>
      </c>
      <c r="E231" s="12">
        <v>0.76700000000000002</v>
      </c>
      <c r="F231" s="12">
        <v>0.75800000000000001</v>
      </c>
      <c r="G231" s="12">
        <v>28882.59</v>
      </c>
      <c r="H231" s="13">
        <v>76</v>
      </c>
      <c r="I231" t="str">
        <f>CONCATENATE(Tabela_Brasil[[#This Row],[Município]],"-",Tabela_Brasil[[#This Row],[Estado]])</f>
        <v>Fernandópolis-SP</v>
      </c>
      <c r="J231">
        <f>IF(Tabela_Brasil[[#This Row],[IDHM]]&lt;=0.599,1,0)</f>
        <v>0</v>
      </c>
      <c r="K231" t="str">
        <f>IF(Tabela_Brasil[[#This Row],[IDHM]]&lt;=0.55,"Baixo",IF(Tabela_Brasil[[#This Row],[IDHM]]&lt;=0.699,"Médio",IF(Tabela_Brasil[[#This Row],[IDHM]]&lt;=0.799,"Alto","Muito Alto")))</f>
        <v>Alto</v>
      </c>
      <c r="L231" t="str">
        <f>VLOOKUP(Tabela_Brasil[[#This Row],[Estado]],'De-Para_Estado_Regiao'!$B$3:$C$29,2,FALSE)</f>
        <v>Sudeste</v>
      </c>
      <c r="M231">
        <f>IF(Tabela_Brasil[[#This Row],[IBGE_1-4]]&gt;=951,1,0)</f>
        <v>1</v>
      </c>
      <c r="N231">
        <f>IF(Tabela_Brasil[[#This Row],[COMP_P]]&lt;=2,1,0)</f>
        <v>0</v>
      </c>
    </row>
    <row r="232" spans="1:14" x14ac:dyDescent="0.25">
      <c r="A232" s="9" t="s">
        <v>262</v>
      </c>
      <c r="B232" s="9" t="s">
        <v>22</v>
      </c>
      <c r="C232" s="9">
        <v>4577</v>
      </c>
      <c r="D232" s="9">
        <v>0.76</v>
      </c>
      <c r="E232" s="9">
        <v>0.755</v>
      </c>
      <c r="F232" s="9">
        <v>0.69799999999999995</v>
      </c>
      <c r="G232" s="9">
        <v>28924.83</v>
      </c>
      <c r="H232" s="10">
        <v>138</v>
      </c>
      <c r="I232" t="str">
        <f>CONCATENATE(Tabela_Brasil[[#This Row],[Município]],"-",Tabela_Brasil[[#This Row],[Estado]])</f>
        <v>Umuarama-PR</v>
      </c>
      <c r="J232">
        <f>IF(Tabela_Brasil[[#This Row],[IDHM]]&lt;=0.599,1,0)</f>
        <v>0</v>
      </c>
      <c r="K232" t="str">
        <f>IF(Tabela_Brasil[[#This Row],[IDHM]]&lt;=0.55,"Baixo",IF(Tabela_Brasil[[#This Row],[IDHM]]&lt;=0.699,"Médio",IF(Tabela_Brasil[[#This Row],[IDHM]]&lt;=0.799,"Alto","Muito Alto")))</f>
        <v>Alto</v>
      </c>
      <c r="L232" t="str">
        <f>VLOOKUP(Tabela_Brasil[[#This Row],[Estado]],'De-Para_Estado_Regiao'!$B$3:$C$29,2,FALSE)</f>
        <v>Sul</v>
      </c>
      <c r="M232">
        <f>IF(Tabela_Brasil[[#This Row],[IBGE_1-4]]&gt;=951,1,0)</f>
        <v>1</v>
      </c>
      <c r="N232">
        <f>IF(Tabela_Brasil[[#This Row],[COMP_P]]&lt;=2,1,0)</f>
        <v>0</v>
      </c>
    </row>
    <row r="233" spans="1:14" x14ac:dyDescent="0.25">
      <c r="A233" s="12" t="s">
        <v>263</v>
      </c>
      <c r="B233" s="12" t="s">
        <v>7</v>
      </c>
      <c r="C233" s="12">
        <v>4198</v>
      </c>
      <c r="D233" s="12">
        <v>0.79</v>
      </c>
      <c r="E233" s="12">
        <v>0.754</v>
      </c>
      <c r="F233" s="12">
        <v>0.755</v>
      </c>
      <c r="G233" s="12">
        <v>38964.629999999997</v>
      </c>
      <c r="H233" s="13">
        <v>90</v>
      </c>
      <c r="I233" t="str">
        <f>CONCATENATE(Tabela_Brasil[[#This Row],[Município]],"-",Tabela_Brasil[[#This Row],[Estado]])</f>
        <v>Caçapava-SP</v>
      </c>
      <c r="J233">
        <f>IF(Tabela_Brasil[[#This Row],[IDHM]]&lt;=0.599,1,0)</f>
        <v>0</v>
      </c>
      <c r="K233" t="str">
        <f>IF(Tabela_Brasil[[#This Row],[IDHM]]&lt;=0.55,"Baixo",IF(Tabela_Brasil[[#This Row],[IDHM]]&lt;=0.699,"Médio",IF(Tabela_Brasil[[#This Row],[IDHM]]&lt;=0.799,"Alto","Muito Alto")))</f>
        <v>Alto</v>
      </c>
      <c r="L233" t="str">
        <f>VLOOKUP(Tabela_Brasil[[#This Row],[Estado]],'De-Para_Estado_Regiao'!$B$3:$C$29,2,FALSE)</f>
        <v>Sudeste</v>
      </c>
      <c r="M233">
        <f>IF(Tabela_Brasil[[#This Row],[IBGE_1-4]]&gt;=951,1,0)</f>
        <v>1</v>
      </c>
      <c r="N233">
        <f>IF(Tabela_Brasil[[#This Row],[COMP_P]]&lt;=2,1,0)</f>
        <v>0</v>
      </c>
    </row>
    <row r="234" spans="1:14" x14ac:dyDescent="0.25">
      <c r="A234" s="9" t="s">
        <v>264</v>
      </c>
      <c r="B234" s="9" t="s">
        <v>24</v>
      </c>
      <c r="C234" s="9">
        <v>10664</v>
      </c>
      <c r="D234" s="9">
        <v>0.71</v>
      </c>
      <c r="E234" s="9">
        <v>0.69499999999999995</v>
      </c>
      <c r="F234" s="9">
        <v>0.64300000000000002</v>
      </c>
      <c r="G234" s="9">
        <v>17514.189999999999</v>
      </c>
      <c r="H234" s="10">
        <v>218</v>
      </c>
      <c r="I234" t="str">
        <f>CONCATENATE(Tabela_Brasil[[#This Row],[Município]],"-",Tabela_Brasil[[#This Row],[Estado]])</f>
        <v>Itabuna-BA</v>
      </c>
      <c r="J234">
        <f>IF(Tabela_Brasil[[#This Row],[IDHM]]&lt;=0.599,1,0)</f>
        <v>0</v>
      </c>
      <c r="K234" t="str">
        <f>IF(Tabela_Brasil[[#This Row],[IDHM]]&lt;=0.55,"Baixo",IF(Tabela_Brasil[[#This Row],[IDHM]]&lt;=0.699,"Médio",IF(Tabela_Brasil[[#This Row],[IDHM]]&lt;=0.799,"Alto","Muito Alto")))</f>
        <v>Alto</v>
      </c>
      <c r="L234" t="str">
        <f>VLOOKUP(Tabela_Brasil[[#This Row],[Estado]],'De-Para_Estado_Regiao'!$B$3:$C$29,2,FALSE)</f>
        <v>Nordeste</v>
      </c>
      <c r="M234">
        <f>IF(Tabela_Brasil[[#This Row],[IBGE_1-4]]&gt;=951,1,0)</f>
        <v>1</v>
      </c>
      <c r="N234">
        <f>IF(Tabela_Brasil[[#This Row],[COMP_P]]&lt;=2,1,0)</f>
        <v>0</v>
      </c>
    </row>
    <row r="235" spans="1:14" x14ac:dyDescent="0.25">
      <c r="A235" s="12" t="s">
        <v>265</v>
      </c>
      <c r="B235" s="12" t="s">
        <v>7</v>
      </c>
      <c r="C235" s="12">
        <v>3102</v>
      </c>
      <c r="D235" s="12">
        <v>0.8</v>
      </c>
      <c r="E235" s="12">
        <v>0.78900000000000003</v>
      </c>
      <c r="F235" s="12">
        <v>0.73599999999999999</v>
      </c>
      <c r="G235" s="12">
        <v>32978.620000000003</v>
      </c>
      <c r="H235" s="13">
        <v>75</v>
      </c>
      <c r="I235" t="str">
        <f>CONCATENATE(Tabela_Brasil[[#This Row],[Município]],"-",Tabela_Brasil[[#This Row],[Estado]])</f>
        <v>Pirassununga-SP</v>
      </c>
      <c r="J235">
        <f>IF(Tabela_Brasil[[#This Row],[IDHM]]&lt;=0.599,1,0)</f>
        <v>0</v>
      </c>
      <c r="K235" t="str">
        <f>IF(Tabela_Brasil[[#This Row],[IDHM]]&lt;=0.55,"Baixo",IF(Tabela_Brasil[[#This Row],[IDHM]]&lt;=0.699,"Médio",IF(Tabela_Brasil[[#This Row],[IDHM]]&lt;=0.799,"Alto","Muito Alto")))</f>
        <v>Muito Alto</v>
      </c>
      <c r="L235" t="str">
        <f>VLOOKUP(Tabela_Brasil[[#This Row],[Estado]],'De-Para_Estado_Regiao'!$B$3:$C$29,2,FALSE)</f>
        <v>Sudeste</v>
      </c>
      <c r="M235">
        <f>IF(Tabela_Brasil[[#This Row],[IBGE_1-4]]&gt;=951,1,0)</f>
        <v>1</v>
      </c>
      <c r="N235">
        <f>IF(Tabela_Brasil[[#This Row],[COMP_P]]&lt;=2,1,0)</f>
        <v>0</v>
      </c>
    </row>
    <row r="236" spans="1:14" x14ac:dyDescent="0.25">
      <c r="A236" s="9" t="s">
        <v>266</v>
      </c>
      <c r="B236" s="9" t="s">
        <v>7</v>
      </c>
      <c r="C236" s="9">
        <v>3161</v>
      </c>
      <c r="D236" s="9">
        <v>0.76400000000000001</v>
      </c>
      <c r="E236" s="9">
        <v>0.74299999999999999</v>
      </c>
      <c r="F236" s="9">
        <v>0.71699999999999997</v>
      </c>
      <c r="G236" s="9">
        <v>36824.980000000003</v>
      </c>
      <c r="H236" s="10">
        <v>54</v>
      </c>
      <c r="I236" t="str">
        <f>CONCATENATE(Tabela_Brasil[[#This Row],[Município]],"-",Tabela_Brasil[[#This Row],[Estado]])</f>
        <v>Lençóis Paulista-SP</v>
      </c>
      <c r="J236">
        <f>IF(Tabela_Brasil[[#This Row],[IDHM]]&lt;=0.599,1,0)</f>
        <v>0</v>
      </c>
      <c r="K236" t="str">
        <f>IF(Tabela_Brasil[[#This Row],[IDHM]]&lt;=0.55,"Baixo",IF(Tabela_Brasil[[#This Row],[IDHM]]&lt;=0.699,"Médio",IF(Tabela_Brasil[[#This Row],[IDHM]]&lt;=0.799,"Alto","Muito Alto")))</f>
        <v>Alto</v>
      </c>
      <c r="L236" t="str">
        <f>VLOOKUP(Tabela_Brasil[[#This Row],[Estado]],'De-Para_Estado_Regiao'!$B$3:$C$29,2,FALSE)</f>
        <v>Sudeste</v>
      </c>
      <c r="M236">
        <f>IF(Tabela_Brasil[[#This Row],[IBGE_1-4]]&gt;=951,1,0)</f>
        <v>1</v>
      </c>
      <c r="N236">
        <f>IF(Tabela_Brasil[[#This Row],[COMP_P]]&lt;=2,1,0)</f>
        <v>0</v>
      </c>
    </row>
    <row r="237" spans="1:14" x14ac:dyDescent="0.25">
      <c r="A237" s="12" t="s">
        <v>267</v>
      </c>
      <c r="B237" s="12" t="s">
        <v>10</v>
      </c>
      <c r="C237" s="12">
        <v>26573</v>
      </c>
      <c r="D237" s="12">
        <v>0.68400000000000005</v>
      </c>
      <c r="E237" s="12">
        <v>0.66200000000000003</v>
      </c>
      <c r="F237" s="12">
        <v>0.59799999999999998</v>
      </c>
      <c r="G237" s="12">
        <v>16764.54</v>
      </c>
      <c r="H237" s="13">
        <v>239</v>
      </c>
      <c r="I237" t="str">
        <f>CONCATENATE(Tabela_Brasil[[#This Row],[Município]],"-",Tabela_Brasil[[#This Row],[Estado]])</f>
        <v>Belford Roxo-RJ</v>
      </c>
      <c r="J237">
        <f>IF(Tabela_Brasil[[#This Row],[IDHM]]&lt;=0.599,1,0)</f>
        <v>0</v>
      </c>
      <c r="K237" t="str">
        <f>IF(Tabela_Brasil[[#This Row],[IDHM]]&lt;=0.55,"Baixo",IF(Tabela_Brasil[[#This Row],[IDHM]]&lt;=0.699,"Médio",IF(Tabela_Brasil[[#This Row],[IDHM]]&lt;=0.799,"Alto","Muito Alto")))</f>
        <v>Médio</v>
      </c>
      <c r="L237" t="str">
        <f>VLOOKUP(Tabela_Brasil[[#This Row],[Estado]],'De-Para_Estado_Regiao'!$B$3:$C$29,2,FALSE)</f>
        <v>Sudeste</v>
      </c>
      <c r="M237">
        <f>IF(Tabela_Brasil[[#This Row],[IBGE_1-4]]&gt;=951,1,0)</f>
        <v>1</v>
      </c>
      <c r="N237">
        <f>IF(Tabela_Brasil[[#This Row],[COMP_P]]&lt;=2,1,0)</f>
        <v>0</v>
      </c>
    </row>
    <row r="238" spans="1:14" x14ac:dyDescent="0.25">
      <c r="A238" s="9" t="s">
        <v>268</v>
      </c>
      <c r="B238" s="9" t="s">
        <v>10</v>
      </c>
      <c r="C238" s="9">
        <v>5420</v>
      </c>
      <c r="D238" s="9">
        <v>0.71799999999999997</v>
      </c>
      <c r="E238" s="9">
        <v>0.71399999999999997</v>
      </c>
      <c r="F238" s="9">
        <v>0.61699999999999999</v>
      </c>
      <c r="G238" s="9">
        <v>19748.080000000002</v>
      </c>
      <c r="H238" s="10">
        <v>115</v>
      </c>
      <c r="I238" t="str">
        <f>CONCATENATE(Tabela_Brasil[[#This Row],[Município]],"-",Tabela_Brasil[[#This Row],[Estado]])</f>
        <v>Araruama-RJ</v>
      </c>
      <c r="J238">
        <f>IF(Tabela_Brasil[[#This Row],[IDHM]]&lt;=0.599,1,0)</f>
        <v>0</v>
      </c>
      <c r="K238" t="str">
        <f>IF(Tabela_Brasil[[#This Row],[IDHM]]&lt;=0.55,"Baixo",IF(Tabela_Brasil[[#This Row],[IDHM]]&lt;=0.699,"Médio",IF(Tabela_Brasil[[#This Row],[IDHM]]&lt;=0.799,"Alto","Muito Alto")))</f>
        <v>Alto</v>
      </c>
      <c r="L238" t="str">
        <f>VLOOKUP(Tabela_Brasil[[#This Row],[Estado]],'De-Para_Estado_Regiao'!$B$3:$C$29,2,FALSE)</f>
        <v>Sudeste</v>
      </c>
      <c r="M238">
        <f>IF(Tabela_Brasil[[#This Row],[IBGE_1-4]]&gt;=951,1,0)</f>
        <v>1</v>
      </c>
      <c r="N238">
        <f>IF(Tabela_Brasil[[#This Row],[COMP_P]]&lt;=2,1,0)</f>
        <v>0</v>
      </c>
    </row>
    <row r="239" spans="1:14" x14ac:dyDescent="0.25">
      <c r="A239" s="12" t="s">
        <v>269</v>
      </c>
      <c r="B239" s="12" t="s">
        <v>270</v>
      </c>
      <c r="C239" s="12">
        <v>20851</v>
      </c>
      <c r="D239" s="12">
        <v>0.752</v>
      </c>
      <c r="E239" s="12">
        <v>0.73699999999999999</v>
      </c>
      <c r="F239" s="12">
        <v>0.70799999999999996</v>
      </c>
      <c r="G239" s="12">
        <v>24852.52</v>
      </c>
      <c r="H239" s="13">
        <v>206</v>
      </c>
      <c r="I239" t="str">
        <f>CONCATENATE(Tabela_Brasil[[#This Row],[Município]],"-",Tabela_Brasil[[#This Row],[Estado]])</f>
        <v>Boa Vista-RR</v>
      </c>
      <c r="J239">
        <f>IF(Tabela_Brasil[[#This Row],[IDHM]]&lt;=0.599,1,0)</f>
        <v>0</v>
      </c>
      <c r="K239" t="str">
        <f>IF(Tabela_Brasil[[#This Row],[IDHM]]&lt;=0.55,"Baixo",IF(Tabela_Brasil[[#This Row],[IDHM]]&lt;=0.699,"Médio",IF(Tabela_Brasil[[#This Row],[IDHM]]&lt;=0.799,"Alto","Muito Alto")))</f>
        <v>Alto</v>
      </c>
      <c r="L239" t="str">
        <f>VLOOKUP(Tabela_Brasil[[#This Row],[Estado]],'De-Para_Estado_Regiao'!$B$3:$C$29,2,FALSE)</f>
        <v>Norte</v>
      </c>
      <c r="M239">
        <f>IF(Tabela_Brasil[[#This Row],[IBGE_1-4]]&gt;=951,1,0)</f>
        <v>1</v>
      </c>
      <c r="N239">
        <f>IF(Tabela_Brasil[[#This Row],[COMP_P]]&lt;=2,1,0)</f>
        <v>0</v>
      </c>
    </row>
    <row r="240" spans="1:14" x14ac:dyDescent="0.25">
      <c r="A240" s="9" t="s">
        <v>271</v>
      </c>
      <c r="B240" s="9" t="s">
        <v>7</v>
      </c>
      <c r="C240" s="9">
        <v>5998</v>
      </c>
      <c r="D240" s="9">
        <v>0.77</v>
      </c>
      <c r="E240" s="9">
        <v>0.71</v>
      </c>
      <c r="F240" s="9">
        <v>0.754</v>
      </c>
      <c r="G240" s="9">
        <v>37885.61</v>
      </c>
      <c r="H240" s="10">
        <v>113</v>
      </c>
      <c r="I240" t="str">
        <f>CONCATENATE(Tabela_Brasil[[#This Row],[Município]],"-",Tabela_Brasil[[#This Row],[Estado]])</f>
        <v>Poá-SP</v>
      </c>
      <c r="J240">
        <f>IF(Tabela_Brasil[[#This Row],[IDHM]]&lt;=0.599,1,0)</f>
        <v>0</v>
      </c>
      <c r="K240" t="str">
        <f>IF(Tabela_Brasil[[#This Row],[IDHM]]&lt;=0.55,"Baixo",IF(Tabela_Brasil[[#This Row],[IDHM]]&lt;=0.699,"Médio",IF(Tabela_Brasil[[#This Row],[IDHM]]&lt;=0.799,"Alto","Muito Alto")))</f>
        <v>Alto</v>
      </c>
      <c r="L240" t="str">
        <f>VLOOKUP(Tabela_Brasil[[#This Row],[Estado]],'De-Para_Estado_Regiao'!$B$3:$C$29,2,FALSE)</f>
        <v>Sudeste</v>
      </c>
      <c r="M240">
        <f>IF(Tabela_Brasil[[#This Row],[IBGE_1-4]]&gt;=951,1,0)</f>
        <v>1</v>
      </c>
      <c r="N240">
        <f>IF(Tabela_Brasil[[#This Row],[COMP_P]]&lt;=2,1,0)</f>
        <v>0</v>
      </c>
    </row>
    <row r="241" spans="1:14" x14ac:dyDescent="0.25">
      <c r="A241" s="12" t="s">
        <v>272</v>
      </c>
      <c r="B241" s="12" t="s">
        <v>10</v>
      </c>
      <c r="C241" s="12">
        <v>5801</v>
      </c>
      <c r="D241" s="12">
        <v>0.71499999999999997</v>
      </c>
      <c r="E241" s="12">
        <v>0.70299999999999996</v>
      </c>
      <c r="F241" s="12">
        <v>0.63800000000000001</v>
      </c>
      <c r="G241" s="12">
        <v>65107.78</v>
      </c>
      <c r="H241" s="13">
        <v>110</v>
      </c>
      <c r="I241" t="str">
        <f>CONCATENATE(Tabela_Brasil[[#This Row],[Município]],"-",Tabela_Brasil[[#This Row],[Estado]])</f>
        <v>Itaguaí-RJ</v>
      </c>
      <c r="J241">
        <f>IF(Tabela_Brasil[[#This Row],[IDHM]]&lt;=0.599,1,0)</f>
        <v>0</v>
      </c>
      <c r="K241" t="str">
        <f>IF(Tabela_Brasil[[#This Row],[IDHM]]&lt;=0.55,"Baixo",IF(Tabela_Brasil[[#This Row],[IDHM]]&lt;=0.699,"Médio",IF(Tabela_Brasil[[#This Row],[IDHM]]&lt;=0.799,"Alto","Muito Alto")))</f>
        <v>Alto</v>
      </c>
      <c r="L241" t="str">
        <f>VLOOKUP(Tabela_Brasil[[#This Row],[Estado]],'De-Para_Estado_Regiao'!$B$3:$C$29,2,FALSE)</f>
        <v>Sudeste</v>
      </c>
      <c r="M241">
        <f>IF(Tabela_Brasil[[#This Row],[IBGE_1-4]]&gt;=951,1,0)</f>
        <v>1</v>
      </c>
      <c r="N241">
        <f>IF(Tabela_Brasil[[#This Row],[COMP_P]]&lt;=2,1,0)</f>
        <v>0</v>
      </c>
    </row>
    <row r="242" spans="1:14" x14ac:dyDescent="0.25">
      <c r="A242" s="9" t="s">
        <v>273</v>
      </c>
      <c r="B242" s="9" t="s">
        <v>16</v>
      </c>
      <c r="C242" s="9">
        <v>4003</v>
      </c>
      <c r="D242" s="9">
        <v>0.73</v>
      </c>
      <c r="E242" s="9">
        <v>0.72299999999999998</v>
      </c>
      <c r="F242" s="9">
        <v>0.628</v>
      </c>
      <c r="G242" s="9">
        <v>28447.8</v>
      </c>
      <c r="H242" s="10">
        <v>89</v>
      </c>
      <c r="I242" t="str">
        <f>CONCATENATE(Tabela_Brasil[[#This Row],[Município]],"-",Tabela_Brasil[[#This Row],[Estado]])</f>
        <v>Patrocínio-MG</v>
      </c>
      <c r="J242">
        <f>IF(Tabela_Brasil[[#This Row],[IDHM]]&lt;=0.599,1,0)</f>
        <v>0</v>
      </c>
      <c r="K242" t="str">
        <f>IF(Tabela_Brasil[[#This Row],[IDHM]]&lt;=0.55,"Baixo",IF(Tabela_Brasil[[#This Row],[IDHM]]&lt;=0.699,"Médio",IF(Tabela_Brasil[[#This Row],[IDHM]]&lt;=0.799,"Alto","Muito Alto")))</f>
        <v>Alto</v>
      </c>
      <c r="L242" t="str">
        <f>VLOOKUP(Tabela_Brasil[[#This Row],[Estado]],'De-Para_Estado_Regiao'!$B$3:$C$29,2,FALSE)</f>
        <v>Sudeste</v>
      </c>
      <c r="M242">
        <f>IF(Tabela_Brasil[[#This Row],[IBGE_1-4]]&gt;=951,1,0)</f>
        <v>1</v>
      </c>
      <c r="N242">
        <f>IF(Tabela_Brasil[[#This Row],[COMP_P]]&lt;=2,1,0)</f>
        <v>0</v>
      </c>
    </row>
    <row r="243" spans="1:14" x14ac:dyDescent="0.25">
      <c r="A243" s="12" t="s">
        <v>274</v>
      </c>
      <c r="B243" s="12" t="s">
        <v>275</v>
      </c>
      <c r="C243" s="12">
        <v>21370</v>
      </c>
      <c r="D243" s="12">
        <v>0.72699999999999998</v>
      </c>
      <c r="E243" s="12">
        <v>0.72899999999999998</v>
      </c>
      <c r="F243" s="12">
        <v>0.66100000000000003</v>
      </c>
      <c r="G243" s="12">
        <v>21543.65</v>
      </c>
      <c r="H243" s="13">
        <v>308</v>
      </c>
      <c r="I243" t="str">
        <f>CONCATENATE(Tabela_Brasil[[#This Row],[Município]],"-",Tabela_Brasil[[#This Row],[Estado]])</f>
        <v>Rio Branco-AC</v>
      </c>
      <c r="J243">
        <f>IF(Tabela_Brasil[[#This Row],[IDHM]]&lt;=0.599,1,0)</f>
        <v>0</v>
      </c>
      <c r="K243" t="str">
        <f>IF(Tabela_Brasil[[#This Row],[IDHM]]&lt;=0.55,"Baixo",IF(Tabela_Brasil[[#This Row],[IDHM]]&lt;=0.699,"Médio",IF(Tabela_Brasil[[#This Row],[IDHM]]&lt;=0.799,"Alto","Muito Alto")))</f>
        <v>Alto</v>
      </c>
      <c r="L243" t="str">
        <f>VLOOKUP(Tabela_Brasil[[#This Row],[Estado]],'De-Para_Estado_Regiao'!$B$3:$C$29,2,FALSE)</f>
        <v>Norte</v>
      </c>
      <c r="M243">
        <f>IF(Tabela_Brasil[[#This Row],[IBGE_1-4]]&gt;=951,1,0)</f>
        <v>1</v>
      </c>
      <c r="N243">
        <f>IF(Tabela_Brasil[[#This Row],[COMP_P]]&lt;=2,1,0)</f>
        <v>0</v>
      </c>
    </row>
    <row r="244" spans="1:14" x14ac:dyDescent="0.25">
      <c r="A244" s="9" t="s">
        <v>276</v>
      </c>
      <c r="B244" s="9" t="s">
        <v>64</v>
      </c>
      <c r="C244" s="9">
        <v>19236</v>
      </c>
      <c r="D244" s="9">
        <v>0.71799999999999997</v>
      </c>
      <c r="E244" s="9">
        <v>0.69899999999999995</v>
      </c>
      <c r="F244" s="9">
        <v>0.628</v>
      </c>
      <c r="G244" s="9">
        <v>19215.53</v>
      </c>
      <c r="H244" s="10">
        <v>251</v>
      </c>
      <c r="I244" t="str">
        <f>CONCATENATE(Tabela_Brasil[[#This Row],[Município]],"-",Tabela_Brasil[[#This Row],[Estado]])</f>
        <v>Cariacica-ES</v>
      </c>
      <c r="J244">
        <f>IF(Tabela_Brasil[[#This Row],[IDHM]]&lt;=0.599,1,0)</f>
        <v>0</v>
      </c>
      <c r="K244" t="str">
        <f>IF(Tabela_Brasil[[#This Row],[IDHM]]&lt;=0.55,"Baixo",IF(Tabela_Brasil[[#This Row],[IDHM]]&lt;=0.699,"Médio",IF(Tabela_Brasil[[#This Row],[IDHM]]&lt;=0.799,"Alto","Muito Alto")))</f>
        <v>Alto</v>
      </c>
      <c r="L244" t="str">
        <f>VLOOKUP(Tabela_Brasil[[#This Row],[Estado]],'De-Para_Estado_Regiao'!$B$3:$C$29,2,FALSE)</f>
        <v>Sudeste</v>
      </c>
      <c r="M244">
        <f>IF(Tabela_Brasil[[#This Row],[IBGE_1-4]]&gt;=951,1,0)</f>
        <v>1</v>
      </c>
      <c r="N244">
        <f>IF(Tabela_Brasil[[#This Row],[COMP_P]]&lt;=2,1,0)</f>
        <v>0</v>
      </c>
    </row>
    <row r="245" spans="1:14" x14ac:dyDescent="0.25">
      <c r="A245" s="12" t="s">
        <v>277</v>
      </c>
      <c r="B245" s="12" t="s">
        <v>7</v>
      </c>
      <c r="C245" s="12">
        <v>13879</v>
      </c>
      <c r="D245" s="12">
        <v>0.73499999999999999</v>
      </c>
      <c r="E245" s="12">
        <v>0.7</v>
      </c>
      <c r="F245" s="12">
        <v>0.67600000000000005</v>
      </c>
      <c r="G245" s="12">
        <v>37832.19</v>
      </c>
      <c r="H245" s="13">
        <v>184</v>
      </c>
      <c r="I245" t="str">
        <f>CONCATENATE(Tabela_Brasil[[#This Row],[Município]],"-",Tabela_Brasil[[#This Row],[Estado]])</f>
        <v>Embu Das Artes-SP</v>
      </c>
      <c r="J245">
        <f>IF(Tabela_Brasil[[#This Row],[IDHM]]&lt;=0.599,1,0)</f>
        <v>0</v>
      </c>
      <c r="K245" t="str">
        <f>IF(Tabela_Brasil[[#This Row],[IDHM]]&lt;=0.55,"Baixo",IF(Tabela_Brasil[[#This Row],[IDHM]]&lt;=0.699,"Médio",IF(Tabela_Brasil[[#This Row],[IDHM]]&lt;=0.799,"Alto","Muito Alto")))</f>
        <v>Alto</v>
      </c>
      <c r="L245" t="str">
        <f>VLOOKUP(Tabela_Brasil[[#This Row],[Estado]],'De-Para_Estado_Regiao'!$B$3:$C$29,2,FALSE)</f>
        <v>Sudeste</v>
      </c>
      <c r="M245">
        <f>IF(Tabela_Brasil[[#This Row],[IBGE_1-4]]&gt;=951,1,0)</f>
        <v>1</v>
      </c>
      <c r="N245">
        <f>IF(Tabela_Brasil[[#This Row],[COMP_P]]&lt;=2,1,0)</f>
        <v>0</v>
      </c>
    </row>
    <row r="246" spans="1:14" x14ac:dyDescent="0.25">
      <c r="A246" s="9" t="s">
        <v>278</v>
      </c>
      <c r="B246" s="9" t="s">
        <v>14</v>
      </c>
      <c r="C246" s="9">
        <v>4139</v>
      </c>
      <c r="D246" s="9">
        <v>0.78</v>
      </c>
      <c r="E246" s="9">
        <v>0.78200000000000003</v>
      </c>
      <c r="F246" s="9">
        <v>0.71599999999999997</v>
      </c>
      <c r="G246" s="9">
        <v>43052.17</v>
      </c>
      <c r="H246" s="10">
        <v>124</v>
      </c>
      <c r="I246" t="str">
        <f>CONCATENATE(Tabela_Brasil[[#This Row],[Município]],"-",Tabela_Brasil[[#This Row],[Estado]])</f>
        <v>Erechim-RS</v>
      </c>
      <c r="J246">
        <f>IF(Tabela_Brasil[[#This Row],[IDHM]]&lt;=0.599,1,0)</f>
        <v>0</v>
      </c>
      <c r="K246" t="str">
        <f>IF(Tabela_Brasil[[#This Row],[IDHM]]&lt;=0.55,"Baixo",IF(Tabela_Brasil[[#This Row],[IDHM]]&lt;=0.699,"Médio",IF(Tabela_Brasil[[#This Row],[IDHM]]&lt;=0.799,"Alto","Muito Alto")))</f>
        <v>Alto</v>
      </c>
      <c r="L246" t="str">
        <f>VLOOKUP(Tabela_Brasil[[#This Row],[Estado]],'De-Para_Estado_Regiao'!$B$3:$C$29,2,FALSE)</f>
        <v>Sul</v>
      </c>
      <c r="M246">
        <f>IF(Tabela_Brasil[[#This Row],[IBGE_1-4]]&gt;=951,1,0)</f>
        <v>1</v>
      </c>
      <c r="N246">
        <f>IF(Tabela_Brasil[[#This Row],[COMP_P]]&lt;=2,1,0)</f>
        <v>0</v>
      </c>
    </row>
    <row r="247" spans="1:14" x14ac:dyDescent="0.25">
      <c r="A247" s="12" t="s">
        <v>279</v>
      </c>
      <c r="B247" s="12" t="s">
        <v>16</v>
      </c>
      <c r="C247" s="12">
        <v>3419</v>
      </c>
      <c r="D247" s="12">
        <v>0.75800000000000001</v>
      </c>
      <c r="E247" s="12">
        <v>0.73299999999999998</v>
      </c>
      <c r="F247" s="12">
        <v>0.69</v>
      </c>
      <c r="G247" s="12">
        <v>20401.060000000001</v>
      </c>
      <c r="H247" s="13">
        <v>105</v>
      </c>
      <c r="I247" t="str">
        <f>CONCATENATE(Tabela_Brasil[[#This Row],[Município]],"-",Tabela_Brasil[[#This Row],[Estado]])</f>
        <v>São João Del Rei-MG</v>
      </c>
      <c r="J247">
        <f>IF(Tabela_Brasil[[#This Row],[IDHM]]&lt;=0.599,1,0)</f>
        <v>0</v>
      </c>
      <c r="K247" t="str">
        <f>IF(Tabela_Brasil[[#This Row],[IDHM]]&lt;=0.55,"Baixo",IF(Tabela_Brasil[[#This Row],[IDHM]]&lt;=0.699,"Médio",IF(Tabela_Brasil[[#This Row],[IDHM]]&lt;=0.799,"Alto","Muito Alto")))</f>
        <v>Alto</v>
      </c>
      <c r="L247" t="str">
        <f>VLOOKUP(Tabela_Brasil[[#This Row],[Estado]],'De-Para_Estado_Regiao'!$B$3:$C$29,2,FALSE)</f>
        <v>Sudeste</v>
      </c>
      <c r="M247">
        <f>IF(Tabela_Brasil[[#This Row],[IBGE_1-4]]&gt;=951,1,0)</f>
        <v>1</v>
      </c>
      <c r="N247">
        <f>IF(Tabela_Brasil[[#This Row],[COMP_P]]&lt;=2,1,0)</f>
        <v>0</v>
      </c>
    </row>
    <row r="248" spans="1:14" x14ac:dyDescent="0.25">
      <c r="A248" s="9" t="s">
        <v>280</v>
      </c>
      <c r="B248" s="9" t="s">
        <v>16</v>
      </c>
      <c r="C248" s="9">
        <v>5015</v>
      </c>
      <c r="D248" s="9">
        <v>0.77300000000000002</v>
      </c>
      <c r="E248" s="9">
        <v>0.74</v>
      </c>
      <c r="F248" s="9">
        <v>0.71599999999999997</v>
      </c>
      <c r="G248" s="9">
        <v>33574.01</v>
      </c>
      <c r="H248" s="10">
        <v>67</v>
      </c>
      <c r="I248" t="str">
        <f>CONCATENATE(Tabela_Brasil[[#This Row],[Município]],"-",Tabela_Brasil[[#This Row],[Estado]])</f>
        <v>Araguari-MG</v>
      </c>
      <c r="J248">
        <f>IF(Tabela_Brasil[[#This Row],[IDHM]]&lt;=0.599,1,0)</f>
        <v>0</v>
      </c>
      <c r="K248" t="str">
        <f>IF(Tabela_Brasil[[#This Row],[IDHM]]&lt;=0.55,"Baixo",IF(Tabela_Brasil[[#This Row],[IDHM]]&lt;=0.699,"Médio",IF(Tabela_Brasil[[#This Row],[IDHM]]&lt;=0.799,"Alto","Muito Alto")))</f>
        <v>Alto</v>
      </c>
      <c r="L248" t="str">
        <f>VLOOKUP(Tabela_Brasil[[#This Row],[Estado]],'De-Para_Estado_Regiao'!$B$3:$C$29,2,FALSE)</f>
        <v>Sudeste</v>
      </c>
      <c r="M248">
        <f>IF(Tabela_Brasil[[#This Row],[IBGE_1-4]]&gt;=951,1,0)</f>
        <v>1</v>
      </c>
      <c r="N248">
        <f>IF(Tabela_Brasil[[#This Row],[COMP_P]]&lt;=2,1,0)</f>
        <v>0</v>
      </c>
    </row>
    <row r="249" spans="1:14" x14ac:dyDescent="0.25">
      <c r="A249" s="12" t="s">
        <v>281</v>
      </c>
      <c r="B249" s="12" t="s">
        <v>14</v>
      </c>
      <c r="C249" s="12">
        <v>2219</v>
      </c>
      <c r="D249" s="12">
        <v>0.7</v>
      </c>
      <c r="E249" s="12">
        <v>0.71499999999999997</v>
      </c>
      <c r="F249" s="12">
        <v>0.57799999999999996</v>
      </c>
      <c r="G249" s="12">
        <v>27736.29</v>
      </c>
      <c r="H249" s="13">
        <v>59</v>
      </c>
      <c r="I249" t="str">
        <f>CONCATENATE(Tabela_Brasil[[#This Row],[Município]],"-",Tabela_Brasil[[#This Row],[Estado]])</f>
        <v>Camaquã-RS</v>
      </c>
      <c r="J249">
        <f>IF(Tabela_Brasil[[#This Row],[IDHM]]&lt;=0.599,1,0)</f>
        <v>0</v>
      </c>
      <c r="K249" t="str">
        <f>IF(Tabela_Brasil[[#This Row],[IDHM]]&lt;=0.55,"Baixo",IF(Tabela_Brasil[[#This Row],[IDHM]]&lt;=0.699,"Médio",IF(Tabela_Brasil[[#This Row],[IDHM]]&lt;=0.799,"Alto","Muito Alto")))</f>
        <v>Alto</v>
      </c>
      <c r="L249" t="str">
        <f>VLOOKUP(Tabela_Brasil[[#This Row],[Estado]],'De-Para_Estado_Regiao'!$B$3:$C$29,2,FALSE)</f>
        <v>Sul</v>
      </c>
      <c r="M249">
        <f>IF(Tabela_Brasil[[#This Row],[IBGE_1-4]]&gt;=951,1,0)</f>
        <v>1</v>
      </c>
      <c r="N249">
        <f>IF(Tabela_Brasil[[#This Row],[COMP_P]]&lt;=2,1,0)</f>
        <v>0</v>
      </c>
    </row>
    <row r="250" spans="1:14" x14ac:dyDescent="0.25">
      <c r="A250" s="9" t="s">
        <v>282</v>
      </c>
      <c r="B250" s="9" t="s">
        <v>14</v>
      </c>
      <c r="C250" s="9">
        <v>2528</v>
      </c>
      <c r="D250" s="9">
        <v>0.7</v>
      </c>
      <c r="E250" s="9">
        <v>0.71099999999999997</v>
      </c>
      <c r="F250" s="9">
        <v>0.58499999999999996</v>
      </c>
      <c r="G250" s="9">
        <v>24697.46</v>
      </c>
      <c r="H250" s="10">
        <v>38</v>
      </c>
      <c r="I250" t="str">
        <f>CONCATENATE(Tabela_Brasil[[#This Row],[Município]],"-",Tabela_Brasil[[#This Row],[Estado]])</f>
        <v>São Gabriel-RS</v>
      </c>
      <c r="J250">
        <f>IF(Tabela_Brasil[[#This Row],[IDHM]]&lt;=0.599,1,0)</f>
        <v>0</v>
      </c>
      <c r="K250" t="str">
        <f>IF(Tabela_Brasil[[#This Row],[IDHM]]&lt;=0.55,"Baixo",IF(Tabela_Brasil[[#This Row],[IDHM]]&lt;=0.699,"Médio",IF(Tabela_Brasil[[#This Row],[IDHM]]&lt;=0.799,"Alto","Muito Alto")))</f>
        <v>Alto</v>
      </c>
      <c r="L250" t="str">
        <f>VLOOKUP(Tabela_Brasil[[#This Row],[Estado]],'De-Para_Estado_Regiao'!$B$3:$C$29,2,FALSE)</f>
        <v>Sul</v>
      </c>
      <c r="M250">
        <f>IF(Tabela_Brasil[[#This Row],[IBGE_1-4]]&gt;=951,1,0)</f>
        <v>1</v>
      </c>
      <c r="N250">
        <f>IF(Tabela_Brasil[[#This Row],[COMP_P]]&lt;=2,1,0)</f>
        <v>0</v>
      </c>
    </row>
    <row r="251" spans="1:14" x14ac:dyDescent="0.25">
      <c r="A251" s="12" t="s">
        <v>283</v>
      </c>
      <c r="B251" s="12" t="s">
        <v>22</v>
      </c>
      <c r="C251" s="12">
        <v>6568</v>
      </c>
      <c r="D251" s="12">
        <v>0.74</v>
      </c>
      <c r="E251" s="12">
        <v>0.74299999999999999</v>
      </c>
      <c r="F251" s="12">
        <v>0.63900000000000001</v>
      </c>
      <c r="G251" s="12">
        <v>125342.73</v>
      </c>
      <c r="H251" s="13">
        <v>143</v>
      </c>
      <c r="I251" t="str">
        <f>CONCATENATE(Tabela_Brasil[[#This Row],[Município]],"-",Tabela_Brasil[[#This Row],[Estado]])</f>
        <v>Araucária-PR</v>
      </c>
      <c r="J251">
        <f>IF(Tabela_Brasil[[#This Row],[IDHM]]&lt;=0.599,1,0)</f>
        <v>0</v>
      </c>
      <c r="K251" t="str">
        <f>IF(Tabela_Brasil[[#This Row],[IDHM]]&lt;=0.55,"Baixo",IF(Tabela_Brasil[[#This Row],[IDHM]]&lt;=0.699,"Médio",IF(Tabela_Brasil[[#This Row],[IDHM]]&lt;=0.799,"Alto","Muito Alto")))</f>
        <v>Alto</v>
      </c>
      <c r="L251" t="str">
        <f>VLOOKUP(Tabela_Brasil[[#This Row],[Estado]],'De-Para_Estado_Regiao'!$B$3:$C$29,2,FALSE)</f>
        <v>Sul</v>
      </c>
      <c r="M251">
        <f>IF(Tabela_Brasil[[#This Row],[IBGE_1-4]]&gt;=951,1,0)</f>
        <v>1</v>
      </c>
      <c r="N251">
        <f>IF(Tabela_Brasil[[#This Row],[COMP_P]]&lt;=2,1,0)</f>
        <v>0</v>
      </c>
    </row>
    <row r="252" spans="1:14" x14ac:dyDescent="0.25">
      <c r="A252" s="9" t="s">
        <v>284</v>
      </c>
      <c r="B252" s="9" t="s">
        <v>16</v>
      </c>
      <c r="C252" s="9">
        <v>4292</v>
      </c>
      <c r="D252" s="9">
        <v>0.77200000000000002</v>
      </c>
      <c r="E252" s="9">
        <v>0.75600000000000001</v>
      </c>
      <c r="F252" s="9">
        <v>0.70899999999999996</v>
      </c>
      <c r="G252" s="9">
        <v>46098.25</v>
      </c>
      <c r="H252" s="10">
        <v>73</v>
      </c>
      <c r="I252" t="str">
        <f>CONCATENATE(Tabela_Brasil[[#This Row],[Município]],"-",Tabela_Brasil[[#This Row],[Estado]])</f>
        <v>Araxá-MG</v>
      </c>
      <c r="J252">
        <f>IF(Tabela_Brasil[[#This Row],[IDHM]]&lt;=0.599,1,0)</f>
        <v>0</v>
      </c>
      <c r="K252" t="str">
        <f>IF(Tabela_Brasil[[#This Row],[IDHM]]&lt;=0.55,"Baixo",IF(Tabela_Brasil[[#This Row],[IDHM]]&lt;=0.699,"Médio",IF(Tabela_Brasil[[#This Row],[IDHM]]&lt;=0.799,"Alto","Muito Alto")))</f>
        <v>Alto</v>
      </c>
      <c r="L252" t="str">
        <f>VLOOKUP(Tabela_Brasil[[#This Row],[Estado]],'De-Para_Estado_Regiao'!$B$3:$C$29,2,FALSE)</f>
        <v>Sudeste</v>
      </c>
      <c r="M252">
        <f>IF(Tabela_Brasil[[#This Row],[IBGE_1-4]]&gt;=951,1,0)</f>
        <v>1</v>
      </c>
      <c r="N252">
        <f>IF(Tabela_Brasil[[#This Row],[COMP_P]]&lt;=2,1,0)</f>
        <v>0</v>
      </c>
    </row>
    <row r="253" spans="1:14" x14ac:dyDescent="0.25">
      <c r="A253" s="12" t="s">
        <v>285</v>
      </c>
      <c r="B253" s="12" t="s">
        <v>59</v>
      </c>
      <c r="C253" s="12">
        <v>2882</v>
      </c>
      <c r="D253" s="12">
        <v>0.80200000000000005</v>
      </c>
      <c r="E253" s="12">
        <v>0.79300000000000004</v>
      </c>
      <c r="F253" s="12">
        <v>0.72699999999999998</v>
      </c>
      <c r="G253" s="12">
        <v>33250.839999999997</v>
      </c>
      <c r="H253" s="13">
        <v>72</v>
      </c>
      <c r="I253" t="str">
        <f>CONCATENATE(Tabela_Brasil[[#This Row],[Município]],"-",Tabela_Brasil[[#This Row],[Estado]])</f>
        <v>Rio Do Sul-SC</v>
      </c>
      <c r="J253">
        <f>IF(Tabela_Brasil[[#This Row],[IDHM]]&lt;=0.599,1,0)</f>
        <v>0</v>
      </c>
      <c r="K253" t="str">
        <f>IF(Tabela_Brasil[[#This Row],[IDHM]]&lt;=0.55,"Baixo",IF(Tabela_Brasil[[#This Row],[IDHM]]&lt;=0.699,"Médio",IF(Tabela_Brasil[[#This Row],[IDHM]]&lt;=0.799,"Alto","Muito Alto")))</f>
        <v>Muito Alto</v>
      </c>
      <c r="L253" t="str">
        <f>VLOOKUP(Tabela_Brasil[[#This Row],[Estado]],'De-Para_Estado_Regiao'!$B$3:$C$29,2,FALSE)</f>
        <v>Sul</v>
      </c>
      <c r="M253">
        <f>IF(Tabela_Brasil[[#This Row],[IBGE_1-4]]&gt;=951,1,0)</f>
        <v>1</v>
      </c>
      <c r="N253">
        <f>IF(Tabela_Brasil[[#This Row],[COMP_P]]&lt;=2,1,0)</f>
        <v>0</v>
      </c>
    </row>
    <row r="254" spans="1:14" x14ac:dyDescent="0.25">
      <c r="A254" s="9" t="s">
        <v>286</v>
      </c>
      <c r="B254" s="9" t="s">
        <v>33</v>
      </c>
      <c r="C254" s="9">
        <v>29804</v>
      </c>
      <c r="D254" s="9">
        <v>0.71799999999999997</v>
      </c>
      <c r="E254" s="9">
        <v>0.71599999999999997</v>
      </c>
      <c r="F254" s="9">
        <v>0.62</v>
      </c>
      <c r="G254" s="9">
        <v>22514.94</v>
      </c>
      <c r="H254" s="10">
        <v>323</v>
      </c>
      <c r="I254" t="str">
        <f>CONCATENATE(Tabela_Brasil[[#This Row],[Município]],"-",Tabela_Brasil[[#This Row],[Estado]])</f>
        <v>Aparecida De Goiânia-GO</v>
      </c>
      <c r="J254">
        <f>IF(Tabela_Brasil[[#This Row],[IDHM]]&lt;=0.599,1,0)</f>
        <v>0</v>
      </c>
      <c r="K254" t="str">
        <f>IF(Tabela_Brasil[[#This Row],[IDHM]]&lt;=0.55,"Baixo",IF(Tabela_Brasil[[#This Row],[IDHM]]&lt;=0.699,"Médio",IF(Tabela_Brasil[[#This Row],[IDHM]]&lt;=0.799,"Alto","Muito Alto")))</f>
        <v>Alto</v>
      </c>
      <c r="L254" t="str">
        <f>VLOOKUP(Tabela_Brasil[[#This Row],[Estado]],'De-Para_Estado_Regiao'!$B$3:$C$29,2,FALSE)</f>
        <v>Centro-Oeste</v>
      </c>
      <c r="M254">
        <f>IF(Tabela_Brasil[[#This Row],[IBGE_1-4]]&gt;=951,1,0)</f>
        <v>1</v>
      </c>
      <c r="N254">
        <f>IF(Tabela_Brasil[[#This Row],[COMP_P]]&lt;=2,1,0)</f>
        <v>0</v>
      </c>
    </row>
    <row r="255" spans="1:14" x14ac:dyDescent="0.25">
      <c r="A255" s="12" t="s">
        <v>287</v>
      </c>
      <c r="B255" s="12" t="s">
        <v>7</v>
      </c>
      <c r="C255" s="12">
        <v>4117</v>
      </c>
      <c r="D255" s="12">
        <v>0.77200000000000002</v>
      </c>
      <c r="E255" s="12">
        <v>0.747</v>
      </c>
      <c r="F255" s="12">
        <v>0.70299999999999996</v>
      </c>
      <c r="G255" s="12">
        <v>41724.54</v>
      </c>
      <c r="H255" s="13">
        <v>45</v>
      </c>
      <c r="I255" t="str">
        <f>CONCATENATE(Tabela_Brasil[[#This Row],[Município]],"-",Tabela_Brasil[[#This Row],[Estado]])</f>
        <v>São Sebastião-SP</v>
      </c>
      <c r="J255">
        <f>IF(Tabela_Brasil[[#This Row],[IDHM]]&lt;=0.599,1,0)</f>
        <v>0</v>
      </c>
      <c r="K255" t="str">
        <f>IF(Tabela_Brasil[[#This Row],[IDHM]]&lt;=0.55,"Baixo",IF(Tabela_Brasil[[#This Row],[IDHM]]&lt;=0.699,"Médio",IF(Tabela_Brasil[[#This Row],[IDHM]]&lt;=0.799,"Alto","Muito Alto")))</f>
        <v>Alto</v>
      </c>
      <c r="L255" t="str">
        <f>VLOOKUP(Tabela_Brasil[[#This Row],[Estado]],'De-Para_Estado_Regiao'!$B$3:$C$29,2,FALSE)</f>
        <v>Sudeste</v>
      </c>
      <c r="M255">
        <f>IF(Tabela_Brasil[[#This Row],[IBGE_1-4]]&gt;=951,1,0)</f>
        <v>1</v>
      </c>
      <c r="N255">
        <f>IF(Tabela_Brasil[[#This Row],[COMP_P]]&lt;=2,1,0)</f>
        <v>0</v>
      </c>
    </row>
    <row r="256" spans="1:14" x14ac:dyDescent="0.25">
      <c r="A256" s="9" t="s">
        <v>288</v>
      </c>
      <c r="B256" s="9" t="s">
        <v>14</v>
      </c>
      <c r="C256" s="9">
        <v>5718</v>
      </c>
      <c r="D256" s="9">
        <v>0.75700000000000001</v>
      </c>
      <c r="E256" s="9">
        <v>0.749</v>
      </c>
      <c r="F256" s="9">
        <v>0.67500000000000004</v>
      </c>
      <c r="G256" s="9">
        <v>41565.54</v>
      </c>
      <c r="H256" s="10">
        <v>86</v>
      </c>
      <c r="I256" t="str">
        <f>CONCATENATE(Tabela_Brasil[[#This Row],[Município]],"-",Tabela_Brasil[[#This Row],[Estado]])</f>
        <v>Cachoeirinha-RS</v>
      </c>
      <c r="J256">
        <f>IF(Tabela_Brasil[[#This Row],[IDHM]]&lt;=0.599,1,0)</f>
        <v>0</v>
      </c>
      <c r="K256" t="str">
        <f>IF(Tabela_Brasil[[#This Row],[IDHM]]&lt;=0.55,"Baixo",IF(Tabela_Brasil[[#This Row],[IDHM]]&lt;=0.699,"Médio",IF(Tabela_Brasil[[#This Row],[IDHM]]&lt;=0.799,"Alto","Muito Alto")))</f>
        <v>Alto</v>
      </c>
      <c r="L256" t="str">
        <f>VLOOKUP(Tabela_Brasil[[#This Row],[Estado]],'De-Para_Estado_Regiao'!$B$3:$C$29,2,FALSE)</f>
        <v>Sul</v>
      </c>
      <c r="M256">
        <f>IF(Tabela_Brasil[[#This Row],[IBGE_1-4]]&gt;=951,1,0)</f>
        <v>1</v>
      </c>
      <c r="N256">
        <f>IF(Tabela_Brasil[[#This Row],[COMP_P]]&lt;=2,1,0)</f>
        <v>0</v>
      </c>
    </row>
    <row r="257" spans="1:14" x14ac:dyDescent="0.25">
      <c r="A257" s="12" t="s">
        <v>289</v>
      </c>
      <c r="B257" s="12" t="s">
        <v>16</v>
      </c>
      <c r="C257" s="12">
        <v>5307</v>
      </c>
      <c r="D257" s="12">
        <v>0.76</v>
      </c>
      <c r="E257" s="12">
        <v>0.72899999999999998</v>
      </c>
      <c r="F257" s="12">
        <v>0.67800000000000005</v>
      </c>
      <c r="G257" s="12">
        <v>30167.41</v>
      </c>
      <c r="H257" s="13">
        <v>113</v>
      </c>
      <c r="I257" t="str">
        <f>CONCATENATE(Tabela_Brasil[[#This Row],[Município]],"-",Tabela_Brasil[[#This Row],[Estado]])</f>
        <v>Itabira-MG</v>
      </c>
      <c r="J257">
        <f>IF(Tabela_Brasil[[#This Row],[IDHM]]&lt;=0.599,1,0)</f>
        <v>0</v>
      </c>
      <c r="K257" t="str">
        <f>IF(Tabela_Brasil[[#This Row],[IDHM]]&lt;=0.55,"Baixo",IF(Tabela_Brasil[[#This Row],[IDHM]]&lt;=0.699,"Médio",IF(Tabela_Brasil[[#This Row],[IDHM]]&lt;=0.799,"Alto","Muito Alto")))</f>
        <v>Alto</v>
      </c>
      <c r="L257" t="str">
        <f>VLOOKUP(Tabela_Brasil[[#This Row],[Estado]],'De-Para_Estado_Regiao'!$B$3:$C$29,2,FALSE)</f>
        <v>Sudeste</v>
      </c>
      <c r="M257">
        <f>IF(Tabela_Brasil[[#This Row],[IBGE_1-4]]&gt;=951,1,0)</f>
        <v>1</v>
      </c>
      <c r="N257">
        <f>IF(Tabela_Brasil[[#This Row],[COMP_P]]&lt;=2,1,0)</f>
        <v>0</v>
      </c>
    </row>
    <row r="258" spans="1:14" x14ac:dyDescent="0.25">
      <c r="A258" s="9" t="s">
        <v>290</v>
      </c>
      <c r="B258" s="9" t="s">
        <v>14</v>
      </c>
      <c r="C258" s="9">
        <v>3222</v>
      </c>
      <c r="D258" s="9">
        <v>0.72099999999999997</v>
      </c>
      <c r="E258" s="9">
        <v>0.74</v>
      </c>
      <c r="F258" s="9">
        <v>0.60499999999999998</v>
      </c>
      <c r="G258" s="9">
        <v>32918.160000000003</v>
      </c>
      <c r="H258" s="10">
        <v>29</v>
      </c>
      <c r="I258" t="str">
        <f>CONCATENATE(Tabela_Brasil[[#This Row],[Município]],"-",Tabela_Brasil[[#This Row],[Estado]])</f>
        <v>Vacaria-RS</v>
      </c>
      <c r="J258">
        <f>IF(Tabela_Brasil[[#This Row],[IDHM]]&lt;=0.599,1,0)</f>
        <v>0</v>
      </c>
      <c r="K258" t="str">
        <f>IF(Tabela_Brasil[[#This Row],[IDHM]]&lt;=0.55,"Baixo",IF(Tabela_Brasil[[#This Row],[IDHM]]&lt;=0.699,"Médio",IF(Tabela_Brasil[[#This Row],[IDHM]]&lt;=0.799,"Alto","Muito Alto")))</f>
        <v>Alto</v>
      </c>
      <c r="L258" t="str">
        <f>VLOOKUP(Tabela_Brasil[[#This Row],[Estado]],'De-Para_Estado_Regiao'!$B$3:$C$29,2,FALSE)</f>
        <v>Sul</v>
      </c>
      <c r="M258">
        <f>IF(Tabela_Brasil[[#This Row],[IBGE_1-4]]&gt;=951,1,0)</f>
        <v>1</v>
      </c>
      <c r="N258">
        <f>IF(Tabela_Brasil[[#This Row],[COMP_P]]&lt;=2,1,0)</f>
        <v>0</v>
      </c>
    </row>
    <row r="259" spans="1:14" x14ac:dyDescent="0.25">
      <c r="A259" s="12" t="s">
        <v>291</v>
      </c>
      <c r="B259" s="12" t="s">
        <v>7</v>
      </c>
      <c r="C259" s="12">
        <v>4408</v>
      </c>
      <c r="D259" s="12">
        <v>0.73199999999999998</v>
      </c>
      <c r="E259" s="12">
        <v>0.70199999999999996</v>
      </c>
      <c r="F259" s="12">
        <v>0.69699999999999995</v>
      </c>
      <c r="G259" s="12">
        <v>25871.65</v>
      </c>
      <c r="H259" s="13">
        <v>103</v>
      </c>
      <c r="I259" t="str">
        <f>CONCATENATE(Tabela_Brasil[[#This Row],[Município]],"-",Tabela_Brasil[[#This Row],[Estado]])</f>
        <v>Itapeva-SP</v>
      </c>
      <c r="J259">
        <f>IF(Tabela_Brasil[[#This Row],[IDHM]]&lt;=0.599,1,0)</f>
        <v>0</v>
      </c>
      <c r="K259" t="str">
        <f>IF(Tabela_Brasil[[#This Row],[IDHM]]&lt;=0.55,"Baixo",IF(Tabela_Brasil[[#This Row],[IDHM]]&lt;=0.699,"Médio",IF(Tabela_Brasil[[#This Row],[IDHM]]&lt;=0.799,"Alto","Muito Alto")))</f>
        <v>Alto</v>
      </c>
      <c r="L259" t="str">
        <f>VLOOKUP(Tabela_Brasil[[#This Row],[Estado]],'De-Para_Estado_Regiao'!$B$3:$C$29,2,FALSE)</f>
        <v>Sudeste</v>
      </c>
      <c r="M259">
        <f>IF(Tabela_Brasil[[#This Row],[IBGE_1-4]]&gt;=951,1,0)</f>
        <v>1</v>
      </c>
      <c r="N259">
        <f>IF(Tabela_Brasil[[#This Row],[COMP_P]]&lt;=2,1,0)</f>
        <v>0</v>
      </c>
    </row>
    <row r="260" spans="1:14" x14ac:dyDescent="0.25">
      <c r="A260" s="9" t="s">
        <v>292</v>
      </c>
      <c r="B260" s="9" t="s">
        <v>10</v>
      </c>
      <c r="C260" s="9">
        <v>5815</v>
      </c>
      <c r="D260" s="9">
        <v>0.77300000000000002</v>
      </c>
      <c r="E260" s="9">
        <v>0.78400000000000003</v>
      </c>
      <c r="F260" s="9">
        <v>0.68899999999999995</v>
      </c>
      <c r="G260" s="9">
        <v>35788.18</v>
      </c>
      <c r="H260" s="10">
        <v>168</v>
      </c>
      <c r="I260" t="str">
        <f>CONCATENATE(Tabela_Brasil[[#This Row],[Município]],"-",Tabela_Brasil[[#This Row],[Estado]])</f>
        <v>Rio Das Ostras-RJ</v>
      </c>
      <c r="J260">
        <f>IF(Tabela_Brasil[[#This Row],[IDHM]]&lt;=0.599,1,0)</f>
        <v>0</v>
      </c>
      <c r="K260" t="str">
        <f>IF(Tabela_Brasil[[#This Row],[IDHM]]&lt;=0.55,"Baixo",IF(Tabela_Brasil[[#This Row],[IDHM]]&lt;=0.699,"Médio",IF(Tabela_Brasil[[#This Row],[IDHM]]&lt;=0.799,"Alto","Muito Alto")))</f>
        <v>Alto</v>
      </c>
      <c r="L260" t="str">
        <f>VLOOKUP(Tabela_Brasil[[#This Row],[Estado]],'De-Para_Estado_Regiao'!$B$3:$C$29,2,FALSE)</f>
        <v>Sudeste</v>
      </c>
      <c r="M260">
        <f>IF(Tabela_Brasil[[#This Row],[IBGE_1-4]]&gt;=951,1,0)</f>
        <v>1</v>
      </c>
      <c r="N260">
        <f>IF(Tabela_Brasil[[#This Row],[COMP_P]]&lt;=2,1,0)</f>
        <v>0</v>
      </c>
    </row>
    <row r="261" spans="1:14" x14ac:dyDescent="0.25">
      <c r="A261" s="12" t="s">
        <v>293</v>
      </c>
      <c r="B261" s="12" t="s">
        <v>16</v>
      </c>
      <c r="C261" s="12">
        <v>3559</v>
      </c>
      <c r="D261" s="12">
        <v>0.74</v>
      </c>
      <c r="E261" s="12">
        <v>0.73</v>
      </c>
      <c r="F261" s="12">
        <v>0.66</v>
      </c>
      <c r="G261" s="12">
        <v>28221.35</v>
      </c>
      <c r="H261" s="13">
        <v>61</v>
      </c>
      <c r="I261" t="str">
        <f>CONCATENATE(Tabela_Brasil[[#This Row],[Município]],"-",Tabela_Brasil[[#This Row],[Estado]])</f>
        <v>Três Corações-MG</v>
      </c>
      <c r="J261">
        <f>IF(Tabela_Brasil[[#This Row],[IDHM]]&lt;=0.599,1,0)</f>
        <v>0</v>
      </c>
      <c r="K261" t="str">
        <f>IF(Tabela_Brasil[[#This Row],[IDHM]]&lt;=0.55,"Baixo",IF(Tabela_Brasil[[#This Row],[IDHM]]&lt;=0.699,"Médio",IF(Tabela_Brasil[[#This Row],[IDHM]]&lt;=0.799,"Alto","Muito Alto")))</f>
        <v>Alto</v>
      </c>
      <c r="L261" t="str">
        <f>VLOOKUP(Tabela_Brasil[[#This Row],[Estado]],'De-Para_Estado_Regiao'!$B$3:$C$29,2,FALSE)</f>
        <v>Sudeste</v>
      </c>
      <c r="M261">
        <f>IF(Tabela_Brasil[[#This Row],[IBGE_1-4]]&gt;=951,1,0)</f>
        <v>1</v>
      </c>
      <c r="N261">
        <f>IF(Tabela_Brasil[[#This Row],[COMP_P]]&lt;=2,1,0)</f>
        <v>0</v>
      </c>
    </row>
    <row r="262" spans="1:14" x14ac:dyDescent="0.25">
      <c r="A262" s="9" t="s">
        <v>294</v>
      </c>
      <c r="B262" s="9" t="s">
        <v>14</v>
      </c>
      <c r="C262" s="9">
        <v>5380</v>
      </c>
      <c r="D262" s="9">
        <v>0.74</v>
      </c>
      <c r="E262" s="9">
        <v>0.73899999999999999</v>
      </c>
      <c r="F262" s="9">
        <v>0.64700000000000002</v>
      </c>
      <c r="G262" s="9">
        <v>21930.77</v>
      </c>
      <c r="H262" s="10">
        <v>117</v>
      </c>
      <c r="I262" t="str">
        <f>CONCATENATE(Tabela_Brasil[[#This Row],[Município]],"-",Tabela_Brasil[[#This Row],[Estado]])</f>
        <v>Bagé-RS</v>
      </c>
      <c r="J262">
        <f>IF(Tabela_Brasil[[#This Row],[IDHM]]&lt;=0.599,1,0)</f>
        <v>0</v>
      </c>
      <c r="K262" t="str">
        <f>IF(Tabela_Brasil[[#This Row],[IDHM]]&lt;=0.55,"Baixo",IF(Tabela_Brasil[[#This Row],[IDHM]]&lt;=0.699,"Médio",IF(Tabela_Brasil[[#This Row],[IDHM]]&lt;=0.799,"Alto","Muito Alto")))</f>
        <v>Alto</v>
      </c>
      <c r="L262" t="str">
        <f>VLOOKUP(Tabela_Brasil[[#This Row],[Estado]],'De-Para_Estado_Regiao'!$B$3:$C$29,2,FALSE)</f>
        <v>Sul</v>
      </c>
      <c r="M262">
        <f>IF(Tabela_Brasil[[#This Row],[IBGE_1-4]]&gt;=951,1,0)</f>
        <v>1</v>
      </c>
      <c r="N262">
        <f>IF(Tabela_Brasil[[#This Row],[COMP_P]]&lt;=2,1,0)</f>
        <v>0</v>
      </c>
    </row>
    <row r="263" spans="1:14" x14ac:dyDescent="0.25">
      <c r="A263" s="12" t="s">
        <v>295</v>
      </c>
      <c r="B263" s="12" t="s">
        <v>7</v>
      </c>
      <c r="C263" s="12">
        <v>3558</v>
      </c>
      <c r="D263" s="12">
        <v>0.72799999999999998</v>
      </c>
      <c r="E263" s="12">
        <v>0.71299999999999997</v>
      </c>
      <c r="F263" s="12">
        <v>0.66800000000000004</v>
      </c>
      <c r="G263" s="12">
        <v>178670.47</v>
      </c>
      <c r="H263" s="13">
        <v>61</v>
      </c>
      <c r="I263" t="str">
        <f>CONCATENATE(Tabela_Brasil[[#This Row],[Município]],"-",Tabela_Brasil[[#This Row],[Estado]])</f>
        <v>Cajamar-SP</v>
      </c>
      <c r="J263">
        <f>IF(Tabela_Brasil[[#This Row],[IDHM]]&lt;=0.599,1,0)</f>
        <v>0</v>
      </c>
      <c r="K263" t="str">
        <f>IF(Tabela_Brasil[[#This Row],[IDHM]]&lt;=0.55,"Baixo",IF(Tabela_Brasil[[#This Row],[IDHM]]&lt;=0.699,"Médio",IF(Tabela_Brasil[[#This Row],[IDHM]]&lt;=0.799,"Alto","Muito Alto")))</f>
        <v>Alto</v>
      </c>
      <c r="L263" t="str">
        <f>VLOOKUP(Tabela_Brasil[[#This Row],[Estado]],'De-Para_Estado_Regiao'!$B$3:$C$29,2,FALSE)</f>
        <v>Sudeste</v>
      </c>
      <c r="M263">
        <f>IF(Tabela_Brasil[[#This Row],[IBGE_1-4]]&gt;=951,1,0)</f>
        <v>1</v>
      </c>
      <c r="N263">
        <f>IF(Tabela_Brasil[[#This Row],[COMP_P]]&lt;=2,1,0)</f>
        <v>0</v>
      </c>
    </row>
    <row r="264" spans="1:14" x14ac:dyDescent="0.25">
      <c r="A264" s="9" t="s">
        <v>296</v>
      </c>
      <c r="B264" s="9" t="s">
        <v>7</v>
      </c>
      <c r="C264" s="9">
        <v>2367</v>
      </c>
      <c r="D264" s="9">
        <v>0.77300000000000002</v>
      </c>
      <c r="E264" s="9">
        <v>0.73699999999999999</v>
      </c>
      <c r="F264" s="9">
        <v>0.72399999999999998</v>
      </c>
      <c r="G264" s="9">
        <v>35365.769999999997</v>
      </c>
      <c r="H264" s="10">
        <v>37</v>
      </c>
      <c r="I264" t="str">
        <f>CONCATENATE(Tabela_Brasil[[#This Row],[Município]],"-",Tabela_Brasil[[#This Row],[Estado]])</f>
        <v>Olímpia-SP</v>
      </c>
      <c r="J264">
        <f>IF(Tabela_Brasil[[#This Row],[IDHM]]&lt;=0.599,1,0)</f>
        <v>0</v>
      </c>
      <c r="K264" t="str">
        <f>IF(Tabela_Brasil[[#This Row],[IDHM]]&lt;=0.55,"Baixo",IF(Tabela_Brasil[[#This Row],[IDHM]]&lt;=0.699,"Médio",IF(Tabela_Brasil[[#This Row],[IDHM]]&lt;=0.799,"Alto","Muito Alto")))</f>
        <v>Alto</v>
      </c>
      <c r="L264" t="str">
        <f>VLOOKUP(Tabela_Brasil[[#This Row],[Estado]],'De-Para_Estado_Regiao'!$B$3:$C$29,2,FALSE)</f>
        <v>Sudeste</v>
      </c>
      <c r="M264">
        <f>IF(Tabela_Brasil[[#This Row],[IBGE_1-4]]&gt;=951,1,0)</f>
        <v>1</v>
      </c>
      <c r="N264">
        <f>IF(Tabela_Brasil[[#This Row],[COMP_P]]&lt;=2,1,0)</f>
        <v>0</v>
      </c>
    </row>
    <row r="265" spans="1:14" x14ac:dyDescent="0.25">
      <c r="A265" s="12" t="s">
        <v>297</v>
      </c>
      <c r="B265" s="12" t="s">
        <v>7</v>
      </c>
      <c r="C265" s="12">
        <v>2372</v>
      </c>
      <c r="D265" s="12">
        <v>0.75</v>
      </c>
      <c r="E265" s="12">
        <v>0.74399999999999999</v>
      </c>
      <c r="F265" s="12">
        <v>0.66900000000000004</v>
      </c>
      <c r="G265" s="12">
        <v>29907.83</v>
      </c>
      <c r="H265" s="13">
        <v>34</v>
      </c>
      <c r="I265" t="str">
        <f>CONCATENATE(Tabela_Brasil[[#This Row],[Município]],"-",Tabela_Brasil[[#This Row],[Estado]])</f>
        <v>Capivari-SP</v>
      </c>
      <c r="J265">
        <f>IF(Tabela_Brasil[[#This Row],[IDHM]]&lt;=0.599,1,0)</f>
        <v>0</v>
      </c>
      <c r="K265" t="str">
        <f>IF(Tabela_Brasil[[#This Row],[IDHM]]&lt;=0.55,"Baixo",IF(Tabela_Brasil[[#This Row],[IDHM]]&lt;=0.699,"Médio",IF(Tabela_Brasil[[#This Row],[IDHM]]&lt;=0.799,"Alto","Muito Alto")))</f>
        <v>Alto</v>
      </c>
      <c r="L265" t="str">
        <f>VLOOKUP(Tabela_Brasil[[#This Row],[Estado]],'De-Para_Estado_Regiao'!$B$3:$C$29,2,FALSE)</f>
        <v>Sudeste</v>
      </c>
      <c r="M265">
        <f>IF(Tabela_Brasil[[#This Row],[IBGE_1-4]]&gt;=951,1,0)</f>
        <v>1</v>
      </c>
      <c r="N265">
        <f>IF(Tabela_Brasil[[#This Row],[COMP_P]]&lt;=2,1,0)</f>
        <v>0</v>
      </c>
    </row>
    <row r="266" spans="1:14" x14ac:dyDescent="0.25">
      <c r="A266" s="9" t="s">
        <v>298</v>
      </c>
      <c r="B266" s="9" t="s">
        <v>22</v>
      </c>
      <c r="C266" s="9">
        <v>4403</v>
      </c>
      <c r="D266" s="9">
        <v>0.745</v>
      </c>
      <c r="E266" s="9">
        <v>0.73</v>
      </c>
      <c r="F266" s="9">
        <v>0.66400000000000003</v>
      </c>
      <c r="G266" s="9">
        <v>30318.28</v>
      </c>
      <c r="H266" s="10">
        <v>115</v>
      </c>
      <c r="I266" t="str">
        <f>CONCATENATE(Tabela_Brasil[[#This Row],[Município]],"-",Tabela_Brasil[[#This Row],[Estado]])</f>
        <v>Campo Largo-PR</v>
      </c>
      <c r="J266">
        <f>IF(Tabela_Brasil[[#This Row],[IDHM]]&lt;=0.599,1,0)</f>
        <v>0</v>
      </c>
      <c r="K266" t="str">
        <f>IF(Tabela_Brasil[[#This Row],[IDHM]]&lt;=0.55,"Baixo",IF(Tabela_Brasil[[#This Row],[IDHM]]&lt;=0.699,"Médio",IF(Tabela_Brasil[[#This Row],[IDHM]]&lt;=0.799,"Alto","Muito Alto")))</f>
        <v>Alto</v>
      </c>
      <c r="L266" t="str">
        <f>VLOOKUP(Tabela_Brasil[[#This Row],[Estado]],'De-Para_Estado_Regiao'!$B$3:$C$29,2,FALSE)</f>
        <v>Sul</v>
      </c>
      <c r="M266">
        <f>IF(Tabela_Brasil[[#This Row],[IBGE_1-4]]&gt;=951,1,0)</f>
        <v>1</v>
      </c>
      <c r="N266">
        <f>IF(Tabela_Brasil[[#This Row],[COMP_P]]&lt;=2,1,0)</f>
        <v>0</v>
      </c>
    </row>
    <row r="267" spans="1:14" x14ac:dyDescent="0.25">
      <c r="A267" s="12" t="s">
        <v>299</v>
      </c>
      <c r="B267" s="12" t="s">
        <v>53</v>
      </c>
      <c r="C267" s="12">
        <v>5734</v>
      </c>
      <c r="D267" s="12">
        <v>0.74</v>
      </c>
      <c r="E267" s="12">
        <v>0.752</v>
      </c>
      <c r="F267" s="12">
        <v>0.64500000000000002</v>
      </c>
      <c r="G267" s="12">
        <v>79911.850000000006</v>
      </c>
      <c r="H267" s="13">
        <v>76</v>
      </c>
      <c r="I267" t="str">
        <f>CONCATENATE(Tabela_Brasil[[#This Row],[Município]],"-",Tabela_Brasil[[#This Row],[Estado]])</f>
        <v>Três Lagoas-MS</v>
      </c>
      <c r="J267">
        <f>IF(Tabela_Brasil[[#This Row],[IDHM]]&lt;=0.599,1,0)</f>
        <v>0</v>
      </c>
      <c r="K267" t="str">
        <f>IF(Tabela_Brasil[[#This Row],[IDHM]]&lt;=0.55,"Baixo",IF(Tabela_Brasil[[#This Row],[IDHM]]&lt;=0.699,"Médio",IF(Tabela_Brasil[[#This Row],[IDHM]]&lt;=0.799,"Alto","Muito Alto")))</f>
        <v>Alto</v>
      </c>
      <c r="L267" t="str">
        <f>VLOOKUP(Tabela_Brasil[[#This Row],[Estado]],'De-Para_Estado_Regiao'!$B$3:$C$29,2,FALSE)</f>
        <v>Centro-Oeste</v>
      </c>
      <c r="M267">
        <f>IF(Tabela_Brasil[[#This Row],[IBGE_1-4]]&gt;=951,1,0)</f>
        <v>1</v>
      </c>
      <c r="N267">
        <f>IF(Tabela_Brasil[[#This Row],[COMP_P]]&lt;=2,1,0)</f>
        <v>0</v>
      </c>
    </row>
    <row r="268" spans="1:14" x14ac:dyDescent="0.25">
      <c r="A268" s="9" t="s">
        <v>300</v>
      </c>
      <c r="B268" s="9" t="s">
        <v>64</v>
      </c>
      <c r="C268" s="9">
        <v>8222</v>
      </c>
      <c r="D268" s="9">
        <v>0.746</v>
      </c>
      <c r="E268" s="9">
        <v>0.73299999999999998</v>
      </c>
      <c r="F268" s="9">
        <v>0.67700000000000005</v>
      </c>
      <c r="G268" s="9">
        <v>22904.87</v>
      </c>
      <c r="H268" s="10">
        <v>188</v>
      </c>
      <c r="I268" t="str">
        <f>CONCATENATE(Tabela_Brasil[[#This Row],[Município]],"-",Tabela_Brasil[[#This Row],[Estado]])</f>
        <v>Cachoeiro De Itapemirim-ES</v>
      </c>
      <c r="J268">
        <f>IF(Tabela_Brasil[[#This Row],[IDHM]]&lt;=0.599,1,0)</f>
        <v>0</v>
      </c>
      <c r="K268" t="str">
        <f>IF(Tabela_Brasil[[#This Row],[IDHM]]&lt;=0.55,"Baixo",IF(Tabela_Brasil[[#This Row],[IDHM]]&lt;=0.699,"Médio",IF(Tabela_Brasil[[#This Row],[IDHM]]&lt;=0.799,"Alto","Muito Alto")))</f>
        <v>Alto</v>
      </c>
      <c r="L268" t="str">
        <f>VLOOKUP(Tabela_Brasil[[#This Row],[Estado]],'De-Para_Estado_Regiao'!$B$3:$C$29,2,FALSE)</f>
        <v>Sudeste</v>
      </c>
      <c r="M268">
        <f>IF(Tabela_Brasil[[#This Row],[IBGE_1-4]]&gt;=951,1,0)</f>
        <v>1</v>
      </c>
      <c r="N268">
        <f>IF(Tabela_Brasil[[#This Row],[COMP_P]]&lt;=2,1,0)</f>
        <v>0</v>
      </c>
    </row>
    <row r="269" spans="1:14" x14ac:dyDescent="0.25">
      <c r="A269" s="12" t="s">
        <v>301</v>
      </c>
      <c r="B269" s="12" t="s">
        <v>22</v>
      </c>
      <c r="C269" s="12">
        <v>6613</v>
      </c>
      <c r="D269" s="12">
        <v>0.75</v>
      </c>
      <c r="E269" s="12">
        <v>0.76100000000000001</v>
      </c>
      <c r="F269" s="12">
        <v>0.66600000000000004</v>
      </c>
      <c r="G269" s="12">
        <v>41998.58</v>
      </c>
      <c r="H269" s="13">
        <v>120</v>
      </c>
      <c r="I269" t="str">
        <f>CONCATENATE(Tabela_Brasil[[#This Row],[Município]],"-",Tabela_Brasil[[#This Row],[Estado]])</f>
        <v>Pinhais-PR</v>
      </c>
      <c r="J269">
        <f>IF(Tabela_Brasil[[#This Row],[IDHM]]&lt;=0.599,1,0)</f>
        <v>0</v>
      </c>
      <c r="K269" t="str">
        <f>IF(Tabela_Brasil[[#This Row],[IDHM]]&lt;=0.55,"Baixo",IF(Tabela_Brasil[[#This Row],[IDHM]]&lt;=0.699,"Médio",IF(Tabela_Brasil[[#This Row],[IDHM]]&lt;=0.799,"Alto","Muito Alto")))</f>
        <v>Alto</v>
      </c>
      <c r="L269" t="str">
        <f>VLOOKUP(Tabela_Brasil[[#This Row],[Estado]],'De-Para_Estado_Regiao'!$B$3:$C$29,2,FALSE)</f>
        <v>Sul</v>
      </c>
      <c r="M269">
        <f>IF(Tabela_Brasil[[#This Row],[IBGE_1-4]]&gt;=951,1,0)</f>
        <v>1</v>
      </c>
      <c r="N269">
        <f>IF(Tabela_Brasil[[#This Row],[COMP_P]]&lt;=2,1,0)</f>
        <v>0</v>
      </c>
    </row>
    <row r="270" spans="1:14" x14ac:dyDescent="0.25">
      <c r="A270" s="9" t="s">
        <v>302</v>
      </c>
      <c r="B270" s="9" t="s">
        <v>7</v>
      </c>
      <c r="C270" s="9">
        <v>9833</v>
      </c>
      <c r="D270" s="9">
        <v>0.73799999999999999</v>
      </c>
      <c r="E270" s="9">
        <v>0.69099999999999995</v>
      </c>
      <c r="F270" s="9">
        <v>0.70299999999999996</v>
      </c>
      <c r="G270" s="9">
        <v>15304.53</v>
      </c>
      <c r="H270" s="10">
        <v>112</v>
      </c>
      <c r="I270" t="str">
        <f>CONCATENATE(Tabela_Brasil[[#This Row],[Município]],"-",Tabela_Brasil[[#This Row],[Estado]])</f>
        <v>Ferraz De Vasconcelos-SP</v>
      </c>
      <c r="J270">
        <f>IF(Tabela_Brasil[[#This Row],[IDHM]]&lt;=0.599,1,0)</f>
        <v>0</v>
      </c>
      <c r="K270" t="str">
        <f>IF(Tabela_Brasil[[#This Row],[IDHM]]&lt;=0.55,"Baixo",IF(Tabela_Brasil[[#This Row],[IDHM]]&lt;=0.699,"Médio",IF(Tabela_Brasil[[#This Row],[IDHM]]&lt;=0.799,"Alto","Muito Alto")))</f>
        <v>Alto</v>
      </c>
      <c r="L270" t="str">
        <f>VLOOKUP(Tabela_Brasil[[#This Row],[Estado]],'De-Para_Estado_Regiao'!$B$3:$C$29,2,FALSE)</f>
        <v>Sudeste</v>
      </c>
      <c r="M270">
        <f>IF(Tabela_Brasil[[#This Row],[IBGE_1-4]]&gt;=951,1,0)</f>
        <v>1</v>
      </c>
      <c r="N270">
        <f>IF(Tabela_Brasil[[#This Row],[COMP_P]]&lt;=2,1,0)</f>
        <v>0</v>
      </c>
    </row>
    <row r="271" spans="1:14" x14ac:dyDescent="0.25">
      <c r="A271" s="12" t="s">
        <v>303</v>
      </c>
      <c r="B271" s="12" t="s">
        <v>22</v>
      </c>
      <c r="C271" s="12">
        <v>3692</v>
      </c>
      <c r="D271" s="12">
        <v>0.77400000000000002</v>
      </c>
      <c r="E271" s="12">
        <v>0.75800000000000001</v>
      </c>
      <c r="F271" s="12">
        <v>0.72599999999999998</v>
      </c>
      <c r="G271" s="12">
        <v>32465.67</v>
      </c>
      <c r="H271" s="13">
        <v>104</v>
      </c>
      <c r="I271" t="str">
        <f>CONCATENATE(Tabela_Brasil[[#This Row],[Município]],"-",Tabela_Brasil[[#This Row],[Estado]])</f>
        <v>Francisco Beltrão-PR</v>
      </c>
      <c r="J271">
        <f>IF(Tabela_Brasil[[#This Row],[IDHM]]&lt;=0.599,1,0)</f>
        <v>0</v>
      </c>
      <c r="K271" t="str">
        <f>IF(Tabela_Brasil[[#This Row],[IDHM]]&lt;=0.55,"Baixo",IF(Tabela_Brasil[[#This Row],[IDHM]]&lt;=0.699,"Médio",IF(Tabela_Brasil[[#This Row],[IDHM]]&lt;=0.799,"Alto","Muito Alto")))</f>
        <v>Alto</v>
      </c>
      <c r="L271" t="str">
        <f>VLOOKUP(Tabela_Brasil[[#This Row],[Estado]],'De-Para_Estado_Regiao'!$B$3:$C$29,2,FALSE)</f>
        <v>Sul</v>
      </c>
      <c r="M271">
        <f>IF(Tabela_Brasil[[#This Row],[IBGE_1-4]]&gt;=951,1,0)</f>
        <v>1</v>
      </c>
      <c r="N271">
        <f>IF(Tabela_Brasil[[#This Row],[COMP_P]]&lt;=2,1,0)</f>
        <v>0</v>
      </c>
    </row>
    <row r="272" spans="1:14" x14ac:dyDescent="0.25">
      <c r="A272" s="9" t="s">
        <v>304</v>
      </c>
      <c r="B272" s="9" t="s">
        <v>7</v>
      </c>
      <c r="C272" s="9">
        <v>4749</v>
      </c>
      <c r="D272" s="9">
        <v>0.745</v>
      </c>
      <c r="E272" s="9">
        <v>0.71599999999999997</v>
      </c>
      <c r="F272" s="9">
        <v>0.70099999999999996</v>
      </c>
      <c r="G272" s="9">
        <v>16454.23</v>
      </c>
      <c r="H272" s="10">
        <v>75</v>
      </c>
      <c r="I272" t="str">
        <f>CONCATENATE(Tabela_Brasil[[#This Row],[Município]],"-",Tabela_Brasil[[#This Row],[Estado]])</f>
        <v>Itanhaém-SP</v>
      </c>
      <c r="J272">
        <f>IF(Tabela_Brasil[[#This Row],[IDHM]]&lt;=0.599,1,0)</f>
        <v>0</v>
      </c>
      <c r="K272" t="str">
        <f>IF(Tabela_Brasil[[#This Row],[IDHM]]&lt;=0.55,"Baixo",IF(Tabela_Brasil[[#This Row],[IDHM]]&lt;=0.699,"Médio",IF(Tabela_Brasil[[#This Row],[IDHM]]&lt;=0.799,"Alto","Muito Alto")))</f>
        <v>Alto</v>
      </c>
      <c r="L272" t="str">
        <f>VLOOKUP(Tabela_Brasil[[#This Row],[Estado]],'De-Para_Estado_Regiao'!$B$3:$C$29,2,FALSE)</f>
        <v>Sudeste</v>
      </c>
      <c r="M272">
        <f>IF(Tabela_Brasil[[#This Row],[IBGE_1-4]]&gt;=951,1,0)</f>
        <v>1</v>
      </c>
      <c r="N272">
        <f>IF(Tabela_Brasil[[#This Row],[COMP_P]]&lt;=2,1,0)</f>
        <v>0</v>
      </c>
    </row>
    <row r="273" spans="1:14" x14ac:dyDescent="0.25">
      <c r="A273" s="12" t="s">
        <v>305</v>
      </c>
      <c r="B273" s="12" t="s">
        <v>7</v>
      </c>
      <c r="C273" s="12">
        <v>1917</v>
      </c>
      <c r="D273" s="12">
        <v>0.76800000000000002</v>
      </c>
      <c r="E273" s="12">
        <v>0.746</v>
      </c>
      <c r="F273" s="12">
        <v>0.70699999999999996</v>
      </c>
      <c r="G273" s="12">
        <v>35154.660000000003</v>
      </c>
      <c r="H273" s="13">
        <v>50</v>
      </c>
      <c r="I273" t="str">
        <f>CONCATENATE(Tabela_Brasil[[#This Row],[Município]],"-",Tabela_Brasil[[#This Row],[Estado]])</f>
        <v>Monte Alto-SP</v>
      </c>
      <c r="J273">
        <f>IF(Tabela_Brasil[[#This Row],[IDHM]]&lt;=0.599,1,0)</f>
        <v>0</v>
      </c>
      <c r="K273" t="str">
        <f>IF(Tabela_Brasil[[#This Row],[IDHM]]&lt;=0.55,"Baixo",IF(Tabela_Brasil[[#This Row],[IDHM]]&lt;=0.699,"Médio",IF(Tabela_Brasil[[#This Row],[IDHM]]&lt;=0.799,"Alto","Muito Alto")))</f>
        <v>Alto</v>
      </c>
      <c r="L273" t="str">
        <f>VLOOKUP(Tabela_Brasil[[#This Row],[Estado]],'De-Para_Estado_Regiao'!$B$3:$C$29,2,FALSE)</f>
        <v>Sudeste</v>
      </c>
      <c r="M273">
        <f>IF(Tabela_Brasil[[#This Row],[IBGE_1-4]]&gt;=951,1,0)</f>
        <v>1</v>
      </c>
      <c r="N273">
        <f>IF(Tabela_Brasil[[#This Row],[COMP_P]]&lt;=2,1,0)</f>
        <v>0</v>
      </c>
    </row>
    <row r="274" spans="1:14" x14ac:dyDescent="0.25">
      <c r="A274" s="9" t="s">
        <v>306</v>
      </c>
      <c r="B274" s="9" t="s">
        <v>59</v>
      </c>
      <c r="C274" s="9">
        <v>7486</v>
      </c>
      <c r="D274" s="9">
        <v>0.75700000000000001</v>
      </c>
      <c r="E274" s="9">
        <v>0.752</v>
      </c>
      <c r="F274" s="9">
        <v>0.67200000000000004</v>
      </c>
      <c r="G274" s="9">
        <v>27123.360000000001</v>
      </c>
      <c r="H274" s="10">
        <v>153</v>
      </c>
      <c r="I274" t="str">
        <f>CONCATENATE(Tabela_Brasil[[#This Row],[Município]],"-",Tabela_Brasil[[#This Row],[Estado]])</f>
        <v>Palhoça-SC</v>
      </c>
      <c r="J274">
        <f>IF(Tabela_Brasil[[#This Row],[IDHM]]&lt;=0.599,1,0)</f>
        <v>0</v>
      </c>
      <c r="K274" t="str">
        <f>IF(Tabela_Brasil[[#This Row],[IDHM]]&lt;=0.55,"Baixo",IF(Tabela_Brasil[[#This Row],[IDHM]]&lt;=0.699,"Médio",IF(Tabela_Brasil[[#This Row],[IDHM]]&lt;=0.799,"Alto","Muito Alto")))</f>
        <v>Alto</v>
      </c>
      <c r="L274" t="str">
        <f>VLOOKUP(Tabela_Brasil[[#This Row],[Estado]],'De-Para_Estado_Regiao'!$B$3:$C$29,2,FALSE)</f>
        <v>Sul</v>
      </c>
      <c r="M274">
        <f>IF(Tabela_Brasil[[#This Row],[IBGE_1-4]]&gt;=951,1,0)</f>
        <v>1</v>
      </c>
      <c r="N274">
        <f>IF(Tabela_Brasil[[#This Row],[COMP_P]]&lt;=2,1,0)</f>
        <v>0</v>
      </c>
    </row>
    <row r="275" spans="1:14" x14ac:dyDescent="0.25">
      <c r="A275" s="12" t="s">
        <v>307</v>
      </c>
      <c r="B275" s="12" t="s">
        <v>10</v>
      </c>
      <c r="C275" s="12">
        <v>4115</v>
      </c>
      <c r="D275" s="12">
        <v>0.73</v>
      </c>
      <c r="E275" s="12">
        <v>0.71599999999999997</v>
      </c>
      <c r="F275" s="12">
        <v>0.64900000000000002</v>
      </c>
      <c r="G275" s="12">
        <v>25987.98</v>
      </c>
      <c r="H275" s="13">
        <v>117</v>
      </c>
      <c r="I275" t="str">
        <f>CONCATENATE(Tabela_Brasil[[#This Row],[Município]],"-",Tabela_Brasil[[#This Row],[Estado]])</f>
        <v>Itaperuna-RJ</v>
      </c>
      <c r="J275">
        <f>IF(Tabela_Brasil[[#This Row],[IDHM]]&lt;=0.599,1,0)</f>
        <v>0</v>
      </c>
      <c r="K275" t="str">
        <f>IF(Tabela_Brasil[[#This Row],[IDHM]]&lt;=0.55,"Baixo",IF(Tabela_Brasil[[#This Row],[IDHM]]&lt;=0.699,"Médio",IF(Tabela_Brasil[[#This Row],[IDHM]]&lt;=0.799,"Alto","Muito Alto")))</f>
        <v>Alto</v>
      </c>
      <c r="L275" t="str">
        <f>VLOOKUP(Tabela_Brasil[[#This Row],[Estado]],'De-Para_Estado_Regiao'!$B$3:$C$29,2,FALSE)</f>
        <v>Sudeste</v>
      </c>
      <c r="M275">
        <f>IF(Tabela_Brasil[[#This Row],[IBGE_1-4]]&gt;=951,1,0)</f>
        <v>1</v>
      </c>
      <c r="N275">
        <f>IF(Tabela_Brasil[[#This Row],[COMP_P]]&lt;=2,1,0)</f>
        <v>0</v>
      </c>
    </row>
    <row r="276" spans="1:14" x14ac:dyDescent="0.25">
      <c r="A276" s="9" t="s">
        <v>308</v>
      </c>
      <c r="B276" s="9" t="s">
        <v>7</v>
      </c>
      <c r="C276" s="9">
        <v>1650</v>
      </c>
      <c r="D276" s="9">
        <v>0.78</v>
      </c>
      <c r="E276" s="9">
        <v>0.752</v>
      </c>
      <c r="F276" s="9">
        <v>0.73699999999999999</v>
      </c>
      <c r="G276" s="9">
        <v>24326.29</v>
      </c>
      <c r="H276" s="10">
        <v>43</v>
      </c>
      <c r="I276" t="str">
        <f>CONCATENATE(Tabela_Brasil[[#This Row],[Município]],"-",Tabela_Brasil[[#This Row],[Estado]])</f>
        <v>Dracena-SP</v>
      </c>
      <c r="J276">
        <f>IF(Tabela_Brasil[[#This Row],[IDHM]]&lt;=0.599,1,0)</f>
        <v>0</v>
      </c>
      <c r="K276" t="str">
        <f>IF(Tabela_Brasil[[#This Row],[IDHM]]&lt;=0.55,"Baixo",IF(Tabela_Brasil[[#This Row],[IDHM]]&lt;=0.699,"Médio",IF(Tabela_Brasil[[#This Row],[IDHM]]&lt;=0.799,"Alto","Muito Alto")))</f>
        <v>Alto</v>
      </c>
      <c r="L276" t="str">
        <f>VLOOKUP(Tabela_Brasil[[#This Row],[Estado]],'De-Para_Estado_Regiao'!$B$3:$C$29,2,FALSE)</f>
        <v>Sudeste</v>
      </c>
      <c r="M276">
        <f>IF(Tabela_Brasil[[#This Row],[IBGE_1-4]]&gt;=951,1,0)</f>
        <v>1</v>
      </c>
      <c r="N276">
        <f>IF(Tabela_Brasil[[#This Row],[COMP_P]]&lt;=2,1,0)</f>
        <v>0</v>
      </c>
    </row>
    <row r="277" spans="1:14" x14ac:dyDescent="0.25">
      <c r="A277" s="12" t="s">
        <v>309</v>
      </c>
      <c r="B277" s="12" t="s">
        <v>72</v>
      </c>
      <c r="C277" s="12">
        <v>13799</v>
      </c>
      <c r="D277" s="12">
        <v>0.72</v>
      </c>
      <c r="E277" s="12">
        <v>0.69399999999999995</v>
      </c>
      <c r="F277" s="12">
        <v>0.66300000000000003</v>
      </c>
      <c r="G277" s="12">
        <v>19714.79</v>
      </c>
      <c r="H277" s="13">
        <v>185</v>
      </c>
      <c r="I277" t="str">
        <f>CONCATENATE(Tabela_Brasil[[#This Row],[Município]],"-",Tabela_Brasil[[#This Row],[Estado]])</f>
        <v>Mossoró-RN</v>
      </c>
      <c r="J277">
        <f>IF(Tabela_Brasil[[#This Row],[IDHM]]&lt;=0.599,1,0)</f>
        <v>0</v>
      </c>
      <c r="K277" t="str">
        <f>IF(Tabela_Brasil[[#This Row],[IDHM]]&lt;=0.55,"Baixo",IF(Tabela_Brasil[[#This Row],[IDHM]]&lt;=0.699,"Médio",IF(Tabela_Brasil[[#This Row],[IDHM]]&lt;=0.799,"Alto","Muito Alto")))</f>
        <v>Alto</v>
      </c>
      <c r="L277" t="str">
        <f>VLOOKUP(Tabela_Brasil[[#This Row],[Estado]],'De-Para_Estado_Regiao'!$B$3:$C$29,2,FALSE)</f>
        <v>Nordeste</v>
      </c>
      <c r="M277">
        <f>IF(Tabela_Brasil[[#This Row],[IBGE_1-4]]&gt;=951,1,0)</f>
        <v>1</v>
      </c>
      <c r="N277">
        <f>IF(Tabela_Brasil[[#This Row],[COMP_P]]&lt;=2,1,0)</f>
        <v>0</v>
      </c>
    </row>
    <row r="278" spans="1:14" x14ac:dyDescent="0.25">
      <c r="A278" s="9" t="s">
        <v>310</v>
      </c>
      <c r="B278" s="9" t="s">
        <v>7</v>
      </c>
      <c r="C278" s="9">
        <v>13035</v>
      </c>
      <c r="D278" s="9">
        <v>0.73499999999999999</v>
      </c>
      <c r="E278" s="9">
        <v>0.68700000000000006</v>
      </c>
      <c r="F278" s="9">
        <v>0.67700000000000005</v>
      </c>
      <c r="G278" s="9">
        <v>53634.91</v>
      </c>
      <c r="H278" s="10">
        <v>96</v>
      </c>
      <c r="I278" t="str">
        <f>CONCATENATE(Tabela_Brasil[[#This Row],[Município]],"-",Tabela_Brasil[[#This Row],[Estado]])</f>
        <v>Itapevi-SP</v>
      </c>
      <c r="J278">
        <f>IF(Tabela_Brasil[[#This Row],[IDHM]]&lt;=0.599,1,0)</f>
        <v>0</v>
      </c>
      <c r="K278" t="str">
        <f>IF(Tabela_Brasil[[#This Row],[IDHM]]&lt;=0.55,"Baixo",IF(Tabela_Brasil[[#This Row],[IDHM]]&lt;=0.699,"Médio",IF(Tabela_Brasil[[#This Row],[IDHM]]&lt;=0.799,"Alto","Muito Alto")))</f>
        <v>Alto</v>
      </c>
      <c r="L278" t="str">
        <f>VLOOKUP(Tabela_Brasil[[#This Row],[Estado]],'De-Para_Estado_Regiao'!$B$3:$C$29,2,FALSE)</f>
        <v>Sudeste</v>
      </c>
      <c r="M278">
        <f>IF(Tabela_Brasil[[#This Row],[IBGE_1-4]]&gt;=951,1,0)</f>
        <v>1</v>
      </c>
      <c r="N278">
        <f>IF(Tabela_Brasil[[#This Row],[COMP_P]]&lt;=2,1,0)</f>
        <v>0</v>
      </c>
    </row>
    <row r="279" spans="1:14" x14ac:dyDescent="0.25">
      <c r="A279" s="12" t="s">
        <v>311</v>
      </c>
      <c r="B279" s="12" t="s">
        <v>7</v>
      </c>
      <c r="C279" s="12">
        <v>1724</v>
      </c>
      <c r="D279" s="12">
        <v>0.76500000000000001</v>
      </c>
      <c r="E279" s="12">
        <v>0.76800000000000002</v>
      </c>
      <c r="F279" s="12">
        <v>0.69399999999999995</v>
      </c>
      <c r="G279" s="12">
        <v>30266.17</v>
      </c>
      <c r="H279" s="13">
        <v>29</v>
      </c>
      <c r="I279" t="str">
        <f>CONCATENATE(Tabela_Brasil[[#This Row],[Município]],"-",Tabela_Brasil[[#This Row],[Estado]])</f>
        <v>Ituverava-SP</v>
      </c>
      <c r="J279">
        <f>IF(Tabela_Brasil[[#This Row],[IDHM]]&lt;=0.599,1,0)</f>
        <v>0</v>
      </c>
      <c r="K279" t="str">
        <f>IF(Tabela_Brasil[[#This Row],[IDHM]]&lt;=0.55,"Baixo",IF(Tabela_Brasil[[#This Row],[IDHM]]&lt;=0.699,"Médio",IF(Tabela_Brasil[[#This Row],[IDHM]]&lt;=0.799,"Alto","Muito Alto")))</f>
        <v>Alto</v>
      </c>
      <c r="L279" t="str">
        <f>VLOOKUP(Tabela_Brasil[[#This Row],[Estado]],'De-Para_Estado_Regiao'!$B$3:$C$29,2,FALSE)</f>
        <v>Sudeste</v>
      </c>
      <c r="M279">
        <f>IF(Tabela_Brasil[[#This Row],[IBGE_1-4]]&gt;=951,1,0)</f>
        <v>1</v>
      </c>
      <c r="N279">
        <f>IF(Tabela_Brasil[[#This Row],[COMP_P]]&lt;=2,1,0)</f>
        <v>0</v>
      </c>
    </row>
    <row r="280" spans="1:14" x14ac:dyDescent="0.25">
      <c r="A280" s="9" t="s">
        <v>312</v>
      </c>
      <c r="B280" s="9" t="s">
        <v>14</v>
      </c>
      <c r="C280" s="9">
        <v>3276</v>
      </c>
      <c r="D280" s="9">
        <v>0.78</v>
      </c>
      <c r="E280" s="9">
        <v>0.78600000000000003</v>
      </c>
      <c r="F280" s="9">
        <v>0.70699999999999996</v>
      </c>
      <c r="G280" s="9">
        <v>36686.17</v>
      </c>
      <c r="H280" s="10">
        <v>112</v>
      </c>
      <c r="I280" t="str">
        <f>CONCATENATE(Tabela_Brasil[[#This Row],[Município]],"-",Tabela_Brasil[[#This Row],[Estado]])</f>
        <v>Ijuí-RS</v>
      </c>
      <c r="J280">
        <f>IF(Tabela_Brasil[[#This Row],[IDHM]]&lt;=0.599,1,0)</f>
        <v>0</v>
      </c>
      <c r="K280" t="str">
        <f>IF(Tabela_Brasil[[#This Row],[IDHM]]&lt;=0.55,"Baixo",IF(Tabela_Brasil[[#This Row],[IDHM]]&lt;=0.699,"Médio",IF(Tabela_Brasil[[#This Row],[IDHM]]&lt;=0.799,"Alto","Muito Alto")))</f>
        <v>Alto</v>
      </c>
      <c r="L280" t="str">
        <f>VLOOKUP(Tabela_Brasil[[#This Row],[Estado]],'De-Para_Estado_Regiao'!$B$3:$C$29,2,FALSE)</f>
        <v>Sul</v>
      </c>
      <c r="M280">
        <f>IF(Tabela_Brasil[[#This Row],[IBGE_1-4]]&gt;=951,1,0)</f>
        <v>1</v>
      </c>
      <c r="N280">
        <f>IF(Tabela_Brasil[[#This Row],[COMP_P]]&lt;=2,1,0)</f>
        <v>0</v>
      </c>
    </row>
    <row r="281" spans="1:14" x14ac:dyDescent="0.25">
      <c r="A281" s="12" t="s">
        <v>313</v>
      </c>
      <c r="B281" s="12" t="s">
        <v>16</v>
      </c>
      <c r="C281" s="12">
        <v>3607</v>
      </c>
      <c r="D281" s="12">
        <v>0.75800000000000001</v>
      </c>
      <c r="E281" s="12">
        <v>0.72399999999999998</v>
      </c>
      <c r="F281" s="12">
        <v>0.70799999999999996</v>
      </c>
      <c r="G281" s="12">
        <v>29336.66</v>
      </c>
      <c r="H281" s="13">
        <v>78</v>
      </c>
      <c r="I281" t="str">
        <f>CONCATENATE(Tabela_Brasil[[#This Row],[Município]],"-",Tabela_Brasil[[#This Row],[Estado]])</f>
        <v>João Monlevade-MG</v>
      </c>
      <c r="J281">
        <f>IF(Tabela_Brasil[[#This Row],[IDHM]]&lt;=0.599,1,0)</f>
        <v>0</v>
      </c>
      <c r="K281" t="str">
        <f>IF(Tabela_Brasil[[#This Row],[IDHM]]&lt;=0.55,"Baixo",IF(Tabela_Brasil[[#This Row],[IDHM]]&lt;=0.699,"Médio",IF(Tabela_Brasil[[#This Row],[IDHM]]&lt;=0.799,"Alto","Muito Alto")))</f>
        <v>Alto</v>
      </c>
      <c r="L281" t="str">
        <f>VLOOKUP(Tabela_Brasil[[#This Row],[Estado]],'De-Para_Estado_Regiao'!$B$3:$C$29,2,FALSE)</f>
        <v>Sudeste</v>
      </c>
      <c r="M281">
        <f>IF(Tabela_Brasil[[#This Row],[IBGE_1-4]]&gt;=951,1,0)</f>
        <v>1</v>
      </c>
      <c r="N281">
        <f>IF(Tabela_Brasil[[#This Row],[COMP_P]]&lt;=2,1,0)</f>
        <v>0</v>
      </c>
    </row>
    <row r="282" spans="1:14" x14ac:dyDescent="0.25">
      <c r="A282" s="9" t="s">
        <v>314</v>
      </c>
      <c r="B282" s="9" t="s">
        <v>7</v>
      </c>
      <c r="C282" s="9">
        <v>3278</v>
      </c>
      <c r="D282" s="9">
        <v>0.75</v>
      </c>
      <c r="E282" s="9">
        <v>0.74099999999999999</v>
      </c>
      <c r="F282" s="9">
        <v>0.67900000000000005</v>
      </c>
      <c r="G282" s="9">
        <v>20447.3</v>
      </c>
      <c r="H282" s="10">
        <v>49</v>
      </c>
      <c r="I282" t="str">
        <f>CONCATENATE(Tabela_Brasil[[#This Row],[Município]],"-",Tabela_Brasil[[#This Row],[Estado]])</f>
        <v>Ubatuba-SP</v>
      </c>
      <c r="J282">
        <f>IF(Tabela_Brasil[[#This Row],[IDHM]]&lt;=0.599,1,0)</f>
        <v>0</v>
      </c>
      <c r="K282" t="str">
        <f>IF(Tabela_Brasil[[#This Row],[IDHM]]&lt;=0.55,"Baixo",IF(Tabela_Brasil[[#This Row],[IDHM]]&lt;=0.699,"Médio",IF(Tabela_Brasil[[#This Row],[IDHM]]&lt;=0.799,"Alto","Muito Alto")))</f>
        <v>Alto</v>
      </c>
      <c r="L282" t="str">
        <f>VLOOKUP(Tabela_Brasil[[#This Row],[Estado]],'De-Para_Estado_Regiao'!$B$3:$C$29,2,FALSE)</f>
        <v>Sudeste</v>
      </c>
      <c r="M282">
        <f>IF(Tabela_Brasil[[#This Row],[IBGE_1-4]]&gt;=951,1,0)</f>
        <v>1</v>
      </c>
      <c r="N282">
        <f>IF(Tabela_Brasil[[#This Row],[COMP_P]]&lt;=2,1,0)</f>
        <v>0</v>
      </c>
    </row>
    <row r="283" spans="1:14" x14ac:dyDescent="0.25">
      <c r="A283" s="12" t="s">
        <v>315</v>
      </c>
      <c r="B283" s="12" t="s">
        <v>10</v>
      </c>
      <c r="C283" s="12">
        <v>5535</v>
      </c>
      <c r="D283" s="12">
        <v>0.76500000000000001</v>
      </c>
      <c r="E283" s="12">
        <v>0.76100000000000001</v>
      </c>
      <c r="F283" s="12">
        <v>0.69199999999999995</v>
      </c>
      <c r="G283" s="12">
        <v>39078.14</v>
      </c>
      <c r="H283" s="13">
        <v>129</v>
      </c>
      <c r="I283" t="str">
        <f>CONCATENATE(Tabela_Brasil[[#This Row],[Município]],"-",Tabela_Brasil[[#This Row],[Estado]])</f>
        <v>Maricá-RJ</v>
      </c>
      <c r="J283">
        <f>IF(Tabela_Brasil[[#This Row],[IDHM]]&lt;=0.599,1,0)</f>
        <v>0</v>
      </c>
      <c r="K283" t="str">
        <f>IF(Tabela_Brasil[[#This Row],[IDHM]]&lt;=0.55,"Baixo",IF(Tabela_Brasil[[#This Row],[IDHM]]&lt;=0.699,"Médio",IF(Tabela_Brasil[[#This Row],[IDHM]]&lt;=0.799,"Alto","Muito Alto")))</f>
        <v>Alto</v>
      </c>
      <c r="L283" t="str">
        <f>VLOOKUP(Tabela_Brasil[[#This Row],[Estado]],'De-Para_Estado_Regiao'!$B$3:$C$29,2,FALSE)</f>
        <v>Sudeste</v>
      </c>
      <c r="M283">
        <f>IF(Tabela_Brasil[[#This Row],[IBGE_1-4]]&gt;=951,1,0)</f>
        <v>1</v>
      </c>
      <c r="N283">
        <f>IF(Tabela_Brasil[[#This Row],[COMP_P]]&lt;=2,1,0)</f>
        <v>0</v>
      </c>
    </row>
    <row r="284" spans="1:14" x14ac:dyDescent="0.25">
      <c r="A284" s="9" t="s">
        <v>316</v>
      </c>
      <c r="B284" s="9" t="s">
        <v>7</v>
      </c>
      <c r="C284" s="9">
        <v>1887</v>
      </c>
      <c r="D284" s="9">
        <v>0.753</v>
      </c>
      <c r="E284" s="9">
        <v>0.75900000000000001</v>
      </c>
      <c r="F284" s="9">
        <v>0.68300000000000005</v>
      </c>
      <c r="G284" s="9">
        <v>95399.47</v>
      </c>
      <c r="H284" s="10">
        <v>34</v>
      </c>
      <c r="I284" t="str">
        <f>CONCATENATE(Tabela_Brasil[[#This Row],[Município]],"-",Tabela_Brasil[[#This Row],[Estado]])</f>
        <v>Guaíra-SP</v>
      </c>
      <c r="J284">
        <f>IF(Tabela_Brasil[[#This Row],[IDHM]]&lt;=0.599,1,0)</f>
        <v>0</v>
      </c>
      <c r="K284" t="str">
        <f>IF(Tabela_Brasil[[#This Row],[IDHM]]&lt;=0.55,"Baixo",IF(Tabela_Brasil[[#This Row],[IDHM]]&lt;=0.699,"Médio",IF(Tabela_Brasil[[#This Row],[IDHM]]&lt;=0.799,"Alto","Muito Alto")))</f>
        <v>Alto</v>
      </c>
      <c r="L284" t="str">
        <f>VLOOKUP(Tabela_Brasil[[#This Row],[Estado]],'De-Para_Estado_Regiao'!$B$3:$C$29,2,FALSE)</f>
        <v>Sudeste</v>
      </c>
      <c r="M284">
        <f>IF(Tabela_Brasil[[#This Row],[IBGE_1-4]]&gt;=951,1,0)</f>
        <v>1</v>
      </c>
      <c r="N284">
        <f>IF(Tabela_Brasil[[#This Row],[COMP_P]]&lt;=2,1,0)</f>
        <v>0</v>
      </c>
    </row>
    <row r="285" spans="1:14" x14ac:dyDescent="0.25">
      <c r="A285" s="12" t="s">
        <v>317</v>
      </c>
      <c r="B285" s="12" t="s">
        <v>16</v>
      </c>
      <c r="C285" s="12">
        <v>4503</v>
      </c>
      <c r="D285" s="12">
        <v>0.74</v>
      </c>
      <c r="E285" s="12">
        <v>0.745</v>
      </c>
      <c r="F285" s="12">
        <v>0.64400000000000002</v>
      </c>
      <c r="G285" s="12">
        <v>27602.09</v>
      </c>
      <c r="H285" s="13">
        <v>56</v>
      </c>
      <c r="I285" t="str">
        <f>CONCATENATE(Tabela_Brasil[[#This Row],[Município]],"-",Tabela_Brasil[[#This Row],[Estado]])</f>
        <v>Ituiutaba-MG</v>
      </c>
      <c r="J285">
        <f>IF(Tabela_Brasil[[#This Row],[IDHM]]&lt;=0.599,1,0)</f>
        <v>0</v>
      </c>
      <c r="K285" t="str">
        <f>IF(Tabela_Brasil[[#This Row],[IDHM]]&lt;=0.55,"Baixo",IF(Tabela_Brasil[[#This Row],[IDHM]]&lt;=0.699,"Médio",IF(Tabela_Brasil[[#This Row],[IDHM]]&lt;=0.799,"Alto","Muito Alto")))</f>
        <v>Alto</v>
      </c>
      <c r="L285" t="str">
        <f>VLOOKUP(Tabela_Brasil[[#This Row],[Estado]],'De-Para_Estado_Regiao'!$B$3:$C$29,2,FALSE)</f>
        <v>Sudeste</v>
      </c>
      <c r="M285">
        <f>IF(Tabela_Brasil[[#This Row],[IBGE_1-4]]&gt;=951,1,0)</f>
        <v>1</v>
      </c>
      <c r="N285">
        <f>IF(Tabela_Brasil[[#This Row],[COMP_P]]&lt;=2,1,0)</f>
        <v>0</v>
      </c>
    </row>
    <row r="286" spans="1:14" x14ac:dyDescent="0.25">
      <c r="A286" s="9" t="s">
        <v>318</v>
      </c>
      <c r="B286" s="9" t="s">
        <v>22</v>
      </c>
      <c r="C286" s="9">
        <v>12050</v>
      </c>
      <c r="D286" s="9">
        <v>0.73299999999999998</v>
      </c>
      <c r="E286" s="9">
        <v>0.71499999999999997</v>
      </c>
      <c r="F286" s="9">
        <v>0.63200000000000001</v>
      </c>
      <c r="G286" s="9">
        <v>19883.099999999999</v>
      </c>
      <c r="H286" s="10">
        <v>156</v>
      </c>
      <c r="I286" t="str">
        <f>CONCATENATE(Tabela_Brasil[[#This Row],[Município]],"-",Tabela_Brasil[[#This Row],[Estado]])</f>
        <v>Colombo-PR</v>
      </c>
      <c r="J286">
        <f>IF(Tabela_Brasil[[#This Row],[IDHM]]&lt;=0.599,1,0)</f>
        <v>0</v>
      </c>
      <c r="K286" t="str">
        <f>IF(Tabela_Brasil[[#This Row],[IDHM]]&lt;=0.55,"Baixo",IF(Tabela_Brasil[[#This Row],[IDHM]]&lt;=0.699,"Médio",IF(Tabela_Brasil[[#This Row],[IDHM]]&lt;=0.799,"Alto","Muito Alto")))</f>
        <v>Alto</v>
      </c>
      <c r="L286" t="str">
        <f>VLOOKUP(Tabela_Brasil[[#This Row],[Estado]],'De-Para_Estado_Regiao'!$B$3:$C$29,2,FALSE)</f>
        <v>Sul</v>
      </c>
      <c r="M286">
        <f>IF(Tabela_Brasil[[#This Row],[IBGE_1-4]]&gt;=951,1,0)</f>
        <v>1</v>
      </c>
      <c r="N286">
        <f>IF(Tabela_Brasil[[#This Row],[COMP_P]]&lt;=2,1,0)</f>
        <v>0</v>
      </c>
    </row>
    <row r="287" spans="1:14" x14ac:dyDescent="0.25">
      <c r="A287" s="12" t="s">
        <v>319</v>
      </c>
      <c r="B287" s="12" t="s">
        <v>7</v>
      </c>
      <c r="C287" s="12">
        <v>4661</v>
      </c>
      <c r="D287" s="12">
        <v>0.78</v>
      </c>
      <c r="E287" s="12">
        <v>0.74</v>
      </c>
      <c r="F287" s="12">
        <v>0.749</v>
      </c>
      <c r="G287" s="12">
        <v>27897.02</v>
      </c>
      <c r="H287" s="13">
        <v>84</v>
      </c>
      <c r="I287" t="str">
        <f>CONCATENATE(Tabela_Brasil[[#This Row],[Município]],"-",Tabela_Brasil[[#This Row],[Estado]])</f>
        <v>Caieiras-SP</v>
      </c>
      <c r="J287">
        <f>IF(Tabela_Brasil[[#This Row],[IDHM]]&lt;=0.599,1,0)</f>
        <v>0</v>
      </c>
      <c r="K287" t="str">
        <f>IF(Tabela_Brasil[[#This Row],[IDHM]]&lt;=0.55,"Baixo",IF(Tabela_Brasil[[#This Row],[IDHM]]&lt;=0.699,"Médio",IF(Tabela_Brasil[[#This Row],[IDHM]]&lt;=0.799,"Alto","Muito Alto")))</f>
        <v>Alto</v>
      </c>
      <c r="L287" t="str">
        <f>VLOOKUP(Tabela_Brasil[[#This Row],[Estado]],'De-Para_Estado_Regiao'!$B$3:$C$29,2,FALSE)</f>
        <v>Sudeste</v>
      </c>
      <c r="M287">
        <f>IF(Tabela_Brasil[[#This Row],[IBGE_1-4]]&gt;=951,1,0)</f>
        <v>1</v>
      </c>
      <c r="N287">
        <f>IF(Tabela_Brasil[[#This Row],[COMP_P]]&lt;=2,1,0)</f>
        <v>0</v>
      </c>
    </row>
    <row r="288" spans="1:14" x14ac:dyDescent="0.25">
      <c r="A288" s="9" t="s">
        <v>320</v>
      </c>
      <c r="B288" s="9" t="s">
        <v>7</v>
      </c>
      <c r="C288" s="9">
        <v>749</v>
      </c>
      <c r="D288" s="9">
        <v>0.76300000000000001</v>
      </c>
      <c r="E288" s="9">
        <v>0.73599999999999999</v>
      </c>
      <c r="F288" s="9">
        <v>0.72</v>
      </c>
      <c r="G288" s="9">
        <v>30970.21</v>
      </c>
      <c r="H288" s="10">
        <v>6</v>
      </c>
      <c r="I288" t="str">
        <f>CONCATENATE(Tabela_Brasil[[#This Row],[Município]],"-",Tabela_Brasil[[#This Row],[Estado]])</f>
        <v>Buritama-SP</v>
      </c>
      <c r="J288">
        <f>IF(Tabela_Brasil[[#This Row],[IDHM]]&lt;=0.599,1,0)</f>
        <v>0</v>
      </c>
      <c r="K288" t="str">
        <f>IF(Tabela_Brasil[[#This Row],[IDHM]]&lt;=0.55,"Baixo",IF(Tabela_Brasil[[#This Row],[IDHM]]&lt;=0.699,"Médio",IF(Tabela_Brasil[[#This Row],[IDHM]]&lt;=0.799,"Alto","Muito Alto")))</f>
        <v>Alto</v>
      </c>
      <c r="L288" t="str">
        <f>VLOOKUP(Tabela_Brasil[[#This Row],[Estado]],'De-Para_Estado_Regiao'!$B$3:$C$29,2,FALSE)</f>
        <v>Sudeste</v>
      </c>
      <c r="M288">
        <f>IF(Tabela_Brasil[[#This Row],[IBGE_1-4]]&gt;=951,1,0)</f>
        <v>0</v>
      </c>
      <c r="N288">
        <f>IF(Tabela_Brasil[[#This Row],[COMP_P]]&lt;=2,1,0)</f>
        <v>0</v>
      </c>
    </row>
    <row r="289" spans="1:14" x14ac:dyDescent="0.25">
      <c r="A289" s="12" t="s">
        <v>321</v>
      </c>
      <c r="B289" s="12" t="s">
        <v>7</v>
      </c>
      <c r="C289" s="12">
        <v>1427</v>
      </c>
      <c r="D289" s="12">
        <v>0.747</v>
      </c>
      <c r="E289" s="12">
        <v>0.70099999999999996</v>
      </c>
      <c r="F289" s="12">
        <v>0.70399999999999996</v>
      </c>
      <c r="G289" s="12">
        <v>29350.05</v>
      </c>
      <c r="H289" s="13">
        <v>26</v>
      </c>
      <c r="I289" t="str">
        <f>CONCATENATE(Tabela_Brasil[[#This Row],[Município]],"-",Tabela_Brasil[[#This Row],[Estado]])</f>
        <v>Cândido Mota-SP</v>
      </c>
      <c r="J289">
        <f>IF(Tabela_Brasil[[#This Row],[IDHM]]&lt;=0.599,1,0)</f>
        <v>0</v>
      </c>
      <c r="K289" t="str">
        <f>IF(Tabela_Brasil[[#This Row],[IDHM]]&lt;=0.55,"Baixo",IF(Tabela_Brasil[[#This Row],[IDHM]]&lt;=0.699,"Médio",IF(Tabela_Brasil[[#This Row],[IDHM]]&lt;=0.799,"Alto","Muito Alto")))</f>
        <v>Alto</v>
      </c>
      <c r="L289" t="str">
        <f>VLOOKUP(Tabela_Brasil[[#This Row],[Estado]],'De-Para_Estado_Regiao'!$B$3:$C$29,2,FALSE)</f>
        <v>Sudeste</v>
      </c>
      <c r="M289">
        <f>IF(Tabela_Brasil[[#This Row],[IBGE_1-4]]&gt;=951,1,0)</f>
        <v>1</v>
      </c>
      <c r="N289">
        <f>IF(Tabela_Brasil[[#This Row],[COMP_P]]&lt;=2,1,0)</f>
        <v>0</v>
      </c>
    </row>
    <row r="290" spans="1:14" x14ac:dyDescent="0.25">
      <c r="A290" s="9" t="s">
        <v>322</v>
      </c>
      <c r="B290" s="9" t="s">
        <v>7</v>
      </c>
      <c r="C290" s="9">
        <v>2304</v>
      </c>
      <c r="D290" s="9">
        <v>0.76200000000000001</v>
      </c>
      <c r="E290" s="9">
        <v>0.74</v>
      </c>
      <c r="F290" s="9">
        <v>0.70599999999999996</v>
      </c>
      <c r="G290" s="9">
        <v>28983.75</v>
      </c>
      <c r="H290" s="10">
        <v>51</v>
      </c>
      <c r="I290" t="str">
        <f>CONCATENATE(Tabela_Brasil[[#This Row],[Município]],"-",Tabela_Brasil[[#This Row],[Estado]])</f>
        <v>São Joaquim Da Barra-SP</v>
      </c>
      <c r="J290">
        <f>IF(Tabela_Brasil[[#This Row],[IDHM]]&lt;=0.599,1,0)</f>
        <v>0</v>
      </c>
      <c r="K290" t="str">
        <f>IF(Tabela_Brasil[[#This Row],[IDHM]]&lt;=0.55,"Baixo",IF(Tabela_Brasil[[#This Row],[IDHM]]&lt;=0.699,"Médio",IF(Tabela_Brasil[[#This Row],[IDHM]]&lt;=0.799,"Alto","Muito Alto")))</f>
        <v>Alto</v>
      </c>
      <c r="L290" t="str">
        <f>VLOOKUP(Tabela_Brasil[[#This Row],[Estado]],'De-Para_Estado_Regiao'!$B$3:$C$29,2,FALSE)</f>
        <v>Sudeste</v>
      </c>
      <c r="M290">
        <f>IF(Tabela_Brasil[[#This Row],[IBGE_1-4]]&gt;=951,1,0)</f>
        <v>1</v>
      </c>
      <c r="N290">
        <f>IF(Tabela_Brasil[[#This Row],[COMP_P]]&lt;=2,1,0)</f>
        <v>0</v>
      </c>
    </row>
    <row r="291" spans="1:14" x14ac:dyDescent="0.25">
      <c r="A291" s="12" t="s">
        <v>323</v>
      </c>
      <c r="B291" s="12" t="s">
        <v>16</v>
      </c>
      <c r="C291" s="12">
        <v>3754</v>
      </c>
      <c r="D291" s="12">
        <v>0.75800000000000001</v>
      </c>
      <c r="E291" s="12">
        <v>0.749</v>
      </c>
      <c r="F291" s="12">
        <v>0.68500000000000005</v>
      </c>
      <c r="G291" s="12">
        <v>28368.39</v>
      </c>
      <c r="H291" s="13">
        <v>94</v>
      </c>
      <c r="I291" t="str">
        <f>CONCATENATE(Tabela_Brasil[[#This Row],[Município]],"-",Tabela_Brasil[[#This Row],[Estado]])</f>
        <v>Itaúna-MG</v>
      </c>
      <c r="J291">
        <f>IF(Tabela_Brasil[[#This Row],[IDHM]]&lt;=0.599,1,0)</f>
        <v>0</v>
      </c>
      <c r="K291" t="str">
        <f>IF(Tabela_Brasil[[#This Row],[IDHM]]&lt;=0.55,"Baixo",IF(Tabela_Brasil[[#This Row],[IDHM]]&lt;=0.699,"Médio",IF(Tabela_Brasil[[#This Row],[IDHM]]&lt;=0.799,"Alto","Muito Alto")))</f>
        <v>Alto</v>
      </c>
      <c r="L291" t="str">
        <f>VLOOKUP(Tabela_Brasil[[#This Row],[Estado]],'De-Para_Estado_Regiao'!$B$3:$C$29,2,FALSE)</f>
        <v>Sudeste</v>
      </c>
      <c r="M291">
        <f>IF(Tabela_Brasil[[#This Row],[IBGE_1-4]]&gt;=951,1,0)</f>
        <v>1</v>
      </c>
      <c r="N291">
        <f>IF(Tabela_Brasil[[#This Row],[COMP_P]]&lt;=2,1,0)</f>
        <v>0</v>
      </c>
    </row>
    <row r="292" spans="1:14" x14ac:dyDescent="0.25">
      <c r="A292" s="9" t="s">
        <v>324</v>
      </c>
      <c r="B292" s="9" t="s">
        <v>49</v>
      </c>
      <c r="C292" s="9">
        <v>15704</v>
      </c>
      <c r="D292" s="9">
        <v>0.69099999999999995</v>
      </c>
      <c r="E292" s="9">
        <v>0.63200000000000001</v>
      </c>
      <c r="F292" s="9">
        <v>0.64800000000000002</v>
      </c>
      <c r="G292" s="9">
        <v>15531.42</v>
      </c>
      <c r="H292" s="10">
        <v>410</v>
      </c>
      <c r="I292" t="str">
        <f>CONCATENATE(Tabela_Brasil[[#This Row],[Município]],"-",Tabela_Brasil[[#This Row],[Estado]])</f>
        <v>Santarém-PA</v>
      </c>
      <c r="J292">
        <f>IF(Tabela_Brasil[[#This Row],[IDHM]]&lt;=0.599,1,0)</f>
        <v>0</v>
      </c>
      <c r="K292" t="str">
        <f>IF(Tabela_Brasil[[#This Row],[IDHM]]&lt;=0.55,"Baixo",IF(Tabela_Brasil[[#This Row],[IDHM]]&lt;=0.699,"Médio",IF(Tabela_Brasil[[#This Row],[IDHM]]&lt;=0.799,"Alto","Muito Alto")))</f>
        <v>Médio</v>
      </c>
      <c r="L292" t="str">
        <f>VLOOKUP(Tabela_Brasil[[#This Row],[Estado]],'De-Para_Estado_Regiao'!$B$3:$C$29,2,FALSE)</f>
        <v>Norte</v>
      </c>
      <c r="M292">
        <f>IF(Tabela_Brasil[[#This Row],[IBGE_1-4]]&gt;=951,1,0)</f>
        <v>1</v>
      </c>
      <c r="N292">
        <f>IF(Tabela_Brasil[[#This Row],[COMP_P]]&lt;=2,1,0)</f>
        <v>0</v>
      </c>
    </row>
    <row r="293" spans="1:14" x14ac:dyDescent="0.25">
      <c r="A293" s="12" t="s">
        <v>325</v>
      </c>
      <c r="B293" s="12" t="s">
        <v>16</v>
      </c>
      <c r="C293" s="12">
        <v>1627</v>
      </c>
      <c r="D293" s="12">
        <v>0.73599999999999999</v>
      </c>
      <c r="E293" s="12">
        <v>0.73899999999999999</v>
      </c>
      <c r="F293" s="12">
        <v>0.63200000000000001</v>
      </c>
      <c r="G293" s="12">
        <v>20738.29</v>
      </c>
      <c r="H293" s="13">
        <v>32</v>
      </c>
      <c r="I293" t="str">
        <f>CONCATENATE(Tabela_Brasil[[#This Row],[Município]],"-",Tabela_Brasil[[#This Row],[Estado]])</f>
        <v>São Gotardo-MG</v>
      </c>
      <c r="J293">
        <f>IF(Tabela_Brasil[[#This Row],[IDHM]]&lt;=0.599,1,0)</f>
        <v>0</v>
      </c>
      <c r="K293" t="str">
        <f>IF(Tabela_Brasil[[#This Row],[IDHM]]&lt;=0.55,"Baixo",IF(Tabela_Brasil[[#This Row],[IDHM]]&lt;=0.699,"Médio",IF(Tabela_Brasil[[#This Row],[IDHM]]&lt;=0.799,"Alto","Muito Alto")))</f>
        <v>Alto</v>
      </c>
      <c r="L293" t="str">
        <f>VLOOKUP(Tabela_Brasil[[#This Row],[Estado]],'De-Para_Estado_Regiao'!$B$3:$C$29,2,FALSE)</f>
        <v>Sudeste</v>
      </c>
      <c r="M293">
        <f>IF(Tabela_Brasil[[#This Row],[IBGE_1-4]]&gt;=951,1,0)</f>
        <v>1</v>
      </c>
      <c r="N293">
        <f>IF(Tabela_Brasil[[#This Row],[COMP_P]]&lt;=2,1,0)</f>
        <v>0</v>
      </c>
    </row>
    <row r="294" spans="1:14" x14ac:dyDescent="0.25">
      <c r="A294" s="9" t="s">
        <v>326</v>
      </c>
      <c r="B294" s="9" t="s">
        <v>10</v>
      </c>
      <c r="C294" s="9">
        <v>4591</v>
      </c>
      <c r="D294" s="9">
        <v>0.73299999999999998</v>
      </c>
      <c r="E294" s="9">
        <v>0.72299999999999998</v>
      </c>
      <c r="F294" s="9">
        <v>0.66500000000000004</v>
      </c>
      <c r="G294" s="9">
        <v>20436.21</v>
      </c>
      <c r="H294" s="10">
        <v>80</v>
      </c>
      <c r="I294" t="str">
        <f>CONCATENATE(Tabela_Brasil[[#This Row],[Município]],"-",Tabela_Brasil[[#This Row],[Estado]])</f>
        <v>Barra Do Piraí-RJ</v>
      </c>
      <c r="J294">
        <f>IF(Tabela_Brasil[[#This Row],[IDHM]]&lt;=0.599,1,0)</f>
        <v>0</v>
      </c>
      <c r="K294" t="str">
        <f>IF(Tabela_Brasil[[#This Row],[IDHM]]&lt;=0.55,"Baixo",IF(Tabela_Brasil[[#This Row],[IDHM]]&lt;=0.699,"Médio",IF(Tabela_Brasil[[#This Row],[IDHM]]&lt;=0.799,"Alto","Muito Alto")))</f>
        <v>Alto</v>
      </c>
      <c r="L294" t="str">
        <f>VLOOKUP(Tabela_Brasil[[#This Row],[Estado]],'De-Para_Estado_Regiao'!$B$3:$C$29,2,FALSE)</f>
        <v>Sudeste</v>
      </c>
      <c r="M294">
        <f>IF(Tabela_Brasil[[#This Row],[IBGE_1-4]]&gt;=951,1,0)</f>
        <v>1</v>
      </c>
      <c r="N294">
        <f>IF(Tabela_Brasil[[#This Row],[COMP_P]]&lt;=2,1,0)</f>
        <v>0</v>
      </c>
    </row>
    <row r="295" spans="1:14" x14ac:dyDescent="0.25">
      <c r="A295" s="12" t="s">
        <v>327</v>
      </c>
      <c r="B295" s="12" t="s">
        <v>7</v>
      </c>
      <c r="C295" s="12">
        <v>2420</v>
      </c>
      <c r="D295" s="12">
        <v>0.76200000000000001</v>
      </c>
      <c r="E295" s="12">
        <v>0.748</v>
      </c>
      <c r="F295" s="12">
        <v>0.69799999999999995</v>
      </c>
      <c r="G295" s="12">
        <v>30038.14</v>
      </c>
      <c r="H295" s="13">
        <v>58</v>
      </c>
      <c r="I295" t="str">
        <f>CONCATENATE(Tabela_Brasil[[#This Row],[Município]],"-",Tabela_Brasil[[#This Row],[Estado]])</f>
        <v>Mirassol-SP</v>
      </c>
      <c r="J295">
        <f>IF(Tabela_Brasil[[#This Row],[IDHM]]&lt;=0.599,1,0)</f>
        <v>0</v>
      </c>
      <c r="K295" t="str">
        <f>IF(Tabela_Brasil[[#This Row],[IDHM]]&lt;=0.55,"Baixo",IF(Tabela_Brasil[[#This Row],[IDHM]]&lt;=0.699,"Médio",IF(Tabela_Brasil[[#This Row],[IDHM]]&lt;=0.799,"Alto","Muito Alto")))</f>
        <v>Alto</v>
      </c>
      <c r="L295" t="str">
        <f>VLOOKUP(Tabela_Brasil[[#This Row],[Estado]],'De-Para_Estado_Regiao'!$B$3:$C$29,2,FALSE)</f>
        <v>Sudeste</v>
      </c>
      <c r="M295">
        <f>IF(Tabela_Brasil[[#This Row],[IBGE_1-4]]&gt;=951,1,0)</f>
        <v>1</v>
      </c>
      <c r="N295">
        <f>IF(Tabela_Brasil[[#This Row],[COMP_P]]&lt;=2,1,0)</f>
        <v>0</v>
      </c>
    </row>
    <row r="296" spans="1:14" x14ac:dyDescent="0.25">
      <c r="A296" s="9" t="s">
        <v>328</v>
      </c>
      <c r="B296" s="9" t="s">
        <v>59</v>
      </c>
      <c r="C296" s="9">
        <v>3800</v>
      </c>
      <c r="D296" s="9">
        <v>0.73499999999999999</v>
      </c>
      <c r="E296" s="9">
        <v>0.72799999999999998</v>
      </c>
      <c r="F296" s="9">
        <v>0.62</v>
      </c>
      <c r="G296" s="9">
        <v>35548.519999999997</v>
      </c>
      <c r="H296" s="10">
        <v>40</v>
      </c>
      <c r="I296" t="str">
        <f>CONCATENATE(Tabela_Brasil[[#This Row],[Município]],"-",Tabela_Brasil[[#This Row],[Estado]])</f>
        <v>Caçador-SC</v>
      </c>
      <c r="J296">
        <f>IF(Tabela_Brasil[[#This Row],[IDHM]]&lt;=0.599,1,0)</f>
        <v>0</v>
      </c>
      <c r="K296" t="str">
        <f>IF(Tabela_Brasil[[#This Row],[IDHM]]&lt;=0.55,"Baixo",IF(Tabela_Brasil[[#This Row],[IDHM]]&lt;=0.699,"Médio",IF(Tabela_Brasil[[#This Row],[IDHM]]&lt;=0.799,"Alto","Muito Alto")))</f>
        <v>Alto</v>
      </c>
      <c r="L296" t="str">
        <f>VLOOKUP(Tabela_Brasil[[#This Row],[Estado]],'De-Para_Estado_Regiao'!$B$3:$C$29,2,FALSE)</f>
        <v>Sul</v>
      </c>
      <c r="M296">
        <f>IF(Tabela_Brasil[[#This Row],[IBGE_1-4]]&gt;=951,1,0)</f>
        <v>1</v>
      </c>
      <c r="N296">
        <f>IF(Tabela_Brasil[[#This Row],[COMP_P]]&lt;=2,1,0)</f>
        <v>0</v>
      </c>
    </row>
    <row r="297" spans="1:14" x14ac:dyDescent="0.25">
      <c r="A297" s="12" t="s">
        <v>329</v>
      </c>
      <c r="B297" s="12" t="s">
        <v>59</v>
      </c>
      <c r="C297" s="12">
        <v>2727</v>
      </c>
      <c r="D297" s="12">
        <v>0.78200000000000003</v>
      </c>
      <c r="E297" s="12">
        <v>0.76300000000000001</v>
      </c>
      <c r="F297" s="12">
        <v>0.71899999999999997</v>
      </c>
      <c r="G297" s="12">
        <v>32369.89</v>
      </c>
      <c r="H297" s="13">
        <v>99</v>
      </c>
      <c r="I297" t="str">
        <f>CONCATENATE(Tabela_Brasil[[#This Row],[Município]],"-",Tabela_Brasil[[#This Row],[Estado]])</f>
        <v>São Bento Do Sul-SC</v>
      </c>
      <c r="J297">
        <f>IF(Tabela_Brasil[[#This Row],[IDHM]]&lt;=0.599,1,0)</f>
        <v>0</v>
      </c>
      <c r="K297" t="str">
        <f>IF(Tabela_Brasil[[#This Row],[IDHM]]&lt;=0.55,"Baixo",IF(Tabela_Brasil[[#This Row],[IDHM]]&lt;=0.699,"Médio",IF(Tabela_Brasil[[#This Row],[IDHM]]&lt;=0.799,"Alto","Muito Alto")))</f>
        <v>Alto</v>
      </c>
      <c r="L297" t="str">
        <f>VLOOKUP(Tabela_Brasil[[#This Row],[Estado]],'De-Para_Estado_Regiao'!$B$3:$C$29,2,FALSE)</f>
        <v>Sul</v>
      </c>
      <c r="M297">
        <f>IF(Tabela_Brasil[[#This Row],[IBGE_1-4]]&gt;=951,1,0)</f>
        <v>1</v>
      </c>
      <c r="N297">
        <f>IF(Tabela_Brasil[[#This Row],[COMP_P]]&lt;=2,1,0)</f>
        <v>0</v>
      </c>
    </row>
    <row r="298" spans="1:14" x14ac:dyDescent="0.25">
      <c r="A298" s="9" t="s">
        <v>330</v>
      </c>
      <c r="B298" s="9" t="s">
        <v>7</v>
      </c>
      <c r="C298" s="9">
        <v>1979</v>
      </c>
      <c r="D298" s="9">
        <v>0.77400000000000002</v>
      </c>
      <c r="E298" s="9">
        <v>0.74399999999999999</v>
      </c>
      <c r="F298" s="9">
        <v>0.71699999999999997</v>
      </c>
      <c r="G298" s="9">
        <v>30971.46</v>
      </c>
      <c r="H298" s="10">
        <v>63</v>
      </c>
      <c r="I298" t="str">
        <f>CONCATENATE(Tabela_Brasil[[#This Row],[Município]],"-",Tabela_Brasil[[#This Row],[Estado]])</f>
        <v>São José Do Rio Pardo-SP</v>
      </c>
      <c r="J298">
        <f>IF(Tabela_Brasil[[#This Row],[IDHM]]&lt;=0.599,1,0)</f>
        <v>0</v>
      </c>
      <c r="K298" t="str">
        <f>IF(Tabela_Brasil[[#This Row],[IDHM]]&lt;=0.55,"Baixo",IF(Tabela_Brasil[[#This Row],[IDHM]]&lt;=0.699,"Médio",IF(Tabela_Brasil[[#This Row],[IDHM]]&lt;=0.799,"Alto","Muito Alto")))</f>
        <v>Alto</v>
      </c>
      <c r="L298" t="str">
        <f>VLOOKUP(Tabela_Brasil[[#This Row],[Estado]],'De-Para_Estado_Regiao'!$B$3:$C$29,2,FALSE)</f>
        <v>Sudeste</v>
      </c>
      <c r="M298">
        <f>IF(Tabela_Brasil[[#This Row],[IBGE_1-4]]&gt;=951,1,0)</f>
        <v>1</v>
      </c>
      <c r="N298">
        <f>IF(Tabela_Brasil[[#This Row],[COMP_P]]&lt;=2,1,0)</f>
        <v>0</v>
      </c>
    </row>
    <row r="299" spans="1:14" x14ac:dyDescent="0.25">
      <c r="A299" s="12" t="s">
        <v>331</v>
      </c>
      <c r="B299" s="12" t="s">
        <v>7</v>
      </c>
      <c r="C299" s="12">
        <v>2852</v>
      </c>
      <c r="D299" s="12">
        <v>0.76200000000000001</v>
      </c>
      <c r="E299" s="12">
        <v>0.75600000000000001</v>
      </c>
      <c r="F299" s="12">
        <v>0.70899999999999996</v>
      </c>
      <c r="G299" s="12">
        <v>28127.42</v>
      </c>
      <c r="H299" s="13">
        <v>61</v>
      </c>
      <c r="I299" t="str">
        <f>CONCATENATE(Tabela_Brasil[[#This Row],[Município]],"-",Tabela_Brasil[[#This Row],[Estado]])</f>
        <v>Mococa-SP</v>
      </c>
      <c r="J299">
        <f>IF(Tabela_Brasil[[#This Row],[IDHM]]&lt;=0.599,1,0)</f>
        <v>0</v>
      </c>
      <c r="K299" t="str">
        <f>IF(Tabela_Brasil[[#This Row],[IDHM]]&lt;=0.55,"Baixo",IF(Tabela_Brasil[[#This Row],[IDHM]]&lt;=0.699,"Médio",IF(Tabela_Brasil[[#This Row],[IDHM]]&lt;=0.799,"Alto","Muito Alto")))</f>
        <v>Alto</v>
      </c>
      <c r="L299" t="str">
        <f>VLOOKUP(Tabela_Brasil[[#This Row],[Estado]],'De-Para_Estado_Regiao'!$B$3:$C$29,2,FALSE)</f>
        <v>Sudeste</v>
      </c>
      <c r="M299">
        <f>IF(Tabela_Brasil[[#This Row],[IBGE_1-4]]&gt;=951,1,0)</f>
        <v>1</v>
      </c>
      <c r="N299">
        <f>IF(Tabela_Brasil[[#This Row],[COMP_P]]&lt;=2,1,0)</f>
        <v>0</v>
      </c>
    </row>
    <row r="300" spans="1:14" x14ac:dyDescent="0.25">
      <c r="A300" s="9" t="s">
        <v>332</v>
      </c>
      <c r="B300" s="9" t="s">
        <v>24</v>
      </c>
      <c r="C300" s="9">
        <v>7405</v>
      </c>
      <c r="D300" s="9">
        <v>0.69</v>
      </c>
      <c r="E300" s="9">
        <v>0.68799999999999994</v>
      </c>
      <c r="F300" s="9">
        <v>0.59</v>
      </c>
      <c r="G300" s="9">
        <v>21743.84</v>
      </c>
      <c r="H300" s="10">
        <v>153</v>
      </c>
      <c r="I300" t="str">
        <f>CONCATENATE(Tabela_Brasil[[#This Row],[Município]],"-",Tabela_Brasil[[#This Row],[Estado]])</f>
        <v>Ilhéus-BA</v>
      </c>
      <c r="J300">
        <f>IF(Tabela_Brasil[[#This Row],[IDHM]]&lt;=0.599,1,0)</f>
        <v>0</v>
      </c>
      <c r="K300" t="str">
        <f>IF(Tabela_Brasil[[#This Row],[IDHM]]&lt;=0.55,"Baixo",IF(Tabela_Brasil[[#This Row],[IDHM]]&lt;=0.699,"Médio",IF(Tabela_Brasil[[#This Row],[IDHM]]&lt;=0.799,"Alto","Muito Alto")))</f>
        <v>Médio</v>
      </c>
      <c r="L300" t="str">
        <f>VLOOKUP(Tabela_Brasil[[#This Row],[Estado]],'De-Para_Estado_Regiao'!$B$3:$C$29,2,FALSE)</f>
        <v>Nordeste</v>
      </c>
      <c r="M300">
        <f>IF(Tabela_Brasil[[#This Row],[IBGE_1-4]]&gt;=951,1,0)</f>
        <v>1</v>
      </c>
      <c r="N300">
        <f>IF(Tabela_Brasil[[#This Row],[COMP_P]]&lt;=2,1,0)</f>
        <v>0</v>
      </c>
    </row>
    <row r="301" spans="1:14" x14ac:dyDescent="0.25">
      <c r="A301" s="12" t="s">
        <v>333</v>
      </c>
      <c r="B301" s="12" t="s">
        <v>7</v>
      </c>
      <c r="C301" s="12">
        <v>3289</v>
      </c>
      <c r="D301" s="12">
        <v>0.75</v>
      </c>
      <c r="E301" s="12">
        <v>0.73</v>
      </c>
      <c r="F301" s="12">
        <v>0.67500000000000004</v>
      </c>
      <c r="G301" s="12">
        <v>18066.2</v>
      </c>
      <c r="H301" s="13">
        <v>58</v>
      </c>
      <c r="I301" t="str">
        <f>CONCATENATE(Tabela_Brasil[[#This Row],[Município]],"-",Tabela_Brasil[[#This Row],[Estado]])</f>
        <v>Peruíbe-SP</v>
      </c>
      <c r="J301">
        <f>IF(Tabela_Brasil[[#This Row],[IDHM]]&lt;=0.599,1,0)</f>
        <v>0</v>
      </c>
      <c r="K301" t="str">
        <f>IF(Tabela_Brasil[[#This Row],[IDHM]]&lt;=0.55,"Baixo",IF(Tabela_Brasil[[#This Row],[IDHM]]&lt;=0.699,"Médio",IF(Tabela_Brasil[[#This Row],[IDHM]]&lt;=0.799,"Alto","Muito Alto")))</f>
        <v>Alto</v>
      </c>
      <c r="L301" t="str">
        <f>VLOOKUP(Tabela_Brasil[[#This Row],[Estado]],'De-Para_Estado_Regiao'!$B$3:$C$29,2,FALSE)</f>
        <v>Sudeste</v>
      </c>
      <c r="M301">
        <f>IF(Tabela_Brasil[[#This Row],[IBGE_1-4]]&gt;=951,1,0)</f>
        <v>1</v>
      </c>
      <c r="N301">
        <f>IF(Tabela_Brasil[[#This Row],[COMP_P]]&lt;=2,1,0)</f>
        <v>0</v>
      </c>
    </row>
    <row r="302" spans="1:14" x14ac:dyDescent="0.25">
      <c r="A302" s="9" t="s">
        <v>334</v>
      </c>
      <c r="B302" s="9" t="s">
        <v>7</v>
      </c>
      <c r="C302" s="9">
        <v>2483</v>
      </c>
      <c r="D302" s="9">
        <v>0.79</v>
      </c>
      <c r="E302" s="9">
        <v>0.755</v>
      </c>
      <c r="F302" s="9">
        <v>0.76200000000000001</v>
      </c>
      <c r="G302" s="9">
        <v>48867.19</v>
      </c>
      <c r="H302" s="10">
        <v>55</v>
      </c>
      <c r="I302" t="str">
        <f>CONCATENATE(Tabela_Brasil[[#This Row],[Município]],"-",Tabela_Brasil[[#This Row],[Estado]])</f>
        <v>Nova Odessa-SP</v>
      </c>
      <c r="J302">
        <f>IF(Tabela_Brasil[[#This Row],[IDHM]]&lt;=0.599,1,0)</f>
        <v>0</v>
      </c>
      <c r="K302" t="str">
        <f>IF(Tabela_Brasil[[#This Row],[IDHM]]&lt;=0.55,"Baixo",IF(Tabela_Brasil[[#This Row],[IDHM]]&lt;=0.699,"Médio",IF(Tabela_Brasil[[#This Row],[IDHM]]&lt;=0.799,"Alto","Muito Alto")))</f>
        <v>Alto</v>
      </c>
      <c r="L302" t="str">
        <f>VLOOKUP(Tabela_Brasil[[#This Row],[Estado]],'De-Para_Estado_Regiao'!$B$3:$C$29,2,FALSE)</f>
        <v>Sudeste</v>
      </c>
      <c r="M302">
        <f>IF(Tabela_Brasil[[#This Row],[IBGE_1-4]]&gt;=951,1,0)</f>
        <v>1</v>
      </c>
      <c r="N302">
        <f>IF(Tabela_Brasil[[#This Row],[COMP_P]]&lt;=2,1,0)</f>
        <v>0</v>
      </c>
    </row>
    <row r="303" spans="1:14" x14ac:dyDescent="0.25">
      <c r="A303" s="12" t="s">
        <v>335</v>
      </c>
      <c r="B303" s="12" t="s">
        <v>7</v>
      </c>
      <c r="C303" s="12">
        <v>2373</v>
      </c>
      <c r="D303" s="12">
        <v>0.76200000000000001</v>
      </c>
      <c r="E303" s="12">
        <v>0.75</v>
      </c>
      <c r="F303" s="12">
        <v>0.69899999999999995</v>
      </c>
      <c r="G303" s="12">
        <v>84277.15</v>
      </c>
      <c r="H303" s="13">
        <v>61</v>
      </c>
      <c r="I303" t="str">
        <f>CONCATENATE(Tabela_Brasil[[#This Row],[Município]],"-",Tabela_Brasil[[#This Row],[Estado]])</f>
        <v>Itupeva-SP</v>
      </c>
      <c r="J303">
        <f>IF(Tabela_Brasil[[#This Row],[IDHM]]&lt;=0.599,1,0)</f>
        <v>0</v>
      </c>
      <c r="K303" t="str">
        <f>IF(Tabela_Brasil[[#This Row],[IDHM]]&lt;=0.55,"Baixo",IF(Tabela_Brasil[[#This Row],[IDHM]]&lt;=0.699,"Médio",IF(Tabela_Brasil[[#This Row],[IDHM]]&lt;=0.799,"Alto","Muito Alto")))</f>
        <v>Alto</v>
      </c>
      <c r="L303" t="str">
        <f>VLOOKUP(Tabela_Brasil[[#This Row],[Estado]],'De-Para_Estado_Regiao'!$B$3:$C$29,2,FALSE)</f>
        <v>Sudeste</v>
      </c>
      <c r="M303">
        <f>IF(Tabela_Brasil[[#This Row],[IBGE_1-4]]&gt;=951,1,0)</f>
        <v>1</v>
      </c>
      <c r="N303">
        <f>IF(Tabela_Brasil[[#This Row],[COMP_P]]&lt;=2,1,0)</f>
        <v>0</v>
      </c>
    </row>
    <row r="304" spans="1:14" x14ac:dyDescent="0.25">
      <c r="A304" s="9" t="s">
        <v>336</v>
      </c>
      <c r="B304" s="9" t="s">
        <v>16</v>
      </c>
      <c r="C304" s="9">
        <v>11043</v>
      </c>
      <c r="D304" s="9">
        <v>0.71499999999999997</v>
      </c>
      <c r="E304" s="9">
        <v>0.68200000000000005</v>
      </c>
      <c r="F304" s="9">
        <v>0.625</v>
      </c>
      <c r="G304" s="9">
        <v>15182.19</v>
      </c>
      <c r="H304" s="10">
        <v>119</v>
      </c>
      <c r="I304" t="str">
        <f>CONCATENATE(Tabela_Brasil[[#This Row],[Município]],"-",Tabela_Brasil[[#This Row],[Estado]])</f>
        <v>Santa Luzia-MG</v>
      </c>
      <c r="J304">
        <f>IF(Tabela_Brasil[[#This Row],[IDHM]]&lt;=0.599,1,0)</f>
        <v>0</v>
      </c>
      <c r="K304" t="str">
        <f>IF(Tabela_Brasil[[#This Row],[IDHM]]&lt;=0.55,"Baixo",IF(Tabela_Brasil[[#This Row],[IDHM]]&lt;=0.699,"Médio",IF(Tabela_Brasil[[#This Row],[IDHM]]&lt;=0.799,"Alto","Muito Alto")))</f>
        <v>Alto</v>
      </c>
      <c r="L304" t="str">
        <f>VLOOKUP(Tabela_Brasil[[#This Row],[Estado]],'De-Para_Estado_Regiao'!$B$3:$C$29,2,FALSE)</f>
        <v>Sudeste</v>
      </c>
      <c r="M304">
        <f>IF(Tabela_Brasil[[#This Row],[IBGE_1-4]]&gt;=951,1,0)</f>
        <v>1</v>
      </c>
      <c r="N304">
        <f>IF(Tabela_Brasil[[#This Row],[COMP_P]]&lt;=2,1,0)</f>
        <v>0</v>
      </c>
    </row>
    <row r="305" spans="1:14" x14ac:dyDescent="0.25">
      <c r="A305" s="12" t="s">
        <v>337</v>
      </c>
      <c r="B305" s="12" t="s">
        <v>31</v>
      </c>
      <c r="C305" s="12">
        <v>13064</v>
      </c>
      <c r="D305" s="12">
        <v>0.69</v>
      </c>
      <c r="E305" s="12">
        <v>0.61699999999999999</v>
      </c>
      <c r="F305" s="12">
        <v>0.66500000000000004</v>
      </c>
      <c r="G305" s="12">
        <v>36223.879999999997</v>
      </c>
      <c r="H305" s="13">
        <v>171</v>
      </c>
      <c r="I305" t="str">
        <f>CONCATENATE(Tabela_Brasil[[#This Row],[Município]],"-",Tabela_Brasil[[#This Row],[Estado]])</f>
        <v>Maracanaú-CE</v>
      </c>
      <c r="J305">
        <f>IF(Tabela_Brasil[[#This Row],[IDHM]]&lt;=0.599,1,0)</f>
        <v>0</v>
      </c>
      <c r="K305" t="str">
        <f>IF(Tabela_Brasil[[#This Row],[IDHM]]&lt;=0.55,"Baixo",IF(Tabela_Brasil[[#This Row],[IDHM]]&lt;=0.699,"Médio",IF(Tabela_Brasil[[#This Row],[IDHM]]&lt;=0.799,"Alto","Muito Alto")))</f>
        <v>Médio</v>
      </c>
      <c r="L305" t="str">
        <f>VLOOKUP(Tabela_Brasil[[#This Row],[Estado]],'De-Para_Estado_Regiao'!$B$3:$C$29,2,FALSE)</f>
        <v>Nordeste</v>
      </c>
      <c r="M305">
        <f>IF(Tabela_Brasil[[#This Row],[IBGE_1-4]]&gt;=951,1,0)</f>
        <v>1</v>
      </c>
      <c r="N305">
        <f>IF(Tabela_Brasil[[#This Row],[COMP_P]]&lt;=2,1,0)</f>
        <v>0</v>
      </c>
    </row>
    <row r="306" spans="1:14" x14ac:dyDescent="0.25">
      <c r="A306" s="9" t="s">
        <v>338</v>
      </c>
      <c r="B306" s="9" t="s">
        <v>10</v>
      </c>
      <c r="C306" s="9">
        <v>3864</v>
      </c>
      <c r="D306" s="9">
        <v>0.72499999999999998</v>
      </c>
      <c r="E306" s="9">
        <v>0.72499999999999998</v>
      </c>
      <c r="F306" s="9">
        <v>0.65600000000000003</v>
      </c>
      <c r="G306" s="9">
        <v>45958.79</v>
      </c>
      <c r="H306" s="10">
        <v>97</v>
      </c>
      <c r="I306" t="str">
        <f>CONCATENATE(Tabela_Brasil[[#This Row],[Município]],"-",Tabela_Brasil[[#This Row],[Estado]])</f>
        <v>Três Rios-RJ</v>
      </c>
      <c r="J306">
        <f>IF(Tabela_Brasil[[#This Row],[IDHM]]&lt;=0.599,1,0)</f>
        <v>0</v>
      </c>
      <c r="K306" t="str">
        <f>IF(Tabela_Brasil[[#This Row],[IDHM]]&lt;=0.55,"Baixo",IF(Tabela_Brasil[[#This Row],[IDHM]]&lt;=0.699,"Médio",IF(Tabela_Brasil[[#This Row],[IDHM]]&lt;=0.799,"Alto","Muito Alto")))</f>
        <v>Alto</v>
      </c>
      <c r="L306" t="str">
        <f>VLOOKUP(Tabela_Brasil[[#This Row],[Estado]],'De-Para_Estado_Regiao'!$B$3:$C$29,2,FALSE)</f>
        <v>Sudeste</v>
      </c>
      <c r="M306">
        <f>IF(Tabela_Brasil[[#This Row],[IBGE_1-4]]&gt;=951,1,0)</f>
        <v>1</v>
      </c>
      <c r="N306">
        <f>IF(Tabela_Brasil[[#This Row],[COMP_P]]&lt;=2,1,0)</f>
        <v>0</v>
      </c>
    </row>
    <row r="307" spans="1:14" x14ac:dyDescent="0.25">
      <c r="A307" s="12" t="s">
        <v>339</v>
      </c>
      <c r="B307" s="12" t="s">
        <v>7</v>
      </c>
      <c r="C307" s="12">
        <v>5630</v>
      </c>
      <c r="D307" s="12">
        <v>0.76700000000000002</v>
      </c>
      <c r="E307" s="12">
        <v>0.72</v>
      </c>
      <c r="F307" s="12">
        <v>0.747</v>
      </c>
      <c r="G307" s="12">
        <v>36917.03</v>
      </c>
      <c r="H307" s="13">
        <v>81</v>
      </c>
      <c r="I307" t="str">
        <f>CONCATENATE(Tabela_Brasil[[#This Row],[Município]],"-",Tabela_Brasil[[#This Row],[Estado]])</f>
        <v>Votorantim-SP</v>
      </c>
      <c r="J307">
        <f>IF(Tabela_Brasil[[#This Row],[IDHM]]&lt;=0.599,1,0)</f>
        <v>0</v>
      </c>
      <c r="K307" t="str">
        <f>IF(Tabela_Brasil[[#This Row],[IDHM]]&lt;=0.55,"Baixo",IF(Tabela_Brasil[[#This Row],[IDHM]]&lt;=0.699,"Médio",IF(Tabela_Brasil[[#This Row],[IDHM]]&lt;=0.799,"Alto","Muito Alto")))</f>
        <v>Alto</v>
      </c>
      <c r="L307" t="str">
        <f>VLOOKUP(Tabela_Brasil[[#This Row],[Estado]],'De-Para_Estado_Regiao'!$B$3:$C$29,2,FALSE)</f>
        <v>Sudeste</v>
      </c>
      <c r="M307">
        <f>IF(Tabela_Brasil[[#This Row],[IBGE_1-4]]&gt;=951,1,0)</f>
        <v>1</v>
      </c>
      <c r="N307">
        <f>IF(Tabela_Brasil[[#This Row],[COMP_P]]&lt;=2,1,0)</f>
        <v>0</v>
      </c>
    </row>
    <row r="308" spans="1:14" x14ac:dyDescent="0.25">
      <c r="A308" s="9" t="s">
        <v>340</v>
      </c>
      <c r="B308" s="9" t="s">
        <v>7</v>
      </c>
      <c r="C308" s="9">
        <v>1909</v>
      </c>
      <c r="D308" s="9">
        <v>0.74</v>
      </c>
      <c r="E308" s="9">
        <v>0.73499999999999999</v>
      </c>
      <c r="F308" s="9">
        <v>0.69499999999999995</v>
      </c>
      <c r="G308" s="9">
        <v>27514.47</v>
      </c>
      <c r="H308" s="10">
        <v>39</v>
      </c>
      <c r="I308" t="str">
        <f>CONCATENATE(Tabela_Brasil[[#This Row],[Município]],"-",Tabela_Brasil[[#This Row],[Estado]])</f>
        <v>São Manuel-SP</v>
      </c>
      <c r="J308">
        <f>IF(Tabela_Brasil[[#This Row],[IDHM]]&lt;=0.599,1,0)</f>
        <v>0</v>
      </c>
      <c r="K308" t="str">
        <f>IF(Tabela_Brasil[[#This Row],[IDHM]]&lt;=0.55,"Baixo",IF(Tabela_Brasil[[#This Row],[IDHM]]&lt;=0.699,"Médio",IF(Tabela_Brasil[[#This Row],[IDHM]]&lt;=0.799,"Alto","Muito Alto")))</f>
        <v>Alto</v>
      </c>
      <c r="L308" t="str">
        <f>VLOOKUP(Tabela_Brasil[[#This Row],[Estado]],'De-Para_Estado_Regiao'!$B$3:$C$29,2,FALSE)</f>
        <v>Sudeste</v>
      </c>
      <c r="M308">
        <f>IF(Tabela_Brasil[[#This Row],[IBGE_1-4]]&gt;=951,1,0)</f>
        <v>1</v>
      </c>
      <c r="N308">
        <f>IF(Tabela_Brasil[[#This Row],[COMP_P]]&lt;=2,1,0)</f>
        <v>0</v>
      </c>
    </row>
    <row r="309" spans="1:14" x14ac:dyDescent="0.25">
      <c r="A309" s="12" t="s">
        <v>341</v>
      </c>
      <c r="B309" s="12" t="s">
        <v>7</v>
      </c>
      <c r="C309" s="12">
        <v>2431</v>
      </c>
      <c r="D309" s="12">
        <v>0.75900000000000001</v>
      </c>
      <c r="E309" s="12">
        <v>0.748</v>
      </c>
      <c r="F309" s="12">
        <v>0.68</v>
      </c>
      <c r="G309" s="12">
        <v>27010.39</v>
      </c>
      <c r="H309" s="13">
        <v>79</v>
      </c>
      <c r="I309" t="str">
        <f>CONCATENATE(Tabela_Brasil[[#This Row],[Município]],"-",Tabela_Brasil[[#This Row],[Estado]])</f>
        <v>Penápolis-SP</v>
      </c>
      <c r="J309">
        <f>IF(Tabela_Brasil[[#This Row],[IDHM]]&lt;=0.599,1,0)</f>
        <v>0</v>
      </c>
      <c r="K309" t="str">
        <f>IF(Tabela_Brasil[[#This Row],[IDHM]]&lt;=0.55,"Baixo",IF(Tabela_Brasil[[#This Row],[IDHM]]&lt;=0.699,"Médio",IF(Tabela_Brasil[[#This Row],[IDHM]]&lt;=0.799,"Alto","Muito Alto")))</f>
        <v>Alto</v>
      </c>
      <c r="L309" t="str">
        <f>VLOOKUP(Tabela_Brasil[[#This Row],[Estado]],'De-Para_Estado_Regiao'!$B$3:$C$29,2,FALSE)</f>
        <v>Sudeste</v>
      </c>
      <c r="M309">
        <f>IF(Tabela_Brasil[[#This Row],[IBGE_1-4]]&gt;=951,1,0)</f>
        <v>1</v>
      </c>
      <c r="N309">
        <f>IF(Tabela_Brasil[[#This Row],[COMP_P]]&lt;=2,1,0)</f>
        <v>0</v>
      </c>
    </row>
    <row r="310" spans="1:14" x14ac:dyDescent="0.25">
      <c r="A310" s="9" t="s">
        <v>342</v>
      </c>
      <c r="B310" s="9" t="s">
        <v>24</v>
      </c>
      <c r="C310" s="9">
        <v>6649</v>
      </c>
      <c r="D310" s="9">
        <v>0.68</v>
      </c>
      <c r="E310" s="9">
        <v>0.68100000000000005</v>
      </c>
      <c r="F310" s="9">
        <v>0.59199999999999997</v>
      </c>
      <c r="G310" s="9">
        <v>20452.72</v>
      </c>
      <c r="H310" s="10">
        <v>169</v>
      </c>
      <c r="I310" t="str">
        <f>CONCATENATE(Tabela_Brasil[[#This Row],[Município]],"-",Tabela_Brasil[[#This Row],[Estado]])</f>
        <v>Alagoinhas-BA</v>
      </c>
      <c r="J310">
        <f>IF(Tabela_Brasil[[#This Row],[IDHM]]&lt;=0.599,1,0)</f>
        <v>0</v>
      </c>
      <c r="K310" t="str">
        <f>IF(Tabela_Brasil[[#This Row],[IDHM]]&lt;=0.55,"Baixo",IF(Tabela_Brasil[[#This Row],[IDHM]]&lt;=0.699,"Médio",IF(Tabela_Brasil[[#This Row],[IDHM]]&lt;=0.799,"Alto","Muito Alto")))</f>
        <v>Médio</v>
      </c>
      <c r="L310" t="str">
        <f>VLOOKUP(Tabela_Brasil[[#This Row],[Estado]],'De-Para_Estado_Regiao'!$B$3:$C$29,2,FALSE)</f>
        <v>Nordeste</v>
      </c>
      <c r="M310">
        <f>IF(Tabela_Brasil[[#This Row],[IBGE_1-4]]&gt;=951,1,0)</f>
        <v>1</v>
      </c>
      <c r="N310">
        <f>IF(Tabela_Brasil[[#This Row],[COMP_P]]&lt;=2,1,0)</f>
        <v>0</v>
      </c>
    </row>
    <row r="311" spans="1:14" x14ac:dyDescent="0.25">
      <c r="A311" s="12" t="s">
        <v>343</v>
      </c>
      <c r="B311" s="12" t="s">
        <v>7</v>
      </c>
      <c r="C311" s="12">
        <v>2213</v>
      </c>
      <c r="D311" s="12">
        <v>0.77900000000000003</v>
      </c>
      <c r="E311" s="12">
        <v>0.76200000000000001</v>
      </c>
      <c r="F311" s="12">
        <v>0.70199999999999996</v>
      </c>
      <c r="G311" s="12">
        <v>54270.98</v>
      </c>
      <c r="H311" s="13">
        <v>32</v>
      </c>
      <c r="I311" t="str">
        <f>CONCATENATE(Tabela_Brasil[[#This Row],[Município]],"-",Tabela_Brasil[[#This Row],[Estado]])</f>
        <v>Andradina-SP</v>
      </c>
      <c r="J311">
        <f>IF(Tabela_Brasil[[#This Row],[IDHM]]&lt;=0.599,1,0)</f>
        <v>0</v>
      </c>
      <c r="K311" t="str">
        <f>IF(Tabela_Brasil[[#This Row],[IDHM]]&lt;=0.55,"Baixo",IF(Tabela_Brasil[[#This Row],[IDHM]]&lt;=0.699,"Médio",IF(Tabela_Brasil[[#This Row],[IDHM]]&lt;=0.799,"Alto","Muito Alto")))</f>
        <v>Alto</v>
      </c>
      <c r="L311" t="str">
        <f>VLOOKUP(Tabela_Brasil[[#This Row],[Estado]],'De-Para_Estado_Regiao'!$B$3:$C$29,2,FALSE)</f>
        <v>Sudeste</v>
      </c>
      <c r="M311">
        <f>IF(Tabela_Brasil[[#This Row],[IBGE_1-4]]&gt;=951,1,0)</f>
        <v>1</v>
      </c>
      <c r="N311">
        <f>IF(Tabela_Brasil[[#This Row],[COMP_P]]&lt;=2,1,0)</f>
        <v>0</v>
      </c>
    </row>
    <row r="312" spans="1:14" x14ac:dyDescent="0.25">
      <c r="A312" s="9" t="s">
        <v>344</v>
      </c>
      <c r="B312" s="9" t="s">
        <v>22</v>
      </c>
      <c r="C312" s="9">
        <v>4748</v>
      </c>
      <c r="D312" s="9">
        <v>0.73</v>
      </c>
      <c r="E312" s="9">
        <v>0.72399999999999998</v>
      </c>
      <c r="F312" s="9">
        <v>0.65100000000000002</v>
      </c>
      <c r="G312" s="9">
        <v>34469.94</v>
      </c>
      <c r="H312" s="10">
        <v>87</v>
      </c>
      <c r="I312" t="str">
        <f>CONCATENATE(Tabela_Brasil[[#This Row],[Município]],"-",Tabela_Brasil[[#This Row],[Estado]])</f>
        <v>Cambé-PR</v>
      </c>
      <c r="J312">
        <f>IF(Tabela_Brasil[[#This Row],[IDHM]]&lt;=0.599,1,0)</f>
        <v>0</v>
      </c>
      <c r="K312" t="str">
        <f>IF(Tabela_Brasil[[#This Row],[IDHM]]&lt;=0.55,"Baixo",IF(Tabela_Brasil[[#This Row],[IDHM]]&lt;=0.699,"Médio",IF(Tabela_Brasil[[#This Row],[IDHM]]&lt;=0.799,"Alto","Muito Alto")))</f>
        <v>Alto</v>
      </c>
      <c r="L312" t="str">
        <f>VLOOKUP(Tabela_Brasil[[#This Row],[Estado]],'De-Para_Estado_Regiao'!$B$3:$C$29,2,FALSE)</f>
        <v>Sul</v>
      </c>
      <c r="M312">
        <f>IF(Tabela_Brasil[[#This Row],[IBGE_1-4]]&gt;=951,1,0)</f>
        <v>1</v>
      </c>
      <c r="N312">
        <f>IF(Tabela_Brasil[[#This Row],[COMP_P]]&lt;=2,1,0)</f>
        <v>0</v>
      </c>
    </row>
    <row r="313" spans="1:14" x14ac:dyDescent="0.25">
      <c r="A313" s="12" t="s">
        <v>345</v>
      </c>
      <c r="B313" s="12" t="s">
        <v>19</v>
      </c>
      <c r="C313" s="12">
        <v>12964</v>
      </c>
      <c r="D313" s="12">
        <v>0.73199999999999998</v>
      </c>
      <c r="E313" s="12">
        <v>0.67300000000000004</v>
      </c>
      <c r="F313" s="12">
        <v>0.70299999999999996</v>
      </c>
      <c r="G313" s="12">
        <v>11720.31</v>
      </c>
      <c r="H313" s="13">
        <v>193</v>
      </c>
      <c r="I313" t="str">
        <f>CONCATENATE(Tabela_Brasil[[#This Row],[Município]],"-",Tabela_Brasil[[#This Row],[Estado]])</f>
        <v>Paulista-PE</v>
      </c>
      <c r="J313">
        <f>IF(Tabela_Brasil[[#This Row],[IDHM]]&lt;=0.599,1,0)</f>
        <v>0</v>
      </c>
      <c r="K313" t="str">
        <f>IF(Tabela_Brasil[[#This Row],[IDHM]]&lt;=0.55,"Baixo",IF(Tabela_Brasil[[#This Row],[IDHM]]&lt;=0.699,"Médio",IF(Tabela_Brasil[[#This Row],[IDHM]]&lt;=0.799,"Alto","Muito Alto")))</f>
        <v>Alto</v>
      </c>
      <c r="L313" t="str">
        <f>VLOOKUP(Tabela_Brasil[[#This Row],[Estado]],'De-Para_Estado_Regiao'!$B$3:$C$29,2,FALSE)</f>
        <v>Nordeste</v>
      </c>
      <c r="M313">
        <f>IF(Tabela_Brasil[[#This Row],[IBGE_1-4]]&gt;=951,1,0)</f>
        <v>1</v>
      </c>
      <c r="N313">
        <f>IF(Tabela_Brasil[[#This Row],[COMP_P]]&lt;=2,1,0)</f>
        <v>0</v>
      </c>
    </row>
    <row r="314" spans="1:14" x14ac:dyDescent="0.25">
      <c r="A314" s="9" t="s">
        <v>346</v>
      </c>
      <c r="B314" s="9" t="s">
        <v>7</v>
      </c>
      <c r="C314" s="9">
        <v>2509</v>
      </c>
      <c r="D314" s="9">
        <v>0.75</v>
      </c>
      <c r="E314" s="9">
        <v>0.73599999999999999</v>
      </c>
      <c r="F314" s="9">
        <v>0.69599999999999995</v>
      </c>
      <c r="G314" s="9">
        <v>31674.93</v>
      </c>
      <c r="H314" s="10">
        <v>64</v>
      </c>
      <c r="I314" t="str">
        <f>CONCATENATE(Tabela_Brasil[[#This Row],[Município]],"-",Tabela_Brasil[[#This Row],[Estado]])</f>
        <v>Porto Ferreira-SP</v>
      </c>
      <c r="J314">
        <f>IF(Tabela_Brasil[[#This Row],[IDHM]]&lt;=0.599,1,0)</f>
        <v>0</v>
      </c>
      <c r="K314" t="str">
        <f>IF(Tabela_Brasil[[#This Row],[IDHM]]&lt;=0.55,"Baixo",IF(Tabela_Brasil[[#This Row],[IDHM]]&lt;=0.699,"Médio",IF(Tabela_Brasil[[#This Row],[IDHM]]&lt;=0.799,"Alto","Muito Alto")))</f>
        <v>Alto</v>
      </c>
      <c r="L314" t="str">
        <f>VLOOKUP(Tabela_Brasil[[#This Row],[Estado]],'De-Para_Estado_Regiao'!$B$3:$C$29,2,FALSE)</f>
        <v>Sudeste</v>
      </c>
      <c r="M314">
        <f>IF(Tabela_Brasil[[#This Row],[IBGE_1-4]]&gt;=951,1,0)</f>
        <v>1</v>
      </c>
      <c r="N314">
        <f>IF(Tabela_Brasil[[#This Row],[COMP_P]]&lt;=2,1,0)</f>
        <v>0</v>
      </c>
    </row>
    <row r="315" spans="1:14" x14ac:dyDescent="0.25">
      <c r="A315" s="12" t="s">
        <v>347</v>
      </c>
      <c r="B315" s="12" t="s">
        <v>7</v>
      </c>
      <c r="C315" s="12">
        <v>1858</v>
      </c>
      <c r="D315" s="12">
        <v>0.78</v>
      </c>
      <c r="E315" s="12">
        <v>0.75</v>
      </c>
      <c r="F315" s="12">
        <v>0.73</v>
      </c>
      <c r="G315" s="12">
        <v>26810.58</v>
      </c>
      <c r="H315" s="13">
        <v>54</v>
      </c>
      <c r="I315" t="str">
        <f>CONCATENATE(Tabela_Brasil[[#This Row],[Município]],"-",Tabela_Brasil[[#This Row],[Estado]])</f>
        <v>Jales-SP</v>
      </c>
      <c r="J315">
        <f>IF(Tabela_Brasil[[#This Row],[IDHM]]&lt;=0.599,1,0)</f>
        <v>0</v>
      </c>
      <c r="K315" t="str">
        <f>IF(Tabela_Brasil[[#This Row],[IDHM]]&lt;=0.55,"Baixo",IF(Tabela_Brasil[[#This Row],[IDHM]]&lt;=0.699,"Médio",IF(Tabela_Brasil[[#This Row],[IDHM]]&lt;=0.799,"Alto","Muito Alto")))</f>
        <v>Alto</v>
      </c>
      <c r="L315" t="str">
        <f>VLOOKUP(Tabela_Brasil[[#This Row],[Estado]],'De-Para_Estado_Regiao'!$B$3:$C$29,2,FALSE)</f>
        <v>Sudeste</v>
      </c>
      <c r="M315">
        <f>IF(Tabela_Brasil[[#This Row],[IBGE_1-4]]&gt;=951,1,0)</f>
        <v>1</v>
      </c>
      <c r="N315">
        <f>IF(Tabela_Brasil[[#This Row],[COMP_P]]&lt;=2,1,0)</f>
        <v>0</v>
      </c>
    </row>
    <row r="316" spans="1:14" x14ac:dyDescent="0.25">
      <c r="A316" s="9" t="s">
        <v>349</v>
      </c>
      <c r="B316" s="9" t="s">
        <v>7</v>
      </c>
      <c r="C316" s="9">
        <v>2616</v>
      </c>
      <c r="D316" s="9">
        <v>0.748</v>
      </c>
      <c r="E316" s="9">
        <v>0.72699999999999998</v>
      </c>
      <c r="F316" s="9">
        <v>0.69599999999999995</v>
      </c>
      <c r="G316" s="9">
        <v>24057.32</v>
      </c>
      <c r="H316" s="10">
        <v>67</v>
      </c>
      <c r="I316" t="str">
        <f>CONCATENATE(Tabela_Brasil[[#This Row],[Município]],"-",Tabela_Brasil[[#This Row],[Estado]])</f>
        <v>Taquaritinga-SP</v>
      </c>
      <c r="J316">
        <f>IF(Tabela_Brasil[[#This Row],[IDHM]]&lt;=0.599,1,0)</f>
        <v>0</v>
      </c>
      <c r="K316" t="str">
        <f>IF(Tabela_Brasil[[#This Row],[IDHM]]&lt;=0.55,"Baixo",IF(Tabela_Brasil[[#This Row],[IDHM]]&lt;=0.699,"Médio",IF(Tabela_Brasil[[#This Row],[IDHM]]&lt;=0.799,"Alto","Muito Alto")))</f>
        <v>Alto</v>
      </c>
      <c r="L316" t="str">
        <f>VLOOKUP(Tabela_Brasil[[#This Row],[Estado]],'De-Para_Estado_Regiao'!$B$3:$C$29,2,FALSE)</f>
        <v>Sudeste</v>
      </c>
      <c r="M316">
        <f>IF(Tabela_Brasil[[#This Row],[IBGE_1-4]]&gt;=951,1,0)</f>
        <v>1</v>
      </c>
      <c r="N316">
        <f>IF(Tabela_Brasil[[#This Row],[COMP_P]]&lt;=2,1,0)</f>
        <v>0</v>
      </c>
    </row>
    <row r="317" spans="1:14" x14ac:dyDescent="0.25">
      <c r="A317" s="12" t="s">
        <v>350</v>
      </c>
      <c r="B317" s="12" t="s">
        <v>7</v>
      </c>
      <c r="C317" s="12">
        <v>1061</v>
      </c>
      <c r="D317" s="12">
        <v>0.7</v>
      </c>
      <c r="E317" s="12">
        <v>0.71799999999999997</v>
      </c>
      <c r="F317" s="12">
        <v>0.57599999999999996</v>
      </c>
      <c r="G317" s="12">
        <v>39295.21</v>
      </c>
      <c r="H317" s="13">
        <v>24</v>
      </c>
      <c r="I317" t="str">
        <f>CONCATENATE(Tabela_Brasil[[#This Row],[Município]],"-",Tabela_Brasil[[#This Row],[Estado]])</f>
        <v>Santo Antônio De Posse-SP</v>
      </c>
      <c r="J317">
        <f>IF(Tabela_Brasil[[#This Row],[IDHM]]&lt;=0.599,1,0)</f>
        <v>0</v>
      </c>
      <c r="K317" t="str">
        <f>IF(Tabela_Brasil[[#This Row],[IDHM]]&lt;=0.55,"Baixo",IF(Tabela_Brasil[[#This Row],[IDHM]]&lt;=0.699,"Médio",IF(Tabela_Brasil[[#This Row],[IDHM]]&lt;=0.799,"Alto","Muito Alto")))</f>
        <v>Alto</v>
      </c>
      <c r="L317" t="str">
        <f>VLOOKUP(Tabela_Brasil[[#This Row],[Estado]],'De-Para_Estado_Regiao'!$B$3:$C$29,2,FALSE)</f>
        <v>Sudeste</v>
      </c>
      <c r="M317">
        <f>IF(Tabela_Brasil[[#This Row],[IBGE_1-4]]&gt;=951,1,0)</f>
        <v>1</v>
      </c>
      <c r="N317">
        <f>IF(Tabela_Brasil[[#This Row],[COMP_P]]&lt;=2,1,0)</f>
        <v>0</v>
      </c>
    </row>
    <row r="318" spans="1:14" x14ac:dyDescent="0.25">
      <c r="A318" s="9" t="s">
        <v>351</v>
      </c>
      <c r="B318" s="9" t="s">
        <v>7</v>
      </c>
      <c r="C318" s="9">
        <v>2054</v>
      </c>
      <c r="D318" s="9">
        <v>0.76200000000000001</v>
      </c>
      <c r="E318" s="9">
        <v>0.74399999999999999</v>
      </c>
      <c r="F318" s="9">
        <v>0.68600000000000005</v>
      </c>
      <c r="G318" s="9">
        <v>42021.86</v>
      </c>
      <c r="H318" s="10">
        <v>58</v>
      </c>
      <c r="I318" t="str">
        <f>CONCATENATE(Tabela_Brasil[[#This Row],[Município]],"-",Tabela_Brasil[[#This Row],[Estado]])</f>
        <v>Santa Cruz Do Rio Pardo-SP</v>
      </c>
      <c r="J318">
        <f>IF(Tabela_Brasil[[#This Row],[IDHM]]&lt;=0.599,1,0)</f>
        <v>0</v>
      </c>
      <c r="K318" t="str">
        <f>IF(Tabela_Brasil[[#This Row],[IDHM]]&lt;=0.55,"Baixo",IF(Tabela_Brasil[[#This Row],[IDHM]]&lt;=0.699,"Médio",IF(Tabela_Brasil[[#This Row],[IDHM]]&lt;=0.799,"Alto","Muito Alto")))</f>
        <v>Alto</v>
      </c>
      <c r="L318" t="str">
        <f>VLOOKUP(Tabela_Brasil[[#This Row],[Estado]],'De-Para_Estado_Regiao'!$B$3:$C$29,2,FALSE)</f>
        <v>Sudeste</v>
      </c>
      <c r="M318">
        <f>IF(Tabela_Brasil[[#This Row],[IBGE_1-4]]&gt;=951,1,0)</f>
        <v>1</v>
      </c>
      <c r="N318">
        <f>IF(Tabela_Brasil[[#This Row],[COMP_P]]&lt;=2,1,0)</f>
        <v>0</v>
      </c>
    </row>
    <row r="319" spans="1:14" x14ac:dyDescent="0.25">
      <c r="A319" s="12" t="s">
        <v>352</v>
      </c>
      <c r="B319" s="12" t="s">
        <v>7</v>
      </c>
      <c r="C319" s="12">
        <v>3576</v>
      </c>
      <c r="D319" s="12">
        <v>0.79</v>
      </c>
      <c r="E319" s="12">
        <v>0.76700000000000002</v>
      </c>
      <c r="F319" s="12">
        <v>0.72299999999999998</v>
      </c>
      <c r="G319" s="12">
        <v>17441.73</v>
      </c>
      <c r="H319" s="13">
        <v>70</v>
      </c>
      <c r="I319" t="str">
        <f>CONCATENATE(Tabela_Brasil[[#This Row],[Município]],"-",Tabela_Brasil[[#This Row],[Estado]])</f>
        <v>Mairiporã-SP</v>
      </c>
      <c r="J319">
        <f>IF(Tabela_Brasil[[#This Row],[IDHM]]&lt;=0.599,1,0)</f>
        <v>0</v>
      </c>
      <c r="K319" t="str">
        <f>IF(Tabela_Brasil[[#This Row],[IDHM]]&lt;=0.55,"Baixo",IF(Tabela_Brasil[[#This Row],[IDHM]]&lt;=0.699,"Médio",IF(Tabela_Brasil[[#This Row],[IDHM]]&lt;=0.799,"Alto","Muito Alto")))</f>
        <v>Alto</v>
      </c>
      <c r="L319" t="str">
        <f>VLOOKUP(Tabela_Brasil[[#This Row],[Estado]],'De-Para_Estado_Regiao'!$B$3:$C$29,2,FALSE)</f>
        <v>Sudeste</v>
      </c>
      <c r="M319">
        <f>IF(Tabela_Brasil[[#This Row],[IBGE_1-4]]&gt;=951,1,0)</f>
        <v>1</v>
      </c>
      <c r="N319">
        <f>IF(Tabela_Brasil[[#This Row],[COMP_P]]&lt;=2,1,0)</f>
        <v>0</v>
      </c>
    </row>
    <row r="320" spans="1:14" x14ac:dyDescent="0.25">
      <c r="A320" s="9" t="s">
        <v>353</v>
      </c>
      <c r="B320" s="9" t="s">
        <v>16</v>
      </c>
      <c r="C320" s="9">
        <v>1939</v>
      </c>
      <c r="D320" s="9">
        <v>0.75900000000000001</v>
      </c>
      <c r="E320" s="9">
        <v>0.746</v>
      </c>
      <c r="F320" s="9">
        <v>0.67300000000000004</v>
      </c>
      <c r="G320" s="9">
        <v>20315.79</v>
      </c>
      <c r="H320" s="10">
        <v>54</v>
      </c>
      <c r="I320" t="str">
        <f>CONCATENATE(Tabela_Brasil[[#This Row],[Município]],"-",Tabela_Brasil[[#This Row],[Estado]])</f>
        <v>São Lourenço-MG</v>
      </c>
      <c r="J320">
        <f>IF(Tabela_Brasil[[#This Row],[IDHM]]&lt;=0.599,1,0)</f>
        <v>0</v>
      </c>
      <c r="K320" t="str">
        <f>IF(Tabela_Brasil[[#This Row],[IDHM]]&lt;=0.55,"Baixo",IF(Tabela_Brasil[[#This Row],[IDHM]]&lt;=0.699,"Médio",IF(Tabela_Brasil[[#This Row],[IDHM]]&lt;=0.799,"Alto","Muito Alto")))</f>
        <v>Alto</v>
      </c>
      <c r="L320" t="str">
        <f>VLOOKUP(Tabela_Brasil[[#This Row],[Estado]],'De-Para_Estado_Regiao'!$B$3:$C$29,2,FALSE)</f>
        <v>Sudeste</v>
      </c>
      <c r="M320">
        <f>IF(Tabela_Brasil[[#This Row],[IBGE_1-4]]&gt;=951,1,0)</f>
        <v>1</v>
      </c>
      <c r="N320">
        <f>IF(Tabela_Brasil[[#This Row],[COMP_P]]&lt;=2,1,0)</f>
        <v>0</v>
      </c>
    </row>
    <row r="321" spans="1:14" x14ac:dyDescent="0.25">
      <c r="A321" s="12" t="s">
        <v>354</v>
      </c>
      <c r="B321" s="12" t="s">
        <v>16</v>
      </c>
      <c r="C321" s="12">
        <v>6144</v>
      </c>
      <c r="D321" s="12">
        <v>0.70099999999999996</v>
      </c>
      <c r="E321" s="12">
        <v>0.69799999999999995</v>
      </c>
      <c r="F321" s="12">
        <v>0.59799999999999998</v>
      </c>
      <c r="G321" s="12">
        <v>16582.169999999998</v>
      </c>
      <c r="H321" s="13">
        <v>137</v>
      </c>
      <c r="I321" t="str">
        <f>CONCATENATE(Tabela_Brasil[[#This Row],[Município]],"-",Tabela_Brasil[[#This Row],[Estado]])</f>
        <v>Teófilo Otoni-MG</v>
      </c>
      <c r="J321">
        <f>IF(Tabela_Brasil[[#This Row],[IDHM]]&lt;=0.599,1,0)</f>
        <v>0</v>
      </c>
      <c r="K321" t="str">
        <f>IF(Tabela_Brasil[[#This Row],[IDHM]]&lt;=0.55,"Baixo",IF(Tabela_Brasil[[#This Row],[IDHM]]&lt;=0.699,"Médio",IF(Tabela_Brasil[[#This Row],[IDHM]]&lt;=0.799,"Alto","Muito Alto")))</f>
        <v>Alto</v>
      </c>
      <c r="L321" t="str">
        <f>VLOOKUP(Tabela_Brasil[[#This Row],[Estado]],'De-Para_Estado_Regiao'!$B$3:$C$29,2,FALSE)</f>
        <v>Sudeste</v>
      </c>
      <c r="M321">
        <f>IF(Tabela_Brasil[[#This Row],[IBGE_1-4]]&gt;=951,1,0)</f>
        <v>1</v>
      </c>
      <c r="N321">
        <f>IF(Tabela_Brasil[[#This Row],[COMP_P]]&lt;=2,1,0)</f>
        <v>0</v>
      </c>
    </row>
    <row r="322" spans="1:14" x14ac:dyDescent="0.25">
      <c r="A322" s="9" t="s">
        <v>355</v>
      </c>
      <c r="B322" s="9" t="s">
        <v>7</v>
      </c>
      <c r="C322" s="9">
        <v>6560</v>
      </c>
      <c r="D322" s="9">
        <v>0.76</v>
      </c>
      <c r="E322" s="9">
        <v>0.73799999999999999</v>
      </c>
      <c r="F322" s="9">
        <v>0.70599999999999996</v>
      </c>
      <c r="G322" s="9">
        <v>28454.959999999999</v>
      </c>
      <c r="H322" s="10">
        <v>53</v>
      </c>
      <c r="I322" t="str">
        <f>CONCATENATE(Tabela_Brasil[[#This Row],[Município]],"-",Tabela_Brasil[[#This Row],[Estado]])</f>
        <v>Jandira-SP</v>
      </c>
      <c r="J322">
        <f>IF(Tabela_Brasil[[#This Row],[IDHM]]&lt;=0.599,1,0)</f>
        <v>0</v>
      </c>
      <c r="K322" t="str">
        <f>IF(Tabela_Brasil[[#This Row],[IDHM]]&lt;=0.55,"Baixo",IF(Tabela_Brasil[[#This Row],[IDHM]]&lt;=0.699,"Médio",IF(Tabela_Brasil[[#This Row],[IDHM]]&lt;=0.799,"Alto","Muito Alto")))</f>
        <v>Alto</v>
      </c>
      <c r="L322" t="str">
        <f>VLOOKUP(Tabela_Brasil[[#This Row],[Estado]],'De-Para_Estado_Regiao'!$B$3:$C$29,2,FALSE)</f>
        <v>Sudeste</v>
      </c>
      <c r="M322">
        <f>IF(Tabela_Brasil[[#This Row],[IBGE_1-4]]&gt;=951,1,0)</f>
        <v>1</v>
      </c>
      <c r="N322">
        <f>IF(Tabela_Brasil[[#This Row],[COMP_P]]&lt;=2,1,0)</f>
        <v>0</v>
      </c>
    </row>
    <row r="323" spans="1:14" x14ac:dyDescent="0.25">
      <c r="A323" s="12" t="s">
        <v>356</v>
      </c>
      <c r="B323" s="12" t="s">
        <v>19</v>
      </c>
      <c r="C323" s="12">
        <v>7277</v>
      </c>
      <c r="D323" s="12">
        <v>0.66400000000000003</v>
      </c>
      <c r="E323" s="12">
        <v>0.66200000000000003</v>
      </c>
      <c r="F323" s="12">
        <v>0.55600000000000005</v>
      </c>
      <c r="G323" s="12">
        <v>15200.55</v>
      </c>
      <c r="H323" s="13">
        <v>127</v>
      </c>
      <c r="I323" t="str">
        <f>CONCATENATE(Tabela_Brasil[[#This Row],[Município]],"-",Tabela_Brasil[[#This Row],[Estado]])</f>
        <v>Garanhuns-PE</v>
      </c>
      <c r="J323">
        <f>IF(Tabela_Brasil[[#This Row],[IDHM]]&lt;=0.599,1,0)</f>
        <v>0</v>
      </c>
      <c r="K323" t="str">
        <f>IF(Tabela_Brasil[[#This Row],[IDHM]]&lt;=0.55,"Baixo",IF(Tabela_Brasil[[#This Row],[IDHM]]&lt;=0.699,"Médio",IF(Tabela_Brasil[[#This Row],[IDHM]]&lt;=0.799,"Alto","Muito Alto")))</f>
        <v>Médio</v>
      </c>
      <c r="L323" t="str">
        <f>VLOOKUP(Tabela_Brasil[[#This Row],[Estado]],'De-Para_Estado_Regiao'!$B$3:$C$29,2,FALSE)</f>
        <v>Nordeste</v>
      </c>
      <c r="M323">
        <f>IF(Tabela_Brasil[[#This Row],[IBGE_1-4]]&gt;=951,1,0)</f>
        <v>1</v>
      </c>
      <c r="N323">
        <f>IF(Tabela_Brasil[[#This Row],[COMP_P]]&lt;=2,1,0)</f>
        <v>0</v>
      </c>
    </row>
    <row r="324" spans="1:14" x14ac:dyDescent="0.25">
      <c r="A324" s="9" t="s">
        <v>357</v>
      </c>
      <c r="B324" s="9" t="s">
        <v>14</v>
      </c>
      <c r="C324" s="9">
        <v>6811</v>
      </c>
      <c r="D324" s="9">
        <v>0.72599999999999998</v>
      </c>
      <c r="E324" s="9">
        <v>0.72599999999999998</v>
      </c>
      <c r="F324" s="9">
        <v>0.624</v>
      </c>
      <c r="G324" s="9">
        <v>22514.85</v>
      </c>
      <c r="H324" s="10">
        <v>109</v>
      </c>
      <c r="I324" t="str">
        <f>CONCATENATE(Tabela_Brasil[[#This Row],[Município]],"-",Tabela_Brasil[[#This Row],[Estado]])</f>
        <v>Sapucaia Do Sul-RS</v>
      </c>
      <c r="J324">
        <f>IF(Tabela_Brasil[[#This Row],[IDHM]]&lt;=0.599,1,0)</f>
        <v>0</v>
      </c>
      <c r="K324" t="str">
        <f>IF(Tabela_Brasil[[#This Row],[IDHM]]&lt;=0.55,"Baixo",IF(Tabela_Brasil[[#This Row],[IDHM]]&lt;=0.699,"Médio",IF(Tabela_Brasil[[#This Row],[IDHM]]&lt;=0.799,"Alto","Muito Alto")))</f>
        <v>Alto</v>
      </c>
      <c r="L324" t="str">
        <f>VLOOKUP(Tabela_Brasil[[#This Row],[Estado]],'De-Para_Estado_Regiao'!$B$3:$C$29,2,FALSE)</f>
        <v>Sul</v>
      </c>
      <c r="M324">
        <f>IF(Tabela_Brasil[[#This Row],[IBGE_1-4]]&gt;=951,1,0)</f>
        <v>1</v>
      </c>
      <c r="N324">
        <f>IF(Tabela_Brasil[[#This Row],[COMP_P]]&lt;=2,1,0)</f>
        <v>0</v>
      </c>
    </row>
    <row r="325" spans="1:14" x14ac:dyDescent="0.25">
      <c r="A325" s="12" t="s">
        <v>358</v>
      </c>
      <c r="B325" s="12" t="s">
        <v>7</v>
      </c>
      <c r="C325" s="12">
        <v>1282</v>
      </c>
      <c r="D325" s="12">
        <v>0.79</v>
      </c>
      <c r="E325" s="12">
        <v>0.77200000000000002</v>
      </c>
      <c r="F325" s="12">
        <v>0.75</v>
      </c>
      <c r="G325" s="12">
        <v>32838.699999999997</v>
      </c>
      <c r="H325" s="13">
        <v>32</v>
      </c>
      <c r="I325" t="str">
        <f>CONCATENATE(Tabela_Brasil[[#This Row],[Município]],"-",Tabela_Brasil[[#This Row],[Estado]])</f>
        <v>Adamantina-SP</v>
      </c>
      <c r="J325">
        <f>IF(Tabela_Brasil[[#This Row],[IDHM]]&lt;=0.599,1,0)</f>
        <v>0</v>
      </c>
      <c r="K325" t="str">
        <f>IF(Tabela_Brasil[[#This Row],[IDHM]]&lt;=0.55,"Baixo",IF(Tabela_Brasil[[#This Row],[IDHM]]&lt;=0.699,"Médio",IF(Tabela_Brasil[[#This Row],[IDHM]]&lt;=0.799,"Alto","Muito Alto")))</f>
        <v>Alto</v>
      </c>
      <c r="L325" t="str">
        <f>VLOOKUP(Tabela_Brasil[[#This Row],[Estado]],'De-Para_Estado_Regiao'!$B$3:$C$29,2,FALSE)</f>
        <v>Sudeste</v>
      </c>
      <c r="M325">
        <f>IF(Tabela_Brasil[[#This Row],[IBGE_1-4]]&gt;=951,1,0)</f>
        <v>1</v>
      </c>
      <c r="N325">
        <f>IF(Tabela_Brasil[[#This Row],[COMP_P]]&lt;=2,1,0)</f>
        <v>0</v>
      </c>
    </row>
    <row r="326" spans="1:14" x14ac:dyDescent="0.25">
      <c r="A326" s="9" t="s">
        <v>359</v>
      </c>
      <c r="B326" s="9" t="s">
        <v>7</v>
      </c>
      <c r="C326" s="9">
        <v>4248</v>
      </c>
      <c r="D326" s="9">
        <v>0.77</v>
      </c>
      <c r="E326" s="9">
        <v>0.73599999999999999</v>
      </c>
      <c r="F326" s="9">
        <v>0.71299999999999997</v>
      </c>
      <c r="G326" s="9">
        <v>26852.97</v>
      </c>
      <c r="H326" s="10">
        <v>108</v>
      </c>
      <c r="I326" t="str">
        <f>CONCATENATE(Tabela_Brasil[[#This Row],[Município]],"-",Tabela_Brasil[[#This Row],[Estado]])</f>
        <v>Lorena-SP</v>
      </c>
      <c r="J326">
        <f>IF(Tabela_Brasil[[#This Row],[IDHM]]&lt;=0.599,1,0)</f>
        <v>0</v>
      </c>
      <c r="K326" t="str">
        <f>IF(Tabela_Brasil[[#This Row],[IDHM]]&lt;=0.55,"Baixo",IF(Tabela_Brasil[[#This Row],[IDHM]]&lt;=0.699,"Médio",IF(Tabela_Brasil[[#This Row],[IDHM]]&lt;=0.799,"Alto","Muito Alto")))</f>
        <v>Alto</v>
      </c>
      <c r="L326" t="str">
        <f>VLOOKUP(Tabela_Brasil[[#This Row],[Estado]],'De-Para_Estado_Regiao'!$B$3:$C$29,2,FALSE)</f>
        <v>Sudeste</v>
      </c>
      <c r="M326">
        <f>IF(Tabela_Brasil[[#This Row],[IBGE_1-4]]&gt;=951,1,0)</f>
        <v>1</v>
      </c>
      <c r="N326">
        <f>IF(Tabela_Brasil[[#This Row],[COMP_P]]&lt;=2,1,0)</f>
        <v>0</v>
      </c>
    </row>
    <row r="327" spans="1:14" x14ac:dyDescent="0.25">
      <c r="A327" s="12" t="s">
        <v>360</v>
      </c>
      <c r="B327" s="12" t="s">
        <v>16</v>
      </c>
      <c r="C327" s="12">
        <v>2573</v>
      </c>
      <c r="D327" s="12">
        <v>0.72</v>
      </c>
      <c r="E327" s="12">
        <v>0.71399999999999997</v>
      </c>
      <c r="F327" s="12">
        <v>0.60799999999999998</v>
      </c>
      <c r="G327" s="12">
        <v>24700.71</v>
      </c>
      <c r="H327" s="13">
        <v>68</v>
      </c>
      <c r="I327" t="str">
        <f>CONCATENATE(Tabela_Brasil[[#This Row],[Município]],"-",Tabela_Brasil[[#This Row],[Estado]])</f>
        <v>Ponte Nova-MG</v>
      </c>
      <c r="J327">
        <f>IF(Tabela_Brasil[[#This Row],[IDHM]]&lt;=0.599,1,0)</f>
        <v>0</v>
      </c>
      <c r="K327" t="str">
        <f>IF(Tabela_Brasil[[#This Row],[IDHM]]&lt;=0.55,"Baixo",IF(Tabela_Brasil[[#This Row],[IDHM]]&lt;=0.699,"Médio",IF(Tabela_Brasil[[#This Row],[IDHM]]&lt;=0.799,"Alto","Muito Alto")))</f>
        <v>Alto</v>
      </c>
      <c r="L327" t="str">
        <f>VLOOKUP(Tabela_Brasil[[#This Row],[Estado]],'De-Para_Estado_Regiao'!$B$3:$C$29,2,FALSE)</f>
        <v>Sudeste</v>
      </c>
      <c r="M327">
        <f>IF(Tabela_Brasil[[#This Row],[IBGE_1-4]]&gt;=951,1,0)</f>
        <v>1</v>
      </c>
      <c r="N327">
        <f>IF(Tabela_Brasil[[#This Row],[COMP_P]]&lt;=2,1,0)</f>
        <v>0</v>
      </c>
    </row>
    <row r="328" spans="1:14" x14ac:dyDescent="0.25">
      <c r="A328" s="9" t="s">
        <v>361</v>
      </c>
      <c r="B328" s="9" t="s">
        <v>7</v>
      </c>
      <c r="C328" s="9">
        <v>1866</v>
      </c>
      <c r="D328" s="9">
        <v>0.78200000000000003</v>
      </c>
      <c r="E328" s="9">
        <v>0.75800000000000001</v>
      </c>
      <c r="F328" s="9">
        <v>0.73899999999999999</v>
      </c>
      <c r="G328" s="9">
        <v>37056.839999999997</v>
      </c>
      <c r="H328" s="10">
        <v>48</v>
      </c>
      <c r="I328" t="str">
        <f>CONCATENATE(Tabela_Brasil[[#This Row],[Município]],"-",Tabela_Brasil[[#This Row],[Estado]])</f>
        <v>Cerquilho-SP</v>
      </c>
      <c r="J328">
        <f>IF(Tabela_Brasil[[#This Row],[IDHM]]&lt;=0.599,1,0)</f>
        <v>0</v>
      </c>
      <c r="K328" t="str">
        <f>IF(Tabela_Brasil[[#This Row],[IDHM]]&lt;=0.55,"Baixo",IF(Tabela_Brasil[[#This Row],[IDHM]]&lt;=0.699,"Médio",IF(Tabela_Brasil[[#This Row],[IDHM]]&lt;=0.799,"Alto","Muito Alto")))</f>
        <v>Alto</v>
      </c>
      <c r="L328" t="str">
        <f>VLOOKUP(Tabela_Brasil[[#This Row],[Estado]],'De-Para_Estado_Regiao'!$B$3:$C$29,2,FALSE)</f>
        <v>Sudeste</v>
      </c>
      <c r="M328">
        <f>IF(Tabela_Brasil[[#This Row],[IBGE_1-4]]&gt;=951,1,0)</f>
        <v>1</v>
      </c>
      <c r="N328">
        <f>IF(Tabela_Brasil[[#This Row],[COMP_P]]&lt;=2,1,0)</f>
        <v>0</v>
      </c>
    </row>
    <row r="329" spans="1:14" x14ac:dyDescent="0.25">
      <c r="A329" s="12" t="s">
        <v>362</v>
      </c>
      <c r="B329" s="12" t="s">
        <v>7</v>
      </c>
      <c r="C329" s="12">
        <v>4131</v>
      </c>
      <c r="D329" s="12">
        <v>0.76900000000000002</v>
      </c>
      <c r="E329" s="12">
        <v>0.73299999999999998</v>
      </c>
      <c r="F329" s="12">
        <v>0.73899999999999999</v>
      </c>
      <c r="G329" s="12">
        <v>20515.77</v>
      </c>
      <c r="H329" s="13">
        <v>84</v>
      </c>
      <c r="I329" t="str">
        <f>CONCATENATE(Tabela_Brasil[[#This Row],[Município]],"-",Tabela_Brasil[[#This Row],[Estado]])</f>
        <v>Campo Limpo Paulista-SP</v>
      </c>
      <c r="J329">
        <f>IF(Tabela_Brasil[[#This Row],[IDHM]]&lt;=0.599,1,0)</f>
        <v>0</v>
      </c>
      <c r="K329" t="str">
        <f>IF(Tabela_Brasil[[#This Row],[IDHM]]&lt;=0.55,"Baixo",IF(Tabela_Brasil[[#This Row],[IDHM]]&lt;=0.699,"Médio",IF(Tabela_Brasil[[#This Row],[IDHM]]&lt;=0.799,"Alto","Muito Alto")))</f>
        <v>Alto</v>
      </c>
      <c r="L329" t="str">
        <f>VLOOKUP(Tabela_Brasil[[#This Row],[Estado]],'De-Para_Estado_Regiao'!$B$3:$C$29,2,FALSE)</f>
        <v>Sudeste</v>
      </c>
      <c r="M329">
        <f>IF(Tabela_Brasil[[#This Row],[IBGE_1-4]]&gt;=951,1,0)</f>
        <v>1</v>
      </c>
      <c r="N329">
        <f>IF(Tabela_Brasil[[#This Row],[COMP_P]]&lt;=2,1,0)</f>
        <v>0</v>
      </c>
    </row>
    <row r="330" spans="1:14" x14ac:dyDescent="0.25">
      <c r="A330" s="9" t="s">
        <v>363</v>
      </c>
      <c r="B330" s="9" t="s">
        <v>16</v>
      </c>
      <c r="C330" s="9">
        <v>3060</v>
      </c>
      <c r="D330" s="9">
        <v>0.74099999999999999</v>
      </c>
      <c r="E330" s="9">
        <v>0.72099999999999997</v>
      </c>
      <c r="F330" s="9">
        <v>0.67700000000000005</v>
      </c>
      <c r="G330" s="9">
        <v>39001.79</v>
      </c>
      <c r="H330" s="10">
        <v>94</v>
      </c>
      <c r="I330" t="str">
        <f>CONCATENATE(Tabela_Brasil[[#This Row],[Município]],"-",Tabela_Brasil[[#This Row],[Estado]])</f>
        <v>Ouro Preto-MG</v>
      </c>
      <c r="J330">
        <f>IF(Tabela_Brasil[[#This Row],[IDHM]]&lt;=0.599,1,0)</f>
        <v>0</v>
      </c>
      <c r="K330" t="str">
        <f>IF(Tabela_Brasil[[#This Row],[IDHM]]&lt;=0.55,"Baixo",IF(Tabela_Brasil[[#This Row],[IDHM]]&lt;=0.699,"Médio",IF(Tabela_Brasil[[#This Row],[IDHM]]&lt;=0.799,"Alto","Muito Alto")))</f>
        <v>Alto</v>
      </c>
      <c r="L330" t="str">
        <f>VLOOKUP(Tabela_Brasil[[#This Row],[Estado]],'De-Para_Estado_Regiao'!$B$3:$C$29,2,FALSE)</f>
        <v>Sudeste</v>
      </c>
      <c r="M330">
        <f>IF(Tabela_Brasil[[#This Row],[IBGE_1-4]]&gt;=951,1,0)</f>
        <v>1</v>
      </c>
      <c r="N330">
        <f>IF(Tabela_Brasil[[#This Row],[COMP_P]]&lt;=2,1,0)</f>
        <v>0</v>
      </c>
    </row>
    <row r="331" spans="1:14" x14ac:dyDescent="0.25">
      <c r="A331" s="12" t="s">
        <v>364</v>
      </c>
      <c r="B331" s="12" t="s">
        <v>7</v>
      </c>
      <c r="C331" s="12">
        <v>3998</v>
      </c>
      <c r="D331" s="12">
        <v>0.79</v>
      </c>
      <c r="E331" s="12">
        <v>0.74199999999999999</v>
      </c>
      <c r="F331" s="12">
        <v>0.75800000000000001</v>
      </c>
      <c r="G331" s="12">
        <v>24424.5</v>
      </c>
      <c r="H331" s="13">
        <v>86</v>
      </c>
      <c r="I331" t="str">
        <f>CONCATENATE(Tabela_Brasil[[#This Row],[Município]],"-",Tabela_Brasil[[#This Row],[Estado]])</f>
        <v>Cruzeiro-SP</v>
      </c>
      <c r="J331">
        <f>IF(Tabela_Brasil[[#This Row],[IDHM]]&lt;=0.599,1,0)</f>
        <v>0</v>
      </c>
      <c r="K331" t="str">
        <f>IF(Tabela_Brasil[[#This Row],[IDHM]]&lt;=0.55,"Baixo",IF(Tabela_Brasil[[#This Row],[IDHM]]&lt;=0.699,"Médio",IF(Tabela_Brasil[[#This Row],[IDHM]]&lt;=0.799,"Alto","Muito Alto")))</f>
        <v>Alto</v>
      </c>
      <c r="L331" t="str">
        <f>VLOOKUP(Tabela_Brasil[[#This Row],[Estado]],'De-Para_Estado_Regiao'!$B$3:$C$29,2,FALSE)</f>
        <v>Sudeste</v>
      </c>
      <c r="M331">
        <f>IF(Tabela_Brasil[[#This Row],[IBGE_1-4]]&gt;=951,1,0)</f>
        <v>1</v>
      </c>
      <c r="N331">
        <f>IF(Tabela_Brasil[[#This Row],[COMP_P]]&lt;=2,1,0)</f>
        <v>0</v>
      </c>
    </row>
    <row r="332" spans="1:14" x14ac:dyDescent="0.25">
      <c r="A332" s="9" t="s">
        <v>365</v>
      </c>
      <c r="B332" s="9" t="s">
        <v>10</v>
      </c>
      <c r="C332" s="9">
        <v>8849</v>
      </c>
      <c r="D332" s="9">
        <v>0.73699999999999999</v>
      </c>
      <c r="E332" s="9">
        <v>0.70399999999999996</v>
      </c>
      <c r="F332" s="9">
        <v>0.67800000000000005</v>
      </c>
      <c r="G332" s="9">
        <v>13396.88</v>
      </c>
      <c r="H332" s="10">
        <v>75</v>
      </c>
      <c r="I332" t="str">
        <f>CONCATENATE(Tabela_Brasil[[#This Row],[Município]],"-",Tabela_Brasil[[#This Row],[Estado]])</f>
        <v>Mesquita-RJ</v>
      </c>
      <c r="J332">
        <f>IF(Tabela_Brasil[[#This Row],[IDHM]]&lt;=0.599,1,0)</f>
        <v>0</v>
      </c>
      <c r="K332" t="str">
        <f>IF(Tabela_Brasil[[#This Row],[IDHM]]&lt;=0.55,"Baixo",IF(Tabela_Brasil[[#This Row],[IDHM]]&lt;=0.699,"Médio",IF(Tabela_Brasil[[#This Row],[IDHM]]&lt;=0.799,"Alto","Muito Alto")))</f>
        <v>Alto</v>
      </c>
      <c r="L332" t="str">
        <f>VLOOKUP(Tabela_Brasil[[#This Row],[Estado]],'De-Para_Estado_Regiao'!$B$3:$C$29,2,FALSE)</f>
        <v>Sudeste</v>
      </c>
      <c r="M332">
        <f>IF(Tabela_Brasil[[#This Row],[IBGE_1-4]]&gt;=951,1,0)</f>
        <v>1</v>
      </c>
      <c r="N332">
        <f>IF(Tabela_Brasil[[#This Row],[COMP_P]]&lt;=2,1,0)</f>
        <v>0</v>
      </c>
    </row>
    <row r="333" spans="1:14" x14ac:dyDescent="0.25">
      <c r="A333" s="12" t="s">
        <v>366</v>
      </c>
      <c r="B333" s="12" t="s">
        <v>16</v>
      </c>
      <c r="C333" s="12">
        <v>3936</v>
      </c>
      <c r="D333" s="12">
        <v>0.72499999999999998</v>
      </c>
      <c r="E333" s="12">
        <v>0.71499999999999997</v>
      </c>
      <c r="F333" s="12">
        <v>0.628</v>
      </c>
      <c r="G333" s="12">
        <v>27044.16</v>
      </c>
      <c r="H333" s="13">
        <v>75</v>
      </c>
      <c r="I333" t="str">
        <f>CONCATENATE(Tabela_Brasil[[#This Row],[Município]],"-",Tabela_Brasil[[#This Row],[Estado]])</f>
        <v>Pará De Minas-MG</v>
      </c>
      <c r="J333">
        <f>IF(Tabela_Brasil[[#This Row],[IDHM]]&lt;=0.599,1,0)</f>
        <v>0</v>
      </c>
      <c r="K333" t="str">
        <f>IF(Tabela_Brasil[[#This Row],[IDHM]]&lt;=0.55,"Baixo",IF(Tabela_Brasil[[#This Row],[IDHM]]&lt;=0.699,"Médio",IF(Tabela_Brasil[[#This Row],[IDHM]]&lt;=0.799,"Alto","Muito Alto")))</f>
        <v>Alto</v>
      </c>
      <c r="L333" t="str">
        <f>VLOOKUP(Tabela_Brasil[[#This Row],[Estado]],'De-Para_Estado_Regiao'!$B$3:$C$29,2,FALSE)</f>
        <v>Sudeste</v>
      </c>
      <c r="M333">
        <f>IF(Tabela_Brasil[[#This Row],[IBGE_1-4]]&gt;=951,1,0)</f>
        <v>1</v>
      </c>
      <c r="N333">
        <f>IF(Tabela_Brasil[[#This Row],[COMP_P]]&lt;=2,1,0)</f>
        <v>0</v>
      </c>
    </row>
    <row r="334" spans="1:14" x14ac:dyDescent="0.25">
      <c r="A334" s="9" t="s">
        <v>367</v>
      </c>
      <c r="B334" s="9" t="s">
        <v>64</v>
      </c>
      <c r="C334" s="9">
        <v>6525</v>
      </c>
      <c r="D334" s="9">
        <v>0.72</v>
      </c>
      <c r="E334" s="9">
        <v>0.72099999999999997</v>
      </c>
      <c r="F334" s="9">
        <v>0.63</v>
      </c>
      <c r="G334" s="9">
        <v>31705.48</v>
      </c>
      <c r="H334" s="10">
        <v>102</v>
      </c>
      <c r="I334" t="str">
        <f>CONCATENATE(Tabela_Brasil[[#This Row],[Município]],"-",Tabela_Brasil[[#This Row],[Estado]])</f>
        <v>Linhares-ES</v>
      </c>
      <c r="J334">
        <f>IF(Tabela_Brasil[[#This Row],[IDHM]]&lt;=0.599,1,0)</f>
        <v>0</v>
      </c>
      <c r="K334" t="str">
        <f>IF(Tabela_Brasil[[#This Row],[IDHM]]&lt;=0.55,"Baixo",IF(Tabela_Brasil[[#This Row],[IDHM]]&lt;=0.699,"Médio",IF(Tabela_Brasil[[#This Row],[IDHM]]&lt;=0.799,"Alto","Muito Alto")))</f>
        <v>Alto</v>
      </c>
      <c r="L334" t="str">
        <f>VLOOKUP(Tabela_Brasil[[#This Row],[Estado]],'De-Para_Estado_Regiao'!$B$3:$C$29,2,FALSE)</f>
        <v>Sudeste</v>
      </c>
      <c r="M334">
        <f>IF(Tabela_Brasil[[#This Row],[IBGE_1-4]]&gt;=951,1,0)</f>
        <v>1</v>
      </c>
      <c r="N334">
        <f>IF(Tabela_Brasil[[#This Row],[COMP_P]]&lt;=2,1,0)</f>
        <v>0</v>
      </c>
    </row>
    <row r="335" spans="1:14" x14ac:dyDescent="0.25">
      <c r="A335" s="12" t="s">
        <v>368</v>
      </c>
      <c r="B335" s="12" t="s">
        <v>59</v>
      </c>
      <c r="C335" s="12">
        <v>2761</v>
      </c>
      <c r="D335" s="12">
        <v>0.8</v>
      </c>
      <c r="E335" s="12">
        <v>0.77700000000000002</v>
      </c>
      <c r="F335" s="12">
        <v>0.75600000000000001</v>
      </c>
      <c r="G335" s="12">
        <v>39910.160000000003</v>
      </c>
      <c r="H335" s="13">
        <v>69</v>
      </c>
      <c r="I335" t="str">
        <f>CONCATENATE(Tabela_Brasil[[#This Row],[Município]],"-",Tabela_Brasil[[#This Row],[Estado]])</f>
        <v>Concórdia-SC</v>
      </c>
      <c r="J335">
        <f>IF(Tabela_Brasil[[#This Row],[IDHM]]&lt;=0.599,1,0)</f>
        <v>0</v>
      </c>
      <c r="K335" t="str">
        <f>IF(Tabela_Brasil[[#This Row],[IDHM]]&lt;=0.55,"Baixo",IF(Tabela_Brasil[[#This Row],[IDHM]]&lt;=0.699,"Médio",IF(Tabela_Brasil[[#This Row],[IDHM]]&lt;=0.799,"Alto","Muito Alto")))</f>
        <v>Muito Alto</v>
      </c>
      <c r="L335" t="str">
        <f>VLOOKUP(Tabela_Brasil[[#This Row],[Estado]],'De-Para_Estado_Regiao'!$B$3:$C$29,2,FALSE)</f>
        <v>Sul</v>
      </c>
      <c r="M335">
        <f>IF(Tabela_Brasil[[#This Row],[IBGE_1-4]]&gt;=951,1,0)</f>
        <v>1</v>
      </c>
      <c r="N335">
        <f>IF(Tabela_Brasil[[#This Row],[COMP_P]]&lt;=2,1,0)</f>
        <v>0</v>
      </c>
    </row>
    <row r="336" spans="1:14" x14ac:dyDescent="0.25">
      <c r="A336" s="9" t="s">
        <v>369</v>
      </c>
      <c r="B336" s="9" t="s">
        <v>7</v>
      </c>
      <c r="C336" s="9">
        <v>1957</v>
      </c>
      <c r="D336" s="9">
        <v>0.73699999999999999</v>
      </c>
      <c r="E336" s="9">
        <v>0.72099999999999997</v>
      </c>
      <c r="F336" s="9">
        <v>0.64300000000000002</v>
      </c>
      <c r="G336" s="9">
        <v>21192.61</v>
      </c>
      <c r="H336" s="10">
        <v>30</v>
      </c>
      <c r="I336" t="str">
        <f>CONCATENATE(Tabela_Brasil[[#This Row],[Município]],"-",Tabela_Brasil[[#This Row],[Estado]])</f>
        <v>Vargem Grande Do Sul-SP</v>
      </c>
      <c r="J336">
        <f>IF(Tabela_Brasil[[#This Row],[IDHM]]&lt;=0.599,1,0)</f>
        <v>0</v>
      </c>
      <c r="K336" t="str">
        <f>IF(Tabela_Brasil[[#This Row],[IDHM]]&lt;=0.55,"Baixo",IF(Tabela_Brasil[[#This Row],[IDHM]]&lt;=0.699,"Médio",IF(Tabela_Brasil[[#This Row],[IDHM]]&lt;=0.799,"Alto","Muito Alto")))</f>
        <v>Alto</v>
      </c>
      <c r="L336" t="str">
        <f>VLOOKUP(Tabela_Brasil[[#This Row],[Estado]],'De-Para_Estado_Regiao'!$B$3:$C$29,2,FALSE)</f>
        <v>Sudeste</v>
      </c>
      <c r="M336">
        <f>IF(Tabela_Brasil[[#This Row],[IBGE_1-4]]&gt;=951,1,0)</f>
        <v>1</v>
      </c>
      <c r="N336">
        <f>IF(Tabela_Brasil[[#This Row],[COMP_P]]&lt;=2,1,0)</f>
        <v>0</v>
      </c>
    </row>
    <row r="337" spans="1:14" x14ac:dyDescent="0.25">
      <c r="A337" s="12" t="s">
        <v>370</v>
      </c>
      <c r="B337" s="12" t="s">
        <v>14</v>
      </c>
      <c r="C337" s="12">
        <v>4064</v>
      </c>
      <c r="D337" s="12">
        <v>0.754</v>
      </c>
      <c r="E337" s="12">
        <v>0.76900000000000002</v>
      </c>
      <c r="F337" s="12">
        <v>0.66200000000000003</v>
      </c>
      <c r="G337" s="12">
        <v>40413.26</v>
      </c>
      <c r="H337" s="13">
        <v>93</v>
      </c>
      <c r="I337" t="str">
        <f>CONCATENATE(Tabela_Brasil[[#This Row],[Município]],"-",Tabela_Brasil[[#This Row],[Estado]])</f>
        <v>Esteio-RS</v>
      </c>
      <c r="J337">
        <f>IF(Tabela_Brasil[[#This Row],[IDHM]]&lt;=0.599,1,0)</f>
        <v>0</v>
      </c>
      <c r="K337" t="str">
        <f>IF(Tabela_Brasil[[#This Row],[IDHM]]&lt;=0.55,"Baixo",IF(Tabela_Brasil[[#This Row],[IDHM]]&lt;=0.699,"Médio",IF(Tabela_Brasil[[#This Row],[IDHM]]&lt;=0.799,"Alto","Muito Alto")))</f>
        <v>Alto</v>
      </c>
      <c r="L337" t="str">
        <f>VLOOKUP(Tabela_Brasil[[#This Row],[Estado]],'De-Para_Estado_Regiao'!$B$3:$C$29,2,FALSE)</f>
        <v>Sul</v>
      </c>
      <c r="M337">
        <f>IF(Tabela_Brasil[[#This Row],[IBGE_1-4]]&gt;=951,1,0)</f>
        <v>1</v>
      </c>
      <c r="N337">
        <f>IF(Tabela_Brasil[[#This Row],[COMP_P]]&lt;=2,1,0)</f>
        <v>0</v>
      </c>
    </row>
    <row r="338" spans="1:14" x14ac:dyDescent="0.25">
      <c r="A338" s="9" t="s">
        <v>371</v>
      </c>
      <c r="B338" s="9" t="s">
        <v>59</v>
      </c>
      <c r="C338" s="9">
        <v>2123</v>
      </c>
      <c r="D338" s="9">
        <v>0.77500000000000002</v>
      </c>
      <c r="E338" s="9">
        <v>0.76</v>
      </c>
      <c r="F338" s="9">
        <v>0.71099999999999997</v>
      </c>
      <c r="G338" s="9">
        <v>31147.64</v>
      </c>
      <c r="H338" s="10">
        <v>69</v>
      </c>
      <c r="I338" t="str">
        <f>CONCATENATE(Tabela_Brasil[[#This Row],[Município]],"-",Tabela_Brasil[[#This Row],[Estado]])</f>
        <v>Xanxerê-SC</v>
      </c>
      <c r="J338">
        <f>IF(Tabela_Brasil[[#This Row],[IDHM]]&lt;=0.599,1,0)</f>
        <v>0</v>
      </c>
      <c r="K338" t="str">
        <f>IF(Tabela_Brasil[[#This Row],[IDHM]]&lt;=0.55,"Baixo",IF(Tabela_Brasil[[#This Row],[IDHM]]&lt;=0.699,"Médio",IF(Tabela_Brasil[[#This Row],[IDHM]]&lt;=0.799,"Alto","Muito Alto")))</f>
        <v>Alto</v>
      </c>
      <c r="L338" t="str">
        <f>VLOOKUP(Tabela_Brasil[[#This Row],[Estado]],'De-Para_Estado_Regiao'!$B$3:$C$29,2,FALSE)</f>
        <v>Sul</v>
      </c>
      <c r="M338">
        <f>IF(Tabela_Brasil[[#This Row],[IBGE_1-4]]&gt;=951,1,0)</f>
        <v>1</v>
      </c>
      <c r="N338">
        <f>IF(Tabela_Brasil[[#This Row],[COMP_P]]&lt;=2,1,0)</f>
        <v>0</v>
      </c>
    </row>
    <row r="339" spans="1:14" x14ac:dyDescent="0.25">
      <c r="A339" s="12" t="s">
        <v>372</v>
      </c>
      <c r="B339" s="12" t="s">
        <v>7</v>
      </c>
      <c r="C339" s="12">
        <v>757</v>
      </c>
      <c r="D339" s="12">
        <v>0.73599999999999999</v>
      </c>
      <c r="E339" s="12">
        <v>0.72499999999999998</v>
      </c>
      <c r="F339" s="12">
        <v>0.65800000000000003</v>
      </c>
      <c r="G339" s="12">
        <v>18466.68</v>
      </c>
      <c r="H339" s="13">
        <v>18</v>
      </c>
      <c r="I339" t="str">
        <f>CONCATENATE(Tabela_Brasil[[#This Row],[Município]],"-",Tabela_Brasil[[#This Row],[Estado]])</f>
        <v>Conchas-SP</v>
      </c>
      <c r="J339">
        <f>IF(Tabela_Brasil[[#This Row],[IDHM]]&lt;=0.599,1,0)</f>
        <v>0</v>
      </c>
      <c r="K339" t="str">
        <f>IF(Tabela_Brasil[[#This Row],[IDHM]]&lt;=0.55,"Baixo",IF(Tabela_Brasil[[#This Row],[IDHM]]&lt;=0.699,"Médio",IF(Tabela_Brasil[[#This Row],[IDHM]]&lt;=0.799,"Alto","Muito Alto")))</f>
        <v>Alto</v>
      </c>
      <c r="L339" t="str">
        <f>VLOOKUP(Tabela_Brasil[[#This Row],[Estado]],'De-Para_Estado_Regiao'!$B$3:$C$29,2,FALSE)</f>
        <v>Sudeste</v>
      </c>
      <c r="M339">
        <f>IF(Tabela_Brasil[[#This Row],[IBGE_1-4]]&gt;=951,1,0)</f>
        <v>0</v>
      </c>
      <c r="N339">
        <f>IF(Tabela_Brasil[[#This Row],[COMP_P]]&lt;=2,1,0)</f>
        <v>0</v>
      </c>
    </row>
    <row r="340" spans="1:14" x14ac:dyDescent="0.25">
      <c r="A340" s="9" t="s">
        <v>373</v>
      </c>
      <c r="B340" s="9" t="s">
        <v>10</v>
      </c>
      <c r="C340" s="9">
        <v>2996</v>
      </c>
      <c r="D340" s="9">
        <v>0.73799999999999999</v>
      </c>
      <c r="E340" s="9">
        <v>0.71299999999999997</v>
      </c>
      <c r="F340" s="9">
        <v>0.66600000000000004</v>
      </c>
      <c r="G340" s="9">
        <v>27254.799999999999</v>
      </c>
      <c r="H340" s="10">
        <v>82</v>
      </c>
      <c r="I340" t="str">
        <f>CONCATENATE(Tabela_Brasil[[#This Row],[Município]],"-",Tabela_Brasil[[#This Row],[Estado]])</f>
        <v>Valença-RJ</v>
      </c>
      <c r="J340">
        <f>IF(Tabela_Brasil[[#This Row],[IDHM]]&lt;=0.599,1,0)</f>
        <v>0</v>
      </c>
      <c r="K340" t="str">
        <f>IF(Tabela_Brasil[[#This Row],[IDHM]]&lt;=0.55,"Baixo",IF(Tabela_Brasil[[#This Row],[IDHM]]&lt;=0.699,"Médio",IF(Tabela_Brasil[[#This Row],[IDHM]]&lt;=0.799,"Alto","Muito Alto")))</f>
        <v>Alto</v>
      </c>
      <c r="L340" t="str">
        <f>VLOOKUP(Tabela_Brasil[[#This Row],[Estado]],'De-Para_Estado_Regiao'!$B$3:$C$29,2,FALSE)</f>
        <v>Sudeste</v>
      </c>
      <c r="M340">
        <f>IF(Tabela_Brasil[[#This Row],[IBGE_1-4]]&gt;=951,1,0)</f>
        <v>1</v>
      </c>
      <c r="N340">
        <f>IF(Tabela_Brasil[[#This Row],[COMP_P]]&lt;=2,1,0)</f>
        <v>0</v>
      </c>
    </row>
    <row r="341" spans="1:14" x14ac:dyDescent="0.25">
      <c r="A341" s="12" t="s">
        <v>374</v>
      </c>
      <c r="B341" s="12" t="s">
        <v>16</v>
      </c>
      <c r="C341" s="12">
        <v>2285</v>
      </c>
      <c r="D341" s="12">
        <v>0.73</v>
      </c>
      <c r="E341" s="12">
        <v>0.73699999999999999</v>
      </c>
      <c r="F341" s="12">
        <v>0.63800000000000001</v>
      </c>
      <c r="G341" s="12">
        <v>52884.26</v>
      </c>
      <c r="H341" s="13">
        <v>75</v>
      </c>
      <c r="I341" t="str">
        <f>CONCATENATE(Tabela_Brasil[[#This Row],[Município]],"-",Tabela_Brasil[[#This Row],[Estado]])</f>
        <v>Itabirito-MG</v>
      </c>
      <c r="J341">
        <f>IF(Tabela_Brasil[[#This Row],[IDHM]]&lt;=0.599,1,0)</f>
        <v>0</v>
      </c>
      <c r="K341" t="str">
        <f>IF(Tabela_Brasil[[#This Row],[IDHM]]&lt;=0.55,"Baixo",IF(Tabela_Brasil[[#This Row],[IDHM]]&lt;=0.699,"Médio",IF(Tabela_Brasil[[#This Row],[IDHM]]&lt;=0.799,"Alto","Muito Alto")))</f>
        <v>Alto</v>
      </c>
      <c r="L341" t="str">
        <f>VLOOKUP(Tabela_Brasil[[#This Row],[Estado]],'De-Para_Estado_Regiao'!$B$3:$C$29,2,FALSE)</f>
        <v>Sudeste</v>
      </c>
      <c r="M341">
        <f>IF(Tabela_Brasil[[#This Row],[IBGE_1-4]]&gt;=951,1,0)</f>
        <v>1</v>
      </c>
      <c r="N341">
        <f>IF(Tabela_Brasil[[#This Row],[COMP_P]]&lt;=2,1,0)</f>
        <v>0</v>
      </c>
    </row>
    <row r="342" spans="1:14" x14ac:dyDescent="0.25">
      <c r="A342" s="9" t="s">
        <v>375</v>
      </c>
      <c r="B342" s="9" t="s">
        <v>14</v>
      </c>
      <c r="C342" s="9">
        <v>1675</v>
      </c>
      <c r="D342" s="9">
        <v>0.70799999999999996</v>
      </c>
      <c r="E342" s="9">
        <v>0.71499999999999997</v>
      </c>
      <c r="F342" s="9">
        <v>0.58499999999999996</v>
      </c>
      <c r="G342" s="9">
        <v>29405.65</v>
      </c>
      <c r="H342" s="10">
        <v>35</v>
      </c>
      <c r="I342" t="str">
        <f>CONCATENATE(Tabela_Brasil[[#This Row],[Município]],"-",Tabela_Brasil[[#This Row],[Estado]])</f>
        <v>Dom Pedrito-RS</v>
      </c>
      <c r="J342">
        <f>IF(Tabela_Brasil[[#This Row],[IDHM]]&lt;=0.599,1,0)</f>
        <v>0</v>
      </c>
      <c r="K342" t="str">
        <f>IF(Tabela_Brasil[[#This Row],[IDHM]]&lt;=0.55,"Baixo",IF(Tabela_Brasil[[#This Row],[IDHM]]&lt;=0.699,"Médio",IF(Tabela_Brasil[[#This Row],[IDHM]]&lt;=0.799,"Alto","Muito Alto")))</f>
        <v>Alto</v>
      </c>
      <c r="L342" t="str">
        <f>VLOOKUP(Tabela_Brasil[[#This Row],[Estado]],'De-Para_Estado_Regiao'!$B$3:$C$29,2,FALSE)</f>
        <v>Sul</v>
      </c>
      <c r="M342">
        <f>IF(Tabela_Brasil[[#This Row],[IBGE_1-4]]&gt;=951,1,0)</f>
        <v>1</v>
      </c>
      <c r="N342">
        <f>IF(Tabela_Brasil[[#This Row],[COMP_P]]&lt;=2,1,0)</f>
        <v>0</v>
      </c>
    </row>
    <row r="343" spans="1:14" x14ac:dyDescent="0.25">
      <c r="A343" s="12" t="s">
        <v>376</v>
      </c>
      <c r="B343" s="12" t="s">
        <v>14</v>
      </c>
      <c r="C343" s="12">
        <v>3427</v>
      </c>
      <c r="D343" s="12">
        <v>0.77800000000000002</v>
      </c>
      <c r="E343" s="12">
        <v>0.79600000000000004</v>
      </c>
      <c r="F343" s="12">
        <v>0.70399999999999996</v>
      </c>
      <c r="G343" s="12">
        <v>44199.92</v>
      </c>
      <c r="H343" s="13">
        <v>109</v>
      </c>
      <c r="I343" t="str">
        <f>CONCATENATE(Tabela_Brasil[[#This Row],[Município]],"-",Tabela_Brasil[[#This Row],[Estado]])</f>
        <v>Lajeado-RS</v>
      </c>
      <c r="J343">
        <f>IF(Tabela_Brasil[[#This Row],[IDHM]]&lt;=0.599,1,0)</f>
        <v>0</v>
      </c>
      <c r="K343" t="str">
        <f>IF(Tabela_Brasil[[#This Row],[IDHM]]&lt;=0.55,"Baixo",IF(Tabela_Brasil[[#This Row],[IDHM]]&lt;=0.699,"Médio",IF(Tabela_Brasil[[#This Row],[IDHM]]&lt;=0.799,"Alto","Muito Alto")))</f>
        <v>Alto</v>
      </c>
      <c r="L343" t="str">
        <f>VLOOKUP(Tabela_Brasil[[#This Row],[Estado]],'De-Para_Estado_Regiao'!$B$3:$C$29,2,FALSE)</f>
        <v>Sul</v>
      </c>
      <c r="M343">
        <f>IF(Tabela_Brasil[[#This Row],[IBGE_1-4]]&gt;=951,1,0)</f>
        <v>1</v>
      </c>
      <c r="N343">
        <f>IF(Tabela_Brasil[[#This Row],[COMP_P]]&lt;=2,1,0)</f>
        <v>0</v>
      </c>
    </row>
    <row r="344" spans="1:14" x14ac:dyDescent="0.25">
      <c r="A344" s="9" t="s">
        <v>377</v>
      </c>
      <c r="B344" s="9" t="s">
        <v>7</v>
      </c>
      <c r="C344" s="9">
        <v>2415</v>
      </c>
      <c r="D344" s="9">
        <v>0.78</v>
      </c>
      <c r="E344" s="9">
        <v>0.75700000000000001</v>
      </c>
      <c r="F344" s="9">
        <v>0.72799999999999998</v>
      </c>
      <c r="G344" s="9">
        <v>45941.81</v>
      </c>
      <c r="H344" s="10">
        <v>69</v>
      </c>
      <c r="I344" t="str">
        <f>CONCATENATE(Tabela_Brasil[[#This Row],[Município]],"-",Tabela_Brasil[[#This Row],[Estado]])</f>
        <v>Boituva-SP</v>
      </c>
      <c r="J344">
        <f>IF(Tabela_Brasil[[#This Row],[IDHM]]&lt;=0.599,1,0)</f>
        <v>0</v>
      </c>
      <c r="K344" t="str">
        <f>IF(Tabela_Brasil[[#This Row],[IDHM]]&lt;=0.55,"Baixo",IF(Tabela_Brasil[[#This Row],[IDHM]]&lt;=0.699,"Médio",IF(Tabela_Brasil[[#This Row],[IDHM]]&lt;=0.799,"Alto","Muito Alto")))</f>
        <v>Alto</v>
      </c>
      <c r="L344" t="str">
        <f>VLOOKUP(Tabela_Brasil[[#This Row],[Estado]],'De-Para_Estado_Regiao'!$B$3:$C$29,2,FALSE)</f>
        <v>Sudeste</v>
      </c>
      <c r="M344">
        <f>IF(Tabela_Brasil[[#This Row],[IBGE_1-4]]&gt;=951,1,0)</f>
        <v>1</v>
      </c>
      <c r="N344">
        <f>IF(Tabela_Brasil[[#This Row],[COMP_P]]&lt;=2,1,0)</f>
        <v>0</v>
      </c>
    </row>
    <row r="345" spans="1:14" x14ac:dyDescent="0.25">
      <c r="A345" s="12" t="s">
        <v>378</v>
      </c>
      <c r="B345" s="12" t="s">
        <v>16</v>
      </c>
      <c r="C345" s="12">
        <v>2562</v>
      </c>
      <c r="D345" s="12">
        <v>0.755</v>
      </c>
      <c r="E345" s="12">
        <v>0.72899999999999998</v>
      </c>
      <c r="F345" s="12">
        <v>0.67600000000000005</v>
      </c>
      <c r="G345" s="12">
        <v>21743.96</v>
      </c>
      <c r="H345" s="13">
        <v>49</v>
      </c>
      <c r="I345" t="str">
        <f>CONCATENATE(Tabela_Brasil[[#This Row],[Município]],"-",Tabela_Brasil[[#This Row],[Estado]])</f>
        <v>Formiga-MG</v>
      </c>
      <c r="J345">
        <f>IF(Tabela_Brasil[[#This Row],[IDHM]]&lt;=0.599,1,0)</f>
        <v>0</v>
      </c>
      <c r="K345" t="str">
        <f>IF(Tabela_Brasil[[#This Row],[IDHM]]&lt;=0.55,"Baixo",IF(Tabela_Brasil[[#This Row],[IDHM]]&lt;=0.699,"Médio",IF(Tabela_Brasil[[#This Row],[IDHM]]&lt;=0.799,"Alto","Muito Alto")))</f>
        <v>Alto</v>
      </c>
      <c r="L345" t="str">
        <f>VLOOKUP(Tabela_Brasil[[#This Row],[Estado]],'De-Para_Estado_Regiao'!$B$3:$C$29,2,FALSE)</f>
        <v>Sudeste</v>
      </c>
      <c r="M345">
        <f>IF(Tabela_Brasil[[#This Row],[IBGE_1-4]]&gt;=951,1,0)</f>
        <v>1</v>
      </c>
      <c r="N345">
        <f>IF(Tabela_Brasil[[#This Row],[COMP_P]]&lt;=2,1,0)</f>
        <v>0</v>
      </c>
    </row>
    <row r="346" spans="1:14" x14ac:dyDescent="0.25">
      <c r="A346" s="9" t="s">
        <v>379</v>
      </c>
      <c r="B346" s="9" t="s">
        <v>7</v>
      </c>
      <c r="C346" s="9">
        <v>6601</v>
      </c>
      <c r="D346" s="9">
        <v>0.73099999999999998</v>
      </c>
      <c r="E346" s="9">
        <v>0.70199999999999996</v>
      </c>
      <c r="F346" s="9">
        <v>0.65400000000000003</v>
      </c>
      <c r="G346" s="9">
        <v>16661.580000000002</v>
      </c>
      <c r="H346" s="10">
        <v>91</v>
      </c>
      <c r="I346" t="str">
        <f>CONCATENATE(Tabela_Brasil[[#This Row],[Município]],"-",Tabela_Brasil[[#This Row],[Estado]])</f>
        <v>Franco Da Rocha-SP</v>
      </c>
      <c r="J346">
        <f>IF(Tabela_Brasil[[#This Row],[IDHM]]&lt;=0.599,1,0)</f>
        <v>0</v>
      </c>
      <c r="K346" t="str">
        <f>IF(Tabela_Brasil[[#This Row],[IDHM]]&lt;=0.55,"Baixo",IF(Tabela_Brasil[[#This Row],[IDHM]]&lt;=0.699,"Médio",IF(Tabela_Brasil[[#This Row],[IDHM]]&lt;=0.799,"Alto","Muito Alto")))</f>
        <v>Alto</v>
      </c>
      <c r="L346" t="str">
        <f>VLOOKUP(Tabela_Brasil[[#This Row],[Estado]],'De-Para_Estado_Regiao'!$B$3:$C$29,2,FALSE)</f>
        <v>Sudeste</v>
      </c>
      <c r="M346">
        <f>IF(Tabela_Brasil[[#This Row],[IBGE_1-4]]&gt;=951,1,0)</f>
        <v>1</v>
      </c>
      <c r="N346">
        <f>IF(Tabela_Brasil[[#This Row],[COMP_P]]&lt;=2,1,0)</f>
        <v>0</v>
      </c>
    </row>
    <row r="347" spans="1:14" x14ac:dyDescent="0.25">
      <c r="A347" s="12" t="s">
        <v>380</v>
      </c>
      <c r="B347" s="12" t="s">
        <v>31</v>
      </c>
      <c r="C347" s="12">
        <v>15801</v>
      </c>
      <c r="D347" s="12">
        <v>0.69</v>
      </c>
      <c r="E347" s="12">
        <v>0.64400000000000002</v>
      </c>
      <c r="F347" s="12">
        <v>0.64200000000000002</v>
      </c>
      <c r="G347" s="12">
        <v>15604.19</v>
      </c>
      <c r="H347" s="13">
        <v>226</v>
      </c>
      <c r="I347" t="str">
        <f>CONCATENATE(Tabela_Brasil[[#This Row],[Município]],"-",Tabela_Brasil[[#This Row],[Estado]])</f>
        <v>Juazeiro Do Norte-CE</v>
      </c>
      <c r="J347">
        <f>IF(Tabela_Brasil[[#This Row],[IDHM]]&lt;=0.599,1,0)</f>
        <v>0</v>
      </c>
      <c r="K347" t="str">
        <f>IF(Tabela_Brasil[[#This Row],[IDHM]]&lt;=0.55,"Baixo",IF(Tabela_Brasil[[#This Row],[IDHM]]&lt;=0.699,"Médio",IF(Tabela_Brasil[[#This Row],[IDHM]]&lt;=0.799,"Alto","Muito Alto")))</f>
        <v>Médio</v>
      </c>
      <c r="L347" t="str">
        <f>VLOOKUP(Tabela_Brasil[[#This Row],[Estado]],'De-Para_Estado_Regiao'!$B$3:$C$29,2,FALSE)</f>
        <v>Nordeste</v>
      </c>
      <c r="M347">
        <f>IF(Tabela_Brasil[[#This Row],[IBGE_1-4]]&gt;=951,1,0)</f>
        <v>1</v>
      </c>
      <c r="N347">
        <f>IF(Tabela_Brasil[[#This Row],[COMP_P]]&lt;=2,1,0)</f>
        <v>0</v>
      </c>
    </row>
    <row r="348" spans="1:14" x14ac:dyDescent="0.25">
      <c r="A348" s="9" t="s">
        <v>381</v>
      </c>
      <c r="B348" s="9" t="s">
        <v>16</v>
      </c>
      <c r="C348" s="9">
        <v>3989</v>
      </c>
      <c r="D348" s="9">
        <v>0.77</v>
      </c>
      <c r="E348" s="9">
        <v>0.73699999999999999</v>
      </c>
      <c r="F348" s="9">
        <v>0.74199999999999999</v>
      </c>
      <c r="G348" s="9">
        <v>29862.73</v>
      </c>
      <c r="H348" s="10">
        <v>88</v>
      </c>
      <c r="I348" t="str">
        <f>CONCATENATE(Tabela_Brasil[[#This Row],[Município]],"-",Tabela_Brasil[[#This Row],[Estado]])</f>
        <v>Timóteo-MG</v>
      </c>
      <c r="J348">
        <f>IF(Tabela_Brasil[[#This Row],[IDHM]]&lt;=0.599,1,0)</f>
        <v>0</v>
      </c>
      <c r="K348" t="str">
        <f>IF(Tabela_Brasil[[#This Row],[IDHM]]&lt;=0.55,"Baixo",IF(Tabela_Brasil[[#This Row],[IDHM]]&lt;=0.699,"Médio",IF(Tabela_Brasil[[#This Row],[IDHM]]&lt;=0.799,"Alto","Muito Alto")))</f>
        <v>Alto</v>
      </c>
      <c r="L348" t="str">
        <f>VLOOKUP(Tabela_Brasil[[#This Row],[Estado]],'De-Para_Estado_Regiao'!$B$3:$C$29,2,FALSE)</f>
        <v>Sudeste</v>
      </c>
      <c r="M348">
        <f>IF(Tabela_Brasil[[#This Row],[IBGE_1-4]]&gt;=951,1,0)</f>
        <v>1</v>
      </c>
      <c r="N348">
        <f>IF(Tabela_Brasil[[#This Row],[COMP_P]]&lt;=2,1,0)</f>
        <v>0</v>
      </c>
    </row>
    <row r="349" spans="1:14" x14ac:dyDescent="0.25">
      <c r="A349" s="12" t="s">
        <v>382</v>
      </c>
      <c r="B349" s="12" t="s">
        <v>7</v>
      </c>
      <c r="C349" s="12">
        <v>1168</v>
      </c>
      <c r="D349" s="12">
        <v>0.78400000000000003</v>
      </c>
      <c r="E349" s="12">
        <v>0.76300000000000001</v>
      </c>
      <c r="F349" s="12">
        <v>0.751</v>
      </c>
      <c r="G349" s="12">
        <v>30257.7</v>
      </c>
      <c r="H349" s="13">
        <v>46</v>
      </c>
      <c r="I349" t="str">
        <f>CONCATENATE(Tabela_Brasil[[#This Row],[Município]],"-",Tabela_Brasil[[#This Row],[Estado]])</f>
        <v>Santa Fé Do Sul-SP</v>
      </c>
      <c r="J349">
        <f>IF(Tabela_Brasil[[#This Row],[IDHM]]&lt;=0.599,1,0)</f>
        <v>0</v>
      </c>
      <c r="K349" t="str">
        <f>IF(Tabela_Brasil[[#This Row],[IDHM]]&lt;=0.55,"Baixo",IF(Tabela_Brasil[[#This Row],[IDHM]]&lt;=0.699,"Médio",IF(Tabela_Brasil[[#This Row],[IDHM]]&lt;=0.799,"Alto","Muito Alto")))</f>
        <v>Alto</v>
      </c>
      <c r="L349" t="str">
        <f>VLOOKUP(Tabela_Brasil[[#This Row],[Estado]],'De-Para_Estado_Regiao'!$B$3:$C$29,2,FALSE)</f>
        <v>Sudeste</v>
      </c>
      <c r="M349">
        <f>IF(Tabela_Brasil[[#This Row],[IBGE_1-4]]&gt;=951,1,0)</f>
        <v>1</v>
      </c>
      <c r="N349">
        <f>IF(Tabela_Brasil[[#This Row],[COMP_P]]&lt;=2,1,0)</f>
        <v>0</v>
      </c>
    </row>
    <row r="350" spans="1:14" x14ac:dyDescent="0.25">
      <c r="A350" s="9" t="s">
        <v>383</v>
      </c>
      <c r="B350" s="9" t="s">
        <v>7</v>
      </c>
      <c r="C350" s="9">
        <v>2446</v>
      </c>
      <c r="D350" s="9">
        <v>0.747</v>
      </c>
      <c r="E350" s="9">
        <v>0.73799999999999999</v>
      </c>
      <c r="F350" s="9">
        <v>0.66700000000000004</v>
      </c>
      <c r="G350" s="9">
        <v>23270.16</v>
      </c>
      <c r="H350" s="10">
        <v>31</v>
      </c>
      <c r="I350" t="str">
        <f>CONCATENATE(Tabela_Brasil[[#This Row],[Município]],"-",Tabela_Brasil[[#This Row],[Estado]])</f>
        <v>Ibitinga-SP</v>
      </c>
      <c r="J350">
        <f>IF(Tabela_Brasil[[#This Row],[IDHM]]&lt;=0.599,1,0)</f>
        <v>0</v>
      </c>
      <c r="K350" t="str">
        <f>IF(Tabela_Brasil[[#This Row],[IDHM]]&lt;=0.55,"Baixo",IF(Tabela_Brasil[[#This Row],[IDHM]]&lt;=0.699,"Médio",IF(Tabela_Brasil[[#This Row],[IDHM]]&lt;=0.799,"Alto","Muito Alto")))</f>
        <v>Alto</v>
      </c>
      <c r="L350" t="str">
        <f>VLOOKUP(Tabela_Brasil[[#This Row],[Estado]],'De-Para_Estado_Regiao'!$B$3:$C$29,2,FALSE)</f>
        <v>Sudeste</v>
      </c>
      <c r="M350">
        <f>IF(Tabela_Brasil[[#This Row],[IBGE_1-4]]&gt;=951,1,0)</f>
        <v>1</v>
      </c>
      <c r="N350">
        <f>IF(Tabela_Brasil[[#This Row],[COMP_P]]&lt;=2,1,0)</f>
        <v>0</v>
      </c>
    </row>
    <row r="351" spans="1:14" x14ac:dyDescent="0.25">
      <c r="A351" s="12" t="s">
        <v>384</v>
      </c>
      <c r="B351" s="12" t="s">
        <v>49</v>
      </c>
      <c r="C351" s="12">
        <v>15327</v>
      </c>
      <c r="D351" s="12">
        <v>0.67</v>
      </c>
      <c r="E351" s="12">
        <v>0.67300000000000004</v>
      </c>
      <c r="F351" s="12">
        <v>0.56399999999999995</v>
      </c>
      <c r="G351" s="12">
        <v>28020.9</v>
      </c>
      <c r="H351" s="13">
        <v>283</v>
      </c>
      <c r="I351" t="str">
        <f>CONCATENATE(Tabela_Brasil[[#This Row],[Município]],"-",Tabela_Brasil[[#This Row],[Estado]])</f>
        <v>Marabá-PA</v>
      </c>
      <c r="J351">
        <f>IF(Tabela_Brasil[[#This Row],[IDHM]]&lt;=0.599,1,0)</f>
        <v>0</v>
      </c>
      <c r="K351" t="str">
        <f>IF(Tabela_Brasil[[#This Row],[IDHM]]&lt;=0.55,"Baixo",IF(Tabela_Brasil[[#This Row],[IDHM]]&lt;=0.699,"Médio",IF(Tabela_Brasil[[#This Row],[IDHM]]&lt;=0.799,"Alto","Muito Alto")))</f>
        <v>Médio</v>
      </c>
      <c r="L351" t="str">
        <f>VLOOKUP(Tabela_Brasil[[#This Row],[Estado]],'De-Para_Estado_Regiao'!$B$3:$C$29,2,FALSE)</f>
        <v>Norte</v>
      </c>
      <c r="M351">
        <f>IF(Tabela_Brasil[[#This Row],[IBGE_1-4]]&gt;=951,1,0)</f>
        <v>1</v>
      </c>
      <c r="N351">
        <f>IF(Tabela_Brasil[[#This Row],[COMP_P]]&lt;=2,1,0)</f>
        <v>0</v>
      </c>
    </row>
    <row r="352" spans="1:14" x14ac:dyDescent="0.25">
      <c r="A352" s="9" t="s">
        <v>385</v>
      </c>
      <c r="B352" s="9" t="s">
        <v>7</v>
      </c>
      <c r="C352" s="9">
        <v>1607</v>
      </c>
      <c r="D352" s="9">
        <v>0.77800000000000002</v>
      </c>
      <c r="E352" s="9">
        <v>0.76400000000000001</v>
      </c>
      <c r="F352" s="9">
        <v>0.69799999999999995</v>
      </c>
      <c r="G352" s="9">
        <v>42709.38</v>
      </c>
      <c r="H352" s="10">
        <v>48</v>
      </c>
      <c r="I352" t="str">
        <f>CONCATENATE(Tabela_Brasil[[#This Row],[Município]],"-",Tabela_Brasil[[#This Row],[Estado]])</f>
        <v>Tietê-SP</v>
      </c>
      <c r="J352">
        <f>IF(Tabela_Brasil[[#This Row],[IDHM]]&lt;=0.599,1,0)</f>
        <v>0</v>
      </c>
      <c r="K352" t="str">
        <f>IF(Tabela_Brasil[[#This Row],[IDHM]]&lt;=0.55,"Baixo",IF(Tabela_Brasil[[#This Row],[IDHM]]&lt;=0.699,"Médio",IF(Tabela_Brasil[[#This Row],[IDHM]]&lt;=0.799,"Alto","Muito Alto")))</f>
        <v>Alto</v>
      </c>
      <c r="L352" t="str">
        <f>VLOOKUP(Tabela_Brasil[[#This Row],[Estado]],'De-Para_Estado_Regiao'!$B$3:$C$29,2,FALSE)</f>
        <v>Sudeste</v>
      </c>
      <c r="M352">
        <f>IF(Tabela_Brasil[[#This Row],[IBGE_1-4]]&gt;=951,1,0)</f>
        <v>1</v>
      </c>
      <c r="N352">
        <f>IF(Tabela_Brasil[[#This Row],[COMP_P]]&lt;=2,1,0)</f>
        <v>0</v>
      </c>
    </row>
    <row r="353" spans="1:14" x14ac:dyDescent="0.25">
      <c r="A353" s="12" t="s">
        <v>386</v>
      </c>
      <c r="B353" s="12" t="s">
        <v>7</v>
      </c>
      <c r="C353" s="12">
        <v>801</v>
      </c>
      <c r="D353" s="12">
        <v>0.72</v>
      </c>
      <c r="E353" s="12">
        <v>0.69699999999999995</v>
      </c>
      <c r="F353" s="12">
        <v>0.63100000000000001</v>
      </c>
      <c r="G353" s="12">
        <v>32957.629999999997</v>
      </c>
      <c r="H353" s="13">
        <v>10</v>
      </c>
      <c r="I353" t="str">
        <f>CONCATENATE(Tabela_Brasil[[#This Row],[Município]],"-",Tabela_Brasil[[#This Row],[Estado]])</f>
        <v>Paranapanema-SP</v>
      </c>
      <c r="J353">
        <f>IF(Tabela_Brasil[[#This Row],[IDHM]]&lt;=0.599,1,0)</f>
        <v>0</v>
      </c>
      <c r="K353" t="str">
        <f>IF(Tabela_Brasil[[#This Row],[IDHM]]&lt;=0.55,"Baixo",IF(Tabela_Brasil[[#This Row],[IDHM]]&lt;=0.699,"Médio",IF(Tabela_Brasil[[#This Row],[IDHM]]&lt;=0.799,"Alto","Muito Alto")))</f>
        <v>Alto</v>
      </c>
      <c r="L353" t="str">
        <f>VLOOKUP(Tabela_Brasil[[#This Row],[Estado]],'De-Para_Estado_Regiao'!$B$3:$C$29,2,FALSE)</f>
        <v>Sudeste</v>
      </c>
      <c r="M353">
        <f>IF(Tabela_Brasil[[#This Row],[IBGE_1-4]]&gt;=951,1,0)</f>
        <v>0</v>
      </c>
      <c r="N353">
        <f>IF(Tabela_Brasil[[#This Row],[COMP_P]]&lt;=2,1,0)</f>
        <v>0</v>
      </c>
    </row>
    <row r="354" spans="1:14" x14ac:dyDescent="0.25">
      <c r="A354" s="9" t="s">
        <v>387</v>
      </c>
      <c r="B354" s="9" t="s">
        <v>7</v>
      </c>
      <c r="C354" s="9">
        <v>1131</v>
      </c>
      <c r="D354" s="9">
        <v>0.71299999999999997</v>
      </c>
      <c r="E354" s="9">
        <v>0.69299999999999995</v>
      </c>
      <c r="F354" s="9">
        <v>0.63300000000000001</v>
      </c>
      <c r="G354" s="9">
        <v>21481.97</v>
      </c>
      <c r="H354" s="10">
        <v>19</v>
      </c>
      <c r="I354" t="str">
        <f>CONCATENATE(Tabela_Brasil[[#This Row],[Município]],"-",Tabela_Brasil[[#This Row],[Estado]])</f>
        <v>Cajuru-SP</v>
      </c>
      <c r="J354">
        <f>IF(Tabela_Brasil[[#This Row],[IDHM]]&lt;=0.599,1,0)</f>
        <v>0</v>
      </c>
      <c r="K354" t="str">
        <f>IF(Tabela_Brasil[[#This Row],[IDHM]]&lt;=0.55,"Baixo",IF(Tabela_Brasil[[#This Row],[IDHM]]&lt;=0.699,"Médio",IF(Tabela_Brasil[[#This Row],[IDHM]]&lt;=0.799,"Alto","Muito Alto")))</f>
        <v>Alto</v>
      </c>
      <c r="L354" t="str">
        <f>VLOOKUP(Tabela_Brasil[[#This Row],[Estado]],'De-Para_Estado_Regiao'!$B$3:$C$29,2,FALSE)</f>
        <v>Sudeste</v>
      </c>
      <c r="M354">
        <f>IF(Tabela_Brasil[[#This Row],[IBGE_1-4]]&gt;=951,1,0)</f>
        <v>1</v>
      </c>
      <c r="N354">
        <f>IF(Tabela_Brasil[[#This Row],[COMP_P]]&lt;=2,1,0)</f>
        <v>0</v>
      </c>
    </row>
    <row r="355" spans="1:14" x14ac:dyDescent="0.25">
      <c r="A355" s="12" t="s">
        <v>388</v>
      </c>
      <c r="B355" s="12" t="s">
        <v>111</v>
      </c>
      <c r="C355" s="12">
        <v>9657</v>
      </c>
      <c r="D355" s="12">
        <v>0.752</v>
      </c>
      <c r="E355" s="12">
        <v>0.72699999999999998</v>
      </c>
      <c r="F355" s="12">
        <v>0.71199999999999997</v>
      </c>
      <c r="G355" s="12">
        <v>21981.279999999999</v>
      </c>
      <c r="H355" s="13">
        <v>115</v>
      </c>
      <c r="I355" t="str">
        <f>CONCATENATE(Tabela_Brasil[[#This Row],[Município]],"-",Tabela_Brasil[[#This Row],[Estado]])</f>
        <v>Araguaína-TO</v>
      </c>
      <c r="J355">
        <f>IF(Tabela_Brasil[[#This Row],[IDHM]]&lt;=0.599,1,0)</f>
        <v>0</v>
      </c>
      <c r="K355" t="str">
        <f>IF(Tabela_Brasil[[#This Row],[IDHM]]&lt;=0.55,"Baixo",IF(Tabela_Brasil[[#This Row],[IDHM]]&lt;=0.699,"Médio",IF(Tabela_Brasil[[#This Row],[IDHM]]&lt;=0.799,"Alto","Muito Alto")))</f>
        <v>Alto</v>
      </c>
      <c r="L355" t="str">
        <f>VLOOKUP(Tabela_Brasil[[#This Row],[Estado]],'De-Para_Estado_Regiao'!$B$3:$C$29,2,FALSE)</f>
        <v>Norte</v>
      </c>
      <c r="M355">
        <f>IF(Tabela_Brasil[[#This Row],[IBGE_1-4]]&gt;=951,1,0)</f>
        <v>1</v>
      </c>
      <c r="N355">
        <f>IF(Tabela_Brasil[[#This Row],[COMP_P]]&lt;=2,1,0)</f>
        <v>0</v>
      </c>
    </row>
    <row r="356" spans="1:14" x14ac:dyDescent="0.25">
      <c r="A356" s="9" t="s">
        <v>389</v>
      </c>
      <c r="B356" s="9" t="s">
        <v>7</v>
      </c>
      <c r="C356" s="9">
        <v>5931</v>
      </c>
      <c r="D356" s="9">
        <v>0.75900000000000001</v>
      </c>
      <c r="E356" s="9">
        <v>0.72</v>
      </c>
      <c r="F356" s="9">
        <v>0.70499999999999996</v>
      </c>
      <c r="G356" s="9">
        <v>20044.5</v>
      </c>
      <c r="H356" s="10">
        <v>66</v>
      </c>
      <c r="I356" t="str">
        <f>CONCATENATE(Tabela_Brasil[[#This Row],[Município]],"-",Tabela_Brasil[[#This Row],[Estado]])</f>
        <v>Várzea Paulista-SP</v>
      </c>
      <c r="J356">
        <f>IF(Tabela_Brasil[[#This Row],[IDHM]]&lt;=0.599,1,0)</f>
        <v>0</v>
      </c>
      <c r="K356" t="str">
        <f>IF(Tabela_Brasil[[#This Row],[IDHM]]&lt;=0.55,"Baixo",IF(Tabela_Brasil[[#This Row],[IDHM]]&lt;=0.699,"Médio",IF(Tabela_Brasil[[#This Row],[IDHM]]&lt;=0.799,"Alto","Muito Alto")))</f>
        <v>Alto</v>
      </c>
      <c r="L356" t="str">
        <f>VLOOKUP(Tabela_Brasil[[#This Row],[Estado]],'De-Para_Estado_Regiao'!$B$3:$C$29,2,FALSE)</f>
        <v>Sudeste</v>
      </c>
      <c r="M356">
        <f>IF(Tabela_Brasil[[#This Row],[IBGE_1-4]]&gt;=951,1,0)</f>
        <v>1</v>
      </c>
      <c r="N356">
        <f>IF(Tabela_Brasil[[#This Row],[COMP_P]]&lt;=2,1,0)</f>
        <v>0</v>
      </c>
    </row>
    <row r="357" spans="1:14" x14ac:dyDescent="0.25">
      <c r="A357" s="12" t="s">
        <v>390</v>
      </c>
      <c r="B357" s="12" t="s">
        <v>10</v>
      </c>
      <c r="C357" s="12">
        <v>1918</v>
      </c>
      <c r="D357" s="12">
        <v>0.71</v>
      </c>
      <c r="E357" s="12">
        <v>0.70499999999999996</v>
      </c>
      <c r="F357" s="12">
        <v>0.62</v>
      </c>
      <c r="G357" s="12">
        <v>26627.87</v>
      </c>
      <c r="H357" s="13">
        <v>75</v>
      </c>
      <c r="I357" t="str">
        <f>CONCATENATE(Tabela_Brasil[[#This Row],[Município]],"-",Tabela_Brasil[[#This Row],[Estado]])</f>
        <v>Rio Bonito-RJ</v>
      </c>
      <c r="J357">
        <f>IF(Tabela_Brasil[[#This Row],[IDHM]]&lt;=0.599,1,0)</f>
        <v>0</v>
      </c>
      <c r="K357" t="str">
        <f>IF(Tabela_Brasil[[#This Row],[IDHM]]&lt;=0.55,"Baixo",IF(Tabela_Brasil[[#This Row],[IDHM]]&lt;=0.699,"Médio",IF(Tabela_Brasil[[#This Row],[IDHM]]&lt;=0.799,"Alto","Muito Alto")))</f>
        <v>Alto</v>
      </c>
      <c r="L357" t="str">
        <f>VLOOKUP(Tabela_Brasil[[#This Row],[Estado]],'De-Para_Estado_Regiao'!$B$3:$C$29,2,FALSE)</f>
        <v>Sudeste</v>
      </c>
      <c r="M357">
        <f>IF(Tabela_Brasil[[#This Row],[IBGE_1-4]]&gt;=951,1,0)</f>
        <v>1</v>
      </c>
      <c r="N357">
        <f>IF(Tabela_Brasil[[#This Row],[COMP_P]]&lt;=2,1,0)</f>
        <v>0</v>
      </c>
    </row>
    <row r="358" spans="1:14" x14ac:dyDescent="0.25">
      <c r="A358" s="9" t="s">
        <v>391</v>
      </c>
      <c r="B358" s="9" t="s">
        <v>14</v>
      </c>
      <c r="C358" s="9">
        <v>4604</v>
      </c>
      <c r="D358" s="9">
        <v>0.73</v>
      </c>
      <c r="E358" s="9">
        <v>0.73199999999999998</v>
      </c>
      <c r="F358" s="9">
        <v>0.63900000000000001</v>
      </c>
      <c r="G358" s="9">
        <v>56111.13</v>
      </c>
      <c r="H358" s="10">
        <v>62</v>
      </c>
      <c r="I358" t="str">
        <f>CONCATENATE(Tabela_Brasil[[#This Row],[Município]],"-",Tabela_Brasil[[#This Row],[Estado]])</f>
        <v>Guaíba-RS</v>
      </c>
      <c r="J358">
        <f>IF(Tabela_Brasil[[#This Row],[IDHM]]&lt;=0.599,1,0)</f>
        <v>0</v>
      </c>
      <c r="K358" t="str">
        <f>IF(Tabela_Brasil[[#This Row],[IDHM]]&lt;=0.55,"Baixo",IF(Tabela_Brasil[[#This Row],[IDHM]]&lt;=0.699,"Médio",IF(Tabela_Brasil[[#This Row],[IDHM]]&lt;=0.799,"Alto","Muito Alto")))</f>
        <v>Alto</v>
      </c>
      <c r="L358" t="str">
        <f>VLOOKUP(Tabela_Brasil[[#This Row],[Estado]],'De-Para_Estado_Regiao'!$B$3:$C$29,2,FALSE)</f>
        <v>Sul</v>
      </c>
      <c r="M358">
        <f>IF(Tabela_Brasil[[#This Row],[IBGE_1-4]]&gt;=951,1,0)</f>
        <v>1</v>
      </c>
      <c r="N358">
        <f>IF(Tabela_Brasil[[#This Row],[COMP_P]]&lt;=2,1,0)</f>
        <v>0</v>
      </c>
    </row>
    <row r="359" spans="1:14" x14ac:dyDescent="0.25">
      <c r="A359" s="12" t="s">
        <v>392</v>
      </c>
      <c r="B359" s="12" t="s">
        <v>7</v>
      </c>
      <c r="C359" s="12">
        <v>3620</v>
      </c>
      <c r="D359" s="12">
        <v>0.75</v>
      </c>
      <c r="E359" s="12">
        <v>0.71299999999999997</v>
      </c>
      <c r="F359" s="12">
        <v>0.70799999999999996</v>
      </c>
      <c r="G359" s="12">
        <v>15691.8</v>
      </c>
      <c r="H359" s="13">
        <v>73</v>
      </c>
      <c r="I359" t="str">
        <f>CONCATENATE(Tabela_Brasil[[#This Row],[Município]],"-",Tabela_Brasil[[#This Row],[Estado]])</f>
        <v>Embu-Guaçu-SP</v>
      </c>
      <c r="J359">
        <f>IF(Tabela_Brasil[[#This Row],[IDHM]]&lt;=0.599,1,0)</f>
        <v>0</v>
      </c>
      <c r="K359" t="str">
        <f>IF(Tabela_Brasil[[#This Row],[IDHM]]&lt;=0.55,"Baixo",IF(Tabela_Brasil[[#This Row],[IDHM]]&lt;=0.699,"Médio",IF(Tabela_Brasil[[#This Row],[IDHM]]&lt;=0.799,"Alto","Muito Alto")))</f>
        <v>Alto</v>
      </c>
      <c r="L359" t="str">
        <f>VLOOKUP(Tabela_Brasil[[#This Row],[Estado]],'De-Para_Estado_Regiao'!$B$3:$C$29,2,FALSE)</f>
        <v>Sudeste</v>
      </c>
      <c r="M359">
        <f>IF(Tabela_Brasil[[#This Row],[IBGE_1-4]]&gt;=951,1,0)</f>
        <v>1</v>
      </c>
      <c r="N359">
        <f>IF(Tabela_Brasil[[#This Row],[COMP_P]]&lt;=2,1,0)</f>
        <v>0</v>
      </c>
    </row>
    <row r="360" spans="1:14" x14ac:dyDescent="0.25">
      <c r="A360" s="9" t="s">
        <v>393</v>
      </c>
      <c r="B360" s="9" t="s">
        <v>7</v>
      </c>
      <c r="C360" s="9">
        <v>1427</v>
      </c>
      <c r="D360" s="9">
        <v>0.79</v>
      </c>
      <c r="E360" s="9">
        <v>0.76200000000000001</v>
      </c>
      <c r="F360" s="9">
        <v>0.73899999999999999</v>
      </c>
      <c r="G360" s="9">
        <v>38128.22</v>
      </c>
      <c r="H360" s="10">
        <v>34</v>
      </c>
      <c r="I360" t="str">
        <f>CONCATENATE(Tabela_Brasil[[#This Row],[Município]],"-",Tabela_Brasil[[#This Row],[Estado]])</f>
        <v>Barra Bonita-SP</v>
      </c>
      <c r="J360">
        <f>IF(Tabela_Brasil[[#This Row],[IDHM]]&lt;=0.599,1,0)</f>
        <v>0</v>
      </c>
      <c r="K360" t="str">
        <f>IF(Tabela_Brasil[[#This Row],[IDHM]]&lt;=0.55,"Baixo",IF(Tabela_Brasil[[#This Row],[IDHM]]&lt;=0.699,"Médio",IF(Tabela_Brasil[[#This Row],[IDHM]]&lt;=0.799,"Alto","Muito Alto")))</f>
        <v>Alto</v>
      </c>
      <c r="L360" t="str">
        <f>VLOOKUP(Tabela_Brasil[[#This Row],[Estado]],'De-Para_Estado_Regiao'!$B$3:$C$29,2,FALSE)</f>
        <v>Sudeste</v>
      </c>
      <c r="M360">
        <f>IF(Tabela_Brasil[[#This Row],[IBGE_1-4]]&gt;=951,1,0)</f>
        <v>1</v>
      </c>
      <c r="N360">
        <f>IF(Tabela_Brasil[[#This Row],[COMP_P]]&lt;=2,1,0)</f>
        <v>0</v>
      </c>
    </row>
    <row r="361" spans="1:14" x14ac:dyDescent="0.25">
      <c r="A361" s="12" t="s">
        <v>394</v>
      </c>
      <c r="B361" s="12" t="s">
        <v>16</v>
      </c>
      <c r="C361" s="12">
        <v>2635</v>
      </c>
      <c r="D361" s="12">
        <v>0.74199999999999999</v>
      </c>
      <c r="E361" s="12">
        <v>0.70499999999999996</v>
      </c>
      <c r="F361" s="12">
        <v>0.66400000000000003</v>
      </c>
      <c r="G361" s="12">
        <v>35859.82</v>
      </c>
      <c r="H361" s="13">
        <v>48</v>
      </c>
      <c r="I361" t="str">
        <f>CONCATENATE(Tabela_Brasil[[#This Row],[Município]],"-",Tabela_Brasil[[#This Row],[Estado]])</f>
        <v>Mariana-MG</v>
      </c>
      <c r="J361">
        <f>IF(Tabela_Brasil[[#This Row],[IDHM]]&lt;=0.599,1,0)</f>
        <v>0</v>
      </c>
      <c r="K361" t="str">
        <f>IF(Tabela_Brasil[[#This Row],[IDHM]]&lt;=0.55,"Baixo",IF(Tabela_Brasil[[#This Row],[IDHM]]&lt;=0.699,"Médio",IF(Tabela_Brasil[[#This Row],[IDHM]]&lt;=0.799,"Alto","Muito Alto")))</f>
        <v>Alto</v>
      </c>
      <c r="L361" t="str">
        <f>VLOOKUP(Tabela_Brasil[[#This Row],[Estado]],'De-Para_Estado_Regiao'!$B$3:$C$29,2,FALSE)</f>
        <v>Sudeste</v>
      </c>
      <c r="M361">
        <f>IF(Tabela_Brasil[[#This Row],[IBGE_1-4]]&gt;=951,1,0)</f>
        <v>1</v>
      </c>
      <c r="N361">
        <f>IF(Tabela_Brasil[[#This Row],[COMP_P]]&lt;=2,1,0)</f>
        <v>0</v>
      </c>
    </row>
    <row r="362" spans="1:14" x14ac:dyDescent="0.25">
      <c r="A362" s="9" t="s">
        <v>395</v>
      </c>
      <c r="B362" s="9" t="s">
        <v>16</v>
      </c>
      <c r="C362" s="9">
        <v>2963</v>
      </c>
      <c r="D362" s="9">
        <v>0.72199999999999998</v>
      </c>
      <c r="E362" s="9">
        <v>0.73499999999999999</v>
      </c>
      <c r="F362" s="9">
        <v>0.61299999999999999</v>
      </c>
      <c r="G362" s="9">
        <v>23236.560000000001</v>
      </c>
      <c r="H362" s="10">
        <v>84</v>
      </c>
      <c r="I362" t="str">
        <f>CONCATENATE(Tabela_Brasil[[#This Row],[Município]],"-",Tabela_Brasil[[#This Row],[Estado]])</f>
        <v>São Sebastião Do Paraíso-MG</v>
      </c>
      <c r="J362">
        <f>IF(Tabela_Brasil[[#This Row],[IDHM]]&lt;=0.599,1,0)</f>
        <v>0</v>
      </c>
      <c r="K362" t="str">
        <f>IF(Tabela_Brasil[[#This Row],[IDHM]]&lt;=0.55,"Baixo",IF(Tabela_Brasil[[#This Row],[IDHM]]&lt;=0.699,"Médio",IF(Tabela_Brasil[[#This Row],[IDHM]]&lt;=0.799,"Alto","Muito Alto")))</f>
        <v>Alto</v>
      </c>
      <c r="L362" t="str">
        <f>VLOOKUP(Tabela_Brasil[[#This Row],[Estado]],'De-Para_Estado_Regiao'!$B$3:$C$29,2,FALSE)</f>
        <v>Sudeste</v>
      </c>
      <c r="M362">
        <f>IF(Tabela_Brasil[[#This Row],[IBGE_1-4]]&gt;=951,1,0)</f>
        <v>1</v>
      </c>
      <c r="N362">
        <f>IF(Tabela_Brasil[[#This Row],[COMP_P]]&lt;=2,1,0)</f>
        <v>0</v>
      </c>
    </row>
    <row r="363" spans="1:14" x14ac:dyDescent="0.25">
      <c r="A363" s="12" t="s">
        <v>396</v>
      </c>
      <c r="B363" s="12" t="s">
        <v>31</v>
      </c>
      <c r="C363" s="12">
        <v>10271</v>
      </c>
      <c r="D363" s="12">
        <v>0.71</v>
      </c>
      <c r="E363" s="12">
        <v>0.64700000000000002</v>
      </c>
      <c r="F363" s="12">
        <v>0.67500000000000004</v>
      </c>
      <c r="G363" s="12">
        <v>20258.09</v>
      </c>
      <c r="H363" s="13">
        <v>160</v>
      </c>
      <c r="I363" t="str">
        <f>CONCATENATE(Tabela_Brasil[[#This Row],[Município]],"-",Tabela_Brasil[[#This Row],[Estado]])</f>
        <v>Sobral-CE</v>
      </c>
      <c r="J363">
        <f>IF(Tabela_Brasil[[#This Row],[IDHM]]&lt;=0.599,1,0)</f>
        <v>0</v>
      </c>
      <c r="K363" t="str">
        <f>IF(Tabela_Brasil[[#This Row],[IDHM]]&lt;=0.55,"Baixo",IF(Tabela_Brasil[[#This Row],[IDHM]]&lt;=0.699,"Médio",IF(Tabela_Brasil[[#This Row],[IDHM]]&lt;=0.799,"Alto","Muito Alto")))</f>
        <v>Alto</v>
      </c>
      <c r="L363" t="str">
        <f>VLOOKUP(Tabela_Brasil[[#This Row],[Estado]],'De-Para_Estado_Regiao'!$B$3:$C$29,2,FALSE)</f>
        <v>Nordeste</v>
      </c>
      <c r="M363">
        <f>IF(Tabela_Brasil[[#This Row],[IBGE_1-4]]&gt;=951,1,0)</f>
        <v>1</v>
      </c>
      <c r="N363">
        <f>IF(Tabela_Brasil[[#This Row],[COMP_P]]&lt;=2,1,0)</f>
        <v>0</v>
      </c>
    </row>
    <row r="364" spans="1:14" x14ac:dyDescent="0.25">
      <c r="A364" s="9" t="s">
        <v>397</v>
      </c>
      <c r="B364" s="9" t="s">
        <v>7</v>
      </c>
      <c r="C364" s="9">
        <v>1495</v>
      </c>
      <c r="D364" s="9">
        <v>0.76900000000000002</v>
      </c>
      <c r="E364" s="9">
        <v>0.75</v>
      </c>
      <c r="F364" s="9">
        <v>0.70099999999999996</v>
      </c>
      <c r="G364" s="9">
        <v>24386.639999999999</v>
      </c>
      <c r="H364" s="10">
        <v>44</v>
      </c>
      <c r="I364" t="str">
        <f>CONCATENATE(Tabela_Brasil[[#This Row],[Município]],"-",Tabela_Brasil[[#This Row],[Estado]])</f>
        <v>Pedreira-SP</v>
      </c>
      <c r="J364">
        <f>IF(Tabela_Brasil[[#This Row],[IDHM]]&lt;=0.599,1,0)</f>
        <v>0</v>
      </c>
      <c r="K364" t="str">
        <f>IF(Tabela_Brasil[[#This Row],[IDHM]]&lt;=0.55,"Baixo",IF(Tabela_Brasil[[#This Row],[IDHM]]&lt;=0.699,"Médio",IF(Tabela_Brasil[[#This Row],[IDHM]]&lt;=0.799,"Alto","Muito Alto")))</f>
        <v>Alto</v>
      </c>
      <c r="L364" t="str">
        <f>VLOOKUP(Tabela_Brasil[[#This Row],[Estado]],'De-Para_Estado_Regiao'!$B$3:$C$29,2,FALSE)</f>
        <v>Sudeste</v>
      </c>
      <c r="M364">
        <f>IF(Tabela_Brasil[[#This Row],[IBGE_1-4]]&gt;=951,1,0)</f>
        <v>1</v>
      </c>
      <c r="N364">
        <f>IF(Tabela_Brasil[[#This Row],[COMP_P]]&lt;=2,1,0)</f>
        <v>0</v>
      </c>
    </row>
    <row r="365" spans="1:14" x14ac:dyDescent="0.25">
      <c r="A365" s="12" t="s">
        <v>398</v>
      </c>
      <c r="B365" s="12" t="s">
        <v>7</v>
      </c>
      <c r="C365" s="12">
        <v>1661</v>
      </c>
      <c r="D365" s="12">
        <v>0.77700000000000002</v>
      </c>
      <c r="E365" s="12">
        <v>0.78300000000000003</v>
      </c>
      <c r="F365" s="12">
        <v>0.69699999999999995</v>
      </c>
      <c r="G365" s="12">
        <v>250827.01</v>
      </c>
      <c r="H365" s="13">
        <v>39</v>
      </c>
      <c r="I365" t="str">
        <f>CONCATENATE(Tabela_Brasil[[#This Row],[Município]],"-",Tabela_Brasil[[#This Row],[Estado]])</f>
        <v>Louveira-SP</v>
      </c>
      <c r="J365">
        <f>IF(Tabela_Brasil[[#This Row],[IDHM]]&lt;=0.599,1,0)</f>
        <v>0</v>
      </c>
      <c r="K365" t="str">
        <f>IF(Tabela_Brasil[[#This Row],[IDHM]]&lt;=0.55,"Baixo",IF(Tabela_Brasil[[#This Row],[IDHM]]&lt;=0.699,"Médio",IF(Tabela_Brasil[[#This Row],[IDHM]]&lt;=0.799,"Alto","Muito Alto")))</f>
        <v>Alto</v>
      </c>
      <c r="L365" t="str">
        <f>VLOOKUP(Tabela_Brasil[[#This Row],[Estado]],'De-Para_Estado_Regiao'!$B$3:$C$29,2,FALSE)</f>
        <v>Sudeste</v>
      </c>
      <c r="M365">
        <f>IF(Tabela_Brasil[[#This Row],[IBGE_1-4]]&gt;=951,1,0)</f>
        <v>1</v>
      </c>
      <c r="N365">
        <f>IF(Tabela_Brasil[[#This Row],[COMP_P]]&lt;=2,1,0)</f>
        <v>0</v>
      </c>
    </row>
    <row r="366" spans="1:14" x14ac:dyDescent="0.25">
      <c r="A366" s="9" t="s">
        <v>399</v>
      </c>
      <c r="B366" s="9" t="s">
        <v>49</v>
      </c>
      <c r="C366" s="9">
        <v>5847</v>
      </c>
      <c r="D366" s="9">
        <v>0.66500000000000004</v>
      </c>
      <c r="E366" s="9">
        <v>0.66200000000000003</v>
      </c>
      <c r="F366" s="9">
        <v>0.54800000000000004</v>
      </c>
      <c r="G366" s="9">
        <v>22492.43</v>
      </c>
      <c r="H366" s="10">
        <v>74</v>
      </c>
      <c r="I366" t="str">
        <f>CONCATENATE(Tabela_Brasil[[#This Row],[Município]],"-",Tabela_Brasil[[#This Row],[Estado]])</f>
        <v>Altamira-PA</v>
      </c>
      <c r="J366">
        <f>IF(Tabela_Brasil[[#This Row],[IDHM]]&lt;=0.599,1,0)</f>
        <v>0</v>
      </c>
      <c r="K366" t="str">
        <f>IF(Tabela_Brasil[[#This Row],[IDHM]]&lt;=0.55,"Baixo",IF(Tabela_Brasil[[#This Row],[IDHM]]&lt;=0.699,"Médio",IF(Tabela_Brasil[[#This Row],[IDHM]]&lt;=0.799,"Alto","Muito Alto")))</f>
        <v>Médio</v>
      </c>
      <c r="L366" t="str">
        <f>VLOOKUP(Tabela_Brasil[[#This Row],[Estado]],'De-Para_Estado_Regiao'!$B$3:$C$29,2,FALSE)</f>
        <v>Norte</v>
      </c>
      <c r="M366">
        <f>IF(Tabela_Brasil[[#This Row],[IBGE_1-4]]&gt;=951,1,0)</f>
        <v>1</v>
      </c>
      <c r="N366">
        <f>IF(Tabela_Brasil[[#This Row],[COMP_P]]&lt;=2,1,0)</f>
        <v>0</v>
      </c>
    </row>
    <row r="367" spans="1:14" x14ac:dyDescent="0.25">
      <c r="A367" s="12" t="s">
        <v>400</v>
      </c>
      <c r="B367" s="12" t="s">
        <v>22</v>
      </c>
      <c r="C367" s="12">
        <v>1251</v>
      </c>
      <c r="D367" s="12">
        <v>0.76800000000000002</v>
      </c>
      <c r="E367" s="12">
        <v>0.76</v>
      </c>
      <c r="F367" s="12">
        <v>0.68899999999999995</v>
      </c>
      <c r="G367" s="12">
        <v>62619.57</v>
      </c>
      <c r="H367" s="13">
        <v>53</v>
      </c>
      <c r="I367" t="str">
        <f>CONCATENATE(Tabela_Brasil[[#This Row],[Município]],"-",Tabela_Brasil[[#This Row],[Estado]])</f>
        <v>Palotina-PR</v>
      </c>
      <c r="J367">
        <f>IF(Tabela_Brasil[[#This Row],[IDHM]]&lt;=0.599,1,0)</f>
        <v>0</v>
      </c>
      <c r="K367" t="str">
        <f>IF(Tabela_Brasil[[#This Row],[IDHM]]&lt;=0.55,"Baixo",IF(Tabela_Brasil[[#This Row],[IDHM]]&lt;=0.699,"Médio",IF(Tabela_Brasil[[#This Row],[IDHM]]&lt;=0.799,"Alto","Muito Alto")))</f>
        <v>Alto</v>
      </c>
      <c r="L367" t="str">
        <f>VLOOKUP(Tabela_Brasil[[#This Row],[Estado]],'De-Para_Estado_Regiao'!$B$3:$C$29,2,FALSE)</f>
        <v>Sul</v>
      </c>
      <c r="M367">
        <f>IF(Tabela_Brasil[[#This Row],[IBGE_1-4]]&gt;=951,1,0)</f>
        <v>1</v>
      </c>
      <c r="N367">
        <f>IF(Tabela_Brasil[[#This Row],[COMP_P]]&lt;=2,1,0)</f>
        <v>0</v>
      </c>
    </row>
    <row r="368" spans="1:14" x14ac:dyDescent="0.25">
      <c r="A368" s="9" t="s">
        <v>401</v>
      </c>
      <c r="B368" s="9" t="s">
        <v>16</v>
      </c>
      <c r="C368" s="9">
        <v>5252</v>
      </c>
      <c r="D368" s="9">
        <v>0.755</v>
      </c>
      <c r="E368" s="9">
        <v>0.71499999999999997</v>
      </c>
      <c r="F368" s="9">
        <v>0.69599999999999995</v>
      </c>
      <c r="G368" s="9">
        <v>14623.85</v>
      </c>
      <c r="H368" s="10">
        <v>80</v>
      </c>
      <c r="I368" t="str">
        <f>CONCATENATE(Tabela_Brasil[[#This Row],[Município]],"-",Tabela_Brasil[[#This Row],[Estado]])</f>
        <v>Coronel Fabriciano-MG</v>
      </c>
      <c r="J368">
        <f>IF(Tabela_Brasil[[#This Row],[IDHM]]&lt;=0.599,1,0)</f>
        <v>0</v>
      </c>
      <c r="K368" t="str">
        <f>IF(Tabela_Brasil[[#This Row],[IDHM]]&lt;=0.55,"Baixo",IF(Tabela_Brasil[[#This Row],[IDHM]]&lt;=0.699,"Médio",IF(Tabela_Brasil[[#This Row],[IDHM]]&lt;=0.799,"Alto","Muito Alto")))</f>
        <v>Alto</v>
      </c>
      <c r="L368" t="str">
        <f>VLOOKUP(Tabela_Brasil[[#This Row],[Estado]],'De-Para_Estado_Regiao'!$B$3:$C$29,2,FALSE)</f>
        <v>Sudeste</v>
      </c>
      <c r="M368">
        <f>IF(Tabela_Brasil[[#This Row],[IBGE_1-4]]&gt;=951,1,0)</f>
        <v>1</v>
      </c>
      <c r="N368">
        <f>IF(Tabela_Brasil[[#This Row],[COMP_P]]&lt;=2,1,0)</f>
        <v>0</v>
      </c>
    </row>
    <row r="369" spans="1:14" x14ac:dyDescent="0.25">
      <c r="A369" s="12" t="s">
        <v>402</v>
      </c>
      <c r="B369" s="12" t="s">
        <v>16</v>
      </c>
      <c r="C369" s="12">
        <v>2552</v>
      </c>
      <c r="D369" s="12">
        <v>0.753</v>
      </c>
      <c r="E369" s="12">
        <v>0.73199999999999998</v>
      </c>
      <c r="F369" s="12">
        <v>0.66500000000000004</v>
      </c>
      <c r="G369" s="12">
        <v>50722.06</v>
      </c>
      <c r="H369" s="13">
        <v>28</v>
      </c>
      <c r="I369" t="str">
        <f>CONCATENATE(Tabela_Brasil[[#This Row],[Município]],"-",Tabela_Brasil[[#This Row],[Estado]])</f>
        <v>Congonhas-MG</v>
      </c>
      <c r="J369">
        <f>IF(Tabela_Brasil[[#This Row],[IDHM]]&lt;=0.599,1,0)</f>
        <v>0</v>
      </c>
      <c r="K369" t="str">
        <f>IF(Tabela_Brasil[[#This Row],[IDHM]]&lt;=0.55,"Baixo",IF(Tabela_Brasil[[#This Row],[IDHM]]&lt;=0.699,"Médio",IF(Tabela_Brasil[[#This Row],[IDHM]]&lt;=0.799,"Alto","Muito Alto")))</f>
        <v>Alto</v>
      </c>
      <c r="L369" t="str">
        <f>VLOOKUP(Tabela_Brasil[[#This Row],[Estado]],'De-Para_Estado_Regiao'!$B$3:$C$29,2,FALSE)</f>
        <v>Sudeste</v>
      </c>
      <c r="M369">
        <f>IF(Tabela_Brasil[[#This Row],[IBGE_1-4]]&gt;=951,1,0)</f>
        <v>1</v>
      </c>
      <c r="N369">
        <f>IF(Tabela_Brasil[[#This Row],[COMP_P]]&lt;=2,1,0)</f>
        <v>0</v>
      </c>
    </row>
    <row r="370" spans="1:14" x14ac:dyDescent="0.25">
      <c r="A370" s="9" t="s">
        <v>403</v>
      </c>
      <c r="B370" s="9" t="s">
        <v>10</v>
      </c>
      <c r="C370" s="9">
        <v>7824</v>
      </c>
      <c r="D370" s="9">
        <v>0.68</v>
      </c>
      <c r="E370" s="9">
        <v>0.65900000000000003</v>
      </c>
      <c r="F370" s="9">
        <v>0.58899999999999997</v>
      </c>
      <c r="G370" s="9">
        <v>32314.25</v>
      </c>
      <c r="H370" s="10">
        <v>49</v>
      </c>
      <c r="I370" t="str">
        <f>CONCATENATE(Tabela_Brasil[[#This Row],[Município]],"-",Tabela_Brasil[[#This Row],[Estado]])</f>
        <v>Queimados-RJ</v>
      </c>
      <c r="J370">
        <f>IF(Tabela_Brasil[[#This Row],[IDHM]]&lt;=0.599,1,0)</f>
        <v>0</v>
      </c>
      <c r="K370" t="str">
        <f>IF(Tabela_Brasil[[#This Row],[IDHM]]&lt;=0.55,"Baixo",IF(Tabela_Brasil[[#This Row],[IDHM]]&lt;=0.699,"Médio",IF(Tabela_Brasil[[#This Row],[IDHM]]&lt;=0.799,"Alto","Muito Alto")))</f>
        <v>Médio</v>
      </c>
      <c r="L370" t="str">
        <f>VLOOKUP(Tabela_Brasil[[#This Row],[Estado]],'De-Para_Estado_Regiao'!$B$3:$C$29,2,FALSE)</f>
        <v>Sudeste</v>
      </c>
      <c r="M370">
        <f>IF(Tabela_Brasil[[#This Row],[IBGE_1-4]]&gt;=951,1,0)</f>
        <v>1</v>
      </c>
      <c r="N370">
        <f>IF(Tabela_Brasil[[#This Row],[COMP_P]]&lt;=2,1,0)</f>
        <v>0</v>
      </c>
    </row>
    <row r="371" spans="1:14" x14ac:dyDescent="0.25">
      <c r="A371" s="12" t="s">
        <v>404</v>
      </c>
      <c r="B371" s="12" t="s">
        <v>49</v>
      </c>
      <c r="C371" s="12">
        <v>11815</v>
      </c>
      <c r="D371" s="12">
        <v>0.71499999999999997</v>
      </c>
      <c r="E371" s="12">
        <v>0.70099999999999996</v>
      </c>
      <c r="F371" s="12">
        <v>0.64400000000000002</v>
      </c>
      <c r="G371" s="12">
        <v>64395.75</v>
      </c>
      <c r="H371" s="13">
        <v>106</v>
      </c>
      <c r="I371" t="str">
        <f>CONCATENATE(Tabela_Brasil[[#This Row],[Município]],"-",Tabela_Brasil[[#This Row],[Estado]])</f>
        <v>Parauapebas-PA</v>
      </c>
      <c r="J371">
        <f>IF(Tabela_Brasil[[#This Row],[IDHM]]&lt;=0.599,1,0)</f>
        <v>0</v>
      </c>
      <c r="K371" t="str">
        <f>IF(Tabela_Brasil[[#This Row],[IDHM]]&lt;=0.55,"Baixo",IF(Tabela_Brasil[[#This Row],[IDHM]]&lt;=0.699,"Médio",IF(Tabela_Brasil[[#This Row],[IDHM]]&lt;=0.799,"Alto","Muito Alto")))</f>
        <v>Alto</v>
      </c>
      <c r="L371" t="str">
        <f>VLOOKUP(Tabela_Brasil[[#This Row],[Estado]],'De-Para_Estado_Regiao'!$B$3:$C$29,2,FALSE)</f>
        <v>Norte</v>
      </c>
      <c r="M371">
        <f>IF(Tabela_Brasil[[#This Row],[IBGE_1-4]]&gt;=951,1,0)</f>
        <v>1</v>
      </c>
      <c r="N371">
        <f>IF(Tabela_Brasil[[#This Row],[COMP_P]]&lt;=2,1,0)</f>
        <v>0</v>
      </c>
    </row>
    <row r="372" spans="1:14" x14ac:dyDescent="0.25">
      <c r="A372" s="9" t="s">
        <v>405</v>
      </c>
      <c r="B372" s="9" t="s">
        <v>16</v>
      </c>
      <c r="C372" s="9">
        <v>1837</v>
      </c>
      <c r="D372" s="9">
        <v>0.72799999999999998</v>
      </c>
      <c r="E372" s="9">
        <v>0.69</v>
      </c>
      <c r="F372" s="9">
        <v>0.66300000000000003</v>
      </c>
      <c r="G372" s="9">
        <v>13787.43</v>
      </c>
      <c r="H372" s="10">
        <v>38</v>
      </c>
      <c r="I372" t="str">
        <f>CONCATENATE(Tabela_Brasil[[#This Row],[Município]],"-",Tabela_Brasil[[#This Row],[Estado]])</f>
        <v>Caeté-MG</v>
      </c>
      <c r="J372">
        <f>IF(Tabela_Brasil[[#This Row],[IDHM]]&lt;=0.599,1,0)</f>
        <v>0</v>
      </c>
      <c r="K372" t="str">
        <f>IF(Tabela_Brasil[[#This Row],[IDHM]]&lt;=0.55,"Baixo",IF(Tabela_Brasil[[#This Row],[IDHM]]&lt;=0.699,"Médio",IF(Tabela_Brasil[[#This Row],[IDHM]]&lt;=0.799,"Alto","Muito Alto")))</f>
        <v>Alto</v>
      </c>
      <c r="L372" t="str">
        <f>VLOOKUP(Tabela_Brasil[[#This Row],[Estado]],'De-Para_Estado_Regiao'!$B$3:$C$29,2,FALSE)</f>
        <v>Sudeste</v>
      </c>
      <c r="M372">
        <f>IF(Tabela_Brasil[[#This Row],[IBGE_1-4]]&gt;=951,1,0)</f>
        <v>1</v>
      </c>
      <c r="N372">
        <f>IF(Tabela_Brasil[[#This Row],[COMP_P]]&lt;=2,1,0)</f>
        <v>0</v>
      </c>
    </row>
    <row r="373" spans="1:14" x14ac:dyDescent="0.25">
      <c r="A373" s="12" t="s">
        <v>406</v>
      </c>
      <c r="B373" s="12" t="s">
        <v>59</v>
      </c>
      <c r="C373" s="12">
        <v>2376</v>
      </c>
      <c r="D373" s="12">
        <v>0.76400000000000001</v>
      </c>
      <c r="E373" s="12">
        <v>0.77200000000000002</v>
      </c>
      <c r="F373" s="12">
        <v>0.67500000000000004</v>
      </c>
      <c r="G373" s="12">
        <v>41596.26</v>
      </c>
      <c r="H373" s="13">
        <v>50</v>
      </c>
      <c r="I373" t="str">
        <f>CONCATENATE(Tabela_Brasil[[#This Row],[Município]],"-",Tabela_Brasil[[#This Row],[Estado]])</f>
        <v>Videira-SC</v>
      </c>
      <c r="J373">
        <f>IF(Tabela_Brasil[[#This Row],[IDHM]]&lt;=0.599,1,0)</f>
        <v>0</v>
      </c>
      <c r="K373" t="str">
        <f>IF(Tabela_Brasil[[#This Row],[IDHM]]&lt;=0.55,"Baixo",IF(Tabela_Brasil[[#This Row],[IDHM]]&lt;=0.699,"Médio",IF(Tabela_Brasil[[#This Row],[IDHM]]&lt;=0.799,"Alto","Muito Alto")))</f>
        <v>Alto</v>
      </c>
      <c r="L373" t="str">
        <f>VLOOKUP(Tabela_Brasil[[#This Row],[Estado]],'De-Para_Estado_Regiao'!$B$3:$C$29,2,FALSE)</f>
        <v>Sul</v>
      </c>
      <c r="M373">
        <f>IF(Tabela_Brasil[[#This Row],[IBGE_1-4]]&gt;=951,1,0)</f>
        <v>1</v>
      </c>
      <c r="N373">
        <f>IF(Tabela_Brasil[[#This Row],[COMP_P]]&lt;=2,1,0)</f>
        <v>0</v>
      </c>
    </row>
    <row r="374" spans="1:14" x14ac:dyDescent="0.25">
      <c r="A374" s="9" t="s">
        <v>407</v>
      </c>
      <c r="B374" s="9" t="s">
        <v>7</v>
      </c>
      <c r="C374" s="9">
        <v>2178</v>
      </c>
      <c r="D374" s="9">
        <v>0.754</v>
      </c>
      <c r="E374" s="9">
        <v>0.71799999999999997</v>
      </c>
      <c r="F374" s="9">
        <v>0.70199999999999996</v>
      </c>
      <c r="G374" s="9">
        <v>32358.84</v>
      </c>
      <c r="H374" s="10">
        <v>41</v>
      </c>
      <c r="I374" t="str">
        <f>CONCATENATE(Tabela_Brasil[[#This Row],[Município]],"-",Tabela_Brasil[[#This Row],[Estado]])</f>
        <v>Registro-SP</v>
      </c>
      <c r="J374">
        <f>IF(Tabela_Brasil[[#This Row],[IDHM]]&lt;=0.599,1,0)</f>
        <v>0</v>
      </c>
      <c r="K374" t="str">
        <f>IF(Tabela_Brasil[[#This Row],[IDHM]]&lt;=0.55,"Baixo",IF(Tabela_Brasil[[#This Row],[IDHM]]&lt;=0.699,"Médio",IF(Tabela_Brasil[[#This Row],[IDHM]]&lt;=0.799,"Alto","Muito Alto")))</f>
        <v>Alto</v>
      </c>
      <c r="L374" t="str">
        <f>VLOOKUP(Tabela_Brasil[[#This Row],[Estado]],'De-Para_Estado_Regiao'!$B$3:$C$29,2,FALSE)</f>
        <v>Sudeste</v>
      </c>
      <c r="M374">
        <f>IF(Tabela_Brasil[[#This Row],[IBGE_1-4]]&gt;=951,1,0)</f>
        <v>1</v>
      </c>
      <c r="N374">
        <f>IF(Tabela_Brasil[[#This Row],[COMP_P]]&lt;=2,1,0)</f>
        <v>0</v>
      </c>
    </row>
    <row r="375" spans="1:14" x14ac:dyDescent="0.25">
      <c r="A375" s="12" t="s">
        <v>408</v>
      </c>
      <c r="B375" s="12" t="s">
        <v>7</v>
      </c>
      <c r="C375" s="12">
        <v>884</v>
      </c>
      <c r="D375" s="12">
        <v>0.75</v>
      </c>
      <c r="E375" s="12">
        <v>0.69599999999999995</v>
      </c>
      <c r="F375" s="12">
        <v>0.71799999999999997</v>
      </c>
      <c r="G375" s="12">
        <v>39033.19</v>
      </c>
      <c r="H375" s="13">
        <v>10</v>
      </c>
      <c r="I375" t="str">
        <f>CONCATENATE(Tabela_Brasil[[#This Row],[Município]],"-",Tabela_Brasil[[#This Row],[Estado]])</f>
        <v>Bastos-SP</v>
      </c>
      <c r="J375">
        <f>IF(Tabela_Brasil[[#This Row],[IDHM]]&lt;=0.599,1,0)</f>
        <v>0</v>
      </c>
      <c r="K375" t="str">
        <f>IF(Tabela_Brasil[[#This Row],[IDHM]]&lt;=0.55,"Baixo",IF(Tabela_Brasil[[#This Row],[IDHM]]&lt;=0.699,"Médio",IF(Tabela_Brasil[[#This Row],[IDHM]]&lt;=0.799,"Alto","Muito Alto")))</f>
        <v>Alto</v>
      </c>
      <c r="L375" t="str">
        <f>VLOOKUP(Tabela_Brasil[[#This Row],[Estado]],'De-Para_Estado_Regiao'!$B$3:$C$29,2,FALSE)</f>
        <v>Sudeste</v>
      </c>
      <c r="M375">
        <f>IF(Tabela_Brasil[[#This Row],[IBGE_1-4]]&gt;=951,1,0)</f>
        <v>0</v>
      </c>
      <c r="N375">
        <f>IF(Tabela_Brasil[[#This Row],[COMP_P]]&lt;=2,1,0)</f>
        <v>0</v>
      </c>
    </row>
    <row r="376" spans="1:14" x14ac:dyDescent="0.25">
      <c r="A376" s="9" t="s">
        <v>409</v>
      </c>
      <c r="B376" s="9" t="s">
        <v>24</v>
      </c>
      <c r="C376" s="9">
        <v>4578</v>
      </c>
      <c r="D376" s="9">
        <v>0.7</v>
      </c>
      <c r="E376" s="9">
        <v>0.67700000000000005</v>
      </c>
      <c r="F376" s="9">
        <v>0.622</v>
      </c>
      <c r="G376" s="9">
        <v>20442.099999999999</v>
      </c>
      <c r="H376" s="10">
        <v>66</v>
      </c>
      <c r="I376" t="str">
        <f>CONCATENATE(Tabela_Brasil[[#This Row],[Município]],"-",Tabela_Brasil[[#This Row],[Estado]])</f>
        <v>Santo Antônio De Jesus-BA</v>
      </c>
      <c r="J376">
        <f>IF(Tabela_Brasil[[#This Row],[IDHM]]&lt;=0.599,1,0)</f>
        <v>0</v>
      </c>
      <c r="K376" t="str">
        <f>IF(Tabela_Brasil[[#This Row],[IDHM]]&lt;=0.55,"Baixo",IF(Tabela_Brasil[[#This Row],[IDHM]]&lt;=0.699,"Médio",IF(Tabela_Brasil[[#This Row],[IDHM]]&lt;=0.799,"Alto","Muito Alto")))</f>
        <v>Alto</v>
      </c>
      <c r="L376" t="str">
        <f>VLOOKUP(Tabela_Brasil[[#This Row],[Estado]],'De-Para_Estado_Regiao'!$B$3:$C$29,2,FALSE)</f>
        <v>Nordeste</v>
      </c>
      <c r="M376">
        <f>IF(Tabela_Brasil[[#This Row],[IBGE_1-4]]&gt;=951,1,0)</f>
        <v>1</v>
      </c>
      <c r="N376">
        <f>IF(Tabela_Brasil[[#This Row],[COMP_P]]&lt;=2,1,0)</f>
        <v>0</v>
      </c>
    </row>
    <row r="377" spans="1:14" x14ac:dyDescent="0.25">
      <c r="A377" s="12" t="s">
        <v>410</v>
      </c>
      <c r="B377" s="12" t="s">
        <v>7</v>
      </c>
      <c r="C377" s="12">
        <v>936</v>
      </c>
      <c r="D377" s="12">
        <v>0.75</v>
      </c>
      <c r="E377" s="12">
        <v>0.73199999999999998</v>
      </c>
      <c r="F377" s="12">
        <v>0.66500000000000004</v>
      </c>
      <c r="G377" s="12">
        <v>20960.79</v>
      </c>
      <c r="H377" s="13">
        <v>24</v>
      </c>
      <c r="I377" t="str">
        <f>CONCATENATE(Tabela_Brasil[[#This Row],[Município]],"-",Tabela_Brasil[[#This Row],[Estado]])</f>
        <v>Mirandópolis-SP</v>
      </c>
      <c r="J377">
        <f>IF(Tabela_Brasil[[#This Row],[IDHM]]&lt;=0.599,1,0)</f>
        <v>0</v>
      </c>
      <c r="K377" t="str">
        <f>IF(Tabela_Brasil[[#This Row],[IDHM]]&lt;=0.55,"Baixo",IF(Tabela_Brasil[[#This Row],[IDHM]]&lt;=0.699,"Médio",IF(Tabela_Brasil[[#This Row],[IDHM]]&lt;=0.799,"Alto","Muito Alto")))</f>
        <v>Alto</v>
      </c>
      <c r="L377" t="str">
        <f>VLOOKUP(Tabela_Brasil[[#This Row],[Estado]],'De-Para_Estado_Regiao'!$B$3:$C$29,2,FALSE)</f>
        <v>Sudeste</v>
      </c>
      <c r="M377">
        <f>IF(Tabela_Brasil[[#This Row],[IBGE_1-4]]&gt;=951,1,0)</f>
        <v>0</v>
      </c>
      <c r="N377">
        <f>IF(Tabela_Brasil[[#This Row],[COMP_P]]&lt;=2,1,0)</f>
        <v>0</v>
      </c>
    </row>
    <row r="378" spans="1:14" x14ac:dyDescent="0.25">
      <c r="A378" s="9" t="s">
        <v>411</v>
      </c>
      <c r="B378" s="9" t="s">
        <v>19</v>
      </c>
      <c r="C378" s="9">
        <v>6247</v>
      </c>
      <c r="D378" s="9">
        <v>0.64</v>
      </c>
      <c r="E378" s="9">
        <v>0.629</v>
      </c>
      <c r="F378" s="9">
        <v>0.54300000000000004</v>
      </c>
      <c r="G378" s="9">
        <v>23647.17</v>
      </c>
      <c r="H378" s="10">
        <v>61</v>
      </c>
      <c r="I378" t="str">
        <f>CONCATENATE(Tabela_Brasil[[#This Row],[Município]],"-",Tabela_Brasil[[#This Row],[Estado]])</f>
        <v>Vitória De Santo Antão-PE</v>
      </c>
      <c r="J378">
        <f>IF(Tabela_Brasil[[#This Row],[IDHM]]&lt;=0.599,1,0)</f>
        <v>0</v>
      </c>
      <c r="K378" t="str">
        <f>IF(Tabela_Brasil[[#This Row],[IDHM]]&lt;=0.55,"Baixo",IF(Tabela_Brasil[[#This Row],[IDHM]]&lt;=0.699,"Médio",IF(Tabela_Brasil[[#This Row],[IDHM]]&lt;=0.799,"Alto","Muito Alto")))</f>
        <v>Médio</v>
      </c>
      <c r="L378" t="str">
        <f>VLOOKUP(Tabela_Brasil[[#This Row],[Estado]],'De-Para_Estado_Regiao'!$B$3:$C$29,2,FALSE)</f>
        <v>Nordeste</v>
      </c>
      <c r="M378">
        <f>IF(Tabela_Brasil[[#This Row],[IBGE_1-4]]&gt;=951,1,0)</f>
        <v>1</v>
      </c>
      <c r="N378">
        <f>IF(Tabela_Brasil[[#This Row],[COMP_P]]&lt;=2,1,0)</f>
        <v>0</v>
      </c>
    </row>
    <row r="379" spans="1:14" x14ac:dyDescent="0.25">
      <c r="A379" s="12" t="s">
        <v>412</v>
      </c>
      <c r="B379" s="12" t="s">
        <v>7</v>
      </c>
      <c r="C379" s="12">
        <v>2507</v>
      </c>
      <c r="D379" s="12">
        <v>0.70299999999999996</v>
      </c>
      <c r="E379" s="12">
        <v>0.66800000000000004</v>
      </c>
      <c r="F379" s="12">
        <v>0.64900000000000002</v>
      </c>
      <c r="G379" s="12">
        <v>18374.14</v>
      </c>
      <c r="H379" s="13">
        <v>53</v>
      </c>
      <c r="I379" t="str">
        <f>CONCATENATE(Tabela_Brasil[[#This Row],[Município]],"-",Tabela_Brasil[[#This Row],[Estado]])</f>
        <v>Itararé-SP</v>
      </c>
      <c r="J379">
        <f>IF(Tabela_Brasil[[#This Row],[IDHM]]&lt;=0.599,1,0)</f>
        <v>0</v>
      </c>
      <c r="K379" t="str">
        <f>IF(Tabela_Brasil[[#This Row],[IDHM]]&lt;=0.55,"Baixo",IF(Tabela_Brasil[[#This Row],[IDHM]]&lt;=0.699,"Médio",IF(Tabela_Brasil[[#This Row],[IDHM]]&lt;=0.799,"Alto","Muito Alto")))</f>
        <v>Alto</v>
      </c>
      <c r="L379" t="str">
        <f>VLOOKUP(Tabela_Brasil[[#This Row],[Estado]],'De-Para_Estado_Regiao'!$B$3:$C$29,2,FALSE)</f>
        <v>Sudeste</v>
      </c>
      <c r="M379">
        <f>IF(Tabela_Brasil[[#This Row],[IBGE_1-4]]&gt;=951,1,0)</f>
        <v>1</v>
      </c>
      <c r="N379">
        <f>IF(Tabela_Brasil[[#This Row],[COMP_P]]&lt;=2,1,0)</f>
        <v>0</v>
      </c>
    </row>
    <row r="380" spans="1:14" x14ac:dyDescent="0.25">
      <c r="A380" s="9" t="s">
        <v>413</v>
      </c>
      <c r="B380" s="9" t="s">
        <v>7</v>
      </c>
      <c r="C380" s="9">
        <v>2269</v>
      </c>
      <c r="D380" s="9">
        <v>0.75</v>
      </c>
      <c r="E380" s="9">
        <v>0.76100000000000001</v>
      </c>
      <c r="F380" s="9">
        <v>0.64800000000000002</v>
      </c>
      <c r="G380" s="9">
        <v>23400.87</v>
      </c>
      <c r="H380" s="10">
        <v>48</v>
      </c>
      <c r="I380" t="str">
        <f>CONCATENATE(Tabela_Brasil[[#This Row],[Município]],"-",Tabela_Brasil[[#This Row],[Estado]])</f>
        <v>Campos Do Jordão-SP</v>
      </c>
      <c r="J380">
        <f>IF(Tabela_Brasil[[#This Row],[IDHM]]&lt;=0.599,1,0)</f>
        <v>0</v>
      </c>
      <c r="K380" t="str">
        <f>IF(Tabela_Brasil[[#This Row],[IDHM]]&lt;=0.55,"Baixo",IF(Tabela_Brasil[[#This Row],[IDHM]]&lt;=0.699,"Médio",IF(Tabela_Brasil[[#This Row],[IDHM]]&lt;=0.799,"Alto","Muito Alto")))</f>
        <v>Alto</v>
      </c>
      <c r="L380" t="str">
        <f>VLOOKUP(Tabela_Brasil[[#This Row],[Estado]],'De-Para_Estado_Regiao'!$B$3:$C$29,2,FALSE)</f>
        <v>Sudeste</v>
      </c>
      <c r="M380">
        <f>IF(Tabela_Brasil[[#This Row],[IBGE_1-4]]&gt;=951,1,0)</f>
        <v>1</v>
      </c>
      <c r="N380">
        <f>IF(Tabela_Brasil[[#This Row],[COMP_P]]&lt;=2,1,0)</f>
        <v>0</v>
      </c>
    </row>
    <row r="381" spans="1:14" x14ac:dyDescent="0.25">
      <c r="A381" s="12" t="s">
        <v>414</v>
      </c>
      <c r="B381" s="12" t="s">
        <v>19</v>
      </c>
      <c r="C381" s="12">
        <v>5857</v>
      </c>
      <c r="D381" s="12">
        <v>0.69</v>
      </c>
      <c r="E381" s="12">
        <v>0.65400000000000003</v>
      </c>
      <c r="F381" s="12">
        <v>0.60899999999999999</v>
      </c>
      <c r="G381" s="12">
        <v>43485.31</v>
      </c>
      <c r="H381" s="13">
        <v>153</v>
      </c>
      <c r="I381" t="str">
        <f>CONCATENATE(Tabela_Brasil[[#This Row],[Município]],"-",Tabela_Brasil[[#This Row],[Estado]])</f>
        <v>Cabo De Santo Agostinho-PE</v>
      </c>
      <c r="J381">
        <f>IF(Tabela_Brasil[[#This Row],[IDHM]]&lt;=0.599,1,0)</f>
        <v>0</v>
      </c>
      <c r="K381" t="str">
        <f>IF(Tabela_Brasil[[#This Row],[IDHM]]&lt;=0.55,"Baixo",IF(Tabela_Brasil[[#This Row],[IDHM]]&lt;=0.699,"Médio",IF(Tabela_Brasil[[#This Row],[IDHM]]&lt;=0.799,"Alto","Muito Alto")))</f>
        <v>Médio</v>
      </c>
      <c r="L381" t="str">
        <f>VLOOKUP(Tabela_Brasil[[#This Row],[Estado]],'De-Para_Estado_Regiao'!$B$3:$C$29,2,FALSE)</f>
        <v>Nordeste</v>
      </c>
      <c r="M381">
        <f>IF(Tabela_Brasil[[#This Row],[IBGE_1-4]]&gt;=951,1,0)</f>
        <v>1</v>
      </c>
      <c r="N381">
        <f>IF(Tabela_Brasil[[#This Row],[COMP_P]]&lt;=2,1,0)</f>
        <v>0</v>
      </c>
    </row>
    <row r="382" spans="1:14" x14ac:dyDescent="0.25">
      <c r="A382" s="9" t="s">
        <v>415</v>
      </c>
      <c r="B382" s="9" t="s">
        <v>94</v>
      </c>
      <c r="C382" s="9">
        <v>12119</v>
      </c>
      <c r="D382" s="9">
        <v>0.64900000000000002</v>
      </c>
      <c r="E382" s="9">
        <v>0.63800000000000001</v>
      </c>
      <c r="F382" s="9">
        <v>0.54900000000000004</v>
      </c>
      <c r="G382" s="9">
        <v>17245.95</v>
      </c>
      <c r="H382" s="10">
        <v>187</v>
      </c>
      <c r="I382" t="str">
        <f>CONCATENATE(Tabela_Brasil[[#This Row],[Município]],"-",Tabela_Brasil[[#This Row],[Estado]])</f>
        <v>Arapiraca-AL</v>
      </c>
      <c r="J382">
        <f>IF(Tabela_Brasil[[#This Row],[IDHM]]&lt;=0.599,1,0)</f>
        <v>0</v>
      </c>
      <c r="K382" t="str">
        <f>IF(Tabela_Brasil[[#This Row],[IDHM]]&lt;=0.55,"Baixo",IF(Tabela_Brasil[[#This Row],[IDHM]]&lt;=0.699,"Médio",IF(Tabela_Brasil[[#This Row],[IDHM]]&lt;=0.799,"Alto","Muito Alto")))</f>
        <v>Médio</v>
      </c>
      <c r="L382" t="str">
        <f>VLOOKUP(Tabela_Brasil[[#This Row],[Estado]],'De-Para_Estado_Regiao'!$B$3:$C$29,2,FALSE)</f>
        <v>Nordeste</v>
      </c>
      <c r="M382">
        <f>IF(Tabela_Brasil[[#This Row],[IBGE_1-4]]&gt;=951,1,0)</f>
        <v>1</v>
      </c>
      <c r="N382">
        <f>IF(Tabela_Brasil[[#This Row],[COMP_P]]&lt;=2,1,0)</f>
        <v>0</v>
      </c>
    </row>
    <row r="383" spans="1:14" x14ac:dyDescent="0.25">
      <c r="A383" s="12" t="s">
        <v>416</v>
      </c>
      <c r="B383" s="12" t="s">
        <v>7</v>
      </c>
      <c r="C383" s="12">
        <v>841</v>
      </c>
      <c r="D383" s="12">
        <v>0.79</v>
      </c>
      <c r="E383" s="12">
        <v>0.75</v>
      </c>
      <c r="F383" s="12">
        <v>0.748</v>
      </c>
      <c r="G383" s="12">
        <v>49748.23</v>
      </c>
      <c r="H383" s="13">
        <v>24</v>
      </c>
      <c r="I383" t="str">
        <f>CONCATENATE(Tabela_Brasil[[#This Row],[Município]],"-",Tabela_Brasil[[#This Row],[Estado]])</f>
        <v>Pompéia-SP</v>
      </c>
      <c r="J383">
        <f>IF(Tabela_Brasil[[#This Row],[IDHM]]&lt;=0.599,1,0)</f>
        <v>0</v>
      </c>
      <c r="K383" t="str">
        <f>IF(Tabela_Brasil[[#This Row],[IDHM]]&lt;=0.55,"Baixo",IF(Tabela_Brasil[[#This Row],[IDHM]]&lt;=0.699,"Médio",IF(Tabela_Brasil[[#This Row],[IDHM]]&lt;=0.799,"Alto","Muito Alto")))</f>
        <v>Alto</v>
      </c>
      <c r="L383" t="str">
        <f>VLOOKUP(Tabela_Brasil[[#This Row],[Estado]],'De-Para_Estado_Regiao'!$B$3:$C$29,2,FALSE)</f>
        <v>Sudeste</v>
      </c>
      <c r="M383">
        <f>IF(Tabela_Brasil[[#This Row],[IBGE_1-4]]&gt;=951,1,0)</f>
        <v>0</v>
      </c>
      <c r="N383">
        <f>IF(Tabela_Brasil[[#This Row],[COMP_P]]&lt;=2,1,0)</f>
        <v>0</v>
      </c>
    </row>
    <row r="384" spans="1:14" x14ac:dyDescent="0.25">
      <c r="A384" s="9" t="s">
        <v>417</v>
      </c>
      <c r="B384" s="9" t="s">
        <v>7</v>
      </c>
      <c r="C384" s="9">
        <v>1927</v>
      </c>
      <c r="D384" s="9">
        <v>0.75800000000000001</v>
      </c>
      <c r="E384" s="9">
        <v>0.73699999999999999</v>
      </c>
      <c r="F384" s="9">
        <v>0.70599999999999996</v>
      </c>
      <c r="G384" s="9">
        <v>31387.01</v>
      </c>
      <c r="H384" s="10">
        <v>25</v>
      </c>
      <c r="I384" t="str">
        <f>CONCATENATE(Tabela_Brasil[[#This Row],[Município]],"-",Tabela_Brasil[[#This Row],[Estado]])</f>
        <v>Porto Feliz-SP</v>
      </c>
      <c r="J384">
        <f>IF(Tabela_Brasil[[#This Row],[IDHM]]&lt;=0.599,1,0)</f>
        <v>0</v>
      </c>
      <c r="K384" t="str">
        <f>IF(Tabela_Brasil[[#This Row],[IDHM]]&lt;=0.55,"Baixo",IF(Tabela_Brasil[[#This Row],[IDHM]]&lt;=0.699,"Médio",IF(Tabela_Brasil[[#This Row],[IDHM]]&lt;=0.799,"Alto","Muito Alto")))</f>
        <v>Alto</v>
      </c>
      <c r="L384" t="str">
        <f>VLOOKUP(Tabela_Brasil[[#This Row],[Estado]],'De-Para_Estado_Regiao'!$B$3:$C$29,2,FALSE)</f>
        <v>Sudeste</v>
      </c>
      <c r="M384">
        <f>IF(Tabela_Brasil[[#This Row],[IBGE_1-4]]&gt;=951,1,0)</f>
        <v>1</v>
      </c>
      <c r="N384">
        <f>IF(Tabela_Brasil[[#This Row],[COMP_P]]&lt;=2,1,0)</f>
        <v>0</v>
      </c>
    </row>
    <row r="385" spans="1:14" x14ac:dyDescent="0.25">
      <c r="A385" s="12" t="s">
        <v>418</v>
      </c>
      <c r="B385" s="12" t="s">
        <v>24</v>
      </c>
      <c r="C385" s="12">
        <v>7685</v>
      </c>
      <c r="D385" s="12">
        <v>0.68</v>
      </c>
      <c r="E385" s="12">
        <v>0.67300000000000004</v>
      </c>
      <c r="F385" s="12">
        <v>0.57199999999999995</v>
      </c>
      <c r="G385" s="12">
        <v>17114.47</v>
      </c>
      <c r="H385" s="13">
        <v>141</v>
      </c>
      <c r="I385" t="str">
        <f>CONCATENATE(Tabela_Brasil[[#This Row],[Município]],"-",Tabela_Brasil[[#This Row],[Estado]])</f>
        <v>Porto Seguro-BA</v>
      </c>
      <c r="J385">
        <f>IF(Tabela_Brasil[[#This Row],[IDHM]]&lt;=0.599,1,0)</f>
        <v>0</v>
      </c>
      <c r="K385" t="str">
        <f>IF(Tabela_Brasil[[#This Row],[IDHM]]&lt;=0.55,"Baixo",IF(Tabela_Brasil[[#This Row],[IDHM]]&lt;=0.699,"Médio",IF(Tabela_Brasil[[#This Row],[IDHM]]&lt;=0.799,"Alto","Muito Alto")))</f>
        <v>Médio</v>
      </c>
      <c r="L385" t="str">
        <f>VLOOKUP(Tabela_Brasil[[#This Row],[Estado]],'De-Para_Estado_Regiao'!$B$3:$C$29,2,FALSE)</f>
        <v>Nordeste</v>
      </c>
      <c r="M385">
        <f>IF(Tabela_Brasil[[#This Row],[IBGE_1-4]]&gt;=951,1,0)</f>
        <v>1</v>
      </c>
      <c r="N385">
        <f>IF(Tabela_Brasil[[#This Row],[COMP_P]]&lt;=2,1,0)</f>
        <v>0</v>
      </c>
    </row>
    <row r="386" spans="1:14" x14ac:dyDescent="0.25">
      <c r="A386" s="9" t="s">
        <v>419</v>
      </c>
      <c r="B386" s="9" t="s">
        <v>53</v>
      </c>
      <c r="C386" s="9">
        <v>1792</v>
      </c>
      <c r="D386" s="9">
        <v>0.72099999999999997</v>
      </c>
      <c r="E386" s="9">
        <v>0.72699999999999998</v>
      </c>
      <c r="F386" s="9">
        <v>0.627</v>
      </c>
      <c r="G386" s="9">
        <v>28129</v>
      </c>
      <c r="H386" s="10">
        <v>27</v>
      </c>
      <c r="I386" t="str">
        <f>CONCATENATE(Tabela_Brasil[[#This Row],[Município]],"-",Tabela_Brasil[[#This Row],[Estado]])</f>
        <v>Paranaíba-MS</v>
      </c>
      <c r="J386">
        <f>IF(Tabela_Brasil[[#This Row],[IDHM]]&lt;=0.599,1,0)</f>
        <v>0</v>
      </c>
      <c r="K386" t="str">
        <f>IF(Tabela_Brasil[[#This Row],[IDHM]]&lt;=0.55,"Baixo",IF(Tabela_Brasil[[#This Row],[IDHM]]&lt;=0.699,"Médio",IF(Tabela_Brasil[[#This Row],[IDHM]]&lt;=0.799,"Alto","Muito Alto")))</f>
        <v>Alto</v>
      </c>
      <c r="L386" t="str">
        <f>VLOOKUP(Tabela_Brasil[[#This Row],[Estado]],'De-Para_Estado_Regiao'!$B$3:$C$29,2,FALSE)</f>
        <v>Centro-Oeste</v>
      </c>
      <c r="M386">
        <f>IF(Tabela_Brasil[[#This Row],[IBGE_1-4]]&gt;=951,1,0)</f>
        <v>1</v>
      </c>
      <c r="N386">
        <f>IF(Tabela_Brasil[[#This Row],[COMP_P]]&lt;=2,1,0)</f>
        <v>0</v>
      </c>
    </row>
    <row r="387" spans="1:14" x14ac:dyDescent="0.25">
      <c r="A387" s="12" t="s">
        <v>420</v>
      </c>
      <c r="B387" s="12" t="s">
        <v>7</v>
      </c>
      <c r="C387" s="12">
        <v>2134</v>
      </c>
      <c r="D387" s="12">
        <v>0.72099999999999997</v>
      </c>
      <c r="E387" s="12">
        <v>0.67500000000000004</v>
      </c>
      <c r="F387" s="12">
        <v>0.67100000000000004</v>
      </c>
      <c r="G387" s="12">
        <v>17535.990000000002</v>
      </c>
      <c r="H387" s="13">
        <v>48</v>
      </c>
      <c r="I387" t="str">
        <f>CONCATENATE(Tabela_Brasil[[#This Row],[Município]],"-",Tabela_Brasil[[#This Row],[Estado]])</f>
        <v>Capão Bonito-SP</v>
      </c>
      <c r="J387">
        <f>IF(Tabela_Brasil[[#This Row],[IDHM]]&lt;=0.599,1,0)</f>
        <v>0</v>
      </c>
      <c r="K387" t="str">
        <f>IF(Tabela_Brasil[[#This Row],[IDHM]]&lt;=0.55,"Baixo",IF(Tabela_Brasil[[#This Row],[IDHM]]&lt;=0.699,"Médio",IF(Tabela_Brasil[[#This Row],[IDHM]]&lt;=0.799,"Alto","Muito Alto")))</f>
        <v>Alto</v>
      </c>
      <c r="L387" t="str">
        <f>VLOOKUP(Tabela_Brasil[[#This Row],[Estado]],'De-Para_Estado_Regiao'!$B$3:$C$29,2,FALSE)</f>
        <v>Sudeste</v>
      </c>
      <c r="M387">
        <f>IF(Tabela_Brasil[[#This Row],[IBGE_1-4]]&gt;=951,1,0)</f>
        <v>1</v>
      </c>
      <c r="N387">
        <f>IF(Tabela_Brasil[[#This Row],[COMP_P]]&lt;=2,1,0)</f>
        <v>0</v>
      </c>
    </row>
    <row r="388" spans="1:14" x14ac:dyDescent="0.25">
      <c r="A388" s="9" t="s">
        <v>421</v>
      </c>
      <c r="B388" s="9" t="s">
        <v>14</v>
      </c>
      <c r="C388" s="9">
        <v>2638</v>
      </c>
      <c r="D388" s="9">
        <v>0.755</v>
      </c>
      <c r="E388" s="9">
        <v>0.76100000000000001</v>
      </c>
      <c r="F388" s="9">
        <v>0.65400000000000003</v>
      </c>
      <c r="G388" s="9">
        <v>46409.32</v>
      </c>
      <c r="H388" s="10">
        <v>61</v>
      </c>
      <c r="I388" t="str">
        <f>CONCATENATE(Tabela_Brasil[[#This Row],[Município]],"-",Tabela_Brasil[[#This Row],[Estado]])</f>
        <v>Montenegro-RS</v>
      </c>
      <c r="J388">
        <f>IF(Tabela_Brasil[[#This Row],[IDHM]]&lt;=0.599,1,0)</f>
        <v>0</v>
      </c>
      <c r="K388" t="str">
        <f>IF(Tabela_Brasil[[#This Row],[IDHM]]&lt;=0.55,"Baixo",IF(Tabela_Brasil[[#This Row],[IDHM]]&lt;=0.699,"Médio",IF(Tabela_Brasil[[#This Row],[IDHM]]&lt;=0.799,"Alto","Muito Alto")))</f>
        <v>Alto</v>
      </c>
      <c r="L388" t="str">
        <f>VLOOKUP(Tabela_Brasil[[#This Row],[Estado]],'De-Para_Estado_Regiao'!$B$3:$C$29,2,FALSE)</f>
        <v>Sul</v>
      </c>
      <c r="M388">
        <f>IF(Tabela_Brasil[[#This Row],[IBGE_1-4]]&gt;=951,1,0)</f>
        <v>1</v>
      </c>
      <c r="N388">
        <f>IF(Tabela_Brasil[[#This Row],[COMP_P]]&lt;=2,1,0)</f>
        <v>0</v>
      </c>
    </row>
    <row r="389" spans="1:14" x14ac:dyDescent="0.25">
      <c r="A389" s="12" t="s">
        <v>422</v>
      </c>
      <c r="B389" s="12" t="s">
        <v>7</v>
      </c>
      <c r="C389" s="12">
        <v>1544</v>
      </c>
      <c r="D389" s="12">
        <v>0.78700000000000003</v>
      </c>
      <c r="E389" s="12">
        <v>0.78400000000000003</v>
      </c>
      <c r="F389" s="12">
        <v>0.71199999999999997</v>
      </c>
      <c r="G389" s="12">
        <v>30140.43</v>
      </c>
      <c r="H389" s="13">
        <v>33</v>
      </c>
      <c r="I389" t="str">
        <f>CONCATENATE(Tabela_Brasil[[#This Row],[Município]],"-",Tabela_Brasil[[#This Row],[Estado]])</f>
        <v>Espírito Santo Do Pinhal-SP</v>
      </c>
      <c r="J389">
        <f>IF(Tabela_Brasil[[#This Row],[IDHM]]&lt;=0.599,1,0)</f>
        <v>0</v>
      </c>
      <c r="K389" t="str">
        <f>IF(Tabela_Brasil[[#This Row],[IDHM]]&lt;=0.55,"Baixo",IF(Tabela_Brasil[[#This Row],[IDHM]]&lt;=0.699,"Médio",IF(Tabela_Brasil[[#This Row],[IDHM]]&lt;=0.799,"Alto","Muito Alto")))</f>
        <v>Alto</v>
      </c>
      <c r="L389" t="str">
        <f>VLOOKUP(Tabela_Brasil[[#This Row],[Estado]],'De-Para_Estado_Regiao'!$B$3:$C$29,2,FALSE)</f>
        <v>Sudeste</v>
      </c>
      <c r="M389">
        <f>IF(Tabela_Brasil[[#This Row],[IBGE_1-4]]&gt;=951,1,0)</f>
        <v>1</v>
      </c>
      <c r="N389">
        <f>IF(Tabela_Brasil[[#This Row],[COMP_P]]&lt;=2,1,0)</f>
        <v>0</v>
      </c>
    </row>
    <row r="390" spans="1:14" x14ac:dyDescent="0.25">
      <c r="A390" s="9" t="s">
        <v>423</v>
      </c>
      <c r="B390" s="9" t="s">
        <v>16</v>
      </c>
      <c r="C390" s="9">
        <v>6453</v>
      </c>
      <c r="D390" s="9">
        <v>0.73099999999999998</v>
      </c>
      <c r="E390" s="9">
        <v>0.69899999999999995</v>
      </c>
      <c r="F390" s="9">
        <v>0.67</v>
      </c>
      <c r="G390" s="9">
        <v>16870.16</v>
      </c>
      <c r="H390" s="10">
        <v>76</v>
      </c>
      <c r="I390" t="str">
        <f>CONCATENATE(Tabela_Brasil[[#This Row],[Município]],"-",Tabela_Brasil[[#This Row],[Estado]])</f>
        <v>Sabará-MG</v>
      </c>
      <c r="J390">
        <f>IF(Tabela_Brasil[[#This Row],[IDHM]]&lt;=0.599,1,0)</f>
        <v>0</v>
      </c>
      <c r="K390" t="str">
        <f>IF(Tabela_Brasil[[#This Row],[IDHM]]&lt;=0.55,"Baixo",IF(Tabela_Brasil[[#This Row],[IDHM]]&lt;=0.699,"Médio",IF(Tabela_Brasil[[#This Row],[IDHM]]&lt;=0.799,"Alto","Muito Alto")))</f>
        <v>Alto</v>
      </c>
      <c r="L390" t="str">
        <f>VLOOKUP(Tabela_Brasil[[#This Row],[Estado]],'De-Para_Estado_Regiao'!$B$3:$C$29,2,FALSE)</f>
        <v>Sudeste</v>
      </c>
      <c r="M390">
        <f>IF(Tabela_Brasil[[#This Row],[IBGE_1-4]]&gt;=951,1,0)</f>
        <v>1</v>
      </c>
      <c r="N390">
        <f>IF(Tabela_Brasil[[#This Row],[COMP_P]]&lt;=2,1,0)</f>
        <v>0</v>
      </c>
    </row>
    <row r="391" spans="1:14" x14ac:dyDescent="0.25">
      <c r="A391" s="12" t="s">
        <v>424</v>
      </c>
      <c r="B391" s="12" t="s">
        <v>16</v>
      </c>
      <c r="C391" s="12">
        <v>2407</v>
      </c>
      <c r="D391" s="12">
        <v>0.73</v>
      </c>
      <c r="E391" s="12">
        <v>0.73</v>
      </c>
      <c r="F391" s="12">
        <v>0.61499999999999999</v>
      </c>
      <c r="G391" s="12">
        <v>27884.32</v>
      </c>
      <c r="H391" s="13">
        <v>35</v>
      </c>
      <c r="I391" t="str">
        <f>CONCATENATE(Tabela_Brasil[[#This Row],[Município]],"-",Tabela_Brasil[[#This Row],[Estado]])</f>
        <v>Frutal-MG</v>
      </c>
      <c r="J391">
        <f>IF(Tabela_Brasil[[#This Row],[IDHM]]&lt;=0.599,1,0)</f>
        <v>0</v>
      </c>
      <c r="K391" t="str">
        <f>IF(Tabela_Brasil[[#This Row],[IDHM]]&lt;=0.55,"Baixo",IF(Tabela_Brasil[[#This Row],[IDHM]]&lt;=0.699,"Médio",IF(Tabela_Brasil[[#This Row],[IDHM]]&lt;=0.799,"Alto","Muito Alto")))</f>
        <v>Alto</v>
      </c>
      <c r="L391" t="str">
        <f>VLOOKUP(Tabela_Brasil[[#This Row],[Estado]],'De-Para_Estado_Regiao'!$B$3:$C$29,2,FALSE)</f>
        <v>Sudeste</v>
      </c>
      <c r="M391">
        <f>IF(Tabela_Brasil[[#This Row],[IBGE_1-4]]&gt;=951,1,0)</f>
        <v>1</v>
      </c>
      <c r="N391">
        <f>IF(Tabela_Brasil[[#This Row],[COMP_P]]&lt;=2,1,0)</f>
        <v>0</v>
      </c>
    </row>
    <row r="392" spans="1:14" x14ac:dyDescent="0.25">
      <c r="A392" s="9" t="s">
        <v>425</v>
      </c>
      <c r="B392" s="9" t="s">
        <v>16</v>
      </c>
      <c r="C392" s="9">
        <v>1685</v>
      </c>
      <c r="D392" s="9">
        <v>0.7</v>
      </c>
      <c r="E392" s="9">
        <v>0.69099999999999995</v>
      </c>
      <c r="F392" s="9">
        <v>0.58699999999999997</v>
      </c>
      <c r="G392" s="9">
        <v>18638.54</v>
      </c>
      <c r="H392" s="10">
        <v>32</v>
      </c>
      <c r="I392" t="str">
        <f>CONCATENATE(Tabela_Brasil[[#This Row],[Município]],"-",Tabela_Brasil[[#This Row],[Estado]])</f>
        <v>Oliveira-MG</v>
      </c>
      <c r="J392">
        <f>IF(Tabela_Brasil[[#This Row],[IDHM]]&lt;=0.599,1,0)</f>
        <v>0</v>
      </c>
      <c r="K392" t="str">
        <f>IF(Tabela_Brasil[[#This Row],[IDHM]]&lt;=0.55,"Baixo",IF(Tabela_Brasil[[#This Row],[IDHM]]&lt;=0.699,"Médio",IF(Tabela_Brasil[[#This Row],[IDHM]]&lt;=0.799,"Alto","Muito Alto")))</f>
        <v>Alto</v>
      </c>
      <c r="L392" t="str">
        <f>VLOOKUP(Tabela_Brasil[[#This Row],[Estado]],'De-Para_Estado_Regiao'!$B$3:$C$29,2,FALSE)</f>
        <v>Sudeste</v>
      </c>
      <c r="M392">
        <f>IF(Tabela_Brasil[[#This Row],[IBGE_1-4]]&gt;=951,1,0)</f>
        <v>1</v>
      </c>
      <c r="N392">
        <f>IF(Tabela_Brasil[[#This Row],[COMP_P]]&lt;=2,1,0)</f>
        <v>0</v>
      </c>
    </row>
    <row r="393" spans="1:14" x14ac:dyDescent="0.25">
      <c r="A393" s="12" t="s">
        <v>426</v>
      </c>
      <c r="B393" s="12" t="s">
        <v>22</v>
      </c>
      <c r="C393" s="12">
        <v>2789</v>
      </c>
      <c r="D393" s="12">
        <v>0.74</v>
      </c>
      <c r="E393" s="12">
        <v>0.74399999999999999</v>
      </c>
      <c r="F393" s="12">
        <v>0.66100000000000003</v>
      </c>
      <c r="G393" s="12">
        <v>38395.06</v>
      </c>
      <c r="H393" s="13">
        <v>66</v>
      </c>
      <c r="I393" t="str">
        <f>CONCATENATE(Tabela_Brasil[[#This Row],[Município]],"-",Tabela_Brasil[[#This Row],[Estado]])</f>
        <v>Rolândia-PR</v>
      </c>
      <c r="J393">
        <f>IF(Tabela_Brasil[[#This Row],[IDHM]]&lt;=0.599,1,0)</f>
        <v>0</v>
      </c>
      <c r="K393" t="str">
        <f>IF(Tabela_Brasil[[#This Row],[IDHM]]&lt;=0.55,"Baixo",IF(Tabela_Brasil[[#This Row],[IDHM]]&lt;=0.699,"Médio",IF(Tabela_Brasil[[#This Row],[IDHM]]&lt;=0.799,"Alto","Muito Alto")))</f>
        <v>Alto</v>
      </c>
      <c r="L393" t="str">
        <f>VLOOKUP(Tabela_Brasil[[#This Row],[Estado]],'De-Para_Estado_Regiao'!$B$3:$C$29,2,FALSE)</f>
        <v>Sul</v>
      </c>
      <c r="M393">
        <f>IF(Tabela_Brasil[[#This Row],[IBGE_1-4]]&gt;=951,1,0)</f>
        <v>1</v>
      </c>
      <c r="N393">
        <f>IF(Tabela_Brasil[[#This Row],[COMP_P]]&lt;=2,1,0)</f>
        <v>0</v>
      </c>
    </row>
    <row r="394" spans="1:14" x14ac:dyDescent="0.25">
      <c r="A394" s="9" t="s">
        <v>427</v>
      </c>
      <c r="B394" s="9" t="s">
        <v>33</v>
      </c>
      <c r="C394" s="9">
        <v>1620</v>
      </c>
      <c r="D394" s="9">
        <v>0.72499999999999998</v>
      </c>
      <c r="E394" s="9">
        <v>0.73699999999999999</v>
      </c>
      <c r="F394" s="9">
        <v>0.627</v>
      </c>
      <c r="G394" s="9">
        <v>43031.23</v>
      </c>
      <c r="H394" s="10">
        <v>14</v>
      </c>
      <c r="I394" t="str">
        <f>CONCATENATE(Tabela_Brasil[[#This Row],[Município]],"-",Tabela_Brasil[[#This Row],[Estado]])</f>
        <v>Goiatuba-GO</v>
      </c>
      <c r="J394">
        <f>IF(Tabela_Brasil[[#This Row],[IDHM]]&lt;=0.599,1,0)</f>
        <v>0</v>
      </c>
      <c r="K394" t="str">
        <f>IF(Tabela_Brasil[[#This Row],[IDHM]]&lt;=0.55,"Baixo",IF(Tabela_Brasil[[#This Row],[IDHM]]&lt;=0.699,"Médio",IF(Tabela_Brasil[[#This Row],[IDHM]]&lt;=0.799,"Alto","Muito Alto")))</f>
        <v>Alto</v>
      </c>
      <c r="L394" t="str">
        <f>VLOOKUP(Tabela_Brasil[[#This Row],[Estado]],'De-Para_Estado_Regiao'!$B$3:$C$29,2,FALSE)</f>
        <v>Centro-Oeste</v>
      </c>
      <c r="M394">
        <f>IF(Tabela_Brasil[[#This Row],[IBGE_1-4]]&gt;=951,1,0)</f>
        <v>1</v>
      </c>
      <c r="N394">
        <f>IF(Tabela_Brasil[[#This Row],[COMP_P]]&lt;=2,1,0)</f>
        <v>0</v>
      </c>
    </row>
    <row r="395" spans="1:14" x14ac:dyDescent="0.25">
      <c r="A395" s="12" t="s">
        <v>428</v>
      </c>
      <c r="B395" s="12" t="s">
        <v>7</v>
      </c>
      <c r="C395" s="12">
        <v>1829</v>
      </c>
      <c r="D395" s="12">
        <v>0.76900000000000002</v>
      </c>
      <c r="E395" s="12">
        <v>0.73699999999999999</v>
      </c>
      <c r="F395" s="12">
        <v>0.72799999999999998</v>
      </c>
      <c r="G395" s="12">
        <v>24487.27</v>
      </c>
      <c r="H395" s="13">
        <v>55</v>
      </c>
      <c r="I395" t="str">
        <f>CONCATENATE(Tabela_Brasil[[#This Row],[Município]],"-",Tabela_Brasil[[#This Row],[Estado]])</f>
        <v>Garça-SP</v>
      </c>
      <c r="J395">
        <f>IF(Tabela_Brasil[[#This Row],[IDHM]]&lt;=0.599,1,0)</f>
        <v>0</v>
      </c>
      <c r="K395" t="str">
        <f>IF(Tabela_Brasil[[#This Row],[IDHM]]&lt;=0.55,"Baixo",IF(Tabela_Brasil[[#This Row],[IDHM]]&lt;=0.699,"Médio",IF(Tabela_Brasil[[#This Row],[IDHM]]&lt;=0.799,"Alto","Muito Alto")))</f>
        <v>Alto</v>
      </c>
      <c r="L395" t="str">
        <f>VLOOKUP(Tabela_Brasil[[#This Row],[Estado]],'De-Para_Estado_Regiao'!$B$3:$C$29,2,FALSE)</f>
        <v>Sudeste</v>
      </c>
      <c r="M395">
        <f>IF(Tabela_Brasil[[#This Row],[IBGE_1-4]]&gt;=951,1,0)</f>
        <v>1</v>
      </c>
      <c r="N395">
        <f>IF(Tabela_Brasil[[#This Row],[COMP_P]]&lt;=2,1,0)</f>
        <v>0</v>
      </c>
    </row>
    <row r="396" spans="1:14" x14ac:dyDescent="0.25">
      <c r="A396" s="9" t="s">
        <v>429</v>
      </c>
      <c r="B396" s="9" t="s">
        <v>22</v>
      </c>
      <c r="C396" s="9">
        <v>3671</v>
      </c>
      <c r="D396" s="9">
        <v>0.78200000000000003</v>
      </c>
      <c r="E396" s="9">
        <v>0.77800000000000002</v>
      </c>
      <c r="F396" s="9">
        <v>0.72799999999999998</v>
      </c>
      <c r="G396" s="9">
        <v>41713.58</v>
      </c>
      <c r="H396" s="10">
        <v>101</v>
      </c>
      <c r="I396" t="str">
        <f>CONCATENATE(Tabela_Brasil[[#This Row],[Município]],"-",Tabela_Brasil[[#This Row],[Estado]])</f>
        <v>Pato Branco-PR</v>
      </c>
      <c r="J396">
        <f>IF(Tabela_Brasil[[#This Row],[IDHM]]&lt;=0.599,1,0)</f>
        <v>0</v>
      </c>
      <c r="K396" t="str">
        <f>IF(Tabela_Brasil[[#This Row],[IDHM]]&lt;=0.55,"Baixo",IF(Tabela_Brasil[[#This Row],[IDHM]]&lt;=0.699,"Médio",IF(Tabela_Brasil[[#This Row],[IDHM]]&lt;=0.799,"Alto","Muito Alto")))</f>
        <v>Alto</v>
      </c>
      <c r="L396" t="str">
        <f>VLOOKUP(Tabela_Brasil[[#This Row],[Estado]],'De-Para_Estado_Regiao'!$B$3:$C$29,2,FALSE)</f>
        <v>Sul</v>
      </c>
      <c r="M396">
        <f>IF(Tabela_Brasil[[#This Row],[IBGE_1-4]]&gt;=951,1,0)</f>
        <v>1</v>
      </c>
      <c r="N396">
        <f>IF(Tabela_Brasil[[#This Row],[COMP_P]]&lt;=2,1,0)</f>
        <v>0</v>
      </c>
    </row>
    <row r="397" spans="1:14" x14ac:dyDescent="0.25">
      <c r="A397" s="12" t="s">
        <v>430</v>
      </c>
      <c r="B397" s="12" t="s">
        <v>14</v>
      </c>
      <c r="C397" s="12">
        <v>1751</v>
      </c>
      <c r="D397" s="12">
        <v>0.76</v>
      </c>
      <c r="E397" s="12">
        <v>0.752</v>
      </c>
      <c r="F397" s="12">
        <v>0.69099999999999995</v>
      </c>
      <c r="G397" s="12">
        <v>41950.67</v>
      </c>
      <c r="H397" s="13">
        <v>41</v>
      </c>
      <c r="I397" t="str">
        <f>CONCATENATE(Tabela_Brasil[[#This Row],[Município]],"-",Tabela_Brasil[[#This Row],[Estado]])</f>
        <v>Panambi-RS</v>
      </c>
      <c r="J397">
        <f>IF(Tabela_Brasil[[#This Row],[IDHM]]&lt;=0.599,1,0)</f>
        <v>0</v>
      </c>
      <c r="K397" t="str">
        <f>IF(Tabela_Brasil[[#This Row],[IDHM]]&lt;=0.55,"Baixo",IF(Tabela_Brasil[[#This Row],[IDHM]]&lt;=0.699,"Médio",IF(Tabela_Brasil[[#This Row],[IDHM]]&lt;=0.799,"Alto","Muito Alto")))</f>
        <v>Alto</v>
      </c>
      <c r="L397" t="str">
        <f>VLOOKUP(Tabela_Brasil[[#This Row],[Estado]],'De-Para_Estado_Regiao'!$B$3:$C$29,2,FALSE)</f>
        <v>Sul</v>
      </c>
      <c r="M397">
        <f>IF(Tabela_Brasil[[#This Row],[IBGE_1-4]]&gt;=951,1,0)</f>
        <v>1</v>
      </c>
      <c r="N397">
        <f>IF(Tabela_Brasil[[#This Row],[COMP_P]]&lt;=2,1,0)</f>
        <v>0</v>
      </c>
    </row>
    <row r="398" spans="1:14" x14ac:dyDescent="0.25">
      <c r="A398" s="9" t="s">
        <v>431</v>
      </c>
      <c r="B398" s="9" t="s">
        <v>16</v>
      </c>
      <c r="C398" s="9">
        <v>3592</v>
      </c>
      <c r="D398" s="9">
        <v>0.70599999999999996</v>
      </c>
      <c r="E398" s="9">
        <v>0.69699999999999995</v>
      </c>
      <c r="F398" s="9">
        <v>0.60299999999999998</v>
      </c>
      <c r="G398" s="9">
        <v>16706.25</v>
      </c>
      <c r="H398" s="10">
        <v>80</v>
      </c>
      <c r="I398" t="str">
        <f>CONCATENATE(Tabela_Brasil[[#This Row],[Município]],"-",Tabela_Brasil[[#This Row],[Estado]])</f>
        <v>Caratinga-MG</v>
      </c>
      <c r="J398">
        <f>IF(Tabela_Brasil[[#This Row],[IDHM]]&lt;=0.599,1,0)</f>
        <v>0</v>
      </c>
      <c r="K398" t="str">
        <f>IF(Tabela_Brasil[[#This Row],[IDHM]]&lt;=0.55,"Baixo",IF(Tabela_Brasil[[#This Row],[IDHM]]&lt;=0.699,"Médio",IF(Tabela_Brasil[[#This Row],[IDHM]]&lt;=0.799,"Alto","Muito Alto")))</f>
        <v>Alto</v>
      </c>
      <c r="L398" t="str">
        <f>VLOOKUP(Tabela_Brasil[[#This Row],[Estado]],'De-Para_Estado_Regiao'!$B$3:$C$29,2,FALSE)</f>
        <v>Sudeste</v>
      </c>
      <c r="M398">
        <f>IF(Tabela_Brasil[[#This Row],[IBGE_1-4]]&gt;=951,1,0)</f>
        <v>1</v>
      </c>
      <c r="N398">
        <f>IF(Tabela_Brasil[[#This Row],[COMP_P]]&lt;=2,1,0)</f>
        <v>0</v>
      </c>
    </row>
    <row r="399" spans="1:14" x14ac:dyDescent="0.25">
      <c r="A399" s="12" t="s">
        <v>432</v>
      </c>
      <c r="B399" s="12" t="s">
        <v>7</v>
      </c>
      <c r="C399" s="12">
        <v>3148</v>
      </c>
      <c r="D399" s="12">
        <v>0.76900000000000002</v>
      </c>
      <c r="E399" s="12">
        <v>0.746</v>
      </c>
      <c r="F399" s="12">
        <v>0.69699999999999995</v>
      </c>
      <c r="G399" s="12">
        <v>19396.97</v>
      </c>
      <c r="H399" s="13">
        <v>34</v>
      </c>
      <c r="I399" t="str">
        <f>CONCATENATE(Tabela_Brasil[[#This Row],[Município]],"-",Tabela_Brasil[[#This Row],[Estado]])</f>
        <v>Cosmópolis-SP</v>
      </c>
      <c r="J399">
        <f>IF(Tabela_Brasil[[#This Row],[IDHM]]&lt;=0.599,1,0)</f>
        <v>0</v>
      </c>
      <c r="K399" t="str">
        <f>IF(Tabela_Brasil[[#This Row],[IDHM]]&lt;=0.55,"Baixo",IF(Tabela_Brasil[[#This Row],[IDHM]]&lt;=0.699,"Médio",IF(Tabela_Brasil[[#This Row],[IDHM]]&lt;=0.799,"Alto","Muito Alto")))</f>
        <v>Alto</v>
      </c>
      <c r="L399" t="str">
        <f>VLOOKUP(Tabela_Brasil[[#This Row],[Estado]],'De-Para_Estado_Regiao'!$B$3:$C$29,2,FALSE)</f>
        <v>Sudeste</v>
      </c>
      <c r="M399">
        <f>IF(Tabela_Brasil[[#This Row],[IBGE_1-4]]&gt;=951,1,0)</f>
        <v>1</v>
      </c>
      <c r="N399">
        <f>IF(Tabela_Brasil[[#This Row],[COMP_P]]&lt;=2,1,0)</f>
        <v>0</v>
      </c>
    </row>
    <row r="400" spans="1:14" x14ac:dyDescent="0.25">
      <c r="A400" s="9" t="s">
        <v>433</v>
      </c>
      <c r="B400" s="9" t="s">
        <v>16</v>
      </c>
      <c r="C400" s="9">
        <v>2969</v>
      </c>
      <c r="D400" s="9">
        <v>0.75</v>
      </c>
      <c r="E400" s="9">
        <v>0.71799999999999997</v>
      </c>
      <c r="F400" s="9">
        <v>0.68500000000000005</v>
      </c>
      <c r="G400" s="9">
        <v>19908.04</v>
      </c>
      <c r="H400" s="10">
        <v>82</v>
      </c>
      <c r="I400" t="str">
        <f>CONCATENATE(Tabela_Brasil[[#This Row],[Município]],"-",Tabela_Brasil[[#This Row],[Estado]])</f>
        <v>Cataguases-MG</v>
      </c>
      <c r="J400">
        <f>IF(Tabela_Brasil[[#This Row],[IDHM]]&lt;=0.599,1,0)</f>
        <v>0</v>
      </c>
      <c r="K400" t="str">
        <f>IF(Tabela_Brasil[[#This Row],[IDHM]]&lt;=0.55,"Baixo",IF(Tabela_Brasil[[#This Row],[IDHM]]&lt;=0.699,"Médio",IF(Tabela_Brasil[[#This Row],[IDHM]]&lt;=0.799,"Alto","Muito Alto")))</f>
        <v>Alto</v>
      </c>
      <c r="L400" t="str">
        <f>VLOOKUP(Tabela_Brasil[[#This Row],[Estado]],'De-Para_Estado_Regiao'!$B$3:$C$29,2,FALSE)</f>
        <v>Sudeste</v>
      </c>
      <c r="M400">
        <f>IF(Tabela_Brasil[[#This Row],[IBGE_1-4]]&gt;=951,1,0)</f>
        <v>1</v>
      </c>
      <c r="N400">
        <f>IF(Tabela_Brasil[[#This Row],[COMP_P]]&lt;=2,1,0)</f>
        <v>0</v>
      </c>
    </row>
    <row r="401" spans="1:14" x14ac:dyDescent="0.25">
      <c r="A401" s="12" t="s">
        <v>434</v>
      </c>
      <c r="B401" s="12" t="s">
        <v>7</v>
      </c>
      <c r="C401" s="12">
        <v>1211</v>
      </c>
      <c r="D401" s="12">
        <v>0.71599999999999997</v>
      </c>
      <c r="E401" s="12">
        <v>0.69399999999999995</v>
      </c>
      <c r="F401" s="12">
        <v>0.624</v>
      </c>
      <c r="G401" s="12">
        <v>21416.61</v>
      </c>
      <c r="H401" s="13">
        <v>55</v>
      </c>
      <c r="I401" t="str">
        <f>CONCATENATE(Tabela_Brasil[[#This Row],[Município]],"-",Tabela_Brasil[[#This Row],[Estado]])</f>
        <v>Piedade-SP</v>
      </c>
      <c r="J401">
        <f>IF(Tabela_Brasil[[#This Row],[IDHM]]&lt;=0.599,1,0)</f>
        <v>0</v>
      </c>
      <c r="K401" t="str">
        <f>IF(Tabela_Brasil[[#This Row],[IDHM]]&lt;=0.55,"Baixo",IF(Tabela_Brasil[[#This Row],[IDHM]]&lt;=0.699,"Médio",IF(Tabela_Brasil[[#This Row],[IDHM]]&lt;=0.799,"Alto","Muito Alto")))</f>
        <v>Alto</v>
      </c>
      <c r="L401" t="str">
        <f>VLOOKUP(Tabela_Brasil[[#This Row],[Estado]],'De-Para_Estado_Regiao'!$B$3:$C$29,2,FALSE)</f>
        <v>Sudeste</v>
      </c>
      <c r="M401">
        <f>IF(Tabela_Brasil[[#This Row],[IBGE_1-4]]&gt;=951,1,0)</f>
        <v>1</v>
      </c>
      <c r="N401">
        <f>IF(Tabela_Brasil[[#This Row],[COMP_P]]&lt;=2,1,0)</f>
        <v>0</v>
      </c>
    </row>
    <row r="402" spans="1:14" x14ac:dyDescent="0.25">
      <c r="A402" s="9" t="s">
        <v>435</v>
      </c>
      <c r="B402" s="9" t="s">
        <v>14</v>
      </c>
      <c r="C402" s="9">
        <v>2567</v>
      </c>
      <c r="D402" s="9">
        <v>0.745</v>
      </c>
      <c r="E402" s="9">
        <v>0.755</v>
      </c>
      <c r="F402" s="9">
        <v>0.64300000000000002</v>
      </c>
      <c r="G402" s="9">
        <v>44103.68</v>
      </c>
      <c r="H402" s="10">
        <v>86</v>
      </c>
      <c r="I402" t="str">
        <f>CONCATENATE(Tabela_Brasil[[#This Row],[Município]],"-",Tabela_Brasil[[#This Row],[Estado]])</f>
        <v>Campo Bom-RS</v>
      </c>
      <c r="J402">
        <f>IF(Tabela_Brasil[[#This Row],[IDHM]]&lt;=0.599,1,0)</f>
        <v>0</v>
      </c>
      <c r="K402" t="str">
        <f>IF(Tabela_Brasil[[#This Row],[IDHM]]&lt;=0.55,"Baixo",IF(Tabela_Brasil[[#This Row],[IDHM]]&lt;=0.699,"Médio",IF(Tabela_Brasil[[#This Row],[IDHM]]&lt;=0.799,"Alto","Muito Alto")))</f>
        <v>Alto</v>
      </c>
      <c r="L402" t="str">
        <f>VLOOKUP(Tabela_Brasil[[#This Row],[Estado]],'De-Para_Estado_Regiao'!$B$3:$C$29,2,FALSE)</f>
        <v>Sul</v>
      </c>
      <c r="M402">
        <f>IF(Tabela_Brasil[[#This Row],[IBGE_1-4]]&gt;=951,1,0)</f>
        <v>1</v>
      </c>
      <c r="N402">
        <f>IF(Tabela_Brasil[[#This Row],[COMP_P]]&lt;=2,1,0)</f>
        <v>0</v>
      </c>
    </row>
    <row r="403" spans="1:14" x14ac:dyDescent="0.25">
      <c r="A403" s="12" t="s">
        <v>436</v>
      </c>
      <c r="B403" s="12" t="s">
        <v>19</v>
      </c>
      <c r="C403" s="12">
        <v>5982</v>
      </c>
      <c r="D403" s="12">
        <v>0.64800000000000002</v>
      </c>
      <c r="E403" s="12">
        <v>0.66700000000000004</v>
      </c>
      <c r="F403" s="12">
        <v>0.50600000000000001</v>
      </c>
      <c r="G403" s="12">
        <v>12601</v>
      </c>
      <c r="H403" s="13">
        <v>41</v>
      </c>
      <c r="I403" t="str">
        <f>CONCATENATE(Tabela_Brasil[[#This Row],[Município]],"-",Tabela_Brasil[[#This Row],[Estado]])</f>
        <v>Santa Cruz Do Capibaribe-PE</v>
      </c>
      <c r="J403">
        <f>IF(Tabela_Brasil[[#This Row],[IDHM]]&lt;=0.599,1,0)</f>
        <v>0</v>
      </c>
      <c r="K403" t="str">
        <f>IF(Tabela_Brasil[[#This Row],[IDHM]]&lt;=0.55,"Baixo",IF(Tabela_Brasil[[#This Row],[IDHM]]&lt;=0.699,"Médio",IF(Tabela_Brasil[[#This Row],[IDHM]]&lt;=0.799,"Alto","Muito Alto")))</f>
        <v>Médio</v>
      </c>
      <c r="L403" t="str">
        <f>VLOOKUP(Tabela_Brasil[[#This Row],[Estado]],'De-Para_Estado_Regiao'!$B$3:$C$29,2,FALSE)</f>
        <v>Nordeste</v>
      </c>
      <c r="M403">
        <f>IF(Tabela_Brasil[[#This Row],[IBGE_1-4]]&gt;=951,1,0)</f>
        <v>1</v>
      </c>
      <c r="N403">
        <f>IF(Tabela_Brasil[[#This Row],[COMP_P]]&lt;=2,1,0)</f>
        <v>0</v>
      </c>
    </row>
    <row r="404" spans="1:14" x14ac:dyDescent="0.25">
      <c r="A404" s="9" t="s">
        <v>437</v>
      </c>
      <c r="B404" s="9" t="s">
        <v>7</v>
      </c>
      <c r="C404" s="9">
        <v>533</v>
      </c>
      <c r="D404" s="9">
        <v>0.76700000000000002</v>
      </c>
      <c r="E404" s="9">
        <v>0.76400000000000001</v>
      </c>
      <c r="F404" s="9">
        <v>0.67600000000000005</v>
      </c>
      <c r="G404" s="9">
        <v>23411.1</v>
      </c>
      <c r="H404" s="10">
        <v>37</v>
      </c>
      <c r="I404" t="str">
        <f>CONCATENATE(Tabela_Brasil[[#This Row],[Município]],"-",Tabela_Brasil[[#This Row],[Estado]])</f>
        <v>Serra Negra-SP</v>
      </c>
      <c r="J404">
        <f>IF(Tabela_Brasil[[#This Row],[IDHM]]&lt;=0.599,1,0)</f>
        <v>0</v>
      </c>
      <c r="K404" t="str">
        <f>IF(Tabela_Brasil[[#This Row],[IDHM]]&lt;=0.55,"Baixo",IF(Tabela_Brasil[[#This Row],[IDHM]]&lt;=0.699,"Médio",IF(Tabela_Brasil[[#This Row],[IDHM]]&lt;=0.799,"Alto","Muito Alto")))</f>
        <v>Alto</v>
      </c>
      <c r="L404" t="str">
        <f>VLOOKUP(Tabela_Brasil[[#This Row],[Estado]],'De-Para_Estado_Regiao'!$B$3:$C$29,2,FALSE)</f>
        <v>Sudeste</v>
      </c>
      <c r="M404">
        <f>IF(Tabela_Brasil[[#This Row],[IBGE_1-4]]&gt;=951,1,0)</f>
        <v>0</v>
      </c>
      <c r="N404">
        <f>IF(Tabela_Brasil[[#This Row],[COMP_P]]&lt;=2,1,0)</f>
        <v>0</v>
      </c>
    </row>
    <row r="405" spans="1:14" x14ac:dyDescent="0.25">
      <c r="A405" s="12" t="s">
        <v>438</v>
      </c>
      <c r="B405" s="12" t="s">
        <v>7</v>
      </c>
      <c r="C405" s="12">
        <v>1242</v>
      </c>
      <c r="D405" s="12">
        <v>0.755</v>
      </c>
      <c r="E405" s="12">
        <v>0.74099999999999999</v>
      </c>
      <c r="F405" s="12">
        <v>0.67400000000000004</v>
      </c>
      <c r="G405" s="12">
        <v>19600.54</v>
      </c>
      <c r="H405" s="13">
        <v>42</v>
      </c>
      <c r="I405" t="str">
        <f>CONCATENATE(Tabela_Brasil[[#This Row],[Município]],"-",Tabela_Brasil[[#This Row],[Estado]])</f>
        <v>São Pedro-SP</v>
      </c>
      <c r="J405">
        <f>IF(Tabela_Brasil[[#This Row],[IDHM]]&lt;=0.599,1,0)</f>
        <v>0</v>
      </c>
      <c r="K405" t="str">
        <f>IF(Tabela_Brasil[[#This Row],[IDHM]]&lt;=0.55,"Baixo",IF(Tabela_Brasil[[#This Row],[IDHM]]&lt;=0.699,"Médio",IF(Tabela_Brasil[[#This Row],[IDHM]]&lt;=0.799,"Alto","Muito Alto")))</f>
        <v>Alto</v>
      </c>
      <c r="L405" t="str">
        <f>VLOOKUP(Tabela_Brasil[[#This Row],[Estado]],'De-Para_Estado_Regiao'!$B$3:$C$29,2,FALSE)</f>
        <v>Sudeste</v>
      </c>
      <c r="M405">
        <f>IF(Tabela_Brasil[[#This Row],[IBGE_1-4]]&gt;=951,1,0)</f>
        <v>1</v>
      </c>
      <c r="N405">
        <f>IF(Tabela_Brasil[[#This Row],[COMP_P]]&lt;=2,1,0)</f>
        <v>0</v>
      </c>
    </row>
    <row r="406" spans="1:14" x14ac:dyDescent="0.25">
      <c r="A406" s="9" t="s">
        <v>439</v>
      </c>
      <c r="B406" s="9" t="s">
        <v>16</v>
      </c>
      <c r="C406" s="9">
        <v>1374</v>
      </c>
      <c r="D406" s="9">
        <v>0.73199999999999998</v>
      </c>
      <c r="E406" s="9">
        <v>0.72899999999999998</v>
      </c>
      <c r="F406" s="9">
        <v>0.63300000000000001</v>
      </c>
      <c r="G406" s="9">
        <v>183218.05</v>
      </c>
      <c r="H406" s="10">
        <v>44</v>
      </c>
      <c r="I406" t="str">
        <f>CONCATENATE(Tabela_Brasil[[#This Row],[Município]],"-",Tabela_Brasil[[#This Row],[Estado]])</f>
        <v>Extrema-MG</v>
      </c>
      <c r="J406">
        <f>IF(Tabela_Brasil[[#This Row],[IDHM]]&lt;=0.599,1,0)</f>
        <v>0</v>
      </c>
      <c r="K406" t="str">
        <f>IF(Tabela_Brasil[[#This Row],[IDHM]]&lt;=0.55,"Baixo",IF(Tabela_Brasil[[#This Row],[IDHM]]&lt;=0.699,"Médio",IF(Tabela_Brasil[[#This Row],[IDHM]]&lt;=0.799,"Alto","Muito Alto")))</f>
        <v>Alto</v>
      </c>
      <c r="L406" t="str">
        <f>VLOOKUP(Tabela_Brasil[[#This Row],[Estado]],'De-Para_Estado_Regiao'!$B$3:$C$29,2,FALSE)</f>
        <v>Sudeste</v>
      </c>
      <c r="M406">
        <f>IF(Tabela_Brasil[[#This Row],[IBGE_1-4]]&gt;=951,1,0)</f>
        <v>1</v>
      </c>
      <c r="N406">
        <f>IF(Tabela_Brasil[[#This Row],[COMP_P]]&lt;=2,1,0)</f>
        <v>0</v>
      </c>
    </row>
    <row r="407" spans="1:14" x14ac:dyDescent="0.25">
      <c r="A407" s="12" t="s">
        <v>440</v>
      </c>
      <c r="B407" s="12" t="s">
        <v>7</v>
      </c>
      <c r="C407" s="12">
        <v>2566</v>
      </c>
      <c r="D407" s="12">
        <v>0.77</v>
      </c>
      <c r="E407" s="12">
        <v>0.755</v>
      </c>
      <c r="F407" s="12">
        <v>0.68300000000000005</v>
      </c>
      <c r="G407" s="12">
        <v>35231.35</v>
      </c>
      <c r="H407" s="13">
        <v>62</v>
      </c>
      <c r="I407" t="str">
        <f>CONCATENATE(Tabela_Brasil[[#This Row],[Município]],"-",Tabela_Brasil[[#This Row],[Estado]])</f>
        <v>Vargem Grande Paulista-SP</v>
      </c>
      <c r="J407">
        <f>IF(Tabela_Brasil[[#This Row],[IDHM]]&lt;=0.599,1,0)</f>
        <v>0</v>
      </c>
      <c r="K407" t="str">
        <f>IF(Tabela_Brasil[[#This Row],[IDHM]]&lt;=0.55,"Baixo",IF(Tabela_Brasil[[#This Row],[IDHM]]&lt;=0.699,"Médio",IF(Tabela_Brasil[[#This Row],[IDHM]]&lt;=0.799,"Alto","Muito Alto")))</f>
        <v>Alto</v>
      </c>
      <c r="L407" t="str">
        <f>VLOOKUP(Tabela_Brasil[[#This Row],[Estado]],'De-Para_Estado_Regiao'!$B$3:$C$29,2,FALSE)</f>
        <v>Sudeste</v>
      </c>
      <c r="M407">
        <f>IF(Tabela_Brasil[[#This Row],[IBGE_1-4]]&gt;=951,1,0)</f>
        <v>1</v>
      </c>
      <c r="N407">
        <f>IF(Tabela_Brasil[[#This Row],[COMP_P]]&lt;=2,1,0)</f>
        <v>0</v>
      </c>
    </row>
    <row r="408" spans="1:14" x14ac:dyDescent="0.25">
      <c r="A408" s="9" t="s">
        <v>441</v>
      </c>
      <c r="B408" s="9" t="s">
        <v>64</v>
      </c>
      <c r="C408" s="9">
        <v>4966</v>
      </c>
      <c r="D408" s="9">
        <v>0.73099999999999998</v>
      </c>
      <c r="E408" s="9">
        <v>0.746</v>
      </c>
      <c r="F408" s="9">
        <v>0.626</v>
      </c>
      <c r="G408" s="9">
        <v>17098.939999999999</v>
      </c>
      <c r="H408" s="10">
        <v>128</v>
      </c>
      <c r="I408" t="str">
        <f>CONCATENATE(Tabela_Brasil[[#This Row],[Município]],"-",Tabela_Brasil[[#This Row],[Estado]])</f>
        <v>Guarapari-ES</v>
      </c>
      <c r="J408">
        <f>IF(Tabela_Brasil[[#This Row],[IDHM]]&lt;=0.599,1,0)</f>
        <v>0</v>
      </c>
      <c r="K408" t="str">
        <f>IF(Tabela_Brasil[[#This Row],[IDHM]]&lt;=0.55,"Baixo",IF(Tabela_Brasil[[#This Row],[IDHM]]&lt;=0.699,"Médio",IF(Tabela_Brasil[[#This Row],[IDHM]]&lt;=0.799,"Alto","Muito Alto")))</f>
        <v>Alto</v>
      </c>
      <c r="L408" t="str">
        <f>VLOOKUP(Tabela_Brasil[[#This Row],[Estado]],'De-Para_Estado_Regiao'!$B$3:$C$29,2,FALSE)</f>
        <v>Sudeste</v>
      </c>
      <c r="M408">
        <f>IF(Tabela_Brasil[[#This Row],[IBGE_1-4]]&gt;=951,1,0)</f>
        <v>1</v>
      </c>
      <c r="N408">
        <f>IF(Tabela_Brasil[[#This Row],[COMP_P]]&lt;=2,1,0)</f>
        <v>0</v>
      </c>
    </row>
    <row r="409" spans="1:14" x14ac:dyDescent="0.25">
      <c r="A409" s="12" t="s">
        <v>442</v>
      </c>
      <c r="B409" s="12" t="s">
        <v>14</v>
      </c>
      <c r="C409" s="12">
        <v>3573</v>
      </c>
      <c r="D409" s="12">
        <v>0.77200000000000002</v>
      </c>
      <c r="E409" s="12">
        <v>0.76500000000000001</v>
      </c>
      <c r="F409" s="12">
        <v>0.69599999999999995</v>
      </c>
      <c r="G409" s="12">
        <v>28239.1</v>
      </c>
      <c r="H409" s="13">
        <v>88</v>
      </c>
      <c r="I409" t="str">
        <f>CONCATENATE(Tabela_Brasil[[#This Row],[Município]],"-",Tabela_Brasil[[#This Row],[Estado]])</f>
        <v>Santo Ângelo-RS</v>
      </c>
      <c r="J409">
        <f>IF(Tabela_Brasil[[#This Row],[IDHM]]&lt;=0.599,1,0)</f>
        <v>0</v>
      </c>
      <c r="K409" t="str">
        <f>IF(Tabela_Brasil[[#This Row],[IDHM]]&lt;=0.55,"Baixo",IF(Tabela_Brasil[[#This Row],[IDHM]]&lt;=0.699,"Médio",IF(Tabela_Brasil[[#This Row],[IDHM]]&lt;=0.799,"Alto","Muito Alto")))</f>
        <v>Alto</v>
      </c>
      <c r="L409" t="str">
        <f>VLOOKUP(Tabela_Brasil[[#This Row],[Estado]],'De-Para_Estado_Regiao'!$B$3:$C$29,2,FALSE)</f>
        <v>Sul</v>
      </c>
      <c r="M409">
        <f>IF(Tabela_Brasil[[#This Row],[IBGE_1-4]]&gt;=951,1,0)</f>
        <v>1</v>
      </c>
      <c r="N409">
        <f>IF(Tabela_Brasil[[#This Row],[COMP_P]]&lt;=2,1,0)</f>
        <v>0</v>
      </c>
    </row>
    <row r="410" spans="1:14" x14ac:dyDescent="0.25">
      <c r="A410" s="9" t="s">
        <v>443</v>
      </c>
      <c r="B410" s="9" t="s">
        <v>7</v>
      </c>
      <c r="C410" s="9">
        <v>835</v>
      </c>
      <c r="D410" s="9">
        <v>0.73</v>
      </c>
      <c r="E410" s="9">
        <v>0.73699999999999999</v>
      </c>
      <c r="F410" s="9">
        <v>0.63400000000000001</v>
      </c>
      <c r="G410" s="9">
        <v>18734.78</v>
      </c>
      <c r="H410" s="10">
        <v>31</v>
      </c>
      <c r="I410" t="str">
        <f>CONCATENATE(Tabela_Brasil[[#This Row],[Município]],"-",Tabela_Brasil[[#This Row],[Estado]])</f>
        <v>Socorro-SP</v>
      </c>
      <c r="J410">
        <f>IF(Tabela_Brasil[[#This Row],[IDHM]]&lt;=0.599,1,0)</f>
        <v>0</v>
      </c>
      <c r="K410" t="str">
        <f>IF(Tabela_Brasil[[#This Row],[IDHM]]&lt;=0.55,"Baixo",IF(Tabela_Brasil[[#This Row],[IDHM]]&lt;=0.699,"Médio",IF(Tabela_Brasil[[#This Row],[IDHM]]&lt;=0.799,"Alto","Muito Alto")))</f>
        <v>Alto</v>
      </c>
      <c r="L410" t="str">
        <f>VLOOKUP(Tabela_Brasil[[#This Row],[Estado]],'De-Para_Estado_Regiao'!$B$3:$C$29,2,FALSE)</f>
        <v>Sudeste</v>
      </c>
      <c r="M410">
        <f>IF(Tabela_Brasil[[#This Row],[IBGE_1-4]]&gt;=951,1,0)</f>
        <v>0</v>
      </c>
      <c r="N410">
        <f>IF(Tabela_Brasil[[#This Row],[COMP_P]]&lt;=2,1,0)</f>
        <v>0</v>
      </c>
    </row>
    <row r="411" spans="1:14" x14ac:dyDescent="0.25">
      <c r="A411" s="12" t="s">
        <v>444</v>
      </c>
      <c r="B411" s="12" t="s">
        <v>10</v>
      </c>
      <c r="C411" s="12">
        <v>1690</v>
      </c>
      <c r="D411" s="12">
        <v>0.69299999999999995</v>
      </c>
      <c r="E411" s="12">
        <v>0.72599999999999998</v>
      </c>
      <c r="F411" s="12">
        <v>0.54400000000000004</v>
      </c>
      <c r="G411" s="12">
        <v>30584.41</v>
      </c>
      <c r="H411" s="13">
        <v>44</v>
      </c>
      <c r="I411" t="str">
        <f>CONCATENATE(Tabela_Brasil[[#This Row],[Município]],"-",Tabela_Brasil[[#This Row],[Estado]])</f>
        <v>Paraty-RJ</v>
      </c>
      <c r="J411">
        <f>IF(Tabela_Brasil[[#This Row],[IDHM]]&lt;=0.599,1,0)</f>
        <v>0</v>
      </c>
      <c r="K411" t="str">
        <f>IF(Tabela_Brasil[[#This Row],[IDHM]]&lt;=0.55,"Baixo",IF(Tabela_Brasil[[#This Row],[IDHM]]&lt;=0.699,"Médio",IF(Tabela_Brasil[[#This Row],[IDHM]]&lt;=0.799,"Alto","Muito Alto")))</f>
        <v>Médio</v>
      </c>
      <c r="L411" t="str">
        <f>VLOOKUP(Tabela_Brasil[[#This Row],[Estado]],'De-Para_Estado_Regiao'!$B$3:$C$29,2,FALSE)</f>
        <v>Sudeste</v>
      </c>
      <c r="M411">
        <f>IF(Tabela_Brasil[[#This Row],[IBGE_1-4]]&gt;=951,1,0)</f>
        <v>1</v>
      </c>
      <c r="N411">
        <f>IF(Tabela_Brasil[[#This Row],[COMP_P]]&lt;=2,1,0)</f>
        <v>0</v>
      </c>
    </row>
    <row r="412" spans="1:14" x14ac:dyDescent="0.25">
      <c r="A412" s="12" t="s">
        <v>445</v>
      </c>
      <c r="B412" s="12" t="s">
        <v>24</v>
      </c>
      <c r="C412" s="12">
        <v>8322</v>
      </c>
      <c r="D412" s="12">
        <v>0.68500000000000005</v>
      </c>
      <c r="E412" s="12">
        <v>0.68300000000000005</v>
      </c>
      <c r="F412" s="12">
        <v>0.58799999999999997</v>
      </c>
      <c r="G412" s="12">
        <v>14113.49</v>
      </c>
      <c r="H412" s="13">
        <v>138</v>
      </c>
      <c r="I412" t="str">
        <f>CONCATENATE(Tabela_Brasil[[#This Row],[Município]],"-",Tabela_Brasil[[#This Row],[Estado]])</f>
        <v>Teixeira De Freitas-BA</v>
      </c>
      <c r="J412">
        <f>IF(Tabela_Brasil[[#This Row],[IDHM]]&lt;=0.599,1,0)</f>
        <v>0</v>
      </c>
      <c r="K412" t="str">
        <f>IF(Tabela_Brasil[[#This Row],[IDHM]]&lt;=0.55,"Baixo",IF(Tabela_Brasil[[#This Row],[IDHM]]&lt;=0.699,"Médio",IF(Tabela_Brasil[[#This Row],[IDHM]]&lt;=0.799,"Alto","Muito Alto")))</f>
        <v>Médio</v>
      </c>
      <c r="L412" t="str">
        <f>VLOOKUP(Tabela_Brasil[[#This Row],[Estado]],'De-Para_Estado_Regiao'!$B$3:$C$29,2,FALSE)</f>
        <v>Nordeste</v>
      </c>
      <c r="M412">
        <f>IF(Tabela_Brasil[[#This Row],[IBGE_1-4]]&gt;=951,1,0)</f>
        <v>1</v>
      </c>
      <c r="N412">
        <f>IF(Tabela_Brasil[[#This Row],[COMP_P]]&lt;=2,1,0)</f>
        <v>0</v>
      </c>
    </row>
    <row r="413" spans="1:14" x14ac:dyDescent="0.25">
      <c r="A413" s="9" t="s">
        <v>446</v>
      </c>
      <c r="B413" s="9" t="s">
        <v>16</v>
      </c>
      <c r="C413" s="9">
        <v>2561</v>
      </c>
      <c r="D413" s="9">
        <v>0.77700000000000002</v>
      </c>
      <c r="E413" s="9">
        <v>0.79</v>
      </c>
      <c r="F413" s="9">
        <v>0.69299999999999995</v>
      </c>
      <c r="G413" s="9">
        <v>32342.23</v>
      </c>
      <c r="H413" s="10">
        <v>55</v>
      </c>
      <c r="I413" t="str">
        <f>CONCATENATE(Tabela_Brasil[[#This Row],[Município]],"-",Tabela_Brasil[[#This Row],[Estado]])</f>
        <v>Lagoa Santa-MG</v>
      </c>
      <c r="J413">
        <f>IF(Tabela_Brasil[[#This Row],[IDHM]]&lt;=0.599,1,0)</f>
        <v>0</v>
      </c>
      <c r="K413" t="str">
        <f>IF(Tabela_Brasil[[#This Row],[IDHM]]&lt;=0.55,"Baixo",IF(Tabela_Brasil[[#This Row],[IDHM]]&lt;=0.699,"Médio",IF(Tabela_Brasil[[#This Row],[IDHM]]&lt;=0.799,"Alto","Muito Alto")))</f>
        <v>Alto</v>
      </c>
      <c r="L413" t="str">
        <f>VLOOKUP(Tabela_Brasil[[#This Row],[Estado]],'De-Para_Estado_Regiao'!$B$3:$C$29,2,FALSE)</f>
        <v>Sudeste</v>
      </c>
      <c r="M413">
        <f>IF(Tabela_Brasil[[#This Row],[IBGE_1-4]]&gt;=951,1,0)</f>
        <v>1</v>
      </c>
      <c r="N413">
        <f>IF(Tabela_Brasil[[#This Row],[COMP_P]]&lt;=2,1,0)</f>
        <v>0</v>
      </c>
    </row>
    <row r="414" spans="1:14" x14ac:dyDescent="0.25">
      <c r="A414" s="12" t="s">
        <v>447</v>
      </c>
      <c r="B414" s="12" t="s">
        <v>14</v>
      </c>
      <c r="C414" s="12">
        <v>3204</v>
      </c>
      <c r="D414" s="12">
        <v>0.74199999999999999</v>
      </c>
      <c r="E414" s="12">
        <v>0.73899999999999999</v>
      </c>
      <c r="F414" s="12">
        <v>0.64800000000000002</v>
      </c>
      <c r="G414" s="12">
        <v>27143.23</v>
      </c>
      <c r="H414" s="13">
        <v>74</v>
      </c>
      <c r="I414" t="str">
        <f>CONCATENATE(Tabela_Brasil[[#This Row],[Município]],"-",Tabela_Brasil[[#This Row],[Estado]])</f>
        <v>Cachoeira Do Sul-RS</v>
      </c>
      <c r="J414">
        <f>IF(Tabela_Brasil[[#This Row],[IDHM]]&lt;=0.599,1,0)</f>
        <v>0</v>
      </c>
      <c r="K414" t="str">
        <f>IF(Tabela_Brasil[[#This Row],[IDHM]]&lt;=0.55,"Baixo",IF(Tabela_Brasil[[#This Row],[IDHM]]&lt;=0.699,"Médio",IF(Tabela_Brasil[[#This Row],[IDHM]]&lt;=0.799,"Alto","Muito Alto")))</f>
        <v>Alto</v>
      </c>
      <c r="L414" t="str">
        <f>VLOOKUP(Tabela_Brasil[[#This Row],[Estado]],'De-Para_Estado_Regiao'!$B$3:$C$29,2,FALSE)</f>
        <v>Sul</v>
      </c>
      <c r="M414">
        <f>IF(Tabela_Brasil[[#This Row],[IBGE_1-4]]&gt;=951,1,0)</f>
        <v>1</v>
      </c>
      <c r="N414">
        <f>IF(Tabela_Brasil[[#This Row],[COMP_P]]&lt;=2,1,0)</f>
        <v>0</v>
      </c>
    </row>
    <row r="415" spans="1:14" x14ac:dyDescent="0.25">
      <c r="A415" s="9" t="s">
        <v>448</v>
      </c>
      <c r="B415" s="9" t="s">
        <v>14</v>
      </c>
      <c r="C415" s="9">
        <v>2740</v>
      </c>
      <c r="D415" s="9">
        <v>0.75</v>
      </c>
      <c r="E415" s="9">
        <v>0.754</v>
      </c>
      <c r="F415" s="9">
        <v>0.65300000000000002</v>
      </c>
      <c r="G415" s="9">
        <v>52062.77</v>
      </c>
      <c r="H415" s="10">
        <v>92</v>
      </c>
      <c r="I415" t="str">
        <f>CONCATENATE(Tabela_Brasil[[#This Row],[Município]],"-",Tabela_Brasil[[#This Row],[Estado]])</f>
        <v>Cruz Alta-RS</v>
      </c>
      <c r="J415">
        <f>IF(Tabela_Brasil[[#This Row],[IDHM]]&lt;=0.599,1,0)</f>
        <v>0</v>
      </c>
      <c r="K415" t="str">
        <f>IF(Tabela_Brasil[[#This Row],[IDHM]]&lt;=0.55,"Baixo",IF(Tabela_Brasil[[#This Row],[IDHM]]&lt;=0.699,"Médio",IF(Tabela_Brasil[[#This Row],[IDHM]]&lt;=0.799,"Alto","Muito Alto")))</f>
        <v>Alto</v>
      </c>
      <c r="L415" t="str">
        <f>VLOOKUP(Tabela_Brasil[[#This Row],[Estado]],'De-Para_Estado_Regiao'!$B$3:$C$29,2,FALSE)</f>
        <v>Sul</v>
      </c>
      <c r="M415">
        <f>IF(Tabela_Brasil[[#This Row],[IBGE_1-4]]&gt;=951,1,0)</f>
        <v>1</v>
      </c>
      <c r="N415">
        <f>IF(Tabela_Brasil[[#This Row],[COMP_P]]&lt;=2,1,0)</f>
        <v>0</v>
      </c>
    </row>
    <row r="416" spans="1:14" x14ac:dyDescent="0.25">
      <c r="A416" s="12" t="s">
        <v>449</v>
      </c>
      <c r="B416" s="12" t="s">
        <v>7</v>
      </c>
      <c r="C416" s="12">
        <v>1119</v>
      </c>
      <c r="D416" s="12">
        <v>0.73</v>
      </c>
      <c r="E416" s="12">
        <v>0.73199999999999998</v>
      </c>
      <c r="F416" s="12">
        <v>0.63900000000000001</v>
      </c>
      <c r="G416" s="12">
        <v>31815.57</v>
      </c>
      <c r="H416" s="13">
        <v>19</v>
      </c>
      <c r="I416" t="str">
        <f>CONCATENATE(Tabela_Brasil[[#This Row],[Município]],"-",Tabela_Brasil[[#This Row],[Estado]])</f>
        <v>Laranjal Paulista-SP</v>
      </c>
      <c r="J416">
        <f>IF(Tabela_Brasil[[#This Row],[IDHM]]&lt;=0.599,1,0)</f>
        <v>0</v>
      </c>
      <c r="K416" t="str">
        <f>IF(Tabela_Brasil[[#This Row],[IDHM]]&lt;=0.55,"Baixo",IF(Tabela_Brasil[[#This Row],[IDHM]]&lt;=0.699,"Médio",IF(Tabela_Brasil[[#This Row],[IDHM]]&lt;=0.799,"Alto","Muito Alto")))</f>
        <v>Alto</v>
      </c>
      <c r="L416" t="str">
        <f>VLOOKUP(Tabela_Brasil[[#This Row],[Estado]],'De-Para_Estado_Regiao'!$B$3:$C$29,2,FALSE)</f>
        <v>Sudeste</v>
      </c>
      <c r="M416">
        <f>IF(Tabela_Brasil[[#This Row],[IBGE_1-4]]&gt;=951,1,0)</f>
        <v>1</v>
      </c>
      <c r="N416">
        <f>IF(Tabela_Brasil[[#This Row],[COMP_P]]&lt;=2,1,0)</f>
        <v>0</v>
      </c>
    </row>
    <row r="417" spans="1:14" x14ac:dyDescent="0.25">
      <c r="A417" s="9" t="s">
        <v>450</v>
      </c>
      <c r="B417" s="9" t="s">
        <v>16</v>
      </c>
      <c r="C417" s="9">
        <v>1646</v>
      </c>
      <c r="D417" s="9">
        <v>0.72099999999999997</v>
      </c>
      <c r="E417" s="9">
        <v>0.72699999999999998</v>
      </c>
      <c r="F417" s="9">
        <v>0.62</v>
      </c>
      <c r="G417" s="9">
        <v>38950.04</v>
      </c>
      <c r="H417" s="10">
        <v>36</v>
      </c>
      <c r="I417" t="str">
        <f>CONCATENATE(Tabela_Brasil[[#This Row],[Município]],"-",Tabela_Brasil[[#This Row],[Estado]])</f>
        <v>Santa Rita Do Sapucaí-MG</v>
      </c>
      <c r="J417">
        <f>IF(Tabela_Brasil[[#This Row],[IDHM]]&lt;=0.599,1,0)</f>
        <v>0</v>
      </c>
      <c r="K417" t="str">
        <f>IF(Tabela_Brasil[[#This Row],[IDHM]]&lt;=0.55,"Baixo",IF(Tabela_Brasil[[#This Row],[IDHM]]&lt;=0.699,"Médio",IF(Tabela_Brasil[[#This Row],[IDHM]]&lt;=0.799,"Alto","Muito Alto")))</f>
        <v>Alto</v>
      </c>
      <c r="L417" t="str">
        <f>VLOOKUP(Tabela_Brasil[[#This Row],[Estado]],'De-Para_Estado_Regiao'!$B$3:$C$29,2,FALSE)</f>
        <v>Sudeste</v>
      </c>
      <c r="M417">
        <f>IF(Tabela_Brasil[[#This Row],[IBGE_1-4]]&gt;=951,1,0)</f>
        <v>1</v>
      </c>
      <c r="N417">
        <f>IF(Tabela_Brasil[[#This Row],[COMP_P]]&lt;=2,1,0)</f>
        <v>0</v>
      </c>
    </row>
    <row r="418" spans="1:14" x14ac:dyDescent="0.25">
      <c r="A418" s="12" t="s">
        <v>451</v>
      </c>
      <c r="B418" s="12" t="s">
        <v>7</v>
      </c>
      <c r="C418" s="12">
        <v>9637</v>
      </c>
      <c r="D418" s="12">
        <v>0.70299999999999996</v>
      </c>
      <c r="E418" s="12">
        <v>0.65900000000000003</v>
      </c>
      <c r="F418" s="12">
        <v>0.64700000000000002</v>
      </c>
      <c r="G418" s="12">
        <v>8074.58</v>
      </c>
      <c r="H418" s="13">
        <v>70</v>
      </c>
      <c r="I418" t="str">
        <f>CONCATENATE(Tabela_Brasil[[#This Row],[Município]],"-",Tabela_Brasil[[#This Row],[Estado]])</f>
        <v>Francisco Morato-SP</v>
      </c>
      <c r="J418">
        <f>IF(Tabela_Brasil[[#This Row],[IDHM]]&lt;=0.599,1,0)</f>
        <v>0</v>
      </c>
      <c r="K418" t="str">
        <f>IF(Tabela_Brasil[[#This Row],[IDHM]]&lt;=0.55,"Baixo",IF(Tabela_Brasil[[#This Row],[IDHM]]&lt;=0.699,"Médio",IF(Tabela_Brasil[[#This Row],[IDHM]]&lt;=0.799,"Alto","Muito Alto")))</f>
        <v>Alto</v>
      </c>
      <c r="L418" t="str">
        <f>VLOOKUP(Tabela_Brasil[[#This Row],[Estado]],'De-Para_Estado_Regiao'!$B$3:$C$29,2,FALSE)</f>
        <v>Sudeste</v>
      </c>
      <c r="M418">
        <f>IF(Tabela_Brasil[[#This Row],[IBGE_1-4]]&gt;=951,1,0)</f>
        <v>1</v>
      </c>
      <c r="N418">
        <f>IF(Tabela_Brasil[[#This Row],[COMP_P]]&lt;=2,1,0)</f>
        <v>0</v>
      </c>
    </row>
    <row r="419" spans="1:14" x14ac:dyDescent="0.25">
      <c r="A419" s="9" t="s">
        <v>452</v>
      </c>
      <c r="B419" s="9" t="s">
        <v>7</v>
      </c>
      <c r="C419" s="9">
        <v>2293</v>
      </c>
      <c r="D419" s="9">
        <v>0.75</v>
      </c>
      <c r="E419" s="9">
        <v>0.745</v>
      </c>
      <c r="F419" s="9">
        <v>0.68100000000000005</v>
      </c>
      <c r="G419" s="9">
        <v>19388.740000000002</v>
      </c>
      <c r="H419" s="10">
        <v>29</v>
      </c>
      <c r="I419" t="str">
        <f>CONCATENATE(Tabela_Brasil[[#This Row],[Município]],"-",Tabela_Brasil[[#This Row],[Estado]])</f>
        <v>Artur Nogueira-SP</v>
      </c>
      <c r="J419">
        <f>IF(Tabela_Brasil[[#This Row],[IDHM]]&lt;=0.599,1,0)</f>
        <v>0</v>
      </c>
      <c r="K419" t="str">
        <f>IF(Tabela_Brasil[[#This Row],[IDHM]]&lt;=0.55,"Baixo",IF(Tabela_Brasil[[#This Row],[IDHM]]&lt;=0.699,"Médio",IF(Tabela_Brasil[[#This Row],[IDHM]]&lt;=0.799,"Alto","Muito Alto")))</f>
        <v>Alto</v>
      </c>
      <c r="L419" t="str">
        <f>VLOOKUP(Tabela_Brasil[[#This Row],[Estado]],'De-Para_Estado_Regiao'!$B$3:$C$29,2,FALSE)</f>
        <v>Sudeste</v>
      </c>
      <c r="M419">
        <f>IF(Tabela_Brasil[[#This Row],[IBGE_1-4]]&gt;=951,1,0)</f>
        <v>1</v>
      </c>
      <c r="N419">
        <f>IF(Tabela_Brasil[[#This Row],[COMP_P]]&lt;=2,1,0)</f>
        <v>0</v>
      </c>
    </row>
    <row r="420" spans="1:14" x14ac:dyDescent="0.25">
      <c r="A420" s="12" t="s">
        <v>453</v>
      </c>
      <c r="B420" s="12" t="s">
        <v>14</v>
      </c>
      <c r="C420" s="12">
        <v>643</v>
      </c>
      <c r="D420" s="12">
        <v>0.76500000000000001</v>
      </c>
      <c r="E420" s="12">
        <v>0.78400000000000003</v>
      </c>
      <c r="F420" s="12">
        <v>0.67300000000000004</v>
      </c>
      <c r="G420" s="12">
        <v>59656.17</v>
      </c>
      <c r="H420" s="13">
        <v>22</v>
      </c>
      <c r="I420" t="str">
        <f>CONCATENATE(Tabela_Brasil[[#This Row],[Município]],"-",Tabela_Brasil[[#This Row],[Estado]])</f>
        <v>Não-Me-Toque-RS</v>
      </c>
      <c r="J420">
        <f>IF(Tabela_Brasil[[#This Row],[IDHM]]&lt;=0.599,1,0)</f>
        <v>0</v>
      </c>
      <c r="K420" t="str">
        <f>IF(Tabela_Brasil[[#This Row],[IDHM]]&lt;=0.55,"Baixo",IF(Tabela_Brasil[[#This Row],[IDHM]]&lt;=0.699,"Médio",IF(Tabela_Brasil[[#This Row],[IDHM]]&lt;=0.799,"Alto","Muito Alto")))</f>
        <v>Alto</v>
      </c>
      <c r="L420" t="str">
        <f>VLOOKUP(Tabela_Brasil[[#This Row],[Estado]],'De-Para_Estado_Regiao'!$B$3:$C$29,2,FALSE)</f>
        <v>Sul</v>
      </c>
      <c r="M420">
        <f>IF(Tabela_Brasil[[#This Row],[IBGE_1-4]]&gt;=951,1,0)</f>
        <v>0</v>
      </c>
      <c r="N420">
        <f>IF(Tabela_Brasil[[#This Row],[COMP_P]]&lt;=2,1,0)</f>
        <v>0</v>
      </c>
    </row>
    <row r="421" spans="1:14" x14ac:dyDescent="0.25">
      <c r="A421" s="9" t="s">
        <v>454</v>
      </c>
      <c r="B421" s="9" t="s">
        <v>82</v>
      </c>
      <c r="C421" s="9">
        <v>6005</v>
      </c>
      <c r="D421" s="9">
        <v>0.70099999999999996</v>
      </c>
      <c r="E421" s="9">
        <v>0.66700000000000004</v>
      </c>
      <c r="F421" s="9">
        <v>0.628</v>
      </c>
      <c r="G421" s="9">
        <v>14482.69</v>
      </c>
      <c r="H421" s="10">
        <v>69</v>
      </c>
      <c r="I421" t="str">
        <f>CONCATENATE(Tabela_Brasil[[#This Row],[Município]],"-",Tabela_Brasil[[#This Row],[Estado]])</f>
        <v>Patos-PB</v>
      </c>
      <c r="J421">
        <f>IF(Tabela_Brasil[[#This Row],[IDHM]]&lt;=0.599,1,0)</f>
        <v>0</v>
      </c>
      <c r="K421" t="str">
        <f>IF(Tabela_Brasil[[#This Row],[IDHM]]&lt;=0.55,"Baixo",IF(Tabela_Brasil[[#This Row],[IDHM]]&lt;=0.699,"Médio",IF(Tabela_Brasil[[#This Row],[IDHM]]&lt;=0.799,"Alto","Muito Alto")))</f>
        <v>Alto</v>
      </c>
      <c r="L421" t="str">
        <f>VLOOKUP(Tabela_Brasil[[#This Row],[Estado]],'De-Para_Estado_Regiao'!$B$3:$C$29,2,FALSE)</f>
        <v>Nordeste</v>
      </c>
      <c r="M421">
        <f>IF(Tabela_Brasil[[#This Row],[IBGE_1-4]]&gt;=951,1,0)</f>
        <v>1</v>
      </c>
      <c r="N421">
        <f>IF(Tabela_Brasil[[#This Row],[COMP_P]]&lt;=2,1,0)</f>
        <v>0</v>
      </c>
    </row>
    <row r="422" spans="1:14" x14ac:dyDescent="0.25">
      <c r="A422" s="12" t="s">
        <v>455</v>
      </c>
      <c r="B422" s="12" t="s">
        <v>7</v>
      </c>
      <c r="C422" s="12">
        <v>2993</v>
      </c>
      <c r="D422" s="12">
        <v>0.73</v>
      </c>
      <c r="E422" s="12">
        <v>0.72699999999999998</v>
      </c>
      <c r="F422" s="12">
        <v>0.65400000000000003</v>
      </c>
      <c r="G422" s="12">
        <v>25674.73</v>
      </c>
      <c r="H422" s="13">
        <v>38</v>
      </c>
      <c r="I422" t="str">
        <f>CONCATENATE(Tabela_Brasil[[#This Row],[Município]],"-",Tabela_Brasil[[#This Row],[Estado]])</f>
        <v>Bertioga-SP</v>
      </c>
      <c r="J422">
        <f>IF(Tabela_Brasil[[#This Row],[IDHM]]&lt;=0.599,1,0)</f>
        <v>0</v>
      </c>
      <c r="K422" t="str">
        <f>IF(Tabela_Brasil[[#This Row],[IDHM]]&lt;=0.55,"Baixo",IF(Tabela_Brasil[[#This Row],[IDHM]]&lt;=0.699,"Médio",IF(Tabela_Brasil[[#This Row],[IDHM]]&lt;=0.799,"Alto","Muito Alto")))</f>
        <v>Alto</v>
      </c>
      <c r="L422" t="str">
        <f>VLOOKUP(Tabela_Brasil[[#This Row],[Estado]],'De-Para_Estado_Regiao'!$B$3:$C$29,2,FALSE)</f>
        <v>Sudeste</v>
      </c>
      <c r="M422">
        <f>IF(Tabela_Brasil[[#This Row],[IBGE_1-4]]&gt;=951,1,0)</f>
        <v>1</v>
      </c>
      <c r="N422">
        <f>IF(Tabela_Brasil[[#This Row],[COMP_P]]&lt;=2,1,0)</f>
        <v>0</v>
      </c>
    </row>
    <row r="423" spans="1:14" x14ac:dyDescent="0.25">
      <c r="A423" s="9" t="s">
        <v>456</v>
      </c>
      <c r="B423" s="9" t="s">
        <v>14</v>
      </c>
      <c r="C423" s="9">
        <v>3249</v>
      </c>
      <c r="D423" s="9">
        <v>0.74</v>
      </c>
      <c r="E423" s="9">
        <v>0.72</v>
      </c>
      <c r="F423" s="9">
        <v>0.66400000000000003</v>
      </c>
      <c r="G423" s="9">
        <v>23689.07</v>
      </c>
      <c r="H423" s="10">
        <v>77</v>
      </c>
      <c r="I423" t="str">
        <f>CONCATENATE(Tabela_Brasil[[#This Row],[Município]],"-",Tabela_Brasil[[#This Row],[Estado]])</f>
        <v>Alegrete-RS</v>
      </c>
      <c r="J423">
        <f>IF(Tabela_Brasil[[#This Row],[IDHM]]&lt;=0.599,1,0)</f>
        <v>0</v>
      </c>
      <c r="K423" t="str">
        <f>IF(Tabela_Brasil[[#This Row],[IDHM]]&lt;=0.55,"Baixo",IF(Tabela_Brasil[[#This Row],[IDHM]]&lt;=0.699,"Médio",IF(Tabela_Brasil[[#This Row],[IDHM]]&lt;=0.799,"Alto","Muito Alto")))</f>
        <v>Alto</v>
      </c>
      <c r="L423" t="str">
        <f>VLOOKUP(Tabela_Brasil[[#This Row],[Estado]],'De-Para_Estado_Regiao'!$B$3:$C$29,2,FALSE)</f>
        <v>Sul</v>
      </c>
      <c r="M423">
        <f>IF(Tabela_Brasil[[#This Row],[IBGE_1-4]]&gt;=951,1,0)</f>
        <v>1</v>
      </c>
      <c r="N423">
        <f>IF(Tabela_Brasil[[#This Row],[COMP_P]]&lt;=2,1,0)</f>
        <v>0</v>
      </c>
    </row>
    <row r="424" spans="1:14" x14ac:dyDescent="0.25">
      <c r="A424" s="12" t="s">
        <v>457</v>
      </c>
      <c r="B424" s="12" t="s">
        <v>16</v>
      </c>
      <c r="C424" s="12">
        <v>1653</v>
      </c>
      <c r="D424" s="12">
        <v>0.76400000000000001</v>
      </c>
      <c r="E424" s="12">
        <v>0.753</v>
      </c>
      <c r="F424" s="12">
        <v>0.68</v>
      </c>
      <c r="G424" s="12">
        <v>77067.59</v>
      </c>
      <c r="H424" s="13">
        <v>46</v>
      </c>
      <c r="I424" t="str">
        <f>CONCATENATE(Tabela_Brasil[[#This Row],[Município]],"-",Tabela_Brasil[[#This Row],[Estado]])</f>
        <v>Ouro Branco-MG</v>
      </c>
      <c r="J424">
        <f>IF(Tabela_Brasil[[#This Row],[IDHM]]&lt;=0.599,1,0)</f>
        <v>0</v>
      </c>
      <c r="K424" t="str">
        <f>IF(Tabela_Brasil[[#This Row],[IDHM]]&lt;=0.55,"Baixo",IF(Tabela_Brasil[[#This Row],[IDHM]]&lt;=0.699,"Médio",IF(Tabela_Brasil[[#This Row],[IDHM]]&lt;=0.799,"Alto","Muito Alto")))</f>
        <v>Alto</v>
      </c>
      <c r="L424" t="str">
        <f>VLOOKUP(Tabela_Brasil[[#This Row],[Estado]],'De-Para_Estado_Regiao'!$B$3:$C$29,2,FALSE)</f>
        <v>Sudeste</v>
      </c>
      <c r="M424">
        <f>IF(Tabela_Brasil[[#This Row],[IBGE_1-4]]&gt;=951,1,0)</f>
        <v>1</v>
      </c>
      <c r="N424">
        <f>IF(Tabela_Brasil[[#This Row],[COMP_P]]&lt;=2,1,0)</f>
        <v>0</v>
      </c>
    </row>
    <row r="425" spans="1:14" x14ac:dyDescent="0.25">
      <c r="A425" s="9" t="s">
        <v>458</v>
      </c>
      <c r="B425" s="9" t="s">
        <v>19</v>
      </c>
      <c r="C425" s="9">
        <v>7083</v>
      </c>
      <c r="D425" s="9">
        <v>0.69</v>
      </c>
      <c r="E425" s="9">
        <v>0.65600000000000003</v>
      </c>
      <c r="F425" s="9">
        <v>0.628</v>
      </c>
      <c r="G425" s="9">
        <v>9506.73</v>
      </c>
      <c r="H425" s="10">
        <v>78</v>
      </c>
      <c r="I425" t="str">
        <f>CONCATENATE(Tabela_Brasil[[#This Row],[Município]],"-",Tabela_Brasil[[#This Row],[Estado]])</f>
        <v>Camaragibe-PE</v>
      </c>
      <c r="J425">
        <f>IF(Tabela_Brasil[[#This Row],[IDHM]]&lt;=0.599,1,0)</f>
        <v>0</v>
      </c>
      <c r="K425" t="str">
        <f>IF(Tabela_Brasil[[#This Row],[IDHM]]&lt;=0.55,"Baixo",IF(Tabela_Brasil[[#This Row],[IDHM]]&lt;=0.699,"Médio",IF(Tabela_Brasil[[#This Row],[IDHM]]&lt;=0.799,"Alto","Muito Alto")))</f>
        <v>Médio</v>
      </c>
      <c r="L425" t="str">
        <f>VLOOKUP(Tabela_Brasil[[#This Row],[Estado]],'De-Para_Estado_Regiao'!$B$3:$C$29,2,FALSE)</f>
        <v>Nordeste</v>
      </c>
      <c r="M425">
        <f>IF(Tabela_Brasil[[#This Row],[IBGE_1-4]]&gt;=951,1,0)</f>
        <v>1</v>
      </c>
      <c r="N425">
        <f>IF(Tabela_Brasil[[#This Row],[COMP_P]]&lt;=2,1,0)</f>
        <v>0</v>
      </c>
    </row>
    <row r="426" spans="1:14" x14ac:dyDescent="0.25">
      <c r="A426" s="12" t="s">
        <v>459</v>
      </c>
      <c r="B426" s="12" t="s">
        <v>22</v>
      </c>
      <c r="C426" s="12">
        <v>2965</v>
      </c>
      <c r="D426" s="12">
        <v>0.755</v>
      </c>
      <c r="E426" s="12">
        <v>0.747</v>
      </c>
      <c r="F426" s="12">
        <v>0.68500000000000005</v>
      </c>
      <c r="G426" s="12">
        <v>31698.92</v>
      </c>
      <c r="H426" s="13">
        <v>57</v>
      </c>
      <c r="I426" t="str">
        <f>CONCATENATE(Tabela_Brasil[[#This Row],[Município]],"-",Tabela_Brasil[[#This Row],[Estado]])</f>
        <v>Cianorte-PR</v>
      </c>
      <c r="J426">
        <f>IF(Tabela_Brasil[[#This Row],[IDHM]]&lt;=0.599,1,0)</f>
        <v>0</v>
      </c>
      <c r="K426" t="str">
        <f>IF(Tabela_Brasil[[#This Row],[IDHM]]&lt;=0.55,"Baixo",IF(Tabela_Brasil[[#This Row],[IDHM]]&lt;=0.699,"Médio",IF(Tabela_Brasil[[#This Row],[IDHM]]&lt;=0.799,"Alto","Muito Alto")))</f>
        <v>Alto</v>
      </c>
      <c r="L426" t="str">
        <f>VLOOKUP(Tabela_Brasil[[#This Row],[Estado]],'De-Para_Estado_Regiao'!$B$3:$C$29,2,FALSE)</f>
        <v>Sul</v>
      </c>
      <c r="M426">
        <f>IF(Tabela_Brasil[[#This Row],[IBGE_1-4]]&gt;=951,1,0)</f>
        <v>1</v>
      </c>
      <c r="N426">
        <f>IF(Tabela_Brasil[[#This Row],[COMP_P]]&lt;=2,1,0)</f>
        <v>0</v>
      </c>
    </row>
    <row r="427" spans="1:14" x14ac:dyDescent="0.25">
      <c r="A427" s="9" t="s">
        <v>460</v>
      </c>
      <c r="B427" s="9" t="s">
        <v>49</v>
      </c>
      <c r="C427" s="9">
        <v>10806</v>
      </c>
      <c r="D427" s="9">
        <v>0.67</v>
      </c>
      <c r="E427" s="9">
        <v>0.65400000000000003</v>
      </c>
      <c r="F427" s="9">
        <v>0.58199999999999996</v>
      </c>
      <c r="G427" s="9">
        <v>18709.66</v>
      </c>
      <c r="H427" s="10">
        <v>146</v>
      </c>
      <c r="I427" t="str">
        <f>CONCATENATE(Tabela_Brasil[[#This Row],[Município]],"-",Tabela_Brasil[[#This Row],[Estado]])</f>
        <v>Castanhal-PA</v>
      </c>
      <c r="J427">
        <f>IF(Tabela_Brasil[[#This Row],[IDHM]]&lt;=0.599,1,0)</f>
        <v>0</v>
      </c>
      <c r="K427" t="str">
        <f>IF(Tabela_Brasil[[#This Row],[IDHM]]&lt;=0.55,"Baixo",IF(Tabela_Brasil[[#This Row],[IDHM]]&lt;=0.699,"Médio",IF(Tabela_Brasil[[#This Row],[IDHM]]&lt;=0.799,"Alto","Muito Alto")))</f>
        <v>Médio</v>
      </c>
      <c r="L427" t="str">
        <f>VLOOKUP(Tabela_Brasil[[#This Row],[Estado]],'De-Para_Estado_Regiao'!$B$3:$C$29,2,FALSE)</f>
        <v>Norte</v>
      </c>
      <c r="M427">
        <f>IF(Tabela_Brasil[[#This Row],[IBGE_1-4]]&gt;=951,1,0)</f>
        <v>1</v>
      </c>
      <c r="N427">
        <f>IF(Tabela_Brasil[[#This Row],[COMP_P]]&lt;=2,1,0)</f>
        <v>0</v>
      </c>
    </row>
    <row r="428" spans="1:14" x14ac:dyDescent="0.25">
      <c r="A428" s="12" t="s">
        <v>461</v>
      </c>
      <c r="B428" s="12" t="s">
        <v>7</v>
      </c>
      <c r="C428" s="12">
        <v>2567</v>
      </c>
      <c r="D428" s="12">
        <v>0.73299999999999998</v>
      </c>
      <c r="E428" s="12">
        <v>0.71299999999999997</v>
      </c>
      <c r="F428" s="12">
        <v>0.63900000000000001</v>
      </c>
      <c r="G428" s="12">
        <v>40134.15</v>
      </c>
      <c r="H428" s="13">
        <v>35</v>
      </c>
      <c r="I428" t="str">
        <f>CONCATENATE(Tabela_Brasil[[#This Row],[Município]],"-",Tabela_Brasil[[#This Row],[Estado]])</f>
        <v>Monte Mor-SP</v>
      </c>
      <c r="J428">
        <f>IF(Tabela_Brasil[[#This Row],[IDHM]]&lt;=0.599,1,0)</f>
        <v>0</v>
      </c>
      <c r="K428" t="str">
        <f>IF(Tabela_Brasil[[#This Row],[IDHM]]&lt;=0.55,"Baixo",IF(Tabela_Brasil[[#This Row],[IDHM]]&lt;=0.699,"Médio",IF(Tabela_Brasil[[#This Row],[IDHM]]&lt;=0.799,"Alto","Muito Alto")))</f>
        <v>Alto</v>
      </c>
      <c r="L428" t="str">
        <f>VLOOKUP(Tabela_Brasil[[#This Row],[Estado]],'De-Para_Estado_Regiao'!$B$3:$C$29,2,FALSE)</f>
        <v>Sudeste</v>
      </c>
      <c r="M428">
        <f>IF(Tabela_Brasil[[#This Row],[IBGE_1-4]]&gt;=951,1,0)</f>
        <v>1</v>
      </c>
      <c r="N428">
        <f>IF(Tabela_Brasil[[#This Row],[COMP_P]]&lt;=2,1,0)</f>
        <v>0</v>
      </c>
    </row>
    <row r="429" spans="1:14" x14ac:dyDescent="0.25">
      <c r="A429" s="9" t="s">
        <v>462</v>
      </c>
      <c r="B429" s="9" t="s">
        <v>16</v>
      </c>
      <c r="C429" s="9">
        <v>4932</v>
      </c>
      <c r="D429" s="9">
        <v>0.68799999999999994</v>
      </c>
      <c r="E429" s="9">
        <v>0.67700000000000005</v>
      </c>
      <c r="F429" s="9">
        <v>0.59199999999999997</v>
      </c>
      <c r="G429" s="9">
        <v>23398.53</v>
      </c>
      <c r="H429" s="10">
        <v>83</v>
      </c>
      <c r="I429" t="str">
        <f>CONCATENATE(Tabela_Brasil[[#This Row],[Município]],"-",Tabela_Brasil[[#This Row],[Estado]])</f>
        <v>Vespasiano-MG</v>
      </c>
      <c r="J429">
        <f>IF(Tabela_Brasil[[#This Row],[IDHM]]&lt;=0.599,1,0)</f>
        <v>0</v>
      </c>
      <c r="K429" t="str">
        <f>IF(Tabela_Brasil[[#This Row],[IDHM]]&lt;=0.55,"Baixo",IF(Tabela_Brasil[[#This Row],[IDHM]]&lt;=0.699,"Médio",IF(Tabela_Brasil[[#This Row],[IDHM]]&lt;=0.799,"Alto","Muito Alto")))</f>
        <v>Médio</v>
      </c>
      <c r="L429" t="str">
        <f>VLOOKUP(Tabela_Brasil[[#This Row],[Estado]],'De-Para_Estado_Regiao'!$B$3:$C$29,2,FALSE)</f>
        <v>Sudeste</v>
      </c>
      <c r="M429">
        <f>IF(Tabela_Brasil[[#This Row],[IBGE_1-4]]&gt;=951,1,0)</f>
        <v>1</v>
      </c>
      <c r="N429">
        <f>IF(Tabela_Brasil[[#This Row],[COMP_P]]&lt;=2,1,0)</f>
        <v>0</v>
      </c>
    </row>
    <row r="430" spans="1:14" x14ac:dyDescent="0.25">
      <c r="A430" s="12" t="s">
        <v>463</v>
      </c>
      <c r="B430" s="12" t="s">
        <v>7</v>
      </c>
      <c r="C430" s="12">
        <v>1749</v>
      </c>
      <c r="D430" s="12">
        <v>0.755</v>
      </c>
      <c r="E430" s="12">
        <v>0.73499999999999999</v>
      </c>
      <c r="F430" s="12">
        <v>0.70599999999999996</v>
      </c>
      <c r="G430" s="12">
        <v>30760.41</v>
      </c>
      <c r="H430" s="13">
        <v>23</v>
      </c>
      <c r="I430" t="str">
        <f>CONCATENATE(Tabela_Brasil[[#This Row],[Município]],"-",Tabela_Brasil[[#This Row],[Estado]])</f>
        <v>Aparecida-SP</v>
      </c>
      <c r="J430">
        <f>IF(Tabela_Brasil[[#This Row],[IDHM]]&lt;=0.599,1,0)</f>
        <v>0</v>
      </c>
      <c r="K430" t="str">
        <f>IF(Tabela_Brasil[[#This Row],[IDHM]]&lt;=0.55,"Baixo",IF(Tabela_Brasil[[#This Row],[IDHM]]&lt;=0.699,"Médio",IF(Tabela_Brasil[[#This Row],[IDHM]]&lt;=0.799,"Alto","Muito Alto")))</f>
        <v>Alto</v>
      </c>
      <c r="L430" t="str">
        <f>VLOOKUP(Tabela_Brasil[[#This Row],[Estado]],'De-Para_Estado_Regiao'!$B$3:$C$29,2,FALSE)</f>
        <v>Sudeste</v>
      </c>
      <c r="M430">
        <f>IF(Tabela_Brasil[[#This Row],[IBGE_1-4]]&gt;=951,1,0)</f>
        <v>1</v>
      </c>
      <c r="N430">
        <f>IF(Tabela_Brasil[[#This Row],[COMP_P]]&lt;=2,1,0)</f>
        <v>0</v>
      </c>
    </row>
    <row r="431" spans="1:14" x14ac:dyDescent="0.25">
      <c r="A431" s="9" t="s">
        <v>464</v>
      </c>
      <c r="B431" s="9" t="s">
        <v>10</v>
      </c>
      <c r="C431" s="9">
        <v>3668</v>
      </c>
      <c r="D431" s="9">
        <v>0.71</v>
      </c>
      <c r="E431" s="9">
        <v>0.71399999999999997</v>
      </c>
      <c r="F431" s="9">
        <v>0.621</v>
      </c>
      <c r="G431" s="9">
        <v>26152.13</v>
      </c>
      <c r="H431" s="10">
        <v>119</v>
      </c>
      <c r="I431" t="str">
        <f>CONCATENATE(Tabela_Brasil[[#This Row],[Município]],"-",Tabela_Brasil[[#This Row],[Estado]])</f>
        <v>Saquarema-RJ</v>
      </c>
      <c r="J431">
        <f>IF(Tabela_Brasil[[#This Row],[IDHM]]&lt;=0.599,1,0)</f>
        <v>0</v>
      </c>
      <c r="K431" t="str">
        <f>IF(Tabela_Brasil[[#This Row],[IDHM]]&lt;=0.55,"Baixo",IF(Tabela_Brasil[[#This Row],[IDHM]]&lt;=0.699,"Médio",IF(Tabela_Brasil[[#This Row],[IDHM]]&lt;=0.799,"Alto","Muito Alto")))</f>
        <v>Alto</v>
      </c>
      <c r="L431" t="str">
        <f>VLOOKUP(Tabela_Brasil[[#This Row],[Estado]],'De-Para_Estado_Regiao'!$B$3:$C$29,2,FALSE)</f>
        <v>Sudeste</v>
      </c>
      <c r="M431">
        <f>IF(Tabela_Brasil[[#This Row],[IBGE_1-4]]&gt;=951,1,0)</f>
        <v>1</v>
      </c>
      <c r="N431">
        <f>IF(Tabela_Brasil[[#This Row],[COMP_P]]&lt;=2,1,0)</f>
        <v>0</v>
      </c>
    </row>
    <row r="432" spans="1:14" x14ac:dyDescent="0.25">
      <c r="A432" s="12" t="s">
        <v>465</v>
      </c>
      <c r="B432" s="12" t="s">
        <v>7</v>
      </c>
      <c r="C432" s="12">
        <v>1479</v>
      </c>
      <c r="D432" s="12">
        <v>0.71</v>
      </c>
      <c r="E432" s="12">
        <v>0.7</v>
      </c>
      <c r="F432" s="12">
        <v>0.61399999999999999</v>
      </c>
      <c r="G432" s="12">
        <v>20750.45</v>
      </c>
      <c r="H432" s="13">
        <v>73</v>
      </c>
      <c r="I432" t="str">
        <f>CONCATENATE(Tabela_Brasil[[#This Row],[Município]],"-",Tabela_Brasil[[#This Row],[Estado]])</f>
        <v>Ibiúna-SP</v>
      </c>
      <c r="J432">
        <f>IF(Tabela_Brasil[[#This Row],[IDHM]]&lt;=0.599,1,0)</f>
        <v>0</v>
      </c>
      <c r="K432" t="str">
        <f>IF(Tabela_Brasil[[#This Row],[IDHM]]&lt;=0.55,"Baixo",IF(Tabela_Brasil[[#This Row],[IDHM]]&lt;=0.699,"Médio",IF(Tabela_Brasil[[#This Row],[IDHM]]&lt;=0.799,"Alto","Muito Alto")))</f>
        <v>Alto</v>
      </c>
      <c r="L432" t="str">
        <f>VLOOKUP(Tabela_Brasil[[#This Row],[Estado]],'De-Para_Estado_Regiao'!$B$3:$C$29,2,FALSE)</f>
        <v>Sudeste</v>
      </c>
      <c r="M432">
        <f>IF(Tabela_Brasil[[#This Row],[IBGE_1-4]]&gt;=951,1,0)</f>
        <v>1</v>
      </c>
      <c r="N432">
        <f>IF(Tabela_Brasil[[#This Row],[COMP_P]]&lt;=2,1,0)</f>
        <v>0</v>
      </c>
    </row>
    <row r="433" spans="1:14" x14ac:dyDescent="0.25">
      <c r="A433" s="9" t="s">
        <v>466</v>
      </c>
      <c r="B433" s="9" t="s">
        <v>22</v>
      </c>
      <c r="C433" s="9">
        <v>4442</v>
      </c>
      <c r="D433" s="9">
        <v>0.73</v>
      </c>
      <c r="E433" s="9">
        <v>0.72599999999999998</v>
      </c>
      <c r="F433" s="9">
        <v>0.65700000000000003</v>
      </c>
      <c r="G433" s="9">
        <v>44278</v>
      </c>
      <c r="H433" s="10">
        <v>64</v>
      </c>
      <c r="I433" t="str">
        <f>CONCATENATE(Tabela_Brasil[[#This Row],[Município]],"-",Tabela_Brasil[[#This Row],[Estado]])</f>
        <v>Telêmaco Borba-PR</v>
      </c>
      <c r="J433">
        <f>IF(Tabela_Brasil[[#This Row],[IDHM]]&lt;=0.599,1,0)</f>
        <v>0</v>
      </c>
      <c r="K433" t="str">
        <f>IF(Tabela_Brasil[[#This Row],[IDHM]]&lt;=0.55,"Baixo",IF(Tabela_Brasil[[#This Row],[IDHM]]&lt;=0.699,"Médio",IF(Tabela_Brasil[[#This Row],[IDHM]]&lt;=0.799,"Alto","Muito Alto")))</f>
        <v>Alto</v>
      </c>
      <c r="L433" t="str">
        <f>VLOOKUP(Tabela_Brasil[[#This Row],[Estado]],'De-Para_Estado_Regiao'!$B$3:$C$29,2,FALSE)</f>
        <v>Sul</v>
      </c>
      <c r="M433">
        <f>IF(Tabela_Brasil[[#This Row],[IBGE_1-4]]&gt;=951,1,0)</f>
        <v>1</v>
      </c>
      <c r="N433">
        <f>IF(Tabela_Brasil[[#This Row],[COMP_P]]&lt;=2,1,0)</f>
        <v>0</v>
      </c>
    </row>
    <row r="434" spans="1:14" x14ac:dyDescent="0.25">
      <c r="A434" s="12" t="s">
        <v>467</v>
      </c>
      <c r="B434" s="12" t="s">
        <v>10</v>
      </c>
      <c r="C434" s="12">
        <v>1507</v>
      </c>
      <c r="D434" s="12">
        <v>0.72799999999999998</v>
      </c>
      <c r="E434" s="12">
        <v>0.75</v>
      </c>
      <c r="F434" s="12">
        <v>0.624</v>
      </c>
      <c r="G434" s="12">
        <v>46566.38</v>
      </c>
      <c r="H434" s="13">
        <v>26</v>
      </c>
      <c r="I434" t="str">
        <f>CONCATENATE(Tabela_Brasil[[#This Row],[Município]],"-",Tabela_Brasil[[#This Row],[Estado]])</f>
        <v>Armação Dos Búzios-RJ</v>
      </c>
      <c r="J434">
        <f>IF(Tabela_Brasil[[#This Row],[IDHM]]&lt;=0.599,1,0)</f>
        <v>0</v>
      </c>
      <c r="K434" t="str">
        <f>IF(Tabela_Brasil[[#This Row],[IDHM]]&lt;=0.55,"Baixo",IF(Tabela_Brasil[[#This Row],[IDHM]]&lt;=0.699,"Médio",IF(Tabela_Brasil[[#This Row],[IDHM]]&lt;=0.799,"Alto","Muito Alto")))</f>
        <v>Alto</v>
      </c>
      <c r="L434" t="str">
        <f>VLOOKUP(Tabela_Brasil[[#This Row],[Estado]],'De-Para_Estado_Regiao'!$B$3:$C$29,2,FALSE)</f>
        <v>Sudeste</v>
      </c>
      <c r="M434">
        <f>IF(Tabela_Brasil[[#This Row],[IBGE_1-4]]&gt;=951,1,0)</f>
        <v>1</v>
      </c>
      <c r="N434">
        <f>IF(Tabela_Brasil[[#This Row],[COMP_P]]&lt;=2,1,0)</f>
        <v>0</v>
      </c>
    </row>
    <row r="435" spans="1:14" x14ac:dyDescent="0.25">
      <c r="A435" s="9" t="s">
        <v>468</v>
      </c>
      <c r="B435" s="9" t="s">
        <v>7</v>
      </c>
      <c r="C435" s="9">
        <v>1240</v>
      </c>
      <c r="D435" s="9">
        <v>0.75800000000000001</v>
      </c>
      <c r="E435" s="9">
        <v>0.74</v>
      </c>
      <c r="F435" s="9">
        <v>0.69899999999999995</v>
      </c>
      <c r="G435" s="9">
        <v>20256.689999999999</v>
      </c>
      <c r="H435" s="10">
        <v>44</v>
      </c>
      <c r="I435" t="str">
        <f>CONCATENATE(Tabela_Brasil[[#This Row],[Município]],"-",Tabela_Brasil[[#This Row],[Estado]])</f>
        <v>Piraju-SP</v>
      </c>
      <c r="J435">
        <f>IF(Tabela_Brasil[[#This Row],[IDHM]]&lt;=0.599,1,0)</f>
        <v>0</v>
      </c>
      <c r="K435" t="str">
        <f>IF(Tabela_Brasil[[#This Row],[IDHM]]&lt;=0.55,"Baixo",IF(Tabela_Brasil[[#This Row],[IDHM]]&lt;=0.699,"Médio",IF(Tabela_Brasil[[#This Row],[IDHM]]&lt;=0.799,"Alto","Muito Alto")))</f>
        <v>Alto</v>
      </c>
      <c r="L435" t="str">
        <f>VLOOKUP(Tabela_Brasil[[#This Row],[Estado]],'De-Para_Estado_Regiao'!$B$3:$C$29,2,FALSE)</f>
        <v>Sudeste</v>
      </c>
      <c r="M435">
        <f>IF(Tabela_Brasil[[#This Row],[IBGE_1-4]]&gt;=951,1,0)</f>
        <v>1</v>
      </c>
      <c r="N435">
        <f>IF(Tabela_Brasil[[#This Row],[COMP_P]]&lt;=2,1,0)</f>
        <v>0</v>
      </c>
    </row>
    <row r="436" spans="1:14" x14ac:dyDescent="0.25">
      <c r="A436" s="12" t="s">
        <v>469</v>
      </c>
      <c r="B436" s="12" t="s">
        <v>16</v>
      </c>
      <c r="C436" s="12">
        <v>4618</v>
      </c>
      <c r="D436" s="12">
        <v>0.73</v>
      </c>
      <c r="E436" s="12">
        <v>0.73099999999999998</v>
      </c>
      <c r="F436" s="12">
        <v>0.63400000000000001</v>
      </c>
      <c r="G436" s="12">
        <v>18893.259999999998</v>
      </c>
      <c r="H436" s="13">
        <v>117</v>
      </c>
      <c r="I436" t="str">
        <f>CONCATENATE(Tabela_Brasil[[#This Row],[Município]],"-",Tabela_Brasil[[#This Row],[Estado]])</f>
        <v>Muriaé-MG</v>
      </c>
      <c r="J436">
        <f>IF(Tabela_Brasil[[#This Row],[IDHM]]&lt;=0.599,1,0)</f>
        <v>0</v>
      </c>
      <c r="K436" t="str">
        <f>IF(Tabela_Brasil[[#This Row],[IDHM]]&lt;=0.55,"Baixo",IF(Tabela_Brasil[[#This Row],[IDHM]]&lt;=0.699,"Médio",IF(Tabela_Brasil[[#This Row],[IDHM]]&lt;=0.799,"Alto","Muito Alto")))</f>
        <v>Alto</v>
      </c>
      <c r="L436" t="str">
        <f>VLOOKUP(Tabela_Brasil[[#This Row],[Estado]],'De-Para_Estado_Regiao'!$B$3:$C$29,2,FALSE)</f>
        <v>Sudeste</v>
      </c>
      <c r="M436">
        <f>IF(Tabela_Brasil[[#This Row],[IBGE_1-4]]&gt;=951,1,0)</f>
        <v>1</v>
      </c>
      <c r="N436">
        <f>IF(Tabela_Brasil[[#This Row],[COMP_P]]&lt;=2,1,0)</f>
        <v>0</v>
      </c>
    </row>
    <row r="437" spans="1:14" x14ac:dyDescent="0.25">
      <c r="A437" s="9" t="s">
        <v>470</v>
      </c>
      <c r="B437" s="9" t="s">
        <v>19</v>
      </c>
      <c r="C437" s="9">
        <v>3984</v>
      </c>
      <c r="D437" s="9">
        <v>0.66</v>
      </c>
      <c r="E437" s="9">
        <v>0.63200000000000001</v>
      </c>
      <c r="F437" s="9">
        <v>0.57099999999999995</v>
      </c>
      <c r="G437" s="9">
        <v>15161.18</v>
      </c>
      <c r="H437" s="10">
        <v>72</v>
      </c>
      <c r="I437" t="str">
        <f>CONCATENATE(Tabela_Brasil[[#This Row],[Município]],"-",Tabela_Brasil[[#This Row],[Estado]])</f>
        <v>Serra Talhada-PE</v>
      </c>
      <c r="J437">
        <f>IF(Tabela_Brasil[[#This Row],[IDHM]]&lt;=0.599,1,0)</f>
        <v>0</v>
      </c>
      <c r="K437" t="str">
        <f>IF(Tabela_Brasil[[#This Row],[IDHM]]&lt;=0.55,"Baixo",IF(Tabela_Brasil[[#This Row],[IDHM]]&lt;=0.699,"Médio",IF(Tabela_Brasil[[#This Row],[IDHM]]&lt;=0.799,"Alto","Muito Alto")))</f>
        <v>Médio</v>
      </c>
      <c r="L437" t="str">
        <f>VLOOKUP(Tabela_Brasil[[#This Row],[Estado]],'De-Para_Estado_Regiao'!$B$3:$C$29,2,FALSE)</f>
        <v>Nordeste</v>
      </c>
      <c r="M437">
        <f>IF(Tabela_Brasil[[#This Row],[IBGE_1-4]]&gt;=951,1,0)</f>
        <v>1</v>
      </c>
      <c r="N437">
        <f>IF(Tabela_Brasil[[#This Row],[COMP_P]]&lt;=2,1,0)</f>
        <v>0</v>
      </c>
    </row>
    <row r="438" spans="1:14" x14ac:dyDescent="0.25">
      <c r="A438" s="12" t="s">
        <v>471</v>
      </c>
      <c r="B438" s="12" t="s">
        <v>16</v>
      </c>
      <c r="C438" s="12">
        <v>3119</v>
      </c>
      <c r="D438" s="12">
        <v>0.77500000000000002</v>
      </c>
      <c r="E438" s="12">
        <v>0.75800000000000001</v>
      </c>
      <c r="F438" s="12">
        <v>0.69599999999999995</v>
      </c>
      <c r="G438" s="12">
        <v>19391.080000000002</v>
      </c>
      <c r="H438" s="13">
        <v>117</v>
      </c>
      <c r="I438" t="str">
        <f>CONCATENATE(Tabela_Brasil[[#This Row],[Município]],"-",Tabela_Brasil[[#This Row],[Estado]])</f>
        <v>Viçosa-MG</v>
      </c>
      <c r="J438">
        <f>IF(Tabela_Brasil[[#This Row],[IDHM]]&lt;=0.599,1,0)</f>
        <v>0</v>
      </c>
      <c r="K438" t="str">
        <f>IF(Tabela_Brasil[[#This Row],[IDHM]]&lt;=0.55,"Baixo",IF(Tabela_Brasil[[#This Row],[IDHM]]&lt;=0.699,"Médio",IF(Tabela_Brasil[[#This Row],[IDHM]]&lt;=0.799,"Alto","Muito Alto")))</f>
        <v>Alto</v>
      </c>
      <c r="L438" t="str">
        <f>VLOOKUP(Tabela_Brasil[[#This Row],[Estado]],'De-Para_Estado_Regiao'!$B$3:$C$29,2,FALSE)</f>
        <v>Sudeste</v>
      </c>
      <c r="M438">
        <f>IF(Tabela_Brasil[[#This Row],[IBGE_1-4]]&gt;=951,1,0)</f>
        <v>1</v>
      </c>
      <c r="N438">
        <f>IF(Tabela_Brasil[[#This Row],[COMP_P]]&lt;=2,1,0)</f>
        <v>0</v>
      </c>
    </row>
    <row r="439" spans="1:14" x14ac:dyDescent="0.25">
      <c r="A439" s="9" t="s">
        <v>472</v>
      </c>
      <c r="B439" s="9" t="s">
        <v>19</v>
      </c>
      <c r="C439" s="9">
        <v>4069</v>
      </c>
      <c r="D439" s="9">
        <v>0.68</v>
      </c>
      <c r="E439" s="9">
        <v>0.63</v>
      </c>
      <c r="F439" s="9">
        <v>0.61899999999999999</v>
      </c>
      <c r="G439" s="9">
        <v>15520.94</v>
      </c>
      <c r="H439" s="10">
        <v>62</v>
      </c>
      <c r="I439" t="str">
        <f>CONCATENATE(Tabela_Brasil[[#This Row],[Município]],"-",Tabela_Brasil[[#This Row],[Estado]])</f>
        <v>Carpina-PE</v>
      </c>
      <c r="J439">
        <f>IF(Tabela_Brasil[[#This Row],[IDHM]]&lt;=0.599,1,0)</f>
        <v>0</v>
      </c>
      <c r="K439" t="str">
        <f>IF(Tabela_Brasil[[#This Row],[IDHM]]&lt;=0.55,"Baixo",IF(Tabela_Brasil[[#This Row],[IDHM]]&lt;=0.699,"Médio",IF(Tabela_Brasil[[#This Row],[IDHM]]&lt;=0.799,"Alto","Muito Alto")))</f>
        <v>Médio</v>
      </c>
      <c r="L439" t="str">
        <f>VLOOKUP(Tabela_Brasil[[#This Row],[Estado]],'De-Para_Estado_Regiao'!$B$3:$C$29,2,FALSE)</f>
        <v>Nordeste</v>
      </c>
      <c r="M439">
        <f>IF(Tabela_Brasil[[#This Row],[IBGE_1-4]]&gt;=951,1,0)</f>
        <v>1</v>
      </c>
      <c r="N439">
        <f>IF(Tabela_Brasil[[#This Row],[COMP_P]]&lt;=2,1,0)</f>
        <v>0</v>
      </c>
    </row>
    <row r="440" spans="1:14" x14ac:dyDescent="0.25">
      <c r="A440" s="12" t="s">
        <v>473</v>
      </c>
      <c r="B440" s="12" t="s">
        <v>14</v>
      </c>
      <c r="C440" s="12">
        <v>1399</v>
      </c>
      <c r="D440" s="12">
        <v>0.76400000000000001</v>
      </c>
      <c r="E440" s="12">
        <v>0.78300000000000003</v>
      </c>
      <c r="F440" s="12">
        <v>0.66200000000000003</v>
      </c>
      <c r="G440" s="12">
        <v>51082.22</v>
      </c>
      <c r="H440" s="13">
        <v>40</v>
      </c>
      <c r="I440" t="str">
        <f>CONCATENATE(Tabela_Brasil[[#This Row],[Município]],"-",Tabela_Brasil[[#This Row],[Estado]])</f>
        <v>Gramado-RS</v>
      </c>
      <c r="J440">
        <f>IF(Tabela_Brasil[[#This Row],[IDHM]]&lt;=0.599,1,0)</f>
        <v>0</v>
      </c>
      <c r="K440" t="str">
        <f>IF(Tabela_Brasil[[#This Row],[IDHM]]&lt;=0.55,"Baixo",IF(Tabela_Brasil[[#This Row],[IDHM]]&lt;=0.699,"Médio",IF(Tabela_Brasil[[#This Row],[IDHM]]&lt;=0.799,"Alto","Muito Alto")))</f>
        <v>Alto</v>
      </c>
      <c r="L440" t="str">
        <f>VLOOKUP(Tabela_Brasil[[#This Row],[Estado]],'De-Para_Estado_Regiao'!$B$3:$C$29,2,FALSE)</f>
        <v>Sul</v>
      </c>
      <c r="M440">
        <f>IF(Tabela_Brasil[[#This Row],[IBGE_1-4]]&gt;=951,1,0)</f>
        <v>1</v>
      </c>
      <c r="N440">
        <f>IF(Tabela_Brasil[[#This Row],[COMP_P]]&lt;=2,1,0)</f>
        <v>0</v>
      </c>
    </row>
    <row r="441" spans="1:14" x14ac:dyDescent="0.25">
      <c r="A441" s="9" t="s">
        <v>474</v>
      </c>
      <c r="B441" s="9" t="s">
        <v>7</v>
      </c>
      <c r="C441" s="9">
        <v>1576</v>
      </c>
      <c r="D441" s="9">
        <v>0.76</v>
      </c>
      <c r="E441" s="9">
        <v>0.73899999999999999</v>
      </c>
      <c r="F441" s="9">
        <v>0.69299999999999995</v>
      </c>
      <c r="G441" s="9">
        <v>91873.77</v>
      </c>
      <c r="H441" s="10">
        <v>23</v>
      </c>
      <c r="I441" t="str">
        <f>CONCATENATE(Tabela_Brasil[[#This Row],[Município]],"-",Tabela_Brasil[[#This Row],[Estado]])</f>
        <v>Ilhabela-SP</v>
      </c>
      <c r="J441">
        <f>IF(Tabela_Brasil[[#This Row],[IDHM]]&lt;=0.599,1,0)</f>
        <v>0</v>
      </c>
      <c r="K441" t="str">
        <f>IF(Tabela_Brasil[[#This Row],[IDHM]]&lt;=0.55,"Baixo",IF(Tabela_Brasil[[#This Row],[IDHM]]&lt;=0.699,"Médio",IF(Tabela_Brasil[[#This Row],[IDHM]]&lt;=0.799,"Alto","Muito Alto")))</f>
        <v>Alto</v>
      </c>
      <c r="L441" t="str">
        <f>VLOOKUP(Tabela_Brasil[[#This Row],[Estado]],'De-Para_Estado_Regiao'!$B$3:$C$29,2,FALSE)</f>
        <v>Sudeste</v>
      </c>
      <c r="M441">
        <f>IF(Tabela_Brasil[[#This Row],[IBGE_1-4]]&gt;=951,1,0)</f>
        <v>1</v>
      </c>
      <c r="N441">
        <f>IF(Tabela_Brasil[[#This Row],[COMP_P]]&lt;=2,1,0)</f>
        <v>0</v>
      </c>
    </row>
    <row r="442" spans="1:14" x14ac:dyDescent="0.25">
      <c r="A442" s="12" t="s">
        <v>475</v>
      </c>
      <c r="B442" s="12" t="s">
        <v>7</v>
      </c>
      <c r="C442" s="12">
        <v>1388</v>
      </c>
      <c r="D442" s="12">
        <v>0.72499999999999998</v>
      </c>
      <c r="E442" s="12">
        <v>0.72499999999999998</v>
      </c>
      <c r="F442" s="12">
        <v>0.61599999999999999</v>
      </c>
      <c r="G442" s="12">
        <v>25595.29</v>
      </c>
      <c r="H442" s="13">
        <v>11</v>
      </c>
      <c r="I442" t="str">
        <f>CONCATENATE(Tabela_Brasil[[#This Row],[Município]],"-",Tabela_Brasil[[#This Row],[Estado]])</f>
        <v>Dois Córregos-SP</v>
      </c>
      <c r="J442">
        <f>IF(Tabela_Brasil[[#This Row],[IDHM]]&lt;=0.599,1,0)</f>
        <v>0</v>
      </c>
      <c r="K442" t="str">
        <f>IF(Tabela_Brasil[[#This Row],[IDHM]]&lt;=0.55,"Baixo",IF(Tabela_Brasil[[#This Row],[IDHM]]&lt;=0.699,"Médio",IF(Tabela_Brasil[[#This Row],[IDHM]]&lt;=0.799,"Alto","Muito Alto")))</f>
        <v>Alto</v>
      </c>
      <c r="L442" t="str">
        <f>VLOOKUP(Tabela_Brasil[[#This Row],[Estado]],'De-Para_Estado_Regiao'!$B$3:$C$29,2,FALSE)</f>
        <v>Sudeste</v>
      </c>
      <c r="M442">
        <f>IF(Tabela_Brasil[[#This Row],[IBGE_1-4]]&gt;=951,1,0)</f>
        <v>1</v>
      </c>
      <c r="N442">
        <f>IF(Tabela_Brasil[[#This Row],[COMP_P]]&lt;=2,1,0)</f>
        <v>0</v>
      </c>
    </row>
    <row r="443" spans="1:14" x14ac:dyDescent="0.25">
      <c r="A443" s="9" t="s">
        <v>476</v>
      </c>
      <c r="B443" s="9" t="s">
        <v>16</v>
      </c>
      <c r="C443" s="9">
        <v>3493</v>
      </c>
      <c r="D443" s="9">
        <v>0.71299999999999997</v>
      </c>
      <c r="E443" s="9">
        <v>0.68899999999999995</v>
      </c>
      <c r="F443" s="9">
        <v>0.61699999999999999</v>
      </c>
      <c r="G443" s="9">
        <v>17057.93</v>
      </c>
      <c r="H443" s="10">
        <v>51</v>
      </c>
      <c r="I443" t="str">
        <f>CONCATENATE(Tabela_Brasil[[#This Row],[Município]],"-",Tabela_Brasil[[#This Row],[Estado]])</f>
        <v>Curvelo-MG</v>
      </c>
      <c r="J443">
        <f>IF(Tabela_Brasil[[#This Row],[IDHM]]&lt;=0.599,1,0)</f>
        <v>0</v>
      </c>
      <c r="K443" t="str">
        <f>IF(Tabela_Brasil[[#This Row],[IDHM]]&lt;=0.55,"Baixo",IF(Tabela_Brasil[[#This Row],[IDHM]]&lt;=0.699,"Médio",IF(Tabela_Brasil[[#This Row],[IDHM]]&lt;=0.799,"Alto","Muito Alto")))</f>
        <v>Alto</v>
      </c>
      <c r="L443" t="str">
        <f>VLOOKUP(Tabela_Brasil[[#This Row],[Estado]],'De-Para_Estado_Regiao'!$B$3:$C$29,2,FALSE)</f>
        <v>Sudeste</v>
      </c>
      <c r="M443">
        <f>IF(Tabela_Brasil[[#This Row],[IBGE_1-4]]&gt;=951,1,0)</f>
        <v>1</v>
      </c>
      <c r="N443">
        <f>IF(Tabela_Brasil[[#This Row],[COMP_P]]&lt;=2,1,0)</f>
        <v>0</v>
      </c>
    </row>
    <row r="444" spans="1:14" x14ac:dyDescent="0.25">
      <c r="A444" s="12" t="s">
        <v>477</v>
      </c>
      <c r="B444" s="12" t="s">
        <v>14</v>
      </c>
      <c r="C444" s="12">
        <v>1691</v>
      </c>
      <c r="D444" s="12">
        <v>0.75</v>
      </c>
      <c r="E444" s="12">
        <v>0.76900000000000002</v>
      </c>
      <c r="F444" s="12">
        <v>0.64600000000000002</v>
      </c>
      <c r="G444" s="12">
        <v>29614.09</v>
      </c>
      <c r="H444" s="13">
        <v>35</v>
      </c>
      <c r="I444" t="str">
        <f>CONCATENATE(Tabela_Brasil[[#This Row],[Município]],"-",Tabela_Brasil[[#This Row],[Estado]])</f>
        <v>Osório-RS</v>
      </c>
      <c r="J444">
        <f>IF(Tabela_Brasil[[#This Row],[IDHM]]&lt;=0.599,1,0)</f>
        <v>0</v>
      </c>
      <c r="K444" t="str">
        <f>IF(Tabela_Brasil[[#This Row],[IDHM]]&lt;=0.55,"Baixo",IF(Tabela_Brasil[[#This Row],[IDHM]]&lt;=0.699,"Médio",IF(Tabela_Brasil[[#This Row],[IDHM]]&lt;=0.799,"Alto","Muito Alto")))</f>
        <v>Alto</v>
      </c>
      <c r="L444" t="str">
        <f>VLOOKUP(Tabela_Brasil[[#This Row],[Estado]],'De-Para_Estado_Regiao'!$B$3:$C$29,2,FALSE)</f>
        <v>Sul</v>
      </c>
      <c r="M444">
        <f>IF(Tabela_Brasil[[#This Row],[IBGE_1-4]]&gt;=951,1,0)</f>
        <v>1</v>
      </c>
      <c r="N444">
        <f>IF(Tabela_Brasil[[#This Row],[COMP_P]]&lt;=2,1,0)</f>
        <v>0</v>
      </c>
    </row>
    <row r="445" spans="1:14" x14ac:dyDescent="0.25">
      <c r="A445" s="9" t="s">
        <v>478</v>
      </c>
      <c r="B445" s="9" t="s">
        <v>7</v>
      </c>
      <c r="C445" s="9">
        <v>2392</v>
      </c>
      <c r="D445" s="9">
        <v>0.73799999999999999</v>
      </c>
      <c r="E445" s="9">
        <v>0.71699999999999997</v>
      </c>
      <c r="F445" s="9">
        <v>0.67800000000000005</v>
      </c>
      <c r="G445" s="9">
        <v>87725.88</v>
      </c>
      <c r="H445" s="10">
        <v>18</v>
      </c>
      <c r="I445" t="str">
        <f>CONCATENATE(Tabela_Brasil[[#This Row],[Município]],"-",Tabela_Brasil[[#This Row],[Estado]])</f>
        <v>Cabreúva-SP</v>
      </c>
      <c r="J445">
        <f>IF(Tabela_Brasil[[#This Row],[IDHM]]&lt;=0.599,1,0)</f>
        <v>0</v>
      </c>
      <c r="K445" t="str">
        <f>IF(Tabela_Brasil[[#This Row],[IDHM]]&lt;=0.55,"Baixo",IF(Tabela_Brasil[[#This Row],[IDHM]]&lt;=0.699,"Médio",IF(Tabela_Brasil[[#This Row],[IDHM]]&lt;=0.799,"Alto","Muito Alto")))</f>
        <v>Alto</v>
      </c>
      <c r="L445" t="str">
        <f>VLOOKUP(Tabela_Brasil[[#This Row],[Estado]],'De-Para_Estado_Regiao'!$B$3:$C$29,2,FALSE)</f>
        <v>Sudeste</v>
      </c>
      <c r="M445">
        <f>IF(Tabela_Brasil[[#This Row],[IBGE_1-4]]&gt;=951,1,0)</f>
        <v>1</v>
      </c>
      <c r="N445">
        <f>IF(Tabela_Brasil[[#This Row],[COMP_P]]&lt;=2,1,0)</f>
        <v>0</v>
      </c>
    </row>
    <row r="446" spans="1:14" x14ac:dyDescent="0.25">
      <c r="A446" s="12" t="s">
        <v>479</v>
      </c>
      <c r="B446" s="12" t="s">
        <v>10</v>
      </c>
      <c r="C446" s="12">
        <v>4603</v>
      </c>
      <c r="D446" s="12">
        <v>0.71</v>
      </c>
      <c r="E446" s="12">
        <v>0.72099999999999997</v>
      </c>
      <c r="F446" s="12">
        <v>0.626</v>
      </c>
      <c r="G446" s="12">
        <v>20714.330000000002</v>
      </c>
      <c r="H446" s="13">
        <v>97</v>
      </c>
      <c r="I446" t="str">
        <f>CONCATENATE(Tabela_Brasil[[#This Row],[Município]],"-",Tabela_Brasil[[#This Row],[Estado]])</f>
        <v>São Pedro Da Aldeia-RJ</v>
      </c>
      <c r="J446">
        <f>IF(Tabela_Brasil[[#This Row],[IDHM]]&lt;=0.599,1,0)</f>
        <v>0</v>
      </c>
      <c r="K446" t="str">
        <f>IF(Tabela_Brasil[[#This Row],[IDHM]]&lt;=0.55,"Baixo",IF(Tabela_Brasil[[#This Row],[IDHM]]&lt;=0.699,"Médio",IF(Tabela_Brasil[[#This Row],[IDHM]]&lt;=0.799,"Alto","Muito Alto")))</f>
        <v>Alto</v>
      </c>
      <c r="L446" t="str">
        <f>VLOOKUP(Tabela_Brasil[[#This Row],[Estado]],'De-Para_Estado_Regiao'!$B$3:$C$29,2,FALSE)</f>
        <v>Sudeste</v>
      </c>
      <c r="M446">
        <f>IF(Tabela_Brasil[[#This Row],[IBGE_1-4]]&gt;=951,1,0)</f>
        <v>1</v>
      </c>
      <c r="N446">
        <f>IF(Tabela_Brasil[[#This Row],[COMP_P]]&lt;=2,1,0)</f>
        <v>0</v>
      </c>
    </row>
    <row r="447" spans="1:14" x14ac:dyDescent="0.25">
      <c r="A447" s="9" t="s">
        <v>480</v>
      </c>
      <c r="B447" s="9" t="s">
        <v>7</v>
      </c>
      <c r="C447" s="9">
        <v>2175</v>
      </c>
      <c r="D447" s="9">
        <v>0.73799999999999999</v>
      </c>
      <c r="E447" s="9">
        <v>0.7</v>
      </c>
      <c r="F447" s="9">
        <v>0.68899999999999995</v>
      </c>
      <c r="G447" s="9">
        <v>22328.98</v>
      </c>
      <c r="H447" s="10">
        <v>52</v>
      </c>
      <c r="I447" t="str">
        <f>CONCATENATE(Tabela_Brasil[[#This Row],[Município]],"-",Tabela_Brasil[[#This Row],[Estado]])</f>
        <v>Santa Isabel-SP</v>
      </c>
      <c r="J447">
        <f>IF(Tabela_Brasil[[#This Row],[IDHM]]&lt;=0.599,1,0)</f>
        <v>0</v>
      </c>
      <c r="K447" t="str">
        <f>IF(Tabela_Brasil[[#This Row],[IDHM]]&lt;=0.55,"Baixo",IF(Tabela_Brasil[[#This Row],[IDHM]]&lt;=0.699,"Médio",IF(Tabela_Brasil[[#This Row],[IDHM]]&lt;=0.799,"Alto","Muito Alto")))</f>
        <v>Alto</v>
      </c>
      <c r="L447" t="str">
        <f>VLOOKUP(Tabela_Brasil[[#This Row],[Estado]],'De-Para_Estado_Regiao'!$B$3:$C$29,2,FALSE)</f>
        <v>Sudeste</v>
      </c>
      <c r="M447">
        <f>IF(Tabela_Brasil[[#This Row],[IBGE_1-4]]&gt;=951,1,0)</f>
        <v>1</v>
      </c>
      <c r="N447">
        <f>IF(Tabela_Brasil[[#This Row],[COMP_P]]&lt;=2,1,0)</f>
        <v>0</v>
      </c>
    </row>
    <row r="448" spans="1:14" x14ac:dyDescent="0.25">
      <c r="A448" s="12" t="s">
        <v>481</v>
      </c>
      <c r="B448" s="12" t="s">
        <v>7</v>
      </c>
      <c r="C448" s="12">
        <v>1296</v>
      </c>
      <c r="D448" s="12">
        <v>0.76300000000000001</v>
      </c>
      <c r="E448" s="12">
        <v>0.72699999999999998</v>
      </c>
      <c r="F448" s="12">
        <v>0.72599999999999998</v>
      </c>
      <c r="G448" s="12">
        <v>38069.46</v>
      </c>
      <c r="H448" s="13">
        <v>24</v>
      </c>
      <c r="I448" t="str">
        <f>CONCATENATE(Tabela_Brasil[[#This Row],[Município]],"-",Tabela_Brasil[[#This Row],[Estado]])</f>
        <v>Guararapes-SP</v>
      </c>
      <c r="J448">
        <f>IF(Tabela_Brasil[[#This Row],[IDHM]]&lt;=0.599,1,0)</f>
        <v>0</v>
      </c>
      <c r="K448" t="str">
        <f>IF(Tabela_Brasil[[#This Row],[IDHM]]&lt;=0.55,"Baixo",IF(Tabela_Brasil[[#This Row],[IDHM]]&lt;=0.699,"Médio",IF(Tabela_Brasil[[#This Row],[IDHM]]&lt;=0.799,"Alto","Muito Alto")))</f>
        <v>Alto</v>
      </c>
      <c r="L448" t="str">
        <f>VLOOKUP(Tabela_Brasil[[#This Row],[Estado]],'De-Para_Estado_Regiao'!$B$3:$C$29,2,FALSE)</f>
        <v>Sudeste</v>
      </c>
      <c r="M448">
        <f>IF(Tabela_Brasil[[#This Row],[IBGE_1-4]]&gt;=951,1,0)</f>
        <v>1</v>
      </c>
      <c r="N448">
        <f>IF(Tabela_Brasil[[#This Row],[COMP_P]]&lt;=2,1,0)</f>
        <v>0</v>
      </c>
    </row>
    <row r="449" spans="1:14" x14ac:dyDescent="0.25">
      <c r="A449" s="9" t="s">
        <v>482</v>
      </c>
      <c r="B449" s="9" t="s">
        <v>33</v>
      </c>
      <c r="C449" s="9">
        <v>1790</v>
      </c>
      <c r="D449" s="9">
        <v>0.73</v>
      </c>
      <c r="E449" s="9">
        <v>0.73899999999999999</v>
      </c>
      <c r="F449" s="9">
        <v>0.621</v>
      </c>
      <c r="G449" s="9">
        <v>27621.32</v>
      </c>
      <c r="H449" s="10">
        <v>59</v>
      </c>
      <c r="I449" t="str">
        <f>CONCATENATE(Tabela_Brasil[[#This Row],[Município]],"-",Tabela_Brasil[[#This Row],[Estado]])</f>
        <v>Morrinhos-GO</v>
      </c>
      <c r="J449">
        <f>IF(Tabela_Brasil[[#This Row],[IDHM]]&lt;=0.599,1,0)</f>
        <v>0</v>
      </c>
      <c r="K449" t="str">
        <f>IF(Tabela_Brasil[[#This Row],[IDHM]]&lt;=0.55,"Baixo",IF(Tabela_Brasil[[#This Row],[IDHM]]&lt;=0.699,"Médio",IF(Tabela_Brasil[[#This Row],[IDHM]]&lt;=0.799,"Alto","Muito Alto")))</f>
        <v>Alto</v>
      </c>
      <c r="L449" t="str">
        <f>VLOOKUP(Tabela_Brasil[[#This Row],[Estado]],'De-Para_Estado_Regiao'!$B$3:$C$29,2,FALSE)</f>
        <v>Centro-Oeste</v>
      </c>
      <c r="M449">
        <f>IF(Tabela_Brasil[[#This Row],[IBGE_1-4]]&gt;=951,1,0)</f>
        <v>1</v>
      </c>
      <c r="N449">
        <f>IF(Tabela_Brasil[[#This Row],[COMP_P]]&lt;=2,1,0)</f>
        <v>0</v>
      </c>
    </row>
    <row r="450" spans="1:14" x14ac:dyDescent="0.25">
      <c r="A450" s="12" t="s">
        <v>483</v>
      </c>
      <c r="B450" s="12" t="s">
        <v>16</v>
      </c>
      <c r="C450" s="12">
        <v>2185</v>
      </c>
      <c r="D450" s="12">
        <v>0.72599999999999998</v>
      </c>
      <c r="E450" s="12">
        <v>0.69599999999999995</v>
      </c>
      <c r="F450" s="12">
        <v>0.63500000000000001</v>
      </c>
      <c r="G450" s="12">
        <v>18448.490000000002</v>
      </c>
      <c r="H450" s="13">
        <v>31</v>
      </c>
      <c r="I450" t="str">
        <f>CONCATENATE(Tabela_Brasil[[#This Row],[Município]],"-",Tabela_Brasil[[#This Row],[Estado]])</f>
        <v>Leopoldina-MG</v>
      </c>
      <c r="J450">
        <f>IF(Tabela_Brasil[[#This Row],[IDHM]]&lt;=0.599,1,0)</f>
        <v>0</v>
      </c>
      <c r="K450" t="str">
        <f>IF(Tabela_Brasil[[#This Row],[IDHM]]&lt;=0.55,"Baixo",IF(Tabela_Brasil[[#This Row],[IDHM]]&lt;=0.699,"Médio",IF(Tabela_Brasil[[#This Row],[IDHM]]&lt;=0.799,"Alto","Muito Alto")))</f>
        <v>Alto</v>
      </c>
      <c r="L450" t="str">
        <f>VLOOKUP(Tabela_Brasil[[#This Row],[Estado]],'De-Para_Estado_Regiao'!$B$3:$C$29,2,FALSE)</f>
        <v>Sudeste</v>
      </c>
      <c r="M450">
        <f>IF(Tabela_Brasil[[#This Row],[IBGE_1-4]]&gt;=951,1,0)</f>
        <v>1</v>
      </c>
      <c r="N450">
        <f>IF(Tabela_Brasil[[#This Row],[COMP_P]]&lt;=2,1,0)</f>
        <v>0</v>
      </c>
    </row>
    <row r="451" spans="1:14" x14ac:dyDescent="0.25">
      <c r="A451" s="9" t="s">
        <v>484</v>
      </c>
      <c r="B451" s="9" t="s">
        <v>14</v>
      </c>
      <c r="C451" s="9">
        <v>2673</v>
      </c>
      <c r="D451" s="9">
        <v>0.77</v>
      </c>
      <c r="E451" s="9">
        <v>0.75600000000000001</v>
      </c>
      <c r="F451" s="9">
        <v>0.70699999999999996</v>
      </c>
      <c r="G451" s="9">
        <v>42532.6</v>
      </c>
      <c r="H451" s="10">
        <v>77</v>
      </c>
      <c r="I451" t="str">
        <f>CONCATENATE(Tabela_Brasil[[#This Row],[Município]],"-",Tabela_Brasil[[#This Row],[Estado]])</f>
        <v>Carazinho-RS</v>
      </c>
      <c r="J451">
        <f>IF(Tabela_Brasil[[#This Row],[IDHM]]&lt;=0.599,1,0)</f>
        <v>0</v>
      </c>
      <c r="K451" t="str">
        <f>IF(Tabela_Brasil[[#This Row],[IDHM]]&lt;=0.55,"Baixo",IF(Tabela_Brasil[[#This Row],[IDHM]]&lt;=0.699,"Médio",IF(Tabela_Brasil[[#This Row],[IDHM]]&lt;=0.799,"Alto","Muito Alto")))</f>
        <v>Alto</v>
      </c>
      <c r="L451" t="str">
        <f>VLOOKUP(Tabela_Brasil[[#This Row],[Estado]],'De-Para_Estado_Regiao'!$B$3:$C$29,2,FALSE)</f>
        <v>Sul</v>
      </c>
      <c r="M451">
        <f>IF(Tabela_Brasil[[#This Row],[IBGE_1-4]]&gt;=951,1,0)</f>
        <v>1</v>
      </c>
      <c r="N451">
        <f>IF(Tabela_Brasil[[#This Row],[COMP_P]]&lt;=2,1,0)</f>
        <v>0</v>
      </c>
    </row>
    <row r="452" spans="1:14" x14ac:dyDescent="0.25">
      <c r="A452" s="12" t="s">
        <v>485</v>
      </c>
      <c r="B452" s="12" t="s">
        <v>14</v>
      </c>
      <c r="C452" s="12">
        <v>11495</v>
      </c>
      <c r="D452" s="12">
        <v>0.72</v>
      </c>
      <c r="E452" s="12">
        <v>0.72</v>
      </c>
      <c r="F452" s="12">
        <v>0.59099999999999997</v>
      </c>
      <c r="G452" s="12">
        <v>13126.06</v>
      </c>
      <c r="H452" s="13">
        <v>184</v>
      </c>
      <c r="I452" t="str">
        <f>CONCATENATE(Tabela_Brasil[[#This Row],[Município]],"-",Tabela_Brasil[[#This Row],[Estado]])</f>
        <v>Viamão-RS</v>
      </c>
      <c r="J452">
        <f>IF(Tabela_Brasil[[#This Row],[IDHM]]&lt;=0.599,1,0)</f>
        <v>0</v>
      </c>
      <c r="K452" t="str">
        <f>IF(Tabela_Brasil[[#This Row],[IDHM]]&lt;=0.55,"Baixo",IF(Tabela_Brasil[[#This Row],[IDHM]]&lt;=0.699,"Médio",IF(Tabela_Brasil[[#This Row],[IDHM]]&lt;=0.799,"Alto","Muito Alto")))</f>
        <v>Alto</v>
      </c>
      <c r="L452" t="str">
        <f>VLOOKUP(Tabela_Brasil[[#This Row],[Estado]],'De-Para_Estado_Regiao'!$B$3:$C$29,2,FALSE)</f>
        <v>Sul</v>
      </c>
      <c r="M452">
        <f>IF(Tabela_Brasil[[#This Row],[IBGE_1-4]]&gt;=951,1,0)</f>
        <v>1</v>
      </c>
      <c r="N452">
        <f>IF(Tabela_Brasil[[#This Row],[COMP_P]]&lt;=2,1,0)</f>
        <v>0</v>
      </c>
    </row>
    <row r="453" spans="1:14" x14ac:dyDescent="0.25">
      <c r="A453" s="9" t="s">
        <v>486</v>
      </c>
      <c r="B453" s="9" t="s">
        <v>16</v>
      </c>
      <c r="C453" s="9">
        <v>1652</v>
      </c>
      <c r="D453" s="9">
        <v>0.747</v>
      </c>
      <c r="E453" s="9">
        <v>0.73</v>
      </c>
      <c r="F453" s="9">
        <v>0.67400000000000004</v>
      </c>
      <c r="G453" s="9">
        <v>52175.19</v>
      </c>
      <c r="H453" s="10">
        <v>24</v>
      </c>
      <c r="I453" t="str">
        <f>CONCATENATE(Tabela_Brasil[[#This Row],[Município]],"-",Tabela_Brasil[[#This Row],[Estado]])</f>
        <v>Iturama-MG</v>
      </c>
      <c r="J453">
        <f>IF(Tabela_Brasil[[#This Row],[IDHM]]&lt;=0.599,1,0)</f>
        <v>0</v>
      </c>
      <c r="K453" t="str">
        <f>IF(Tabela_Brasil[[#This Row],[IDHM]]&lt;=0.55,"Baixo",IF(Tabela_Brasil[[#This Row],[IDHM]]&lt;=0.699,"Médio",IF(Tabela_Brasil[[#This Row],[IDHM]]&lt;=0.799,"Alto","Muito Alto")))</f>
        <v>Alto</v>
      </c>
      <c r="L453" t="str">
        <f>VLOOKUP(Tabela_Brasil[[#This Row],[Estado]],'De-Para_Estado_Regiao'!$B$3:$C$29,2,FALSE)</f>
        <v>Sudeste</v>
      </c>
      <c r="M453">
        <f>IF(Tabela_Brasil[[#This Row],[IBGE_1-4]]&gt;=951,1,0)</f>
        <v>1</v>
      </c>
      <c r="N453">
        <f>IF(Tabela_Brasil[[#This Row],[COMP_P]]&lt;=2,1,0)</f>
        <v>0</v>
      </c>
    </row>
    <row r="454" spans="1:14" x14ac:dyDescent="0.25">
      <c r="A454" s="12" t="s">
        <v>487</v>
      </c>
      <c r="B454" s="12" t="s">
        <v>7</v>
      </c>
      <c r="C454" s="12">
        <v>1409</v>
      </c>
      <c r="D454" s="12">
        <v>0.77700000000000002</v>
      </c>
      <c r="E454" s="12">
        <v>0.752</v>
      </c>
      <c r="F454" s="12">
        <v>0.71699999999999997</v>
      </c>
      <c r="G454" s="12">
        <v>34431.94</v>
      </c>
      <c r="H454" s="13">
        <v>30</v>
      </c>
      <c r="I454" t="str">
        <f>CONCATENATE(Tabela_Brasil[[#This Row],[Município]],"-",Tabela_Brasil[[#This Row],[Estado]])</f>
        <v>José Bonifácio-SP</v>
      </c>
      <c r="J454">
        <f>IF(Tabela_Brasil[[#This Row],[IDHM]]&lt;=0.599,1,0)</f>
        <v>0</v>
      </c>
      <c r="K454" t="str">
        <f>IF(Tabela_Brasil[[#This Row],[IDHM]]&lt;=0.55,"Baixo",IF(Tabela_Brasil[[#This Row],[IDHM]]&lt;=0.699,"Médio",IF(Tabela_Brasil[[#This Row],[IDHM]]&lt;=0.799,"Alto","Muito Alto")))</f>
        <v>Alto</v>
      </c>
      <c r="L454" t="str">
        <f>VLOOKUP(Tabela_Brasil[[#This Row],[Estado]],'De-Para_Estado_Regiao'!$B$3:$C$29,2,FALSE)</f>
        <v>Sudeste</v>
      </c>
      <c r="M454">
        <f>IF(Tabela_Brasil[[#This Row],[IBGE_1-4]]&gt;=951,1,0)</f>
        <v>1</v>
      </c>
      <c r="N454">
        <f>IF(Tabela_Brasil[[#This Row],[COMP_P]]&lt;=2,1,0)</f>
        <v>0</v>
      </c>
    </row>
    <row r="455" spans="1:14" x14ac:dyDescent="0.25">
      <c r="A455" s="9" t="s">
        <v>488</v>
      </c>
      <c r="B455" s="9" t="s">
        <v>14</v>
      </c>
      <c r="C455" s="9">
        <v>2172</v>
      </c>
      <c r="D455" s="9">
        <v>0.74299999999999999</v>
      </c>
      <c r="E455" s="9">
        <v>0.75600000000000001</v>
      </c>
      <c r="F455" s="9">
        <v>0.63700000000000001</v>
      </c>
      <c r="G455" s="9">
        <v>27330.71</v>
      </c>
      <c r="H455" s="10">
        <v>43</v>
      </c>
      <c r="I455" t="str">
        <f>CONCATENATE(Tabela_Brasil[[#This Row],[Município]],"-",Tabela_Brasil[[#This Row],[Estado]])</f>
        <v>Capão Da Canoa-RS</v>
      </c>
      <c r="J455">
        <f>IF(Tabela_Brasil[[#This Row],[IDHM]]&lt;=0.599,1,0)</f>
        <v>0</v>
      </c>
      <c r="K455" t="str">
        <f>IF(Tabela_Brasil[[#This Row],[IDHM]]&lt;=0.55,"Baixo",IF(Tabela_Brasil[[#This Row],[IDHM]]&lt;=0.699,"Médio",IF(Tabela_Brasil[[#This Row],[IDHM]]&lt;=0.799,"Alto","Muito Alto")))</f>
        <v>Alto</v>
      </c>
      <c r="L455" t="str">
        <f>VLOOKUP(Tabela_Brasil[[#This Row],[Estado]],'De-Para_Estado_Regiao'!$B$3:$C$29,2,FALSE)</f>
        <v>Sul</v>
      </c>
      <c r="M455">
        <f>IF(Tabela_Brasil[[#This Row],[IBGE_1-4]]&gt;=951,1,0)</f>
        <v>1</v>
      </c>
      <c r="N455">
        <f>IF(Tabela_Brasil[[#This Row],[COMP_P]]&lt;=2,1,0)</f>
        <v>0</v>
      </c>
    </row>
    <row r="456" spans="1:14" x14ac:dyDescent="0.25">
      <c r="A456" s="12" t="s">
        <v>489</v>
      </c>
      <c r="B456" s="12" t="s">
        <v>14</v>
      </c>
      <c r="C456" s="12">
        <v>2024</v>
      </c>
      <c r="D456" s="12">
        <v>0.77</v>
      </c>
      <c r="E456" s="12">
        <v>0.746</v>
      </c>
      <c r="F456" s="12">
        <v>0.68200000000000005</v>
      </c>
      <c r="G456" s="12">
        <v>23542.16</v>
      </c>
      <c r="H456" s="13">
        <v>47</v>
      </c>
      <c r="I456" t="str">
        <f>CONCATENATE(Tabela_Brasil[[#This Row],[Município]],"-",Tabela_Brasil[[#This Row],[Estado]])</f>
        <v>Santiago-RS</v>
      </c>
      <c r="J456">
        <f>IF(Tabela_Brasil[[#This Row],[IDHM]]&lt;=0.599,1,0)</f>
        <v>0</v>
      </c>
      <c r="K456" t="str">
        <f>IF(Tabela_Brasil[[#This Row],[IDHM]]&lt;=0.55,"Baixo",IF(Tabela_Brasil[[#This Row],[IDHM]]&lt;=0.699,"Médio",IF(Tabela_Brasil[[#This Row],[IDHM]]&lt;=0.799,"Alto","Muito Alto")))</f>
        <v>Alto</v>
      </c>
      <c r="L456" t="str">
        <f>VLOOKUP(Tabela_Brasil[[#This Row],[Estado]],'De-Para_Estado_Regiao'!$B$3:$C$29,2,FALSE)</f>
        <v>Sul</v>
      </c>
      <c r="M456">
        <f>IF(Tabela_Brasil[[#This Row],[IBGE_1-4]]&gt;=951,1,0)</f>
        <v>1</v>
      </c>
      <c r="N456">
        <f>IF(Tabela_Brasil[[#This Row],[COMP_P]]&lt;=2,1,0)</f>
        <v>0</v>
      </c>
    </row>
    <row r="457" spans="1:14" x14ac:dyDescent="0.25">
      <c r="A457" s="9" t="s">
        <v>490</v>
      </c>
      <c r="B457" s="9" t="s">
        <v>19</v>
      </c>
      <c r="C457" s="9">
        <v>3670</v>
      </c>
      <c r="D457" s="9">
        <v>0.65</v>
      </c>
      <c r="E457" s="9">
        <v>0.61399999999999999</v>
      </c>
      <c r="F457" s="9">
        <v>0.57599999999999996</v>
      </c>
      <c r="G457" s="9">
        <v>65271.07</v>
      </c>
      <c r="H457" s="10">
        <v>35</v>
      </c>
      <c r="I457" t="str">
        <f>CONCATENATE(Tabela_Brasil[[#This Row],[Município]],"-",Tabela_Brasil[[#This Row],[Estado]])</f>
        <v>Goiana-PE</v>
      </c>
      <c r="J457">
        <f>IF(Tabela_Brasil[[#This Row],[IDHM]]&lt;=0.599,1,0)</f>
        <v>0</v>
      </c>
      <c r="K457" t="str">
        <f>IF(Tabela_Brasil[[#This Row],[IDHM]]&lt;=0.55,"Baixo",IF(Tabela_Brasil[[#This Row],[IDHM]]&lt;=0.699,"Médio",IF(Tabela_Brasil[[#This Row],[IDHM]]&lt;=0.799,"Alto","Muito Alto")))</f>
        <v>Médio</v>
      </c>
      <c r="L457" t="str">
        <f>VLOOKUP(Tabela_Brasil[[#This Row],[Estado]],'De-Para_Estado_Regiao'!$B$3:$C$29,2,FALSE)</f>
        <v>Nordeste</v>
      </c>
      <c r="M457">
        <f>IF(Tabela_Brasil[[#This Row],[IBGE_1-4]]&gt;=951,1,0)</f>
        <v>1</v>
      </c>
      <c r="N457">
        <f>IF(Tabela_Brasil[[#This Row],[COMP_P]]&lt;=2,1,0)</f>
        <v>0</v>
      </c>
    </row>
    <row r="458" spans="1:14" x14ac:dyDescent="0.25">
      <c r="A458" s="12" t="s">
        <v>491</v>
      </c>
      <c r="B458" s="12" t="s">
        <v>24</v>
      </c>
      <c r="C458" s="12">
        <v>7290</v>
      </c>
      <c r="D458" s="12">
        <v>0.67500000000000004</v>
      </c>
      <c r="E458" s="12">
        <v>0.64100000000000001</v>
      </c>
      <c r="F458" s="12">
        <v>0.59099999999999997</v>
      </c>
      <c r="G458" s="12">
        <v>37043.879999999997</v>
      </c>
      <c r="H458" s="13">
        <v>58</v>
      </c>
      <c r="I458" t="str">
        <f>CONCATENATE(Tabela_Brasil[[#This Row],[Município]],"-",Tabela_Brasil[[#This Row],[Estado]])</f>
        <v>Simões Filho-BA</v>
      </c>
      <c r="J458">
        <f>IF(Tabela_Brasil[[#This Row],[IDHM]]&lt;=0.599,1,0)</f>
        <v>0</v>
      </c>
      <c r="K458" t="str">
        <f>IF(Tabela_Brasil[[#This Row],[IDHM]]&lt;=0.55,"Baixo",IF(Tabela_Brasil[[#This Row],[IDHM]]&lt;=0.699,"Médio",IF(Tabela_Brasil[[#This Row],[IDHM]]&lt;=0.799,"Alto","Muito Alto")))</f>
        <v>Médio</v>
      </c>
      <c r="L458" t="str">
        <f>VLOOKUP(Tabela_Brasil[[#This Row],[Estado]],'De-Para_Estado_Regiao'!$B$3:$C$29,2,FALSE)</f>
        <v>Nordeste</v>
      </c>
      <c r="M458">
        <f>IF(Tabela_Brasil[[#This Row],[IBGE_1-4]]&gt;=951,1,0)</f>
        <v>1</v>
      </c>
      <c r="N458">
        <f>IF(Tabela_Brasil[[#This Row],[COMP_P]]&lt;=2,1,0)</f>
        <v>0</v>
      </c>
    </row>
    <row r="459" spans="1:14" x14ac:dyDescent="0.25">
      <c r="A459" s="9" t="s">
        <v>492</v>
      </c>
      <c r="B459" s="9" t="s">
        <v>14</v>
      </c>
      <c r="C459" s="9">
        <v>1116</v>
      </c>
      <c r="D459" s="9">
        <v>0.7</v>
      </c>
      <c r="E459" s="9">
        <v>0.69899999999999995</v>
      </c>
      <c r="F459" s="9">
        <v>0.58499999999999996</v>
      </c>
      <c r="G459" s="9">
        <v>21856.5</v>
      </c>
      <c r="H459" s="10">
        <v>41</v>
      </c>
      <c r="I459" t="str">
        <f>CONCATENATE(Tabela_Brasil[[#This Row],[Município]],"-",Tabela_Brasil[[#This Row],[Estado]])</f>
        <v>Caçapava Do Sul-RS</v>
      </c>
      <c r="J459">
        <f>IF(Tabela_Brasil[[#This Row],[IDHM]]&lt;=0.599,1,0)</f>
        <v>0</v>
      </c>
      <c r="K459" t="str">
        <f>IF(Tabela_Brasil[[#This Row],[IDHM]]&lt;=0.55,"Baixo",IF(Tabela_Brasil[[#This Row],[IDHM]]&lt;=0.699,"Médio",IF(Tabela_Brasil[[#This Row],[IDHM]]&lt;=0.799,"Alto","Muito Alto")))</f>
        <v>Alto</v>
      </c>
      <c r="L459" t="str">
        <f>VLOOKUP(Tabela_Brasil[[#This Row],[Estado]],'De-Para_Estado_Regiao'!$B$3:$C$29,2,FALSE)</f>
        <v>Sul</v>
      </c>
      <c r="M459">
        <f>IF(Tabela_Brasil[[#This Row],[IBGE_1-4]]&gt;=951,1,0)</f>
        <v>1</v>
      </c>
      <c r="N459">
        <f>IF(Tabela_Brasil[[#This Row],[COMP_P]]&lt;=2,1,0)</f>
        <v>0</v>
      </c>
    </row>
    <row r="460" spans="1:14" x14ac:dyDescent="0.25">
      <c r="A460" s="12" t="s">
        <v>493</v>
      </c>
      <c r="B460" s="12" t="s">
        <v>7</v>
      </c>
      <c r="C460" s="12">
        <v>985</v>
      </c>
      <c r="D460" s="12">
        <v>0.81200000000000006</v>
      </c>
      <c r="E460" s="12">
        <v>0.78600000000000003</v>
      </c>
      <c r="F460" s="12">
        <v>0.78200000000000003</v>
      </c>
      <c r="G460" s="12">
        <v>21499.82</v>
      </c>
      <c r="H460" s="13">
        <v>31</v>
      </c>
      <c r="I460" t="str">
        <f>CONCATENATE(Tabela_Brasil[[#This Row],[Município]],"-",Tabela_Brasil[[#This Row],[Estado]])</f>
        <v>Ilha Solteira-SP</v>
      </c>
      <c r="J460">
        <f>IF(Tabela_Brasil[[#This Row],[IDHM]]&lt;=0.599,1,0)</f>
        <v>0</v>
      </c>
      <c r="K460" t="str">
        <f>IF(Tabela_Brasil[[#This Row],[IDHM]]&lt;=0.55,"Baixo",IF(Tabela_Brasil[[#This Row],[IDHM]]&lt;=0.699,"Médio",IF(Tabela_Brasil[[#This Row],[IDHM]]&lt;=0.799,"Alto","Muito Alto")))</f>
        <v>Muito Alto</v>
      </c>
      <c r="L460" t="str">
        <f>VLOOKUP(Tabela_Brasil[[#This Row],[Estado]],'De-Para_Estado_Regiao'!$B$3:$C$29,2,FALSE)</f>
        <v>Sudeste</v>
      </c>
      <c r="M460">
        <f>IF(Tabela_Brasil[[#This Row],[IBGE_1-4]]&gt;=951,1,0)</f>
        <v>1</v>
      </c>
      <c r="N460">
        <f>IF(Tabela_Brasil[[#This Row],[COMP_P]]&lt;=2,1,0)</f>
        <v>0</v>
      </c>
    </row>
    <row r="461" spans="1:14" x14ac:dyDescent="0.25">
      <c r="A461" s="9" t="s">
        <v>494</v>
      </c>
      <c r="B461" s="9" t="s">
        <v>7</v>
      </c>
      <c r="C461" s="9">
        <v>1724</v>
      </c>
      <c r="D461" s="9">
        <v>0.71</v>
      </c>
      <c r="E461" s="9">
        <v>0.71599999999999997</v>
      </c>
      <c r="F461" s="9">
        <v>0.60399999999999998</v>
      </c>
      <c r="G461" s="9">
        <v>38855.69</v>
      </c>
      <c r="H461" s="10">
        <v>35</v>
      </c>
      <c r="I461" t="str">
        <f>CONCATENATE(Tabela_Brasil[[#This Row],[Município]],"-",Tabela_Brasil[[#This Row],[Estado]])</f>
        <v>Morro Agudo-SP</v>
      </c>
      <c r="J461">
        <f>IF(Tabela_Brasil[[#This Row],[IDHM]]&lt;=0.599,1,0)</f>
        <v>0</v>
      </c>
      <c r="K461" t="str">
        <f>IF(Tabela_Brasil[[#This Row],[IDHM]]&lt;=0.55,"Baixo",IF(Tabela_Brasil[[#This Row],[IDHM]]&lt;=0.699,"Médio",IF(Tabela_Brasil[[#This Row],[IDHM]]&lt;=0.799,"Alto","Muito Alto")))</f>
        <v>Alto</v>
      </c>
      <c r="L461" t="str">
        <f>VLOOKUP(Tabela_Brasil[[#This Row],[Estado]],'De-Para_Estado_Regiao'!$B$3:$C$29,2,FALSE)</f>
        <v>Sudeste</v>
      </c>
      <c r="M461">
        <f>IF(Tabela_Brasil[[#This Row],[IBGE_1-4]]&gt;=951,1,0)</f>
        <v>1</v>
      </c>
      <c r="N461">
        <f>IF(Tabela_Brasil[[#This Row],[COMP_P]]&lt;=2,1,0)</f>
        <v>0</v>
      </c>
    </row>
    <row r="462" spans="1:14" x14ac:dyDescent="0.25">
      <c r="A462" s="12" t="s">
        <v>495</v>
      </c>
      <c r="B462" s="12" t="s">
        <v>14</v>
      </c>
      <c r="C462" s="12">
        <v>4011</v>
      </c>
      <c r="D462" s="12">
        <v>0.71099999999999997</v>
      </c>
      <c r="E462" s="12">
        <v>0.72199999999999998</v>
      </c>
      <c r="F462" s="12">
        <v>0.59799999999999998</v>
      </c>
      <c r="G462" s="12">
        <v>37456.519999999997</v>
      </c>
      <c r="H462" s="13">
        <v>61</v>
      </c>
      <c r="I462" t="str">
        <f>CONCATENATE(Tabela_Brasil[[#This Row],[Município]],"-",Tabela_Brasil[[#This Row],[Estado]])</f>
        <v>Sapiranga-RS</v>
      </c>
      <c r="J462">
        <f>IF(Tabela_Brasil[[#This Row],[IDHM]]&lt;=0.599,1,0)</f>
        <v>0</v>
      </c>
      <c r="K462" t="str">
        <f>IF(Tabela_Brasil[[#This Row],[IDHM]]&lt;=0.55,"Baixo",IF(Tabela_Brasil[[#This Row],[IDHM]]&lt;=0.699,"Médio",IF(Tabela_Brasil[[#This Row],[IDHM]]&lt;=0.799,"Alto","Muito Alto")))</f>
        <v>Alto</v>
      </c>
      <c r="L462" t="str">
        <f>VLOOKUP(Tabela_Brasil[[#This Row],[Estado]],'De-Para_Estado_Regiao'!$B$3:$C$29,2,FALSE)</f>
        <v>Sul</v>
      </c>
      <c r="M462">
        <f>IF(Tabela_Brasil[[#This Row],[IBGE_1-4]]&gt;=951,1,0)</f>
        <v>1</v>
      </c>
      <c r="N462">
        <f>IF(Tabela_Brasil[[#This Row],[COMP_P]]&lt;=2,1,0)</f>
        <v>0</v>
      </c>
    </row>
    <row r="463" spans="1:14" x14ac:dyDescent="0.25">
      <c r="A463" s="9" t="s">
        <v>496</v>
      </c>
      <c r="B463" s="9" t="s">
        <v>7</v>
      </c>
      <c r="C463" s="9">
        <v>1412</v>
      </c>
      <c r="D463" s="9">
        <v>0.76800000000000002</v>
      </c>
      <c r="E463" s="9">
        <v>0.80900000000000005</v>
      </c>
      <c r="F463" s="9">
        <v>0.67100000000000004</v>
      </c>
      <c r="G463" s="9">
        <v>36465.620000000003</v>
      </c>
      <c r="H463" s="10">
        <v>35</v>
      </c>
      <c r="I463" t="str">
        <f>CONCATENATE(Tabela_Brasil[[#This Row],[Município]],"-",Tabela_Brasil[[#This Row],[Estado]])</f>
        <v>Igarapava-SP</v>
      </c>
      <c r="J463">
        <f>IF(Tabela_Brasil[[#This Row],[IDHM]]&lt;=0.599,1,0)</f>
        <v>0</v>
      </c>
      <c r="K463" t="str">
        <f>IF(Tabela_Brasil[[#This Row],[IDHM]]&lt;=0.55,"Baixo",IF(Tabela_Brasil[[#This Row],[IDHM]]&lt;=0.699,"Médio",IF(Tabela_Brasil[[#This Row],[IDHM]]&lt;=0.799,"Alto","Muito Alto")))</f>
        <v>Alto</v>
      </c>
      <c r="L463" t="str">
        <f>VLOOKUP(Tabela_Brasil[[#This Row],[Estado]],'De-Para_Estado_Regiao'!$B$3:$C$29,2,FALSE)</f>
        <v>Sudeste</v>
      </c>
      <c r="M463">
        <f>IF(Tabela_Brasil[[#This Row],[IBGE_1-4]]&gt;=951,1,0)</f>
        <v>1</v>
      </c>
      <c r="N463">
        <f>IF(Tabela_Brasil[[#This Row],[COMP_P]]&lt;=2,1,0)</f>
        <v>0</v>
      </c>
    </row>
    <row r="464" spans="1:14" x14ac:dyDescent="0.25">
      <c r="A464" s="12" t="s">
        <v>497</v>
      </c>
      <c r="B464" s="12" t="s">
        <v>16</v>
      </c>
      <c r="C464" s="12">
        <v>2223</v>
      </c>
      <c r="D464" s="12">
        <v>0.71099999999999997</v>
      </c>
      <c r="E464" s="12">
        <v>0.70599999999999996</v>
      </c>
      <c r="F464" s="12">
        <v>0.58599999999999997</v>
      </c>
      <c r="G464" s="12">
        <v>17245.78</v>
      </c>
      <c r="H464" s="13">
        <v>38</v>
      </c>
      <c r="I464" t="str">
        <f>CONCATENATE(Tabela_Brasil[[#This Row],[Município]],"-",Tabela_Brasil[[#This Row],[Estado]])</f>
        <v>Campo Belo-MG</v>
      </c>
      <c r="J464">
        <f>IF(Tabela_Brasil[[#This Row],[IDHM]]&lt;=0.599,1,0)</f>
        <v>0</v>
      </c>
      <c r="K464" t="str">
        <f>IF(Tabela_Brasil[[#This Row],[IDHM]]&lt;=0.55,"Baixo",IF(Tabela_Brasil[[#This Row],[IDHM]]&lt;=0.699,"Médio",IF(Tabela_Brasil[[#This Row],[IDHM]]&lt;=0.799,"Alto","Muito Alto")))</f>
        <v>Alto</v>
      </c>
      <c r="L464" t="str">
        <f>VLOOKUP(Tabela_Brasil[[#This Row],[Estado]],'De-Para_Estado_Regiao'!$B$3:$C$29,2,FALSE)</f>
        <v>Sudeste</v>
      </c>
      <c r="M464">
        <f>IF(Tabela_Brasil[[#This Row],[IBGE_1-4]]&gt;=951,1,0)</f>
        <v>1</v>
      </c>
      <c r="N464">
        <f>IF(Tabela_Brasil[[#This Row],[COMP_P]]&lt;=2,1,0)</f>
        <v>0</v>
      </c>
    </row>
    <row r="465" spans="1:14" x14ac:dyDescent="0.25">
      <c r="A465" s="9" t="s">
        <v>498</v>
      </c>
      <c r="B465" s="9" t="s">
        <v>24</v>
      </c>
      <c r="C465" s="9">
        <v>3831</v>
      </c>
      <c r="D465" s="9">
        <v>0.69099999999999995</v>
      </c>
      <c r="E465" s="9">
        <v>0.65200000000000002</v>
      </c>
      <c r="F465" s="9">
        <v>0.61599999999999999</v>
      </c>
      <c r="G465" s="9">
        <v>38581.15</v>
      </c>
      <c r="H465" s="10">
        <v>36</v>
      </c>
      <c r="I465" t="str">
        <f>CONCATENATE(Tabela_Brasil[[#This Row],[Município]],"-",Tabela_Brasil[[#This Row],[Estado]])</f>
        <v>Candeias-BA</v>
      </c>
      <c r="J465">
        <f>IF(Tabela_Brasil[[#This Row],[IDHM]]&lt;=0.599,1,0)</f>
        <v>0</v>
      </c>
      <c r="K465" t="str">
        <f>IF(Tabela_Brasil[[#This Row],[IDHM]]&lt;=0.55,"Baixo",IF(Tabela_Brasil[[#This Row],[IDHM]]&lt;=0.699,"Médio",IF(Tabela_Brasil[[#This Row],[IDHM]]&lt;=0.799,"Alto","Muito Alto")))</f>
        <v>Médio</v>
      </c>
      <c r="L465" t="str">
        <f>VLOOKUP(Tabela_Brasil[[#This Row],[Estado]],'De-Para_Estado_Regiao'!$B$3:$C$29,2,FALSE)</f>
        <v>Nordeste</v>
      </c>
      <c r="M465">
        <f>IF(Tabela_Brasil[[#This Row],[IBGE_1-4]]&gt;=951,1,0)</f>
        <v>1</v>
      </c>
      <c r="N465">
        <f>IF(Tabela_Brasil[[#This Row],[COMP_P]]&lt;=2,1,0)</f>
        <v>0</v>
      </c>
    </row>
    <row r="466" spans="1:14" x14ac:dyDescent="0.25">
      <c r="A466" s="12" t="s">
        <v>499</v>
      </c>
      <c r="B466" s="12" t="s">
        <v>7</v>
      </c>
      <c r="C466" s="12">
        <v>1576</v>
      </c>
      <c r="D466" s="12">
        <v>0.76300000000000001</v>
      </c>
      <c r="E466" s="12">
        <v>0.749</v>
      </c>
      <c r="F466" s="12">
        <v>0.70799999999999996</v>
      </c>
      <c r="G466" s="12">
        <v>17767.62</v>
      </c>
      <c r="H466" s="13">
        <v>25</v>
      </c>
      <c r="I466" t="str">
        <f>CONCATENATE(Tabela_Brasil[[#This Row],[Município]],"-",Tabela_Brasil[[#This Row],[Estado]])</f>
        <v>Presidente Venceslau-SP</v>
      </c>
      <c r="J466">
        <f>IF(Tabela_Brasil[[#This Row],[IDHM]]&lt;=0.599,1,0)</f>
        <v>0</v>
      </c>
      <c r="K466" t="str">
        <f>IF(Tabela_Brasil[[#This Row],[IDHM]]&lt;=0.55,"Baixo",IF(Tabela_Brasil[[#This Row],[IDHM]]&lt;=0.699,"Médio",IF(Tabela_Brasil[[#This Row],[IDHM]]&lt;=0.799,"Alto","Muito Alto")))</f>
        <v>Alto</v>
      </c>
      <c r="L466" t="str">
        <f>VLOOKUP(Tabela_Brasil[[#This Row],[Estado]],'De-Para_Estado_Regiao'!$B$3:$C$29,2,FALSE)</f>
        <v>Sudeste</v>
      </c>
      <c r="M466">
        <f>IF(Tabela_Brasil[[#This Row],[IBGE_1-4]]&gt;=951,1,0)</f>
        <v>1</v>
      </c>
      <c r="N466">
        <f>IF(Tabela_Brasil[[#This Row],[COMP_P]]&lt;=2,1,0)</f>
        <v>0</v>
      </c>
    </row>
    <row r="467" spans="1:14" x14ac:dyDescent="0.25">
      <c r="A467" s="9" t="s">
        <v>500</v>
      </c>
      <c r="B467" s="9" t="s">
        <v>64</v>
      </c>
      <c r="C467" s="9">
        <v>4348</v>
      </c>
      <c r="D467" s="9">
        <v>0.752</v>
      </c>
      <c r="E467" s="9">
        <v>0.71699999999999997</v>
      </c>
      <c r="F467" s="9">
        <v>0.70699999999999996</v>
      </c>
      <c r="G467" s="9">
        <v>47644.02</v>
      </c>
      <c r="H467" s="10">
        <v>114</v>
      </c>
      <c r="I467" t="str">
        <f>CONCATENATE(Tabela_Brasil[[#This Row],[Município]],"-",Tabela_Brasil[[#This Row],[Estado]])</f>
        <v>Aracruz-ES</v>
      </c>
      <c r="J467">
        <f>IF(Tabela_Brasil[[#This Row],[IDHM]]&lt;=0.599,1,0)</f>
        <v>0</v>
      </c>
      <c r="K467" t="str">
        <f>IF(Tabela_Brasil[[#This Row],[IDHM]]&lt;=0.55,"Baixo",IF(Tabela_Brasil[[#This Row],[IDHM]]&lt;=0.699,"Médio",IF(Tabela_Brasil[[#This Row],[IDHM]]&lt;=0.799,"Alto","Muito Alto")))</f>
        <v>Alto</v>
      </c>
      <c r="L467" t="str">
        <f>VLOOKUP(Tabela_Brasil[[#This Row],[Estado]],'De-Para_Estado_Regiao'!$B$3:$C$29,2,FALSE)</f>
        <v>Sudeste</v>
      </c>
      <c r="M467">
        <f>IF(Tabela_Brasil[[#This Row],[IBGE_1-4]]&gt;=951,1,0)</f>
        <v>1</v>
      </c>
      <c r="N467">
        <f>IF(Tabela_Brasil[[#This Row],[COMP_P]]&lt;=2,1,0)</f>
        <v>0</v>
      </c>
    </row>
    <row r="468" spans="1:14" x14ac:dyDescent="0.25">
      <c r="A468" s="12" t="s">
        <v>501</v>
      </c>
      <c r="B468" s="12" t="s">
        <v>24</v>
      </c>
      <c r="C468" s="12">
        <v>8398</v>
      </c>
      <c r="D468" s="12">
        <v>0.66500000000000004</v>
      </c>
      <c r="E468" s="12">
        <v>0.65600000000000003</v>
      </c>
      <c r="F468" s="12">
        <v>0.56799999999999995</v>
      </c>
      <c r="G468" s="12">
        <v>15062.91</v>
      </c>
      <c r="H468" s="13">
        <v>91</v>
      </c>
      <c r="I468" t="str">
        <f>CONCATENATE(Tabela_Brasil[[#This Row],[Município]],"-",Tabela_Brasil[[#This Row],[Estado]])</f>
        <v>Jequié-BA</v>
      </c>
      <c r="J468">
        <f>IF(Tabela_Brasil[[#This Row],[IDHM]]&lt;=0.599,1,0)</f>
        <v>0</v>
      </c>
      <c r="K468" t="str">
        <f>IF(Tabela_Brasil[[#This Row],[IDHM]]&lt;=0.55,"Baixo",IF(Tabela_Brasil[[#This Row],[IDHM]]&lt;=0.699,"Médio",IF(Tabela_Brasil[[#This Row],[IDHM]]&lt;=0.799,"Alto","Muito Alto")))</f>
        <v>Médio</v>
      </c>
      <c r="L468" t="str">
        <f>VLOOKUP(Tabela_Brasil[[#This Row],[Estado]],'De-Para_Estado_Regiao'!$B$3:$C$29,2,FALSE)</f>
        <v>Nordeste</v>
      </c>
      <c r="M468">
        <f>IF(Tabela_Brasil[[#This Row],[IBGE_1-4]]&gt;=951,1,0)</f>
        <v>1</v>
      </c>
      <c r="N468">
        <f>IF(Tabela_Brasil[[#This Row],[COMP_P]]&lt;=2,1,0)</f>
        <v>0</v>
      </c>
    </row>
    <row r="469" spans="1:14" x14ac:dyDescent="0.25">
      <c r="A469" s="9" t="s">
        <v>502</v>
      </c>
      <c r="B469" s="9" t="s">
        <v>7</v>
      </c>
      <c r="C469" s="9">
        <v>906</v>
      </c>
      <c r="D469" s="9">
        <v>0.746</v>
      </c>
      <c r="E469" s="9">
        <v>0.72699999999999998</v>
      </c>
      <c r="F469" s="9">
        <v>0.70199999999999996</v>
      </c>
      <c r="G469" s="9">
        <v>27670.81</v>
      </c>
      <c r="H469" s="10">
        <v>22</v>
      </c>
      <c r="I469" t="str">
        <f>CONCATENATE(Tabela_Brasil[[#This Row],[Município]],"-",Tabela_Brasil[[#This Row],[Estado]])</f>
        <v>Palmital-SP</v>
      </c>
      <c r="J469">
        <f>IF(Tabela_Brasil[[#This Row],[IDHM]]&lt;=0.599,1,0)</f>
        <v>0</v>
      </c>
      <c r="K469" t="str">
        <f>IF(Tabela_Brasil[[#This Row],[IDHM]]&lt;=0.55,"Baixo",IF(Tabela_Brasil[[#This Row],[IDHM]]&lt;=0.699,"Médio",IF(Tabela_Brasil[[#This Row],[IDHM]]&lt;=0.799,"Alto","Muito Alto")))</f>
        <v>Alto</v>
      </c>
      <c r="L469" t="str">
        <f>VLOOKUP(Tabela_Brasil[[#This Row],[Estado]],'De-Para_Estado_Regiao'!$B$3:$C$29,2,FALSE)</f>
        <v>Sudeste</v>
      </c>
      <c r="M469">
        <f>IF(Tabela_Brasil[[#This Row],[IBGE_1-4]]&gt;=951,1,0)</f>
        <v>0</v>
      </c>
      <c r="N469">
        <f>IF(Tabela_Brasil[[#This Row],[COMP_P]]&lt;=2,1,0)</f>
        <v>0</v>
      </c>
    </row>
    <row r="470" spans="1:14" x14ac:dyDescent="0.25">
      <c r="A470" s="12" t="s">
        <v>503</v>
      </c>
      <c r="B470" s="12" t="s">
        <v>82</v>
      </c>
      <c r="C470" s="12">
        <v>3178</v>
      </c>
      <c r="D470" s="12">
        <v>0.67</v>
      </c>
      <c r="E470" s="12">
        <v>0.64500000000000002</v>
      </c>
      <c r="F470" s="12">
        <v>0.56699999999999995</v>
      </c>
      <c r="G470" s="12">
        <v>15151.67</v>
      </c>
      <c r="H470" s="13">
        <v>38</v>
      </c>
      <c r="I470" t="str">
        <f>CONCATENATE(Tabela_Brasil[[#This Row],[Município]],"-",Tabela_Brasil[[#This Row],[Estado]])</f>
        <v>Sousa-PB</v>
      </c>
      <c r="J470">
        <f>IF(Tabela_Brasil[[#This Row],[IDHM]]&lt;=0.599,1,0)</f>
        <v>0</v>
      </c>
      <c r="K470" t="str">
        <f>IF(Tabela_Brasil[[#This Row],[IDHM]]&lt;=0.55,"Baixo",IF(Tabela_Brasil[[#This Row],[IDHM]]&lt;=0.699,"Médio",IF(Tabela_Brasil[[#This Row],[IDHM]]&lt;=0.799,"Alto","Muito Alto")))</f>
        <v>Médio</v>
      </c>
      <c r="L470" t="str">
        <f>VLOOKUP(Tabela_Brasil[[#This Row],[Estado]],'De-Para_Estado_Regiao'!$B$3:$C$29,2,FALSE)</f>
        <v>Nordeste</v>
      </c>
      <c r="M470">
        <f>IF(Tabela_Brasil[[#This Row],[IBGE_1-4]]&gt;=951,1,0)</f>
        <v>1</v>
      </c>
      <c r="N470">
        <f>IF(Tabela_Brasil[[#This Row],[COMP_P]]&lt;=2,1,0)</f>
        <v>0</v>
      </c>
    </row>
    <row r="471" spans="1:14" x14ac:dyDescent="0.25">
      <c r="A471" s="9" t="s">
        <v>504</v>
      </c>
      <c r="B471" s="9" t="s">
        <v>7</v>
      </c>
      <c r="C471" s="9">
        <v>2668</v>
      </c>
      <c r="D471" s="9">
        <v>0.754</v>
      </c>
      <c r="E471" s="9">
        <v>0.71899999999999997</v>
      </c>
      <c r="F471" s="9">
        <v>0.69899999999999995</v>
      </c>
      <c r="G471" s="9">
        <v>17115.560000000001</v>
      </c>
      <c r="H471" s="10">
        <v>52</v>
      </c>
      <c r="I471" t="str">
        <f>CONCATENATE(Tabela_Brasil[[#This Row],[Município]],"-",Tabela_Brasil[[#This Row],[Estado]])</f>
        <v>Mongaguá-SP</v>
      </c>
      <c r="J471">
        <f>IF(Tabela_Brasil[[#This Row],[IDHM]]&lt;=0.599,1,0)</f>
        <v>0</v>
      </c>
      <c r="K471" t="str">
        <f>IF(Tabela_Brasil[[#This Row],[IDHM]]&lt;=0.55,"Baixo",IF(Tabela_Brasil[[#This Row],[IDHM]]&lt;=0.699,"Médio",IF(Tabela_Brasil[[#This Row],[IDHM]]&lt;=0.799,"Alto","Muito Alto")))</f>
        <v>Alto</v>
      </c>
      <c r="L471" t="str">
        <f>VLOOKUP(Tabela_Brasil[[#This Row],[Estado]],'De-Para_Estado_Regiao'!$B$3:$C$29,2,FALSE)</f>
        <v>Sudeste</v>
      </c>
      <c r="M471">
        <f>IF(Tabela_Brasil[[#This Row],[IBGE_1-4]]&gt;=951,1,0)</f>
        <v>1</v>
      </c>
      <c r="N471">
        <f>IF(Tabela_Brasil[[#This Row],[COMP_P]]&lt;=2,1,0)</f>
        <v>0</v>
      </c>
    </row>
    <row r="472" spans="1:14" x14ac:dyDescent="0.25">
      <c r="A472" s="12" t="s">
        <v>505</v>
      </c>
      <c r="B472" s="12" t="s">
        <v>14</v>
      </c>
      <c r="C472" s="12">
        <v>11832</v>
      </c>
      <c r="D472" s="12">
        <v>0.7</v>
      </c>
      <c r="E472" s="12">
        <v>0.69399999999999995</v>
      </c>
      <c r="F472" s="12">
        <v>0.56399999999999995</v>
      </c>
      <c r="G472" s="12">
        <v>12166.04</v>
      </c>
      <c r="H472" s="13">
        <v>97</v>
      </c>
      <c r="I472" t="str">
        <f>CONCATENATE(Tabela_Brasil[[#This Row],[Município]],"-",Tabela_Brasil[[#This Row],[Estado]])</f>
        <v>Alvorada-RS</v>
      </c>
      <c r="J472">
        <f>IF(Tabela_Brasil[[#This Row],[IDHM]]&lt;=0.599,1,0)</f>
        <v>0</v>
      </c>
      <c r="K472" t="str">
        <f>IF(Tabela_Brasil[[#This Row],[IDHM]]&lt;=0.55,"Baixo",IF(Tabela_Brasil[[#This Row],[IDHM]]&lt;=0.699,"Médio",IF(Tabela_Brasil[[#This Row],[IDHM]]&lt;=0.799,"Alto","Muito Alto")))</f>
        <v>Alto</v>
      </c>
      <c r="L472" t="str">
        <f>VLOOKUP(Tabela_Brasil[[#This Row],[Estado]],'De-Para_Estado_Regiao'!$B$3:$C$29,2,FALSE)</f>
        <v>Sul</v>
      </c>
      <c r="M472">
        <f>IF(Tabela_Brasil[[#This Row],[IBGE_1-4]]&gt;=951,1,0)</f>
        <v>1</v>
      </c>
      <c r="N472">
        <f>IF(Tabela_Brasil[[#This Row],[COMP_P]]&lt;=2,1,0)</f>
        <v>0</v>
      </c>
    </row>
    <row r="473" spans="1:14" x14ac:dyDescent="0.25">
      <c r="A473" s="9" t="s">
        <v>506</v>
      </c>
      <c r="B473" s="9" t="s">
        <v>16</v>
      </c>
      <c r="C473" s="9">
        <v>621</v>
      </c>
      <c r="D473" s="9">
        <v>0.69499999999999995</v>
      </c>
      <c r="E473" s="9">
        <v>0.67100000000000004</v>
      </c>
      <c r="F473" s="9">
        <v>0.58699999999999997</v>
      </c>
      <c r="G473" s="9">
        <v>14213.39</v>
      </c>
      <c r="H473" s="10">
        <v>9</v>
      </c>
      <c r="I473" t="str">
        <f>CONCATENATE(Tabela_Brasil[[#This Row],[Município]],"-",Tabela_Brasil[[#This Row],[Estado]])</f>
        <v>Cruzília-MG</v>
      </c>
      <c r="J473">
        <f>IF(Tabela_Brasil[[#This Row],[IDHM]]&lt;=0.599,1,0)</f>
        <v>0</v>
      </c>
      <c r="K473" t="str">
        <f>IF(Tabela_Brasil[[#This Row],[IDHM]]&lt;=0.55,"Baixo",IF(Tabela_Brasil[[#This Row],[IDHM]]&lt;=0.699,"Médio",IF(Tabela_Brasil[[#This Row],[IDHM]]&lt;=0.799,"Alto","Muito Alto")))</f>
        <v>Médio</v>
      </c>
      <c r="L473" t="str">
        <f>VLOOKUP(Tabela_Brasil[[#This Row],[Estado]],'De-Para_Estado_Regiao'!$B$3:$C$29,2,FALSE)</f>
        <v>Sudeste</v>
      </c>
      <c r="M473">
        <f>IF(Tabela_Brasil[[#This Row],[IBGE_1-4]]&gt;=951,1,0)</f>
        <v>0</v>
      </c>
      <c r="N473">
        <f>IF(Tabela_Brasil[[#This Row],[COMP_P]]&lt;=2,1,0)</f>
        <v>0</v>
      </c>
    </row>
    <row r="474" spans="1:14" x14ac:dyDescent="0.25">
      <c r="A474" s="12" t="s">
        <v>507</v>
      </c>
      <c r="B474" s="12" t="s">
        <v>59</v>
      </c>
      <c r="C474" s="12">
        <v>2023</v>
      </c>
      <c r="D474" s="12">
        <v>0.8</v>
      </c>
      <c r="E474" s="12">
        <v>0.78800000000000003</v>
      </c>
      <c r="F474" s="12">
        <v>0.72699999999999998</v>
      </c>
      <c r="G474" s="12">
        <v>26725.94</v>
      </c>
      <c r="H474" s="13">
        <v>42</v>
      </c>
      <c r="I474" t="str">
        <f>CONCATENATE(Tabela_Brasil[[#This Row],[Município]],"-",Tabela_Brasil[[#This Row],[Estado]])</f>
        <v>Itapema-SC</v>
      </c>
      <c r="J474">
        <f>IF(Tabela_Brasil[[#This Row],[IDHM]]&lt;=0.599,1,0)</f>
        <v>0</v>
      </c>
      <c r="K474" t="str">
        <f>IF(Tabela_Brasil[[#This Row],[IDHM]]&lt;=0.55,"Baixo",IF(Tabela_Brasil[[#This Row],[IDHM]]&lt;=0.699,"Médio",IF(Tabela_Brasil[[#This Row],[IDHM]]&lt;=0.799,"Alto","Muito Alto")))</f>
        <v>Muito Alto</v>
      </c>
      <c r="L474" t="str">
        <f>VLOOKUP(Tabela_Brasil[[#This Row],[Estado]],'De-Para_Estado_Regiao'!$B$3:$C$29,2,FALSE)</f>
        <v>Sul</v>
      </c>
      <c r="M474">
        <f>IF(Tabela_Brasil[[#This Row],[IBGE_1-4]]&gt;=951,1,0)</f>
        <v>1</v>
      </c>
      <c r="N474">
        <f>IF(Tabela_Brasil[[#This Row],[COMP_P]]&lt;=2,1,0)</f>
        <v>0</v>
      </c>
    </row>
    <row r="475" spans="1:14" x14ac:dyDescent="0.25">
      <c r="A475" s="9" t="s">
        <v>508</v>
      </c>
      <c r="B475" s="9" t="s">
        <v>7</v>
      </c>
      <c r="C475" s="9">
        <v>1985</v>
      </c>
      <c r="D475" s="9">
        <v>0.75</v>
      </c>
      <c r="E475" s="9">
        <v>0.70899999999999996</v>
      </c>
      <c r="F475" s="9">
        <v>0.70099999999999996</v>
      </c>
      <c r="G475" s="9">
        <v>21643.91</v>
      </c>
      <c r="H475" s="10">
        <v>32</v>
      </c>
      <c r="I475" t="str">
        <f>CONCATENATE(Tabela_Brasil[[#This Row],[Município]],"-",Tabela_Brasil[[#This Row],[Estado]])</f>
        <v>Américo Brasiliense-SP</v>
      </c>
      <c r="J475">
        <f>IF(Tabela_Brasil[[#This Row],[IDHM]]&lt;=0.599,1,0)</f>
        <v>0</v>
      </c>
      <c r="K475" t="str">
        <f>IF(Tabela_Brasil[[#This Row],[IDHM]]&lt;=0.55,"Baixo",IF(Tabela_Brasil[[#This Row],[IDHM]]&lt;=0.699,"Médio",IF(Tabela_Brasil[[#This Row],[IDHM]]&lt;=0.799,"Alto","Muito Alto")))</f>
        <v>Alto</v>
      </c>
      <c r="L475" t="str">
        <f>VLOOKUP(Tabela_Brasil[[#This Row],[Estado]],'De-Para_Estado_Regiao'!$B$3:$C$29,2,FALSE)</f>
        <v>Sudeste</v>
      </c>
      <c r="M475">
        <f>IF(Tabela_Brasil[[#This Row],[IBGE_1-4]]&gt;=951,1,0)</f>
        <v>1</v>
      </c>
      <c r="N475">
        <f>IF(Tabela_Brasil[[#This Row],[COMP_P]]&lt;=2,1,0)</f>
        <v>0</v>
      </c>
    </row>
    <row r="476" spans="1:14" x14ac:dyDescent="0.25">
      <c r="A476" s="12" t="s">
        <v>509</v>
      </c>
      <c r="B476" s="12" t="s">
        <v>7</v>
      </c>
      <c r="C476" s="12">
        <v>1153</v>
      </c>
      <c r="D476" s="12">
        <v>0.73</v>
      </c>
      <c r="E476" s="12">
        <v>0.72699999999999998</v>
      </c>
      <c r="F476" s="12">
        <v>0.64</v>
      </c>
      <c r="G476" s="12">
        <v>28207.64</v>
      </c>
      <c r="H476" s="13">
        <v>20</v>
      </c>
      <c r="I476" t="str">
        <f>CONCATENATE(Tabela_Brasil[[#This Row],[Município]],"-",Tabela_Brasil[[#This Row],[Estado]])</f>
        <v>Casa Branca-SP</v>
      </c>
      <c r="J476">
        <f>IF(Tabela_Brasil[[#This Row],[IDHM]]&lt;=0.599,1,0)</f>
        <v>0</v>
      </c>
      <c r="K476" t="str">
        <f>IF(Tabela_Brasil[[#This Row],[IDHM]]&lt;=0.55,"Baixo",IF(Tabela_Brasil[[#This Row],[IDHM]]&lt;=0.699,"Médio",IF(Tabela_Brasil[[#This Row],[IDHM]]&lt;=0.799,"Alto","Muito Alto")))</f>
        <v>Alto</v>
      </c>
      <c r="L476" t="str">
        <f>VLOOKUP(Tabela_Brasil[[#This Row],[Estado]],'De-Para_Estado_Regiao'!$B$3:$C$29,2,FALSE)</f>
        <v>Sudeste</v>
      </c>
      <c r="M476">
        <f>IF(Tabela_Brasil[[#This Row],[IBGE_1-4]]&gt;=951,1,0)</f>
        <v>1</v>
      </c>
      <c r="N476">
        <f>IF(Tabela_Brasil[[#This Row],[COMP_P]]&lt;=2,1,0)</f>
        <v>0</v>
      </c>
    </row>
    <row r="477" spans="1:14" x14ac:dyDescent="0.25">
      <c r="A477" s="9" t="s">
        <v>510</v>
      </c>
      <c r="B477" s="9" t="s">
        <v>7</v>
      </c>
      <c r="C477" s="9">
        <v>1077</v>
      </c>
      <c r="D477" s="9">
        <v>0.76200000000000001</v>
      </c>
      <c r="E477" s="9">
        <v>0.74</v>
      </c>
      <c r="F477" s="9">
        <v>0.71299999999999997</v>
      </c>
      <c r="G477" s="9">
        <v>29901.68</v>
      </c>
      <c r="H477" s="10">
        <v>24</v>
      </c>
      <c r="I477" t="str">
        <f>CONCATENATE(Tabela_Brasil[[#This Row],[Município]],"-",Tabela_Brasil[[#This Row],[Estado]])</f>
        <v>Osvaldo Cruz-SP</v>
      </c>
      <c r="J477">
        <f>IF(Tabela_Brasil[[#This Row],[IDHM]]&lt;=0.599,1,0)</f>
        <v>0</v>
      </c>
      <c r="K477" t="str">
        <f>IF(Tabela_Brasil[[#This Row],[IDHM]]&lt;=0.55,"Baixo",IF(Tabela_Brasil[[#This Row],[IDHM]]&lt;=0.699,"Médio",IF(Tabela_Brasil[[#This Row],[IDHM]]&lt;=0.799,"Alto","Muito Alto")))</f>
        <v>Alto</v>
      </c>
      <c r="L477" t="str">
        <f>VLOOKUP(Tabela_Brasil[[#This Row],[Estado]],'De-Para_Estado_Regiao'!$B$3:$C$29,2,FALSE)</f>
        <v>Sudeste</v>
      </c>
      <c r="M477">
        <f>IF(Tabela_Brasil[[#This Row],[IBGE_1-4]]&gt;=951,1,0)</f>
        <v>1</v>
      </c>
      <c r="N477">
        <f>IF(Tabela_Brasil[[#This Row],[COMP_P]]&lt;=2,1,0)</f>
        <v>0</v>
      </c>
    </row>
    <row r="478" spans="1:14" x14ac:dyDescent="0.25">
      <c r="A478" s="12" t="s">
        <v>511</v>
      </c>
      <c r="B478" s="12" t="s">
        <v>14</v>
      </c>
      <c r="C478" s="12">
        <v>2049</v>
      </c>
      <c r="D478" s="12">
        <v>0.75700000000000001</v>
      </c>
      <c r="E478" s="12">
        <v>0.749</v>
      </c>
      <c r="F478" s="12">
        <v>0.65200000000000002</v>
      </c>
      <c r="G478" s="12">
        <v>30009.41</v>
      </c>
      <c r="H478" s="13">
        <v>53</v>
      </c>
      <c r="I478" t="str">
        <f>CONCATENATE(Tabela_Brasil[[#This Row],[Município]],"-",Tabela_Brasil[[#This Row],[Estado]])</f>
        <v>Estância Velha-RS</v>
      </c>
      <c r="J478">
        <f>IF(Tabela_Brasil[[#This Row],[IDHM]]&lt;=0.599,1,0)</f>
        <v>0</v>
      </c>
      <c r="K478" t="str">
        <f>IF(Tabela_Brasil[[#This Row],[IDHM]]&lt;=0.55,"Baixo",IF(Tabela_Brasil[[#This Row],[IDHM]]&lt;=0.699,"Médio",IF(Tabela_Brasil[[#This Row],[IDHM]]&lt;=0.799,"Alto","Muito Alto")))</f>
        <v>Alto</v>
      </c>
      <c r="L478" t="str">
        <f>VLOOKUP(Tabela_Brasil[[#This Row],[Estado]],'De-Para_Estado_Regiao'!$B$3:$C$29,2,FALSE)</f>
        <v>Sul</v>
      </c>
      <c r="M478">
        <f>IF(Tabela_Brasil[[#This Row],[IBGE_1-4]]&gt;=951,1,0)</f>
        <v>1</v>
      </c>
      <c r="N478">
        <f>IF(Tabela_Brasil[[#This Row],[COMP_P]]&lt;=2,1,0)</f>
        <v>0</v>
      </c>
    </row>
    <row r="479" spans="1:14" x14ac:dyDescent="0.25">
      <c r="A479" s="9" t="s">
        <v>512</v>
      </c>
      <c r="B479" s="9" t="s">
        <v>7</v>
      </c>
      <c r="C479" s="9">
        <v>1473</v>
      </c>
      <c r="D479" s="9">
        <v>0.75</v>
      </c>
      <c r="E479" s="9">
        <v>0.73599999999999999</v>
      </c>
      <c r="F479" s="9">
        <v>0.66200000000000003</v>
      </c>
      <c r="G479" s="9">
        <v>41510.78</v>
      </c>
      <c r="H479" s="10">
        <v>18</v>
      </c>
      <c r="I479" t="str">
        <f>CONCATENATE(Tabela_Brasil[[#This Row],[Município]],"-",Tabela_Brasil[[#This Row],[Estado]])</f>
        <v>Bariri-SP</v>
      </c>
      <c r="J479">
        <f>IF(Tabela_Brasil[[#This Row],[IDHM]]&lt;=0.599,1,0)</f>
        <v>0</v>
      </c>
      <c r="K479" t="str">
        <f>IF(Tabela_Brasil[[#This Row],[IDHM]]&lt;=0.55,"Baixo",IF(Tabela_Brasil[[#This Row],[IDHM]]&lt;=0.699,"Médio",IF(Tabela_Brasil[[#This Row],[IDHM]]&lt;=0.799,"Alto","Muito Alto")))</f>
        <v>Alto</v>
      </c>
      <c r="L479" t="str">
        <f>VLOOKUP(Tabela_Brasil[[#This Row],[Estado]],'De-Para_Estado_Regiao'!$B$3:$C$29,2,FALSE)</f>
        <v>Sudeste</v>
      </c>
      <c r="M479">
        <f>IF(Tabela_Brasil[[#This Row],[IBGE_1-4]]&gt;=951,1,0)</f>
        <v>1</v>
      </c>
      <c r="N479">
        <f>IF(Tabela_Brasil[[#This Row],[COMP_P]]&lt;=2,1,0)</f>
        <v>0</v>
      </c>
    </row>
    <row r="480" spans="1:14" x14ac:dyDescent="0.25">
      <c r="A480" s="12" t="s">
        <v>513</v>
      </c>
      <c r="B480" s="12" t="s">
        <v>7</v>
      </c>
      <c r="C480" s="12">
        <v>2067</v>
      </c>
      <c r="D480" s="12">
        <v>0.73499999999999999</v>
      </c>
      <c r="E480" s="12">
        <v>0.72799999999999998</v>
      </c>
      <c r="F480" s="12">
        <v>0.64</v>
      </c>
      <c r="G480" s="12">
        <v>23899.439999999999</v>
      </c>
      <c r="H480" s="13">
        <v>32</v>
      </c>
      <c r="I480" t="str">
        <f>CONCATENATE(Tabela_Brasil[[#This Row],[Município]],"-",Tabela_Brasil[[#This Row],[Estado]])</f>
        <v>Jardinópolis-SP</v>
      </c>
      <c r="J480">
        <f>IF(Tabela_Brasil[[#This Row],[IDHM]]&lt;=0.599,1,0)</f>
        <v>0</v>
      </c>
      <c r="K480" t="str">
        <f>IF(Tabela_Brasil[[#This Row],[IDHM]]&lt;=0.55,"Baixo",IF(Tabela_Brasil[[#This Row],[IDHM]]&lt;=0.699,"Médio",IF(Tabela_Brasil[[#This Row],[IDHM]]&lt;=0.799,"Alto","Muito Alto")))</f>
        <v>Alto</v>
      </c>
      <c r="L480" t="str">
        <f>VLOOKUP(Tabela_Brasil[[#This Row],[Estado]],'De-Para_Estado_Regiao'!$B$3:$C$29,2,FALSE)</f>
        <v>Sudeste</v>
      </c>
      <c r="M480">
        <f>IF(Tabela_Brasil[[#This Row],[IBGE_1-4]]&gt;=951,1,0)</f>
        <v>1</v>
      </c>
      <c r="N480">
        <f>IF(Tabela_Brasil[[#This Row],[COMP_P]]&lt;=2,1,0)</f>
        <v>0</v>
      </c>
    </row>
    <row r="481" spans="1:14" x14ac:dyDescent="0.25">
      <c r="A481" s="9" t="s">
        <v>514</v>
      </c>
      <c r="B481" s="9" t="s">
        <v>148</v>
      </c>
      <c r="C481" s="9">
        <v>6047</v>
      </c>
      <c r="D481" s="9">
        <v>0.71</v>
      </c>
      <c r="E481" s="9">
        <v>0.72799999999999998</v>
      </c>
      <c r="F481" s="9">
        <v>0.61699999999999999</v>
      </c>
      <c r="G481" s="9">
        <v>22739.38</v>
      </c>
      <c r="H481" s="10">
        <v>110</v>
      </c>
      <c r="I481" t="str">
        <f>CONCATENATE(Tabela_Brasil[[#This Row],[Município]],"-",Tabela_Brasil[[#This Row],[Estado]])</f>
        <v>Ji-Paraná-RO</v>
      </c>
      <c r="J481">
        <f>IF(Tabela_Brasil[[#This Row],[IDHM]]&lt;=0.599,1,0)</f>
        <v>0</v>
      </c>
      <c r="K481" t="str">
        <f>IF(Tabela_Brasil[[#This Row],[IDHM]]&lt;=0.55,"Baixo",IF(Tabela_Brasil[[#This Row],[IDHM]]&lt;=0.699,"Médio",IF(Tabela_Brasil[[#This Row],[IDHM]]&lt;=0.799,"Alto","Muito Alto")))</f>
        <v>Alto</v>
      </c>
      <c r="L481" t="str">
        <f>VLOOKUP(Tabela_Brasil[[#This Row],[Estado]],'De-Para_Estado_Regiao'!$B$3:$C$29,2,FALSE)</f>
        <v>Norte</v>
      </c>
      <c r="M481">
        <f>IF(Tabela_Brasil[[#This Row],[IBGE_1-4]]&gt;=951,1,0)</f>
        <v>1</v>
      </c>
      <c r="N481">
        <f>IF(Tabela_Brasil[[#This Row],[COMP_P]]&lt;=2,1,0)</f>
        <v>0</v>
      </c>
    </row>
    <row r="482" spans="1:14" x14ac:dyDescent="0.25">
      <c r="A482" s="12" t="s">
        <v>515</v>
      </c>
      <c r="B482" s="12" t="s">
        <v>7</v>
      </c>
      <c r="C482" s="12">
        <v>2121</v>
      </c>
      <c r="D482" s="12">
        <v>0.74</v>
      </c>
      <c r="E482" s="12">
        <v>0.73799999999999999</v>
      </c>
      <c r="F482" s="12">
        <v>0.67300000000000004</v>
      </c>
      <c r="G482" s="12">
        <v>36941.61</v>
      </c>
      <c r="H482" s="13">
        <v>36</v>
      </c>
      <c r="I482" t="str">
        <f>CONCATENATE(Tabela_Brasil[[#This Row],[Município]],"-",Tabela_Brasil[[#This Row],[Estado]])</f>
        <v>Pederneiras-SP</v>
      </c>
      <c r="J482">
        <f>IF(Tabela_Brasil[[#This Row],[IDHM]]&lt;=0.599,1,0)</f>
        <v>0</v>
      </c>
      <c r="K482" t="str">
        <f>IF(Tabela_Brasil[[#This Row],[IDHM]]&lt;=0.55,"Baixo",IF(Tabela_Brasil[[#This Row],[IDHM]]&lt;=0.699,"Médio",IF(Tabela_Brasil[[#This Row],[IDHM]]&lt;=0.799,"Alto","Muito Alto")))</f>
        <v>Alto</v>
      </c>
      <c r="L482" t="str">
        <f>VLOOKUP(Tabela_Brasil[[#This Row],[Estado]],'De-Para_Estado_Regiao'!$B$3:$C$29,2,FALSE)</f>
        <v>Sudeste</v>
      </c>
      <c r="M482">
        <f>IF(Tabela_Brasil[[#This Row],[IBGE_1-4]]&gt;=951,1,0)</f>
        <v>1</v>
      </c>
      <c r="N482">
        <f>IF(Tabela_Brasil[[#This Row],[COMP_P]]&lt;=2,1,0)</f>
        <v>0</v>
      </c>
    </row>
    <row r="483" spans="1:14" x14ac:dyDescent="0.25">
      <c r="A483" s="9" t="s">
        <v>516</v>
      </c>
      <c r="B483" s="9" t="s">
        <v>7</v>
      </c>
      <c r="C483" s="9">
        <v>1144</v>
      </c>
      <c r="D483" s="9">
        <v>0.69</v>
      </c>
      <c r="E483" s="9">
        <v>0.67400000000000004</v>
      </c>
      <c r="F483" s="9">
        <v>0.59399999999999997</v>
      </c>
      <c r="G483" s="9">
        <v>20842.71</v>
      </c>
      <c r="H483" s="10">
        <v>14</v>
      </c>
      <c r="I483" t="str">
        <f>CONCATENATE(Tabela_Brasil[[#This Row],[Município]],"-",Tabela_Brasil[[#This Row],[Estado]])</f>
        <v>Pilar Do Sul-SP</v>
      </c>
      <c r="J483">
        <f>IF(Tabela_Brasil[[#This Row],[IDHM]]&lt;=0.599,1,0)</f>
        <v>0</v>
      </c>
      <c r="K483" t="str">
        <f>IF(Tabela_Brasil[[#This Row],[IDHM]]&lt;=0.55,"Baixo",IF(Tabela_Brasil[[#This Row],[IDHM]]&lt;=0.699,"Médio",IF(Tabela_Brasil[[#This Row],[IDHM]]&lt;=0.799,"Alto","Muito Alto")))</f>
        <v>Médio</v>
      </c>
      <c r="L483" t="str">
        <f>VLOOKUP(Tabela_Brasil[[#This Row],[Estado]],'De-Para_Estado_Regiao'!$B$3:$C$29,2,FALSE)</f>
        <v>Sudeste</v>
      </c>
      <c r="M483">
        <f>IF(Tabela_Brasil[[#This Row],[IBGE_1-4]]&gt;=951,1,0)</f>
        <v>1</v>
      </c>
      <c r="N483">
        <f>IF(Tabela_Brasil[[#This Row],[COMP_P]]&lt;=2,1,0)</f>
        <v>0</v>
      </c>
    </row>
    <row r="484" spans="1:14" x14ac:dyDescent="0.25">
      <c r="A484" s="12" t="s">
        <v>517</v>
      </c>
      <c r="B484" s="12" t="s">
        <v>24</v>
      </c>
      <c r="C484" s="12">
        <v>5901</v>
      </c>
      <c r="D484" s="12">
        <v>0.67400000000000004</v>
      </c>
      <c r="E484" s="12">
        <v>0.67800000000000005</v>
      </c>
      <c r="F484" s="12">
        <v>0.57199999999999995</v>
      </c>
      <c r="G484" s="12">
        <v>18910.87</v>
      </c>
      <c r="H484" s="13">
        <v>57</v>
      </c>
      <c r="I484" t="str">
        <f>CONCATENATE(Tabela_Brasil[[#This Row],[Município]],"-",Tabela_Brasil[[#This Row],[Estado]])</f>
        <v>Paulo Afonso-BA</v>
      </c>
      <c r="J484">
        <f>IF(Tabela_Brasil[[#This Row],[IDHM]]&lt;=0.599,1,0)</f>
        <v>0</v>
      </c>
      <c r="K484" t="str">
        <f>IF(Tabela_Brasil[[#This Row],[IDHM]]&lt;=0.55,"Baixo",IF(Tabela_Brasil[[#This Row],[IDHM]]&lt;=0.699,"Médio",IF(Tabela_Brasil[[#This Row],[IDHM]]&lt;=0.799,"Alto","Muito Alto")))</f>
        <v>Médio</v>
      </c>
      <c r="L484" t="str">
        <f>VLOOKUP(Tabela_Brasil[[#This Row],[Estado]],'De-Para_Estado_Regiao'!$B$3:$C$29,2,FALSE)</f>
        <v>Nordeste</v>
      </c>
      <c r="M484">
        <f>IF(Tabela_Brasil[[#This Row],[IBGE_1-4]]&gt;=951,1,0)</f>
        <v>1</v>
      </c>
      <c r="N484">
        <f>IF(Tabela_Brasil[[#This Row],[COMP_P]]&lt;=2,1,0)</f>
        <v>0</v>
      </c>
    </row>
    <row r="485" spans="1:14" x14ac:dyDescent="0.25">
      <c r="A485" s="9" t="s">
        <v>518</v>
      </c>
      <c r="B485" s="9" t="s">
        <v>7</v>
      </c>
      <c r="C485" s="9">
        <v>834</v>
      </c>
      <c r="D485" s="9">
        <v>0.77</v>
      </c>
      <c r="E485" s="9">
        <v>0.72899999999999998</v>
      </c>
      <c r="F485" s="9">
        <v>0.73199999999999998</v>
      </c>
      <c r="G485" s="9">
        <v>99392.72</v>
      </c>
      <c r="H485" s="10">
        <v>17</v>
      </c>
      <c r="I485" t="str">
        <f>CONCATENATE(Tabela_Brasil[[#This Row],[Município]],"-",Tabela_Brasil[[#This Row],[Estado]])</f>
        <v>Alumínio-SP</v>
      </c>
      <c r="J485">
        <f>IF(Tabela_Brasil[[#This Row],[IDHM]]&lt;=0.599,1,0)</f>
        <v>0</v>
      </c>
      <c r="K485" t="str">
        <f>IF(Tabela_Brasil[[#This Row],[IDHM]]&lt;=0.55,"Baixo",IF(Tabela_Brasil[[#This Row],[IDHM]]&lt;=0.699,"Médio",IF(Tabela_Brasil[[#This Row],[IDHM]]&lt;=0.799,"Alto","Muito Alto")))</f>
        <v>Alto</v>
      </c>
      <c r="L485" t="str">
        <f>VLOOKUP(Tabela_Brasil[[#This Row],[Estado]],'De-Para_Estado_Regiao'!$B$3:$C$29,2,FALSE)</f>
        <v>Sudeste</v>
      </c>
      <c r="M485">
        <f>IF(Tabela_Brasil[[#This Row],[IBGE_1-4]]&gt;=951,1,0)</f>
        <v>0</v>
      </c>
      <c r="N485">
        <f>IF(Tabela_Brasil[[#This Row],[COMP_P]]&lt;=2,1,0)</f>
        <v>0</v>
      </c>
    </row>
    <row r="486" spans="1:14" x14ac:dyDescent="0.25">
      <c r="A486" s="12" t="s">
        <v>519</v>
      </c>
      <c r="B486" s="12" t="s">
        <v>14</v>
      </c>
      <c r="C486" s="12">
        <v>2675</v>
      </c>
      <c r="D486" s="12">
        <v>0.73599999999999999</v>
      </c>
      <c r="E486" s="12">
        <v>0.72</v>
      </c>
      <c r="F486" s="12">
        <v>0.64300000000000002</v>
      </c>
      <c r="G486" s="12">
        <v>26740.400000000001</v>
      </c>
      <c r="H486" s="13">
        <v>43</v>
      </c>
      <c r="I486" t="str">
        <f>CONCATENATE(Tabela_Brasil[[#This Row],[Município]],"-",Tabela_Brasil[[#This Row],[Estado]])</f>
        <v>São Borja-RS</v>
      </c>
      <c r="J486">
        <f>IF(Tabela_Brasil[[#This Row],[IDHM]]&lt;=0.599,1,0)</f>
        <v>0</v>
      </c>
      <c r="K486" t="str">
        <f>IF(Tabela_Brasil[[#This Row],[IDHM]]&lt;=0.55,"Baixo",IF(Tabela_Brasil[[#This Row],[IDHM]]&lt;=0.699,"Médio",IF(Tabela_Brasil[[#This Row],[IDHM]]&lt;=0.799,"Alto","Muito Alto")))</f>
        <v>Alto</v>
      </c>
      <c r="L486" t="str">
        <f>VLOOKUP(Tabela_Brasil[[#This Row],[Estado]],'De-Para_Estado_Regiao'!$B$3:$C$29,2,FALSE)</f>
        <v>Sul</v>
      </c>
      <c r="M486">
        <f>IF(Tabela_Brasil[[#This Row],[IBGE_1-4]]&gt;=951,1,0)</f>
        <v>1</v>
      </c>
      <c r="N486">
        <f>IF(Tabela_Brasil[[#This Row],[COMP_P]]&lt;=2,1,0)</f>
        <v>0</v>
      </c>
    </row>
    <row r="487" spans="1:14" x14ac:dyDescent="0.25">
      <c r="A487" s="9" t="s">
        <v>520</v>
      </c>
      <c r="B487" s="9" t="s">
        <v>19</v>
      </c>
      <c r="C487" s="9">
        <v>3618</v>
      </c>
      <c r="D487" s="9">
        <v>0.629</v>
      </c>
      <c r="E487" s="9">
        <v>0.61699999999999999</v>
      </c>
      <c r="F487" s="9">
        <v>0.51400000000000001</v>
      </c>
      <c r="G487" s="9">
        <v>20703.79</v>
      </c>
      <c r="H487" s="10">
        <v>82</v>
      </c>
      <c r="I487" t="str">
        <f>CONCATENATE(Tabela_Brasil[[#This Row],[Município]],"-",Tabela_Brasil[[#This Row],[Estado]])</f>
        <v>Belo Jardim-PE</v>
      </c>
      <c r="J487">
        <f>IF(Tabela_Brasil[[#This Row],[IDHM]]&lt;=0.599,1,0)</f>
        <v>0</v>
      </c>
      <c r="K487" t="str">
        <f>IF(Tabela_Brasil[[#This Row],[IDHM]]&lt;=0.55,"Baixo",IF(Tabela_Brasil[[#This Row],[IDHM]]&lt;=0.699,"Médio",IF(Tabela_Brasil[[#This Row],[IDHM]]&lt;=0.799,"Alto","Muito Alto")))</f>
        <v>Médio</v>
      </c>
      <c r="L487" t="str">
        <f>VLOOKUP(Tabela_Brasil[[#This Row],[Estado]],'De-Para_Estado_Regiao'!$B$3:$C$29,2,FALSE)</f>
        <v>Nordeste</v>
      </c>
      <c r="M487">
        <f>IF(Tabela_Brasil[[#This Row],[IBGE_1-4]]&gt;=951,1,0)</f>
        <v>1</v>
      </c>
      <c r="N487">
        <f>IF(Tabela_Brasil[[#This Row],[COMP_P]]&lt;=2,1,0)</f>
        <v>0</v>
      </c>
    </row>
    <row r="488" spans="1:14" x14ac:dyDescent="0.25">
      <c r="A488" s="12" t="s">
        <v>521</v>
      </c>
      <c r="B488" s="12" t="s">
        <v>82</v>
      </c>
      <c r="C488" s="12">
        <v>2804</v>
      </c>
      <c r="D488" s="12">
        <v>0.67900000000000005</v>
      </c>
      <c r="E488" s="12">
        <v>0.66800000000000004</v>
      </c>
      <c r="F488" s="12">
        <v>0.57399999999999995</v>
      </c>
      <c r="G488" s="12">
        <v>16936.259999999998</v>
      </c>
      <c r="H488" s="13">
        <v>46</v>
      </c>
      <c r="I488" t="str">
        <f>CONCATENATE(Tabela_Brasil[[#This Row],[Município]],"-",Tabela_Brasil[[#This Row],[Estado]])</f>
        <v>Cajazeiras-PB</v>
      </c>
      <c r="J488">
        <f>IF(Tabela_Brasil[[#This Row],[IDHM]]&lt;=0.599,1,0)</f>
        <v>0</v>
      </c>
      <c r="K488" t="str">
        <f>IF(Tabela_Brasil[[#This Row],[IDHM]]&lt;=0.55,"Baixo",IF(Tabela_Brasil[[#This Row],[IDHM]]&lt;=0.699,"Médio",IF(Tabela_Brasil[[#This Row],[IDHM]]&lt;=0.799,"Alto","Muito Alto")))</f>
        <v>Médio</v>
      </c>
      <c r="L488" t="str">
        <f>VLOOKUP(Tabela_Brasil[[#This Row],[Estado]],'De-Para_Estado_Regiao'!$B$3:$C$29,2,FALSE)</f>
        <v>Nordeste</v>
      </c>
      <c r="M488">
        <f>IF(Tabela_Brasil[[#This Row],[IBGE_1-4]]&gt;=951,1,0)</f>
        <v>1</v>
      </c>
      <c r="N488">
        <f>IF(Tabela_Brasil[[#This Row],[COMP_P]]&lt;=2,1,0)</f>
        <v>0</v>
      </c>
    </row>
    <row r="489" spans="1:14" x14ac:dyDescent="0.25">
      <c r="A489" s="9" t="s">
        <v>522</v>
      </c>
      <c r="B489" s="9" t="s">
        <v>7</v>
      </c>
      <c r="C489" s="9">
        <v>1064</v>
      </c>
      <c r="D489" s="9">
        <v>0.70099999999999996</v>
      </c>
      <c r="E489" s="9">
        <v>0.7</v>
      </c>
      <c r="F489" s="9">
        <v>0.60599999999999998</v>
      </c>
      <c r="G489" s="9">
        <v>26924.91</v>
      </c>
      <c r="H489" s="10">
        <v>25</v>
      </c>
      <c r="I489" t="str">
        <f>CONCATENATE(Tabela_Brasil[[#This Row],[Município]],"-",Tabela_Brasil[[#This Row],[Estado]])</f>
        <v>Taquarituba-SP</v>
      </c>
      <c r="J489">
        <f>IF(Tabela_Brasil[[#This Row],[IDHM]]&lt;=0.599,1,0)</f>
        <v>0</v>
      </c>
      <c r="K489" t="str">
        <f>IF(Tabela_Brasil[[#This Row],[IDHM]]&lt;=0.55,"Baixo",IF(Tabela_Brasil[[#This Row],[IDHM]]&lt;=0.699,"Médio",IF(Tabela_Brasil[[#This Row],[IDHM]]&lt;=0.799,"Alto","Muito Alto")))</f>
        <v>Alto</v>
      </c>
      <c r="L489" t="str">
        <f>VLOOKUP(Tabela_Brasil[[#This Row],[Estado]],'De-Para_Estado_Regiao'!$B$3:$C$29,2,FALSE)</f>
        <v>Sudeste</v>
      </c>
      <c r="M489">
        <f>IF(Tabela_Brasil[[#This Row],[IBGE_1-4]]&gt;=951,1,0)</f>
        <v>1</v>
      </c>
      <c r="N489">
        <f>IF(Tabela_Brasil[[#This Row],[COMP_P]]&lt;=2,1,0)</f>
        <v>0</v>
      </c>
    </row>
    <row r="490" spans="1:14" x14ac:dyDescent="0.25">
      <c r="A490" s="12" t="s">
        <v>523</v>
      </c>
      <c r="B490" s="12" t="s">
        <v>29</v>
      </c>
      <c r="C490" s="12">
        <v>2448</v>
      </c>
      <c r="D490" s="12">
        <v>0.71</v>
      </c>
      <c r="E490" s="12">
        <v>0.70899999999999996</v>
      </c>
      <c r="F490" s="12">
        <v>0.629</v>
      </c>
      <c r="G490" s="12">
        <v>31623.8</v>
      </c>
      <c r="H490" s="13">
        <v>56</v>
      </c>
      <c r="I490" t="str">
        <f>CONCATENATE(Tabela_Brasil[[#This Row],[Município]],"-",Tabela_Brasil[[#This Row],[Estado]])</f>
        <v>Alta Floresta-MT</v>
      </c>
      <c r="J490">
        <f>IF(Tabela_Brasil[[#This Row],[IDHM]]&lt;=0.599,1,0)</f>
        <v>0</v>
      </c>
      <c r="K490" t="str">
        <f>IF(Tabela_Brasil[[#This Row],[IDHM]]&lt;=0.55,"Baixo",IF(Tabela_Brasil[[#This Row],[IDHM]]&lt;=0.699,"Médio",IF(Tabela_Brasil[[#This Row],[IDHM]]&lt;=0.799,"Alto","Muito Alto")))</f>
        <v>Alto</v>
      </c>
      <c r="L490" t="str">
        <f>VLOOKUP(Tabela_Brasil[[#This Row],[Estado]],'De-Para_Estado_Regiao'!$B$3:$C$29,2,FALSE)</f>
        <v>Centro-Oeste</v>
      </c>
      <c r="M490">
        <f>IF(Tabela_Brasil[[#This Row],[IBGE_1-4]]&gt;=951,1,0)</f>
        <v>1</v>
      </c>
      <c r="N490">
        <f>IF(Tabela_Brasil[[#This Row],[COMP_P]]&lt;=2,1,0)</f>
        <v>0</v>
      </c>
    </row>
    <row r="491" spans="1:14" x14ac:dyDescent="0.25">
      <c r="A491" s="9" t="s">
        <v>524</v>
      </c>
      <c r="B491" s="9" t="s">
        <v>31</v>
      </c>
      <c r="C491" s="9">
        <v>1504</v>
      </c>
      <c r="D491" s="9">
        <v>0.66500000000000004</v>
      </c>
      <c r="E491" s="9">
        <v>0.58699999999999997</v>
      </c>
      <c r="F491" s="9">
        <v>0.64600000000000002</v>
      </c>
      <c r="G491" s="9">
        <v>49259.77</v>
      </c>
      <c r="H491" s="10">
        <v>10</v>
      </c>
      <c r="I491" t="str">
        <f>CONCATENATE(Tabela_Brasil[[#This Row],[Município]],"-",Tabela_Brasil[[#This Row],[Estado]])</f>
        <v>São Gonçalo Do Amarante-CE</v>
      </c>
      <c r="J491">
        <f>IF(Tabela_Brasil[[#This Row],[IDHM]]&lt;=0.599,1,0)</f>
        <v>0</v>
      </c>
      <c r="K491" t="str">
        <f>IF(Tabela_Brasil[[#This Row],[IDHM]]&lt;=0.55,"Baixo",IF(Tabela_Brasil[[#This Row],[IDHM]]&lt;=0.699,"Médio",IF(Tabela_Brasil[[#This Row],[IDHM]]&lt;=0.799,"Alto","Muito Alto")))</f>
        <v>Médio</v>
      </c>
      <c r="L491" t="str">
        <f>VLOOKUP(Tabela_Brasil[[#This Row],[Estado]],'De-Para_Estado_Regiao'!$B$3:$C$29,2,FALSE)</f>
        <v>Nordeste</v>
      </c>
      <c r="M491">
        <f>IF(Tabela_Brasil[[#This Row],[IBGE_1-4]]&gt;=951,1,0)</f>
        <v>1</v>
      </c>
      <c r="N491">
        <f>IF(Tabela_Brasil[[#This Row],[COMP_P]]&lt;=2,1,0)</f>
        <v>0</v>
      </c>
    </row>
    <row r="492" spans="1:14" x14ac:dyDescent="0.25">
      <c r="A492" s="12" t="s">
        <v>525</v>
      </c>
      <c r="B492" s="12" t="s">
        <v>19</v>
      </c>
      <c r="C492" s="12">
        <v>4117</v>
      </c>
      <c r="D492" s="12">
        <v>0.66700000000000004</v>
      </c>
      <c r="E492" s="12">
        <v>0.65400000000000003</v>
      </c>
      <c r="F492" s="12">
        <v>0.56699999999999995</v>
      </c>
      <c r="G492" s="12">
        <v>12994.83</v>
      </c>
      <c r="H492" s="13">
        <v>37</v>
      </c>
      <c r="I492" t="str">
        <f>CONCATENATE(Tabela_Brasil[[#This Row],[Município]],"-",Tabela_Brasil[[#This Row],[Estado]])</f>
        <v>Arcoverde-PE</v>
      </c>
      <c r="J492">
        <f>IF(Tabela_Brasil[[#This Row],[IDHM]]&lt;=0.599,1,0)</f>
        <v>0</v>
      </c>
      <c r="K492" t="str">
        <f>IF(Tabela_Brasil[[#This Row],[IDHM]]&lt;=0.55,"Baixo",IF(Tabela_Brasil[[#This Row],[IDHM]]&lt;=0.699,"Médio",IF(Tabela_Brasil[[#This Row],[IDHM]]&lt;=0.799,"Alto","Muito Alto")))</f>
        <v>Médio</v>
      </c>
      <c r="L492" t="str">
        <f>VLOOKUP(Tabela_Brasil[[#This Row],[Estado]],'De-Para_Estado_Regiao'!$B$3:$C$29,2,FALSE)</f>
        <v>Nordeste</v>
      </c>
      <c r="M492">
        <f>IF(Tabela_Brasil[[#This Row],[IBGE_1-4]]&gt;=951,1,0)</f>
        <v>1</v>
      </c>
      <c r="N492">
        <f>IF(Tabela_Brasil[[#This Row],[COMP_P]]&lt;=2,1,0)</f>
        <v>0</v>
      </c>
    </row>
    <row r="493" spans="1:14" x14ac:dyDescent="0.25">
      <c r="A493" s="9" t="s">
        <v>526</v>
      </c>
      <c r="B493" s="9" t="s">
        <v>64</v>
      </c>
      <c r="C493" s="9">
        <v>4072</v>
      </c>
      <c r="D493" s="9">
        <v>0.746</v>
      </c>
      <c r="E493" s="9">
        <v>0.73799999999999999</v>
      </c>
      <c r="F493" s="9">
        <v>0.66800000000000004</v>
      </c>
      <c r="G493" s="9">
        <v>26270.720000000001</v>
      </c>
      <c r="H493" s="10">
        <v>155</v>
      </c>
      <c r="I493" t="str">
        <f>CONCATENATE(Tabela_Brasil[[#This Row],[Município]],"-",Tabela_Brasil[[#This Row],[Estado]])</f>
        <v>Colatina-ES</v>
      </c>
      <c r="J493">
        <f>IF(Tabela_Brasil[[#This Row],[IDHM]]&lt;=0.599,1,0)</f>
        <v>0</v>
      </c>
      <c r="K493" t="str">
        <f>IF(Tabela_Brasil[[#This Row],[IDHM]]&lt;=0.55,"Baixo",IF(Tabela_Brasil[[#This Row],[IDHM]]&lt;=0.699,"Médio",IF(Tabela_Brasil[[#This Row],[IDHM]]&lt;=0.799,"Alto","Muito Alto")))</f>
        <v>Alto</v>
      </c>
      <c r="L493" t="str">
        <f>VLOOKUP(Tabela_Brasil[[#This Row],[Estado]],'De-Para_Estado_Regiao'!$B$3:$C$29,2,FALSE)</f>
        <v>Sudeste</v>
      </c>
      <c r="M493">
        <f>IF(Tabela_Brasil[[#This Row],[IBGE_1-4]]&gt;=951,1,0)</f>
        <v>1</v>
      </c>
      <c r="N493">
        <f>IF(Tabela_Brasil[[#This Row],[COMP_P]]&lt;=2,1,0)</f>
        <v>0</v>
      </c>
    </row>
    <row r="494" spans="1:14" x14ac:dyDescent="0.25">
      <c r="A494" s="12" t="s">
        <v>527</v>
      </c>
      <c r="B494" s="12" t="s">
        <v>7</v>
      </c>
      <c r="C494" s="12">
        <v>874</v>
      </c>
      <c r="D494" s="12">
        <v>0.748</v>
      </c>
      <c r="E494" s="12">
        <v>0.73499999999999999</v>
      </c>
      <c r="F494" s="12">
        <v>0.68700000000000006</v>
      </c>
      <c r="G494" s="12">
        <v>46937.07</v>
      </c>
      <c r="H494" s="13">
        <v>19</v>
      </c>
      <c r="I494" t="str">
        <f>CONCATENATE(Tabela_Brasil[[#This Row],[Município]],"-",Tabela_Brasil[[#This Row],[Estado]])</f>
        <v>Tanabi-SP</v>
      </c>
      <c r="J494">
        <f>IF(Tabela_Brasil[[#This Row],[IDHM]]&lt;=0.599,1,0)</f>
        <v>0</v>
      </c>
      <c r="K494" t="str">
        <f>IF(Tabela_Brasil[[#This Row],[IDHM]]&lt;=0.55,"Baixo",IF(Tabela_Brasil[[#This Row],[IDHM]]&lt;=0.699,"Médio",IF(Tabela_Brasil[[#This Row],[IDHM]]&lt;=0.799,"Alto","Muito Alto")))</f>
        <v>Alto</v>
      </c>
      <c r="L494" t="str">
        <f>VLOOKUP(Tabela_Brasil[[#This Row],[Estado]],'De-Para_Estado_Regiao'!$B$3:$C$29,2,FALSE)</f>
        <v>Sudeste</v>
      </c>
      <c r="M494">
        <f>IF(Tabela_Brasil[[#This Row],[IBGE_1-4]]&gt;=951,1,0)</f>
        <v>0</v>
      </c>
      <c r="N494">
        <f>IF(Tabela_Brasil[[#This Row],[COMP_P]]&lt;=2,1,0)</f>
        <v>0</v>
      </c>
    </row>
    <row r="495" spans="1:14" x14ac:dyDescent="0.25">
      <c r="A495" s="9" t="s">
        <v>528</v>
      </c>
      <c r="B495" s="9" t="s">
        <v>24</v>
      </c>
      <c r="C495" s="9">
        <v>6201</v>
      </c>
      <c r="D495" s="9">
        <v>0.67700000000000005</v>
      </c>
      <c r="E495" s="9">
        <v>0.68700000000000006</v>
      </c>
      <c r="F495" s="9">
        <v>0.57199999999999995</v>
      </c>
      <c r="G495" s="9">
        <v>22186.57</v>
      </c>
      <c r="H495" s="10">
        <v>94</v>
      </c>
      <c r="I495" t="str">
        <f>CONCATENATE(Tabela_Brasil[[#This Row],[Município]],"-",Tabela_Brasil[[#This Row],[Estado]])</f>
        <v>Eunápolis-BA</v>
      </c>
      <c r="J495">
        <f>IF(Tabela_Brasil[[#This Row],[IDHM]]&lt;=0.599,1,0)</f>
        <v>0</v>
      </c>
      <c r="K495" t="str">
        <f>IF(Tabela_Brasil[[#This Row],[IDHM]]&lt;=0.55,"Baixo",IF(Tabela_Brasil[[#This Row],[IDHM]]&lt;=0.699,"Médio",IF(Tabela_Brasil[[#This Row],[IDHM]]&lt;=0.799,"Alto","Muito Alto")))</f>
        <v>Médio</v>
      </c>
      <c r="L495" t="str">
        <f>VLOOKUP(Tabela_Brasil[[#This Row],[Estado]],'De-Para_Estado_Regiao'!$B$3:$C$29,2,FALSE)</f>
        <v>Nordeste</v>
      </c>
      <c r="M495">
        <f>IF(Tabela_Brasil[[#This Row],[IBGE_1-4]]&gt;=951,1,0)</f>
        <v>1</v>
      </c>
      <c r="N495">
        <f>IF(Tabela_Brasil[[#This Row],[COMP_P]]&lt;=2,1,0)</f>
        <v>0</v>
      </c>
    </row>
    <row r="496" spans="1:14" x14ac:dyDescent="0.25">
      <c r="A496" s="12" t="s">
        <v>529</v>
      </c>
      <c r="B496" s="12" t="s">
        <v>49</v>
      </c>
      <c r="C496" s="12">
        <v>4942</v>
      </c>
      <c r="D496" s="12">
        <v>0.67200000000000004</v>
      </c>
      <c r="E496" s="12">
        <v>0.67400000000000004</v>
      </c>
      <c r="F496" s="12">
        <v>0.56100000000000005</v>
      </c>
      <c r="G496" s="12">
        <v>20143.55</v>
      </c>
      <c r="H496" s="13">
        <v>87</v>
      </c>
      <c r="I496" t="str">
        <f>CONCATENATE(Tabela_Brasil[[#This Row],[Município]],"-",Tabela_Brasil[[#This Row],[Estado]])</f>
        <v>Redenção-PA</v>
      </c>
      <c r="J496">
        <f>IF(Tabela_Brasil[[#This Row],[IDHM]]&lt;=0.599,1,0)</f>
        <v>0</v>
      </c>
      <c r="K496" t="str">
        <f>IF(Tabela_Brasil[[#This Row],[IDHM]]&lt;=0.55,"Baixo",IF(Tabela_Brasil[[#This Row],[IDHM]]&lt;=0.699,"Médio",IF(Tabela_Brasil[[#This Row],[IDHM]]&lt;=0.799,"Alto","Muito Alto")))</f>
        <v>Médio</v>
      </c>
      <c r="L496" t="str">
        <f>VLOOKUP(Tabela_Brasil[[#This Row],[Estado]],'De-Para_Estado_Regiao'!$B$3:$C$29,2,FALSE)</f>
        <v>Norte</v>
      </c>
      <c r="M496">
        <f>IF(Tabela_Brasil[[#This Row],[IBGE_1-4]]&gt;=951,1,0)</f>
        <v>1</v>
      </c>
      <c r="N496">
        <f>IF(Tabela_Brasil[[#This Row],[COMP_P]]&lt;=2,1,0)</f>
        <v>0</v>
      </c>
    </row>
    <row r="497" spans="1:14" x14ac:dyDescent="0.25">
      <c r="A497" s="9" t="s">
        <v>530</v>
      </c>
      <c r="B497" s="9" t="s">
        <v>7</v>
      </c>
      <c r="C497" s="9">
        <v>962</v>
      </c>
      <c r="D497" s="9">
        <v>0.75800000000000001</v>
      </c>
      <c r="E497" s="9">
        <v>0.754</v>
      </c>
      <c r="F497" s="9">
        <v>0.67400000000000004</v>
      </c>
      <c r="G497" s="9">
        <v>96056.59</v>
      </c>
      <c r="H497" s="10">
        <v>17</v>
      </c>
      <c r="I497" t="str">
        <f>CONCATENATE(Tabela_Brasil[[#This Row],[Município]],"-",Tabela_Brasil[[#This Row],[Estado]])</f>
        <v>Cordeirópolis-SP</v>
      </c>
      <c r="J497">
        <f>IF(Tabela_Brasil[[#This Row],[IDHM]]&lt;=0.599,1,0)</f>
        <v>0</v>
      </c>
      <c r="K497" t="str">
        <f>IF(Tabela_Brasil[[#This Row],[IDHM]]&lt;=0.55,"Baixo",IF(Tabela_Brasil[[#This Row],[IDHM]]&lt;=0.699,"Médio",IF(Tabela_Brasil[[#This Row],[IDHM]]&lt;=0.799,"Alto","Muito Alto")))</f>
        <v>Alto</v>
      </c>
      <c r="L497" t="str">
        <f>VLOOKUP(Tabela_Brasil[[#This Row],[Estado]],'De-Para_Estado_Regiao'!$B$3:$C$29,2,FALSE)</f>
        <v>Sudeste</v>
      </c>
      <c r="M497">
        <f>IF(Tabela_Brasil[[#This Row],[IBGE_1-4]]&gt;=951,1,0)</f>
        <v>1</v>
      </c>
      <c r="N497">
        <f>IF(Tabela_Brasil[[#This Row],[COMP_P]]&lt;=2,1,0)</f>
        <v>0</v>
      </c>
    </row>
    <row r="498" spans="1:14" x14ac:dyDescent="0.25">
      <c r="A498" s="12" t="s">
        <v>531</v>
      </c>
      <c r="B498" s="12" t="s">
        <v>53</v>
      </c>
      <c r="C498" s="12">
        <v>898</v>
      </c>
      <c r="D498" s="12">
        <v>0.72699999999999998</v>
      </c>
      <c r="E498" s="12">
        <v>0.75600000000000001</v>
      </c>
      <c r="F498" s="12">
        <v>0.627</v>
      </c>
      <c r="G498" s="12">
        <v>24042.01</v>
      </c>
      <c r="H498" s="13">
        <v>15</v>
      </c>
      <c r="I498" t="str">
        <f>CONCATENATE(Tabela_Brasil[[#This Row],[Município]],"-",Tabela_Brasil[[#This Row],[Estado]])</f>
        <v>Cassilândia-MS</v>
      </c>
      <c r="J498">
        <f>IF(Tabela_Brasil[[#This Row],[IDHM]]&lt;=0.599,1,0)</f>
        <v>0</v>
      </c>
      <c r="K498" t="str">
        <f>IF(Tabela_Brasil[[#This Row],[IDHM]]&lt;=0.55,"Baixo",IF(Tabela_Brasil[[#This Row],[IDHM]]&lt;=0.699,"Médio",IF(Tabela_Brasil[[#This Row],[IDHM]]&lt;=0.799,"Alto","Muito Alto")))</f>
        <v>Alto</v>
      </c>
      <c r="L498" t="str">
        <f>VLOOKUP(Tabela_Brasil[[#This Row],[Estado]],'De-Para_Estado_Regiao'!$B$3:$C$29,2,FALSE)</f>
        <v>Centro-Oeste</v>
      </c>
      <c r="M498">
        <f>IF(Tabela_Brasil[[#This Row],[IBGE_1-4]]&gt;=951,1,0)</f>
        <v>0</v>
      </c>
      <c r="N498">
        <f>IF(Tabela_Brasil[[#This Row],[COMP_P]]&lt;=2,1,0)</f>
        <v>0</v>
      </c>
    </row>
    <row r="499" spans="1:14" x14ac:dyDescent="0.25">
      <c r="A499" s="9" t="s">
        <v>532</v>
      </c>
      <c r="B499" s="9" t="s">
        <v>14</v>
      </c>
      <c r="C499" s="9">
        <v>817</v>
      </c>
      <c r="D499" s="9">
        <v>0.754</v>
      </c>
      <c r="E499" s="9">
        <v>0.78600000000000003</v>
      </c>
      <c r="F499" s="9">
        <v>0.64200000000000002</v>
      </c>
      <c r="G499" s="9">
        <v>46113.35</v>
      </c>
      <c r="H499" s="10">
        <v>39</v>
      </c>
      <c r="I499" t="str">
        <f>CONCATENATE(Tabela_Brasil[[#This Row],[Município]],"-",Tabela_Brasil[[#This Row],[Estado]])</f>
        <v>Flores Da Cunha-RS</v>
      </c>
      <c r="J499">
        <f>IF(Tabela_Brasil[[#This Row],[IDHM]]&lt;=0.599,1,0)</f>
        <v>0</v>
      </c>
      <c r="K499" t="str">
        <f>IF(Tabela_Brasil[[#This Row],[IDHM]]&lt;=0.55,"Baixo",IF(Tabela_Brasil[[#This Row],[IDHM]]&lt;=0.699,"Médio",IF(Tabela_Brasil[[#This Row],[IDHM]]&lt;=0.799,"Alto","Muito Alto")))</f>
        <v>Alto</v>
      </c>
      <c r="L499" t="str">
        <f>VLOOKUP(Tabela_Brasil[[#This Row],[Estado]],'De-Para_Estado_Regiao'!$B$3:$C$29,2,FALSE)</f>
        <v>Sul</v>
      </c>
      <c r="M499">
        <f>IF(Tabela_Brasil[[#This Row],[IBGE_1-4]]&gt;=951,1,0)</f>
        <v>0</v>
      </c>
      <c r="N499">
        <f>IF(Tabela_Brasil[[#This Row],[COMP_P]]&lt;=2,1,0)</f>
        <v>0</v>
      </c>
    </row>
    <row r="500" spans="1:14" x14ac:dyDescent="0.25">
      <c r="A500" s="12" t="s">
        <v>533</v>
      </c>
      <c r="B500" s="12" t="s">
        <v>16</v>
      </c>
      <c r="C500" s="12">
        <v>16666</v>
      </c>
      <c r="D500" s="12">
        <v>0.68400000000000005</v>
      </c>
      <c r="E500" s="12">
        <v>0.65800000000000003</v>
      </c>
      <c r="F500" s="12">
        <v>0.59099999999999997</v>
      </c>
      <c r="G500" s="12">
        <v>11110.22</v>
      </c>
      <c r="H500" s="13">
        <v>161</v>
      </c>
      <c r="I500" t="str">
        <f>CONCATENATE(Tabela_Brasil[[#This Row],[Município]],"-",Tabela_Brasil[[#This Row],[Estado]])</f>
        <v>Ribeirão Das Neves-MG</v>
      </c>
      <c r="J500">
        <f>IF(Tabela_Brasil[[#This Row],[IDHM]]&lt;=0.599,1,0)</f>
        <v>0</v>
      </c>
      <c r="K500" t="str">
        <f>IF(Tabela_Brasil[[#This Row],[IDHM]]&lt;=0.55,"Baixo",IF(Tabela_Brasil[[#This Row],[IDHM]]&lt;=0.699,"Médio",IF(Tabela_Brasil[[#This Row],[IDHM]]&lt;=0.799,"Alto","Muito Alto")))</f>
        <v>Médio</v>
      </c>
      <c r="L500" t="str">
        <f>VLOOKUP(Tabela_Brasil[[#This Row],[Estado]],'De-Para_Estado_Regiao'!$B$3:$C$29,2,FALSE)</f>
        <v>Sudeste</v>
      </c>
      <c r="M500">
        <f>IF(Tabela_Brasil[[#This Row],[IBGE_1-4]]&gt;=951,1,0)</f>
        <v>1</v>
      </c>
      <c r="N500">
        <f>IF(Tabela_Brasil[[#This Row],[COMP_P]]&lt;=2,1,0)</f>
        <v>0</v>
      </c>
    </row>
    <row r="501" spans="1:14" x14ac:dyDescent="0.25">
      <c r="A501" s="9" t="s">
        <v>534</v>
      </c>
      <c r="B501" s="9" t="s">
        <v>7</v>
      </c>
      <c r="C501" s="9">
        <v>635</v>
      </c>
      <c r="D501" s="9">
        <v>0.71499999999999997</v>
      </c>
      <c r="E501" s="9">
        <v>0.71599999999999997</v>
      </c>
      <c r="F501" s="9">
        <v>0.623</v>
      </c>
      <c r="G501" s="9">
        <v>50159.26</v>
      </c>
      <c r="H501" s="10">
        <v>16</v>
      </c>
      <c r="I501" t="str">
        <f>CONCATENATE(Tabela_Brasil[[#This Row],[Município]],"-",Tabela_Brasil[[#This Row],[Estado]])</f>
        <v>Pedregulho-SP</v>
      </c>
      <c r="J501">
        <f>IF(Tabela_Brasil[[#This Row],[IDHM]]&lt;=0.599,1,0)</f>
        <v>0</v>
      </c>
      <c r="K501" t="str">
        <f>IF(Tabela_Brasil[[#This Row],[IDHM]]&lt;=0.55,"Baixo",IF(Tabela_Brasil[[#This Row],[IDHM]]&lt;=0.699,"Médio",IF(Tabela_Brasil[[#This Row],[IDHM]]&lt;=0.799,"Alto","Muito Alto")))</f>
        <v>Alto</v>
      </c>
      <c r="L501" t="str">
        <f>VLOOKUP(Tabela_Brasil[[#This Row],[Estado]],'De-Para_Estado_Regiao'!$B$3:$C$29,2,FALSE)</f>
        <v>Sudeste</v>
      </c>
      <c r="M501">
        <f>IF(Tabela_Brasil[[#This Row],[IBGE_1-4]]&gt;=951,1,0)</f>
        <v>0</v>
      </c>
      <c r="N501">
        <f>IF(Tabela_Brasil[[#This Row],[COMP_P]]&lt;=2,1,0)</f>
        <v>0</v>
      </c>
    </row>
    <row r="502" spans="1:14" x14ac:dyDescent="0.25">
      <c r="A502" s="12" t="s">
        <v>535</v>
      </c>
      <c r="B502" s="12" t="s">
        <v>14</v>
      </c>
      <c r="C502" s="12">
        <v>2427</v>
      </c>
      <c r="D502" s="12">
        <v>0.72699999999999998</v>
      </c>
      <c r="E502" s="12">
        <v>0.754</v>
      </c>
      <c r="F502" s="12">
        <v>0.57899999999999996</v>
      </c>
      <c r="G502" s="12">
        <v>22251.35</v>
      </c>
      <c r="H502" s="13">
        <v>78</v>
      </c>
      <c r="I502" t="str">
        <f>CONCATENATE(Tabela_Brasil[[#This Row],[Município]],"-",Tabela_Brasil[[#This Row],[Estado]])</f>
        <v>Taquara-RS</v>
      </c>
      <c r="J502">
        <f>IF(Tabela_Brasil[[#This Row],[IDHM]]&lt;=0.599,1,0)</f>
        <v>0</v>
      </c>
      <c r="K502" t="str">
        <f>IF(Tabela_Brasil[[#This Row],[IDHM]]&lt;=0.55,"Baixo",IF(Tabela_Brasil[[#This Row],[IDHM]]&lt;=0.699,"Médio",IF(Tabela_Brasil[[#This Row],[IDHM]]&lt;=0.799,"Alto","Muito Alto")))</f>
        <v>Alto</v>
      </c>
      <c r="L502" t="str">
        <f>VLOOKUP(Tabela_Brasil[[#This Row],[Estado]],'De-Para_Estado_Regiao'!$B$3:$C$29,2,FALSE)</f>
        <v>Sul</v>
      </c>
      <c r="M502">
        <f>IF(Tabela_Brasil[[#This Row],[IBGE_1-4]]&gt;=951,1,0)</f>
        <v>1</v>
      </c>
      <c r="N502">
        <f>IF(Tabela_Brasil[[#This Row],[COMP_P]]&lt;=2,1,0)</f>
        <v>0</v>
      </c>
    </row>
    <row r="503" spans="1:14" x14ac:dyDescent="0.25">
      <c r="A503" s="9" t="s">
        <v>536</v>
      </c>
      <c r="B503" s="9" t="s">
        <v>33</v>
      </c>
      <c r="C503" s="9">
        <v>3848</v>
      </c>
      <c r="D503" s="9">
        <v>0.73299999999999998</v>
      </c>
      <c r="E503" s="9">
        <v>0.73899999999999999</v>
      </c>
      <c r="F503" s="9">
        <v>0.64</v>
      </c>
      <c r="G503" s="9">
        <v>26695.200000000001</v>
      </c>
      <c r="H503" s="10">
        <v>104</v>
      </c>
      <c r="I503" t="str">
        <f>CONCATENATE(Tabela_Brasil[[#This Row],[Município]],"-",Tabela_Brasil[[#This Row],[Estado]])</f>
        <v>Caldas Novas-GO</v>
      </c>
      <c r="J503">
        <f>IF(Tabela_Brasil[[#This Row],[IDHM]]&lt;=0.599,1,0)</f>
        <v>0</v>
      </c>
      <c r="K503" t="str">
        <f>IF(Tabela_Brasil[[#This Row],[IDHM]]&lt;=0.55,"Baixo",IF(Tabela_Brasil[[#This Row],[IDHM]]&lt;=0.699,"Médio",IF(Tabela_Brasil[[#This Row],[IDHM]]&lt;=0.799,"Alto","Muito Alto")))</f>
        <v>Alto</v>
      </c>
      <c r="L503" t="str">
        <f>VLOOKUP(Tabela_Brasil[[#This Row],[Estado]],'De-Para_Estado_Regiao'!$B$3:$C$29,2,FALSE)</f>
        <v>Centro-Oeste</v>
      </c>
      <c r="M503">
        <f>IF(Tabela_Brasil[[#This Row],[IBGE_1-4]]&gt;=951,1,0)</f>
        <v>1</v>
      </c>
      <c r="N503">
        <f>IF(Tabela_Brasil[[#This Row],[COMP_P]]&lt;=2,1,0)</f>
        <v>0</v>
      </c>
    </row>
    <row r="504" spans="1:14" x14ac:dyDescent="0.25">
      <c r="A504" s="12" t="s">
        <v>537</v>
      </c>
      <c r="B504" s="12" t="s">
        <v>7</v>
      </c>
      <c r="C504" s="12">
        <v>567</v>
      </c>
      <c r="D504" s="12">
        <v>0.73199999999999998</v>
      </c>
      <c r="E504" s="12">
        <v>0.68700000000000006</v>
      </c>
      <c r="F504" s="12">
        <v>0.69</v>
      </c>
      <c r="G504" s="12">
        <v>11669.96</v>
      </c>
      <c r="H504" s="13">
        <v>12</v>
      </c>
      <c r="I504" t="str">
        <f>CONCATENATE(Tabela_Brasil[[#This Row],[Município]],"-",Tabela_Brasil[[#This Row],[Estado]])</f>
        <v>Salesópolis-SP</v>
      </c>
      <c r="J504">
        <f>IF(Tabela_Brasil[[#This Row],[IDHM]]&lt;=0.599,1,0)</f>
        <v>0</v>
      </c>
      <c r="K504" t="str">
        <f>IF(Tabela_Brasil[[#This Row],[IDHM]]&lt;=0.55,"Baixo",IF(Tabela_Brasil[[#This Row],[IDHM]]&lt;=0.699,"Médio",IF(Tabela_Brasil[[#This Row],[IDHM]]&lt;=0.799,"Alto","Muito Alto")))</f>
        <v>Alto</v>
      </c>
      <c r="L504" t="str">
        <f>VLOOKUP(Tabela_Brasil[[#This Row],[Estado]],'De-Para_Estado_Regiao'!$B$3:$C$29,2,FALSE)</f>
        <v>Sudeste</v>
      </c>
      <c r="M504">
        <f>IF(Tabela_Brasil[[#This Row],[IBGE_1-4]]&gt;=951,1,0)</f>
        <v>0</v>
      </c>
      <c r="N504">
        <f>IF(Tabela_Brasil[[#This Row],[COMP_P]]&lt;=2,1,0)</f>
        <v>0</v>
      </c>
    </row>
    <row r="505" spans="1:14" x14ac:dyDescent="0.25">
      <c r="A505" s="9" t="s">
        <v>538</v>
      </c>
      <c r="B505" s="9" t="s">
        <v>16</v>
      </c>
      <c r="C505" s="9">
        <v>1448</v>
      </c>
      <c r="D505" s="9">
        <v>0.747</v>
      </c>
      <c r="E505" s="9">
        <v>0.76100000000000001</v>
      </c>
      <c r="F505" s="9">
        <v>0.63900000000000001</v>
      </c>
      <c r="G505" s="9">
        <v>40099.769999999997</v>
      </c>
      <c r="H505" s="10">
        <v>23</v>
      </c>
      <c r="I505" t="str">
        <f>CONCATENATE(Tabela_Brasil[[#This Row],[Município]],"-",Tabela_Brasil[[#This Row],[Estado]])</f>
        <v>Brumadinho-MG</v>
      </c>
      <c r="J505">
        <f>IF(Tabela_Brasil[[#This Row],[IDHM]]&lt;=0.599,1,0)</f>
        <v>0</v>
      </c>
      <c r="K505" t="str">
        <f>IF(Tabela_Brasil[[#This Row],[IDHM]]&lt;=0.55,"Baixo",IF(Tabela_Brasil[[#This Row],[IDHM]]&lt;=0.699,"Médio",IF(Tabela_Brasil[[#This Row],[IDHM]]&lt;=0.799,"Alto","Muito Alto")))</f>
        <v>Alto</v>
      </c>
      <c r="L505" t="str">
        <f>VLOOKUP(Tabela_Brasil[[#This Row],[Estado]],'De-Para_Estado_Regiao'!$B$3:$C$29,2,FALSE)</f>
        <v>Sudeste</v>
      </c>
      <c r="M505">
        <f>IF(Tabela_Brasil[[#This Row],[IBGE_1-4]]&gt;=951,1,0)</f>
        <v>1</v>
      </c>
      <c r="N505">
        <f>IF(Tabela_Brasil[[#This Row],[COMP_P]]&lt;=2,1,0)</f>
        <v>0</v>
      </c>
    </row>
    <row r="506" spans="1:14" x14ac:dyDescent="0.25">
      <c r="A506" s="12" t="s">
        <v>539</v>
      </c>
      <c r="B506" s="12" t="s">
        <v>22</v>
      </c>
      <c r="C506" s="12">
        <v>2348</v>
      </c>
      <c r="D506" s="12">
        <v>0.72599999999999998</v>
      </c>
      <c r="E506" s="12">
        <v>0.71499999999999997</v>
      </c>
      <c r="F506" s="12">
        <v>0.64</v>
      </c>
      <c r="G506" s="12">
        <v>26207.22</v>
      </c>
      <c r="H506" s="13">
        <v>78</v>
      </c>
      <c r="I506" t="str">
        <f>CONCATENATE(Tabela_Brasil[[#This Row],[Município]],"-",Tabela_Brasil[[#This Row],[Estado]])</f>
        <v>Irati-PR</v>
      </c>
      <c r="J506">
        <f>IF(Tabela_Brasil[[#This Row],[IDHM]]&lt;=0.599,1,0)</f>
        <v>0</v>
      </c>
      <c r="K506" t="str">
        <f>IF(Tabela_Brasil[[#This Row],[IDHM]]&lt;=0.55,"Baixo",IF(Tabela_Brasil[[#This Row],[IDHM]]&lt;=0.699,"Médio",IF(Tabela_Brasil[[#This Row],[IDHM]]&lt;=0.799,"Alto","Muito Alto")))</f>
        <v>Alto</v>
      </c>
      <c r="L506" t="str">
        <f>VLOOKUP(Tabela_Brasil[[#This Row],[Estado]],'De-Para_Estado_Regiao'!$B$3:$C$29,2,FALSE)</f>
        <v>Sul</v>
      </c>
      <c r="M506">
        <f>IF(Tabela_Brasil[[#This Row],[IBGE_1-4]]&gt;=951,1,0)</f>
        <v>1</v>
      </c>
      <c r="N506">
        <f>IF(Tabela_Brasil[[#This Row],[COMP_P]]&lt;=2,1,0)</f>
        <v>0</v>
      </c>
    </row>
    <row r="507" spans="1:14" x14ac:dyDescent="0.25">
      <c r="A507" s="9" t="s">
        <v>540</v>
      </c>
      <c r="B507" s="9" t="s">
        <v>7</v>
      </c>
      <c r="C507" s="9">
        <v>963</v>
      </c>
      <c r="D507" s="9">
        <v>0.74</v>
      </c>
      <c r="E507" s="9">
        <v>0.75800000000000001</v>
      </c>
      <c r="F507" s="9">
        <v>0.625</v>
      </c>
      <c r="G507" s="9">
        <v>16537.87</v>
      </c>
      <c r="H507" s="10">
        <v>25</v>
      </c>
      <c r="I507" t="str">
        <f>CONCATENATE(Tabela_Brasil[[#This Row],[Município]],"-",Tabela_Brasil[[#This Row],[Estado]])</f>
        <v>Piracaia-SP</v>
      </c>
      <c r="J507">
        <f>IF(Tabela_Brasil[[#This Row],[IDHM]]&lt;=0.599,1,0)</f>
        <v>0</v>
      </c>
      <c r="K507" t="str">
        <f>IF(Tabela_Brasil[[#This Row],[IDHM]]&lt;=0.55,"Baixo",IF(Tabela_Brasil[[#This Row],[IDHM]]&lt;=0.699,"Médio",IF(Tabela_Brasil[[#This Row],[IDHM]]&lt;=0.799,"Alto","Muito Alto")))</f>
        <v>Alto</v>
      </c>
      <c r="L507" t="str">
        <f>VLOOKUP(Tabela_Brasil[[#This Row],[Estado]],'De-Para_Estado_Regiao'!$B$3:$C$29,2,FALSE)</f>
        <v>Sudeste</v>
      </c>
      <c r="M507">
        <f>IF(Tabela_Brasil[[#This Row],[IBGE_1-4]]&gt;=951,1,0)</f>
        <v>1</v>
      </c>
      <c r="N507">
        <f>IF(Tabela_Brasil[[#This Row],[COMP_P]]&lt;=2,1,0)</f>
        <v>0</v>
      </c>
    </row>
    <row r="508" spans="1:14" x14ac:dyDescent="0.25">
      <c r="A508" s="12" t="s">
        <v>541</v>
      </c>
      <c r="B508" s="12" t="s">
        <v>16</v>
      </c>
      <c r="C508" s="12">
        <v>2020</v>
      </c>
      <c r="D508" s="12">
        <v>0.74099999999999999</v>
      </c>
      <c r="E508" s="12">
        <v>0.68799999999999994</v>
      </c>
      <c r="F508" s="12">
        <v>0.69699999999999995</v>
      </c>
      <c r="G508" s="12">
        <v>19343.78</v>
      </c>
      <c r="H508" s="13">
        <v>31</v>
      </c>
      <c r="I508" t="str">
        <f>CONCATENATE(Tabela_Brasil[[#This Row],[Município]],"-",Tabela_Brasil[[#This Row],[Estado]])</f>
        <v>Santos Dumont-MG</v>
      </c>
      <c r="J508">
        <f>IF(Tabela_Brasil[[#This Row],[IDHM]]&lt;=0.599,1,0)</f>
        <v>0</v>
      </c>
      <c r="K508" t="str">
        <f>IF(Tabela_Brasil[[#This Row],[IDHM]]&lt;=0.55,"Baixo",IF(Tabela_Brasil[[#This Row],[IDHM]]&lt;=0.699,"Médio",IF(Tabela_Brasil[[#This Row],[IDHM]]&lt;=0.799,"Alto","Muito Alto")))</f>
        <v>Alto</v>
      </c>
      <c r="L508" t="str">
        <f>VLOOKUP(Tabela_Brasil[[#This Row],[Estado]],'De-Para_Estado_Regiao'!$B$3:$C$29,2,FALSE)</f>
        <v>Sudeste</v>
      </c>
      <c r="M508">
        <f>IF(Tabela_Brasil[[#This Row],[IBGE_1-4]]&gt;=951,1,0)</f>
        <v>1</v>
      </c>
      <c r="N508">
        <f>IF(Tabela_Brasil[[#This Row],[COMP_P]]&lt;=2,1,0)</f>
        <v>0</v>
      </c>
    </row>
    <row r="509" spans="1:14" x14ac:dyDescent="0.25">
      <c r="A509" s="9" t="s">
        <v>542</v>
      </c>
      <c r="B509" s="9" t="s">
        <v>29</v>
      </c>
      <c r="C509" s="9">
        <v>2833</v>
      </c>
      <c r="D509" s="9">
        <v>0.752</v>
      </c>
      <c r="E509" s="9">
        <v>0.77400000000000002</v>
      </c>
      <c r="F509" s="9">
        <v>0.65300000000000002</v>
      </c>
      <c r="G509" s="9">
        <v>61274.33</v>
      </c>
      <c r="H509" s="10">
        <v>67</v>
      </c>
      <c r="I509" t="str">
        <f>CONCATENATE(Tabela_Brasil[[#This Row],[Município]],"-",Tabela_Brasil[[#This Row],[Estado]])</f>
        <v>Primavera Do Leste-MT</v>
      </c>
      <c r="J509">
        <f>IF(Tabela_Brasil[[#This Row],[IDHM]]&lt;=0.599,1,0)</f>
        <v>0</v>
      </c>
      <c r="K509" t="str">
        <f>IF(Tabela_Brasil[[#This Row],[IDHM]]&lt;=0.55,"Baixo",IF(Tabela_Brasil[[#This Row],[IDHM]]&lt;=0.699,"Médio",IF(Tabela_Brasil[[#This Row],[IDHM]]&lt;=0.799,"Alto","Muito Alto")))</f>
        <v>Alto</v>
      </c>
      <c r="L509" t="str">
        <f>VLOOKUP(Tabela_Brasil[[#This Row],[Estado]],'De-Para_Estado_Regiao'!$B$3:$C$29,2,FALSE)</f>
        <v>Centro-Oeste</v>
      </c>
      <c r="M509">
        <f>IF(Tabela_Brasil[[#This Row],[IBGE_1-4]]&gt;=951,1,0)</f>
        <v>1</v>
      </c>
      <c r="N509">
        <f>IF(Tabela_Brasil[[#This Row],[COMP_P]]&lt;=2,1,0)</f>
        <v>0</v>
      </c>
    </row>
    <row r="510" spans="1:14" x14ac:dyDescent="0.25">
      <c r="A510" s="12" t="s">
        <v>543</v>
      </c>
      <c r="B510" s="12" t="s">
        <v>7</v>
      </c>
      <c r="C510" s="12">
        <v>996</v>
      </c>
      <c r="D510" s="12">
        <v>0.77500000000000002</v>
      </c>
      <c r="E510" s="12">
        <v>0.76400000000000001</v>
      </c>
      <c r="F510" s="12">
        <v>0.68600000000000005</v>
      </c>
      <c r="G510" s="12">
        <v>22579.86</v>
      </c>
      <c r="H510" s="13">
        <v>30</v>
      </c>
      <c r="I510" t="str">
        <f>CONCATENATE(Tabela_Brasil[[#This Row],[Município]],"-",Tabela_Brasil[[#This Row],[Estado]])</f>
        <v>Santa Rita Do Passa Quatro-SP</v>
      </c>
      <c r="J510">
        <f>IF(Tabela_Brasil[[#This Row],[IDHM]]&lt;=0.599,1,0)</f>
        <v>0</v>
      </c>
      <c r="K510" t="str">
        <f>IF(Tabela_Brasil[[#This Row],[IDHM]]&lt;=0.55,"Baixo",IF(Tabela_Brasil[[#This Row],[IDHM]]&lt;=0.699,"Médio",IF(Tabela_Brasil[[#This Row],[IDHM]]&lt;=0.799,"Alto","Muito Alto")))</f>
        <v>Alto</v>
      </c>
      <c r="L510" t="str">
        <f>VLOOKUP(Tabela_Brasil[[#This Row],[Estado]],'De-Para_Estado_Regiao'!$B$3:$C$29,2,FALSE)</f>
        <v>Sudeste</v>
      </c>
      <c r="M510">
        <f>IF(Tabela_Brasil[[#This Row],[IBGE_1-4]]&gt;=951,1,0)</f>
        <v>1</v>
      </c>
      <c r="N510">
        <f>IF(Tabela_Brasil[[#This Row],[COMP_P]]&lt;=2,1,0)</f>
        <v>0</v>
      </c>
    </row>
    <row r="511" spans="1:14" x14ac:dyDescent="0.25">
      <c r="A511" s="9" t="s">
        <v>544</v>
      </c>
      <c r="B511" s="9" t="s">
        <v>19</v>
      </c>
      <c r="C511" s="9">
        <v>3017</v>
      </c>
      <c r="D511" s="9">
        <v>0.61899999999999999</v>
      </c>
      <c r="E511" s="9">
        <v>0.61299999999999999</v>
      </c>
      <c r="F511" s="9">
        <v>0.499</v>
      </c>
      <c r="G511" s="9">
        <v>115458.91</v>
      </c>
      <c r="H511" s="10">
        <v>30</v>
      </c>
      <c r="I511" t="str">
        <f>CONCATENATE(Tabela_Brasil[[#This Row],[Município]],"-",Tabela_Brasil[[#This Row],[Estado]])</f>
        <v>Ipojuca-PE</v>
      </c>
      <c r="J511">
        <f>IF(Tabela_Brasil[[#This Row],[IDHM]]&lt;=0.599,1,0)</f>
        <v>0</v>
      </c>
      <c r="K511" t="str">
        <f>IF(Tabela_Brasil[[#This Row],[IDHM]]&lt;=0.55,"Baixo",IF(Tabela_Brasil[[#This Row],[IDHM]]&lt;=0.699,"Médio",IF(Tabela_Brasil[[#This Row],[IDHM]]&lt;=0.799,"Alto","Muito Alto")))</f>
        <v>Médio</v>
      </c>
      <c r="L511" t="str">
        <f>VLOOKUP(Tabela_Brasil[[#This Row],[Estado]],'De-Para_Estado_Regiao'!$B$3:$C$29,2,FALSE)</f>
        <v>Nordeste</v>
      </c>
      <c r="M511">
        <f>IF(Tabela_Brasil[[#This Row],[IBGE_1-4]]&gt;=951,1,0)</f>
        <v>1</v>
      </c>
      <c r="N511">
        <f>IF(Tabela_Brasil[[#This Row],[COMP_P]]&lt;=2,1,0)</f>
        <v>0</v>
      </c>
    </row>
    <row r="512" spans="1:14" x14ac:dyDescent="0.25">
      <c r="A512" s="12" t="s">
        <v>545</v>
      </c>
      <c r="B512" s="12" t="s">
        <v>7</v>
      </c>
      <c r="C512" s="12">
        <v>1261</v>
      </c>
      <c r="D512" s="12">
        <v>0.76</v>
      </c>
      <c r="E512" s="12">
        <v>0.74</v>
      </c>
      <c r="F512" s="12">
        <v>0.68700000000000006</v>
      </c>
      <c r="G512" s="12">
        <v>41764.120000000003</v>
      </c>
      <c r="H512" s="13">
        <v>45</v>
      </c>
      <c r="I512" t="str">
        <f>CONCATENATE(Tabela_Brasil[[#This Row],[Município]],"-",Tabela_Brasil[[#This Row],[Estado]])</f>
        <v>Descalvado-SP</v>
      </c>
      <c r="J512">
        <f>IF(Tabela_Brasil[[#This Row],[IDHM]]&lt;=0.599,1,0)</f>
        <v>0</v>
      </c>
      <c r="K512" t="str">
        <f>IF(Tabela_Brasil[[#This Row],[IDHM]]&lt;=0.55,"Baixo",IF(Tabela_Brasil[[#This Row],[IDHM]]&lt;=0.699,"Médio",IF(Tabela_Brasil[[#This Row],[IDHM]]&lt;=0.799,"Alto","Muito Alto")))</f>
        <v>Alto</v>
      </c>
      <c r="L512" t="str">
        <f>VLOOKUP(Tabela_Brasil[[#This Row],[Estado]],'De-Para_Estado_Regiao'!$B$3:$C$29,2,FALSE)</f>
        <v>Sudeste</v>
      </c>
      <c r="M512">
        <f>IF(Tabela_Brasil[[#This Row],[IBGE_1-4]]&gt;=951,1,0)</f>
        <v>1</v>
      </c>
      <c r="N512">
        <f>IF(Tabela_Brasil[[#This Row],[COMP_P]]&lt;=2,1,0)</f>
        <v>0</v>
      </c>
    </row>
    <row r="513" spans="1:14" x14ac:dyDescent="0.25">
      <c r="A513" s="9" t="s">
        <v>546</v>
      </c>
      <c r="B513" s="9" t="s">
        <v>49</v>
      </c>
      <c r="C513" s="9">
        <v>3040</v>
      </c>
      <c r="D513" s="9">
        <v>0.66200000000000003</v>
      </c>
      <c r="E513" s="9">
        <v>0.64300000000000002</v>
      </c>
      <c r="F513" s="9">
        <v>0.56399999999999995</v>
      </c>
      <c r="G513" s="9">
        <v>42290.57</v>
      </c>
      <c r="H513" s="10">
        <v>106</v>
      </c>
      <c r="I513" t="str">
        <f>CONCATENATE(Tabela_Brasil[[#This Row],[Município]],"-",Tabela_Brasil[[#This Row],[Estado]])</f>
        <v>Barcarena-PA</v>
      </c>
      <c r="J513">
        <f>IF(Tabela_Brasil[[#This Row],[IDHM]]&lt;=0.599,1,0)</f>
        <v>0</v>
      </c>
      <c r="K513" t="str">
        <f>IF(Tabela_Brasil[[#This Row],[IDHM]]&lt;=0.55,"Baixo",IF(Tabela_Brasil[[#This Row],[IDHM]]&lt;=0.699,"Médio",IF(Tabela_Brasil[[#This Row],[IDHM]]&lt;=0.799,"Alto","Muito Alto")))</f>
        <v>Médio</v>
      </c>
      <c r="L513" t="str">
        <f>VLOOKUP(Tabela_Brasil[[#This Row],[Estado]],'De-Para_Estado_Regiao'!$B$3:$C$29,2,FALSE)</f>
        <v>Norte</v>
      </c>
      <c r="M513">
        <f>IF(Tabela_Brasil[[#This Row],[IBGE_1-4]]&gt;=951,1,0)</f>
        <v>1</v>
      </c>
      <c r="N513">
        <f>IF(Tabela_Brasil[[#This Row],[COMP_P]]&lt;=2,1,0)</f>
        <v>0</v>
      </c>
    </row>
    <row r="514" spans="1:14" x14ac:dyDescent="0.25">
      <c r="A514" s="12" t="s">
        <v>547</v>
      </c>
      <c r="B514" s="12" t="s">
        <v>53</v>
      </c>
      <c r="C514" s="12">
        <v>6151</v>
      </c>
      <c r="D514" s="12">
        <v>0.7</v>
      </c>
      <c r="E514" s="12">
        <v>0.70099999999999996</v>
      </c>
      <c r="F514" s="12">
        <v>0.58599999999999997</v>
      </c>
      <c r="G514" s="12">
        <v>24061.55</v>
      </c>
      <c r="H514" s="13">
        <v>57</v>
      </c>
      <c r="I514" t="str">
        <f>CONCATENATE(Tabela_Brasil[[#This Row],[Município]],"-",Tabela_Brasil[[#This Row],[Estado]])</f>
        <v>Corumbá-MS</v>
      </c>
      <c r="J514">
        <f>IF(Tabela_Brasil[[#This Row],[IDHM]]&lt;=0.599,1,0)</f>
        <v>0</v>
      </c>
      <c r="K514" t="str">
        <f>IF(Tabela_Brasil[[#This Row],[IDHM]]&lt;=0.55,"Baixo",IF(Tabela_Brasil[[#This Row],[IDHM]]&lt;=0.699,"Médio",IF(Tabela_Brasil[[#This Row],[IDHM]]&lt;=0.799,"Alto","Muito Alto")))</f>
        <v>Alto</v>
      </c>
      <c r="L514" t="str">
        <f>VLOOKUP(Tabela_Brasil[[#This Row],[Estado]],'De-Para_Estado_Regiao'!$B$3:$C$29,2,FALSE)</f>
        <v>Centro-Oeste</v>
      </c>
      <c r="M514">
        <f>IF(Tabela_Brasil[[#This Row],[IBGE_1-4]]&gt;=951,1,0)</f>
        <v>1</v>
      </c>
      <c r="N514">
        <f>IF(Tabela_Brasil[[#This Row],[COMP_P]]&lt;=2,1,0)</f>
        <v>0</v>
      </c>
    </row>
    <row r="515" spans="1:14" x14ac:dyDescent="0.25">
      <c r="A515" s="9" t="s">
        <v>548</v>
      </c>
      <c r="B515" s="9" t="s">
        <v>7</v>
      </c>
      <c r="C515" s="9">
        <v>673</v>
      </c>
      <c r="D515" s="9">
        <v>0.69299999999999995</v>
      </c>
      <c r="E515" s="9">
        <v>0.65200000000000002</v>
      </c>
      <c r="F515" s="9">
        <v>0.63600000000000001</v>
      </c>
      <c r="G515" s="9">
        <v>32218.560000000001</v>
      </c>
      <c r="H515" s="10">
        <v>14</v>
      </c>
      <c r="I515" t="str">
        <f>CONCATENATE(Tabela_Brasil[[#This Row],[Município]],"-",Tabela_Brasil[[#This Row],[Estado]])</f>
        <v>Itaberá-SP</v>
      </c>
      <c r="J515">
        <f>IF(Tabela_Brasil[[#This Row],[IDHM]]&lt;=0.599,1,0)</f>
        <v>0</v>
      </c>
      <c r="K515" t="str">
        <f>IF(Tabela_Brasil[[#This Row],[IDHM]]&lt;=0.55,"Baixo",IF(Tabela_Brasil[[#This Row],[IDHM]]&lt;=0.699,"Médio",IF(Tabela_Brasil[[#This Row],[IDHM]]&lt;=0.799,"Alto","Muito Alto")))</f>
        <v>Médio</v>
      </c>
      <c r="L515" t="str">
        <f>VLOOKUP(Tabela_Brasil[[#This Row],[Estado]],'De-Para_Estado_Regiao'!$B$3:$C$29,2,FALSE)</f>
        <v>Sudeste</v>
      </c>
      <c r="M515">
        <f>IF(Tabela_Brasil[[#This Row],[IBGE_1-4]]&gt;=951,1,0)</f>
        <v>0</v>
      </c>
      <c r="N515">
        <f>IF(Tabela_Brasil[[#This Row],[COMP_P]]&lt;=2,1,0)</f>
        <v>0</v>
      </c>
    </row>
    <row r="516" spans="1:14" x14ac:dyDescent="0.25">
      <c r="A516" s="12" t="s">
        <v>549</v>
      </c>
      <c r="B516" s="12" t="s">
        <v>19</v>
      </c>
      <c r="C516" s="12">
        <v>2687</v>
      </c>
      <c r="D516" s="12">
        <v>0.63500000000000001</v>
      </c>
      <c r="E516" s="12">
        <v>0.61699999999999999</v>
      </c>
      <c r="F516" s="12">
        <v>0.54800000000000004</v>
      </c>
      <c r="G516" s="12">
        <v>10915.41</v>
      </c>
      <c r="H516" s="13">
        <v>26</v>
      </c>
      <c r="I516" t="str">
        <f>CONCATENATE(Tabela_Brasil[[#This Row],[Município]],"-",Tabela_Brasil[[#This Row],[Estado]])</f>
        <v>Surubim-PE</v>
      </c>
      <c r="J516">
        <f>IF(Tabela_Brasil[[#This Row],[IDHM]]&lt;=0.599,1,0)</f>
        <v>0</v>
      </c>
      <c r="K516" t="str">
        <f>IF(Tabela_Brasil[[#This Row],[IDHM]]&lt;=0.55,"Baixo",IF(Tabela_Brasil[[#This Row],[IDHM]]&lt;=0.699,"Médio",IF(Tabela_Brasil[[#This Row],[IDHM]]&lt;=0.799,"Alto","Muito Alto")))</f>
        <v>Médio</v>
      </c>
      <c r="L516" t="str">
        <f>VLOOKUP(Tabela_Brasil[[#This Row],[Estado]],'De-Para_Estado_Regiao'!$B$3:$C$29,2,FALSE)</f>
        <v>Nordeste</v>
      </c>
      <c r="M516">
        <f>IF(Tabela_Brasil[[#This Row],[IBGE_1-4]]&gt;=951,1,0)</f>
        <v>1</v>
      </c>
      <c r="N516">
        <f>IF(Tabela_Brasil[[#This Row],[COMP_P]]&lt;=2,1,0)</f>
        <v>0</v>
      </c>
    </row>
    <row r="517" spans="1:14" x14ac:dyDescent="0.25">
      <c r="A517" s="9" t="s">
        <v>550</v>
      </c>
      <c r="B517" s="9" t="s">
        <v>14</v>
      </c>
      <c r="C517" s="9">
        <v>1103</v>
      </c>
      <c r="D517" s="9">
        <v>0.68700000000000006</v>
      </c>
      <c r="E517" s="9">
        <v>0.72199999999999998</v>
      </c>
      <c r="F517" s="9">
        <v>0.52800000000000002</v>
      </c>
      <c r="G517" s="9">
        <v>23237.81</v>
      </c>
      <c r="H517" s="10">
        <v>35</v>
      </c>
      <c r="I517" t="str">
        <f>CONCATENATE(Tabela_Brasil[[#This Row],[Município]],"-",Tabela_Brasil[[#This Row],[Estado]])</f>
        <v>São Lourenço Do Sul-RS</v>
      </c>
      <c r="J517">
        <f>IF(Tabela_Brasil[[#This Row],[IDHM]]&lt;=0.599,1,0)</f>
        <v>0</v>
      </c>
      <c r="K517" t="str">
        <f>IF(Tabela_Brasil[[#This Row],[IDHM]]&lt;=0.55,"Baixo",IF(Tabela_Brasil[[#This Row],[IDHM]]&lt;=0.699,"Médio",IF(Tabela_Brasil[[#This Row],[IDHM]]&lt;=0.799,"Alto","Muito Alto")))</f>
        <v>Médio</v>
      </c>
      <c r="L517" t="str">
        <f>VLOOKUP(Tabela_Brasil[[#This Row],[Estado]],'De-Para_Estado_Regiao'!$B$3:$C$29,2,FALSE)</f>
        <v>Sul</v>
      </c>
      <c r="M517">
        <f>IF(Tabela_Brasil[[#This Row],[IBGE_1-4]]&gt;=951,1,0)</f>
        <v>1</v>
      </c>
      <c r="N517">
        <f>IF(Tabela_Brasil[[#This Row],[COMP_P]]&lt;=2,1,0)</f>
        <v>0</v>
      </c>
    </row>
    <row r="518" spans="1:14" x14ac:dyDescent="0.25">
      <c r="A518" s="12" t="s">
        <v>551</v>
      </c>
      <c r="B518" s="12" t="s">
        <v>24</v>
      </c>
      <c r="C518" s="12">
        <v>3603</v>
      </c>
      <c r="D518" s="12">
        <v>0.67</v>
      </c>
      <c r="E518" s="12">
        <v>0.66300000000000003</v>
      </c>
      <c r="F518" s="12">
        <v>0.58399999999999996</v>
      </c>
      <c r="G518" s="12">
        <v>13886.22</v>
      </c>
      <c r="H518" s="13">
        <v>73</v>
      </c>
      <c r="I518" t="str">
        <f>CONCATENATE(Tabela_Brasil[[#This Row],[Município]],"-",Tabela_Brasil[[#This Row],[Estado]])</f>
        <v>Guanambi-BA</v>
      </c>
      <c r="J518">
        <f>IF(Tabela_Brasil[[#This Row],[IDHM]]&lt;=0.599,1,0)</f>
        <v>0</v>
      </c>
      <c r="K518" t="str">
        <f>IF(Tabela_Brasil[[#This Row],[IDHM]]&lt;=0.55,"Baixo",IF(Tabela_Brasil[[#This Row],[IDHM]]&lt;=0.699,"Médio",IF(Tabela_Brasil[[#This Row],[IDHM]]&lt;=0.799,"Alto","Muito Alto")))</f>
        <v>Médio</v>
      </c>
      <c r="L518" t="str">
        <f>VLOOKUP(Tabela_Brasil[[#This Row],[Estado]],'De-Para_Estado_Regiao'!$B$3:$C$29,2,FALSE)</f>
        <v>Nordeste</v>
      </c>
      <c r="M518">
        <f>IF(Tabela_Brasil[[#This Row],[IBGE_1-4]]&gt;=951,1,0)</f>
        <v>1</v>
      </c>
      <c r="N518">
        <f>IF(Tabela_Brasil[[#This Row],[COMP_P]]&lt;=2,1,0)</f>
        <v>0</v>
      </c>
    </row>
    <row r="519" spans="1:14" x14ac:dyDescent="0.25">
      <c r="A519" s="9" t="s">
        <v>552</v>
      </c>
      <c r="B519" s="9" t="s">
        <v>14</v>
      </c>
      <c r="C519" s="9">
        <v>918</v>
      </c>
      <c r="D519" s="9">
        <v>0.73299999999999998</v>
      </c>
      <c r="E519" s="9">
        <v>0.71699999999999997</v>
      </c>
      <c r="F519" s="9">
        <v>0.629</v>
      </c>
      <c r="G519" s="9">
        <v>289932.05</v>
      </c>
      <c r="H519" s="10">
        <v>26</v>
      </c>
      <c r="I519" t="str">
        <f>CONCATENATE(Tabela_Brasil[[#This Row],[Município]],"-",Tabela_Brasil[[#This Row],[Estado]])</f>
        <v>Triunfo-RS</v>
      </c>
      <c r="J519">
        <f>IF(Tabela_Brasil[[#This Row],[IDHM]]&lt;=0.599,1,0)</f>
        <v>0</v>
      </c>
      <c r="K519" t="str">
        <f>IF(Tabela_Brasil[[#This Row],[IDHM]]&lt;=0.55,"Baixo",IF(Tabela_Brasil[[#This Row],[IDHM]]&lt;=0.699,"Médio",IF(Tabela_Brasil[[#This Row],[IDHM]]&lt;=0.799,"Alto","Muito Alto")))</f>
        <v>Alto</v>
      </c>
      <c r="L519" t="str">
        <f>VLOOKUP(Tabela_Brasil[[#This Row],[Estado]],'De-Para_Estado_Regiao'!$B$3:$C$29,2,FALSE)</f>
        <v>Sul</v>
      </c>
      <c r="M519">
        <f>IF(Tabela_Brasil[[#This Row],[IBGE_1-4]]&gt;=951,1,0)</f>
        <v>0</v>
      </c>
      <c r="N519">
        <f>IF(Tabela_Brasil[[#This Row],[COMP_P]]&lt;=2,1,0)</f>
        <v>0</v>
      </c>
    </row>
    <row r="520" spans="1:14" x14ac:dyDescent="0.25">
      <c r="A520" s="12" t="s">
        <v>553</v>
      </c>
      <c r="B520" s="12" t="s">
        <v>14</v>
      </c>
      <c r="C520" s="12">
        <v>1773</v>
      </c>
      <c r="D520" s="12">
        <v>0.71</v>
      </c>
      <c r="E520" s="12">
        <v>0.73599999999999999</v>
      </c>
      <c r="F520" s="12">
        <v>0.6</v>
      </c>
      <c r="G520" s="12">
        <v>39533.599999999999</v>
      </c>
      <c r="H520" s="13">
        <v>106</v>
      </c>
      <c r="I520" t="str">
        <f>CONCATENATE(Tabela_Brasil[[#This Row],[Município]],"-",Tabela_Brasil[[#This Row],[Estado]])</f>
        <v>Venâncio Aires-RS</v>
      </c>
      <c r="J520">
        <f>IF(Tabela_Brasil[[#This Row],[IDHM]]&lt;=0.599,1,0)</f>
        <v>0</v>
      </c>
      <c r="K520" t="str">
        <f>IF(Tabela_Brasil[[#This Row],[IDHM]]&lt;=0.55,"Baixo",IF(Tabela_Brasil[[#This Row],[IDHM]]&lt;=0.699,"Médio",IF(Tabela_Brasil[[#This Row],[IDHM]]&lt;=0.799,"Alto","Muito Alto")))</f>
        <v>Alto</v>
      </c>
      <c r="L520" t="str">
        <f>VLOOKUP(Tabela_Brasil[[#This Row],[Estado]],'De-Para_Estado_Regiao'!$B$3:$C$29,2,FALSE)</f>
        <v>Sul</v>
      </c>
      <c r="M520">
        <f>IF(Tabela_Brasil[[#This Row],[IBGE_1-4]]&gt;=951,1,0)</f>
        <v>1</v>
      </c>
      <c r="N520">
        <f>IF(Tabela_Brasil[[#This Row],[COMP_P]]&lt;=2,1,0)</f>
        <v>0</v>
      </c>
    </row>
    <row r="521" spans="1:14" x14ac:dyDescent="0.25">
      <c r="A521" s="9" t="s">
        <v>554</v>
      </c>
      <c r="B521" s="9" t="s">
        <v>118</v>
      </c>
      <c r="C521" s="9">
        <v>3342</v>
      </c>
      <c r="D521" s="9">
        <v>0.69799999999999995</v>
      </c>
      <c r="E521" s="9">
        <v>0.68400000000000005</v>
      </c>
      <c r="F521" s="9">
        <v>0.621</v>
      </c>
      <c r="G521" s="9">
        <v>18212.61</v>
      </c>
      <c r="H521" s="10">
        <v>105</v>
      </c>
      <c r="I521" t="str">
        <f>CONCATENATE(Tabela_Brasil[[#This Row],[Município]],"-",Tabela_Brasil[[#This Row],[Estado]])</f>
        <v>Picos-PI</v>
      </c>
      <c r="J521">
        <f>IF(Tabela_Brasil[[#This Row],[IDHM]]&lt;=0.599,1,0)</f>
        <v>0</v>
      </c>
      <c r="K521" t="str">
        <f>IF(Tabela_Brasil[[#This Row],[IDHM]]&lt;=0.55,"Baixo",IF(Tabela_Brasil[[#This Row],[IDHM]]&lt;=0.699,"Médio",IF(Tabela_Brasil[[#This Row],[IDHM]]&lt;=0.799,"Alto","Muito Alto")))</f>
        <v>Médio</v>
      </c>
      <c r="L521" t="str">
        <f>VLOOKUP(Tabela_Brasil[[#This Row],[Estado]],'De-Para_Estado_Regiao'!$B$3:$C$29,2,FALSE)</f>
        <v>Nordeste</v>
      </c>
      <c r="M521">
        <f>IF(Tabela_Brasil[[#This Row],[IBGE_1-4]]&gt;=951,1,0)</f>
        <v>1</v>
      </c>
      <c r="N521">
        <f>IF(Tabela_Brasil[[#This Row],[COMP_P]]&lt;=2,1,0)</f>
        <v>0</v>
      </c>
    </row>
    <row r="522" spans="1:14" x14ac:dyDescent="0.25">
      <c r="A522" s="12" t="s">
        <v>555</v>
      </c>
      <c r="B522" s="12" t="s">
        <v>7</v>
      </c>
      <c r="C522" s="12">
        <v>1222</v>
      </c>
      <c r="D522" s="12">
        <v>0.77</v>
      </c>
      <c r="E522" s="12">
        <v>0.72799999999999998</v>
      </c>
      <c r="F522" s="12">
        <v>0.73199999999999998</v>
      </c>
      <c r="G522" s="12">
        <v>31802.91</v>
      </c>
      <c r="H522" s="13">
        <v>26</v>
      </c>
      <c r="I522" t="str">
        <f>CONCATENATE(Tabela_Brasil[[#This Row],[Município]],"-",Tabela_Brasil[[#This Row],[Estado]])</f>
        <v>Pereira Barreto-SP</v>
      </c>
      <c r="J522">
        <f>IF(Tabela_Brasil[[#This Row],[IDHM]]&lt;=0.599,1,0)</f>
        <v>0</v>
      </c>
      <c r="K522" t="str">
        <f>IF(Tabela_Brasil[[#This Row],[IDHM]]&lt;=0.55,"Baixo",IF(Tabela_Brasil[[#This Row],[IDHM]]&lt;=0.699,"Médio",IF(Tabela_Brasil[[#This Row],[IDHM]]&lt;=0.799,"Alto","Muito Alto")))</f>
        <v>Alto</v>
      </c>
      <c r="L522" t="str">
        <f>VLOOKUP(Tabela_Brasil[[#This Row],[Estado]],'De-Para_Estado_Regiao'!$B$3:$C$29,2,FALSE)</f>
        <v>Sudeste</v>
      </c>
      <c r="M522">
        <f>IF(Tabela_Brasil[[#This Row],[IBGE_1-4]]&gt;=951,1,0)</f>
        <v>1</v>
      </c>
      <c r="N522">
        <f>IF(Tabela_Brasil[[#This Row],[COMP_P]]&lt;=2,1,0)</f>
        <v>0</v>
      </c>
    </row>
    <row r="523" spans="1:14" x14ac:dyDescent="0.25">
      <c r="A523" s="9" t="s">
        <v>556</v>
      </c>
      <c r="B523" s="9" t="s">
        <v>16</v>
      </c>
      <c r="C523" s="9">
        <v>4632</v>
      </c>
      <c r="D523" s="9">
        <v>0.71499999999999997</v>
      </c>
      <c r="E523" s="9">
        <v>0.70899999999999996</v>
      </c>
      <c r="F523" s="9">
        <v>0.59699999999999998</v>
      </c>
      <c r="G523" s="9">
        <v>22763.3</v>
      </c>
      <c r="H523" s="10">
        <v>33</v>
      </c>
      <c r="I523" t="str">
        <f>CONCATENATE(Tabela_Brasil[[#This Row],[Município]],"-",Tabela_Brasil[[#This Row],[Estado]])</f>
        <v>Nova Serrana-MG</v>
      </c>
      <c r="J523">
        <f>IF(Tabela_Brasil[[#This Row],[IDHM]]&lt;=0.599,1,0)</f>
        <v>0</v>
      </c>
      <c r="K523" t="str">
        <f>IF(Tabela_Brasil[[#This Row],[IDHM]]&lt;=0.55,"Baixo",IF(Tabela_Brasil[[#This Row],[IDHM]]&lt;=0.699,"Médio",IF(Tabela_Brasil[[#This Row],[IDHM]]&lt;=0.799,"Alto","Muito Alto")))</f>
        <v>Alto</v>
      </c>
      <c r="L523" t="str">
        <f>VLOOKUP(Tabela_Brasil[[#This Row],[Estado]],'De-Para_Estado_Regiao'!$B$3:$C$29,2,FALSE)</f>
        <v>Sudeste</v>
      </c>
      <c r="M523">
        <f>IF(Tabela_Brasil[[#This Row],[IBGE_1-4]]&gt;=951,1,0)</f>
        <v>1</v>
      </c>
      <c r="N523">
        <f>IF(Tabela_Brasil[[#This Row],[COMP_P]]&lt;=2,1,0)</f>
        <v>0</v>
      </c>
    </row>
    <row r="524" spans="1:14" x14ac:dyDescent="0.25">
      <c r="A524" s="12" t="s">
        <v>557</v>
      </c>
      <c r="B524" s="12" t="s">
        <v>22</v>
      </c>
      <c r="C524" s="12">
        <v>5406</v>
      </c>
      <c r="D524" s="12">
        <v>0.72</v>
      </c>
      <c r="E524" s="12">
        <v>0.71299999999999997</v>
      </c>
      <c r="F524" s="12">
        <v>0.61699999999999999</v>
      </c>
      <c r="G524" s="12">
        <v>21982.959999999999</v>
      </c>
      <c r="H524" s="13">
        <v>69</v>
      </c>
      <c r="I524" t="str">
        <f>CONCATENATE(Tabela_Brasil[[#This Row],[Município]],"-",Tabela_Brasil[[#This Row],[Estado]])</f>
        <v>Fazenda Rio Grande-PR</v>
      </c>
      <c r="J524">
        <f>IF(Tabela_Brasil[[#This Row],[IDHM]]&lt;=0.599,1,0)</f>
        <v>0</v>
      </c>
      <c r="K524" t="str">
        <f>IF(Tabela_Brasil[[#This Row],[IDHM]]&lt;=0.55,"Baixo",IF(Tabela_Brasil[[#This Row],[IDHM]]&lt;=0.699,"Médio",IF(Tabela_Brasil[[#This Row],[IDHM]]&lt;=0.799,"Alto","Muito Alto")))</f>
        <v>Alto</v>
      </c>
      <c r="L524" t="str">
        <f>VLOOKUP(Tabela_Brasil[[#This Row],[Estado]],'De-Para_Estado_Regiao'!$B$3:$C$29,2,FALSE)</f>
        <v>Sul</v>
      </c>
      <c r="M524">
        <f>IF(Tabela_Brasil[[#This Row],[IBGE_1-4]]&gt;=951,1,0)</f>
        <v>1</v>
      </c>
      <c r="N524">
        <f>IF(Tabela_Brasil[[#This Row],[COMP_P]]&lt;=2,1,0)</f>
        <v>0</v>
      </c>
    </row>
    <row r="525" spans="1:14" x14ac:dyDescent="0.25">
      <c r="A525" s="9" t="s">
        <v>558</v>
      </c>
      <c r="B525" s="9" t="s">
        <v>14</v>
      </c>
      <c r="C525" s="9">
        <v>3787</v>
      </c>
      <c r="D525" s="9">
        <v>0.72699999999999998</v>
      </c>
      <c r="E525" s="9">
        <v>0.71499999999999997</v>
      </c>
      <c r="F525" s="9">
        <v>0.63600000000000001</v>
      </c>
      <c r="G525" s="9">
        <v>27878.48</v>
      </c>
      <c r="H525" s="10">
        <v>64</v>
      </c>
      <c r="I525" t="str">
        <f>CONCATENATE(Tabela_Brasil[[#This Row],[Município]],"-",Tabela_Brasil[[#This Row],[Estado]])</f>
        <v>Sant'Ana Do Livramento-RS</v>
      </c>
      <c r="J525">
        <f>IF(Tabela_Brasil[[#This Row],[IDHM]]&lt;=0.599,1,0)</f>
        <v>0</v>
      </c>
      <c r="K525" t="str">
        <f>IF(Tabela_Brasil[[#This Row],[IDHM]]&lt;=0.55,"Baixo",IF(Tabela_Brasil[[#This Row],[IDHM]]&lt;=0.699,"Médio",IF(Tabela_Brasil[[#This Row],[IDHM]]&lt;=0.799,"Alto","Muito Alto")))</f>
        <v>Alto</v>
      </c>
      <c r="L525" t="str">
        <f>VLOOKUP(Tabela_Brasil[[#This Row],[Estado]],'De-Para_Estado_Regiao'!$B$3:$C$29,2,FALSE)</f>
        <v>Sul</v>
      </c>
      <c r="M525">
        <f>IF(Tabela_Brasil[[#This Row],[IBGE_1-4]]&gt;=951,1,0)</f>
        <v>1</v>
      </c>
      <c r="N525">
        <f>IF(Tabela_Brasil[[#This Row],[COMP_P]]&lt;=2,1,0)</f>
        <v>0</v>
      </c>
    </row>
    <row r="526" spans="1:14" x14ac:dyDescent="0.25">
      <c r="A526" s="12" t="s">
        <v>559</v>
      </c>
      <c r="B526" s="12" t="s">
        <v>10</v>
      </c>
      <c r="C526" s="12">
        <v>921</v>
      </c>
      <c r="D526" s="12">
        <v>0.71299999999999997</v>
      </c>
      <c r="E526" s="12">
        <v>0.68799999999999994</v>
      </c>
      <c r="F526" s="12">
        <v>0.64500000000000002</v>
      </c>
      <c r="G526" s="12">
        <v>137592.5</v>
      </c>
      <c r="H526" s="13">
        <v>20</v>
      </c>
      <c r="I526" t="str">
        <f>CONCATENATE(Tabela_Brasil[[#This Row],[Município]],"-",Tabela_Brasil[[#This Row],[Estado]])</f>
        <v>Porto Real-RJ</v>
      </c>
      <c r="J526">
        <f>IF(Tabela_Brasil[[#This Row],[IDHM]]&lt;=0.599,1,0)</f>
        <v>0</v>
      </c>
      <c r="K526" t="str">
        <f>IF(Tabela_Brasil[[#This Row],[IDHM]]&lt;=0.55,"Baixo",IF(Tabela_Brasil[[#This Row],[IDHM]]&lt;=0.699,"Médio",IF(Tabela_Brasil[[#This Row],[IDHM]]&lt;=0.799,"Alto","Muito Alto")))</f>
        <v>Alto</v>
      </c>
      <c r="L526" t="str">
        <f>VLOOKUP(Tabela_Brasil[[#This Row],[Estado]],'De-Para_Estado_Regiao'!$B$3:$C$29,2,FALSE)</f>
        <v>Sudeste</v>
      </c>
      <c r="M526">
        <f>IF(Tabela_Brasil[[#This Row],[IBGE_1-4]]&gt;=951,1,0)</f>
        <v>0</v>
      </c>
      <c r="N526">
        <f>IF(Tabela_Brasil[[#This Row],[COMP_P]]&lt;=2,1,0)</f>
        <v>0</v>
      </c>
    </row>
    <row r="527" spans="1:14" x14ac:dyDescent="0.25">
      <c r="A527" s="9" t="s">
        <v>560</v>
      </c>
      <c r="B527" s="9" t="s">
        <v>14</v>
      </c>
      <c r="C527" s="9">
        <v>986</v>
      </c>
      <c r="D527" s="9">
        <v>0.79</v>
      </c>
      <c r="E527" s="9">
        <v>0.82499999999999996</v>
      </c>
      <c r="F527" s="9">
        <v>0.68799999999999994</v>
      </c>
      <c r="G527" s="9">
        <v>52612.99</v>
      </c>
      <c r="H527" s="10">
        <v>56</v>
      </c>
      <c r="I527" t="str">
        <f>CONCATENATE(Tabela_Brasil[[#This Row],[Município]],"-",Tabela_Brasil[[#This Row],[Estado]])</f>
        <v>Garibaldi-RS</v>
      </c>
      <c r="J527">
        <f>IF(Tabela_Brasil[[#This Row],[IDHM]]&lt;=0.599,1,0)</f>
        <v>0</v>
      </c>
      <c r="K527" t="str">
        <f>IF(Tabela_Brasil[[#This Row],[IDHM]]&lt;=0.55,"Baixo",IF(Tabela_Brasil[[#This Row],[IDHM]]&lt;=0.699,"Médio",IF(Tabela_Brasil[[#This Row],[IDHM]]&lt;=0.799,"Alto","Muito Alto")))</f>
        <v>Alto</v>
      </c>
      <c r="L527" t="str">
        <f>VLOOKUP(Tabela_Brasil[[#This Row],[Estado]],'De-Para_Estado_Regiao'!$B$3:$C$29,2,FALSE)</f>
        <v>Sul</v>
      </c>
      <c r="M527">
        <f>IF(Tabela_Brasil[[#This Row],[IBGE_1-4]]&gt;=951,1,0)</f>
        <v>1</v>
      </c>
      <c r="N527">
        <f>IF(Tabela_Brasil[[#This Row],[COMP_P]]&lt;=2,1,0)</f>
        <v>0</v>
      </c>
    </row>
    <row r="528" spans="1:14" x14ac:dyDescent="0.25">
      <c r="A528" s="12" t="s">
        <v>561</v>
      </c>
      <c r="B528" s="12" t="s">
        <v>16</v>
      </c>
      <c r="C528" s="12">
        <v>990</v>
      </c>
      <c r="D528" s="12">
        <v>0.75</v>
      </c>
      <c r="E528" s="12">
        <v>0.72199999999999998</v>
      </c>
      <c r="F528" s="12">
        <v>0.67400000000000004</v>
      </c>
      <c r="G528" s="12">
        <v>34594.29</v>
      </c>
      <c r="H528" s="13">
        <v>21</v>
      </c>
      <c r="I528" t="str">
        <f>CONCATENATE(Tabela_Brasil[[#This Row],[Município]],"-",Tabela_Brasil[[#This Row],[Estado]])</f>
        <v>Cambuí-MG</v>
      </c>
      <c r="J528">
        <f>IF(Tabela_Brasil[[#This Row],[IDHM]]&lt;=0.599,1,0)</f>
        <v>0</v>
      </c>
      <c r="K528" t="str">
        <f>IF(Tabela_Brasil[[#This Row],[IDHM]]&lt;=0.55,"Baixo",IF(Tabela_Brasil[[#This Row],[IDHM]]&lt;=0.699,"Médio",IF(Tabela_Brasil[[#This Row],[IDHM]]&lt;=0.799,"Alto","Muito Alto")))</f>
        <v>Alto</v>
      </c>
      <c r="L528" t="str">
        <f>VLOOKUP(Tabela_Brasil[[#This Row],[Estado]],'De-Para_Estado_Regiao'!$B$3:$C$29,2,FALSE)</f>
        <v>Sudeste</v>
      </c>
      <c r="M528">
        <f>IF(Tabela_Brasil[[#This Row],[IBGE_1-4]]&gt;=951,1,0)</f>
        <v>1</v>
      </c>
      <c r="N528">
        <f>IF(Tabela_Brasil[[#This Row],[COMP_P]]&lt;=2,1,0)</f>
        <v>0</v>
      </c>
    </row>
    <row r="529" spans="1:14" x14ac:dyDescent="0.25">
      <c r="A529" s="9" t="s">
        <v>562</v>
      </c>
      <c r="B529" s="9" t="s">
        <v>111</v>
      </c>
      <c r="C529" s="9">
        <v>4323</v>
      </c>
      <c r="D529" s="9">
        <v>0.75900000000000001</v>
      </c>
      <c r="E529" s="9">
        <v>0.73599999999999999</v>
      </c>
      <c r="F529" s="9">
        <v>0.70599999999999996</v>
      </c>
      <c r="G529" s="9">
        <v>24036.9</v>
      </c>
      <c r="H529" s="10">
        <v>77</v>
      </c>
      <c r="I529" t="str">
        <f>CONCATENATE(Tabela_Brasil[[#This Row],[Município]],"-",Tabela_Brasil[[#This Row],[Estado]])</f>
        <v>Gurupi-TO</v>
      </c>
      <c r="J529">
        <f>IF(Tabela_Brasil[[#This Row],[IDHM]]&lt;=0.599,1,0)</f>
        <v>0</v>
      </c>
      <c r="K529" t="str">
        <f>IF(Tabela_Brasil[[#This Row],[IDHM]]&lt;=0.55,"Baixo",IF(Tabela_Brasil[[#This Row],[IDHM]]&lt;=0.699,"Médio",IF(Tabela_Brasil[[#This Row],[IDHM]]&lt;=0.799,"Alto","Muito Alto")))</f>
        <v>Alto</v>
      </c>
      <c r="L529" t="str">
        <f>VLOOKUP(Tabela_Brasil[[#This Row],[Estado]],'De-Para_Estado_Regiao'!$B$3:$C$29,2,FALSE)</f>
        <v>Norte</v>
      </c>
      <c r="M529">
        <f>IF(Tabela_Brasil[[#This Row],[IBGE_1-4]]&gt;=951,1,0)</f>
        <v>1</v>
      </c>
      <c r="N529">
        <f>IF(Tabela_Brasil[[#This Row],[COMP_P]]&lt;=2,1,0)</f>
        <v>0</v>
      </c>
    </row>
    <row r="530" spans="1:14" x14ac:dyDescent="0.25">
      <c r="A530" s="12" t="s">
        <v>563</v>
      </c>
      <c r="B530" s="12" t="s">
        <v>14</v>
      </c>
      <c r="C530" s="12">
        <v>2797</v>
      </c>
      <c r="D530" s="12">
        <v>0.76900000000000002</v>
      </c>
      <c r="E530" s="12">
        <v>0.752</v>
      </c>
      <c r="F530" s="12">
        <v>0.69299999999999995</v>
      </c>
      <c r="G530" s="12">
        <v>35597.730000000003</v>
      </c>
      <c r="H530" s="13">
        <v>67</v>
      </c>
      <c r="I530" t="str">
        <f>CONCATENATE(Tabela_Brasil[[#This Row],[Município]],"-",Tabela_Brasil[[#This Row],[Estado]])</f>
        <v>Santa Rosa-RS</v>
      </c>
      <c r="J530">
        <f>IF(Tabela_Brasil[[#This Row],[IDHM]]&lt;=0.599,1,0)</f>
        <v>0</v>
      </c>
      <c r="K530" t="str">
        <f>IF(Tabela_Brasil[[#This Row],[IDHM]]&lt;=0.55,"Baixo",IF(Tabela_Brasil[[#This Row],[IDHM]]&lt;=0.699,"Médio",IF(Tabela_Brasil[[#This Row],[IDHM]]&lt;=0.799,"Alto","Muito Alto")))</f>
        <v>Alto</v>
      </c>
      <c r="L530" t="str">
        <f>VLOOKUP(Tabela_Brasil[[#This Row],[Estado]],'De-Para_Estado_Regiao'!$B$3:$C$29,2,FALSE)</f>
        <v>Sul</v>
      </c>
      <c r="M530">
        <f>IF(Tabela_Brasil[[#This Row],[IBGE_1-4]]&gt;=951,1,0)</f>
        <v>1</v>
      </c>
      <c r="N530">
        <f>IF(Tabela_Brasil[[#This Row],[COMP_P]]&lt;=2,1,0)</f>
        <v>0</v>
      </c>
    </row>
    <row r="531" spans="1:14" x14ac:dyDescent="0.25">
      <c r="A531" s="9" t="s">
        <v>564</v>
      </c>
      <c r="B531" s="9" t="s">
        <v>7</v>
      </c>
      <c r="C531" s="9">
        <v>881</v>
      </c>
      <c r="D531" s="9">
        <v>0.753</v>
      </c>
      <c r="E531" s="9">
        <v>0.72499999999999998</v>
      </c>
      <c r="F531" s="9">
        <v>0.68899999999999995</v>
      </c>
      <c r="G531" s="9">
        <v>18873.78</v>
      </c>
      <c r="H531" s="10">
        <v>19</v>
      </c>
      <c r="I531" t="str">
        <f>CONCATENATE(Tabela_Brasil[[#This Row],[Município]],"-",Tabela_Brasil[[#This Row],[Estado]])</f>
        <v>Santo Anastácio-SP</v>
      </c>
      <c r="J531">
        <f>IF(Tabela_Brasil[[#This Row],[IDHM]]&lt;=0.599,1,0)</f>
        <v>0</v>
      </c>
      <c r="K531" t="str">
        <f>IF(Tabela_Brasil[[#This Row],[IDHM]]&lt;=0.55,"Baixo",IF(Tabela_Brasil[[#This Row],[IDHM]]&lt;=0.699,"Médio",IF(Tabela_Brasil[[#This Row],[IDHM]]&lt;=0.799,"Alto","Muito Alto")))</f>
        <v>Alto</v>
      </c>
      <c r="L531" t="str">
        <f>VLOOKUP(Tabela_Brasil[[#This Row],[Estado]],'De-Para_Estado_Regiao'!$B$3:$C$29,2,FALSE)</f>
        <v>Sudeste</v>
      </c>
      <c r="M531">
        <f>IF(Tabela_Brasil[[#This Row],[IBGE_1-4]]&gt;=951,1,0)</f>
        <v>0</v>
      </c>
      <c r="N531">
        <f>IF(Tabela_Brasil[[#This Row],[COMP_P]]&lt;=2,1,0)</f>
        <v>0</v>
      </c>
    </row>
    <row r="532" spans="1:14" x14ac:dyDescent="0.25">
      <c r="A532" s="12" t="s">
        <v>565</v>
      </c>
      <c r="B532" s="12" t="s">
        <v>59</v>
      </c>
      <c r="C532" s="12">
        <v>1568</v>
      </c>
      <c r="D532" s="12">
        <v>0.78400000000000003</v>
      </c>
      <c r="E532" s="12">
        <v>0.80700000000000005</v>
      </c>
      <c r="F532" s="12">
        <v>0.69699999999999995</v>
      </c>
      <c r="G532" s="12">
        <v>40483.910000000003</v>
      </c>
      <c r="H532" s="13">
        <v>68</v>
      </c>
      <c r="I532" t="str">
        <f>CONCATENATE(Tabela_Brasil[[#This Row],[Município]],"-",Tabela_Brasil[[#This Row],[Estado]])</f>
        <v>Timbó-SC</v>
      </c>
      <c r="J532">
        <f>IF(Tabela_Brasil[[#This Row],[IDHM]]&lt;=0.599,1,0)</f>
        <v>0</v>
      </c>
      <c r="K532" t="str">
        <f>IF(Tabela_Brasil[[#This Row],[IDHM]]&lt;=0.55,"Baixo",IF(Tabela_Brasil[[#This Row],[IDHM]]&lt;=0.699,"Médio",IF(Tabela_Brasil[[#This Row],[IDHM]]&lt;=0.799,"Alto","Muito Alto")))</f>
        <v>Alto</v>
      </c>
      <c r="L532" t="str">
        <f>VLOOKUP(Tabela_Brasil[[#This Row],[Estado]],'De-Para_Estado_Regiao'!$B$3:$C$29,2,FALSE)</f>
        <v>Sul</v>
      </c>
      <c r="M532">
        <f>IF(Tabela_Brasil[[#This Row],[IBGE_1-4]]&gt;=951,1,0)</f>
        <v>1</v>
      </c>
      <c r="N532">
        <f>IF(Tabela_Brasil[[#This Row],[COMP_P]]&lt;=2,1,0)</f>
        <v>0</v>
      </c>
    </row>
    <row r="533" spans="1:14" x14ac:dyDescent="0.25">
      <c r="A533" s="9" t="s">
        <v>566</v>
      </c>
      <c r="B533" s="9" t="s">
        <v>7</v>
      </c>
      <c r="C533" s="9">
        <v>897</v>
      </c>
      <c r="D533" s="9">
        <v>0.72</v>
      </c>
      <c r="E533" s="9">
        <v>0.69299999999999995</v>
      </c>
      <c r="F533" s="9">
        <v>0.64800000000000002</v>
      </c>
      <c r="G533" s="9">
        <v>34197.410000000003</v>
      </c>
      <c r="H533" s="10">
        <v>13</v>
      </c>
      <c r="I533" t="str">
        <f>CONCATENATE(Tabela_Brasil[[#This Row],[Município]],"-",Tabela_Brasil[[#This Row],[Estado]])</f>
        <v>Angatuba-SP</v>
      </c>
      <c r="J533">
        <f>IF(Tabela_Brasil[[#This Row],[IDHM]]&lt;=0.599,1,0)</f>
        <v>0</v>
      </c>
      <c r="K533" t="str">
        <f>IF(Tabela_Brasil[[#This Row],[IDHM]]&lt;=0.55,"Baixo",IF(Tabela_Brasil[[#This Row],[IDHM]]&lt;=0.699,"Médio",IF(Tabela_Brasil[[#This Row],[IDHM]]&lt;=0.799,"Alto","Muito Alto")))</f>
        <v>Alto</v>
      </c>
      <c r="L533" t="str">
        <f>VLOOKUP(Tabela_Brasil[[#This Row],[Estado]],'De-Para_Estado_Regiao'!$B$3:$C$29,2,FALSE)</f>
        <v>Sudeste</v>
      </c>
      <c r="M533">
        <f>IF(Tabela_Brasil[[#This Row],[IBGE_1-4]]&gt;=951,1,0)</f>
        <v>0</v>
      </c>
      <c r="N533">
        <f>IF(Tabela_Brasil[[#This Row],[COMP_P]]&lt;=2,1,0)</f>
        <v>0</v>
      </c>
    </row>
    <row r="534" spans="1:14" x14ac:dyDescent="0.25">
      <c r="A534" s="12" t="s">
        <v>567</v>
      </c>
      <c r="B534" s="12" t="s">
        <v>53</v>
      </c>
      <c r="C534" s="12">
        <v>4051</v>
      </c>
      <c r="D534" s="12">
        <v>0.70099999999999996</v>
      </c>
      <c r="E534" s="12">
        <v>0.70799999999999996</v>
      </c>
      <c r="F534" s="12">
        <v>0.59799999999999998</v>
      </c>
      <c r="G534" s="12">
        <v>29334.28</v>
      </c>
      <c r="H534" s="13">
        <v>33</v>
      </c>
      <c r="I534" t="str">
        <f>CONCATENATE(Tabela_Brasil[[#This Row],[Município]],"-",Tabela_Brasil[[#This Row],[Estado]])</f>
        <v>Ponta Porã-MS</v>
      </c>
      <c r="J534">
        <f>IF(Tabela_Brasil[[#This Row],[IDHM]]&lt;=0.599,1,0)</f>
        <v>0</v>
      </c>
      <c r="K534" t="str">
        <f>IF(Tabela_Brasil[[#This Row],[IDHM]]&lt;=0.55,"Baixo",IF(Tabela_Brasil[[#This Row],[IDHM]]&lt;=0.699,"Médio",IF(Tabela_Brasil[[#This Row],[IDHM]]&lt;=0.799,"Alto","Muito Alto")))</f>
        <v>Alto</v>
      </c>
      <c r="L534" t="str">
        <f>VLOOKUP(Tabela_Brasil[[#This Row],[Estado]],'De-Para_Estado_Regiao'!$B$3:$C$29,2,FALSE)</f>
        <v>Centro-Oeste</v>
      </c>
      <c r="M534">
        <f>IF(Tabela_Brasil[[#This Row],[IBGE_1-4]]&gt;=951,1,0)</f>
        <v>1</v>
      </c>
      <c r="N534">
        <f>IF(Tabela_Brasil[[#This Row],[COMP_P]]&lt;=2,1,0)</f>
        <v>0</v>
      </c>
    </row>
    <row r="535" spans="1:14" x14ac:dyDescent="0.25">
      <c r="A535" s="9" t="s">
        <v>568</v>
      </c>
      <c r="B535" s="9" t="s">
        <v>19</v>
      </c>
      <c r="C535" s="9">
        <v>2805</v>
      </c>
      <c r="D535" s="9">
        <v>0.622</v>
      </c>
      <c r="E535" s="9">
        <v>0.58799999999999997</v>
      </c>
      <c r="F535" s="9">
        <v>0.55000000000000004</v>
      </c>
      <c r="G535" s="9">
        <v>13099.27</v>
      </c>
      <c r="H535" s="10">
        <v>34</v>
      </c>
      <c r="I535" t="str">
        <f>CONCATENATE(Tabela_Brasil[[#This Row],[Município]],"-",Tabela_Brasil[[#This Row],[Estado]])</f>
        <v>Palmares-PE</v>
      </c>
      <c r="J535">
        <f>IF(Tabela_Brasil[[#This Row],[IDHM]]&lt;=0.599,1,0)</f>
        <v>0</v>
      </c>
      <c r="K535" t="str">
        <f>IF(Tabela_Brasil[[#This Row],[IDHM]]&lt;=0.55,"Baixo",IF(Tabela_Brasil[[#This Row],[IDHM]]&lt;=0.699,"Médio",IF(Tabela_Brasil[[#This Row],[IDHM]]&lt;=0.799,"Alto","Muito Alto")))</f>
        <v>Médio</v>
      </c>
      <c r="L535" t="str">
        <f>VLOOKUP(Tabela_Brasil[[#This Row],[Estado]],'De-Para_Estado_Regiao'!$B$3:$C$29,2,FALSE)</f>
        <v>Nordeste</v>
      </c>
      <c r="M535">
        <f>IF(Tabela_Brasil[[#This Row],[IBGE_1-4]]&gt;=951,1,0)</f>
        <v>1</v>
      </c>
      <c r="N535">
        <f>IF(Tabela_Brasil[[#This Row],[COMP_P]]&lt;=2,1,0)</f>
        <v>0</v>
      </c>
    </row>
    <row r="536" spans="1:14" x14ac:dyDescent="0.25">
      <c r="A536" s="12" t="s">
        <v>569</v>
      </c>
      <c r="B536" s="12" t="s">
        <v>33</v>
      </c>
      <c r="C536" s="12">
        <v>5886</v>
      </c>
      <c r="D536" s="12">
        <v>0.74</v>
      </c>
      <c r="E536" s="12">
        <v>0.72599999999999998</v>
      </c>
      <c r="F536" s="12">
        <v>0.66600000000000004</v>
      </c>
      <c r="G536" s="12">
        <v>18456.689999999999</v>
      </c>
      <c r="H536" s="13">
        <v>104</v>
      </c>
      <c r="I536" t="str">
        <f>CONCATENATE(Tabela_Brasil[[#This Row],[Município]],"-",Tabela_Brasil[[#This Row],[Estado]])</f>
        <v>Formosa-GO</v>
      </c>
      <c r="J536">
        <f>IF(Tabela_Brasil[[#This Row],[IDHM]]&lt;=0.599,1,0)</f>
        <v>0</v>
      </c>
      <c r="K536" t="str">
        <f>IF(Tabela_Brasil[[#This Row],[IDHM]]&lt;=0.55,"Baixo",IF(Tabela_Brasil[[#This Row],[IDHM]]&lt;=0.699,"Médio",IF(Tabela_Brasil[[#This Row],[IDHM]]&lt;=0.799,"Alto","Muito Alto")))</f>
        <v>Alto</v>
      </c>
      <c r="L536" t="str">
        <f>VLOOKUP(Tabela_Brasil[[#This Row],[Estado]],'De-Para_Estado_Regiao'!$B$3:$C$29,2,FALSE)</f>
        <v>Centro-Oeste</v>
      </c>
      <c r="M536">
        <f>IF(Tabela_Brasil[[#This Row],[IBGE_1-4]]&gt;=951,1,0)</f>
        <v>1</v>
      </c>
      <c r="N536">
        <f>IF(Tabela_Brasil[[#This Row],[COMP_P]]&lt;=2,1,0)</f>
        <v>0</v>
      </c>
    </row>
    <row r="537" spans="1:14" x14ac:dyDescent="0.25">
      <c r="A537" s="9" t="s">
        <v>570</v>
      </c>
      <c r="B537" s="9" t="s">
        <v>19</v>
      </c>
      <c r="C537" s="9">
        <v>3159</v>
      </c>
      <c r="D537" s="9">
        <v>0.66900000000000004</v>
      </c>
      <c r="E537" s="9">
        <v>0.64500000000000002</v>
      </c>
      <c r="F537" s="9">
        <v>0.57999999999999996</v>
      </c>
      <c r="G537" s="9">
        <v>13070.53</v>
      </c>
      <c r="H537" s="10">
        <v>46</v>
      </c>
      <c r="I537" t="str">
        <f>CONCATENATE(Tabela_Brasil[[#This Row],[Município]],"-",Tabela_Brasil[[#This Row],[Estado]])</f>
        <v>Salgueiro-PE</v>
      </c>
      <c r="J537">
        <f>IF(Tabela_Brasil[[#This Row],[IDHM]]&lt;=0.599,1,0)</f>
        <v>0</v>
      </c>
      <c r="K537" t="str">
        <f>IF(Tabela_Brasil[[#This Row],[IDHM]]&lt;=0.55,"Baixo",IF(Tabela_Brasil[[#This Row],[IDHM]]&lt;=0.699,"Médio",IF(Tabela_Brasil[[#This Row],[IDHM]]&lt;=0.799,"Alto","Muito Alto")))</f>
        <v>Médio</v>
      </c>
      <c r="L537" t="str">
        <f>VLOOKUP(Tabela_Brasil[[#This Row],[Estado]],'De-Para_Estado_Regiao'!$B$3:$C$29,2,FALSE)</f>
        <v>Nordeste</v>
      </c>
      <c r="M537">
        <f>IF(Tabela_Brasil[[#This Row],[IBGE_1-4]]&gt;=951,1,0)</f>
        <v>1</v>
      </c>
      <c r="N537">
        <f>IF(Tabela_Brasil[[#This Row],[COMP_P]]&lt;=2,1,0)</f>
        <v>0</v>
      </c>
    </row>
    <row r="538" spans="1:14" x14ac:dyDescent="0.25">
      <c r="A538" s="12" t="s">
        <v>571</v>
      </c>
      <c r="B538" s="12" t="s">
        <v>7</v>
      </c>
      <c r="C538" s="12">
        <v>1613</v>
      </c>
      <c r="D538" s="12">
        <v>0.74299999999999999</v>
      </c>
      <c r="E538" s="12">
        <v>0.72399999999999998</v>
      </c>
      <c r="F538" s="12">
        <v>0.66600000000000004</v>
      </c>
      <c r="G538" s="12">
        <v>71619.02</v>
      </c>
      <c r="H538" s="13">
        <v>27</v>
      </c>
      <c r="I538" t="str">
        <f>CONCATENATE(Tabela_Brasil[[#This Row],[Município]],"-",Tabela_Brasil[[#This Row],[Estado]])</f>
        <v>Promissão-SP</v>
      </c>
      <c r="J538">
        <f>IF(Tabela_Brasil[[#This Row],[IDHM]]&lt;=0.599,1,0)</f>
        <v>0</v>
      </c>
      <c r="K538" t="str">
        <f>IF(Tabela_Brasil[[#This Row],[IDHM]]&lt;=0.55,"Baixo",IF(Tabela_Brasil[[#This Row],[IDHM]]&lt;=0.699,"Médio",IF(Tabela_Brasil[[#This Row],[IDHM]]&lt;=0.799,"Alto","Muito Alto")))</f>
        <v>Alto</v>
      </c>
      <c r="L538" t="str">
        <f>VLOOKUP(Tabela_Brasil[[#This Row],[Estado]],'De-Para_Estado_Regiao'!$B$3:$C$29,2,FALSE)</f>
        <v>Sudeste</v>
      </c>
      <c r="M538">
        <f>IF(Tabela_Brasil[[#This Row],[IBGE_1-4]]&gt;=951,1,0)</f>
        <v>1</v>
      </c>
      <c r="N538">
        <f>IF(Tabela_Brasil[[#This Row],[COMP_P]]&lt;=2,1,0)</f>
        <v>0</v>
      </c>
    </row>
    <row r="539" spans="1:14" x14ac:dyDescent="0.25">
      <c r="A539" s="9" t="s">
        <v>572</v>
      </c>
      <c r="B539" s="9" t="s">
        <v>14</v>
      </c>
      <c r="C539" s="9">
        <v>2203</v>
      </c>
      <c r="D539" s="9">
        <v>0.72</v>
      </c>
      <c r="E539" s="9">
        <v>0.72699999999999998</v>
      </c>
      <c r="F539" s="9">
        <v>0.60599999999999998</v>
      </c>
      <c r="G539" s="9">
        <v>19168.53</v>
      </c>
      <c r="H539" s="10">
        <v>21</v>
      </c>
      <c r="I539" t="str">
        <f>CONCATENATE(Tabela_Brasil[[#This Row],[Município]],"-",Tabela_Brasil[[#This Row],[Estado]])</f>
        <v>Tramandaí-RS</v>
      </c>
      <c r="J539">
        <f>IF(Tabela_Brasil[[#This Row],[IDHM]]&lt;=0.599,1,0)</f>
        <v>0</v>
      </c>
      <c r="K539" t="str">
        <f>IF(Tabela_Brasil[[#This Row],[IDHM]]&lt;=0.55,"Baixo",IF(Tabela_Brasil[[#This Row],[IDHM]]&lt;=0.699,"Médio",IF(Tabela_Brasil[[#This Row],[IDHM]]&lt;=0.799,"Alto","Muito Alto")))</f>
        <v>Alto</v>
      </c>
      <c r="L539" t="str">
        <f>VLOOKUP(Tabela_Brasil[[#This Row],[Estado]],'De-Para_Estado_Regiao'!$B$3:$C$29,2,FALSE)</f>
        <v>Sul</v>
      </c>
      <c r="M539">
        <f>IF(Tabela_Brasil[[#This Row],[IBGE_1-4]]&gt;=951,1,0)</f>
        <v>1</v>
      </c>
      <c r="N539">
        <f>IF(Tabela_Brasil[[#This Row],[COMP_P]]&lt;=2,1,0)</f>
        <v>0</v>
      </c>
    </row>
    <row r="540" spans="1:14" x14ac:dyDescent="0.25">
      <c r="A540" s="12" t="s">
        <v>573</v>
      </c>
      <c r="B540" s="12" t="s">
        <v>7</v>
      </c>
      <c r="C540" s="12">
        <v>1569</v>
      </c>
      <c r="D540" s="12">
        <v>0.71499999999999997</v>
      </c>
      <c r="E540" s="12">
        <v>0.70299999999999996</v>
      </c>
      <c r="F540" s="12">
        <v>0.60599999999999998</v>
      </c>
      <c r="G540" s="12">
        <v>21719.5</v>
      </c>
      <c r="H540" s="13">
        <v>12</v>
      </c>
      <c r="I540" t="str">
        <f>CONCATENATE(Tabela_Brasil[[#This Row],[Município]],"-",Tabela_Brasil[[#This Row],[Estado]])</f>
        <v>Aguaí-SP</v>
      </c>
      <c r="J540">
        <f>IF(Tabela_Brasil[[#This Row],[IDHM]]&lt;=0.599,1,0)</f>
        <v>0</v>
      </c>
      <c r="K540" t="str">
        <f>IF(Tabela_Brasil[[#This Row],[IDHM]]&lt;=0.55,"Baixo",IF(Tabela_Brasil[[#This Row],[IDHM]]&lt;=0.699,"Médio",IF(Tabela_Brasil[[#This Row],[IDHM]]&lt;=0.799,"Alto","Muito Alto")))</f>
        <v>Alto</v>
      </c>
      <c r="L540" t="str">
        <f>VLOOKUP(Tabela_Brasil[[#This Row],[Estado]],'De-Para_Estado_Regiao'!$B$3:$C$29,2,FALSE)</f>
        <v>Sudeste</v>
      </c>
      <c r="M540">
        <f>IF(Tabela_Brasil[[#This Row],[IBGE_1-4]]&gt;=951,1,0)</f>
        <v>1</v>
      </c>
      <c r="N540">
        <f>IF(Tabela_Brasil[[#This Row],[COMP_P]]&lt;=2,1,0)</f>
        <v>0</v>
      </c>
    </row>
    <row r="541" spans="1:14" x14ac:dyDescent="0.25">
      <c r="A541" s="9" t="s">
        <v>574</v>
      </c>
      <c r="B541" s="9" t="s">
        <v>59</v>
      </c>
      <c r="C541" s="9">
        <v>1078</v>
      </c>
      <c r="D541" s="9">
        <v>0.78</v>
      </c>
      <c r="E541" s="9">
        <v>0.78</v>
      </c>
      <c r="F541" s="9">
        <v>0.68700000000000006</v>
      </c>
      <c r="G541" s="9">
        <v>53900.83</v>
      </c>
      <c r="H541" s="10">
        <v>36</v>
      </c>
      <c r="I541" t="str">
        <f>CONCATENATE(Tabela_Brasil[[#This Row],[Município]],"-",Tabela_Brasil[[#This Row],[Estado]])</f>
        <v>Pomerode-SC</v>
      </c>
      <c r="J541">
        <f>IF(Tabela_Brasil[[#This Row],[IDHM]]&lt;=0.599,1,0)</f>
        <v>0</v>
      </c>
      <c r="K541" t="str">
        <f>IF(Tabela_Brasil[[#This Row],[IDHM]]&lt;=0.55,"Baixo",IF(Tabela_Brasil[[#This Row],[IDHM]]&lt;=0.699,"Médio",IF(Tabela_Brasil[[#This Row],[IDHM]]&lt;=0.799,"Alto","Muito Alto")))</f>
        <v>Alto</v>
      </c>
      <c r="L541" t="str">
        <f>VLOOKUP(Tabela_Brasil[[#This Row],[Estado]],'De-Para_Estado_Regiao'!$B$3:$C$29,2,FALSE)</f>
        <v>Sul</v>
      </c>
      <c r="M541">
        <f>IF(Tabela_Brasil[[#This Row],[IBGE_1-4]]&gt;=951,1,0)</f>
        <v>1</v>
      </c>
      <c r="N541">
        <f>IF(Tabela_Brasil[[#This Row],[COMP_P]]&lt;=2,1,0)</f>
        <v>0</v>
      </c>
    </row>
    <row r="542" spans="1:14" x14ac:dyDescent="0.25">
      <c r="A542" s="12" t="s">
        <v>575</v>
      </c>
      <c r="B542" s="12" t="s">
        <v>14</v>
      </c>
      <c r="C542" s="12">
        <v>1576</v>
      </c>
      <c r="D542" s="12">
        <v>0.72099999999999997</v>
      </c>
      <c r="E542" s="12">
        <v>0.749</v>
      </c>
      <c r="F542" s="12">
        <v>0.57099999999999995</v>
      </c>
      <c r="G542" s="12">
        <v>44903.78</v>
      </c>
      <c r="H542" s="13">
        <v>48</v>
      </c>
      <c r="I542" t="str">
        <f>CONCATENATE(Tabela_Brasil[[#This Row],[Município]],"-",Tabela_Brasil[[#This Row],[Estado]])</f>
        <v>Igrejinha-RS</v>
      </c>
      <c r="J542">
        <f>IF(Tabela_Brasil[[#This Row],[IDHM]]&lt;=0.599,1,0)</f>
        <v>0</v>
      </c>
      <c r="K542" t="str">
        <f>IF(Tabela_Brasil[[#This Row],[IDHM]]&lt;=0.55,"Baixo",IF(Tabela_Brasil[[#This Row],[IDHM]]&lt;=0.699,"Médio",IF(Tabela_Brasil[[#This Row],[IDHM]]&lt;=0.799,"Alto","Muito Alto")))</f>
        <v>Alto</v>
      </c>
      <c r="L542" t="str">
        <f>VLOOKUP(Tabela_Brasil[[#This Row],[Estado]],'De-Para_Estado_Regiao'!$B$3:$C$29,2,FALSE)</f>
        <v>Sul</v>
      </c>
      <c r="M542">
        <f>IF(Tabela_Brasil[[#This Row],[IBGE_1-4]]&gt;=951,1,0)</f>
        <v>1</v>
      </c>
      <c r="N542">
        <f>IF(Tabela_Brasil[[#This Row],[COMP_P]]&lt;=2,1,0)</f>
        <v>0</v>
      </c>
    </row>
    <row r="543" spans="1:14" x14ac:dyDescent="0.25">
      <c r="A543" s="9" t="s">
        <v>576</v>
      </c>
      <c r="B543" s="9" t="s">
        <v>82</v>
      </c>
      <c r="C543" s="9">
        <v>2959</v>
      </c>
      <c r="D543" s="9">
        <v>0.67</v>
      </c>
      <c r="E543" s="9">
        <v>0.64100000000000001</v>
      </c>
      <c r="F543" s="9">
        <v>0.58599999999999997</v>
      </c>
      <c r="G543" s="9">
        <v>16034.81</v>
      </c>
      <c r="H543" s="10">
        <v>72</v>
      </c>
      <c r="I543" t="str">
        <f>CONCATENATE(Tabela_Brasil[[#This Row],[Município]],"-",Tabela_Brasil[[#This Row],[Estado]])</f>
        <v>Guarabira-PB</v>
      </c>
      <c r="J543">
        <f>IF(Tabela_Brasil[[#This Row],[IDHM]]&lt;=0.599,1,0)</f>
        <v>0</v>
      </c>
      <c r="K543" t="str">
        <f>IF(Tabela_Brasil[[#This Row],[IDHM]]&lt;=0.55,"Baixo",IF(Tabela_Brasil[[#This Row],[IDHM]]&lt;=0.699,"Médio",IF(Tabela_Brasil[[#This Row],[IDHM]]&lt;=0.799,"Alto","Muito Alto")))</f>
        <v>Médio</v>
      </c>
      <c r="L543" t="str">
        <f>VLOOKUP(Tabela_Brasil[[#This Row],[Estado]],'De-Para_Estado_Regiao'!$B$3:$C$29,2,FALSE)</f>
        <v>Nordeste</v>
      </c>
      <c r="M543">
        <f>IF(Tabela_Brasil[[#This Row],[IBGE_1-4]]&gt;=951,1,0)</f>
        <v>1</v>
      </c>
      <c r="N543">
        <f>IF(Tabela_Brasil[[#This Row],[COMP_P]]&lt;=2,1,0)</f>
        <v>0</v>
      </c>
    </row>
    <row r="544" spans="1:14" x14ac:dyDescent="0.25">
      <c r="A544" s="12" t="s">
        <v>578</v>
      </c>
      <c r="B544" s="12" t="s">
        <v>7</v>
      </c>
      <c r="C544" s="12">
        <v>1080</v>
      </c>
      <c r="D544" s="12">
        <v>0.78</v>
      </c>
      <c r="E544" s="12">
        <v>0.74</v>
      </c>
      <c r="F544" s="12">
        <v>0.73299999999999998</v>
      </c>
      <c r="G544" s="12">
        <v>26952.95</v>
      </c>
      <c r="H544" s="13">
        <v>35</v>
      </c>
      <c r="I544" t="str">
        <f>CONCATENATE(Tabela_Brasil[[#This Row],[Município]],"-",Tabela_Brasil[[#This Row],[Estado]])</f>
        <v>Pirapozinho-SP</v>
      </c>
      <c r="J544">
        <f>IF(Tabela_Brasil[[#This Row],[IDHM]]&lt;=0.599,1,0)</f>
        <v>0</v>
      </c>
      <c r="K544" t="str">
        <f>IF(Tabela_Brasil[[#This Row],[IDHM]]&lt;=0.55,"Baixo",IF(Tabela_Brasil[[#This Row],[IDHM]]&lt;=0.699,"Médio",IF(Tabela_Brasil[[#This Row],[IDHM]]&lt;=0.799,"Alto","Muito Alto")))</f>
        <v>Alto</v>
      </c>
      <c r="L544" t="str">
        <f>VLOOKUP(Tabela_Brasil[[#This Row],[Estado]],'De-Para_Estado_Regiao'!$B$3:$C$29,2,FALSE)</f>
        <v>Sudeste</v>
      </c>
      <c r="M544">
        <f>IF(Tabela_Brasil[[#This Row],[IBGE_1-4]]&gt;=951,1,0)</f>
        <v>1</v>
      </c>
      <c r="N544">
        <f>IF(Tabela_Brasil[[#This Row],[COMP_P]]&lt;=2,1,0)</f>
        <v>0</v>
      </c>
    </row>
    <row r="545" spans="1:14" x14ac:dyDescent="0.25">
      <c r="A545" s="9" t="s">
        <v>579</v>
      </c>
      <c r="B545" s="9" t="s">
        <v>22</v>
      </c>
      <c r="C545" s="9">
        <v>2884</v>
      </c>
      <c r="D545" s="9">
        <v>0.74</v>
      </c>
      <c r="E545" s="9">
        <v>0.71299999999999997</v>
      </c>
      <c r="F545" s="9">
        <v>0.68</v>
      </c>
      <c r="G545" s="9">
        <v>24911.77</v>
      </c>
      <c r="H545" s="10">
        <v>82</v>
      </c>
      <c r="I545" t="str">
        <f>CONCATENATE(Tabela_Brasil[[#This Row],[Município]],"-",Tabela_Brasil[[#This Row],[Estado]])</f>
        <v>União Da Vitória-PR</v>
      </c>
      <c r="J545">
        <f>IF(Tabela_Brasil[[#This Row],[IDHM]]&lt;=0.599,1,0)</f>
        <v>0</v>
      </c>
      <c r="K545" t="str">
        <f>IF(Tabela_Brasil[[#This Row],[IDHM]]&lt;=0.55,"Baixo",IF(Tabela_Brasil[[#This Row],[IDHM]]&lt;=0.699,"Médio",IF(Tabela_Brasil[[#This Row],[IDHM]]&lt;=0.799,"Alto","Muito Alto")))</f>
        <v>Alto</v>
      </c>
      <c r="L545" t="str">
        <f>VLOOKUP(Tabela_Brasil[[#This Row],[Estado]],'De-Para_Estado_Regiao'!$B$3:$C$29,2,FALSE)</f>
        <v>Sul</v>
      </c>
      <c r="M545">
        <f>IF(Tabela_Brasil[[#This Row],[IBGE_1-4]]&gt;=951,1,0)</f>
        <v>1</v>
      </c>
      <c r="N545">
        <f>IF(Tabela_Brasil[[#This Row],[COMP_P]]&lt;=2,1,0)</f>
        <v>0</v>
      </c>
    </row>
    <row r="546" spans="1:14" x14ac:dyDescent="0.25">
      <c r="A546" s="12" t="s">
        <v>580</v>
      </c>
      <c r="B546" s="12" t="s">
        <v>59</v>
      </c>
      <c r="C546" s="12">
        <v>2841</v>
      </c>
      <c r="D546" s="12">
        <v>0.73599999999999999</v>
      </c>
      <c r="E546" s="12">
        <v>0.73099999999999998</v>
      </c>
      <c r="F546" s="12">
        <v>0.624</v>
      </c>
      <c r="G546" s="12">
        <v>43841.66</v>
      </c>
      <c r="H546" s="13">
        <v>44</v>
      </c>
      <c r="I546" t="str">
        <f>CONCATENATE(Tabela_Brasil[[#This Row],[Município]],"-",Tabela_Brasil[[#This Row],[Estado]])</f>
        <v>Navegantes-SC</v>
      </c>
      <c r="J546">
        <f>IF(Tabela_Brasil[[#This Row],[IDHM]]&lt;=0.599,1,0)</f>
        <v>0</v>
      </c>
      <c r="K546" t="str">
        <f>IF(Tabela_Brasil[[#This Row],[IDHM]]&lt;=0.55,"Baixo",IF(Tabela_Brasil[[#This Row],[IDHM]]&lt;=0.699,"Médio",IF(Tabela_Brasil[[#This Row],[IDHM]]&lt;=0.799,"Alto","Muito Alto")))</f>
        <v>Alto</v>
      </c>
      <c r="L546" t="str">
        <f>VLOOKUP(Tabela_Brasil[[#This Row],[Estado]],'De-Para_Estado_Regiao'!$B$3:$C$29,2,FALSE)</f>
        <v>Sul</v>
      </c>
      <c r="M546">
        <f>IF(Tabela_Brasil[[#This Row],[IBGE_1-4]]&gt;=951,1,0)</f>
        <v>1</v>
      </c>
      <c r="N546">
        <f>IF(Tabela_Brasil[[#This Row],[COMP_P]]&lt;=2,1,0)</f>
        <v>0</v>
      </c>
    </row>
    <row r="547" spans="1:14" x14ac:dyDescent="0.25">
      <c r="A547" s="9" t="s">
        <v>581</v>
      </c>
      <c r="B547" s="9" t="s">
        <v>7</v>
      </c>
      <c r="C547" s="9">
        <v>1638</v>
      </c>
      <c r="D547" s="9">
        <v>0.76</v>
      </c>
      <c r="E547" s="9">
        <v>0.73699999999999999</v>
      </c>
      <c r="F547" s="9">
        <v>0.68300000000000005</v>
      </c>
      <c r="G547" s="9">
        <v>30163.95</v>
      </c>
      <c r="H547" s="10">
        <v>27</v>
      </c>
      <c r="I547" t="str">
        <f>CONCATENATE(Tabela_Brasil[[#This Row],[Município]],"-",Tabela_Brasil[[#This Row],[Estado]])</f>
        <v>Cravinhos-SP</v>
      </c>
      <c r="J547">
        <f>IF(Tabela_Brasil[[#This Row],[IDHM]]&lt;=0.599,1,0)</f>
        <v>0</v>
      </c>
      <c r="K547" t="str">
        <f>IF(Tabela_Brasil[[#This Row],[IDHM]]&lt;=0.55,"Baixo",IF(Tabela_Brasil[[#This Row],[IDHM]]&lt;=0.699,"Médio",IF(Tabela_Brasil[[#This Row],[IDHM]]&lt;=0.799,"Alto","Muito Alto")))</f>
        <v>Alto</v>
      </c>
      <c r="L547" t="str">
        <f>VLOOKUP(Tabela_Brasil[[#This Row],[Estado]],'De-Para_Estado_Regiao'!$B$3:$C$29,2,FALSE)</f>
        <v>Sudeste</v>
      </c>
      <c r="M547">
        <f>IF(Tabela_Brasil[[#This Row],[IBGE_1-4]]&gt;=951,1,0)</f>
        <v>1</v>
      </c>
      <c r="N547">
        <f>IF(Tabela_Brasil[[#This Row],[COMP_P]]&lt;=2,1,0)</f>
        <v>0</v>
      </c>
    </row>
    <row r="548" spans="1:14" x14ac:dyDescent="0.25">
      <c r="A548" s="12" t="s">
        <v>373</v>
      </c>
      <c r="B548" s="12" t="s">
        <v>24</v>
      </c>
      <c r="C548" s="12">
        <v>3661</v>
      </c>
      <c r="D548" s="12">
        <v>0.623</v>
      </c>
      <c r="E548" s="12">
        <v>0.61899999999999999</v>
      </c>
      <c r="F548" s="12">
        <v>0.502</v>
      </c>
      <c r="G548" s="12">
        <v>14274.61</v>
      </c>
      <c r="H548" s="13">
        <v>113</v>
      </c>
      <c r="I548" t="str">
        <f>CONCATENATE(Tabela_Brasil[[#This Row],[Município]],"-",Tabela_Brasil[[#This Row],[Estado]])</f>
        <v>Valença-BA</v>
      </c>
      <c r="J548">
        <f>IF(Tabela_Brasil[[#This Row],[IDHM]]&lt;=0.599,1,0)</f>
        <v>0</v>
      </c>
      <c r="K548" t="str">
        <f>IF(Tabela_Brasil[[#This Row],[IDHM]]&lt;=0.55,"Baixo",IF(Tabela_Brasil[[#This Row],[IDHM]]&lt;=0.699,"Médio",IF(Tabela_Brasil[[#This Row],[IDHM]]&lt;=0.799,"Alto","Muito Alto")))</f>
        <v>Médio</v>
      </c>
      <c r="L548" t="str">
        <f>VLOOKUP(Tabela_Brasil[[#This Row],[Estado]],'De-Para_Estado_Regiao'!$B$3:$C$29,2,FALSE)</f>
        <v>Nordeste</v>
      </c>
      <c r="M548">
        <f>IF(Tabela_Brasil[[#This Row],[IBGE_1-4]]&gt;=951,1,0)</f>
        <v>1</v>
      </c>
      <c r="N548">
        <f>IF(Tabela_Brasil[[#This Row],[COMP_P]]&lt;=2,1,0)</f>
        <v>0</v>
      </c>
    </row>
    <row r="549" spans="1:14" x14ac:dyDescent="0.25">
      <c r="A549" s="9" t="s">
        <v>582</v>
      </c>
      <c r="B549" s="9" t="s">
        <v>7</v>
      </c>
      <c r="C549" s="9">
        <v>1335</v>
      </c>
      <c r="D549" s="9">
        <v>0.70799999999999996</v>
      </c>
      <c r="E549" s="9">
        <v>0.69899999999999995</v>
      </c>
      <c r="F549" s="9">
        <v>0.61399999999999999</v>
      </c>
      <c r="G549" s="9">
        <v>23443.53</v>
      </c>
      <c r="H549" s="10">
        <v>27</v>
      </c>
      <c r="I549" t="str">
        <f>CONCATENATE(Tabela_Brasil[[#This Row],[Município]],"-",Tabela_Brasil[[#This Row],[Estado]])</f>
        <v>Conchal-SP</v>
      </c>
      <c r="J549">
        <f>IF(Tabela_Brasil[[#This Row],[IDHM]]&lt;=0.599,1,0)</f>
        <v>0</v>
      </c>
      <c r="K549" t="str">
        <f>IF(Tabela_Brasil[[#This Row],[IDHM]]&lt;=0.55,"Baixo",IF(Tabela_Brasil[[#This Row],[IDHM]]&lt;=0.699,"Médio",IF(Tabela_Brasil[[#This Row],[IDHM]]&lt;=0.799,"Alto","Muito Alto")))</f>
        <v>Alto</v>
      </c>
      <c r="L549" t="str">
        <f>VLOOKUP(Tabela_Brasil[[#This Row],[Estado]],'De-Para_Estado_Regiao'!$B$3:$C$29,2,FALSE)</f>
        <v>Sudeste</v>
      </c>
      <c r="M549">
        <f>IF(Tabela_Brasil[[#This Row],[IBGE_1-4]]&gt;=951,1,0)</f>
        <v>1</v>
      </c>
      <c r="N549">
        <f>IF(Tabela_Brasil[[#This Row],[COMP_P]]&lt;=2,1,0)</f>
        <v>0</v>
      </c>
    </row>
    <row r="550" spans="1:14" x14ac:dyDescent="0.25">
      <c r="A550" s="12" t="s">
        <v>583</v>
      </c>
      <c r="B550" s="12" t="s">
        <v>16</v>
      </c>
      <c r="C550" s="12">
        <v>2684</v>
      </c>
      <c r="D550" s="12">
        <v>0.75700000000000001</v>
      </c>
      <c r="E550" s="12">
        <v>0.72299999999999998</v>
      </c>
      <c r="F550" s="12">
        <v>0.7</v>
      </c>
      <c r="G550" s="12">
        <v>22484.47</v>
      </c>
      <c r="H550" s="13">
        <v>64</v>
      </c>
      <c r="I550" t="str">
        <f>CONCATENATE(Tabela_Brasil[[#This Row],[Município]],"-",Tabela_Brasil[[#This Row],[Estado]])</f>
        <v>Pedro Leopoldo-MG</v>
      </c>
      <c r="J550">
        <f>IF(Tabela_Brasil[[#This Row],[IDHM]]&lt;=0.599,1,0)</f>
        <v>0</v>
      </c>
      <c r="K550" t="str">
        <f>IF(Tabela_Brasil[[#This Row],[IDHM]]&lt;=0.55,"Baixo",IF(Tabela_Brasil[[#This Row],[IDHM]]&lt;=0.699,"Médio",IF(Tabela_Brasil[[#This Row],[IDHM]]&lt;=0.799,"Alto","Muito Alto")))</f>
        <v>Alto</v>
      </c>
      <c r="L550" t="str">
        <f>VLOOKUP(Tabela_Brasil[[#This Row],[Estado]],'De-Para_Estado_Regiao'!$B$3:$C$29,2,FALSE)</f>
        <v>Sudeste</v>
      </c>
      <c r="M550">
        <f>IF(Tabela_Brasil[[#This Row],[IBGE_1-4]]&gt;=951,1,0)</f>
        <v>1</v>
      </c>
      <c r="N550">
        <f>IF(Tabela_Brasil[[#This Row],[COMP_P]]&lt;=2,1,0)</f>
        <v>0</v>
      </c>
    </row>
    <row r="551" spans="1:14" x14ac:dyDescent="0.25">
      <c r="A551" s="9" t="s">
        <v>584</v>
      </c>
      <c r="B551" s="9" t="s">
        <v>7</v>
      </c>
      <c r="C551" s="9">
        <v>524</v>
      </c>
      <c r="D551" s="9">
        <v>0.77300000000000002</v>
      </c>
      <c r="E551" s="9">
        <v>0.746</v>
      </c>
      <c r="F551" s="9">
        <v>0.73799999999999999</v>
      </c>
      <c r="G551" s="9">
        <v>19441.240000000002</v>
      </c>
      <c r="H551" s="10">
        <v>16</v>
      </c>
      <c r="I551" t="str">
        <f>CONCATENATE(Tabela_Brasil[[#This Row],[Município]],"-",Tabela_Brasil[[#This Row],[Estado]])</f>
        <v>Auriflama-SP</v>
      </c>
      <c r="J551">
        <f>IF(Tabela_Brasil[[#This Row],[IDHM]]&lt;=0.599,1,0)</f>
        <v>0</v>
      </c>
      <c r="K551" t="str">
        <f>IF(Tabela_Brasil[[#This Row],[IDHM]]&lt;=0.55,"Baixo",IF(Tabela_Brasil[[#This Row],[IDHM]]&lt;=0.699,"Médio",IF(Tabela_Brasil[[#This Row],[IDHM]]&lt;=0.799,"Alto","Muito Alto")))</f>
        <v>Alto</v>
      </c>
      <c r="L551" t="str">
        <f>VLOOKUP(Tabela_Brasil[[#This Row],[Estado]],'De-Para_Estado_Regiao'!$B$3:$C$29,2,FALSE)</f>
        <v>Sudeste</v>
      </c>
      <c r="M551">
        <f>IF(Tabela_Brasil[[#This Row],[IBGE_1-4]]&gt;=951,1,0)</f>
        <v>0</v>
      </c>
      <c r="N551">
        <f>IF(Tabela_Brasil[[#This Row],[COMP_P]]&lt;=2,1,0)</f>
        <v>0</v>
      </c>
    </row>
    <row r="552" spans="1:14" x14ac:dyDescent="0.25">
      <c r="A552" s="12" t="s">
        <v>585</v>
      </c>
      <c r="B552" s="12" t="s">
        <v>33</v>
      </c>
      <c r="C552" s="12">
        <v>11866</v>
      </c>
      <c r="D552" s="12">
        <v>0.70099999999999996</v>
      </c>
      <c r="E552" s="12">
        <v>0.68899999999999995</v>
      </c>
      <c r="F552" s="12">
        <v>0.60199999999999998</v>
      </c>
      <c r="G552" s="12">
        <v>17471.11</v>
      </c>
      <c r="H552" s="13">
        <v>149</v>
      </c>
      <c r="I552" t="str">
        <f>CONCATENATE(Tabela_Brasil[[#This Row],[Município]],"-",Tabela_Brasil[[#This Row],[Estado]])</f>
        <v>Luziânia-GO</v>
      </c>
      <c r="J552">
        <f>IF(Tabela_Brasil[[#This Row],[IDHM]]&lt;=0.599,1,0)</f>
        <v>0</v>
      </c>
      <c r="K552" t="str">
        <f>IF(Tabela_Brasil[[#This Row],[IDHM]]&lt;=0.55,"Baixo",IF(Tabela_Brasil[[#This Row],[IDHM]]&lt;=0.699,"Médio",IF(Tabela_Brasil[[#This Row],[IDHM]]&lt;=0.799,"Alto","Muito Alto")))</f>
        <v>Alto</v>
      </c>
      <c r="L552" t="str">
        <f>VLOOKUP(Tabela_Brasil[[#This Row],[Estado]],'De-Para_Estado_Regiao'!$B$3:$C$29,2,FALSE)</f>
        <v>Centro-Oeste</v>
      </c>
      <c r="M552">
        <f>IF(Tabela_Brasil[[#This Row],[IBGE_1-4]]&gt;=951,1,0)</f>
        <v>1</v>
      </c>
      <c r="N552">
        <f>IF(Tabela_Brasil[[#This Row],[COMP_P]]&lt;=2,1,0)</f>
        <v>0</v>
      </c>
    </row>
    <row r="553" spans="1:14" x14ac:dyDescent="0.25">
      <c r="A553" s="9" t="s">
        <v>586</v>
      </c>
      <c r="B553" s="9" t="s">
        <v>10</v>
      </c>
      <c r="C553" s="9">
        <v>1988</v>
      </c>
      <c r="D553" s="9">
        <v>0.7</v>
      </c>
      <c r="E553" s="9">
        <v>0.69499999999999995</v>
      </c>
      <c r="F553" s="9">
        <v>0.60299999999999998</v>
      </c>
      <c r="G553" s="9">
        <v>18427.810000000001</v>
      </c>
      <c r="H553" s="10">
        <v>53</v>
      </c>
      <c r="I553" t="str">
        <f>CONCATENATE(Tabela_Brasil[[#This Row],[Município]],"-",Tabela_Brasil[[#This Row],[Estado]])</f>
        <v>Cachoeiras De Macacu-RJ</v>
      </c>
      <c r="J553">
        <f>IF(Tabela_Brasil[[#This Row],[IDHM]]&lt;=0.599,1,0)</f>
        <v>0</v>
      </c>
      <c r="K553" t="str">
        <f>IF(Tabela_Brasil[[#This Row],[IDHM]]&lt;=0.55,"Baixo",IF(Tabela_Brasil[[#This Row],[IDHM]]&lt;=0.699,"Médio",IF(Tabela_Brasil[[#This Row],[IDHM]]&lt;=0.799,"Alto","Muito Alto")))</f>
        <v>Alto</v>
      </c>
      <c r="L553" t="str">
        <f>VLOOKUP(Tabela_Brasil[[#This Row],[Estado]],'De-Para_Estado_Regiao'!$B$3:$C$29,2,FALSE)</f>
        <v>Sudeste</v>
      </c>
      <c r="M553">
        <f>IF(Tabela_Brasil[[#This Row],[IBGE_1-4]]&gt;=951,1,0)</f>
        <v>1</v>
      </c>
      <c r="N553">
        <f>IF(Tabela_Brasil[[#This Row],[COMP_P]]&lt;=2,1,0)</f>
        <v>0</v>
      </c>
    </row>
    <row r="554" spans="1:14" x14ac:dyDescent="0.25">
      <c r="A554" s="12" t="s">
        <v>587</v>
      </c>
      <c r="B554" s="12" t="s">
        <v>14</v>
      </c>
      <c r="C554" s="12">
        <v>1155</v>
      </c>
      <c r="D554" s="12">
        <v>0.76200000000000001</v>
      </c>
      <c r="E554" s="12">
        <v>0.75</v>
      </c>
      <c r="F554" s="12">
        <v>0.68500000000000005</v>
      </c>
      <c r="G554" s="12">
        <v>27993.21</v>
      </c>
      <c r="H554" s="13">
        <v>41</v>
      </c>
      <c r="I554" t="str">
        <f>CONCATENATE(Tabela_Brasil[[#This Row],[Município]],"-",Tabela_Brasil[[#This Row],[Estado]])</f>
        <v>Torres-RS</v>
      </c>
      <c r="J554">
        <f>IF(Tabela_Brasil[[#This Row],[IDHM]]&lt;=0.599,1,0)</f>
        <v>0</v>
      </c>
      <c r="K554" t="str">
        <f>IF(Tabela_Brasil[[#This Row],[IDHM]]&lt;=0.55,"Baixo",IF(Tabela_Brasil[[#This Row],[IDHM]]&lt;=0.699,"Médio",IF(Tabela_Brasil[[#This Row],[IDHM]]&lt;=0.799,"Alto","Muito Alto")))</f>
        <v>Alto</v>
      </c>
      <c r="L554" t="str">
        <f>VLOOKUP(Tabela_Brasil[[#This Row],[Estado]],'De-Para_Estado_Regiao'!$B$3:$C$29,2,FALSE)</f>
        <v>Sul</v>
      </c>
      <c r="M554">
        <f>IF(Tabela_Brasil[[#This Row],[IBGE_1-4]]&gt;=951,1,0)</f>
        <v>1</v>
      </c>
      <c r="N554">
        <f>IF(Tabela_Brasil[[#This Row],[COMP_P]]&lt;=2,1,0)</f>
        <v>0</v>
      </c>
    </row>
    <row r="555" spans="1:14" x14ac:dyDescent="0.25">
      <c r="A555" s="9" t="s">
        <v>588</v>
      </c>
      <c r="B555" s="9" t="s">
        <v>16</v>
      </c>
      <c r="C555" s="9">
        <v>1995</v>
      </c>
      <c r="D555" s="9">
        <v>0.75</v>
      </c>
      <c r="E555" s="9">
        <v>0.74199999999999999</v>
      </c>
      <c r="F555" s="9">
        <v>0.66100000000000003</v>
      </c>
      <c r="G555" s="9">
        <v>23101.42</v>
      </c>
      <c r="H555" s="10">
        <v>47</v>
      </c>
      <c r="I555" t="str">
        <f>CONCATENATE(Tabela_Brasil[[#This Row],[Município]],"-",Tabela_Brasil[[#This Row],[Estado]])</f>
        <v>Bom Despacho-MG</v>
      </c>
      <c r="J555">
        <f>IF(Tabela_Brasil[[#This Row],[IDHM]]&lt;=0.599,1,0)</f>
        <v>0</v>
      </c>
      <c r="K555" t="str">
        <f>IF(Tabela_Brasil[[#This Row],[IDHM]]&lt;=0.55,"Baixo",IF(Tabela_Brasil[[#This Row],[IDHM]]&lt;=0.699,"Médio",IF(Tabela_Brasil[[#This Row],[IDHM]]&lt;=0.799,"Alto","Muito Alto")))</f>
        <v>Alto</v>
      </c>
      <c r="L555" t="str">
        <f>VLOOKUP(Tabela_Brasil[[#This Row],[Estado]],'De-Para_Estado_Regiao'!$B$3:$C$29,2,FALSE)</f>
        <v>Sudeste</v>
      </c>
      <c r="M555">
        <f>IF(Tabela_Brasil[[#This Row],[IBGE_1-4]]&gt;=951,1,0)</f>
        <v>1</v>
      </c>
      <c r="N555">
        <f>IF(Tabela_Brasil[[#This Row],[COMP_P]]&lt;=2,1,0)</f>
        <v>0</v>
      </c>
    </row>
    <row r="556" spans="1:14" x14ac:dyDescent="0.25">
      <c r="A556" s="12" t="s">
        <v>589</v>
      </c>
      <c r="B556" s="12" t="s">
        <v>10</v>
      </c>
      <c r="C556" s="12">
        <v>899</v>
      </c>
      <c r="D556" s="12">
        <v>0.745</v>
      </c>
      <c r="E556" s="12">
        <v>0.74</v>
      </c>
      <c r="F556" s="12">
        <v>0.67500000000000004</v>
      </c>
      <c r="G556" s="12">
        <v>27470.61</v>
      </c>
      <c r="H556" s="13">
        <v>32</v>
      </c>
      <c r="I556" t="str">
        <f>CONCATENATE(Tabela_Brasil[[#This Row],[Município]],"-",Tabela_Brasil[[#This Row],[Estado]])</f>
        <v>Miguel Pereira-RJ</v>
      </c>
      <c r="J556">
        <f>IF(Tabela_Brasil[[#This Row],[IDHM]]&lt;=0.599,1,0)</f>
        <v>0</v>
      </c>
      <c r="K556" t="str">
        <f>IF(Tabela_Brasil[[#This Row],[IDHM]]&lt;=0.55,"Baixo",IF(Tabela_Brasil[[#This Row],[IDHM]]&lt;=0.699,"Médio",IF(Tabela_Brasil[[#This Row],[IDHM]]&lt;=0.799,"Alto","Muito Alto")))</f>
        <v>Alto</v>
      </c>
      <c r="L556" t="str">
        <f>VLOOKUP(Tabela_Brasil[[#This Row],[Estado]],'De-Para_Estado_Regiao'!$B$3:$C$29,2,FALSE)</f>
        <v>Sudeste</v>
      </c>
      <c r="M556">
        <f>IF(Tabela_Brasil[[#This Row],[IBGE_1-4]]&gt;=951,1,0)</f>
        <v>0</v>
      </c>
      <c r="N556">
        <f>IF(Tabela_Brasil[[#This Row],[COMP_P]]&lt;=2,1,0)</f>
        <v>0</v>
      </c>
    </row>
    <row r="557" spans="1:14" x14ac:dyDescent="0.25">
      <c r="A557" s="9" t="s">
        <v>590</v>
      </c>
      <c r="B557" s="9" t="s">
        <v>59</v>
      </c>
      <c r="C557" s="9">
        <v>2030</v>
      </c>
      <c r="D557" s="9">
        <v>0.72099999999999997</v>
      </c>
      <c r="E557" s="9">
        <v>0.71599999999999997</v>
      </c>
      <c r="F557" s="9">
        <v>0.62</v>
      </c>
      <c r="G557" s="9">
        <v>31046.22</v>
      </c>
      <c r="H557" s="10">
        <v>18</v>
      </c>
      <c r="I557" t="str">
        <f>CONCATENATE(Tabela_Brasil[[#This Row],[Município]],"-",Tabela_Brasil[[#This Row],[Estado]])</f>
        <v>Curitibanos-SC</v>
      </c>
      <c r="J557">
        <f>IF(Tabela_Brasil[[#This Row],[IDHM]]&lt;=0.599,1,0)</f>
        <v>0</v>
      </c>
      <c r="K557" t="str">
        <f>IF(Tabela_Brasil[[#This Row],[IDHM]]&lt;=0.55,"Baixo",IF(Tabela_Brasil[[#This Row],[IDHM]]&lt;=0.699,"Médio",IF(Tabela_Brasil[[#This Row],[IDHM]]&lt;=0.799,"Alto","Muito Alto")))</f>
        <v>Alto</v>
      </c>
      <c r="L557" t="str">
        <f>VLOOKUP(Tabela_Brasil[[#This Row],[Estado]],'De-Para_Estado_Regiao'!$B$3:$C$29,2,FALSE)</f>
        <v>Sul</v>
      </c>
      <c r="M557">
        <f>IF(Tabela_Brasil[[#This Row],[IBGE_1-4]]&gt;=951,1,0)</f>
        <v>1</v>
      </c>
      <c r="N557">
        <f>IF(Tabela_Brasil[[#This Row],[COMP_P]]&lt;=2,1,0)</f>
        <v>0</v>
      </c>
    </row>
    <row r="558" spans="1:14" x14ac:dyDescent="0.25">
      <c r="A558" s="12" t="s">
        <v>591</v>
      </c>
      <c r="B558" s="12" t="s">
        <v>24</v>
      </c>
      <c r="C558" s="12">
        <v>2553</v>
      </c>
      <c r="D558" s="12">
        <v>0.66</v>
      </c>
      <c r="E558" s="12">
        <v>0.63</v>
      </c>
      <c r="F558" s="12">
        <v>0.55400000000000005</v>
      </c>
      <c r="G558" s="12">
        <v>19724.63</v>
      </c>
      <c r="H558" s="13">
        <v>36</v>
      </c>
      <c r="I558" t="str">
        <f>CONCATENATE(Tabela_Brasil[[#This Row],[Município]],"-",Tabela_Brasil[[#This Row],[Estado]])</f>
        <v>Brumado-BA</v>
      </c>
      <c r="J558">
        <f>IF(Tabela_Brasil[[#This Row],[IDHM]]&lt;=0.599,1,0)</f>
        <v>0</v>
      </c>
      <c r="K558" t="str">
        <f>IF(Tabela_Brasil[[#This Row],[IDHM]]&lt;=0.55,"Baixo",IF(Tabela_Brasil[[#This Row],[IDHM]]&lt;=0.699,"Médio",IF(Tabela_Brasil[[#This Row],[IDHM]]&lt;=0.799,"Alto","Muito Alto")))</f>
        <v>Médio</v>
      </c>
      <c r="L558" t="str">
        <f>VLOOKUP(Tabela_Brasil[[#This Row],[Estado]],'De-Para_Estado_Regiao'!$B$3:$C$29,2,FALSE)</f>
        <v>Nordeste</v>
      </c>
      <c r="M558">
        <f>IF(Tabela_Brasil[[#This Row],[IBGE_1-4]]&gt;=951,1,0)</f>
        <v>1</v>
      </c>
      <c r="N558">
        <f>IF(Tabela_Brasil[[#This Row],[COMP_P]]&lt;=2,1,0)</f>
        <v>0</v>
      </c>
    </row>
    <row r="559" spans="1:14" x14ac:dyDescent="0.25">
      <c r="A559" s="9" t="s">
        <v>592</v>
      </c>
      <c r="B559" s="9" t="s">
        <v>59</v>
      </c>
      <c r="C559" s="9">
        <v>2307</v>
      </c>
      <c r="D559" s="9">
        <v>0.77700000000000002</v>
      </c>
      <c r="E559" s="9">
        <v>0.73799999999999999</v>
      </c>
      <c r="F559" s="9">
        <v>0.72299999999999998</v>
      </c>
      <c r="G559" s="9">
        <v>26121.34</v>
      </c>
      <c r="H559" s="10">
        <v>67</v>
      </c>
      <c r="I559" t="str">
        <f>CONCATENATE(Tabela_Brasil[[#This Row],[Município]],"-",Tabela_Brasil[[#This Row],[Estado]])</f>
        <v>Mafra-SC</v>
      </c>
      <c r="J559">
        <f>IF(Tabela_Brasil[[#This Row],[IDHM]]&lt;=0.599,1,0)</f>
        <v>0</v>
      </c>
      <c r="K559" t="str">
        <f>IF(Tabela_Brasil[[#This Row],[IDHM]]&lt;=0.55,"Baixo",IF(Tabela_Brasil[[#This Row],[IDHM]]&lt;=0.699,"Médio",IF(Tabela_Brasil[[#This Row],[IDHM]]&lt;=0.799,"Alto","Muito Alto")))</f>
        <v>Alto</v>
      </c>
      <c r="L559" t="str">
        <f>VLOOKUP(Tabela_Brasil[[#This Row],[Estado]],'De-Para_Estado_Regiao'!$B$3:$C$29,2,FALSE)</f>
        <v>Sul</v>
      </c>
      <c r="M559">
        <f>IF(Tabela_Brasil[[#This Row],[IBGE_1-4]]&gt;=951,1,0)</f>
        <v>1</v>
      </c>
      <c r="N559">
        <f>IF(Tabela_Brasil[[#This Row],[COMP_P]]&lt;=2,1,0)</f>
        <v>0</v>
      </c>
    </row>
    <row r="560" spans="1:14" x14ac:dyDescent="0.25">
      <c r="A560" s="12" t="s">
        <v>593</v>
      </c>
      <c r="B560" s="12" t="s">
        <v>10</v>
      </c>
      <c r="C560" s="12">
        <v>1603</v>
      </c>
      <c r="D560" s="12">
        <v>0.72</v>
      </c>
      <c r="E560" s="12">
        <v>0.68899999999999995</v>
      </c>
      <c r="F560" s="12">
        <v>0.66600000000000004</v>
      </c>
      <c r="G560" s="12">
        <v>19189.62</v>
      </c>
      <c r="H560" s="13">
        <v>29</v>
      </c>
      <c r="I560" t="str">
        <f>CONCATENATE(Tabela_Brasil[[#This Row],[Município]],"-",Tabela_Brasil[[#This Row],[Estado]])</f>
        <v>Paracambi-RJ</v>
      </c>
      <c r="J560">
        <f>IF(Tabela_Brasil[[#This Row],[IDHM]]&lt;=0.599,1,0)</f>
        <v>0</v>
      </c>
      <c r="K560" t="str">
        <f>IF(Tabela_Brasil[[#This Row],[IDHM]]&lt;=0.55,"Baixo",IF(Tabela_Brasil[[#This Row],[IDHM]]&lt;=0.699,"Médio",IF(Tabela_Brasil[[#This Row],[IDHM]]&lt;=0.799,"Alto","Muito Alto")))</f>
        <v>Alto</v>
      </c>
      <c r="L560" t="str">
        <f>VLOOKUP(Tabela_Brasil[[#This Row],[Estado]],'De-Para_Estado_Regiao'!$B$3:$C$29,2,FALSE)</f>
        <v>Sudeste</v>
      </c>
      <c r="M560">
        <f>IF(Tabela_Brasil[[#This Row],[IBGE_1-4]]&gt;=951,1,0)</f>
        <v>1</v>
      </c>
      <c r="N560">
        <f>IF(Tabela_Brasil[[#This Row],[COMP_P]]&lt;=2,1,0)</f>
        <v>0</v>
      </c>
    </row>
    <row r="561" spans="1:14" x14ac:dyDescent="0.25">
      <c r="A561" s="9" t="s">
        <v>594</v>
      </c>
      <c r="B561" s="9" t="s">
        <v>16</v>
      </c>
      <c r="C561" s="9">
        <v>1267</v>
      </c>
      <c r="D561" s="9">
        <v>0.73</v>
      </c>
      <c r="E561" s="9">
        <v>0.73099999999999998</v>
      </c>
      <c r="F561" s="9">
        <v>0.61699999999999999</v>
      </c>
      <c r="G561" s="9">
        <v>21156.97</v>
      </c>
      <c r="H561" s="10">
        <v>42</v>
      </c>
      <c r="I561" t="str">
        <f>CONCATENATE(Tabela_Brasil[[#This Row],[Município]],"-",Tabela_Brasil[[#This Row],[Estado]])</f>
        <v>Andradas-MG</v>
      </c>
      <c r="J561">
        <f>IF(Tabela_Brasil[[#This Row],[IDHM]]&lt;=0.599,1,0)</f>
        <v>0</v>
      </c>
      <c r="K561" t="str">
        <f>IF(Tabela_Brasil[[#This Row],[IDHM]]&lt;=0.55,"Baixo",IF(Tabela_Brasil[[#This Row],[IDHM]]&lt;=0.699,"Médio",IF(Tabela_Brasil[[#This Row],[IDHM]]&lt;=0.799,"Alto","Muito Alto")))</f>
        <v>Alto</v>
      </c>
      <c r="L561" t="str">
        <f>VLOOKUP(Tabela_Brasil[[#This Row],[Estado]],'De-Para_Estado_Regiao'!$B$3:$C$29,2,FALSE)</f>
        <v>Sudeste</v>
      </c>
      <c r="M561">
        <f>IF(Tabela_Brasil[[#This Row],[IBGE_1-4]]&gt;=951,1,0)</f>
        <v>1</v>
      </c>
      <c r="N561">
        <f>IF(Tabela_Brasil[[#This Row],[COMP_P]]&lt;=2,1,0)</f>
        <v>0</v>
      </c>
    </row>
    <row r="562" spans="1:14" x14ac:dyDescent="0.25">
      <c r="A562" s="12" t="s">
        <v>595</v>
      </c>
      <c r="B562" s="12" t="s">
        <v>14</v>
      </c>
      <c r="C562" s="12">
        <v>802</v>
      </c>
      <c r="D562" s="12">
        <v>0.77300000000000002</v>
      </c>
      <c r="E562" s="12">
        <v>0.79700000000000004</v>
      </c>
      <c r="F562" s="12">
        <v>0.69199999999999995</v>
      </c>
      <c r="G562" s="12">
        <v>46498.89</v>
      </c>
      <c r="H562" s="13">
        <v>26</v>
      </c>
      <c r="I562" t="str">
        <f>CONCATENATE(Tabela_Brasil[[#This Row],[Município]],"-",Tabela_Brasil[[#This Row],[Estado]])</f>
        <v>Veranópolis-RS</v>
      </c>
      <c r="J562">
        <f>IF(Tabela_Brasil[[#This Row],[IDHM]]&lt;=0.599,1,0)</f>
        <v>0</v>
      </c>
      <c r="K562" t="str">
        <f>IF(Tabela_Brasil[[#This Row],[IDHM]]&lt;=0.55,"Baixo",IF(Tabela_Brasil[[#This Row],[IDHM]]&lt;=0.699,"Médio",IF(Tabela_Brasil[[#This Row],[IDHM]]&lt;=0.799,"Alto","Muito Alto")))</f>
        <v>Alto</v>
      </c>
      <c r="L562" t="str">
        <f>VLOOKUP(Tabela_Brasil[[#This Row],[Estado]],'De-Para_Estado_Regiao'!$B$3:$C$29,2,FALSE)</f>
        <v>Sul</v>
      </c>
      <c r="M562">
        <f>IF(Tabela_Brasil[[#This Row],[IBGE_1-4]]&gt;=951,1,0)</f>
        <v>0</v>
      </c>
      <c r="N562">
        <f>IF(Tabela_Brasil[[#This Row],[COMP_P]]&lt;=2,1,0)</f>
        <v>0</v>
      </c>
    </row>
    <row r="563" spans="1:14" x14ac:dyDescent="0.25">
      <c r="A563" s="9" t="s">
        <v>596</v>
      </c>
      <c r="B563" s="9" t="s">
        <v>31</v>
      </c>
      <c r="C563" s="9">
        <v>5613</v>
      </c>
      <c r="D563" s="9">
        <v>0.71299999999999997</v>
      </c>
      <c r="E563" s="9">
        <v>0.65500000000000003</v>
      </c>
      <c r="F563" s="9">
        <v>0.67300000000000004</v>
      </c>
      <c r="G563" s="9">
        <v>11642.3</v>
      </c>
      <c r="H563" s="10">
        <v>70</v>
      </c>
      <c r="I563" t="str">
        <f>CONCATENATE(Tabela_Brasil[[#This Row],[Município]],"-",Tabela_Brasil[[#This Row],[Estado]])</f>
        <v>Crato-CE</v>
      </c>
      <c r="J563">
        <f>IF(Tabela_Brasil[[#This Row],[IDHM]]&lt;=0.599,1,0)</f>
        <v>0</v>
      </c>
      <c r="K563" t="str">
        <f>IF(Tabela_Brasil[[#This Row],[IDHM]]&lt;=0.55,"Baixo",IF(Tabela_Brasil[[#This Row],[IDHM]]&lt;=0.699,"Médio",IF(Tabela_Brasil[[#This Row],[IDHM]]&lt;=0.799,"Alto","Muito Alto")))</f>
        <v>Alto</v>
      </c>
      <c r="L563" t="str">
        <f>VLOOKUP(Tabela_Brasil[[#This Row],[Estado]],'De-Para_Estado_Regiao'!$B$3:$C$29,2,FALSE)</f>
        <v>Nordeste</v>
      </c>
      <c r="M563">
        <f>IF(Tabela_Brasil[[#This Row],[IBGE_1-4]]&gt;=951,1,0)</f>
        <v>1</v>
      </c>
      <c r="N563">
        <f>IF(Tabela_Brasil[[#This Row],[COMP_P]]&lt;=2,1,0)</f>
        <v>0</v>
      </c>
    </row>
    <row r="564" spans="1:14" x14ac:dyDescent="0.25">
      <c r="A564" s="12" t="s">
        <v>597</v>
      </c>
      <c r="B564" s="12" t="s">
        <v>7</v>
      </c>
      <c r="C564" s="12">
        <v>1645</v>
      </c>
      <c r="D564" s="12">
        <v>0.75900000000000001</v>
      </c>
      <c r="E564" s="12">
        <v>0.74099999999999999</v>
      </c>
      <c r="F564" s="12">
        <v>0.7</v>
      </c>
      <c r="G564" s="12">
        <v>33306.82</v>
      </c>
      <c r="H564" s="13">
        <v>31</v>
      </c>
      <c r="I564" t="str">
        <f>CONCATENATE(Tabela_Brasil[[#This Row],[Município]],"-",Tabela_Brasil[[#This Row],[Estado]])</f>
        <v>Rio Das Pedras-SP</v>
      </c>
      <c r="J564">
        <f>IF(Tabela_Brasil[[#This Row],[IDHM]]&lt;=0.599,1,0)</f>
        <v>0</v>
      </c>
      <c r="K564" t="str">
        <f>IF(Tabela_Brasil[[#This Row],[IDHM]]&lt;=0.55,"Baixo",IF(Tabela_Brasil[[#This Row],[IDHM]]&lt;=0.699,"Médio",IF(Tabela_Brasil[[#This Row],[IDHM]]&lt;=0.799,"Alto","Muito Alto")))</f>
        <v>Alto</v>
      </c>
      <c r="L564" t="str">
        <f>VLOOKUP(Tabela_Brasil[[#This Row],[Estado]],'De-Para_Estado_Regiao'!$B$3:$C$29,2,FALSE)</f>
        <v>Sudeste</v>
      </c>
      <c r="M564">
        <f>IF(Tabela_Brasil[[#This Row],[IBGE_1-4]]&gt;=951,1,0)</f>
        <v>1</v>
      </c>
      <c r="N564">
        <f>IF(Tabela_Brasil[[#This Row],[COMP_P]]&lt;=2,1,0)</f>
        <v>0</v>
      </c>
    </row>
    <row r="565" spans="1:14" x14ac:dyDescent="0.25">
      <c r="A565" s="9" t="s">
        <v>598</v>
      </c>
      <c r="B565" s="9" t="s">
        <v>7</v>
      </c>
      <c r="C565" s="9">
        <v>1971</v>
      </c>
      <c r="D565" s="9">
        <v>0.74299999999999999</v>
      </c>
      <c r="E565" s="9">
        <v>0.72099999999999997</v>
      </c>
      <c r="F565" s="9">
        <v>0.68400000000000005</v>
      </c>
      <c r="G565" s="9">
        <v>38941.79</v>
      </c>
      <c r="H565" s="10">
        <v>43</v>
      </c>
      <c r="I565" t="str">
        <f>CONCATENATE(Tabela_Brasil[[#This Row],[Município]],"-",Tabela_Brasil[[#This Row],[Estado]])</f>
        <v>Mairinque-SP</v>
      </c>
      <c r="J565">
        <f>IF(Tabela_Brasil[[#This Row],[IDHM]]&lt;=0.599,1,0)</f>
        <v>0</v>
      </c>
      <c r="K565" t="str">
        <f>IF(Tabela_Brasil[[#This Row],[IDHM]]&lt;=0.55,"Baixo",IF(Tabela_Brasil[[#This Row],[IDHM]]&lt;=0.699,"Médio",IF(Tabela_Brasil[[#This Row],[IDHM]]&lt;=0.799,"Alto","Muito Alto")))</f>
        <v>Alto</v>
      </c>
      <c r="L565" t="str">
        <f>VLOOKUP(Tabela_Brasil[[#This Row],[Estado]],'De-Para_Estado_Regiao'!$B$3:$C$29,2,FALSE)</f>
        <v>Sudeste</v>
      </c>
      <c r="M565">
        <f>IF(Tabela_Brasil[[#This Row],[IBGE_1-4]]&gt;=951,1,0)</f>
        <v>1</v>
      </c>
      <c r="N565">
        <f>IF(Tabela_Brasil[[#This Row],[COMP_P]]&lt;=2,1,0)</f>
        <v>0</v>
      </c>
    </row>
    <row r="566" spans="1:14" x14ac:dyDescent="0.25">
      <c r="A566" s="12" t="s">
        <v>599</v>
      </c>
      <c r="B566" s="12" t="s">
        <v>16</v>
      </c>
      <c r="C566" s="12">
        <v>995</v>
      </c>
      <c r="D566" s="12">
        <v>0.73</v>
      </c>
      <c r="E566" s="12">
        <v>0.67500000000000004</v>
      </c>
      <c r="F566" s="12">
        <v>0.67800000000000005</v>
      </c>
      <c r="G566" s="12">
        <v>15099.51</v>
      </c>
      <c r="H566" s="13">
        <v>23</v>
      </c>
      <c r="I566" t="str">
        <f>CONCATENATE(Tabela_Brasil[[#This Row],[Município]],"-",Tabela_Brasil[[#This Row],[Estado]])</f>
        <v>Barroso-MG</v>
      </c>
      <c r="J566">
        <f>IF(Tabela_Brasil[[#This Row],[IDHM]]&lt;=0.599,1,0)</f>
        <v>0</v>
      </c>
      <c r="K566" t="str">
        <f>IF(Tabela_Brasil[[#This Row],[IDHM]]&lt;=0.55,"Baixo",IF(Tabela_Brasil[[#This Row],[IDHM]]&lt;=0.699,"Médio",IF(Tabela_Brasil[[#This Row],[IDHM]]&lt;=0.799,"Alto","Muito Alto")))</f>
        <v>Alto</v>
      </c>
      <c r="L566" t="str">
        <f>VLOOKUP(Tabela_Brasil[[#This Row],[Estado]],'De-Para_Estado_Regiao'!$B$3:$C$29,2,FALSE)</f>
        <v>Sudeste</v>
      </c>
      <c r="M566">
        <f>IF(Tabela_Brasil[[#This Row],[IBGE_1-4]]&gt;=951,1,0)</f>
        <v>1</v>
      </c>
      <c r="N566">
        <f>IF(Tabela_Brasil[[#This Row],[COMP_P]]&lt;=2,1,0)</f>
        <v>0</v>
      </c>
    </row>
    <row r="567" spans="1:14" x14ac:dyDescent="0.25">
      <c r="A567" s="9" t="s">
        <v>600</v>
      </c>
      <c r="B567" s="9" t="s">
        <v>31</v>
      </c>
      <c r="C567" s="9">
        <v>4471</v>
      </c>
      <c r="D567" s="9">
        <v>0.67700000000000005</v>
      </c>
      <c r="E567" s="9">
        <v>0.64200000000000002</v>
      </c>
      <c r="F567" s="9">
        <v>0.59899999999999998</v>
      </c>
      <c r="G567" s="9">
        <v>13940.47</v>
      </c>
      <c r="H567" s="10">
        <v>43</v>
      </c>
      <c r="I567" t="str">
        <f>CONCATENATE(Tabela_Brasil[[#This Row],[Município]],"-",Tabela_Brasil[[#This Row],[Estado]])</f>
        <v>Iguatu-CE</v>
      </c>
      <c r="J567">
        <f>IF(Tabela_Brasil[[#This Row],[IDHM]]&lt;=0.599,1,0)</f>
        <v>0</v>
      </c>
      <c r="K567" t="str">
        <f>IF(Tabela_Brasil[[#This Row],[IDHM]]&lt;=0.55,"Baixo",IF(Tabela_Brasil[[#This Row],[IDHM]]&lt;=0.699,"Médio",IF(Tabela_Brasil[[#This Row],[IDHM]]&lt;=0.799,"Alto","Muito Alto")))</f>
        <v>Médio</v>
      </c>
      <c r="L567" t="str">
        <f>VLOOKUP(Tabela_Brasil[[#This Row],[Estado]],'De-Para_Estado_Regiao'!$B$3:$C$29,2,FALSE)</f>
        <v>Nordeste</v>
      </c>
      <c r="M567">
        <f>IF(Tabela_Brasil[[#This Row],[IBGE_1-4]]&gt;=951,1,0)</f>
        <v>1</v>
      </c>
      <c r="N567">
        <f>IF(Tabela_Brasil[[#This Row],[COMP_P]]&lt;=2,1,0)</f>
        <v>0</v>
      </c>
    </row>
    <row r="568" spans="1:14" x14ac:dyDescent="0.25">
      <c r="A568" s="12" t="s">
        <v>601</v>
      </c>
      <c r="B568" s="12" t="s">
        <v>7</v>
      </c>
      <c r="C568" s="12">
        <v>734</v>
      </c>
      <c r="D568" s="12">
        <v>0.745</v>
      </c>
      <c r="E568" s="12">
        <v>0.72699999999999998</v>
      </c>
      <c r="F568" s="12">
        <v>0.66200000000000003</v>
      </c>
      <c r="G568" s="12">
        <v>47068.18</v>
      </c>
      <c r="H568" s="13">
        <v>13</v>
      </c>
      <c r="I568" t="str">
        <f>CONCATENATE(Tabela_Brasil[[#This Row],[Município]],"-",Tabela_Brasil[[#This Row],[Estado]])</f>
        <v>Junqueirópolis-SP</v>
      </c>
      <c r="J568">
        <f>IF(Tabela_Brasil[[#This Row],[IDHM]]&lt;=0.599,1,0)</f>
        <v>0</v>
      </c>
      <c r="K568" t="str">
        <f>IF(Tabela_Brasil[[#This Row],[IDHM]]&lt;=0.55,"Baixo",IF(Tabela_Brasil[[#This Row],[IDHM]]&lt;=0.699,"Médio",IF(Tabela_Brasil[[#This Row],[IDHM]]&lt;=0.799,"Alto","Muito Alto")))</f>
        <v>Alto</v>
      </c>
      <c r="L568" t="str">
        <f>VLOOKUP(Tabela_Brasil[[#This Row],[Estado]],'De-Para_Estado_Regiao'!$B$3:$C$29,2,FALSE)</f>
        <v>Sudeste</v>
      </c>
      <c r="M568">
        <f>IF(Tabela_Brasil[[#This Row],[IBGE_1-4]]&gt;=951,1,0)</f>
        <v>0</v>
      </c>
      <c r="N568">
        <f>IF(Tabela_Brasil[[#This Row],[COMP_P]]&lt;=2,1,0)</f>
        <v>0</v>
      </c>
    </row>
    <row r="569" spans="1:14" x14ac:dyDescent="0.25">
      <c r="A569" s="9" t="s">
        <v>602</v>
      </c>
      <c r="B569" s="9" t="s">
        <v>7</v>
      </c>
      <c r="C569" s="9">
        <v>2389</v>
      </c>
      <c r="D569" s="9">
        <v>0.73</v>
      </c>
      <c r="E569" s="9">
        <v>0.71299999999999997</v>
      </c>
      <c r="F569" s="9">
        <v>0.65</v>
      </c>
      <c r="G569" s="9">
        <v>20392.27</v>
      </c>
      <c r="H569" s="10">
        <v>39</v>
      </c>
      <c r="I569" t="str">
        <f>CONCATENATE(Tabela_Brasil[[#This Row],[Município]],"-",Tabela_Brasil[[#This Row],[Estado]])</f>
        <v>Serrana-SP</v>
      </c>
      <c r="J569">
        <f>IF(Tabela_Brasil[[#This Row],[IDHM]]&lt;=0.599,1,0)</f>
        <v>0</v>
      </c>
      <c r="K569" t="str">
        <f>IF(Tabela_Brasil[[#This Row],[IDHM]]&lt;=0.55,"Baixo",IF(Tabela_Brasil[[#This Row],[IDHM]]&lt;=0.699,"Médio",IF(Tabela_Brasil[[#This Row],[IDHM]]&lt;=0.799,"Alto","Muito Alto")))</f>
        <v>Alto</v>
      </c>
      <c r="L569" t="str">
        <f>VLOOKUP(Tabela_Brasil[[#This Row],[Estado]],'De-Para_Estado_Regiao'!$B$3:$C$29,2,FALSE)</f>
        <v>Sudeste</v>
      </c>
      <c r="M569">
        <f>IF(Tabela_Brasil[[#This Row],[IBGE_1-4]]&gt;=951,1,0)</f>
        <v>1</v>
      </c>
      <c r="N569">
        <f>IF(Tabela_Brasil[[#This Row],[COMP_P]]&lt;=2,1,0)</f>
        <v>0</v>
      </c>
    </row>
    <row r="570" spans="1:14" x14ac:dyDescent="0.25">
      <c r="A570" s="12" t="s">
        <v>603</v>
      </c>
      <c r="B570" s="12" t="s">
        <v>16</v>
      </c>
      <c r="C570" s="12">
        <v>1042</v>
      </c>
      <c r="D570" s="12">
        <v>0.71499999999999997</v>
      </c>
      <c r="E570" s="12">
        <v>0.70599999999999996</v>
      </c>
      <c r="F570" s="12">
        <v>0.60899999999999999</v>
      </c>
      <c r="G570" s="12">
        <v>24946.61</v>
      </c>
      <c r="H570" s="13">
        <v>24</v>
      </c>
      <c r="I570" t="str">
        <f>CONCATENATE(Tabela_Brasil[[#This Row],[Município]],"-",Tabela_Brasil[[#This Row],[Estado]])</f>
        <v>São Gonçalo Do Sapucaí-MG</v>
      </c>
      <c r="J570">
        <f>IF(Tabela_Brasil[[#This Row],[IDHM]]&lt;=0.599,1,0)</f>
        <v>0</v>
      </c>
      <c r="K570" t="str">
        <f>IF(Tabela_Brasil[[#This Row],[IDHM]]&lt;=0.55,"Baixo",IF(Tabela_Brasil[[#This Row],[IDHM]]&lt;=0.699,"Médio",IF(Tabela_Brasil[[#This Row],[IDHM]]&lt;=0.799,"Alto","Muito Alto")))</f>
        <v>Alto</v>
      </c>
      <c r="L570" t="str">
        <f>VLOOKUP(Tabela_Brasil[[#This Row],[Estado]],'De-Para_Estado_Regiao'!$B$3:$C$29,2,FALSE)</f>
        <v>Sudeste</v>
      </c>
      <c r="M570">
        <f>IF(Tabela_Brasil[[#This Row],[IBGE_1-4]]&gt;=951,1,0)</f>
        <v>1</v>
      </c>
      <c r="N570">
        <f>IF(Tabela_Brasil[[#This Row],[COMP_P]]&lt;=2,1,0)</f>
        <v>0</v>
      </c>
    </row>
    <row r="571" spans="1:14" x14ac:dyDescent="0.25">
      <c r="A571" s="9" t="s">
        <v>604</v>
      </c>
      <c r="B571" s="9" t="s">
        <v>16</v>
      </c>
      <c r="C571" s="9">
        <v>1280</v>
      </c>
      <c r="D571" s="9">
        <v>0.69</v>
      </c>
      <c r="E571" s="9">
        <v>0.68300000000000005</v>
      </c>
      <c r="F571" s="9">
        <v>0.57599999999999996</v>
      </c>
      <c r="G571" s="9">
        <v>17990.169999999998</v>
      </c>
      <c r="H571" s="10">
        <v>26</v>
      </c>
      <c r="I571" t="str">
        <f>CONCATENATE(Tabela_Brasil[[#This Row],[Município]],"-",Tabela_Brasil[[#This Row],[Estado]])</f>
        <v>Guanhães-MG</v>
      </c>
      <c r="J571">
        <f>IF(Tabela_Brasil[[#This Row],[IDHM]]&lt;=0.599,1,0)</f>
        <v>0</v>
      </c>
      <c r="K571" t="str">
        <f>IF(Tabela_Brasil[[#This Row],[IDHM]]&lt;=0.55,"Baixo",IF(Tabela_Brasil[[#This Row],[IDHM]]&lt;=0.699,"Médio",IF(Tabela_Brasil[[#This Row],[IDHM]]&lt;=0.799,"Alto","Muito Alto")))</f>
        <v>Médio</v>
      </c>
      <c r="L571" t="str">
        <f>VLOOKUP(Tabela_Brasil[[#This Row],[Estado]],'De-Para_Estado_Regiao'!$B$3:$C$29,2,FALSE)</f>
        <v>Sudeste</v>
      </c>
      <c r="M571">
        <f>IF(Tabela_Brasil[[#This Row],[IBGE_1-4]]&gt;=951,1,0)</f>
        <v>1</v>
      </c>
      <c r="N571">
        <f>IF(Tabela_Brasil[[#This Row],[COMP_P]]&lt;=2,1,0)</f>
        <v>0</v>
      </c>
    </row>
    <row r="572" spans="1:14" x14ac:dyDescent="0.25">
      <c r="A572" s="12" t="s">
        <v>110</v>
      </c>
      <c r="B572" s="12" t="s">
        <v>22</v>
      </c>
      <c r="C572" s="12">
        <v>2950</v>
      </c>
      <c r="D572" s="12">
        <v>0.66</v>
      </c>
      <c r="E572" s="12">
        <v>0.68700000000000006</v>
      </c>
      <c r="F572" s="12">
        <v>0.505</v>
      </c>
      <c r="G572" s="12">
        <v>22042.21</v>
      </c>
      <c r="H572" s="13">
        <v>23</v>
      </c>
      <c r="I572" t="str">
        <f>CONCATENATE(Tabela_Brasil[[#This Row],[Município]],"-",Tabela_Brasil[[#This Row],[Estado]])</f>
        <v>Palmas-PR</v>
      </c>
      <c r="J572">
        <f>IF(Tabela_Brasil[[#This Row],[IDHM]]&lt;=0.599,1,0)</f>
        <v>0</v>
      </c>
      <c r="K572" t="str">
        <f>IF(Tabela_Brasil[[#This Row],[IDHM]]&lt;=0.55,"Baixo",IF(Tabela_Brasil[[#This Row],[IDHM]]&lt;=0.699,"Médio",IF(Tabela_Brasil[[#This Row],[IDHM]]&lt;=0.799,"Alto","Muito Alto")))</f>
        <v>Médio</v>
      </c>
      <c r="L572" t="str">
        <f>VLOOKUP(Tabela_Brasil[[#This Row],[Estado]],'De-Para_Estado_Regiao'!$B$3:$C$29,2,FALSE)</f>
        <v>Sul</v>
      </c>
      <c r="M572">
        <f>IF(Tabela_Brasil[[#This Row],[IBGE_1-4]]&gt;=951,1,0)</f>
        <v>1</v>
      </c>
      <c r="N572">
        <f>IF(Tabela_Brasil[[#This Row],[COMP_P]]&lt;=2,1,0)</f>
        <v>0</v>
      </c>
    </row>
    <row r="573" spans="1:14" x14ac:dyDescent="0.25">
      <c r="A573" s="9" t="s">
        <v>605</v>
      </c>
      <c r="B573" s="9" t="s">
        <v>7</v>
      </c>
      <c r="C573" s="9">
        <v>1153</v>
      </c>
      <c r="D573" s="9">
        <v>0.73099999999999998</v>
      </c>
      <c r="E573" s="9">
        <v>0.72899999999999998</v>
      </c>
      <c r="F573" s="9">
        <v>0.65600000000000003</v>
      </c>
      <c r="G573" s="9">
        <v>49785.35</v>
      </c>
      <c r="H573" s="10">
        <v>52</v>
      </c>
      <c r="I573" t="str">
        <f>CONCATENATE(Tabela_Brasil[[#This Row],[Município]],"-",Tabela_Brasil[[#This Row],[Estado]])</f>
        <v>Guararema-SP</v>
      </c>
      <c r="J573">
        <f>IF(Tabela_Brasil[[#This Row],[IDHM]]&lt;=0.599,1,0)</f>
        <v>0</v>
      </c>
      <c r="K573" t="str">
        <f>IF(Tabela_Brasil[[#This Row],[IDHM]]&lt;=0.55,"Baixo",IF(Tabela_Brasil[[#This Row],[IDHM]]&lt;=0.699,"Médio",IF(Tabela_Brasil[[#This Row],[IDHM]]&lt;=0.799,"Alto","Muito Alto")))</f>
        <v>Alto</v>
      </c>
      <c r="L573" t="str">
        <f>VLOOKUP(Tabela_Brasil[[#This Row],[Estado]],'De-Para_Estado_Regiao'!$B$3:$C$29,2,FALSE)</f>
        <v>Sudeste</v>
      </c>
      <c r="M573">
        <f>IF(Tabela_Brasil[[#This Row],[IBGE_1-4]]&gt;=951,1,0)</f>
        <v>1</v>
      </c>
      <c r="N573">
        <f>IF(Tabela_Brasil[[#This Row],[COMP_P]]&lt;=2,1,0)</f>
        <v>0</v>
      </c>
    </row>
    <row r="574" spans="1:14" x14ac:dyDescent="0.25">
      <c r="A574" s="12" t="s">
        <v>606</v>
      </c>
      <c r="B574" s="12" t="s">
        <v>7</v>
      </c>
      <c r="C574" s="12">
        <v>361</v>
      </c>
      <c r="D574" s="12">
        <v>0.79</v>
      </c>
      <c r="E574" s="12">
        <v>0.81499999999999995</v>
      </c>
      <c r="F574" s="12">
        <v>0.69799999999999995</v>
      </c>
      <c r="G574" s="12">
        <v>66380.039999999994</v>
      </c>
      <c r="H574" s="13">
        <v>28</v>
      </c>
      <c r="I574" t="str">
        <f>CONCATENATE(Tabela_Brasil[[#This Row],[Município]],"-",Tabela_Brasil[[#This Row],[Estado]])</f>
        <v>Holambra-SP</v>
      </c>
      <c r="J574">
        <f>IF(Tabela_Brasil[[#This Row],[IDHM]]&lt;=0.599,1,0)</f>
        <v>0</v>
      </c>
      <c r="K574" t="str">
        <f>IF(Tabela_Brasil[[#This Row],[IDHM]]&lt;=0.55,"Baixo",IF(Tabela_Brasil[[#This Row],[IDHM]]&lt;=0.699,"Médio",IF(Tabela_Brasil[[#This Row],[IDHM]]&lt;=0.799,"Alto","Muito Alto")))</f>
        <v>Alto</v>
      </c>
      <c r="L574" t="str">
        <f>VLOOKUP(Tabela_Brasil[[#This Row],[Estado]],'De-Para_Estado_Regiao'!$B$3:$C$29,2,FALSE)</f>
        <v>Sudeste</v>
      </c>
      <c r="M574">
        <f>IF(Tabela_Brasil[[#This Row],[IBGE_1-4]]&gt;=951,1,0)</f>
        <v>0</v>
      </c>
      <c r="N574">
        <f>IF(Tabela_Brasil[[#This Row],[COMP_P]]&lt;=2,1,0)</f>
        <v>0</v>
      </c>
    </row>
    <row r="575" spans="1:14" x14ac:dyDescent="0.25">
      <c r="A575" s="9" t="s">
        <v>607</v>
      </c>
      <c r="B575" s="9" t="s">
        <v>10</v>
      </c>
      <c r="C575" s="9">
        <v>2786</v>
      </c>
      <c r="D575" s="9">
        <v>0.69799999999999995</v>
      </c>
      <c r="E575" s="9">
        <v>0.69199999999999995</v>
      </c>
      <c r="F575" s="9">
        <v>0.60399999999999998</v>
      </c>
      <c r="G575" s="9">
        <v>15912.49</v>
      </c>
      <c r="H575" s="10">
        <v>19</v>
      </c>
      <c r="I575" t="str">
        <f>CONCATENATE(Tabela_Brasil[[#This Row],[Município]],"-",Tabela_Brasil[[#This Row],[Estado]])</f>
        <v>Guapimirim-RJ</v>
      </c>
      <c r="J575">
        <f>IF(Tabela_Brasil[[#This Row],[IDHM]]&lt;=0.599,1,0)</f>
        <v>0</v>
      </c>
      <c r="K575" t="str">
        <f>IF(Tabela_Brasil[[#This Row],[IDHM]]&lt;=0.55,"Baixo",IF(Tabela_Brasil[[#This Row],[IDHM]]&lt;=0.699,"Médio",IF(Tabela_Brasil[[#This Row],[IDHM]]&lt;=0.799,"Alto","Muito Alto")))</f>
        <v>Médio</v>
      </c>
      <c r="L575" t="str">
        <f>VLOOKUP(Tabela_Brasil[[#This Row],[Estado]],'De-Para_Estado_Regiao'!$B$3:$C$29,2,FALSE)</f>
        <v>Sudeste</v>
      </c>
      <c r="M575">
        <f>IF(Tabela_Brasil[[#This Row],[IBGE_1-4]]&gt;=951,1,0)</f>
        <v>1</v>
      </c>
      <c r="N575">
        <f>IF(Tabela_Brasil[[#This Row],[COMP_P]]&lt;=2,1,0)</f>
        <v>0</v>
      </c>
    </row>
    <row r="576" spans="1:14" x14ac:dyDescent="0.25">
      <c r="A576" s="12" t="s">
        <v>608</v>
      </c>
      <c r="B576" s="12" t="s">
        <v>14</v>
      </c>
      <c r="C576" s="12">
        <v>1325</v>
      </c>
      <c r="D576" s="12">
        <v>0.71</v>
      </c>
      <c r="E576" s="12">
        <v>0.70899999999999996</v>
      </c>
      <c r="F576" s="12">
        <v>0.59099999999999997</v>
      </c>
      <c r="G576" s="12">
        <v>27715.9</v>
      </c>
      <c r="H576" s="13">
        <v>30</v>
      </c>
      <c r="I576" t="str">
        <f>CONCATENATE(Tabela_Brasil[[#This Row],[Município]],"-",Tabela_Brasil[[#This Row],[Estado]])</f>
        <v>Santa Vitória Do Palmar-RS</v>
      </c>
      <c r="J576">
        <f>IF(Tabela_Brasil[[#This Row],[IDHM]]&lt;=0.599,1,0)</f>
        <v>0</v>
      </c>
      <c r="K576" t="str">
        <f>IF(Tabela_Brasil[[#This Row],[IDHM]]&lt;=0.55,"Baixo",IF(Tabela_Brasil[[#This Row],[IDHM]]&lt;=0.699,"Médio",IF(Tabela_Brasil[[#This Row],[IDHM]]&lt;=0.799,"Alto","Muito Alto")))</f>
        <v>Alto</v>
      </c>
      <c r="L576" t="str">
        <f>VLOOKUP(Tabela_Brasil[[#This Row],[Estado]],'De-Para_Estado_Regiao'!$B$3:$C$29,2,FALSE)</f>
        <v>Sul</v>
      </c>
      <c r="M576">
        <f>IF(Tabela_Brasil[[#This Row],[IBGE_1-4]]&gt;=951,1,0)</f>
        <v>1</v>
      </c>
      <c r="N576">
        <f>IF(Tabela_Brasil[[#This Row],[COMP_P]]&lt;=2,1,0)</f>
        <v>0</v>
      </c>
    </row>
    <row r="577" spans="1:14" x14ac:dyDescent="0.25">
      <c r="A577" s="9" t="s">
        <v>609</v>
      </c>
      <c r="B577" s="9" t="s">
        <v>16</v>
      </c>
      <c r="C577" s="9">
        <v>3932</v>
      </c>
      <c r="D577" s="9">
        <v>0.69</v>
      </c>
      <c r="E577" s="9">
        <v>0.69199999999999995</v>
      </c>
      <c r="F577" s="9">
        <v>0.56299999999999994</v>
      </c>
      <c r="G577" s="9">
        <v>23730.94</v>
      </c>
      <c r="H577" s="10">
        <v>59</v>
      </c>
      <c r="I577" t="str">
        <f>CONCATENATE(Tabela_Brasil[[#This Row],[Município]],"-",Tabela_Brasil[[#This Row],[Estado]])</f>
        <v>Manhuaçu-MG</v>
      </c>
      <c r="J577">
        <f>IF(Tabela_Brasil[[#This Row],[IDHM]]&lt;=0.599,1,0)</f>
        <v>0</v>
      </c>
      <c r="K577" t="str">
        <f>IF(Tabela_Brasil[[#This Row],[IDHM]]&lt;=0.55,"Baixo",IF(Tabela_Brasil[[#This Row],[IDHM]]&lt;=0.699,"Médio",IF(Tabela_Brasil[[#This Row],[IDHM]]&lt;=0.799,"Alto","Muito Alto")))</f>
        <v>Médio</v>
      </c>
      <c r="L577" t="str">
        <f>VLOOKUP(Tabela_Brasil[[#This Row],[Estado]],'De-Para_Estado_Regiao'!$B$3:$C$29,2,FALSE)</f>
        <v>Sudeste</v>
      </c>
      <c r="M577">
        <f>IF(Tabela_Brasil[[#This Row],[IBGE_1-4]]&gt;=951,1,0)</f>
        <v>1</v>
      </c>
      <c r="N577">
        <f>IF(Tabela_Brasil[[#This Row],[COMP_P]]&lt;=2,1,0)</f>
        <v>0</v>
      </c>
    </row>
    <row r="578" spans="1:14" x14ac:dyDescent="0.25">
      <c r="A578" s="12" t="s">
        <v>610</v>
      </c>
      <c r="B578" s="12" t="s">
        <v>19</v>
      </c>
      <c r="C578" s="12">
        <v>3306</v>
      </c>
      <c r="D578" s="12">
        <v>0.60199999999999998</v>
      </c>
      <c r="E578" s="12">
        <v>0.59499999999999997</v>
      </c>
      <c r="F578" s="12">
        <v>0.46700000000000003</v>
      </c>
      <c r="G578" s="12">
        <v>9445.33</v>
      </c>
      <c r="H578" s="13">
        <v>35</v>
      </c>
      <c r="I578" t="str">
        <f>CONCATENATE(Tabela_Brasil[[#This Row],[Município]],"-",Tabela_Brasil[[#This Row],[Estado]])</f>
        <v>Araripina-PE</v>
      </c>
      <c r="J578">
        <f>IF(Tabela_Brasil[[#This Row],[IDHM]]&lt;=0.599,1,0)</f>
        <v>0</v>
      </c>
      <c r="K578" t="str">
        <f>IF(Tabela_Brasil[[#This Row],[IDHM]]&lt;=0.55,"Baixo",IF(Tabela_Brasil[[#This Row],[IDHM]]&lt;=0.699,"Médio",IF(Tabela_Brasil[[#This Row],[IDHM]]&lt;=0.799,"Alto","Muito Alto")))</f>
        <v>Médio</v>
      </c>
      <c r="L578" t="str">
        <f>VLOOKUP(Tabela_Brasil[[#This Row],[Estado]],'De-Para_Estado_Regiao'!$B$3:$C$29,2,FALSE)</f>
        <v>Nordeste</v>
      </c>
      <c r="M578">
        <f>IF(Tabela_Brasil[[#This Row],[IBGE_1-4]]&gt;=951,1,0)</f>
        <v>1</v>
      </c>
      <c r="N578">
        <f>IF(Tabela_Brasil[[#This Row],[COMP_P]]&lt;=2,1,0)</f>
        <v>0</v>
      </c>
    </row>
    <row r="579" spans="1:14" x14ac:dyDescent="0.25">
      <c r="A579" s="9" t="s">
        <v>611</v>
      </c>
      <c r="B579" s="9" t="s">
        <v>24</v>
      </c>
      <c r="C579" s="9">
        <v>3983</v>
      </c>
      <c r="D579" s="9">
        <v>0.69099999999999995</v>
      </c>
      <c r="E579" s="9">
        <v>0.66100000000000003</v>
      </c>
      <c r="F579" s="9">
        <v>0.64300000000000002</v>
      </c>
      <c r="G579" s="9">
        <v>13749.35</v>
      </c>
      <c r="H579" s="10">
        <v>43</v>
      </c>
      <c r="I579" t="str">
        <f>CONCATENATE(Tabela_Brasil[[#This Row],[Município]],"-",Tabela_Brasil[[#This Row],[Estado]])</f>
        <v>Irecê-BA</v>
      </c>
      <c r="J579">
        <f>IF(Tabela_Brasil[[#This Row],[IDHM]]&lt;=0.599,1,0)</f>
        <v>0</v>
      </c>
      <c r="K579" t="str">
        <f>IF(Tabela_Brasil[[#This Row],[IDHM]]&lt;=0.55,"Baixo",IF(Tabela_Brasil[[#This Row],[IDHM]]&lt;=0.699,"Médio",IF(Tabela_Brasil[[#This Row],[IDHM]]&lt;=0.799,"Alto","Muito Alto")))</f>
        <v>Médio</v>
      </c>
      <c r="L579" t="str">
        <f>VLOOKUP(Tabela_Brasil[[#This Row],[Estado]],'De-Para_Estado_Regiao'!$B$3:$C$29,2,FALSE)</f>
        <v>Nordeste</v>
      </c>
      <c r="M579">
        <f>IF(Tabela_Brasil[[#This Row],[IBGE_1-4]]&gt;=951,1,0)</f>
        <v>1</v>
      </c>
      <c r="N579">
        <f>IF(Tabela_Brasil[[#This Row],[COMP_P]]&lt;=2,1,0)</f>
        <v>0</v>
      </c>
    </row>
    <row r="580" spans="1:14" x14ac:dyDescent="0.25">
      <c r="A580" s="12" t="s">
        <v>612</v>
      </c>
      <c r="B580" s="12" t="s">
        <v>7</v>
      </c>
      <c r="C580" s="12">
        <v>1049</v>
      </c>
      <c r="D580" s="12">
        <v>0.71</v>
      </c>
      <c r="E580" s="12">
        <v>0.66200000000000003</v>
      </c>
      <c r="F580" s="12">
        <v>0.64700000000000002</v>
      </c>
      <c r="G580" s="12">
        <v>24498.9</v>
      </c>
      <c r="H580" s="13">
        <v>15</v>
      </c>
      <c r="I580" t="str">
        <f>CONCATENATE(Tabela_Brasil[[#This Row],[Município]],"-",Tabela_Brasil[[#This Row],[Estado]])</f>
        <v>Apiaí-SP</v>
      </c>
      <c r="J580">
        <f>IF(Tabela_Brasil[[#This Row],[IDHM]]&lt;=0.599,1,0)</f>
        <v>0</v>
      </c>
      <c r="K580" t="str">
        <f>IF(Tabela_Brasil[[#This Row],[IDHM]]&lt;=0.55,"Baixo",IF(Tabela_Brasil[[#This Row],[IDHM]]&lt;=0.699,"Médio",IF(Tabela_Brasil[[#This Row],[IDHM]]&lt;=0.799,"Alto","Muito Alto")))</f>
        <v>Alto</v>
      </c>
      <c r="L580" t="str">
        <f>VLOOKUP(Tabela_Brasil[[#This Row],[Estado]],'De-Para_Estado_Regiao'!$B$3:$C$29,2,FALSE)</f>
        <v>Sudeste</v>
      </c>
      <c r="M580">
        <f>IF(Tabela_Brasil[[#This Row],[IBGE_1-4]]&gt;=951,1,0)</f>
        <v>1</v>
      </c>
      <c r="N580">
        <f>IF(Tabela_Brasil[[#This Row],[COMP_P]]&lt;=2,1,0)</f>
        <v>0</v>
      </c>
    </row>
    <row r="581" spans="1:14" x14ac:dyDescent="0.25">
      <c r="A581" s="9" t="s">
        <v>613</v>
      </c>
      <c r="B581" s="9" t="s">
        <v>7</v>
      </c>
      <c r="C581" s="9">
        <v>965</v>
      </c>
      <c r="D581" s="9">
        <v>0.78500000000000003</v>
      </c>
      <c r="E581" s="9">
        <v>0.78100000000000003</v>
      </c>
      <c r="F581" s="9">
        <v>0.72</v>
      </c>
      <c r="G581" s="9">
        <v>25992.18</v>
      </c>
      <c r="H581" s="10">
        <v>17</v>
      </c>
      <c r="I581" t="str">
        <f>CONCATENATE(Tabela_Brasil[[#This Row],[Município]],"-",Tabela_Brasil[[#This Row],[Estado]])</f>
        <v>Monte Aprazível-SP</v>
      </c>
      <c r="J581">
        <f>IF(Tabela_Brasil[[#This Row],[IDHM]]&lt;=0.599,1,0)</f>
        <v>0</v>
      </c>
      <c r="K581" t="str">
        <f>IF(Tabela_Brasil[[#This Row],[IDHM]]&lt;=0.55,"Baixo",IF(Tabela_Brasil[[#This Row],[IDHM]]&lt;=0.699,"Médio",IF(Tabela_Brasil[[#This Row],[IDHM]]&lt;=0.799,"Alto","Muito Alto")))</f>
        <v>Alto</v>
      </c>
      <c r="L581" t="str">
        <f>VLOOKUP(Tabela_Brasil[[#This Row],[Estado]],'De-Para_Estado_Regiao'!$B$3:$C$29,2,FALSE)</f>
        <v>Sudeste</v>
      </c>
      <c r="M581">
        <f>IF(Tabela_Brasil[[#This Row],[IBGE_1-4]]&gt;=951,1,0)</f>
        <v>1</v>
      </c>
      <c r="N581">
        <f>IF(Tabela_Brasil[[#This Row],[COMP_P]]&lt;=2,1,0)</f>
        <v>0</v>
      </c>
    </row>
    <row r="582" spans="1:14" x14ac:dyDescent="0.25">
      <c r="A582" s="12" t="s">
        <v>614</v>
      </c>
      <c r="B582" s="12" t="s">
        <v>59</v>
      </c>
      <c r="C582" s="12">
        <v>2716</v>
      </c>
      <c r="D582" s="12">
        <v>0.77700000000000002</v>
      </c>
      <c r="E582" s="12">
        <v>0.76700000000000002</v>
      </c>
      <c r="F582" s="12">
        <v>0.70099999999999996</v>
      </c>
      <c r="G582" s="12">
        <v>35543.26</v>
      </c>
      <c r="H582" s="13">
        <v>72</v>
      </c>
      <c r="I582" t="str">
        <f>CONCATENATE(Tabela_Brasil[[#This Row],[Município]],"-",Tabela_Brasil[[#This Row],[Estado]])</f>
        <v>Indaial-SC</v>
      </c>
      <c r="J582">
        <f>IF(Tabela_Brasil[[#This Row],[IDHM]]&lt;=0.599,1,0)</f>
        <v>0</v>
      </c>
      <c r="K582" t="str">
        <f>IF(Tabela_Brasil[[#This Row],[IDHM]]&lt;=0.55,"Baixo",IF(Tabela_Brasil[[#This Row],[IDHM]]&lt;=0.699,"Médio",IF(Tabela_Brasil[[#This Row],[IDHM]]&lt;=0.799,"Alto","Muito Alto")))</f>
        <v>Alto</v>
      </c>
      <c r="L582" t="str">
        <f>VLOOKUP(Tabela_Brasil[[#This Row],[Estado]],'De-Para_Estado_Regiao'!$B$3:$C$29,2,FALSE)</f>
        <v>Sul</v>
      </c>
      <c r="M582">
        <f>IF(Tabela_Brasil[[#This Row],[IBGE_1-4]]&gt;=951,1,0)</f>
        <v>1</v>
      </c>
      <c r="N582">
        <f>IF(Tabela_Brasil[[#This Row],[COMP_P]]&lt;=2,1,0)</f>
        <v>0</v>
      </c>
    </row>
    <row r="583" spans="1:14" x14ac:dyDescent="0.25">
      <c r="A583" s="9" t="s">
        <v>615</v>
      </c>
      <c r="B583" s="9" t="s">
        <v>148</v>
      </c>
      <c r="C583" s="9">
        <v>4224</v>
      </c>
      <c r="D583" s="9">
        <v>0.73099999999999998</v>
      </c>
      <c r="E583" s="9">
        <v>0.73399999999999999</v>
      </c>
      <c r="F583" s="9">
        <v>0.65900000000000003</v>
      </c>
      <c r="G583" s="9">
        <v>25822.66</v>
      </c>
      <c r="H583" s="10">
        <v>38</v>
      </c>
      <c r="I583" t="str">
        <f>CONCATENATE(Tabela_Brasil[[#This Row],[Município]],"-",Tabela_Brasil[[#This Row],[Estado]])</f>
        <v>Vilhena-RO</v>
      </c>
      <c r="J583">
        <f>IF(Tabela_Brasil[[#This Row],[IDHM]]&lt;=0.599,1,0)</f>
        <v>0</v>
      </c>
      <c r="K583" t="str">
        <f>IF(Tabela_Brasil[[#This Row],[IDHM]]&lt;=0.55,"Baixo",IF(Tabela_Brasil[[#This Row],[IDHM]]&lt;=0.699,"Médio",IF(Tabela_Brasil[[#This Row],[IDHM]]&lt;=0.799,"Alto","Muito Alto")))</f>
        <v>Alto</v>
      </c>
      <c r="L583" t="str">
        <f>VLOOKUP(Tabela_Brasil[[#This Row],[Estado]],'De-Para_Estado_Regiao'!$B$3:$C$29,2,FALSE)</f>
        <v>Norte</v>
      </c>
      <c r="M583">
        <f>IF(Tabela_Brasil[[#This Row],[IBGE_1-4]]&gt;=951,1,0)</f>
        <v>1</v>
      </c>
      <c r="N583">
        <f>IF(Tabela_Brasil[[#This Row],[COMP_P]]&lt;=2,1,0)</f>
        <v>0</v>
      </c>
    </row>
    <row r="584" spans="1:14" x14ac:dyDescent="0.25">
      <c r="A584" s="12" t="s">
        <v>616</v>
      </c>
      <c r="B584" s="12" t="s">
        <v>7</v>
      </c>
      <c r="C584" s="12">
        <v>605</v>
      </c>
      <c r="D584" s="12">
        <v>0.73</v>
      </c>
      <c r="E584" s="12">
        <v>0.72599999999999998</v>
      </c>
      <c r="F584" s="12">
        <v>0.63500000000000001</v>
      </c>
      <c r="G584" s="12">
        <v>28541.39</v>
      </c>
      <c r="H584" s="13">
        <v>13</v>
      </c>
      <c r="I584" t="str">
        <f>CONCATENATE(Tabela_Brasil[[#This Row],[Município]],"-",Tabela_Brasil[[#This Row],[Estado]])</f>
        <v>Altinópolis-SP</v>
      </c>
      <c r="J584">
        <f>IF(Tabela_Brasil[[#This Row],[IDHM]]&lt;=0.599,1,0)</f>
        <v>0</v>
      </c>
      <c r="K584" t="str">
        <f>IF(Tabela_Brasil[[#This Row],[IDHM]]&lt;=0.55,"Baixo",IF(Tabela_Brasil[[#This Row],[IDHM]]&lt;=0.699,"Médio",IF(Tabela_Brasil[[#This Row],[IDHM]]&lt;=0.799,"Alto","Muito Alto")))</f>
        <v>Alto</v>
      </c>
      <c r="L584" t="str">
        <f>VLOOKUP(Tabela_Brasil[[#This Row],[Estado]],'De-Para_Estado_Regiao'!$B$3:$C$29,2,FALSE)</f>
        <v>Sudeste</v>
      </c>
      <c r="M584">
        <f>IF(Tabela_Brasil[[#This Row],[IBGE_1-4]]&gt;=951,1,0)</f>
        <v>0</v>
      </c>
      <c r="N584">
        <f>IF(Tabela_Brasil[[#This Row],[COMP_P]]&lt;=2,1,0)</f>
        <v>0</v>
      </c>
    </row>
    <row r="585" spans="1:14" x14ac:dyDescent="0.25">
      <c r="A585" s="9" t="s">
        <v>617</v>
      </c>
      <c r="B585" s="9" t="s">
        <v>24</v>
      </c>
      <c r="C585" s="9">
        <v>3363</v>
      </c>
      <c r="D585" s="9">
        <v>0.64900000000000002</v>
      </c>
      <c r="E585" s="9">
        <v>0.63600000000000001</v>
      </c>
      <c r="F585" s="9">
        <v>0.55800000000000005</v>
      </c>
      <c r="G585" s="9">
        <v>15208.07</v>
      </c>
      <c r="H585" s="10">
        <v>79</v>
      </c>
      <c r="I585" t="str">
        <f>CONCATENATE(Tabela_Brasil[[#This Row],[Município]],"-",Tabela_Brasil[[#This Row],[Estado]])</f>
        <v>Jacobina-BA</v>
      </c>
      <c r="J585">
        <f>IF(Tabela_Brasil[[#This Row],[IDHM]]&lt;=0.599,1,0)</f>
        <v>0</v>
      </c>
      <c r="K585" t="str">
        <f>IF(Tabela_Brasil[[#This Row],[IDHM]]&lt;=0.55,"Baixo",IF(Tabela_Brasil[[#This Row],[IDHM]]&lt;=0.699,"Médio",IF(Tabela_Brasil[[#This Row],[IDHM]]&lt;=0.799,"Alto","Muito Alto")))</f>
        <v>Médio</v>
      </c>
      <c r="L585" t="str">
        <f>VLOOKUP(Tabela_Brasil[[#This Row],[Estado]],'De-Para_Estado_Regiao'!$B$3:$C$29,2,FALSE)</f>
        <v>Nordeste</v>
      </c>
      <c r="M585">
        <f>IF(Tabela_Brasil[[#This Row],[IBGE_1-4]]&gt;=951,1,0)</f>
        <v>1</v>
      </c>
      <c r="N585">
        <f>IF(Tabela_Brasil[[#This Row],[COMP_P]]&lt;=2,1,0)</f>
        <v>0</v>
      </c>
    </row>
    <row r="586" spans="1:14" x14ac:dyDescent="0.25">
      <c r="A586" s="12" t="s">
        <v>618</v>
      </c>
      <c r="B586" s="12" t="s">
        <v>16</v>
      </c>
      <c r="C586" s="12">
        <v>9706</v>
      </c>
      <c r="D586" s="12">
        <v>0.7</v>
      </c>
      <c r="E586" s="12">
        <v>0.67300000000000004</v>
      </c>
      <c r="F586" s="12">
        <v>0.61599999999999999</v>
      </c>
      <c r="G586" s="12">
        <v>11375.19</v>
      </c>
      <c r="H586" s="13">
        <v>85</v>
      </c>
      <c r="I586" t="str">
        <f>CONCATENATE(Tabela_Brasil[[#This Row],[Município]],"-",Tabela_Brasil[[#This Row],[Estado]])</f>
        <v>Ibirité-MG</v>
      </c>
      <c r="J586">
        <f>IF(Tabela_Brasil[[#This Row],[IDHM]]&lt;=0.599,1,0)</f>
        <v>0</v>
      </c>
      <c r="K586" t="str">
        <f>IF(Tabela_Brasil[[#This Row],[IDHM]]&lt;=0.55,"Baixo",IF(Tabela_Brasil[[#This Row],[IDHM]]&lt;=0.699,"Médio",IF(Tabela_Brasil[[#This Row],[IDHM]]&lt;=0.799,"Alto","Muito Alto")))</f>
        <v>Alto</v>
      </c>
      <c r="L586" t="str">
        <f>VLOOKUP(Tabela_Brasil[[#This Row],[Estado]],'De-Para_Estado_Regiao'!$B$3:$C$29,2,FALSE)</f>
        <v>Sudeste</v>
      </c>
      <c r="M586">
        <f>IF(Tabela_Brasil[[#This Row],[IBGE_1-4]]&gt;=951,1,0)</f>
        <v>1</v>
      </c>
      <c r="N586">
        <f>IF(Tabela_Brasil[[#This Row],[COMP_P]]&lt;=2,1,0)</f>
        <v>0</v>
      </c>
    </row>
    <row r="587" spans="1:14" x14ac:dyDescent="0.25">
      <c r="A587" s="9" t="s">
        <v>619</v>
      </c>
      <c r="B587" s="9" t="s">
        <v>19</v>
      </c>
      <c r="C587" s="9">
        <v>5687</v>
      </c>
      <c r="D587" s="9">
        <v>0.66500000000000004</v>
      </c>
      <c r="E587" s="9">
        <v>0.622</v>
      </c>
      <c r="F587" s="9">
        <v>0.60599999999999998</v>
      </c>
      <c r="G587" s="9">
        <v>20687.18</v>
      </c>
      <c r="H587" s="10">
        <v>91</v>
      </c>
      <c r="I587" t="str">
        <f>CONCATENATE(Tabela_Brasil[[#This Row],[Município]],"-",Tabela_Brasil[[#This Row],[Estado]])</f>
        <v>Igarassu-PE</v>
      </c>
      <c r="J587">
        <f>IF(Tabela_Brasil[[#This Row],[IDHM]]&lt;=0.599,1,0)</f>
        <v>0</v>
      </c>
      <c r="K587" t="str">
        <f>IF(Tabela_Brasil[[#This Row],[IDHM]]&lt;=0.55,"Baixo",IF(Tabela_Brasil[[#This Row],[IDHM]]&lt;=0.699,"Médio",IF(Tabela_Brasil[[#This Row],[IDHM]]&lt;=0.799,"Alto","Muito Alto")))</f>
        <v>Médio</v>
      </c>
      <c r="L587" t="str">
        <f>VLOOKUP(Tabela_Brasil[[#This Row],[Estado]],'De-Para_Estado_Regiao'!$B$3:$C$29,2,FALSE)</f>
        <v>Nordeste</v>
      </c>
      <c r="M587">
        <f>IF(Tabela_Brasil[[#This Row],[IBGE_1-4]]&gt;=951,1,0)</f>
        <v>1</v>
      </c>
      <c r="N587">
        <f>IF(Tabela_Brasil[[#This Row],[COMP_P]]&lt;=2,1,0)</f>
        <v>0</v>
      </c>
    </row>
    <row r="588" spans="1:14" x14ac:dyDescent="0.25">
      <c r="A588" s="12" t="s">
        <v>620</v>
      </c>
      <c r="B588" s="12" t="s">
        <v>16</v>
      </c>
      <c r="C588" s="12">
        <v>1026</v>
      </c>
      <c r="D588" s="12">
        <v>0.74299999999999999</v>
      </c>
      <c r="E588" s="12">
        <v>0.77</v>
      </c>
      <c r="F588" s="12">
        <v>0.629</v>
      </c>
      <c r="G588" s="12">
        <v>13956.91</v>
      </c>
      <c r="H588" s="13">
        <v>23</v>
      </c>
      <c r="I588" t="str">
        <f>CONCATENATE(Tabela_Brasil[[#This Row],[Município]],"-",Tabela_Brasil[[#This Row],[Estado]])</f>
        <v>Caxambu-MG</v>
      </c>
      <c r="J588">
        <f>IF(Tabela_Brasil[[#This Row],[IDHM]]&lt;=0.599,1,0)</f>
        <v>0</v>
      </c>
      <c r="K588" t="str">
        <f>IF(Tabela_Brasil[[#This Row],[IDHM]]&lt;=0.55,"Baixo",IF(Tabela_Brasil[[#This Row],[IDHM]]&lt;=0.699,"Médio",IF(Tabela_Brasil[[#This Row],[IDHM]]&lt;=0.799,"Alto","Muito Alto")))</f>
        <v>Alto</v>
      </c>
      <c r="L588" t="str">
        <f>VLOOKUP(Tabela_Brasil[[#This Row],[Estado]],'De-Para_Estado_Regiao'!$B$3:$C$29,2,FALSE)</f>
        <v>Sudeste</v>
      </c>
      <c r="M588">
        <f>IF(Tabela_Brasil[[#This Row],[IBGE_1-4]]&gt;=951,1,0)</f>
        <v>1</v>
      </c>
      <c r="N588">
        <f>IF(Tabela_Brasil[[#This Row],[COMP_P]]&lt;=2,1,0)</f>
        <v>0</v>
      </c>
    </row>
    <row r="589" spans="1:14" x14ac:dyDescent="0.25">
      <c r="A589" s="9" t="s">
        <v>621</v>
      </c>
      <c r="B589" s="9" t="s">
        <v>33</v>
      </c>
      <c r="C589" s="9">
        <v>2197</v>
      </c>
      <c r="D589" s="9">
        <v>0.72</v>
      </c>
      <c r="E589" s="9">
        <v>0.71799999999999997</v>
      </c>
      <c r="F589" s="9">
        <v>0.61799999999999999</v>
      </c>
      <c r="G589" s="9">
        <v>18933.259999999998</v>
      </c>
      <c r="H589" s="10">
        <v>52</v>
      </c>
      <c r="I589" t="str">
        <f>CONCATENATE(Tabela_Brasil[[#This Row],[Município]],"-",Tabela_Brasil[[#This Row],[Estado]])</f>
        <v>Inhumas-GO</v>
      </c>
      <c r="J589">
        <f>IF(Tabela_Brasil[[#This Row],[IDHM]]&lt;=0.599,1,0)</f>
        <v>0</v>
      </c>
      <c r="K589" t="str">
        <f>IF(Tabela_Brasil[[#This Row],[IDHM]]&lt;=0.55,"Baixo",IF(Tabela_Brasil[[#This Row],[IDHM]]&lt;=0.699,"Médio",IF(Tabela_Brasil[[#This Row],[IDHM]]&lt;=0.799,"Alto","Muito Alto")))</f>
        <v>Alto</v>
      </c>
      <c r="L589" t="str">
        <f>VLOOKUP(Tabela_Brasil[[#This Row],[Estado]],'De-Para_Estado_Regiao'!$B$3:$C$29,2,FALSE)</f>
        <v>Centro-Oeste</v>
      </c>
      <c r="M589">
        <f>IF(Tabela_Brasil[[#This Row],[IBGE_1-4]]&gt;=951,1,0)</f>
        <v>1</v>
      </c>
      <c r="N589">
        <f>IF(Tabela_Brasil[[#This Row],[COMP_P]]&lt;=2,1,0)</f>
        <v>0</v>
      </c>
    </row>
    <row r="590" spans="1:14" x14ac:dyDescent="0.25">
      <c r="A590" s="12" t="s">
        <v>622</v>
      </c>
      <c r="B590" s="12" t="s">
        <v>22</v>
      </c>
      <c r="C590" s="12">
        <v>2402</v>
      </c>
      <c r="D590" s="12">
        <v>0.72599999999999998</v>
      </c>
      <c r="E590" s="12">
        <v>0.72</v>
      </c>
      <c r="F590" s="12">
        <v>0.64700000000000002</v>
      </c>
      <c r="G590" s="12">
        <v>43888.38</v>
      </c>
      <c r="H590" s="13">
        <v>63</v>
      </c>
      <c r="I590" t="str">
        <f>CONCATENATE(Tabela_Brasil[[#This Row],[Município]],"-",Tabela_Brasil[[#This Row],[Estado]])</f>
        <v>Ibiporã-PR</v>
      </c>
      <c r="J590">
        <f>IF(Tabela_Brasil[[#This Row],[IDHM]]&lt;=0.599,1,0)</f>
        <v>0</v>
      </c>
      <c r="K590" t="str">
        <f>IF(Tabela_Brasil[[#This Row],[IDHM]]&lt;=0.55,"Baixo",IF(Tabela_Brasil[[#This Row],[IDHM]]&lt;=0.699,"Médio",IF(Tabela_Brasil[[#This Row],[IDHM]]&lt;=0.799,"Alto","Muito Alto")))</f>
        <v>Alto</v>
      </c>
      <c r="L590" t="str">
        <f>VLOOKUP(Tabela_Brasil[[#This Row],[Estado]],'De-Para_Estado_Regiao'!$B$3:$C$29,2,FALSE)</f>
        <v>Sul</v>
      </c>
      <c r="M590">
        <f>IF(Tabela_Brasil[[#This Row],[IBGE_1-4]]&gt;=951,1,0)</f>
        <v>1</v>
      </c>
      <c r="N590">
        <f>IF(Tabela_Brasil[[#This Row],[COMP_P]]&lt;=2,1,0)</f>
        <v>0</v>
      </c>
    </row>
    <row r="591" spans="1:14" x14ac:dyDescent="0.25">
      <c r="A591" s="9" t="s">
        <v>623</v>
      </c>
      <c r="B591" s="9" t="s">
        <v>24</v>
      </c>
      <c r="C591" s="9">
        <v>2838</v>
      </c>
      <c r="D591" s="9">
        <v>0.63400000000000001</v>
      </c>
      <c r="E591" s="9">
        <v>0.61499999999999999</v>
      </c>
      <c r="F591" s="9">
        <v>0.53200000000000003</v>
      </c>
      <c r="G591" s="9">
        <v>9937.74</v>
      </c>
      <c r="H591" s="10">
        <v>96</v>
      </c>
      <c r="I591" t="str">
        <f>CONCATENATE(Tabela_Brasil[[#This Row],[Município]],"-",Tabela_Brasil[[#This Row],[Estado]])</f>
        <v>Serrinha-BA</v>
      </c>
      <c r="J591">
        <f>IF(Tabela_Brasil[[#This Row],[IDHM]]&lt;=0.599,1,0)</f>
        <v>0</v>
      </c>
      <c r="K591" t="str">
        <f>IF(Tabela_Brasil[[#This Row],[IDHM]]&lt;=0.55,"Baixo",IF(Tabela_Brasil[[#This Row],[IDHM]]&lt;=0.699,"Médio",IF(Tabela_Brasil[[#This Row],[IDHM]]&lt;=0.799,"Alto","Muito Alto")))</f>
        <v>Médio</v>
      </c>
      <c r="L591" t="str">
        <f>VLOOKUP(Tabela_Brasil[[#This Row],[Estado]],'De-Para_Estado_Regiao'!$B$3:$C$29,2,FALSE)</f>
        <v>Nordeste</v>
      </c>
      <c r="M591">
        <f>IF(Tabela_Brasil[[#This Row],[IBGE_1-4]]&gt;=951,1,0)</f>
        <v>1</v>
      </c>
      <c r="N591">
        <f>IF(Tabela_Brasil[[#This Row],[COMP_P]]&lt;=2,1,0)</f>
        <v>0</v>
      </c>
    </row>
    <row r="592" spans="1:14" x14ac:dyDescent="0.25">
      <c r="A592" s="12" t="s">
        <v>624</v>
      </c>
      <c r="B592" s="12" t="s">
        <v>7</v>
      </c>
      <c r="C592" s="12">
        <v>399</v>
      </c>
      <c r="D592" s="12">
        <v>0.72499999999999998</v>
      </c>
      <c r="E592" s="12">
        <v>0.72099999999999997</v>
      </c>
      <c r="F592" s="12">
        <v>0.66200000000000003</v>
      </c>
      <c r="G592" s="12">
        <v>25430.720000000001</v>
      </c>
      <c r="H592" s="13">
        <v>4</v>
      </c>
      <c r="I592" t="str">
        <f>CONCATENATE(Tabela_Brasil[[#This Row],[Município]],"-",Tabela_Brasil[[#This Row],[Estado]])</f>
        <v>Paulo De Faria-SP</v>
      </c>
      <c r="J592">
        <f>IF(Tabela_Brasil[[#This Row],[IDHM]]&lt;=0.599,1,0)</f>
        <v>0</v>
      </c>
      <c r="K592" t="str">
        <f>IF(Tabela_Brasil[[#This Row],[IDHM]]&lt;=0.55,"Baixo",IF(Tabela_Brasil[[#This Row],[IDHM]]&lt;=0.699,"Médio",IF(Tabela_Brasil[[#This Row],[IDHM]]&lt;=0.799,"Alto","Muito Alto")))</f>
        <v>Alto</v>
      </c>
      <c r="L592" t="str">
        <f>VLOOKUP(Tabela_Brasil[[#This Row],[Estado]],'De-Para_Estado_Regiao'!$B$3:$C$29,2,FALSE)</f>
        <v>Sudeste</v>
      </c>
      <c r="M592">
        <f>IF(Tabela_Brasil[[#This Row],[IBGE_1-4]]&gt;=951,1,0)</f>
        <v>0</v>
      </c>
      <c r="N592">
        <f>IF(Tabela_Brasil[[#This Row],[COMP_P]]&lt;=2,1,0)</f>
        <v>0</v>
      </c>
    </row>
    <row r="593" spans="1:14" x14ac:dyDescent="0.25">
      <c r="A593" s="9" t="s">
        <v>625</v>
      </c>
      <c r="B593" s="9" t="s">
        <v>24</v>
      </c>
      <c r="C593" s="9">
        <v>1878</v>
      </c>
      <c r="D593" s="9">
        <v>0.626</v>
      </c>
      <c r="E593" s="9">
        <v>0.61099999999999999</v>
      </c>
      <c r="F593" s="9">
        <v>0.498</v>
      </c>
      <c r="G593" s="9">
        <v>13727.22</v>
      </c>
      <c r="H593" s="10">
        <v>65</v>
      </c>
      <c r="I593" t="str">
        <f>CONCATENATE(Tabela_Brasil[[#This Row],[Município]],"-",Tabela_Brasil[[#This Row],[Estado]])</f>
        <v>Santo Estêvão-BA</v>
      </c>
      <c r="J593">
        <f>IF(Tabela_Brasil[[#This Row],[IDHM]]&lt;=0.599,1,0)</f>
        <v>0</v>
      </c>
      <c r="K593" t="str">
        <f>IF(Tabela_Brasil[[#This Row],[IDHM]]&lt;=0.55,"Baixo",IF(Tabela_Brasil[[#This Row],[IDHM]]&lt;=0.699,"Médio",IF(Tabela_Brasil[[#This Row],[IDHM]]&lt;=0.799,"Alto","Muito Alto")))</f>
        <v>Médio</v>
      </c>
      <c r="L593" t="str">
        <f>VLOOKUP(Tabela_Brasil[[#This Row],[Estado]],'De-Para_Estado_Regiao'!$B$3:$C$29,2,FALSE)</f>
        <v>Nordeste</v>
      </c>
      <c r="M593">
        <f>IF(Tabela_Brasil[[#This Row],[IBGE_1-4]]&gt;=951,1,0)</f>
        <v>1</v>
      </c>
      <c r="N593">
        <f>IF(Tabela_Brasil[[#This Row],[COMP_P]]&lt;=2,1,0)</f>
        <v>0</v>
      </c>
    </row>
    <row r="594" spans="1:14" x14ac:dyDescent="0.25">
      <c r="A594" s="12" t="s">
        <v>626</v>
      </c>
      <c r="B594" s="12" t="s">
        <v>24</v>
      </c>
      <c r="C594" s="12">
        <v>2719</v>
      </c>
      <c r="D594" s="12">
        <v>0.7</v>
      </c>
      <c r="E594" s="12">
        <v>0.65900000000000003</v>
      </c>
      <c r="F594" s="12">
        <v>0.65</v>
      </c>
      <c r="G594" s="12">
        <v>14897.85</v>
      </c>
      <c r="H594" s="13">
        <v>87</v>
      </c>
      <c r="I594" t="str">
        <f>CONCATENATE(Tabela_Brasil[[#This Row],[Município]],"-",Tabela_Brasil[[#This Row],[Estado]])</f>
        <v>Cruz Das Almas-BA</v>
      </c>
      <c r="J594">
        <f>IF(Tabela_Brasil[[#This Row],[IDHM]]&lt;=0.599,1,0)</f>
        <v>0</v>
      </c>
      <c r="K594" t="str">
        <f>IF(Tabela_Brasil[[#This Row],[IDHM]]&lt;=0.55,"Baixo",IF(Tabela_Brasil[[#This Row],[IDHM]]&lt;=0.699,"Médio",IF(Tabela_Brasil[[#This Row],[IDHM]]&lt;=0.799,"Alto","Muito Alto")))</f>
        <v>Alto</v>
      </c>
      <c r="L594" t="str">
        <f>VLOOKUP(Tabela_Brasil[[#This Row],[Estado]],'De-Para_Estado_Regiao'!$B$3:$C$29,2,FALSE)</f>
        <v>Nordeste</v>
      </c>
      <c r="M594">
        <f>IF(Tabela_Brasil[[#This Row],[IBGE_1-4]]&gt;=951,1,0)</f>
        <v>1</v>
      </c>
      <c r="N594">
        <f>IF(Tabela_Brasil[[#This Row],[COMP_P]]&lt;=2,1,0)</f>
        <v>0</v>
      </c>
    </row>
    <row r="595" spans="1:14" x14ac:dyDescent="0.25">
      <c r="A595" s="9" t="s">
        <v>627</v>
      </c>
      <c r="B595" s="9" t="s">
        <v>7</v>
      </c>
      <c r="C595" s="9">
        <v>1022</v>
      </c>
      <c r="D595" s="9">
        <v>0.755</v>
      </c>
      <c r="E595" s="9">
        <v>0.73799999999999999</v>
      </c>
      <c r="F595" s="9">
        <v>0.67500000000000004</v>
      </c>
      <c r="G595" s="9">
        <v>22582.080000000002</v>
      </c>
      <c r="H595" s="10">
        <v>31</v>
      </c>
      <c r="I595" t="str">
        <f>CONCATENATE(Tabela_Brasil[[#This Row],[Município]],"-",Tabela_Brasil[[#This Row],[Estado]])</f>
        <v>Brodowski-SP</v>
      </c>
      <c r="J595">
        <f>IF(Tabela_Brasil[[#This Row],[IDHM]]&lt;=0.599,1,0)</f>
        <v>0</v>
      </c>
      <c r="K595" t="str">
        <f>IF(Tabela_Brasil[[#This Row],[IDHM]]&lt;=0.55,"Baixo",IF(Tabela_Brasil[[#This Row],[IDHM]]&lt;=0.699,"Médio",IF(Tabela_Brasil[[#This Row],[IDHM]]&lt;=0.799,"Alto","Muito Alto")))</f>
        <v>Alto</v>
      </c>
      <c r="L595" t="str">
        <f>VLOOKUP(Tabela_Brasil[[#This Row],[Estado]],'De-Para_Estado_Regiao'!$B$3:$C$29,2,FALSE)</f>
        <v>Sudeste</v>
      </c>
      <c r="M595">
        <f>IF(Tabela_Brasil[[#This Row],[IBGE_1-4]]&gt;=951,1,0)</f>
        <v>1</v>
      </c>
      <c r="N595">
        <f>IF(Tabela_Brasil[[#This Row],[COMP_P]]&lt;=2,1,0)</f>
        <v>0</v>
      </c>
    </row>
    <row r="596" spans="1:14" x14ac:dyDescent="0.25">
      <c r="A596" s="12" t="s">
        <v>628</v>
      </c>
      <c r="B596" s="12" t="s">
        <v>16</v>
      </c>
      <c r="C596" s="12">
        <v>2060</v>
      </c>
      <c r="D596" s="12">
        <v>0.75</v>
      </c>
      <c r="E596" s="12">
        <v>0.72899999999999998</v>
      </c>
      <c r="F596" s="12">
        <v>0.65900000000000003</v>
      </c>
      <c r="G596" s="12">
        <v>35509.33</v>
      </c>
      <c r="H596" s="13">
        <v>59</v>
      </c>
      <c r="I596" t="str">
        <f>CONCATENATE(Tabela_Brasil[[#This Row],[Município]],"-",Tabela_Brasil[[#This Row],[Estado]])</f>
        <v>Guaxupé-MG</v>
      </c>
      <c r="J596">
        <f>IF(Tabela_Brasil[[#This Row],[IDHM]]&lt;=0.599,1,0)</f>
        <v>0</v>
      </c>
      <c r="K596" t="str">
        <f>IF(Tabela_Brasil[[#This Row],[IDHM]]&lt;=0.55,"Baixo",IF(Tabela_Brasil[[#This Row],[IDHM]]&lt;=0.699,"Médio",IF(Tabela_Brasil[[#This Row],[IDHM]]&lt;=0.799,"Alto","Muito Alto")))</f>
        <v>Alto</v>
      </c>
      <c r="L596" t="str">
        <f>VLOOKUP(Tabela_Brasil[[#This Row],[Estado]],'De-Para_Estado_Regiao'!$B$3:$C$29,2,FALSE)</f>
        <v>Sudeste</v>
      </c>
      <c r="M596">
        <f>IF(Tabela_Brasil[[#This Row],[IBGE_1-4]]&gt;=951,1,0)</f>
        <v>1</v>
      </c>
      <c r="N596">
        <f>IF(Tabela_Brasil[[#This Row],[COMP_P]]&lt;=2,1,0)</f>
        <v>0</v>
      </c>
    </row>
    <row r="597" spans="1:14" x14ac:dyDescent="0.25">
      <c r="A597" s="9" t="s">
        <v>629</v>
      </c>
      <c r="B597" s="9" t="s">
        <v>22</v>
      </c>
      <c r="C597" s="9">
        <v>1412</v>
      </c>
      <c r="D597" s="9">
        <v>0.76</v>
      </c>
      <c r="E597" s="9">
        <v>0.72099999999999997</v>
      </c>
      <c r="F597" s="9">
        <v>0.70499999999999996</v>
      </c>
      <c r="G597" s="9">
        <v>30103.68</v>
      </c>
      <c r="H597" s="10">
        <v>31</v>
      </c>
      <c r="I597" t="str">
        <f>CONCATENATE(Tabela_Brasil[[#This Row],[Município]],"-",Tabela_Brasil[[#This Row],[Estado]])</f>
        <v>Rio Negro-PR</v>
      </c>
      <c r="J597">
        <f>IF(Tabela_Brasil[[#This Row],[IDHM]]&lt;=0.599,1,0)</f>
        <v>0</v>
      </c>
      <c r="K597" t="str">
        <f>IF(Tabela_Brasil[[#This Row],[IDHM]]&lt;=0.55,"Baixo",IF(Tabela_Brasil[[#This Row],[IDHM]]&lt;=0.699,"Médio",IF(Tabela_Brasil[[#This Row],[IDHM]]&lt;=0.799,"Alto","Muito Alto")))</f>
        <v>Alto</v>
      </c>
      <c r="L597" t="str">
        <f>VLOOKUP(Tabela_Brasil[[#This Row],[Estado]],'De-Para_Estado_Regiao'!$B$3:$C$29,2,FALSE)</f>
        <v>Sul</v>
      </c>
      <c r="M597">
        <f>IF(Tabela_Brasil[[#This Row],[IBGE_1-4]]&gt;=951,1,0)</f>
        <v>1</v>
      </c>
      <c r="N597">
        <f>IF(Tabela_Brasil[[#This Row],[COMP_P]]&lt;=2,1,0)</f>
        <v>0</v>
      </c>
    </row>
    <row r="598" spans="1:14" x14ac:dyDescent="0.25">
      <c r="A598" s="12" t="s">
        <v>630</v>
      </c>
      <c r="B598" s="12" t="s">
        <v>7</v>
      </c>
      <c r="C598" s="12">
        <v>383</v>
      </c>
      <c r="D598" s="12">
        <v>0.75700000000000001</v>
      </c>
      <c r="E598" s="12">
        <v>0.71799999999999997</v>
      </c>
      <c r="F598" s="12">
        <v>0.71899999999999997</v>
      </c>
      <c r="G598" s="12">
        <v>18773.349999999999</v>
      </c>
      <c r="H598" s="13">
        <v>15</v>
      </c>
      <c r="I598" t="str">
        <f>CONCATENATE(Tabela_Brasil[[#This Row],[Município]],"-",Tabela_Brasil[[#This Row],[Estado]])</f>
        <v>Presidente Bernardes-SP</v>
      </c>
      <c r="J598">
        <f>IF(Tabela_Brasil[[#This Row],[IDHM]]&lt;=0.599,1,0)</f>
        <v>0</v>
      </c>
      <c r="K598" t="str">
        <f>IF(Tabela_Brasil[[#This Row],[IDHM]]&lt;=0.55,"Baixo",IF(Tabela_Brasil[[#This Row],[IDHM]]&lt;=0.699,"Médio",IF(Tabela_Brasil[[#This Row],[IDHM]]&lt;=0.799,"Alto","Muito Alto")))</f>
        <v>Alto</v>
      </c>
      <c r="L598" t="str">
        <f>VLOOKUP(Tabela_Brasil[[#This Row],[Estado]],'De-Para_Estado_Regiao'!$B$3:$C$29,2,FALSE)</f>
        <v>Sudeste</v>
      </c>
      <c r="M598">
        <f>IF(Tabela_Brasil[[#This Row],[IBGE_1-4]]&gt;=951,1,0)</f>
        <v>0</v>
      </c>
      <c r="N598">
        <f>IF(Tabela_Brasil[[#This Row],[COMP_P]]&lt;=2,1,0)</f>
        <v>0</v>
      </c>
    </row>
    <row r="599" spans="1:14" x14ac:dyDescent="0.25">
      <c r="A599" s="9" t="s">
        <v>631</v>
      </c>
      <c r="B599" s="9" t="s">
        <v>7</v>
      </c>
      <c r="C599" s="9">
        <v>1258</v>
      </c>
      <c r="D599" s="9">
        <v>0.76400000000000001</v>
      </c>
      <c r="E599" s="9">
        <v>0.73299999999999998</v>
      </c>
      <c r="F599" s="9">
        <v>0.72799999999999998</v>
      </c>
      <c r="G599" s="9">
        <v>17202.310000000001</v>
      </c>
      <c r="H599" s="10">
        <v>37</v>
      </c>
      <c r="I599" t="str">
        <f>CONCATENATE(Tabela_Brasil[[#This Row],[Município]],"-",Tabela_Brasil[[#This Row],[Estado]])</f>
        <v>Cachoeira Paulista-SP</v>
      </c>
      <c r="J599">
        <f>IF(Tabela_Brasil[[#This Row],[IDHM]]&lt;=0.599,1,0)</f>
        <v>0</v>
      </c>
      <c r="K599" t="str">
        <f>IF(Tabela_Brasil[[#This Row],[IDHM]]&lt;=0.55,"Baixo",IF(Tabela_Brasil[[#This Row],[IDHM]]&lt;=0.699,"Médio",IF(Tabela_Brasil[[#This Row],[IDHM]]&lt;=0.799,"Alto","Muito Alto")))</f>
        <v>Alto</v>
      </c>
      <c r="L599" t="str">
        <f>VLOOKUP(Tabela_Brasil[[#This Row],[Estado]],'De-Para_Estado_Regiao'!$B$3:$C$29,2,FALSE)</f>
        <v>Sudeste</v>
      </c>
      <c r="M599">
        <f>IF(Tabela_Brasil[[#This Row],[IBGE_1-4]]&gt;=951,1,0)</f>
        <v>1</v>
      </c>
      <c r="N599">
        <f>IF(Tabela_Brasil[[#This Row],[COMP_P]]&lt;=2,1,0)</f>
        <v>0</v>
      </c>
    </row>
    <row r="600" spans="1:14" x14ac:dyDescent="0.25">
      <c r="A600" s="12" t="s">
        <v>632</v>
      </c>
      <c r="B600" s="12" t="s">
        <v>7</v>
      </c>
      <c r="C600" s="12">
        <v>293</v>
      </c>
      <c r="D600" s="12">
        <v>0.745</v>
      </c>
      <c r="E600" s="12">
        <v>0.72499999999999998</v>
      </c>
      <c r="F600" s="12">
        <v>0.67500000000000004</v>
      </c>
      <c r="G600" s="12">
        <v>24727.02</v>
      </c>
      <c r="H600" s="13">
        <v>23</v>
      </c>
      <c r="I600" t="str">
        <f>CONCATENATE(Tabela_Brasil[[#This Row],[Município]],"-",Tabela_Brasil[[#This Row],[Estado]])</f>
        <v>Águas De Lindóia-SP</v>
      </c>
      <c r="J600">
        <f>IF(Tabela_Brasil[[#This Row],[IDHM]]&lt;=0.599,1,0)</f>
        <v>0</v>
      </c>
      <c r="K600" t="str">
        <f>IF(Tabela_Brasil[[#This Row],[IDHM]]&lt;=0.55,"Baixo",IF(Tabela_Brasil[[#This Row],[IDHM]]&lt;=0.699,"Médio",IF(Tabela_Brasil[[#This Row],[IDHM]]&lt;=0.799,"Alto","Muito Alto")))</f>
        <v>Alto</v>
      </c>
      <c r="L600" t="str">
        <f>VLOOKUP(Tabela_Brasil[[#This Row],[Estado]],'De-Para_Estado_Regiao'!$B$3:$C$29,2,FALSE)</f>
        <v>Sudeste</v>
      </c>
      <c r="M600">
        <f>IF(Tabela_Brasil[[#This Row],[IBGE_1-4]]&gt;=951,1,0)</f>
        <v>0</v>
      </c>
      <c r="N600">
        <f>IF(Tabela_Brasil[[#This Row],[COMP_P]]&lt;=2,1,0)</f>
        <v>0</v>
      </c>
    </row>
    <row r="601" spans="1:14" x14ac:dyDescent="0.25">
      <c r="A601" s="9" t="s">
        <v>633</v>
      </c>
      <c r="B601" s="9" t="s">
        <v>59</v>
      </c>
      <c r="C601" s="9">
        <v>767</v>
      </c>
      <c r="D601" s="9">
        <v>0.78</v>
      </c>
      <c r="E601" s="9">
        <v>0.753</v>
      </c>
      <c r="F601" s="9">
        <v>0.71</v>
      </c>
      <c r="G601" s="9">
        <v>33491.379999999997</v>
      </c>
      <c r="H601" s="10">
        <v>30</v>
      </c>
      <c r="I601" t="str">
        <f>CONCATENATE(Tabela_Brasil[[#This Row],[Município]],"-",Tabela_Brasil[[#This Row],[Estado]])</f>
        <v>Santo Amaro Da Imperatriz-SC</v>
      </c>
      <c r="J601">
        <f>IF(Tabela_Brasil[[#This Row],[IDHM]]&lt;=0.599,1,0)</f>
        <v>0</v>
      </c>
      <c r="K601" t="str">
        <f>IF(Tabela_Brasil[[#This Row],[IDHM]]&lt;=0.55,"Baixo",IF(Tabela_Brasil[[#This Row],[IDHM]]&lt;=0.699,"Médio",IF(Tabela_Brasil[[#This Row],[IDHM]]&lt;=0.799,"Alto","Muito Alto")))</f>
        <v>Alto</v>
      </c>
      <c r="L601" t="str">
        <f>VLOOKUP(Tabela_Brasil[[#This Row],[Estado]],'De-Para_Estado_Regiao'!$B$3:$C$29,2,FALSE)</f>
        <v>Sul</v>
      </c>
      <c r="M601">
        <f>IF(Tabela_Brasil[[#This Row],[IBGE_1-4]]&gt;=951,1,0)</f>
        <v>0</v>
      </c>
      <c r="N601">
        <f>IF(Tabela_Brasil[[#This Row],[COMP_P]]&lt;=2,1,0)</f>
        <v>0</v>
      </c>
    </row>
    <row r="602" spans="1:14" x14ac:dyDescent="0.25">
      <c r="A602" s="12" t="s">
        <v>634</v>
      </c>
      <c r="B602" s="12" t="s">
        <v>7</v>
      </c>
      <c r="C602" s="12">
        <v>1767</v>
      </c>
      <c r="D602" s="12">
        <v>0.745</v>
      </c>
      <c r="E602" s="12">
        <v>0.70499999999999996</v>
      </c>
      <c r="F602" s="12">
        <v>0.69399999999999995</v>
      </c>
      <c r="G602" s="12">
        <v>69828.53</v>
      </c>
      <c r="H602" s="13">
        <v>23</v>
      </c>
      <c r="I602" t="str">
        <f>CONCATENATE(Tabela_Brasil[[#This Row],[Município]],"-",Tabela_Brasil[[#This Row],[Estado]])</f>
        <v>Agudos-SP</v>
      </c>
      <c r="J602">
        <f>IF(Tabela_Brasil[[#This Row],[IDHM]]&lt;=0.599,1,0)</f>
        <v>0</v>
      </c>
      <c r="K602" t="str">
        <f>IF(Tabela_Brasil[[#This Row],[IDHM]]&lt;=0.55,"Baixo",IF(Tabela_Brasil[[#This Row],[IDHM]]&lt;=0.699,"Médio",IF(Tabela_Brasil[[#This Row],[IDHM]]&lt;=0.799,"Alto","Muito Alto")))</f>
        <v>Alto</v>
      </c>
      <c r="L602" t="str">
        <f>VLOOKUP(Tabela_Brasil[[#This Row],[Estado]],'De-Para_Estado_Regiao'!$B$3:$C$29,2,FALSE)</f>
        <v>Sudeste</v>
      </c>
      <c r="M602">
        <f>IF(Tabela_Brasil[[#This Row],[IBGE_1-4]]&gt;=951,1,0)</f>
        <v>1</v>
      </c>
      <c r="N602">
        <f>IF(Tabela_Brasil[[#This Row],[COMP_P]]&lt;=2,1,0)</f>
        <v>0</v>
      </c>
    </row>
    <row r="603" spans="1:14" x14ac:dyDescent="0.25">
      <c r="A603" s="9" t="s">
        <v>635</v>
      </c>
      <c r="B603" s="9" t="s">
        <v>7</v>
      </c>
      <c r="C603" s="9">
        <v>989</v>
      </c>
      <c r="D603" s="9">
        <v>0.72099999999999997</v>
      </c>
      <c r="E603" s="9">
        <v>0.70299999999999996</v>
      </c>
      <c r="F603" s="9">
        <v>0.64100000000000001</v>
      </c>
      <c r="G603" s="9">
        <v>21600.06</v>
      </c>
      <c r="H603" s="10">
        <v>28</v>
      </c>
      <c r="I603" t="str">
        <f>CONCATENATE(Tabela_Brasil[[#This Row],[Município]],"-",Tabela_Brasil[[#This Row],[Estado]])</f>
        <v>Martinópolis-SP</v>
      </c>
      <c r="J603">
        <f>IF(Tabela_Brasil[[#This Row],[IDHM]]&lt;=0.599,1,0)</f>
        <v>0</v>
      </c>
      <c r="K603" t="str">
        <f>IF(Tabela_Brasil[[#This Row],[IDHM]]&lt;=0.55,"Baixo",IF(Tabela_Brasil[[#This Row],[IDHM]]&lt;=0.699,"Médio",IF(Tabela_Brasil[[#This Row],[IDHM]]&lt;=0.799,"Alto","Muito Alto")))</f>
        <v>Alto</v>
      </c>
      <c r="L603" t="str">
        <f>VLOOKUP(Tabela_Brasil[[#This Row],[Estado]],'De-Para_Estado_Regiao'!$B$3:$C$29,2,FALSE)</f>
        <v>Sudeste</v>
      </c>
      <c r="M603">
        <f>IF(Tabela_Brasil[[#This Row],[IBGE_1-4]]&gt;=951,1,0)</f>
        <v>1</v>
      </c>
      <c r="N603">
        <f>IF(Tabela_Brasil[[#This Row],[COMP_P]]&lt;=2,1,0)</f>
        <v>0</v>
      </c>
    </row>
    <row r="604" spans="1:14" x14ac:dyDescent="0.25">
      <c r="A604" s="12" t="s">
        <v>636</v>
      </c>
      <c r="B604" s="12" t="s">
        <v>59</v>
      </c>
      <c r="C604" s="12">
        <v>543</v>
      </c>
      <c r="D604" s="12">
        <v>0.78</v>
      </c>
      <c r="E604" s="12">
        <v>0.747</v>
      </c>
      <c r="F604" s="12">
        <v>0.74</v>
      </c>
      <c r="G604" s="12">
        <v>36835.93</v>
      </c>
      <c r="H604" s="13">
        <v>17</v>
      </c>
      <c r="I604" t="str">
        <f>CONCATENATE(Tabela_Brasil[[#This Row],[Município]],"-",Tabela_Brasil[[#This Row],[Estado]])</f>
        <v>Cocal Do Sul-SC</v>
      </c>
      <c r="J604">
        <f>IF(Tabela_Brasil[[#This Row],[IDHM]]&lt;=0.599,1,0)</f>
        <v>0</v>
      </c>
      <c r="K604" t="str">
        <f>IF(Tabela_Brasil[[#This Row],[IDHM]]&lt;=0.55,"Baixo",IF(Tabela_Brasil[[#This Row],[IDHM]]&lt;=0.699,"Médio",IF(Tabela_Brasil[[#This Row],[IDHM]]&lt;=0.799,"Alto","Muito Alto")))</f>
        <v>Alto</v>
      </c>
      <c r="L604" t="str">
        <f>VLOOKUP(Tabela_Brasil[[#This Row],[Estado]],'De-Para_Estado_Regiao'!$B$3:$C$29,2,FALSE)</f>
        <v>Sul</v>
      </c>
      <c r="M604">
        <f>IF(Tabela_Brasil[[#This Row],[IBGE_1-4]]&gt;=951,1,0)</f>
        <v>0</v>
      </c>
      <c r="N604">
        <f>IF(Tabela_Brasil[[#This Row],[COMP_P]]&lt;=2,1,0)</f>
        <v>0</v>
      </c>
    </row>
    <row r="605" spans="1:14" x14ac:dyDescent="0.25">
      <c r="A605" s="9" t="s">
        <v>637</v>
      </c>
      <c r="B605" s="9" t="s">
        <v>59</v>
      </c>
      <c r="C605" s="9">
        <v>2507</v>
      </c>
      <c r="D605" s="9">
        <v>0.76500000000000001</v>
      </c>
      <c r="E605" s="9">
        <v>0.77</v>
      </c>
      <c r="F605" s="9">
        <v>0.65500000000000003</v>
      </c>
      <c r="G605" s="9">
        <v>36880.959999999999</v>
      </c>
      <c r="H605" s="10">
        <v>50</v>
      </c>
      <c r="I605" t="str">
        <f>CONCATENATE(Tabela_Brasil[[#This Row],[Município]],"-",Tabela_Brasil[[#This Row],[Estado]])</f>
        <v>Gaspar-SC</v>
      </c>
      <c r="J605">
        <f>IF(Tabela_Brasil[[#This Row],[IDHM]]&lt;=0.599,1,0)</f>
        <v>0</v>
      </c>
      <c r="K605" t="str">
        <f>IF(Tabela_Brasil[[#This Row],[IDHM]]&lt;=0.55,"Baixo",IF(Tabela_Brasil[[#This Row],[IDHM]]&lt;=0.699,"Médio",IF(Tabela_Brasil[[#This Row],[IDHM]]&lt;=0.799,"Alto","Muito Alto")))</f>
        <v>Alto</v>
      </c>
      <c r="L605" t="str">
        <f>VLOOKUP(Tabela_Brasil[[#This Row],[Estado]],'De-Para_Estado_Regiao'!$B$3:$C$29,2,FALSE)</f>
        <v>Sul</v>
      </c>
      <c r="M605">
        <f>IF(Tabela_Brasil[[#This Row],[IBGE_1-4]]&gt;=951,1,0)</f>
        <v>1</v>
      </c>
      <c r="N605">
        <f>IF(Tabela_Brasil[[#This Row],[COMP_P]]&lt;=2,1,0)</f>
        <v>0</v>
      </c>
    </row>
    <row r="606" spans="1:14" x14ac:dyDescent="0.25">
      <c r="A606" s="12" t="s">
        <v>638</v>
      </c>
      <c r="B606" s="12" t="s">
        <v>22</v>
      </c>
      <c r="C606" s="12">
        <v>1479</v>
      </c>
      <c r="D606" s="12">
        <v>0.67900000000000005</v>
      </c>
      <c r="E606" s="12">
        <v>0.67900000000000005</v>
      </c>
      <c r="F606" s="12">
        <v>0.54500000000000004</v>
      </c>
      <c r="G606" s="12">
        <v>33204.480000000003</v>
      </c>
      <c r="H606" s="13">
        <v>34</v>
      </c>
      <c r="I606" t="str">
        <f>CONCATENATE(Tabela_Brasil[[#This Row],[Município]],"-",Tabela_Brasil[[#This Row],[Estado]])</f>
        <v>Rio Branco Do Sul-PR</v>
      </c>
      <c r="J606">
        <f>IF(Tabela_Brasil[[#This Row],[IDHM]]&lt;=0.599,1,0)</f>
        <v>0</v>
      </c>
      <c r="K606" t="str">
        <f>IF(Tabela_Brasil[[#This Row],[IDHM]]&lt;=0.55,"Baixo",IF(Tabela_Brasil[[#This Row],[IDHM]]&lt;=0.699,"Médio",IF(Tabela_Brasil[[#This Row],[IDHM]]&lt;=0.799,"Alto","Muito Alto")))</f>
        <v>Médio</v>
      </c>
      <c r="L606" t="str">
        <f>VLOOKUP(Tabela_Brasil[[#This Row],[Estado]],'De-Para_Estado_Regiao'!$B$3:$C$29,2,FALSE)</f>
        <v>Sul</v>
      </c>
      <c r="M606">
        <f>IF(Tabela_Brasil[[#This Row],[IBGE_1-4]]&gt;=951,1,0)</f>
        <v>1</v>
      </c>
      <c r="N606">
        <f>IF(Tabela_Brasil[[#This Row],[COMP_P]]&lt;=2,1,0)</f>
        <v>0</v>
      </c>
    </row>
    <row r="607" spans="1:14" x14ac:dyDescent="0.25">
      <c r="A607" s="9" t="s">
        <v>639</v>
      </c>
      <c r="B607" s="9" t="s">
        <v>7</v>
      </c>
      <c r="C607" s="9">
        <v>233</v>
      </c>
      <c r="D607" s="9">
        <v>0.72</v>
      </c>
      <c r="E607" s="9">
        <v>0.71899999999999997</v>
      </c>
      <c r="F607" s="9">
        <v>0.63800000000000001</v>
      </c>
      <c r="G607" s="9">
        <v>16414.830000000002</v>
      </c>
      <c r="H607" s="10">
        <v>12</v>
      </c>
      <c r="I607" t="str">
        <f>CONCATENATE(Tabela_Brasil[[#This Row],[Município]],"-",Tabela_Brasil[[#This Row],[Estado]])</f>
        <v>São Bento Do Sapucaí-SP</v>
      </c>
      <c r="J607">
        <f>IF(Tabela_Brasil[[#This Row],[IDHM]]&lt;=0.599,1,0)</f>
        <v>0</v>
      </c>
      <c r="K607" t="str">
        <f>IF(Tabela_Brasil[[#This Row],[IDHM]]&lt;=0.55,"Baixo",IF(Tabela_Brasil[[#This Row],[IDHM]]&lt;=0.699,"Médio",IF(Tabela_Brasil[[#This Row],[IDHM]]&lt;=0.799,"Alto","Muito Alto")))</f>
        <v>Alto</v>
      </c>
      <c r="L607" t="str">
        <f>VLOOKUP(Tabela_Brasil[[#This Row],[Estado]],'De-Para_Estado_Regiao'!$B$3:$C$29,2,FALSE)</f>
        <v>Sudeste</v>
      </c>
      <c r="M607">
        <f>IF(Tabela_Brasil[[#This Row],[IBGE_1-4]]&gt;=951,1,0)</f>
        <v>0</v>
      </c>
      <c r="N607">
        <f>IF(Tabela_Brasil[[#This Row],[COMP_P]]&lt;=2,1,0)</f>
        <v>0</v>
      </c>
    </row>
    <row r="608" spans="1:14" x14ac:dyDescent="0.25">
      <c r="A608" s="12" t="s">
        <v>640</v>
      </c>
      <c r="B608" s="12" t="s">
        <v>16</v>
      </c>
      <c r="C608" s="12">
        <v>1407</v>
      </c>
      <c r="D608" s="12">
        <v>0.72199999999999998</v>
      </c>
      <c r="E608" s="12">
        <v>0.67900000000000005</v>
      </c>
      <c r="F608" s="12">
        <v>0.64700000000000002</v>
      </c>
      <c r="G608" s="12">
        <v>20033.669999999998</v>
      </c>
      <c r="H608" s="13">
        <v>30</v>
      </c>
      <c r="I608" t="str">
        <f>CONCATENATE(Tabela_Brasil[[#This Row],[Município]],"-",Tabela_Brasil[[#This Row],[Estado]])</f>
        <v>Barão De Cocais-MG</v>
      </c>
      <c r="J608">
        <f>IF(Tabela_Brasil[[#This Row],[IDHM]]&lt;=0.599,1,0)</f>
        <v>0</v>
      </c>
      <c r="K608" t="str">
        <f>IF(Tabela_Brasil[[#This Row],[IDHM]]&lt;=0.55,"Baixo",IF(Tabela_Brasil[[#This Row],[IDHM]]&lt;=0.699,"Médio",IF(Tabela_Brasil[[#This Row],[IDHM]]&lt;=0.799,"Alto","Muito Alto")))</f>
        <v>Alto</v>
      </c>
      <c r="L608" t="str">
        <f>VLOOKUP(Tabela_Brasil[[#This Row],[Estado]],'De-Para_Estado_Regiao'!$B$3:$C$29,2,FALSE)</f>
        <v>Sudeste</v>
      </c>
      <c r="M608">
        <f>IF(Tabela_Brasil[[#This Row],[IBGE_1-4]]&gt;=951,1,0)</f>
        <v>1</v>
      </c>
      <c r="N608">
        <f>IF(Tabela_Brasil[[#This Row],[COMP_P]]&lt;=2,1,0)</f>
        <v>0</v>
      </c>
    </row>
    <row r="609" spans="1:14" x14ac:dyDescent="0.25">
      <c r="A609" s="9" t="s">
        <v>641</v>
      </c>
      <c r="B609" s="9" t="s">
        <v>10</v>
      </c>
      <c r="C609" s="9">
        <v>1241</v>
      </c>
      <c r="D609" s="9">
        <v>0.73299999999999998</v>
      </c>
      <c r="E609" s="9">
        <v>0.72199999999999998</v>
      </c>
      <c r="F609" s="9">
        <v>0.67700000000000005</v>
      </c>
      <c r="G609" s="9">
        <v>22531.94</v>
      </c>
      <c r="H609" s="10">
        <v>22</v>
      </c>
      <c r="I609" t="str">
        <f>CONCATENATE(Tabela_Brasil[[#This Row],[Município]],"-",Tabela_Brasil[[#This Row],[Estado]])</f>
        <v>Arraial Do Cabo-RJ</v>
      </c>
      <c r="J609">
        <f>IF(Tabela_Brasil[[#This Row],[IDHM]]&lt;=0.599,1,0)</f>
        <v>0</v>
      </c>
      <c r="K609" t="str">
        <f>IF(Tabela_Brasil[[#This Row],[IDHM]]&lt;=0.55,"Baixo",IF(Tabela_Brasil[[#This Row],[IDHM]]&lt;=0.699,"Médio",IF(Tabela_Brasil[[#This Row],[IDHM]]&lt;=0.799,"Alto","Muito Alto")))</f>
        <v>Alto</v>
      </c>
      <c r="L609" t="str">
        <f>VLOOKUP(Tabela_Brasil[[#This Row],[Estado]],'De-Para_Estado_Regiao'!$B$3:$C$29,2,FALSE)</f>
        <v>Sudeste</v>
      </c>
      <c r="M609">
        <f>IF(Tabela_Brasil[[#This Row],[IBGE_1-4]]&gt;=951,1,0)</f>
        <v>1</v>
      </c>
      <c r="N609">
        <f>IF(Tabela_Brasil[[#This Row],[COMP_P]]&lt;=2,1,0)</f>
        <v>0</v>
      </c>
    </row>
    <row r="610" spans="1:14" x14ac:dyDescent="0.25">
      <c r="A610" s="12" t="s">
        <v>642</v>
      </c>
      <c r="B610" s="12" t="s">
        <v>16</v>
      </c>
      <c r="C610" s="12">
        <v>165</v>
      </c>
      <c r="D610" s="12">
        <v>0.63100000000000001</v>
      </c>
      <c r="E610" s="12">
        <v>0.60299999999999998</v>
      </c>
      <c r="F610" s="12">
        <v>0.52100000000000002</v>
      </c>
      <c r="G610" s="12">
        <v>11870.23</v>
      </c>
      <c r="H610" s="13">
        <v>3</v>
      </c>
      <c r="I610" t="str">
        <f>CONCATENATE(Tabela_Brasil[[#This Row],[Município]],"-",Tabela_Brasil[[#This Row],[Estado]])</f>
        <v>Senhora De Oliveira-MG</v>
      </c>
      <c r="J610">
        <f>IF(Tabela_Brasil[[#This Row],[IDHM]]&lt;=0.599,1,0)</f>
        <v>0</v>
      </c>
      <c r="K610" t="str">
        <f>IF(Tabela_Brasil[[#This Row],[IDHM]]&lt;=0.55,"Baixo",IF(Tabela_Brasil[[#This Row],[IDHM]]&lt;=0.699,"Médio",IF(Tabela_Brasil[[#This Row],[IDHM]]&lt;=0.799,"Alto","Muito Alto")))</f>
        <v>Médio</v>
      </c>
      <c r="L610" t="str">
        <f>VLOOKUP(Tabela_Brasil[[#This Row],[Estado]],'De-Para_Estado_Regiao'!$B$3:$C$29,2,FALSE)</f>
        <v>Sudeste</v>
      </c>
      <c r="M610">
        <f>IF(Tabela_Brasil[[#This Row],[IBGE_1-4]]&gt;=951,1,0)</f>
        <v>0</v>
      </c>
      <c r="N610">
        <f>IF(Tabela_Brasil[[#This Row],[COMP_P]]&lt;=2,1,0)</f>
        <v>0</v>
      </c>
    </row>
    <row r="611" spans="1:14" x14ac:dyDescent="0.25">
      <c r="A611" s="9" t="s">
        <v>643</v>
      </c>
      <c r="B611" s="9" t="s">
        <v>14</v>
      </c>
      <c r="C611" s="9">
        <v>2834</v>
      </c>
      <c r="D611" s="9">
        <v>0.7</v>
      </c>
      <c r="E611" s="9">
        <v>0.7</v>
      </c>
      <c r="F611" s="9">
        <v>0.56200000000000006</v>
      </c>
      <c r="G611" s="9">
        <v>20380.150000000001</v>
      </c>
      <c r="H611" s="10">
        <v>35</v>
      </c>
      <c r="I611" t="str">
        <f>CONCATENATE(Tabela_Brasil[[#This Row],[Município]],"-",Tabela_Brasil[[#This Row],[Estado]])</f>
        <v>Parobé-RS</v>
      </c>
      <c r="J611">
        <f>IF(Tabela_Brasil[[#This Row],[IDHM]]&lt;=0.599,1,0)</f>
        <v>0</v>
      </c>
      <c r="K611" t="str">
        <f>IF(Tabela_Brasil[[#This Row],[IDHM]]&lt;=0.55,"Baixo",IF(Tabela_Brasil[[#This Row],[IDHM]]&lt;=0.699,"Médio",IF(Tabela_Brasil[[#This Row],[IDHM]]&lt;=0.799,"Alto","Muito Alto")))</f>
        <v>Alto</v>
      </c>
      <c r="L611" t="str">
        <f>VLOOKUP(Tabela_Brasil[[#This Row],[Estado]],'De-Para_Estado_Regiao'!$B$3:$C$29,2,FALSE)</f>
        <v>Sul</v>
      </c>
      <c r="M611">
        <f>IF(Tabela_Brasil[[#This Row],[IBGE_1-4]]&gt;=951,1,0)</f>
        <v>1</v>
      </c>
      <c r="N611">
        <f>IF(Tabela_Brasil[[#This Row],[COMP_P]]&lt;=2,1,0)</f>
        <v>0</v>
      </c>
    </row>
    <row r="612" spans="1:14" x14ac:dyDescent="0.25">
      <c r="A612" s="12" t="s">
        <v>644</v>
      </c>
      <c r="B612" s="12" t="s">
        <v>53</v>
      </c>
      <c r="C612" s="12">
        <v>2208</v>
      </c>
      <c r="D612" s="12">
        <v>0.68799999999999994</v>
      </c>
      <c r="E612" s="12">
        <v>0.69</v>
      </c>
      <c r="F612" s="12">
        <v>0.56200000000000006</v>
      </c>
      <c r="G612" s="12">
        <v>18568.37</v>
      </c>
      <c r="H612" s="13">
        <v>40</v>
      </c>
      <c r="I612" t="str">
        <f>CONCATENATE(Tabela_Brasil[[#This Row],[Município]],"-",Tabela_Brasil[[#This Row],[Estado]])</f>
        <v>Aquidauana-MS</v>
      </c>
      <c r="J612">
        <f>IF(Tabela_Brasil[[#This Row],[IDHM]]&lt;=0.599,1,0)</f>
        <v>0</v>
      </c>
      <c r="K612" t="str">
        <f>IF(Tabela_Brasil[[#This Row],[IDHM]]&lt;=0.55,"Baixo",IF(Tabela_Brasil[[#This Row],[IDHM]]&lt;=0.699,"Médio",IF(Tabela_Brasil[[#This Row],[IDHM]]&lt;=0.799,"Alto","Muito Alto")))</f>
        <v>Médio</v>
      </c>
      <c r="L612" t="str">
        <f>VLOOKUP(Tabela_Brasil[[#This Row],[Estado]],'De-Para_Estado_Regiao'!$B$3:$C$29,2,FALSE)</f>
        <v>Centro-Oeste</v>
      </c>
      <c r="M612">
        <f>IF(Tabela_Brasil[[#This Row],[IBGE_1-4]]&gt;=951,1,0)</f>
        <v>1</v>
      </c>
      <c r="N612">
        <f>IF(Tabela_Brasil[[#This Row],[COMP_P]]&lt;=2,1,0)</f>
        <v>0</v>
      </c>
    </row>
    <row r="613" spans="1:14" x14ac:dyDescent="0.25">
      <c r="A613" s="9" t="s">
        <v>645</v>
      </c>
      <c r="B613" s="9" t="s">
        <v>14</v>
      </c>
      <c r="C613" s="9">
        <v>733</v>
      </c>
      <c r="D613" s="9">
        <v>0.76700000000000002</v>
      </c>
      <c r="E613" s="9">
        <v>0.76400000000000001</v>
      </c>
      <c r="F613" s="9">
        <v>0.68700000000000006</v>
      </c>
      <c r="G613" s="9">
        <v>34921.24</v>
      </c>
      <c r="H613" s="10">
        <v>28</v>
      </c>
      <c r="I613" t="str">
        <f>CONCATENATE(Tabela_Brasil[[#This Row],[Município]],"-",Tabela_Brasil[[#This Row],[Estado]])</f>
        <v>Encantado-RS</v>
      </c>
      <c r="J613">
        <f>IF(Tabela_Brasil[[#This Row],[IDHM]]&lt;=0.599,1,0)</f>
        <v>0</v>
      </c>
      <c r="K613" t="str">
        <f>IF(Tabela_Brasil[[#This Row],[IDHM]]&lt;=0.55,"Baixo",IF(Tabela_Brasil[[#This Row],[IDHM]]&lt;=0.699,"Médio",IF(Tabela_Brasil[[#This Row],[IDHM]]&lt;=0.799,"Alto","Muito Alto")))</f>
        <v>Alto</v>
      </c>
      <c r="L613" t="str">
        <f>VLOOKUP(Tabela_Brasil[[#This Row],[Estado]],'De-Para_Estado_Regiao'!$B$3:$C$29,2,FALSE)</f>
        <v>Sul</v>
      </c>
      <c r="M613">
        <f>IF(Tabela_Brasil[[#This Row],[IBGE_1-4]]&gt;=951,1,0)</f>
        <v>0</v>
      </c>
      <c r="N613">
        <f>IF(Tabela_Brasil[[#This Row],[COMP_P]]&lt;=2,1,0)</f>
        <v>0</v>
      </c>
    </row>
    <row r="614" spans="1:14" x14ac:dyDescent="0.25">
      <c r="A614" s="12" t="s">
        <v>646</v>
      </c>
      <c r="B614" s="12" t="s">
        <v>16</v>
      </c>
      <c r="C614" s="12">
        <v>3346</v>
      </c>
      <c r="D614" s="12">
        <v>0.73599999999999999</v>
      </c>
      <c r="E614" s="12">
        <v>0.72299999999999998</v>
      </c>
      <c r="F614" s="12">
        <v>0.65100000000000002</v>
      </c>
      <c r="G614" s="12">
        <v>37603.56</v>
      </c>
      <c r="H614" s="13">
        <v>57</v>
      </c>
      <c r="I614" t="str">
        <f>CONCATENATE(Tabela_Brasil[[#This Row],[Município]],"-",Tabela_Brasil[[#This Row],[Estado]])</f>
        <v>Unaí-MG</v>
      </c>
      <c r="J614">
        <f>IF(Tabela_Brasil[[#This Row],[IDHM]]&lt;=0.599,1,0)</f>
        <v>0</v>
      </c>
      <c r="K614" t="str">
        <f>IF(Tabela_Brasil[[#This Row],[IDHM]]&lt;=0.55,"Baixo",IF(Tabela_Brasil[[#This Row],[IDHM]]&lt;=0.699,"Médio",IF(Tabela_Brasil[[#This Row],[IDHM]]&lt;=0.799,"Alto","Muito Alto")))</f>
        <v>Alto</v>
      </c>
      <c r="L614" t="str">
        <f>VLOOKUP(Tabela_Brasil[[#This Row],[Estado]],'De-Para_Estado_Regiao'!$B$3:$C$29,2,FALSE)</f>
        <v>Sudeste</v>
      </c>
      <c r="M614">
        <f>IF(Tabela_Brasil[[#This Row],[IBGE_1-4]]&gt;=951,1,0)</f>
        <v>1</v>
      </c>
      <c r="N614">
        <f>IF(Tabela_Brasil[[#This Row],[COMP_P]]&lt;=2,1,0)</f>
        <v>0</v>
      </c>
    </row>
    <row r="615" spans="1:14" x14ac:dyDescent="0.25">
      <c r="A615" s="9" t="s">
        <v>647</v>
      </c>
      <c r="B615" s="9" t="s">
        <v>7</v>
      </c>
      <c r="C615" s="9">
        <v>2063</v>
      </c>
      <c r="D615" s="9">
        <v>0.75</v>
      </c>
      <c r="E615" s="9">
        <v>0.71399999999999997</v>
      </c>
      <c r="F615" s="9">
        <v>0.7</v>
      </c>
      <c r="G615" s="9">
        <v>23820.74</v>
      </c>
      <c r="H615" s="10">
        <v>26</v>
      </c>
      <c r="I615" t="str">
        <f>CONCATENATE(Tabela_Brasil[[#This Row],[Município]],"-",Tabela_Brasil[[#This Row],[Estado]])</f>
        <v>Presidente Epitácio-SP</v>
      </c>
      <c r="J615">
        <f>IF(Tabela_Brasil[[#This Row],[IDHM]]&lt;=0.599,1,0)</f>
        <v>0</v>
      </c>
      <c r="K615" t="str">
        <f>IF(Tabela_Brasil[[#This Row],[IDHM]]&lt;=0.55,"Baixo",IF(Tabela_Brasil[[#This Row],[IDHM]]&lt;=0.699,"Médio",IF(Tabela_Brasil[[#This Row],[IDHM]]&lt;=0.799,"Alto","Muito Alto")))</f>
        <v>Alto</v>
      </c>
      <c r="L615" t="str">
        <f>VLOOKUP(Tabela_Brasil[[#This Row],[Estado]],'De-Para_Estado_Regiao'!$B$3:$C$29,2,FALSE)</f>
        <v>Sudeste</v>
      </c>
      <c r="M615">
        <f>IF(Tabela_Brasil[[#This Row],[IBGE_1-4]]&gt;=951,1,0)</f>
        <v>1</v>
      </c>
      <c r="N615">
        <f>IF(Tabela_Brasil[[#This Row],[COMP_P]]&lt;=2,1,0)</f>
        <v>0</v>
      </c>
    </row>
    <row r="616" spans="1:14" x14ac:dyDescent="0.25">
      <c r="A616" s="12" t="s">
        <v>648</v>
      </c>
      <c r="B616" s="12" t="s">
        <v>7</v>
      </c>
      <c r="C616" s="12">
        <v>1253</v>
      </c>
      <c r="D616" s="12">
        <v>0.75</v>
      </c>
      <c r="E616" s="12">
        <v>0.72</v>
      </c>
      <c r="F616" s="12">
        <v>0.68300000000000005</v>
      </c>
      <c r="G616" s="12">
        <v>38668.19</v>
      </c>
      <c r="H616" s="13">
        <v>19</v>
      </c>
      <c r="I616" t="str">
        <f>CONCATENATE(Tabela_Brasil[[#This Row],[Município]],"-",Tabela_Brasil[[#This Row],[Estado]])</f>
        <v>Rancharia-SP</v>
      </c>
      <c r="J616">
        <f>IF(Tabela_Brasil[[#This Row],[IDHM]]&lt;=0.599,1,0)</f>
        <v>0</v>
      </c>
      <c r="K616" t="str">
        <f>IF(Tabela_Brasil[[#This Row],[IDHM]]&lt;=0.55,"Baixo",IF(Tabela_Brasil[[#This Row],[IDHM]]&lt;=0.699,"Médio",IF(Tabela_Brasil[[#This Row],[IDHM]]&lt;=0.799,"Alto","Muito Alto")))</f>
        <v>Alto</v>
      </c>
      <c r="L616" t="str">
        <f>VLOOKUP(Tabela_Brasil[[#This Row],[Estado]],'De-Para_Estado_Regiao'!$B$3:$C$29,2,FALSE)</f>
        <v>Sudeste</v>
      </c>
      <c r="M616">
        <f>IF(Tabela_Brasil[[#This Row],[IBGE_1-4]]&gt;=951,1,0)</f>
        <v>1</v>
      </c>
      <c r="N616">
        <f>IF(Tabela_Brasil[[#This Row],[COMP_P]]&lt;=2,1,0)</f>
        <v>0</v>
      </c>
    </row>
    <row r="617" spans="1:14" x14ac:dyDescent="0.25">
      <c r="A617" s="9" t="s">
        <v>649</v>
      </c>
      <c r="B617" s="9" t="s">
        <v>22</v>
      </c>
      <c r="C617" s="9">
        <v>3297</v>
      </c>
      <c r="D617" s="9">
        <v>0.70299999999999996</v>
      </c>
      <c r="E617" s="9">
        <v>0.70399999999999996</v>
      </c>
      <c r="F617" s="9">
        <v>0.6</v>
      </c>
      <c r="G617" s="9">
        <v>35232.68</v>
      </c>
      <c r="H617" s="10">
        <v>61</v>
      </c>
      <c r="I617" t="str">
        <f>CONCATENATE(Tabela_Brasil[[#This Row],[Município]],"-",Tabela_Brasil[[#This Row],[Estado]])</f>
        <v>Castro-PR</v>
      </c>
      <c r="J617">
        <f>IF(Tabela_Brasil[[#This Row],[IDHM]]&lt;=0.599,1,0)</f>
        <v>0</v>
      </c>
      <c r="K617" t="str">
        <f>IF(Tabela_Brasil[[#This Row],[IDHM]]&lt;=0.55,"Baixo",IF(Tabela_Brasil[[#This Row],[IDHM]]&lt;=0.699,"Médio",IF(Tabela_Brasil[[#This Row],[IDHM]]&lt;=0.799,"Alto","Muito Alto")))</f>
        <v>Alto</v>
      </c>
      <c r="L617" t="str">
        <f>VLOOKUP(Tabela_Brasil[[#This Row],[Estado]],'De-Para_Estado_Regiao'!$B$3:$C$29,2,FALSE)</f>
        <v>Sul</v>
      </c>
      <c r="M617">
        <f>IF(Tabela_Brasil[[#This Row],[IBGE_1-4]]&gt;=951,1,0)</f>
        <v>1</v>
      </c>
      <c r="N617">
        <f>IF(Tabela_Brasil[[#This Row],[COMP_P]]&lt;=2,1,0)</f>
        <v>0</v>
      </c>
    </row>
    <row r="618" spans="1:14" x14ac:dyDescent="0.25">
      <c r="A618" s="12" t="s">
        <v>650</v>
      </c>
      <c r="B618" s="12" t="s">
        <v>64</v>
      </c>
      <c r="C618" s="12">
        <v>4069</v>
      </c>
      <c r="D618" s="12">
        <v>0.73499999999999999</v>
      </c>
      <c r="E618" s="12">
        <v>0.71899999999999997</v>
      </c>
      <c r="F618" s="12">
        <v>0.65500000000000003</v>
      </c>
      <c r="G618" s="12">
        <v>15983.29</v>
      </c>
      <c r="H618" s="13">
        <v>54</v>
      </c>
      <c r="I618" t="str">
        <f>CONCATENATE(Tabela_Brasil[[#This Row],[Município]],"-",Tabela_Brasil[[#This Row],[Estado]])</f>
        <v>São Mateus-ES</v>
      </c>
      <c r="J618">
        <f>IF(Tabela_Brasil[[#This Row],[IDHM]]&lt;=0.599,1,0)</f>
        <v>0</v>
      </c>
      <c r="K618" t="str">
        <f>IF(Tabela_Brasil[[#This Row],[IDHM]]&lt;=0.55,"Baixo",IF(Tabela_Brasil[[#This Row],[IDHM]]&lt;=0.699,"Médio",IF(Tabela_Brasil[[#This Row],[IDHM]]&lt;=0.799,"Alto","Muito Alto")))</f>
        <v>Alto</v>
      </c>
      <c r="L618" t="str">
        <f>VLOOKUP(Tabela_Brasil[[#This Row],[Estado]],'De-Para_Estado_Regiao'!$B$3:$C$29,2,FALSE)</f>
        <v>Sudeste</v>
      </c>
      <c r="M618">
        <f>IF(Tabela_Brasil[[#This Row],[IBGE_1-4]]&gt;=951,1,0)</f>
        <v>1</v>
      </c>
      <c r="N618">
        <f>IF(Tabela_Brasil[[#This Row],[COMP_P]]&lt;=2,1,0)</f>
        <v>0</v>
      </c>
    </row>
    <row r="619" spans="1:14" x14ac:dyDescent="0.25">
      <c r="A619" s="9" t="s">
        <v>651</v>
      </c>
      <c r="B619" s="9" t="s">
        <v>7</v>
      </c>
      <c r="C619" s="9">
        <v>965</v>
      </c>
      <c r="D619" s="9">
        <v>0.71299999999999997</v>
      </c>
      <c r="E619" s="9">
        <v>0.71599999999999997</v>
      </c>
      <c r="F619" s="9">
        <v>0.63100000000000001</v>
      </c>
      <c r="G619" s="9">
        <v>23407.62</v>
      </c>
      <c r="H619" s="10">
        <v>17</v>
      </c>
      <c r="I619" t="str">
        <f>CONCATENATE(Tabela_Brasil[[#This Row],[Município]],"-",Tabela_Brasil[[#This Row],[Estado]])</f>
        <v>Bom Jesus Dos Perdões-SP</v>
      </c>
      <c r="J619">
        <f>IF(Tabela_Brasil[[#This Row],[IDHM]]&lt;=0.599,1,0)</f>
        <v>0</v>
      </c>
      <c r="K619" t="str">
        <f>IF(Tabela_Brasil[[#This Row],[IDHM]]&lt;=0.55,"Baixo",IF(Tabela_Brasil[[#This Row],[IDHM]]&lt;=0.699,"Médio",IF(Tabela_Brasil[[#This Row],[IDHM]]&lt;=0.799,"Alto","Muito Alto")))</f>
        <v>Alto</v>
      </c>
      <c r="L619" t="str">
        <f>VLOOKUP(Tabela_Brasil[[#This Row],[Estado]],'De-Para_Estado_Regiao'!$B$3:$C$29,2,FALSE)</f>
        <v>Sudeste</v>
      </c>
      <c r="M619">
        <f>IF(Tabela_Brasil[[#This Row],[IBGE_1-4]]&gt;=951,1,0)</f>
        <v>1</v>
      </c>
      <c r="N619">
        <f>IF(Tabela_Brasil[[#This Row],[COMP_P]]&lt;=2,1,0)</f>
        <v>0</v>
      </c>
    </row>
    <row r="620" spans="1:14" x14ac:dyDescent="0.25">
      <c r="A620" s="12" t="s">
        <v>652</v>
      </c>
      <c r="B620" s="12" t="s">
        <v>7</v>
      </c>
      <c r="C620" s="12">
        <v>1001</v>
      </c>
      <c r="D620" s="12">
        <v>0.74</v>
      </c>
      <c r="E620" s="12">
        <v>0.72399999999999998</v>
      </c>
      <c r="F620" s="12">
        <v>0.68799999999999994</v>
      </c>
      <c r="G620" s="12">
        <v>28357.32</v>
      </c>
      <c r="H620" s="13">
        <v>22</v>
      </c>
      <c r="I620" t="str">
        <f>CONCATENATE(Tabela_Brasil[[#This Row],[Município]],"-",Tabela_Brasil[[#This Row],[Estado]])</f>
        <v>Brotas-SP</v>
      </c>
      <c r="J620">
        <f>IF(Tabela_Brasil[[#This Row],[IDHM]]&lt;=0.599,1,0)</f>
        <v>0</v>
      </c>
      <c r="K620" t="str">
        <f>IF(Tabela_Brasil[[#This Row],[IDHM]]&lt;=0.55,"Baixo",IF(Tabela_Brasil[[#This Row],[IDHM]]&lt;=0.699,"Médio",IF(Tabela_Brasil[[#This Row],[IDHM]]&lt;=0.799,"Alto","Muito Alto")))</f>
        <v>Alto</v>
      </c>
      <c r="L620" t="str">
        <f>VLOOKUP(Tabela_Brasil[[#This Row],[Estado]],'De-Para_Estado_Regiao'!$B$3:$C$29,2,FALSE)</f>
        <v>Sudeste</v>
      </c>
      <c r="M620">
        <f>IF(Tabela_Brasil[[#This Row],[IBGE_1-4]]&gt;=951,1,0)</f>
        <v>1</v>
      </c>
      <c r="N620">
        <f>IF(Tabela_Brasil[[#This Row],[COMP_P]]&lt;=2,1,0)</f>
        <v>0</v>
      </c>
    </row>
    <row r="621" spans="1:14" x14ac:dyDescent="0.25">
      <c r="A621" s="9" t="s">
        <v>653</v>
      </c>
      <c r="B621" s="9" t="s">
        <v>7</v>
      </c>
      <c r="C621" s="9">
        <v>374</v>
      </c>
      <c r="D621" s="9">
        <v>0.73699999999999999</v>
      </c>
      <c r="E621" s="9">
        <v>0.69299999999999995</v>
      </c>
      <c r="F621" s="9">
        <v>0.69599999999999995</v>
      </c>
      <c r="G621" s="9">
        <v>26859.95</v>
      </c>
      <c r="H621" s="10">
        <v>3</v>
      </c>
      <c r="I621" t="str">
        <f>CONCATENATE(Tabela_Brasil[[#This Row],[Município]],"-",Tabela_Brasil[[#This Row],[Estado]])</f>
        <v>Parapuã-SP</v>
      </c>
      <c r="J621">
        <f>IF(Tabela_Brasil[[#This Row],[IDHM]]&lt;=0.599,1,0)</f>
        <v>0</v>
      </c>
      <c r="K621" t="str">
        <f>IF(Tabela_Brasil[[#This Row],[IDHM]]&lt;=0.55,"Baixo",IF(Tabela_Brasil[[#This Row],[IDHM]]&lt;=0.699,"Médio",IF(Tabela_Brasil[[#This Row],[IDHM]]&lt;=0.799,"Alto","Muito Alto")))</f>
        <v>Alto</v>
      </c>
      <c r="L621" t="str">
        <f>VLOOKUP(Tabela_Brasil[[#This Row],[Estado]],'De-Para_Estado_Regiao'!$B$3:$C$29,2,FALSE)</f>
        <v>Sudeste</v>
      </c>
      <c r="M621">
        <f>IF(Tabela_Brasil[[#This Row],[IBGE_1-4]]&gt;=951,1,0)</f>
        <v>0</v>
      </c>
      <c r="N621">
        <f>IF(Tabela_Brasil[[#This Row],[COMP_P]]&lt;=2,1,0)</f>
        <v>0</v>
      </c>
    </row>
    <row r="622" spans="1:14" x14ac:dyDescent="0.25">
      <c r="A622" s="12" t="s">
        <v>654</v>
      </c>
      <c r="B622" s="12" t="s">
        <v>10</v>
      </c>
      <c r="C622" s="12">
        <v>3991</v>
      </c>
      <c r="D622" s="12">
        <v>0.71299999999999997</v>
      </c>
      <c r="E622" s="12">
        <v>0.69499999999999995</v>
      </c>
      <c r="F622" s="12">
        <v>0.64800000000000002</v>
      </c>
      <c r="G622" s="12">
        <v>24602.97</v>
      </c>
      <c r="H622" s="13">
        <v>35</v>
      </c>
      <c r="I622" t="str">
        <f>CONCATENATE(Tabela_Brasil[[#This Row],[Município]],"-",Tabela_Brasil[[#This Row],[Estado]])</f>
        <v>Seropédica-RJ</v>
      </c>
      <c r="J622">
        <f>IF(Tabela_Brasil[[#This Row],[IDHM]]&lt;=0.599,1,0)</f>
        <v>0</v>
      </c>
      <c r="K622" t="str">
        <f>IF(Tabela_Brasil[[#This Row],[IDHM]]&lt;=0.55,"Baixo",IF(Tabela_Brasil[[#This Row],[IDHM]]&lt;=0.699,"Médio",IF(Tabela_Brasil[[#This Row],[IDHM]]&lt;=0.799,"Alto","Muito Alto")))</f>
        <v>Alto</v>
      </c>
      <c r="L622" t="str">
        <f>VLOOKUP(Tabela_Brasil[[#This Row],[Estado]],'De-Para_Estado_Regiao'!$B$3:$C$29,2,FALSE)</f>
        <v>Sudeste</v>
      </c>
      <c r="M622">
        <f>IF(Tabela_Brasil[[#This Row],[IBGE_1-4]]&gt;=951,1,0)</f>
        <v>1</v>
      </c>
      <c r="N622">
        <f>IF(Tabela_Brasil[[#This Row],[COMP_P]]&lt;=2,1,0)</f>
        <v>0</v>
      </c>
    </row>
    <row r="623" spans="1:14" x14ac:dyDescent="0.25">
      <c r="A623" s="9" t="s">
        <v>655</v>
      </c>
      <c r="B623" s="9" t="s">
        <v>19</v>
      </c>
      <c r="C623" s="9">
        <v>1971</v>
      </c>
      <c r="D623" s="9">
        <v>0.66</v>
      </c>
      <c r="E623" s="9">
        <v>0.628</v>
      </c>
      <c r="F623" s="9">
        <v>0.58299999999999996</v>
      </c>
      <c r="G623" s="9">
        <v>12278.17</v>
      </c>
      <c r="H623" s="10">
        <v>33</v>
      </c>
      <c r="I623" t="str">
        <f>CONCATENATE(Tabela_Brasil[[#This Row],[Município]],"-",Tabela_Brasil[[#This Row],[Estado]])</f>
        <v>Limoeiro-PE</v>
      </c>
      <c r="J623">
        <f>IF(Tabela_Brasil[[#This Row],[IDHM]]&lt;=0.599,1,0)</f>
        <v>0</v>
      </c>
      <c r="K623" t="str">
        <f>IF(Tabela_Brasil[[#This Row],[IDHM]]&lt;=0.55,"Baixo",IF(Tabela_Brasil[[#This Row],[IDHM]]&lt;=0.699,"Médio",IF(Tabela_Brasil[[#This Row],[IDHM]]&lt;=0.799,"Alto","Muito Alto")))</f>
        <v>Médio</v>
      </c>
      <c r="L623" t="str">
        <f>VLOOKUP(Tabela_Brasil[[#This Row],[Estado]],'De-Para_Estado_Regiao'!$B$3:$C$29,2,FALSE)</f>
        <v>Nordeste</v>
      </c>
      <c r="M623">
        <f>IF(Tabela_Brasil[[#This Row],[IBGE_1-4]]&gt;=951,1,0)</f>
        <v>1</v>
      </c>
      <c r="N623">
        <f>IF(Tabela_Brasil[[#This Row],[COMP_P]]&lt;=2,1,0)</f>
        <v>0</v>
      </c>
    </row>
    <row r="624" spans="1:14" x14ac:dyDescent="0.25">
      <c r="A624" s="12" t="s">
        <v>656</v>
      </c>
      <c r="B624" s="12" t="s">
        <v>19</v>
      </c>
      <c r="C624" s="12">
        <v>2465</v>
      </c>
      <c r="D624" s="12">
        <v>0.60599999999999998</v>
      </c>
      <c r="E624" s="12">
        <v>0.60799999999999998</v>
      </c>
      <c r="F624" s="12">
        <v>0.48699999999999999</v>
      </c>
      <c r="G624" s="12">
        <v>10629.51</v>
      </c>
      <c r="H624" s="13">
        <v>27</v>
      </c>
      <c r="I624" t="str">
        <f>CONCATENATE(Tabela_Brasil[[#This Row],[Município]],"-",Tabela_Brasil[[#This Row],[Estado]])</f>
        <v>Bezerros-PE</v>
      </c>
      <c r="J624">
        <f>IF(Tabela_Brasil[[#This Row],[IDHM]]&lt;=0.599,1,0)</f>
        <v>0</v>
      </c>
      <c r="K624" t="str">
        <f>IF(Tabela_Brasil[[#This Row],[IDHM]]&lt;=0.55,"Baixo",IF(Tabela_Brasil[[#This Row],[IDHM]]&lt;=0.699,"Médio",IF(Tabela_Brasil[[#This Row],[IDHM]]&lt;=0.799,"Alto","Muito Alto")))</f>
        <v>Médio</v>
      </c>
      <c r="L624" t="str">
        <f>VLOOKUP(Tabela_Brasil[[#This Row],[Estado]],'De-Para_Estado_Regiao'!$B$3:$C$29,2,FALSE)</f>
        <v>Nordeste</v>
      </c>
      <c r="M624">
        <f>IF(Tabela_Brasil[[#This Row],[IBGE_1-4]]&gt;=951,1,0)</f>
        <v>1</v>
      </c>
      <c r="N624">
        <f>IF(Tabela_Brasil[[#This Row],[COMP_P]]&lt;=2,1,0)</f>
        <v>0</v>
      </c>
    </row>
    <row r="625" spans="1:14" x14ac:dyDescent="0.25">
      <c r="A625" s="9" t="s">
        <v>657</v>
      </c>
      <c r="B625" s="9" t="s">
        <v>7</v>
      </c>
      <c r="C625" s="9">
        <v>175</v>
      </c>
      <c r="D625" s="9">
        <v>0.74299999999999999</v>
      </c>
      <c r="E625" s="9">
        <v>0.70499999999999996</v>
      </c>
      <c r="F625" s="9">
        <v>0.71899999999999997</v>
      </c>
      <c r="G625" s="9">
        <v>11081.96</v>
      </c>
      <c r="H625" s="10">
        <v>7</v>
      </c>
      <c r="I625" t="str">
        <f>CONCATENATE(Tabela_Brasil[[#This Row],[Município]],"-",Tabela_Brasil[[#This Row],[Estado]])</f>
        <v>Nova Luzitânia-SP</v>
      </c>
      <c r="J625">
        <f>IF(Tabela_Brasil[[#This Row],[IDHM]]&lt;=0.599,1,0)</f>
        <v>0</v>
      </c>
      <c r="K625" t="str">
        <f>IF(Tabela_Brasil[[#This Row],[IDHM]]&lt;=0.55,"Baixo",IF(Tabela_Brasil[[#This Row],[IDHM]]&lt;=0.699,"Médio",IF(Tabela_Brasil[[#This Row],[IDHM]]&lt;=0.799,"Alto","Muito Alto")))</f>
        <v>Alto</v>
      </c>
      <c r="L625" t="str">
        <f>VLOOKUP(Tabela_Brasil[[#This Row],[Estado]],'De-Para_Estado_Regiao'!$B$3:$C$29,2,FALSE)</f>
        <v>Sudeste</v>
      </c>
      <c r="M625">
        <f>IF(Tabela_Brasil[[#This Row],[IBGE_1-4]]&gt;=951,1,0)</f>
        <v>0</v>
      </c>
      <c r="N625">
        <f>IF(Tabela_Brasil[[#This Row],[COMP_P]]&lt;=2,1,0)</f>
        <v>0</v>
      </c>
    </row>
    <row r="626" spans="1:14" x14ac:dyDescent="0.25">
      <c r="A626" s="12" t="s">
        <v>658</v>
      </c>
      <c r="B626" s="12" t="s">
        <v>7</v>
      </c>
      <c r="C626" s="12">
        <v>1749</v>
      </c>
      <c r="D626" s="12">
        <v>0.70299999999999996</v>
      </c>
      <c r="E626" s="12">
        <v>0.68100000000000005</v>
      </c>
      <c r="F626" s="12">
        <v>0.627</v>
      </c>
      <c r="G626" s="12">
        <v>22849.38</v>
      </c>
      <c r="H626" s="13">
        <v>30</v>
      </c>
      <c r="I626" t="str">
        <f>CONCATENATE(Tabela_Brasil[[#This Row],[Município]],"-",Tabela_Brasil[[#This Row],[Estado]])</f>
        <v>Ibaté-SP</v>
      </c>
      <c r="J626">
        <f>IF(Tabela_Brasil[[#This Row],[IDHM]]&lt;=0.599,1,0)</f>
        <v>0</v>
      </c>
      <c r="K626" t="str">
        <f>IF(Tabela_Brasil[[#This Row],[IDHM]]&lt;=0.55,"Baixo",IF(Tabela_Brasil[[#This Row],[IDHM]]&lt;=0.699,"Médio",IF(Tabela_Brasil[[#This Row],[IDHM]]&lt;=0.799,"Alto","Muito Alto")))</f>
        <v>Alto</v>
      </c>
      <c r="L626" t="str">
        <f>VLOOKUP(Tabela_Brasil[[#This Row],[Estado]],'De-Para_Estado_Regiao'!$B$3:$C$29,2,FALSE)</f>
        <v>Sudeste</v>
      </c>
      <c r="M626">
        <f>IF(Tabela_Brasil[[#This Row],[IBGE_1-4]]&gt;=951,1,0)</f>
        <v>1</v>
      </c>
      <c r="N626">
        <f>IF(Tabela_Brasil[[#This Row],[COMP_P]]&lt;=2,1,0)</f>
        <v>0</v>
      </c>
    </row>
    <row r="627" spans="1:14" x14ac:dyDescent="0.25">
      <c r="A627" s="9" t="s">
        <v>659</v>
      </c>
      <c r="B627" s="9" t="s">
        <v>7</v>
      </c>
      <c r="C627" s="9">
        <v>886</v>
      </c>
      <c r="D627" s="9">
        <v>0.75</v>
      </c>
      <c r="E627" s="9">
        <v>0.73399999999999999</v>
      </c>
      <c r="F627" s="9">
        <v>0.67200000000000004</v>
      </c>
      <c r="G627" s="9">
        <v>15954.78</v>
      </c>
      <c r="H627" s="10">
        <v>15</v>
      </c>
      <c r="I627" t="str">
        <f>CONCATENATE(Tabela_Brasil[[#This Row],[Município]],"-",Tabela_Brasil[[#This Row],[Estado]])</f>
        <v>Pirajuí-SP</v>
      </c>
      <c r="J627">
        <f>IF(Tabela_Brasil[[#This Row],[IDHM]]&lt;=0.599,1,0)</f>
        <v>0</v>
      </c>
      <c r="K627" t="str">
        <f>IF(Tabela_Brasil[[#This Row],[IDHM]]&lt;=0.55,"Baixo",IF(Tabela_Brasil[[#This Row],[IDHM]]&lt;=0.699,"Médio",IF(Tabela_Brasil[[#This Row],[IDHM]]&lt;=0.799,"Alto","Muito Alto")))</f>
        <v>Alto</v>
      </c>
      <c r="L627" t="str">
        <f>VLOOKUP(Tabela_Brasil[[#This Row],[Estado]],'De-Para_Estado_Regiao'!$B$3:$C$29,2,FALSE)</f>
        <v>Sudeste</v>
      </c>
      <c r="M627">
        <f>IF(Tabela_Brasil[[#This Row],[IBGE_1-4]]&gt;=951,1,0)</f>
        <v>0</v>
      </c>
      <c r="N627">
        <f>IF(Tabela_Brasil[[#This Row],[COMP_P]]&lt;=2,1,0)</f>
        <v>0</v>
      </c>
    </row>
    <row r="628" spans="1:14" x14ac:dyDescent="0.25">
      <c r="A628" s="12" t="s">
        <v>660</v>
      </c>
      <c r="B628" s="12" t="s">
        <v>33</v>
      </c>
      <c r="C628" s="12">
        <v>5804</v>
      </c>
      <c r="D628" s="12">
        <v>0.7</v>
      </c>
      <c r="E628" s="12">
        <v>0.68200000000000005</v>
      </c>
      <c r="F628" s="12">
        <v>0.60799999999999998</v>
      </c>
      <c r="G628" s="12">
        <v>16276.89</v>
      </c>
      <c r="H628" s="13">
        <v>68</v>
      </c>
      <c r="I628" t="str">
        <f>CONCATENATE(Tabela_Brasil[[#This Row],[Município]],"-",Tabela_Brasil[[#This Row],[Estado]])</f>
        <v>Trindade-GO</v>
      </c>
      <c r="J628">
        <f>IF(Tabela_Brasil[[#This Row],[IDHM]]&lt;=0.599,1,0)</f>
        <v>0</v>
      </c>
      <c r="K628" t="str">
        <f>IF(Tabela_Brasil[[#This Row],[IDHM]]&lt;=0.55,"Baixo",IF(Tabela_Brasil[[#This Row],[IDHM]]&lt;=0.699,"Médio",IF(Tabela_Brasil[[#This Row],[IDHM]]&lt;=0.799,"Alto","Muito Alto")))</f>
        <v>Alto</v>
      </c>
      <c r="L628" t="str">
        <f>VLOOKUP(Tabela_Brasil[[#This Row],[Estado]],'De-Para_Estado_Regiao'!$B$3:$C$29,2,FALSE)</f>
        <v>Centro-Oeste</v>
      </c>
      <c r="M628">
        <f>IF(Tabela_Brasil[[#This Row],[IBGE_1-4]]&gt;=951,1,0)</f>
        <v>1</v>
      </c>
      <c r="N628">
        <f>IF(Tabela_Brasil[[#This Row],[COMP_P]]&lt;=2,1,0)</f>
        <v>0</v>
      </c>
    </row>
    <row r="629" spans="1:14" x14ac:dyDescent="0.25">
      <c r="A629" s="9" t="s">
        <v>661</v>
      </c>
      <c r="B629" s="9" t="s">
        <v>7</v>
      </c>
      <c r="C629" s="9">
        <v>530</v>
      </c>
      <c r="D629" s="9">
        <v>0.73699999999999999</v>
      </c>
      <c r="E629" s="9">
        <v>0.69799999999999995</v>
      </c>
      <c r="F629" s="9">
        <v>0.68200000000000005</v>
      </c>
      <c r="G629" s="9">
        <v>29937.88</v>
      </c>
      <c r="H629" s="10">
        <v>4</v>
      </c>
      <c r="I629" t="str">
        <f>CONCATENATE(Tabela_Brasil[[#This Row],[Município]],"-",Tabela_Brasil[[#This Row],[Estado]])</f>
        <v>Guaraci-SP</v>
      </c>
      <c r="J629">
        <f>IF(Tabela_Brasil[[#This Row],[IDHM]]&lt;=0.599,1,0)</f>
        <v>0</v>
      </c>
      <c r="K629" t="str">
        <f>IF(Tabela_Brasil[[#This Row],[IDHM]]&lt;=0.55,"Baixo",IF(Tabela_Brasil[[#This Row],[IDHM]]&lt;=0.699,"Médio",IF(Tabela_Brasil[[#This Row],[IDHM]]&lt;=0.799,"Alto","Muito Alto")))</f>
        <v>Alto</v>
      </c>
      <c r="L629" t="str">
        <f>VLOOKUP(Tabela_Brasil[[#This Row],[Estado]],'De-Para_Estado_Regiao'!$B$3:$C$29,2,FALSE)</f>
        <v>Sudeste</v>
      </c>
      <c r="M629">
        <f>IF(Tabela_Brasil[[#This Row],[IBGE_1-4]]&gt;=951,1,0)</f>
        <v>0</v>
      </c>
      <c r="N629">
        <f>IF(Tabela_Brasil[[#This Row],[COMP_P]]&lt;=2,1,0)</f>
        <v>0</v>
      </c>
    </row>
    <row r="630" spans="1:14" x14ac:dyDescent="0.25">
      <c r="A630" s="12" t="s">
        <v>662</v>
      </c>
      <c r="B630" s="12" t="s">
        <v>7</v>
      </c>
      <c r="C630" s="12">
        <v>257</v>
      </c>
      <c r="D630" s="12">
        <v>0.7</v>
      </c>
      <c r="E630" s="12">
        <v>0.69099999999999995</v>
      </c>
      <c r="F630" s="12">
        <v>0.59299999999999997</v>
      </c>
      <c r="G630" s="12">
        <v>13396.68</v>
      </c>
      <c r="H630" s="13">
        <v>4</v>
      </c>
      <c r="I630" t="str">
        <f>CONCATENATE(Tabela_Brasil[[#This Row],[Município]],"-",Tabela_Brasil[[#This Row],[Estado]])</f>
        <v>São Luiz Do Paraitinga-SP</v>
      </c>
      <c r="J630">
        <f>IF(Tabela_Brasil[[#This Row],[IDHM]]&lt;=0.599,1,0)</f>
        <v>0</v>
      </c>
      <c r="K630" t="str">
        <f>IF(Tabela_Brasil[[#This Row],[IDHM]]&lt;=0.55,"Baixo",IF(Tabela_Brasil[[#This Row],[IDHM]]&lt;=0.699,"Médio",IF(Tabela_Brasil[[#This Row],[IDHM]]&lt;=0.799,"Alto","Muito Alto")))</f>
        <v>Alto</v>
      </c>
      <c r="L630" t="str">
        <f>VLOOKUP(Tabela_Brasil[[#This Row],[Estado]],'De-Para_Estado_Regiao'!$B$3:$C$29,2,FALSE)</f>
        <v>Sudeste</v>
      </c>
      <c r="M630">
        <f>IF(Tabela_Brasil[[#This Row],[IBGE_1-4]]&gt;=951,1,0)</f>
        <v>0</v>
      </c>
      <c r="N630">
        <f>IF(Tabela_Brasil[[#This Row],[COMP_P]]&lt;=2,1,0)</f>
        <v>0</v>
      </c>
    </row>
    <row r="631" spans="1:14" x14ac:dyDescent="0.25">
      <c r="A631" s="9" t="s">
        <v>663</v>
      </c>
      <c r="B631" s="9" t="s">
        <v>7</v>
      </c>
      <c r="C631" s="9">
        <v>1281</v>
      </c>
      <c r="D631" s="9">
        <v>0.71</v>
      </c>
      <c r="E631" s="9">
        <v>0.70799999999999996</v>
      </c>
      <c r="F631" s="9">
        <v>0.63300000000000001</v>
      </c>
      <c r="G631" s="9">
        <v>19753.599999999999</v>
      </c>
      <c r="H631" s="10">
        <v>38</v>
      </c>
      <c r="I631" t="str">
        <f>CONCATENATE(Tabela_Brasil[[#This Row],[Município]],"-",Tabela_Brasil[[#This Row],[Estado]])</f>
        <v>São Miguel Arcanjo-SP</v>
      </c>
      <c r="J631">
        <f>IF(Tabela_Brasil[[#This Row],[IDHM]]&lt;=0.599,1,0)</f>
        <v>0</v>
      </c>
      <c r="K631" t="str">
        <f>IF(Tabela_Brasil[[#This Row],[IDHM]]&lt;=0.55,"Baixo",IF(Tabela_Brasil[[#This Row],[IDHM]]&lt;=0.699,"Médio",IF(Tabela_Brasil[[#This Row],[IDHM]]&lt;=0.799,"Alto","Muito Alto")))</f>
        <v>Alto</v>
      </c>
      <c r="L631" t="str">
        <f>VLOOKUP(Tabela_Brasil[[#This Row],[Estado]],'De-Para_Estado_Regiao'!$B$3:$C$29,2,FALSE)</f>
        <v>Sudeste</v>
      </c>
      <c r="M631">
        <f>IF(Tabela_Brasil[[#This Row],[IBGE_1-4]]&gt;=951,1,0)</f>
        <v>1</v>
      </c>
      <c r="N631">
        <f>IF(Tabela_Brasil[[#This Row],[COMP_P]]&lt;=2,1,0)</f>
        <v>0</v>
      </c>
    </row>
    <row r="632" spans="1:14" x14ac:dyDescent="0.25">
      <c r="A632" s="12" t="s">
        <v>664</v>
      </c>
      <c r="B632" s="12" t="s">
        <v>7</v>
      </c>
      <c r="C632" s="12">
        <v>489</v>
      </c>
      <c r="D632" s="12">
        <v>0.748</v>
      </c>
      <c r="E632" s="12">
        <v>0.71599999999999997</v>
      </c>
      <c r="F632" s="12">
        <v>0.69799999999999995</v>
      </c>
      <c r="G632" s="12">
        <v>17142.2</v>
      </c>
      <c r="H632" s="13">
        <v>13</v>
      </c>
      <c r="I632" t="str">
        <f>CONCATENATE(Tabela_Brasil[[#This Row],[Município]],"-",Tabela_Brasil[[#This Row],[Estado]])</f>
        <v>Duartina-SP</v>
      </c>
      <c r="J632">
        <f>IF(Tabela_Brasil[[#This Row],[IDHM]]&lt;=0.599,1,0)</f>
        <v>0</v>
      </c>
      <c r="K632" t="str">
        <f>IF(Tabela_Brasil[[#This Row],[IDHM]]&lt;=0.55,"Baixo",IF(Tabela_Brasil[[#This Row],[IDHM]]&lt;=0.699,"Médio",IF(Tabela_Brasil[[#This Row],[IDHM]]&lt;=0.799,"Alto","Muito Alto")))</f>
        <v>Alto</v>
      </c>
      <c r="L632" t="str">
        <f>VLOOKUP(Tabela_Brasil[[#This Row],[Estado]],'De-Para_Estado_Regiao'!$B$3:$C$29,2,FALSE)</f>
        <v>Sudeste</v>
      </c>
      <c r="M632">
        <f>IF(Tabela_Brasil[[#This Row],[IBGE_1-4]]&gt;=951,1,0)</f>
        <v>0</v>
      </c>
      <c r="N632">
        <f>IF(Tabela_Brasil[[#This Row],[COMP_P]]&lt;=2,1,0)</f>
        <v>0</v>
      </c>
    </row>
    <row r="633" spans="1:14" x14ac:dyDescent="0.25">
      <c r="A633" s="9" t="s">
        <v>665</v>
      </c>
      <c r="B633" s="9" t="s">
        <v>14</v>
      </c>
      <c r="C633" s="9">
        <v>490</v>
      </c>
      <c r="D633" s="9">
        <v>0.76800000000000002</v>
      </c>
      <c r="E633" s="9">
        <v>0.77500000000000002</v>
      </c>
      <c r="F633" s="9">
        <v>0.68300000000000005</v>
      </c>
      <c r="G633" s="9">
        <v>30168.25</v>
      </c>
      <c r="H633" s="10">
        <v>26</v>
      </c>
      <c r="I633" t="str">
        <f>CONCATENATE(Tabela_Brasil[[#This Row],[Município]],"-",Tabela_Brasil[[#This Row],[Estado]])</f>
        <v>São Marcos-RS</v>
      </c>
      <c r="J633">
        <f>IF(Tabela_Brasil[[#This Row],[IDHM]]&lt;=0.599,1,0)</f>
        <v>0</v>
      </c>
      <c r="K633" t="str">
        <f>IF(Tabela_Brasil[[#This Row],[IDHM]]&lt;=0.55,"Baixo",IF(Tabela_Brasil[[#This Row],[IDHM]]&lt;=0.699,"Médio",IF(Tabela_Brasil[[#This Row],[IDHM]]&lt;=0.799,"Alto","Muito Alto")))</f>
        <v>Alto</v>
      </c>
      <c r="L633" t="str">
        <f>VLOOKUP(Tabela_Brasil[[#This Row],[Estado]],'De-Para_Estado_Regiao'!$B$3:$C$29,2,FALSE)</f>
        <v>Sul</v>
      </c>
      <c r="M633">
        <f>IF(Tabela_Brasil[[#This Row],[IBGE_1-4]]&gt;=951,1,0)</f>
        <v>0</v>
      </c>
      <c r="N633">
        <f>IF(Tabela_Brasil[[#This Row],[COMP_P]]&lt;=2,1,0)</f>
        <v>0</v>
      </c>
    </row>
    <row r="634" spans="1:14" x14ac:dyDescent="0.25">
      <c r="A634" s="12" t="s">
        <v>666</v>
      </c>
      <c r="B634" s="12" t="s">
        <v>24</v>
      </c>
      <c r="C634" s="12">
        <v>457</v>
      </c>
      <c r="D634" s="12">
        <v>0.57999999999999996</v>
      </c>
      <c r="E634" s="12">
        <v>0.55900000000000005</v>
      </c>
      <c r="F634" s="12">
        <v>0.44700000000000001</v>
      </c>
      <c r="G634" s="12">
        <v>6966.54</v>
      </c>
      <c r="H634" s="13">
        <v>0</v>
      </c>
      <c r="I634" t="str">
        <f>CONCATENATE(Tabela_Brasil[[#This Row],[Município]],"-",Tabela_Brasil[[#This Row],[Estado]])</f>
        <v>Condeúba-BA</v>
      </c>
      <c r="J634">
        <f>IF(Tabela_Brasil[[#This Row],[IDHM]]&lt;=0.599,1,0)</f>
        <v>1</v>
      </c>
      <c r="K634" t="str">
        <f>IF(Tabela_Brasil[[#This Row],[IDHM]]&lt;=0.55,"Baixo",IF(Tabela_Brasil[[#This Row],[IDHM]]&lt;=0.699,"Médio",IF(Tabela_Brasil[[#This Row],[IDHM]]&lt;=0.799,"Alto","Muito Alto")))</f>
        <v>Médio</v>
      </c>
      <c r="L634" t="str">
        <f>VLOOKUP(Tabela_Brasil[[#This Row],[Estado]],'De-Para_Estado_Regiao'!$B$3:$C$29,2,FALSE)</f>
        <v>Nordeste</v>
      </c>
      <c r="M634">
        <f>IF(Tabela_Brasil[[#This Row],[IBGE_1-4]]&gt;=951,1,0)</f>
        <v>0</v>
      </c>
      <c r="N634">
        <f>IF(Tabela_Brasil[[#This Row],[COMP_P]]&lt;=2,1,0)</f>
        <v>1</v>
      </c>
    </row>
    <row r="635" spans="1:14" x14ac:dyDescent="0.25">
      <c r="A635" s="9" t="s">
        <v>667</v>
      </c>
      <c r="B635" s="9" t="s">
        <v>7</v>
      </c>
      <c r="C635" s="9">
        <v>874</v>
      </c>
      <c r="D635" s="9">
        <v>0.76800000000000002</v>
      </c>
      <c r="E635" s="9">
        <v>0.73499999999999999</v>
      </c>
      <c r="F635" s="9">
        <v>0.752</v>
      </c>
      <c r="G635" s="9">
        <v>30809.19</v>
      </c>
      <c r="H635" s="10">
        <v>27</v>
      </c>
      <c r="I635" t="str">
        <f>CONCATENATE(Tabela_Brasil[[#This Row],[Município]],"-",Tabela_Brasil[[#This Row],[Estado]])</f>
        <v>Regente Feijó-SP</v>
      </c>
      <c r="J635">
        <f>IF(Tabela_Brasil[[#This Row],[IDHM]]&lt;=0.599,1,0)</f>
        <v>0</v>
      </c>
      <c r="K635" t="str">
        <f>IF(Tabela_Brasil[[#This Row],[IDHM]]&lt;=0.55,"Baixo",IF(Tabela_Brasil[[#This Row],[IDHM]]&lt;=0.699,"Médio",IF(Tabela_Brasil[[#This Row],[IDHM]]&lt;=0.799,"Alto","Muito Alto")))</f>
        <v>Alto</v>
      </c>
      <c r="L635" t="str">
        <f>VLOOKUP(Tabela_Brasil[[#This Row],[Estado]],'De-Para_Estado_Regiao'!$B$3:$C$29,2,FALSE)</f>
        <v>Sudeste</v>
      </c>
      <c r="M635">
        <f>IF(Tabela_Brasil[[#This Row],[IBGE_1-4]]&gt;=951,1,0)</f>
        <v>0</v>
      </c>
      <c r="N635">
        <f>IF(Tabela_Brasil[[#This Row],[COMP_P]]&lt;=2,1,0)</f>
        <v>0</v>
      </c>
    </row>
    <row r="636" spans="1:14" x14ac:dyDescent="0.25">
      <c r="A636" s="12" t="s">
        <v>668</v>
      </c>
      <c r="B636" s="12" t="s">
        <v>14</v>
      </c>
      <c r="C636" s="12">
        <v>855</v>
      </c>
      <c r="D636" s="12">
        <v>0.77</v>
      </c>
      <c r="E636" s="12">
        <v>0.78200000000000003</v>
      </c>
      <c r="F636" s="12">
        <v>0.68600000000000005</v>
      </c>
      <c r="G636" s="12">
        <v>42654.73</v>
      </c>
      <c r="H636" s="13">
        <v>33</v>
      </c>
      <c r="I636" t="str">
        <f>CONCATENATE(Tabela_Brasil[[#This Row],[Município]],"-",Tabela_Brasil[[#This Row],[Estado]])</f>
        <v>Nova Prata-RS</v>
      </c>
      <c r="J636">
        <f>IF(Tabela_Brasil[[#This Row],[IDHM]]&lt;=0.599,1,0)</f>
        <v>0</v>
      </c>
      <c r="K636" t="str">
        <f>IF(Tabela_Brasil[[#This Row],[IDHM]]&lt;=0.55,"Baixo",IF(Tabela_Brasil[[#This Row],[IDHM]]&lt;=0.699,"Médio",IF(Tabela_Brasil[[#This Row],[IDHM]]&lt;=0.799,"Alto","Muito Alto")))</f>
        <v>Alto</v>
      </c>
      <c r="L636" t="str">
        <f>VLOOKUP(Tabela_Brasil[[#This Row],[Estado]],'De-Para_Estado_Regiao'!$B$3:$C$29,2,FALSE)</f>
        <v>Sul</v>
      </c>
      <c r="M636">
        <f>IF(Tabela_Brasil[[#This Row],[IBGE_1-4]]&gt;=951,1,0)</f>
        <v>0</v>
      </c>
      <c r="N636">
        <f>IF(Tabela_Brasil[[#This Row],[COMP_P]]&lt;=2,1,0)</f>
        <v>0</v>
      </c>
    </row>
    <row r="637" spans="1:14" x14ac:dyDescent="0.25">
      <c r="A637" s="9" t="s">
        <v>669</v>
      </c>
      <c r="B637" s="9" t="s">
        <v>49</v>
      </c>
      <c r="C637" s="9">
        <v>2288</v>
      </c>
      <c r="D637" s="9">
        <v>0.65</v>
      </c>
      <c r="E637" s="9">
        <v>0.67100000000000004</v>
      </c>
      <c r="F637" s="9">
        <v>0.503</v>
      </c>
      <c r="G637" s="9">
        <v>26768.53</v>
      </c>
      <c r="H637" s="10">
        <v>17</v>
      </c>
      <c r="I637" t="str">
        <f>CONCATENATE(Tabela_Brasil[[#This Row],[Município]],"-",Tabela_Brasil[[#This Row],[Estado]])</f>
        <v>Xinguara-PA</v>
      </c>
      <c r="J637">
        <f>IF(Tabela_Brasil[[#This Row],[IDHM]]&lt;=0.599,1,0)</f>
        <v>0</v>
      </c>
      <c r="K637" t="str">
        <f>IF(Tabela_Brasil[[#This Row],[IDHM]]&lt;=0.55,"Baixo",IF(Tabela_Brasil[[#This Row],[IDHM]]&lt;=0.699,"Médio",IF(Tabela_Brasil[[#This Row],[IDHM]]&lt;=0.799,"Alto","Muito Alto")))</f>
        <v>Médio</v>
      </c>
      <c r="L637" t="str">
        <f>VLOOKUP(Tabela_Brasil[[#This Row],[Estado]],'De-Para_Estado_Regiao'!$B$3:$C$29,2,FALSE)</f>
        <v>Norte</v>
      </c>
      <c r="M637">
        <f>IF(Tabela_Brasil[[#This Row],[IBGE_1-4]]&gt;=951,1,0)</f>
        <v>1</v>
      </c>
      <c r="N637">
        <f>IF(Tabela_Brasil[[#This Row],[COMP_P]]&lt;=2,1,0)</f>
        <v>0</v>
      </c>
    </row>
    <row r="638" spans="1:14" x14ac:dyDescent="0.25">
      <c r="A638" s="12" t="s">
        <v>670</v>
      </c>
      <c r="B638" s="12" t="s">
        <v>59</v>
      </c>
      <c r="C638" s="12">
        <v>2212</v>
      </c>
      <c r="D638" s="12">
        <v>0.74099999999999999</v>
      </c>
      <c r="E638" s="12">
        <v>0.73199999999999998</v>
      </c>
      <c r="F638" s="12">
        <v>0.64500000000000002</v>
      </c>
      <c r="G638" s="12">
        <v>34931.300000000003</v>
      </c>
      <c r="H638" s="13">
        <v>58</v>
      </c>
      <c r="I638" t="str">
        <f>CONCATENATE(Tabela_Brasil[[#This Row],[Município]],"-",Tabela_Brasil[[#This Row],[Estado]])</f>
        <v>Içara-SC</v>
      </c>
      <c r="J638">
        <f>IF(Tabela_Brasil[[#This Row],[IDHM]]&lt;=0.599,1,0)</f>
        <v>0</v>
      </c>
      <c r="K638" t="str">
        <f>IF(Tabela_Brasil[[#This Row],[IDHM]]&lt;=0.55,"Baixo",IF(Tabela_Brasil[[#This Row],[IDHM]]&lt;=0.699,"Médio",IF(Tabela_Brasil[[#This Row],[IDHM]]&lt;=0.799,"Alto","Muito Alto")))</f>
        <v>Alto</v>
      </c>
      <c r="L638" t="str">
        <f>VLOOKUP(Tabela_Brasil[[#This Row],[Estado]],'De-Para_Estado_Regiao'!$B$3:$C$29,2,FALSE)</f>
        <v>Sul</v>
      </c>
      <c r="M638">
        <f>IF(Tabela_Brasil[[#This Row],[IBGE_1-4]]&gt;=951,1,0)</f>
        <v>1</v>
      </c>
      <c r="N638">
        <f>IF(Tabela_Brasil[[#This Row],[COMP_P]]&lt;=2,1,0)</f>
        <v>0</v>
      </c>
    </row>
    <row r="639" spans="1:14" x14ac:dyDescent="0.25">
      <c r="A639" s="9" t="s">
        <v>671</v>
      </c>
      <c r="B639" s="9" t="s">
        <v>10</v>
      </c>
      <c r="C639" s="9">
        <v>1467</v>
      </c>
      <c r="D639" s="9">
        <v>0.71799999999999997</v>
      </c>
      <c r="E639" s="9">
        <v>0.70899999999999996</v>
      </c>
      <c r="F639" s="9">
        <v>0.64800000000000002</v>
      </c>
      <c r="G639" s="9">
        <v>26154.880000000001</v>
      </c>
      <c r="H639" s="10">
        <v>46</v>
      </c>
      <c r="I639" t="str">
        <f>CONCATENATE(Tabela_Brasil[[#This Row],[Município]],"-",Tabela_Brasil[[#This Row],[Estado]])</f>
        <v>Santo Antônio De Pádua-RJ</v>
      </c>
      <c r="J639">
        <f>IF(Tabela_Brasil[[#This Row],[IDHM]]&lt;=0.599,1,0)</f>
        <v>0</v>
      </c>
      <c r="K639" t="str">
        <f>IF(Tabela_Brasil[[#This Row],[IDHM]]&lt;=0.55,"Baixo",IF(Tabela_Brasil[[#This Row],[IDHM]]&lt;=0.699,"Médio",IF(Tabela_Brasil[[#This Row],[IDHM]]&lt;=0.799,"Alto","Muito Alto")))</f>
        <v>Alto</v>
      </c>
      <c r="L639" t="str">
        <f>VLOOKUP(Tabela_Brasil[[#This Row],[Estado]],'De-Para_Estado_Regiao'!$B$3:$C$29,2,FALSE)</f>
        <v>Sudeste</v>
      </c>
      <c r="M639">
        <f>IF(Tabela_Brasil[[#This Row],[IBGE_1-4]]&gt;=951,1,0)</f>
        <v>1</v>
      </c>
      <c r="N639">
        <f>IF(Tabela_Brasil[[#This Row],[COMP_P]]&lt;=2,1,0)</f>
        <v>0</v>
      </c>
    </row>
    <row r="640" spans="1:14" x14ac:dyDescent="0.25">
      <c r="A640" s="12" t="s">
        <v>672</v>
      </c>
      <c r="B640" s="12" t="s">
        <v>49</v>
      </c>
      <c r="C640" s="12">
        <v>2112</v>
      </c>
      <c r="D640" s="12">
        <v>0.65900000000000003</v>
      </c>
      <c r="E640" s="12">
        <v>0.67</v>
      </c>
      <c r="F640" s="12">
        <v>0.52500000000000002</v>
      </c>
      <c r="G640" s="12">
        <v>18892.8</v>
      </c>
      <c r="H640" s="13">
        <v>10</v>
      </c>
      <c r="I640" t="str">
        <f>CONCATENATE(Tabela_Brasil[[#This Row],[Município]],"-",Tabela_Brasil[[#This Row],[Estado]])</f>
        <v>Tucumã-PA</v>
      </c>
      <c r="J640">
        <f>IF(Tabela_Brasil[[#This Row],[IDHM]]&lt;=0.599,1,0)</f>
        <v>0</v>
      </c>
      <c r="K640" t="str">
        <f>IF(Tabela_Brasil[[#This Row],[IDHM]]&lt;=0.55,"Baixo",IF(Tabela_Brasil[[#This Row],[IDHM]]&lt;=0.699,"Médio",IF(Tabela_Brasil[[#This Row],[IDHM]]&lt;=0.799,"Alto","Muito Alto")))</f>
        <v>Médio</v>
      </c>
      <c r="L640" t="str">
        <f>VLOOKUP(Tabela_Brasil[[#This Row],[Estado]],'De-Para_Estado_Regiao'!$B$3:$C$29,2,FALSE)</f>
        <v>Norte</v>
      </c>
      <c r="M640">
        <f>IF(Tabela_Brasil[[#This Row],[IBGE_1-4]]&gt;=951,1,0)</f>
        <v>1</v>
      </c>
      <c r="N640">
        <f>IF(Tabela_Brasil[[#This Row],[COMP_P]]&lt;=2,1,0)</f>
        <v>0</v>
      </c>
    </row>
    <row r="641" spans="1:14" x14ac:dyDescent="0.25">
      <c r="A641" s="9" t="s">
        <v>673</v>
      </c>
      <c r="B641" s="9" t="s">
        <v>16</v>
      </c>
      <c r="C641" s="9">
        <v>1595</v>
      </c>
      <c r="D641" s="9">
        <v>0.72599999999999998</v>
      </c>
      <c r="E641" s="9">
        <v>0.71299999999999997</v>
      </c>
      <c r="F641" s="9">
        <v>0.626</v>
      </c>
      <c r="G641" s="9">
        <v>22918.85</v>
      </c>
      <c r="H641" s="10">
        <v>41</v>
      </c>
      <c r="I641" t="str">
        <f>CONCATENATE(Tabela_Brasil[[#This Row],[Município]],"-",Tabela_Brasil[[#This Row],[Estado]])</f>
        <v>Além Paraíba-MG</v>
      </c>
      <c r="J641">
        <f>IF(Tabela_Brasil[[#This Row],[IDHM]]&lt;=0.599,1,0)</f>
        <v>0</v>
      </c>
      <c r="K641" t="str">
        <f>IF(Tabela_Brasil[[#This Row],[IDHM]]&lt;=0.55,"Baixo",IF(Tabela_Brasil[[#This Row],[IDHM]]&lt;=0.699,"Médio",IF(Tabela_Brasil[[#This Row],[IDHM]]&lt;=0.799,"Alto","Muito Alto")))</f>
        <v>Alto</v>
      </c>
      <c r="L641" t="str">
        <f>VLOOKUP(Tabela_Brasil[[#This Row],[Estado]],'De-Para_Estado_Regiao'!$B$3:$C$29,2,FALSE)</f>
        <v>Sudeste</v>
      </c>
      <c r="M641">
        <f>IF(Tabela_Brasil[[#This Row],[IBGE_1-4]]&gt;=951,1,0)</f>
        <v>1</v>
      </c>
      <c r="N641">
        <f>IF(Tabela_Brasil[[#This Row],[COMP_P]]&lt;=2,1,0)</f>
        <v>0</v>
      </c>
    </row>
    <row r="642" spans="1:14" x14ac:dyDescent="0.25">
      <c r="A642" s="12" t="s">
        <v>674</v>
      </c>
      <c r="B642" s="12" t="s">
        <v>10</v>
      </c>
      <c r="C642" s="12">
        <v>2039</v>
      </c>
      <c r="D642" s="12">
        <v>0.7</v>
      </c>
      <c r="E642" s="12">
        <v>0.69699999999999995</v>
      </c>
      <c r="F642" s="12">
        <v>0.61</v>
      </c>
      <c r="G642" s="12">
        <v>21056.32</v>
      </c>
      <c r="H642" s="13">
        <v>42</v>
      </c>
      <c r="I642" t="str">
        <f>CONCATENATE(Tabela_Brasil[[#This Row],[Município]],"-",Tabela_Brasil[[#This Row],[Estado]])</f>
        <v>Paraíba Do Sul-RJ</v>
      </c>
      <c r="J642">
        <f>IF(Tabela_Brasil[[#This Row],[IDHM]]&lt;=0.599,1,0)</f>
        <v>0</v>
      </c>
      <c r="K642" t="str">
        <f>IF(Tabela_Brasil[[#This Row],[IDHM]]&lt;=0.55,"Baixo",IF(Tabela_Brasil[[#This Row],[IDHM]]&lt;=0.699,"Médio",IF(Tabela_Brasil[[#This Row],[IDHM]]&lt;=0.799,"Alto","Muito Alto")))</f>
        <v>Alto</v>
      </c>
      <c r="L642" t="str">
        <f>VLOOKUP(Tabela_Brasil[[#This Row],[Estado]],'De-Para_Estado_Regiao'!$B$3:$C$29,2,FALSE)</f>
        <v>Sudeste</v>
      </c>
      <c r="M642">
        <f>IF(Tabela_Brasil[[#This Row],[IBGE_1-4]]&gt;=951,1,0)</f>
        <v>1</v>
      </c>
      <c r="N642">
        <f>IF(Tabela_Brasil[[#This Row],[COMP_P]]&lt;=2,1,0)</f>
        <v>0</v>
      </c>
    </row>
    <row r="643" spans="1:14" x14ac:dyDescent="0.25">
      <c r="A643" s="9" t="s">
        <v>675</v>
      </c>
      <c r="B643" s="9" t="s">
        <v>16</v>
      </c>
      <c r="C643" s="9">
        <v>1031</v>
      </c>
      <c r="D643" s="9">
        <v>0.72199999999999998</v>
      </c>
      <c r="E643" s="9">
        <v>0.70299999999999996</v>
      </c>
      <c r="F643" s="9">
        <v>0.622</v>
      </c>
      <c r="G643" s="9">
        <v>18931.740000000002</v>
      </c>
      <c r="H643" s="10">
        <v>37</v>
      </c>
      <c r="I643" t="str">
        <f>CONCATENATE(Tabela_Brasil[[#This Row],[Município]],"-",Tabela_Brasil[[#This Row],[Estado]])</f>
        <v>Ouro Fino-MG</v>
      </c>
      <c r="J643">
        <f>IF(Tabela_Brasil[[#This Row],[IDHM]]&lt;=0.599,1,0)</f>
        <v>0</v>
      </c>
      <c r="K643" t="str">
        <f>IF(Tabela_Brasil[[#This Row],[IDHM]]&lt;=0.55,"Baixo",IF(Tabela_Brasil[[#This Row],[IDHM]]&lt;=0.699,"Médio",IF(Tabela_Brasil[[#This Row],[IDHM]]&lt;=0.799,"Alto","Muito Alto")))</f>
        <v>Alto</v>
      </c>
      <c r="L643" t="str">
        <f>VLOOKUP(Tabela_Brasil[[#This Row],[Estado]],'De-Para_Estado_Regiao'!$B$3:$C$29,2,FALSE)</f>
        <v>Sudeste</v>
      </c>
      <c r="M643">
        <f>IF(Tabela_Brasil[[#This Row],[IBGE_1-4]]&gt;=951,1,0)</f>
        <v>1</v>
      </c>
      <c r="N643">
        <f>IF(Tabela_Brasil[[#This Row],[COMP_P]]&lt;=2,1,0)</f>
        <v>0</v>
      </c>
    </row>
    <row r="644" spans="1:14" x14ac:dyDescent="0.25">
      <c r="A644" s="12" t="s">
        <v>676</v>
      </c>
      <c r="B644" s="12" t="s">
        <v>14</v>
      </c>
      <c r="C644" s="12">
        <v>1230</v>
      </c>
      <c r="D644" s="12">
        <v>0.74299999999999999</v>
      </c>
      <c r="E644" s="12">
        <v>0.76300000000000001</v>
      </c>
      <c r="F644" s="12">
        <v>0.63300000000000001</v>
      </c>
      <c r="G644" s="12">
        <v>53672.39</v>
      </c>
      <c r="H644" s="13">
        <v>34</v>
      </c>
      <c r="I644" t="str">
        <f>CONCATENATE(Tabela_Brasil[[#This Row],[Município]],"-",Tabela_Brasil[[#This Row],[Estado]])</f>
        <v>Dois Irmãos-RS</v>
      </c>
      <c r="J644">
        <f>IF(Tabela_Brasil[[#This Row],[IDHM]]&lt;=0.599,1,0)</f>
        <v>0</v>
      </c>
      <c r="K644" t="str">
        <f>IF(Tabela_Brasil[[#This Row],[IDHM]]&lt;=0.55,"Baixo",IF(Tabela_Brasil[[#This Row],[IDHM]]&lt;=0.699,"Médio",IF(Tabela_Brasil[[#This Row],[IDHM]]&lt;=0.799,"Alto","Muito Alto")))</f>
        <v>Alto</v>
      </c>
      <c r="L644" t="str">
        <f>VLOOKUP(Tabela_Brasil[[#This Row],[Estado]],'De-Para_Estado_Regiao'!$B$3:$C$29,2,FALSE)</f>
        <v>Sul</v>
      </c>
      <c r="M644">
        <f>IF(Tabela_Brasil[[#This Row],[IBGE_1-4]]&gt;=951,1,0)</f>
        <v>1</v>
      </c>
      <c r="N644">
        <f>IF(Tabela_Brasil[[#This Row],[COMP_P]]&lt;=2,1,0)</f>
        <v>0</v>
      </c>
    </row>
    <row r="645" spans="1:14" x14ac:dyDescent="0.25">
      <c r="A645" s="9" t="s">
        <v>677</v>
      </c>
      <c r="B645" s="9" t="s">
        <v>22</v>
      </c>
      <c r="C645" s="9">
        <v>1447</v>
      </c>
      <c r="D645" s="9">
        <v>0.70599999999999996</v>
      </c>
      <c r="E645" s="9">
        <v>0.69599999999999995</v>
      </c>
      <c r="F645" s="9">
        <v>0.59499999999999997</v>
      </c>
      <c r="G645" s="9">
        <v>36516.6</v>
      </c>
      <c r="H645" s="10">
        <v>57</v>
      </c>
      <c r="I645" t="str">
        <f>CONCATENATE(Tabela_Brasil[[#This Row],[Município]],"-",Tabela_Brasil[[#This Row],[Estado]])</f>
        <v>Lapa-PR</v>
      </c>
      <c r="J645">
        <f>IF(Tabela_Brasil[[#This Row],[IDHM]]&lt;=0.599,1,0)</f>
        <v>0</v>
      </c>
      <c r="K645" t="str">
        <f>IF(Tabela_Brasil[[#This Row],[IDHM]]&lt;=0.55,"Baixo",IF(Tabela_Brasil[[#This Row],[IDHM]]&lt;=0.699,"Médio",IF(Tabela_Brasil[[#This Row],[IDHM]]&lt;=0.799,"Alto","Muito Alto")))</f>
        <v>Alto</v>
      </c>
      <c r="L645" t="str">
        <f>VLOOKUP(Tabela_Brasil[[#This Row],[Estado]],'De-Para_Estado_Regiao'!$B$3:$C$29,2,FALSE)</f>
        <v>Sul</v>
      </c>
      <c r="M645">
        <f>IF(Tabela_Brasil[[#This Row],[IBGE_1-4]]&gt;=951,1,0)</f>
        <v>1</v>
      </c>
      <c r="N645">
        <f>IF(Tabela_Brasil[[#This Row],[COMP_P]]&lt;=2,1,0)</f>
        <v>0</v>
      </c>
    </row>
    <row r="646" spans="1:14" x14ac:dyDescent="0.25">
      <c r="A646" s="12" t="s">
        <v>678</v>
      </c>
      <c r="B646" s="12" t="s">
        <v>16</v>
      </c>
      <c r="C646" s="12">
        <v>1618</v>
      </c>
      <c r="D646" s="12">
        <v>0.75</v>
      </c>
      <c r="E646" s="12">
        <v>0.71699999999999997</v>
      </c>
      <c r="F646" s="12">
        <v>0.67100000000000004</v>
      </c>
      <c r="G646" s="12">
        <v>27757.15</v>
      </c>
      <c r="H646" s="13">
        <v>42</v>
      </c>
      <c r="I646" t="str">
        <f>CONCATENATE(Tabela_Brasil[[#This Row],[Município]],"-",Tabela_Brasil[[#This Row],[Estado]])</f>
        <v>Arcos-MG</v>
      </c>
      <c r="J646">
        <f>IF(Tabela_Brasil[[#This Row],[IDHM]]&lt;=0.599,1,0)</f>
        <v>0</v>
      </c>
      <c r="K646" t="str">
        <f>IF(Tabela_Brasil[[#This Row],[IDHM]]&lt;=0.55,"Baixo",IF(Tabela_Brasil[[#This Row],[IDHM]]&lt;=0.699,"Médio",IF(Tabela_Brasil[[#This Row],[IDHM]]&lt;=0.799,"Alto","Muito Alto")))</f>
        <v>Alto</v>
      </c>
      <c r="L646" t="str">
        <f>VLOOKUP(Tabela_Brasil[[#This Row],[Estado]],'De-Para_Estado_Regiao'!$B$3:$C$29,2,FALSE)</f>
        <v>Sudeste</v>
      </c>
      <c r="M646">
        <f>IF(Tabela_Brasil[[#This Row],[IBGE_1-4]]&gt;=951,1,0)</f>
        <v>1</v>
      </c>
      <c r="N646">
        <f>IF(Tabela_Brasil[[#This Row],[COMP_P]]&lt;=2,1,0)</f>
        <v>0</v>
      </c>
    </row>
    <row r="647" spans="1:14" x14ac:dyDescent="0.25">
      <c r="A647" s="9" t="s">
        <v>679</v>
      </c>
      <c r="B647" s="9" t="s">
        <v>33</v>
      </c>
      <c r="C647" s="9">
        <v>2087</v>
      </c>
      <c r="D647" s="9">
        <v>0.71499999999999997</v>
      </c>
      <c r="E647" s="9">
        <v>0.70899999999999996</v>
      </c>
      <c r="F647" s="9">
        <v>0.64</v>
      </c>
      <c r="G647" s="9">
        <v>20463.759999999998</v>
      </c>
      <c r="H647" s="10">
        <v>25</v>
      </c>
      <c r="I647" t="str">
        <f>CONCATENATE(Tabela_Brasil[[#This Row],[Município]],"-",Tabela_Brasil[[#This Row],[Estado]])</f>
        <v>Niquelândia-GO</v>
      </c>
      <c r="J647">
        <f>IF(Tabela_Brasil[[#This Row],[IDHM]]&lt;=0.599,1,0)</f>
        <v>0</v>
      </c>
      <c r="K647" t="str">
        <f>IF(Tabela_Brasil[[#This Row],[IDHM]]&lt;=0.55,"Baixo",IF(Tabela_Brasil[[#This Row],[IDHM]]&lt;=0.699,"Médio",IF(Tabela_Brasil[[#This Row],[IDHM]]&lt;=0.799,"Alto","Muito Alto")))</f>
        <v>Alto</v>
      </c>
      <c r="L647" t="str">
        <f>VLOOKUP(Tabela_Brasil[[#This Row],[Estado]],'De-Para_Estado_Regiao'!$B$3:$C$29,2,FALSE)</f>
        <v>Centro-Oeste</v>
      </c>
      <c r="M647">
        <f>IF(Tabela_Brasil[[#This Row],[IBGE_1-4]]&gt;=951,1,0)</f>
        <v>1</v>
      </c>
      <c r="N647">
        <f>IF(Tabela_Brasil[[#This Row],[COMP_P]]&lt;=2,1,0)</f>
        <v>0</v>
      </c>
    </row>
    <row r="648" spans="1:14" x14ac:dyDescent="0.25">
      <c r="A648" s="12" t="s">
        <v>680</v>
      </c>
      <c r="B648" s="12" t="s">
        <v>31</v>
      </c>
      <c r="C648" s="12">
        <v>832</v>
      </c>
      <c r="D648" s="12">
        <v>0.56999999999999995</v>
      </c>
      <c r="E648" s="12">
        <v>0.52600000000000002</v>
      </c>
      <c r="F648" s="12">
        <v>0.46</v>
      </c>
      <c r="G648" s="12">
        <v>6624.33</v>
      </c>
      <c r="H648" s="13">
        <v>2</v>
      </c>
      <c r="I648" t="str">
        <f>CONCATENATE(Tabela_Brasil[[#This Row],[Município]],"-",Tabela_Brasil[[#This Row],[Estado]])</f>
        <v>Parambu-CE</v>
      </c>
      <c r="J648">
        <f>IF(Tabela_Brasil[[#This Row],[IDHM]]&lt;=0.599,1,0)</f>
        <v>1</v>
      </c>
      <c r="K648" t="str">
        <f>IF(Tabela_Brasil[[#This Row],[IDHM]]&lt;=0.55,"Baixo",IF(Tabela_Brasil[[#This Row],[IDHM]]&lt;=0.699,"Médio",IF(Tabela_Brasil[[#This Row],[IDHM]]&lt;=0.799,"Alto","Muito Alto")))</f>
        <v>Médio</v>
      </c>
      <c r="L648" t="str">
        <f>VLOOKUP(Tabela_Brasil[[#This Row],[Estado]],'De-Para_Estado_Regiao'!$B$3:$C$29,2,FALSE)</f>
        <v>Nordeste</v>
      </c>
      <c r="M648">
        <f>IF(Tabela_Brasil[[#This Row],[IBGE_1-4]]&gt;=951,1,0)</f>
        <v>0</v>
      </c>
      <c r="N648">
        <f>IF(Tabela_Brasil[[#This Row],[COMP_P]]&lt;=2,1,0)</f>
        <v>1</v>
      </c>
    </row>
    <row r="649" spans="1:14" x14ac:dyDescent="0.25">
      <c r="A649" s="9" t="s">
        <v>681</v>
      </c>
      <c r="B649" s="9" t="s">
        <v>7</v>
      </c>
      <c r="C649" s="9">
        <v>287</v>
      </c>
      <c r="D649" s="9">
        <v>0.73</v>
      </c>
      <c r="E649" s="9">
        <v>0.72299999999999998</v>
      </c>
      <c r="F649" s="9">
        <v>0.68200000000000005</v>
      </c>
      <c r="G649" s="9">
        <v>21246.82</v>
      </c>
      <c r="H649" s="10">
        <v>2</v>
      </c>
      <c r="I649" t="str">
        <f>CONCATENATE(Tabela_Brasil[[#This Row],[Município]],"-",Tabela_Brasil[[#This Row],[Estado]])</f>
        <v>Cristais Paulista-SP</v>
      </c>
      <c r="J649">
        <f>IF(Tabela_Brasil[[#This Row],[IDHM]]&lt;=0.599,1,0)</f>
        <v>0</v>
      </c>
      <c r="K649" t="str">
        <f>IF(Tabela_Brasil[[#This Row],[IDHM]]&lt;=0.55,"Baixo",IF(Tabela_Brasil[[#This Row],[IDHM]]&lt;=0.699,"Médio",IF(Tabela_Brasil[[#This Row],[IDHM]]&lt;=0.799,"Alto","Muito Alto")))</f>
        <v>Alto</v>
      </c>
      <c r="L649" t="str">
        <f>VLOOKUP(Tabela_Brasil[[#This Row],[Estado]],'De-Para_Estado_Regiao'!$B$3:$C$29,2,FALSE)</f>
        <v>Sudeste</v>
      </c>
      <c r="M649">
        <f>IF(Tabela_Brasil[[#This Row],[IBGE_1-4]]&gt;=951,1,0)</f>
        <v>0</v>
      </c>
      <c r="N649">
        <f>IF(Tabela_Brasil[[#This Row],[COMP_P]]&lt;=2,1,0)</f>
        <v>1</v>
      </c>
    </row>
    <row r="650" spans="1:14" x14ac:dyDescent="0.25">
      <c r="A650" s="12" t="s">
        <v>682</v>
      </c>
      <c r="B650" s="12" t="s">
        <v>7</v>
      </c>
      <c r="C650" s="12">
        <v>686</v>
      </c>
      <c r="D650" s="12">
        <v>0.76</v>
      </c>
      <c r="E650" s="12">
        <v>0.75</v>
      </c>
      <c r="F650" s="12">
        <v>0.70199999999999996</v>
      </c>
      <c r="G650" s="12">
        <v>19626.61</v>
      </c>
      <c r="H650" s="13">
        <v>10</v>
      </c>
      <c r="I650" t="str">
        <f>CONCATENATE(Tabela_Brasil[[#This Row],[Município]],"-",Tabela_Brasil[[#This Row],[Estado]])</f>
        <v>Santa Adélia-SP</v>
      </c>
      <c r="J650">
        <f>IF(Tabela_Brasil[[#This Row],[IDHM]]&lt;=0.599,1,0)</f>
        <v>0</v>
      </c>
      <c r="K650" t="str">
        <f>IF(Tabela_Brasil[[#This Row],[IDHM]]&lt;=0.55,"Baixo",IF(Tabela_Brasil[[#This Row],[IDHM]]&lt;=0.699,"Médio",IF(Tabela_Brasil[[#This Row],[IDHM]]&lt;=0.799,"Alto","Muito Alto")))</f>
        <v>Alto</v>
      </c>
      <c r="L650" t="str">
        <f>VLOOKUP(Tabela_Brasil[[#This Row],[Estado]],'De-Para_Estado_Regiao'!$B$3:$C$29,2,FALSE)</f>
        <v>Sudeste</v>
      </c>
      <c r="M650">
        <f>IF(Tabela_Brasil[[#This Row],[IBGE_1-4]]&gt;=951,1,0)</f>
        <v>0</v>
      </c>
      <c r="N650">
        <f>IF(Tabela_Brasil[[#This Row],[COMP_P]]&lt;=2,1,0)</f>
        <v>0</v>
      </c>
    </row>
    <row r="651" spans="1:14" x14ac:dyDescent="0.25">
      <c r="A651" s="9" t="s">
        <v>683</v>
      </c>
      <c r="B651" s="9" t="s">
        <v>31</v>
      </c>
      <c r="C651" s="9">
        <v>17120</v>
      </c>
      <c r="D651" s="9">
        <v>0.68200000000000005</v>
      </c>
      <c r="E651" s="9">
        <v>0.62</v>
      </c>
      <c r="F651" s="9">
        <v>0.63200000000000001</v>
      </c>
      <c r="G651" s="9">
        <v>15177.12</v>
      </c>
      <c r="H651" s="10">
        <v>230</v>
      </c>
      <c r="I651" t="str">
        <f>CONCATENATE(Tabela_Brasil[[#This Row],[Município]],"-",Tabela_Brasil[[#This Row],[Estado]])</f>
        <v>Caucaia-CE</v>
      </c>
      <c r="J651">
        <f>IF(Tabela_Brasil[[#This Row],[IDHM]]&lt;=0.599,1,0)</f>
        <v>0</v>
      </c>
      <c r="K651" t="str">
        <f>IF(Tabela_Brasil[[#This Row],[IDHM]]&lt;=0.55,"Baixo",IF(Tabela_Brasil[[#This Row],[IDHM]]&lt;=0.699,"Médio",IF(Tabela_Brasil[[#This Row],[IDHM]]&lt;=0.799,"Alto","Muito Alto")))</f>
        <v>Médio</v>
      </c>
      <c r="L651" t="str">
        <f>VLOOKUP(Tabela_Brasil[[#This Row],[Estado]],'De-Para_Estado_Regiao'!$B$3:$C$29,2,FALSE)</f>
        <v>Nordeste</v>
      </c>
      <c r="M651">
        <f>IF(Tabela_Brasil[[#This Row],[IBGE_1-4]]&gt;=951,1,0)</f>
        <v>1</v>
      </c>
      <c r="N651">
        <f>IF(Tabela_Brasil[[#This Row],[COMP_P]]&lt;=2,1,0)</f>
        <v>0</v>
      </c>
    </row>
    <row r="652" spans="1:14" x14ac:dyDescent="0.25">
      <c r="A652" s="12" t="s">
        <v>684</v>
      </c>
      <c r="B652" s="12" t="s">
        <v>19</v>
      </c>
      <c r="C652" s="12">
        <v>2603</v>
      </c>
      <c r="D652" s="12">
        <v>0.61</v>
      </c>
      <c r="E652" s="12">
        <v>0.59699999999999998</v>
      </c>
      <c r="F652" s="12">
        <v>0.50600000000000001</v>
      </c>
      <c r="G652" s="12">
        <v>9665.93</v>
      </c>
      <c r="H652" s="13">
        <v>60</v>
      </c>
      <c r="I652" t="str">
        <f>CONCATENATE(Tabela_Brasil[[#This Row],[Município]],"-",Tabela_Brasil[[#This Row],[Estado]])</f>
        <v>Pesqueira-PE</v>
      </c>
      <c r="J652">
        <f>IF(Tabela_Brasil[[#This Row],[IDHM]]&lt;=0.599,1,0)</f>
        <v>0</v>
      </c>
      <c r="K652" t="str">
        <f>IF(Tabela_Brasil[[#This Row],[IDHM]]&lt;=0.55,"Baixo",IF(Tabela_Brasil[[#This Row],[IDHM]]&lt;=0.699,"Médio",IF(Tabela_Brasil[[#This Row],[IDHM]]&lt;=0.799,"Alto","Muito Alto")))</f>
        <v>Médio</v>
      </c>
      <c r="L652" t="str">
        <f>VLOOKUP(Tabela_Brasil[[#This Row],[Estado]],'De-Para_Estado_Regiao'!$B$3:$C$29,2,FALSE)</f>
        <v>Nordeste</v>
      </c>
      <c r="M652">
        <f>IF(Tabela_Brasil[[#This Row],[IBGE_1-4]]&gt;=951,1,0)</f>
        <v>1</v>
      </c>
      <c r="N652">
        <f>IF(Tabela_Brasil[[#This Row],[COMP_P]]&lt;=2,1,0)</f>
        <v>0</v>
      </c>
    </row>
    <row r="653" spans="1:14" x14ac:dyDescent="0.25">
      <c r="A653" s="9" t="s">
        <v>685</v>
      </c>
      <c r="B653" s="9" t="s">
        <v>59</v>
      </c>
      <c r="C653" s="9">
        <v>164</v>
      </c>
      <c r="D653" s="9">
        <v>0.77400000000000002</v>
      </c>
      <c r="E653" s="9">
        <v>0.749</v>
      </c>
      <c r="F653" s="9">
        <v>0.71399999999999997</v>
      </c>
      <c r="G653" s="9">
        <v>31412.080000000002</v>
      </c>
      <c r="H653" s="10">
        <v>18</v>
      </c>
      <c r="I653" t="str">
        <f>CONCATENATE(Tabela_Brasil[[#This Row],[Município]],"-",Tabela_Brasil[[#This Row],[Estado]])</f>
        <v>Massaranduba-SC</v>
      </c>
      <c r="J653">
        <f>IF(Tabela_Brasil[[#This Row],[IDHM]]&lt;=0.599,1,0)</f>
        <v>0</v>
      </c>
      <c r="K653" t="str">
        <f>IF(Tabela_Brasil[[#This Row],[IDHM]]&lt;=0.55,"Baixo",IF(Tabela_Brasil[[#This Row],[IDHM]]&lt;=0.699,"Médio",IF(Tabela_Brasil[[#This Row],[IDHM]]&lt;=0.799,"Alto","Muito Alto")))</f>
        <v>Alto</v>
      </c>
      <c r="L653" t="str">
        <f>VLOOKUP(Tabela_Brasil[[#This Row],[Estado]],'De-Para_Estado_Regiao'!$B$3:$C$29,2,FALSE)</f>
        <v>Sul</v>
      </c>
      <c r="M653">
        <f>IF(Tabela_Brasil[[#This Row],[IBGE_1-4]]&gt;=951,1,0)</f>
        <v>0</v>
      </c>
      <c r="N653">
        <f>IF(Tabela_Brasil[[#This Row],[COMP_P]]&lt;=2,1,0)</f>
        <v>0</v>
      </c>
    </row>
    <row r="654" spans="1:14" x14ac:dyDescent="0.25">
      <c r="A654" s="12" t="s">
        <v>686</v>
      </c>
      <c r="B654" s="12" t="s">
        <v>22</v>
      </c>
      <c r="C654" s="12">
        <v>1550</v>
      </c>
      <c r="D654" s="12">
        <v>0.76700000000000002</v>
      </c>
      <c r="E654" s="12">
        <v>0.747</v>
      </c>
      <c r="F654" s="12">
        <v>0.71099999999999997</v>
      </c>
      <c r="G654" s="12">
        <v>37445.14</v>
      </c>
      <c r="H654" s="13">
        <v>56</v>
      </c>
      <c r="I654" t="str">
        <f>CONCATENATE(Tabela_Brasil[[#This Row],[Município]],"-",Tabela_Brasil[[#This Row],[Estado]])</f>
        <v>Dois Vizinhos-PR</v>
      </c>
      <c r="J654">
        <f>IF(Tabela_Brasil[[#This Row],[IDHM]]&lt;=0.599,1,0)</f>
        <v>0</v>
      </c>
      <c r="K654" t="str">
        <f>IF(Tabela_Brasil[[#This Row],[IDHM]]&lt;=0.55,"Baixo",IF(Tabela_Brasil[[#This Row],[IDHM]]&lt;=0.699,"Médio",IF(Tabela_Brasil[[#This Row],[IDHM]]&lt;=0.799,"Alto","Muito Alto")))</f>
        <v>Alto</v>
      </c>
      <c r="L654" t="str">
        <f>VLOOKUP(Tabela_Brasil[[#This Row],[Estado]],'De-Para_Estado_Regiao'!$B$3:$C$29,2,FALSE)</f>
        <v>Sul</v>
      </c>
      <c r="M654">
        <f>IF(Tabela_Brasil[[#This Row],[IBGE_1-4]]&gt;=951,1,0)</f>
        <v>1</v>
      </c>
      <c r="N654">
        <f>IF(Tabela_Brasil[[#This Row],[COMP_P]]&lt;=2,1,0)</f>
        <v>0</v>
      </c>
    </row>
    <row r="655" spans="1:14" x14ac:dyDescent="0.25">
      <c r="A655" s="9" t="s">
        <v>687</v>
      </c>
      <c r="B655" s="9" t="s">
        <v>16</v>
      </c>
      <c r="C655" s="9">
        <v>2129</v>
      </c>
      <c r="D655" s="9">
        <v>0.71599999999999997</v>
      </c>
      <c r="E655" s="9">
        <v>0.69299999999999995</v>
      </c>
      <c r="F655" s="9">
        <v>0.63200000000000001</v>
      </c>
      <c r="G655" s="9">
        <v>14812.65</v>
      </c>
      <c r="H655" s="10">
        <v>55</v>
      </c>
      <c r="I655" t="str">
        <f>CONCATENATE(Tabela_Brasil[[#This Row],[Município]],"-",Tabela_Brasil[[#This Row],[Estado]])</f>
        <v>Diamantina-MG</v>
      </c>
      <c r="J655">
        <f>IF(Tabela_Brasil[[#This Row],[IDHM]]&lt;=0.599,1,0)</f>
        <v>0</v>
      </c>
      <c r="K655" t="str">
        <f>IF(Tabela_Brasil[[#This Row],[IDHM]]&lt;=0.55,"Baixo",IF(Tabela_Brasil[[#This Row],[IDHM]]&lt;=0.699,"Médio",IF(Tabela_Brasil[[#This Row],[IDHM]]&lt;=0.799,"Alto","Muito Alto")))</f>
        <v>Alto</v>
      </c>
      <c r="L655" t="str">
        <f>VLOOKUP(Tabela_Brasil[[#This Row],[Estado]],'De-Para_Estado_Regiao'!$B$3:$C$29,2,FALSE)</f>
        <v>Sudeste</v>
      </c>
      <c r="M655">
        <f>IF(Tabela_Brasil[[#This Row],[IBGE_1-4]]&gt;=951,1,0)</f>
        <v>1</v>
      </c>
      <c r="N655">
        <f>IF(Tabela_Brasil[[#This Row],[COMP_P]]&lt;=2,1,0)</f>
        <v>0</v>
      </c>
    </row>
    <row r="656" spans="1:14" x14ac:dyDescent="0.25">
      <c r="A656" s="12" t="s">
        <v>688</v>
      </c>
      <c r="B656" s="12" t="s">
        <v>7</v>
      </c>
      <c r="C656" s="12">
        <v>1039</v>
      </c>
      <c r="D656" s="12">
        <v>0.75800000000000001</v>
      </c>
      <c r="E656" s="12">
        <v>0.71199999999999997</v>
      </c>
      <c r="F656" s="12">
        <v>0.73199999999999998</v>
      </c>
      <c r="G656" s="12">
        <v>19024.25</v>
      </c>
      <c r="H656" s="13">
        <v>19</v>
      </c>
      <c r="I656" t="str">
        <f>CONCATENATE(Tabela_Brasil[[#This Row],[Município]],"-",Tabela_Brasil[[#This Row],[Estado]])</f>
        <v>Álvares Machado-SP</v>
      </c>
      <c r="J656">
        <f>IF(Tabela_Brasil[[#This Row],[IDHM]]&lt;=0.599,1,0)</f>
        <v>0</v>
      </c>
      <c r="K656" t="str">
        <f>IF(Tabela_Brasil[[#This Row],[IDHM]]&lt;=0.55,"Baixo",IF(Tabela_Brasil[[#This Row],[IDHM]]&lt;=0.699,"Médio",IF(Tabela_Brasil[[#This Row],[IDHM]]&lt;=0.799,"Alto","Muito Alto")))</f>
        <v>Alto</v>
      </c>
      <c r="L656" t="str">
        <f>VLOOKUP(Tabela_Brasil[[#This Row],[Estado]],'De-Para_Estado_Regiao'!$B$3:$C$29,2,FALSE)</f>
        <v>Sudeste</v>
      </c>
      <c r="M656">
        <f>IF(Tabela_Brasil[[#This Row],[IBGE_1-4]]&gt;=951,1,0)</f>
        <v>1</v>
      </c>
      <c r="N656">
        <f>IF(Tabela_Brasil[[#This Row],[COMP_P]]&lt;=2,1,0)</f>
        <v>0</v>
      </c>
    </row>
    <row r="657" spans="1:14" x14ac:dyDescent="0.25">
      <c r="A657" s="9" t="s">
        <v>689</v>
      </c>
      <c r="B657" s="9" t="s">
        <v>24</v>
      </c>
      <c r="C657" s="9">
        <v>1871</v>
      </c>
      <c r="D657" s="9">
        <v>0.55000000000000004</v>
      </c>
      <c r="E657" s="9">
        <v>0.56799999999999995</v>
      </c>
      <c r="F657" s="9">
        <v>0.39</v>
      </c>
      <c r="G657" s="9">
        <v>11054.26</v>
      </c>
      <c r="H657" s="10">
        <v>71</v>
      </c>
      <c r="I657" t="str">
        <f>CONCATENATE(Tabela_Brasil[[#This Row],[Município]],"-",Tabela_Brasil[[#This Row],[Estado]])</f>
        <v>Ipirá-BA</v>
      </c>
      <c r="J657">
        <f>IF(Tabela_Brasil[[#This Row],[IDHM]]&lt;=0.599,1,0)</f>
        <v>1</v>
      </c>
      <c r="K657" t="str">
        <f>IF(Tabela_Brasil[[#This Row],[IDHM]]&lt;=0.55,"Baixo",IF(Tabela_Brasil[[#This Row],[IDHM]]&lt;=0.699,"Médio",IF(Tabela_Brasil[[#This Row],[IDHM]]&lt;=0.799,"Alto","Muito Alto")))</f>
        <v>Baixo</v>
      </c>
      <c r="L657" t="str">
        <f>VLOOKUP(Tabela_Brasil[[#This Row],[Estado]],'De-Para_Estado_Regiao'!$B$3:$C$29,2,FALSE)</f>
        <v>Nordeste</v>
      </c>
      <c r="M657">
        <f>IF(Tabela_Brasil[[#This Row],[IBGE_1-4]]&gt;=951,1,0)</f>
        <v>1</v>
      </c>
      <c r="N657">
        <f>IF(Tabela_Brasil[[#This Row],[COMP_P]]&lt;=2,1,0)</f>
        <v>0</v>
      </c>
    </row>
    <row r="658" spans="1:14" x14ac:dyDescent="0.25">
      <c r="A658" s="12" t="s">
        <v>690</v>
      </c>
      <c r="B658" s="12" t="s">
        <v>7</v>
      </c>
      <c r="C658" s="12">
        <v>782</v>
      </c>
      <c r="D658" s="12">
        <v>0.76400000000000001</v>
      </c>
      <c r="E658" s="12">
        <v>0.749</v>
      </c>
      <c r="F658" s="12">
        <v>0.72799999999999998</v>
      </c>
      <c r="G658" s="12">
        <v>123171.63</v>
      </c>
      <c r="H658" s="13">
        <v>14</v>
      </c>
      <c r="I658" t="str">
        <f>CONCATENATE(Tabela_Brasil[[#This Row],[Município]],"-",Tabela_Brasil[[#This Row],[Estado]])</f>
        <v>Rosana-SP</v>
      </c>
      <c r="J658">
        <f>IF(Tabela_Brasil[[#This Row],[IDHM]]&lt;=0.599,1,0)</f>
        <v>0</v>
      </c>
      <c r="K658" t="str">
        <f>IF(Tabela_Brasil[[#This Row],[IDHM]]&lt;=0.55,"Baixo",IF(Tabela_Brasil[[#This Row],[IDHM]]&lt;=0.699,"Médio",IF(Tabela_Brasil[[#This Row],[IDHM]]&lt;=0.799,"Alto","Muito Alto")))</f>
        <v>Alto</v>
      </c>
      <c r="L658" t="str">
        <f>VLOOKUP(Tabela_Brasil[[#This Row],[Estado]],'De-Para_Estado_Regiao'!$B$3:$C$29,2,FALSE)</f>
        <v>Sudeste</v>
      </c>
      <c r="M658">
        <f>IF(Tabela_Brasil[[#This Row],[IBGE_1-4]]&gt;=951,1,0)</f>
        <v>0</v>
      </c>
      <c r="N658">
        <f>IF(Tabela_Brasil[[#This Row],[COMP_P]]&lt;=2,1,0)</f>
        <v>0</v>
      </c>
    </row>
    <row r="659" spans="1:14" x14ac:dyDescent="0.25">
      <c r="A659" s="9" t="s">
        <v>691</v>
      </c>
      <c r="B659" s="9" t="s">
        <v>24</v>
      </c>
      <c r="C659" s="9">
        <v>1382</v>
      </c>
      <c r="D659" s="9">
        <v>0.63500000000000001</v>
      </c>
      <c r="E659" s="9">
        <v>0.58799999999999997</v>
      </c>
      <c r="F659" s="9">
        <v>0.57199999999999995</v>
      </c>
      <c r="G659" s="9">
        <v>9781.82</v>
      </c>
      <c r="H659" s="10">
        <v>18</v>
      </c>
      <c r="I659" t="str">
        <f>CONCATENATE(Tabela_Brasil[[#This Row],[Município]],"-",Tabela_Brasil[[#This Row],[Estado]])</f>
        <v>Seabra-BA</v>
      </c>
      <c r="J659">
        <f>IF(Tabela_Brasil[[#This Row],[IDHM]]&lt;=0.599,1,0)</f>
        <v>0</v>
      </c>
      <c r="K659" t="str">
        <f>IF(Tabela_Brasil[[#This Row],[IDHM]]&lt;=0.55,"Baixo",IF(Tabela_Brasil[[#This Row],[IDHM]]&lt;=0.699,"Médio",IF(Tabela_Brasil[[#This Row],[IDHM]]&lt;=0.799,"Alto","Muito Alto")))</f>
        <v>Médio</v>
      </c>
      <c r="L659" t="str">
        <f>VLOOKUP(Tabela_Brasil[[#This Row],[Estado]],'De-Para_Estado_Regiao'!$B$3:$C$29,2,FALSE)</f>
        <v>Nordeste</v>
      </c>
      <c r="M659">
        <f>IF(Tabela_Brasil[[#This Row],[IBGE_1-4]]&gt;=951,1,0)</f>
        <v>1</v>
      </c>
      <c r="N659">
        <f>IF(Tabela_Brasil[[#This Row],[COMP_P]]&lt;=2,1,0)</f>
        <v>0</v>
      </c>
    </row>
    <row r="660" spans="1:14" x14ac:dyDescent="0.25">
      <c r="A660" s="12" t="s">
        <v>692</v>
      </c>
      <c r="B660" s="12" t="s">
        <v>16</v>
      </c>
      <c r="C660" s="12">
        <v>1004</v>
      </c>
      <c r="D660" s="12">
        <v>0.66700000000000004</v>
      </c>
      <c r="E660" s="12">
        <v>0.65800000000000003</v>
      </c>
      <c r="F660" s="12">
        <v>0.54900000000000004</v>
      </c>
      <c r="G660" s="12">
        <v>17503.740000000002</v>
      </c>
      <c r="H660" s="13">
        <v>16</v>
      </c>
      <c r="I660" t="str">
        <f>CONCATENATE(Tabela_Brasil[[#This Row],[Município]],"-",Tabela_Brasil[[#This Row],[Estado]])</f>
        <v>Nepomuceno-MG</v>
      </c>
      <c r="J660">
        <f>IF(Tabela_Brasil[[#This Row],[IDHM]]&lt;=0.599,1,0)</f>
        <v>0</v>
      </c>
      <c r="K660" t="str">
        <f>IF(Tabela_Brasil[[#This Row],[IDHM]]&lt;=0.55,"Baixo",IF(Tabela_Brasil[[#This Row],[IDHM]]&lt;=0.699,"Médio",IF(Tabela_Brasil[[#This Row],[IDHM]]&lt;=0.799,"Alto","Muito Alto")))</f>
        <v>Médio</v>
      </c>
      <c r="L660" t="str">
        <f>VLOOKUP(Tabela_Brasil[[#This Row],[Estado]],'De-Para_Estado_Regiao'!$B$3:$C$29,2,FALSE)</f>
        <v>Sudeste</v>
      </c>
      <c r="M660">
        <f>IF(Tabela_Brasil[[#This Row],[IBGE_1-4]]&gt;=951,1,0)</f>
        <v>1</v>
      </c>
      <c r="N660">
        <f>IF(Tabela_Brasil[[#This Row],[COMP_P]]&lt;=2,1,0)</f>
        <v>0</v>
      </c>
    </row>
    <row r="661" spans="1:14" x14ac:dyDescent="0.25">
      <c r="A661" s="9" t="s">
        <v>693</v>
      </c>
      <c r="B661" s="9" t="s">
        <v>14</v>
      </c>
      <c r="C661" s="9">
        <v>1200</v>
      </c>
      <c r="D661" s="9">
        <v>0.73799999999999999</v>
      </c>
      <c r="E661" s="9">
        <v>0.73399999999999999</v>
      </c>
      <c r="F661" s="9">
        <v>0.62</v>
      </c>
      <c r="G661" s="9">
        <v>35311.65</v>
      </c>
      <c r="H661" s="10">
        <v>39</v>
      </c>
      <c r="I661" t="str">
        <f>CONCATENATE(Tabela_Brasil[[#This Row],[Município]],"-",Tabela_Brasil[[#This Row],[Estado]])</f>
        <v>Lagoa Vermelha-RS</v>
      </c>
      <c r="J661">
        <f>IF(Tabela_Brasil[[#This Row],[IDHM]]&lt;=0.599,1,0)</f>
        <v>0</v>
      </c>
      <c r="K661" t="str">
        <f>IF(Tabela_Brasil[[#This Row],[IDHM]]&lt;=0.55,"Baixo",IF(Tabela_Brasil[[#This Row],[IDHM]]&lt;=0.699,"Médio",IF(Tabela_Brasil[[#This Row],[IDHM]]&lt;=0.799,"Alto","Muito Alto")))</f>
        <v>Alto</v>
      </c>
      <c r="L661" t="str">
        <f>VLOOKUP(Tabela_Brasil[[#This Row],[Estado]],'De-Para_Estado_Regiao'!$B$3:$C$29,2,FALSE)</f>
        <v>Sul</v>
      </c>
      <c r="M661">
        <f>IF(Tabela_Brasil[[#This Row],[IBGE_1-4]]&gt;=951,1,0)</f>
        <v>1</v>
      </c>
      <c r="N661">
        <f>IF(Tabela_Brasil[[#This Row],[COMP_P]]&lt;=2,1,0)</f>
        <v>0</v>
      </c>
    </row>
    <row r="662" spans="1:14" x14ac:dyDescent="0.25">
      <c r="A662" s="12" t="s">
        <v>694</v>
      </c>
      <c r="B662" s="12" t="s">
        <v>16</v>
      </c>
      <c r="C662" s="12">
        <v>1285</v>
      </c>
      <c r="D662" s="12">
        <v>0.73699999999999999</v>
      </c>
      <c r="E662" s="12">
        <v>0.72899999999999998</v>
      </c>
      <c r="F662" s="12">
        <v>0.625</v>
      </c>
      <c r="G662" s="12">
        <v>25503.35</v>
      </c>
      <c r="H662" s="13">
        <v>21</v>
      </c>
      <c r="I662" t="str">
        <f>CONCATENATE(Tabela_Brasil[[#This Row],[Município]],"-",Tabela_Brasil[[#This Row],[Estado]])</f>
        <v>Piumhi-MG</v>
      </c>
      <c r="J662">
        <f>IF(Tabela_Brasil[[#This Row],[IDHM]]&lt;=0.599,1,0)</f>
        <v>0</v>
      </c>
      <c r="K662" t="str">
        <f>IF(Tabela_Brasil[[#This Row],[IDHM]]&lt;=0.55,"Baixo",IF(Tabela_Brasil[[#This Row],[IDHM]]&lt;=0.699,"Médio",IF(Tabela_Brasil[[#This Row],[IDHM]]&lt;=0.799,"Alto","Muito Alto")))</f>
        <v>Alto</v>
      </c>
      <c r="L662" t="str">
        <f>VLOOKUP(Tabela_Brasil[[#This Row],[Estado]],'De-Para_Estado_Regiao'!$B$3:$C$29,2,FALSE)</f>
        <v>Sudeste</v>
      </c>
      <c r="M662">
        <f>IF(Tabela_Brasil[[#This Row],[IBGE_1-4]]&gt;=951,1,0)</f>
        <v>1</v>
      </c>
      <c r="N662">
        <f>IF(Tabela_Brasil[[#This Row],[COMP_P]]&lt;=2,1,0)</f>
        <v>0</v>
      </c>
    </row>
    <row r="663" spans="1:14" x14ac:dyDescent="0.25">
      <c r="A663" s="9" t="s">
        <v>695</v>
      </c>
      <c r="B663" s="9" t="s">
        <v>16</v>
      </c>
      <c r="C663" s="9">
        <v>784</v>
      </c>
      <c r="D663" s="9">
        <v>0.69</v>
      </c>
      <c r="E663" s="9">
        <v>0.70699999999999996</v>
      </c>
      <c r="F663" s="9">
        <v>0.55300000000000005</v>
      </c>
      <c r="G663" s="9">
        <v>23987.31</v>
      </c>
      <c r="H663" s="10">
        <v>18</v>
      </c>
      <c r="I663" t="str">
        <f>CONCATENATE(Tabela_Brasil[[#This Row],[Município]],"-",Tabela_Brasil[[#This Row],[Estado]])</f>
        <v>Camanducaia-MG</v>
      </c>
      <c r="J663">
        <f>IF(Tabela_Brasil[[#This Row],[IDHM]]&lt;=0.599,1,0)</f>
        <v>0</v>
      </c>
      <c r="K663" t="str">
        <f>IF(Tabela_Brasil[[#This Row],[IDHM]]&lt;=0.55,"Baixo",IF(Tabela_Brasil[[#This Row],[IDHM]]&lt;=0.699,"Médio",IF(Tabela_Brasil[[#This Row],[IDHM]]&lt;=0.799,"Alto","Muito Alto")))</f>
        <v>Médio</v>
      </c>
      <c r="L663" t="str">
        <f>VLOOKUP(Tabela_Brasil[[#This Row],[Estado]],'De-Para_Estado_Regiao'!$B$3:$C$29,2,FALSE)</f>
        <v>Sudeste</v>
      </c>
      <c r="M663">
        <f>IF(Tabela_Brasil[[#This Row],[IBGE_1-4]]&gt;=951,1,0)</f>
        <v>0</v>
      </c>
      <c r="N663">
        <f>IF(Tabela_Brasil[[#This Row],[COMP_P]]&lt;=2,1,0)</f>
        <v>0</v>
      </c>
    </row>
    <row r="664" spans="1:14" x14ac:dyDescent="0.25">
      <c r="A664" s="12" t="s">
        <v>696</v>
      </c>
      <c r="B664" s="12" t="s">
        <v>59</v>
      </c>
      <c r="C664" s="12">
        <v>1853</v>
      </c>
      <c r="D664" s="12">
        <v>0.76500000000000001</v>
      </c>
      <c r="E664" s="12">
        <v>0.73399999999999999</v>
      </c>
      <c r="F664" s="12">
        <v>0.70299999999999996</v>
      </c>
      <c r="G664" s="12">
        <v>31256.53</v>
      </c>
      <c r="H664" s="13">
        <v>36</v>
      </c>
      <c r="I664" t="str">
        <f>CONCATENATE(Tabela_Brasil[[#This Row],[Município]],"-",Tabela_Brasil[[#This Row],[Estado]])</f>
        <v>Imbituba-SC</v>
      </c>
      <c r="J664">
        <f>IF(Tabela_Brasil[[#This Row],[IDHM]]&lt;=0.599,1,0)</f>
        <v>0</v>
      </c>
      <c r="K664" t="str">
        <f>IF(Tabela_Brasil[[#This Row],[IDHM]]&lt;=0.55,"Baixo",IF(Tabela_Brasil[[#This Row],[IDHM]]&lt;=0.699,"Médio",IF(Tabela_Brasil[[#This Row],[IDHM]]&lt;=0.799,"Alto","Muito Alto")))</f>
        <v>Alto</v>
      </c>
      <c r="L664" t="str">
        <f>VLOOKUP(Tabela_Brasil[[#This Row],[Estado]],'De-Para_Estado_Regiao'!$B$3:$C$29,2,FALSE)</f>
        <v>Sul</v>
      </c>
      <c r="M664">
        <f>IF(Tabela_Brasil[[#This Row],[IBGE_1-4]]&gt;=951,1,0)</f>
        <v>1</v>
      </c>
      <c r="N664">
        <f>IF(Tabela_Brasil[[#This Row],[COMP_P]]&lt;=2,1,0)</f>
        <v>0</v>
      </c>
    </row>
    <row r="665" spans="1:14" x14ac:dyDescent="0.25">
      <c r="A665" s="9" t="s">
        <v>697</v>
      </c>
      <c r="B665" s="9" t="s">
        <v>7</v>
      </c>
      <c r="C665" s="9">
        <v>493</v>
      </c>
      <c r="D665" s="9">
        <v>0.74199999999999999</v>
      </c>
      <c r="E665" s="9">
        <v>0.74099999999999999</v>
      </c>
      <c r="F665" s="9">
        <v>0.65600000000000003</v>
      </c>
      <c r="G665" s="9">
        <v>87643.77</v>
      </c>
      <c r="H665" s="10">
        <v>9</v>
      </c>
      <c r="I665" t="str">
        <f>CONCATENATE(Tabela_Brasil[[#This Row],[Município]],"-",Tabela_Brasil[[#This Row],[Estado]])</f>
        <v>Bocaina-SP</v>
      </c>
      <c r="J665">
        <f>IF(Tabela_Brasil[[#This Row],[IDHM]]&lt;=0.599,1,0)</f>
        <v>0</v>
      </c>
      <c r="K665" t="str">
        <f>IF(Tabela_Brasil[[#This Row],[IDHM]]&lt;=0.55,"Baixo",IF(Tabela_Brasil[[#This Row],[IDHM]]&lt;=0.699,"Médio",IF(Tabela_Brasil[[#This Row],[IDHM]]&lt;=0.799,"Alto","Muito Alto")))</f>
        <v>Alto</v>
      </c>
      <c r="L665" t="str">
        <f>VLOOKUP(Tabela_Brasil[[#This Row],[Estado]],'De-Para_Estado_Regiao'!$B$3:$C$29,2,FALSE)</f>
        <v>Sudeste</v>
      </c>
      <c r="M665">
        <f>IF(Tabela_Brasil[[#This Row],[IBGE_1-4]]&gt;=951,1,0)</f>
        <v>0</v>
      </c>
      <c r="N665">
        <f>IF(Tabela_Brasil[[#This Row],[COMP_P]]&lt;=2,1,0)</f>
        <v>0</v>
      </c>
    </row>
    <row r="666" spans="1:14" x14ac:dyDescent="0.25">
      <c r="A666" s="12" t="s">
        <v>698</v>
      </c>
      <c r="B666" s="12" t="s">
        <v>7</v>
      </c>
      <c r="C666" s="12">
        <v>646</v>
      </c>
      <c r="D666" s="12">
        <v>0.72</v>
      </c>
      <c r="E666" s="12">
        <v>0.68100000000000005</v>
      </c>
      <c r="F666" s="12">
        <v>0.65300000000000002</v>
      </c>
      <c r="G666" s="12">
        <v>18522.5</v>
      </c>
      <c r="H666" s="13">
        <v>13</v>
      </c>
      <c r="I666" t="str">
        <f>CONCATENATE(Tabela_Brasil[[#This Row],[Município]],"-",Tabela_Brasil[[#This Row],[Estado]])</f>
        <v>Itaporanga-SP</v>
      </c>
      <c r="J666">
        <f>IF(Tabela_Brasil[[#This Row],[IDHM]]&lt;=0.599,1,0)</f>
        <v>0</v>
      </c>
      <c r="K666" t="str">
        <f>IF(Tabela_Brasil[[#This Row],[IDHM]]&lt;=0.55,"Baixo",IF(Tabela_Brasil[[#This Row],[IDHM]]&lt;=0.699,"Médio",IF(Tabela_Brasil[[#This Row],[IDHM]]&lt;=0.799,"Alto","Muito Alto")))</f>
        <v>Alto</v>
      </c>
      <c r="L666" t="str">
        <f>VLOOKUP(Tabela_Brasil[[#This Row],[Estado]],'De-Para_Estado_Regiao'!$B$3:$C$29,2,FALSE)</f>
        <v>Sudeste</v>
      </c>
      <c r="M666">
        <f>IF(Tabela_Brasil[[#This Row],[IBGE_1-4]]&gt;=951,1,0)</f>
        <v>0</v>
      </c>
      <c r="N666">
        <f>IF(Tabela_Brasil[[#This Row],[COMP_P]]&lt;=2,1,0)</f>
        <v>0</v>
      </c>
    </row>
    <row r="667" spans="1:14" x14ac:dyDescent="0.25">
      <c r="A667" s="9" t="s">
        <v>699</v>
      </c>
      <c r="B667" s="9" t="s">
        <v>7</v>
      </c>
      <c r="C667" s="9">
        <v>1762</v>
      </c>
      <c r="D667" s="9">
        <v>0.73</v>
      </c>
      <c r="E667" s="9">
        <v>0.69899999999999995</v>
      </c>
      <c r="F667" s="9">
        <v>0.66500000000000004</v>
      </c>
      <c r="G667" s="9">
        <v>28731.77</v>
      </c>
      <c r="H667" s="10">
        <v>35</v>
      </c>
      <c r="I667" t="str">
        <f>CONCATENATE(Tabela_Brasil[[#This Row],[Município]],"-",Tabela_Brasil[[#This Row],[Estado]])</f>
        <v>Salto De Pirapora-SP</v>
      </c>
      <c r="J667">
        <f>IF(Tabela_Brasil[[#This Row],[IDHM]]&lt;=0.599,1,0)</f>
        <v>0</v>
      </c>
      <c r="K667" t="str">
        <f>IF(Tabela_Brasil[[#This Row],[IDHM]]&lt;=0.55,"Baixo",IF(Tabela_Brasil[[#This Row],[IDHM]]&lt;=0.699,"Médio",IF(Tabela_Brasil[[#This Row],[IDHM]]&lt;=0.799,"Alto","Muito Alto")))</f>
        <v>Alto</v>
      </c>
      <c r="L667" t="str">
        <f>VLOOKUP(Tabela_Brasil[[#This Row],[Estado]],'De-Para_Estado_Regiao'!$B$3:$C$29,2,FALSE)</f>
        <v>Sudeste</v>
      </c>
      <c r="M667">
        <f>IF(Tabela_Brasil[[#This Row],[IBGE_1-4]]&gt;=951,1,0)</f>
        <v>1</v>
      </c>
      <c r="N667">
        <f>IF(Tabela_Brasil[[#This Row],[COMP_P]]&lt;=2,1,0)</f>
        <v>0</v>
      </c>
    </row>
    <row r="668" spans="1:14" x14ac:dyDescent="0.25">
      <c r="A668" s="12" t="s">
        <v>700</v>
      </c>
      <c r="B668" s="12" t="s">
        <v>7</v>
      </c>
      <c r="C668" s="12">
        <v>1377</v>
      </c>
      <c r="D668" s="12">
        <v>0.69</v>
      </c>
      <c r="E668" s="12">
        <v>0.65800000000000003</v>
      </c>
      <c r="F668" s="12">
        <v>0.61099999999999999</v>
      </c>
      <c r="G668" s="12">
        <v>36388.89</v>
      </c>
      <c r="H668" s="13">
        <v>9</v>
      </c>
      <c r="I668" t="str">
        <f>CONCATENATE(Tabela_Brasil[[#This Row],[Município]],"-",Tabela_Brasil[[#This Row],[Estado]])</f>
        <v>Cajati-SP</v>
      </c>
      <c r="J668">
        <f>IF(Tabela_Brasil[[#This Row],[IDHM]]&lt;=0.599,1,0)</f>
        <v>0</v>
      </c>
      <c r="K668" t="str">
        <f>IF(Tabela_Brasil[[#This Row],[IDHM]]&lt;=0.55,"Baixo",IF(Tabela_Brasil[[#This Row],[IDHM]]&lt;=0.699,"Médio",IF(Tabela_Brasil[[#This Row],[IDHM]]&lt;=0.799,"Alto","Muito Alto")))</f>
        <v>Médio</v>
      </c>
      <c r="L668" t="str">
        <f>VLOOKUP(Tabela_Brasil[[#This Row],[Estado]],'De-Para_Estado_Regiao'!$B$3:$C$29,2,FALSE)</f>
        <v>Sudeste</v>
      </c>
      <c r="M668">
        <f>IF(Tabela_Brasil[[#This Row],[IBGE_1-4]]&gt;=951,1,0)</f>
        <v>1</v>
      </c>
      <c r="N668">
        <f>IF(Tabela_Brasil[[#This Row],[COMP_P]]&lt;=2,1,0)</f>
        <v>0</v>
      </c>
    </row>
    <row r="669" spans="1:14" x14ac:dyDescent="0.25">
      <c r="A669" s="9" t="s">
        <v>701</v>
      </c>
      <c r="B669" s="9" t="s">
        <v>7</v>
      </c>
      <c r="C669" s="9">
        <v>781</v>
      </c>
      <c r="D669" s="9">
        <v>0.75700000000000001</v>
      </c>
      <c r="E669" s="9">
        <v>0.72</v>
      </c>
      <c r="F669" s="9">
        <v>0.71199999999999997</v>
      </c>
      <c r="G669" s="9">
        <v>62059.9</v>
      </c>
      <c r="H669" s="10">
        <v>19</v>
      </c>
      <c r="I669" t="str">
        <f>CONCATENATE(Tabela_Brasil[[#This Row],[Município]],"-",Tabela_Brasil[[#This Row],[Estado]])</f>
        <v>Colina-SP</v>
      </c>
      <c r="J669">
        <f>IF(Tabela_Brasil[[#This Row],[IDHM]]&lt;=0.599,1,0)</f>
        <v>0</v>
      </c>
      <c r="K669" t="str">
        <f>IF(Tabela_Brasil[[#This Row],[IDHM]]&lt;=0.55,"Baixo",IF(Tabela_Brasil[[#This Row],[IDHM]]&lt;=0.699,"Médio",IF(Tabela_Brasil[[#This Row],[IDHM]]&lt;=0.799,"Alto","Muito Alto")))</f>
        <v>Alto</v>
      </c>
      <c r="L669" t="str">
        <f>VLOOKUP(Tabela_Brasil[[#This Row],[Estado]],'De-Para_Estado_Regiao'!$B$3:$C$29,2,FALSE)</f>
        <v>Sudeste</v>
      </c>
      <c r="M669">
        <f>IF(Tabela_Brasil[[#This Row],[IBGE_1-4]]&gt;=951,1,0)</f>
        <v>0</v>
      </c>
      <c r="N669">
        <f>IF(Tabela_Brasil[[#This Row],[COMP_P]]&lt;=2,1,0)</f>
        <v>0</v>
      </c>
    </row>
    <row r="670" spans="1:14" x14ac:dyDescent="0.25">
      <c r="A670" s="12" t="s">
        <v>702</v>
      </c>
      <c r="B670" s="12" t="s">
        <v>59</v>
      </c>
      <c r="C670" s="12">
        <v>1353</v>
      </c>
      <c r="D670" s="12">
        <v>0.76</v>
      </c>
      <c r="E670" s="12">
        <v>0.747</v>
      </c>
      <c r="F670" s="12">
        <v>0.67200000000000004</v>
      </c>
      <c r="G670" s="12">
        <v>38445.269999999997</v>
      </c>
      <c r="H670" s="13">
        <v>24</v>
      </c>
      <c r="I670" t="str">
        <f>CONCATENATE(Tabela_Brasil[[#This Row],[Município]],"-",Tabela_Brasil[[#This Row],[Estado]])</f>
        <v>Tijucas-SC</v>
      </c>
      <c r="J670">
        <f>IF(Tabela_Brasil[[#This Row],[IDHM]]&lt;=0.599,1,0)</f>
        <v>0</v>
      </c>
      <c r="K670" t="str">
        <f>IF(Tabela_Brasil[[#This Row],[IDHM]]&lt;=0.55,"Baixo",IF(Tabela_Brasil[[#This Row],[IDHM]]&lt;=0.699,"Médio",IF(Tabela_Brasil[[#This Row],[IDHM]]&lt;=0.799,"Alto","Muito Alto")))</f>
        <v>Alto</v>
      </c>
      <c r="L670" t="str">
        <f>VLOOKUP(Tabela_Brasil[[#This Row],[Estado]],'De-Para_Estado_Regiao'!$B$3:$C$29,2,FALSE)</f>
        <v>Sul</v>
      </c>
      <c r="M670">
        <f>IF(Tabela_Brasil[[#This Row],[IBGE_1-4]]&gt;=951,1,0)</f>
        <v>1</v>
      </c>
      <c r="N670">
        <f>IF(Tabela_Brasil[[#This Row],[COMP_P]]&lt;=2,1,0)</f>
        <v>0</v>
      </c>
    </row>
    <row r="671" spans="1:14" x14ac:dyDescent="0.25">
      <c r="A671" s="9" t="s">
        <v>703</v>
      </c>
      <c r="B671" s="9" t="s">
        <v>7</v>
      </c>
      <c r="C671" s="9">
        <v>1120</v>
      </c>
      <c r="D671" s="9">
        <v>0.74099999999999999</v>
      </c>
      <c r="E671" s="9">
        <v>0.71199999999999997</v>
      </c>
      <c r="F671" s="9">
        <v>0.66100000000000003</v>
      </c>
      <c r="G671" s="9">
        <v>49278.71</v>
      </c>
      <c r="H671" s="10">
        <v>13</v>
      </c>
      <c r="I671" t="str">
        <f>CONCATENATE(Tabela_Brasil[[#This Row],[Município]],"-",Tabela_Brasil[[#This Row],[Estado]])</f>
        <v>Miguelópolis-SP</v>
      </c>
      <c r="J671">
        <f>IF(Tabela_Brasil[[#This Row],[IDHM]]&lt;=0.599,1,0)</f>
        <v>0</v>
      </c>
      <c r="K671" t="str">
        <f>IF(Tabela_Brasil[[#This Row],[IDHM]]&lt;=0.55,"Baixo",IF(Tabela_Brasil[[#This Row],[IDHM]]&lt;=0.699,"Médio",IF(Tabela_Brasil[[#This Row],[IDHM]]&lt;=0.799,"Alto","Muito Alto")))</f>
        <v>Alto</v>
      </c>
      <c r="L671" t="str">
        <f>VLOOKUP(Tabela_Brasil[[#This Row],[Estado]],'De-Para_Estado_Regiao'!$B$3:$C$29,2,FALSE)</f>
        <v>Sudeste</v>
      </c>
      <c r="M671">
        <f>IF(Tabela_Brasil[[#This Row],[IBGE_1-4]]&gt;=951,1,0)</f>
        <v>1</v>
      </c>
      <c r="N671">
        <f>IF(Tabela_Brasil[[#This Row],[COMP_P]]&lt;=2,1,0)</f>
        <v>0</v>
      </c>
    </row>
    <row r="672" spans="1:14" x14ac:dyDescent="0.25">
      <c r="A672" s="12" t="s">
        <v>704</v>
      </c>
      <c r="B672" s="12" t="s">
        <v>22</v>
      </c>
      <c r="C672" s="12">
        <v>957</v>
      </c>
      <c r="D672" s="12">
        <v>0.74199999999999999</v>
      </c>
      <c r="E672" s="12">
        <v>0.74</v>
      </c>
      <c r="F672" s="12">
        <v>0.66500000000000004</v>
      </c>
      <c r="G672" s="12">
        <v>55692.28</v>
      </c>
      <c r="H672" s="13">
        <v>26</v>
      </c>
      <c r="I672" t="str">
        <f>CONCATENATE(Tabela_Brasil[[#This Row],[Município]],"-",Tabela_Brasil[[#This Row],[Estado]])</f>
        <v>Quatro Barras-PR</v>
      </c>
      <c r="J672">
        <f>IF(Tabela_Brasil[[#This Row],[IDHM]]&lt;=0.599,1,0)</f>
        <v>0</v>
      </c>
      <c r="K672" t="str">
        <f>IF(Tabela_Brasil[[#This Row],[IDHM]]&lt;=0.55,"Baixo",IF(Tabela_Brasil[[#This Row],[IDHM]]&lt;=0.699,"Médio",IF(Tabela_Brasil[[#This Row],[IDHM]]&lt;=0.799,"Alto","Muito Alto")))</f>
        <v>Alto</v>
      </c>
      <c r="L672" t="str">
        <f>VLOOKUP(Tabela_Brasil[[#This Row],[Estado]],'De-Para_Estado_Regiao'!$B$3:$C$29,2,FALSE)</f>
        <v>Sul</v>
      </c>
      <c r="M672">
        <f>IF(Tabela_Brasil[[#This Row],[IBGE_1-4]]&gt;=951,1,0)</f>
        <v>1</v>
      </c>
      <c r="N672">
        <f>IF(Tabela_Brasil[[#This Row],[COMP_P]]&lt;=2,1,0)</f>
        <v>0</v>
      </c>
    </row>
    <row r="673" spans="1:14" x14ac:dyDescent="0.25">
      <c r="A673" s="9" t="s">
        <v>705</v>
      </c>
      <c r="B673" s="9" t="s">
        <v>22</v>
      </c>
      <c r="C673" s="9">
        <v>4792</v>
      </c>
      <c r="D673" s="9">
        <v>0.69499999999999995</v>
      </c>
      <c r="E673" s="9">
        <v>0.68100000000000005</v>
      </c>
      <c r="F673" s="9">
        <v>0.57899999999999996</v>
      </c>
      <c r="G673" s="9">
        <v>15514.11</v>
      </c>
      <c r="H673" s="10">
        <v>51</v>
      </c>
      <c r="I673" t="str">
        <f>CONCATENATE(Tabela_Brasil[[#This Row],[Município]],"-",Tabela_Brasil[[#This Row],[Estado]])</f>
        <v>Sarandi-PR</v>
      </c>
      <c r="J673">
        <f>IF(Tabela_Brasil[[#This Row],[IDHM]]&lt;=0.599,1,0)</f>
        <v>0</v>
      </c>
      <c r="K673" t="str">
        <f>IF(Tabela_Brasil[[#This Row],[IDHM]]&lt;=0.55,"Baixo",IF(Tabela_Brasil[[#This Row],[IDHM]]&lt;=0.699,"Médio",IF(Tabela_Brasil[[#This Row],[IDHM]]&lt;=0.799,"Alto","Muito Alto")))</f>
        <v>Médio</v>
      </c>
      <c r="L673" t="str">
        <f>VLOOKUP(Tabela_Brasil[[#This Row],[Estado]],'De-Para_Estado_Regiao'!$B$3:$C$29,2,FALSE)</f>
        <v>Sul</v>
      </c>
      <c r="M673">
        <f>IF(Tabela_Brasil[[#This Row],[IBGE_1-4]]&gt;=951,1,0)</f>
        <v>1</v>
      </c>
      <c r="N673">
        <f>IF(Tabela_Brasil[[#This Row],[COMP_P]]&lt;=2,1,0)</f>
        <v>0</v>
      </c>
    </row>
    <row r="674" spans="1:14" x14ac:dyDescent="0.25">
      <c r="A674" s="12" t="s">
        <v>706</v>
      </c>
      <c r="B674" s="12" t="s">
        <v>72</v>
      </c>
      <c r="C674" s="12">
        <v>11801</v>
      </c>
      <c r="D674" s="12">
        <v>0.77</v>
      </c>
      <c r="E674" s="12">
        <v>0.75</v>
      </c>
      <c r="F674" s="12">
        <v>0.72599999999999998</v>
      </c>
      <c r="G674" s="12">
        <v>20201.240000000002</v>
      </c>
      <c r="H674" s="13">
        <v>181</v>
      </c>
      <c r="I674" t="str">
        <f>CONCATENATE(Tabela_Brasil[[#This Row],[Município]],"-",Tabela_Brasil[[#This Row],[Estado]])</f>
        <v>Parnamirim-RN</v>
      </c>
      <c r="J674">
        <f>IF(Tabela_Brasil[[#This Row],[IDHM]]&lt;=0.599,1,0)</f>
        <v>0</v>
      </c>
      <c r="K674" t="str">
        <f>IF(Tabela_Brasil[[#This Row],[IDHM]]&lt;=0.55,"Baixo",IF(Tabela_Brasil[[#This Row],[IDHM]]&lt;=0.699,"Médio",IF(Tabela_Brasil[[#This Row],[IDHM]]&lt;=0.799,"Alto","Muito Alto")))</f>
        <v>Alto</v>
      </c>
      <c r="L674" t="str">
        <f>VLOOKUP(Tabela_Brasil[[#This Row],[Estado]],'De-Para_Estado_Regiao'!$B$3:$C$29,2,FALSE)</f>
        <v>Nordeste</v>
      </c>
      <c r="M674">
        <f>IF(Tabela_Brasil[[#This Row],[IBGE_1-4]]&gt;=951,1,0)</f>
        <v>1</v>
      </c>
      <c r="N674">
        <f>IF(Tabela_Brasil[[#This Row],[COMP_P]]&lt;=2,1,0)</f>
        <v>0</v>
      </c>
    </row>
    <row r="675" spans="1:14" x14ac:dyDescent="0.25">
      <c r="A675" s="9" t="s">
        <v>707</v>
      </c>
      <c r="B675" s="9" t="s">
        <v>7</v>
      </c>
      <c r="C675" s="9">
        <v>1617</v>
      </c>
      <c r="D675" s="9">
        <v>0.72799999999999998</v>
      </c>
      <c r="E675" s="9">
        <v>0.746</v>
      </c>
      <c r="F675" s="9">
        <v>0.63500000000000001</v>
      </c>
      <c r="G675" s="9">
        <v>13688.36</v>
      </c>
      <c r="H675" s="10">
        <v>24</v>
      </c>
      <c r="I675" t="str">
        <f>CONCATENATE(Tabela_Brasil[[#This Row],[Município]],"-",Tabela_Brasil[[#This Row],[Estado]])</f>
        <v>Santa Cruz Das Palmeiras-SP</v>
      </c>
      <c r="J675">
        <f>IF(Tabela_Brasil[[#This Row],[IDHM]]&lt;=0.599,1,0)</f>
        <v>0</v>
      </c>
      <c r="K675" t="str">
        <f>IF(Tabela_Brasil[[#This Row],[IDHM]]&lt;=0.55,"Baixo",IF(Tabela_Brasil[[#This Row],[IDHM]]&lt;=0.699,"Médio",IF(Tabela_Brasil[[#This Row],[IDHM]]&lt;=0.799,"Alto","Muito Alto")))</f>
        <v>Alto</v>
      </c>
      <c r="L675" t="str">
        <f>VLOOKUP(Tabela_Brasil[[#This Row],[Estado]],'De-Para_Estado_Regiao'!$B$3:$C$29,2,FALSE)</f>
        <v>Sudeste</v>
      </c>
      <c r="M675">
        <f>IF(Tabela_Brasil[[#This Row],[IBGE_1-4]]&gt;=951,1,0)</f>
        <v>1</v>
      </c>
      <c r="N675">
        <f>IF(Tabela_Brasil[[#This Row],[COMP_P]]&lt;=2,1,0)</f>
        <v>0</v>
      </c>
    </row>
    <row r="676" spans="1:14" x14ac:dyDescent="0.25">
      <c r="A676" s="12" t="s">
        <v>708</v>
      </c>
      <c r="B676" s="12" t="s">
        <v>7</v>
      </c>
      <c r="C676" s="12">
        <v>688</v>
      </c>
      <c r="D676" s="12">
        <v>0.74199999999999999</v>
      </c>
      <c r="E676" s="12">
        <v>0.71399999999999997</v>
      </c>
      <c r="F676" s="12">
        <v>0.66100000000000003</v>
      </c>
      <c r="G676" s="12">
        <v>25039</v>
      </c>
      <c r="H676" s="13">
        <v>17</v>
      </c>
      <c r="I676" t="str">
        <f>CONCATENATE(Tabela_Brasil[[#This Row],[Município]],"-",Tabela_Brasil[[#This Row],[Estado]])</f>
        <v>Cafelândia-SP</v>
      </c>
      <c r="J676">
        <f>IF(Tabela_Brasil[[#This Row],[IDHM]]&lt;=0.599,1,0)</f>
        <v>0</v>
      </c>
      <c r="K676" t="str">
        <f>IF(Tabela_Brasil[[#This Row],[IDHM]]&lt;=0.55,"Baixo",IF(Tabela_Brasil[[#This Row],[IDHM]]&lt;=0.699,"Médio",IF(Tabela_Brasil[[#This Row],[IDHM]]&lt;=0.799,"Alto","Muito Alto")))</f>
        <v>Alto</v>
      </c>
      <c r="L676" t="str">
        <f>VLOOKUP(Tabela_Brasil[[#This Row],[Estado]],'De-Para_Estado_Regiao'!$B$3:$C$29,2,FALSE)</f>
        <v>Sudeste</v>
      </c>
      <c r="M676">
        <f>IF(Tabela_Brasil[[#This Row],[IBGE_1-4]]&gt;=951,1,0)</f>
        <v>0</v>
      </c>
      <c r="N676">
        <f>IF(Tabela_Brasil[[#This Row],[COMP_P]]&lt;=2,1,0)</f>
        <v>0</v>
      </c>
    </row>
    <row r="677" spans="1:14" x14ac:dyDescent="0.25">
      <c r="A677" s="9" t="s">
        <v>709</v>
      </c>
      <c r="B677" s="9" t="s">
        <v>7</v>
      </c>
      <c r="C677" s="9">
        <v>336</v>
      </c>
      <c r="D677" s="9">
        <v>0.75</v>
      </c>
      <c r="E677" s="9">
        <v>0.755</v>
      </c>
      <c r="F677" s="9">
        <v>0.67200000000000004</v>
      </c>
      <c r="G677" s="9">
        <v>25062.32</v>
      </c>
      <c r="H677" s="10">
        <v>15</v>
      </c>
      <c r="I677" t="str">
        <f>CONCATENATE(Tabela_Brasil[[#This Row],[Município]],"-",Tabela_Brasil[[#This Row],[Estado]])</f>
        <v>Nhandeara-SP</v>
      </c>
      <c r="J677">
        <f>IF(Tabela_Brasil[[#This Row],[IDHM]]&lt;=0.599,1,0)</f>
        <v>0</v>
      </c>
      <c r="K677" t="str">
        <f>IF(Tabela_Brasil[[#This Row],[IDHM]]&lt;=0.55,"Baixo",IF(Tabela_Brasil[[#This Row],[IDHM]]&lt;=0.699,"Médio",IF(Tabela_Brasil[[#This Row],[IDHM]]&lt;=0.799,"Alto","Muito Alto")))</f>
        <v>Alto</v>
      </c>
      <c r="L677" t="str">
        <f>VLOOKUP(Tabela_Brasil[[#This Row],[Estado]],'De-Para_Estado_Regiao'!$B$3:$C$29,2,FALSE)</f>
        <v>Sudeste</v>
      </c>
      <c r="M677">
        <f>IF(Tabela_Brasil[[#This Row],[IBGE_1-4]]&gt;=951,1,0)</f>
        <v>0</v>
      </c>
      <c r="N677">
        <f>IF(Tabela_Brasil[[#This Row],[COMP_P]]&lt;=2,1,0)</f>
        <v>0</v>
      </c>
    </row>
    <row r="678" spans="1:14" x14ac:dyDescent="0.25">
      <c r="A678" s="12" t="s">
        <v>710</v>
      </c>
      <c r="B678" s="12" t="s">
        <v>29</v>
      </c>
      <c r="C678" s="12">
        <v>2443</v>
      </c>
      <c r="D678" s="12">
        <v>0.748</v>
      </c>
      <c r="E678" s="12">
        <v>0.73799999999999999</v>
      </c>
      <c r="F678" s="12">
        <v>0.69299999999999995</v>
      </c>
      <c r="G678" s="12">
        <v>29773.13</v>
      </c>
      <c r="H678" s="13">
        <v>75</v>
      </c>
      <c r="I678" t="str">
        <f>CONCATENATE(Tabela_Brasil[[#This Row],[Município]],"-",Tabela_Brasil[[#This Row],[Estado]])</f>
        <v>Barra Do Garças-MT</v>
      </c>
      <c r="J678">
        <f>IF(Tabela_Brasil[[#This Row],[IDHM]]&lt;=0.599,1,0)</f>
        <v>0</v>
      </c>
      <c r="K678" t="str">
        <f>IF(Tabela_Brasil[[#This Row],[IDHM]]&lt;=0.55,"Baixo",IF(Tabela_Brasil[[#This Row],[IDHM]]&lt;=0.699,"Médio",IF(Tabela_Brasil[[#This Row],[IDHM]]&lt;=0.799,"Alto","Muito Alto")))</f>
        <v>Alto</v>
      </c>
      <c r="L678" t="str">
        <f>VLOOKUP(Tabela_Brasil[[#This Row],[Estado]],'De-Para_Estado_Regiao'!$B$3:$C$29,2,FALSE)</f>
        <v>Centro-Oeste</v>
      </c>
      <c r="M678">
        <f>IF(Tabela_Brasil[[#This Row],[IBGE_1-4]]&gt;=951,1,0)</f>
        <v>1</v>
      </c>
      <c r="N678">
        <f>IF(Tabela_Brasil[[#This Row],[COMP_P]]&lt;=2,1,0)</f>
        <v>0</v>
      </c>
    </row>
    <row r="679" spans="1:14" x14ac:dyDescent="0.25">
      <c r="A679" s="9" t="s">
        <v>711</v>
      </c>
      <c r="B679" s="9" t="s">
        <v>16</v>
      </c>
      <c r="C679" s="9">
        <v>1181</v>
      </c>
      <c r="D679" s="9">
        <v>0.70499999999999996</v>
      </c>
      <c r="E679" s="9">
        <v>0.71299999999999997</v>
      </c>
      <c r="F679" s="9">
        <v>0.57099999999999995</v>
      </c>
      <c r="G679" s="9">
        <v>22662.49</v>
      </c>
      <c r="H679" s="10">
        <v>21</v>
      </c>
      <c r="I679" t="str">
        <f>CONCATENATE(Tabela_Brasil[[#This Row],[Município]],"-",Tabela_Brasil[[#This Row],[Estado]])</f>
        <v>Carmo Do Paranaíba-MG</v>
      </c>
      <c r="J679">
        <f>IF(Tabela_Brasil[[#This Row],[IDHM]]&lt;=0.599,1,0)</f>
        <v>0</v>
      </c>
      <c r="K679" t="str">
        <f>IF(Tabela_Brasil[[#This Row],[IDHM]]&lt;=0.55,"Baixo",IF(Tabela_Brasil[[#This Row],[IDHM]]&lt;=0.699,"Médio",IF(Tabela_Brasil[[#This Row],[IDHM]]&lt;=0.799,"Alto","Muito Alto")))</f>
        <v>Alto</v>
      </c>
      <c r="L679" t="str">
        <f>VLOOKUP(Tabela_Brasil[[#This Row],[Estado]],'De-Para_Estado_Regiao'!$B$3:$C$29,2,FALSE)</f>
        <v>Sudeste</v>
      </c>
      <c r="M679">
        <f>IF(Tabela_Brasil[[#This Row],[IBGE_1-4]]&gt;=951,1,0)</f>
        <v>1</v>
      </c>
      <c r="N679">
        <f>IF(Tabela_Brasil[[#This Row],[COMP_P]]&lt;=2,1,0)</f>
        <v>0</v>
      </c>
    </row>
    <row r="680" spans="1:14" x14ac:dyDescent="0.25">
      <c r="A680" s="12" t="s">
        <v>712</v>
      </c>
      <c r="B680" s="12" t="s">
        <v>7</v>
      </c>
      <c r="C680" s="12">
        <v>313</v>
      </c>
      <c r="D680" s="12">
        <v>0.71099999999999997</v>
      </c>
      <c r="E680" s="12">
        <v>0.67900000000000005</v>
      </c>
      <c r="F680" s="12">
        <v>0.627</v>
      </c>
      <c r="G680" s="12">
        <v>20466.28</v>
      </c>
      <c r="H680" s="13">
        <v>1</v>
      </c>
      <c r="I680" t="str">
        <f>CONCATENATE(Tabela_Brasil[[#This Row],[Município]],"-",Tabela_Brasil[[#This Row],[Estado]])</f>
        <v>Jaborandi-SP</v>
      </c>
      <c r="J680">
        <f>IF(Tabela_Brasil[[#This Row],[IDHM]]&lt;=0.599,1,0)</f>
        <v>0</v>
      </c>
      <c r="K680" t="str">
        <f>IF(Tabela_Brasil[[#This Row],[IDHM]]&lt;=0.55,"Baixo",IF(Tabela_Brasil[[#This Row],[IDHM]]&lt;=0.699,"Médio",IF(Tabela_Brasil[[#This Row],[IDHM]]&lt;=0.799,"Alto","Muito Alto")))</f>
        <v>Alto</v>
      </c>
      <c r="L680" t="str">
        <f>VLOOKUP(Tabela_Brasil[[#This Row],[Estado]],'De-Para_Estado_Regiao'!$B$3:$C$29,2,FALSE)</f>
        <v>Sudeste</v>
      </c>
      <c r="M680">
        <f>IF(Tabela_Brasil[[#This Row],[IBGE_1-4]]&gt;=951,1,0)</f>
        <v>0</v>
      </c>
      <c r="N680">
        <f>IF(Tabela_Brasil[[#This Row],[COMP_P]]&lt;=2,1,0)</f>
        <v>1</v>
      </c>
    </row>
    <row r="681" spans="1:14" x14ac:dyDescent="0.25">
      <c r="A681" s="9" t="s">
        <v>713</v>
      </c>
      <c r="B681" s="9" t="s">
        <v>7</v>
      </c>
      <c r="C681" s="9">
        <v>405</v>
      </c>
      <c r="D681" s="9">
        <v>0.747</v>
      </c>
      <c r="E681" s="9">
        <v>0.73399999999999999</v>
      </c>
      <c r="F681" s="9">
        <v>0.70199999999999996</v>
      </c>
      <c r="G681" s="9">
        <v>48234.52</v>
      </c>
      <c r="H681" s="10">
        <v>12</v>
      </c>
      <c r="I681" t="str">
        <f>CONCATENATE(Tabela_Brasil[[#This Row],[Município]],"-",Tabela_Brasil[[#This Row],[Estado]])</f>
        <v>General Salgado-SP</v>
      </c>
      <c r="J681">
        <f>IF(Tabela_Brasil[[#This Row],[IDHM]]&lt;=0.599,1,0)</f>
        <v>0</v>
      </c>
      <c r="K681" t="str">
        <f>IF(Tabela_Brasil[[#This Row],[IDHM]]&lt;=0.55,"Baixo",IF(Tabela_Brasil[[#This Row],[IDHM]]&lt;=0.699,"Médio",IF(Tabela_Brasil[[#This Row],[IDHM]]&lt;=0.799,"Alto","Muito Alto")))</f>
        <v>Alto</v>
      </c>
      <c r="L681" t="str">
        <f>VLOOKUP(Tabela_Brasil[[#This Row],[Estado]],'De-Para_Estado_Regiao'!$B$3:$C$29,2,FALSE)</f>
        <v>Sudeste</v>
      </c>
      <c r="M681">
        <f>IF(Tabela_Brasil[[#This Row],[IBGE_1-4]]&gt;=951,1,0)</f>
        <v>0</v>
      </c>
      <c r="N681">
        <f>IF(Tabela_Brasil[[#This Row],[COMP_P]]&lt;=2,1,0)</f>
        <v>0</v>
      </c>
    </row>
    <row r="682" spans="1:14" x14ac:dyDescent="0.25">
      <c r="A682" s="12" t="s">
        <v>714</v>
      </c>
      <c r="B682" s="12" t="s">
        <v>24</v>
      </c>
      <c r="C682" s="12">
        <v>498</v>
      </c>
      <c r="D682" s="12">
        <v>0.61499999999999999</v>
      </c>
      <c r="E682" s="12">
        <v>0.60399999999999998</v>
      </c>
      <c r="F682" s="12">
        <v>0.496</v>
      </c>
      <c r="G682" s="12">
        <v>8563.4599999999991</v>
      </c>
      <c r="H682" s="13">
        <v>4</v>
      </c>
      <c r="I682" t="str">
        <f>CONCATENATE(Tabela_Brasil[[#This Row],[Município]],"-",Tabela_Brasil[[#This Row],[Estado]])</f>
        <v>Paramirim-BA</v>
      </c>
      <c r="J682">
        <f>IF(Tabela_Brasil[[#This Row],[IDHM]]&lt;=0.599,1,0)</f>
        <v>0</v>
      </c>
      <c r="K682" t="str">
        <f>IF(Tabela_Brasil[[#This Row],[IDHM]]&lt;=0.55,"Baixo",IF(Tabela_Brasil[[#This Row],[IDHM]]&lt;=0.699,"Médio",IF(Tabela_Brasil[[#This Row],[IDHM]]&lt;=0.799,"Alto","Muito Alto")))</f>
        <v>Médio</v>
      </c>
      <c r="L682" t="str">
        <f>VLOOKUP(Tabela_Brasil[[#This Row],[Estado]],'De-Para_Estado_Regiao'!$B$3:$C$29,2,FALSE)</f>
        <v>Nordeste</v>
      </c>
      <c r="M682">
        <f>IF(Tabela_Brasil[[#This Row],[IBGE_1-4]]&gt;=951,1,0)</f>
        <v>0</v>
      </c>
      <c r="N682">
        <f>IF(Tabela_Brasil[[#This Row],[COMP_P]]&lt;=2,1,0)</f>
        <v>0</v>
      </c>
    </row>
    <row r="683" spans="1:14" x14ac:dyDescent="0.25">
      <c r="A683" s="9" t="s">
        <v>715</v>
      </c>
      <c r="B683" s="9" t="s">
        <v>148</v>
      </c>
      <c r="C683" s="9">
        <v>4383</v>
      </c>
      <c r="D683" s="9">
        <v>0.7</v>
      </c>
      <c r="E683" s="9">
        <v>0.71599999999999997</v>
      </c>
      <c r="F683" s="9">
        <v>0.6</v>
      </c>
      <c r="G683" s="9">
        <v>20618.18</v>
      </c>
      <c r="H683" s="10">
        <v>68</v>
      </c>
      <c r="I683" t="str">
        <f>CONCATENATE(Tabela_Brasil[[#This Row],[Município]],"-",Tabela_Brasil[[#This Row],[Estado]])</f>
        <v>Ariquemes-RO</v>
      </c>
      <c r="J683">
        <f>IF(Tabela_Brasil[[#This Row],[IDHM]]&lt;=0.599,1,0)</f>
        <v>0</v>
      </c>
      <c r="K683" t="str">
        <f>IF(Tabela_Brasil[[#This Row],[IDHM]]&lt;=0.55,"Baixo",IF(Tabela_Brasil[[#This Row],[IDHM]]&lt;=0.699,"Médio",IF(Tabela_Brasil[[#This Row],[IDHM]]&lt;=0.799,"Alto","Muito Alto")))</f>
        <v>Alto</v>
      </c>
      <c r="L683" t="str">
        <f>VLOOKUP(Tabela_Brasil[[#This Row],[Estado]],'De-Para_Estado_Regiao'!$B$3:$C$29,2,FALSE)</f>
        <v>Norte</v>
      </c>
      <c r="M683">
        <f>IF(Tabela_Brasil[[#This Row],[IBGE_1-4]]&gt;=951,1,0)</f>
        <v>1</v>
      </c>
      <c r="N683">
        <f>IF(Tabela_Brasil[[#This Row],[COMP_P]]&lt;=2,1,0)</f>
        <v>0</v>
      </c>
    </row>
    <row r="684" spans="1:14" x14ac:dyDescent="0.25">
      <c r="A684" s="12" t="s">
        <v>716</v>
      </c>
      <c r="B684" s="12" t="s">
        <v>7</v>
      </c>
      <c r="C684" s="12">
        <v>198</v>
      </c>
      <c r="D684" s="12">
        <v>0.72199999999999998</v>
      </c>
      <c r="E684" s="12">
        <v>0.70499999999999996</v>
      </c>
      <c r="F684" s="12">
        <v>0.63</v>
      </c>
      <c r="G684" s="12">
        <v>30850.27</v>
      </c>
      <c r="H684" s="13">
        <v>8</v>
      </c>
      <c r="I684" t="str">
        <f>CONCATENATE(Tabela_Brasil[[#This Row],[Município]],"-",Tabela_Brasil[[#This Row],[Estado]])</f>
        <v>Cosmorama-SP</v>
      </c>
      <c r="J684">
        <f>IF(Tabela_Brasil[[#This Row],[IDHM]]&lt;=0.599,1,0)</f>
        <v>0</v>
      </c>
      <c r="K684" t="str">
        <f>IF(Tabela_Brasil[[#This Row],[IDHM]]&lt;=0.55,"Baixo",IF(Tabela_Brasil[[#This Row],[IDHM]]&lt;=0.699,"Médio",IF(Tabela_Brasil[[#This Row],[IDHM]]&lt;=0.799,"Alto","Muito Alto")))</f>
        <v>Alto</v>
      </c>
      <c r="L684" t="str">
        <f>VLOOKUP(Tabela_Brasil[[#This Row],[Estado]],'De-Para_Estado_Regiao'!$B$3:$C$29,2,FALSE)</f>
        <v>Sudeste</v>
      </c>
      <c r="M684">
        <f>IF(Tabela_Brasil[[#This Row],[IBGE_1-4]]&gt;=951,1,0)</f>
        <v>0</v>
      </c>
      <c r="N684">
        <f>IF(Tabela_Brasil[[#This Row],[COMP_P]]&lt;=2,1,0)</f>
        <v>0</v>
      </c>
    </row>
    <row r="685" spans="1:14" x14ac:dyDescent="0.25">
      <c r="A685" s="9" t="s">
        <v>717</v>
      </c>
      <c r="B685" s="9" t="s">
        <v>10</v>
      </c>
      <c r="C685" s="9">
        <v>1110</v>
      </c>
      <c r="D685" s="9">
        <v>0.71</v>
      </c>
      <c r="E685" s="9">
        <v>0.71899999999999997</v>
      </c>
      <c r="F685" s="9">
        <v>0.624</v>
      </c>
      <c r="G685" s="9">
        <v>27053.02</v>
      </c>
      <c r="H685" s="10">
        <v>18</v>
      </c>
      <c r="I685" t="str">
        <f>CONCATENATE(Tabela_Brasil[[#This Row],[Município]],"-",Tabela_Brasil[[#This Row],[Estado]])</f>
        <v>Vassouras-RJ</v>
      </c>
      <c r="J685">
        <f>IF(Tabela_Brasil[[#This Row],[IDHM]]&lt;=0.599,1,0)</f>
        <v>0</v>
      </c>
      <c r="K685" t="str">
        <f>IF(Tabela_Brasil[[#This Row],[IDHM]]&lt;=0.55,"Baixo",IF(Tabela_Brasil[[#This Row],[IDHM]]&lt;=0.699,"Médio",IF(Tabela_Brasil[[#This Row],[IDHM]]&lt;=0.799,"Alto","Muito Alto")))</f>
        <v>Alto</v>
      </c>
      <c r="L685" t="str">
        <f>VLOOKUP(Tabela_Brasil[[#This Row],[Estado]],'De-Para_Estado_Regiao'!$B$3:$C$29,2,FALSE)</f>
        <v>Sudeste</v>
      </c>
      <c r="M685">
        <f>IF(Tabela_Brasil[[#This Row],[IBGE_1-4]]&gt;=951,1,0)</f>
        <v>1</v>
      </c>
      <c r="N685">
        <f>IF(Tabela_Brasil[[#This Row],[COMP_P]]&lt;=2,1,0)</f>
        <v>0</v>
      </c>
    </row>
    <row r="686" spans="1:14" x14ac:dyDescent="0.25">
      <c r="A686" s="12" t="s">
        <v>718</v>
      </c>
      <c r="B686" s="12" t="s">
        <v>19</v>
      </c>
      <c r="C686" s="12">
        <v>4405</v>
      </c>
      <c r="D686" s="12">
        <v>0.67900000000000005</v>
      </c>
      <c r="E686" s="12">
        <v>0.625</v>
      </c>
      <c r="F686" s="12">
        <v>0.63200000000000001</v>
      </c>
      <c r="G686" s="12">
        <v>14390.4</v>
      </c>
      <c r="H686" s="13">
        <v>47</v>
      </c>
      <c r="I686" t="str">
        <f>CONCATENATE(Tabela_Brasil[[#This Row],[Município]],"-",Tabela_Brasil[[#This Row],[Estado]])</f>
        <v>Abreu E Lima-PE</v>
      </c>
      <c r="J686">
        <f>IF(Tabela_Brasil[[#This Row],[IDHM]]&lt;=0.599,1,0)</f>
        <v>0</v>
      </c>
      <c r="K686" t="str">
        <f>IF(Tabela_Brasil[[#This Row],[IDHM]]&lt;=0.55,"Baixo",IF(Tabela_Brasil[[#This Row],[IDHM]]&lt;=0.699,"Médio",IF(Tabela_Brasil[[#This Row],[IDHM]]&lt;=0.799,"Alto","Muito Alto")))</f>
        <v>Médio</v>
      </c>
      <c r="L686" t="str">
        <f>VLOOKUP(Tabela_Brasil[[#This Row],[Estado]],'De-Para_Estado_Regiao'!$B$3:$C$29,2,FALSE)</f>
        <v>Nordeste</v>
      </c>
      <c r="M686">
        <f>IF(Tabela_Brasil[[#This Row],[IBGE_1-4]]&gt;=951,1,0)</f>
        <v>1</v>
      </c>
      <c r="N686">
        <f>IF(Tabela_Brasil[[#This Row],[COMP_P]]&lt;=2,1,0)</f>
        <v>0</v>
      </c>
    </row>
    <row r="687" spans="1:14" x14ac:dyDescent="0.25">
      <c r="A687" s="9" t="s">
        <v>719</v>
      </c>
      <c r="B687" s="9" t="s">
        <v>24</v>
      </c>
      <c r="C687" s="9">
        <v>2418</v>
      </c>
      <c r="D687" s="9">
        <v>0.67700000000000005</v>
      </c>
      <c r="E687" s="9">
        <v>0.66</v>
      </c>
      <c r="F687" s="9">
        <v>0.57799999999999996</v>
      </c>
      <c r="G687" s="9">
        <v>9220.6</v>
      </c>
      <c r="H687" s="10">
        <v>63</v>
      </c>
      <c r="I687" t="str">
        <f>CONCATENATE(Tabela_Brasil[[#This Row],[Município]],"-",Tabela_Brasil[[#This Row],[Estado]])</f>
        <v>Catu-BA</v>
      </c>
      <c r="J687">
        <f>IF(Tabela_Brasil[[#This Row],[IDHM]]&lt;=0.599,1,0)</f>
        <v>0</v>
      </c>
      <c r="K687" t="str">
        <f>IF(Tabela_Brasil[[#This Row],[IDHM]]&lt;=0.55,"Baixo",IF(Tabela_Brasil[[#This Row],[IDHM]]&lt;=0.699,"Médio",IF(Tabela_Brasil[[#This Row],[IDHM]]&lt;=0.799,"Alto","Muito Alto")))</f>
        <v>Médio</v>
      </c>
      <c r="L687" t="str">
        <f>VLOOKUP(Tabela_Brasil[[#This Row],[Estado]],'De-Para_Estado_Regiao'!$B$3:$C$29,2,FALSE)</f>
        <v>Nordeste</v>
      </c>
      <c r="M687">
        <f>IF(Tabela_Brasil[[#This Row],[IBGE_1-4]]&gt;=951,1,0)</f>
        <v>1</v>
      </c>
      <c r="N687">
        <f>IF(Tabela_Brasil[[#This Row],[COMP_P]]&lt;=2,1,0)</f>
        <v>0</v>
      </c>
    </row>
    <row r="688" spans="1:14" x14ac:dyDescent="0.25">
      <c r="A688" s="12" t="s">
        <v>720</v>
      </c>
      <c r="B688" s="12" t="s">
        <v>16</v>
      </c>
      <c r="C688" s="12">
        <v>2015</v>
      </c>
      <c r="D688" s="12">
        <v>0.70099999999999996</v>
      </c>
      <c r="E688" s="12">
        <v>0.66600000000000004</v>
      </c>
      <c r="F688" s="12">
        <v>0.60899999999999999</v>
      </c>
      <c r="G688" s="12">
        <v>15446.42</v>
      </c>
      <c r="H688" s="13">
        <v>27</v>
      </c>
      <c r="I688" t="str">
        <f>CONCATENATE(Tabela_Brasil[[#This Row],[Município]],"-",Tabela_Brasil[[#This Row],[Estado]])</f>
        <v>Nanuque-MG</v>
      </c>
      <c r="J688">
        <f>IF(Tabela_Brasil[[#This Row],[IDHM]]&lt;=0.599,1,0)</f>
        <v>0</v>
      </c>
      <c r="K688" t="str">
        <f>IF(Tabela_Brasil[[#This Row],[IDHM]]&lt;=0.55,"Baixo",IF(Tabela_Brasil[[#This Row],[IDHM]]&lt;=0.699,"Médio",IF(Tabela_Brasil[[#This Row],[IDHM]]&lt;=0.799,"Alto","Muito Alto")))</f>
        <v>Alto</v>
      </c>
      <c r="L688" t="str">
        <f>VLOOKUP(Tabela_Brasil[[#This Row],[Estado]],'De-Para_Estado_Regiao'!$B$3:$C$29,2,FALSE)</f>
        <v>Sudeste</v>
      </c>
      <c r="M688">
        <f>IF(Tabela_Brasil[[#This Row],[IBGE_1-4]]&gt;=951,1,0)</f>
        <v>1</v>
      </c>
      <c r="N688">
        <f>IF(Tabela_Brasil[[#This Row],[COMP_P]]&lt;=2,1,0)</f>
        <v>0</v>
      </c>
    </row>
    <row r="689" spans="1:14" x14ac:dyDescent="0.25">
      <c r="A689" s="9" t="s">
        <v>721</v>
      </c>
      <c r="B689" s="9" t="s">
        <v>7</v>
      </c>
      <c r="C689" s="9">
        <v>418</v>
      </c>
      <c r="D689" s="9">
        <v>0.76</v>
      </c>
      <c r="E689" s="9">
        <v>0.73499999999999999</v>
      </c>
      <c r="F689" s="9">
        <v>0.70099999999999996</v>
      </c>
      <c r="G689" s="9">
        <v>22339.34</v>
      </c>
      <c r="H689" s="10">
        <v>6</v>
      </c>
      <c r="I689" t="str">
        <f>CONCATENATE(Tabela_Brasil[[#This Row],[Município]],"-",Tabela_Brasil[[#This Row],[Estado]])</f>
        <v>Pirangi-SP</v>
      </c>
      <c r="J689">
        <f>IF(Tabela_Brasil[[#This Row],[IDHM]]&lt;=0.599,1,0)</f>
        <v>0</v>
      </c>
      <c r="K689" t="str">
        <f>IF(Tabela_Brasil[[#This Row],[IDHM]]&lt;=0.55,"Baixo",IF(Tabela_Brasil[[#This Row],[IDHM]]&lt;=0.699,"Médio",IF(Tabela_Brasil[[#This Row],[IDHM]]&lt;=0.799,"Alto","Muito Alto")))</f>
        <v>Alto</v>
      </c>
      <c r="L689" t="str">
        <f>VLOOKUP(Tabela_Brasil[[#This Row],[Estado]],'De-Para_Estado_Regiao'!$B$3:$C$29,2,FALSE)</f>
        <v>Sudeste</v>
      </c>
      <c r="M689">
        <f>IF(Tabela_Brasil[[#This Row],[IBGE_1-4]]&gt;=951,1,0)</f>
        <v>0</v>
      </c>
      <c r="N689">
        <f>IF(Tabela_Brasil[[#This Row],[COMP_P]]&lt;=2,1,0)</f>
        <v>0</v>
      </c>
    </row>
    <row r="690" spans="1:14" x14ac:dyDescent="0.25">
      <c r="A690" s="12" t="s">
        <v>722</v>
      </c>
      <c r="B690" s="12" t="s">
        <v>7</v>
      </c>
      <c r="C690" s="12">
        <v>1829</v>
      </c>
      <c r="D690" s="12">
        <v>0.72499999999999998</v>
      </c>
      <c r="E690" s="12">
        <v>0.71099999999999997</v>
      </c>
      <c r="F690" s="12">
        <v>0.64600000000000002</v>
      </c>
      <c r="G690" s="12">
        <v>15185.41</v>
      </c>
      <c r="H690" s="13">
        <v>21</v>
      </c>
      <c r="I690" t="str">
        <f>CONCATENATE(Tabela_Brasil[[#This Row],[Município]],"-",Tabela_Brasil[[#This Row],[Estado]])</f>
        <v>Barrinha-SP</v>
      </c>
      <c r="J690">
        <f>IF(Tabela_Brasil[[#This Row],[IDHM]]&lt;=0.599,1,0)</f>
        <v>0</v>
      </c>
      <c r="K690" t="str">
        <f>IF(Tabela_Brasil[[#This Row],[IDHM]]&lt;=0.55,"Baixo",IF(Tabela_Brasil[[#This Row],[IDHM]]&lt;=0.699,"Médio",IF(Tabela_Brasil[[#This Row],[IDHM]]&lt;=0.799,"Alto","Muito Alto")))</f>
        <v>Alto</v>
      </c>
      <c r="L690" t="str">
        <f>VLOOKUP(Tabela_Brasil[[#This Row],[Estado]],'De-Para_Estado_Regiao'!$B$3:$C$29,2,FALSE)</f>
        <v>Sudeste</v>
      </c>
      <c r="M690">
        <f>IF(Tabela_Brasil[[#This Row],[IBGE_1-4]]&gt;=951,1,0)</f>
        <v>1</v>
      </c>
      <c r="N690">
        <f>IF(Tabela_Brasil[[#This Row],[COMP_P]]&lt;=2,1,0)</f>
        <v>0</v>
      </c>
    </row>
    <row r="691" spans="1:14" x14ac:dyDescent="0.25">
      <c r="A691" s="9" t="s">
        <v>723</v>
      </c>
      <c r="B691" s="9" t="s">
        <v>19</v>
      </c>
      <c r="C691" s="9">
        <v>2342</v>
      </c>
      <c r="D691" s="9">
        <v>0.61799999999999999</v>
      </c>
      <c r="E691" s="9">
        <v>0.59199999999999997</v>
      </c>
      <c r="F691" s="9">
        <v>0.51900000000000002</v>
      </c>
      <c r="G691" s="9">
        <v>11662.92</v>
      </c>
      <c r="H691" s="10">
        <v>49</v>
      </c>
      <c r="I691" t="str">
        <f>CONCATENATE(Tabela_Brasil[[#This Row],[Município]],"-",Tabela_Brasil[[#This Row],[Estado]])</f>
        <v>Timbaúba-PE</v>
      </c>
      <c r="J691">
        <f>IF(Tabela_Brasil[[#This Row],[IDHM]]&lt;=0.599,1,0)</f>
        <v>0</v>
      </c>
      <c r="K691" t="str">
        <f>IF(Tabela_Brasil[[#This Row],[IDHM]]&lt;=0.55,"Baixo",IF(Tabela_Brasil[[#This Row],[IDHM]]&lt;=0.699,"Médio",IF(Tabela_Brasil[[#This Row],[IDHM]]&lt;=0.799,"Alto","Muito Alto")))</f>
        <v>Médio</v>
      </c>
      <c r="L691" t="str">
        <f>VLOOKUP(Tabela_Brasil[[#This Row],[Estado]],'De-Para_Estado_Regiao'!$B$3:$C$29,2,FALSE)</f>
        <v>Nordeste</v>
      </c>
      <c r="M691">
        <f>IF(Tabela_Brasil[[#This Row],[IBGE_1-4]]&gt;=951,1,0)</f>
        <v>1</v>
      </c>
      <c r="N691">
        <f>IF(Tabela_Brasil[[#This Row],[COMP_P]]&lt;=2,1,0)</f>
        <v>0</v>
      </c>
    </row>
    <row r="692" spans="1:14" x14ac:dyDescent="0.25">
      <c r="A692" s="12" t="s">
        <v>724</v>
      </c>
      <c r="B692" s="12" t="s">
        <v>7</v>
      </c>
      <c r="C692" s="12">
        <v>2082</v>
      </c>
      <c r="D692" s="12">
        <v>0.72</v>
      </c>
      <c r="E692" s="12">
        <v>0.71199999999999997</v>
      </c>
      <c r="F692" s="12">
        <v>0.64500000000000002</v>
      </c>
      <c r="G692" s="12">
        <v>30226.799999999999</v>
      </c>
      <c r="H692" s="13">
        <v>26</v>
      </c>
      <c r="I692" t="str">
        <f>CONCATENATE(Tabela_Brasil[[#This Row],[Município]],"-",Tabela_Brasil[[#This Row],[Estado]])</f>
        <v>Guariba-SP</v>
      </c>
      <c r="J692">
        <f>IF(Tabela_Brasil[[#This Row],[IDHM]]&lt;=0.599,1,0)</f>
        <v>0</v>
      </c>
      <c r="K692" t="str">
        <f>IF(Tabela_Brasil[[#This Row],[IDHM]]&lt;=0.55,"Baixo",IF(Tabela_Brasil[[#This Row],[IDHM]]&lt;=0.699,"Médio",IF(Tabela_Brasil[[#This Row],[IDHM]]&lt;=0.799,"Alto","Muito Alto")))</f>
        <v>Alto</v>
      </c>
      <c r="L692" t="str">
        <f>VLOOKUP(Tabela_Brasil[[#This Row],[Estado]],'De-Para_Estado_Regiao'!$B$3:$C$29,2,FALSE)</f>
        <v>Sudeste</v>
      </c>
      <c r="M692">
        <f>IF(Tabela_Brasil[[#This Row],[IBGE_1-4]]&gt;=951,1,0)</f>
        <v>1</v>
      </c>
      <c r="N692">
        <f>IF(Tabela_Brasil[[#This Row],[COMP_P]]&lt;=2,1,0)</f>
        <v>0</v>
      </c>
    </row>
    <row r="693" spans="1:14" x14ac:dyDescent="0.25">
      <c r="A693" s="9" t="s">
        <v>725</v>
      </c>
      <c r="B693" s="9" t="s">
        <v>7</v>
      </c>
      <c r="C693" s="9">
        <v>678</v>
      </c>
      <c r="D693" s="9">
        <v>0.747</v>
      </c>
      <c r="E693" s="9">
        <v>0.73699999999999999</v>
      </c>
      <c r="F693" s="9">
        <v>0.66100000000000003</v>
      </c>
      <c r="G693" s="9">
        <v>30081.16</v>
      </c>
      <c r="H693" s="10">
        <v>12</v>
      </c>
      <c r="I693" t="str">
        <f>CONCATENATE(Tabela_Brasil[[#This Row],[Município]],"-",Tabela_Brasil[[#This Row],[Estado]])</f>
        <v>Potirendaba-SP</v>
      </c>
      <c r="J693">
        <f>IF(Tabela_Brasil[[#This Row],[IDHM]]&lt;=0.599,1,0)</f>
        <v>0</v>
      </c>
      <c r="K693" t="str">
        <f>IF(Tabela_Brasil[[#This Row],[IDHM]]&lt;=0.55,"Baixo",IF(Tabela_Brasil[[#This Row],[IDHM]]&lt;=0.699,"Médio",IF(Tabela_Brasil[[#This Row],[IDHM]]&lt;=0.799,"Alto","Muito Alto")))</f>
        <v>Alto</v>
      </c>
      <c r="L693" t="str">
        <f>VLOOKUP(Tabela_Brasil[[#This Row],[Estado]],'De-Para_Estado_Regiao'!$B$3:$C$29,2,FALSE)</f>
        <v>Sudeste</v>
      </c>
      <c r="M693">
        <f>IF(Tabela_Brasil[[#This Row],[IBGE_1-4]]&gt;=951,1,0)</f>
        <v>0</v>
      </c>
      <c r="N693">
        <f>IF(Tabela_Brasil[[#This Row],[COMP_P]]&lt;=2,1,0)</f>
        <v>0</v>
      </c>
    </row>
    <row r="694" spans="1:14" x14ac:dyDescent="0.25">
      <c r="A694" s="12" t="s">
        <v>726</v>
      </c>
      <c r="B694" s="12" t="s">
        <v>7</v>
      </c>
      <c r="C694" s="12">
        <v>938</v>
      </c>
      <c r="D694" s="12">
        <v>0.72599999999999998</v>
      </c>
      <c r="E694" s="12">
        <v>0.69099999999999995</v>
      </c>
      <c r="F694" s="12">
        <v>0.65300000000000002</v>
      </c>
      <c r="G694" s="12">
        <v>20333.939999999999</v>
      </c>
      <c r="H694" s="13">
        <v>20</v>
      </c>
      <c r="I694" t="str">
        <f>CONCATENATE(Tabela_Brasil[[#This Row],[Município]],"-",Tabela_Brasil[[#This Row],[Estado]])</f>
        <v>Iguape-SP</v>
      </c>
      <c r="J694">
        <f>IF(Tabela_Brasil[[#This Row],[IDHM]]&lt;=0.599,1,0)</f>
        <v>0</v>
      </c>
      <c r="K694" t="str">
        <f>IF(Tabela_Brasil[[#This Row],[IDHM]]&lt;=0.55,"Baixo",IF(Tabela_Brasil[[#This Row],[IDHM]]&lt;=0.699,"Médio",IF(Tabela_Brasil[[#This Row],[IDHM]]&lt;=0.799,"Alto","Muito Alto")))</f>
        <v>Alto</v>
      </c>
      <c r="L694" t="str">
        <f>VLOOKUP(Tabela_Brasil[[#This Row],[Estado]],'De-Para_Estado_Regiao'!$B$3:$C$29,2,FALSE)</f>
        <v>Sudeste</v>
      </c>
      <c r="M694">
        <f>IF(Tabela_Brasil[[#This Row],[IBGE_1-4]]&gt;=951,1,0)</f>
        <v>0</v>
      </c>
      <c r="N694">
        <f>IF(Tabela_Brasil[[#This Row],[COMP_P]]&lt;=2,1,0)</f>
        <v>0</v>
      </c>
    </row>
    <row r="695" spans="1:14" x14ac:dyDescent="0.25">
      <c r="A695" s="9" t="s">
        <v>728</v>
      </c>
      <c r="B695" s="9" t="s">
        <v>16</v>
      </c>
      <c r="C695" s="9">
        <v>1743</v>
      </c>
      <c r="D695" s="9">
        <v>0.71499999999999997</v>
      </c>
      <c r="E695" s="9">
        <v>0.71899999999999997</v>
      </c>
      <c r="F695" s="9">
        <v>0.6</v>
      </c>
      <c r="G695" s="9">
        <v>22567.63</v>
      </c>
      <c r="H695" s="10">
        <v>41</v>
      </c>
      <c r="I695" t="str">
        <f>CONCATENATE(Tabela_Brasil[[#This Row],[Município]],"-",Tabela_Brasil[[#This Row],[Estado]])</f>
        <v>Machado-MG</v>
      </c>
      <c r="J695">
        <f>IF(Tabela_Brasil[[#This Row],[IDHM]]&lt;=0.599,1,0)</f>
        <v>0</v>
      </c>
      <c r="K695" t="str">
        <f>IF(Tabela_Brasil[[#This Row],[IDHM]]&lt;=0.55,"Baixo",IF(Tabela_Brasil[[#This Row],[IDHM]]&lt;=0.699,"Médio",IF(Tabela_Brasil[[#This Row],[IDHM]]&lt;=0.799,"Alto","Muito Alto")))</f>
        <v>Alto</v>
      </c>
      <c r="L695" t="str">
        <f>VLOOKUP(Tabela_Brasil[[#This Row],[Estado]],'De-Para_Estado_Regiao'!$B$3:$C$29,2,FALSE)</f>
        <v>Sudeste</v>
      </c>
      <c r="M695">
        <f>IF(Tabela_Brasil[[#This Row],[IBGE_1-4]]&gt;=951,1,0)</f>
        <v>1</v>
      </c>
      <c r="N695">
        <f>IF(Tabela_Brasil[[#This Row],[COMP_P]]&lt;=2,1,0)</f>
        <v>0</v>
      </c>
    </row>
    <row r="696" spans="1:14" x14ac:dyDescent="0.25">
      <c r="A696" s="12" t="s">
        <v>729</v>
      </c>
      <c r="B696" s="12" t="s">
        <v>22</v>
      </c>
      <c r="C696" s="12">
        <v>1873</v>
      </c>
      <c r="D696" s="12">
        <v>0.77400000000000002</v>
      </c>
      <c r="E696" s="12">
        <v>0.78200000000000003</v>
      </c>
      <c r="F696" s="12">
        <v>0.70399999999999996</v>
      </c>
      <c r="G696" s="12">
        <v>40515.589999999997</v>
      </c>
      <c r="H696" s="13">
        <v>63</v>
      </c>
      <c r="I696" t="str">
        <f>CONCATENATE(Tabela_Brasil[[#This Row],[Município]],"-",Tabela_Brasil[[#This Row],[Estado]])</f>
        <v>Marechal Cândido Rondon-PR</v>
      </c>
      <c r="J696">
        <f>IF(Tabela_Brasil[[#This Row],[IDHM]]&lt;=0.599,1,0)</f>
        <v>0</v>
      </c>
      <c r="K696" t="str">
        <f>IF(Tabela_Brasil[[#This Row],[IDHM]]&lt;=0.55,"Baixo",IF(Tabela_Brasil[[#This Row],[IDHM]]&lt;=0.699,"Médio",IF(Tabela_Brasil[[#This Row],[IDHM]]&lt;=0.799,"Alto","Muito Alto")))</f>
        <v>Alto</v>
      </c>
      <c r="L696" t="str">
        <f>VLOOKUP(Tabela_Brasil[[#This Row],[Estado]],'De-Para_Estado_Regiao'!$B$3:$C$29,2,FALSE)</f>
        <v>Sul</v>
      </c>
      <c r="M696">
        <f>IF(Tabela_Brasil[[#This Row],[IBGE_1-4]]&gt;=951,1,0)</f>
        <v>1</v>
      </c>
      <c r="N696">
        <f>IF(Tabela_Brasil[[#This Row],[COMP_P]]&lt;=2,1,0)</f>
        <v>0</v>
      </c>
    </row>
    <row r="697" spans="1:14" x14ac:dyDescent="0.25">
      <c r="A697" s="9" t="s">
        <v>730</v>
      </c>
      <c r="B697" s="9" t="s">
        <v>16</v>
      </c>
      <c r="C697" s="9">
        <v>1233</v>
      </c>
      <c r="D697" s="9">
        <v>0.69</v>
      </c>
      <c r="E697" s="9">
        <v>0.65500000000000003</v>
      </c>
      <c r="F697" s="9">
        <v>0.60599999999999998</v>
      </c>
      <c r="G697" s="9">
        <v>53660.17</v>
      </c>
      <c r="H697" s="10">
        <v>6</v>
      </c>
      <c r="I697" t="str">
        <f>CONCATENATE(Tabela_Brasil[[#This Row],[Município]],"-",Tabela_Brasil[[#This Row],[Estado]])</f>
        <v>Belo Oriente-MG</v>
      </c>
      <c r="J697">
        <f>IF(Tabela_Brasil[[#This Row],[IDHM]]&lt;=0.599,1,0)</f>
        <v>0</v>
      </c>
      <c r="K697" t="str">
        <f>IF(Tabela_Brasil[[#This Row],[IDHM]]&lt;=0.55,"Baixo",IF(Tabela_Brasil[[#This Row],[IDHM]]&lt;=0.699,"Médio",IF(Tabela_Brasil[[#This Row],[IDHM]]&lt;=0.799,"Alto","Muito Alto")))</f>
        <v>Médio</v>
      </c>
      <c r="L697" t="str">
        <f>VLOOKUP(Tabela_Brasil[[#This Row],[Estado]],'De-Para_Estado_Regiao'!$B$3:$C$29,2,FALSE)</f>
        <v>Sudeste</v>
      </c>
      <c r="M697">
        <f>IF(Tabela_Brasil[[#This Row],[IBGE_1-4]]&gt;=951,1,0)</f>
        <v>1</v>
      </c>
      <c r="N697">
        <f>IF(Tabela_Brasil[[#This Row],[COMP_P]]&lt;=2,1,0)</f>
        <v>0</v>
      </c>
    </row>
    <row r="698" spans="1:14" x14ac:dyDescent="0.25">
      <c r="A698" s="12" t="s">
        <v>731</v>
      </c>
      <c r="B698" s="12" t="s">
        <v>59</v>
      </c>
      <c r="C698" s="12">
        <v>2156</v>
      </c>
      <c r="D698" s="12">
        <v>0.75700000000000001</v>
      </c>
      <c r="E698" s="12">
        <v>0.71699999999999997</v>
      </c>
      <c r="F698" s="12">
        <v>0.69199999999999995</v>
      </c>
      <c r="G698" s="12">
        <v>26851.08</v>
      </c>
      <c r="H698" s="13">
        <v>64</v>
      </c>
      <c r="I698" t="str">
        <f>CONCATENATE(Tabela_Brasil[[#This Row],[Município]],"-",Tabela_Brasil[[#This Row],[Estado]])</f>
        <v>Canoinhas-SC</v>
      </c>
      <c r="J698">
        <f>IF(Tabela_Brasil[[#This Row],[IDHM]]&lt;=0.599,1,0)</f>
        <v>0</v>
      </c>
      <c r="K698" t="str">
        <f>IF(Tabela_Brasil[[#This Row],[IDHM]]&lt;=0.55,"Baixo",IF(Tabela_Brasil[[#This Row],[IDHM]]&lt;=0.699,"Médio",IF(Tabela_Brasil[[#This Row],[IDHM]]&lt;=0.799,"Alto","Muito Alto")))</f>
        <v>Alto</v>
      </c>
      <c r="L698" t="str">
        <f>VLOOKUP(Tabela_Brasil[[#This Row],[Estado]],'De-Para_Estado_Regiao'!$B$3:$C$29,2,FALSE)</f>
        <v>Sul</v>
      </c>
      <c r="M698">
        <f>IF(Tabela_Brasil[[#This Row],[IBGE_1-4]]&gt;=951,1,0)</f>
        <v>1</v>
      </c>
      <c r="N698">
        <f>IF(Tabela_Brasil[[#This Row],[COMP_P]]&lt;=2,1,0)</f>
        <v>0</v>
      </c>
    </row>
    <row r="699" spans="1:14" x14ac:dyDescent="0.25">
      <c r="A699" s="9" t="s">
        <v>732</v>
      </c>
      <c r="B699" s="9" t="s">
        <v>7</v>
      </c>
      <c r="C699" s="9">
        <v>371</v>
      </c>
      <c r="D699" s="9">
        <v>0.76900000000000002</v>
      </c>
      <c r="E699" s="9">
        <v>0.76200000000000001</v>
      </c>
      <c r="F699" s="9">
        <v>0.71499999999999997</v>
      </c>
      <c r="G699" s="9">
        <v>17118.53</v>
      </c>
      <c r="H699" s="10">
        <v>19</v>
      </c>
      <c r="I699" t="str">
        <f>CONCATENATE(Tabela_Brasil[[#This Row],[Município]],"-",Tabela_Brasil[[#This Row],[Estado]])</f>
        <v>Tupi Paulista-SP</v>
      </c>
      <c r="J699">
        <f>IF(Tabela_Brasil[[#This Row],[IDHM]]&lt;=0.599,1,0)</f>
        <v>0</v>
      </c>
      <c r="K699" t="str">
        <f>IF(Tabela_Brasil[[#This Row],[IDHM]]&lt;=0.55,"Baixo",IF(Tabela_Brasil[[#This Row],[IDHM]]&lt;=0.699,"Médio",IF(Tabela_Brasil[[#This Row],[IDHM]]&lt;=0.799,"Alto","Muito Alto")))</f>
        <v>Alto</v>
      </c>
      <c r="L699" t="str">
        <f>VLOOKUP(Tabela_Brasil[[#This Row],[Estado]],'De-Para_Estado_Regiao'!$B$3:$C$29,2,FALSE)</f>
        <v>Sudeste</v>
      </c>
      <c r="M699">
        <f>IF(Tabela_Brasil[[#This Row],[IBGE_1-4]]&gt;=951,1,0)</f>
        <v>0</v>
      </c>
      <c r="N699">
        <f>IF(Tabela_Brasil[[#This Row],[COMP_P]]&lt;=2,1,0)</f>
        <v>0</v>
      </c>
    </row>
    <row r="700" spans="1:14" x14ac:dyDescent="0.25">
      <c r="A700" s="12" t="s">
        <v>733</v>
      </c>
      <c r="B700" s="12" t="s">
        <v>7</v>
      </c>
      <c r="C700" s="12">
        <v>987</v>
      </c>
      <c r="D700" s="12">
        <v>0.73099999999999998</v>
      </c>
      <c r="E700" s="12">
        <v>0.72899999999999998</v>
      </c>
      <c r="F700" s="12">
        <v>0.624</v>
      </c>
      <c r="G700" s="12">
        <v>21057.439999999999</v>
      </c>
      <c r="H700" s="13">
        <v>31</v>
      </c>
      <c r="I700" t="str">
        <f>CONCATENATE(Tabela_Brasil[[#This Row],[Município]],"-",Tabela_Brasil[[#This Row],[Estado]])</f>
        <v>Tambaú-SP</v>
      </c>
      <c r="J700">
        <f>IF(Tabela_Brasil[[#This Row],[IDHM]]&lt;=0.599,1,0)</f>
        <v>0</v>
      </c>
      <c r="K700" t="str">
        <f>IF(Tabela_Brasil[[#This Row],[IDHM]]&lt;=0.55,"Baixo",IF(Tabela_Brasil[[#This Row],[IDHM]]&lt;=0.699,"Médio",IF(Tabela_Brasil[[#This Row],[IDHM]]&lt;=0.799,"Alto","Muito Alto")))</f>
        <v>Alto</v>
      </c>
      <c r="L700" t="str">
        <f>VLOOKUP(Tabela_Brasil[[#This Row],[Estado]],'De-Para_Estado_Regiao'!$B$3:$C$29,2,FALSE)</f>
        <v>Sudeste</v>
      </c>
      <c r="M700">
        <f>IF(Tabela_Brasil[[#This Row],[IBGE_1-4]]&gt;=951,1,0)</f>
        <v>1</v>
      </c>
      <c r="N700">
        <f>IF(Tabela_Brasil[[#This Row],[COMP_P]]&lt;=2,1,0)</f>
        <v>0</v>
      </c>
    </row>
    <row r="701" spans="1:14" x14ac:dyDescent="0.25">
      <c r="A701" s="9" t="s">
        <v>734</v>
      </c>
      <c r="B701" s="9" t="s">
        <v>10</v>
      </c>
      <c r="C701" s="9">
        <v>967</v>
      </c>
      <c r="D701" s="9">
        <v>0.71</v>
      </c>
      <c r="E701" s="9">
        <v>0.69799999999999995</v>
      </c>
      <c r="F701" s="9">
        <v>0.64200000000000002</v>
      </c>
      <c r="G701" s="9">
        <v>14909.49</v>
      </c>
      <c r="H701" s="10">
        <v>21</v>
      </c>
      <c r="I701" t="str">
        <f>CONCATENATE(Tabela_Brasil[[#This Row],[Município]],"-",Tabela_Brasil[[#This Row],[Estado]])</f>
        <v>Conceição De Macabu-RJ</v>
      </c>
      <c r="J701">
        <f>IF(Tabela_Brasil[[#This Row],[IDHM]]&lt;=0.599,1,0)</f>
        <v>0</v>
      </c>
      <c r="K701" t="str">
        <f>IF(Tabela_Brasil[[#This Row],[IDHM]]&lt;=0.55,"Baixo",IF(Tabela_Brasil[[#This Row],[IDHM]]&lt;=0.699,"Médio",IF(Tabela_Brasil[[#This Row],[IDHM]]&lt;=0.799,"Alto","Muito Alto")))</f>
        <v>Alto</v>
      </c>
      <c r="L701" t="str">
        <f>VLOOKUP(Tabela_Brasil[[#This Row],[Estado]],'De-Para_Estado_Regiao'!$B$3:$C$29,2,FALSE)</f>
        <v>Sudeste</v>
      </c>
      <c r="M701">
        <f>IF(Tabela_Brasil[[#This Row],[IBGE_1-4]]&gt;=951,1,0)</f>
        <v>1</v>
      </c>
      <c r="N701">
        <f>IF(Tabela_Brasil[[#This Row],[COMP_P]]&lt;=2,1,0)</f>
        <v>0</v>
      </c>
    </row>
    <row r="702" spans="1:14" x14ac:dyDescent="0.25">
      <c r="A702" s="12" t="s">
        <v>735</v>
      </c>
      <c r="B702" s="12" t="s">
        <v>7</v>
      </c>
      <c r="C702" s="12">
        <v>612</v>
      </c>
      <c r="D702" s="12">
        <v>0.77</v>
      </c>
      <c r="E702" s="12">
        <v>0.71099999999999997</v>
      </c>
      <c r="F702" s="12">
        <v>0.75800000000000001</v>
      </c>
      <c r="G702" s="12">
        <v>36926.11</v>
      </c>
      <c r="H702" s="13">
        <v>9</v>
      </c>
      <c r="I702" t="str">
        <f>CONCATENATE(Tabela_Brasil[[#This Row],[Município]],"-",Tabela_Brasil[[#This Row],[Estado]])</f>
        <v>Maracaí-SP</v>
      </c>
      <c r="J702">
        <f>IF(Tabela_Brasil[[#This Row],[IDHM]]&lt;=0.599,1,0)</f>
        <v>0</v>
      </c>
      <c r="K702" t="str">
        <f>IF(Tabela_Brasil[[#This Row],[IDHM]]&lt;=0.55,"Baixo",IF(Tabela_Brasil[[#This Row],[IDHM]]&lt;=0.699,"Médio",IF(Tabela_Brasil[[#This Row],[IDHM]]&lt;=0.799,"Alto","Muito Alto")))</f>
        <v>Alto</v>
      </c>
      <c r="L702" t="str">
        <f>VLOOKUP(Tabela_Brasil[[#This Row],[Estado]],'De-Para_Estado_Regiao'!$B$3:$C$29,2,FALSE)</f>
        <v>Sudeste</v>
      </c>
      <c r="M702">
        <f>IF(Tabela_Brasil[[#This Row],[IBGE_1-4]]&gt;=951,1,0)</f>
        <v>0</v>
      </c>
      <c r="N702">
        <f>IF(Tabela_Brasil[[#This Row],[COMP_P]]&lt;=2,1,0)</f>
        <v>0</v>
      </c>
    </row>
    <row r="703" spans="1:14" x14ac:dyDescent="0.25">
      <c r="A703" s="9" t="s">
        <v>736</v>
      </c>
      <c r="B703" s="9" t="s">
        <v>24</v>
      </c>
      <c r="C703" s="9">
        <v>1351</v>
      </c>
      <c r="D703" s="9">
        <v>0.57899999999999996</v>
      </c>
      <c r="E703" s="9">
        <v>0.59599999999999997</v>
      </c>
      <c r="F703" s="9">
        <v>0.45800000000000002</v>
      </c>
      <c r="G703" s="9">
        <v>8108.49</v>
      </c>
      <c r="H703" s="10">
        <v>77</v>
      </c>
      <c r="I703" t="str">
        <f>CONCATENATE(Tabela_Brasil[[#This Row],[Município]],"-",Tabela_Brasil[[#This Row],[Estado]])</f>
        <v>Tucano-BA</v>
      </c>
      <c r="J703">
        <f>IF(Tabela_Brasil[[#This Row],[IDHM]]&lt;=0.599,1,0)</f>
        <v>1</v>
      </c>
      <c r="K703" t="str">
        <f>IF(Tabela_Brasil[[#This Row],[IDHM]]&lt;=0.55,"Baixo",IF(Tabela_Brasil[[#This Row],[IDHM]]&lt;=0.699,"Médio",IF(Tabela_Brasil[[#This Row],[IDHM]]&lt;=0.799,"Alto","Muito Alto")))</f>
        <v>Médio</v>
      </c>
      <c r="L703" t="str">
        <f>VLOOKUP(Tabela_Brasil[[#This Row],[Estado]],'De-Para_Estado_Regiao'!$B$3:$C$29,2,FALSE)</f>
        <v>Nordeste</v>
      </c>
      <c r="M703">
        <f>IF(Tabela_Brasil[[#This Row],[IBGE_1-4]]&gt;=951,1,0)</f>
        <v>1</v>
      </c>
      <c r="N703">
        <f>IF(Tabela_Brasil[[#This Row],[COMP_P]]&lt;=2,1,0)</f>
        <v>0</v>
      </c>
    </row>
    <row r="704" spans="1:14" x14ac:dyDescent="0.25">
      <c r="A704" s="12" t="s">
        <v>737</v>
      </c>
      <c r="B704" s="12" t="s">
        <v>16</v>
      </c>
      <c r="C704" s="12">
        <v>1643</v>
      </c>
      <c r="D704" s="12">
        <v>0.65300000000000002</v>
      </c>
      <c r="E704" s="12">
        <v>0.64100000000000001</v>
      </c>
      <c r="F704" s="12">
        <v>0.52700000000000002</v>
      </c>
      <c r="G704" s="12">
        <v>14453.89</v>
      </c>
      <c r="H704" s="13">
        <v>25</v>
      </c>
      <c r="I704" t="str">
        <f>CONCATENATE(Tabela_Brasil[[#This Row],[Município]],"-",Tabela_Brasil[[#This Row],[Estado]])</f>
        <v>Capelinha-MG</v>
      </c>
      <c r="J704">
        <f>IF(Tabela_Brasil[[#This Row],[IDHM]]&lt;=0.599,1,0)</f>
        <v>0</v>
      </c>
      <c r="K704" t="str">
        <f>IF(Tabela_Brasil[[#This Row],[IDHM]]&lt;=0.55,"Baixo",IF(Tabela_Brasil[[#This Row],[IDHM]]&lt;=0.699,"Médio",IF(Tabela_Brasil[[#This Row],[IDHM]]&lt;=0.799,"Alto","Muito Alto")))</f>
        <v>Médio</v>
      </c>
      <c r="L704" t="str">
        <f>VLOOKUP(Tabela_Brasil[[#This Row],[Estado]],'De-Para_Estado_Regiao'!$B$3:$C$29,2,FALSE)</f>
        <v>Sudeste</v>
      </c>
      <c r="M704">
        <f>IF(Tabela_Brasil[[#This Row],[IBGE_1-4]]&gt;=951,1,0)</f>
        <v>1</v>
      </c>
      <c r="N704">
        <f>IF(Tabela_Brasil[[#This Row],[COMP_P]]&lt;=2,1,0)</f>
        <v>0</v>
      </c>
    </row>
    <row r="705" spans="1:14" x14ac:dyDescent="0.25">
      <c r="A705" s="9" t="s">
        <v>738</v>
      </c>
      <c r="B705" s="9" t="s">
        <v>7</v>
      </c>
      <c r="C705" s="9">
        <v>728</v>
      </c>
      <c r="D705" s="9">
        <v>0.68</v>
      </c>
      <c r="E705" s="9">
        <v>0.69199999999999995</v>
      </c>
      <c r="F705" s="9">
        <v>0.56200000000000006</v>
      </c>
      <c r="G705" s="9">
        <v>21317.01</v>
      </c>
      <c r="H705" s="10">
        <v>9</v>
      </c>
      <c r="I705" t="str">
        <f>CONCATENATE(Tabela_Brasil[[#This Row],[Município]],"-",Tabela_Brasil[[#This Row],[Estado]])</f>
        <v>Boa Esperança Do Sul-SP</v>
      </c>
      <c r="J705">
        <f>IF(Tabela_Brasil[[#This Row],[IDHM]]&lt;=0.599,1,0)</f>
        <v>0</v>
      </c>
      <c r="K705" t="str">
        <f>IF(Tabela_Brasil[[#This Row],[IDHM]]&lt;=0.55,"Baixo",IF(Tabela_Brasil[[#This Row],[IDHM]]&lt;=0.699,"Médio",IF(Tabela_Brasil[[#This Row],[IDHM]]&lt;=0.799,"Alto","Muito Alto")))</f>
        <v>Médio</v>
      </c>
      <c r="L705" t="str">
        <f>VLOOKUP(Tabela_Brasil[[#This Row],[Estado]],'De-Para_Estado_Regiao'!$B$3:$C$29,2,FALSE)</f>
        <v>Sudeste</v>
      </c>
      <c r="M705">
        <f>IF(Tabela_Brasil[[#This Row],[IBGE_1-4]]&gt;=951,1,0)</f>
        <v>0</v>
      </c>
      <c r="N705">
        <f>IF(Tabela_Brasil[[#This Row],[COMP_P]]&lt;=2,1,0)</f>
        <v>0</v>
      </c>
    </row>
    <row r="706" spans="1:14" x14ac:dyDescent="0.25">
      <c r="A706" s="12" t="s">
        <v>739</v>
      </c>
      <c r="B706" s="12" t="s">
        <v>49</v>
      </c>
      <c r="C706" s="12">
        <v>5302</v>
      </c>
      <c r="D706" s="12">
        <v>0.64</v>
      </c>
      <c r="E706" s="12">
        <v>0.64400000000000002</v>
      </c>
      <c r="F706" s="12">
        <v>0.51</v>
      </c>
      <c r="G706" s="12">
        <v>16261.21</v>
      </c>
      <c r="H706" s="13">
        <v>56</v>
      </c>
      <c r="I706" t="str">
        <f>CONCATENATE(Tabela_Brasil[[#This Row],[Município]],"-",Tabela_Brasil[[#This Row],[Estado]])</f>
        <v>Itaituba-PA</v>
      </c>
      <c r="J706">
        <f>IF(Tabela_Brasil[[#This Row],[IDHM]]&lt;=0.599,1,0)</f>
        <v>0</v>
      </c>
      <c r="K706" t="str">
        <f>IF(Tabela_Brasil[[#This Row],[IDHM]]&lt;=0.55,"Baixo",IF(Tabela_Brasil[[#This Row],[IDHM]]&lt;=0.699,"Médio",IF(Tabela_Brasil[[#This Row],[IDHM]]&lt;=0.799,"Alto","Muito Alto")))</f>
        <v>Médio</v>
      </c>
      <c r="L706" t="str">
        <f>VLOOKUP(Tabela_Brasil[[#This Row],[Estado]],'De-Para_Estado_Regiao'!$B$3:$C$29,2,FALSE)</f>
        <v>Norte</v>
      </c>
      <c r="M706">
        <f>IF(Tabela_Brasil[[#This Row],[IBGE_1-4]]&gt;=951,1,0)</f>
        <v>1</v>
      </c>
      <c r="N706">
        <f>IF(Tabela_Brasil[[#This Row],[COMP_P]]&lt;=2,1,0)</f>
        <v>0</v>
      </c>
    </row>
    <row r="707" spans="1:14" x14ac:dyDescent="0.25">
      <c r="A707" s="9" t="s">
        <v>740</v>
      </c>
      <c r="B707" s="9" t="s">
        <v>7</v>
      </c>
      <c r="C707" s="9">
        <v>1024</v>
      </c>
      <c r="D707" s="9">
        <v>0.74099999999999999</v>
      </c>
      <c r="E707" s="9">
        <v>0.69899999999999995</v>
      </c>
      <c r="F707" s="9">
        <v>0.67900000000000005</v>
      </c>
      <c r="G707" s="9">
        <v>47215.08</v>
      </c>
      <c r="H707" s="10">
        <v>15</v>
      </c>
      <c r="I707" t="str">
        <f>CONCATENATE(Tabela_Brasil[[#This Row],[Município]],"-",Tabela_Brasil[[#This Row],[Estado]])</f>
        <v>Teodoro Sampaio-SP</v>
      </c>
      <c r="J707">
        <f>IF(Tabela_Brasil[[#This Row],[IDHM]]&lt;=0.599,1,0)</f>
        <v>0</v>
      </c>
      <c r="K707" t="str">
        <f>IF(Tabela_Brasil[[#This Row],[IDHM]]&lt;=0.55,"Baixo",IF(Tabela_Brasil[[#This Row],[IDHM]]&lt;=0.699,"Médio",IF(Tabela_Brasil[[#This Row],[IDHM]]&lt;=0.799,"Alto","Muito Alto")))</f>
        <v>Alto</v>
      </c>
      <c r="L707" t="str">
        <f>VLOOKUP(Tabela_Brasil[[#This Row],[Estado]],'De-Para_Estado_Regiao'!$B$3:$C$29,2,FALSE)</f>
        <v>Sudeste</v>
      </c>
      <c r="M707">
        <f>IF(Tabela_Brasil[[#This Row],[IBGE_1-4]]&gt;=951,1,0)</f>
        <v>1</v>
      </c>
      <c r="N707">
        <f>IF(Tabela_Brasil[[#This Row],[COMP_P]]&lt;=2,1,0)</f>
        <v>0</v>
      </c>
    </row>
    <row r="708" spans="1:14" x14ac:dyDescent="0.25">
      <c r="A708" s="12" t="s">
        <v>741</v>
      </c>
      <c r="B708" s="12" t="s">
        <v>59</v>
      </c>
      <c r="C708" s="12">
        <v>2022</v>
      </c>
      <c r="D708" s="12">
        <v>0.76</v>
      </c>
      <c r="E708" s="12">
        <v>0.745</v>
      </c>
      <c r="F708" s="12">
        <v>0.69099999999999995</v>
      </c>
      <c r="G708" s="12">
        <v>23676.35</v>
      </c>
      <c r="H708" s="13">
        <v>69</v>
      </c>
      <c r="I708" t="str">
        <f>CONCATENATE(Tabela_Brasil[[#This Row],[Município]],"-",Tabela_Brasil[[#This Row],[Estado]])</f>
        <v>Araranguá-SC</v>
      </c>
      <c r="J708">
        <f>IF(Tabela_Brasil[[#This Row],[IDHM]]&lt;=0.599,1,0)</f>
        <v>0</v>
      </c>
      <c r="K708" t="str">
        <f>IF(Tabela_Brasil[[#This Row],[IDHM]]&lt;=0.55,"Baixo",IF(Tabela_Brasil[[#This Row],[IDHM]]&lt;=0.699,"Médio",IF(Tabela_Brasil[[#This Row],[IDHM]]&lt;=0.799,"Alto","Muito Alto")))</f>
        <v>Alto</v>
      </c>
      <c r="L708" t="str">
        <f>VLOOKUP(Tabela_Brasil[[#This Row],[Estado]],'De-Para_Estado_Regiao'!$B$3:$C$29,2,FALSE)</f>
        <v>Sul</v>
      </c>
      <c r="M708">
        <f>IF(Tabela_Brasil[[#This Row],[IBGE_1-4]]&gt;=951,1,0)</f>
        <v>1</v>
      </c>
      <c r="N708">
        <f>IF(Tabela_Brasil[[#This Row],[COMP_P]]&lt;=2,1,0)</f>
        <v>0</v>
      </c>
    </row>
    <row r="709" spans="1:14" x14ac:dyDescent="0.25">
      <c r="A709" s="9" t="s">
        <v>742</v>
      </c>
      <c r="B709" s="9" t="s">
        <v>16</v>
      </c>
      <c r="C709" s="9">
        <v>3287</v>
      </c>
      <c r="D709" s="9">
        <v>0.73099999999999998</v>
      </c>
      <c r="E709" s="9">
        <v>0.69299999999999995</v>
      </c>
      <c r="F709" s="9">
        <v>0.68</v>
      </c>
      <c r="G709" s="9">
        <v>29847.47</v>
      </c>
      <c r="H709" s="10">
        <v>56</v>
      </c>
      <c r="I709" t="str">
        <f>CONCATENATE(Tabela_Brasil[[#This Row],[Município]],"-",Tabela_Brasil[[#This Row],[Estado]])</f>
        <v>Pirapora-MG</v>
      </c>
      <c r="J709">
        <f>IF(Tabela_Brasil[[#This Row],[IDHM]]&lt;=0.599,1,0)</f>
        <v>0</v>
      </c>
      <c r="K709" t="str">
        <f>IF(Tabela_Brasil[[#This Row],[IDHM]]&lt;=0.55,"Baixo",IF(Tabela_Brasil[[#This Row],[IDHM]]&lt;=0.699,"Médio",IF(Tabela_Brasil[[#This Row],[IDHM]]&lt;=0.799,"Alto","Muito Alto")))</f>
        <v>Alto</v>
      </c>
      <c r="L709" t="str">
        <f>VLOOKUP(Tabela_Brasil[[#This Row],[Estado]],'De-Para_Estado_Regiao'!$B$3:$C$29,2,FALSE)</f>
        <v>Sudeste</v>
      </c>
      <c r="M709">
        <f>IF(Tabela_Brasil[[#This Row],[IBGE_1-4]]&gt;=951,1,0)</f>
        <v>1</v>
      </c>
      <c r="N709">
        <f>IF(Tabela_Brasil[[#This Row],[COMP_P]]&lt;=2,1,0)</f>
        <v>0</v>
      </c>
    </row>
    <row r="710" spans="1:14" x14ac:dyDescent="0.25">
      <c r="A710" s="12" t="s">
        <v>743</v>
      </c>
      <c r="B710" s="12" t="s">
        <v>31</v>
      </c>
      <c r="C710" s="12">
        <v>1111</v>
      </c>
      <c r="D710" s="12">
        <v>0.60899999999999999</v>
      </c>
      <c r="E710" s="12">
        <v>0.55200000000000005</v>
      </c>
      <c r="F710" s="12">
        <v>0.52800000000000002</v>
      </c>
      <c r="G710" s="12">
        <v>9146.9699999999993</v>
      </c>
      <c r="H710" s="13">
        <v>7</v>
      </c>
      <c r="I710" t="str">
        <f>CONCATENATE(Tabela_Brasil[[#This Row],[Município]],"-",Tabela_Brasil[[#This Row],[Estado]])</f>
        <v>Guaraciaba Do Norte-CE</v>
      </c>
      <c r="J710">
        <f>IF(Tabela_Brasil[[#This Row],[IDHM]]&lt;=0.599,1,0)</f>
        <v>0</v>
      </c>
      <c r="K710" t="str">
        <f>IF(Tabela_Brasil[[#This Row],[IDHM]]&lt;=0.55,"Baixo",IF(Tabela_Brasil[[#This Row],[IDHM]]&lt;=0.699,"Médio",IF(Tabela_Brasil[[#This Row],[IDHM]]&lt;=0.799,"Alto","Muito Alto")))</f>
        <v>Médio</v>
      </c>
      <c r="L710" t="str">
        <f>VLOOKUP(Tabela_Brasil[[#This Row],[Estado]],'De-Para_Estado_Regiao'!$B$3:$C$29,2,FALSE)</f>
        <v>Nordeste</v>
      </c>
      <c r="M710">
        <f>IF(Tabela_Brasil[[#This Row],[IBGE_1-4]]&gt;=951,1,0)</f>
        <v>1</v>
      </c>
      <c r="N710">
        <f>IF(Tabela_Brasil[[#This Row],[COMP_P]]&lt;=2,1,0)</f>
        <v>0</v>
      </c>
    </row>
    <row r="711" spans="1:14" x14ac:dyDescent="0.25">
      <c r="A711" s="9" t="s">
        <v>744</v>
      </c>
      <c r="B711" s="9" t="s">
        <v>16</v>
      </c>
      <c r="C711" s="9">
        <v>1954</v>
      </c>
      <c r="D711" s="9">
        <v>0.69799999999999995</v>
      </c>
      <c r="E711" s="9">
        <v>0.68600000000000005</v>
      </c>
      <c r="F711" s="9">
        <v>0.58799999999999997</v>
      </c>
      <c r="G711" s="9">
        <v>16658.37</v>
      </c>
      <c r="H711" s="10">
        <v>37</v>
      </c>
      <c r="I711" t="str">
        <f>CONCATENATE(Tabela_Brasil[[#This Row],[Município]],"-",Tabela_Brasil[[#This Row],[Estado]])</f>
        <v>Igarapé-MG</v>
      </c>
      <c r="J711">
        <f>IF(Tabela_Brasil[[#This Row],[IDHM]]&lt;=0.599,1,0)</f>
        <v>0</v>
      </c>
      <c r="K711" t="str">
        <f>IF(Tabela_Brasil[[#This Row],[IDHM]]&lt;=0.55,"Baixo",IF(Tabela_Brasil[[#This Row],[IDHM]]&lt;=0.699,"Médio",IF(Tabela_Brasil[[#This Row],[IDHM]]&lt;=0.799,"Alto","Muito Alto")))</f>
        <v>Médio</v>
      </c>
      <c r="L711" t="str">
        <f>VLOOKUP(Tabela_Brasil[[#This Row],[Estado]],'De-Para_Estado_Regiao'!$B$3:$C$29,2,FALSE)</f>
        <v>Sudeste</v>
      </c>
      <c r="M711">
        <f>IF(Tabela_Brasil[[#This Row],[IBGE_1-4]]&gt;=951,1,0)</f>
        <v>1</v>
      </c>
      <c r="N711">
        <f>IF(Tabela_Brasil[[#This Row],[COMP_P]]&lt;=2,1,0)</f>
        <v>0</v>
      </c>
    </row>
    <row r="712" spans="1:14" x14ac:dyDescent="0.25">
      <c r="A712" s="12" t="s">
        <v>745</v>
      </c>
      <c r="B712" s="12" t="s">
        <v>10</v>
      </c>
      <c r="C712" s="12">
        <v>964</v>
      </c>
      <c r="D712" s="12">
        <v>0.73</v>
      </c>
      <c r="E712" s="12">
        <v>0.72399999999999998</v>
      </c>
      <c r="F712" s="12">
        <v>0.64900000000000002</v>
      </c>
      <c r="G712" s="12">
        <v>16365.4</v>
      </c>
      <c r="H712" s="13">
        <v>24</v>
      </c>
      <c r="I712" t="str">
        <f>CONCATENATE(Tabela_Brasil[[#This Row],[Município]],"-",Tabela_Brasil[[#This Row],[Estado]])</f>
        <v>Cordeiro-RJ</v>
      </c>
      <c r="J712">
        <f>IF(Tabela_Brasil[[#This Row],[IDHM]]&lt;=0.599,1,0)</f>
        <v>0</v>
      </c>
      <c r="K712" t="str">
        <f>IF(Tabela_Brasil[[#This Row],[IDHM]]&lt;=0.55,"Baixo",IF(Tabela_Brasil[[#This Row],[IDHM]]&lt;=0.699,"Médio",IF(Tabela_Brasil[[#This Row],[IDHM]]&lt;=0.799,"Alto","Muito Alto")))</f>
        <v>Alto</v>
      </c>
      <c r="L712" t="str">
        <f>VLOOKUP(Tabela_Brasil[[#This Row],[Estado]],'De-Para_Estado_Regiao'!$B$3:$C$29,2,FALSE)</f>
        <v>Sudeste</v>
      </c>
      <c r="M712">
        <f>IF(Tabela_Brasil[[#This Row],[IBGE_1-4]]&gt;=951,1,0)</f>
        <v>1</v>
      </c>
      <c r="N712">
        <f>IF(Tabela_Brasil[[#This Row],[COMP_P]]&lt;=2,1,0)</f>
        <v>0</v>
      </c>
    </row>
    <row r="713" spans="1:14" x14ac:dyDescent="0.25">
      <c r="A713" s="9" t="s">
        <v>746</v>
      </c>
      <c r="B713" s="9" t="s">
        <v>16</v>
      </c>
      <c r="C713" s="9">
        <v>1078</v>
      </c>
      <c r="D713" s="9">
        <v>0.627</v>
      </c>
      <c r="E713" s="9">
        <v>0.58199999999999996</v>
      </c>
      <c r="F713" s="9">
        <v>0.52600000000000002</v>
      </c>
      <c r="G713" s="9">
        <v>8578.93</v>
      </c>
      <c r="H713" s="10">
        <v>35</v>
      </c>
      <c r="I713" t="str">
        <f>CONCATENATE(Tabela_Brasil[[#This Row],[Município]],"-",Tabela_Brasil[[#This Row],[Estado]])</f>
        <v>Espinosa-MG</v>
      </c>
      <c r="J713">
        <f>IF(Tabela_Brasil[[#This Row],[IDHM]]&lt;=0.599,1,0)</f>
        <v>0</v>
      </c>
      <c r="K713" t="str">
        <f>IF(Tabela_Brasil[[#This Row],[IDHM]]&lt;=0.55,"Baixo",IF(Tabela_Brasil[[#This Row],[IDHM]]&lt;=0.699,"Médio",IF(Tabela_Brasil[[#This Row],[IDHM]]&lt;=0.799,"Alto","Muito Alto")))</f>
        <v>Médio</v>
      </c>
      <c r="L713" t="str">
        <f>VLOOKUP(Tabela_Brasil[[#This Row],[Estado]],'De-Para_Estado_Regiao'!$B$3:$C$29,2,FALSE)</f>
        <v>Sudeste</v>
      </c>
      <c r="M713">
        <f>IF(Tabela_Brasil[[#This Row],[IBGE_1-4]]&gt;=951,1,0)</f>
        <v>1</v>
      </c>
      <c r="N713">
        <f>IF(Tabela_Brasil[[#This Row],[COMP_P]]&lt;=2,1,0)</f>
        <v>0</v>
      </c>
    </row>
    <row r="714" spans="1:14" x14ac:dyDescent="0.25">
      <c r="A714" s="12" t="s">
        <v>747</v>
      </c>
      <c r="B714" s="12" t="s">
        <v>7</v>
      </c>
      <c r="C714" s="12">
        <v>605</v>
      </c>
      <c r="D714" s="12">
        <v>0.73</v>
      </c>
      <c r="E714" s="12">
        <v>0.69599999999999995</v>
      </c>
      <c r="F714" s="12">
        <v>0.67800000000000005</v>
      </c>
      <c r="G714" s="12">
        <v>62536.82</v>
      </c>
      <c r="H714" s="13">
        <v>3</v>
      </c>
      <c r="I714" t="str">
        <f>CONCATENATE(Tabela_Brasil[[#This Row],[Município]],"-",Tabela_Brasil[[#This Row],[Estado]])</f>
        <v>Patrocínio Paulista-SP</v>
      </c>
      <c r="J714">
        <f>IF(Tabela_Brasil[[#This Row],[IDHM]]&lt;=0.599,1,0)</f>
        <v>0</v>
      </c>
      <c r="K714" t="str">
        <f>IF(Tabela_Brasil[[#This Row],[IDHM]]&lt;=0.55,"Baixo",IF(Tabela_Brasil[[#This Row],[IDHM]]&lt;=0.699,"Médio",IF(Tabela_Brasil[[#This Row],[IDHM]]&lt;=0.799,"Alto","Muito Alto")))</f>
        <v>Alto</v>
      </c>
      <c r="L714" t="str">
        <f>VLOOKUP(Tabela_Brasil[[#This Row],[Estado]],'De-Para_Estado_Regiao'!$B$3:$C$29,2,FALSE)</f>
        <v>Sudeste</v>
      </c>
      <c r="M714">
        <f>IF(Tabela_Brasil[[#This Row],[IBGE_1-4]]&gt;=951,1,0)</f>
        <v>0</v>
      </c>
      <c r="N714">
        <f>IF(Tabela_Brasil[[#This Row],[COMP_P]]&lt;=2,1,0)</f>
        <v>0</v>
      </c>
    </row>
    <row r="715" spans="1:14" x14ac:dyDescent="0.25">
      <c r="A715" s="9" t="s">
        <v>748</v>
      </c>
      <c r="B715" s="9" t="s">
        <v>24</v>
      </c>
      <c r="C715" s="9">
        <v>394</v>
      </c>
      <c r="D715" s="9">
        <v>0.60299999999999998</v>
      </c>
      <c r="E715" s="9">
        <v>0.56399999999999995</v>
      </c>
      <c r="F715" s="9">
        <v>0.497</v>
      </c>
      <c r="G715" s="9">
        <v>6120.15</v>
      </c>
      <c r="H715" s="10">
        <v>6</v>
      </c>
      <c r="I715" t="str">
        <f>CONCATENATE(Tabela_Brasil[[#This Row],[Município]],"-",Tabela_Brasil[[#This Row],[Estado]])</f>
        <v>Boquira-BA</v>
      </c>
      <c r="J715">
        <f>IF(Tabela_Brasil[[#This Row],[IDHM]]&lt;=0.599,1,0)</f>
        <v>0</v>
      </c>
      <c r="K715" t="str">
        <f>IF(Tabela_Brasil[[#This Row],[IDHM]]&lt;=0.55,"Baixo",IF(Tabela_Brasil[[#This Row],[IDHM]]&lt;=0.699,"Médio",IF(Tabela_Brasil[[#This Row],[IDHM]]&lt;=0.799,"Alto","Muito Alto")))</f>
        <v>Médio</v>
      </c>
      <c r="L715" t="str">
        <f>VLOOKUP(Tabela_Brasil[[#This Row],[Estado]],'De-Para_Estado_Regiao'!$B$3:$C$29,2,FALSE)</f>
        <v>Nordeste</v>
      </c>
      <c r="M715">
        <f>IF(Tabela_Brasil[[#This Row],[IBGE_1-4]]&gt;=951,1,0)</f>
        <v>0</v>
      </c>
      <c r="N715">
        <f>IF(Tabela_Brasil[[#This Row],[COMP_P]]&lt;=2,1,0)</f>
        <v>0</v>
      </c>
    </row>
    <row r="716" spans="1:14" x14ac:dyDescent="0.25">
      <c r="A716" s="12" t="s">
        <v>749</v>
      </c>
      <c r="B716" s="12" t="s">
        <v>7</v>
      </c>
      <c r="C716" s="12">
        <v>650</v>
      </c>
      <c r="D716" s="12">
        <v>0.73599999999999999</v>
      </c>
      <c r="E716" s="12">
        <v>0.68200000000000005</v>
      </c>
      <c r="F716" s="12">
        <v>0.67800000000000005</v>
      </c>
      <c r="G716" s="12">
        <v>25956.61</v>
      </c>
      <c r="H716" s="13">
        <v>6</v>
      </c>
      <c r="I716" t="str">
        <f>CONCATENATE(Tabela_Brasil[[#This Row],[Município]],"-",Tabela_Brasil[[#This Row],[Estado]])</f>
        <v>Pariquera-Açu-SP</v>
      </c>
      <c r="J716">
        <f>IF(Tabela_Brasil[[#This Row],[IDHM]]&lt;=0.599,1,0)</f>
        <v>0</v>
      </c>
      <c r="K716" t="str">
        <f>IF(Tabela_Brasil[[#This Row],[IDHM]]&lt;=0.55,"Baixo",IF(Tabela_Brasil[[#This Row],[IDHM]]&lt;=0.699,"Médio",IF(Tabela_Brasil[[#This Row],[IDHM]]&lt;=0.799,"Alto","Muito Alto")))</f>
        <v>Alto</v>
      </c>
      <c r="L716" t="str">
        <f>VLOOKUP(Tabela_Brasil[[#This Row],[Estado]],'De-Para_Estado_Regiao'!$B$3:$C$29,2,FALSE)</f>
        <v>Sudeste</v>
      </c>
      <c r="M716">
        <f>IF(Tabela_Brasil[[#This Row],[IBGE_1-4]]&gt;=951,1,0)</f>
        <v>0</v>
      </c>
      <c r="N716">
        <f>IF(Tabela_Brasil[[#This Row],[COMP_P]]&lt;=2,1,0)</f>
        <v>0</v>
      </c>
    </row>
    <row r="717" spans="1:14" x14ac:dyDescent="0.25">
      <c r="A717" s="9" t="s">
        <v>750</v>
      </c>
      <c r="B717" s="9" t="s">
        <v>24</v>
      </c>
      <c r="C717" s="9">
        <v>684</v>
      </c>
      <c r="D717" s="9">
        <v>0.63700000000000001</v>
      </c>
      <c r="E717" s="9">
        <v>0.621</v>
      </c>
      <c r="F717" s="9">
        <v>0.54100000000000004</v>
      </c>
      <c r="G717" s="9">
        <v>10148.799999999999</v>
      </c>
      <c r="H717" s="10">
        <v>9</v>
      </c>
      <c r="I717" t="str">
        <f>CONCATENATE(Tabela_Brasil[[#This Row],[Município]],"-",Tabela_Brasil[[#This Row],[Estado]])</f>
        <v>Caculé-BA</v>
      </c>
      <c r="J717">
        <f>IF(Tabela_Brasil[[#This Row],[IDHM]]&lt;=0.599,1,0)</f>
        <v>0</v>
      </c>
      <c r="K717" t="str">
        <f>IF(Tabela_Brasil[[#This Row],[IDHM]]&lt;=0.55,"Baixo",IF(Tabela_Brasil[[#This Row],[IDHM]]&lt;=0.699,"Médio",IF(Tabela_Brasil[[#This Row],[IDHM]]&lt;=0.799,"Alto","Muito Alto")))</f>
        <v>Médio</v>
      </c>
      <c r="L717" t="str">
        <f>VLOOKUP(Tabela_Brasil[[#This Row],[Estado]],'De-Para_Estado_Regiao'!$B$3:$C$29,2,FALSE)</f>
        <v>Nordeste</v>
      </c>
      <c r="M717">
        <f>IF(Tabela_Brasil[[#This Row],[IBGE_1-4]]&gt;=951,1,0)</f>
        <v>0</v>
      </c>
      <c r="N717">
        <f>IF(Tabela_Brasil[[#This Row],[COMP_P]]&lt;=2,1,0)</f>
        <v>0</v>
      </c>
    </row>
    <row r="718" spans="1:14" x14ac:dyDescent="0.25">
      <c r="A718" s="12" t="s">
        <v>751</v>
      </c>
      <c r="B718" s="12" t="s">
        <v>148</v>
      </c>
      <c r="C718" s="12">
        <v>3599</v>
      </c>
      <c r="D718" s="12">
        <v>0.71799999999999997</v>
      </c>
      <c r="E718" s="12">
        <v>0.72699999999999998</v>
      </c>
      <c r="F718" s="12">
        <v>0.62</v>
      </c>
      <c r="G718" s="12">
        <v>22130.78</v>
      </c>
      <c r="H718" s="13">
        <v>52</v>
      </c>
      <c r="I718" t="str">
        <f>CONCATENATE(Tabela_Brasil[[#This Row],[Município]],"-",Tabela_Brasil[[#This Row],[Estado]])</f>
        <v>Cacoal-RO</v>
      </c>
      <c r="J718">
        <f>IF(Tabela_Brasil[[#This Row],[IDHM]]&lt;=0.599,1,0)</f>
        <v>0</v>
      </c>
      <c r="K718" t="str">
        <f>IF(Tabela_Brasil[[#This Row],[IDHM]]&lt;=0.55,"Baixo",IF(Tabela_Brasil[[#This Row],[IDHM]]&lt;=0.699,"Médio",IF(Tabela_Brasil[[#This Row],[IDHM]]&lt;=0.799,"Alto","Muito Alto")))</f>
        <v>Alto</v>
      </c>
      <c r="L718" t="str">
        <f>VLOOKUP(Tabela_Brasil[[#This Row],[Estado]],'De-Para_Estado_Regiao'!$B$3:$C$29,2,FALSE)</f>
        <v>Norte</v>
      </c>
      <c r="M718">
        <f>IF(Tabela_Brasil[[#This Row],[IBGE_1-4]]&gt;=951,1,0)</f>
        <v>1</v>
      </c>
      <c r="N718">
        <f>IF(Tabela_Brasil[[#This Row],[COMP_P]]&lt;=2,1,0)</f>
        <v>0</v>
      </c>
    </row>
    <row r="719" spans="1:14" x14ac:dyDescent="0.25">
      <c r="A719" s="9" t="s">
        <v>752</v>
      </c>
      <c r="B719" s="9" t="s">
        <v>22</v>
      </c>
      <c r="C719" s="9">
        <v>1482</v>
      </c>
      <c r="D719" s="9">
        <v>0.72699999999999998</v>
      </c>
      <c r="E719" s="9">
        <v>0.71399999999999997</v>
      </c>
      <c r="F719" s="9">
        <v>0.65800000000000003</v>
      </c>
      <c r="G719" s="9">
        <v>21227.93</v>
      </c>
      <c r="H719" s="10">
        <v>46</v>
      </c>
      <c r="I719" t="str">
        <f>CONCATENATE(Tabela_Brasil[[#This Row],[Município]],"-",Tabela_Brasil[[#This Row],[Estado]])</f>
        <v>Bandeirantes-PR</v>
      </c>
      <c r="J719">
        <f>IF(Tabela_Brasil[[#This Row],[IDHM]]&lt;=0.599,1,0)</f>
        <v>0</v>
      </c>
      <c r="K719" t="str">
        <f>IF(Tabela_Brasil[[#This Row],[IDHM]]&lt;=0.55,"Baixo",IF(Tabela_Brasil[[#This Row],[IDHM]]&lt;=0.699,"Médio",IF(Tabela_Brasil[[#This Row],[IDHM]]&lt;=0.799,"Alto","Muito Alto")))</f>
        <v>Alto</v>
      </c>
      <c r="L719" t="str">
        <f>VLOOKUP(Tabela_Brasil[[#This Row],[Estado]],'De-Para_Estado_Regiao'!$B$3:$C$29,2,FALSE)</f>
        <v>Sul</v>
      </c>
      <c r="M719">
        <f>IF(Tabela_Brasil[[#This Row],[IBGE_1-4]]&gt;=951,1,0)</f>
        <v>1</v>
      </c>
      <c r="N719">
        <f>IF(Tabela_Brasil[[#This Row],[COMP_P]]&lt;=2,1,0)</f>
        <v>0</v>
      </c>
    </row>
    <row r="720" spans="1:14" x14ac:dyDescent="0.25">
      <c r="A720" s="12" t="s">
        <v>753</v>
      </c>
      <c r="B720" s="12" t="s">
        <v>59</v>
      </c>
      <c r="C720" s="12">
        <v>876</v>
      </c>
      <c r="D720" s="12">
        <v>0.75</v>
      </c>
      <c r="E720" s="12">
        <v>0.748</v>
      </c>
      <c r="F720" s="12">
        <v>0.64100000000000001</v>
      </c>
      <c r="G720" s="12">
        <v>34929.589999999997</v>
      </c>
      <c r="H720" s="13">
        <v>24</v>
      </c>
      <c r="I720" t="str">
        <f>CONCATENATE(Tabela_Brasil[[#This Row],[Município]],"-",Tabela_Brasil[[#This Row],[Estado]])</f>
        <v>Guaramirim-SC</v>
      </c>
      <c r="J720">
        <f>IF(Tabela_Brasil[[#This Row],[IDHM]]&lt;=0.599,1,0)</f>
        <v>0</v>
      </c>
      <c r="K720" t="str">
        <f>IF(Tabela_Brasil[[#This Row],[IDHM]]&lt;=0.55,"Baixo",IF(Tabela_Brasil[[#This Row],[IDHM]]&lt;=0.699,"Médio",IF(Tabela_Brasil[[#This Row],[IDHM]]&lt;=0.799,"Alto","Muito Alto")))</f>
        <v>Alto</v>
      </c>
      <c r="L720" t="str">
        <f>VLOOKUP(Tabela_Brasil[[#This Row],[Estado]],'De-Para_Estado_Regiao'!$B$3:$C$29,2,FALSE)</f>
        <v>Sul</v>
      </c>
      <c r="M720">
        <f>IF(Tabela_Brasil[[#This Row],[IBGE_1-4]]&gt;=951,1,0)</f>
        <v>0</v>
      </c>
      <c r="N720">
        <f>IF(Tabela_Brasil[[#This Row],[COMP_P]]&lt;=2,1,0)</f>
        <v>0</v>
      </c>
    </row>
    <row r="721" spans="1:14" x14ac:dyDescent="0.25">
      <c r="A721" s="9" t="s">
        <v>754</v>
      </c>
      <c r="B721" s="9" t="s">
        <v>14</v>
      </c>
      <c r="C721" s="9">
        <v>1849</v>
      </c>
      <c r="D721" s="9">
        <v>0.71299999999999997</v>
      </c>
      <c r="E721" s="9">
        <v>0.68700000000000006</v>
      </c>
      <c r="F721" s="9">
        <v>0.626</v>
      </c>
      <c r="G721" s="9">
        <v>29382.73</v>
      </c>
      <c r="H721" s="10">
        <v>19</v>
      </c>
      <c r="I721" t="str">
        <f>CONCATENATE(Tabela_Brasil[[#This Row],[Município]],"-",Tabela_Brasil[[#This Row],[Estado]])</f>
        <v>Itaqui-RS</v>
      </c>
      <c r="J721">
        <f>IF(Tabela_Brasil[[#This Row],[IDHM]]&lt;=0.599,1,0)</f>
        <v>0</v>
      </c>
      <c r="K721" t="str">
        <f>IF(Tabela_Brasil[[#This Row],[IDHM]]&lt;=0.55,"Baixo",IF(Tabela_Brasil[[#This Row],[IDHM]]&lt;=0.699,"Médio",IF(Tabela_Brasil[[#This Row],[IDHM]]&lt;=0.799,"Alto","Muito Alto")))</f>
        <v>Alto</v>
      </c>
      <c r="L721" t="str">
        <f>VLOOKUP(Tabela_Brasil[[#This Row],[Estado]],'De-Para_Estado_Regiao'!$B$3:$C$29,2,FALSE)</f>
        <v>Sul</v>
      </c>
      <c r="M721">
        <f>IF(Tabela_Brasil[[#This Row],[IBGE_1-4]]&gt;=951,1,0)</f>
        <v>1</v>
      </c>
      <c r="N721">
        <f>IF(Tabela_Brasil[[#This Row],[COMP_P]]&lt;=2,1,0)</f>
        <v>0</v>
      </c>
    </row>
    <row r="722" spans="1:14" x14ac:dyDescent="0.25">
      <c r="A722" s="12" t="s">
        <v>755</v>
      </c>
      <c r="B722" s="12" t="s">
        <v>29</v>
      </c>
      <c r="C722" s="12">
        <v>1897</v>
      </c>
      <c r="D722" s="12">
        <v>0.71599999999999997</v>
      </c>
      <c r="E722" s="12">
        <v>0.73299999999999998</v>
      </c>
      <c r="F722" s="12">
        <v>0.59299999999999997</v>
      </c>
      <c r="G722" s="12">
        <v>24006.82</v>
      </c>
      <c r="H722" s="13">
        <v>20</v>
      </c>
      <c r="I722" t="str">
        <f>CONCATENATE(Tabela_Brasil[[#This Row],[Município]],"-",Tabela_Brasil[[#This Row],[Estado]])</f>
        <v>Juína-MT</v>
      </c>
      <c r="J722">
        <f>IF(Tabela_Brasil[[#This Row],[IDHM]]&lt;=0.599,1,0)</f>
        <v>0</v>
      </c>
      <c r="K722" t="str">
        <f>IF(Tabela_Brasil[[#This Row],[IDHM]]&lt;=0.55,"Baixo",IF(Tabela_Brasil[[#This Row],[IDHM]]&lt;=0.699,"Médio",IF(Tabela_Brasil[[#This Row],[IDHM]]&lt;=0.799,"Alto","Muito Alto")))</f>
        <v>Alto</v>
      </c>
      <c r="L722" t="str">
        <f>VLOOKUP(Tabela_Brasil[[#This Row],[Estado]],'De-Para_Estado_Regiao'!$B$3:$C$29,2,FALSE)</f>
        <v>Centro-Oeste</v>
      </c>
      <c r="M722">
        <f>IF(Tabela_Brasil[[#This Row],[IBGE_1-4]]&gt;=951,1,0)</f>
        <v>1</v>
      </c>
      <c r="N722">
        <f>IF(Tabela_Brasil[[#This Row],[COMP_P]]&lt;=2,1,0)</f>
        <v>0</v>
      </c>
    </row>
    <row r="723" spans="1:14" x14ac:dyDescent="0.25">
      <c r="A723" s="9" t="s">
        <v>756</v>
      </c>
      <c r="B723" s="9" t="s">
        <v>7</v>
      </c>
      <c r="C723" s="9">
        <v>858</v>
      </c>
      <c r="D723" s="9">
        <v>0.77</v>
      </c>
      <c r="E723" s="9">
        <v>0.76300000000000001</v>
      </c>
      <c r="F723" s="9">
        <v>0.69699999999999995</v>
      </c>
      <c r="G723" s="9">
        <v>36621.93</v>
      </c>
      <c r="H723" s="10">
        <v>6</v>
      </c>
      <c r="I723" t="str">
        <f>CONCATENATE(Tabela_Brasil[[#This Row],[Município]],"-",Tabela_Brasil[[#This Row],[Estado]])</f>
        <v>Macatuba-SP</v>
      </c>
      <c r="J723">
        <f>IF(Tabela_Brasil[[#This Row],[IDHM]]&lt;=0.599,1,0)</f>
        <v>0</v>
      </c>
      <c r="K723" t="str">
        <f>IF(Tabela_Brasil[[#This Row],[IDHM]]&lt;=0.55,"Baixo",IF(Tabela_Brasil[[#This Row],[IDHM]]&lt;=0.699,"Médio",IF(Tabela_Brasil[[#This Row],[IDHM]]&lt;=0.799,"Alto","Muito Alto")))</f>
        <v>Alto</v>
      </c>
      <c r="L723" t="str">
        <f>VLOOKUP(Tabela_Brasil[[#This Row],[Estado]],'De-Para_Estado_Regiao'!$B$3:$C$29,2,FALSE)</f>
        <v>Sudeste</v>
      </c>
      <c r="M723">
        <f>IF(Tabela_Brasil[[#This Row],[IBGE_1-4]]&gt;=951,1,0)</f>
        <v>0</v>
      </c>
      <c r="N723">
        <f>IF(Tabela_Brasil[[#This Row],[COMP_P]]&lt;=2,1,0)</f>
        <v>0</v>
      </c>
    </row>
    <row r="724" spans="1:14" x14ac:dyDescent="0.25">
      <c r="A724" s="12" t="s">
        <v>757</v>
      </c>
      <c r="B724" s="12" t="s">
        <v>7</v>
      </c>
      <c r="C724" s="12">
        <v>300</v>
      </c>
      <c r="D724" s="12">
        <v>0.753</v>
      </c>
      <c r="E724" s="12">
        <v>0.72</v>
      </c>
      <c r="F724" s="12">
        <v>0.71399999999999997</v>
      </c>
      <c r="G724" s="12">
        <v>19622.88</v>
      </c>
      <c r="H724" s="13">
        <v>10</v>
      </c>
      <c r="I724" t="str">
        <f>CONCATENATE(Tabela_Brasil[[#This Row],[Município]],"-",Tabela_Brasil[[#This Row],[Estado]])</f>
        <v>Palmeira D'Oeste-SP</v>
      </c>
      <c r="J724">
        <f>IF(Tabela_Brasil[[#This Row],[IDHM]]&lt;=0.599,1,0)</f>
        <v>0</v>
      </c>
      <c r="K724" t="str">
        <f>IF(Tabela_Brasil[[#This Row],[IDHM]]&lt;=0.55,"Baixo",IF(Tabela_Brasil[[#This Row],[IDHM]]&lt;=0.699,"Médio",IF(Tabela_Brasil[[#This Row],[IDHM]]&lt;=0.799,"Alto","Muito Alto")))</f>
        <v>Alto</v>
      </c>
      <c r="L724" t="str">
        <f>VLOOKUP(Tabela_Brasil[[#This Row],[Estado]],'De-Para_Estado_Regiao'!$B$3:$C$29,2,FALSE)</f>
        <v>Sudeste</v>
      </c>
      <c r="M724">
        <f>IF(Tabela_Brasil[[#This Row],[IBGE_1-4]]&gt;=951,1,0)</f>
        <v>0</v>
      </c>
      <c r="N724">
        <f>IF(Tabela_Brasil[[#This Row],[COMP_P]]&lt;=2,1,0)</f>
        <v>0</v>
      </c>
    </row>
    <row r="725" spans="1:14" x14ac:dyDescent="0.25">
      <c r="A725" s="9" t="s">
        <v>758</v>
      </c>
      <c r="B725" s="9" t="s">
        <v>10</v>
      </c>
      <c r="C725" s="9">
        <v>1338</v>
      </c>
      <c r="D725" s="9">
        <v>0.753</v>
      </c>
      <c r="E725" s="9">
        <v>0.746</v>
      </c>
      <c r="F725" s="9">
        <v>0.67600000000000005</v>
      </c>
      <c r="G725" s="9">
        <v>92773.55</v>
      </c>
      <c r="H725" s="10">
        <v>14</v>
      </c>
      <c r="I725" t="str">
        <f>CONCATENATE(Tabela_Brasil[[#This Row],[Município]],"-",Tabela_Brasil[[#This Row],[Estado]])</f>
        <v>Mangaratiba-RJ</v>
      </c>
      <c r="J725">
        <f>IF(Tabela_Brasil[[#This Row],[IDHM]]&lt;=0.599,1,0)</f>
        <v>0</v>
      </c>
      <c r="K725" t="str">
        <f>IF(Tabela_Brasil[[#This Row],[IDHM]]&lt;=0.55,"Baixo",IF(Tabela_Brasil[[#This Row],[IDHM]]&lt;=0.699,"Médio",IF(Tabela_Brasil[[#This Row],[IDHM]]&lt;=0.799,"Alto","Muito Alto")))</f>
        <v>Alto</v>
      </c>
      <c r="L725" t="str">
        <f>VLOOKUP(Tabela_Brasil[[#This Row],[Estado]],'De-Para_Estado_Regiao'!$B$3:$C$29,2,FALSE)</f>
        <v>Sudeste</v>
      </c>
      <c r="M725">
        <f>IF(Tabela_Brasil[[#This Row],[IBGE_1-4]]&gt;=951,1,0)</f>
        <v>1</v>
      </c>
      <c r="N725">
        <f>IF(Tabela_Brasil[[#This Row],[COMP_P]]&lt;=2,1,0)</f>
        <v>0</v>
      </c>
    </row>
    <row r="726" spans="1:14" x14ac:dyDescent="0.25">
      <c r="A726" s="12" t="s">
        <v>759</v>
      </c>
      <c r="B726" s="12" t="s">
        <v>7</v>
      </c>
      <c r="C726" s="12">
        <v>1013</v>
      </c>
      <c r="D726" s="12">
        <v>0.78</v>
      </c>
      <c r="E726" s="12">
        <v>0.74199999999999999</v>
      </c>
      <c r="F726" s="12">
        <v>0.72899999999999998</v>
      </c>
      <c r="G726" s="12">
        <v>50771.27</v>
      </c>
      <c r="H726" s="13">
        <v>18</v>
      </c>
      <c r="I726" t="str">
        <f>CONCATENATE(Tabela_Brasil[[#This Row],[Município]],"-",Tabela_Brasil[[#This Row],[Estado]])</f>
        <v>Iracemápolis-SP</v>
      </c>
      <c r="J726">
        <f>IF(Tabela_Brasil[[#This Row],[IDHM]]&lt;=0.599,1,0)</f>
        <v>0</v>
      </c>
      <c r="K726" t="str">
        <f>IF(Tabela_Brasil[[#This Row],[IDHM]]&lt;=0.55,"Baixo",IF(Tabela_Brasil[[#This Row],[IDHM]]&lt;=0.699,"Médio",IF(Tabela_Brasil[[#This Row],[IDHM]]&lt;=0.799,"Alto","Muito Alto")))</f>
        <v>Alto</v>
      </c>
      <c r="L726" t="str">
        <f>VLOOKUP(Tabela_Brasil[[#This Row],[Estado]],'De-Para_Estado_Regiao'!$B$3:$C$29,2,FALSE)</f>
        <v>Sudeste</v>
      </c>
      <c r="M726">
        <f>IF(Tabela_Brasil[[#This Row],[IBGE_1-4]]&gt;=951,1,0)</f>
        <v>1</v>
      </c>
      <c r="N726">
        <f>IF(Tabela_Brasil[[#This Row],[COMP_P]]&lt;=2,1,0)</f>
        <v>0</v>
      </c>
    </row>
    <row r="727" spans="1:14" x14ac:dyDescent="0.25">
      <c r="A727" s="9" t="s">
        <v>760</v>
      </c>
      <c r="B727" s="9" t="s">
        <v>16</v>
      </c>
      <c r="C727" s="9">
        <v>1466</v>
      </c>
      <c r="D727" s="9">
        <v>0.67</v>
      </c>
      <c r="E727" s="9">
        <v>0.63900000000000001</v>
      </c>
      <c r="F727" s="9">
        <v>0.57799999999999996</v>
      </c>
      <c r="G727" s="9">
        <v>11799.22</v>
      </c>
      <c r="H727" s="10">
        <v>21</v>
      </c>
      <c r="I727" t="str">
        <f>CONCATENATE(Tabela_Brasil[[#This Row],[Município]],"-",Tabela_Brasil[[#This Row],[Estado]])</f>
        <v>Taiobeiras-MG</v>
      </c>
      <c r="J727">
        <f>IF(Tabela_Brasil[[#This Row],[IDHM]]&lt;=0.599,1,0)</f>
        <v>0</v>
      </c>
      <c r="K727" t="str">
        <f>IF(Tabela_Brasil[[#This Row],[IDHM]]&lt;=0.55,"Baixo",IF(Tabela_Brasil[[#This Row],[IDHM]]&lt;=0.699,"Médio",IF(Tabela_Brasil[[#This Row],[IDHM]]&lt;=0.799,"Alto","Muito Alto")))</f>
        <v>Médio</v>
      </c>
      <c r="L727" t="str">
        <f>VLOOKUP(Tabela_Brasil[[#This Row],[Estado]],'De-Para_Estado_Regiao'!$B$3:$C$29,2,FALSE)</f>
        <v>Sudeste</v>
      </c>
      <c r="M727">
        <f>IF(Tabela_Brasil[[#This Row],[IBGE_1-4]]&gt;=951,1,0)</f>
        <v>1</v>
      </c>
      <c r="N727">
        <f>IF(Tabela_Brasil[[#This Row],[COMP_P]]&lt;=2,1,0)</f>
        <v>0</v>
      </c>
    </row>
    <row r="728" spans="1:14" x14ac:dyDescent="0.25">
      <c r="A728" s="12" t="s">
        <v>761</v>
      </c>
      <c r="B728" s="12" t="s">
        <v>7</v>
      </c>
      <c r="C728" s="12">
        <v>179</v>
      </c>
      <c r="D728" s="12">
        <v>0.75900000000000001</v>
      </c>
      <c r="E728" s="12">
        <v>0.752</v>
      </c>
      <c r="F728" s="12">
        <v>0.67800000000000005</v>
      </c>
      <c r="G728" s="12">
        <v>24612.81</v>
      </c>
      <c r="H728" s="13">
        <v>8</v>
      </c>
      <c r="I728" t="str">
        <f>CONCATENATE(Tabela_Brasil[[#This Row],[Município]],"-",Tabela_Brasil[[#This Row],[Estado]])</f>
        <v>Monte Alegre Do Sul-SP</v>
      </c>
      <c r="J728">
        <f>IF(Tabela_Brasil[[#This Row],[IDHM]]&lt;=0.599,1,0)</f>
        <v>0</v>
      </c>
      <c r="K728" t="str">
        <f>IF(Tabela_Brasil[[#This Row],[IDHM]]&lt;=0.55,"Baixo",IF(Tabela_Brasil[[#This Row],[IDHM]]&lt;=0.699,"Médio",IF(Tabela_Brasil[[#This Row],[IDHM]]&lt;=0.799,"Alto","Muito Alto")))</f>
        <v>Alto</v>
      </c>
      <c r="L728" t="str">
        <f>VLOOKUP(Tabela_Brasil[[#This Row],[Estado]],'De-Para_Estado_Regiao'!$B$3:$C$29,2,FALSE)</f>
        <v>Sudeste</v>
      </c>
      <c r="M728">
        <f>IF(Tabela_Brasil[[#This Row],[IBGE_1-4]]&gt;=951,1,0)</f>
        <v>0</v>
      </c>
      <c r="N728">
        <f>IF(Tabela_Brasil[[#This Row],[COMP_P]]&lt;=2,1,0)</f>
        <v>0</v>
      </c>
    </row>
    <row r="729" spans="1:14" x14ac:dyDescent="0.25">
      <c r="A729" s="9" t="s">
        <v>762</v>
      </c>
      <c r="B729" s="9" t="s">
        <v>33</v>
      </c>
      <c r="C729" s="9">
        <v>2783</v>
      </c>
      <c r="D729" s="9">
        <v>0.71799999999999997</v>
      </c>
      <c r="E729" s="9">
        <v>0.753</v>
      </c>
      <c r="F729" s="9">
        <v>0.58399999999999996</v>
      </c>
      <c r="G729" s="9">
        <v>36703.839999999997</v>
      </c>
      <c r="H729" s="10">
        <v>34</v>
      </c>
      <c r="I729" t="str">
        <f>CONCATENATE(Tabela_Brasil[[#This Row],[Município]],"-",Tabela_Brasil[[#This Row],[Estado]])</f>
        <v>Mineiros-GO</v>
      </c>
      <c r="J729">
        <f>IF(Tabela_Brasil[[#This Row],[IDHM]]&lt;=0.599,1,0)</f>
        <v>0</v>
      </c>
      <c r="K729" t="str">
        <f>IF(Tabela_Brasil[[#This Row],[IDHM]]&lt;=0.55,"Baixo",IF(Tabela_Brasil[[#This Row],[IDHM]]&lt;=0.699,"Médio",IF(Tabela_Brasil[[#This Row],[IDHM]]&lt;=0.799,"Alto","Muito Alto")))</f>
        <v>Alto</v>
      </c>
      <c r="L729" t="str">
        <f>VLOOKUP(Tabela_Brasil[[#This Row],[Estado]],'De-Para_Estado_Regiao'!$B$3:$C$29,2,FALSE)</f>
        <v>Centro-Oeste</v>
      </c>
      <c r="M729">
        <f>IF(Tabela_Brasil[[#This Row],[IBGE_1-4]]&gt;=951,1,0)</f>
        <v>1</v>
      </c>
      <c r="N729">
        <f>IF(Tabela_Brasil[[#This Row],[COMP_P]]&lt;=2,1,0)</f>
        <v>0</v>
      </c>
    </row>
    <row r="730" spans="1:14" x14ac:dyDescent="0.25">
      <c r="A730" s="12" t="s">
        <v>763</v>
      </c>
      <c r="B730" s="12" t="s">
        <v>10</v>
      </c>
      <c r="C730" s="12">
        <v>1551</v>
      </c>
      <c r="D730" s="12">
        <v>0.72599999999999998</v>
      </c>
      <c r="E730" s="12">
        <v>0.73399999999999999</v>
      </c>
      <c r="F730" s="12">
        <v>0.64200000000000002</v>
      </c>
      <c r="G730" s="12">
        <v>27712.27</v>
      </c>
      <c r="H730" s="13">
        <v>24</v>
      </c>
      <c r="I730" t="str">
        <f>CONCATENATE(Tabela_Brasil[[#This Row],[Município]],"-",Tabela_Brasil[[#This Row],[Estado]])</f>
        <v>Casimiro De Abreu-RJ</v>
      </c>
      <c r="J730">
        <f>IF(Tabela_Brasil[[#This Row],[IDHM]]&lt;=0.599,1,0)</f>
        <v>0</v>
      </c>
      <c r="K730" t="str">
        <f>IF(Tabela_Brasil[[#This Row],[IDHM]]&lt;=0.55,"Baixo",IF(Tabela_Brasil[[#This Row],[IDHM]]&lt;=0.699,"Médio",IF(Tabela_Brasil[[#This Row],[IDHM]]&lt;=0.799,"Alto","Muito Alto")))</f>
        <v>Alto</v>
      </c>
      <c r="L730" t="str">
        <f>VLOOKUP(Tabela_Brasil[[#This Row],[Estado]],'De-Para_Estado_Regiao'!$B$3:$C$29,2,FALSE)</f>
        <v>Sudeste</v>
      </c>
      <c r="M730">
        <f>IF(Tabela_Brasil[[#This Row],[IBGE_1-4]]&gt;=951,1,0)</f>
        <v>1</v>
      </c>
      <c r="N730">
        <f>IF(Tabela_Brasil[[#This Row],[COMP_P]]&lt;=2,1,0)</f>
        <v>0</v>
      </c>
    </row>
    <row r="731" spans="1:14" x14ac:dyDescent="0.25">
      <c r="A731" s="9" t="s">
        <v>764</v>
      </c>
      <c r="B731" s="9" t="s">
        <v>16</v>
      </c>
      <c r="C731" s="9">
        <v>1698</v>
      </c>
      <c r="D731" s="9">
        <v>0.71</v>
      </c>
      <c r="E731" s="9">
        <v>0.70899999999999996</v>
      </c>
      <c r="F731" s="9">
        <v>0.59099999999999997</v>
      </c>
      <c r="G731" s="9">
        <v>25330.01</v>
      </c>
      <c r="H731" s="10">
        <v>36</v>
      </c>
      <c r="I731" t="str">
        <f>CONCATENATE(Tabela_Brasil[[#This Row],[Município]],"-",Tabela_Brasil[[#This Row],[Estado]])</f>
        <v>Visconde Do Rio Branco-MG</v>
      </c>
      <c r="J731">
        <f>IF(Tabela_Brasil[[#This Row],[IDHM]]&lt;=0.599,1,0)</f>
        <v>0</v>
      </c>
      <c r="K731" t="str">
        <f>IF(Tabela_Brasil[[#This Row],[IDHM]]&lt;=0.55,"Baixo",IF(Tabela_Brasil[[#This Row],[IDHM]]&lt;=0.699,"Médio",IF(Tabela_Brasil[[#This Row],[IDHM]]&lt;=0.799,"Alto","Muito Alto")))</f>
        <v>Alto</v>
      </c>
      <c r="L731" t="str">
        <f>VLOOKUP(Tabela_Brasil[[#This Row],[Estado]],'De-Para_Estado_Regiao'!$B$3:$C$29,2,FALSE)</f>
        <v>Sudeste</v>
      </c>
      <c r="M731">
        <f>IF(Tabela_Brasil[[#This Row],[IBGE_1-4]]&gt;=951,1,0)</f>
        <v>1</v>
      </c>
      <c r="N731">
        <f>IF(Tabela_Brasil[[#This Row],[COMP_P]]&lt;=2,1,0)</f>
        <v>0</v>
      </c>
    </row>
    <row r="732" spans="1:14" x14ac:dyDescent="0.25">
      <c r="A732" s="12" t="s">
        <v>765</v>
      </c>
      <c r="B732" s="12" t="s">
        <v>31</v>
      </c>
      <c r="C732" s="12">
        <v>1912</v>
      </c>
      <c r="D732" s="12">
        <v>0.63300000000000001</v>
      </c>
      <c r="E732" s="12">
        <v>0.58499999999999996</v>
      </c>
      <c r="F732" s="12">
        <v>0.56000000000000005</v>
      </c>
      <c r="G732" s="12">
        <v>8879.83</v>
      </c>
      <c r="H732" s="13">
        <v>72</v>
      </c>
      <c r="I732" t="str">
        <f>CONCATENATE(Tabela_Brasil[[#This Row],[Município]],"-",Tabela_Brasil[[#This Row],[Estado]])</f>
        <v>Tauá-CE</v>
      </c>
      <c r="J732">
        <f>IF(Tabela_Brasil[[#This Row],[IDHM]]&lt;=0.599,1,0)</f>
        <v>0</v>
      </c>
      <c r="K732" t="str">
        <f>IF(Tabela_Brasil[[#This Row],[IDHM]]&lt;=0.55,"Baixo",IF(Tabela_Brasil[[#This Row],[IDHM]]&lt;=0.699,"Médio",IF(Tabela_Brasil[[#This Row],[IDHM]]&lt;=0.799,"Alto","Muito Alto")))</f>
        <v>Médio</v>
      </c>
      <c r="L732" t="str">
        <f>VLOOKUP(Tabela_Brasil[[#This Row],[Estado]],'De-Para_Estado_Regiao'!$B$3:$C$29,2,FALSE)</f>
        <v>Nordeste</v>
      </c>
      <c r="M732">
        <f>IF(Tabela_Brasil[[#This Row],[IBGE_1-4]]&gt;=951,1,0)</f>
        <v>1</v>
      </c>
      <c r="N732">
        <f>IF(Tabela_Brasil[[#This Row],[COMP_P]]&lt;=2,1,0)</f>
        <v>0</v>
      </c>
    </row>
    <row r="733" spans="1:14" x14ac:dyDescent="0.25">
      <c r="A733" s="9" t="s">
        <v>766</v>
      </c>
      <c r="B733" s="9" t="s">
        <v>87</v>
      </c>
      <c r="C733" s="9">
        <v>5448</v>
      </c>
      <c r="D733" s="9">
        <v>0.67400000000000004</v>
      </c>
      <c r="E733" s="9">
        <v>0.63300000000000001</v>
      </c>
      <c r="F733" s="9">
        <v>0.61499999999999999</v>
      </c>
      <c r="G733" s="9">
        <v>14690.96</v>
      </c>
      <c r="H733" s="10">
        <v>34</v>
      </c>
      <c r="I733" t="str">
        <f>CONCATENATE(Tabela_Brasil[[#This Row],[Município]],"-",Tabela_Brasil[[#This Row],[Estado]])</f>
        <v>Santa Inês-MA</v>
      </c>
      <c r="J733">
        <f>IF(Tabela_Brasil[[#This Row],[IDHM]]&lt;=0.599,1,0)</f>
        <v>0</v>
      </c>
      <c r="K733" t="str">
        <f>IF(Tabela_Brasil[[#This Row],[IDHM]]&lt;=0.55,"Baixo",IF(Tabela_Brasil[[#This Row],[IDHM]]&lt;=0.699,"Médio",IF(Tabela_Brasil[[#This Row],[IDHM]]&lt;=0.799,"Alto","Muito Alto")))</f>
        <v>Médio</v>
      </c>
      <c r="L733" t="str">
        <f>VLOOKUP(Tabela_Brasil[[#This Row],[Estado]],'De-Para_Estado_Regiao'!$B$3:$C$29,2,FALSE)</f>
        <v>Nordeste</v>
      </c>
      <c r="M733">
        <f>IF(Tabela_Brasil[[#This Row],[IBGE_1-4]]&gt;=951,1,0)</f>
        <v>1</v>
      </c>
      <c r="N733">
        <f>IF(Tabela_Brasil[[#This Row],[COMP_P]]&lt;=2,1,0)</f>
        <v>0</v>
      </c>
    </row>
    <row r="734" spans="1:14" x14ac:dyDescent="0.25">
      <c r="A734" s="12" t="s">
        <v>767</v>
      </c>
      <c r="B734" s="12" t="s">
        <v>7</v>
      </c>
      <c r="C734" s="12">
        <v>1302</v>
      </c>
      <c r="D734" s="12">
        <v>0.73699999999999999</v>
      </c>
      <c r="E734" s="12">
        <v>0.72299999999999998</v>
      </c>
      <c r="F734" s="12">
        <v>0.65400000000000003</v>
      </c>
      <c r="G734" s="12">
        <v>51604.639999999999</v>
      </c>
      <c r="H734" s="13">
        <v>9</v>
      </c>
      <c r="I734" t="str">
        <f>CONCATENATE(Tabela_Brasil[[#This Row],[Município]],"-",Tabela_Brasil[[#This Row],[Estado]])</f>
        <v>Santa Gertrudes-SP</v>
      </c>
      <c r="J734">
        <f>IF(Tabela_Brasil[[#This Row],[IDHM]]&lt;=0.599,1,0)</f>
        <v>0</v>
      </c>
      <c r="K734" t="str">
        <f>IF(Tabela_Brasil[[#This Row],[IDHM]]&lt;=0.55,"Baixo",IF(Tabela_Brasil[[#This Row],[IDHM]]&lt;=0.699,"Médio",IF(Tabela_Brasil[[#This Row],[IDHM]]&lt;=0.799,"Alto","Muito Alto")))</f>
        <v>Alto</v>
      </c>
      <c r="L734" t="str">
        <f>VLOOKUP(Tabela_Brasil[[#This Row],[Estado]],'De-Para_Estado_Regiao'!$B$3:$C$29,2,FALSE)</f>
        <v>Sudeste</v>
      </c>
      <c r="M734">
        <f>IF(Tabela_Brasil[[#This Row],[IBGE_1-4]]&gt;=951,1,0)</f>
        <v>1</v>
      </c>
      <c r="N734">
        <f>IF(Tabela_Brasil[[#This Row],[COMP_P]]&lt;=2,1,0)</f>
        <v>0</v>
      </c>
    </row>
    <row r="735" spans="1:14" x14ac:dyDescent="0.25">
      <c r="A735" s="9" t="s">
        <v>768</v>
      </c>
      <c r="B735" s="9" t="s">
        <v>14</v>
      </c>
      <c r="C735" s="9">
        <v>866</v>
      </c>
      <c r="D735" s="9">
        <v>0.74</v>
      </c>
      <c r="E735" s="9">
        <v>0.73399999999999999</v>
      </c>
      <c r="F735" s="9">
        <v>0.64600000000000002</v>
      </c>
      <c r="G735" s="9">
        <v>24981.4</v>
      </c>
      <c r="H735" s="10">
        <v>35</v>
      </c>
      <c r="I735" t="str">
        <f>CONCATENATE(Tabela_Brasil[[#This Row],[Município]],"-",Tabela_Brasil[[#This Row],[Estado]])</f>
        <v>São Sebastião Do Caí-RS</v>
      </c>
      <c r="J735">
        <f>IF(Tabela_Brasil[[#This Row],[IDHM]]&lt;=0.599,1,0)</f>
        <v>0</v>
      </c>
      <c r="K735" t="str">
        <f>IF(Tabela_Brasil[[#This Row],[IDHM]]&lt;=0.55,"Baixo",IF(Tabela_Brasil[[#This Row],[IDHM]]&lt;=0.699,"Médio",IF(Tabela_Brasil[[#This Row],[IDHM]]&lt;=0.799,"Alto","Muito Alto")))</f>
        <v>Alto</v>
      </c>
      <c r="L735" t="str">
        <f>VLOOKUP(Tabela_Brasil[[#This Row],[Estado]],'De-Para_Estado_Regiao'!$B$3:$C$29,2,FALSE)</f>
        <v>Sul</v>
      </c>
      <c r="M735">
        <f>IF(Tabela_Brasil[[#This Row],[IBGE_1-4]]&gt;=951,1,0)</f>
        <v>0</v>
      </c>
      <c r="N735">
        <f>IF(Tabela_Brasil[[#This Row],[COMP_P]]&lt;=2,1,0)</f>
        <v>0</v>
      </c>
    </row>
    <row r="736" spans="1:14" x14ac:dyDescent="0.25">
      <c r="A736" s="12" t="s">
        <v>769</v>
      </c>
      <c r="B736" s="12" t="s">
        <v>59</v>
      </c>
      <c r="C736" s="12">
        <v>810</v>
      </c>
      <c r="D736" s="12">
        <v>0.754</v>
      </c>
      <c r="E736" s="12">
        <v>0.75</v>
      </c>
      <c r="F736" s="12">
        <v>0.65300000000000002</v>
      </c>
      <c r="G736" s="12">
        <v>36803.64</v>
      </c>
      <c r="H736" s="13">
        <v>9</v>
      </c>
      <c r="I736" t="str">
        <f>CONCATENATE(Tabela_Brasil[[#This Row],[Município]],"-",Tabela_Brasil[[#This Row],[Estado]])</f>
        <v>Guabiruba-SC</v>
      </c>
      <c r="J736">
        <f>IF(Tabela_Brasil[[#This Row],[IDHM]]&lt;=0.599,1,0)</f>
        <v>0</v>
      </c>
      <c r="K736" t="str">
        <f>IF(Tabela_Brasil[[#This Row],[IDHM]]&lt;=0.55,"Baixo",IF(Tabela_Brasil[[#This Row],[IDHM]]&lt;=0.699,"Médio",IF(Tabela_Brasil[[#This Row],[IDHM]]&lt;=0.799,"Alto","Muito Alto")))</f>
        <v>Alto</v>
      </c>
      <c r="L736" t="str">
        <f>VLOOKUP(Tabela_Brasil[[#This Row],[Estado]],'De-Para_Estado_Regiao'!$B$3:$C$29,2,FALSE)</f>
        <v>Sul</v>
      </c>
      <c r="M736">
        <f>IF(Tabela_Brasil[[#This Row],[IBGE_1-4]]&gt;=951,1,0)</f>
        <v>0</v>
      </c>
      <c r="N736">
        <f>IF(Tabela_Brasil[[#This Row],[COMP_P]]&lt;=2,1,0)</f>
        <v>0</v>
      </c>
    </row>
    <row r="737" spans="1:14" x14ac:dyDescent="0.25">
      <c r="A737" s="9" t="s">
        <v>770</v>
      </c>
      <c r="B737" s="9" t="s">
        <v>59</v>
      </c>
      <c r="C737" s="9">
        <v>1985</v>
      </c>
      <c r="D737" s="9">
        <v>0.73799999999999999</v>
      </c>
      <c r="E737" s="9">
        <v>0.71</v>
      </c>
      <c r="F737" s="9">
        <v>0.66800000000000004</v>
      </c>
      <c r="G737" s="9">
        <v>23848.09</v>
      </c>
      <c r="H737" s="10">
        <v>53</v>
      </c>
      <c r="I737" t="str">
        <f>CONCATENATE(Tabela_Brasil[[#This Row],[Município]],"-",Tabela_Brasil[[#This Row],[Estado]])</f>
        <v>Rio Negrinho-SC</v>
      </c>
      <c r="J737">
        <f>IF(Tabela_Brasil[[#This Row],[IDHM]]&lt;=0.599,1,0)</f>
        <v>0</v>
      </c>
      <c r="K737" t="str">
        <f>IF(Tabela_Brasil[[#This Row],[IDHM]]&lt;=0.55,"Baixo",IF(Tabela_Brasil[[#This Row],[IDHM]]&lt;=0.699,"Médio",IF(Tabela_Brasil[[#This Row],[IDHM]]&lt;=0.799,"Alto","Muito Alto")))</f>
        <v>Alto</v>
      </c>
      <c r="L737" t="str">
        <f>VLOOKUP(Tabela_Brasil[[#This Row],[Estado]],'De-Para_Estado_Regiao'!$B$3:$C$29,2,FALSE)</f>
        <v>Sul</v>
      </c>
      <c r="M737">
        <f>IF(Tabela_Brasil[[#This Row],[IBGE_1-4]]&gt;=951,1,0)</f>
        <v>1</v>
      </c>
      <c r="N737">
        <f>IF(Tabela_Brasil[[#This Row],[COMP_P]]&lt;=2,1,0)</f>
        <v>0</v>
      </c>
    </row>
    <row r="738" spans="1:14" x14ac:dyDescent="0.25">
      <c r="A738" s="12" t="s">
        <v>771</v>
      </c>
      <c r="B738" s="12" t="s">
        <v>7</v>
      </c>
      <c r="C738" s="12">
        <v>463</v>
      </c>
      <c r="D738" s="12">
        <v>0.745</v>
      </c>
      <c r="E738" s="12">
        <v>0.74099999999999999</v>
      </c>
      <c r="F738" s="12">
        <v>0.68300000000000005</v>
      </c>
      <c r="G738" s="12">
        <v>24917.4</v>
      </c>
      <c r="H738" s="13">
        <v>10</v>
      </c>
      <c r="I738" t="str">
        <f>CONCATENATE(Tabela_Brasil[[#This Row],[Município]],"-",Tabela_Brasil[[#This Row],[Estado]])</f>
        <v>Urupês-SP</v>
      </c>
      <c r="J738">
        <f>IF(Tabela_Brasil[[#This Row],[IDHM]]&lt;=0.599,1,0)</f>
        <v>0</v>
      </c>
      <c r="K738" t="str">
        <f>IF(Tabela_Brasil[[#This Row],[IDHM]]&lt;=0.55,"Baixo",IF(Tabela_Brasil[[#This Row],[IDHM]]&lt;=0.699,"Médio",IF(Tabela_Brasil[[#This Row],[IDHM]]&lt;=0.799,"Alto","Muito Alto")))</f>
        <v>Alto</v>
      </c>
      <c r="L738" t="str">
        <f>VLOOKUP(Tabela_Brasil[[#This Row],[Estado]],'De-Para_Estado_Regiao'!$B$3:$C$29,2,FALSE)</f>
        <v>Sudeste</v>
      </c>
      <c r="M738">
        <f>IF(Tabela_Brasil[[#This Row],[IBGE_1-4]]&gt;=951,1,0)</f>
        <v>0</v>
      </c>
      <c r="N738">
        <f>IF(Tabela_Brasil[[#This Row],[COMP_P]]&lt;=2,1,0)</f>
        <v>0</v>
      </c>
    </row>
    <row r="739" spans="1:14" x14ac:dyDescent="0.25">
      <c r="A739" s="9" t="s">
        <v>772</v>
      </c>
      <c r="B739" s="9" t="s">
        <v>7</v>
      </c>
      <c r="C739" s="9">
        <v>2700</v>
      </c>
      <c r="D739" s="9">
        <v>0.75</v>
      </c>
      <c r="E739" s="9">
        <v>0.68400000000000005</v>
      </c>
      <c r="F739" s="9">
        <v>0.745</v>
      </c>
      <c r="G739" s="9">
        <v>11831.25</v>
      </c>
      <c r="H739" s="10">
        <v>28</v>
      </c>
      <c r="I739" t="str">
        <f>CONCATENATE(Tabela_Brasil[[#This Row],[Município]],"-",Tabela_Brasil[[#This Row],[Estado]])</f>
        <v>Rio Grande Da Serra-SP</v>
      </c>
      <c r="J739">
        <f>IF(Tabela_Brasil[[#This Row],[IDHM]]&lt;=0.599,1,0)</f>
        <v>0</v>
      </c>
      <c r="K739" t="str">
        <f>IF(Tabela_Brasil[[#This Row],[IDHM]]&lt;=0.55,"Baixo",IF(Tabela_Brasil[[#This Row],[IDHM]]&lt;=0.699,"Médio",IF(Tabela_Brasil[[#This Row],[IDHM]]&lt;=0.799,"Alto","Muito Alto")))</f>
        <v>Alto</v>
      </c>
      <c r="L739" t="str">
        <f>VLOOKUP(Tabela_Brasil[[#This Row],[Estado]],'De-Para_Estado_Regiao'!$B$3:$C$29,2,FALSE)</f>
        <v>Sudeste</v>
      </c>
      <c r="M739">
        <f>IF(Tabela_Brasil[[#This Row],[IBGE_1-4]]&gt;=951,1,0)</f>
        <v>1</v>
      </c>
      <c r="N739">
        <f>IF(Tabela_Brasil[[#This Row],[COMP_P]]&lt;=2,1,0)</f>
        <v>0</v>
      </c>
    </row>
    <row r="740" spans="1:14" x14ac:dyDescent="0.25">
      <c r="A740" s="12" t="s">
        <v>773</v>
      </c>
      <c r="B740" s="12" t="s">
        <v>33</v>
      </c>
      <c r="C740" s="12">
        <v>2565</v>
      </c>
      <c r="D740" s="12">
        <v>0.7</v>
      </c>
      <c r="E740" s="12">
        <v>0.71599999999999997</v>
      </c>
      <c r="F740" s="12">
        <v>0.58699999999999997</v>
      </c>
      <c r="G740" s="12">
        <v>42330.239999999998</v>
      </c>
      <c r="H740" s="13">
        <v>22</v>
      </c>
      <c r="I740" t="str">
        <f>CONCATENATE(Tabela_Brasil[[#This Row],[Município]],"-",Tabela_Brasil[[#This Row],[Estado]])</f>
        <v>Cristalina-GO</v>
      </c>
      <c r="J740">
        <f>IF(Tabela_Brasil[[#This Row],[IDHM]]&lt;=0.599,1,0)</f>
        <v>0</v>
      </c>
      <c r="K740" t="str">
        <f>IF(Tabela_Brasil[[#This Row],[IDHM]]&lt;=0.55,"Baixo",IF(Tabela_Brasil[[#This Row],[IDHM]]&lt;=0.699,"Médio",IF(Tabela_Brasil[[#This Row],[IDHM]]&lt;=0.799,"Alto","Muito Alto")))</f>
        <v>Alto</v>
      </c>
      <c r="L740" t="str">
        <f>VLOOKUP(Tabela_Brasil[[#This Row],[Estado]],'De-Para_Estado_Regiao'!$B$3:$C$29,2,FALSE)</f>
        <v>Centro-Oeste</v>
      </c>
      <c r="M740">
        <f>IF(Tabela_Brasil[[#This Row],[IBGE_1-4]]&gt;=951,1,0)</f>
        <v>1</v>
      </c>
      <c r="N740">
        <f>IF(Tabela_Brasil[[#This Row],[COMP_P]]&lt;=2,1,0)</f>
        <v>0</v>
      </c>
    </row>
    <row r="741" spans="1:14" x14ac:dyDescent="0.25">
      <c r="A741" s="9" t="s">
        <v>774</v>
      </c>
      <c r="B741" s="9" t="s">
        <v>22</v>
      </c>
      <c r="C741" s="9">
        <v>1692</v>
      </c>
      <c r="D741" s="9">
        <v>0.74299999999999999</v>
      </c>
      <c r="E741" s="9">
        <v>0.74299999999999999</v>
      </c>
      <c r="F741" s="9">
        <v>0.66200000000000003</v>
      </c>
      <c r="G741" s="9">
        <v>28604.66</v>
      </c>
      <c r="H741" s="10">
        <v>30</v>
      </c>
      <c r="I741" t="str">
        <f>CONCATENATE(Tabela_Brasil[[#This Row],[Município]],"-",Tabela_Brasil[[#This Row],[Estado]])</f>
        <v>Matinhos-PR</v>
      </c>
      <c r="J741">
        <f>IF(Tabela_Brasil[[#This Row],[IDHM]]&lt;=0.599,1,0)</f>
        <v>0</v>
      </c>
      <c r="K741" t="str">
        <f>IF(Tabela_Brasil[[#This Row],[IDHM]]&lt;=0.55,"Baixo",IF(Tabela_Brasil[[#This Row],[IDHM]]&lt;=0.699,"Médio",IF(Tabela_Brasil[[#This Row],[IDHM]]&lt;=0.799,"Alto","Muito Alto")))</f>
        <v>Alto</v>
      </c>
      <c r="L741" t="str">
        <f>VLOOKUP(Tabela_Brasil[[#This Row],[Estado]],'De-Para_Estado_Regiao'!$B$3:$C$29,2,FALSE)</f>
        <v>Sul</v>
      </c>
      <c r="M741">
        <f>IF(Tabela_Brasil[[#This Row],[IBGE_1-4]]&gt;=951,1,0)</f>
        <v>1</v>
      </c>
      <c r="N741">
        <f>IF(Tabela_Brasil[[#This Row],[COMP_P]]&lt;=2,1,0)</f>
        <v>0</v>
      </c>
    </row>
    <row r="742" spans="1:14" x14ac:dyDescent="0.25">
      <c r="A742" s="12" t="s">
        <v>775</v>
      </c>
      <c r="B742" s="12" t="s">
        <v>33</v>
      </c>
      <c r="C742" s="12">
        <v>1883</v>
      </c>
      <c r="D742" s="12">
        <v>0.73699999999999999</v>
      </c>
      <c r="E742" s="12">
        <v>0.74</v>
      </c>
      <c r="F742" s="12">
        <v>0.628</v>
      </c>
      <c r="G742" s="12">
        <v>18774.45</v>
      </c>
      <c r="H742" s="13">
        <v>47</v>
      </c>
      <c r="I742" t="str">
        <f>CONCATENATE(Tabela_Brasil[[#This Row],[Município]],"-",Tabela_Brasil[[#This Row],[Estado]])</f>
        <v>Uruaçu-GO</v>
      </c>
      <c r="J742">
        <f>IF(Tabela_Brasil[[#This Row],[IDHM]]&lt;=0.599,1,0)</f>
        <v>0</v>
      </c>
      <c r="K742" t="str">
        <f>IF(Tabela_Brasil[[#This Row],[IDHM]]&lt;=0.55,"Baixo",IF(Tabela_Brasil[[#This Row],[IDHM]]&lt;=0.699,"Médio",IF(Tabela_Brasil[[#This Row],[IDHM]]&lt;=0.799,"Alto","Muito Alto")))</f>
        <v>Alto</v>
      </c>
      <c r="L742" t="str">
        <f>VLOOKUP(Tabela_Brasil[[#This Row],[Estado]],'De-Para_Estado_Regiao'!$B$3:$C$29,2,FALSE)</f>
        <v>Centro-Oeste</v>
      </c>
      <c r="M742">
        <f>IF(Tabela_Brasil[[#This Row],[IBGE_1-4]]&gt;=951,1,0)</f>
        <v>1</v>
      </c>
      <c r="N742">
        <f>IF(Tabela_Brasil[[#This Row],[COMP_P]]&lt;=2,1,0)</f>
        <v>0</v>
      </c>
    </row>
    <row r="743" spans="1:14" x14ac:dyDescent="0.25">
      <c r="A743" s="9" t="s">
        <v>776</v>
      </c>
      <c r="B743" s="9" t="s">
        <v>10</v>
      </c>
      <c r="C743" s="9">
        <v>814</v>
      </c>
      <c r="D743" s="9">
        <v>0.71299999999999997</v>
      </c>
      <c r="E743" s="9">
        <v>0.69599999999999995</v>
      </c>
      <c r="F743" s="9">
        <v>0.63500000000000001</v>
      </c>
      <c r="G743" s="9">
        <v>22115.599999999999</v>
      </c>
      <c r="H743" s="10">
        <v>21</v>
      </c>
      <c r="I743" t="str">
        <f>CONCATENATE(Tabela_Brasil[[#This Row],[Município]],"-",Tabela_Brasil[[#This Row],[Estado]])</f>
        <v>Itaocara-RJ</v>
      </c>
      <c r="J743">
        <f>IF(Tabela_Brasil[[#This Row],[IDHM]]&lt;=0.599,1,0)</f>
        <v>0</v>
      </c>
      <c r="K743" t="str">
        <f>IF(Tabela_Brasil[[#This Row],[IDHM]]&lt;=0.55,"Baixo",IF(Tabela_Brasil[[#This Row],[IDHM]]&lt;=0.699,"Médio",IF(Tabela_Brasil[[#This Row],[IDHM]]&lt;=0.799,"Alto","Muito Alto")))</f>
        <v>Alto</v>
      </c>
      <c r="L743" t="str">
        <f>VLOOKUP(Tabela_Brasil[[#This Row],[Estado]],'De-Para_Estado_Regiao'!$B$3:$C$29,2,FALSE)</f>
        <v>Sudeste</v>
      </c>
      <c r="M743">
        <f>IF(Tabela_Brasil[[#This Row],[IBGE_1-4]]&gt;=951,1,0)</f>
        <v>0</v>
      </c>
      <c r="N743">
        <f>IF(Tabela_Brasil[[#This Row],[COMP_P]]&lt;=2,1,0)</f>
        <v>0</v>
      </c>
    </row>
    <row r="744" spans="1:14" x14ac:dyDescent="0.25">
      <c r="A744" s="12" t="s">
        <v>777</v>
      </c>
      <c r="B744" s="12" t="s">
        <v>22</v>
      </c>
      <c r="C744" s="12">
        <v>1252</v>
      </c>
      <c r="D744" s="12">
        <v>0.73499999999999999</v>
      </c>
      <c r="E744" s="12">
        <v>0.73299999999999998</v>
      </c>
      <c r="F744" s="12">
        <v>0.66600000000000004</v>
      </c>
      <c r="G744" s="12">
        <v>39643.949999999997</v>
      </c>
      <c r="H744" s="13">
        <v>35</v>
      </c>
      <c r="I744" t="str">
        <f>CONCATENATE(Tabela_Brasil[[#This Row],[Município]],"-",Tabela_Brasil[[#This Row],[Estado]])</f>
        <v>Marialva-PR</v>
      </c>
      <c r="J744">
        <f>IF(Tabela_Brasil[[#This Row],[IDHM]]&lt;=0.599,1,0)</f>
        <v>0</v>
      </c>
      <c r="K744" t="str">
        <f>IF(Tabela_Brasil[[#This Row],[IDHM]]&lt;=0.55,"Baixo",IF(Tabela_Brasil[[#This Row],[IDHM]]&lt;=0.699,"Médio",IF(Tabela_Brasil[[#This Row],[IDHM]]&lt;=0.799,"Alto","Muito Alto")))</f>
        <v>Alto</v>
      </c>
      <c r="L744" t="str">
        <f>VLOOKUP(Tabela_Brasil[[#This Row],[Estado]],'De-Para_Estado_Regiao'!$B$3:$C$29,2,FALSE)</f>
        <v>Sul</v>
      </c>
      <c r="M744">
        <f>IF(Tabela_Brasil[[#This Row],[IBGE_1-4]]&gt;=951,1,0)</f>
        <v>1</v>
      </c>
      <c r="N744">
        <f>IF(Tabela_Brasil[[#This Row],[COMP_P]]&lt;=2,1,0)</f>
        <v>0</v>
      </c>
    </row>
    <row r="745" spans="1:14" x14ac:dyDescent="0.25">
      <c r="A745" s="9" t="s">
        <v>778</v>
      </c>
      <c r="B745" s="9" t="s">
        <v>16</v>
      </c>
      <c r="C745" s="9">
        <v>474</v>
      </c>
      <c r="D745" s="9">
        <v>0.70499999999999996</v>
      </c>
      <c r="E745" s="9">
        <v>0.69499999999999995</v>
      </c>
      <c r="F745" s="9">
        <v>0.59099999999999997</v>
      </c>
      <c r="G745" s="9">
        <v>47306.65</v>
      </c>
      <c r="H745" s="10">
        <v>7</v>
      </c>
      <c r="I745" t="str">
        <f>CONCATENATE(Tabela_Brasil[[#This Row],[Município]],"-",Tabela_Brasil[[#This Row],[Estado]])</f>
        <v>Itamonte-MG</v>
      </c>
      <c r="J745">
        <f>IF(Tabela_Brasil[[#This Row],[IDHM]]&lt;=0.599,1,0)</f>
        <v>0</v>
      </c>
      <c r="K745" t="str">
        <f>IF(Tabela_Brasil[[#This Row],[IDHM]]&lt;=0.55,"Baixo",IF(Tabela_Brasil[[#This Row],[IDHM]]&lt;=0.699,"Médio",IF(Tabela_Brasil[[#This Row],[IDHM]]&lt;=0.799,"Alto","Muito Alto")))</f>
        <v>Alto</v>
      </c>
      <c r="L745" t="str">
        <f>VLOOKUP(Tabela_Brasil[[#This Row],[Estado]],'De-Para_Estado_Regiao'!$B$3:$C$29,2,FALSE)</f>
        <v>Sudeste</v>
      </c>
      <c r="M745">
        <f>IF(Tabela_Brasil[[#This Row],[IBGE_1-4]]&gt;=951,1,0)</f>
        <v>0</v>
      </c>
      <c r="N745">
        <f>IF(Tabela_Brasil[[#This Row],[COMP_P]]&lt;=2,1,0)</f>
        <v>0</v>
      </c>
    </row>
    <row r="746" spans="1:14" x14ac:dyDescent="0.25">
      <c r="A746" s="12" t="s">
        <v>779</v>
      </c>
      <c r="B746" s="12" t="s">
        <v>7</v>
      </c>
      <c r="C746" s="12">
        <v>661</v>
      </c>
      <c r="D746" s="12">
        <v>0.73099999999999998</v>
      </c>
      <c r="E746" s="12">
        <v>0.70899999999999996</v>
      </c>
      <c r="F746" s="12">
        <v>0.67100000000000004</v>
      </c>
      <c r="G746" s="12">
        <v>74444.27</v>
      </c>
      <c r="H746" s="13">
        <v>13</v>
      </c>
      <c r="I746" t="str">
        <f>CONCATENATE(Tabela_Brasil[[#This Row],[Município]],"-",Tabela_Brasil[[#This Row],[Estado]])</f>
        <v>Luís Antônio-SP</v>
      </c>
      <c r="J746">
        <f>IF(Tabela_Brasil[[#This Row],[IDHM]]&lt;=0.599,1,0)</f>
        <v>0</v>
      </c>
      <c r="K746" t="str">
        <f>IF(Tabela_Brasil[[#This Row],[IDHM]]&lt;=0.55,"Baixo",IF(Tabela_Brasil[[#This Row],[IDHM]]&lt;=0.699,"Médio",IF(Tabela_Brasil[[#This Row],[IDHM]]&lt;=0.799,"Alto","Muito Alto")))</f>
        <v>Alto</v>
      </c>
      <c r="L746" t="str">
        <f>VLOOKUP(Tabela_Brasil[[#This Row],[Estado]],'De-Para_Estado_Regiao'!$B$3:$C$29,2,FALSE)</f>
        <v>Sudeste</v>
      </c>
      <c r="M746">
        <f>IF(Tabela_Brasil[[#This Row],[IBGE_1-4]]&gt;=951,1,0)</f>
        <v>0</v>
      </c>
      <c r="N746">
        <f>IF(Tabela_Brasil[[#This Row],[COMP_P]]&lt;=2,1,0)</f>
        <v>0</v>
      </c>
    </row>
    <row r="747" spans="1:14" x14ac:dyDescent="0.25">
      <c r="A747" s="9" t="s">
        <v>780</v>
      </c>
      <c r="B747" s="9" t="s">
        <v>7</v>
      </c>
      <c r="C747" s="9">
        <v>744</v>
      </c>
      <c r="D747" s="9">
        <v>0.72499999999999998</v>
      </c>
      <c r="E747" s="9">
        <v>0.72799999999999998</v>
      </c>
      <c r="F747" s="9">
        <v>0.60499999999999998</v>
      </c>
      <c r="G747" s="9">
        <v>24986.51</v>
      </c>
      <c r="H747" s="10">
        <v>17</v>
      </c>
      <c r="I747" t="str">
        <f>CONCATENATE(Tabela_Brasil[[#This Row],[Município]],"-",Tabela_Brasil[[#This Row],[Estado]])</f>
        <v>Guapiaçu-SP</v>
      </c>
      <c r="J747">
        <f>IF(Tabela_Brasil[[#This Row],[IDHM]]&lt;=0.599,1,0)</f>
        <v>0</v>
      </c>
      <c r="K747" t="str">
        <f>IF(Tabela_Brasil[[#This Row],[IDHM]]&lt;=0.55,"Baixo",IF(Tabela_Brasil[[#This Row],[IDHM]]&lt;=0.699,"Médio",IF(Tabela_Brasil[[#This Row],[IDHM]]&lt;=0.799,"Alto","Muito Alto")))</f>
        <v>Alto</v>
      </c>
      <c r="L747" t="str">
        <f>VLOOKUP(Tabela_Brasil[[#This Row],[Estado]],'De-Para_Estado_Regiao'!$B$3:$C$29,2,FALSE)</f>
        <v>Sudeste</v>
      </c>
      <c r="M747">
        <f>IF(Tabela_Brasil[[#This Row],[IBGE_1-4]]&gt;=951,1,0)</f>
        <v>0</v>
      </c>
      <c r="N747">
        <f>IF(Tabela_Brasil[[#This Row],[COMP_P]]&lt;=2,1,0)</f>
        <v>0</v>
      </c>
    </row>
    <row r="748" spans="1:14" x14ac:dyDescent="0.25">
      <c r="A748" s="12" t="s">
        <v>781</v>
      </c>
      <c r="B748" s="12" t="s">
        <v>49</v>
      </c>
      <c r="C748" s="12">
        <v>3295</v>
      </c>
      <c r="D748" s="12">
        <v>0.65500000000000003</v>
      </c>
      <c r="E748" s="12">
        <v>0.61</v>
      </c>
      <c r="F748" s="12">
        <v>0.57999999999999996</v>
      </c>
      <c r="G748" s="12">
        <v>14740.17</v>
      </c>
      <c r="H748" s="13">
        <v>25</v>
      </c>
      <c r="I748" t="str">
        <f>CONCATENATE(Tabela_Brasil[[#This Row],[Município]],"-",Tabela_Brasil[[#This Row],[Estado]])</f>
        <v>Capanema-PA</v>
      </c>
      <c r="J748">
        <f>IF(Tabela_Brasil[[#This Row],[IDHM]]&lt;=0.599,1,0)</f>
        <v>0</v>
      </c>
      <c r="K748" t="str">
        <f>IF(Tabela_Brasil[[#This Row],[IDHM]]&lt;=0.55,"Baixo",IF(Tabela_Brasil[[#This Row],[IDHM]]&lt;=0.699,"Médio",IF(Tabela_Brasil[[#This Row],[IDHM]]&lt;=0.799,"Alto","Muito Alto")))</f>
        <v>Médio</v>
      </c>
      <c r="L748" t="str">
        <f>VLOOKUP(Tabela_Brasil[[#This Row],[Estado]],'De-Para_Estado_Regiao'!$B$3:$C$29,2,FALSE)</f>
        <v>Norte</v>
      </c>
      <c r="M748">
        <f>IF(Tabela_Brasil[[#This Row],[IBGE_1-4]]&gt;=951,1,0)</f>
        <v>1</v>
      </c>
      <c r="N748">
        <f>IF(Tabela_Brasil[[#This Row],[COMP_P]]&lt;=2,1,0)</f>
        <v>0</v>
      </c>
    </row>
    <row r="749" spans="1:14" x14ac:dyDescent="0.25">
      <c r="A749" s="9" t="s">
        <v>782</v>
      </c>
      <c r="B749" s="9" t="s">
        <v>16</v>
      </c>
      <c r="C749" s="9">
        <v>432</v>
      </c>
      <c r="D749" s="9">
        <v>0.69099999999999995</v>
      </c>
      <c r="E749" s="9">
        <v>0.69699999999999995</v>
      </c>
      <c r="F749" s="9">
        <v>0.56699999999999995</v>
      </c>
      <c r="G749" s="9">
        <v>17706.77</v>
      </c>
      <c r="H749" s="10">
        <v>11</v>
      </c>
      <c r="I749" t="str">
        <f>CONCATENATE(Tabela_Brasil[[#This Row],[Município]],"-",Tabela_Brasil[[#This Row],[Estado]])</f>
        <v>Itaguara-MG</v>
      </c>
      <c r="J749">
        <f>IF(Tabela_Brasil[[#This Row],[IDHM]]&lt;=0.599,1,0)</f>
        <v>0</v>
      </c>
      <c r="K749" t="str">
        <f>IF(Tabela_Brasil[[#This Row],[IDHM]]&lt;=0.55,"Baixo",IF(Tabela_Brasil[[#This Row],[IDHM]]&lt;=0.699,"Médio",IF(Tabela_Brasil[[#This Row],[IDHM]]&lt;=0.799,"Alto","Muito Alto")))</f>
        <v>Médio</v>
      </c>
      <c r="L749" t="str">
        <f>VLOOKUP(Tabela_Brasil[[#This Row],[Estado]],'De-Para_Estado_Regiao'!$B$3:$C$29,2,FALSE)</f>
        <v>Sudeste</v>
      </c>
      <c r="M749">
        <f>IF(Tabela_Brasil[[#This Row],[IBGE_1-4]]&gt;=951,1,0)</f>
        <v>0</v>
      </c>
      <c r="N749">
        <f>IF(Tabela_Brasil[[#This Row],[COMP_P]]&lt;=2,1,0)</f>
        <v>0</v>
      </c>
    </row>
    <row r="750" spans="1:14" x14ac:dyDescent="0.25">
      <c r="A750" s="12" t="s">
        <v>783</v>
      </c>
      <c r="B750" s="12" t="s">
        <v>7</v>
      </c>
      <c r="C750" s="12">
        <v>210</v>
      </c>
      <c r="D750" s="12">
        <v>0.745</v>
      </c>
      <c r="E750" s="12">
        <v>0.71499999999999997</v>
      </c>
      <c r="F750" s="12">
        <v>0.70799999999999996</v>
      </c>
      <c r="G750" s="12">
        <v>16655.61</v>
      </c>
      <c r="H750" s="13">
        <v>5</v>
      </c>
      <c r="I750" t="str">
        <f>CONCATENATE(Tabela_Brasil[[#This Row],[Município]],"-",Tabela_Brasil[[#This Row],[Estado]])</f>
        <v>Américo De Campos-SP</v>
      </c>
      <c r="J750">
        <f>IF(Tabela_Brasil[[#This Row],[IDHM]]&lt;=0.599,1,0)</f>
        <v>0</v>
      </c>
      <c r="K750" t="str">
        <f>IF(Tabela_Brasil[[#This Row],[IDHM]]&lt;=0.55,"Baixo",IF(Tabela_Brasil[[#This Row],[IDHM]]&lt;=0.699,"Médio",IF(Tabela_Brasil[[#This Row],[IDHM]]&lt;=0.799,"Alto","Muito Alto")))</f>
        <v>Alto</v>
      </c>
      <c r="L750" t="str">
        <f>VLOOKUP(Tabela_Brasil[[#This Row],[Estado]],'De-Para_Estado_Regiao'!$B$3:$C$29,2,FALSE)</f>
        <v>Sudeste</v>
      </c>
      <c r="M750">
        <f>IF(Tabela_Brasil[[#This Row],[IBGE_1-4]]&gt;=951,1,0)</f>
        <v>0</v>
      </c>
      <c r="N750">
        <f>IF(Tabela_Brasil[[#This Row],[COMP_P]]&lt;=2,1,0)</f>
        <v>0</v>
      </c>
    </row>
    <row r="751" spans="1:14" x14ac:dyDescent="0.25">
      <c r="A751" s="9" t="s">
        <v>784</v>
      </c>
      <c r="B751" s="9" t="s">
        <v>7</v>
      </c>
      <c r="C751" s="9">
        <v>2641</v>
      </c>
      <c r="D751" s="9">
        <v>0.72499999999999998</v>
      </c>
      <c r="E751" s="9">
        <v>0.71799999999999997</v>
      </c>
      <c r="F751" s="9">
        <v>0.63300000000000001</v>
      </c>
      <c r="G751" s="9">
        <v>22094.38</v>
      </c>
      <c r="H751" s="10">
        <v>34</v>
      </c>
      <c r="I751" t="str">
        <f>CONCATENATE(Tabela_Brasil[[#This Row],[Município]],"-",Tabela_Brasil[[#This Row],[Estado]])</f>
        <v>Pontal-SP</v>
      </c>
      <c r="J751">
        <f>IF(Tabela_Brasil[[#This Row],[IDHM]]&lt;=0.599,1,0)</f>
        <v>0</v>
      </c>
      <c r="K751" t="str">
        <f>IF(Tabela_Brasil[[#This Row],[IDHM]]&lt;=0.55,"Baixo",IF(Tabela_Brasil[[#This Row],[IDHM]]&lt;=0.699,"Médio",IF(Tabela_Brasil[[#This Row],[IDHM]]&lt;=0.799,"Alto","Muito Alto")))</f>
        <v>Alto</v>
      </c>
      <c r="L751" t="str">
        <f>VLOOKUP(Tabela_Brasil[[#This Row],[Estado]],'De-Para_Estado_Regiao'!$B$3:$C$29,2,FALSE)</f>
        <v>Sudeste</v>
      </c>
      <c r="M751">
        <f>IF(Tabela_Brasil[[#This Row],[IBGE_1-4]]&gt;=951,1,0)</f>
        <v>1</v>
      </c>
      <c r="N751">
        <f>IF(Tabela_Brasil[[#This Row],[COMP_P]]&lt;=2,1,0)</f>
        <v>0</v>
      </c>
    </row>
    <row r="752" spans="1:14" x14ac:dyDescent="0.25">
      <c r="A752" s="12" t="s">
        <v>785</v>
      </c>
      <c r="B752" s="12" t="s">
        <v>33</v>
      </c>
      <c r="C752" s="12">
        <v>9321</v>
      </c>
      <c r="D752" s="12">
        <v>0.746</v>
      </c>
      <c r="E752" s="12">
        <v>0.73299999999999998</v>
      </c>
      <c r="F752" s="12">
        <v>0.69499999999999995</v>
      </c>
      <c r="G752" s="12">
        <v>14699.68</v>
      </c>
      <c r="H752" s="13">
        <v>141</v>
      </c>
      <c r="I752" t="str">
        <f>CONCATENATE(Tabela_Brasil[[#This Row],[Município]],"-",Tabela_Brasil[[#This Row],[Estado]])</f>
        <v>Valparaíso De Goiás-GO</v>
      </c>
      <c r="J752">
        <f>IF(Tabela_Brasil[[#This Row],[IDHM]]&lt;=0.599,1,0)</f>
        <v>0</v>
      </c>
      <c r="K752" t="str">
        <f>IF(Tabela_Brasil[[#This Row],[IDHM]]&lt;=0.55,"Baixo",IF(Tabela_Brasil[[#This Row],[IDHM]]&lt;=0.699,"Médio",IF(Tabela_Brasil[[#This Row],[IDHM]]&lt;=0.799,"Alto","Muito Alto")))</f>
        <v>Alto</v>
      </c>
      <c r="L752" t="str">
        <f>VLOOKUP(Tabela_Brasil[[#This Row],[Estado]],'De-Para_Estado_Regiao'!$B$3:$C$29,2,FALSE)</f>
        <v>Centro-Oeste</v>
      </c>
      <c r="M752">
        <f>IF(Tabela_Brasil[[#This Row],[IBGE_1-4]]&gt;=951,1,0)</f>
        <v>1</v>
      </c>
      <c r="N752">
        <f>IF(Tabela_Brasil[[#This Row],[COMP_P]]&lt;=2,1,0)</f>
        <v>0</v>
      </c>
    </row>
    <row r="753" spans="1:14" x14ac:dyDescent="0.25">
      <c r="A753" s="9" t="s">
        <v>786</v>
      </c>
      <c r="B753" s="9" t="s">
        <v>10</v>
      </c>
      <c r="C753" s="9">
        <v>1009</v>
      </c>
      <c r="D753" s="9">
        <v>0.70799999999999996</v>
      </c>
      <c r="E753" s="9">
        <v>0.71399999999999997</v>
      </c>
      <c r="F753" s="9">
        <v>0.62</v>
      </c>
      <c r="G753" s="9">
        <v>70587.38</v>
      </c>
      <c r="H753" s="10">
        <v>24</v>
      </c>
      <c r="I753" t="str">
        <f>CONCATENATE(Tabela_Brasil[[#This Row],[Município]],"-",Tabela_Brasil[[#This Row],[Estado]])</f>
        <v>Piraí-RJ</v>
      </c>
      <c r="J753">
        <f>IF(Tabela_Brasil[[#This Row],[IDHM]]&lt;=0.599,1,0)</f>
        <v>0</v>
      </c>
      <c r="K753" t="str">
        <f>IF(Tabela_Brasil[[#This Row],[IDHM]]&lt;=0.55,"Baixo",IF(Tabela_Brasil[[#This Row],[IDHM]]&lt;=0.699,"Médio",IF(Tabela_Brasil[[#This Row],[IDHM]]&lt;=0.799,"Alto","Muito Alto")))</f>
        <v>Alto</v>
      </c>
      <c r="L753" t="str">
        <f>VLOOKUP(Tabela_Brasil[[#This Row],[Estado]],'De-Para_Estado_Regiao'!$B$3:$C$29,2,FALSE)</f>
        <v>Sudeste</v>
      </c>
      <c r="M753">
        <f>IF(Tabela_Brasil[[#This Row],[IBGE_1-4]]&gt;=951,1,0)</f>
        <v>1</v>
      </c>
      <c r="N753">
        <f>IF(Tabela_Brasil[[#This Row],[COMP_P]]&lt;=2,1,0)</f>
        <v>0</v>
      </c>
    </row>
    <row r="754" spans="1:14" x14ac:dyDescent="0.25">
      <c r="A754" s="12" t="s">
        <v>787</v>
      </c>
      <c r="B754" s="12" t="s">
        <v>24</v>
      </c>
      <c r="C754" s="12">
        <v>3590</v>
      </c>
      <c r="D754" s="12">
        <v>0.67</v>
      </c>
      <c r="E754" s="12">
        <v>0.63800000000000001</v>
      </c>
      <c r="F754" s="12">
        <v>0.59899999999999998</v>
      </c>
      <c r="G754" s="12">
        <v>9854.5499999999993</v>
      </c>
      <c r="H754" s="13">
        <v>40</v>
      </c>
      <c r="I754" t="str">
        <f>CONCATENATE(Tabela_Brasil[[#This Row],[Município]],"-",Tabela_Brasil[[#This Row],[Estado]])</f>
        <v>Senhor Do Bonfim-BA</v>
      </c>
      <c r="J754">
        <f>IF(Tabela_Brasil[[#This Row],[IDHM]]&lt;=0.599,1,0)</f>
        <v>0</v>
      </c>
      <c r="K754" t="str">
        <f>IF(Tabela_Brasil[[#This Row],[IDHM]]&lt;=0.55,"Baixo",IF(Tabela_Brasil[[#This Row],[IDHM]]&lt;=0.699,"Médio",IF(Tabela_Brasil[[#This Row],[IDHM]]&lt;=0.799,"Alto","Muito Alto")))</f>
        <v>Médio</v>
      </c>
      <c r="L754" t="str">
        <f>VLOOKUP(Tabela_Brasil[[#This Row],[Estado]],'De-Para_Estado_Regiao'!$B$3:$C$29,2,FALSE)</f>
        <v>Nordeste</v>
      </c>
      <c r="M754">
        <f>IF(Tabela_Brasil[[#This Row],[IBGE_1-4]]&gt;=951,1,0)</f>
        <v>1</v>
      </c>
      <c r="N754">
        <f>IF(Tabela_Brasil[[#This Row],[COMP_P]]&lt;=2,1,0)</f>
        <v>0</v>
      </c>
    </row>
    <row r="755" spans="1:14" x14ac:dyDescent="0.25">
      <c r="A755" s="9" t="s">
        <v>788</v>
      </c>
      <c r="B755" s="9" t="s">
        <v>24</v>
      </c>
      <c r="C755" s="9">
        <v>240</v>
      </c>
      <c r="D755" s="9">
        <v>0.59399999999999997</v>
      </c>
      <c r="E755" s="9">
        <v>0.56799999999999995</v>
      </c>
      <c r="F755" s="9">
        <v>0.48099999999999998</v>
      </c>
      <c r="G755" s="9">
        <v>6468.19</v>
      </c>
      <c r="H755" s="10">
        <v>0</v>
      </c>
      <c r="I755" t="str">
        <f>CONCATENATE(Tabela_Brasil[[#This Row],[Município]],"-",Tabela_Brasil[[#This Row],[Estado]])</f>
        <v>Rio Do Pires-BA</v>
      </c>
      <c r="J755">
        <f>IF(Tabela_Brasil[[#This Row],[IDHM]]&lt;=0.599,1,0)</f>
        <v>1</v>
      </c>
      <c r="K755" t="str">
        <f>IF(Tabela_Brasil[[#This Row],[IDHM]]&lt;=0.55,"Baixo",IF(Tabela_Brasil[[#This Row],[IDHM]]&lt;=0.699,"Médio",IF(Tabela_Brasil[[#This Row],[IDHM]]&lt;=0.799,"Alto","Muito Alto")))</f>
        <v>Médio</v>
      </c>
      <c r="L755" t="str">
        <f>VLOOKUP(Tabela_Brasil[[#This Row],[Estado]],'De-Para_Estado_Regiao'!$B$3:$C$29,2,FALSE)</f>
        <v>Nordeste</v>
      </c>
      <c r="M755">
        <f>IF(Tabela_Brasil[[#This Row],[IBGE_1-4]]&gt;=951,1,0)</f>
        <v>0</v>
      </c>
      <c r="N755">
        <f>IF(Tabela_Brasil[[#This Row],[COMP_P]]&lt;=2,1,0)</f>
        <v>1</v>
      </c>
    </row>
    <row r="756" spans="1:14" x14ac:dyDescent="0.25">
      <c r="A756" s="12" t="s">
        <v>789</v>
      </c>
      <c r="B756" s="12" t="s">
        <v>7</v>
      </c>
      <c r="C756" s="12">
        <v>324</v>
      </c>
      <c r="D756" s="12">
        <v>0.7</v>
      </c>
      <c r="E756" s="12">
        <v>0.65400000000000003</v>
      </c>
      <c r="F756" s="12">
        <v>0.63700000000000001</v>
      </c>
      <c r="G756" s="12">
        <v>17953.89</v>
      </c>
      <c r="H756" s="13">
        <v>5</v>
      </c>
      <c r="I756" t="str">
        <f>CONCATENATE(Tabela_Brasil[[#This Row],[Município]],"-",Tabela_Brasil[[#This Row],[Estado]])</f>
        <v>Juquiá-SP</v>
      </c>
      <c r="J756">
        <f>IF(Tabela_Brasil[[#This Row],[IDHM]]&lt;=0.599,1,0)</f>
        <v>0</v>
      </c>
      <c r="K756" t="str">
        <f>IF(Tabela_Brasil[[#This Row],[IDHM]]&lt;=0.55,"Baixo",IF(Tabela_Brasil[[#This Row],[IDHM]]&lt;=0.699,"Médio",IF(Tabela_Brasil[[#This Row],[IDHM]]&lt;=0.799,"Alto","Muito Alto")))</f>
        <v>Alto</v>
      </c>
      <c r="L756" t="str">
        <f>VLOOKUP(Tabela_Brasil[[#This Row],[Estado]],'De-Para_Estado_Regiao'!$B$3:$C$29,2,FALSE)</f>
        <v>Sudeste</v>
      </c>
      <c r="M756">
        <f>IF(Tabela_Brasil[[#This Row],[IBGE_1-4]]&gt;=951,1,0)</f>
        <v>0</v>
      </c>
      <c r="N756">
        <f>IF(Tabela_Brasil[[#This Row],[COMP_P]]&lt;=2,1,0)</f>
        <v>0</v>
      </c>
    </row>
    <row r="757" spans="1:14" x14ac:dyDescent="0.25">
      <c r="A757" s="9" t="s">
        <v>790</v>
      </c>
      <c r="B757" s="9" t="s">
        <v>16</v>
      </c>
      <c r="C757" s="9">
        <v>3657</v>
      </c>
      <c r="D757" s="9">
        <v>0.69599999999999995</v>
      </c>
      <c r="E757" s="9">
        <v>0.65400000000000003</v>
      </c>
      <c r="F757" s="9">
        <v>0.64900000000000002</v>
      </c>
      <c r="G757" s="9">
        <v>14387.85</v>
      </c>
      <c r="H757" s="10">
        <v>64</v>
      </c>
      <c r="I757" t="str">
        <f>CONCATENATE(Tabela_Brasil[[#This Row],[Município]],"-",Tabela_Brasil[[#This Row],[Estado]])</f>
        <v>Janaúba-MG</v>
      </c>
      <c r="J757">
        <f>IF(Tabela_Brasil[[#This Row],[IDHM]]&lt;=0.599,1,0)</f>
        <v>0</v>
      </c>
      <c r="K757" t="str">
        <f>IF(Tabela_Brasil[[#This Row],[IDHM]]&lt;=0.55,"Baixo",IF(Tabela_Brasil[[#This Row],[IDHM]]&lt;=0.699,"Médio",IF(Tabela_Brasil[[#This Row],[IDHM]]&lt;=0.799,"Alto","Muito Alto")))</f>
        <v>Médio</v>
      </c>
      <c r="L757" t="str">
        <f>VLOOKUP(Tabela_Brasil[[#This Row],[Estado]],'De-Para_Estado_Regiao'!$B$3:$C$29,2,FALSE)</f>
        <v>Sudeste</v>
      </c>
      <c r="M757">
        <f>IF(Tabela_Brasil[[#This Row],[IBGE_1-4]]&gt;=951,1,0)</f>
        <v>1</v>
      </c>
      <c r="N757">
        <f>IF(Tabela_Brasil[[#This Row],[COMP_P]]&lt;=2,1,0)</f>
        <v>0</v>
      </c>
    </row>
    <row r="758" spans="1:14" x14ac:dyDescent="0.25">
      <c r="A758" s="12" t="s">
        <v>791</v>
      </c>
      <c r="B758" s="12" t="s">
        <v>24</v>
      </c>
      <c r="C758" s="12">
        <v>2498</v>
      </c>
      <c r="D758" s="12">
        <v>0.65</v>
      </c>
      <c r="E758" s="12">
        <v>0.626</v>
      </c>
      <c r="F758" s="12">
        <v>0.55900000000000005</v>
      </c>
      <c r="G758" s="12">
        <v>12211.38</v>
      </c>
      <c r="H758" s="13">
        <v>63</v>
      </c>
      <c r="I758" t="str">
        <f>CONCATENATE(Tabela_Brasil[[#This Row],[Município]],"-",Tabela_Brasil[[#This Row],[Estado]])</f>
        <v>Santo Amaro-BA</v>
      </c>
      <c r="J758">
        <f>IF(Tabela_Brasil[[#This Row],[IDHM]]&lt;=0.599,1,0)</f>
        <v>0</v>
      </c>
      <c r="K758" t="str">
        <f>IF(Tabela_Brasil[[#This Row],[IDHM]]&lt;=0.55,"Baixo",IF(Tabela_Brasil[[#This Row],[IDHM]]&lt;=0.699,"Médio",IF(Tabela_Brasil[[#This Row],[IDHM]]&lt;=0.799,"Alto","Muito Alto")))</f>
        <v>Médio</v>
      </c>
      <c r="L758" t="str">
        <f>VLOOKUP(Tabela_Brasil[[#This Row],[Estado]],'De-Para_Estado_Regiao'!$B$3:$C$29,2,FALSE)</f>
        <v>Nordeste</v>
      </c>
      <c r="M758">
        <f>IF(Tabela_Brasil[[#This Row],[IBGE_1-4]]&gt;=951,1,0)</f>
        <v>1</v>
      </c>
      <c r="N758">
        <f>IF(Tabela_Brasil[[#This Row],[COMP_P]]&lt;=2,1,0)</f>
        <v>0</v>
      </c>
    </row>
    <row r="759" spans="1:14" x14ac:dyDescent="0.25">
      <c r="A759" s="9" t="s">
        <v>792</v>
      </c>
      <c r="B759" s="9" t="s">
        <v>10</v>
      </c>
      <c r="C759" s="9">
        <v>1394</v>
      </c>
      <c r="D759" s="9">
        <v>0.73199999999999998</v>
      </c>
      <c r="E759" s="9">
        <v>0.72299999999999998</v>
      </c>
      <c r="F759" s="9">
        <v>0.66200000000000003</v>
      </c>
      <c r="G759" s="9">
        <v>19756.2</v>
      </c>
      <c r="H759" s="10">
        <v>32</v>
      </c>
      <c r="I759" t="str">
        <f>CONCATENATE(Tabela_Brasil[[#This Row],[Município]],"-",Tabela_Brasil[[#This Row],[Estado]])</f>
        <v>Bom Jesus Do Itabapoana-RJ</v>
      </c>
      <c r="J759">
        <f>IF(Tabela_Brasil[[#This Row],[IDHM]]&lt;=0.599,1,0)</f>
        <v>0</v>
      </c>
      <c r="K759" t="str">
        <f>IF(Tabela_Brasil[[#This Row],[IDHM]]&lt;=0.55,"Baixo",IF(Tabela_Brasil[[#This Row],[IDHM]]&lt;=0.699,"Médio",IF(Tabela_Brasil[[#This Row],[IDHM]]&lt;=0.799,"Alto","Muito Alto")))</f>
        <v>Alto</v>
      </c>
      <c r="L759" t="str">
        <f>VLOOKUP(Tabela_Brasil[[#This Row],[Estado]],'De-Para_Estado_Regiao'!$B$3:$C$29,2,FALSE)</f>
        <v>Sudeste</v>
      </c>
      <c r="M759">
        <f>IF(Tabela_Brasil[[#This Row],[IBGE_1-4]]&gt;=951,1,0)</f>
        <v>1</v>
      </c>
      <c r="N759">
        <f>IF(Tabela_Brasil[[#This Row],[COMP_P]]&lt;=2,1,0)</f>
        <v>0</v>
      </c>
    </row>
    <row r="760" spans="1:14" x14ac:dyDescent="0.25">
      <c r="A760" s="12" t="s">
        <v>793</v>
      </c>
      <c r="B760" s="12" t="s">
        <v>24</v>
      </c>
      <c r="C760" s="12">
        <v>1579</v>
      </c>
      <c r="D760" s="12">
        <v>0.57899999999999996</v>
      </c>
      <c r="E760" s="12">
        <v>0.56899999999999995</v>
      </c>
      <c r="F760" s="12">
        <v>0.45100000000000001</v>
      </c>
      <c r="G760" s="12">
        <v>7496.64</v>
      </c>
      <c r="H760" s="13">
        <v>9</v>
      </c>
      <c r="I760" t="str">
        <f>CONCATENATE(Tabela_Brasil[[#This Row],[Município]],"-",Tabela_Brasil[[#This Row],[Estado]])</f>
        <v>Remanso-BA</v>
      </c>
      <c r="J760">
        <f>IF(Tabela_Brasil[[#This Row],[IDHM]]&lt;=0.599,1,0)</f>
        <v>1</v>
      </c>
      <c r="K760" t="str">
        <f>IF(Tabela_Brasil[[#This Row],[IDHM]]&lt;=0.55,"Baixo",IF(Tabela_Brasil[[#This Row],[IDHM]]&lt;=0.699,"Médio",IF(Tabela_Brasil[[#This Row],[IDHM]]&lt;=0.799,"Alto","Muito Alto")))</f>
        <v>Médio</v>
      </c>
      <c r="L760" t="str">
        <f>VLOOKUP(Tabela_Brasil[[#This Row],[Estado]],'De-Para_Estado_Regiao'!$B$3:$C$29,2,FALSE)</f>
        <v>Nordeste</v>
      </c>
      <c r="M760">
        <f>IF(Tabela_Brasil[[#This Row],[IBGE_1-4]]&gt;=951,1,0)</f>
        <v>1</v>
      </c>
      <c r="N760">
        <f>IF(Tabela_Brasil[[#This Row],[COMP_P]]&lt;=2,1,0)</f>
        <v>0</v>
      </c>
    </row>
    <row r="761" spans="1:14" x14ac:dyDescent="0.25">
      <c r="A761" s="9" t="s">
        <v>794</v>
      </c>
      <c r="B761" s="9" t="s">
        <v>7</v>
      </c>
      <c r="C761" s="9">
        <v>1077</v>
      </c>
      <c r="D761" s="9">
        <v>0.73299999999999998</v>
      </c>
      <c r="E761" s="9">
        <v>0.72299999999999998</v>
      </c>
      <c r="F761" s="9">
        <v>0.65900000000000003</v>
      </c>
      <c r="G761" s="9">
        <v>70617.600000000006</v>
      </c>
      <c r="H761" s="10">
        <v>37</v>
      </c>
      <c r="I761" t="str">
        <f>CONCATENATE(Tabela_Brasil[[#This Row],[Município]],"-",Tabela_Brasil[[#This Row],[Estado]])</f>
        <v>Jarinu-SP</v>
      </c>
      <c r="J761">
        <f>IF(Tabela_Brasil[[#This Row],[IDHM]]&lt;=0.599,1,0)</f>
        <v>0</v>
      </c>
      <c r="K761" t="str">
        <f>IF(Tabela_Brasil[[#This Row],[IDHM]]&lt;=0.55,"Baixo",IF(Tabela_Brasil[[#This Row],[IDHM]]&lt;=0.699,"Médio",IF(Tabela_Brasil[[#This Row],[IDHM]]&lt;=0.799,"Alto","Muito Alto")))</f>
        <v>Alto</v>
      </c>
      <c r="L761" t="str">
        <f>VLOOKUP(Tabela_Brasil[[#This Row],[Estado]],'De-Para_Estado_Regiao'!$B$3:$C$29,2,FALSE)</f>
        <v>Sudeste</v>
      </c>
      <c r="M761">
        <f>IF(Tabela_Brasil[[#This Row],[IBGE_1-4]]&gt;=951,1,0)</f>
        <v>1</v>
      </c>
      <c r="N761">
        <f>IF(Tabela_Brasil[[#This Row],[COMP_P]]&lt;=2,1,0)</f>
        <v>0</v>
      </c>
    </row>
    <row r="762" spans="1:14" x14ac:dyDescent="0.25">
      <c r="A762" s="12" t="s">
        <v>795</v>
      </c>
      <c r="B762" s="12" t="s">
        <v>59</v>
      </c>
      <c r="C762" s="12">
        <v>1029</v>
      </c>
      <c r="D762" s="12">
        <v>0.76200000000000001</v>
      </c>
      <c r="E762" s="12">
        <v>0.74</v>
      </c>
      <c r="F762" s="12">
        <v>0.69899999999999995</v>
      </c>
      <c r="G762" s="12">
        <v>72367.97</v>
      </c>
      <c r="H762" s="13">
        <v>41</v>
      </c>
      <c r="I762" t="str">
        <f>CONCATENATE(Tabela_Brasil[[#This Row],[Município]],"-",Tabela_Brasil[[#This Row],[Estado]])</f>
        <v>São Francisco Do Sul-SC</v>
      </c>
      <c r="J762">
        <f>IF(Tabela_Brasil[[#This Row],[IDHM]]&lt;=0.599,1,0)</f>
        <v>0</v>
      </c>
      <c r="K762" t="str">
        <f>IF(Tabela_Brasil[[#This Row],[IDHM]]&lt;=0.55,"Baixo",IF(Tabela_Brasil[[#This Row],[IDHM]]&lt;=0.699,"Médio",IF(Tabela_Brasil[[#This Row],[IDHM]]&lt;=0.799,"Alto","Muito Alto")))</f>
        <v>Alto</v>
      </c>
      <c r="L762" t="str">
        <f>VLOOKUP(Tabela_Brasil[[#This Row],[Estado]],'De-Para_Estado_Regiao'!$B$3:$C$29,2,FALSE)</f>
        <v>Sul</v>
      </c>
      <c r="M762">
        <f>IF(Tabela_Brasil[[#This Row],[IBGE_1-4]]&gt;=951,1,0)</f>
        <v>1</v>
      </c>
      <c r="N762">
        <f>IF(Tabela_Brasil[[#This Row],[COMP_P]]&lt;=2,1,0)</f>
        <v>0</v>
      </c>
    </row>
    <row r="763" spans="1:14" x14ac:dyDescent="0.25">
      <c r="A763" s="9" t="s">
        <v>796</v>
      </c>
      <c r="B763" s="9" t="s">
        <v>7</v>
      </c>
      <c r="C763" s="9">
        <v>396</v>
      </c>
      <c r="D763" s="9">
        <v>0.72099999999999997</v>
      </c>
      <c r="E763" s="9">
        <v>0.70799999999999996</v>
      </c>
      <c r="F763" s="9">
        <v>0.64400000000000002</v>
      </c>
      <c r="G763" s="9">
        <v>31118.59</v>
      </c>
      <c r="H763" s="10">
        <v>14</v>
      </c>
      <c r="I763" t="str">
        <f>CONCATENATE(Tabela_Brasil[[#This Row],[Município]],"-",Tabela_Brasil[[#This Row],[Estado]])</f>
        <v>Uchoa-SP</v>
      </c>
      <c r="J763">
        <f>IF(Tabela_Brasil[[#This Row],[IDHM]]&lt;=0.599,1,0)</f>
        <v>0</v>
      </c>
      <c r="K763" t="str">
        <f>IF(Tabela_Brasil[[#This Row],[IDHM]]&lt;=0.55,"Baixo",IF(Tabela_Brasil[[#This Row],[IDHM]]&lt;=0.699,"Médio",IF(Tabela_Brasil[[#This Row],[IDHM]]&lt;=0.799,"Alto","Muito Alto")))</f>
        <v>Alto</v>
      </c>
      <c r="L763" t="str">
        <f>VLOOKUP(Tabela_Brasil[[#This Row],[Estado]],'De-Para_Estado_Regiao'!$B$3:$C$29,2,FALSE)</f>
        <v>Sudeste</v>
      </c>
      <c r="M763">
        <f>IF(Tabela_Brasil[[#This Row],[IBGE_1-4]]&gt;=951,1,0)</f>
        <v>0</v>
      </c>
      <c r="N763">
        <f>IF(Tabela_Brasil[[#This Row],[COMP_P]]&lt;=2,1,0)</f>
        <v>0</v>
      </c>
    </row>
    <row r="764" spans="1:14" x14ac:dyDescent="0.25">
      <c r="A764" s="12" t="s">
        <v>797</v>
      </c>
      <c r="B764" s="12" t="s">
        <v>19</v>
      </c>
      <c r="C764" s="12">
        <v>2168</v>
      </c>
      <c r="D764" s="12">
        <v>0.58599999999999997</v>
      </c>
      <c r="E764" s="12">
        <v>0.56100000000000005</v>
      </c>
      <c r="F764" s="12">
        <v>0.49099999999999999</v>
      </c>
      <c r="G764" s="12">
        <v>9706.18</v>
      </c>
      <c r="H764" s="13">
        <v>9</v>
      </c>
      <c r="I764" t="str">
        <f>CONCATENATE(Tabela_Brasil[[#This Row],[Município]],"-",Tabela_Brasil[[#This Row],[Estado]])</f>
        <v>Barreiros-PE</v>
      </c>
      <c r="J764">
        <f>IF(Tabela_Brasil[[#This Row],[IDHM]]&lt;=0.599,1,0)</f>
        <v>1</v>
      </c>
      <c r="K764" t="str">
        <f>IF(Tabela_Brasil[[#This Row],[IDHM]]&lt;=0.55,"Baixo",IF(Tabela_Brasil[[#This Row],[IDHM]]&lt;=0.699,"Médio",IF(Tabela_Brasil[[#This Row],[IDHM]]&lt;=0.799,"Alto","Muito Alto")))</f>
        <v>Médio</v>
      </c>
      <c r="L764" t="str">
        <f>VLOOKUP(Tabela_Brasil[[#This Row],[Estado]],'De-Para_Estado_Regiao'!$B$3:$C$29,2,FALSE)</f>
        <v>Nordeste</v>
      </c>
      <c r="M764">
        <f>IF(Tabela_Brasil[[#This Row],[IBGE_1-4]]&gt;=951,1,0)</f>
        <v>1</v>
      </c>
      <c r="N764">
        <f>IF(Tabela_Brasil[[#This Row],[COMP_P]]&lt;=2,1,0)</f>
        <v>0</v>
      </c>
    </row>
    <row r="765" spans="1:14" x14ac:dyDescent="0.25">
      <c r="A765" s="9" t="s">
        <v>798</v>
      </c>
      <c r="B765" s="9" t="s">
        <v>7</v>
      </c>
      <c r="C765" s="9">
        <v>328</v>
      </c>
      <c r="D765" s="9">
        <v>0.68</v>
      </c>
      <c r="E765" s="9">
        <v>0.68100000000000005</v>
      </c>
      <c r="F765" s="9">
        <v>0.55900000000000005</v>
      </c>
      <c r="G765" s="9">
        <v>17291.09</v>
      </c>
      <c r="H765" s="10">
        <v>13</v>
      </c>
      <c r="I765" t="str">
        <f>CONCATENATE(Tabela_Brasil[[#This Row],[Município]],"-",Tabela_Brasil[[#This Row],[Estado]])</f>
        <v>Nazaré Paulista-SP</v>
      </c>
      <c r="J765">
        <f>IF(Tabela_Brasil[[#This Row],[IDHM]]&lt;=0.599,1,0)</f>
        <v>0</v>
      </c>
      <c r="K765" t="str">
        <f>IF(Tabela_Brasil[[#This Row],[IDHM]]&lt;=0.55,"Baixo",IF(Tabela_Brasil[[#This Row],[IDHM]]&lt;=0.699,"Médio",IF(Tabela_Brasil[[#This Row],[IDHM]]&lt;=0.799,"Alto","Muito Alto")))</f>
        <v>Médio</v>
      </c>
      <c r="L765" t="str">
        <f>VLOOKUP(Tabela_Brasil[[#This Row],[Estado]],'De-Para_Estado_Regiao'!$B$3:$C$29,2,FALSE)</f>
        <v>Sudeste</v>
      </c>
      <c r="M765">
        <f>IF(Tabela_Brasil[[#This Row],[IBGE_1-4]]&gt;=951,1,0)</f>
        <v>0</v>
      </c>
      <c r="N765">
        <f>IF(Tabela_Brasil[[#This Row],[COMP_P]]&lt;=2,1,0)</f>
        <v>0</v>
      </c>
    </row>
    <row r="766" spans="1:14" x14ac:dyDescent="0.25">
      <c r="A766" s="12" t="s">
        <v>799</v>
      </c>
      <c r="B766" s="12" t="s">
        <v>14</v>
      </c>
      <c r="C766" s="12">
        <v>2092</v>
      </c>
      <c r="D766" s="12">
        <v>0.748</v>
      </c>
      <c r="E766" s="12">
        <v>0.73799999999999999</v>
      </c>
      <c r="F766" s="12">
        <v>0.66700000000000004</v>
      </c>
      <c r="G766" s="12">
        <v>22968.73</v>
      </c>
      <c r="H766" s="13">
        <v>27</v>
      </c>
      <c r="I766" t="str">
        <f>CONCATENATE(Tabela_Brasil[[#This Row],[Município]],"-",Tabela_Brasil[[#This Row],[Estado]])</f>
        <v>Canela-RS</v>
      </c>
      <c r="J766">
        <f>IF(Tabela_Brasil[[#This Row],[IDHM]]&lt;=0.599,1,0)</f>
        <v>0</v>
      </c>
      <c r="K766" t="str">
        <f>IF(Tabela_Brasil[[#This Row],[IDHM]]&lt;=0.55,"Baixo",IF(Tabela_Brasil[[#This Row],[IDHM]]&lt;=0.699,"Médio",IF(Tabela_Brasil[[#This Row],[IDHM]]&lt;=0.799,"Alto","Muito Alto")))</f>
        <v>Alto</v>
      </c>
      <c r="L766" t="str">
        <f>VLOOKUP(Tabela_Brasil[[#This Row],[Estado]],'De-Para_Estado_Regiao'!$B$3:$C$29,2,FALSE)</f>
        <v>Sul</v>
      </c>
      <c r="M766">
        <f>IF(Tabela_Brasil[[#This Row],[IBGE_1-4]]&gt;=951,1,0)</f>
        <v>1</v>
      </c>
      <c r="N766">
        <f>IF(Tabela_Brasil[[#This Row],[COMP_P]]&lt;=2,1,0)</f>
        <v>0</v>
      </c>
    </row>
    <row r="767" spans="1:14" x14ac:dyDescent="0.25">
      <c r="A767" s="9" t="s">
        <v>800</v>
      </c>
      <c r="B767" s="9" t="s">
        <v>7</v>
      </c>
      <c r="C767" s="9">
        <v>646</v>
      </c>
      <c r="D767" s="9">
        <v>0.73699999999999999</v>
      </c>
      <c r="E767" s="9">
        <v>0.72599999999999998</v>
      </c>
      <c r="F767" s="9">
        <v>0.65400000000000003</v>
      </c>
      <c r="G767" s="9">
        <v>18525.509999999998</v>
      </c>
      <c r="H767" s="10">
        <v>6</v>
      </c>
      <c r="I767" t="str">
        <f>CONCATENATE(Tabela_Brasil[[#This Row],[Município]],"-",Tabela_Brasil[[#This Row],[Estado]])</f>
        <v>Pindorama-SP</v>
      </c>
      <c r="J767">
        <f>IF(Tabela_Brasil[[#This Row],[IDHM]]&lt;=0.599,1,0)</f>
        <v>0</v>
      </c>
      <c r="K767" t="str">
        <f>IF(Tabela_Brasil[[#This Row],[IDHM]]&lt;=0.55,"Baixo",IF(Tabela_Brasil[[#This Row],[IDHM]]&lt;=0.699,"Médio",IF(Tabela_Brasil[[#This Row],[IDHM]]&lt;=0.799,"Alto","Muito Alto")))</f>
        <v>Alto</v>
      </c>
      <c r="L767" t="str">
        <f>VLOOKUP(Tabela_Brasil[[#This Row],[Estado]],'De-Para_Estado_Regiao'!$B$3:$C$29,2,FALSE)</f>
        <v>Sudeste</v>
      </c>
      <c r="M767">
        <f>IF(Tabela_Brasil[[#This Row],[IBGE_1-4]]&gt;=951,1,0)</f>
        <v>0</v>
      </c>
      <c r="N767">
        <f>IF(Tabela_Brasil[[#This Row],[COMP_P]]&lt;=2,1,0)</f>
        <v>0</v>
      </c>
    </row>
    <row r="768" spans="1:14" x14ac:dyDescent="0.25">
      <c r="A768" s="12" t="s">
        <v>801</v>
      </c>
      <c r="B768" s="12" t="s">
        <v>19</v>
      </c>
      <c r="C768" s="12">
        <v>2427</v>
      </c>
      <c r="D768" s="12">
        <v>0.56999999999999995</v>
      </c>
      <c r="E768" s="12">
        <v>0.57799999999999996</v>
      </c>
      <c r="F768" s="12">
        <v>0.41899999999999998</v>
      </c>
      <c r="G768" s="12">
        <v>8103.52</v>
      </c>
      <c r="H768" s="13">
        <v>14</v>
      </c>
      <c r="I768" t="str">
        <f>CONCATENATE(Tabela_Brasil[[#This Row],[Município]],"-",Tabela_Brasil[[#This Row],[Estado]])</f>
        <v>Ouricuri-PE</v>
      </c>
      <c r="J768">
        <f>IF(Tabela_Brasil[[#This Row],[IDHM]]&lt;=0.599,1,0)</f>
        <v>1</v>
      </c>
      <c r="K768" t="str">
        <f>IF(Tabela_Brasil[[#This Row],[IDHM]]&lt;=0.55,"Baixo",IF(Tabela_Brasil[[#This Row],[IDHM]]&lt;=0.699,"Médio",IF(Tabela_Brasil[[#This Row],[IDHM]]&lt;=0.799,"Alto","Muito Alto")))</f>
        <v>Médio</v>
      </c>
      <c r="L768" t="str">
        <f>VLOOKUP(Tabela_Brasil[[#This Row],[Estado]],'De-Para_Estado_Regiao'!$B$3:$C$29,2,FALSE)</f>
        <v>Nordeste</v>
      </c>
      <c r="M768">
        <f>IF(Tabela_Brasil[[#This Row],[IBGE_1-4]]&gt;=951,1,0)</f>
        <v>1</v>
      </c>
      <c r="N768">
        <f>IF(Tabela_Brasil[[#This Row],[COMP_P]]&lt;=2,1,0)</f>
        <v>0</v>
      </c>
    </row>
    <row r="769" spans="1:14" x14ac:dyDescent="0.25">
      <c r="A769" s="9" t="s">
        <v>802</v>
      </c>
      <c r="B769" s="9" t="s">
        <v>16</v>
      </c>
      <c r="C769" s="9">
        <v>866</v>
      </c>
      <c r="D769" s="9">
        <v>0.74</v>
      </c>
      <c r="E769" s="9">
        <v>0.71</v>
      </c>
      <c r="F769" s="9">
        <v>0.66100000000000003</v>
      </c>
      <c r="G769" s="9">
        <v>18766.490000000002</v>
      </c>
      <c r="H769" s="10">
        <v>14</v>
      </c>
      <c r="I769" t="str">
        <f>CONCATENATE(Tabela_Brasil[[#This Row],[Município]],"-",Tabela_Brasil[[#This Row],[Estado]])</f>
        <v>Perdões-MG</v>
      </c>
      <c r="J769">
        <f>IF(Tabela_Brasil[[#This Row],[IDHM]]&lt;=0.599,1,0)</f>
        <v>0</v>
      </c>
      <c r="K769" t="str">
        <f>IF(Tabela_Brasil[[#This Row],[IDHM]]&lt;=0.55,"Baixo",IF(Tabela_Brasil[[#This Row],[IDHM]]&lt;=0.699,"Médio",IF(Tabela_Brasil[[#This Row],[IDHM]]&lt;=0.799,"Alto","Muito Alto")))</f>
        <v>Alto</v>
      </c>
      <c r="L769" t="str">
        <f>VLOOKUP(Tabela_Brasil[[#This Row],[Estado]],'De-Para_Estado_Regiao'!$B$3:$C$29,2,FALSE)</f>
        <v>Sudeste</v>
      </c>
      <c r="M769">
        <f>IF(Tabela_Brasil[[#This Row],[IBGE_1-4]]&gt;=951,1,0)</f>
        <v>0</v>
      </c>
      <c r="N769">
        <f>IF(Tabela_Brasil[[#This Row],[COMP_P]]&lt;=2,1,0)</f>
        <v>0</v>
      </c>
    </row>
    <row r="770" spans="1:14" x14ac:dyDescent="0.25">
      <c r="A770" s="12" t="s">
        <v>803</v>
      </c>
      <c r="B770" s="12" t="s">
        <v>14</v>
      </c>
      <c r="C770" s="12">
        <v>1568</v>
      </c>
      <c r="D770" s="12">
        <v>0.77400000000000002</v>
      </c>
      <c r="E770" s="12">
        <v>0.77300000000000002</v>
      </c>
      <c r="F770" s="12">
        <v>0.69899999999999995</v>
      </c>
      <c r="G770" s="12">
        <v>43573.82</v>
      </c>
      <c r="H770" s="13">
        <v>35</v>
      </c>
      <c r="I770" t="str">
        <f>CONCATENATE(Tabela_Brasil[[#This Row],[Município]],"-",Tabela_Brasil[[#This Row],[Estado]])</f>
        <v>Marau-RS</v>
      </c>
      <c r="J770">
        <f>IF(Tabela_Brasil[[#This Row],[IDHM]]&lt;=0.599,1,0)</f>
        <v>0</v>
      </c>
      <c r="K770" t="str">
        <f>IF(Tabela_Brasil[[#This Row],[IDHM]]&lt;=0.55,"Baixo",IF(Tabela_Brasil[[#This Row],[IDHM]]&lt;=0.699,"Médio",IF(Tabela_Brasil[[#This Row],[IDHM]]&lt;=0.799,"Alto","Muito Alto")))</f>
        <v>Alto</v>
      </c>
      <c r="L770" t="str">
        <f>VLOOKUP(Tabela_Brasil[[#This Row],[Estado]],'De-Para_Estado_Regiao'!$B$3:$C$29,2,FALSE)</f>
        <v>Sul</v>
      </c>
      <c r="M770">
        <f>IF(Tabela_Brasil[[#This Row],[IBGE_1-4]]&gt;=951,1,0)</f>
        <v>1</v>
      </c>
      <c r="N770">
        <f>IF(Tabela_Brasil[[#This Row],[COMP_P]]&lt;=2,1,0)</f>
        <v>0</v>
      </c>
    </row>
    <row r="771" spans="1:14" x14ac:dyDescent="0.25">
      <c r="A771" s="9" t="s">
        <v>804</v>
      </c>
      <c r="B771" s="9" t="s">
        <v>19</v>
      </c>
      <c r="C771" s="9">
        <v>3646</v>
      </c>
      <c r="D771" s="9">
        <v>0.63400000000000001</v>
      </c>
      <c r="E771" s="9">
        <v>0.63</v>
      </c>
      <c r="F771" s="9">
        <v>0.51</v>
      </c>
      <c r="G771" s="9">
        <v>12325.14</v>
      </c>
      <c r="H771" s="10">
        <v>45</v>
      </c>
      <c r="I771" t="str">
        <f>CONCATENATE(Tabela_Brasil[[#This Row],[Município]],"-",Tabela_Brasil[[#This Row],[Estado]])</f>
        <v>Gravatá-PE</v>
      </c>
      <c r="J771">
        <f>IF(Tabela_Brasil[[#This Row],[IDHM]]&lt;=0.599,1,0)</f>
        <v>0</v>
      </c>
      <c r="K771" t="str">
        <f>IF(Tabela_Brasil[[#This Row],[IDHM]]&lt;=0.55,"Baixo",IF(Tabela_Brasil[[#This Row],[IDHM]]&lt;=0.699,"Médio",IF(Tabela_Brasil[[#This Row],[IDHM]]&lt;=0.799,"Alto","Muito Alto")))</f>
        <v>Médio</v>
      </c>
      <c r="L771" t="str">
        <f>VLOOKUP(Tabela_Brasil[[#This Row],[Estado]],'De-Para_Estado_Regiao'!$B$3:$C$29,2,FALSE)</f>
        <v>Nordeste</v>
      </c>
      <c r="M771">
        <f>IF(Tabela_Brasil[[#This Row],[IBGE_1-4]]&gt;=951,1,0)</f>
        <v>1</v>
      </c>
      <c r="N771">
        <f>IF(Tabela_Brasil[[#This Row],[COMP_P]]&lt;=2,1,0)</f>
        <v>0</v>
      </c>
    </row>
    <row r="772" spans="1:14" x14ac:dyDescent="0.25">
      <c r="A772" s="12" t="s">
        <v>805</v>
      </c>
      <c r="B772" s="12" t="s">
        <v>59</v>
      </c>
      <c r="C772" s="12">
        <v>451</v>
      </c>
      <c r="D772" s="12">
        <v>0.77200000000000002</v>
      </c>
      <c r="E772" s="12">
        <v>0.75600000000000001</v>
      </c>
      <c r="F772" s="12">
        <v>0.69499999999999995</v>
      </c>
      <c r="G772" s="12">
        <v>34909.93</v>
      </c>
      <c r="H772" s="13">
        <v>23</v>
      </c>
      <c r="I772" t="str">
        <f>CONCATENATE(Tabela_Brasil[[#This Row],[Município]],"-",Tabela_Brasil[[#This Row],[Estado]])</f>
        <v>Urussanga-SC</v>
      </c>
      <c r="J772">
        <f>IF(Tabela_Brasil[[#This Row],[IDHM]]&lt;=0.599,1,0)</f>
        <v>0</v>
      </c>
      <c r="K772" t="str">
        <f>IF(Tabela_Brasil[[#This Row],[IDHM]]&lt;=0.55,"Baixo",IF(Tabela_Brasil[[#This Row],[IDHM]]&lt;=0.699,"Médio",IF(Tabela_Brasil[[#This Row],[IDHM]]&lt;=0.799,"Alto","Muito Alto")))</f>
        <v>Alto</v>
      </c>
      <c r="L772" t="str">
        <f>VLOOKUP(Tabela_Brasil[[#This Row],[Estado]],'De-Para_Estado_Regiao'!$B$3:$C$29,2,FALSE)</f>
        <v>Sul</v>
      </c>
      <c r="M772">
        <f>IF(Tabela_Brasil[[#This Row],[IBGE_1-4]]&gt;=951,1,0)</f>
        <v>0</v>
      </c>
      <c r="N772">
        <f>IF(Tabela_Brasil[[#This Row],[COMP_P]]&lt;=2,1,0)</f>
        <v>0</v>
      </c>
    </row>
    <row r="773" spans="1:14" x14ac:dyDescent="0.25">
      <c r="A773" s="9" t="s">
        <v>806</v>
      </c>
      <c r="B773" s="9" t="s">
        <v>14</v>
      </c>
      <c r="C773" s="9">
        <v>649</v>
      </c>
      <c r="D773" s="9">
        <v>0.65700000000000003</v>
      </c>
      <c r="E773" s="9">
        <v>0.67300000000000004</v>
      </c>
      <c r="F773" s="9">
        <v>0.52200000000000002</v>
      </c>
      <c r="G773" s="9">
        <v>26232.39</v>
      </c>
      <c r="H773" s="10">
        <v>5</v>
      </c>
      <c r="I773" t="str">
        <f>CONCATENATE(Tabela_Brasil[[#This Row],[Município]],"-",Tabela_Brasil[[#This Row],[Estado]])</f>
        <v>Arroio Grande-RS</v>
      </c>
      <c r="J773">
        <f>IF(Tabela_Brasil[[#This Row],[IDHM]]&lt;=0.599,1,0)</f>
        <v>0</v>
      </c>
      <c r="K773" t="str">
        <f>IF(Tabela_Brasil[[#This Row],[IDHM]]&lt;=0.55,"Baixo",IF(Tabela_Brasil[[#This Row],[IDHM]]&lt;=0.699,"Médio",IF(Tabela_Brasil[[#This Row],[IDHM]]&lt;=0.799,"Alto","Muito Alto")))</f>
        <v>Médio</v>
      </c>
      <c r="L773" t="str">
        <f>VLOOKUP(Tabela_Brasil[[#This Row],[Estado]],'De-Para_Estado_Regiao'!$B$3:$C$29,2,FALSE)</f>
        <v>Sul</v>
      </c>
      <c r="M773">
        <f>IF(Tabela_Brasil[[#This Row],[IBGE_1-4]]&gt;=951,1,0)</f>
        <v>0</v>
      </c>
      <c r="N773">
        <f>IF(Tabela_Brasil[[#This Row],[COMP_P]]&lt;=2,1,0)</f>
        <v>0</v>
      </c>
    </row>
    <row r="774" spans="1:14" x14ac:dyDescent="0.25">
      <c r="A774" s="12" t="s">
        <v>807</v>
      </c>
      <c r="B774" s="12" t="s">
        <v>16</v>
      </c>
      <c r="C774" s="12">
        <v>113</v>
      </c>
      <c r="D774" s="12">
        <v>0.67</v>
      </c>
      <c r="E774" s="12">
        <v>0.67700000000000005</v>
      </c>
      <c r="F774" s="12">
        <v>0.505</v>
      </c>
      <c r="G774" s="12">
        <v>15846.5</v>
      </c>
      <c r="H774" s="13">
        <v>0</v>
      </c>
      <c r="I774" t="str">
        <f>CONCATENATE(Tabela_Brasil[[#This Row],[Município]],"-",Tabela_Brasil[[#This Row],[Estado]])</f>
        <v>Aiuruoca-MG</v>
      </c>
      <c r="J774">
        <f>IF(Tabela_Brasil[[#This Row],[IDHM]]&lt;=0.599,1,0)</f>
        <v>0</v>
      </c>
      <c r="K774" t="str">
        <f>IF(Tabela_Brasil[[#This Row],[IDHM]]&lt;=0.55,"Baixo",IF(Tabela_Brasil[[#This Row],[IDHM]]&lt;=0.699,"Médio",IF(Tabela_Brasil[[#This Row],[IDHM]]&lt;=0.799,"Alto","Muito Alto")))</f>
        <v>Médio</v>
      </c>
      <c r="L774" t="str">
        <f>VLOOKUP(Tabela_Brasil[[#This Row],[Estado]],'De-Para_Estado_Regiao'!$B$3:$C$29,2,FALSE)</f>
        <v>Sudeste</v>
      </c>
      <c r="M774">
        <f>IF(Tabela_Brasil[[#This Row],[IBGE_1-4]]&gt;=951,1,0)</f>
        <v>0</v>
      </c>
      <c r="N774">
        <f>IF(Tabela_Brasil[[#This Row],[COMP_P]]&lt;=2,1,0)</f>
        <v>1</v>
      </c>
    </row>
    <row r="775" spans="1:14" x14ac:dyDescent="0.25">
      <c r="A775" s="9" t="s">
        <v>808</v>
      </c>
      <c r="B775" s="9" t="s">
        <v>49</v>
      </c>
      <c r="C775" s="9">
        <v>6295</v>
      </c>
      <c r="D775" s="9">
        <v>0.64500000000000002</v>
      </c>
      <c r="E775" s="9">
        <v>0.66700000000000004</v>
      </c>
      <c r="F775" s="9">
        <v>0.51400000000000001</v>
      </c>
      <c r="G775" s="9">
        <v>24560.29</v>
      </c>
      <c r="H775" s="10">
        <v>24</v>
      </c>
      <c r="I775" t="str">
        <f>CONCATENATE(Tabela_Brasil[[#This Row],[Município]],"-",Tabela_Brasil[[#This Row],[Estado]])</f>
        <v>Paragominas-PA</v>
      </c>
      <c r="J775">
        <f>IF(Tabela_Brasil[[#This Row],[IDHM]]&lt;=0.599,1,0)</f>
        <v>0</v>
      </c>
      <c r="K775" t="str">
        <f>IF(Tabela_Brasil[[#This Row],[IDHM]]&lt;=0.55,"Baixo",IF(Tabela_Brasil[[#This Row],[IDHM]]&lt;=0.699,"Médio",IF(Tabela_Brasil[[#This Row],[IDHM]]&lt;=0.799,"Alto","Muito Alto")))</f>
        <v>Médio</v>
      </c>
      <c r="L775" t="str">
        <f>VLOOKUP(Tabela_Brasil[[#This Row],[Estado]],'De-Para_Estado_Regiao'!$B$3:$C$29,2,FALSE)</f>
        <v>Norte</v>
      </c>
      <c r="M775">
        <f>IF(Tabela_Brasil[[#This Row],[IBGE_1-4]]&gt;=951,1,0)</f>
        <v>1</v>
      </c>
      <c r="N775">
        <f>IF(Tabela_Brasil[[#This Row],[COMP_P]]&lt;=2,1,0)</f>
        <v>0</v>
      </c>
    </row>
    <row r="776" spans="1:14" x14ac:dyDescent="0.25">
      <c r="A776" s="12" t="s">
        <v>809</v>
      </c>
      <c r="B776" s="12" t="s">
        <v>16</v>
      </c>
      <c r="C776" s="12">
        <v>1741</v>
      </c>
      <c r="D776" s="12">
        <v>0.73099999999999998</v>
      </c>
      <c r="E776" s="12">
        <v>0.69</v>
      </c>
      <c r="F776" s="12">
        <v>0.65400000000000003</v>
      </c>
      <c r="G776" s="12">
        <v>25291.1</v>
      </c>
      <c r="H776" s="13">
        <v>18</v>
      </c>
      <c r="I776" t="str">
        <f>CONCATENATE(Tabela_Brasil[[#This Row],[Município]],"-",Tabela_Brasil[[#This Row],[Estado]])</f>
        <v>Matozinhos-MG</v>
      </c>
      <c r="J776">
        <f>IF(Tabela_Brasil[[#This Row],[IDHM]]&lt;=0.599,1,0)</f>
        <v>0</v>
      </c>
      <c r="K776" t="str">
        <f>IF(Tabela_Brasil[[#This Row],[IDHM]]&lt;=0.55,"Baixo",IF(Tabela_Brasil[[#This Row],[IDHM]]&lt;=0.699,"Médio",IF(Tabela_Brasil[[#This Row],[IDHM]]&lt;=0.799,"Alto","Muito Alto")))</f>
        <v>Alto</v>
      </c>
      <c r="L776" t="str">
        <f>VLOOKUP(Tabela_Brasil[[#This Row],[Estado]],'De-Para_Estado_Regiao'!$B$3:$C$29,2,FALSE)</f>
        <v>Sudeste</v>
      </c>
      <c r="M776">
        <f>IF(Tabela_Brasil[[#This Row],[IBGE_1-4]]&gt;=951,1,0)</f>
        <v>1</v>
      </c>
      <c r="N776">
        <f>IF(Tabela_Brasil[[#This Row],[COMP_P]]&lt;=2,1,0)</f>
        <v>0</v>
      </c>
    </row>
    <row r="777" spans="1:14" x14ac:dyDescent="0.25">
      <c r="A777" s="9" t="s">
        <v>810</v>
      </c>
      <c r="B777" s="9" t="s">
        <v>111</v>
      </c>
      <c r="C777" s="9">
        <v>2285</v>
      </c>
      <c r="D777" s="9">
        <v>0.76400000000000001</v>
      </c>
      <c r="E777" s="9">
        <v>0.75900000000000001</v>
      </c>
      <c r="F777" s="9">
        <v>0.70599999999999996</v>
      </c>
      <c r="G777" s="9">
        <v>24731.81</v>
      </c>
      <c r="H777" s="10">
        <v>24</v>
      </c>
      <c r="I777" t="str">
        <f>CONCATENATE(Tabela_Brasil[[#This Row],[Município]],"-",Tabela_Brasil[[#This Row],[Estado]])</f>
        <v>Paraíso Do Tocantins-TO</v>
      </c>
      <c r="J777">
        <f>IF(Tabela_Brasil[[#This Row],[IDHM]]&lt;=0.599,1,0)</f>
        <v>0</v>
      </c>
      <c r="K777" t="str">
        <f>IF(Tabela_Brasil[[#This Row],[IDHM]]&lt;=0.55,"Baixo",IF(Tabela_Brasil[[#This Row],[IDHM]]&lt;=0.699,"Médio",IF(Tabela_Brasil[[#This Row],[IDHM]]&lt;=0.799,"Alto","Muito Alto")))</f>
        <v>Alto</v>
      </c>
      <c r="L777" t="str">
        <f>VLOOKUP(Tabela_Brasil[[#This Row],[Estado]],'De-Para_Estado_Regiao'!$B$3:$C$29,2,FALSE)</f>
        <v>Norte</v>
      </c>
      <c r="M777">
        <f>IF(Tabela_Brasil[[#This Row],[IBGE_1-4]]&gt;=951,1,0)</f>
        <v>1</v>
      </c>
      <c r="N777">
        <f>IF(Tabela_Brasil[[#This Row],[COMP_P]]&lt;=2,1,0)</f>
        <v>0</v>
      </c>
    </row>
    <row r="778" spans="1:14" x14ac:dyDescent="0.25">
      <c r="A778" s="12" t="s">
        <v>811</v>
      </c>
      <c r="B778" s="12" t="s">
        <v>16</v>
      </c>
      <c r="C778" s="12">
        <v>1431</v>
      </c>
      <c r="D778" s="12">
        <v>0.7</v>
      </c>
      <c r="E778" s="12">
        <v>0.68799999999999994</v>
      </c>
      <c r="F778" s="12">
        <v>0.60399999999999998</v>
      </c>
      <c r="G778" s="12">
        <v>18708.259999999998</v>
      </c>
      <c r="H778" s="13">
        <v>21</v>
      </c>
      <c r="I778" t="str">
        <f>CONCATENATE(Tabela_Brasil[[#This Row],[Município]],"-",Tabela_Brasil[[#This Row],[Estado]])</f>
        <v>Mateus Leme-MG</v>
      </c>
      <c r="J778">
        <f>IF(Tabela_Brasil[[#This Row],[IDHM]]&lt;=0.599,1,0)</f>
        <v>0</v>
      </c>
      <c r="K778" t="str">
        <f>IF(Tabela_Brasil[[#This Row],[IDHM]]&lt;=0.55,"Baixo",IF(Tabela_Brasil[[#This Row],[IDHM]]&lt;=0.699,"Médio",IF(Tabela_Brasil[[#This Row],[IDHM]]&lt;=0.799,"Alto","Muito Alto")))</f>
        <v>Alto</v>
      </c>
      <c r="L778" t="str">
        <f>VLOOKUP(Tabela_Brasil[[#This Row],[Estado]],'De-Para_Estado_Regiao'!$B$3:$C$29,2,FALSE)</f>
        <v>Sudeste</v>
      </c>
      <c r="M778">
        <f>IF(Tabela_Brasil[[#This Row],[IBGE_1-4]]&gt;=951,1,0)</f>
        <v>1</v>
      </c>
      <c r="N778">
        <f>IF(Tabela_Brasil[[#This Row],[COMP_P]]&lt;=2,1,0)</f>
        <v>0</v>
      </c>
    </row>
    <row r="779" spans="1:14" x14ac:dyDescent="0.25">
      <c r="A779" s="9" t="s">
        <v>812</v>
      </c>
      <c r="B779" s="9" t="s">
        <v>7</v>
      </c>
      <c r="C779" s="9">
        <v>350</v>
      </c>
      <c r="D779" s="9">
        <v>0.73799999999999999</v>
      </c>
      <c r="E779" s="9">
        <v>0.71799999999999997</v>
      </c>
      <c r="F779" s="9">
        <v>0.68899999999999995</v>
      </c>
      <c r="G779" s="9">
        <v>78615.59</v>
      </c>
      <c r="H779" s="10">
        <v>8</v>
      </c>
      <c r="I779" t="str">
        <f>CONCATENATE(Tabela_Brasil[[#This Row],[Município]],"-",Tabela_Brasil[[#This Row],[Estado]])</f>
        <v>Dourado-SP</v>
      </c>
      <c r="J779">
        <f>IF(Tabela_Brasil[[#This Row],[IDHM]]&lt;=0.599,1,0)</f>
        <v>0</v>
      </c>
      <c r="K779" t="str">
        <f>IF(Tabela_Brasil[[#This Row],[IDHM]]&lt;=0.55,"Baixo",IF(Tabela_Brasil[[#This Row],[IDHM]]&lt;=0.699,"Médio",IF(Tabela_Brasil[[#This Row],[IDHM]]&lt;=0.799,"Alto","Muito Alto")))</f>
        <v>Alto</v>
      </c>
      <c r="L779" t="str">
        <f>VLOOKUP(Tabela_Brasil[[#This Row],[Estado]],'De-Para_Estado_Regiao'!$B$3:$C$29,2,FALSE)</f>
        <v>Sudeste</v>
      </c>
      <c r="M779">
        <f>IF(Tabela_Brasil[[#This Row],[IBGE_1-4]]&gt;=951,1,0)</f>
        <v>0</v>
      </c>
      <c r="N779">
        <f>IF(Tabela_Brasil[[#This Row],[COMP_P]]&lt;=2,1,0)</f>
        <v>0</v>
      </c>
    </row>
    <row r="780" spans="1:14" x14ac:dyDescent="0.25">
      <c r="A780" s="12" t="s">
        <v>813</v>
      </c>
      <c r="B780" s="12" t="s">
        <v>7</v>
      </c>
      <c r="C780" s="12">
        <v>1053</v>
      </c>
      <c r="D780" s="12">
        <v>0.72</v>
      </c>
      <c r="E780" s="12">
        <v>0.68</v>
      </c>
      <c r="F780" s="12">
        <v>0.67200000000000004</v>
      </c>
      <c r="G780" s="12">
        <v>13953.02</v>
      </c>
      <c r="H780" s="13">
        <v>26</v>
      </c>
      <c r="I780" t="str">
        <f>CONCATENATE(Tabela_Brasil[[#This Row],[Município]],"-",Tabela_Brasil[[#This Row],[Estado]])</f>
        <v>Iperó-SP</v>
      </c>
      <c r="J780">
        <f>IF(Tabela_Brasil[[#This Row],[IDHM]]&lt;=0.599,1,0)</f>
        <v>0</v>
      </c>
      <c r="K780" t="str">
        <f>IF(Tabela_Brasil[[#This Row],[IDHM]]&lt;=0.55,"Baixo",IF(Tabela_Brasil[[#This Row],[IDHM]]&lt;=0.699,"Médio",IF(Tabela_Brasil[[#This Row],[IDHM]]&lt;=0.799,"Alto","Muito Alto")))</f>
        <v>Alto</v>
      </c>
      <c r="L780" t="str">
        <f>VLOOKUP(Tabela_Brasil[[#This Row],[Estado]],'De-Para_Estado_Regiao'!$B$3:$C$29,2,FALSE)</f>
        <v>Sudeste</v>
      </c>
      <c r="M780">
        <f>IF(Tabela_Brasil[[#This Row],[IBGE_1-4]]&gt;=951,1,0)</f>
        <v>1</v>
      </c>
      <c r="N780">
        <f>IF(Tabela_Brasil[[#This Row],[COMP_P]]&lt;=2,1,0)</f>
        <v>0</v>
      </c>
    </row>
    <row r="781" spans="1:14" x14ac:dyDescent="0.25">
      <c r="A781" s="9" t="s">
        <v>814</v>
      </c>
      <c r="B781" s="9" t="s">
        <v>114</v>
      </c>
      <c r="C781" s="9">
        <v>4074</v>
      </c>
      <c r="D781" s="9">
        <v>0.64200000000000002</v>
      </c>
      <c r="E781" s="9">
        <v>0.64500000000000002</v>
      </c>
      <c r="F781" s="9">
        <v>0.51300000000000001</v>
      </c>
      <c r="G781" s="9">
        <v>17260.509999999998</v>
      </c>
      <c r="H781" s="10">
        <v>42</v>
      </c>
      <c r="I781" t="str">
        <f>CONCATENATE(Tabela_Brasil[[#This Row],[Município]],"-",Tabela_Brasil[[#This Row],[Estado]])</f>
        <v>Itabaiana-SE</v>
      </c>
      <c r="J781">
        <f>IF(Tabela_Brasil[[#This Row],[IDHM]]&lt;=0.599,1,0)</f>
        <v>0</v>
      </c>
      <c r="K781" t="str">
        <f>IF(Tabela_Brasil[[#This Row],[IDHM]]&lt;=0.55,"Baixo",IF(Tabela_Brasil[[#This Row],[IDHM]]&lt;=0.699,"Médio",IF(Tabela_Brasil[[#This Row],[IDHM]]&lt;=0.799,"Alto","Muito Alto")))</f>
        <v>Médio</v>
      </c>
      <c r="L781" t="str">
        <f>VLOOKUP(Tabela_Brasil[[#This Row],[Estado]],'De-Para_Estado_Regiao'!$B$3:$C$29,2,FALSE)</f>
        <v>Nordeste</v>
      </c>
      <c r="M781">
        <f>IF(Tabela_Brasil[[#This Row],[IBGE_1-4]]&gt;=951,1,0)</f>
        <v>1</v>
      </c>
      <c r="N781">
        <f>IF(Tabela_Brasil[[#This Row],[COMP_P]]&lt;=2,1,0)</f>
        <v>0</v>
      </c>
    </row>
    <row r="782" spans="1:14" x14ac:dyDescent="0.25">
      <c r="A782" s="12" t="s">
        <v>815</v>
      </c>
      <c r="B782" s="12" t="s">
        <v>24</v>
      </c>
      <c r="C782" s="12">
        <v>1714</v>
      </c>
      <c r="D782" s="12">
        <v>0.67</v>
      </c>
      <c r="E782" s="12">
        <v>0.64500000000000002</v>
      </c>
      <c r="F782" s="12">
        <v>0.55900000000000005</v>
      </c>
      <c r="G782" s="12">
        <v>21073.9</v>
      </c>
      <c r="H782" s="13">
        <v>15</v>
      </c>
      <c r="I782" t="str">
        <f>CONCATENATE(Tabela_Brasil[[#This Row],[Município]],"-",Tabela_Brasil[[#This Row],[Estado]])</f>
        <v>Pojuca-BA</v>
      </c>
      <c r="J782">
        <f>IF(Tabela_Brasil[[#This Row],[IDHM]]&lt;=0.599,1,0)</f>
        <v>0</v>
      </c>
      <c r="K782" t="str">
        <f>IF(Tabela_Brasil[[#This Row],[IDHM]]&lt;=0.55,"Baixo",IF(Tabela_Brasil[[#This Row],[IDHM]]&lt;=0.699,"Médio",IF(Tabela_Brasil[[#This Row],[IDHM]]&lt;=0.799,"Alto","Muito Alto")))</f>
        <v>Médio</v>
      </c>
      <c r="L782" t="str">
        <f>VLOOKUP(Tabela_Brasil[[#This Row],[Estado]],'De-Para_Estado_Regiao'!$B$3:$C$29,2,FALSE)</f>
        <v>Nordeste</v>
      </c>
      <c r="M782">
        <f>IF(Tabela_Brasil[[#This Row],[IBGE_1-4]]&gt;=951,1,0)</f>
        <v>1</v>
      </c>
      <c r="N782">
        <f>IF(Tabela_Brasil[[#This Row],[COMP_P]]&lt;=2,1,0)</f>
        <v>0</v>
      </c>
    </row>
    <row r="783" spans="1:14" x14ac:dyDescent="0.25">
      <c r="A783" s="9" t="s">
        <v>816</v>
      </c>
      <c r="B783" s="9" t="s">
        <v>22</v>
      </c>
      <c r="C783" s="9">
        <v>1434</v>
      </c>
      <c r="D783" s="9">
        <v>0.75</v>
      </c>
      <c r="E783" s="9">
        <v>0.73199999999999998</v>
      </c>
      <c r="F783" s="9">
        <v>0.68899999999999995</v>
      </c>
      <c r="G783" s="9">
        <v>38756.410000000003</v>
      </c>
      <c r="H783" s="10">
        <v>24</v>
      </c>
      <c r="I783" t="str">
        <f>CONCATENATE(Tabela_Brasil[[#This Row],[Município]],"-",Tabela_Brasil[[#This Row],[Estado]])</f>
        <v>Mandaguari-PR</v>
      </c>
      <c r="J783">
        <f>IF(Tabela_Brasil[[#This Row],[IDHM]]&lt;=0.599,1,0)</f>
        <v>0</v>
      </c>
      <c r="K783" t="str">
        <f>IF(Tabela_Brasil[[#This Row],[IDHM]]&lt;=0.55,"Baixo",IF(Tabela_Brasil[[#This Row],[IDHM]]&lt;=0.699,"Médio",IF(Tabela_Brasil[[#This Row],[IDHM]]&lt;=0.799,"Alto","Muito Alto")))</f>
        <v>Alto</v>
      </c>
      <c r="L783" t="str">
        <f>VLOOKUP(Tabela_Brasil[[#This Row],[Estado]],'De-Para_Estado_Regiao'!$B$3:$C$29,2,FALSE)</f>
        <v>Sul</v>
      </c>
      <c r="M783">
        <f>IF(Tabela_Brasil[[#This Row],[IBGE_1-4]]&gt;=951,1,0)</f>
        <v>1</v>
      </c>
      <c r="N783">
        <f>IF(Tabela_Brasil[[#This Row],[COMP_P]]&lt;=2,1,0)</f>
        <v>0</v>
      </c>
    </row>
    <row r="784" spans="1:14" x14ac:dyDescent="0.25">
      <c r="A784" s="12" t="s">
        <v>817</v>
      </c>
      <c r="B784" s="12" t="s">
        <v>16</v>
      </c>
      <c r="C784" s="12">
        <v>2256</v>
      </c>
      <c r="D784" s="12">
        <v>0.73099999999999998</v>
      </c>
      <c r="E784" s="12">
        <v>0.71399999999999997</v>
      </c>
      <c r="F784" s="12">
        <v>0.64300000000000002</v>
      </c>
      <c r="G784" s="12">
        <v>22362.38</v>
      </c>
      <c r="H784" s="13">
        <v>50</v>
      </c>
      <c r="I784" t="str">
        <f>CONCATENATE(Tabela_Brasil[[#This Row],[Município]],"-",Tabela_Brasil[[#This Row],[Estado]])</f>
        <v>Três Pontas-MG</v>
      </c>
      <c r="J784">
        <f>IF(Tabela_Brasil[[#This Row],[IDHM]]&lt;=0.599,1,0)</f>
        <v>0</v>
      </c>
      <c r="K784" t="str">
        <f>IF(Tabela_Brasil[[#This Row],[IDHM]]&lt;=0.55,"Baixo",IF(Tabela_Brasil[[#This Row],[IDHM]]&lt;=0.699,"Médio",IF(Tabela_Brasil[[#This Row],[IDHM]]&lt;=0.799,"Alto","Muito Alto")))</f>
        <v>Alto</v>
      </c>
      <c r="L784" t="str">
        <f>VLOOKUP(Tabela_Brasil[[#This Row],[Estado]],'De-Para_Estado_Regiao'!$B$3:$C$29,2,FALSE)</f>
        <v>Sudeste</v>
      </c>
      <c r="M784">
        <f>IF(Tabela_Brasil[[#This Row],[IBGE_1-4]]&gt;=951,1,0)</f>
        <v>1</v>
      </c>
      <c r="N784">
        <f>IF(Tabela_Brasil[[#This Row],[COMP_P]]&lt;=2,1,0)</f>
        <v>0</v>
      </c>
    </row>
    <row r="785" spans="1:14" x14ac:dyDescent="0.25">
      <c r="A785" s="9" t="s">
        <v>818</v>
      </c>
      <c r="B785" s="9" t="s">
        <v>7</v>
      </c>
      <c r="C785" s="9">
        <v>599</v>
      </c>
      <c r="D785" s="9">
        <v>0.73</v>
      </c>
      <c r="E785" s="9">
        <v>0.71</v>
      </c>
      <c r="F785" s="9">
        <v>0.65800000000000003</v>
      </c>
      <c r="G785" s="9">
        <v>24720.06</v>
      </c>
      <c r="H785" s="10">
        <v>10</v>
      </c>
      <c r="I785" t="str">
        <f>CONCATENATE(Tabela_Brasil[[#This Row],[Município]],"-",Tabela_Brasil[[#This Row],[Estado]])</f>
        <v>Borborema-SP</v>
      </c>
      <c r="J785">
        <f>IF(Tabela_Brasil[[#This Row],[IDHM]]&lt;=0.599,1,0)</f>
        <v>0</v>
      </c>
      <c r="K785" t="str">
        <f>IF(Tabela_Brasil[[#This Row],[IDHM]]&lt;=0.55,"Baixo",IF(Tabela_Brasil[[#This Row],[IDHM]]&lt;=0.699,"Médio",IF(Tabela_Brasil[[#This Row],[IDHM]]&lt;=0.799,"Alto","Muito Alto")))</f>
        <v>Alto</v>
      </c>
      <c r="L785" t="str">
        <f>VLOOKUP(Tabela_Brasil[[#This Row],[Estado]],'De-Para_Estado_Regiao'!$B$3:$C$29,2,FALSE)</f>
        <v>Sudeste</v>
      </c>
      <c r="M785">
        <f>IF(Tabela_Brasil[[#This Row],[IBGE_1-4]]&gt;=951,1,0)</f>
        <v>0</v>
      </c>
      <c r="N785">
        <f>IF(Tabela_Brasil[[#This Row],[COMP_P]]&lt;=2,1,0)</f>
        <v>0</v>
      </c>
    </row>
    <row r="786" spans="1:14" x14ac:dyDescent="0.25">
      <c r="A786" s="12" t="s">
        <v>819</v>
      </c>
      <c r="B786" s="12" t="s">
        <v>7</v>
      </c>
      <c r="C786" s="12">
        <v>310</v>
      </c>
      <c r="D786" s="12">
        <v>0.74199999999999999</v>
      </c>
      <c r="E786" s="12">
        <v>0.72199999999999998</v>
      </c>
      <c r="F786" s="12">
        <v>0.65400000000000003</v>
      </c>
      <c r="G786" s="12">
        <v>19990.11</v>
      </c>
      <c r="H786" s="13">
        <v>7</v>
      </c>
      <c r="I786" t="str">
        <f>CONCATENATE(Tabela_Brasil[[#This Row],[Município]],"-",Tabela_Brasil[[#This Row],[Estado]])</f>
        <v>Lindóia-SP</v>
      </c>
      <c r="J786">
        <f>IF(Tabela_Brasil[[#This Row],[IDHM]]&lt;=0.599,1,0)</f>
        <v>0</v>
      </c>
      <c r="K786" t="str">
        <f>IF(Tabela_Brasil[[#This Row],[IDHM]]&lt;=0.55,"Baixo",IF(Tabela_Brasil[[#This Row],[IDHM]]&lt;=0.699,"Médio",IF(Tabela_Brasil[[#This Row],[IDHM]]&lt;=0.799,"Alto","Muito Alto")))</f>
        <v>Alto</v>
      </c>
      <c r="L786" t="str">
        <f>VLOOKUP(Tabela_Brasil[[#This Row],[Estado]],'De-Para_Estado_Regiao'!$B$3:$C$29,2,FALSE)</f>
        <v>Sudeste</v>
      </c>
      <c r="M786">
        <f>IF(Tabela_Brasil[[#This Row],[IBGE_1-4]]&gt;=951,1,0)</f>
        <v>0</v>
      </c>
      <c r="N786">
        <f>IF(Tabela_Brasil[[#This Row],[COMP_P]]&lt;=2,1,0)</f>
        <v>0</v>
      </c>
    </row>
    <row r="787" spans="1:14" x14ac:dyDescent="0.25">
      <c r="A787" s="9" t="s">
        <v>820</v>
      </c>
      <c r="B787" s="9" t="s">
        <v>16</v>
      </c>
      <c r="C787" s="9">
        <v>1124</v>
      </c>
      <c r="D787" s="9">
        <v>0.68500000000000005</v>
      </c>
      <c r="E787" s="9">
        <v>0.68799999999999994</v>
      </c>
      <c r="F787" s="9">
        <v>0.55800000000000005</v>
      </c>
      <c r="G787" s="9">
        <v>20145.48</v>
      </c>
      <c r="H787" s="10">
        <v>26</v>
      </c>
      <c r="I787" t="str">
        <f>CONCATENATE(Tabela_Brasil[[#This Row],[Município]],"-",Tabela_Brasil[[#This Row],[Estado]])</f>
        <v>Elói Mendes-MG</v>
      </c>
      <c r="J787">
        <f>IF(Tabela_Brasil[[#This Row],[IDHM]]&lt;=0.599,1,0)</f>
        <v>0</v>
      </c>
      <c r="K787" t="str">
        <f>IF(Tabela_Brasil[[#This Row],[IDHM]]&lt;=0.55,"Baixo",IF(Tabela_Brasil[[#This Row],[IDHM]]&lt;=0.699,"Médio",IF(Tabela_Brasil[[#This Row],[IDHM]]&lt;=0.799,"Alto","Muito Alto")))</f>
        <v>Médio</v>
      </c>
      <c r="L787" t="str">
        <f>VLOOKUP(Tabela_Brasil[[#This Row],[Estado]],'De-Para_Estado_Regiao'!$B$3:$C$29,2,FALSE)</f>
        <v>Sudeste</v>
      </c>
      <c r="M787">
        <f>IF(Tabela_Brasil[[#This Row],[IBGE_1-4]]&gt;=951,1,0)</f>
        <v>1</v>
      </c>
      <c r="N787">
        <f>IF(Tabela_Brasil[[#This Row],[COMP_P]]&lt;=2,1,0)</f>
        <v>0</v>
      </c>
    </row>
    <row r="788" spans="1:14" x14ac:dyDescent="0.25">
      <c r="A788" s="12" t="s">
        <v>821</v>
      </c>
      <c r="B788" s="12" t="s">
        <v>31</v>
      </c>
      <c r="C788" s="12">
        <v>1758</v>
      </c>
      <c r="D788" s="12">
        <v>0.61099999999999999</v>
      </c>
      <c r="E788" s="12">
        <v>0.56200000000000006</v>
      </c>
      <c r="F788" s="12">
        <v>0.53100000000000003</v>
      </c>
      <c r="G788" s="12">
        <v>9241.16</v>
      </c>
      <c r="H788" s="13">
        <v>8</v>
      </c>
      <c r="I788" t="str">
        <f>CONCATENATE(Tabela_Brasil[[#This Row],[Município]],"-",Tabela_Brasil[[#This Row],[Estado]])</f>
        <v>São Benedito-CE</v>
      </c>
      <c r="J788">
        <f>IF(Tabela_Brasil[[#This Row],[IDHM]]&lt;=0.599,1,0)</f>
        <v>0</v>
      </c>
      <c r="K788" t="str">
        <f>IF(Tabela_Brasil[[#This Row],[IDHM]]&lt;=0.55,"Baixo",IF(Tabela_Brasil[[#This Row],[IDHM]]&lt;=0.699,"Médio",IF(Tabela_Brasil[[#This Row],[IDHM]]&lt;=0.799,"Alto","Muito Alto")))</f>
        <v>Médio</v>
      </c>
      <c r="L788" t="str">
        <f>VLOOKUP(Tabela_Brasil[[#This Row],[Estado]],'De-Para_Estado_Regiao'!$B$3:$C$29,2,FALSE)</f>
        <v>Nordeste</v>
      </c>
      <c r="M788">
        <f>IF(Tabela_Brasil[[#This Row],[IBGE_1-4]]&gt;=951,1,0)</f>
        <v>1</v>
      </c>
      <c r="N788">
        <f>IF(Tabela_Brasil[[#This Row],[COMP_P]]&lt;=2,1,0)</f>
        <v>0</v>
      </c>
    </row>
    <row r="789" spans="1:14" x14ac:dyDescent="0.25">
      <c r="A789" s="9" t="s">
        <v>822</v>
      </c>
      <c r="B789" s="9" t="s">
        <v>59</v>
      </c>
      <c r="C789" s="9">
        <v>1535</v>
      </c>
      <c r="D789" s="9">
        <v>0.79</v>
      </c>
      <c r="E789" s="9">
        <v>0.752</v>
      </c>
      <c r="F789" s="9">
        <v>0.72399999999999998</v>
      </c>
      <c r="G789" s="9">
        <v>17507.810000000001</v>
      </c>
      <c r="H789" s="10">
        <v>40</v>
      </c>
      <c r="I789" t="str">
        <f>CONCATENATE(Tabela_Brasil[[#This Row],[Município]],"-",Tabela_Brasil[[#This Row],[Estado]])</f>
        <v>Porto União-SC</v>
      </c>
      <c r="J789">
        <f>IF(Tabela_Brasil[[#This Row],[IDHM]]&lt;=0.599,1,0)</f>
        <v>0</v>
      </c>
      <c r="K789" t="str">
        <f>IF(Tabela_Brasil[[#This Row],[IDHM]]&lt;=0.55,"Baixo",IF(Tabela_Brasil[[#This Row],[IDHM]]&lt;=0.699,"Médio",IF(Tabela_Brasil[[#This Row],[IDHM]]&lt;=0.799,"Alto","Muito Alto")))</f>
        <v>Alto</v>
      </c>
      <c r="L789" t="str">
        <f>VLOOKUP(Tabela_Brasil[[#This Row],[Estado]],'De-Para_Estado_Regiao'!$B$3:$C$29,2,FALSE)</f>
        <v>Sul</v>
      </c>
      <c r="M789">
        <f>IF(Tabela_Brasil[[#This Row],[IBGE_1-4]]&gt;=951,1,0)</f>
        <v>1</v>
      </c>
      <c r="N789">
        <f>IF(Tabela_Brasil[[#This Row],[COMP_P]]&lt;=2,1,0)</f>
        <v>0</v>
      </c>
    </row>
    <row r="790" spans="1:14" x14ac:dyDescent="0.25">
      <c r="A790" s="12" t="s">
        <v>823</v>
      </c>
      <c r="B790" s="12" t="s">
        <v>33</v>
      </c>
      <c r="C790" s="12">
        <v>2098</v>
      </c>
      <c r="D790" s="12">
        <v>0.72699999999999998</v>
      </c>
      <c r="E790" s="12">
        <v>0.70899999999999996</v>
      </c>
      <c r="F790" s="12">
        <v>0.64200000000000002</v>
      </c>
      <c r="G790" s="12">
        <v>18775.73</v>
      </c>
      <c r="H790" s="13">
        <v>17</v>
      </c>
      <c r="I790" t="str">
        <f>CONCATENATE(Tabela_Brasil[[#This Row],[Município]],"-",Tabela_Brasil[[#This Row],[Estado]])</f>
        <v>Porangatu-GO</v>
      </c>
      <c r="J790">
        <f>IF(Tabela_Brasil[[#This Row],[IDHM]]&lt;=0.599,1,0)</f>
        <v>0</v>
      </c>
      <c r="K790" t="str">
        <f>IF(Tabela_Brasil[[#This Row],[IDHM]]&lt;=0.55,"Baixo",IF(Tabela_Brasil[[#This Row],[IDHM]]&lt;=0.699,"Médio",IF(Tabela_Brasil[[#This Row],[IDHM]]&lt;=0.799,"Alto","Muito Alto")))</f>
        <v>Alto</v>
      </c>
      <c r="L790" t="str">
        <f>VLOOKUP(Tabela_Brasil[[#This Row],[Estado]],'De-Para_Estado_Regiao'!$B$3:$C$29,2,FALSE)</f>
        <v>Centro-Oeste</v>
      </c>
      <c r="M790">
        <f>IF(Tabela_Brasil[[#This Row],[IBGE_1-4]]&gt;=951,1,0)</f>
        <v>1</v>
      </c>
      <c r="N790">
        <f>IF(Tabela_Brasil[[#This Row],[COMP_P]]&lt;=2,1,0)</f>
        <v>0</v>
      </c>
    </row>
    <row r="791" spans="1:14" x14ac:dyDescent="0.25">
      <c r="A791" s="9" t="s">
        <v>824</v>
      </c>
      <c r="B791" s="9" t="s">
        <v>16</v>
      </c>
      <c r="C791" s="9">
        <v>2230</v>
      </c>
      <c r="D791" s="9">
        <v>0.7</v>
      </c>
      <c r="E791" s="9">
        <v>0.64800000000000002</v>
      </c>
      <c r="F791" s="9">
        <v>0.64400000000000002</v>
      </c>
      <c r="G791" s="9">
        <v>14605.86</v>
      </c>
      <c r="H791" s="10">
        <v>58</v>
      </c>
      <c r="I791" t="str">
        <f>CONCATENATE(Tabela_Brasil[[#This Row],[Município]],"-",Tabela_Brasil[[#This Row],[Estado]])</f>
        <v>Bocaiúva-MG</v>
      </c>
      <c r="J791">
        <f>IF(Tabela_Brasil[[#This Row],[IDHM]]&lt;=0.599,1,0)</f>
        <v>0</v>
      </c>
      <c r="K791" t="str">
        <f>IF(Tabela_Brasil[[#This Row],[IDHM]]&lt;=0.55,"Baixo",IF(Tabela_Brasil[[#This Row],[IDHM]]&lt;=0.699,"Médio",IF(Tabela_Brasil[[#This Row],[IDHM]]&lt;=0.799,"Alto","Muito Alto")))</f>
        <v>Alto</v>
      </c>
      <c r="L791" t="str">
        <f>VLOOKUP(Tabela_Brasil[[#This Row],[Estado]],'De-Para_Estado_Regiao'!$B$3:$C$29,2,FALSE)</f>
        <v>Sudeste</v>
      </c>
      <c r="M791">
        <f>IF(Tabela_Brasil[[#This Row],[IBGE_1-4]]&gt;=951,1,0)</f>
        <v>1</v>
      </c>
      <c r="N791">
        <f>IF(Tabela_Brasil[[#This Row],[COMP_P]]&lt;=2,1,0)</f>
        <v>0</v>
      </c>
    </row>
    <row r="792" spans="1:14" x14ac:dyDescent="0.25">
      <c r="A792" s="12" t="s">
        <v>825</v>
      </c>
      <c r="B792" s="12" t="s">
        <v>33</v>
      </c>
      <c r="C792" s="12">
        <v>1636</v>
      </c>
      <c r="D792" s="12">
        <v>0.65900000000000003</v>
      </c>
      <c r="E792" s="12">
        <v>0.65900000000000003</v>
      </c>
      <c r="F792" s="12">
        <v>0.53</v>
      </c>
      <c r="G792" s="12">
        <v>13190.83</v>
      </c>
      <c r="H792" s="13">
        <v>18</v>
      </c>
      <c r="I792" t="str">
        <f>CONCATENATE(Tabela_Brasil[[#This Row],[Município]],"-",Tabela_Brasil[[#This Row],[Estado]])</f>
        <v>Posse-GO</v>
      </c>
      <c r="J792">
        <f>IF(Tabela_Brasil[[#This Row],[IDHM]]&lt;=0.599,1,0)</f>
        <v>0</v>
      </c>
      <c r="K792" t="str">
        <f>IF(Tabela_Brasil[[#This Row],[IDHM]]&lt;=0.55,"Baixo",IF(Tabela_Brasil[[#This Row],[IDHM]]&lt;=0.699,"Médio",IF(Tabela_Brasil[[#This Row],[IDHM]]&lt;=0.799,"Alto","Muito Alto")))</f>
        <v>Médio</v>
      </c>
      <c r="L792" t="str">
        <f>VLOOKUP(Tabela_Brasil[[#This Row],[Estado]],'De-Para_Estado_Regiao'!$B$3:$C$29,2,FALSE)</f>
        <v>Centro-Oeste</v>
      </c>
      <c r="M792">
        <f>IF(Tabela_Brasil[[#This Row],[IBGE_1-4]]&gt;=951,1,0)</f>
        <v>1</v>
      </c>
      <c r="N792">
        <f>IF(Tabela_Brasil[[#This Row],[COMP_P]]&lt;=2,1,0)</f>
        <v>0</v>
      </c>
    </row>
    <row r="793" spans="1:14" x14ac:dyDescent="0.25">
      <c r="A793" s="9" t="s">
        <v>826</v>
      </c>
      <c r="B793" s="9" t="s">
        <v>87</v>
      </c>
      <c r="C793" s="9">
        <v>5896</v>
      </c>
      <c r="D793" s="9">
        <v>0.67200000000000004</v>
      </c>
      <c r="E793" s="9">
        <v>0.64300000000000002</v>
      </c>
      <c r="F793" s="9">
        <v>0.60199999999999998</v>
      </c>
      <c r="G793" s="9">
        <v>18088.400000000001</v>
      </c>
      <c r="H793" s="10">
        <v>21</v>
      </c>
      <c r="I793" t="str">
        <f>CONCATENATE(Tabela_Brasil[[#This Row],[Município]],"-",Tabela_Brasil[[#This Row],[Estado]])</f>
        <v>Açailândia-MA</v>
      </c>
      <c r="J793">
        <f>IF(Tabela_Brasil[[#This Row],[IDHM]]&lt;=0.599,1,0)</f>
        <v>0</v>
      </c>
      <c r="K793" t="str">
        <f>IF(Tabela_Brasil[[#This Row],[IDHM]]&lt;=0.55,"Baixo",IF(Tabela_Brasil[[#This Row],[IDHM]]&lt;=0.699,"Médio",IF(Tabela_Brasil[[#This Row],[IDHM]]&lt;=0.799,"Alto","Muito Alto")))</f>
        <v>Médio</v>
      </c>
      <c r="L793" t="str">
        <f>VLOOKUP(Tabela_Brasil[[#This Row],[Estado]],'De-Para_Estado_Regiao'!$B$3:$C$29,2,FALSE)</f>
        <v>Nordeste</v>
      </c>
      <c r="M793">
        <f>IF(Tabela_Brasil[[#This Row],[IBGE_1-4]]&gt;=951,1,0)</f>
        <v>1</v>
      </c>
      <c r="N793">
        <f>IF(Tabela_Brasil[[#This Row],[COMP_P]]&lt;=2,1,0)</f>
        <v>0</v>
      </c>
    </row>
    <row r="794" spans="1:14" x14ac:dyDescent="0.25">
      <c r="A794" s="12" t="s">
        <v>827</v>
      </c>
      <c r="B794" s="12" t="s">
        <v>22</v>
      </c>
      <c r="C794" s="12">
        <v>1679</v>
      </c>
      <c r="D794" s="12">
        <v>0.72</v>
      </c>
      <c r="E794" s="12">
        <v>0.73699999999999999</v>
      </c>
      <c r="F794" s="12">
        <v>0.60399999999999998</v>
      </c>
      <c r="G794" s="12">
        <v>21129.77</v>
      </c>
      <c r="H794" s="13">
        <v>19</v>
      </c>
      <c r="I794" t="str">
        <f>CONCATENATE(Tabela_Brasil[[#This Row],[Município]],"-",Tabela_Brasil[[#This Row],[Estado]])</f>
        <v>Guaratuba-PR</v>
      </c>
      <c r="J794">
        <f>IF(Tabela_Brasil[[#This Row],[IDHM]]&lt;=0.599,1,0)</f>
        <v>0</v>
      </c>
      <c r="K794" t="str">
        <f>IF(Tabela_Brasil[[#This Row],[IDHM]]&lt;=0.55,"Baixo",IF(Tabela_Brasil[[#This Row],[IDHM]]&lt;=0.699,"Médio",IF(Tabela_Brasil[[#This Row],[IDHM]]&lt;=0.799,"Alto","Muito Alto")))</f>
        <v>Alto</v>
      </c>
      <c r="L794" t="str">
        <f>VLOOKUP(Tabela_Brasil[[#This Row],[Estado]],'De-Para_Estado_Regiao'!$B$3:$C$29,2,FALSE)</f>
        <v>Sul</v>
      </c>
      <c r="M794">
        <f>IF(Tabela_Brasil[[#This Row],[IBGE_1-4]]&gt;=951,1,0)</f>
        <v>1</v>
      </c>
      <c r="N794">
        <f>IF(Tabela_Brasil[[#This Row],[COMP_P]]&lt;=2,1,0)</f>
        <v>0</v>
      </c>
    </row>
    <row r="795" spans="1:14" x14ac:dyDescent="0.25">
      <c r="A795" s="9" t="s">
        <v>828</v>
      </c>
      <c r="B795" s="9" t="s">
        <v>10</v>
      </c>
      <c r="C795" s="9">
        <v>781</v>
      </c>
      <c r="D795" s="9">
        <v>0.71</v>
      </c>
      <c r="E795" s="9">
        <v>0.70499999999999996</v>
      </c>
      <c r="F795" s="9">
        <v>0.61399999999999999</v>
      </c>
      <c r="G795" s="9">
        <v>43895.79</v>
      </c>
      <c r="H795" s="10">
        <v>17</v>
      </c>
      <c r="I795" t="str">
        <f>CONCATENATE(Tabela_Brasil[[#This Row],[Município]],"-",Tabela_Brasil[[#This Row],[Estado]])</f>
        <v>Cantagalo-RJ</v>
      </c>
      <c r="J795">
        <f>IF(Tabela_Brasil[[#This Row],[IDHM]]&lt;=0.599,1,0)</f>
        <v>0</v>
      </c>
      <c r="K795" t="str">
        <f>IF(Tabela_Brasil[[#This Row],[IDHM]]&lt;=0.55,"Baixo",IF(Tabela_Brasil[[#This Row],[IDHM]]&lt;=0.699,"Médio",IF(Tabela_Brasil[[#This Row],[IDHM]]&lt;=0.799,"Alto","Muito Alto")))</f>
        <v>Alto</v>
      </c>
      <c r="L795" t="str">
        <f>VLOOKUP(Tabela_Brasil[[#This Row],[Estado]],'De-Para_Estado_Regiao'!$B$3:$C$29,2,FALSE)</f>
        <v>Sudeste</v>
      </c>
      <c r="M795">
        <f>IF(Tabela_Brasil[[#This Row],[IBGE_1-4]]&gt;=951,1,0)</f>
        <v>0</v>
      </c>
      <c r="N795">
        <f>IF(Tabela_Brasil[[#This Row],[COMP_P]]&lt;=2,1,0)</f>
        <v>0</v>
      </c>
    </row>
    <row r="796" spans="1:14" x14ac:dyDescent="0.25">
      <c r="A796" s="12" t="s">
        <v>829</v>
      </c>
      <c r="B796" s="12" t="s">
        <v>24</v>
      </c>
      <c r="C796" s="12">
        <v>626</v>
      </c>
      <c r="D796" s="12">
        <v>0.50600000000000001</v>
      </c>
      <c r="E796" s="12">
        <v>0.51500000000000001</v>
      </c>
      <c r="F796" s="12">
        <v>0.35899999999999999</v>
      </c>
      <c r="G796" s="12">
        <v>5975.48</v>
      </c>
      <c r="H796" s="13">
        <v>72</v>
      </c>
      <c r="I796" t="str">
        <f>CONCATENATE(Tabela_Brasil[[#This Row],[Município]],"-",Tabela_Brasil[[#This Row],[Estado]])</f>
        <v>Monte Santo-BA</v>
      </c>
      <c r="J796">
        <f>IF(Tabela_Brasil[[#This Row],[IDHM]]&lt;=0.599,1,0)</f>
        <v>1</v>
      </c>
      <c r="K796" t="str">
        <f>IF(Tabela_Brasil[[#This Row],[IDHM]]&lt;=0.55,"Baixo",IF(Tabela_Brasil[[#This Row],[IDHM]]&lt;=0.699,"Médio",IF(Tabela_Brasil[[#This Row],[IDHM]]&lt;=0.799,"Alto","Muito Alto")))</f>
        <v>Baixo</v>
      </c>
      <c r="L796" t="str">
        <f>VLOOKUP(Tabela_Brasil[[#This Row],[Estado]],'De-Para_Estado_Regiao'!$B$3:$C$29,2,FALSE)</f>
        <v>Nordeste</v>
      </c>
      <c r="M796">
        <f>IF(Tabela_Brasil[[#This Row],[IBGE_1-4]]&gt;=951,1,0)</f>
        <v>0</v>
      </c>
      <c r="N796">
        <f>IF(Tabela_Brasil[[#This Row],[COMP_P]]&lt;=2,1,0)</f>
        <v>0</v>
      </c>
    </row>
    <row r="797" spans="1:14" x14ac:dyDescent="0.25">
      <c r="A797" s="9" t="s">
        <v>830</v>
      </c>
      <c r="B797" s="9" t="s">
        <v>7</v>
      </c>
      <c r="C797" s="9">
        <v>488</v>
      </c>
      <c r="D797" s="9">
        <v>0.73</v>
      </c>
      <c r="E797" s="9">
        <v>0.72699999999999998</v>
      </c>
      <c r="F797" s="9">
        <v>0.64400000000000002</v>
      </c>
      <c r="G797" s="9">
        <v>36847.730000000003</v>
      </c>
      <c r="H797" s="10">
        <v>10</v>
      </c>
      <c r="I797" t="str">
        <f>CONCATENATE(Tabela_Brasil[[#This Row],[Município]],"-",Tabela_Brasil[[#This Row],[Estado]])</f>
        <v>Itajobi-SP</v>
      </c>
      <c r="J797">
        <f>IF(Tabela_Brasil[[#This Row],[IDHM]]&lt;=0.599,1,0)</f>
        <v>0</v>
      </c>
      <c r="K797" t="str">
        <f>IF(Tabela_Brasil[[#This Row],[IDHM]]&lt;=0.55,"Baixo",IF(Tabela_Brasil[[#This Row],[IDHM]]&lt;=0.699,"Médio",IF(Tabela_Brasil[[#This Row],[IDHM]]&lt;=0.799,"Alto","Muito Alto")))</f>
        <v>Alto</v>
      </c>
      <c r="L797" t="str">
        <f>VLOOKUP(Tabela_Brasil[[#This Row],[Estado]],'De-Para_Estado_Regiao'!$B$3:$C$29,2,FALSE)</f>
        <v>Sudeste</v>
      </c>
      <c r="M797">
        <f>IF(Tabela_Brasil[[#This Row],[IBGE_1-4]]&gt;=951,1,0)</f>
        <v>0</v>
      </c>
      <c r="N797">
        <f>IF(Tabela_Brasil[[#This Row],[COMP_P]]&lt;=2,1,0)</f>
        <v>0</v>
      </c>
    </row>
    <row r="798" spans="1:14" x14ac:dyDescent="0.25">
      <c r="A798" s="12" t="s">
        <v>831</v>
      </c>
      <c r="B798" s="12" t="s">
        <v>24</v>
      </c>
      <c r="C798" s="12">
        <v>394</v>
      </c>
      <c r="D798" s="12">
        <v>0.59</v>
      </c>
      <c r="E798" s="12">
        <v>0.53300000000000003</v>
      </c>
      <c r="F798" s="12">
        <v>0.53</v>
      </c>
      <c r="G798" s="12">
        <v>5380.33</v>
      </c>
      <c r="H798" s="13">
        <v>1</v>
      </c>
      <c r="I798" t="str">
        <f>CONCATENATE(Tabela_Brasil[[#This Row],[Município]],"-",Tabela_Brasil[[#This Row],[Estado]])</f>
        <v>Souto Soares-BA</v>
      </c>
      <c r="J798">
        <f>IF(Tabela_Brasil[[#This Row],[IDHM]]&lt;=0.599,1,0)</f>
        <v>1</v>
      </c>
      <c r="K798" t="str">
        <f>IF(Tabela_Brasil[[#This Row],[IDHM]]&lt;=0.55,"Baixo",IF(Tabela_Brasil[[#This Row],[IDHM]]&lt;=0.699,"Médio",IF(Tabela_Brasil[[#This Row],[IDHM]]&lt;=0.799,"Alto","Muito Alto")))</f>
        <v>Médio</v>
      </c>
      <c r="L798" t="str">
        <f>VLOOKUP(Tabela_Brasil[[#This Row],[Estado]],'De-Para_Estado_Regiao'!$B$3:$C$29,2,FALSE)</f>
        <v>Nordeste</v>
      </c>
      <c r="M798">
        <f>IF(Tabela_Brasil[[#This Row],[IBGE_1-4]]&gt;=951,1,0)</f>
        <v>0</v>
      </c>
      <c r="N798">
        <f>IF(Tabela_Brasil[[#This Row],[COMP_P]]&lt;=2,1,0)</f>
        <v>1</v>
      </c>
    </row>
    <row r="799" spans="1:14" x14ac:dyDescent="0.25">
      <c r="A799" s="9" t="s">
        <v>832</v>
      </c>
      <c r="B799" s="9" t="s">
        <v>72</v>
      </c>
      <c r="C799" s="9">
        <v>2948</v>
      </c>
      <c r="D799" s="9">
        <v>0.71</v>
      </c>
      <c r="E799" s="9">
        <v>0.70299999999999996</v>
      </c>
      <c r="F799" s="9">
        <v>0.61899999999999999</v>
      </c>
      <c r="G799" s="9">
        <v>15672.5</v>
      </c>
      <c r="H799" s="10">
        <v>67</v>
      </c>
      <c r="I799" t="str">
        <f>CONCATENATE(Tabela_Brasil[[#This Row],[Município]],"-",Tabela_Brasil[[#This Row],[Estado]])</f>
        <v>Caicó-RN</v>
      </c>
      <c r="J799">
        <f>IF(Tabela_Brasil[[#This Row],[IDHM]]&lt;=0.599,1,0)</f>
        <v>0</v>
      </c>
      <c r="K799" t="str">
        <f>IF(Tabela_Brasil[[#This Row],[IDHM]]&lt;=0.55,"Baixo",IF(Tabela_Brasil[[#This Row],[IDHM]]&lt;=0.699,"Médio",IF(Tabela_Brasil[[#This Row],[IDHM]]&lt;=0.799,"Alto","Muito Alto")))</f>
        <v>Alto</v>
      </c>
      <c r="L799" t="str">
        <f>VLOOKUP(Tabela_Brasil[[#This Row],[Estado]],'De-Para_Estado_Regiao'!$B$3:$C$29,2,FALSE)</f>
        <v>Nordeste</v>
      </c>
      <c r="M799">
        <f>IF(Tabela_Brasil[[#This Row],[IBGE_1-4]]&gt;=951,1,0)</f>
        <v>1</v>
      </c>
      <c r="N799">
        <f>IF(Tabela_Brasil[[#This Row],[COMP_P]]&lt;=2,1,0)</f>
        <v>0</v>
      </c>
    </row>
    <row r="800" spans="1:14" x14ac:dyDescent="0.25">
      <c r="A800" s="12" t="s">
        <v>833</v>
      </c>
      <c r="B800" s="12" t="s">
        <v>53</v>
      </c>
      <c r="C800" s="12">
        <v>2464</v>
      </c>
      <c r="D800" s="12">
        <v>0.72099999999999997</v>
      </c>
      <c r="E800" s="12">
        <v>0.71599999999999997</v>
      </c>
      <c r="F800" s="12">
        <v>0.61599999999999999</v>
      </c>
      <c r="G800" s="12">
        <v>35268.78</v>
      </c>
      <c r="H800" s="13">
        <v>29</v>
      </c>
      <c r="I800" t="str">
        <f>CONCATENATE(Tabela_Brasil[[#This Row],[Município]],"-",Tabela_Brasil[[#This Row],[Estado]])</f>
        <v>Nova Andradina-MS</v>
      </c>
      <c r="J800">
        <f>IF(Tabela_Brasil[[#This Row],[IDHM]]&lt;=0.599,1,0)</f>
        <v>0</v>
      </c>
      <c r="K800" t="str">
        <f>IF(Tabela_Brasil[[#This Row],[IDHM]]&lt;=0.55,"Baixo",IF(Tabela_Brasil[[#This Row],[IDHM]]&lt;=0.699,"Médio",IF(Tabela_Brasil[[#This Row],[IDHM]]&lt;=0.799,"Alto","Muito Alto")))</f>
        <v>Alto</v>
      </c>
      <c r="L800" t="str">
        <f>VLOOKUP(Tabela_Brasil[[#This Row],[Estado]],'De-Para_Estado_Regiao'!$B$3:$C$29,2,FALSE)</f>
        <v>Centro-Oeste</v>
      </c>
      <c r="M800">
        <f>IF(Tabela_Brasil[[#This Row],[IBGE_1-4]]&gt;=951,1,0)</f>
        <v>1</v>
      </c>
      <c r="N800">
        <f>IF(Tabela_Brasil[[#This Row],[COMP_P]]&lt;=2,1,0)</f>
        <v>0</v>
      </c>
    </row>
    <row r="801" spans="1:14" x14ac:dyDescent="0.25">
      <c r="A801" s="9" t="s">
        <v>834</v>
      </c>
      <c r="B801" s="9" t="s">
        <v>24</v>
      </c>
      <c r="C801" s="9">
        <v>1786</v>
      </c>
      <c r="D801" s="9">
        <v>0.56999999999999995</v>
      </c>
      <c r="E801" s="9">
        <v>0.56499999999999995</v>
      </c>
      <c r="F801" s="9">
        <v>0.43</v>
      </c>
      <c r="G801" s="9">
        <v>10013.19</v>
      </c>
      <c r="H801" s="10">
        <v>71</v>
      </c>
      <c r="I801" t="str">
        <f>CONCATENATE(Tabela_Brasil[[#This Row],[Município]],"-",Tabela_Brasil[[#This Row],[Estado]])</f>
        <v>Euclides Da Cunha-BA</v>
      </c>
      <c r="J801">
        <f>IF(Tabela_Brasil[[#This Row],[IDHM]]&lt;=0.599,1,0)</f>
        <v>1</v>
      </c>
      <c r="K801" t="str">
        <f>IF(Tabela_Brasil[[#This Row],[IDHM]]&lt;=0.55,"Baixo",IF(Tabela_Brasil[[#This Row],[IDHM]]&lt;=0.699,"Médio",IF(Tabela_Brasil[[#This Row],[IDHM]]&lt;=0.799,"Alto","Muito Alto")))</f>
        <v>Médio</v>
      </c>
      <c r="L801" t="str">
        <f>VLOOKUP(Tabela_Brasil[[#This Row],[Estado]],'De-Para_Estado_Regiao'!$B$3:$C$29,2,FALSE)</f>
        <v>Nordeste</v>
      </c>
      <c r="M801">
        <f>IF(Tabela_Brasil[[#This Row],[IBGE_1-4]]&gt;=951,1,0)</f>
        <v>1</v>
      </c>
      <c r="N801">
        <f>IF(Tabela_Brasil[[#This Row],[COMP_P]]&lt;=2,1,0)</f>
        <v>0</v>
      </c>
    </row>
    <row r="802" spans="1:14" x14ac:dyDescent="0.25">
      <c r="A802" s="12" t="s">
        <v>835</v>
      </c>
      <c r="B802" s="12" t="s">
        <v>16</v>
      </c>
      <c r="C802" s="12">
        <v>1070</v>
      </c>
      <c r="D802" s="12">
        <v>0.65</v>
      </c>
      <c r="E802" s="12">
        <v>0.59299999999999997</v>
      </c>
      <c r="F802" s="12">
        <v>0.58499999999999996</v>
      </c>
      <c r="G802" s="12">
        <v>7980.99</v>
      </c>
      <c r="H802" s="13">
        <v>17</v>
      </c>
      <c r="I802" t="str">
        <f>CONCATENATE(Tabela_Brasil[[#This Row],[Município]],"-",Tabela_Brasil[[#This Row],[Estado]])</f>
        <v>Porteirinha-MG</v>
      </c>
      <c r="J802">
        <f>IF(Tabela_Brasil[[#This Row],[IDHM]]&lt;=0.599,1,0)</f>
        <v>0</v>
      </c>
      <c r="K802" t="str">
        <f>IF(Tabela_Brasil[[#This Row],[IDHM]]&lt;=0.55,"Baixo",IF(Tabela_Brasil[[#This Row],[IDHM]]&lt;=0.699,"Médio",IF(Tabela_Brasil[[#This Row],[IDHM]]&lt;=0.799,"Alto","Muito Alto")))</f>
        <v>Médio</v>
      </c>
      <c r="L802" t="str">
        <f>VLOOKUP(Tabela_Brasil[[#This Row],[Estado]],'De-Para_Estado_Regiao'!$B$3:$C$29,2,FALSE)</f>
        <v>Sudeste</v>
      </c>
      <c r="M802">
        <f>IF(Tabela_Brasil[[#This Row],[IBGE_1-4]]&gt;=951,1,0)</f>
        <v>1</v>
      </c>
      <c r="N802">
        <f>IF(Tabela_Brasil[[#This Row],[COMP_P]]&lt;=2,1,0)</f>
        <v>0</v>
      </c>
    </row>
    <row r="803" spans="1:14" x14ac:dyDescent="0.25">
      <c r="A803" s="9" t="s">
        <v>836</v>
      </c>
      <c r="B803" s="9" t="s">
        <v>22</v>
      </c>
      <c r="C803" s="9">
        <v>1337</v>
      </c>
      <c r="D803" s="9">
        <v>0.73</v>
      </c>
      <c r="E803" s="9">
        <v>0.71099999999999997</v>
      </c>
      <c r="F803" s="9">
        <v>0.66100000000000003</v>
      </c>
      <c r="G803" s="9">
        <v>21647.55</v>
      </c>
      <c r="H803" s="10">
        <v>20</v>
      </c>
      <c r="I803" t="str">
        <f>CONCATENATE(Tabela_Brasil[[#This Row],[Município]],"-",Tabela_Brasil[[#This Row],[Estado]])</f>
        <v>Ivaiporã-PR</v>
      </c>
      <c r="J803">
        <f>IF(Tabela_Brasil[[#This Row],[IDHM]]&lt;=0.599,1,0)</f>
        <v>0</v>
      </c>
      <c r="K803" t="str">
        <f>IF(Tabela_Brasil[[#This Row],[IDHM]]&lt;=0.55,"Baixo",IF(Tabela_Brasil[[#This Row],[IDHM]]&lt;=0.699,"Médio",IF(Tabela_Brasil[[#This Row],[IDHM]]&lt;=0.799,"Alto","Muito Alto")))</f>
        <v>Alto</v>
      </c>
      <c r="L803" t="str">
        <f>VLOOKUP(Tabela_Brasil[[#This Row],[Estado]],'De-Para_Estado_Regiao'!$B$3:$C$29,2,FALSE)</f>
        <v>Sul</v>
      </c>
      <c r="M803">
        <f>IF(Tabela_Brasil[[#This Row],[IBGE_1-4]]&gt;=951,1,0)</f>
        <v>1</v>
      </c>
      <c r="N803">
        <f>IF(Tabela_Brasil[[#This Row],[COMP_P]]&lt;=2,1,0)</f>
        <v>0</v>
      </c>
    </row>
    <row r="804" spans="1:14" x14ac:dyDescent="0.25">
      <c r="A804" s="12" t="s">
        <v>837</v>
      </c>
      <c r="B804" s="12" t="s">
        <v>7</v>
      </c>
      <c r="C804" s="12">
        <v>1134</v>
      </c>
      <c r="D804" s="12">
        <v>0.77</v>
      </c>
      <c r="E804" s="12">
        <v>0.746</v>
      </c>
      <c r="F804" s="12">
        <v>0.70399999999999996</v>
      </c>
      <c r="G804" s="12">
        <v>28196.33</v>
      </c>
      <c r="H804" s="13">
        <v>22</v>
      </c>
      <c r="I804" t="str">
        <f>CONCATENATE(Tabela_Brasil[[#This Row],[Município]],"-",Tabela_Brasil[[#This Row],[Estado]])</f>
        <v>Santa Rosa De Viterbo-SP</v>
      </c>
      <c r="J804">
        <f>IF(Tabela_Brasil[[#This Row],[IDHM]]&lt;=0.599,1,0)</f>
        <v>0</v>
      </c>
      <c r="K804" t="str">
        <f>IF(Tabela_Brasil[[#This Row],[IDHM]]&lt;=0.55,"Baixo",IF(Tabela_Brasil[[#This Row],[IDHM]]&lt;=0.699,"Médio",IF(Tabela_Brasil[[#This Row],[IDHM]]&lt;=0.799,"Alto","Muito Alto")))</f>
        <v>Alto</v>
      </c>
      <c r="L804" t="str">
        <f>VLOOKUP(Tabela_Brasil[[#This Row],[Estado]],'De-Para_Estado_Regiao'!$B$3:$C$29,2,FALSE)</f>
        <v>Sudeste</v>
      </c>
      <c r="M804">
        <f>IF(Tabela_Brasil[[#This Row],[IBGE_1-4]]&gt;=951,1,0)</f>
        <v>1</v>
      </c>
      <c r="N804">
        <f>IF(Tabela_Brasil[[#This Row],[COMP_P]]&lt;=2,1,0)</f>
        <v>0</v>
      </c>
    </row>
    <row r="805" spans="1:14" x14ac:dyDescent="0.25">
      <c r="A805" s="9" t="s">
        <v>838</v>
      </c>
      <c r="B805" s="9" t="s">
        <v>7</v>
      </c>
      <c r="C805" s="9">
        <v>625</v>
      </c>
      <c r="D805" s="9">
        <v>0.72</v>
      </c>
      <c r="E805" s="9">
        <v>0.70099999999999996</v>
      </c>
      <c r="F805" s="9">
        <v>0.62</v>
      </c>
      <c r="G805" s="9">
        <v>16250.05</v>
      </c>
      <c r="H805" s="10">
        <v>15</v>
      </c>
      <c r="I805" t="str">
        <f>CONCATENATE(Tabela_Brasil[[#This Row],[Município]],"-",Tabela_Brasil[[#This Row],[Estado]])</f>
        <v>Caconde-SP</v>
      </c>
      <c r="J805">
        <f>IF(Tabela_Brasil[[#This Row],[IDHM]]&lt;=0.599,1,0)</f>
        <v>0</v>
      </c>
      <c r="K805" t="str">
        <f>IF(Tabela_Brasil[[#This Row],[IDHM]]&lt;=0.55,"Baixo",IF(Tabela_Brasil[[#This Row],[IDHM]]&lt;=0.699,"Médio",IF(Tabela_Brasil[[#This Row],[IDHM]]&lt;=0.799,"Alto","Muito Alto")))</f>
        <v>Alto</v>
      </c>
      <c r="L805" t="str">
        <f>VLOOKUP(Tabela_Brasil[[#This Row],[Estado]],'De-Para_Estado_Regiao'!$B$3:$C$29,2,FALSE)</f>
        <v>Sudeste</v>
      </c>
      <c r="M805">
        <f>IF(Tabela_Brasil[[#This Row],[IBGE_1-4]]&gt;=951,1,0)</f>
        <v>0</v>
      </c>
      <c r="N805">
        <f>IF(Tabela_Brasil[[#This Row],[COMP_P]]&lt;=2,1,0)</f>
        <v>0</v>
      </c>
    </row>
    <row r="806" spans="1:14" x14ac:dyDescent="0.25">
      <c r="A806" s="12" t="s">
        <v>839</v>
      </c>
      <c r="B806" s="12" t="s">
        <v>29</v>
      </c>
      <c r="C806" s="12">
        <v>4966</v>
      </c>
      <c r="D806" s="12">
        <v>0.70799999999999996</v>
      </c>
      <c r="E806" s="12">
        <v>0.69099999999999995</v>
      </c>
      <c r="F806" s="12">
        <v>0.63300000000000001</v>
      </c>
      <c r="G806" s="12">
        <v>18911.2</v>
      </c>
      <c r="H806" s="13">
        <v>75</v>
      </c>
      <c r="I806" t="str">
        <f>CONCATENATE(Tabela_Brasil[[#This Row],[Município]],"-",Tabela_Brasil[[#This Row],[Estado]])</f>
        <v>Cáceres-MT</v>
      </c>
      <c r="J806">
        <f>IF(Tabela_Brasil[[#This Row],[IDHM]]&lt;=0.599,1,0)</f>
        <v>0</v>
      </c>
      <c r="K806" t="str">
        <f>IF(Tabela_Brasil[[#This Row],[IDHM]]&lt;=0.55,"Baixo",IF(Tabela_Brasil[[#This Row],[IDHM]]&lt;=0.699,"Médio",IF(Tabela_Brasil[[#This Row],[IDHM]]&lt;=0.799,"Alto","Muito Alto")))</f>
        <v>Alto</v>
      </c>
      <c r="L806" t="str">
        <f>VLOOKUP(Tabela_Brasil[[#This Row],[Estado]],'De-Para_Estado_Regiao'!$B$3:$C$29,2,FALSE)</f>
        <v>Centro-Oeste</v>
      </c>
      <c r="M806">
        <f>IF(Tabela_Brasil[[#This Row],[IBGE_1-4]]&gt;=951,1,0)</f>
        <v>1</v>
      </c>
      <c r="N806">
        <f>IF(Tabela_Brasil[[#This Row],[COMP_P]]&lt;=2,1,0)</f>
        <v>0</v>
      </c>
    </row>
    <row r="807" spans="1:14" x14ac:dyDescent="0.25">
      <c r="A807" s="9" t="s">
        <v>840</v>
      </c>
      <c r="B807" s="9" t="s">
        <v>22</v>
      </c>
      <c r="C807" s="9">
        <v>927</v>
      </c>
      <c r="D807" s="9">
        <v>0.73</v>
      </c>
      <c r="E807" s="9">
        <v>0.747</v>
      </c>
      <c r="F807" s="9">
        <v>0.64900000000000002</v>
      </c>
      <c r="G807" s="9">
        <v>24505.15</v>
      </c>
      <c r="H807" s="10">
        <v>28</v>
      </c>
      <c r="I807" t="str">
        <f>CONCATENATE(Tabela_Brasil[[#This Row],[Município]],"-",Tabela_Brasil[[#This Row],[Estado]])</f>
        <v>Colorado-PR</v>
      </c>
      <c r="J807">
        <f>IF(Tabela_Brasil[[#This Row],[IDHM]]&lt;=0.599,1,0)</f>
        <v>0</v>
      </c>
      <c r="K807" t="str">
        <f>IF(Tabela_Brasil[[#This Row],[IDHM]]&lt;=0.55,"Baixo",IF(Tabela_Brasil[[#This Row],[IDHM]]&lt;=0.699,"Médio",IF(Tabela_Brasil[[#This Row],[IDHM]]&lt;=0.799,"Alto","Muito Alto")))</f>
        <v>Alto</v>
      </c>
      <c r="L807" t="str">
        <f>VLOOKUP(Tabela_Brasil[[#This Row],[Estado]],'De-Para_Estado_Regiao'!$B$3:$C$29,2,FALSE)</f>
        <v>Sul</v>
      </c>
      <c r="M807">
        <f>IF(Tabela_Brasil[[#This Row],[IBGE_1-4]]&gt;=951,1,0)</f>
        <v>0</v>
      </c>
      <c r="N807">
        <f>IF(Tabela_Brasil[[#This Row],[COMP_P]]&lt;=2,1,0)</f>
        <v>0</v>
      </c>
    </row>
    <row r="808" spans="1:14" x14ac:dyDescent="0.25">
      <c r="A808" s="12" t="s">
        <v>841</v>
      </c>
      <c r="B808" s="12" t="s">
        <v>7</v>
      </c>
      <c r="C808" s="12">
        <v>2034</v>
      </c>
      <c r="D808" s="12">
        <v>0.72299999999999998</v>
      </c>
      <c r="E808" s="12">
        <v>0.69899999999999995</v>
      </c>
      <c r="F808" s="12">
        <v>0.65100000000000002</v>
      </c>
      <c r="G808" s="12">
        <v>26673.78</v>
      </c>
      <c r="H808" s="13">
        <v>38</v>
      </c>
      <c r="I808" t="str">
        <f>CONCATENATE(Tabela_Brasil[[#This Row],[Município]],"-",Tabela_Brasil[[#This Row],[Estado]])</f>
        <v>Pitangueiras-SP</v>
      </c>
      <c r="J808">
        <f>IF(Tabela_Brasil[[#This Row],[IDHM]]&lt;=0.599,1,0)</f>
        <v>0</v>
      </c>
      <c r="K808" t="str">
        <f>IF(Tabela_Brasil[[#This Row],[IDHM]]&lt;=0.55,"Baixo",IF(Tabela_Brasil[[#This Row],[IDHM]]&lt;=0.699,"Médio",IF(Tabela_Brasil[[#This Row],[IDHM]]&lt;=0.799,"Alto","Muito Alto")))</f>
        <v>Alto</v>
      </c>
      <c r="L808" t="str">
        <f>VLOOKUP(Tabela_Brasil[[#This Row],[Estado]],'De-Para_Estado_Regiao'!$B$3:$C$29,2,FALSE)</f>
        <v>Sudeste</v>
      </c>
      <c r="M808">
        <f>IF(Tabela_Brasil[[#This Row],[IBGE_1-4]]&gt;=951,1,0)</f>
        <v>1</v>
      </c>
      <c r="N808">
        <f>IF(Tabela_Brasil[[#This Row],[COMP_P]]&lt;=2,1,0)</f>
        <v>0</v>
      </c>
    </row>
    <row r="809" spans="1:14" x14ac:dyDescent="0.25">
      <c r="A809" s="9" t="s">
        <v>842</v>
      </c>
      <c r="B809" s="9" t="s">
        <v>7</v>
      </c>
      <c r="C809" s="9">
        <v>98</v>
      </c>
      <c r="D809" s="9">
        <v>0.76300000000000001</v>
      </c>
      <c r="E809" s="9">
        <v>0.72099999999999997</v>
      </c>
      <c r="F809" s="9">
        <v>0.76200000000000001</v>
      </c>
      <c r="G809" s="9">
        <v>21292.45</v>
      </c>
      <c r="H809" s="10">
        <v>2</v>
      </c>
      <c r="I809" t="str">
        <f>CONCATENATE(Tabela_Brasil[[#This Row],[Município]],"-",Tabela_Brasil[[#This Row],[Estado]])</f>
        <v>Gabriel Monteiro-SP</v>
      </c>
      <c r="J809">
        <f>IF(Tabela_Brasil[[#This Row],[IDHM]]&lt;=0.599,1,0)</f>
        <v>0</v>
      </c>
      <c r="K809" t="str">
        <f>IF(Tabela_Brasil[[#This Row],[IDHM]]&lt;=0.55,"Baixo",IF(Tabela_Brasil[[#This Row],[IDHM]]&lt;=0.699,"Médio",IF(Tabela_Brasil[[#This Row],[IDHM]]&lt;=0.799,"Alto","Muito Alto")))</f>
        <v>Alto</v>
      </c>
      <c r="L809" t="str">
        <f>VLOOKUP(Tabela_Brasil[[#This Row],[Estado]],'De-Para_Estado_Regiao'!$B$3:$C$29,2,FALSE)</f>
        <v>Sudeste</v>
      </c>
      <c r="M809">
        <f>IF(Tabela_Brasil[[#This Row],[IBGE_1-4]]&gt;=951,1,0)</f>
        <v>0</v>
      </c>
      <c r="N809">
        <f>IF(Tabela_Brasil[[#This Row],[COMP_P]]&lt;=2,1,0)</f>
        <v>1</v>
      </c>
    </row>
    <row r="810" spans="1:14" x14ac:dyDescent="0.25">
      <c r="A810" s="12" t="s">
        <v>843</v>
      </c>
      <c r="B810" s="12" t="s">
        <v>33</v>
      </c>
      <c r="C810" s="12">
        <v>900</v>
      </c>
      <c r="D810" s="12">
        <v>0.77500000000000002</v>
      </c>
      <c r="E810" s="12">
        <v>0.753</v>
      </c>
      <c r="F810" s="12">
        <v>0.73299999999999998</v>
      </c>
      <c r="G810" s="12">
        <v>22670.01</v>
      </c>
      <c r="H810" s="13">
        <v>25</v>
      </c>
      <c r="I810" t="str">
        <f>CONCATENATE(Tabela_Brasil[[#This Row],[Município]],"-",Tabela_Brasil[[#This Row],[Estado]])</f>
        <v>Ceres-GO</v>
      </c>
      <c r="J810">
        <f>IF(Tabela_Brasil[[#This Row],[IDHM]]&lt;=0.599,1,0)</f>
        <v>0</v>
      </c>
      <c r="K810" t="str">
        <f>IF(Tabela_Brasil[[#This Row],[IDHM]]&lt;=0.55,"Baixo",IF(Tabela_Brasil[[#This Row],[IDHM]]&lt;=0.699,"Médio",IF(Tabela_Brasil[[#This Row],[IDHM]]&lt;=0.799,"Alto","Muito Alto")))</f>
        <v>Alto</v>
      </c>
      <c r="L810" t="str">
        <f>VLOOKUP(Tabela_Brasil[[#This Row],[Estado]],'De-Para_Estado_Regiao'!$B$3:$C$29,2,FALSE)</f>
        <v>Centro-Oeste</v>
      </c>
      <c r="M810">
        <f>IF(Tabela_Brasil[[#This Row],[IBGE_1-4]]&gt;=951,1,0)</f>
        <v>0</v>
      </c>
      <c r="N810">
        <f>IF(Tabela_Brasil[[#This Row],[COMP_P]]&lt;=2,1,0)</f>
        <v>0</v>
      </c>
    </row>
    <row r="811" spans="1:14" x14ac:dyDescent="0.25">
      <c r="A811" s="9" t="s">
        <v>844</v>
      </c>
      <c r="B811" s="9" t="s">
        <v>22</v>
      </c>
      <c r="C811" s="9">
        <v>2029</v>
      </c>
      <c r="D811" s="9">
        <v>0.76300000000000001</v>
      </c>
      <c r="E811" s="9">
        <v>0.76200000000000001</v>
      </c>
      <c r="F811" s="9">
        <v>0.68600000000000005</v>
      </c>
      <c r="G811" s="9">
        <v>37026.480000000003</v>
      </c>
      <c r="H811" s="10">
        <v>57</v>
      </c>
      <c r="I811" t="str">
        <f>CONCATENATE(Tabela_Brasil[[#This Row],[Município]],"-",Tabela_Brasil[[#This Row],[Estado]])</f>
        <v>Medianeira-PR</v>
      </c>
      <c r="J811">
        <f>IF(Tabela_Brasil[[#This Row],[IDHM]]&lt;=0.599,1,0)</f>
        <v>0</v>
      </c>
      <c r="K811" t="str">
        <f>IF(Tabela_Brasil[[#This Row],[IDHM]]&lt;=0.55,"Baixo",IF(Tabela_Brasil[[#This Row],[IDHM]]&lt;=0.699,"Médio",IF(Tabela_Brasil[[#This Row],[IDHM]]&lt;=0.799,"Alto","Muito Alto")))</f>
        <v>Alto</v>
      </c>
      <c r="L811" t="str">
        <f>VLOOKUP(Tabela_Brasil[[#This Row],[Estado]],'De-Para_Estado_Regiao'!$B$3:$C$29,2,FALSE)</f>
        <v>Sul</v>
      </c>
      <c r="M811">
        <f>IF(Tabela_Brasil[[#This Row],[IBGE_1-4]]&gt;=951,1,0)</f>
        <v>1</v>
      </c>
      <c r="N811">
        <f>IF(Tabela_Brasil[[#This Row],[COMP_P]]&lt;=2,1,0)</f>
        <v>0</v>
      </c>
    </row>
    <row r="812" spans="1:14" x14ac:dyDescent="0.25">
      <c r="A812" s="12" t="s">
        <v>845</v>
      </c>
      <c r="B812" s="12" t="s">
        <v>7</v>
      </c>
      <c r="C812" s="12">
        <v>617</v>
      </c>
      <c r="D812" s="12">
        <v>0.71</v>
      </c>
      <c r="E812" s="12">
        <v>0.68</v>
      </c>
      <c r="F812" s="12">
        <v>0.66200000000000003</v>
      </c>
      <c r="G812" s="12">
        <v>14348.63</v>
      </c>
      <c r="H812" s="13">
        <v>18</v>
      </c>
      <c r="I812" t="str">
        <f>CONCATENATE(Tabela_Brasil[[#This Row],[Município]],"-",Tabela_Brasil[[#This Row],[Estado]])</f>
        <v>Juquitiba-SP</v>
      </c>
      <c r="J812">
        <f>IF(Tabela_Brasil[[#This Row],[IDHM]]&lt;=0.599,1,0)</f>
        <v>0</v>
      </c>
      <c r="K812" t="str">
        <f>IF(Tabela_Brasil[[#This Row],[IDHM]]&lt;=0.55,"Baixo",IF(Tabela_Brasil[[#This Row],[IDHM]]&lt;=0.699,"Médio",IF(Tabela_Brasil[[#This Row],[IDHM]]&lt;=0.799,"Alto","Muito Alto")))</f>
        <v>Alto</v>
      </c>
      <c r="L812" t="str">
        <f>VLOOKUP(Tabela_Brasil[[#This Row],[Estado]],'De-Para_Estado_Regiao'!$B$3:$C$29,2,FALSE)</f>
        <v>Sudeste</v>
      </c>
      <c r="M812">
        <f>IF(Tabela_Brasil[[#This Row],[IBGE_1-4]]&gt;=951,1,0)</f>
        <v>0</v>
      </c>
      <c r="N812">
        <f>IF(Tabela_Brasil[[#This Row],[COMP_P]]&lt;=2,1,0)</f>
        <v>0</v>
      </c>
    </row>
    <row r="813" spans="1:14" x14ac:dyDescent="0.25">
      <c r="A813" s="9" t="s">
        <v>846</v>
      </c>
      <c r="B813" s="9" t="s">
        <v>24</v>
      </c>
      <c r="C813" s="9">
        <v>3013</v>
      </c>
      <c r="D813" s="9">
        <v>0.63300000000000001</v>
      </c>
      <c r="E813" s="9">
        <v>0.61499999999999999</v>
      </c>
      <c r="F813" s="9">
        <v>0.53300000000000003</v>
      </c>
      <c r="G813" s="9">
        <v>11761.8</v>
      </c>
      <c r="H813" s="10">
        <v>88</v>
      </c>
      <c r="I813" t="str">
        <f>CONCATENATE(Tabela_Brasil[[#This Row],[Município]],"-",Tabela_Brasil[[#This Row],[Estado]])</f>
        <v>Bom Jesus Da Lapa-BA</v>
      </c>
      <c r="J813">
        <f>IF(Tabela_Brasil[[#This Row],[IDHM]]&lt;=0.599,1,0)</f>
        <v>0</v>
      </c>
      <c r="K813" t="str">
        <f>IF(Tabela_Brasil[[#This Row],[IDHM]]&lt;=0.55,"Baixo",IF(Tabela_Brasil[[#This Row],[IDHM]]&lt;=0.699,"Médio",IF(Tabela_Brasil[[#This Row],[IDHM]]&lt;=0.799,"Alto","Muito Alto")))</f>
        <v>Médio</v>
      </c>
      <c r="L813" t="str">
        <f>VLOOKUP(Tabela_Brasil[[#This Row],[Estado]],'De-Para_Estado_Regiao'!$B$3:$C$29,2,FALSE)</f>
        <v>Nordeste</v>
      </c>
      <c r="M813">
        <f>IF(Tabela_Brasil[[#This Row],[IBGE_1-4]]&gt;=951,1,0)</f>
        <v>1</v>
      </c>
      <c r="N813">
        <f>IF(Tabela_Brasil[[#This Row],[COMP_P]]&lt;=2,1,0)</f>
        <v>0</v>
      </c>
    </row>
    <row r="814" spans="1:14" x14ac:dyDescent="0.25">
      <c r="A814" s="12" t="s">
        <v>847</v>
      </c>
      <c r="B814" s="12" t="s">
        <v>33</v>
      </c>
      <c r="C814" s="12">
        <v>2130</v>
      </c>
      <c r="D814" s="12">
        <v>0.74</v>
      </c>
      <c r="E814" s="12">
        <v>0.73199999999999998</v>
      </c>
      <c r="F814" s="12">
        <v>0.64200000000000002</v>
      </c>
      <c r="G814" s="12">
        <v>33075.019999999997</v>
      </c>
      <c r="H814" s="13">
        <v>46</v>
      </c>
      <c r="I814" t="str">
        <f>CONCATENATE(Tabela_Brasil[[#This Row],[Município]],"-",Tabela_Brasil[[#This Row],[Estado]])</f>
        <v>Quirinópolis-GO</v>
      </c>
      <c r="J814">
        <f>IF(Tabela_Brasil[[#This Row],[IDHM]]&lt;=0.599,1,0)</f>
        <v>0</v>
      </c>
      <c r="K814" t="str">
        <f>IF(Tabela_Brasil[[#This Row],[IDHM]]&lt;=0.55,"Baixo",IF(Tabela_Brasil[[#This Row],[IDHM]]&lt;=0.699,"Médio",IF(Tabela_Brasil[[#This Row],[IDHM]]&lt;=0.799,"Alto","Muito Alto")))</f>
        <v>Alto</v>
      </c>
      <c r="L814" t="str">
        <f>VLOOKUP(Tabela_Brasil[[#This Row],[Estado]],'De-Para_Estado_Regiao'!$B$3:$C$29,2,FALSE)</f>
        <v>Centro-Oeste</v>
      </c>
      <c r="M814">
        <f>IF(Tabela_Brasil[[#This Row],[IBGE_1-4]]&gt;=951,1,0)</f>
        <v>1</v>
      </c>
      <c r="N814">
        <f>IF(Tabela_Brasil[[#This Row],[COMP_P]]&lt;=2,1,0)</f>
        <v>0</v>
      </c>
    </row>
    <row r="815" spans="1:14" x14ac:dyDescent="0.25">
      <c r="A815" s="9" t="s">
        <v>848</v>
      </c>
      <c r="B815" s="9" t="s">
        <v>31</v>
      </c>
      <c r="C815" s="9">
        <v>5441</v>
      </c>
      <c r="D815" s="9">
        <v>0.65900000000000003</v>
      </c>
      <c r="E815" s="9">
        <v>0.58699999999999997</v>
      </c>
      <c r="F815" s="9">
        <v>0.61799999999999999</v>
      </c>
      <c r="G815" s="9">
        <v>10027.06</v>
      </c>
      <c r="H815" s="10">
        <v>26</v>
      </c>
      <c r="I815" t="str">
        <f>CONCATENATE(Tabela_Brasil[[#This Row],[Município]],"-",Tabela_Brasil[[#This Row],[Estado]])</f>
        <v>Maranguape-CE</v>
      </c>
      <c r="J815">
        <f>IF(Tabela_Brasil[[#This Row],[IDHM]]&lt;=0.599,1,0)</f>
        <v>0</v>
      </c>
      <c r="K815" t="str">
        <f>IF(Tabela_Brasil[[#This Row],[IDHM]]&lt;=0.55,"Baixo",IF(Tabela_Brasil[[#This Row],[IDHM]]&lt;=0.699,"Médio",IF(Tabela_Brasil[[#This Row],[IDHM]]&lt;=0.799,"Alto","Muito Alto")))</f>
        <v>Médio</v>
      </c>
      <c r="L815" t="str">
        <f>VLOOKUP(Tabela_Brasil[[#This Row],[Estado]],'De-Para_Estado_Regiao'!$B$3:$C$29,2,FALSE)</f>
        <v>Nordeste</v>
      </c>
      <c r="M815">
        <f>IF(Tabela_Brasil[[#This Row],[IBGE_1-4]]&gt;=951,1,0)</f>
        <v>1</v>
      </c>
      <c r="N815">
        <f>IF(Tabela_Brasil[[#This Row],[COMP_P]]&lt;=2,1,0)</f>
        <v>0</v>
      </c>
    </row>
    <row r="816" spans="1:14" x14ac:dyDescent="0.25">
      <c r="A816" s="12" t="s">
        <v>849</v>
      </c>
      <c r="B816" s="12" t="s">
        <v>22</v>
      </c>
      <c r="C816" s="12">
        <v>2142</v>
      </c>
      <c r="D816" s="12">
        <v>0.71799999999999997</v>
      </c>
      <c r="E816" s="12">
        <v>0.73299999999999998</v>
      </c>
      <c r="F816" s="12">
        <v>0.61699999999999999</v>
      </c>
      <c r="G816" s="12">
        <v>22114.69</v>
      </c>
      <c r="H816" s="13">
        <v>47</v>
      </c>
      <c r="I816" t="str">
        <f>CONCATENATE(Tabela_Brasil[[#This Row],[Município]],"-",Tabela_Brasil[[#This Row],[Estado]])</f>
        <v>Santo Antônio Da Platina-PR</v>
      </c>
      <c r="J816">
        <f>IF(Tabela_Brasil[[#This Row],[IDHM]]&lt;=0.599,1,0)</f>
        <v>0</v>
      </c>
      <c r="K816" t="str">
        <f>IF(Tabela_Brasil[[#This Row],[IDHM]]&lt;=0.55,"Baixo",IF(Tabela_Brasil[[#This Row],[IDHM]]&lt;=0.699,"Médio",IF(Tabela_Brasil[[#This Row],[IDHM]]&lt;=0.799,"Alto","Muito Alto")))</f>
        <v>Alto</v>
      </c>
      <c r="L816" t="str">
        <f>VLOOKUP(Tabela_Brasil[[#This Row],[Estado]],'De-Para_Estado_Regiao'!$B$3:$C$29,2,FALSE)</f>
        <v>Sul</v>
      </c>
      <c r="M816">
        <f>IF(Tabela_Brasil[[#This Row],[IBGE_1-4]]&gt;=951,1,0)</f>
        <v>1</v>
      </c>
      <c r="N816">
        <f>IF(Tabela_Brasil[[#This Row],[COMP_P]]&lt;=2,1,0)</f>
        <v>0</v>
      </c>
    </row>
    <row r="817" spans="1:14" x14ac:dyDescent="0.25">
      <c r="A817" s="9" t="s">
        <v>850</v>
      </c>
      <c r="B817" s="9" t="s">
        <v>59</v>
      </c>
      <c r="C817" s="9">
        <v>2831</v>
      </c>
      <c r="D817" s="9">
        <v>0.74</v>
      </c>
      <c r="E817" s="9">
        <v>0.73299999999999998</v>
      </c>
      <c r="F817" s="9">
        <v>0.65900000000000003</v>
      </c>
      <c r="G817" s="9">
        <v>23224.36</v>
      </c>
      <c r="H817" s="10">
        <v>48</v>
      </c>
      <c r="I817" t="str">
        <f>CONCATENATE(Tabela_Brasil[[#This Row],[Município]],"-",Tabela_Brasil[[#This Row],[Estado]])</f>
        <v>Biguaçu-SC</v>
      </c>
      <c r="J817">
        <f>IF(Tabela_Brasil[[#This Row],[IDHM]]&lt;=0.599,1,0)</f>
        <v>0</v>
      </c>
      <c r="K817" t="str">
        <f>IF(Tabela_Brasil[[#This Row],[IDHM]]&lt;=0.55,"Baixo",IF(Tabela_Brasil[[#This Row],[IDHM]]&lt;=0.699,"Médio",IF(Tabela_Brasil[[#This Row],[IDHM]]&lt;=0.799,"Alto","Muito Alto")))</f>
        <v>Alto</v>
      </c>
      <c r="L817" t="str">
        <f>VLOOKUP(Tabela_Brasil[[#This Row],[Estado]],'De-Para_Estado_Regiao'!$B$3:$C$29,2,FALSE)</f>
        <v>Sul</v>
      </c>
      <c r="M817">
        <f>IF(Tabela_Brasil[[#This Row],[IBGE_1-4]]&gt;=951,1,0)</f>
        <v>1</v>
      </c>
      <c r="N817">
        <f>IF(Tabela_Brasil[[#This Row],[COMP_P]]&lt;=2,1,0)</f>
        <v>0</v>
      </c>
    </row>
    <row r="818" spans="1:14" x14ac:dyDescent="0.25">
      <c r="A818" s="12" t="s">
        <v>851</v>
      </c>
      <c r="B818" s="12" t="s">
        <v>16</v>
      </c>
      <c r="C818" s="12">
        <v>1633</v>
      </c>
      <c r="D818" s="12">
        <v>0.67900000000000005</v>
      </c>
      <c r="E818" s="12">
        <v>0.69699999999999995</v>
      </c>
      <c r="F818" s="12">
        <v>0.55100000000000005</v>
      </c>
      <c r="G818" s="12">
        <v>13147.34</v>
      </c>
      <c r="H818" s="13">
        <v>36</v>
      </c>
      <c r="I818" t="str">
        <f>CONCATENATE(Tabela_Brasil[[#This Row],[Município]],"-",Tabela_Brasil[[#This Row],[Estado]])</f>
        <v>Salinas-MG</v>
      </c>
      <c r="J818">
        <f>IF(Tabela_Brasil[[#This Row],[IDHM]]&lt;=0.599,1,0)</f>
        <v>0</v>
      </c>
      <c r="K818" t="str">
        <f>IF(Tabela_Brasil[[#This Row],[IDHM]]&lt;=0.55,"Baixo",IF(Tabela_Brasil[[#This Row],[IDHM]]&lt;=0.699,"Médio",IF(Tabela_Brasil[[#This Row],[IDHM]]&lt;=0.799,"Alto","Muito Alto")))</f>
        <v>Médio</v>
      </c>
      <c r="L818" t="str">
        <f>VLOOKUP(Tabela_Brasil[[#This Row],[Estado]],'De-Para_Estado_Regiao'!$B$3:$C$29,2,FALSE)</f>
        <v>Sudeste</v>
      </c>
      <c r="M818">
        <f>IF(Tabela_Brasil[[#This Row],[IBGE_1-4]]&gt;=951,1,0)</f>
        <v>1</v>
      </c>
      <c r="N818">
        <f>IF(Tabela_Brasil[[#This Row],[COMP_P]]&lt;=2,1,0)</f>
        <v>0</v>
      </c>
    </row>
    <row r="819" spans="1:14" x14ac:dyDescent="0.25">
      <c r="A819" s="9" t="s">
        <v>852</v>
      </c>
      <c r="B819" s="9" t="s">
        <v>7</v>
      </c>
      <c r="C819" s="9">
        <v>501</v>
      </c>
      <c r="D819" s="9">
        <v>0.73499999999999999</v>
      </c>
      <c r="E819" s="9">
        <v>0.72599999999999998</v>
      </c>
      <c r="F819" s="9">
        <v>0.66600000000000004</v>
      </c>
      <c r="G819" s="9">
        <v>21014.42</v>
      </c>
      <c r="H819" s="10">
        <v>12</v>
      </c>
      <c r="I819" t="str">
        <f>CONCATENATE(Tabela_Brasil[[#This Row],[Município]],"-",Tabela_Brasil[[#This Row],[Estado]])</f>
        <v>Tabapuã-SP</v>
      </c>
      <c r="J819">
        <f>IF(Tabela_Brasil[[#This Row],[IDHM]]&lt;=0.599,1,0)</f>
        <v>0</v>
      </c>
      <c r="K819" t="str">
        <f>IF(Tabela_Brasil[[#This Row],[IDHM]]&lt;=0.55,"Baixo",IF(Tabela_Brasil[[#This Row],[IDHM]]&lt;=0.699,"Médio",IF(Tabela_Brasil[[#This Row],[IDHM]]&lt;=0.799,"Alto","Muito Alto")))</f>
        <v>Alto</v>
      </c>
      <c r="L819" t="str">
        <f>VLOOKUP(Tabela_Brasil[[#This Row],[Estado]],'De-Para_Estado_Regiao'!$B$3:$C$29,2,FALSE)</f>
        <v>Sudeste</v>
      </c>
      <c r="M819">
        <f>IF(Tabela_Brasil[[#This Row],[IBGE_1-4]]&gt;=951,1,0)</f>
        <v>0</v>
      </c>
      <c r="N819">
        <f>IF(Tabela_Brasil[[#This Row],[COMP_P]]&lt;=2,1,0)</f>
        <v>0</v>
      </c>
    </row>
    <row r="820" spans="1:14" x14ac:dyDescent="0.25">
      <c r="A820" s="12" t="s">
        <v>853</v>
      </c>
      <c r="B820" s="12" t="s">
        <v>7</v>
      </c>
      <c r="C820" s="12">
        <v>426</v>
      </c>
      <c r="D820" s="12">
        <v>0.71</v>
      </c>
      <c r="E820" s="12">
        <v>0.69</v>
      </c>
      <c r="F820" s="12">
        <v>0.63100000000000001</v>
      </c>
      <c r="G820" s="12">
        <v>14667.4</v>
      </c>
      <c r="H820" s="13">
        <v>4</v>
      </c>
      <c r="I820" t="str">
        <f>CONCATENATE(Tabela_Brasil[[#This Row],[Município]],"-",Tabela_Brasil[[#This Row],[Estado]])</f>
        <v>Taguaí-SP</v>
      </c>
      <c r="J820">
        <f>IF(Tabela_Brasil[[#This Row],[IDHM]]&lt;=0.599,1,0)</f>
        <v>0</v>
      </c>
      <c r="K820" t="str">
        <f>IF(Tabela_Brasil[[#This Row],[IDHM]]&lt;=0.55,"Baixo",IF(Tabela_Brasil[[#This Row],[IDHM]]&lt;=0.699,"Médio",IF(Tabela_Brasil[[#This Row],[IDHM]]&lt;=0.799,"Alto","Muito Alto")))</f>
        <v>Alto</v>
      </c>
      <c r="L820" t="str">
        <f>VLOOKUP(Tabela_Brasil[[#This Row],[Estado]],'De-Para_Estado_Regiao'!$B$3:$C$29,2,FALSE)</f>
        <v>Sudeste</v>
      </c>
      <c r="M820">
        <f>IF(Tabela_Brasil[[#This Row],[IBGE_1-4]]&gt;=951,1,0)</f>
        <v>0</v>
      </c>
      <c r="N820">
        <f>IF(Tabela_Brasil[[#This Row],[COMP_P]]&lt;=2,1,0)</f>
        <v>0</v>
      </c>
    </row>
    <row r="821" spans="1:14" x14ac:dyDescent="0.25">
      <c r="A821" s="9" t="s">
        <v>854</v>
      </c>
      <c r="B821" s="9" t="s">
        <v>24</v>
      </c>
      <c r="C821" s="9">
        <v>3129</v>
      </c>
      <c r="D821" s="9">
        <v>0.62</v>
      </c>
      <c r="E821" s="9">
        <v>0.63800000000000001</v>
      </c>
      <c r="F821" s="9">
        <v>0.48499999999999999</v>
      </c>
      <c r="G821" s="9">
        <v>12008.25</v>
      </c>
      <c r="H821" s="10">
        <v>64</v>
      </c>
      <c r="I821" t="str">
        <f>CONCATENATE(Tabela_Brasil[[#This Row],[Município]],"-",Tabela_Brasil[[#This Row],[Estado]])</f>
        <v>Itaberaba-BA</v>
      </c>
      <c r="J821">
        <f>IF(Tabela_Brasil[[#This Row],[IDHM]]&lt;=0.599,1,0)</f>
        <v>0</v>
      </c>
      <c r="K821" t="str">
        <f>IF(Tabela_Brasil[[#This Row],[IDHM]]&lt;=0.55,"Baixo",IF(Tabela_Brasil[[#This Row],[IDHM]]&lt;=0.699,"Médio",IF(Tabela_Brasil[[#This Row],[IDHM]]&lt;=0.799,"Alto","Muito Alto")))</f>
        <v>Médio</v>
      </c>
      <c r="L821" t="str">
        <f>VLOOKUP(Tabela_Brasil[[#This Row],[Estado]],'De-Para_Estado_Regiao'!$B$3:$C$29,2,FALSE)</f>
        <v>Nordeste</v>
      </c>
      <c r="M821">
        <f>IF(Tabela_Brasil[[#This Row],[IBGE_1-4]]&gt;=951,1,0)</f>
        <v>1</v>
      </c>
      <c r="N821">
        <f>IF(Tabela_Brasil[[#This Row],[COMP_P]]&lt;=2,1,0)</f>
        <v>0</v>
      </c>
    </row>
    <row r="822" spans="1:14" x14ac:dyDescent="0.25">
      <c r="A822" s="12" t="s">
        <v>855</v>
      </c>
      <c r="B822" s="12" t="s">
        <v>31</v>
      </c>
      <c r="C822" s="12">
        <v>3217</v>
      </c>
      <c r="D822" s="12">
        <v>0.64400000000000002</v>
      </c>
      <c r="E822" s="12">
        <v>0.61799999999999999</v>
      </c>
      <c r="F822" s="12">
        <v>0.55000000000000004</v>
      </c>
      <c r="G822" s="12">
        <v>8967.1299999999992</v>
      </c>
      <c r="H822" s="13">
        <v>76</v>
      </c>
      <c r="I822" t="str">
        <f>CONCATENATE(Tabela_Brasil[[#This Row],[Município]],"-",Tabela_Brasil[[#This Row],[Estado]])</f>
        <v>Crateús-CE</v>
      </c>
      <c r="J822">
        <f>IF(Tabela_Brasil[[#This Row],[IDHM]]&lt;=0.599,1,0)</f>
        <v>0</v>
      </c>
      <c r="K822" t="str">
        <f>IF(Tabela_Brasil[[#This Row],[IDHM]]&lt;=0.55,"Baixo",IF(Tabela_Brasil[[#This Row],[IDHM]]&lt;=0.699,"Médio",IF(Tabela_Brasil[[#This Row],[IDHM]]&lt;=0.799,"Alto","Muito Alto")))</f>
        <v>Médio</v>
      </c>
      <c r="L822" t="str">
        <f>VLOOKUP(Tabela_Brasil[[#This Row],[Estado]],'De-Para_Estado_Regiao'!$B$3:$C$29,2,FALSE)</f>
        <v>Nordeste</v>
      </c>
      <c r="M822">
        <f>IF(Tabela_Brasil[[#This Row],[IBGE_1-4]]&gt;=951,1,0)</f>
        <v>1</v>
      </c>
      <c r="N822">
        <f>IF(Tabela_Brasil[[#This Row],[COMP_P]]&lt;=2,1,0)</f>
        <v>0</v>
      </c>
    </row>
    <row r="823" spans="1:14" x14ac:dyDescent="0.25">
      <c r="A823" s="9" t="s">
        <v>856</v>
      </c>
      <c r="B823" s="9" t="s">
        <v>59</v>
      </c>
      <c r="C823" s="9">
        <v>3124</v>
      </c>
      <c r="D823" s="9">
        <v>0.72599999999999998</v>
      </c>
      <c r="E823" s="9">
        <v>0.73599999999999999</v>
      </c>
      <c r="F823" s="9">
        <v>0.6</v>
      </c>
      <c r="G823" s="9">
        <v>15807.64</v>
      </c>
      <c r="H823" s="10">
        <v>59</v>
      </c>
      <c r="I823" t="str">
        <f>CONCATENATE(Tabela_Brasil[[#This Row],[Município]],"-",Tabela_Brasil[[#This Row],[Estado]])</f>
        <v>Camboriú-SC</v>
      </c>
      <c r="J823">
        <f>IF(Tabela_Brasil[[#This Row],[IDHM]]&lt;=0.599,1,0)</f>
        <v>0</v>
      </c>
      <c r="K823" t="str">
        <f>IF(Tabela_Brasil[[#This Row],[IDHM]]&lt;=0.55,"Baixo",IF(Tabela_Brasil[[#This Row],[IDHM]]&lt;=0.699,"Médio",IF(Tabela_Brasil[[#This Row],[IDHM]]&lt;=0.799,"Alto","Muito Alto")))</f>
        <v>Alto</v>
      </c>
      <c r="L823" t="str">
        <f>VLOOKUP(Tabela_Brasil[[#This Row],[Estado]],'De-Para_Estado_Regiao'!$B$3:$C$29,2,FALSE)</f>
        <v>Sul</v>
      </c>
      <c r="M823">
        <f>IF(Tabela_Brasil[[#This Row],[IBGE_1-4]]&gt;=951,1,0)</f>
        <v>1</v>
      </c>
      <c r="N823">
        <f>IF(Tabela_Brasil[[#This Row],[COMP_P]]&lt;=2,1,0)</f>
        <v>0</v>
      </c>
    </row>
    <row r="824" spans="1:14" x14ac:dyDescent="0.25">
      <c r="A824" s="12" t="s">
        <v>857</v>
      </c>
      <c r="B824" s="12" t="s">
        <v>22</v>
      </c>
      <c r="C824" s="12">
        <v>664</v>
      </c>
      <c r="D824" s="12">
        <v>0.71599999999999997</v>
      </c>
      <c r="E824" s="12">
        <v>0.72099999999999997</v>
      </c>
      <c r="F824" s="12">
        <v>0.60399999999999998</v>
      </c>
      <c r="G824" s="12">
        <v>28752.240000000002</v>
      </c>
      <c r="H824" s="13">
        <v>19</v>
      </c>
      <c r="I824" t="str">
        <f>CONCATENATE(Tabela_Brasil[[#This Row],[Município]],"-",Tabela_Brasil[[#This Row],[Estado]])</f>
        <v>Bela Vista Do Paraíso-PR</v>
      </c>
      <c r="J824">
        <f>IF(Tabela_Brasil[[#This Row],[IDHM]]&lt;=0.599,1,0)</f>
        <v>0</v>
      </c>
      <c r="K824" t="str">
        <f>IF(Tabela_Brasil[[#This Row],[IDHM]]&lt;=0.55,"Baixo",IF(Tabela_Brasil[[#This Row],[IDHM]]&lt;=0.699,"Médio",IF(Tabela_Brasil[[#This Row],[IDHM]]&lt;=0.799,"Alto","Muito Alto")))</f>
        <v>Alto</v>
      </c>
      <c r="L824" t="str">
        <f>VLOOKUP(Tabela_Brasil[[#This Row],[Estado]],'De-Para_Estado_Regiao'!$B$3:$C$29,2,FALSE)</f>
        <v>Sul</v>
      </c>
      <c r="M824">
        <f>IF(Tabela_Brasil[[#This Row],[IBGE_1-4]]&gt;=951,1,0)</f>
        <v>0</v>
      </c>
      <c r="N824">
        <f>IF(Tabela_Brasil[[#This Row],[COMP_P]]&lt;=2,1,0)</f>
        <v>0</v>
      </c>
    </row>
    <row r="825" spans="1:14" x14ac:dyDescent="0.25">
      <c r="A825" s="9" t="s">
        <v>858</v>
      </c>
      <c r="B825" s="9" t="s">
        <v>7</v>
      </c>
      <c r="C825" s="9">
        <v>471</v>
      </c>
      <c r="D825" s="9">
        <v>0.71499999999999997</v>
      </c>
      <c r="E825" s="9">
        <v>0.72599999999999998</v>
      </c>
      <c r="F825" s="9">
        <v>0.627</v>
      </c>
      <c r="G825" s="9">
        <v>30316.36</v>
      </c>
      <c r="H825" s="10">
        <v>13</v>
      </c>
      <c r="I825" t="str">
        <f>CONCATENATE(Tabela_Brasil[[#This Row],[Município]],"-",Tabela_Brasil[[#This Row],[Estado]])</f>
        <v>Morungaba-SP</v>
      </c>
      <c r="J825">
        <f>IF(Tabela_Brasil[[#This Row],[IDHM]]&lt;=0.599,1,0)</f>
        <v>0</v>
      </c>
      <c r="K825" t="str">
        <f>IF(Tabela_Brasil[[#This Row],[IDHM]]&lt;=0.55,"Baixo",IF(Tabela_Brasil[[#This Row],[IDHM]]&lt;=0.699,"Médio",IF(Tabela_Brasil[[#This Row],[IDHM]]&lt;=0.799,"Alto","Muito Alto")))</f>
        <v>Alto</v>
      </c>
      <c r="L825" t="str">
        <f>VLOOKUP(Tabela_Brasil[[#This Row],[Estado]],'De-Para_Estado_Regiao'!$B$3:$C$29,2,FALSE)</f>
        <v>Sudeste</v>
      </c>
      <c r="M825">
        <f>IF(Tabela_Brasil[[#This Row],[IBGE_1-4]]&gt;=951,1,0)</f>
        <v>0</v>
      </c>
      <c r="N825">
        <f>IF(Tabela_Brasil[[#This Row],[COMP_P]]&lt;=2,1,0)</f>
        <v>0</v>
      </c>
    </row>
    <row r="826" spans="1:14" x14ac:dyDescent="0.25">
      <c r="A826" s="12" t="s">
        <v>859</v>
      </c>
      <c r="B826" s="12" t="s">
        <v>24</v>
      </c>
      <c r="C826" s="12">
        <v>1404</v>
      </c>
      <c r="D826" s="12">
        <v>0.66</v>
      </c>
      <c r="E826" s="12">
        <v>0.63</v>
      </c>
      <c r="F826" s="12">
        <v>0.57899999999999996</v>
      </c>
      <c r="G826" s="12">
        <v>60168.45</v>
      </c>
      <c r="H826" s="13">
        <v>22</v>
      </c>
      <c r="I826" t="str">
        <f>CONCATENATE(Tabela_Brasil[[#This Row],[Município]],"-",Tabela_Brasil[[#This Row],[Estado]])</f>
        <v>Conceição Do Jacuípe-BA</v>
      </c>
      <c r="J826">
        <f>IF(Tabela_Brasil[[#This Row],[IDHM]]&lt;=0.599,1,0)</f>
        <v>0</v>
      </c>
      <c r="K826" t="str">
        <f>IF(Tabela_Brasil[[#This Row],[IDHM]]&lt;=0.55,"Baixo",IF(Tabela_Brasil[[#This Row],[IDHM]]&lt;=0.699,"Médio",IF(Tabela_Brasil[[#This Row],[IDHM]]&lt;=0.799,"Alto","Muito Alto")))</f>
        <v>Médio</v>
      </c>
      <c r="L826" t="str">
        <f>VLOOKUP(Tabela_Brasil[[#This Row],[Estado]],'De-Para_Estado_Regiao'!$B$3:$C$29,2,FALSE)</f>
        <v>Nordeste</v>
      </c>
      <c r="M826">
        <f>IF(Tabela_Brasil[[#This Row],[IBGE_1-4]]&gt;=951,1,0)</f>
        <v>1</v>
      </c>
      <c r="N826">
        <f>IF(Tabela_Brasil[[#This Row],[COMP_P]]&lt;=2,1,0)</f>
        <v>0</v>
      </c>
    </row>
    <row r="827" spans="1:14" x14ac:dyDescent="0.25">
      <c r="A827" s="9" t="s">
        <v>860</v>
      </c>
      <c r="B827" s="9" t="s">
        <v>7</v>
      </c>
      <c r="C827" s="9">
        <v>695</v>
      </c>
      <c r="D827" s="9">
        <v>0.7</v>
      </c>
      <c r="E827" s="9">
        <v>0.7</v>
      </c>
      <c r="F827" s="9">
        <v>0.60899999999999999</v>
      </c>
      <c r="G827" s="9">
        <v>14725.46</v>
      </c>
      <c r="H827" s="10">
        <v>11</v>
      </c>
      <c r="I827" t="str">
        <f>CONCATENATE(Tabela_Brasil[[#This Row],[Município]],"-",Tabela_Brasil[[#This Row],[Estado]])</f>
        <v>Tabatinga-SP</v>
      </c>
      <c r="J827">
        <f>IF(Tabela_Brasil[[#This Row],[IDHM]]&lt;=0.599,1,0)</f>
        <v>0</v>
      </c>
      <c r="K827" t="str">
        <f>IF(Tabela_Brasil[[#This Row],[IDHM]]&lt;=0.55,"Baixo",IF(Tabela_Brasil[[#This Row],[IDHM]]&lt;=0.699,"Médio",IF(Tabela_Brasil[[#This Row],[IDHM]]&lt;=0.799,"Alto","Muito Alto")))</f>
        <v>Alto</v>
      </c>
      <c r="L827" t="str">
        <f>VLOOKUP(Tabela_Brasil[[#This Row],[Estado]],'De-Para_Estado_Regiao'!$B$3:$C$29,2,FALSE)</f>
        <v>Sudeste</v>
      </c>
      <c r="M827">
        <f>IF(Tabela_Brasil[[#This Row],[IBGE_1-4]]&gt;=951,1,0)</f>
        <v>0</v>
      </c>
      <c r="N827">
        <f>IF(Tabela_Brasil[[#This Row],[COMP_P]]&lt;=2,1,0)</f>
        <v>0</v>
      </c>
    </row>
    <row r="828" spans="1:14" x14ac:dyDescent="0.25">
      <c r="A828" s="12" t="s">
        <v>861</v>
      </c>
      <c r="B828" s="12" t="s">
        <v>24</v>
      </c>
      <c r="C828" s="12">
        <v>1523</v>
      </c>
      <c r="D828" s="12">
        <v>0.58599999999999997</v>
      </c>
      <c r="E828" s="12">
        <v>0.56599999999999995</v>
      </c>
      <c r="F828" s="12">
        <v>0.47499999999999998</v>
      </c>
      <c r="G828" s="12">
        <v>9941.14</v>
      </c>
      <c r="H828" s="13">
        <v>97</v>
      </c>
      <c r="I828" t="str">
        <f>CONCATENATE(Tabela_Brasil[[#This Row],[Município]],"-",Tabela_Brasil[[#This Row],[Estado]])</f>
        <v>Campo Formoso-BA</v>
      </c>
      <c r="J828">
        <f>IF(Tabela_Brasil[[#This Row],[IDHM]]&lt;=0.599,1,0)</f>
        <v>1</v>
      </c>
      <c r="K828" t="str">
        <f>IF(Tabela_Brasil[[#This Row],[IDHM]]&lt;=0.55,"Baixo",IF(Tabela_Brasil[[#This Row],[IDHM]]&lt;=0.699,"Médio",IF(Tabela_Brasil[[#This Row],[IDHM]]&lt;=0.799,"Alto","Muito Alto")))</f>
        <v>Médio</v>
      </c>
      <c r="L828" t="str">
        <f>VLOOKUP(Tabela_Brasil[[#This Row],[Estado]],'De-Para_Estado_Regiao'!$B$3:$C$29,2,FALSE)</f>
        <v>Nordeste</v>
      </c>
      <c r="M828">
        <f>IF(Tabela_Brasil[[#This Row],[IBGE_1-4]]&gt;=951,1,0)</f>
        <v>1</v>
      </c>
      <c r="N828">
        <f>IF(Tabela_Brasil[[#This Row],[COMP_P]]&lt;=2,1,0)</f>
        <v>0</v>
      </c>
    </row>
    <row r="829" spans="1:14" x14ac:dyDescent="0.25">
      <c r="A829" s="9" t="s">
        <v>862</v>
      </c>
      <c r="B829" s="9" t="s">
        <v>24</v>
      </c>
      <c r="C829" s="9">
        <v>491</v>
      </c>
      <c r="D829" s="9">
        <v>0.56999999999999995</v>
      </c>
      <c r="E829" s="9">
        <v>0.54300000000000004</v>
      </c>
      <c r="F829" s="9">
        <v>0.44700000000000001</v>
      </c>
      <c r="G829" s="9">
        <v>6350.03</v>
      </c>
      <c r="H829" s="10">
        <v>23</v>
      </c>
      <c r="I829" t="str">
        <f>CONCATENATE(Tabela_Brasil[[#This Row],[Município]],"-",Tabela_Brasil[[#This Row],[Estado]])</f>
        <v>Piatã-BA</v>
      </c>
      <c r="J829">
        <f>IF(Tabela_Brasil[[#This Row],[IDHM]]&lt;=0.599,1,0)</f>
        <v>1</v>
      </c>
      <c r="K829" t="str">
        <f>IF(Tabela_Brasil[[#This Row],[IDHM]]&lt;=0.55,"Baixo",IF(Tabela_Brasil[[#This Row],[IDHM]]&lt;=0.699,"Médio",IF(Tabela_Brasil[[#This Row],[IDHM]]&lt;=0.799,"Alto","Muito Alto")))</f>
        <v>Médio</v>
      </c>
      <c r="L829" t="str">
        <f>VLOOKUP(Tabela_Brasil[[#This Row],[Estado]],'De-Para_Estado_Regiao'!$B$3:$C$29,2,FALSE)</f>
        <v>Nordeste</v>
      </c>
      <c r="M829">
        <f>IF(Tabela_Brasil[[#This Row],[IBGE_1-4]]&gt;=951,1,0)</f>
        <v>0</v>
      </c>
      <c r="N829">
        <f>IF(Tabela_Brasil[[#This Row],[COMP_P]]&lt;=2,1,0)</f>
        <v>0</v>
      </c>
    </row>
    <row r="830" spans="1:14" x14ac:dyDescent="0.25">
      <c r="A830" s="12" t="s">
        <v>863</v>
      </c>
      <c r="B830" s="12" t="s">
        <v>7</v>
      </c>
      <c r="C830" s="12">
        <v>673</v>
      </c>
      <c r="D830" s="12">
        <v>0.72499999999999998</v>
      </c>
      <c r="E830" s="12">
        <v>0.71599999999999997</v>
      </c>
      <c r="F830" s="12">
        <v>0.63300000000000001</v>
      </c>
      <c r="G830" s="12">
        <v>45293.19</v>
      </c>
      <c r="H830" s="13">
        <v>11</v>
      </c>
      <c r="I830" t="str">
        <f>CONCATENATE(Tabela_Brasil[[#This Row],[Município]],"-",Tabela_Brasil[[#This Row],[Estado]])</f>
        <v>Itapuí-SP</v>
      </c>
      <c r="J830">
        <f>IF(Tabela_Brasil[[#This Row],[IDHM]]&lt;=0.599,1,0)</f>
        <v>0</v>
      </c>
      <c r="K830" t="str">
        <f>IF(Tabela_Brasil[[#This Row],[IDHM]]&lt;=0.55,"Baixo",IF(Tabela_Brasil[[#This Row],[IDHM]]&lt;=0.699,"Médio",IF(Tabela_Brasil[[#This Row],[IDHM]]&lt;=0.799,"Alto","Muito Alto")))</f>
        <v>Alto</v>
      </c>
      <c r="L830" t="str">
        <f>VLOOKUP(Tabela_Brasil[[#This Row],[Estado]],'De-Para_Estado_Regiao'!$B$3:$C$29,2,FALSE)</f>
        <v>Sudeste</v>
      </c>
      <c r="M830">
        <f>IF(Tabela_Brasil[[#This Row],[IBGE_1-4]]&gt;=951,1,0)</f>
        <v>0</v>
      </c>
      <c r="N830">
        <f>IF(Tabela_Brasil[[#This Row],[COMP_P]]&lt;=2,1,0)</f>
        <v>0</v>
      </c>
    </row>
    <row r="831" spans="1:14" x14ac:dyDescent="0.25">
      <c r="A831" s="9" t="s">
        <v>864</v>
      </c>
      <c r="B831" s="9" t="s">
        <v>22</v>
      </c>
      <c r="C831" s="9">
        <v>668</v>
      </c>
      <c r="D831" s="9">
        <v>0.72299999999999998</v>
      </c>
      <c r="E831" s="9">
        <v>0.71899999999999997</v>
      </c>
      <c r="F831" s="9">
        <v>0.65500000000000003</v>
      </c>
      <c r="G831" s="9">
        <v>34587.730000000003</v>
      </c>
      <c r="H831" s="10">
        <v>7</v>
      </c>
      <c r="I831" t="str">
        <f>CONCATENATE(Tabela_Brasil[[#This Row],[Município]],"-",Tabela_Brasil[[#This Row],[Estado]])</f>
        <v>Sertanópolis-PR</v>
      </c>
      <c r="J831">
        <f>IF(Tabela_Brasil[[#This Row],[IDHM]]&lt;=0.599,1,0)</f>
        <v>0</v>
      </c>
      <c r="K831" t="str">
        <f>IF(Tabela_Brasil[[#This Row],[IDHM]]&lt;=0.55,"Baixo",IF(Tabela_Brasil[[#This Row],[IDHM]]&lt;=0.699,"Médio",IF(Tabela_Brasil[[#This Row],[IDHM]]&lt;=0.799,"Alto","Muito Alto")))</f>
        <v>Alto</v>
      </c>
      <c r="L831" t="str">
        <f>VLOOKUP(Tabela_Brasil[[#This Row],[Estado]],'De-Para_Estado_Regiao'!$B$3:$C$29,2,FALSE)</f>
        <v>Sul</v>
      </c>
      <c r="M831">
        <f>IF(Tabela_Brasil[[#This Row],[IBGE_1-4]]&gt;=951,1,0)</f>
        <v>0</v>
      </c>
      <c r="N831">
        <f>IF(Tabela_Brasil[[#This Row],[COMP_P]]&lt;=2,1,0)</f>
        <v>0</v>
      </c>
    </row>
    <row r="832" spans="1:14" x14ac:dyDescent="0.25">
      <c r="A832" s="12" t="s">
        <v>865</v>
      </c>
      <c r="B832" s="12" t="s">
        <v>7</v>
      </c>
      <c r="C832" s="12">
        <v>941</v>
      </c>
      <c r="D832" s="12">
        <v>0.78</v>
      </c>
      <c r="E832" s="12">
        <v>0.751</v>
      </c>
      <c r="F832" s="12">
        <v>0.72299999999999998</v>
      </c>
      <c r="G832" s="12">
        <v>20402.88</v>
      </c>
      <c r="H832" s="13">
        <v>36</v>
      </c>
      <c r="I832" t="str">
        <f>CONCATENATE(Tabela_Brasil[[#This Row],[Município]],"-",Tabela_Brasil[[#This Row],[Estado]])</f>
        <v>Araçoiaba Da Serra-SP</v>
      </c>
      <c r="J832">
        <f>IF(Tabela_Brasil[[#This Row],[IDHM]]&lt;=0.599,1,0)</f>
        <v>0</v>
      </c>
      <c r="K832" t="str">
        <f>IF(Tabela_Brasil[[#This Row],[IDHM]]&lt;=0.55,"Baixo",IF(Tabela_Brasil[[#This Row],[IDHM]]&lt;=0.699,"Médio",IF(Tabela_Brasil[[#This Row],[IDHM]]&lt;=0.799,"Alto","Muito Alto")))</f>
        <v>Alto</v>
      </c>
      <c r="L832" t="str">
        <f>VLOOKUP(Tabela_Brasil[[#This Row],[Estado]],'De-Para_Estado_Regiao'!$B$3:$C$29,2,FALSE)</f>
        <v>Sudeste</v>
      </c>
      <c r="M832">
        <f>IF(Tabela_Brasil[[#This Row],[IBGE_1-4]]&gt;=951,1,0)</f>
        <v>0</v>
      </c>
      <c r="N832">
        <f>IF(Tabela_Brasil[[#This Row],[COMP_P]]&lt;=2,1,0)</f>
        <v>0</v>
      </c>
    </row>
    <row r="833" spans="1:14" x14ac:dyDescent="0.25">
      <c r="A833" s="9" t="s">
        <v>866</v>
      </c>
      <c r="B833" s="9" t="s">
        <v>31</v>
      </c>
      <c r="C833" s="9">
        <v>1436</v>
      </c>
      <c r="D833" s="9">
        <v>0.629</v>
      </c>
      <c r="E833" s="9">
        <v>0.56899999999999995</v>
      </c>
      <c r="F833" s="9">
        <v>0.57599999999999996</v>
      </c>
      <c r="G833" s="9">
        <v>7943.47</v>
      </c>
      <c r="H833" s="10">
        <v>16</v>
      </c>
      <c r="I833" t="str">
        <f>CONCATENATE(Tabela_Brasil[[#This Row],[Município]],"-",Tabela_Brasil[[#This Row],[Estado]])</f>
        <v>Várzea Alegre-CE</v>
      </c>
      <c r="J833">
        <f>IF(Tabela_Brasil[[#This Row],[IDHM]]&lt;=0.599,1,0)</f>
        <v>0</v>
      </c>
      <c r="K833" t="str">
        <f>IF(Tabela_Brasil[[#This Row],[IDHM]]&lt;=0.55,"Baixo",IF(Tabela_Brasil[[#This Row],[IDHM]]&lt;=0.699,"Médio",IF(Tabela_Brasil[[#This Row],[IDHM]]&lt;=0.799,"Alto","Muito Alto")))</f>
        <v>Médio</v>
      </c>
      <c r="L833" t="str">
        <f>VLOOKUP(Tabela_Brasil[[#This Row],[Estado]],'De-Para_Estado_Regiao'!$B$3:$C$29,2,FALSE)</f>
        <v>Nordeste</v>
      </c>
      <c r="M833">
        <f>IF(Tabela_Brasil[[#This Row],[IBGE_1-4]]&gt;=951,1,0)</f>
        <v>1</v>
      </c>
      <c r="N833">
        <f>IF(Tabela_Brasil[[#This Row],[COMP_P]]&lt;=2,1,0)</f>
        <v>0</v>
      </c>
    </row>
    <row r="834" spans="1:14" x14ac:dyDescent="0.25">
      <c r="A834" s="12" t="s">
        <v>867</v>
      </c>
      <c r="B834" s="12" t="s">
        <v>31</v>
      </c>
      <c r="C834" s="12">
        <v>823</v>
      </c>
      <c r="D834" s="12">
        <v>0.61099999999999999</v>
      </c>
      <c r="E834" s="12">
        <v>0.57499999999999996</v>
      </c>
      <c r="F834" s="12">
        <v>0.54500000000000004</v>
      </c>
      <c r="G834" s="12">
        <v>12483.07</v>
      </c>
      <c r="H834" s="13">
        <v>9</v>
      </c>
      <c r="I834" t="str">
        <f>CONCATENATE(Tabela_Brasil[[#This Row],[Município]],"-",Tabela_Brasil[[#This Row],[Estado]])</f>
        <v>Varjota-CE</v>
      </c>
      <c r="J834">
        <f>IF(Tabela_Brasil[[#This Row],[IDHM]]&lt;=0.599,1,0)</f>
        <v>0</v>
      </c>
      <c r="K834" t="str">
        <f>IF(Tabela_Brasil[[#This Row],[IDHM]]&lt;=0.55,"Baixo",IF(Tabela_Brasil[[#This Row],[IDHM]]&lt;=0.699,"Médio",IF(Tabela_Brasil[[#This Row],[IDHM]]&lt;=0.799,"Alto","Muito Alto")))</f>
        <v>Médio</v>
      </c>
      <c r="L834" t="str">
        <f>VLOOKUP(Tabela_Brasil[[#This Row],[Estado]],'De-Para_Estado_Regiao'!$B$3:$C$29,2,FALSE)</f>
        <v>Nordeste</v>
      </c>
      <c r="M834">
        <f>IF(Tabela_Brasil[[#This Row],[IBGE_1-4]]&gt;=951,1,0)</f>
        <v>0</v>
      </c>
      <c r="N834">
        <f>IF(Tabela_Brasil[[#This Row],[COMP_P]]&lt;=2,1,0)</f>
        <v>0</v>
      </c>
    </row>
    <row r="835" spans="1:14" x14ac:dyDescent="0.25">
      <c r="A835" s="9" t="s">
        <v>868</v>
      </c>
      <c r="B835" s="9" t="s">
        <v>16</v>
      </c>
      <c r="C835" s="9">
        <v>766</v>
      </c>
      <c r="D835" s="9">
        <v>0.74</v>
      </c>
      <c r="E835" s="9">
        <v>0.72299999999999998</v>
      </c>
      <c r="F835" s="9">
        <v>0.65200000000000002</v>
      </c>
      <c r="G835" s="9">
        <v>21825.86</v>
      </c>
      <c r="H835" s="10">
        <v>22</v>
      </c>
      <c r="I835" t="str">
        <f>CONCATENATE(Tabela_Brasil[[#This Row],[Município]],"-",Tabela_Brasil[[#This Row],[Estado]])</f>
        <v>Muzambinho-MG</v>
      </c>
      <c r="J835">
        <f>IF(Tabela_Brasil[[#This Row],[IDHM]]&lt;=0.599,1,0)</f>
        <v>0</v>
      </c>
      <c r="K835" t="str">
        <f>IF(Tabela_Brasil[[#This Row],[IDHM]]&lt;=0.55,"Baixo",IF(Tabela_Brasil[[#This Row],[IDHM]]&lt;=0.699,"Médio",IF(Tabela_Brasil[[#This Row],[IDHM]]&lt;=0.799,"Alto","Muito Alto")))</f>
        <v>Alto</v>
      </c>
      <c r="L835" t="str">
        <f>VLOOKUP(Tabela_Brasil[[#This Row],[Estado]],'De-Para_Estado_Regiao'!$B$3:$C$29,2,FALSE)</f>
        <v>Sudeste</v>
      </c>
      <c r="M835">
        <f>IF(Tabela_Brasil[[#This Row],[IBGE_1-4]]&gt;=951,1,0)</f>
        <v>0</v>
      </c>
      <c r="N835">
        <f>IF(Tabela_Brasil[[#This Row],[COMP_P]]&lt;=2,1,0)</f>
        <v>0</v>
      </c>
    </row>
    <row r="836" spans="1:14" x14ac:dyDescent="0.25">
      <c r="A836" s="12" t="s">
        <v>869</v>
      </c>
      <c r="B836" s="12" t="s">
        <v>22</v>
      </c>
      <c r="C836" s="12">
        <v>979</v>
      </c>
      <c r="D836" s="12">
        <v>0.72499999999999998</v>
      </c>
      <c r="E836" s="12">
        <v>0.69</v>
      </c>
      <c r="F836" s="12">
        <v>0.66</v>
      </c>
      <c r="G836" s="12">
        <v>32926.94</v>
      </c>
      <c r="H836" s="13">
        <v>11</v>
      </c>
      <c r="I836" t="str">
        <f>CONCATENATE(Tabela_Brasil[[#This Row],[Município]],"-",Tabela_Brasil[[#This Row],[Estado]])</f>
        <v>Andirá-PR</v>
      </c>
      <c r="J836">
        <f>IF(Tabela_Brasil[[#This Row],[IDHM]]&lt;=0.599,1,0)</f>
        <v>0</v>
      </c>
      <c r="K836" t="str">
        <f>IF(Tabela_Brasil[[#This Row],[IDHM]]&lt;=0.55,"Baixo",IF(Tabela_Brasil[[#This Row],[IDHM]]&lt;=0.699,"Médio",IF(Tabela_Brasil[[#This Row],[IDHM]]&lt;=0.799,"Alto","Muito Alto")))</f>
        <v>Alto</v>
      </c>
      <c r="L836" t="str">
        <f>VLOOKUP(Tabela_Brasil[[#This Row],[Estado]],'De-Para_Estado_Regiao'!$B$3:$C$29,2,FALSE)</f>
        <v>Sul</v>
      </c>
      <c r="M836">
        <f>IF(Tabela_Brasil[[#This Row],[IBGE_1-4]]&gt;=951,1,0)</f>
        <v>1</v>
      </c>
      <c r="N836">
        <f>IF(Tabela_Brasil[[#This Row],[COMP_P]]&lt;=2,1,0)</f>
        <v>0</v>
      </c>
    </row>
    <row r="837" spans="1:14" x14ac:dyDescent="0.25">
      <c r="A837" s="9" t="s">
        <v>870</v>
      </c>
      <c r="B837" s="9" t="s">
        <v>22</v>
      </c>
      <c r="C837" s="9">
        <v>1893</v>
      </c>
      <c r="D837" s="9">
        <v>0.74299999999999999</v>
      </c>
      <c r="E837" s="9">
        <v>0.73399999999999999</v>
      </c>
      <c r="F837" s="9">
        <v>0.66300000000000003</v>
      </c>
      <c r="G837" s="9">
        <v>28376.66</v>
      </c>
      <c r="H837" s="10">
        <v>35</v>
      </c>
      <c r="I837" t="str">
        <f>CONCATENATE(Tabela_Brasil[[#This Row],[Município]],"-",Tabela_Brasil[[#This Row],[Estado]])</f>
        <v>Jacarezinho-PR</v>
      </c>
      <c r="J837">
        <f>IF(Tabela_Brasil[[#This Row],[IDHM]]&lt;=0.599,1,0)</f>
        <v>0</v>
      </c>
      <c r="K837" t="str">
        <f>IF(Tabela_Brasil[[#This Row],[IDHM]]&lt;=0.55,"Baixo",IF(Tabela_Brasil[[#This Row],[IDHM]]&lt;=0.699,"Médio",IF(Tabela_Brasil[[#This Row],[IDHM]]&lt;=0.799,"Alto","Muito Alto")))</f>
        <v>Alto</v>
      </c>
      <c r="L837" t="str">
        <f>VLOOKUP(Tabela_Brasil[[#This Row],[Estado]],'De-Para_Estado_Regiao'!$B$3:$C$29,2,FALSE)</f>
        <v>Sul</v>
      </c>
      <c r="M837">
        <f>IF(Tabela_Brasil[[#This Row],[IBGE_1-4]]&gt;=951,1,0)</f>
        <v>1</v>
      </c>
      <c r="N837">
        <f>IF(Tabela_Brasil[[#This Row],[COMP_P]]&lt;=2,1,0)</f>
        <v>0</v>
      </c>
    </row>
    <row r="838" spans="1:14" x14ac:dyDescent="0.25">
      <c r="A838" s="12" t="s">
        <v>871</v>
      </c>
      <c r="B838" s="12" t="s">
        <v>7</v>
      </c>
      <c r="C838" s="12">
        <v>874</v>
      </c>
      <c r="D838" s="12">
        <v>0.74</v>
      </c>
      <c r="E838" s="12">
        <v>0.72699999999999998</v>
      </c>
      <c r="F838" s="12">
        <v>0.68</v>
      </c>
      <c r="G838" s="12">
        <v>20033.57</v>
      </c>
      <c r="H838" s="13">
        <v>11</v>
      </c>
      <c r="I838" t="str">
        <f>CONCATENATE(Tabela_Brasil[[#This Row],[Município]],"-",Tabela_Brasil[[#This Row],[Estado]])</f>
        <v>Nova Granada-SP</v>
      </c>
      <c r="J838">
        <f>IF(Tabela_Brasil[[#This Row],[IDHM]]&lt;=0.599,1,0)</f>
        <v>0</v>
      </c>
      <c r="K838" t="str">
        <f>IF(Tabela_Brasil[[#This Row],[IDHM]]&lt;=0.55,"Baixo",IF(Tabela_Brasil[[#This Row],[IDHM]]&lt;=0.699,"Médio",IF(Tabela_Brasil[[#This Row],[IDHM]]&lt;=0.799,"Alto","Muito Alto")))</f>
        <v>Alto</v>
      </c>
      <c r="L838" t="str">
        <f>VLOOKUP(Tabela_Brasil[[#This Row],[Estado]],'De-Para_Estado_Regiao'!$B$3:$C$29,2,FALSE)</f>
        <v>Sudeste</v>
      </c>
      <c r="M838">
        <f>IF(Tabela_Brasil[[#This Row],[IBGE_1-4]]&gt;=951,1,0)</f>
        <v>0</v>
      </c>
      <c r="N838">
        <f>IF(Tabela_Brasil[[#This Row],[COMP_P]]&lt;=2,1,0)</f>
        <v>0</v>
      </c>
    </row>
    <row r="839" spans="1:14" x14ac:dyDescent="0.25">
      <c r="A839" s="9" t="s">
        <v>872</v>
      </c>
      <c r="B839" s="9" t="s">
        <v>7</v>
      </c>
      <c r="C839" s="9">
        <v>628</v>
      </c>
      <c r="D839" s="9">
        <v>0.72</v>
      </c>
      <c r="E839" s="9">
        <v>0.73399999999999999</v>
      </c>
      <c r="F839" s="9">
        <v>0.63600000000000001</v>
      </c>
      <c r="G839" s="9">
        <v>23278.9</v>
      </c>
      <c r="H839" s="10">
        <v>12</v>
      </c>
      <c r="I839" t="str">
        <f>CONCATENATE(Tabela_Brasil[[#This Row],[Município]],"-",Tabela_Brasil[[#This Row],[Estado]])</f>
        <v>Itirapina-SP</v>
      </c>
      <c r="J839">
        <f>IF(Tabela_Brasil[[#This Row],[IDHM]]&lt;=0.599,1,0)</f>
        <v>0</v>
      </c>
      <c r="K839" t="str">
        <f>IF(Tabela_Brasil[[#This Row],[IDHM]]&lt;=0.55,"Baixo",IF(Tabela_Brasil[[#This Row],[IDHM]]&lt;=0.699,"Médio",IF(Tabela_Brasil[[#This Row],[IDHM]]&lt;=0.799,"Alto","Muito Alto")))</f>
        <v>Alto</v>
      </c>
      <c r="L839" t="str">
        <f>VLOOKUP(Tabela_Brasil[[#This Row],[Estado]],'De-Para_Estado_Regiao'!$B$3:$C$29,2,FALSE)</f>
        <v>Sudeste</v>
      </c>
      <c r="M839">
        <f>IF(Tabela_Brasil[[#This Row],[IBGE_1-4]]&gt;=951,1,0)</f>
        <v>0</v>
      </c>
      <c r="N839">
        <f>IF(Tabela_Brasil[[#This Row],[COMP_P]]&lt;=2,1,0)</f>
        <v>0</v>
      </c>
    </row>
    <row r="840" spans="1:14" x14ac:dyDescent="0.25">
      <c r="A840" s="12" t="s">
        <v>873</v>
      </c>
      <c r="B840" s="12" t="s">
        <v>16</v>
      </c>
      <c r="C840" s="12">
        <v>1968</v>
      </c>
      <c r="D840" s="12">
        <v>0.72799999999999998</v>
      </c>
      <c r="E840" s="12">
        <v>0.71599999999999997</v>
      </c>
      <c r="F840" s="12">
        <v>0.62</v>
      </c>
      <c r="G840" s="12">
        <v>21540.76</v>
      </c>
      <c r="H840" s="13">
        <v>41</v>
      </c>
      <c r="I840" t="str">
        <f>CONCATENATE(Tabela_Brasil[[#This Row],[Município]],"-",Tabela_Brasil[[#This Row],[Estado]])</f>
        <v>Monte Carmelo-MG</v>
      </c>
      <c r="J840">
        <f>IF(Tabela_Brasil[[#This Row],[IDHM]]&lt;=0.599,1,0)</f>
        <v>0</v>
      </c>
      <c r="K840" t="str">
        <f>IF(Tabela_Brasil[[#This Row],[IDHM]]&lt;=0.55,"Baixo",IF(Tabela_Brasil[[#This Row],[IDHM]]&lt;=0.699,"Médio",IF(Tabela_Brasil[[#This Row],[IDHM]]&lt;=0.799,"Alto","Muito Alto")))</f>
        <v>Alto</v>
      </c>
      <c r="L840" t="str">
        <f>VLOOKUP(Tabela_Brasil[[#This Row],[Estado]],'De-Para_Estado_Regiao'!$B$3:$C$29,2,FALSE)</f>
        <v>Sudeste</v>
      </c>
      <c r="M840">
        <f>IF(Tabela_Brasil[[#This Row],[IBGE_1-4]]&gt;=951,1,0)</f>
        <v>1</v>
      </c>
      <c r="N840">
        <f>IF(Tabela_Brasil[[#This Row],[COMP_P]]&lt;=2,1,0)</f>
        <v>0</v>
      </c>
    </row>
    <row r="841" spans="1:14" x14ac:dyDescent="0.25">
      <c r="A841" s="9" t="s">
        <v>874</v>
      </c>
      <c r="B841" s="9" t="s">
        <v>22</v>
      </c>
      <c r="C841" s="9">
        <v>6034</v>
      </c>
      <c r="D841" s="9">
        <v>0.7</v>
      </c>
      <c r="E841" s="9">
        <v>0.68899999999999995</v>
      </c>
      <c r="F841" s="9">
        <v>0.57399999999999995</v>
      </c>
      <c r="G841" s="9">
        <v>10678.89</v>
      </c>
      <c r="H841" s="10">
        <v>53</v>
      </c>
      <c r="I841" t="str">
        <f>CONCATENATE(Tabela_Brasil[[#This Row],[Município]],"-",Tabela_Brasil[[#This Row],[Estado]])</f>
        <v>Piraquara-PR</v>
      </c>
      <c r="J841">
        <f>IF(Tabela_Brasil[[#This Row],[IDHM]]&lt;=0.599,1,0)</f>
        <v>0</v>
      </c>
      <c r="K841" t="str">
        <f>IF(Tabela_Brasil[[#This Row],[IDHM]]&lt;=0.55,"Baixo",IF(Tabela_Brasil[[#This Row],[IDHM]]&lt;=0.699,"Médio",IF(Tabela_Brasil[[#This Row],[IDHM]]&lt;=0.799,"Alto","Muito Alto")))</f>
        <v>Alto</v>
      </c>
      <c r="L841" t="str">
        <f>VLOOKUP(Tabela_Brasil[[#This Row],[Estado]],'De-Para_Estado_Regiao'!$B$3:$C$29,2,FALSE)</f>
        <v>Sul</v>
      </c>
      <c r="M841">
        <f>IF(Tabela_Brasil[[#This Row],[IBGE_1-4]]&gt;=951,1,0)</f>
        <v>1</v>
      </c>
      <c r="N841">
        <f>IF(Tabela_Brasil[[#This Row],[COMP_P]]&lt;=2,1,0)</f>
        <v>0</v>
      </c>
    </row>
    <row r="842" spans="1:14" x14ac:dyDescent="0.25">
      <c r="A842" s="12" t="s">
        <v>875</v>
      </c>
      <c r="B842" s="12" t="s">
        <v>49</v>
      </c>
      <c r="C842" s="12">
        <v>7484</v>
      </c>
      <c r="D842" s="12">
        <v>0.67</v>
      </c>
      <c r="E842" s="12">
        <v>0.67500000000000004</v>
      </c>
      <c r="F842" s="12">
        <v>0.54800000000000004</v>
      </c>
      <c r="G842" s="12">
        <v>39984.1</v>
      </c>
      <c r="H842" s="13">
        <v>82</v>
      </c>
      <c r="I842" t="str">
        <f>CONCATENATE(Tabela_Brasil[[#This Row],[Município]],"-",Tabela_Brasil[[#This Row],[Estado]])</f>
        <v>Tucuruí-PA</v>
      </c>
      <c r="J842">
        <f>IF(Tabela_Brasil[[#This Row],[IDHM]]&lt;=0.599,1,0)</f>
        <v>0</v>
      </c>
      <c r="K842" t="str">
        <f>IF(Tabela_Brasil[[#This Row],[IDHM]]&lt;=0.55,"Baixo",IF(Tabela_Brasil[[#This Row],[IDHM]]&lt;=0.699,"Médio",IF(Tabela_Brasil[[#This Row],[IDHM]]&lt;=0.799,"Alto","Muito Alto")))</f>
        <v>Médio</v>
      </c>
      <c r="L842" t="str">
        <f>VLOOKUP(Tabela_Brasil[[#This Row],[Estado]],'De-Para_Estado_Regiao'!$B$3:$C$29,2,FALSE)</f>
        <v>Norte</v>
      </c>
      <c r="M842">
        <f>IF(Tabela_Brasil[[#This Row],[IBGE_1-4]]&gt;=951,1,0)</f>
        <v>1</v>
      </c>
      <c r="N842">
        <f>IF(Tabela_Brasil[[#This Row],[COMP_P]]&lt;=2,1,0)</f>
        <v>0</v>
      </c>
    </row>
    <row r="843" spans="1:14" x14ac:dyDescent="0.25">
      <c r="A843" s="9" t="s">
        <v>876</v>
      </c>
      <c r="B843" s="9" t="s">
        <v>16</v>
      </c>
      <c r="C843" s="9">
        <v>1624</v>
      </c>
      <c r="D843" s="9">
        <v>0.7</v>
      </c>
      <c r="E843" s="9">
        <v>0.69399999999999995</v>
      </c>
      <c r="F843" s="9">
        <v>0.58699999999999997</v>
      </c>
      <c r="G843" s="9">
        <v>21682.79</v>
      </c>
      <c r="H843" s="10">
        <v>40</v>
      </c>
      <c r="I843" t="str">
        <f>CONCATENATE(Tabela_Brasil[[#This Row],[Município]],"-",Tabela_Brasil[[#This Row],[Estado]])</f>
        <v>Boa Esperança-MG</v>
      </c>
      <c r="J843">
        <f>IF(Tabela_Brasil[[#This Row],[IDHM]]&lt;=0.599,1,0)</f>
        <v>0</v>
      </c>
      <c r="K843" t="str">
        <f>IF(Tabela_Brasil[[#This Row],[IDHM]]&lt;=0.55,"Baixo",IF(Tabela_Brasil[[#This Row],[IDHM]]&lt;=0.699,"Médio",IF(Tabela_Brasil[[#This Row],[IDHM]]&lt;=0.799,"Alto","Muito Alto")))</f>
        <v>Alto</v>
      </c>
      <c r="L843" t="str">
        <f>VLOOKUP(Tabela_Brasil[[#This Row],[Estado]],'De-Para_Estado_Regiao'!$B$3:$C$29,2,FALSE)</f>
        <v>Sudeste</v>
      </c>
      <c r="M843">
        <f>IF(Tabela_Brasil[[#This Row],[IBGE_1-4]]&gt;=951,1,0)</f>
        <v>1</v>
      </c>
      <c r="N843">
        <f>IF(Tabela_Brasil[[#This Row],[COMP_P]]&lt;=2,1,0)</f>
        <v>0</v>
      </c>
    </row>
    <row r="844" spans="1:14" x14ac:dyDescent="0.25">
      <c r="A844" s="12" t="s">
        <v>877</v>
      </c>
      <c r="B844" s="12" t="s">
        <v>7</v>
      </c>
      <c r="C844" s="12">
        <v>662</v>
      </c>
      <c r="D844" s="12">
        <v>0.73799999999999999</v>
      </c>
      <c r="E844" s="12">
        <v>0.70599999999999996</v>
      </c>
      <c r="F844" s="12">
        <v>0.7</v>
      </c>
      <c r="G844" s="12">
        <v>32791.620000000003</v>
      </c>
      <c r="H844" s="13">
        <v>11</v>
      </c>
      <c r="I844" t="str">
        <f>CONCATENATE(Tabela_Brasil[[#This Row],[Município]],"-",Tabela_Brasil[[#This Row],[Estado]])</f>
        <v>Quatá-SP</v>
      </c>
      <c r="J844">
        <f>IF(Tabela_Brasil[[#This Row],[IDHM]]&lt;=0.599,1,0)</f>
        <v>0</v>
      </c>
      <c r="K844" t="str">
        <f>IF(Tabela_Brasil[[#This Row],[IDHM]]&lt;=0.55,"Baixo",IF(Tabela_Brasil[[#This Row],[IDHM]]&lt;=0.699,"Médio",IF(Tabela_Brasil[[#This Row],[IDHM]]&lt;=0.799,"Alto","Muito Alto")))</f>
        <v>Alto</v>
      </c>
      <c r="L844" t="str">
        <f>VLOOKUP(Tabela_Brasil[[#This Row],[Estado]],'De-Para_Estado_Regiao'!$B$3:$C$29,2,FALSE)</f>
        <v>Sudeste</v>
      </c>
      <c r="M844">
        <f>IF(Tabela_Brasil[[#This Row],[IBGE_1-4]]&gt;=951,1,0)</f>
        <v>0</v>
      </c>
      <c r="N844">
        <f>IF(Tabela_Brasil[[#This Row],[COMP_P]]&lt;=2,1,0)</f>
        <v>0</v>
      </c>
    </row>
    <row r="845" spans="1:14" x14ac:dyDescent="0.25">
      <c r="A845" s="9" t="s">
        <v>878</v>
      </c>
      <c r="B845" s="9" t="s">
        <v>7</v>
      </c>
      <c r="C845" s="9">
        <v>825</v>
      </c>
      <c r="D845" s="9">
        <v>0.752</v>
      </c>
      <c r="E845" s="9">
        <v>0.72799999999999998</v>
      </c>
      <c r="F845" s="9">
        <v>0.69499999999999995</v>
      </c>
      <c r="G845" s="9">
        <v>18542.560000000001</v>
      </c>
      <c r="H845" s="10">
        <v>14</v>
      </c>
      <c r="I845" t="str">
        <f>CONCATENATE(Tabela_Brasil[[#This Row],[Município]],"-",Tabela_Brasil[[#This Row],[Estado]])</f>
        <v>Lucélia-SP</v>
      </c>
      <c r="J845">
        <f>IF(Tabela_Brasil[[#This Row],[IDHM]]&lt;=0.599,1,0)</f>
        <v>0</v>
      </c>
      <c r="K845" t="str">
        <f>IF(Tabela_Brasil[[#This Row],[IDHM]]&lt;=0.55,"Baixo",IF(Tabela_Brasil[[#This Row],[IDHM]]&lt;=0.699,"Médio",IF(Tabela_Brasil[[#This Row],[IDHM]]&lt;=0.799,"Alto","Muito Alto")))</f>
        <v>Alto</v>
      </c>
      <c r="L845" t="str">
        <f>VLOOKUP(Tabela_Brasil[[#This Row],[Estado]],'De-Para_Estado_Regiao'!$B$3:$C$29,2,FALSE)</f>
        <v>Sudeste</v>
      </c>
      <c r="M845">
        <f>IF(Tabela_Brasil[[#This Row],[IBGE_1-4]]&gt;=951,1,0)</f>
        <v>0</v>
      </c>
      <c r="N845">
        <f>IF(Tabela_Brasil[[#This Row],[COMP_P]]&lt;=2,1,0)</f>
        <v>0</v>
      </c>
    </row>
    <row r="846" spans="1:14" x14ac:dyDescent="0.25">
      <c r="A846" s="12" t="s">
        <v>879</v>
      </c>
      <c r="B846" s="12" t="s">
        <v>22</v>
      </c>
      <c r="C846" s="12">
        <v>1204</v>
      </c>
      <c r="D846" s="12">
        <v>0.72199999999999998</v>
      </c>
      <c r="E846" s="12">
        <v>0.72299999999999998</v>
      </c>
      <c r="F846" s="12">
        <v>0.628</v>
      </c>
      <c r="G846" s="12">
        <v>23564.11</v>
      </c>
      <c r="H846" s="13">
        <v>19</v>
      </c>
      <c r="I846" t="str">
        <f>CONCATENATE(Tabela_Brasil[[#This Row],[Município]],"-",Tabela_Brasil[[#This Row],[Estado]])</f>
        <v>Nova Esperança-PR</v>
      </c>
      <c r="J846">
        <f>IF(Tabela_Brasil[[#This Row],[IDHM]]&lt;=0.599,1,0)</f>
        <v>0</v>
      </c>
      <c r="K846" t="str">
        <f>IF(Tabela_Brasil[[#This Row],[IDHM]]&lt;=0.55,"Baixo",IF(Tabela_Brasil[[#This Row],[IDHM]]&lt;=0.699,"Médio",IF(Tabela_Brasil[[#This Row],[IDHM]]&lt;=0.799,"Alto","Muito Alto")))</f>
        <v>Alto</v>
      </c>
      <c r="L846" t="str">
        <f>VLOOKUP(Tabela_Brasil[[#This Row],[Estado]],'De-Para_Estado_Regiao'!$B$3:$C$29,2,FALSE)</f>
        <v>Sul</v>
      </c>
      <c r="M846">
        <f>IF(Tabela_Brasil[[#This Row],[IBGE_1-4]]&gt;=951,1,0)</f>
        <v>1</v>
      </c>
      <c r="N846">
        <f>IF(Tabela_Brasil[[#This Row],[COMP_P]]&lt;=2,1,0)</f>
        <v>0</v>
      </c>
    </row>
    <row r="847" spans="1:14" x14ac:dyDescent="0.25">
      <c r="A847" s="9" t="s">
        <v>880</v>
      </c>
      <c r="B847" s="9" t="s">
        <v>22</v>
      </c>
      <c r="C847" s="9">
        <v>731</v>
      </c>
      <c r="D847" s="9">
        <v>0.72799999999999998</v>
      </c>
      <c r="E847" s="9">
        <v>0.72399999999999998</v>
      </c>
      <c r="F847" s="9">
        <v>0.64100000000000001</v>
      </c>
      <c r="G847" s="9">
        <v>24523.78</v>
      </c>
      <c r="H847" s="10">
        <v>18</v>
      </c>
      <c r="I847" t="str">
        <f>CONCATENATE(Tabela_Brasil[[#This Row],[Município]],"-",Tabela_Brasil[[#This Row],[Estado]])</f>
        <v>Assaí-PR</v>
      </c>
      <c r="J847">
        <f>IF(Tabela_Brasil[[#This Row],[IDHM]]&lt;=0.599,1,0)</f>
        <v>0</v>
      </c>
      <c r="K847" t="str">
        <f>IF(Tabela_Brasil[[#This Row],[IDHM]]&lt;=0.55,"Baixo",IF(Tabela_Brasil[[#This Row],[IDHM]]&lt;=0.699,"Médio",IF(Tabela_Brasil[[#This Row],[IDHM]]&lt;=0.799,"Alto","Muito Alto")))</f>
        <v>Alto</v>
      </c>
      <c r="L847" t="str">
        <f>VLOOKUP(Tabela_Brasil[[#This Row],[Estado]],'De-Para_Estado_Regiao'!$B$3:$C$29,2,FALSE)</f>
        <v>Sul</v>
      </c>
      <c r="M847">
        <f>IF(Tabela_Brasil[[#This Row],[IBGE_1-4]]&gt;=951,1,0)</f>
        <v>0</v>
      </c>
      <c r="N847">
        <f>IF(Tabela_Brasil[[#This Row],[COMP_P]]&lt;=2,1,0)</f>
        <v>0</v>
      </c>
    </row>
    <row r="848" spans="1:14" x14ac:dyDescent="0.25">
      <c r="A848" s="12" t="s">
        <v>881</v>
      </c>
      <c r="B848" s="12" t="s">
        <v>10</v>
      </c>
      <c r="C848" s="12">
        <v>1174</v>
      </c>
      <c r="D848" s="12">
        <v>0.63900000000000001</v>
      </c>
      <c r="E848" s="12">
        <v>0.61799999999999999</v>
      </c>
      <c r="F848" s="12">
        <v>0.53300000000000003</v>
      </c>
      <c r="G848" s="12">
        <v>23220.35</v>
      </c>
      <c r="H848" s="13">
        <v>5</v>
      </c>
      <c r="I848" t="str">
        <f>CONCATENATE(Tabela_Brasil[[#This Row],[Município]],"-",Tabela_Brasil[[#This Row],[Estado]])</f>
        <v>São Francisco De Itabapoana-RJ</v>
      </c>
      <c r="J848">
        <f>IF(Tabela_Brasil[[#This Row],[IDHM]]&lt;=0.599,1,0)</f>
        <v>0</v>
      </c>
      <c r="K848" t="str">
        <f>IF(Tabela_Brasil[[#This Row],[IDHM]]&lt;=0.55,"Baixo",IF(Tabela_Brasil[[#This Row],[IDHM]]&lt;=0.699,"Médio",IF(Tabela_Brasil[[#This Row],[IDHM]]&lt;=0.799,"Alto","Muito Alto")))</f>
        <v>Médio</v>
      </c>
      <c r="L848" t="str">
        <f>VLOOKUP(Tabela_Brasil[[#This Row],[Estado]],'De-Para_Estado_Regiao'!$B$3:$C$29,2,FALSE)</f>
        <v>Sudeste</v>
      </c>
      <c r="M848">
        <f>IF(Tabela_Brasil[[#This Row],[IBGE_1-4]]&gt;=951,1,0)</f>
        <v>1</v>
      </c>
      <c r="N848">
        <f>IF(Tabela_Brasil[[#This Row],[COMP_P]]&lt;=2,1,0)</f>
        <v>0</v>
      </c>
    </row>
    <row r="849" spans="1:14" x14ac:dyDescent="0.25">
      <c r="A849" s="9" t="s">
        <v>882</v>
      </c>
      <c r="B849" s="9" t="s">
        <v>7</v>
      </c>
      <c r="C849" s="9">
        <v>499</v>
      </c>
      <c r="D849" s="9">
        <v>0.7</v>
      </c>
      <c r="E849" s="9">
        <v>0.64500000000000002</v>
      </c>
      <c r="F849" s="9">
        <v>0.65500000000000003</v>
      </c>
      <c r="G849" s="9">
        <v>20369.11</v>
      </c>
      <c r="H849" s="10">
        <v>10</v>
      </c>
      <c r="I849" t="str">
        <f>CONCATENATE(Tabela_Brasil[[#This Row],[Município]],"-",Tabela_Brasil[[#This Row],[Estado]])</f>
        <v>Miracatu-SP</v>
      </c>
      <c r="J849">
        <f>IF(Tabela_Brasil[[#This Row],[IDHM]]&lt;=0.599,1,0)</f>
        <v>0</v>
      </c>
      <c r="K849" t="str">
        <f>IF(Tabela_Brasil[[#This Row],[IDHM]]&lt;=0.55,"Baixo",IF(Tabela_Brasil[[#This Row],[IDHM]]&lt;=0.699,"Médio",IF(Tabela_Brasil[[#This Row],[IDHM]]&lt;=0.799,"Alto","Muito Alto")))</f>
        <v>Alto</v>
      </c>
      <c r="L849" t="str">
        <f>VLOOKUP(Tabela_Brasil[[#This Row],[Estado]],'De-Para_Estado_Regiao'!$B$3:$C$29,2,FALSE)</f>
        <v>Sudeste</v>
      </c>
      <c r="M849">
        <f>IF(Tabela_Brasil[[#This Row],[IBGE_1-4]]&gt;=951,1,0)</f>
        <v>0</v>
      </c>
      <c r="N849">
        <f>IF(Tabela_Brasil[[#This Row],[COMP_P]]&lt;=2,1,0)</f>
        <v>0</v>
      </c>
    </row>
    <row r="850" spans="1:14" x14ac:dyDescent="0.25">
      <c r="A850" s="12" t="s">
        <v>883</v>
      </c>
      <c r="B850" s="12" t="s">
        <v>19</v>
      </c>
      <c r="C850" s="12">
        <v>5451</v>
      </c>
      <c r="D850" s="12">
        <v>0.65300000000000002</v>
      </c>
      <c r="E850" s="12">
        <v>0.61399999999999999</v>
      </c>
      <c r="F850" s="12">
        <v>0.57099999999999995</v>
      </c>
      <c r="G850" s="12">
        <v>9533.57</v>
      </c>
      <c r="H850" s="13">
        <v>37</v>
      </c>
      <c r="I850" t="str">
        <f>CONCATENATE(Tabela_Brasil[[#This Row],[Município]],"-",Tabela_Brasil[[#This Row],[Estado]])</f>
        <v>São Lourenço Da Mata-PE</v>
      </c>
      <c r="J850">
        <f>IF(Tabela_Brasil[[#This Row],[IDHM]]&lt;=0.599,1,0)</f>
        <v>0</v>
      </c>
      <c r="K850" t="str">
        <f>IF(Tabela_Brasil[[#This Row],[IDHM]]&lt;=0.55,"Baixo",IF(Tabela_Brasil[[#This Row],[IDHM]]&lt;=0.699,"Médio",IF(Tabela_Brasil[[#This Row],[IDHM]]&lt;=0.799,"Alto","Muito Alto")))</f>
        <v>Médio</v>
      </c>
      <c r="L850" t="str">
        <f>VLOOKUP(Tabela_Brasil[[#This Row],[Estado]],'De-Para_Estado_Regiao'!$B$3:$C$29,2,FALSE)</f>
        <v>Nordeste</v>
      </c>
      <c r="M850">
        <f>IF(Tabela_Brasil[[#This Row],[IBGE_1-4]]&gt;=951,1,0)</f>
        <v>1</v>
      </c>
      <c r="N850">
        <f>IF(Tabela_Brasil[[#This Row],[COMP_P]]&lt;=2,1,0)</f>
        <v>0</v>
      </c>
    </row>
    <row r="851" spans="1:14" x14ac:dyDescent="0.25">
      <c r="A851" s="9" t="s">
        <v>884</v>
      </c>
      <c r="B851" s="9" t="s">
        <v>64</v>
      </c>
      <c r="C851" s="9">
        <v>722</v>
      </c>
      <c r="D851" s="9">
        <v>0.72799999999999998</v>
      </c>
      <c r="E851" s="9">
        <v>0.73099999999999998</v>
      </c>
      <c r="F851" s="9">
        <v>0.624</v>
      </c>
      <c r="G851" s="9">
        <v>22503.03</v>
      </c>
      <c r="H851" s="10">
        <v>24</v>
      </c>
      <c r="I851" t="str">
        <f>CONCATENATE(Tabela_Brasil[[#This Row],[Município]],"-",Tabela_Brasil[[#This Row],[Estado]])</f>
        <v>Venda Nova Do Imigrante-ES</v>
      </c>
      <c r="J851">
        <f>IF(Tabela_Brasil[[#This Row],[IDHM]]&lt;=0.599,1,0)</f>
        <v>0</v>
      </c>
      <c r="K851" t="str">
        <f>IF(Tabela_Brasil[[#This Row],[IDHM]]&lt;=0.55,"Baixo",IF(Tabela_Brasil[[#This Row],[IDHM]]&lt;=0.699,"Médio",IF(Tabela_Brasil[[#This Row],[IDHM]]&lt;=0.799,"Alto","Muito Alto")))</f>
        <v>Alto</v>
      </c>
      <c r="L851" t="str">
        <f>VLOOKUP(Tabela_Brasil[[#This Row],[Estado]],'De-Para_Estado_Regiao'!$B$3:$C$29,2,FALSE)</f>
        <v>Sudeste</v>
      </c>
      <c r="M851">
        <f>IF(Tabela_Brasil[[#This Row],[IBGE_1-4]]&gt;=951,1,0)</f>
        <v>0</v>
      </c>
      <c r="N851">
        <f>IF(Tabela_Brasil[[#This Row],[COMP_P]]&lt;=2,1,0)</f>
        <v>0</v>
      </c>
    </row>
    <row r="852" spans="1:14" x14ac:dyDescent="0.25">
      <c r="A852" s="12" t="s">
        <v>885</v>
      </c>
      <c r="B852" s="12" t="s">
        <v>33</v>
      </c>
      <c r="C852" s="12">
        <v>3270</v>
      </c>
      <c r="D852" s="12">
        <v>0.72699999999999998</v>
      </c>
      <c r="E852" s="12">
        <v>0.71899999999999997</v>
      </c>
      <c r="F852" s="12">
        <v>0.63600000000000001</v>
      </c>
      <c r="G852" s="12">
        <v>18620.349999999999</v>
      </c>
      <c r="H852" s="13">
        <v>40</v>
      </c>
      <c r="I852" t="str">
        <f>CONCATENATE(Tabela_Brasil[[#This Row],[Município]],"-",Tabela_Brasil[[#This Row],[Estado]])</f>
        <v>Goianésia-GO</v>
      </c>
      <c r="J852">
        <f>IF(Tabela_Brasil[[#This Row],[IDHM]]&lt;=0.599,1,0)</f>
        <v>0</v>
      </c>
      <c r="K852" t="str">
        <f>IF(Tabela_Brasil[[#This Row],[IDHM]]&lt;=0.55,"Baixo",IF(Tabela_Brasil[[#This Row],[IDHM]]&lt;=0.699,"Médio",IF(Tabela_Brasil[[#This Row],[IDHM]]&lt;=0.799,"Alto","Muito Alto")))</f>
        <v>Alto</v>
      </c>
      <c r="L852" t="str">
        <f>VLOOKUP(Tabela_Brasil[[#This Row],[Estado]],'De-Para_Estado_Regiao'!$B$3:$C$29,2,FALSE)</f>
        <v>Centro-Oeste</v>
      </c>
      <c r="M852">
        <f>IF(Tabela_Brasil[[#This Row],[IBGE_1-4]]&gt;=951,1,0)</f>
        <v>1</v>
      </c>
      <c r="N852">
        <f>IF(Tabela_Brasil[[#This Row],[COMP_P]]&lt;=2,1,0)</f>
        <v>0</v>
      </c>
    </row>
    <row r="853" spans="1:14" x14ac:dyDescent="0.25">
      <c r="A853" s="9" t="s">
        <v>886</v>
      </c>
      <c r="B853" s="9" t="s">
        <v>33</v>
      </c>
      <c r="C853" s="9">
        <v>1669</v>
      </c>
      <c r="D853" s="9">
        <v>0.72</v>
      </c>
      <c r="E853" s="9">
        <v>0.73499999999999999</v>
      </c>
      <c r="F853" s="9">
        <v>0.61</v>
      </c>
      <c r="G853" s="9">
        <v>26430.06</v>
      </c>
      <c r="H853" s="10">
        <v>35</v>
      </c>
      <c r="I853" t="str">
        <f>CONCATENATE(Tabela_Brasil[[#This Row],[Município]],"-",Tabela_Brasil[[#This Row],[Estado]])</f>
        <v>Itaberaí-GO</v>
      </c>
      <c r="J853">
        <f>IF(Tabela_Brasil[[#This Row],[IDHM]]&lt;=0.599,1,0)</f>
        <v>0</v>
      </c>
      <c r="K853" t="str">
        <f>IF(Tabela_Brasil[[#This Row],[IDHM]]&lt;=0.55,"Baixo",IF(Tabela_Brasil[[#This Row],[IDHM]]&lt;=0.699,"Médio",IF(Tabela_Brasil[[#This Row],[IDHM]]&lt;=0.799,"Alto","Muito Alto")))</f>
        <v>Alto</v>
      </c>
      <c r="L853" t="str">
        <f>VLOOKUP(Tabela_Brasil[[#This Row],[Estado]],'De-Para_Estado_Regiao'!$B$3:$C$29,2,FALSE)</f>
        <v>Centro-Oeste</v>
      </c>
      <c r="M853">
        <f>IF(Tabela_Brasil[[#This Row],[IBGE_1-4]]&gt;=951,1,0)</f>
        <v>1</v>
      </c>
      <c r="N853">
        <f>IF(Tabela_Brasil[[#This Row],[COMP_P]]&lt;=2,1,0)</f>
        <v>0</v>
      </c>
    </row>
    <row r="854" spans="1:14" x14ac:dyDescent="0.25">
      <c r="A854" s="12" t="s">
        <v>887</v>
      </c>
      <c r="B854" s="12" t="s">
        <v>16</v>
      </c>
      <c r="C854" s="12">
        <v>1035</v>
      </c>
      <c r="D854" s="12">
        <v>0.72</v>
      </c>
      <c r="E854" s="12">
        <v>0.71099999999999997</v>
      </c>
      <c r="F854" s="12">
        <v>0.60499999999999998</v>
      </c>
      <c r="G854" s="12">
        <v>25511.61</v>
      </c>
      <c r="H854" s="13">
        <v>19</v>
      </c>
      <c r="I854" t="str">
        <f>CONCATENATE(Tabela_Brasil[[#This Row],[Município]],"-",Tabela_Brasil[[#This Row],[Estado]])</f>
        <v>Tupaciguara-MG</v>
      </c>
      <c r="J854">
        <f>IF(Tabela_Brasil[[#This Row],[IDHM]]&lt;=0.599,1,0)</f>
        <v>0</v>
      </c>
      <c r="K854" t="str">
        <f>IF(Tabela_Brasil[[#This Row],[IDHM]]&lt;=0.55,"Baixo",IF(Tabela_Brasil[[#This Row],[IDHM]]&lt;=0.699,"Médio",IF(Tabela_Brasil[[#This Row],[IDHM]]&lt;=0.799,"Alto","Muito Alto")))</f>
        <v>Alto</v>
      </c>
      <c r="L854" t="str">
        <f>VLOOKUP(Tabela_Brasil[[#This Row],[Estado]],'De-Para_Estado_Regiao'!$B$3:$C$29,2,FALSE)</f>
        <v>Sudeste</v>
      </c>
      <c r="M854">
        <f>IF(Tabela_Brasil[[#This Row],[IBGE_1-4]]&gt;=951,1,0)</f>
        <v>1</v>
      </c>
      <c r="N854">
        <f>IF(Tabela_Brasil[[#This Row],[COMP_P]]&lt;=2,1,0)</f>
        <v>0</v>
      </c>
    </row>
    <row r="855" spans="1:14" x14ac:dyDescent="0.25">
      <c r="A855" s="9" t="s">
        <v>888</v>
      </c>
      <c r="B855" s="9" t="s">
        <v>16</v>
      </c>
      <c r="C855" s="9">
        <v>1202</v>
      </c>
      <c r="D855" s="9">
        <v>0.69499999999999995</v>
      </c>
      <c r="E855" s="9">
        <v>0.69899999999999995</v>
      </c>
      <c r="F855" s="9">
        <v>0.57299999999999995</v>
      </c>
      <c r="G855" s="9">
        <v>15114.47</v>
      </c>
      <c r="H855" s="10">
        <v>36</v>
      </c>
      <c r="I855" t="str">
        <f>CONCATENATE(Tabela_Brasil[[#This Row],[Município]],"-",Tabela_Brasil[[#This Row],[Estado]])</f>
        <v>Carangola-MG</v>
      </c>
      <c r="J855">
        <f>IF(Tabela_Brasil[[#This Row],[IDHM]]&lt;=0.599,1,0)</f>
        <v>0</v>
      </c>
      <c r="K855" t="str">
        <f>IF(Tabela_Brasil[[#This Row],[IDHM]]&lt;=0.55,"Baixo",IF(Tabela_Brasil[[#This Row],[IDHM]]&lt;=0.699,"Médio",IF(Tabela_Brasil[[#This Row],[IDHM]]&lt;=0.799,"Alto","Muito Alto")))</f>
        <v>Médio</v>
      </c>
      <c r="L855" t="str">
        <f>VLOOKUP(Tabela_Brasil[[#This Row],[Estado]],'De-Para_Estado_Regiao'!$B$3:$C$29,2,FALSE)</f>
        <v>Sudeste</v>
      </c>
      <c r="M855">
        <f>IF(Tabela_Brasil[[#This Row],[IBGE_1-4]]&gt;=951,1,0)</f>
        <v>1</v>
      </c>
      <c r="N855">
        <f>IF(Tabela_Brasil[[#This Row],[COMP_P]]&lt;=2,1,0)</f>
        <v>0</v>
      </c>
    </row>
    <row r="856" spans="1:14" x14ac:dyDescent="0.25">
      <c r="A856" s="12" t="s">
        <v>889</v>
      </c>
      <c r="B856" s="12" t="s">
        <v>33</v>
      </c>
      <c r="C856" s="12">
        <v>1913</v>
      </c>
      <c r="D856" s="12">
        <v>0.72</v>
      </c>
      <c r="E856" s="12">
        <v>0.73399999999999999</v>
      </c>
      <c r="F856" s="12">
        <v>0.627</v>
      </c>
      <c r="G856" s="12">
        <v>26844.54</v>
      </c>
      <c r="H856" s="13">
        <v>26</v>
      </c>
      <c r="I856" t="str">
        <f>CONCATENATE(Tabela_Brasil[[#This Row],[Município]],"-",Tabela_Brasil[[#This Row],[Estado]])</f>
        <v>Santa Helena De Goiás-GO</v>
      </c>
      <c r="J856">
        <f>IF(Tabela_Brasil[[#This Row],[IDHM]]&lt;=0.599,1,0)</f>
        <v>0</v>
      </c>
      <c r="K856" t="str">
        <f>IF(Tabela_Brasil[[#This Row],[IDHM]]&lt;=0.55,"Baixo",IF(Tabela_Brasil[[#This Row],[IDHM]]&lt;=0.699,"Médio",IF(Tabela_Brasil[[#This Row],[IDHM]]&lt;=0.799,"Alto","Muito Alto")))</f>
        <v>Alto</v>
      </c>
      <c r="L856" t="str">
        <f>VLOOKUP(Tabela_Brasil[[#This Row],[Estado]],'De-Para_Estado_Regiao'!$B$3:$C$29,2,FALSE)</f>
        <v>Centro-Oeste</v>
      </c>
      <c r="M856">
        <f>IF(Tabela_Brasil[[#This Row],[IBGE_1-4]]&gt;=951,1,0)</f>
        <v>1</v>
      </c>
      <c r="N856">
        <f>IF(Tabela_Brasil[[#This Row],[COMP_P]]&lt;=2,1,0)</f>
        <v>0</v>
      </c>
    </row>
    <row r="857" spans="1:14" x14ac:dyDescent="0.25">
      <c r="A857" s="9" t="s">
        <v>890</v>
      </c>
      <c r="B857" s="9" t="s">
        <v>22</v>
      </c>
      <c r="C857" s="9">
        <v>1157</v>
      </c>
      <c r="D857" s="9">
        <v>0.73</v>
      </c>
      <c r="E857" s="9">
        <v>0.71299999999999997</v>
      </c>
      <c r="F857" s="9">
        <v>0.63300000000000001</v>
      </c>
      <c r="G857" s="9">
        <v>33984.71</v>
      </c>
      <c r="H857" s="10">
        <v>37</v>
      </c>
      <c r="I857" t="str">
        <f>CONCATENATE(Tabela_Brasil[[#This Row],[Município]],"-",Tabela_Brasil[[#This Row],[Estado]])</f>
        <v>Assis Chateaubriand-PR</v>
      </c>
      <c r="J857">
        <f>IF(Tabela_Brasil[[#This Row],[IDHM]]&lt;=0.599,1,0)</f>
        <v>0</v>
      </c>
      <c r="K857" t="str">
        <f>IF(Tabela_Brasil[[#This Row],[IDHM]]&lt;=0.55,"Baixo",IF(Tabela_Brasil[[#This Row],[IDHM]]&lt;=0.699,"Médio",IF(Tabela_Brasil[[#This Row],[IDHM]]&lt;=0.799,"Alto","Muito Alto")))</f>
        <v>Alto</v>
      </c>
      <c r="L857" t="str">
        <f>VLOOKUP(Tabela_Brasil[[#This Row],[Estado]],'De-Para_Estado_Regiao'!$B$3:$C$29,2,FALSE)</f>
        <v>Sul</v>
      </c>
      <c r="M857">
        <f>IF(Tabela_Brasil[[#This Row],[IBGE_1-4]]&gt;=951,1,0)</f>
        <v>1</v>
      </c>
      <c r="N857">
        <f>IF(Tabela_Brasil[[#This Row],[COMP_P]]&lt;=2,1,0)</f>
        <v>0</v>
      </c>
    </row>
    <row r="858" spans="1:14" x14ac:dyDescent="0.25">
      <c r="A858" s="12" t="s">
        <v>891</v>
      </c>
      <c r="B858" s="12" t="s">
        <v>22</v>
      </c>
      <c r="C858" s="12">
        <v>880</v>
      </c>
      <c r="D858" s="12">
        <v>0.71799999999999997</v>
      </c>
      <c r="E858" s="12">
        <v>0.71699999999999997</v>
      </c>
      <c r="F858" s="12">
        <v>0.625</v>
      </c>
      <c r="G858" s="12">
        <v>23082.560000000001</v>
      </c>
      <c r="H858" s="13">
        <v>19</v>
      </c>
      <c r="I858" t="str">
        <f>CONCATENATE(Tabela_Brasil[[#This Row],[Município]],"-",Tabela_Brasil[[#This Row],[Estado]])</f>
        <v>Mandaguaçu-PR</v>
      </c>
      <c r="J858">
        <f>IF(Tabela_Brasil[[#This Row],[IDHM]]&lt;=0.599,1,0)</f>
        <v>0</v>
      </c>
      <c r="K858" t="str">
        <f>IF(Tabela_Brasil[[#This Row],[IDHM]]&lt;=0.55,"Baixo",IF(Tabela_Brasil[[#This Row],[IDHM]]&lt;=0.699,"Médio",IF(Tabela_Brasil[[#This Row],[IDHM]]&lt;=0.799,"Alto","Muito Alto")))</f>
        <v>Alto</v>
      </c>
      <c r="L858" t="str">
        <f>VLOOKUP(Tabela_Brasil[[#This Row],[Estado]],'De-Para_Estado_Regiao'!$B$3:$C$29,2,FALSE)</f>
        <v>Sul</v>
      </c>
      <c r="M858">
        <f>IF(Tabela_Brasil[[#This Row],[IBGE_1-4]]&gt;=951,1,0)</f>
        <v>0</v>
      </c>
      <c r="N858">
        <f>IF(Tabela_Brasil[[#This Row],[COMP_P]]&lt;=2,1,0)</f>
        <v>0</v>
      </c>
    </row>
    <row r="859" spans="1:14" x14ac:dyDescent="0.25">
      <c r="A859" s="9" t="s">
        <v>892</v>
      </c>
      <c r="B859" s="9" t="s">
        <v>22</v>
      </c>
      <c r="C859" s="9">
        <v>894</v>
      </c>
      <c r="D859" s="9">
        <v>0.74</v>
      </c>
      <c r="E859" s="9">
        <v>0.70599999999999996</v>
      </c>
      <c r="F859" s="9">
        <v>0.66900000000000004</v>
      </c>
      <c r="G859" s="9">
        <v>41299.300000000003</v>
      </c>
      <c r="H859" s="10">
        <v>32</v>
      </c>
      <c r="I859" t="str">
        <f>CONCATENATE(Tabela_Brasil[[#This Row],[Município]],"-",Tabela_Brasil[[#This Row],[Estado]])</f>
        <v>Ubiratã-PR</v>
      </c>
      <c r="J859">
        <f>IF(Tabela_Brasil[[#This Row],[IDHM]]&lt;=0.599,1,0)</f>
        <v>0</v>
      </c>
      <c r="K859" t="str">
        <f>IF(Tabela_Brasil[[#This Row],[IDHM]]&lt;=0.55,"Baixo",IF(Tabela_Brasil[[#This Row],[IDHM]]&lt;=0.699,"Médio",IF(Tabela_Brasil[[#This Row],[IDHM]]&lt;=0.799,"Alto","Muito Alto")))</f>
        <v>Alto</v>
      </c>
      <c r="L859" t="str">
        <f>VLOOKUP(Tabela_Brasil[[#This Row],[Estado]],'De-Para_Estado_Regiao'!$B$3:$C$29,2,FALSE)</f>
        <v>Sul</v>
      </c>
      <c r="M859">
        <f>IF(Tabela_Brasil[[#This Row],[IBGE_1-4]]&gt;=951,1,0)</f>
        <v>0</v>
      </c>
      <c r="N859">
        <f>IF(Tabela_Brasil[[#This Row],[COMP_P]]&lt;=2,1,0)</f>
        <v>0</v>
      </c>
    </row>
    <row r="860" spans="1:14" x14ac:dyDescent="0.25">
      <c r="A860" s="12" t="s">
        <v>893</v>
      </c>
      <c r="B860" s="12" t="s">
        <v>33</v>
      </c>
      <c r="C860" s="12">
        <v>1290</v>
      </c>
      <c r="D860" s="12">
        <v>0.73099999999999998</v>
      </c>
      <c r="E860" s="12">
        <v>0.72099999999999997</v>
      </c>
      <c r="F860" s="12">
        <v>0.67</v>
      </c>
      <c r="G860" s="12">
        <v>23906</v>
      </c>
      <c r="H860" s="13">
        <v>41</v>
      </c>
      <c r="I860" t="str">
        <f>CONCATENATE(Tabela_Brasil[[#This Row],[Município]],"-",Tabela_Brasil[[#This Row],[Estado]])</f>
        <v>São Luís De Montes Belos-GO</v>
      </c>
      <c r="J860">
        <f>IF(Tabela_Brasil[[#This Row],[IDHM]]&lt;=0.599,1,0)</f>
        <v>0</v>
      </c>
      <c r="K860" t="str">
        <f>IF(Tabela_Brasil[[#This Row],[IDHM]]&lt;=0.55,"Baixo",IF(Tabela_Brasil[[#This Row],[IDHM]]&lt;=0.699,"Médio",IF(Tabela_Brasil[[#This Row],[IDHM]]&lt;=0.799,"Alto","Muito Alto")))</f>
        <v>Alto</v>
      </c>
      <c r="L860" t="str">
        <f>VLOOKUP(Tabela_Brasil[[#This Row],[Estado]],'De-Para_Estado_Regiao'!$B$3:$C$29,2,FALSE)</f>
        <v>Centro-Oeste</v>
      </c>
      <c r="M860">
        <f>IF(Tabela_Brasil[[#This Row],[IBGE_1-4]]&gt;=951,1,0)</f>
        <v>1</v>
      </c>
      <c r="N860">
        <f>IF(Tabela_Brasil[[#This Row],[COMP_P]]&lt;=2,1,0)</f>
        <v>0</v>
      </c>
    </row>
    <row r="861" spans="1:14" x14ac:dyDescent="0.25">
      <c r="A861" s="9" t="s">
        <v>894</v>
      </c>
      <c r="B861" s="9" t="s">
        <v>10</v>
      </c>
      <c r="C861" s="9">
        <v>936</v>
      </c>
      <c r="D861" s="9">
        <v>0.66</v>
      </c>
      <c r="E861" s="9">
        <v>0.70699999999999996</v>
      </c>
      <c r="F861" s="9">
        <v>0.503</v>
      </c>
      <c r="G861" s="9">
        <v>25701.24</v>
      </c>
      <c r="H861" s="10">
        <v>30</v>
      </c>
      <c r="I861" t="str">
        <f>CONCATENATE(Tabela_Brasil[[#This Row],[Município]],"-",Tabela_Brasil[[#This Row],[Estado]])</f>
        <v>Bom Jardim-RJ</v>
      </c>
      <c r="J861">
        <f>IF(Tabela_Brasil[[#This Row],[IDHM]]&lt;=0.599,1,0)</f>
        <v>0</v>
      </c>
      <c r="K861" t="str">
        <f>IF(Tabela_Brasil[[#This Row],[IDHM]]&lt;=0.55,"Baixo",IF(Tabela_Brasil[[#This Row],[IDHM]]&lt;=0.699,"Médio",IF(Tabela_Brasil[[#This Row],[IDHM]]&lt;=0.799,"Alto","Muito Alto")))</f>
        <v>Médio</v>
      </c>
      <c r="L861" t="str">
        <f>VLOOKUP(Tabela_Brasil[[#This Row],[Estado]],'De-Para_Estado_Regiao'!$B$3:$C$29,2,FALSE)</f>
        <v>Sudeste</v>
      </c>
      <c r="M861">
        <f>IF(Tabela_Brasil[[#This Row],[IBGE_1-4]]&gt;=951,1,0)</f>
        <v>0</v>
      </c>
      <c r="N861">
        <f>IF(Tabela_Brasil[[#This Row],[COMP_P]]&lt;=2,1,0)</f>
        <v>0</v>
      </c>
    </row>
    <row r="862" spans="1:14" x14ac:dyDescent="0.25">
      <c r="A862" s="12" t="s">
        <v>895</v>
      </c>
      <c r="B862" s="12" t="s">
        <v>22</v>
      </c>
      <c r="C862" s="12">
        <v>674</v>
      </c>
      <c r="D862" s="12">
        <v>0.72799999999999998</v>
      </c>
      <c r="E862" s="12">
        <v>0.70799999999999996</v>
      </c>
      <c r="F862" s="12">
        <v>0.68</v>
      </c>
      <c r="G862" s="12">
        <v>23616.2</v>
      </c>
      <c r="H862" s="13">
        <v>17</v>
      </c>
      <c r="I862" t="str">
        <f>CONCATENATE(Tabela_Brasil[[#This Row],[Município]],"-",Tabela_Brasil[[#This Row],[Estado]])</f>
        <v>Terra Boa-PR</v>
      </c>
      <c r="J862">
        <f>IF(Tabela_Brasil[[#This Row],[IDHM]]&lt;=0.599,1,0)</f>
        <v>0</v>
      </c>
      <c r="K862" t="str">
        <f>IF(Tabela_Brasil[[#This Row],[IDHM]]&lt;=0.55,"Baixo",IF(Tabela_Brasil[[#This Row],[IDHM]]&lt;=0.699,"Médio",IF(Tabela_Brasil[[#This Row],[IDHM]]&lt;=0.799,"Alto","Muito Alto")))</f>
        <v>Alto</v>
      </c>
      <c r="L862" t="str">
        <f>VLOOKUP(Tabela_Brasil[[#This Row],[Estado]],'De-Para_Estado_Regiao'!$B$3:$C$29,2,FALSE)</f>
        <v>Sul</v>
      </c>
      <c r="M862">
        <f>IF(Tabela_Brasil[[#This Row],[IBGE_1-4]]&gt;=951,1,0)</f>
        <v>0</v>
      </c>
      <c r="N862">
        <f>IF(Tabela_Brasil[[#This Row],[COMP_P]]&lt;=2,1,0)</f>
        <v>0</v>
      </c>
    </row>
    <row r="863" spans="1:14" x14ac:dyDescent="0.25">
      <c r="A863" s="9" t="s">
        <v>896</v>
      </c>
      <c r="B863" s="9" t="s">
        <v>148</v>
      </c>
      <c r="C863" s="9">
        <v>2432</v>
      </c>
      <c r="D863" s="9">
        <v>0.69</v>
      </c>
      <c r="E863" s="9">
        <v>0.68700000000000006</v>
      </c>
      <c r="F863" s="9">
        <v>0.57699999999999996</v>
      </c>
      <c r="G863" s="9">
        <v>23507.78</v>
      </c>
      <c r="H863" s="10">
        <v>40</v>
      </c>
      <c r="I863" t="str">
        <f>CONCATENATE(Tabela_Brasil[[#This Row],[Município]],"-",Tabela_Brasil[[#This Row],[Estado]])</f>
        <v>Jaru-RO</v>
      </c>
      <c r="J863">
        <f>IF(Tabela_Brasil[[#This Row],[IDHM]]&lt;=0.599,1,0)</f>
        <v>0</v>
      </c>
      <c r="K863" t="str">
        <f>IF(Tabela_Brasil[[#This Row],[IDHM]]&lt;=0.55,"Baixo",IF(Tabela_Brasil[[#This Row],[IDHM]]&lt;=0.699,"Médio",IF(Tabela_Brasil[[#This Row],[IDHM]]&lt;=0.799,"Alto","Muito Alto")))</f>
        <v>Médio</v>
      </c>
      <c r="L863" t="str">
        <f>VLOOKUP(Tabela_Brasil[[#This Row],[Estado]],'De-Para_Estado_Regiao'!$B$3:$C$29,2,FALSE)</f>
        <v>Norte</v>
      </c>
      <c r="M863">
        <f>IF(Tabela_Brasil[[#This Row],[IBGE_1-4]]&gt;=951,1,0)</f>
        <v>1</v>
      </c>
      <c r="N863">
        <f>IF(Tabela_Brasil[[#This Row],[COMP_P]]&lt;=2,1,0)</f>
        <v>0</v>
      </c>
    </row>
    <row r="864" spans="1:14" x14ac:dyDescent="0.25">
      <c r="A864" s="12" t="s">
        <v>897</v>
      </c>
      <c r="B864" s="12" t="s">
        <v>59</v>
      </c>
      <c r="C864" s="12">
        <v>1214</v>
      </c>
      <c r="D864" s="12">
        <v>0.77800000000000002</v>
      </c>
      <c r="E864" s="12">
        <v>0.746</v>
      </c>
      <c r="F864" s="12">
        <v>0.71599999999999997</v>
      </c>
      <c r="G864" s="12">
        <v>31503.29</v>
      </c>
      <c r="H864" s="13">
        <v>23</v>
      </c>
      <c r="I864" t="str">
        <f>CONCATENATE(Tabela_Brasil[[#This Row],[Município]],"-",Tabela_Brasil[[#This Row],[Estado]])</f>
        <v>Braço Do Norte-SC</v>
      </c>
      <c r="J864">
        <f>IF(Tabela_Brasil[[#This Row],[IDHM]]&lt;=0.599,1,0)</f>
        <v>0</v>
      </c>
      <c r="K864" t="str">
        <f>IF(Tabela_Brasil[[#This Row],[IDHM]]&lt;=0.55,"Baixo",IF(Tabela_Brasil[[#This Row],[IDHM]]&lt;=0.699,"Médio",IF(Tabela_Brasil[[#This Row],[IDHM]]&lt;=0.799,"Alto","Muito Alto")))</f>
        <v>Alto</v>
      </c>
      <c r="L864" t="str">
        <f>VLOOKUP(Tabela_Brasil[[#This Row],[Estado]],'De-Para_Estado_Regiao'!$B$3:$C$29,2,FALSE)</f>
        <v>Sul</v>
      </c>
      <c r="M864">
        <f>IF(Tabela_Brasil[[#This Row],[IBGE_1-4]]&gt;=951,1,0)</f>
        <v>1</v>
      </c>
      <c r="N864">
        <f>IF(Tabela_Brasil[[#This Row],[COMP_P]]&lt;=2,1,0)</f>
        <v>0</v>
      </c>
    </row>
    <row r="865" spans="1:14" x14ac:dyDescent="0.25">
      <c r="A865" s="9" t="s">
        <v>898</v>
      </c>
      <c r="B865" s="9" t="s">
        <v>16</v>
      </c>
      <c r="C865" s="9">
        <v>173</v>
      </c>
      <c r="D865" s="9">
        <v>0.64700000000000002</v>
      </c>
      <c r="E865" s="9">
        <v>0.63400000000000001</v>
      </c>
      <c r="F865" s="9">
        <v>0.52</v>
      </c>
      <c r="G865" s="9">
        <v>12407.52</v>
      </c>
      <c r="H865" s="10">
        <v>1</v>
      </c>
      <c r="I865" t="str">
        <f>CONCATENATE(Tabela_Brasil[[#This Row],[Município]],"-",Tabela_Brasil[[#This Row],[Estado]])</f>
        <v>Munhoz-MG</v>
      </c>
      <c r="J865">
        <f>IF(Tabela_Brasil[[#This Row],[IDHM]]&lt;=0.599,1,0)</f>
        <v>0</v>
      </c>
      <c r="K865" t="str">
        <f>IF(Tabela_Brasil[[#This Row],[IDHM]]&lt;=0.55,"Baixo",IF(Tabela_Brasil[[#This Row],[IDHM]]&lt;=0.699,"Médio",IF(Tabela_Brasil[[#This Row],[IDHM]]&lt;=0.799,"Alto","Muito Alto")))</f>
        <v>Médio</v>
      </c>
      <c r="L865" t="str">
        <f>VLOOKUP(Tabela_Brasil[[#This Row],[Estado]],'De-Para_Estado_Regiao'!$B$3:$C$29,2,FALSE)</f>
        <v>Sudeste</v>
      </c>
      <c r="M865">
        <f>IF(Tabela_Brasil[[#This Row],[IBGE_1-4]]&gt;=951,1,0)</f>
        <v>0</v>
      </c>
      <c r="N865">
        <f>IF(Tabela_Brasil[[#This Row],[COMP_P]]&lt;=2,1,0)</f>
        <v>1</v>
      </c>
    </row>
    <row r="866" spans="1:14" x14ac:dyDescent="0.25">
      <c r="A866" s="12" t="s">
        <v>899</v>
      </c>
      <c r="B866" s="12" t="s">
        <v>16</v>
      </c>
      <c r="C866" s="12">
        <v>163</v>
      </c>
      <c r="D866" s="12">
        <v>0.7</v>
      </c>
      <c r="E866" s="12">
        <v>0.70599999999999996</v>
      </c>
      <c r="F866" s="12">
        <v>0.55900000000000005</v>
      </c>
      <c r="G866" s="12">
        <v>19043.77</v>
      </c>
      <c r="H866" s="13">
        <v>2</v>
      </c>
      <c r="I866" t="str">
        <f>CONCATENATE(Tabela_Brasil[[#This Row],[Município]],"-",Tabela_Brasil[[#This Row],[Estado]])</f>
        <v>Silvianópolis-MG</v>
      </c>
      <c r="J866">
        <f>IF(Tabela_Brasil[[#This Row],[IDHM]]&lt;=0.599,1,0)</f>
        <v>0</v>
      </c>
      <c r="K866" t="str">
        <f>IF(Tabela_Brasil[[#This Row],[IDHM]]&lt;=0.55,"Baixo",IF(Tabela_Brasil[[#This Row],[IDHM]]&lt;=0.699,"Médio",IF(Tabela_Brasil[[#This Row],[IDHM]]&lt;=0.799,"Alto","Muito Alto")))</f>
        <v>Alto</v>
      </c>
      <c r="L866" t="str">
        <f>VLOOKUP(Tabela_Brasil[[#This Row],[Estado]],'De-Para_Estado_Regiao'!$B$3:$C$29,2,FALSE)</f>
        <v>Sudeste</v>
      </c>
      <c r="M866">
        <f>IF(Tabela_Brasil[[#This Row],[IBGE_1-4]]&gt;=951,1,0)</f>
        <v>0</v>
      </c>
      <c r="N866">
        <f>IF(Tabela_Brasil[[#This Row],[COMP_P]]&lt;=2,1,0)</f>
        <v>1</v>
      </c>
    </row>
    <row r="867" spans="1:14" x14ac:dyDescent="0.25">
      <c r="A867" s="9" t="s">
        <v>900</v>
      </c>
      <c r="B867" s="9" t="s">
        <v>7</v>
      </c>
      <c r="C867" s="9">
        <v>516</v>
      </c>
      <c r="D867" s="9">
        <v>0.72199999999999998</v>
      </c>
      <c r="E867" s="9">
        <v>0.66500000000000004</v>
      </c>
      <c r="F867" s="9">
        <v>0.68700000000000006</v>
      </c>
      <c r="G867" s="9">
        <v>18624.79</v>
      </c>
      <c r="H867" s="10">
        <v>4</v>
      </c>
      <c r="I867" t="str">
        <f>CONCATENATE(Tabela_Brasil[[#This Row],[Município]],"-",Tabela_Brasil[[#This Row],[Estado]])</f>
        <v>Queluz-SP</v>
      </c>
      <c r="J867">
        <f>IF(Tabela_Brasil[[#This Row],[IDHM]]&lt;=0.599,1,0)</f>
        <v>0</v>
      </c>
      <c r="K867" t="str">
        <f>IF(Tabela_Brasil[[#This Row],[IDHM]]&lt;=0.55,"Baixo",IF(Tabela_Brasil[[#This Row],[IDHM]]&lt;=0.699,"Médio",IF(Tabela_Brasil[[#This Row],[IDHM]]&lt;=0.799,"Alto","Muito Alto")))</f>
        <v>Alto</v>
      </c>
      <c r="L867" t="str">
        <f>VLOOKUP(Tabela_Brasil[[#This Row],[Estado]],'De-Para_Estado_Regiao'!$B$3:$C$29,2,FALSE)</f>
        <v>Sudeste</v>
      </c>
      <c r="M867">
        <f>IF(Tabela_Brasil[[#This Row],[IBGE_1-4]]&gt;=951,1,0)</f>
        <v>0</v>
      </c>
      <c r="N867">
        <f>IF(Tabela_Brasil[[#This Row],[COMP_P]]&lt;=2,1,0)</f>
        <v>0</v>
      </c>
    </row>
    <row r="868" spans="1:14" x14ac:dyDescent="0.25">
      <c r="A868" s="12" t="s">
        <v>901</v>
      </c>
      <c r="B868" s="12" t="s">
        <v>7</v>
      </c>
      <c r="C868" s="12">
        <v>397</v>
      </c>
      <c r="D868" s="12">
        <v>0.72</v>
      </c>
      <c r="E868" s="12">
        <v>0.71599999999999997</v>
      </c>
      <c r="F868" s="12">
        <v>0.64600000000000002</v>
      </c>
      <c r="G868" s="12">
        <v>50308.27</v>
      </c>
      <c r="H868" s="13">
        <v>4</v>
      </c>
      <c r="I868" t="str">
        <f>CONCATENATE(Tabela_Brasil[[#This Row],[Município]],"-",Tabela_Brasil[[#This Row],[Estado]])</f>
        <v>Icém-SP</v>
      </c>
      <c r="J868">
        <f>IF(Tabela_Brasil[[#This Row],[IDHM]]&lt;=0.599,1,0)</f>
        <v>0</v>
      </c>
      <c r="K868" t="str">
        <f>IF(Tabela_Brasil[[#This Row],[IDHM]]&lt;=0.55,"Baixo",IF(Tabela_Brasil[[#This Row],[IDHM]]&lt;=0.699,"Médio",IF(Tabela_Brasil[[#This Row],[IDHM]]&lt;=0.799,"Alto","Muito Alto")))</f>
        <v>Alto</v>
      </c>
      <c r="L868" t="str">
        <f>VLOOKUP(Tabela_Brasil[[#This Row],[Estado]],'De-Para_Estado_Regiao'!$B$3:$C$29,2,FALSE)</f>
        <v>Sudeste</v>
      </c>
      <c r="M868">
        <f>IF(Tabela_Brasil[[#This Row],[IBGE_1-4]]&gt;=951,1,0)</f>
        <v>0</v>
      </c>
      <c r="N868">
        <f>IF(Tabela_Brasil[[#This Row],[COMP_P]]&lt;=2,1,0)</f>
        <v>0</v>
      </c>
    </row>
    <row r="869" spans="1:14" x14ac:dyDescent="0.25">
      <c r="A869" s="9" t="s">
        <v>902</v>
      </c>
      <c r="B869" s="9" t="s">
        <v>7</v>
      </c>
      <c r="C869" s="9">
        <v>473</v>
      </c>
      <c r="D869" s="9">
        <v>0.75</v>
      </c>
      <c r="E869" s="9">
        <v>0.73199999999999998</v>
      </c>
      <c r="F869" s="9">
        <v>0.68400000000000005</v>
      </c>
      <c r="G869" s="9">
        <v>14063.82</v>
      </c>
      <c r="H869" s="10">
        <v>4</v>
      </c>
      <c r="I869" t="str">
        <f>CONCATENATE(Tabela_Brasil[[#This Row],[Município]],"-",Tabela_Brasil[[#This Row],[Estado]])</f>
        <v>Terra Roxa-SP</v>
      </c>
      <c r="J869">
        <f>IF(Tabela_Brasil[[#This Row],[IDHM]]&lt;=0.599,1,0)</f>
        <v>0</v>
      </c>
      <c r="K869" t="str">
        <f>IF(Tabela_Brasil[[#This Row],[IDHM]]&lt;=0.55,"Baixo",IF(Tabela_Brasil[[#This Row],[IDHM]]&lt;=0.699,"Médio",IF(Tabela_Brasil[[#This Row],[IDHM]]&lt;=0.799,"Alto","Muito Alto")))</f>
        <v>Alto</v>
      </c>
      <c r="L869" t="str">
        <f>VLOOKUP(Tabela_Brasil[[#This Row],[Estado]],'De-Para_Estado_Regiao'!$B$3:$C$29,2,FALSE)</f>
        <v>Sudeste</v>
      </c>
      <c r="M869">
        <f>IF(Tabela_Brasil[[#This Row],[IBGE_1-4]]&gt;=951,1,0)</f>
        <v>0</v>
      </c>
      <c r="N869">
        <f>IF(Tabela_Brasil[[#This Row],[COMP_P]]&lt;=2,1,0)</f>
        <v>0</v>
      </c>
    </row>
    <row r="870" spans="1:14" x14ac:dyDescent="0.25">
      <c r="A870" s="12" t="s">
        <v>903</v>
      </c>
      <c r="B870" s="12" t="s">
        <v>10</v>
      </c>
      <c r="C870" s="12">
        <v>454</v>
      </c>
      <c r="D870" s="12">
        <v>0.64800000000000002</v>
      </c>
      <c r="E870" s="12">
        <v>0.65300000000000002</v>
      </c>
      <c r="F870" s="12">
        <v>0.53400000000000003</v>
      </c>
      <c r="G870" s="12">
        <v>26400.75</v>
      </c>
      <c r="H870" s="13">
        <v>2</v>
      </c>
      <c r="I870" t="str">
        <f>CONCATENATE(Tabela_Brasil[[#This Row],[Município]],"-",Tabela_Brasil[[#This Row],[Estado]])</f>
        <v>Cardoso Moreira-RJ</v>
      </c>
      <c r="J870">
        <f>IF(Tabela_Brasil[[#This Row],[IDHM]]&lt;=0.599,1,0)</f>
        <v>0</v>
      </c>
      <c r="K870" t="str">
        <f>IF(Tabela_Brasil[[#This Row],[IDHM]]&lt;=0.55,"Baixo",IF(Tabela_Brasil[[#This Row],[IDHM]]&lt;=0.699,"Médio",IF(Tabela_Brasil[[#This Row],[IDHM]]&lt;=0.799,"Alto","Muito Alto")))</f>
        <v>Médio</v>
      </c>
      <c r="L870" t="str">
        <f>VLOOKUP(Tabela_Brasil[[#This Row],[Estado]],'De-Para_Estado_Regiao'!$B$3:$C$29,2,FALSE)</f>
        <v>Sudeste</v>
      </c>
      <c r="M870">
        <f>IF(Tabela_Brasil[[#This Row],[IBGE_1-4]]&gt;=951,1,0)</f>
        <v>0</v>
      </c>
      <c r="N870">
        <f>IF(Tabela_Brasil[[#This Row],[COMP_P]]&lt;=2,1,0)</f>
        <v>1</v>
      </c>
    </row>
    <row r="871" spans="1:14" x14ac:dyDescent="0.25">
      <c r="A871" s="9" t="s">
        <v>904</v>
      </c>
      <c r="B871" s="9" t="s">
        <v>29</v>
      </c>
      <c r="C871" s="9">
        <v>926</v>
      </c>
      <c r="D871" s="9">
        <v>0.68799999999999994</v>
      </c>
      <c r="E871" s="9">
        <v>0.70899999999999996</v>
      </c>
      <c r="F871" s="9">
        <v>0.55300000000000005</v>
      </c>
      <c r="G871" s="9">
        <v>18523.62</v>
      </c>
      <c r="H871" s="10">
        <v>7</v>
      </c>
      <c r="I871" t="str">
        <f>CONCATENATE(Tabela_Brasil[[#This Row],[Município]],"-",Tabela_Brasil[[#This Row],[Estado]])</f>
        <v>Vila Rica-MT</v>
      </c>
      <c r="J871">
        <f>IF(Tabela_Brasil[[#This Row],[IDHM]]&lt;=0.599,1,0)</f>
        <v>0</v>
      </c>
      <c r="K871" t="str">
        <f>IF(Tabela_Brasil[[#This Row],[IDHM]]&lt;=0.55,"Baixo",IF(Tabela_Brasil[[#This Row],[IDHM]]&lt;=0.699,"Médio",IF(Tabela_Brasil[[#This Row],[IDHM]]&lt;=0.799,"Alto","Muito Alto")))</f>
        <v>Médio</v>
      </c>
      <c r="L871" t="str">
        <f>VLOOKUP(Tabela_Brasil[[#This Row],[Estado]],'De-Para_Estado_Regiao'!$B$3:$C$29,2,FALSE)</f>
        <v>Centro-Oeste</v>
      </c>
      <c r="M871">
        <f>IF(Tabela_Brasil[[#This Row],[IBGE_1-4]]&gt;=951,1,0)</f>
        <v>0</v>
      </c>
      <c r="N871">
        <f>IF(Tabela_Brasil[[#This Row],[COMP_P]]&lt;=2,1,0)</f>
        <v>0</v>
      </c>
    </row>
    <row r="872" spans="1:14" x14ac:dyDescent="0.25">
      <c r="A872" s="12" t="s">
        <v>905</v>
      </c>
      <c r="B872" s="12" t="s">
        <v>33</v>
      </c>
      <c r="C872" s="12">
        <v>1368</v>
      </c>
      <c r="D872" s="12">
        <v>0.71</v>
      </c>
      <c r="E872" s="12">
        <v>0.69099999999999995</v>
      </c>
      <c r="F872" s="12">
        <v>0.63700000000000001</v>
      </c>
      <c r="G872" s="12">
        <v>32202.43</v>
      </c>
      <c r="H872" s="13">
        <v>11</v>
      </c>
      <c r="I872" t="str">
        <f>CONCATENATE(Tabela_Brasil[[#This Row],[Município]],"-",Tabela_Brasil[[#This Row],[Estado]])</f>
        <v>Minaçu-GO</v>
      </c>
      <c r="J872">
        <f>IF(Tabela_Brasil[[#This Row],[IDHM]]&lt;=0.599,1,0)</f>
        <v>0</v>
      </c>
      <c r="K872" t="str">
        <f>IF(Tabela_Brasil[[#This Row],[IDHM]]&lt;=0.55,"Baixo",IF(Tabela_Brasil[[#This Row],[IDHM]]&lt;=0.699,"Médio",IF(Tabela_Brasil[[#This Row],[IDHM]]&lt;=0.799,"Alto","Muito Alto")))</f>
        <v>Alto</v>
      </c>
      <c r="L872" t="str">
        <f>VLOOKUP(Tabela_Brasil[[#This Row],[Estado]],'De-Para_Estado_Regiao'!$B$3:$C$29,2,FALSE)</f>
        <v>Centro-Oeste</v>
      </c>
      <c r="M872">
        <f>IF(Tabela_Brasil[[#This Row],[IBGE_1-4]]&gt;=951,1,0)</f>
        <v>1</v>
      </c>
      <c r="N872">
        <f>IF(Tabela_Brasil[[#This Row],[COMP_P]]&lt;=2,1,0)</f>
        <v>0</v>
      </c>
    </row>
    <row r="873" spans="1:14" x14ac:dyDescent="0.25">
      <c r="A873" s="9" t="s">
        <v>906</v>
      </c>
      <c r="B873" s="9" t="s">
        <v>24</v>
      </c>
      <c r="C873" s="9">
        <v>4112</v>
      </c>
      <c r="D873" s="9">
        <v>0.66700000000000004</v>
      </c>
      <c r="E873" s="9">
        <v>0.66700000000000004</v>
      </c>
      <c r="F873" s="9">
        <v>0.56200000000000006</v>
      </c>
      <c r="G873" s="9">
        <v>13208.05</v>
      </c>
      <c r="H873" s="10">
        <v>47</v>
      </c>
      <c r="I873" t="str">
        <f>CONCATENATE(Tabela_Brasil[[#This Row],[Município]],"-",Tabela_Brasil[[#This Row],[Estado]])</f>
        <v>Itapetinga-BA</v>
      </c>
      <c r="J873">
        <f>IF(Tabela_Brasil[[#This Row],[IDHM]]&lt;=0.599,1,0)</f>
        <v>0</v>
      </c>
      <c r="K873" t="str">
        <f>IF(Tabela_Brasil[[#This Row],[IDHM]]&lt;=0.55,"Baixo",IF(Tabela_Brasil[[#This Row],[IDHM]]&lt;=0.699,"Médio",IF(Tabela_Brasil[[#This Row],[IDHM]]&lt;=0.799,"Alto","Muito Alto")))</f>
        <v>Médio</v>
      </c>
      <c r="L873" t="str">
        <f>VLOOKUP(Tabela_Brasil[[#This Row],[Estado]],'De-Para_Estado_Regiao'!$B$3:$C$29,2,FALSE)</f>
        <v>Nordeste</v>
      </c>
      <c r="M873">
        <f>IF(Tabela_Brasil[[#This Row],[IBGE_1-4]]&gt;=951,1,0)</f>
        <v>1</v>
      </c>
      <c r="N873">
        <f>IF(Tabela_Brasil[[#This Row],[COMP_P]]&lt;=2,1,0)</f>
        <v>0</v>
      </c>
    </row>
    <row r="874" spans="1:14" x14ac:dyDescent="0.25">
      <c r="A874" s="12" t="s">
        <v>907</v>
      </c>
      <c r="B874" s="12" t="s">
        <v>7</v>
      </c>
      <c r="C874" s="12">
        <v>481</v>
      </c>
      <c r="D874" s="12">
        <v>0.73699999999999999</v>
      </c>
      <c r="E874" s="12">
        <v>0.69599999999999995</v>
      </c>
      <c r="F874" s="12">
        <v>0.70299999999999996</v>
      </c>
      <c r="G874" s="12">
        <v>11491.33</v>
      </c>
      <c r="H874" s="13">
        <v>4</v>
      </c>
      <c r="I874" t="str">
        <f>CONCATENATE(Tabela_Brasil[[#This Row],[Município]],"-",Tabela_Brasil[[#This Row],[Estado]])</f>
        <v>Santa Lúcia-SP</v>
      </c>
      <c r="J874">
        <f>IF(Tabela_Brasil[[#This Row],[IDHM]]&lt;=0.599,1,0)</f>
        <v>0</v>
      </c>
      <c r="K874" t="str">
        <f>IF(Tabela_Brasil[[#This Row],[IDHM]]&lt;=0.55,"Baixo",IF(Tabela_Brasil[[#This Row],[IDHM]]&lt;=0.699,"Médio",IF(Tabela_Brasil[[#This Row],[IDHM]]&lt;=0.799,"Alto","Muito Alto")))</f>
        <v>Alto</v>
      </c>
      <c r="L874" t="str">
        <f>VLOOKUP(Tabela_Brasil[[#This Row],[Estado]],'De-Para_Estado_Regiao'!$B$3:$C$29,2,FALSE)</f>
        <v>Sudeste</v>
      </c>
      <c r="M874">
        <f>IF(Tabela_Brasil[[#This Row],[IBGE_1-4]]&gt;=951,1,0)</f>
        <v>0</v>
      </c>
      <c r="N874">
        <f>IF(Tabela_Brasil[[#This Row],[COMP_P]]&lt;=2,1,0)</f>
        <v>0</v>
      </c>
    </row>
    <row r="875" spans="1:14" x14ac:dyDescent="0.25">
      <c r="A875" s="9" t="s">
        <v>908</v>
      </c>
      <c r="B875" s="9" t="s">
        <v>118</v>
      </c>
      <c r="C875" s="9">
        <v>2787</v>
      </c>
      <c r="D875" s="9">
        <v>0.7</v>
      </c>
      <c r="E875" s="9">
        <v>0.67600000000000005</v>
      </c>
      <c r="F875" s="9">
        <v>0.63300000000000001</v>
      </c>
      <c r="G875" s="9">
        <v>17327.080000000002</v>
      </c>
      <c r="H875" s="10">
        <v>92</v>
      </c>
      <c r="I875" t="str">
        <f>CONCATENATE(Tabela_Brasil[[#This Row],[Município]],"-",Tabela_Brasil[[#This Row],[Estado]])</f>
        <v>Floriano-PI</v>
      </c>
      <c r="J875">
        <f>IF(Tabela_Brasil[[#This Row],[IDHM]]&lt;=0.599,1,0)</f>
        <v>0</v>
      </c>
      <c r="K875" t="str">
        <f>IF(Tabela_Brasil[[#This Row],[IDHM]]&lt;=0.55,"Baixo",IF(Tabela_Brasil[[#This Row],[IDHM]]&lt;=0.699,"Médio",IF(Tabela_Brasil[[#This Row],[IDHM]]&lt;=0.799,"Alto","Muito Alto")))</f>
        <v>Alto</v>
      </c>
      <c r="L875" t="str">
        <f>VLOOKUP(Tabela_Brasil[[#This Row],[Estado]],'De-Para_Estado_Regiao'!$B$3:$C$29,2,FALSE)</f>
        <v>Nordeste</v>
      </c>
      <c r="M875">
        <f>IF(Tabela_Brasil[[#This Row],[IBGE_1-4]]&gt;=951,1,0)</f>
        <v>1</v>
      </c>
      <c r="N875">
        <f>IF(Tabela_Brasil[[#This Row],[COMP_P]]&lt;=2,1,0)</f>
        <v>0</v>
      </c>
    </row>
    <row r="876" spans="1:14" x14ac:dyDescent="0.25">
      <c r="A876" s="12" t="s">
        <v>909</v>
      </c>
      <c r="B876" s="12" t="s">
        <v>64</v>
      </c>
      <c r="C876" s="12">
        <v>3492</v>
      </c>
      <c r="D876" s="12">
        <v>0.69</v>
      </c>
      <c r="E876" s="12">
        <v>0.67200000000000004</v>
      </c>
      <c r="F876" s="12">
        <v>0.58899999999999997</v>
      </c>
      <c r="G876" s="12">
        <v>27509.98</v>
      </c>
      <c r="H876" s="13">
        <v>47</v>
      </c>
      <c r="I876" t="str">
        <f>CONCATENATE(Tabela_Brasil[[#This Row],[Município]],"-",Tabela_Brasil[[#This Row],[Estado]])</f>
        <v>Viana-ES</v>
      </c>
      <c r="J876">
        <f>IF(Tabela_Brasil[[#This Row],[IDHM]]&lt;=0.599,1,0)</f>
        <v>0</v>
      </c>
      <c r="K876" t="str">
        <f>IF(Tabela_Brasil[[#This Row],[IDHM]]&lt;=0.55,"Baixo",IF(Tabela_Brasil[[#This Row],[IDHM]]&lt;=0.699,"Médio",IF(Tabela_Brasil[[#This Row],[IDHM]]&lt;=0.799,"Alto","Muito Alto")))</f>
        <v>Médio</v>
      </c>
      <c r="L876" t="str">
        <f>VLOOKUP(Tabela_Brasil[[#This Row],[Estado]],'De-Para_Estado_Regiao'!$B$3:$C$29,2,FALSE)</f>
        <v>Sudeste</v>
      </c>
      <c r="M876">
        <f>IF(Tabela_Brasil[[#This Row],[IBGE_1-4]]&gt;=951,1,0)</f>
        <v>1</v>
      </c>
      <c r="N876">
        <f>IF(Tabela_Brasil[[#This Row],[COMP_P]]&lt;=2,1,0)</f>
        <v>0</v>
      </c>
    </row>
    <row r="877" spans="1:14" x14ac:dyDescent="0.25">
      <c r="A877" s="9" t="s">
        <v>910</v>
      </c>
      <c r="B877" s="9" t="s">
        <v>49</v>
      </c>
      <c r="C877" s="9">
        <v>3229</v>
      </c>
      <c r="D877" s="9">
        <v>0.59399999999999997</v>
      </c>
      <c r="E877" s="9">
        <v>0.63800000000000001</v>
      </c>
      <c r="F877" s="9">
        <v>0.41099999999999998</v>
      </c>
      <c r="G877" s="9">
        <v>11724.67</v>
      </c>
      <c r="H877" s="10">
        <v>45</v>
      </c>
      <c r="I877" t="str">
        <f>CONCATENATE(Tabela_Brasil[[#This Row],[Município]],"-",Tabela_Brasil[[#This Row],[Estado]])</f>
        <v>São Félix Do Xingu-PA</v>
      </c>
      <c r="J877">
        <f>IF(Tabela_Brasil[[#This Row],[IDHM]]&lt;=0.599,1,0)</f>
        <v>1</v>
      </c>
      <c r="K877" t="str">
        <f>IF(Tabela_Brasil[[#This Row],[IDHM]]&lt;=0.55,"Baixo",IF(Tabela_Brasil[[#This Row],[IDHM]]&lt;=0.699,"Médio",IF(Tabela_Brasil[[#This Row],[IDHM]]&lt;=0.799,"Alto","Muito Alto")))</f>
        <v>Médio</v>
      </c>
      <c r="L877" t="str">
        <f>VLOOKUP(Tabela_Brasil[[#This Row],[Estado]],'De-Para_Estado_Regiao'!$B$3:$C$29,2,FALSE)</f>
        <v>Norte</v>
      </c>
      <c r="M877">
        <f>IF(Tabela_Brasil[[#This Row],[IBGE_1-4]]&gt;=951,1,0)</f>
        <v>1</v>
      </c>
      <c r="N877">
        <f>IF(Tabela_Brasil[[#This Row],[COMP_P]]&lt;=2,1,0)</f>
        <v>0</v>
      </c>
    </row>
    <row r="878" spans="1:14" x14ac:dyDescent="0.25">
      <c r="A878" s="12" t="s">
        <v>911</v>
      </c>
      <c r="B878" s="12" t="s">
        <v>7</v>
      </c>
      <c r="C878" s="12">
        <v>536</v>
      </c>
      <c r="D878" s="12">
        <v>0.72</v>
      </c>
      <c r="E878" s="12">
        <v>0.68700000000000006</v>
      </c>
      <c r="F878" s="12">
        <v>0.64400000000000002</v>
      </c>
      <c r="G878" s="12">
        <v>24919.81</v>
      </c>
      <c r="H878" s="13">
        <v>4</v>
      </c>
      <c r="I878" t="str">
        <f>CONCATENATE(Tabela_Brasil[[#This Row],[Município]],"-",Tabela_Brasil[[#This Row],[Estado]])</f>
        <v>Jacupiranga-SP</v>
      </c>
      <c r="J878">
        <f>IF(Tabela_Brasil[[#This Row],[IDHM]]&lt;=0.599,1,0)</f>
        <v>0</v>
      </c>
      <c r="K878" t="str">
        <f>IF(Tabela_Brasil[[#This Row],[IDHM]]&lt;=0.55,"Baixo",IF(Tabela_Brasil[[#This Row],[IDHM]]&lt;=0.699,"Médio",IF(Tabela_Brasil[[#This Row],[IDHM]]&lt;=0.799,"Alto","Muito Alto")))</f>
        <v>Alto</v>
      </c>
      <c r="L878" t="str">
        <f>VLOOKUP(Tabela_Brasil[[#This Row],[Estado]],'De-Para_Estado_Regiao'!$B$3:$C$29,2,FALSE)</f>
        <v>Sudeste</v>
      </c>
      <c r="M878">
        <f>IF(Tabela_Brasil[[#This Row],[IBGE_1-4]]&gt;=951,1,0)</f>
        <v>0</v>
      </c>
      <c r="N878">
        <f>IF(Tabela_Brasil[[#This Row],[COMP_P]]&lt;=2,1,0)</f>
        <v>0</v>
      </c>
    </row>
    <row r="879" spans="1:14" x14ac:dyDescent="0.25">
      <c r="A879" s="9" t="s">
        <v>912</v>
      </c>
      <c r="B879" s="9" t="s">
        <v>16</v>
      </c>
      <c r="C879" s="9">
        <v>221</v>
      </c>
      <c r="D879" s="9">
        <v>0.62</v>
      </c>
      <c r="E879" s="9">
        <v>0.59499999999999997</v>
      </c>
      <c r="F879" s="9">
        <v>0.48299999999999998</v>
      </c>
      <c r="G879" s="9">
        <v>11358.11</v>
      </c>
      <c r="H879" s="10">
        <v>3</v>
      </c>
      <c r="I879" t="str">
        <f>CONCATENATE(Tabela_Brasil[[#This Row],[Município]],"-",Tabela_Brasil[[#This Row],[Estado]])</f>
        <v>Alto Rio Doce-MG</v>
      </c>
      <c r="J879">
        <f>IF(Tabela_Brasil[[#This Row],[IDHM]]&lt;=0.599,1,0)</f>
        <v>0</v>
      </c>
      <c r="K879" t="str">
        <f>IF(Tabela_Brasil[[#This Row],[IDHM]]&lt;=0.55,"Baixo",IF(Tabela_Brasil[[#This Row],[IDHM]]&lt;=0.699,"Médio",IF(Tabela_Brasil[[#This Row],[IDHM]]&lt;=0.799,"Alto","Muito Alto")))</f>
        <v>Médio</v>
      </c>
      <c r="L879" t="str">
        <f>VLOOKUP(Tabela_Brasil[[#This Row],[Estado]],'De-Para_Estado_Regiao'!$B$3:$C$29,2,FALSE)</f>
        <v>Sudeste</v>
      </c>
      <c r="M879">
        <f>IF(Tabela_Brasil[[#This Row],[IBGE_1-4]]&gt;=951,1,0)</f>
        <v>0</v>
      </c>
      <c r="N879">
        <f>IF(Tabela_Brasil[[#This Row],[COMP_P]]&lt;=2,1,0)</f>
        <v>0</v>
      </c>
    </row>
    <row r="880" spans="1:14" x14ac:dyDescent="0.25">
      <c r="A880" s="12" t="s">
        <v>913</v>
      </c>
      <c r="B880" s="12" t="s">
        <v>87</v>
      </c>
      <c r="C880" s="12">
        <v>1761</v>
      </c>
      <c r="D880" s="12">
        <v>0.63200000000000001</v>
      </c>
      <c r="E880" s="12">
        <v>0.56599999999999995</v>
      </c>
      <c r="F880" s="12">
        <v>0.59199999999999997</v>
      </c>
      <c r="G880" s="12">
        <v>7288.68</v>
      </c>
      <c r="H880" s="13">
        <v>53</v>
      </c>
      <c r="I880" t="str">
        <f>CONCATENATE(Tabela_Brasil[[#This Row],[Município]],"-",Tabela_Brasil[[#This Row],[Estado]])</f>
        <v>Rosário-MA</v>
      </c>
      <c r="J880">
        <f>IF(Tabela_Brasil[[#This Row],[IDHM]]&lt;=0.599,1,0)</f>
        <v>0</v>
      </c>
      <c r="K880" t="str">
        <f>IF(Tabela_Brasil[[#This Row],[IDHM]]&lt;=0.55,"Baixo",IF(Tabela_Brasil[[#This Row],[IDHM]]&lt;=0.699,"Médio",IF(Tabela_Brasil[[#This Row],[IDHM]]&lt;=0.799,"Alto","Muito Alto")))</f>
        <v>Médio</v>
      </c>
      <c r="L880" t="str">
        <f>VLOOKUP(Tabela_Brasil[[#This Row],[Estado]],'De-Para_Estado_Regiao'!$B$3:$C$29,2,FALSE)</f>
        <v>Nordeste</v>
      </c>
      <c r="M880">
        <f>IF(Tabela_Brasil[[#This Row],[IBGE_1-4]]&gt;=951,1,0)</f>
        <v>1</v>
      </c>
      <c r="N880">
        <f>IF(Tabela_Brasil[[#This Row],[COMP_P]]&lt;=2,1,0)</f>
        <v>0</v>
      </c>
    </row>
    <row r="881" spans="1:14" x14ac:dyDescent="0.25">
      <c r="A881" s="9" t="s">
        <v>914</v>
      </c>
      <c r="B881" s="9" t="s">
        <v>7</v>
      </c>
      <c r="C881" s="9">
        <v>576</v>
      </c>
      <c r="D881" s="9">
        <v>0.73</v>
      </c>
      <c r="E881" s="9">
        <v>0.71299999999999997</v>
      </c>
      <c r="F881" s="9">
        <v>0.65500000000000003</v>
      </c>
      <c r="G881" s="9">
        <v>16066.88</v>
      </c>
      <c r="H881" s="10">
        <v>6</v>
      </c>
      <c r="I881" t="str">
        <f>CONCATENATE(Tabela_Brasil[[#This Row],[Município]],"-",Tabela_Brasil[[#This Row],[Estado]])</f>
        <v>Chavantes-SP</v>
      </c>
      <c r="J881">
        <f>IF(Tabela_Brasil[[#This Row],[IDHM]]&lt;=0.599,1,0)</f>
        <v>0</v>
      </c>
      <c r="K881" t="str">
        <f>IF(Tabela_Brasil[[#This Row],[IDHM]]&lt;=0.55,"Baixo",IF(Tabela_Brasil[[#This Row],[IDHM]]&lt;=0.699,"Médio",IF(Tabela_Brasil[[#This Row],[IDHM]]&lt;=0.799,"Alto","Muito Alto")))</f>
        <v>Alto</v>
      </c>
      <c r="L881" t="str">
        <f>VLOOKUP(Tabela_Brasil[[#This Row],[Estado]],'De-Para_Estado_Regiao'!$B$3:$C$29,2,FALSE)</f>
        <v>Sudeste</v>
      </c>
      <c r="M881">
        <f>IF(Tabela_Brasil[[#This Row],[IBGE_1-4]]&gt;=951,1,0)</f>
        <v>0</v>
      </c>
      <c r="N881">
        <f>IF(Tabela_Brasil[[#This Row],[COMP_P]]&lt;=2,1,0)</f>
        <v>0</v>
      </c>
    </row>
    <row r="882" spans="1:14" x14ac:dyDescent="0.25">
      <c r="A882" s="12" t="s">
        <v>915</v>
      </c>
      <c r="B882" s="12" t="s">
        <v>14</v>
      </c>
      <c r="C882" s="12">
        <v>906</v>
      </c>
      <c r="D882" s="12">
        <v>0.65</v>
      </c>
      <c r="E882" s="12">
        <v>0.68300000000000005</v>
      </c>
      <c r="F882" s="12">
        <v>0.49099999999999999</v>
      </c>
      <c r="G882" s="12">
        <v>19013.48</v>
      </c>
      <c r="H882" s="13">
        <v>58</v>
      </c>
      <c r="I882" t="str">
        <f>CONCATENATE(Tabela_Brasil[[#This Row],[Município]],"-",Tabela_Brasil[[#This Row],[Estado]])</f>
        <v>Canguçu-RS</v>
      </c>
      <c r="J882">
        <f>IF(Tabela_Brasil[[#This Row],[IDHM]]&lt;=0.599,1,0)</f>
        <v>0</v>
      </c>
      <c r="K882" t="str">
        <f>IF(Tabela_Brasil[[#This Row],[IDHM]]&lt;=0.55,"Baixo",IF(Tabela_Brasil[[#This Row],[IDHM]]&lt;=0.699,"Médio",IF(Tabela_Brasil[[#This Row],[IDHM]]&lt;=0.799,"Alto","Muito Alto")))</f>
        <v>Médio</v>
      </c>
      <c r="L882" t="str">
        <f>VLOOKUP(Tabela_Brasil[[#This Row],[Estado]],'De-Para_Estado_Regiao'!$B$3:$C$29,2,FALSE)</f>
        <v>Sul</v>
      </c>
      <c r="M882">
        <f>IF(Tabela_Brasil[[#This Row],[IBGE_1-4]]&gt;=951,1,0)</f>
        <v>0</v>
      </c>
      <c r="N882">
        <f>IF(Tabela_Brasil[[#This Row],[COMP_P]]&lt;=2,1,0)</f>
        <v>0</v>
      </c>
    </row>
    <row r="883" spans="1:14" x14ac:dyDescent="0.25">
      <c r="A883" s="9" t="s">
        <v>916</v>
      </c>
      <c r="B883" s="9" t="s">
        <v>24</v>
      </c>
      <c r="C883" s="9">
        <v>1856</v>
      </c>
      <c r="D883" s="9">
        <v>0.60099999999999998</v>
      </c>
      <c r="E883" s="9">
        <v>0.59899999999999998</v>
      </c>
      <c r="F883" s="9">
        <v>0.51500000000000001</v>
      </c>
      <c r="G883" s="9">
        <v>9311.82</v>
      </c>
      <c r="H883" s="10">
        <v>58</v>
      </c>
      <c r="I883" t="str">
        <f>CONCATENATE(Tabela_Brasil[[#This Row],[Município]],"-",Tabela_Brasil[[#This Row],[Estado]])</f>
        <v>Ribeira Do Pombal-BA</v>
      </c>
      <c r="J883">
        <f>IF(Tabela_Brasil[[#This Row],[IDHM]]&lt;=0.599,1,0)</f>
        <v>0</v>
      </c>
      <c r="K883" t="str">
        <f>IF(Tabela_Brasil[[#This Row],[IDHM]]&lt;=0.55,"Baixo",IF(Tabela_Brasil[[#This Row],[IDHM]]&lt;=0.699,"Médio",IF(Tabela_Brasil[[#This Row],[IDHM]]&lt;=0.799,"Alto","Muito Alto")))</f>
        <v>Médio</v>
      </c>
      <c r="L883" t="str">
        <f>VLOOKUP(Tabela_Brasil[[#This Row],[Estado]],'De-Para_Estado_Regiao'!$B$3:$C$29,2,FALSE)</f>
        <v>Nordeste</v>
      </c>
      <c r="M883">
        <f>IF(Tabela_Brasil[[#This Row],[IBGE_1-4]]&gt;=951,1,0)</f>
        <v>1</v>
      </c>
      <c r="N883">
        <f>IF(Tabela_Brasil[[#This Row],[COMP_P]]&lt;=2,1,0)</f>
        <v>0</v>
      </c>
    </row>
    <row r="884" spans="1:14" x14ac:dyDescent="0.25">
      <c r="A884" s="12" t="s">
        <v>917</v>
      </c>
      <c r="B884" s="12" t="s">
        <v>82</v>
      </c>
      <c r="C884" s="12">
        <v>1593</v>
      </c>
      <c r="D884" s="12">
        <v>0.57999999999999996</v>
      </c>
      <c r="E884" s="12">
        <v>0.59699999999999998</v>
      </c>
      <c r="F884" s="12">
        <v>0.42399999999999999</v>
      </c>
      <c r="G884" s="12">
        <v>11487.88</v>
      </c>
      <c r="H884" s="13">
        <v>12</v>
      </c>
      <c r="I884" t="str">
        <f>CONCATENATE(Tabela_Brasil[[#This Row],[Município]],"-",Tabela_Brasil[[#This Row],[Estado]])</f>
        <v>São Bento-PB</v>
      </c>
      <c r="J884">
        <f>IF(Tabela_Brasil[[#This Row],[IDHM]]&lt;=0.599,1,0)</f>
        <v>1</v>
      </c>
      <c r="K884" t="str">
        <f>IF(Tabela_Brasil[[#This Row],[IDHM]]&lt;=0.55,"Baixo",IF(Tabela_Brasil[[#This Row],[IDHM]]&lt;=0.699,"Médio",IF(Tabela_Brasil[[#This Row],[IDHM]]&lt;=0.799,"Alto","Muito Alto")))</f>
        <v>Médio</v>
      </c>
      <c r="L884" t="str">
        <f>VLOOKUP(Tabela_Brasil[[#This Row],[Estado]],'De-Para_Estado_Regiao'!$B$3:$C$29,2,FALSE)</f>
        <v>Nordeste</v>
      </c>
      <c r="M884">
        <f>IF(Tabela_Brasil[[#This Row],[IBGE_1-4]]&gt;=951,1,0)</f>
        <v>1</v>
      </c>
      <c r="N884">
        <f>IF(Tabela_Brasil[[#This Row],[COMP_P]]&lt;=2,1,0)</f>
        <v>0</v>
      </c>
    </row>
    <row r="885" spans="1:14" x14ac:dyDescent="0.25">
      <c r="A885" s="9" t="s">
        <v>918</v>
      </c>
      <c r="B885" s="9" t="s">
        <v>7</v>
      </c>
      <c r="C885" s="9">
        <v>482</v>
      </c>
      <c r="D885" s="9">
        <v>0.72499999999999998</v>
      </c>
      <c r="E885" s="9">
        <v>0.71699999999999997</v>
      </c>
      <c r="F885" s="9">
        <v>0.63100000000000001</v>
      </c>
      <c r="G885" s="9">
        <v>14216.64</v>
      </c>
      <c r="H885" s="10">
        <v>7</v>
      </c>
      <c r="I885" t="str">
        <f>CONCATENATE(Tabela_Brasil[[#This Row],[Município]],"-",Tabela_Brasil[[#This Row],[Estado]])</f>
        <v>Pacaembu-SP</v>
      </c>
      <c r="J885">
        <f>IF(Tabela_Brasil[[#This Row],[IDHM]]&lt;=0.599,1,0)</f>
        <v>0</v>
      </c>
      <c r="K885" t="str">
        <f>IF(Tabela_Brasil[[#This Row],[IDHM]]&lt;=0.55,"Baixo",IF(Tabela_Brasil[[#This Row],[IDHM]]&lt;=0.699,"Médio",IF(Tabela_Brasil[[#This Row],[IDHM]]&lt;=0.799,"Alto","Muito Alto")))</f>
        <v>Alto</v>
      </c>
      <c r="L885" t="str">
        <f>VLOOKUP(Tabela_Brasil[[#This Row],[Estado]],'De-Para_Estado_Regiao'!$B$3:$C$29,2,FALSE)</f>
        <v>Sudeste</v>
      </c>
      <c r="M885">
        <f>IF(Tabela_Brasil[[#This Row],[IBGE_1-4]]&gt;=951,1,0)</f>
        <v>0</v>
      </c>
      <c r="N885">
        <f>IF(Tabela_Brasil[[#This Row],[COMP_P]]&lt;=2,1,0)</f>
        <v>0</v>
      </c>
    </row>
    <row r="886" spans="1:14" x14ac:dyDescent="0.25">
      <c r="A886" s="12" t="s">
        <v>919</v>
      </c>
      <c r="B886" s="12" t="s">
        <v>24</v>
      </c>
      <c r="C886" s="12">
        <v>2310</v>
      </c>
      <c r="D886" s="12">
        <v>0.61099999999999999</v>
      </c>
      <c r="E886" s="12">
        <v>0.58699999999999997</v>
      </c>
      <c r="F886" s="12">
        <v>0.51700000000000002</v>
      </c>
      <c r="G886" s="12">
        <v>10750.02</v>
      </c>
      <c r="H886" s="13">
        <v>67</v>
      </c>
      <c r="I886" t="str">
        <f>CONCATENATE(Tabela_Brasil[[#This Row],[Município]],"-",Tabela_Brasil[[#This Row],[Estado]])</f>
        <v>Conceição Do Coité-BA</v>
      </c>
      <c r="J886">
        <f>IF(Tabela_Brasil[[#This Row],[IDHM]]&lt;=0.599,1,0)</f>
        <v>0</v>
      </c>
      <c r="K886" t="str">
        <f>IF(Tabela_Brasil[[#This Row],[IDHM]]&lt;=0.55,"Baixo",IF(Tabela_Brasil[[#This Row],[IDHM]]&lt;=0.699,"Médio",IF(Tabela_Brasil[[#This Row],[IDHM]]&lt;=0.799,"Alto","Muito Alto")))</f>
        <v>Médio</v>
      </c>
      <c r="L886" t="str">
        <f>VLOOKUP(Tabela_Brasil[[#This Row],[Estado]],'De-Para_Estado_Regiao'!$B$3:$C$29,2,FALSE)</f>
        <v>Nordeste</v>
      </c>
      <c r="M886">
        <f>IF(Tabela_Brasil[[#This Row],[IBGE_1-4]]&gt;=951,1,0)</f>
        <v>1</v>
      </c>
      <c r="N886">
        <f>IF(Tabela_Brasil[[#This Row],[COMP_P]]&lt;=2,1,0)</f>
        <v>0</v>
      </c>
    </row>
    <row r="887" spans="1:14" x14ac:dyDescent="0.25">
      <c r="A887" s="9" t="s">
        <v>920</v>
      </c>
      <c r="B887" s="9" t="s">
        <v>59</v>
      </c>
      <c r="C887" s="9">
        <v>1871</v>
      </c>
      <c r="D887" s="9">
        <v>0.752</v>
      </c>
      <c r="E887" s="9">
        <v>0.71499999999999997</v>
      </c>
      <c r="F887" s="9">
        <v>0.68200000000000005</v>
      </c>
      <c r="G887" s="9">
        <v>17431.53</v>
      </c>
      <c r="H887" s="10">
        <v>37</v>
      </c>
      <c r="I887" t="str">
        <f>CONCATENATE(Tabela_Brasil[[#This Row],[Município]],"-",Tabela_Brasil[[#This Row],[Estado]])</f>
        <v>Laguna-SC</v>
      </c>
      <c r="J887">
        <f>IF(Tabela_Brasil[[#This Row],[IDHM]]&lt;=0.599,1,0)</f>
        <v>0</v>
      </c>
      <c r="K887" t="str">
        <f>IF(Tabela_Brasil[[#This Row],[IDHM]]&lt;=0.55,"Baixo",IF(Tabela_Brasil[[#This Row],[IDHM]]&lt;=0.699,"Médio",IF(Tabela_Brasil[[#This Row],[IDHM]]&lt;=0.799,"Alto","Muito Alto")))</f>
        <v>Alto</v>
      </c>
      <c r="L887" t="str">
        <f>VLOOKUP(Tabela_Brasil[[#This Row],[Estado]],'De-Para_Estado_Regiao'!$B$3:$C$29,2,FALSE)</f>
        <v>Sul</v>
      </c>
      <c r="M887">
        <f>IF(Tabela_Brasil[[#This Row],[IBGE_1-4]]&gt;=951,1,0)</f>
        <v>1</v>
      </c>
      <c r="N887">
        <f>IF(Tabela_Brasil[[#This Row],[COMP_P]]&lt;=2,1,0)</f>
        <v>0</v>
      </c>
    </row>
    <row r="888" spans="1:14" x14ac:dyDescent="0.25">
      <c r="A888" s="12" t="s">
        <v>921</v>
      </c>
      <c r="B888" s="12" t="s">
        <v>7</v>
      </c>
      <c r="C888" s="12">
        <v>549</v>
      </c>
      <c r="D888" s="12">
        <v>0.68400000000000005</v>
      </c>
      <c r="E888" s="12">
        <v>0.67200000000000004</v>
      </c>
      <c r="F888" s="12">
        <v>0.57599999999999996</v>
      </c>
      <c r="G888" s="12">
        <v>9706.9599999999991</v>
      </c>
      <c r="H888" s="13">
        <v>14</v>
      </c>
      <c r="I888" t="str">
        <f>CONCATENATE(Tabela_Brasil[[#This Row],[Município]],"-",Tabela_Brasil[[#This Row],[Estado]])</f>
        <v>Cunha-SP</v>
      </c>
      <c r="J888">
        <f>IF(Tabela_Brasil[[#This Row],[IDHM]]&lt;=0.599,1,0)</f>
        <v>0</v>
      </c>
      <c r="K888" t="str">
        <f>IF(Tabela_Brasil[[#This Row],[IDHM]]&lt;=0.55,"Baixo",IF(Tabela_Brasil[[#This Row],[IDHM]]&lt;=0.699,"Médio",IF(Tabela_Brasil[[#This Row],[IDHM]]&lt;=0.799,"Alto","Muito Alto")))</f>
        <v>Médio</v>
      </c>
      <c r="L888" t="str">
        <f>VLOOKUP(Tabela_Brasil[[#This Row],[Estado]],'De-Para_Estado_Regiao'!$B$3:$C$29,2,FALSE)</f>
        <v>Sudeste</v>
      </c>
      <c r="M888">
        <f>IF(Tabela_Brasil[[#This Row],[IBGE_1-4]]&gt;=951,1,0)</f>
        <v>0</v>
      </c>
      <c r="N888">
        <f>IF(Tabela_Brasil[[#This Row],[COMP_P]]&lt;=2,1,0)</f>
        <v>0</v>
      </c>
    </row>
    <row r="889" spans="1:14" x14ac:dyDescent="0.25">
      <c r="A889" s="9" t="s">
        <v>922</v>
      </c>
      <c r="B889" s="9" t="s">
        <v>7</v>
      </c>
      <c r="C889" s="9">
        <v>832</v>
      </c>
      <c r="D889" s="9">
        <v>0.73</v>
      </c>
      <c r="E889" s="9">
        <v>0.71</v>
      </c>
      <c r="F889" s="9">
        <v>0.66600000000000004</v>
      </c>
      <c r="G889" s="9">
        <v>35531.699999999997</v>
      </c>
      <c r="H889" s="10">
        <v>18</v>
      </c>
      <c r="I889" t="str">
        <f>CONCATENATE(Tabela_Brasil[[#This Row],[Município]],"-",Tabela_Brasil[[#This Row],[Estado]])</f>
        <v>Cerqueira César-SP</v>
      </c>
      <c r="J889">
        <f>IF(Tabela_Brasil[[#This Row],[IDHM]]&lt;=0.599,1,0)</f>
        <v>0</v>
      </c>
      <c r="K889" t="str">
        <f>IF(Tabela_Brasil[[#This Row],[IDHM]]&lt;=0.55,"Baixo",IF(Tabela_Brasil[[#This Row],[IDHM]]&lt;=0.699,"Médio",IF(Tabela_Brasil[[#This Row],[IDHM]]&lt;=0.799,"Alto","Muito Alto")))</f>
        <v>Alto</v>
      </c>
      <c r="L889" t="str">
        <f>VLOOKUP(Tabela_Brasil[[#This Row],[Estado]],'De-Para_Estado_Regiao'!$B$3:$C$29,2,FALSE)</f>
        <v>Sudeste</v>
      </c>
      <c r="M889">
        <f>IF(Tabela_Brasil[[#This Row],[IBGE_1-4]]&gt;=951,1,0)</f>
        <v>0</v>
      </c>
      <c r="N889">
        <f>IF(Tabela_Brasil[[#This Row],[COMP_P]]&lt;=2,1,0)</f>
        <v>0</v>
      </c>
    </row>
    <row r="890" spans="1:14" x14ac:dyDescent="0.25">
      <c r="A890" s="12" t="s">
        <v>923</v>
      </c>
      <c r="B890" s="12" t="s">
        <v>22</v>
      </c>
      <c r="C890" s="12">
        <v>5929</v>
      </c>
      <c r="D890" s="12">
        <v>0.7</v>
      </c>
      <c r="E890" s="12">
        <v>0.70599999999999996</v>
      </c>
      <c r="F890" s="12">
        <v>0.57499999999999996</v>
      </c>
      <c r="G890" s="12">
        <v>12234.31</v>
      </c>
      <c r="H890" s="13">
        <v>58</v>
      </c>
      <c r="I890" t="str">
        <f>CONCATENATE(Tabela_Brasil[[#This Row],[Município]],"-",Tabela_Brasil[[#This Row],[Estado]])</f>
        <v>Almirante Tamandaré-PR</v>
      </c>
      <c r="J890">
        <f>IF(Tabela_Brasil[[#This Row],[IDHM]]&lt;=0.599,1,0)</f>
        <v>0</v>
      </c>
      <c r="K890" t="str">
        <f>IF(Tabela_Brasil[[#This Row],[IDHM]]&lt;=0.55,"Baixo",IF(Tabela_Brasil[[#This Row],[IDHM]]&lt;=0.699,"Médio",IF(Tabela_Brasil[[#This Row],[IDHM]]&lt;=0.799,"Alto","Muito Alto")))</f>
        <v>Alto</v>
      </c>
      <c r="L890" t="str">
        <f>VLOOKUP(Tabela_Brasil[[#This Row],[Estado]],'De-Para_Estado_Regiao'!$B$3:$C$29,2,FALSE)</f>
        <v>Sul</v>
      </c>
      <c r="M890">
        <f>IF(Tabela_Brasil[[#This Row],[IBGE_1-4]]&gt;=951,1,0)</f>
        <v>1</v>
      </c>
      <c r="N890">
        <f>IF(Tabela_Brasil[[#This Row],[COMP_P]]&lt;=2,1,0)</f>
        <v>0</v>
      </c>
    </row>
    <row r="891" spans="1:14" x14ac:dyDescent="0.25">
      <c r="A891" s="9" t="s">
        <v>924</v>
      </c>
      <c r="B891" s="9" t="s">
        <v>10</v>
      </c>
      <c r="C891" s="9">
        <v>1281</v>
      </c>
      <c r="D891" s="9">
        <v>0.67</v>
      </c>
      <c r="E891" s="9">
        <v>0.68600000000000005</v>
      </c>
      <c r="F891" s="9">
        <v>0.55100000000000005</v>
      </c>
      <c r="G891" s="9">
        <v>111529.4</v>
      </c>
      <c r="H891" s="10">
        <v>38</v>
      </c>
      <c r="I891" t="str">
        <f>CONCATENATE(Tabela_Brasil[[#This Row],[Município]],"-",Tabela_Brasil[[#This Row],[Estado]])</f>
        <v>São João Da Barra-RJ</v>
      </c>
      <c r="J891">
        <f>IF(Tabela_Brasil[[#This Row],[IDHM]]&lt;=0.599,1,0)</f>
        <v>0</v>
      </c>
      <c r="K891" t="str">
        <f>IF(Tabela_Brasil[[#This Row],[IDHM]]&lt;=0.55,"Baixo",IF(Tabela_Brasil[[#This Row],[IDHM]]&lt;=0.699,"Médio",IF(Tabela_Brasil[[#This Row],[IDHM]]&lt;=0.799,"Alto","Muito Alto")))</f>
        <v>Médio</v>
      </c>
      <c r="L891" t="str">
        <f>VLOOKUP(Tabela_Brasil[[#This Row],[Estado]],'De-Para_Estado_Regiao'!$B$3:$C$29,2,FALSE)</f>
        <v>Sudeste</v>
      </c>
      <c r="M891">
        <f>IF(Tabela_Brasil[[#This Row],[IBGE_1-4]]&gt;=951,1,0)</f>
        <v>1</v>
      </c>
      <c r="N891">
        <f>IF(Tabela_Brasil[[#This Row],[COMP_P]]&lt;=2,1,0)</f>
        <v>0</v>
      </c>
    </row>
    <row r="892" spans="1:14" x14ac:dyDescent="0.25">
      <c r="A892" s="12" t="s">
        <v>925</v>
      </c>
      <c r="B892" s="12" t="s">
        <v>24</v>
      </c>
      <c r="C892" s="12">
        <v>1947</v>
      </c>
      <c r="D892" s="12">
        <v>0.66500000000000004</v>
      </c>
      <c r="E892" s="12">
        <v>0.67900000000000005</v>
      </c>
      <c r="F892" s="12">
        <v>0.54100000000000004</v>
      </c>
      <c r="G892" s="12">
        <v>47890.59</v>
      </c>
      <c r="H892" s="13">
        <v>37</v>
      </c>
      <c r="I892" t="str">
        <f>CONCATENATE(Tabela_Brasil[[#This Row],[Município]],"-",Tabela_Brasil[[#This Row],[Estado]])</f>
        <v>Mucuri-BA</v>
      </c>
      <c r="J892">
        <f>IF(Tabela_Brasil[[#This Row],[IDHM]]&lt;=0.599,1,0)</f>
        <v>0</v>
      </c>
      <c r="K892" t="str">
        <f>IF(Tabela_Brasil[[#This Row],[IDHM]]&lt;=0.55,"Baixo",IF(Tabela_Brasil[[#This Row],[IDHM]]&lt;=0.699,"Médio",IF(Tabela_Brasil[[#This Row],[IDHM]]&lt;=0.799,"Alto","Muito Alto")))</f>
        <v>Médio</v>
      </c>
      <c r="L892" t="str">
        <f>VLOOKUP(Tabela_Brasil[[#This Row],[Estado]],'De-Para_Estado_Regiao'!$B$3:$C$29,2,FALSE)</f>
        <v>Nordeste</v>
      </c>
      <c r="M892">
        <f>IF(Tabela_Brasil[[#This Row],[IBGE_1-4]]&gt;=951,1,0)</f>
        <v>1</v>
      </c>
      <c r="N892">
        <f>IF(Tabela_Brasil[[#This Row],[COMP_P]]&lt;=2,1,0)</f>
        <v>0</v>
      </c>
    </row>
    <row r="893" spans="1:14" x14ac:dyDescent="0.25">
      <c r="A893" s="9" t="s">
        <v>926</v>
      </c>
      <c r="B893" s="9" t="s">
        <v>16</v>
      </c>
      <c r="C893" s="9">
        <v>448</v>
      </c>
      <c r="D893" s="9">
        <v>0.69099999999999995</v>
      </c>
      <c r="E893" s="9">
        <v>0.70499999999999996</v>
      </c>
      <c r="F893" s="9">
        <v>0.54100000000000004</v>
      </c>
      <c r="G893" s="9">
        <v>15585.82</v>
      </c>
      <c r="H893" s="10">
        <v>6</v>
      </c>
      <c r="I893" t="str">
        <f>CONCATENATE(Tabela_Brasil[[#This Row],[Município]],"-",Tabela_Brasil[[#This Row],[Estado]])</f>
        <v>Poço Fundo-MG</v>
      </c>
      <c r="J893">
        <f>IF(Tabela_Brasil[[#This Row],[IDHM]]&lt;=0.599,1,0)</f>
        <v>0</v>
      </c>
      <c r="K893" t="str">
        <f>IF(Tabela_Brasil[[#This Row],[IDHM]]&lt;=0.55,"Baixo",IF(Tabela_Brasil[[#This Row],[IDHM]]&lt;=0.699,"Médio",IF(Tabela_Brasil[[#This Row],[IDHM]]&lt;=0.799,"Alto","Muito Alto")))</f>
        <v>Médio</v>
      </c>
      <c r="L893" t="str">
        <f>VLOOKUP(Tabela_Brasil[[#This Row],[Estado]],'De-Para_Estado_Regiao'!$B$3:$C$29,2,FALSE)</f>
        <v>Sudeste</v>
      </c>
      <c r="M893">
        <f>IF(Tabela_Brasil[[#This Row],[IBGE_1-4]]&gt;=951,1,0)</f>
        <v>0</v>
      </c>
      <c r="N893">
        <f>IF(Tabela_Brasil[[#This Row],[COMP_P]]&lt;=2,1,0)</f>
        <v>0</v>
      </c>
    </row>
    <row r="894" spans="1:14" x14ac:dyDescent="0.25">
      <c r="A894" s="12" t="s">
        <v>927</v>
      </c>
      <c r="B894" s="12" t="s">
        <v>7</v>
      </c>
      <c r="C894" s="12">
        <v>655</v>
      </c>
      <c r="D894" s="12">
        <v>0.77</v>
      </c>
      <c r="E894" s="12">
        <v>0.73199999999999998</v>
      </c>
      <c r="F894" s="12">
        <v>0.72199999999999998</v>
      </c>
      <c r="G894" s="12">
        <v>29386.95</v>
      </c>
      <c r="H894" s="13">
        <v>14</v>
      </c>
      <c r="I894" t="str">
        <f>CONCATENATE(Tabela_Brasil[[#This Row],[Município]],"-",Tabela_Brasil[[#This Row],[Estado]])</f>
        <v>São Simão-SP</v>
      </c>
      <c r="J894">
        <f>IF(Tabela_Brasil[[#This Row],[IDHM]]&lt;=0.599,1,0)</f>
        <v>0</v>
      </c>
      <c r="K894" t="str">
        <f>IF(Tabela_Brasil[[#This Row],[IDHM]]&lt;=0.55,"Baixo",IF(Tabela_Brasil[[#This Row],[IDHM]]&lt;=0.699,"Médio",IF(Tabela_Brasil[[#This Row],[IDHM]]&lt;=0.799,"Alto","Muito Alto")))</f>
        <v>Alto</v>
      </c>
      <c r="L894" t="str">
        <f>VLOOKUP(Tabela_Brasil[[#This Row],[Estado]],'De-Para_Estado_Regiao'!$B$3:$C$29,2,FALSE)</f>
        <v>Sudeste</v>
      </c>
      <c r="M894">
        <f>IF(Tabela_Brasil[[#This Row],[IBGE_1-4]]&gt;=951,1,0)</f>
        <v>0</v>
      </c>
      <c r="N894">
        <f>IF(Tabela_Brasil[[#This Row],[COMP_P]]&lt;=2,1,0)</f>
        <v>0</v>
      </c>
    </row>
    <row r="895" spans="1:14" x14ac:dyDescent="0.25">
      <c r="A895" s="9" t="s">
        <v>928</v>
      </c>
      <c r="B895" s="9" t="s">
        <v>24</v>
      </c>
      <c r="C895" s="9">
        <v>4482</v>
      </c>
      <c r="D895" s="9">
        <v>0.68</v>
      </c>
      <c r="E895" s="9">
        <v>0.65100000000000002</v>
      </c>
      <c r="F895" s="9">
        <v>0.58399999999999996</v>
      </c>
      <c r="G895" s="9">
        <v>42142.2</v>
      </c>
      <c r="H895" s="10">
        <v>35</v>
      </c>
      <c r="I895" t="str">
        <f>CONCATENATE(Tabela_Brasil[[#This Row],[Município]],"-",Tabela_Brasil[[#This Row],[Estado]])</f>
        <v>Dias D'Ávila-BA</v>
      </c>
      <c r="J895">
        <f>IF(Tabela_Brasil[[#This Row],[IDHM]]&lt;=0.599,1,0)</f>
        <v>0</v>
      </c>
      <c r="K895" t="str">
        <f>IF(Tabela_Brasil[[#This Row],[IDHM]]&lt;=0.55,"Baixo",IF(Tabela_Brasil[[#This Row],[IDHM]]&lt;=0.699,"Médio",IF(Tabela_Brasil[[#This Row],[IDHM]]&lt;=0.799,"Alto","Muito Alto")))</f>
        <v>Médio</v>
      </c>
      <c r="L895" t="str">
        <f>VLOOKUP(Tabela_Brasil[[#This Row],[Estado]],'De-Para_Estado_Regiao'!$B$3:$C$29,2,FALSE)</f>
        <v>Nordeste</v>
      </c>
      <c r="M895">
        <f>IF(Tabela_Brasil[[#This Row],[IBGE_1-4]]&gt;=951,1,0)</f>
        <v>1</v>
      </c>
      <c r="N895">
        <f>IF(Tabela_Brasil[[#This Row],[COMP_P]]&lt;=2,1,0)</f>
        <v>0</v>
      </c>
    </row>
    <row r="896" spans="1:14" x14ac:dyDescent="0.25">
      <c r="A896" s="12" t="s">
        <v>929</v>
      </c>
      <c r="B896" s="12" t="s">
        <v>59</v>
      </c>
      <c r="C896" s="12">
        <v>1186</v>
      </c>
      <c r="D896" s="12">
        <v>0.8</v>
      </c>
      <c r="E896" s="12">
        <v>0.78700000000000003</v>
      </c>
      <c r="F896" s="12">
        <v>0.73899999999999999</v>
      </c>
      <c r="G896" s="12">
        <v>34386.239999999998</v>
      </c>
      <c r="H896" s="13">
        <v>59</v>
      </c>
      <c r="I896" t="str">
        <f>CONCATENATE(Tabela_Brasil[[#This Row],[Município]],"-",Tabela_Brasil[[#This Row],[Estado]])</f>
        <v>São Miguel Do Oeste-SC</v>
      </c>
      <c r="J896">
        <f>IF(Tabela_Brasil[[#This Row],[IDHM]]&lt;=0.599,1,0)</f>
        <v>0</v>
      </c>
      <c r="K896" t="str">
        <f>IF(Tabela_Brasil[[#This Row],[IDHM]]&lt;=0.55,"Baixo",IF(Tabela_Brasil[[#This Row],[IDHM]]&lt;=0.699,"Médio",IF(Tabela_Brasil[[#This Row],[IDHM]]&lt;=0.799,"Alto","Muito Alto")))</f>
        <v>Muito Alto</v>
      </c>
      <c r="L896" t="str">
        <f>VLOOKUP(Tabela_Brasil[[#This Row],[Estado]],'De-Para_Estado_Regiao'!$B$3:$C$29,2,FALSE)</f>
        <v>Sul</v>
      </c>
      <c r="M896">
        <f>IF(Tabela_Brasil[[#This Row],[IBGE_1-4]]&gt;=951,1,0)</f>
        <v>1</v>
      </c>
      <c r="N896">
        <f>IF(Tabela_Brasil[[#This Row],[COMP_P]]&lt;=2,1,0)</f>
        <v>0</v>
      </c>
    </row>
    <row r="897" spans="1:14" x14ac:dyDescent="0.25">
      <c r="A897" s="9" t="s">
        <v>930</v>
      </c>
      <c r="B897" s="9" t="s">
        <v>10</v>
      </c>
      <c r="C897" s="9">
        <v>5580</v>
      </c>
      <c r="D897" s="9">
        <v>0.65900000000000003</v>
      </c>
      <c r="E897" s="9">
        <v>0.63700000000000001</v>
      </c>
      <c r="F897" s="9">
        <v>0.55500000000000005</v>
      </c>
      <c r="G897" s="9">
        <v>12874.11</v>
      </c>
      <c r="H897" s="10">
        <v>29</v>
      </c>
      <c r="I897" t="str">
        <f>CONCATENATE(Tabela_Brasil[[#This Row],[Município]],"-",Tabela_Brasil[[#This Row],[Estado]])</f>
        <v>Japeri-RJ</v>
      </c>
      <c r="J897">
        <f>IF(Tabela_Brasil[[#This Row],[IDHM]]&lt;=0.599,1,0)</f>
        <v>0</v>
      </c>
      <c r="K897" t="str">
        <f>IF(Tabela_Brasil[[#This Row],[IDHM]]&lt;=0.55,"Baixo",IF(Tabela_Brasil[[#This Row],[IDHM]]&lt;=0.699,"Médio",IF(Tabela_Brasil[[#This Row],[IDHM]]&lt;=0.799,"Alto","Muito Alto")))</f>
        <v>Médio</v>
      </c>
      <c r="L897" t="str">
        <f>VLOOKUP(Tabela_Brasil[[#This Row],[Estado]],'De-Para_Estado_Regiao'!$B$3:$C$29,2,FALSE)</f>
        <v>Sudeste</v>
      </c>
      <c r="M897">
        <f>IF(Tabela_Brasil[[#This Row],[IBGE_1-4]]&gt;=951,1,0)</f>
        <v>1</v>
      </c>
      <c r="N897">
        <f>IF(Tabela_Brasil[[#This Row],[COMP_P]]&lt;=2,1,0)</f>
        <v>0</v>
      </c>
    </row>
    <row r="898" spans="1:14" x14ac:dyDescent="0.25">
      <c r="A898" s="12" t="s">
        <v>931</v>
      </c>
      <c r="B898" s="12" t="s">
        <v>22</v>
      </c>
      <c r="C898" s="12">
        <v>719</v>
      </c>
      <c r="D898" s="12">
        <v>0.747</v>
      </c>
      <c r="E898" s="12">
        <v>0.74099999999999999</v>
      </c>
      <c r="F898" s="12">
        <v>0.70299999999999996</v>
      </c>
      <c r="G898" s="12">
        <v>27970.2</v>
      </c>
      <c r="H898" s="13">
        <v>19</v>
      </c>
      <c r="I898" t="str">
        <f>CONCATENATE(Tabela_Brasil[[#This Row],[Município]],"-",Tabela_Brasil[[#This Row],[Estado]])</f>
        <v>Jandaia Do Sul-PR</v>
      </c>
      <c r="J898">
        <f>IF(Tabela_Brasil[[#This Row],[IDHM]]&lt;=0.599,1,0)</f>
        <v>0</v>
      </c>
      <c r="K898" t="str">
        <f>IF(Tabela_Brasil[[#This Row],[IDHM]]&lt;=0.55,"Baixo",IF(Tabela_Brasil[[#This Row],[IDHM]]&lt;=0.699,"Médio",IF(Tabela_Brasil[[#This Row],[IDHM]]&lt;=0.799,"Alto","Muito Alto")))</f>
        <v>Alto</v>
      </c>
      <c r="L898" t="str">
        <f>VLOOKUP(Tabela_Brasil[[#This Row],[Estado]],'De-Para_Estado_Regiao'!$B$3:$C$29,2,FALSE)</f>
        <v>Sul</v>
      </c>
      <c r="M898">
        <f>IF(Tabela_Brasil[[#This Row],[IBGE_1-4]]&gt;=951,1,0)</f>
        <v>0</v>
      </c>
      <c r="N898">
        <f>IF(Tabela_Brasil[[#This Row],[COMP_P]]&lt;=2,1,0)</f>
        <v>0</v>
      </c>
    </row>
    <row r="899" spans="1:14" x14ac:dyDescent="0.25">
      <c r="A899" s="9" t="s">
        <v>932</v>
      </c>
      <c r="B899" s="9" t="s">
        <v>7</v>
      </c>
      <c r="C899" s="9">
        <v>423</v>
      </c>
      <c r="D899" s="9">
        <v>0.73299999999999998</v>
      </c>
      <c r="E899" s="9">
        <v>0.73</v>
      </c>
      <c r="F899" s="9">
        <v>0.66300000000000003</v>
      </c>
      <c r="G899" s="9">
        <v>69837.66</v>
      </c>
      <c r="H899" s="10">
        <v>7</v>
      </c>
      <c r="I899" t="str">
        <f>CONCATENATE(Tabela_Brasil[[#This Row],[Município]],"-",Tabela_Brasil[[#This Row],[Estado]])</f>
        <v>Ariranha-SP</v>
      </c>
      <c r="J899">
        <f>IF(Tabela_Brasil[[#This Row],[IDHM]]&lt;=0.599,1,0)</f>
        <v>0</v>
      </c>
      <c r="K899" t="str">
        <f>IF(Tabela_Brasil[[#This Row],[IDHM]]&lt;=0.55,"Baixo",IF(Tabela_Brasil[[#This Row],[IDHM]]&lt;=0.699,"Médio",IF(Tabela_Brasil[[#This Row],[IDHM]]&lt;=0.799,"Alto","Muito Alto")))</f>
        <v>Alto</v>
      </c>
      <c r="L899" t="str">
        <f>VLOOKUP(Tabela_Brasil[[#This Row],[Estado]],'De-Para_Estado_Regiao'!$B$3:$C$29,2,FALSE)</f>
        <v>Sudeste</v>
      </c>
      <c r="M899">
        <f>IF(Tabela_Brasil[[#This Row],[IBGE_1-4]]&gt;=951,1,0)</f>
        <v>0</v>
      </c>
      <c r="N899">
        <f>IF(Tabela_Brasil[[#This Row],[COMP_P]]&lt;=2,1,0)</f>
        <v>0</v>
      </c>
    </row>
    <row r="900" spans="1:14" x14ac:dyDescent="0.25">
      <c r="A900" s="12" t="s">
        <v>933</v>
      </c>
      <c r="B900" s="12" t="s">
        <v>7</v>
      </c>
      <c r="C900" s="12">
        <v>295</v>
      </c>
      <c r="D900" s="12">
        <v>0.72499999999999998</v>
      </c>
      <c r="E900" s="12">
        <v>0.70699999999999996</v>
      </c>
      <c r="F900" s="12">
        <v>0.66600000000000004</v>
      </c>
      <c r="G900" s="12">
        <v>16151.3</v>
      </c>
      <c r="H900" s="13">
        <v>12</v>
      </c>
      <c r="I900" t="str">
        <f>CONCATENATE(Tabela_Brasil[[#This Row],[Município]],"-",Tabela_Brasil[[#This Row],[Estado]])</f>
        <v>Pinhalzinho-SP</v>
      </c>
      <c r="J900">
        <f>IF(Tabela_Brasil[[#This Row],[IDHM]]&lt;=0.599,1,0)</f>
        <v>0</v>
      </c>
      <c r="K900" t="str">
        <f>IF(Tabela_Brasil[[#This Row],[IDHM]]&lt;=0.55,"Baixo",IF(Tabela_Brasil[[#This Row],[IDHM]]&lt;=0.699,"Médio",IF(Tabela_Brasil[[#This Row],[IDHM]]&lt;=0.799,"Alto","Muito Alto")))</f>
        <v>Alto</v>
      </c>
      <c r="L900" t="str">
        <f>VLOOKUP(Tabela_Brasil[[#This Row],[Estado]],'De-Para_Estado_Regiao'!$B$3:$C$29,2,FALSE)</f>
        <v>Sudeste</v>
      </c>
      <c r="M900">
        <f>IF(Tabela_Brasil[[#This Row],[IBGE_1-4]]&gt;=951,1,0)</f>
        <v>0</v>
      </c>
      <c r="N900">
        <f>IF(Tabela_Brasil[[#This Row],[COMP_P]]&lt;=2,1,0)</f>
        <v>0</v>
      </c>
    </row>
    <row r="901" spans="1:14" x14ac:dyDescent="0.25">
      <c r="A901" s="9" t="s">
        <v>934</v>
      </c>
      <c r="B901" s="9" t="s">
        <v>22</v>
      </c>
      <c r="C901" s="9">
        <v>306</v>
      </c>
      <c r="D901" s="9">
        <v>0.67</v>
      </c>
      <c r="E901" s="9">
        <v>0.67300000000000004</v>
      </c>
      <c r="F901" s="9">
        <v>0.55400000000000005</v>
      </c>
      <c r="G901" s="9">
        <v>23323.919999999998</v>
      </c>
      <c r="H901" s="10">
        <v>10</v>
      </c>
      <c r="I901" t="str">
        <f>CONCATENATE(Tabela_Brasil[[#This Row],[Município]],"-",Tabela_Brasil[[#This Row],[Estado]])</f>
        <v>Icaraíma-PR</v>
      </c>
      <c r="J901">
        <f>IF(Tabela_Brasil[[#This Row],[IDHM]]&lt;=0.599,1,0)</f>
        <v>0</v>
      </c>
      <c r="K901" t="str">
        <f>IF(Tabela_Brasil[[#This Row],[IDHM]]&lt;=0.55,"Baixo",IF(Tabela_Brasil[[#This Row],[IDHM]]&lt;=0.699,"Médio",IF(Tabela_Brasil[[#This Row],[IDHM]]&lt;=0.799,"Alto","Muito Alto")))</f>
        <v>Médio</v>
      </c>
      <c r="L901" t="str">
        <f>VLOOKUP(Tabela_Brasil[[#This Row],[Estado]],'De-Para_Estado_Regiao'!$B$3:$C$29,2,FALSE)</f>
        <v>Sul</v>
      </c>
      <c r="M901">
        <f>IF(Tabela_Brasil[[#This Row],[IBGE_1-4]]&gt;=951,1,0)</f>
        <v>0</v>
      </c>
      <c r="N901">
        <f>IF(Tabela_Brasil[[#This Row],[COMP_P]]&lt;=2,1,0)</f>
        <v>0</v>
      </c>
    </row>
    <row r="902" spans="1:14" x14ac:dyDescent="0.25">
      <c r="A902" s="12" t="s">
        <v>524</v>
      </c>
      <c r="B902" s="12" t="s">
        <v>72</v>
      </c>
      <c r="C902" s="12">
        <v>4044</v>
      </c>
      <c r="D902" s="12">
        <v>0.66</v>
      </c>
      <c r="E902" s="12">
        <v>0.61899999999999999</v>
      </c>
      <c r="F902" s="12">
        <v>0.56399999999999995</v>
      </c>
      <c r="G902" s="12">
        <v>13459.49</v>
      </c>
      <c r="H902" s="13">
        <v>83</v>
      </c>
      <c r="I902" t="str">
        <f>CONCATENATE(Tabela_Brasil[[#This Row],[Município]],"-",Tabela_Brasil[[#This Row],[Estado]])</f>
        <v>São Gonçalo Do Amarante-RN</v>
      </c>
      <c r="J902">
        <f>IF(Tabela_Brasil[[#This Row],[IDHM]]&lt;=0.599,1,0)</f>
        <v>0</v>
      </c>
      <c r="K902" t="str">
        <f>IF(Tabela_Brasil[[#This Row],[IDHM]]&lt;=0.55,"Baixo",IF(Tabela_Brasil[[#This Row],[IDHM]]&lt;=0.699,"Médio",IF(Tabela_Brasil[[#This Row],[IDHM]]&lt;=0.799,"Alto","Muito Alto")))</f>
        <v>Médio</v>
      </c>
      <c r="L902" t="str">
        <f>VLOOKUP(Tabela_Brasil[[#This Row],[Estado]],'De-Para_Estado_Regiao'!$B$3:$C$29,2,FALSE)</f>
        <v>Nordeste</v>
      </c>
      <c r="M902">
        <f>IF(Tabela_Brasil[[#This Row],[IBGE_1-4]]&gt;=951,1,0)</f>
        <v>1</v>
      </c>
      <c r="N902">
        <f>IF(Tabela_Brasil[[#This Row],[COMP_P]]&lt;=2,1,0)</f>
        <v>0</v>
      </c>
    </row>
    <row r="903" spans="1:14" x14ac:dyDescent="0.25">
      <c r="A903" s="9" t="s">
        <v>935</v>
      </c>
      <c r="B903" s="9" t="s">
        <v>24</v>
      </c>
      <c r="C903" s="9">
        <v>694</v>
      </c>
      <c r="D903" s="9">
        <v>0.55700000000000005</v>
      </c>
      <c r="E903" s="9">
        <v>0.53</v>
      </c>
      <c r="F903" s="9">
        <v>0.438</v>
      </c>
      <c r="G903" s="9">
        <v>6923.63</v>
      </c>
      <c r="H903" s="10">
        <v>10</v>
      </c>
      <c r="I903" t="str">
        <f>CONCATENATE(Tabela_Brasil[[#This Row],[Município]],"-",Tabela_Brasil[[#This Row],[Estado]])</f>
        <v>Cansanção-BA</v>
      </c>
      <c r="J903">
        <f>IF(Tabela_Brasil[[#This Row],[IDHM]]&lt;=0.599,1,0)</f>
        <v>1</v>
      </c>
      <c r="K903" t="str">
        <f>IF(Tabela_Brasil[[#This Row],[IDHM]]&lt;=0.55,"Baixo",IF(Tabela_Brasil[[#This Row],[IDHM]]&lt;=0.699,"Médio",IF(Tabela_Brasil[[#This Row],[IDHM]]&lt;=0.799,"Alto","Muito Alto")))</f>
        <v>Médio</v>
      </c>
      <c r="L903" t="str">
        <f>VLOOKUP(Tabela_Brasil[[#This Row],[Estado]],'De-Para_Estado_Regiao'!$B$3:$C$29,2,FALSE)</f>
        <v>Nordeste</v>
      </c>
      <c r="M903">
        <f>IF(Tabela_Brasil[[#This Row],[IBGE_1-4]]&gt;=951,1,0)</f>
        <v>0</v>
      </c>
      <c r="N903">
        <f>IF(Tabela_Brasil[[#This Row],[COMP_P]]&lt;=2,1,0)</f>
        <v>0</v>
      </c>
    </row>
    <row r="904" spans="1:14" x14ac:dyDescent="0.25">
      <c r="A904" s="12" t="s">
        <v>936</v>
      </c>
      <c r="B904" s="12" t="s">
        <v>33</v>
      </c>
      <c r="C904" s="12">
        <v>1327</v>
      </c>
      <c r="D904" s="12">
        <v>0.74299999999999999</v>
      </c>
      <c r="E904" s="12">
        <v>0.73099999999999998</v>
      </c>
      <c r="F904" s="12">
        <v>0.66700000000000004</v>
      </c>
      <c r="G904" s="12">
        <v>18040.93</v>
      </c>
      <c r="H904" s="13">
        <v>24</v>
      </c>
      <c r="I904" t="str">
        <f>CONCATENATE(Tabela_Brasil[[#This Row],[Município]],"-",Tabela_Brasil[[#This Row],[Estado]])</f>
        <v>Iporá-GO</v>
      </c>
      <c r="J904">
        <f>IF(Tabela_Brasil[[#This Row],[IDHM]]&lt;=0.599,1,0)</f>
        <v>0</v>
      </c>
      <c r="K904" t="str">
        <f>IF(Tabela_Brasil[[#This Row],[IDHM]]&lt;=0.55,"Baixo",IF(Tabela_Brasil[[#This Row],[IDHM]]&lt;=0.699,"Médio",IF(Tabela_Brasil[[#This Row],[IDHM]]&lt;=0.799,"Alto","Muito Alto")))</f>
        <v>Alto</v>
      </c>
      <c r="L904" t="str">
        <f>VLOOKUP(Tabela_Brasil[[#This Row],[Estado]],'De-Para_Estado_Regiao'!$B$3:$C$29,2,FALSE)</f>
        <v>Centro-Oeste</v>
      </c>
      <c r="M904">
        <f>IF(Tabela_Brasil[[#This Row],[IBGE_1-4]]&gt;=951,1,0)</f>
        <v>1</v>
      </c>
      <c r="N904">
        <f>IF(Tabela_Brasil[[#This Row],[COMP_P]]&lt;=2,1,0)</f>
        <v>0</v>
      </c>
    </row>
    <row r="905" spans="1:14" x14ac:dyDescent="0.25">
      <c r="A905" s="9" t="s">
        <v>937</v>
      </c>
      <c r="B905" s="9" t="s">
        <v>59</v>
      </c>
      <c r="C905" s="9">
        <v>1738</v>
      </c>
      <c r="D905" s="9">
        <v>0.73099999999999998</v>
      </c>
      <c r="E905" s="9">
        <v>0.71199999999999997</v>
      </c>
      <c r="F905" s="9">
        <v>0.63700000000000001</v>
      </c>
      <c r="G905" s="9">
        <v>26208.44</v>
      </c>
      <c r="H905" s="10">
        <v>56</v>
      </c>
      <c r="I905" t="str">
        <f>CONCATENATE(Tabela_Brasil[[#This Row],[Município]],"-",Tabela_Brasil[[#This Row],[Estado]])</f>
        <v>Fraiburgo-SC</v>
      </c>
      <c r="J905">
        <f>IF(Tabela_Brasil[[#This Row],[IDHM]]&lt;=0.599,1,0)</f>
        <v>0</v>
      </c>
      <c r="K905" t="str">
        <f>IF(Tabela_Brasil[[#This Row],[IDHM]]&lt;=0.55,"Baixo",IF(Tabela_Brasil[[#This Row],[IDHM]]&lt;=0.699,"Médio",IF(Tabela_Brasil[[#This Row],[IDHM]]&lt;=0.799,"Alto","Muito Alto")))</f>
        <v>Alto</v>
      </c>
      <c r="L905" t="str">
        <f>VLOOKUP(Tabela_Brasil[[#This Row],[Estado]],'De-Para_Estado_Regiao'!$B$3:$C$29,2,FALSE)</f>
        <v>Sul</v>
      </c>
      <c r="M905">
        <f>IF(Tabela_Brasil[[#This Row],[IBGE_1-4]]&gt;=951,1,0)</f>
        <v>1</v>
      </c>
      <c r="N905">
        <f>IF(Tabela_Brasil[[#This Row],[COMP_P]]&lt;=2,1,0)</f>
        <v>0</v>
      </c>
    </row>
    <row r="906" spans="1:14" x14ac:dyDescent="0.25">
      <c r="A906" s="12" t="s">
        <v>938</v>
      </c>
      <c r="B906" s="12" t="s">
        <v>31</v>
      </c>
      <c r="C906" s="12">
        <v>1485</v>
      </c>
      <c r="D906" s="12">
        <v>0.60299999999999998</v>
      </c>
      <c r="E906" s="12">
        <v>0.54100000000000004</v>
      </c>
      <c r="F906" s="12">
        <v>0.52100000000000002</v>
      </c>
      <c r="G906" s="12">
        <v>6232.7</v>
      </c>
      <c r="H906" s="13">
        <v>16</v>
      </c>
      <c r="I906" t="str">
        <f>CONCATENATE(Tabela_Brasil[[#This Row],[Município]],"-",Tabela_Brasil[[#This Row],[Estado]])</f>
        <v>Pedra Branca-CE</v>
      </c>
      <c r="J906">
        <f>IF(Tabela_Brasil[[#This Row],[IDHM]]&lt;=0.599,1,0)</f>
        <v>0</v>
      </c>
      <c r="K906" t="str">
        <f>IF(Tabela_Brasil[[#This Row],[IDHM]]&lt;=0.55,"Baixo",IF(Tabela_Brasil[[#This Row],[IDHM]]&lt;=0.699,"Médio",IF(Tabela_Brasil[[#This Row],[IDHM]]&lt;=0.799,"Alto","Muito Alto")))</f>
        <v>Médio</v>
      </c>
      <c r="L906" t="str">
        <f>VLOOKUP(Tabela_Brasil[[#This Row],[Estado]],'De-Para_Estado_Regiao'!$B$3:$C$29,2,FALSE)</f>
        <v>Nordeste</v>
      </c>
      <c r="M906">
        <f>IF(Tabela_Brasil[[#This Row],[IBGE_1-4]]&gt;=951,1,0)</f>
        <v>1</v>
      </c>
      <c r="N906">
        <f>IF(Tabela_Brasil[[#This Row],[COMP_P]]&lt;=2,1,0)</f>
        <v>0</v>
      </c>
    </row>
    <row r="907" spans="1:14" x14ac:dyDescent="0.25">
      <c r="A907" s="9" t="s">
        <v>939</v>
      </c>
      <c r="B907" s="9" t="s">
        <v>7</v>
      </c>
      <c r="C907" s="9">
        <v>314</v>
      </c>
      <c r="D907" s="9">
        <v>0.746</v>
      </c>
      <c r="E907" s="9">
        <v>0.72699999999999998</v>
      </c>
      <c r="F907" s="9">
        <v>0.70899999999999996</v>
      </c>
      <c r="G907" s="9">
        <v>19907.64</v>
      </c>
      <c r="H907" s="10">
        <v>5</v>
      </c>
      <c r="I907" t="str">
        <f>CONCATENATE(Tabela_Brasil[[#This Row],[Município]],"-",Tabela_Brasil[[#This Row],[Estado]])</f>
        <v>Urânia-SP</v>
      </c>
      <c r="J907">
        <f>IF(Tabela_Brasil[[#This Row],[IDHM]]&lt;=0.599,1,0)</f>
        <v>0</v>
      </c>
      <c r="K907" t="str">
        <f>IF(Tabela_Brasil[[#This Row],[IDHM]]&lt;=0.55,"Baixo",IF(Tabela_Brasil[[#This Row],[IDHM]]&lt;=0.699,"Médio",IF(Tabela_Brasil[[#This Row],[IDHM]]&lt;=0.799,"Alto","Muito Alto")))</f>
        <v>Alto</v>
      </c>
      <c r="L907" t="str">
        <f>VLOOKUP(Tabela_Brasil[[#This Row],[Estado]],'De-Para_Estado_Regiao'!$B$3:$C$29,2,FALSE)</f>
        <v>Sudeste</v>
      </c>
      <c r="M907">
        <f>IF(Tabela_Brasil[[#This Row],[IBGE_1-4]]&gt;=951,1,0)</f>
        <v>0</v>
      </c>
      <c r="N907">
        <f>IF(Tabela_Brasil[[#This Row],[COMP_P]]&lt;=2,1,0)</f>
        <v>0</v>
      </c>
    </row>
    <row r="908" spans="1:14" x14ac:dyDescent="0.25">
      <c r="A908" s="12" t="s">
        <v>940</v>
      </c>
      <c r="B908" s="12" t="s">
        <v>16</v>
      </c>
      <c r="C908" s="12">
        <v>473</v>
      </c>
      <c r="D908" s="12">
        <v>0.70299999999999996</v>
      </c>
      <c r="E908" s="12">
        <v>0.66800000000000004</v>
      </c>
      <c r="F908" s="12">
        <v>0.61799999999999999</v>
      </c>
      <c r="G908" s="12">
        <v>12350.53</v>
      </c>
      <c r="H908" s="13">
        <v>2</v>
      </c>
      <c r="I908" t="str">
        <f>CONCATENATE(Tabela_Brasil[[#This Row],[Município]],"-",Tabela_Brasil[[#This Row],[Estado]])</f>
        <v>Conceição Dos Ouros-MG</v>
      </c>
      <c r="J908">
        <f>IF(Tabela_Brasil[[#This Row],[IDHM]]&lt;=0.599,1,0)</f>
        <v>0</v>
      </c>
      <c r="K908" t="str">
        <f>IF(Tabela_Brasil[[#This Row],[IDHM]]&lt;=0.55,"Baixo",IF(Tabela_Brasil[[#This Row],[IDHM]]&lt;=0.699,"Médio",IF(Tabela_Brasil[[#This Row],[IDHM]]&lt;=0.799,"Alto","Muito Alto")))</f>
        <v>Alto</v>
      </c>
      <c r="L908" t="str">
        <f>VLOOKUP(Tabela_Brasil[[#This Row],[Estado]],'De-Para_Estado_Regiao'!$B$3:$C$29,2,FALSE)</f>
        <v>Sudeste</v>
      </c>
      <c r="M908">
        <f>IF(Tabela_Brasil[[#This Row],[IBGE_1-4]]&gt;=951,1,0)</f>
        <v>0</v>
      </c>
      <c r="N908">
        <f>IF(Tabela_Brasil[[#This Row],[COMP_P]]&lt;=2,1,0)</f>
        <v>1</v>
      </c>
    </row>
    <row r="909" spans="1:14" x14ac:dyDescent="0.25">
      <c r="A909" s="9" t="s">
        <v>941</v>
      </c>
      <c r="B909" s="9" t="s">
        <v>16</v>
      </c>
      <c r="C909" s="9">
        <v>205</v>
      </c>
      <c r="D909" s="9">
        <v>0.69099999999999995</v>
      </c>
      <c r="E909" s="9">
        <v>0.67900000000000005</v>
      </c>
      <c r="F909" s="9">
        <v>0.57299999999999995</v>
      </c>
      <c r="G909" s="9">
        <v>22740.400000000001</v>
      </c>
      <c r="H909" s="10">
        <v>8</v>
      </c>
      <c r="I909" t="str">
        <f>CONCATENATE(Tabela_Brasil[[#This Row],[Município]],"-",Tabela_Brasil[[#This Row],[Estado]])</f>
        <v>Estiva-MG</v>
      </c>
      <c r="J909">
        <f>IF(Tabela_Brasil[[#This Row],[IDHM]]&lt;=0.599,1,0)</f>
        <v>0</v>
      </c>
      <c r="K909" t="str">
        <f>IF(Tabela_Brasil[[#This Row],[IDHM]]&lt;=0.55,"Baixo",IF(Tabela_Brasil[[#This Row],[IDHM]]&lt;=0.699,"Médio",IF(Tabela_Brasil[[#This Row],[IDHM]]&lt;=0.799,"Alto","Muito Alto")))</f>
        <v>Médio</v>
      </c>
      <c r="L909" t="str">
        <f>VLOOKUP(Tabela_Brasil[[#This Row],[Estado]],'De-Para_Estado_Regiao'!$B$3:$C$29,2,FALSE)</f>
        <v>Sudeste</v>
      </c>
      <c r="M909">
        <f>IF(Tabela_Brasil[[#This Row],[IBGE_1-4]]&gt;=951,1,0)</f>
        <v>0</v>
      </c>
      <c r="N909">
        <f>IF(Tabela_Brasil[[#This Row],[COMP_P]]&lt;=2,1,0)</f>
        <v>0</v>
      </c>
    </row>
    <row r="910" spans="1:14" x14ac:dyDescent="0.25">
      <c r="A910" s="12" t="s">
        <v>942</v>
      </c>
      <c r="B910" s="12" t="s">
        <v>148</v>
      </c>
      <c r="C910" s="12">
        <v>1722</v>
      </c>
      <c r="D910" s="12">
        <v>0.68200000000000005</v>
      </c>
      <c r="E910" s="12">
        <v>0.68700000000000006</v>
      </c>
      <c r="F910" s="12">
        <v>0.56899999999999995</v>
      </c>
      <c r="G910" s="12">
        <v>17794.04</v>
      </c>
      <c r="H910" s="13">
        <v>17</v>
      </c>
      <c r="I910" t="str">
        <f>CONCATENATE(Tabela_Brasil[[#This Row],[Município]],"-",Tabela_Brasil[[#This Row],[Estado]])</f>
        <v>Ouro Preto Do Oeste-RO</v>
      </c>
      <c r="J910">
        <f>IF(Tabela_Brasil[[#This Row],[IDHM]]&lt;=0.599,1,0)</f>
        <v>0</v>
      </c>
      <c r="K910" t="str">
        <f>IF(Tabela_Brasil[[#This Row],[IDHM]]&lt;=0.55,"Baixo",IF(Tabela_Brasil[[#This Row],[IDHM]]&lt;=0.699,"Médio",IF(Tabela_Brasil[[#This Row],[IDHM]]&lt;=0.799,"Alto","Muito Alto")))</f>
        <v>Médio</v>
      </c>
      <c r="L910" t="str">
        <f>VLOOKUP(Tabela_Brasil[[#This Row],[Estado]],'De-Para_Estado_Regiao'!$B$3:$C$29,2,FALSE)</f>
        <v>Norte</v>
      </c>
      <c r="M910">
        <f>IF(Tabela_Brasil[[#This Row],[IBGE_1-4]]&gt;=951,1,0)</f>
        <v>1</v>
      </c>
      <c r="N910">
        <f>IF(Tabela_Brasil[[#This Row],[COMP_P]]&lt;=2,1,0)</f>
        <v>0</v>
      </c>
    </row>
    <row r="911" spans="1:14" x14ac:dyDescent="0.25">
      <c r="A911" s="9" t="s">
        <v>943</v>
      </c>
      <c r="B911" s="9" t="s">
        <v>10</v>
      </c>
      <c r="C911" s="9">
        <v>949</v>
      </c>
      <c r="D911" s="9">
        <v>0.67</v>
      </c>
      <c r="E911" s="9">
        <v>0.68300000000000005</v>
      </c>
      <c r="F911" s="9">
        <v>0.54900000000000004</v>
      </c>
      <c r="G911" s="9">
        <v>18309.810000000001</v>
      </c>
      <c r="H911" s="10">
        <v>25</v>
      </c>
      <c r="I911" t="str">
        <f>CONCATENATE(Tabela_Brasil[[#This Row],[Município]],"-",Tabela_Brasil[[#This Row],[Estado]])</f>
        <v>Paty Do Alferes-RJ</v>
      </c>
      <c r="J911">
        <f>IF(Tabela_Brasil[[#This Row],[IDHM]]&lt;=0.599,1,0)</f>
        <v>0</v>
      </c>
      <c r="K911" t="str">
        <f>IF(Tabela_Brasil[[#This Row],[IDHM]]&lt;=0.55,"Baixo",IF(Tabela_Brasil[[#This Row],[IDHM]]&lt;=0.699,"Médio",IF(Tabela_Brasil[[#This Row],[IDHM]]&lt;=0.799,"Alto","Muito Alto")))</f>
        <v>Médio</v>
      </c>
      <c r="L911" t="str">
        <f>VLOOKUP(Tabela_Brasil[[#This Row],[Estado]],'De-Para_Estado_Regiao'!$B$3:$C$29,2,FALSE)</f>
        <v>Sudeste</v>
      </c>
      <c r="M911">
        <f>IF(Tabela_Brasil[[#This Row],[IBGE_1-4]]&gt;=951,1,0)</f>
        <v>0</v>
      </c>
      <c r="N911">
        <f>IF(Tabela_Brasil[[#This Row],[COMP_P]]&lt;=2,1,0)</f>
        <v>0</v>
      </c>
    </row>
    <row r="912" spans="1:14" x14ac:dyDescent="0.25">
      <c r="A912" s="12" t="s">
        <v>944</v>
      </c>
      <c r="B912" s="12" t="s">
        <v>22</v>
      </c>
      <c r="C912" s="12">
        <v>821</v>
      </c>
      <c r="D912" s="12">
        <v>0.72099999999999997</v>
      </c>
      <c r="E912" s="12">
        <v>0.69</v>
      </c>
      <c r="F912" s="12">
        <v>0.64100000000000001</v>
      </c>
      <c r="G912" s="12">
        <v>15299.82</v>
      </c>
      <c r="H912" s="13">
        <v>21</v>
      </c>
      <c r="I912" t="str">
        <f>CONCATENATE(Tabela_Brasil[[#This Row],[Município]],"-",Tabela_Brasil[[#This Row],[Estado]])</f>
        <v>Altônia-PR</v>
      </c>
      <c r="J912">
        <f>IF(Tabela_Brasil[[#This Row],[IDHM]]&lt;=0.599,1,0)</f>
        <v>0</v>
      </c>
      <c r="K912" t="str">
        <f>IF(Tabela_Brasil[[#This Row],[IDHM]]&lt;=0.55,"Baixo",IF(Tabela_Brasil[[#This Row],[IDHM]]&lt;=0.699,"Médio",IF(Tabela_Brasil[[#This Row],[IDHM]]&lt;=0.799,"Alto","Muito Alto")))</f>
        <v>Alto</v>
      </c>
      <c r="L912" t="str">
        <f>VLOOKUP(Tabela_Brasil[[#This Row],[Estado]],'De-Para_Estado_Regiao'!$B$3:$C$29,2,FALSE)</f>
        <v>Sul</v>
      </c>
      <c r="M912">
        <f>IF(Tabela_Brasil[[#This Row],[IBGE_1-4]]&gt;=951,1,0)</f>
        <v>0</v>
      </c>
      <c r="N912">
        <f>IF(Tabela_Brasil[[#This Row],[COMP_P]]&lt;=2,1,0)</f>
        <v>0</v>
      </c>
    </row>
    <row r="913" spans="1:14" x14ac:dyDescent="0.25">
      <c r="A913" s="9" t="s">
        <v>945</v>
      </c>
      <c r="B913" s="9" t="s">
        <v>16</v>
      </c>
      <c r="C913" s="9">
        <v>1332</v>
      </c>
      <c r="D913" s="9">
        <v>0.71</v>
      </c>
      <c r="E913" s="9">
        <v>0.73399999999999999</v>
      </c>
      <c r="F913" s="9">
        <v>0.56999999999999995</v>
      </c>
      <c r="G913" s="9">
        <v>29397.85</v>
      </c>
      <c r="H913" s="10">
        <v>6</v>
      </c>
      <c r="I913" t="str">
        <f>CONCATENATE(Tabela_Brasil[[#This Row],[Município]],"-",Tabela_Brasil[[#This Row],[Estado]])</f>
        <v>Conceição Das Alagoas-MG</v>
      </c>
      <c r="J913">
        <f>IF(Tabela_Brasil[[#This Row],[IDHM]]&lt;=0.599,1,0)</f>
        <v>0</v>
      </c>
      <c r="K913" t="str">
        <f>IF(Tabela_Brasil[[#This Row],[IDHM]]&lt;=0.55,"Baixo",IF(Tabela_Brasil[[#This Row],[IDHM]]&lt;=0.699,"Médio",IF(Tabela_Brasil[[#This Row],[IDHM]]&lt;=0.799,"Alto","Muito Alto")))</f>
        <v>Alto</v>
      </c>
      <c r="L913" t="str">
        <f>VLOOKUP(Tabela_Brasil[[#This Row],[Estado]],'De-Para_Estado_Regiao'!$B$3:$C$29,2,FALSE)</f>
        <v>Sudeste</v>
      </c>
      <c r="M913">
        <f>IF(Tabela_Brasil[[#This Row],[IBGE_1-4]]&gt;=951,1,0)</f>
        <v>1</v>
      </c>
      <c r="N913">
        <f>IF(Tabela_Brasil[[#This Row],[COMP_P]]&lt;=2,1,0)</f>
        <v>0</v>
      </c>
    </row>
    <row r="914" spans="1:14" x14ac:dyDescent="0.25">
      <c r="A914" s="12" t="s">
        <v>946</v>
      </c>
      <c r="B914" s="12" t="s">
        <v>7</v>
      </c>
      <c r="C914" s="12">
        <v>478</v>
      </c>
      <c r="D914" s="12">
        <v>0.73499999999999999</v>
      </c>
      <c r="E914" s="12">
        <v>0.70799999999999996</v>
      </c>
      <c r="F914" s="12">
        <v>0.69199999999999995</v>
      </c>
      <c r="G914" s="12">
        <v>26902.92</v>
      </c>
      <c r="H914" s="13">
        <v>5</v>
      </c>
      <c r="I914" t="str">
        <f>CONCATENATE(Tabela_Brasil[[#This Row],[Município]],"-",Tabela_Brasil[[#This Row],[Estado]])</f>
        <v>Valentim Gentil-SP</v>
      </c>
      <c r="J914">
        <f>IF(Tabela_Brasil[[#This Row],[IDHM]]&lt;=0.599,1,0)</f>
        <v>0</v>
      </c>
      <c r="K914" t="str">
        <f>IF(Tabela_Brasil[[#This Row],[IDHM]]&lt;=0.55,"Baixo",IF(Tabela_Brasil[[#This Row],[IDHM]]&lt;=0.699,"Médio",IF(Tabela_Brasil[[#This Row],[IDHM]]&lt;=0.799,"Alto","Muito Alto")))</f>
        <v>Alto</v>
      </c>
      <c r="L914" t="str">
        <f>VLOOKUP(Tabela_Brasil[[#This Row],[Estado]],'De-Para_Estado_Regiao'!$B$3:$C$29,2,FALSE)</f>
        <v>Sudeste</v>
      </c>
      <c r="M914">
        <f>IF(Tabela_Brasil[[#This Row],[IBGE_1-4]]&gt;=951,1,0)</f>
        <v>0</v>
      </c>
      <c r="N914">
        <f>IF(Tabela_Brasil[[#This Row],[COMP_P]]&lt;=2,1,0)</f>
        <v>0</v>
      </c>
    </row>
    <row r="915" spans="1:14" x14ac:dyDescent="0.25">
      <c r="A915" s="9" t="s">
        <v>947</v>
      </c>
      <c r="B915" s="9" t="s">
        <v>7</v>
      </c>
      <c r="C915" s="9">
        <v>515</v>
      </c>
      <c r="D915" s="9">
        <v>0.72</v>
      </c>
      <c r="E915" s="9">
        <v>0.67</v>
      </c>
      <c r="F915" s="9">
        <v>0.67400000000000004</v>
      </c>
      <c r="G915" s="9">
        <v>48027.27</v>
      </c>
      <c r="H915" s="10">
        <v>22</v>
      </c>
      <c r="I915" t="str">
        <f>CONCATENATE(Tabela_Brasil[[#This Row],[Município]],"-",Tabela_Brasil[[#This Row],[Estado]])</f>
        <v>Mirante Do Paranapanema-SP</v>
      </c>
      <c r="J915">
        <f>IF(Tabela_Brasil[[#This Row],[IDHM]]&lt;=0.599,1,0)</f>
        <v>0</v>
      </c>
      <c r="K915" t="str">
        <f>IF(Tabela_Brasil[[#This Row],[IDHM]]&lt;=0.55,"Baixo",IF(Tabela_Brasil[[#This Row],[IDHM]]&lt;=0.699,"Médio",IF(Tabela_Brasil[[#This Row],[IDHM]]&lt;=0.799,"Alto","Muito Alto")))</f>
        <v>Alto</v>
      </c>
      <c r="L915" t="str">
        <f>VLOOKUP(Tabela_Brasil[[#This Row],[Estado]],'De-Para_Estado_Regiao'!$B$3:$C$29,2,FALSE)</f>
        <v>Sudeste</v>
      </c>
      <c r="M915">
        <f>IF(Tabela_Brasil[[#This Row],[IBGE_1-4]]&gt;=951,1,0)</f>
        <v>0</v>
      </c>
      <c r="N915">
        <f>IF(Tabela_Brasil[[#This Row],[COMP_P]]&lt;=2,1,0)</f>
        <v>0</v>
      </c>
    </row>
    <row r="916" spans="1:14" x14ac:dyDescent="0.25">
      <c r="A916" s="12" t="s">
        <v>948</v>
      </c>
      <c r="B916" s="12" t="s">
        <v>87</v>
      </c>
      <c r="C916" s="12">
        <v>3301</v>
      </c>
      <c r="D916" s="12">
        <v>0.63700000000000001</v>
      </c>
      <c r="E916" s="12">
        <v>0.57899999999999996</v>
      </c>
      <c r="F916" s="12">
        <v>0.57899999999999996</v>
      </c>
      <c r="G916" s="12">
        <v>9720.73</v>
      </c>
      <c r="H916" s="13">
        <v>63</v>
      </c>
      <c r="I916" t="str">
        <f>CONCATENATE(Tabela_Brasil[[#This Row],[Município]],"-",Tabela_Brasil[[#This Row],[Estado]])</f>
        <v>Pinheiro-MA</v>
      </c>
      <c r="J916">
        <f>IF(Tabela_Brasil[[#This Row],[IDHM]]&lt;=0.599,1,0)</f>
        <v>0</v>
      </c>
      <c r="K916" t="str">
        <f>IF(Tabela_Brasil[[#This Row],[IDHM]]&lt;=0.55,"Baixo",IF(Tabela_Brasil[[#This Row],[IDHM]]&lt;=0.699,"Médio",IF(Tabela_Brasil[[#This Row],[IDHM]]&lt;=0.799,"Alto","Muito Alto")))</f>
        <v>Médio</v>
      </c>
      <c r="L916" t="str">
        <f>VLOOKUP(Tabela_Brasil[[#This Row],[Estado]],'De-Para_Estado_Regiao'!$B$3:$C$29,2,FALSE)</f>
        <v>Nordeste</v>
      </c>
      <c r="M916">
        <f>IF(Tabela_Brasil[[#This Row],[IBGE_1-4]]&gt;=951,1,0)</f>
        <v>1</v>
      </c>
      <c r="N916">
        <f>IF(Tabela_Brasil[[#This Row],[COMP_P]]&lt;=2,1,0)</f>
        <v>0</v>
      </c>
    </row>
    <row r="917" spans="1:14" x14ac:dyDescent="0.25">
      <c r="A917" s="9" t="s">
        <v>949</v>
      </c>
      <c r="B917" s="9" t="s">
        <v>24</v>
      </c>
      <c r="C917" s="9">
        <v>1182</v>
      </c>
      <c r="D917" s="9">
        <v>0.628</v>
      </c>
      <c r="E917" s="9">
        <v>0.58799999999999997</v>
      </c>
      <c r="F917" s="9">
        <v>0.55900000000000005</v>
      </c>
      <c r="G917" s="9">
        <v>9361.7000000000007</v>
      </c>
      <c r="H917" s="10">
        <v>15</v>
      </c>
      <c r="I917" t="str">
        <f>CONCATENATE(Tabela_Brasil[[#This Row],[Município]],"-",Tabela_Brasil[[#This Row],[Estado]])</f>
        <v>Riachão Do Jacuípe-BA</v>
      </c>
      <c r="J917">
        <f>IF(Tabela_Brasil[[#This Row],[IDHM]]&lt;=0.599,1,0)</f>
        <v>0</v>
      </c>
      <c r="K917" t="str">
        <f>IF(Tabela_Brasil[[#This Row],[IDHM]]&lt;=0.55,"Baixo",IF(Tabela_Brasil[[#This Row],[IDHM]]&lt;=0.699,"Médio",IF(Tabela_Brasil[[#This Row],[IDHM]]&lt;=0.799,"Alto","Muito Alto")))</f>
        <v>Médio</v>
      </c>
      <c r="L917" t="str">
        <f>VLOOKUP(Tabela_Brasil[[#This Row],[Estado]],'De-Para_Estado_Regiao'!$B$3:$C$29,2,FALSE)</f>
        <v>Nordeste</v>
      </c>
      <c r="M917">
        <f>IF(Tabela_Brasil[[#This Row],[IBGE_1-4]]&gt;=951,1,0)</f>
        <v>1</v>
      </c>
      <c r="N917">
        <f>IF(Tabela_Brasil[[#This Row],[COMP_P]]&lt;=2,1,0)</f>
        <v>0</v>
      </c>
    </row>
    <row r="918" spans="1:14" x14ac:dyDescent="0.25">
      <c r="A918" s="12" t="s">
        <v>950</v>
      </c>
      <c r="B918" s="12" t="s">
        <v>24</v>
      </c>
      <c r="C918" s="12">
        <v>1584</v>
      </c>
      <c r="D918" s="12">
        <v>0.61399999999999999</v>
      </c>
      <c r="E918" s="12">
        <v>0.59199999999999997</v>
      </c>
      <c r="F918" s="12">
        <v>0.51600000000000001</v>
      </c>
      <c r="G918" s="12">
        <v>9826.2900000000009</v>
      </c>
      <c r="H918" s="13">
        <v>46</v>
      </c>
      <c r="I918" t="str">
        <f>CONCATENATE(Tabela_Brasil[[#This Row],[Município]],"-",Tabela_Brasil[[#This Row],[Estado]])</f>
        <v>Santa Maria Da Vitória-BA</v>
      </c>
      <c r="J918">
        <f>IF(Tabela_Brasil[[#This Row],[IDHM]]&lt;=0.599,1,0)</f>
        <v>0</v>
      </c>
      <c r="K918" t="str">
        <f>IF(Tabela_Brasil[[#This Row],[IDHM]]&lt;=0.55,"Baixo",IF(Tabela_Brasil[[#This Row],[IDHM]]&lt;=0.699,"Médio",IF(Tabela_Brasil[[#This Row],[IDHM]]&lt;=0.799,"Alto","Muito Alto")))</f>
        <v>Médio</v>
      </c>
      <c r="L918" t="str">
        <f>VLOOKUP(Tabela_Brasil[[#This Row],[Estado]],'De-Para_Estado_Regiao'!$B$3:$C$29,2,FALSE)</f>
        <v>Nordeste</v>
      </c>
      <c r="M918">
        <f>IF(Tabela_Brasil[[#This Row],[IBGE_1-4]]&gt;=951,1,0)</f>
        <v>1</v>
      </c>
      <c r="N918">
        <f>IF(Tabela_Brasil[[#This Row],[COMP_P]]&lt;=2,1,0)</f>
        <v>0</v>
      </c>
    </row>
    <row r="919" spans="1:14" x14ac:dyDescent="0.25">
      <c r="A919" s="9" t="s">
        <v>951</v>
      </c>
      <c r="B919" s="9" t="s">
        <v>22</v>
      </c>
      <c r="C919" s="9">
        <v>1139</v>
      </c>
      <c r="D919" s="9">
        <v>0.71799999999999997</v>
      </c>
      <c r="E919" s="9">
        <v>0.72499999999999998</v>
      </c>
      <c r="F919" s="9">
        <v>0.61799999999999999</v>
      </c>
      <c r="G919" s="9">
        <v>38183.1</v>
      </c>
      <c r="H919" s="10">
        <v>40</v>
      </c>
      <c r="I919" t="str">
        <f>CONCATENATE(Tabela_Brasil[[#This Row],[Município]],"-",Tabela_Brasil[[#This Row],[Estado]])</f>
        <v>Palmeira-PR</v>
      </c>
      <c r="J919">
        <f>IF(Tabela_Brasil[[#This Row],[IDHM]]&lt;=0.599,1,0)</f>
        <v>0</v>
      </c>
      <c r="K919" t="str">
        <f>IF(Tabela_Brasil[[#This Row],[IDHM]]&lt;=0.55,"Baixo",IF(Tabela_Brasil[[#This Row],[IDHM]]&lt;=0.699,"Médio",IF(Tabela_Brasil[[#This Row],[IDHM]]&lt;=0.799,"Alto","Muito Alto")))</f>
        <v>Alto</v>
      </c>
      <c r="L919" t="str">
        <f>VLOOKUP(Tabela_Brasil[[#This Row],[Estado]],'De-Para_Estado_Regiao'!$B$3:$C$29,2,FALSE)</f>
        <v>Sul</v>
      </c>
      <c r="M919">
        <f>IF(Tabela_Brasil[[#This Row],[IBGE_1-4]]&gt;=951,1,0)</f>
        <v>1</v>
      </c>
      <c r="N919">
        <f>IF(Tabela_Brasil[[#This Row],[COMP_P]]&lt;=2,1,0)</f>
        <v>0</v>
      </c>
    </row>
    <row r="920" spans="1:14" x14ac:dyDescent="0.25">
      <c r="A920" s="12" t="s">
        <v>952</v>
      </c>
      <c r="B920" s="12" t="s">
        <v>7</v>
      </c>
      <c r="C920" s="12">
        <v>1122</v>
      </c>
      <c r="D920" s="12">
        <v>0.71299999999999997</v>
      </c>
      <c r="E920" s="12">
        <v>0.69199999999999995</v>
      </c>
      <c r="F920" s="12">
        <v>0.63</v>
      </c>
      <c r="G920" s="12">
        <v>29331.5</v>
      </c>
      <c r="H920" s="13">
        <v>15</v>
      </c>
      <c r="I920" t="str">
        <f>CONCATENATE(Tabela_Brasil[[#This Row],[Município]],"-",Tabela_Brasil[[#This Row],[Estado]])</f>
        <v>Itaí-SP</v>
      </c>
      <c r="J920">
        <f>IF(Tabela_Brasil[[#This Row],[IDHM]]&lt;=0.599,1,0)</f>
        <v>0</v>
      </c>
      <c r="K920" t="str">
        <f>IF(Tabela_Brasil[[#This Row],[IDHM]]&lt;=0.55,"Baixo",IF(Tabela_Brasil[[#This Row],[IDHM]]&lt;=0.699,"Médio",IF(Tabela_Brasil[[#This Row],[IDHM]]&lt;=0.799,"Alto","Muito Alto")))</f>
        <v>Alto</v>
      </c>
      <c r="L920" t="str">
        <f>VLOOKUP(Tabela_Brasil[[#This Row],[Estado]],'De-Para_Estado_Regiao'!$B$3:$C$29,2,FALSE)</f>
        <v>Sudeste</v>
      </c>
      <c r="M920">
        <f>IF(Tabela_Brasil[[#This Row],[IBGE_1-4]]&gt;=951,1,0)</f>
        <v>1</v>
      </c>
      <c r="N920">
        <f>IF(Tabela_Brasil[[#This Row],[COMP_P]]&lt;=2,1,0)</f>
        <v>0</v>
      </c>
    </row>
    <row r="921" spans="1:14" x14ac:dyDescent="0.25">
      <c r="A921" s="9" t="s">
        <v>953</v>
      </c>
      <c r="B921" s="9" t="s">
        <v>111</v>
      </c>
      <c r="C921" s="9">
        <v>2039</v>
      </c>
      <c r="D921" s="9">
        <v>0.70099999999999996</v>
      </c>
      <c r="E921" s="9">
        <v>0.69</v>
      </c>
      <c r="F921" s="9">
        <v>0.61399999999999999</v>
      </c>
      <c r="G921" s="9">
        <v>18502.54</v>
      </c>
      <c r="H921" s="10">
        <v>27</v>
      </c>
      <c r="I921" t="str">
        <f>CONCATENATE(Tabela_Brasil[[#This Row],[Município]],"-",Tabela_Brasil[[#This Row],[Estado]])</f>
        <v>Colinas Do Tocantins-TO</v>
      </c>
      <c r="J921">
        <f>IF(Tabela_Brasil[[#This Row],[IDHM]]&lt;=0.599,1,0)</f>
        <v>0</v>
      </c>
      <c r="K921" t="str">
        <f>IF(Tabela_Brasil[[#This Row],[IDHM]]&lt;=0.55,"Baixo",IF(Tabela_Brasil[[#This Row],[IDHM]]&lt;=0.699,"Médio",IF(Tabela_Brasil[[#This Row],[IDHM]]&lt;=0.799,"Alto","Muito Alto")))</f>
        <v>Alto</v>
      </c>
      <c r="L921" t="str">
        <f>VLOOKUP(Tabela_Brasil[[#This Row],[Estado]],'De-Para_Estado_Regiao'!$B$3:$C$29,2,FALSE)</f>
        <v>Norte</v>
      </c>
      <c r="M921">
        <f>IF(Tabela_Brasil[[#This Row],[IBGE_1-4]]&gt;=951,1,0)</f>
        <v>1</v>
      </c>
      <c r="N921">
        <f>IF(Tabela_Brasil[[#This Row],[COMP_P]]&lt;=2,1,0)</f>
        <v>0</v>
      </c>
    </row>
    <row r="922" spans="1:14" x14ac:dyDescent="0.25">
      <c r="A922" s="12" t="s">
        <v>954</v>
      </c>
      <c r="B922" s="12" t="s">
        <v>29</v>
      </c>
      <c r="C922" s="12">
        <v>1372</v>
      </c>
      <c r="D922" s="12">
        <v>0.71299999999999997</v>
      </c>
      <c r="E922" s="12">
        <v>0.73199999999999998</v>
      </c>
      <c r="F922" s="12">
        <v>0.60399999999999998</v>
      </c>
      <c r="G922" s="12">
        <v>27128.23</v>
      </c>
      <c r="H922" s="13">
        <v>46</v>
      </c>
      <c r="I922" t="str">
        <f>CONCATENATE(Tabela_Brasil[[#This Row],[Município]],"-",Tabela_Brasil[[#This Row],[Estado]])</f>
        <v>Colíder-MT</v>
      </c>
      <c r="J922">
        <f>IF(Tabela_Brasil[[#This Row],[IDHM]]&lt;=0.599,1,0)</f>
        <v>0</v>
      </c>
      <c r="K922" t="str">
        <f>IF(Tabela_Brasil[[#This Row],[IDHM]]&lt;=0.55,"Baixo",IF(Tabela_Brasil[[#This Row],[IDHM]]&lt;=0.699,"Médio",IF(Tabela_Brasil[[#This Row],[IDHM]]&lt;=0.799,"Alto","Muito Alto")))</f>
        <v>Alto</v>
      </c>
      <c r="L922" t="str">
        <f>VLOOKUP(Tabela_Brasil[[#This Row],[Estado]],'De-Para_Estado_Regiao'!$B$3:$C$29,2,FALSE)</f>
        <v>Centro-Oeste</v>
      </c>
      <c r="M922">
        <f>IF(Tabela_Brasil[[#This Row],[IBGE_1-4]]&gt;=951,1,0)</f>
        <v>1</v>
      </c>
      <c r="N922">
        <f>IF(Tabela_Brasil[[#This Row],[COMP_P]]&lt;=2,1,0)</f>
        <v>0</v>
      </c>
    </row>
    <row r="923" spans="1:14" x14ac:dyDescent="0.25">
      <c r="A923" s="9" t="s">
        <v>955</v>
      </c>
      <c r="B923" s="9" t="s">
        <v>49</v>
      </c>
      <c r="C923" s="9">
        <v>2941</v>
      </c>
      <c r="D923" s="9">
        <v>0.65900000000000003</v>
      </c>
      <c r="E923" s="9">
        <v>0.622</v>
      </c>
      <c r="F923" s="9">
        <v>0.57599999999999996</v>
      </c>
      <c r="G923" s="9">
        <v>9301.73</v>
      </c>
      <c r="H923" s="10">
        <v>45</v>
      </c>
      <c r="I923" t="str">
        <f>CONCATENATE(Tabela_Brasil[[#This Row],[Município]],"-",Tabela_Brasil[[#This Row],[Estado]])</f>
        <v>Santa Izabel Do Pará-PA</v>
      </c>
      <c r="J923">
        <f>IF(Tabela_Brasil[[#This Row],[IDHM]]&lt;=0.599,1,0)</f>
        <v>0</v>
      </c>
      <c r="K923" t="str">
        <f>IF(Tabela_Brasil[[#This Row],[IDHM]]&lt;=0.55,"Baixo",IF(Tabela_Brasil[[#This Row],[IDHM]]&lt;=0.699,"Médio",IF(Tabela_Brasil[[#This Row],[IDHM]]&lt;=0.799,"Alto","Muito Alto")))</f>
        <v>Médio</v>
      </c>
      <c r="L923" t="str">
        <f>VLOOKUP(Tabela_Brasil[[#This Row],[Estado]],'De-Para_Estado_Regiao'!$B$3:$C$29,2,FALSE)</f>
        <v>Norte</v>
      </c>
      <c r="M923">
        <f>IF(Tabela_Brasil[[#This Row],[IBGE_1-4]]&gt;=951,1,0)</f>
        <v>1</v>
      </c>
      <c r="N923">
        <f>IF(Tabela_Brasil[[#This Row],[COMP_P]]&lt;=2,1,0)</f>
        <v>0</v>
      </c>
    </row>
    <row r="924" spans="1:14" x14ac:dyDescent="0.25">
      <c r="A924" s="12" t="s">
        <v>956</v>
      </c>
      <c r="B924" s="12" t="s">
        <v>87</v>
      </c>
      <c r="C924" s="12">
        <v>2881</v>
      </c>
      <c r="D924" s="12">
        <v>0.59899999999999998</v>
      </c>
      <c r="E924" s="12">
        <v>0.53400000000000003</v>
      </c>
      <c r="F924" s="12">
        <v>0.53900000000000003</v>
      </c>
      <c r="G924" s="12">
        <v>8215.49</v>
      </c>
      <c r="H924" s="13">
        <v>66</v>
      </c>
      <c r="I924" t="str">
        <f>CONCATENATE(Tabela_Brasil[[#This Row],[Município]],"-",Tabela_Brasil[[#This Row],[Estado]])</f>
        <v>Itapecuru Mirim-MA</v>
      </c>
      <c r="J924">
        <f>IF(Tabela_Brasil[[#This Row],[IDHM]]&lt;=0.599,1,0)</f>
        <v>1</v>
      </c>
      <c r="K924" t="str">
        <f>IF(Tabela_Brasil[[#This Row],[IDHM]]&lt;=0.55,"Baixo",IF(Tabela_Brasil[[#This Row],[IDHM]]&lt;=0.699,"Médio",IF(Tabela_Brasil[[#This Row],[IDHM]]&lt;=0.799,"Alto","Muito Alto")))</f>
        <v>Médio</v>
      </c>
      <c r="L924" t="str">
        <f>VLOOKUP(Tabela_Brasil[[#This Row],[Estado]],'De-Para_Estado_Regiao'!$B$3:$C$29,2,FALSE)</f>
        <v>Nordeste</v>
      </c>
      <c r="M924">
        <f>IF(Tabela_Brasil[[#This Row],[IBGE_1-4]]&gt;=951,1,0)</f>
        <v>1</v>
      </c>
      <c r="N924">
        <f>IF(Tabela_Brasil[[#This Row],[COMP_P]]&lt;=2,1,0)</f>
        <v>0</v>
      </c>
    </row>
    <row r="925" spans="1:14" x14ac:dyDescent="0.25">
      <c r="A925" s="9" t="s">
        <v>957</v>
      </c>
      <c r="B925" s="9" t="s">
        <v>16</v>
      </c>
      <c r="C925" s="9">
        <v>641</v>
      </c>
      <c r="D925" s="9">
        <v>0.71</v>
      </c>
      <c r="E925" s="9">
        <v>0.69399999999999995</v>
      </c>
      <c r="F925" s="9">
        <v>0.60899999999999999</v>
      </c>
      <c r="G925" s="9">
        <v>16137.43</v>
      </c>
      <c r="H925" s="10">
        <v>8</v>
      </c>
      <c r="I925" t="str">
        <f>CONCATENATE(Tabela_Brasil[[#This Row],[Município]],"-",Tabela_Brasil[[#This Row],[Estado]])</f>
        <v>Rio Pomba-MG</v>
      </c>
      <c r="J925">
        <f>IF(Tabela_Brasil[[#This Row],[IDHM]]&lt;=0.599,1,0)</f>
        <v>0</v>
      </c>
      <c r="K925" t="str">
        <f>IF(Tabela_Brasil[[#This Row],[IDHM]]&lt;=0.55,"Baixo",IF(Tabela_Brasil[[#This Row],[IDHM]]&lt;=0.699,"Médio",IF(Tabela_Brasil[[#This Row],[IDHM]]&lt;=0.799,"Alto","Muito Alto")))</f>
        <v>Alto</v>
      </c>
      <c r="L925" t="str">
        <f>VLOOKUP(Tabela_Brasil[[#This Row],[Estado]],'De-Para_Estado_Regiao'!$B$3:$C$29,2,FALSE)</f>
        <v>Sudeste</v>
      </c>
      <c r="M925">
        <f>IF(Tabela_Brasil[[#This Row],[IBGE_1-4]]&gt;=951,1,0)</f>
        <v>0</v>
      </c>
      <c r="N925">
        <f>IF(Tabela_Brasil[[#This Row],[COMP_P]]&lt;=2,1,0)</f>
        <v>0</v>
      </c>
    </row>
    <row r="926" spans="1:14" x14ac:dyDescent="0.25">
      <c r="A926" s="12" t="s">
        <v>958</v>
      </c>
      <c r="B926" s="12" t="s">
        <v>29</v>
      </c>
      <c r="C926" s="12">
        <v>1385</v>
      </c>
      <c r="D926" s="12">
        <v>0.68200000000000005</v>
      </c>
      <c r="E926" s="12">
        <v>0.69899999999999995</v>
      </c>
      <c r="F926" s="12">
        <v>0.54300000000000004</v>
      </c>
      <c r="G926" s="12">
        <v>23148.19</v>
      </c>
      <c r="H926" s="13">
        <v>20</v>
      </c>
      <c r="I926" t="str">
        <f>CONCATENATE(Tabela_Brasil[[#This Row],[Município]],"-",Tabela_Brasil[[#This Row],[Estado]])</f>
        <v>Juara-MT</v>
      </c>
      <c r="J926">
        <f>IF(Tabela_Brasil[[#This Row],[IDHM]]&lt;=0.599,1,0)</f>
        <v>0</v>
      </c>
      <c r="K926" t="str">
        <f>IF(Tabela_Brasil[[#This Row],[IDHM]]&lt;=0.55,"Baixo",IF(Tabela_Brasil[[#This Row],[IDHM]]&lt;=0.699,"Médio",IF(Tabela_Brasil[[#This Row],[IDHM]]&lt;=0.799,"Alto","Muito Alto")))</f>
        <v>Médio</v>
      </c>
      <c r="L926" t="str">
        <f>VLOOKUP(Tabela_Brasil[[#This Row],[Estado]],'De-Para_Estado_Regiao'!$B$3:$C$29,2,FALSE)</f>
        <v>Centro-Oeste</v>
      </c>
      <c r="M926">
        <f>IF(Tabela_Brasil[[#This Row],[IBGE_1-4]]&gt;=951,1,0)</f>
        <v>1</v>
      </c>
      <c r="N926">
        <f>IF(Tabela_Brasil[[#This Row],[COMP_P]]&lt;=2,1,0)</f>
        <v>0</v>
      </c>
    </row>
    <row r="927" spans="1:14" x14ac:dyDescent="0.25">
      <c r="A927" s="9" t="s">
        <v>959</v>
      </c>
      <c r="B927" s="9" t="s">
        <v>31</v>
      </c>
      <c r="C927" s="9">
        <v>2535</v>
      </c>
      <c r="D927" s="9">
        <v>0.68</v>
      </c>
      <c r="E927" s="9">
        <v>0.61299999999999999</v>
      </c>
      <c r="F927" s="9">
        <v>0.63700000000000001</v>
      </c>
      <c r="G927" s="9">
        <v>14406.42</v>
      </c>
      <c r="H927" s="10">
        <v>24</v>
      </c>
      <c r="I927" t="str">
        <f>CONCATENATE(Tabela_Brasil[[#This Row],[Município]],"-",Tabela_Brasil[[#This Row],[Estado]])</f>
        <v>Barbalha-CE</v>
      </c>
      <c r="J927">
        <f>IF(Tabela_Brasil[[#This Row],[IDHM]]&lt;=0.599,1,0)</f>
        <v>0</v>
      </c>
      <c r="K927" t="str">
        <f>IF(Tabela_Brasil[[#This Row],[IDHM]]&lt;=0.55,"Baixo",IF(Tabela_Brasil[[#This Row],[IDHM]]&lt;=0.699,"Médio",IF(Tabela_Brasil[[#This Row],[IDHM]]&lt;=0.799,"Alto","Muito Alto")))</f>
        <v>Médio</v>
      </c>
      <c r="L927" t="str">
        <f>VLOOKUP(Tabela_Brasil[[#This Row],[Estado]],'De-Para_Estado_Regiao'!$B$3:$C$29,2,FALSE)</f>
        <v>Nordeste</v>
      </c>
      <c r="M927">
        <f>IF(Tabela_Brasil[[#This Row],[IBGE_1-4]]&gt;=951,1,0)</f>
        <v>1</v>
      </c>
      <c r="N927">
        <f>IF(Tabela_Brasil[[#This Row],[COMP_P]]&lt;=2,1,0)</f>
        <v>0</v>
      </c>
    </row>
    <row r="928" spans="1:14" x14ac:dyDescent="0.25">
      <c r="A928" s="12" t="s">
        <v>960</v>
      </c>
      <c r="B928" s="12" t="s">
        <v>210</v>
      </c>
      <c r="C928" s="12">
        <v>6822</v>
      </c>
      <c r="D928" s="12">
        <v>0.69</v>
      </c>
      <c r="E928" s="12">
        <v>0.65400000000000003</v>
      </c>
      <c r="F928" s="12">
        <v>0.63800000000000001</v>
      </c>
      <c r="G928" s="12">
        <v>15891.21</v>
      </c>
      <c r="H928" s="13">
        <v>53</v>
      </c>
      <c r="I928" t="str">
        <f>CONCATENATE(Tabela_Brasil[[#This Row],[Município]],"-",Tabela_Brasil[[#This Row],[Estado]])</f>
        <v>Santana-AP</v>
      </c>
      <c r="J928">
        <f>IF(Tabela_Brasil[[#This Row],[IDHM]]&lt;=0.599,1,0)</f>
        <v>0</v>
      </c>
      <c r="K928" t="str">
        <f>IF(Tabela_Brasil[[#This Row],[IDHM]]&lt;=0.55,"Baixo",IF(Tabela_Brasil[[#This Row],[IDHM]]&lt;=0.699,"Médio",IF(Tabela_Brasil[[#This Row],[IDHM]]&lt;=0.799,"Alto","Muito Alto")))</f>
        <v>Médio</v>
      </c>
      <c r="L928" t="str">
        <f>VLOOKUP(Tabela_Brasil[[#This Row],[Estado]],'De-Para_Estado_Regiao'!$B$3:$C$29,2,FALSE)</f>
        <v>Norte</v>
      </c>
      <c r="M928">
        <f>IF(Tabela_Brasil[[#This Row],[IBGE_1-4]]&gt;=951,1,0)</f>
        <v>1</v>
      </c>
      <c r="N928">
        <f>IF(Tabela_Brasil[[#This Row],[COMP_P]]&lt;=2,1,0)</f>
        <v>0</v>
      </c>
    </row>
    <row r="929" spans="1:14" x14ac:dyDescent="0.25">
      <c r="A929" s="9" t="s">
        <v>961</v>
      </c>
      <c r="B929" s="9" t="s">
        <v>7</v>
      </c>
      <c r="C929" s="9">
        <v>1231</v>
      </c>
      <c r="D929" s="9">
        <v>0.71799999999999997</v>
      </c>
      <c r="E929" s="9">
        <v>0.71</v>
      </c>
      <c r="F929" s="9">
        <v>0.63</v>
      </c>
      <c r="G929" s="9">
        <v>19333.63</v>
      </c>
      <c r="H929" s="10">
        <v>9</v>
      </c>
      <c r="I929" t="str">
        <f>CONCATENATE(Tabela_Brasil[[#This Row],[Município]],"-",Tabela_Brasil[[#This Row],[Estado]])</f>
        <v>Guará-SP</v>
      </c>
      <c r="J929">
        <f>IF(Tabela_Brasil[[#This Row],[IDHM]]&lt;=0.599,1,0)</f>
        <v>0</v>
      </c>
      <c r="K929" t="str">
        <f>IF(Tabela_Brasil[[#This Row],[IDHM]]&lt;=0.55,"Baixo",IF(Tabela_Brasil[[#This Row],[IDHM]]&lt;=0.699,"Médio",IF(Tabela_Brasil[[#This Row],[IDHM]]&lt;=0.799,"Alto","Muito Alto")))</f>
        <v>Alto</v>
      </c>
      <c r="L929" t="str">
        <f>VLOOKUP(Tabela_Brasil[[#This Row],[Estado]],'De-Para_Estado_Regiao'!$B$3:$C$29,2,FALSE)</f>
        <v>Sudeste</v>
      </c>
      <c r="M929">
        <f>IF(Tabela_Brasil[[#This Row],[IBGE_1-4]]&gt;=951,1,0)</f>
        <v>1</v>
      </c>
      <c r="N929">
        <f>IF(Tabela_Brasil[[#This Row],[COMP_P]]&lt;=2,1,0)</f>
        <v>0</v>
      </c>
    </row>
    <row r="930" spans="1:14" x14ac:dyDescent="0.25">
      <c r="A930" s="12" t="s">
        <v>962</v>
      </c>
      <c r="B930" s="12" t="s">
        <v>19</v>
      </c>
      <c r="C930" s="12">
        <v>1155</v>
      </c>
      <c r="D930" s="12">
        <v>0.59</v>
      </c>
      <c r="E930" s="12">
        <v>0.56399999999999995</v>
      </c>
      <c r="F930" s="12">
        <v>0.47199999999999998</v>
      </c>
      <c r="G930" s="12">
        <v>10484.27</v>
      </c>
      <c r="H930" s="13">
        <v>9</v>
      </c>
      <c r="I930" t="str">
        <f>CONCATENATE(Tabela_Brasil[[#This Row],[Município]],"-",Tabela_Brasil[[#This Row],[Estado]])</f>
        <v>Santa Maria Da Boa Vista-PE</v>
      </c>
      <c r="J930">
        <f>IF(Tabela_Brasil[[#This Row],[IDHM]]&lt;=0.599,1,0)</f>
        <v>1</v>
      </c>
      <c r="K930" t="str">
        <f>IF(Tabela_Brasil[[#This Row],[IDHM]]&lt;=0.55,"Baixo",IF(Tabela_Brasil[[#This Row],[IDHM]]&lt;=0.699,"Médio",IF(Tabela_Brasil[[#This Row],[IDHM]]&lt;=0.799,"Alto","Muito Alto")))</f>
        <v>Médio</v>
      </c>
      <c r="L930" t="str">
        <f>VLOOKUP(Tabela_Brasil[[#This Row],[Estado]],'De-Para_Estado_Regiao'!$B$3:$C$29,2,FALSE)</f>
        <v>Nordeste</v>
      </c>
      <c r="M930">
        <f>IF(Tabela_Brasil[[#This Row],[IBGE_1-4]]&gt;=951,1,0)</f>
        <v>1</v>
      </c>
      <c r="N930">
        <f>IF(Tabela_Brasil[[#This Row],[COMP_P]]&lt;=2,1,0)</f>
        <v>0</v>
      </c>
    </row>
    <row r="931" spans="1:14" x14ac:dyDescent="0.25">
      <c r="A931" s="9" t="s">
        <v>963</v>
      </c>
      <c r="B931" s="9" t="s">
        <v>22</v>
      </c>
      <c r="C931" s="9">
        <v>1242</v>
      </c>
      <c r="D931" s="9">
        <v>0.73099999999999998</v>
      </c>
      <c r="E931" s="9">
        <v>0.72</v>
      </c>
      <c r="F931" s="9">
        <v>0.63900000000000001</v>
      </c>
      <c r="G931" s="9">
        <v>26115.53</v>
      </c>
      <c r="H931" s="10">
        <v>41</v>
      </c>
      <c r="I931" t="str">
        <f>CONCATENATE(Tabela_Brasil[[#This Row],[Município]],"-",Tabela_Brasil[[#This Row],[Estado]])</f>
        <v>Goioerê-PR</v>
      </c>
      <c r="J931">
        <f>IF(Tabela_Brasil[[#This Row],[IDHM]]&lt;=0.599,1,0)</f>
        <v>0</v>
      </c>
      <c r="K931" t="str">
        <f>IF(Tabela_Brasil[[#This Row],[IDHM]]&lt;=0.55,"Baixo",IF(Tabela_Brasil[[#This Row],[IDHM]]&lt;=0.699,"Médio",IF(Tabela_Brasil[[#This Row],[IDHM]]&lt;=0.799,"Alto","Muito Alto")))</f>
        <v>Alto</v>
      </c>
      <c r="L931" t="str">
        <f>VLOOKUP(Tabela_Brasil[[#This Row],[Estado]],'De-Para_Estado_Regiao'!$B$3:$C$29,2,FALSE)</f>
        <v>Sul</v>
      </c>
      <c r="M931">
        <f>IF(Tabela_Brasil[[#This Row],[IBGE_1-4]]&gt;=951,1,0)</f>
        <v>1</v>
      </c>
      <c r="N931">
        <f>IF(Tabela_Brasil[[#This Row],[COMP_P]]&lt;=2,1,0)</f>
        <v>0</v>
      </c>
    </row>
    <row r="932" spans="1:14" x14ac:dyDescent="0.25">
      <c r="A932" s="12" t="s">
        <v>964</v>
      </c>
      <c r="B932" s="12" t="s">
        <v>59</v>
      </c>
      <c r="C932" s="12">
        <v>504</v>
      </c>
      <c r="D932" s="12">
        <v>0.76</v>
      </c>
      <c r="E932" s="12">
        <v>0.749</v>
      </c>
      <c r="F932" s="12">
        <v>0.67</v>
      </c>
      <c r="G932" s="12">
        <v>28907.68</v>
      </c>
      <c r="H932" s="13">
        <v>23</v>
      </c>
      <c r="I932" t="str">
        <f>CONCATENATE(Tabela_Brasil[[#This Row],[Município]],"-",Tabela_Brasil[[#This Row],[Estado]])</f>
        <v>Taió-SC</v>
      </c>
      <c r="J932">
        <f>IF(Tabela_Brasil[[#This Row],[IDHM]]&lt;=0.599,1,0)</f>
        <v>0</v>
      </c>
      <c r="K932" t="str">
        <f>IF(Tabela_Brasil[[#This Row],[IDHM]]&lt;=0.55,"Baixo",IF(Tabela_Brasil[[#This Row],[IDHM]]&lt;=0.699,"Médio",IF(Tabela_Brasil[[#This Row],[IDHM]]&lt;=0.799,"Alto","Muito Alto")))</f>
        <v>Alto</v>
      </c>
      <c r="L932" t="str">
        <f>VLOOKUP(Tabela_Brasil[[#This Row],[Estado]],'De-Para_Estado_Regiao'!$B$3:$C$29,2,FALSE)</f>
        <v>Sul</v>
      </c>
      <c r="M932">
        <f>IF(Tabela_Brasil[[#This Row],[IBGE_1-4]]&gt;=951,1,0)</f>
        <v>0</v>
      </c>
      <c r="N932">
        <f>IF(Tabela_Brasil[[#This Row],[COMP_P]]&lt;=2,1,0)</f>
        <v>0</v>
      </c>
    </row>
    <row r="933" spans="1:14" x14ac:dyDescent="0.25">
      <c r="A933" s="9" t="s">
        <v>965</v>
      </c>
      <c r="B933" s="9" t="s">
        <v>16</v>
      </c>
      <c r="C933" s="9">
        <v>709</v>
      </c>
      <c r="D933" s="9">
        <v>0.71099999999999997</v>
      </c>
      <c r="E933" s="9">
        <v>0.69299999999999995</v>
      </c>
      <c r="F933" s="9">
        <v>0.59599999999999997</v>
      </c>
      <c r="G933" s="9">
        <v>16014.63</v>
      </c>
      <c r="H933" s="10">
        <v>19</v>
      </c>
      <c r="I933" t="str">
        <f>CONCATENATE(Tabela_Brasil[[#This Row],[Município]],"-",Tabela_Brasil[[#This Row],[Estado]])</f>
        <v>Lambari-MG</v>
      </c>
      <c r="J933">
        <f>IF(Tabela_Brasil[[#This Row],[IDHM]]&lt;=0.599,1,0)</f>
        <v>0</v>
      </c>
      <c r="K933" t="str">
        <f>IF(Tabela_Brasil[[#This Row],[IDHM]]&lt;=0.55,"Baixo",IF(Tabela_Brasil[[#This Row],[IDHM]]&lt;=0.699,"Médio",IF(Tabela_Brasil[[#This Row],[IDHM]]&lt;=0.799,"Alto","Muito Alto")))</f>
        <v>Alto</v>
      </c>
      <c r="L933" t="str">
        <f>VLOOKUP(Tabela_Brasil[[#This Row],[Estado]],'De-Para_Estado_Regiao'!$B$3:$C$29,2,FALSE)</f>
        <v>Sudeste</v>
      </c>
      <c r="M933">
        <f>IF(Tabela_Brasil[[#This Row],[IBGE_1-4]]&gt;=951,1,0)</f>
        <v>0</v>
      </c>
      <c r="N933">
        <f>IF(Tabela_Brasil[[#This Row],[COMP_P]]&lt;=2,1,0)</f>
        <v>0</v>
      </c>
    </row>
    <row r="934" spans="1:14" x14ac:dyDescent="0.25">
      <c r="A934" s="12" t="s">
        <v>966</v>
      </c>
      <c r="B934" s="12" t="s">
        <v>33</v>
      </c>
      <c r="C934" s="12">
        <v>5768</v>
      </c>
      <c r="D934" s="12">
        <v>0.70099999999999996</v>
      </c>
      <c r="E934" s="12">
        <v>0.67600000000000005</v>
      </c>
      <c r="F934" s="12">
        <v>0.61699999999999999</v>
      </c>
      <c r="G934" s="12">
        <v>33136.31</v>
      </c>
      <c r="H934" s="13">
        <v>78</v>
      </c>
      <c r="I934" t="str">
        <f>CONCATENATE(Tabela_Brasil[[#This Row],[Município]],"-",Tabela_Brasil[[#This Row],[Estado]])</f>
        <v>Senador Canedo-GO</v>
      </c>
      <c r="J934">
        <f>IF(Tabela_Brasil[[#This Row],[IDHM]]&lt;=0.599,1,0)</f>
        <v>0</v>
      </c>
      <c r="K934" t="str">
        <f>IF(Tabela_Brasil[[#This Row],[IDHM]]&lt;=0.55,"Baixo",IF(Tabela_Brasil[[#This Row],[IDHM]]&lt;=0.699,"Médio",IF(Tabela_Brasil[[#This Row],[IDHM]]&lt;=0.799,"Alto","Muito Alto")))</f>
        <v>Alto</v>
      </c>
      <c r="L934" t="str">
        <f>VLOOKUP(Tabela_Brasil[[#This Row],[Estado]],'De-Para_Estado_Regiao'!$B$3:$C$29,2,FALSE)</f>
        <v>Centro-Oeste</v>
      </c>
      <c r="M934">
        <f>IF(Tabela_Brasil[[#This Row],[IBGE_1-4]]&gt;=951,1,0)</f>
        <v>1</v>
      </c>
      <c r="N934">
        <f>IF(Tabela_Brasil[[#This Row],[COMP_P]]&lt;=2,1,0)</f>
        <v>0</v>
      </c>
    </row>
    <row r="935" spans="1:14" x14ac:dyDescent="0.25">
      <c r="A935" s="9" t="s">
        <v>967</v>
      </c>
      <c r="B935" s="9" t="s">
        <v>7</v>
      </c>
      <c r="C935" s="9">
        <v>242</v>
      </c>
      <c r="D935" s="9">
        <v>0.71</v>
      </c>
      <c r="E935" s="9">
        <v>0.69099999999999995</v>
      </c>
      <c r="F935" s="9">
        <v>0.622</v>
      </c>
      <c r="G935" s="9">
        <v>10225.93</v>
      </c>
      <c r="H935" s="10">
        <v>2</v>
      </c>
      <c r="I935" t="str">
        <f>CONCATENATE(Tabela_Brasil[[#This Row],[Município]],"-",Tabela_Brasil[[#This Row],[Estado]])</f>
        <v>Irapuru-SP</v>
      </c>
      <c r="J935">
        <f>IF(Tabela_Brasil[[#This Row],[IDHM]]&lt;=0.599,1,0)</f>
        <v>0</v>
      </c>
      <c r="K935" t="str">
        <f>IF(Tabela_Brasil[[#This Row],[IDHM]]&lt;=0.55,"Baixo",IF(Tabela_Brasil[[#This Row],[IDHM]]&lt;=0.699,"Médio",IF(Tabela_Brasil[[#This Row],[IDHM]]&lt;=0.799,"Alto","Muito Alto")))</f>
        <v>Alto</v>
      </c>
      <c r="L935" t="str">
        <f>VLOOKUP(Tabela_Brasil[[#This Row],[Estado]],'De-Para_Estado_Regiao'!$B$3:$C$29,2,FALSE)</f>
        <v>Sudeste</v>
      </c>
      <c r="M935">
        <f>IF(Tabela_Brasil[[#This Row],[IBGE_1-4]]&gt;=951,1,0)</f>
        <v>0</v>
      </c>
      <c r="N935">
        <f>IF(Tabela_Brasil[[#This Row],[COMP_P]]&lt;=2,1,0)</f>
        <v>1</v>
      </c>
    </row>
    <row r="936" spans="1:14" x14ac:dyDescent="0.25">
      <c r="A936" s="12" t="s">
        <v>968</v>
      </c>
      <c r="B936" s="12" t="s">
        <v>7</v>
      </c>
      <c r="C936" s="12">
        <v>128</v>
      </c>
      <c r="D936" s="12">
        <v>0.75</v>
      </c>
      <c r="E936" s="12">
        <v>0.71399999999999997</v>
      </c>
      <c r="F936" s="12">
        <v>0.71</v>
      </c>
      <c r="G936" s="12">
        <v>18324.5</v>
      </c>
      <c r="H936" s="13">
        <v>2</v>
      </c>
      <c r="I936" t="str">
        <f>CONCATENATE(Tabela_Brasil[[#This Row],[Município]],"-",Tabela_Brasil[[#This Row],[Estado]])</f>
        <v>Indiaporã-SP</v>
      </c>
      <c r="J936">
        <f>IF(Tabela_Brasil[[#This Row],[IDHM]]&lt;=0.599,1,0)</f>
        <v>0</v>
      </c>
      <c r="K936" t="str">
        <f>IF(Tabela_Brasil[[#This Row],[IDHM]]&lt;=0.55,"Baixo",IF(Tabela_Brasil[[#This Row],[IDHM]]&lt;=0.699,"Médio",IF(Tabela_Brasil[[#This Row],[IDHM]]&lt;=0.799,"Alto","Muito Alto")))</f>
        <v>Alto</v>
      </c>
      <c r="L936" t="str">
        <f>VLOOKUP(Tabela_Brasil[[#This Row],[Estado]],'De-Para_Estado_Regiao'!$B$3:$C$29,2,FALSE)</f>
        <v>Sudeste</v>
      </c>
      <c r="M936">
        <f>IF(Tabela_Brasil[[#This Row],[IBGE_1-4]]&gt;=951,1,0)</f>
        <v>0</v>
      </c>
      <c r="N936">
        <f>IF(Tabela_Brasil[[#This Row],[COMP_P]]&lt;=2,1,0)</f>
        <v>1</v>
      </c>
    </row>
    <row r="937" spans="1:14" x14ac:dyDescent="0.25">
      <c r="A937" s="9" t="s">
        <v>969</v>
      </c>
      <c r="B937" s="9" t="s">
        <v>7</v>
      </c>
      <c r="C937" s="9">
        <v>160</v>
      </c>
      <c r="D937" s="9">
        <v>0.73499999999999999</v>
      </c>
      <c r="E937" s="9">
        <v>0.74299999999999999</v>
      </c>
      <c r="F937" s="9">
        <v>0.64300000000000002</v>
      </c>
      <c r="G937" s="9">
        <v>75887.45</v>
      </c>
      <c r="H937" s="10">
        <v>3</v>
      </c>
      <c r="I937" t="str">
        <f>CONCATENATE(Tabela_Brasil[[#This Row],[Município]],"-",Tabela_Brasil[[#This Row],[Estado]])</f>
        <v>Buritizal-SP</v>
      </c>
      <c r="J937">
        <f>IF(Tabela_Brasil[[#This Row],[IDHM]]&lt;=0.599,1,0)</f>
        <v>0</v>
      </c>
      <c r="K937" t="str">
        <f>IF(Tabela_Brasil[[#This Row],[IDHM]]&lt;=0.55,"Baixo",IF(Tabela_Brasil[[#This Row],[IDHM]]&lt;=0.699,"Médio",IF(Tabela_Brasil[[#This Row],[IDHM]]&lt;=0.799,"Alto","Muito Alto")))</f>
        <v>Alto</v>
      </c>
      <c r="L937" t="str">
        <f>VLOOKUP(Tabela_Brasil[[#This Row],[Estado]],'De-Para_Estado_Regiao'!$B$3:$C$29,2,FALSE)</f>
        <v>Sudeste</v>
      </c>
      <c r="M937">
        <f>IF(Tabela_Brasil[[#This Row],[IBGE_1-4]]&gt;=951,1,0)</f>
        <v>0</v>
      </c>
      <c r="N937">
        <f>IF(Tabela_Brasil[[#This Row],[COMP_P]]&lt;=2,1,0)</f>
        <v>0</v>
      </c>
    </row>
    <row r="938" spans="1:14" x14ac:dyDescent="0.25">
      <c r="A938" s="12" t="s">
        <v>970</v>
      </c>
      <c r="B938" s="12" t="s">
        <v>16</v>
      </c>
      <c r="C938" s="12">
        <v>2671</v>
      </c>
      <c r="D938" s="12">
        <v>0.66</v>
      </c>
      <c r="E938" s="12">
        <v>0.61099999999999999</v>
      </c>
      <c r="F938" s="12">
        <v>0.56799999999999995</v>
      </c>
      <c r="G938" s="12">
        <v>9283.74</v>
      </c>
      <c r="H938" s="13">
        <v>85</v>
      </c>
      <c r="I938" t="str">
        <f>CONCATENATE(Tabela_Brasil[[#This Row],[Município]],"-",Tabela_Brasil[[#This Row],[Estado]])</f>
        <v>Januária-MG</v>
      </c>
      <c r="J938">
        <f>IF(Tabela_Brasil[[#This Row],[IDHM]]&lt;=0.599,1,0)</f>
        <v>0</v>
      </c>
      <c r="K938" t="str">
        <f>IF(Tabela_Brasil[[#This Row],[IDHM]]&lt;=0.55,"Baixo",IF(Tabela_Brasil[[#This Row],[IDHM]]&lt;=0.699,"Médio",IF(Tabela_Brasil[[#This Row],[IDHM]]&lt;=0.799,"Alto","Muito Alto")))</f>
        <v>Médio</v>
      </c>
      <c r="L938" t="str">
        <f>VLOOKUP(Tabela_Brasil[[#This Row],[Estado]],'De-Para_Estado_Regiao'!$B$3:$C$29,2,FALSE)</f>
        <v>Sudeste</v>
      </c>
      <c r="M938">
        <f>IF(Tabela_Brasil[[#This Row],[IBGE_1-4]]&gt;=951,1,0)</f>
        <v>1</v>
      </c>
      <c r="N938">
        <f>IF(Tabela_Brasil[[#This Row],[COMP_P]]&lt;=2,1,0)</f>
        <v>0</v>
      </c>
    </row>
    <row r="939" spans="1:14" x14ac:dyDescent="0.25">
      <c r="A939" s="9" t="s">
        <v>971</v>
      </c>
      <c r="B939" s="9" t="s">
        <v>7</v>
      </c>
      <c r="C939" s="9">
        <v>939</v>
      </c>
      <c r="D939" s="9">
        <v>0.73299999999999998</v>
      </c>
      <c r="E939" s="9">
        <v>0.73799999999999999</v>
      </c>
      <c r="F939" s="9">
        <v>0.65</v>
      </c>
      <c r="G939" s="9">
        <v>36517.85</v>
      </c>
      <c r="H939" s="10">
        <v>5</v>
      </c>
      <c r="I939" t="str">
        <f>CONCATENATE(Tabela_Brasil[[#This Row],[Município]],"-",Tabela_Brasil[[#This Row],[Estado]])</f>
        <v>Pradópolis-SP</v>
      </c>
      <c r="J939">
        <f>IF(Tabela_Brasil[[#This Row],[IDHM]]&lt;=0.599,1,0)</f>
        <v>0</v>
      </c>
      <c r="K939" t="str">
        <f>IF(Tabela_Brasil[[#This Row],[IDHM]]&lt;=0.55,"Baixo",IF(Tabela_Brasil[[#This Row],[IDHM]]&lt;=0.699,"Médio",IF(Tabela_Brasil[[#This Row],[IDHM]]&lt;=0.799,"Alto","Muito Alto")))</f>
        <v>Alto</v>
      </c>
      <c r="L939" t="str">
        <f>VLOOKUP(Tabela_Brasil[[#This Row],[Estado]],'De-Para_Estado_Regiao'!$B$3:$C$29,2,FALSE)</f>
        <v>Sudeste</v>
      </c>
      <c r="M939">
        <f>IF(Tabela_Brasil[[#This Row],[IBGE_1-4]]&gt;=951,1,0)</f>
        <v>0</v>
      </c>
      <c r="N939">
        <f>IF(Tabela_Brasil[[#This Row],[COMP_P]]&lt;=2,1,0)</f>
        <v>0</v>
      </c>
    </row>
    <row r="940" spans="1:14" x14ac:dyDescent="0.25">
      <c r="A940" s="12" t="s">
        <v>972</v>
      </c>
      <c r="B940" s="12" t="s">
        <v>7</v>
      </c>
      <c r="C940" s="12">
        <v>623</v>
      </c>
      <c r="D940" s="12">
        <v>0.73199999999999998</v>
      </c>
      <c r="E940" s="12">
        <v>0.69899999999999995</v>
      </c>
      <c r="F940" s="12">
        <v>0.64800000000000002</v>
      </c>
      <c r="G940" s="12">
        <v>22290.2</v>
      </c>
      <c r="H940" s="13">
        <v>18</v>
      </c>
      <c r="I940" t="str">
        <f>CONCATENATE(Tabela_Brasil[[#This Row],[Município]],"-",Tabela_Brasil[[#This Row],[Estado]])</f>
        <v>Fartura-SP</v>
      </c>
      <c r="J940">
        <f>IF(Tabela_Brasil[[#This Row],[IDHM]]&lt;=0.599,1,0)</f>
        <v>0</v>
      </c>
      <c r="K940" t="str">
        <f>IF(Tabela_Brasil[[#This Row],[IDHM]]&lt;=0.55,"Baixo",IF(Tabela_Brasil[[#This Row],[IDHM]]&lt;=0.699,"Médio",IF(Tabela_Brasil[[#This Row],[IDHM]]&lt;=0.799,"Alto","Muito Alto")))</f>
        <v>Alto</v>
      </c>
      <c r="L940" t="str">
        <f>VLOOKUP(Tabela_Brasil[[#This Row],[Estado]],'De-Para_Estado_Regiao'!$B$3:$C$29,2,FALSE)</f>
        <v>Sudeste</v>
      </c>
      <c r="M940">
        <f>IF(Tabela_Brasil[[#This Row],[IBGE_1-4]]&gt;=951,1,0)</f>
        <v>0</v>
      </c>
      <c r="N940">
        <f>IF(Tabela_Brasil[[#This Row],[COMP_P]]&lt;=2,1,0)</f>
        <v>0</v>
      </c>
    </row>
    <row r="941" spans="1:14" x14ac:dyDescent="0.25">
      <c r="A941" s="9" t="s">
        <v>973</v>
      </c>
      <c r="B941" s="9" t="s">
        <v>39</v>
      </c>
      <c r="C941" s="9">
        <v>4688</v>
      </c>
      <c r="D941" s="9">
        <v>0.63900000000000001</v>
      </c>
      <c r="E941" s="9">
        <v>0.63700000000000001</v>
      </c>
      <c r="F941" s="9">
        <v>0.51100000000000001</v>
      </c>
      <c r="G941" s="9">
        <v>10450.25</v>
      </c>
      <c r="H941" s="10">
        <v>28</v>
      </c>
      <c r="I941" t="str">
        <f>CONCATENATE(Tabela_Brasil[[#This Row],[Município]],"-",Tabela_Brasil[[#This Row],[Estado]])</f>
        <v>Tefé-AM</v>
      </c>
      <c r="J941">
        <f>IF(Tabela_Brasil[[#This Row],[IDHM]]&lt;=0.599,1,0)</f>
        <v>0</v>
      </c>
      <c r="K941" t="str">
        <f>IF(Tabela_Brasil[[#This Row],[IDHM]]&lt;=0.55,"Baixo",IF(Tabela_Brasil[[#This Row],[IDHM]]&lt;=0.699,"Médio",IF(Tabela_Brasil[[#This Row],[IDHM]]&lt;=0.799,"Alto","Muito Alto")))</f>
        <v>Médio</v>
      </c>
      <c r="L941" t="str">
        <f>VLOOKUP(Tabela_Brasil[[#This Row],[Estado]],'De-Para_Estado_Regiao'!$B$3:$C$29,2,FALSE)</f>
        <v>Norte</v>
      </c>
      <c r="M941">
        <f>IF(Tabela_Brasil[[#This Row],[IBGE_1-4]]&gt;=951,1,0)</f>
        <v>1</v>
      </c>
      <c r="N941">
        <f>IF(Tabela_Brasil[[#This Row],[COMP_P]]&lt;=2,1,0)</f>
        <v>0</v>
      </c>
    </row>
    <row r="942" spans="1:14" x14ac:dyDescent="0.25">
      <c r="A942" s="12" t="s">
        <v>974</v>
      </c>
      <c r="B942" s="12" t="s">
        <v>16</v>
      </c>
      <c r="C942" s="12">
        <v>994</v>
      </c>
      <c r="D942" s="12">
        <v>0.70799999999999996</v>
      </c>
      <c r="E942" s="12">
        <v>0.73</v>
      </c>
      <c r="F942" s="12">
        <v>0.56499999999999995</v>
      </c>
      <c r="G942" s="12">
        <v>33017.06</v>
      </c>
      <c r="H942" s="13">
        <v>20</v>
      </c>
      <c r="I942" t="str">
        <f>CONCATENATE(Tabela_Brasil[[#This Row],[Município]],"-",Tabela_Brasil[[#This Row],[Estado]])</f>
        <v>Coromandel-MG</v>
      </c>
      <c r="J942">
        <f>IF(Tabela_Brasil[[#This Row],[IDHM]]&lt;=0.599,1,0)</f>
        <v>0</v>
      </c>
      <c r="K942" t="str">
        <f>IF(Tabela_Brasil[[#This Row],[IDHM]]&lt;=0.55,"Baixo",IF(Tabela_Brasil[[#This Row],[IDHM]]&lt;=0.699,"Médio",IF(Tabela_Brasil[[#This Row],[IDHM]]&lt;=0.799,"Alto","Muito Alto")))</f>
        <v>Alto</v>
      </c>
      <c r="L942" t="str">
        <f>VLOOKUP(Tabela_Brasil[[#This Row],[Estado]],'De-Para_Estado_Regiao'!$B$3:$C$29,2,FALSE)</f>
        <v>Sudeste</v>
      </c>
      <c r="M942">
        <f>IF(Tabela_Brasil[[#This Row],[IBGE_1-4]]&gt;=951,1,0)</f>
        <v>1</v>
      </c>
      <c r="N942">
        <f>IF(Tabela_Brasil[[#This Row],[COMP_P]]&lt;=2,1,0)</f>
        <v>0</v>
      </c>
    </row>
    <row r="943" spans="1:14" x14ac:dyDescent="0.25">
      <c r="A943" s="9" t="s">
        <v>975</v>
      </c>
      <c r="B943" s="9" t="s">
        <v>33</v>
      </c>
      <c r="C943" s="9">
        <v>887</v>
      </c>
      <c r="D943" s="9">
        <v>0.71</v>
      </c>
      <c r="E943" s="9">
        <v>0.69499999999999995</v>
      </c>
      <c r="F943" s="9">
        <v>0.627</v>
      </c>
      <c r="G943" s="9">
        <v>18907.07</v>
      </c>
      <c r="H943" s="10">
        <v>10</v>
      </c>
      <c r="I943" t="str">
        <f>CONCATENATE(Tabela_Brasil[[#This Row],[Município]],"-",Tabela_Brasil[[#This Row],[Estado]])</f>
        <v>Anicuns-GO</v>
      </c>
      <c r="J943">
        <f>IF(Tabela_Brasil[[#This Row],[IDHM]]&lt;=0.599,1,0)</f>
        <v>0</v>
      </c>
      <c r="K943" t="str">
        <f>IF(Tabela_Brasil[[#This Row],[IDHM]]&lt;=0.55,"Baixo",IF(Tabela_Brasil[[#This Row],[IDHM]]&lt;=0.699,"Médio",IF(Tabela_Brasil[[#This Row],[IDHM]]&lt;=0.799,"Alto","Muito Alto")))</f>
        <v>Alto</v>
      </c>
      <c r="L943" t="str">
        <f>VLOOKUP(Tabela_Brasil[[#This Row],[Estado]],'De-Para_Estado_Regiao'!$B$3:$C$29,2,FALSE)</f>
        <v>Centro-Oeste</v>
      </c>
      <c r="M943">
        <f>IF(Tabela_Brasil[[#This Row],[IBGE_1-4]]&gt;=951,1,0)</f>
        <v>0</v>
      </c>
      <c r="N943">
        <f>IF(Tabela_Brasil[[#This Row],[COMP_P]]&lt;=2,1,0)</f>
        <v>0</v>
      </c>
    </row>
    <row r="944" spans="1:14" x14ac:dyDescent="0.25">
      <c r="A944" s="12" t="s">
        <v>976</v>
      </c>
      <c r="B944" s="12" t="s">
        <v>59</v>
      </c>
      <c r="C944" s="12">
        <v>771</v>
      </c>
      <c r="D944" s="12">
        <v>0.748</v>
      </c>
      <c r="E944" s="12">
        <v>0.749</v>
      </c>
      <c r="F944" s="12">
        <v>0.63800000000000001</v>
      </c>
      <c r="G944" s="12">
        <v>31680.22</v>
      </c>
      <c r="H944" s="13">
        <v>24</v>
      </c>
      <c r="I944" t="str">
        <f>CONCATENATE(Tabela_Brasil[[#This Row],[Município]],"-",Tabela_Brasil[[#This Row],[Estado]])</f>
        <v>Ituporanga-SC</v>
      </c>
      <c r="J944">
        <f>IF(Tabela_Brasil[[#This Row],[IDHM]]&lt;=0.599,1,0)</f>
        <v>0</v>
      </c>
      <c r="K944" t="str">
        <f>IF(Tabela_Brasil[[#This Row],[IDHM]]&lt;=0.55,"Baixo",IF(Tabela_Brasil[[#This Row],[IDHM]]&lt;=0.699,"Médio",IF(Tabela_Brasil[[#This Row],[IDHM]]&lt;=0.799,"Alto","Muito Alto")))</f>
        <v>Alto</v>
      </c>
      <c r="L944" t="str">
        <f>VLOOKUP(Tabela_Brasil[[#This Row],[Estado]],'De-Para_Estado_Regiao'!$B$3:$C$29,2,FALSE)</f>
        <v>Sul</v>
      </c>
      <c r="M944">
        <f>IF(Tabela_Brasil[[#This Row],[IBGE_1-4]]&gt;=951,1,0)</f>
        <v>0</v>
      </c>
      <c r="N944">
        <f>IF(Tabela_Brasil[[#This Row],[COMP_P]]&lt;=2,1,0)</f>
        <v>0</v>
      </c>
    </row>
    <row r="945" spans="1:14" x14ac:dyDescent="0.25">
      <c r="A945" s="9" t="s">
        <v>977</v>
      </c>
      <c r="B945" s="9" t="s">
        <v>10</v>
      </c>
      <c r="C945" s="9">
        <v>1067</v>
      </c>
      <c r="D945" s="9">
        <v>0.76</v>
      </c>
      <c r="E945" s="9">
        <v>0.74399999999999999</v>
      </c>
      <c r="F945" s="9">
        <v>0.70399999999999996</v>
      </c>
      <c r="G945" s="9">
        <v>16153.08</v>
      </c>
      <c r="H945" s="10">
        <v>23</v>
      </c>
      <c r="I945" t="str">
        <f>CONCATENATE(Tabela_Brasil[[#This Row],[Município]],"-",Tabela_Brasil[[#This Row],[Estado]])</f>
        <v>Iguaba Grande-RJ</v>
      </c>
      <c r="J945">
        <f>IF(Tabela_Brasil[[#This Row],[IDHM]]&lt;=0.599,1,0)</f>
        <v>0</v>
      </c>
      <c r="K945" t="str">
        <f>IF(Tabela_Brasil[[#This Row],[IDHM]]&lt;=0.55,"Baixo",IF(Tabela_Brasil[[#This Row],[IDHM]]&lt;=0.699,"Médio",IF(Tabela_Brasil[[#This Row],[IDHM]]&lt;=0.799,"Alto","Muito Alto")))</f>
        <v>Alto</v>
      </c>
      <c r="L945" t="str">
        <f>VLOOKUP(Tabela_Brasil[[#This Row],[Estado]],'De-Para_Estado_Regiao'!$B$3:$C$29,2,FALSE)</f>
        <v>Sudeste</v>
      </c>
      <c r="M945">
        <f>IF(Tabela_Brasil[[#This Row],[IBGE_1-4]]&gt;=951,1,0)</f>
        <v>1</v>
      </c>
      <c r="N945">
        <f>IF(Tabela_Brasil[[#This Row],[COMP_P]]&lt;=2,1,0)</f>
        <v>0</v>
      </c>
    </row>
    <row r="946" spans="1:14" x14ac:dyDescent="0.25">
      <c r="A946" s="12" t="s">
        <v>978</v>
      </c>
      <c r="B946" s="12" t="s">
        <v>19</v>
      </c>
      <c r="C946" s="12">
        <v>1766</v>
      </c>
      <c r="D946" s="12">
        <v>0.65700000000000003</v>
      </c>
      <c r="E946" s="12">
        <v>0.623</v>
      </c>
      <c r="F946" s="12">
        <v>0.56499999999999995</v>
      </c>
      <c r="G946" s="12">
        <v>10460.83</v>
      </c>
      <c r="H946" s="13">
        <v>15</v>
      </c>
      <c r="I946" t="str">
        <f>CONCATENATE(Tabela_Brasil[[#This Row],[Município]],"-",Tabela_Brasil[[#This Row],[Estado]])</f>
        <v>Afogados Da Ingazeira-PE</v>
      </c>
      <c r="J946">
        <f>IF(Tabela_Brasil[[#This Row],[IDHM]]&lt;=0.599,1,0)</f>
        <v>0</v>
      </c>
      <c r="K946" t="str">
        <f>IF(Tabela_Brasil[[#This Row],[IDHM]]&lt;=0.55,"Baixo",IF(Tabela_Brasil[[#This Row],[IDHM]]&lt;=0.699,"Médio",IF(Tabela_Brasil[[#This Row],[IDHM]]&lt;=0.799,"Alto","Muito Alto")))</f>
        <v>Médio</v>
      </c>
      <c r="L946" t="str">
        <f>VLOOKUP(Tabela_Brasil[[#This Row],[Estado]],'De-Para_Estado_Regiao'!$B$3:$C$29,2,FALSE)</f>
        <v>Nordeste</v>
      </c>
      <c r="M946">
        <f>IF(Tabela_Brasil[[#This Row],[IBGE_1-4]]&gt;=951,1,0)</f>
        <v>1</v>
      </c>
      <c r="N946">
        <f>IF(Tabela_Brasil[[#This Row],[COMP_P]]&lt;=2,1,0)</f>
        <v>0</v>
      </c>
    </row>
    <row r="947" spans="1:14" x14ac:dyDescent="0.25">
      <c r="A947" s="9" t="s">
        <v>979</v>
      </c>
      <c r="B947" s="9" t="s">
        <v>7</v>
      </c>
      <c r="C947" s="9">
        <v>807</v>
      </c>
      <c r="D947" s="9">
        <v>0.753</v>
      </c>
      <c r="E947" s="9">
        <v>0.73299999999999998</v>
      </c>
      <c r="F947" s="9">
        <v>0.69</v>
      </c>
      <c r="G947" s="9">
        <v>25470.81</v>
      </c>
      <c r="H947" s="10">
        <v>15</v>
      </c>
      <c r="I947" t="str">
        <f>CONCATENATE(Tabela_Brasil[[#This Row],[Município]],"-",Tabela_Brasil[[#This Row],[Estado]])</f>
        <v>Monte Azul Paulista-SP</v>
      </c>
      <c r="J947">
        <f>IF(Tabela_Brasil[[#This Row],[IDHM]]&lt;=0.599,1,0)</f>
        <v>0</v>
      </c>
      <c r="K947" t="str">
        <f>IF(Tabela_Brasil[[#This Row],[IDHM]]&lt;=0.55,"Baixo",IF(Tabela_Brasil[[#This Row],[IDHM]]&lt;=0.699,"Médio",IF(Tabela_Brasil[[#This Row],[IDHM]]&lt;=0.799,"Alto","Muito Alto")))</f>
        <v>Alto</v>
      </c>
      <c r="L947" t="str">
        <f>VLOOKUP(Tabela_Brasil[[#This Row],[Estado]],'De-Para_Estado_Regiao'!$B$3:$C$29,2,FALSE)</f>
        <v>Sudeste</v>
      </c>
      <c r="M947">
        <f>IF(Tabela_Brasil[[#This Row],[IBGE_1-4]]&gt;=951,1,0)</f>
        <v>0</v>
      </c>
      <c r="N947">
        <f>IF(Tabela_Brasil[[#This Row],[COMP_P]]&lt;=2,1,0)</f>
        <v>0</v>
      </c>
    </row>
    <row r="948" spans="1:14" x14ac:dyDescent="0.25">
      <c r="A948" s="12" t="s">
        <v>980</v>
      </c>
      <c r="B948" s="12" t="s">
        <v>16</v>
      </c>
      <c r="C948" s="12">
        <v>689</v>
      </c>
      <c r="D948" s="12">
        <v>0.78</v>
      </c>
      <c r="E948" s="12">
        <v>0.76100000000000001</v>
      </c>
      <c r="F948" s="12">
        <v>0.71099999999999997</v>
      </c>
      <c r="G948" s="12">
        <v>30473.33</v>
      </c>
      <c r="H948" s="13">
        <v>18</v>
      </c>
      <c r="I948" t="str">
        <f>CONCATENATE(Tabela_Brasil[[#This Row],[Município]],"-",Tabela_Brasil[[#This Row],[Estado]])</f>
        <v>Itaú De Minas-MG</v>
      </c>
      <c r="J948">
        <f>IF(Tabela_Brasil[[#This Row],[IDHM]]&lt;=0.599,1,0)</f>
        <v>0</v>
      </c>
      <c r="K948" t="str">
        <f>IF(Tabela_Brasil[[#This Row],[IDHM]]&lt;=0.55,"Baixo",IF(Tabela_Brasil[[#This Row],[IDHM]]&lt;=0.699,"Médio",IF(Tabela_Brasil[[#This Row],[IDHM]]&lt;=0.799,"Alto","Muito Alto")))</f>
        <v>Alto</v>
      </c>
      <c r="L948" t="str">
        <f>VLOOKUP(Tabela_Brasil[[#This Row],[Estado]],'De-Para_Estado_Regiao'!$B$3:$C$29,2,FALSE)</f>
        <v>Sudeste</v>
      </c>
      <c r="M948">
        <f>IF(Tabela_Brasil[[#This Row],[IBGE_1-4]]&gt;=951,1,0)</f>
        <v>0</v>
      </c>
      <c r="N948">
        <f>IF(Tabela_Brasil[[#This Row],[COMP_P]]&lt;=2,1,0)</f>
        <v>0</v>
      </c>
    </row>
    <row r="949" spans="1:14" x14ac:dyDescent="0.25">
      <c r="A949" s="9" t="s">
        <v>981</v>
      </c>
      <c r="B949" s="9" t="s">
        <v>29</v>
      </c>
      <c r="C949" s="9">
        <v>1829</v>
      </c>
      <c r="D949" s="9">
        <v>0.73</v>
      </c>
      <c r="E949" s="9">
        <v>0.745</v>
      </c>
      <c r="F949" s="9">
        <v>0.64900000000000002</v>
      </c>
      <c r="G949" s="9">
        <v>86709.75</v>
      </c>
      <c r="H949" s="10">
        <v>17</v>
      </c>
      <c r="I949" t="str">
        <f>CONCATENATE(Tabela_Brasil[[#This Row],[Município]],"-",Tabela_Brasil[[#This Row],[Estado]])</f>
        <v>Campo Novo Do Parecis-MT</v>
      </c>
      <c r="J949">
        <f>IF(Tabela_Brasil[[#This Row],[IDHM]]&lt;=0.599,1,0)</f>
        <v>0</v>
      </c>
      <c r="K949" t="str">
        <f>IF(Tabela_Brasil[[#This Row],[IDHM]]&lt;=0.55,"Baixo",IF(Tabela_Brasil[[#This Row],[IDHM]]&lt;=0.699,"Médio",IF(Tabela_Brasil[[#This Row],[IDHM]]&lt;=0.799,"Alto","Muito Alto")))</f>
        <v>Alto</v>
      </c>
      <c r="L949" t="str">
        <f>VLOOKUP(Tabela_Brasil[[#This Row],[Estado]],'De-Para_Estado_Regiao'!$B$3:$C$29,2,FALSE)</f>
        <v>Centro-Oeste</v>
      </c>
      <c r="M949">
        <f>IF(Tabela_Brasil[[#This Row],[IBGE_1-4]]&gt;=951,1,0)</f>
        <v>1</v>
      </c>
      <c r="N949">
        <f>IF(Tabela_Brasil[[#This Row],[COMP_P]]&lt;=2,1,0)</f>
        <v>0</v>
      </c>
    </row>
    <row r="950" spans="1:14" x14ac:dyDescent="0.25">
      <c r="A950" s="12" t="s">
        <v>982</v>
      </c>
      <c r="B950" s="12" t="s">
        <v>7</v>
      </c>
      <c r="C950" s="12">
        <v>283</v>
      </c>
      <c r="D950" s="12">
        <v>0.72</v>
      </c>
      <c r="E950" s="12">
        <v>0.69899999999999995</v>
      </c>
      <c r="F950" s="12">
        <v>0.66300000000000003</v>
      </c>
      <c r="G950" s="12">
        <v>30594.94</v>
      </c>
      <c r="H950" s="13">
        <v>5</v>
      </c>
      <c r="I950" t="str">
        <f>CONCATENATE(Tabela_Brasil[[#This Row],[Município]],"-",Tabela_Brasil[[#This Row],[Estado]])</f>
        <v>Guaraçaí-SP</v>
      </c>
      <c r="J950">
        <f>IF(Tabela_Brasil[[#This Row],[IDHM]]&lt;=0.599,1,0)</f>
        <v>0</v>
      </c>
      <c r="K950" t="str">
        <f>IF(Tabela_Brasil[[#This Row],[IDHM]]&lt;=0.55,"Baixo",IF(Tabela_Brasil[[#This Row],[IDHM]]&lt;=0.699,"Médio",IF(Tabela_Brasil[[#This Row],[IDHM]]&lt;=0.799,"Alto","Muito Alto")))</f>
        <v>Alto</v>
      </c>
      <c r="L950" t="str">
        <f>VLOOKUP(Tabela_Brasil[[#This Row],[Estado]],'De-Para_Estado_Regiao'!$B$3:$C$29,2,FALSE)</f>
        <v>Sudeste</v>
      </c>
      <c r="M950">
        <f>IF(Tabela_Brasil[[#This Row],[IBGE_1-4]]&gt;=951,1,0)</f>
        <v>0</v>
      </c>
      <c r="N950">
        <f>IF(Tabela_Brasil[[#This Row],[COMP_P]]&lt;=2,1,0)</f>
        <v>0</v>
      </c>
    </row>
    <row r="951" spans="1:14" x14ac:dyDescent="0.25">
      <c r="A951" s="9" t="s">
        <v>983</v>
      </c>
      <c r="B951" s="9" t="s">
        <v>24</v>
      </c>
      <c r="C951" s="9">
        <v>1834</v>
      </c>
      <c r="D951" s="9">
        <v>0.65700000000000003</v>
      </c>
      <c r="E951" s="9">
        <v>0.63300000000000001</v>
      </c>
      <c r="F951" s="9">
        <v>0.55100000000000005</v>
      </c>
      <c r="G951" s="9">
        <v>12276.13</v>
      </c>
      <c r="H951" s="10">
        <v>11</v>
      </c>
      <c r="I951" t="str">
        <f>CONCATENATE(Tabela_Brasil[[#This Row],[Município]],"-",Tabela_Brasil[[#This Row],[Estado]])</f>
        <v>São Sebastião Do Passé-BA</v>
      </c>
      <c r="J951">
        <f>IF(Tabela_Brasil[[#This Row],[IDHM]]&lt;=0.599,1,0)</f>
        <v>0</v>
      </c>
      <c r="K951" t="str">
        <f>IF(Tabela_Brasil[[#This Row],[IDHM]]&lt;=0.55,"Baixo",IF(Tabela_Brasil[[#This Row],[IDHM]]&lt;=0.699,"Médio",IF(Tabela_Brasil[[#This Row],[IDHM]]&lt;=0.799,"Alto","Muito Alto")))</f>
        <v>Médio</v>
      </c>
      <c r="L951" t="str">
        <f>VLOOKUP(Tabela_Brasil[[#This Row],[Estado]],'De-Para_Estado_Regiao'!$B$3:$C$29,2,FALSE)</f>
        <v>Nordeste</v>
      </c>
      <c r="M951">
        <f>IF(Tabela_Brasil[[#This Row],[IBGE_1-4]]&gt;=951,1,0)</f>
        <v>1</v>
      </c>
      <c r="N951">
        <f>IF(Tabela_Brasil[[#This Row],[COMP_P]]&lt;=2,1,0)</f>
        <v>0</v>
      </c>
    </row>
    <row r="952" spans="1:14" x14ac:dyDescent="0.25">
      <c r="A952" s="12" t="s">
        <v>984</v>
      </c>
      <c r="B952" s="12" t="s">
        <v>16</v>
      </c>
      <c r="C952" s="12">
        <v>684</v>
      </c>
      <c r="D952" s="12">
        <v>0.71</v>
      </c>
      <c r="E952" s="12">
        <v>0.68899999999999995</v>
      </c>
      <c r="F952" s="12">
        <v>0.59499999999999997</v>
      </c>
      <c r="G952" s="12">
        <v>19974.62</v>
      </c>
      <c r="H952" s="13">
        <v>22</v>
      </c>
      <c r="I952" t="str">
        <f>CONCATENATE(Tabela_Brasil[[#This Row],[Município]],"-",Tabela_Brasil[[#This Row],[Estado]])</f>
        <v>Monte Santo De Minas-MG</v>
      </c>
      <c r="J952">
        <f>IF(Tabela_Brasil[[#This Row],[IDHM]]&lt;=0.599,1,0)</f>
        <v>0</v>
      </c>
      <c r="K952" t="str">
        <f>IF(Tabela_Brasil[[#This Row],[IDHM]]&lt;=0.55,"Baixo",IF(Tabela_Brasil[[#This Row],[IDHM]]&lt;=0.699,"Médio",IF(Tabela_Brasil[[#This Row],[IDHM]]&lt;=0.799,"Alto","Muito Alto")))</f>
        <v>Alto</v>
      </c>
      <c r="L952" t="str">
        <f>VLOOKUP(Tabela_Brasil[[#This Row],[Estado]],'De-Para_Estado_Regiao'!$B$3:$C$29,2,FALSE)</f>
        <v>Sudeste</v>
      </c>
      <c r="M952">
        <f>IF(Tabela_Brasil[[#This Row],[IBGE_1-4]]&gt;=951,1,0)</f>
        <v>0</v>
      </c>
      <c r="N952">
        <f>IF(Tabela_Brasil[[#This Row],[COMP_P]]&lt;=2,1,0)</f>
        <v>0</v>
      </c>
    </row>
    <row r="953" spans="1:14" x14ac:dyDescent="0.25">
      <c r="A953" s="9" t="s">
        <v>985</v>
      </c>
      <c r="B953" s="9" t="s">
        <v>7</v>
      </c>
      <c r="C953" s="9">
        <v>371</v>
      </c>
      <c r="D953" s="9">
        <v>0.74</v>
      </c>
      <c r="E953" s="9">
        <v>0.73399999999999999</v>
      </c>
      <c r="F953" s="9">
        <v>0.65800000000000003</v>
      </c>
      <c r="G953" s="9">
        <v>20207.05</v>
      </c>
      <c r="H953" s="10">
        <v>8</v>
      </c>
      <c r="I953" t="str">
        <f>CONCATENATE(Tabela_Brasil[[#This Row],[Município]],"-",Tabela_Brasil[[#This Row],[Estado]])</f>
        <v>Torrinha-SP</v>
      </c>
      <c r="J953">
        <f>IF(Tabela_Brasil[[#This Row],[IDHM]]&lt;=0.599,1,0)</f>
        <v>0</v>
      </c>
      <c r="K953" t="str">
        <f>IF(Tabela_Brasil[[#This Row],[IDHM]]&lt;=0.55,"Baixo",IF(Tabela_Brasil[[#This Row],[IDHM]]&lt;=0.699,"Médio",IF(Tabela_Brasil[[#This Row],[IDHM]]&lt;=0.799,"Alto","Muito Alto")))</f>
        <v>Alto</v>
      </c>
      <c r="L953" t="str">
        <f>VLOOKUP(Tabela_Brasil[[#This Row],[Estado]],'De-Para_Estado_Regiao'!$B$3:$C$29,2,FALSE)</f>
        <v>Sudeste</v>
      </c>
      <c r="M953">
        <f>IF(Tabela_Brasil[[#This Row],[IBGE_1-4]]&gt;=951,1,0)</f>
        <v>0</v>
      </c>
      <c r="N953">
        <f>IF(Tabela_Brasil[[#This Row],[COMP_P]]&lt;=2,1,0)</f>
        <v>0</v>
      </c>
    </row>
    <row r="954" spans="1:14" x14ac:dyDescent="0.25">
      <c r="A954" s="12" t="s">
        <v>986</v>
      </c>
      <c r="B954" s="12" t="s">
        <v>7</v>
      </c>
      <c r="C954" s="12">
        <v>248</v>
      </c>
      <c r="D954" s="12">
        <v>0.72299999999999998</v>
      </c>
      <c r="E954" s="12">
        <v>0.68200000000000005</v>
      </c>
      <c r="F954" s="12">
        <v>0.68400000000000005</v>
      </c>
      <c r="G954" s="12">
        <v>21170.25</v>
      </c>
      <c r="H954" s="13">
        <v>4</v>
      </c>
      <c r="I954" t="str">
        <f>CONCATENATE(Tabela_Brasil[[#This Row],[Município]],"-",Tabela_Brasil[[#This Row],[Estado]])</f>
        <v>Taciba-SP</v>
      </c>
      <c r="J954">
        <f>IF(Tabela_Brasil[[#This Row],[IDHM]]&lt;=0.599,1,0)</f>
        <v>0</v>
      </c>
      <c r="K954" t="str">
        <f>IF(Tabela_Brasil[[#This Row],[IDHM]]&lt;=0.55,"Baixo",IF(Tabela_Brasil[[#This Row],[IDHM]]&lt;=0.699,"Médio",IF(Tabela_Brasil[[#This Row],[IDHM]]&lt;=0.799,"Alto","Muito Alto")))</f>
        <v>Alto</v>
      </c>
      <c r="L954" t="str">
        <f>VLOOKUP(Tabela_Brasil[[#This Row],[Estado]],'De-Para_Estado_Regiao'!$B$3:$C$29,2,FALSE)</f>
        <v>Sudeste</v>
      </c>
      <c r="M954">
        <f>IF(Tabela_Brasil[[#This Row],[IBGE_1-4]]&gt;=951,1,0)</f>
        <v>0</v>
      </c>
      <c r="N954">
        <f>IF(Tabela_Brasil[[#This Row],[COMP_P]]&lt;=2,1,0)</f>
        <v>0</v>
      </c>
    </row>
    <row r="955" spans="1:14" x14ac:dyDescent="0.25">
      <c r="A955" s="9" t="s">
        <v>987</v>
      </c>
      <c r="B955" s="9" t="s">
        <v>19</v>
      </c>
      <c r="C955" s="9">
        <v>2305</v>
      </c>
      <c r="D955" s="9">
        <v>0.63200000000000001</v>
      </c>
      <c r="E955" s="9">
        <v>0.59399999999999997</v>
      </c>
      <c r="F955" s="9">
        <v>0.54300000000000004</v>
      </c>
      <c r="G955" s="9">
        <v>10614.54</v>
      </c>
      <c r="H955" s="10">
        <v>55</v>
      </c>
      <c r="I955" t="str">
        <f>CONCATENATE(Tabela_Brasil[[#This Row],[Município]],"-",Tabela_Brasil[[#This Row],[Estado]])</f>
        <v>Escada-PE</v>
      </c>
      <c r="J955">
        <f>IF(Tabela_Brasil[[#This Row],[IDHM]]&lt;=0.599,1,0)</f>
        <v>0</v>
      </c>
      <c r="K955" t="str">
        <f>IF(Tabela_Brasil[[#This Row],[IDHM]]&lt;=0.55,"Baixo",IF(Tabela_Brasil[[#This Row],[IDHM]]&lt;=0.699,"Médio",IF(Tabela_Brasil[[#This Row],[IDHM]]&lt;=0.799,"Alto","Muito Alto")))</f>
        <v>Médio</v>
      </c>
      <c r="L955" t="str">
        <f>VLOOKUP(Tabela_Brasil[[#This Row],[Estado]],'De-Para_Estado_Regiao'!$B$3:$C$29,2,FALSE)</f>
        <v>Nordeste</v>
      </c>
      <c r="M955">
        <f>IF(Tabela_Brasil[[#This Row],[IBGE_1-4]]&gt;=951,1,0)</f>
        <v>1</v>
      </c>
      <c r="N955">
        <f>IF(Tabela_Brasil[[#This Row],[COMP_P]]&lt;=2,1,0)</f>
        <v>0</v>
      </c>
    </row>
    <row r="956" spans="1:14" x14ac:dyDescent="0.25">
      <c r="A956" s="12" t="s">
        <v>988</v>
      </c>
      <c r="B956" s="12" t="s">
        <v>7</v>
      </c>
      <c r="C956" s="12">
        <v>271</v>
      </c>
      <c r="D956" s="12">
        <v>0.76</v>
      </c>
      <c r="E956" s="12">
        <v>0.71199999999999997</v>
      </c>
      <c r="F956" s="12">
        <v>0.70499999999999996</v>
      </c>
      <c r="G956" s="12">
        <v>68319.5</v>
      </c>
      <c r="H956" s="13">
        <v>5</v>
      </c>
      <c r="I956" t="str">
        <f>CONCATENATE(Tabela_Brasil[[#This Row],[Município]],"-",Tabela_Brasil[[#This Row],[Estado]])</f>
        <v>Estrela D'Oeste-SP</v>
      </c>
      <c r="J956">
        <f>IF(Tabela_Brasil[[#This Row],[IDHM]]&lt;=0.599,1,0)</f>
        <v>0</v>
      </c>
      <c r="K956" t="str">
        <f>IF(Tabela_Brasil[[#This Row],[IDHM]]&lt;=0.55,"Baixo",IF(Tabela_Brasil[[#This Row],[IDHM]]&lt;=0.699,"Médio",IF(Tabela_Brasil[[#This Row],[IDHM]]&lt;=0.799,"Alto","Muito Alto")))</f>
        <v>Alto</v>
      </c>
      <c r="L956" t="str">
        <f>VLOOKUP(Tabela_Brasil[[#This Row],[Estado]],'De-Para_Estado_Regiao'!$B$3:$C$29,2,FALSE)</f>
        <v>Sudeste</v>
      </c>
      <c r="M956">
        <f>IF(Tabela_Brasil[[#This Row],[IBGE_1-4]]&gt;=951,1,0)</f>
        <v>0</v>
      </c>
      <c r="N956">
        <f>IF(Tabela_Brasil[[#This Row],[COMP_P]]&lt;=2,1,0)</f>
        <v>0</v>
      </c>
    </row>
    <row r="957" spans="1:14" x14ac:dyDescent="0.25">
      <c r="A957" s="9" t="s">
        <v>989</v>
      </c>
      <c r="B957" s="9" t="s">
        <v>82</v>
      </c>
      <c r="C957" s="9">
        <v>2454</v>
      </c>
      <c r="D957" s="9">
        <v>0.58499999999999996</v>
      </c>
      <c r="E957" s="9">
        <v>0.58499999999999996</v>
      </c>
      <c r="F957" s="9">
        <v>0.45300000000000001</v>
      </c>
      <c r="G957" s="9">
        <v>13697.32</v>
      </c>
      <c r="H957" s="10">
        <v>37</v>
      </c>
      <c r="I957" t="str">
        <f>CONCATENATE(Tabela_Brasil[[#This Row],[Município]],"-",Tabela_Brasil[[#This Row],[Estado]])</f>
        <v>Mamanguape-PB</v>
      </c>
      <c r="J957">
        <f>IF(Tabela_Brasil[[#This Row],[IDHM]]&lt;=0.599,1,0)</f>
        <v>1</v>
      </c>
      <c r="K957" t="str">
        <f>IF(Tabela_Brasil[[#This Row],[IDHM]]&lt;=0.55,"Baixo",IF(Tabela_Brasil[[#This Row],[IDHM]]&lt;=0.699,"Médio",IF(Tabela_Brasil[[#This Row],[IDHM]]&lt;=0.799,"Alto","Muito Alto")))</f>
        <v>Médio</v>
      </c>
      <c r="L957" t="str">
        <f>VLOOKUP(Tabela_Brasil[[#This Row],[Estado]],'De-Para_Estado_Regiao'!$B$3:$C$29,2,FALSE)</f>
        <v>Nordeste</v>
      </c>
      <c r="M957">
        <f>IF(Tabela_Brasil[[#This Row],[IBGE_1-4]]&gt;=951,1,0)</f>
        <v>1</v>
      </c>
      <c r="N957">
        <f>IF(Tabela_Brasil[[#This Row],[COMP_P]]&lt;=2,1,0)</f>
        <v>0</v>
      </c>
    </row>
    <row r="958" spans="1:14" x14ac:dyDescent="0.25">
      <c r="A958" s="12" t="s">
        <v>990</v>
      </c>
      <c r="B958" s="12" t="s">
        <v>7</v>
      </c>
      <c r="C958" s="12">
        <v>231</v>
      </c>
      <c r="D958" s="12">
        <v>0.73699999999999999</v>
      </c>
      <c r="E958" s="12">
        <v>0.72499999999999998</v>
      </c>
      <c r="F958" s="12">
        <v>0.66400000000000003</v>
      </c>
      <c r="G958" s="12">
        <v>15873.08</v>
      </c>
      <c r="H958" s="13">
        <v>3</v>
      </c>
      <c r="I958" t="str">
        <f>CONCATENATE(Tabela_Brasil[[#This Row],[Município]],"-",Tabela_Brasil[[#This Row],[Estado]])</f>
        <v>Braúna-SP</v>
      </c>
      <c r="J958">
        <f>IF(Tabela_Brasil[[#This Row],[IDHM]]&lt;=0.599,1,0)</f>
        <v>0</v>
      </c>
      <c r="K958" t="str">
        <f>IF(Tabela_Brasil[[#This Row],[IDHM]]&lt;=0.55,"Baixo",IF(Tabela_Brasil[[#This Row],[IDHM]]&lt;=0.699,"Médio",IF(Tabela_Brasil[[#This Row],[IDHM]]&lt;=0.799,"Alto","Muito Alto")))</f>
        <v>Alto</v>
      </c>
      <c r="L958" t="str">
        <f>VLOOKUP(Tabela_Brasil[[#This Row],[Estado]],'De-Para_Estado_Regiao'!$B$3:$C$29,2,FALSE)</f>
        <v>Sudeste</v>
      </c>
      <c r="M958">
        <f>IF(Tabela_Brasil[[#This Row],[IBGE_1-4]]&gt;=951,1,0)</f>
        <v>0</v>
      </c>
      <c r="N958">
        <f>IF(Tabela_Brasil[[#This Row],[COMP_P]]&lt;=2,1,0)</f>
        <v>0</v>
      </c>
    </row>
    <row r="959" spans="1:14" x14ac:dyDescent="0.25">
      <c r="A959" s="9" t="s">
        <v>991</v>
      </c>
      <c r="B959" s="9" t="s">
        <v>7</v>
      </c>
      <c r="C959" s="9">
        <v>446</v>
      </c>
      <c r="D959" s="9">
        <v>0.73199999999999998</v>
      </c>
      <c r="E959" s="9">
        <v>0.71699999999999997</v>
      </c>
      <c r="F959" s="9">
        <v>0.64500000000000002</v>
      </c>
      <c r="G959" s="9">
        <v>45615.66</v>
      </c>
      <c r="H959" s="10">
        <v>7</v>
      </c>
      <c r="I959" t="str">
        <f>CONCATENATE(Tabela_Brasil[[#This Row],[Município]],"-",Tabela_Brasil[[#This Row],[Estado]])</f>
        <v>Palestina-SP</v>
      </c>
      <c r="J959">
        <f>IF(Tabela_Brasil[[#This Row],[IDHM]]&lt;=0.599,1,0)</f>
        <v>0</v>
      </c>
      <c r="K959" t="str">
        <f>IF(Tabela_Brasil[[#This Row],[IDHM]]&lt;=0.55,"Baixo",IF(Tabela_Brasil[[#This Row],[IDHM]]&lt;=0.699,"Médio",IF(Tabela_Brasil[[#This Row],[IDHM]]&lt;=0.799,"Alto","Muito Alto")))</f>
        <v>Alto</v>
      </c>
      <c r="L959" t="str">
        <f>VLOOKUP(Tabela_Brasil[[#This Row],[Estado]],'De-Para_Estado_Regiao'!$B$3:$C$29,2,FALSE)</f>
        <v>Sudeste</v>
      </c>
      <c r="M959">
        <f>IF(Tabela_Brasil[[#This Row],[IBGE_1-4]]&gt;=951,1,0)</f>
        <v>0</v>
      </c>
      <c r="N959">
        <f>IF(Tabela_Brasil[[#This Row],[COMP_P]]&lt;=2,1,0)</f>
        <v>0</v>
      </c>
    </row>
    <row r="960" spans="1:14" x14ac:dyDescent="0.25">
      <c r="A960" s="12" t="s">
        <v>992</v>
      </c>
      <c r="B960" s="12" t="s">
        <v>24</v>
      </c>
      <c r="C960" s="12">
        <v>2335</v>
      </c>
      <c r="D960" s="12">
        <v>0.60399999999999998</v>
      </c>
      <c r="E960" s="12">
        <v>0.58299999999999996</v>
      </c>
      <c r="F960" s="12">
        <v>0.47399999999999998</v>
      </c>
      <c r="G960" s="12">
        <v>9602.73</v>
      </c>
      <c r="H960" s="13">
        <v>47</v>
      </c>
      <c r="I960" t="str">
        <f>CONCATENATE(Tabela_Brasil[[#This Row],[Município]],"-",Tabela_Brasil[[#This Row],[Estado]])</f>
        <v>Poções-BA</v>
      </c>
      <c r="J960">
        <f>IF(Tabela_Brasil[[#This Row],[IDHM]]&lt;=0.599,1,0)</f>
        <v>0</v>
      </c>
      <c r="K960" t="str">
        <f>IF(Tabela_Brasil[[#This Row],[IDHM]]&lt;=0.55,"Baixo",IF(Tabela_Brasil[[#This Row],[IDHM]]&lt;=0.699,"Médio",IF(Tabela_Brasil[[#This Row],[IDHM]]&lt;=0.799,"Alto","Muito Alto")))</f>
        <v>Médio</v>
      </c>
      <c r="L960" t="str">
        <f>VLOOKUP(Tabela_Brasil[[#This Row],[Estado]],'De-Para_Estado_Regiao'!$B$3:$C$29,2,FALSE)</f>
        <v>Nordeste</v>
      </c>
      <c r="M960">
        <f>IF(Tabela_Brasil[[#This Row],[IBGE_1-4]]&gt;=951,1,0)</f>
        <v>1</v>
      </c>
      <c r="N960">
        <f>IF(Tabela_Brasil[[#This Row],[COMP_P]]&lt;=2,1,0)</f>
        <v>0</v>
      </c>
    </row>
    <row r="961" spans="1:14" x14ac:dyDescent="0.25">
      <c r="A961" s="9" t="s">
        <v>993</v>
      </c>
      <c r="B961" s="9" t="s">
        <v>10</v>
      </c>
      <c r="C961" s="9">
        <v>1321</v>
      </c>
      <c r="D961" s="9">
        <v>0.71299999999999997</v>
      </c>
      <c r="E961" s="9">
        <v>0.69599999999999995</v>
      </c>
      <c r="F961" s="9">
        <v>0.64600000000000002</v>
      </c>
      <c r="G961" s="9">
        <v>17839.009999999998</v>
      </c>
      <c r="H961" s="10">
        <v>18</v>
      </c>
      <c r="I961" t="str">
        <f>CONCATENATE(Tabela_Brasil[[#This Row],[Município]],"-",Tabela_Brasil[[#This Row],[Estado]])</f>
        <v>Miracema-RJ</v>
      </c>
      <c r="J961">
        <f>IF(Tabela_Brasil[[#This Row],[IDHM]]&lt;=0.599,1,0)</f>
        <v>0</v>
      </c>
      <c r="K961" t="str">
        <f>IF(Tabela_Brasil[[#This Row],[IDHM]]&lt;=0.55,"Baixo",IF(Tabela_Brasil[[#This Row],[IDHM]]&lt;=0.699,"Médio",IF(Tabela_Brasil[[#This Row],[IDHM]]&lt;=0.799,"Alto","Muito Alto")))</f>
        <v>Alto</v>
      </c>
      <c r="L961" t="str">
        <f>VLOOKUP(Tabela_Brasil[[#This Row],[Estado]],'De-Para_Estado_Regiao'!$B$3:$C$29,2,FALSE)</f>
        <v>Sudeste</v>
      </c>
      <c r="M961">
        <f>IF(Tabela_Brasil[[#This Row],[IBGE_1-4]]&gt;=951,1,0)</f>
        <v>1</v>
      </c>
      <c r="N961">
        <f>IF(Tabela_Brasil[[#This Row],[COMP_P]]&lt;=2,1,0)</f>
        <v>0</v>
      </c>
    </row>
    <row r="962" spans="1:14" x14ac:dyDescent="0.25">
      <c r="A962" s="12" t="s">
        <v>994</v>
      </c>
      <c r="B962" s="12" t="s">
        <v>22</v>
      </c>
      <c r="C962" s="12">
        <v>998</v>
      </c>
      <c r="D962" s="12">
        <v>0.72499999999999998</v>
      </c>
      <c r="E962" s="12">
        <v>0.72399999999999998</v>
      </c>
      <c r="F962" s="12">
        <v>0.64500000000000002</v>
      </c>
      <c r="G962" s="12">
        <v>21691.81</v>
      </c>
      <c r="H962" s="13">
        <v>26</v>
      </c>
      <c r="I962" t="str">
        <f>CONCATENATE(Tabela_Brasil[[#This Row],[Município]],"-",Tabela_Brasil[[#This Row],[Estado]])</f>
        <v>Loanda-PR</v>
      </c>
      <c r="J962">
        <f>IF(Tabela_Brasil[[#This Row],[IDHM]]&lt;=0.599,1,0)</f>
        <v>0</v>
      </c>
      <c r="K962" t="str">
        <f>IF(Tabela_Brasil[[#This Row],[IDHM]]&lt;=0.55,"Baixo",IF(Tabela_Brasil[[#This Row],[IDHM]]&lt;=0.699,"Médio",IF(Tabela_Brasil[[#This Row],[IDHM]]&lt;=0.799,"Alto","Muito Alto")))</f>
        <v>Alto</v>
      </c>
      <c r="L962" t="str">
        <f>VLOOKUP(Tabela_Brasil[[#This Row],[Estado]],'De-Para_Estado_Regiao'!$B$3:$C$29,2,FALSE)</f>
        <v>Sul</v>
      </c>
      <c r="M962">
        <f>IF(Tabela_Brasil[[#This Row],[IBGE_1-4]]&gt;=951,1,0)</f>
        <v>1</v>
      </c>
      <c r="N962">
        <f>IF(Tabela_Brasil[[#This Row],[COMP_P]]&lt;=2,1,0)</f>
        <v>0</v>
      </c>
    </row>
    <row r="963" spans="1:14" x14ac:dyDescent="0.25">
      <c r="A963" s="9" t="s">
        <v>995</v>
      </c>
      <c r="B963" s="9" t="s">
        <v>16</v>
      </c>
      <c r="C963" s="9">
        <v>390</v>
      </c>
      <c r="D963" s="9">
        <v>0.63800000000000001</v>
      </c>
      <c r="E963" s="9">
        <v>0.61699999999999999</v>
      </c>
      <c r="F963" s="9">
        <v>0.52900000000000003</v>
      </c>
      <c r="G963" s="9">
        <v>10006.86</v>
      </c>
      <c r="H963" s="10">
        <v>11</v>
      </c>
      <c r="I963" t="str">
        <f>CONCATENATE(Tabela_Brasil[[#This Row],[Município]],"-",Tabela_Brasil[[#This Row],[Estado]])</f>
        <v>Carbonita-MG</v>
      </c>
      <c r="J963">
        <f>IF(Tabela_Brasil[[#This Row],[IDHM]]&lt;=0.599,1,0)</f>
        <v>0</v>
      </c>
      <c r="K963" t="str">
        <f>IF(Tabela_Brasil[[#This Row],[IDHM]]&lt;=0.55,"Baixo",IF(Tabela_Brasil[[#This Row],[IDHM]]&lt;=0.699,"Médio",IF(Tabela_Brasil[[#This Row],[IDHM]]&lt;=0.799,"Alto","Muito Alto")))</f>
        <v>Médio</v>
      </c>
      <c r="L963" t="str">
        <f>VLOOKUP(Tabela_Brasil[[#This Row],[Estado]],'De-Para_Estado_Regiao'!$B$3:$C$29,2,FALSE)</f>
        <v>Sudeste</v>
      </c>
      <c r="M963">
        <f>IF(Tabela_Brasil[[#This Row],[IBGE_1-4]]&gt;=951,1,0)</f>
        <v>0</v>
      </c>
      <c r="N963">
        <f>IF(Tabela_Brasil[[#This Row],[COMP_P]]&lt;=2,1,0)</f>
        <v>0</v>
      </c>
    </row>
    <row r="964" spans="1:14" x14ac:dyDescent="0.25">
      <c r="A964" s="12" t="s">
        <v>996</v>
      </c>
      <c r="B964" s="12" t="s">
        <v>22</v>
      </c>
      <c r="C964" s="12">
        <v>876</v>
      </c>
      <c r="D964" s="12">
        <v>0.72</v>
      </c>
      <c r="E964" s="12">
        <v>0.69799999999999995</v>
      </c>
      <c r="F964" s="12">
        <v>0.64</v>
      </c>
      <c r="G964" s="12">
        <v>31422.720000000001</v>
      </c>
      <c r="H964" s="13">
        <v>24</v>
      </c>
      <c r="I964" t="str">
        <f>CONCATENATE(Tabela_Brasil[[#This Row],[Município]],"-",Tabela_Brasil[[#This Row],[Estado]])</f>
        <v>Cruzeiro Do Oeste-PR</v>
      </c>
      <c r="J964">
        <f>IF(Tabela_Brasil[[#This Row],[IDHM]]&lt;=0.599,1,0)</f>
        <v>0</v>
      </c>
      <c r="K964" t="str">
        <f>IF(Tabela_Brasil[[#This Row],[IDHM]]&lt;=0.55,"Baixo",IF(Tabela_Brasil[[#This Row],[IDHM]]&lt;=0.699,"Médio",IF(Tabela_Brasil[[#This Row],[IDHM]]&lt;=0.799,"Alto","Muito Alto")))</f>
        <v>Alto</v>
      </c>
      <c r="L964" t="str">
        <f>VLOOKUP(Tabela_Brasil[[#This Row],[Estado]],'De-Para_Estado_Regiao'!$B$3:$C$29,2,FALSE)</f>
        <v>Sul</v>
      </c>
      <c r="M964">
        <f>IF(Tabela_Brasil[[#This Row],[IBGE_1-4]]&gt;=951,1,0)</f>
        <v>0</v>
      </c>
      <c r="N964">
        <f>IF(Tabela_Brasil[[#This Row],[COMP_P]]&lt;=2,1,0)</f>
        <v>0</v>
      </c>
    </row>
    <row r="965" spans="1:14" x14ac:dyDescent="0.25">
      <c r="A965" s="9" t="s">
        <v>997</v>
      </c>
      <c r="B965" s="9" t="s">
        <v>10</v>
      </c>
      <c r="C965" s="9">
        <v>1479</v>
      </c>
      <c r="D965" s="9">
        <v>0.69099999999999995</v>
      </c>
      <c r="E965" s="9">
        <v>0.68500000000000005</v>
      </c>
      <c r="F965" s="9">
        <v>0.61099999999999999</v>
      </c>
      <c r="G965" s="9">
        <v>19392.349999999999</v>
      </c>
      <c r="H965" s="10">
        <v>25</v>
      </c>
      <c r="I965" t="str">
        <f>CONCATENATE(Tabela_Brasil[[#This Row],[Município]],"-",Tabela_Brasil[[#This Row],[Estado]])</f>
        <v>São Fidélis-RJ</v>
      </c>
      <c r="J965">
        <f>IF(Tabela_Brasil[[#This Row],[IDHM]]&lt;=0.599,1,0)</f>
        <v>0</v>
      </c>
      <c r="K965" t="str">
        <f>IF(Tabela_Brasil[[#This Row],[IDHM]]&lt;=0.55,"Baixo",IF(Tabela_Brasil[[#This Row],[IDHM]]&lt;=0.699,"Médio",IF(Tabela_Brasil[[#This Row],[IDHM]]&lt;=0.799,"Alto","Muito Alto")))</f>
        <v>Médio</v>
      </c>
      <c r="L965" t="str">
        <f>VLOOKUP(Tabela_Brasil[[#This Row],[Estado]],'De-Para_Estado_Regiao'!$B$3:$C$29,2,FALSE)</f>
        <v>Sudeste</v>
      </c>
      <c r="M965">
        <f>IF(Tabela_Brasil[[#This Row],[IBGE_1-4]]&gt;=951,1,0)</f>
        <v>1</v>
      </c>
      <c r="N965">
        <f>IF(Tabela_Brasil[[#This Row],[COMP_P]]&lt;=2,1,0)</f>
        <v>0</v>
      </c>
    </row>
    <row r="966" spans="1:14" x14ac:dyDescent="0.25">
      <c r="A966" s="12" t="s">
        <v>998</v>
      </c>
      <c r="B966" s="12" t="s">
        <v>33</v>
      </c>
      <c r="C966" s="12">
        <v>2072</v>
      </c>
      <c r="D966" s="12">
        <v>0.7</v>
      </c>
      <c r="E966" s="12">
        <v>0.69199999999999995</v>
      </c>
      <c r="F966" s="12">
        <v>0.58799999999999997</v>
      </c>
      <c r="G966" s="12">
        <v>13390.27</v>
      </c>
      <c r="H966" s="13">
        <v>21</v>
      </c>
      <c r="I966" t="str">
        <f>CONCATENATE(Tabela_Brasil[[#This Row],[Município]],"-",Tabela_Brasil[[#This Row],[Estado]])</f>
        <v>Jaraguá-GO</v>
      </c>
      <c r="J966">
        <f>IF(Tabela_Brasil[[#This Row],[IDHM]]&lt;=0.599,1,0)</f>
        <v>0</v>
      </c>
      <c r="K966" t="str">
        <f>IF(Tabela_Brasil[[#This Row],[IDHM]]&lt;=0.55,"Baixo",IF(Tabela_Brasil[[#This Row],[IDHM]]&lt;=0.699,"Médio",IF(Tabela_Brasil[[#This Row],[IDHM]]&lt;=0.799,"Alto","Muito Alto")))</f>
        <v>Alto</v>
      </c>
      <c r="L966" t="str">
        <f>VLOOKUP(Tabela_Brasil[[#This Row],[Estado]],'De-Para_Estado_Regiao'!$B$3:$C$29,2,FALSE)</f>
        <v>Centro-Oeste</v>
      </c>
      <c r="M966">
        <f>IF(Tabela_Brasil[[#This Row],[IBGE_1-4]]&gt;=951,1,0)</f>
        <v>1</v>
      </c>
      <c r="N966">
        <f>IF(Tabela_Brasil[[#This Row],[COMP_P]]&lt;=2,1,0)</f>
        <v>0</v>
      </c>
    </row>
    <row r="967" spans="1:14" x14ac:dyDescent="0.25">
      <c r="A967" s="9" t="s">
        <v>999</v>
      </c>
      <c r="B967" s="9" t="s">
        <v>33</v>
      </c>
      <c r="C967" s="9">
        <v>443</v>
      </c>
      <c r="D967" s="9">
        <v>0.66</v>
      </c>
      <c r="E967" s="9">
        <v>0.64</v>
      </c>
      <c r="F967" s="9">
        <v>0.54800000000000004</v>
      </c>
      <c r="G967" s="9">
        <v>13101.98</v>
      </c>
      <c r="H967" s="10">
        <v>10</v>
      </c>
      <c r="I967" t="str">
        <f>CONCATENATE(Tabela_Brasil[[#This Row],[Município]],"-",Tabela_Brasil[[#This Row],[Estado]])</f>
        <v>Alvorada Do Norte-GO</v>
      </c>
      <c r="J967">
        <f>IF(Tabela_Brasil[[#This Row],[IDHM]]&lt;=0.599,1,0)</f>
        <v>0</v>
      </c>
      <c r="K967" t="str">
        <f>IF(Tabela_Brasil[[#This Row],[IDHM]]&lt;=0.55,"Baixo",IF(Tabela_Brasil[[#This Row],[IDHM]]&lt;=0.699,"Médio",IF(Tabela_Brasil[[#This Row],[IDHM]]&lt;=0.799,"Alto","Muito Alto")))</f>
        <v>Médio</v>
      </c>
      <c r="L967" t="str">
        <f>VLOOKUP(Tabela_Brasil[[#This Row],[Estado]],'De-Para_Estado_Regiao'!$B$3:$C$29,2,FALSE)</f>
        <v>Centro-Oeste</v>
      </c>
      <c r="M967">
        <f>IF(Tabela_Brasil[[#This Row],[IBGE_1-4]]&gt;=951,1,0)</f>
        <v>0</v>
      </c>
      <c r="N967">
        <f>IF(Tabela_Brasil[[#This Row],[COMP_P]]&lt;=2,1,0)</f>
        <v>0</v>
      </c>
    </row>
    <row r="968" spans="1:14" x14ac:dyDescent="0.25">
      <c r="A968" s="12" t="s">
        <v>1000</v>
      </c>
      <c r="B968" s="12" t="s">
        <v>22</v>
      </c>
      <c r="C968" s="12">
        <v>1104</v>
      </c>
      <c r="D968" s="12">
        <v>0.747</v>
      </c>
      <c r="E968" s="12">
        <v>0.754</v>
      </c>
      <c r="F968" s="12">
        <v>0.67500000000000004</v>
      </c>
      <c r="G968" s="12">
        <v>23835.88</v>
      </c>
      <c r="H968" s="13">
        <v>28</v>
      </c>
      <c r="I968" t="str">
        <f>CONCATENATE(Tabela_Brasil[[#This Row],[Município]],"-",Tabela_Brasil[[#This Row],[Estado]])</f>
        <v>Astorga-PR</v>
      </c>
      <c r="J968">
        <f>IF(Tabela_Brasil[[#This Row],[IDHM]]&lt;=0.599,1,0)</f>
        <v>0</v>
      </c>
      <c r="K968" t="str">
        <f>IF(Tabela_Brasil[[#This Row],[IDHM]]&lt;=0.55,"Baixo",IF(Tabela_Brasil[[#This Row],[IDHM]]&lt;=0.699,"Médio",IF(Tabela_Brasil[[#This Row],[IDHM]]&lt;=0.799,"Alto","Muito Alto")))</f>
        <v>Alto</v>
      </c>
      <c r="L968" t="str">
        <f>VLOOKUP(Tabela_Brasil[[#This Row],[Estado]],'De-Para_Estado_Regiao'!$B$3:$C$29,2,FALSE)</f>
        <v>Sul</v>
      </c>
      <c r="M968">
        <f>IF(Tabela_Brasil[[#This Row],[IBGE_1-4]]&gt;=951,1,0)</f>
        <v>1</v>
      </c>
      <c r="N968">
        <f>IF(Tabela_Brasil[[#This Row],[COMP_P]]&lt;=2,1,0)</f>
        <v>0</v>
      </c>
    </row>
    <row r="969" spans="1:14" x14ac:dyDescent="0.25">
      <c r="A969" s="9" t="s">
        <v>1001</v>
      </c>
      <c r="B969" s="9" t="s">
        <v>7</v>
      </c>
      <c r="C969" s="9">
        <v>301</v>
      </c>
      <c r="D969" s="9">
        <v>0.72</v>
      </c>
      <c r="E969" s="9">
        <v>0.70899999999999996</v>
      </c>
      <c r="F969" s="9">
        <v>0.64200000000000002</v>
      </c>
      <c r="G969" s="9">
        <v>14042.3</v>
      </c>
      <c r="H969" s="10">
        <v>9</v>
      </c>
      <c r="I969" t="str">
        <f>CONCATENATE(Tabela_Brasil[[#This Row],[Município]],"-",Tabela_Brasil[[#This Row],[Estado]])</f>
        <v>Paraibuna-SP</v>
      </c>
      <c r="J969">
        <f>IF(Tabela_Brasil[[#This Row],[IDHM]]&lt;=0.599,1,0)</f>
        <v>0</v>
      </c>
      <c r="K969" t="str">
        <f>IF(Tabela_Brasil[[#This Row],[IDHM]]&lt;=0.55,"Baixo",IF(Tabela_Brasil[[#This Row],[IDHM]]&lt;=0.699,"Médio",IF(Tabela_Brasil[[#This Row],[IDHM]]&lt;=0.799,"Alto","Muito Alto")))</f>
        <v>Alto</v>
      </c>
      <c r="L969" t="str">
        <f>VLOOKUP(Tabela_Brasil[[#This Row],[Estado]],'De-Para_Estado_Regiao'!$B$3:$C$29,2,FALSE)</f>
        <v>Sudeste</v>
      </c>
      <c r="M969">
        <f>IF(Tabela_Brasil[[#This Row],[IBGE_1-4]]&gt;=951,1,0)</f>
        <v>0</v>
      </c>
      <c r="N969">
        <f>IF(Tabela_Brasil[[#This Row],[COMP_P]]&lt;=2,1,0)</f>
        <v>0</v>
      </c>
    </row>
    <row r="970" spans="1:14" x14ac:dyDescent="0.25">
      <c r="A970" s="12" t="s">
        <v>1002</v>
      </c>
      <c r="B970" s="12" t="s">
        <v>29</v>
      </c>
      <c r="C970" s="12">
        <v>2290</v>
      </c>
      <c r="D970" s="12">
        <v>0.70299999999999996</v>
      </c>
      <c r="E970" s="12">
        <v>0.71099999999999997</v>
      </c>
      <c r="F970" s="12">
        <v>0.60499999999999998</v>
      </c>
      <c r="G970" s="12">
        <v>27402.720000000001</v>
      </c>
      <c r="H970" s="13">
        <v>25</v>
      </c>
      <c r="I970" t="str">
        <f>CONCATENATE(Tabela_Brasil[[#This Row],[Município]],"-",Tabela_Brasil[[#This Row],[Estado]])</f>
        <v>Pontes E Lacerda-MT</v>
      </c>
      <c r="J970">
        <f>IF(Tabela_Brasil[[#This Row],[IDHM]]&lt;=0.599,1,0)</f>
        <v>0</v>
      </c>
      <c r="K970" t="str">
        <f>IF(Tabela_Brasil[[#This Row],[IDHM]]&lt;=0.55,"Baixo",IF(Tabela_Brasil[[#This Row],[IDHM]]&lt;=0.699,"Médio",IF(Tabela_Brasil[[#This Row],[IDHM]]&lt;=0.799,"Alto","Muito Alto")))</f>
        <v>Alto</v>
      </c>
      <c r="L970" t="str">
        <f>VLOOKUP(Tabela_Brasil[[#This Row],[Estado]],'De-Para_Estado_Regiao'!$B$3:$C$29,2,FALSE)</f>
        <v>Centro-Oeste</v>
      </c>
      <c r="M970">
        <f>IF(Tabela_Brasil[[#This Row],[IBGE_1-4]]&gt;=951,1,0)</f>
        <v>1</v>
      </c>
      <c r="N970">
        <f>IF(Tabela_Brasil[[#This Row],[COMP_P]]&lt;=2,1,0)</f>
        <v>0</v>
      </c>
    </row>
    <row r="971" spans="1:14" x14ac:dyDescent="0.25">
      <c r="A971" s="9" t="s">
        <v>1003</v>
      </c>
      <c r="B971" s="9" t="s">
        <v>16</v>
      </c>
      <c r="C971" s="9">
        <v>1214</v>
      </c>
      <c r="D971" s="9">
        <v>0.72499999999999998</v>
      </c>
      <c r="E971" s="9">
        <v>0.71099999999999997</v>
      </c>
      <c r="F971" s="9">
        <v>0.61699999999999999</v>
      </c>
      <c r="G971" s="9">
        <v>14907.58</v>
      </c>
      <c r="H971" s="10">
        <v>23</v>
      </c>
      <c r="I971" t="str">
        <f>CONCATENATE(Tabela_Brasil[[#This Row],[Município]],"-",Tabela_Brasil[[#This Row],[Estado]])</f>
        <v>Pitangui-MG</v>
      </c>
      <c r="J971">
        <f>IF(Tabela_Brasil[[#This Row],[IDHM]]&lt;=0.599,1,0)</f>
        <v>0</v>
      </c>
      <c r="K971" t="str">
        <f>IF(Tabela_Brasil[[#This Row],[IDHM]]&lt;=0.55,"Baixo",IF(Tabela_Brasil[[#This Row],[IDHM]]&lt;=0.699,"Médio",IF(Tabela_Brasil[[#This Row],[IDHM]]&lt;=0.799,"Alto","Muito Alto")))</f>
        <v>Alto</v>
      </c>
      <c r="L971" t="str">
        <f>VLOOKUP(Tabela_Brasil[[#This Row],[Estado]],'De-Para_Estado_Regiao'!$B$3:$C$29,2,FALSE)</f>
        <v>Sudeste</v>
      </c>
      <c r="M971">
        <f>IF(Tabela_Brasil[[#This Row],[IBGE_1-4]]&gt;=951,1,0)</f>
        <v>1</v>
      </c>
      <c r="N971">
        <f>IF(Tabela_Brasil[[#This Row],[COMP_P]]&lt;=2,1,0)</f>
        <v>0</v>
      </c>
    </row>
    <row r="972" spans="1:14" x14ac:dyDescent="0.25">
      <c r="A972" s="12" t="s">
        <v>1004</v>
      </c>
      <c r="B972" s="12" t="s">
        <v>7</v>
      </c>
      <c r="C972" s="12">
        <v>392</v>
      </c>
      <c r="D972" s="12">
        <v>0.69099999999999995</v>
      </c>
      <c r="E972" s="12">
        <v>0.63300000000000001</v>
      </c>
      <c r="F972" s="12">
        <v>0.61499999999999999</v>
      </c>
      <c r="G972" s="12">
        <v>14561.67</v>
      </c>
      <c r="H972" s="13">
        <v>17</v>
      </c>
      <c r="I972" t="str">
        <f>CONCATENATE(Tabela_Brasil[[#This Row],[Município]],"-",Tabela_Brasil[[#This Row],[Estado]])</f>
        <v>Eldorado-SP</v>
      </c>
      <c r="J972">
        <f>IF(Tabela_Brasil[[#This Row],[IDHM]]&lt;=0.599,1,0)</f>
        <v>0</v>
      </c>
      <c r="K972" t="str">
        <f>IF(Tabela_Brasil[[#This Row],[IDHM]]&lt;=0.55,"Baixo",IF(Tabela_Brasil[[#This Row],[IDHM]]&lt;=0.699,"Médio",IF(Tabela_Brasil[[#This Row],[IDHM]]&lt;=0.799,"Alto","Muito Alto")))</f>
        <v>Médio</v>
      </c>
      <c r="L972" t="str">
        <f>VLOOKUP(Tabela_Brasil[[#This Row],[Estado]],'De-Para_Estado_Regiao'!$B$3:$C$29,2,FALSE)</f>
        <v>Sudeste</v>
      </c>
      <c r="M972">
        <f>IF(Tabela_Brasil[[#This Row],[IBGE_1-4]]&gt;=951,1,0)</f>
        <v>0</v>
      </c>
      <c r="N972">
        <f>IF(Tabela_Brasil[[#This Row],[COMP_P]]&lt;=2,1,0)</f>
        <v>0</v>
      </c>
    </row>
    <row r="973" spans="1:14" x14ac:dyDescent="0.25">
      <c r="A973" s="9" t="s">
        <v>1005</v>
      </c>
      <c r="B973" s="9" t="s">
        <v>148</v>
      </c>
      <c r="C973" s="9">
        <v>2569</v>
      </c>
      <c r="D973" s="9">
        <v>0.7</v>
      </c>
      <c r="E973" s="9">
        <v>0.70899999999999996</v>
      </c>
      <c r="F973" s="9">
        <v>0.59799999999999998</v>
      </c>
      <c r="G973" s="9">
        <v>21204.01</v>
      </c>
      <c r="H973" s="10">
        <v>23</v>
      </c>
      <c r="I973" t="str">
        <f>CONCATENATE(Tabela_Brasil[[#This Row],[Município]],"-",Tabela_Brasil[[#This Row],[Estado]])</f>
        <v>Rolim De Moura-RO</v>
      </c>
      <c r="J973">
        <f>IF(Tabela_Brasil[[#This Row],[IDHM]]&lt;=0.599,1,0)</f>
        <v>0</v>
      </c>
      <c r="K973" t="str">
        <f>IF(Tabela_Brasil[[#This Row],[IDHM]]&lt;=0.55,"Baixo",IF(Tabela_Brasil[[#This Row],[IDHM]]&lt;=0.699,"Médio",IF(Tabela_Brasil[[#This Row],[IDHM]]&lt;=0.799,"Alto","Muito Alto")))</f>
        <v>Alto</v>
      </c>
      <c r="L973" t="str">
        <f>VLOOKUP(Tabela_Brasil[[#This Row],[Estado]],'De-Para_Estado_Regiao'!$B$3:$C$29,2,FALSE)</f>
        <v>Norte</v>
      </c>
      <c r="M973">
        <f>IF(Tabela_Brasil[[#This Row],[IBGE_1-4]]&gt;=951,1,0)</f>
        <v>1</v>
      </c>
      <c r="N973">
        <f>IF(Tabela_Brasil[[#This Row],[COMP_P]]&lt;=2,1,0)</f>
        <v>0</v>
      </c>
    </row>
    <row r="974" spans="1:14" x14ac:dyDescent="0.25">
      <c r="A974" s="12" t="s">
        <v>1006</v>
      </c>
      <c r="B974" s="12" t="s">
        <v>19</v>
      </c>
      <c r="C974" s="12">
        <v>2040</v>
      </c>
      <c r="D974" s="12">
        <v>0.63900000000000001</v>
      </c>
      <c r="E974" s="12">
        <v>0.61199999999999999</v>
      </c>
      <c r="F974" s="12">
        <v>0.54500000000000004</v>
      </c>
      <c r="G974" s="12">
        <v>11590.93</v>
      </c>
      <c r="H974" s="13">
        <v>10</v>
      </c>
      <c r="I974" t="str">
        <f>CONCATENATE(Tabela_Brasil[[#This Row],[Município]],"-",Tabela_Brasil[[#This Row],[Estado]])</f>
        <v>Paudalho-PE</v>
      </c>
      <c r="J974">
        <f>IF(Tabela_Brasil[[#This Row],[IDHM]]&lt;=0.599,1,0)</f>
        <v>0</v>
      </c>
      <c r="K974" t="str">
        <f>IF(Tabela_Brasil[[#This Row],[IDHM]]&lt;=0.55,"Baixo",IF(Tabela_Brasil[[#This Row],[IDHM]]&lt;=0.699,"Médio",IF(Tabela_Brasil[[#This Row],[IDHM]]&lt;=0.799,"Alto","Muito Alto")))</f>
        <v>Médio</v>
      </c>
      <c r="L974" t="str">
        <f>VLOOKUP(Tabela_Brasil[[#This Row],[Estado]],'De-Para_Estado_Regiao'!$B$3:$C$29,2,FALSE)</f>
        <v>Nordeste</v>
      </c>
      <c r="M974">
        <f>IF(Tabela_Brasil[[#This Row],[IBGE_1-4]]&gt;=951,1,0)</f>
        <v>1</v>
      </c>
      <c r="N974">
        <f>IF(Tabela_Brasil[[#This Row],[COMP_P]]&lt;=2,1,0)</f>
        <v>0</v>
      </c>
    </row>
    <row r="975" spans="1:14" x14ac:dyDescent="0.25">
      <c r="A975" s="9" t="s">
        <v>1007</v>
      </c>
      <c r="B975" s="9" t="s">
        <v>59</v>
      </c>
      <c r="C975" s="9">
        <v>753</v>
      </c>
      <c r="D975" s="9">
        <v>0.755</v>
      </c>
      <c r="E975" s="9">
        <v>0.749</v>
      </c>
      <c r="F975" s="9">
        <v>0.65700000000000003</v>
      </c>
      <c r="G975" s="9">
        <v>37394.120000000003</v>
      </c>
      <c r="H975" s="10">
        <v>27</v>
      </c>
      <c r="I975" t="str">
        <f>CONCATENATE(Tabela_Brasil[[#This Row],[Município]],"-",Tabela_Brasil[[#This Row],[Estado]])</f>
        <v>Orleans-SC</v>
      </c>
      <c r="J975">
        <f>IF(Tabela_Brasil[[#This Row],[IDHM]]&lt;=0.599,1,0)</f>
        <v>0</v>
      </c>
      <c r="K975" t="str">
        <f>IF(Tabela_Brasil[[#This Row],[IDHM]]&lt;=0.55,"Baixo",IF(Tabela_Brasil[[#This Row],[IDHM]]&lt;=0.699,"Médio",IF(Tabela_Brasil[[#This Row],[IDHM]]&lt;=0.799,"Alto","Muito Alto")))</f>
        <v>Alto</v>
      </c>
      <c r="L975" t="str">
        <f>VLOOKUP(Tabela_Brasil[[#This Row],[Estado]],'De-Para_Estado_Regiao'!$B$3:$C$29,2,FALSE)</f>
        <v>Sul</v>
      </c>
      <c r="M975">
        <f>IF(Tabela_Brasil[[#This Row],[IBGE_1-4]]&gt;=951,1,0)</f>
        <v>0</v>
      </c>
      <c r="N975">
        <f>IF(Tabela_Brasil[[#This Row],[COMP_P]]&lt;=2,1,0)</f>
        <v>0</v>
      </c>
    </row>
    <row r="976" spans="1:14" x14ac:dyDescent="0.25">
      <c r="A976" s="12" t="s">
        <v>1008</v>
      </c>
      <c r="B976" s="12" t="s">
        <v>24</v>
      </c>
      <c r="C976" s="12">
        <v>1283</v>
      </c>
      <c r="D976" s="12">
        <v>0.63600000000000001</v>
      </c>
      <c r="E976" s="12">
        <v>0.60099999999999998</v>
      </c>
      <c r="F976" s="12">
        <v>0.54800000000000004</v>
      </c>
      <c r="G976" s="12">
        <v>12150.11</v>
      </c>
      <c r="H976" s="13">
        <v>35</v>
      </c>
      <c r="I976" t="str">
        <f>CONCATENATE(Tabela_Brasil[[#This Row],[Município]],"-",Tabela_Brasil[[#This Row],[Estado]])</f>
        <v>Ibotirama-BA</v>
      </c>
      <c r="J976">
        <f>IF(Tabela_Brasil[[#This Row],[IDHM]]&lt;=0.599,1,0)</f>
        <v>0</v>
      </c>
      <c r="K976" t="str">
        <f>IF(Tabela_Brasil[[#This Row],[IDHM]]&lt;=0.55,"Baixo",IF(Tabela_Brasil[[#This Row],[IDHM]]&lt;=0.699,"Médio",IF(Tabela_Brasil[[#This Row],[IDHM]]&lt;=0.799,"Alto","Muito Alto")))</f>
        <v>Médio</v>
      </c>
      <c r="L976" t="str">
        <f>VLOOKUP(Tabela_Brasil[[#This Row],[Estado]],'De-Para_Estado_Regiao'!$B$3:$C$29,2,FALSE)</f>
        <v>Nordeste</v>
      </c>
      <c r="M976">
        <f>IF(Tabela_Brasil[[#This Row],[IBGE_1-4]]&gt;=951,1,0)</f>
        <v>1</v>
      </c>
      <c r="N976">
        <f>IF(Tabela_Brasil[[#This Row],[COMP_P]]&lt;=2,1,0)</f>
        <v>0</v>
      </c>
    </row>
    <row r="977" spans="1:14" x14ac:dyDescent="0.25">
      <c r="A977" s="9" t="s">
        <v>1009</v>
      </c>
      <c r="B977" s="9" t="s">
        <v>24</v>
      </c>
      <c r="C977" s="9">
        <v>3140</v>
      </c>
      <c r="D977" s="9">
        <v>0.627</v>
      </c>
      <c r="E977" s="9">
        <v>0.64100000000000001</v>
      </c>
      <c r="F977" s="9">
        <v>0.502</v>
      </c>
      <c r="G977" s="9">
        <v>12458.8</v>
      </c>
      <c r="H977" s="10">
        <v>74</v>
      </c>
      <c r="I977" t="str">
        <f>CONCATENATE(Tabela_Brasil[[#This Row],[Município]],"-",Tabela_Brasil[[#This Row],[Estado]])</f>
        <v>Itamaraju-BA</v>
      </c>
      <c r="J977">
        <f>IF(Tabela_Brasil[[#This Row],[IDHM]]&lt;=0.599,1,0)</f>
        <v>0</v>
      </c>
      <c r="K977" t="str">
        <f>IF(Tabela_Brasil[[#This Row],[IDHM]]&lt;=0.55,"Baixo",IF(Tabela_Brasil[[#This Row],[IDHM]]&lt;=0.699,"Médio",IF(Tabela_Brasil[[#This Row],[IDHM]]&lt;=0.799,"Alto","Muito Alto")))</f>
        <v>Médio</v>
      </c>
      <c r="L977" t="str">
        <f>VLOOKUP(Tabela_Brasil[[#This Row],[Estado]],'De-Para_Estado_Regiao'!$B$3:$C$29,2,FALSE)</f>
        <v>Nordeste</v>
      </c>
      <c r="M977">
        <f>IF(Tabela_Brasil[[#This Row],[IBGE_1-4]]&gt;=951,1,0)</f>
        <v>1</v>
      </c>
      <c r="N977">
        <f>IF(Tabela_Brasil[[#This Row],[COMP_P]]&lt;=2,1,0)</f>
        <v>0</v>
      </c>
    </row>
    <row r="978" spans="1:14" x14ac:dyDescent="0.25">
      <c r="A978" s="12" t="s">
        <v>1010</v>
      </c>
      <c r="B978" s="12" t="s">
        <v>33</v>
      </c>
      <c r="C978" s="12">
        <v>694</v>
      </c>
      <c r="D978" s="12">
        <v>0.70599999999999996</v>
      </c>
      <c r="E978" s="12">
        <v>0.70699999999999996</v>
      </c>
      <c r="F978" s="12">
        <v>0.60299999999999998</v>
      </c>
      <c r="G978" s="12">
        <v>36399.81</v>
      </c>
      <c r="H978" s="13">
        <v>23</v>
      </c>
      <c r="I978" t="str">
        <f>CONCATENATE(Tabela_Brasil[[#This Row],[Município]],"-",Tabela_Brasil[[#This Row],[Estado]])</f>
        <v>Hidrolândia-GO</v>
      </c>
      <c r="J978">
        <f>IF(Tabela_Brasil[[#This Row],[IDHM]]&lt;=0.599,1,0)</f>
        <v>0</v>
      </c>
      <c r="K978" t="str">
        <f>IF(Tabela_Brasil[[#This Row],[IDHM]]&lt;=0.55,"Baixo",IF(Tabela_Brasil[[#This Row],[IDHM]]&lt;=0.699,"Médio",IF(Tabela_Brasil[[#This Row],[IDHM]]&lt;=0.799,"Alto","Muito Alto")))</f>
        <v>Alto</v>
      </c>
      <c r="L978" t="str">
        <f>VLOOKUP(Tabela_Brasil[[#This Row],[Estado]],'De-Para_Estado_Regiao'!$B$3:$C$29,2,FALSE)</f>
        <v>Centro-Oeste</v>
      </c>
      <c r="M978">
        <f>IF(Tabela_Brasil[[#This Row],[IBGE_1-4]]&gt;=951,1,0)</f>
        <v>0</v>
      </c>
      <c r="N978">
        <f>IF(Tabela_Brasil[[#This Row],[COMP_P]]&lt;=2,1,0)</f>
        <v>0</v>
      </c>
    </row>
    <row r="979" spans="1:14" x14ac:dyDescent="0.25">
      <c r="A979" s="9" t="s">
        <v>1011</v>
      </c>
      <c r="B979" s="9" t="s">
        <v>7</v>
      </c>
      <c r="C979" s="9">
        <v>94</v>
      </c>
      <c r="D979" s="9">
        <v>0.75</v>
      </c>
      <c r="E979" s="9">
        <v>0.71299999999999997</v>
      </c>
      <c r="F979" s="9">
        <v>0.71499999999999997</v>
      </c>
      <c r="G979" s="9">
        <v>32076.14</v>
      </c>
      <c r="H979" s="10">
        <v>1</v>
      </c>
      <c r="I979" t="str">
        <f>CONCATENATE(Tabela_Brasil[[#This Row],[Município]],"-",Tabela_Brasil[[#This Row],[Estado]])</f>
        <v>Oscar Bressane-SP</v>
      </c>
      <c r="J979">
        <f>IF(Tabela_Brasil[[#This Row],[IDHM]]&lt;=0.599,1,0)</f>
        <v>0</v>
      </c>
      <c r="K979" t="str">
        <f>IF(Tabela_Brasil[[#This Row],[IDHM]]&lt;=0.55,"Baixo",IF(Tabela_Brasil[[#This Row],[IDHM]]&lt;=0.699,"Médio",IF(Tabela_Brasil[[#This Row],[IDHM]]&lt;=0.799,"Alto","Muito Alto")))</f>
        <v>Alto</v>
      </c>
      <c r="L979" t="str">
        <f>VLOOKUP(Tabela_Brasil[[#This Row],[Estado]],'De-Para_Estado_Regiao'!$B$3:$C$29,2,FALSE)</f>
        <v>Sudeste</v>
      </c>
      <c r="M979">
        <f>IF(Tabela_Brasil[[#This Row],[IBGE_1-4]]&gt;=951,1,0)</f>
        <v>0</v>
      </c>
      <c r="N979">
        <f>IF(Tabela_Brasil[[#This Row],[COMP_P]]&lt;=2,1,0)</f>
        <v>1</v>
      </c>
    </row>
    <row r="980" spans="1:14" x14ac:dyDescent="0.25">
      <c r="A980" s="12" t="s">
        <v>1012</v>
      </c>
      <c r="B980" s="12" t="s">
        <v>22</v>
      </c>
      <c r="C980" s="12">
        <v>1393</v>
      </c>
      <c r="D980" s="12">
        <v>0.71</v>
      </c>
      <c r="E980" s="12">
        <v>0.73799999999999999</v>
      </c>
      <c r="F980" s="12">
        <v>0.59599999999999997</v>
      </c>
      <c r="G980" s="12">
        <v>18982.34</v>
      </c>
      <c r="H980" s="13">
        <v>41</v>
      </c>
      <c r="I980" t="str">
        <f>CONCATENATE(Tabela_Brasil[[#This Row],[Município]],"-",Tabela_Brasil[[#This Row],[Estado]])</f>
        <v>Ibaiti-PR</v>
      </c>
      <c r="J980">
        <f>IF(Tabela_Brasil[[#This Row],[IDHM]]&lt;=0.599,1,0)</f>
        <v>0</v>
      </c>
      <c r="K980" t="str">
        <f>IF(Tabela_Brasil[[#This Row],[IDHM]]&lt;=0.55,"Baixo",IF(Tabela_Brasil[[#This Row],[IDHM]]&lt;=0.699,"Médio",IF(Tabela_Brasil[[#This Row],[IDHM]]&lt;=0.799,"Alto","Muito Alto")))</f>
        <v>Alto</v>
      </c>
      <c r="L980" t="str">
        <f>VLOOKUP(Tabela_Brasil[[#This Row],[Estado]],'De-Para_Estado_Regiao'!$B$3:$C$29,2,FALSE)</f>
        <v>Sul</v>
      </c>
      <c r="M980">
        <f>IF(Tabela_Brasil[[#This Row],[IBGE_1-4]]&gt;=951,1,0)</f>
        <v>1</v>
      </c>
      <c r="N980">
        <f>IF(Tabela_Brasil[[#This Row],[COMP_P]]&lt;=2,1,0)</f>
        <v>0</v>
      </c>
    </row>
    <row r="981" spans="1:14" x14ac:dyDescent="0.25">
      <c r="A981" s="9" t="s">
        <v>1013</v>
      </c>
      <c r="B981" s="9" t="s">
        <v>64</v>
      </c>
      <c r="C981" s="9">
        <v>977</v>
      </c>
      <c r="D981" s="9">
        <v>0.72599999999999998</v>
      </c>
      <c r="E981" s="9">
        <v>0.70299999999999996</v>
      </c>
      <c r="F981" s="9">
        <v>0.63900000000000001</v>
      </c>
      <c r="G981" s="9">
        <v>23339.54</v>
      </c>
      <c r="H981" s="10">
        <v>43</v>
      </c>
      <c r="I981" t="str">
        <f>CONCATENATE(Tabela_Brasil[[#This Row],[Município]],"-",Tabela_Brasil[[#This Row],[Estado]])</f>
        <v>Castelo-ES</v>
      </c>
      <c r="J981">
        <f>IF(Tabela_Brasil[[#This Row],[IDHM]]&lt;=0.599,1,0)</f>
        <v>0</v>
      </c>
      <c r="K981" t="str">
        <f>IF(Tabela_Brasil[[#This Row],[IDHM]]&lt;=0.55,"Baixo",IF(Tabela_Brasil[[#This Row],[IDHM]]&lt;=0.699,"Médio",IF(Tabela_Brasil[[#This Row],[IDHM]]&lt;=0.799,"Alto","Muito Alto")))</f>
        <v>Alto</v>
      </c>
      <c r="L981" t="str">
        <f>VLOOKUP(Tabela_Brasil[[#This Row],[Estado]],'De-Para_Estado_Regiao'!$B$3:$C$29,2,FALSE)</f>
        <v>Sudeste</v>
      </c>
      <c r="M981">
        <f>IF(Tabela_Brasil[[#This Row],[IBGE_1-4]]&gt;=951,1,0)</f>
        <v>1</v>
      </c>
      <c r="N981">
        <f>IF(Tabela_Brasil[[#This Row],[COMP_P]]&lt;=2,1,0)</f>
        <v>0</v>
      </c>
    </row>
    <row r="982" spans="1:14" x14ac:dyDescent="0.25">
      <c r="A982" s="12" t="s">
        <v>1014</v>
      </c>
      <c r="B982" s="12" t="s">
        <v>7</v>
      </c>
      <c r="C982" s="12">
        <v>411</v>
      </c>
      <c r="D982" s="12">
        <v>0.67500000000000004</v>
      </c>
      <c r="E982" s="12">
        <v>0.63400000000000001</v>
      </c>
      <c r="F982" s="12">
        <v>0.60199999999999998</v>
      </c>
      <c r="G982" s="12">
        <v>29812.01</v>
      </c>
      <c r="H982" s="13">
        <v>23</v>
      </c>
      <c r="I982" t="str">
        <f>CONCATENATE(Tabela_Brasil[[#This Row],[Município]],"-",Tabela_Brasil[[#This Row],[Estado]])</f>
        <v>Guapiara-SP</v>
      </c>
      <c r="J982">
        <f>IF(Tabela_Brasil[[#This Row],[IDHM]]&lt;=0.599,1,0)</f>
        <v>0</v>
      </c>
      <c r="K982" t="str">
        <f>IF(Tabela_Brasil[[#This Row],[IDHM]]&lt;=0.55,"Baixo",IF(Tabela_Brasil[[#This Row],[IDHM]]&lt;=0.699,"Médio",IF(Tabela_Brasil[[#This Row],[IDHM]]&lt;=0.799,"Alto","Muito Alto")))</f>
        <v>Médio</v>
      </c>
      <c r="L982" t="str">
        <f>VLOOKUP(Tabela_Brasil[[#This Row],[Estado]],'De-Para_Estado_Regiao'!$B$3:$C$29,2,FALSE)</f>
        <v>Sudeste</v>
      </c>
      <c r="M982">
        <f>IF(Tabela_Brasil[[#This Row],[IBGE_1-4]]&gt;=951,1,0)</f>
        <v>0</v>
      </c>
      <c r="N982">
        <f>IF(Tabela_Brasil[[#This Row],[COMP_P]]&lt;=2,1,0)</f>
        <v>0</v>
      </c>
    </row>
    <row r="983" spans="1:14" x14ac:dyDescent="0.25">
      <c r="A983" s="9" t="s">
        <v>1015</v>
      </c>
      <c r="B983" s="9" t="s">
        <v>7</v>
      </c>
      <c r="C983" s="9">
        <v>526</v>
      </c>
      <c r="D983" s="9">
        <v>0.76500000000000001</v>
      </c>
      <c r="E983" s="9">
        <v>0.71799999999999997</v>
      </c>
      <c r="F983" s="9">
        <v>0.71799999999999997</v>
      </c>
      <c r="G983" s="9">
        <v>29598.27</v>
      </c>
      <c r="H983" s="10">
        <v>4</v>
      </c>
      <c r="I983" t="str">
        <f>CONCATENATE(Tabela_Brasil[[#This Row],[Município]],"-",Tabela_Brasil[[#This Row],[Estado]])</f>
        <v>Nova Europa-SP</v>
      </c>
      <c r="J983">
        <f>IF(Tabela_Brasil[[#This Row],[IDHM]]&lt;=0.599,1,0)</f>
        <v>0</v>
      </c>
      <c r="K983" t="str">
        <f>IF(Tabela_Brasil[[#This Row],[IDHM]]&lt;=0.55,"Baixo",IF(Tabela_Brasil[[#This Row],[IDHM]]&lt;=0.699,"Médio",IF(Tabela_Brasil[[#This Row],[IDHM]]&lt;=0.799,"Alto","Muito Alto")))</f>
        <v>Alto</v>
      </c>
      <c r="L983" t="str">
        <f>VLOOKUP(Tabela_Brasil[[#This Row],[Estado]],'De-Para_Estado_Regiao'!$B$3:$C$29,2,FALSE)</f>
        <v>Sudeste</v>
      </c>
      <c r="M983">
        <f>IF(Tabela_Brasil[[#This Row],[IBGE_1-4]]&gt;=951,1,0)</f>
        <v>0</v>
      </c>
      <c r="N983">
        <f>IF(Tabela_Brasil[[#This Row],[COMP_P]]&lt;=2,1,0)</f>
        <v>0</v>
      </c>
    </row>
    <row r="984" spans="1:14" x14ac:dyDescent="0.25">
      <c r="A984" s="12" t="s">
        <v>1016</v>
      </c>
      <c r="B984" s="12" t="s">
        <v>39</v>
      </c>
      <c r="C984" s="12">
        <v>4975</v>
      </c>
      <c r="D984" s="12">
        <v>0.64400000000000002</v>
      </c>
      <c r="E984" s="12">
        <v>0.61799999999999999</v>
      </c>
      <c r="F984" s="12">
        <v>0.53400000000000003</v>
      </c>
      <c r="G984" s="12">
        <v>20860.580000000002</v>
      </c>
      <c r="H984" s="13">
        <v>67</v>
      </c>
      <c r="I984" t="str">
        <f>CONCATENATE(Tabela_Brasil[[#This Row],[Município]],"-",Tabela_Brasil[[#This Row],[Estado]])</f>
        <v>Itacoatiara-AM</v>
      </c>
      <c r="J984">
        <f>IF(Tabela_Brasil[[#This Row],[IDHM]]&lt;=0.599,1,0)</f>
        <v>0</v>
      </c>
      <c r="K984" t="str">
        <f>IF(Tabela_Brasil[[#This Row],[IDHM]]&lt;=0.55,"Baixo",IF(Tabela_Brasil[[#This Row],[IDHM]]&lt;=0.699,"Médio",IF(Tabela_Brasil[[#This Row],[IDHM]]&lt;=0.799,"Alto","Muito Alto")))</f>
        <v>Médio</v>
      </c>
      <c r="L984" t="str">
        <f>VLOOKUP(Tabela_Brasil[[#This Row],[Estado]],'De-Para_Estado_Regiao'!$B$3:$C$29,2,FALSE)</f>
        <v>Norte</v>
      </c>
      <c r="M984">
        <f>IF(Tabela_Brasil[[#This Row],[IBGE_1-4]]&gt;=951,1,0)</f>
        <v>1</v>
      </c>
      <c r="N984">
        <f>IF(Tabela_Brasil[[#This Row],[COMP_P]]&lt;=2,1,0)</f>
        <v>0</v>
      </c>
    </row>
    <row r="985" spans="1:14" x14ac:dyDescent="0.25">
      <c r="A985" s="9" t="s">
        <v>1017</v>
      </c>
      <c r="B985" s="9" t="s">
        <v>14</v>
      </c>
      <c r="C985" s="9">
        <v>937</v>
      </c>
      <c r="D985" s="9">
        <v>0.72</v>
      </c>
      <c r="E985" s="9">
        <v>0.71799999999999997</v>
      </c>
      <c r="F985" s="9">
        <v>0.59399999999999997</v>
      </c>
      <c r="G985" s="9">
        <v>26106.68</v>
      </c>
      <c r="H985" s="10">
        <v>24</v>
      </c>
      <c r="I985" t="str">
        <f>CONCATENATE(Tabela_Brasil[[#This Row],[Município]],"-",Tabela_Brasil[[#This Row],[Estado]])</f>
        <v>Santo Antônio Da Patrulha-RS</v>
      </c>
      <c r="J985">
        <f>IF(Tabela_Brasil[[#This Row],[IDHM]]&lt;=0.599,1,0)</f>
        <v>0</v>
      </c>
      <c r="K985" t="str">
        <f>IF(Tabela_Brasil[[#This Row],[IDHM]]&lt;=0.55,"Baixo",IF(Tabela_Brasil[[#This Row],[IDHM]]&lt;=0.699,"Médio",IF(Tabela_Brasil[[#This Row],[IDHM]]&lt;=0.799,"Alto","Muito Alto")))</f>
        <v>Alto</v>
      </c>
      <c r="L985" t="str">
        <f>VLOOKUP(Tabela_Brasil[[#This Row],[Estado]],'De-Para_Estado_Regiao'!$B$3:$C$29,2,FALSE)</f>
        <v>Sul</v>
      </c>
      <c r="M985">
        <f>IF(Tabela_Brasil[[#This Row],[IBGE_1-4]]&gt;=951,1,0)</f>
        <v>0</v>
      </c>
      <c r="N985">
        <f>IF(Tabela_Brasil[[#This Row],[COMP_P]]&lt;=2,1,0)</f>
        <v>0</v>
      </c>
    </row>
    <row r="986" spans="1:14" x14ac:dyDescent="0.25">
      <c r="A986" s="12" t="s">
        <v>1018</v>
      </c>
      <c r="B986" s="12" t="s">
        <v>87</v>
      </c>
      <c r="C986" s="12">
        <v>1449</v>
      </c>
      <c r="D986" s="12">
        <v>0.61199999999999999</v>
      </c>
      <c r="E986" s="12">
        <v>0.56799999999999995</v>
      </c>
      <c r="F986" s="12">
        <v>0.52500000000000002</v>
      </c>
      <c r="G986" s="12">
        <v>6547.6</v>
      </c>
      <c r="H986" s="13">
        <v>4</v>
      </c>
      <c r="I986" t="str">
        <f>CONCATENATE(Tabela_Brasil[[#This Row],[Município]],"-",Tabela_Brasil[[#This Row],[Estado]])</f>
        <v>Cururupu-MA</v>
      </c>
      <c r="J986">
        <f>IF(Tabela_Brasil[[#This Row],[IDHM]]&lt;=0.599,1,0)</f>
        <v>0</v>
      </c>
      <c r="K986" t="str">
        <f>IF(Tabela_Brasil[[#This Row],[IDHM]]&lt;=0.55,"Baixo",IF(Tabela_Brasil[[#This Row],[IDHM]]&lt;=0.699,"Médio",IF(Tabela_Brasil[[#This Row],[IDHM]]&lt;=0.799,"Alto","Muito Alto")))</f>
        <v>Médio</v>
      </c>
      <c r="L986" t="str">
        <f>VLOOKUP(Tabela_Brasil[[#This Row],[Estado]],'De-Para_Estado_Regiao'!$B$3:$C$29,2,FALSE)</f>
        <v>Nordeste</v>
      </c>
      <c r="M986">
        <f>IF(Tabela_Brasil[[#This Row],[IBGE_1-4]]&gt;=951,1,0)</f>
        <v>1</v>
      </c>
      <c r="N986">
        <f>IF(Tabela_Brasil[[#This Row],[COMP_P]]&lt;=2,1,0)</f>
        <v>0</v>
      </c>
    </row>
    <row r="987" spans="1:14" x14ac:dyDescent="0.25">
      <c r="A987" s="9" t="s">
        <v>1019</v>
      </c>
      <c r="B987" s="9" t="s">
        <v>19</v>
      </c>
      <c r="C987" s="9">
        <v>1959</v>
      </c>
      <c r="D987" s="9">
        <v>0.57499999999999996</v>
      </c>
      <c r="E987" s="9">
        <v>0.56599999999999995</v>
      </c>
      <c r="F987" s="9">
        <v>0.46300000000000002</v>
      </c>
      <c r="G987" s="9">
        <v>12892.46</v>
      </c>
      <c r="H987" s="10">
        <v>6</v>
      </c>
      <c r="I987" t="str">
        <f>CONCATENATE(Tabela_Brasil[[#This Row],[Município]],"-",Tabela_Brasil[[#This Row],[Estado]])</f>
        <v>Itambé-PE</v>
      </c>
      <c r="J987">
        <f>IF(Tabela_Brasil[[#This Row],[IDHM]]&lt;=0.599,1,0)</f>
        <v>1</v>
      </c>
      <c r="K987" t="str">
        <f>IF(Tabela_Brasil[[#This Row],[IDHM]]&lt;=0.55,"Baixo",IF(Tabela_Brasil[[#This Row],[IDHM]]&lt;=0.699,"Médio",IF(Tabela_Brasil[[#This Row],[IDHM]]&lt;=0.799,"Alto","Muito Alto")))</f>
        <v>Médio</v>
      </c>
      <c r="L987" t="str">
        <f>VLOOKUP(Tabela_Brasil[[#This Row],[Estado]],'De-Para_Estado_Regiao'!$B$3:$C$29,2,FALSE)</f>
        <v>Nordeste</v>
      </c>
      <c r="M987">
        <f>IF(Tabela_Brasil[[#This Row],[IBGE_1-4]]&gt;=951,1,0)</f>
        <v>1</v>
      </c>
      <c r="N987">
        <f>IF(Tabela_Brasil[[#This Row],[COMP_P]]&lt;=2,1,0)</f>
        <v>0</v>
      </c>
    </row>
    <row r="988" spans="1:14" x14ac:dyDescent="0.25">
      <c r="A988" s="12" t="s">
        <v>1020</v>
      </c>
      <c r="B988" s="12" t="s">
        <v>33</v>
      </c>
      <c r="C988" s="12">
        <v>1258</v>
      </c>
      <c r="D988" s="12">
        <v>0.70099999999999996</v>
      </c>
      <c r="E988" s="12">
        <v>0.69899999999999995</v>
      </c>
      <c r="F988" s="12">
        <v>0.57299999999999995</v>
      </c>
      <c r="G988" s="12">
        <v>32368.53</v>
      </c>
      <c r="H988" s="13">
        <v>21</v>
      </c>
      <c r="I988" t="str">
        <f>CONCATENATE(Tabela_Brasil[[#This Row],[Município]],"-",Tabela_Brasil[[#This Row],[Estado]])</f>
        <v>Bom Jesus De Goiás-GO</v>
      </c>
      <c r="J988">
        <f>IF(Tabela_Brasil[[#This Row],[IDHM]]&lt;=0.599,1,0)</f>
        <v>0</v>
      </c>
      <c r="K988" t="str">
        <f>IF(Tabela_Brasil[[#This Row],[IDHM]]&lt;=0.55,"Baixo",IF(Tabela_Brasil[[#This Row],[IDHM]]&lt;=0.699,"Médio",IF(Tabela_Brasil[[#This Row],[IDHM]]&lt;=0.799,"Alto","Muito Alto")))</f>
        <v>Alto</v>
      </c>
      <c r="L988" t="str">
        <f>VLOOKUP(Tabela_Brasil[[#This Row],[Estado]],'De-Para_Estado_Regiao'!$B$3:$C$29,2,FALSE)</f>
        <v>Centro-Oeste</v>
      </c>
      <c r="M988">
        <f>IF(Tabela_Brasil[[#This Row],[IBGE_1-4]]&gt;=951,1,0)</f>
        <v>1</v>
      </c>
      <c r="N988">
        <f>IF(Tabela_Brasil[[#This Row],[COMP_P]]&lt;=2,1,0)</f>
        <v>0</v>
      </c>
    </row>
    <row r="989" spans="1:14" x14ac:dyDescent="0.25">
      <c r="A989" s="9" t="s">
        <v>1021</v>
      </c>
      <c r="B989" s="9" t="s">
        <v>31</v>
      </c>
      <c r="C989" s="9">
        <v>2558</v>
      </c>
      <c r="D989" s="9">
        <v>0.65500000000000003</v>
      </c>
      <c r="E989" s="9">
        <v>0.60699999999999998</v>
      </c>
      <c r="F989" s="9">
        <v>0.624</v>
      </c>
      <c r="G989" s="9">
        <v>16595.3</v>
      </c>
      <c r="H989" s="10">
        <v>25</v>
      </c>
      <c r="I989" t="str">
        <f>CONCATENATE(Tabela_Brasil[[#This Row],[Município]],"-",Tabela_Brasil[[#This Row],[Estado]])</f>
        <v>Aracati-CE</v>
      </c>
      <c r="J989">
        <f>IF(Tabela_Brasil[[#This Row],[IDHM]]&lt;=0.599,1,0)</f>
        <v>0</v>
      </c>
      <c r="K989" t="str">
        <f>IF(Tabela_Brasil[[#This Row],[IDHM]]&lt;=0.55,"Baixo",IF(Tabela_Brasil[[#This Row],[IDHM]]&lt;=0.699,"Médio",IF(Tabela_Brasil[[#This Row],[IDHM]]&lt;=0.799,"Alto","Muito Alto")))</f>
        <v>Médio</v>
      </c>
      <c r="L989" t="str">
        <f>VLOOKUP(Tabela_Brasil[[#This Row],[Estado]],'De-Para_Estado_Regiao'!$B$3:$C$29,2,FALSE)</f>
        <v>Nordeste</v>
      </c>
      <c r="M989">
        <f>IF(Tabela_Brasil[[#This Row],[IBGE_1-4]]&gt;=951,1,0)</f>
        <v>1</v>
      </c>
      <c r="N989">
        <f>IF(Tabela_Brasil[[#This Row],[COMP_P]]&lt;=2,1,0)</f>
        <v>0</v>
      </c>
    </row>
    <row r="990" spans="1:14" x14ac:dyDescent="0.25">
      <c r="A990" s="12" t="s">
        <v>1022</v>
      </c>
      <c r="B990" s="12" t="s">
        <v>22</v>
      </c>
      <c r="C990" s="12">
        <v>1262</v>
      </c>
      <c r="D990" s="12">
        <v>0.68</v>
      </c>
      <c r="E990" s="12">
        <v>0.69</v>
      </c>
      <c r="F990" s="12">
        <v>0.57599999999999996</v>
      </c>
      <c r="G990" s="12">
        <v>38178.85</v>
      </c>
      <c r="H990" s="13">
        <v>63</v>
      </c>
      <c r="I990" t="str">
        <f>CONCATENATE(Tabela_Brasil[[#This Row],[Município]],"-",Tabela_Brasil[[#This Row],[Estado]])</f>
        <v>Quedas Do Iguaçu-PR</v>
      </c>
      <c r="J990">
        <f>IF(Tabela_Brasil[[#This Row],[IDHM]]&lt;=0.599,1,0)</f>
        <v>0</v>
      </c>
      <c r="K990" t="str">
        <f>IF(Tabela_Brasil[[#This Row],[IDHM]]&lt;=0.55,"Baixo",IF(Tabela_Brasil[[#This Row],[IDHM]]&lt;=0.699,"Médio",IF(Tabela_Brasil[[#This Row],[IDHM]]&lt;=0.799,"Alto","Muito Alto")))</f>
        <v>Médio</v>
      </c>
      <c r="L990" t="str">
        <f>VLOOKUP(Tabela_Brasil[[#This Row],[Estado]],'De-Para_Estado_Regiao'!$B$3:$C$29,2,FALSE)</f>
        <v>Sul</v>
      </c>
      <c r="M990">
        <f>IF(Tabela_Brasil[[#This Row],[IBGE_1-4]]&gt;=951,1,0)</f>
        <v>1</v>
      </c>
      <c r="N990">
        <f>IF(Tabela_Brasil[[#This Row],[COMP_P]]&lt;=2,1,0)</f>
        <v>0</v>
      </c>
    </row>
    <row r="991" spans="1:14" x14ac:dyDescent="0.25">
      <c r="A991" s="9" t="s">
        <v>1023</v>
      </c>
      <c r="B991" s="9" t="s">
        <v>7</v>
      </c>
      <c r="C991" s="9">
        <v>488</v>
      </c>
      <c r="D991" s="9">
        <v>0.72</v>
      </c>
      <c r="E991" s="9">
        <v>0.67700000000000005</v>
      </c>
      <c r="F991" s="9">
        <v>0.64900000000000002</v>
      </c>
      <c r="G991" s="9">
        <v>16149.97</v>
      </c>
      <c r="H991" s="10">
        <v>13</v>
      </c>
      <c r="I991" t="str">
        <f>CONCATENATE(Tabela_Brasil[[#This Row],[Município]],"-",Tabela_Brasil[[#This Row],[Estado]])</f>
        <v>Cananéia-SP</v>
      </c>
      <c r="J991">
        <f>IF(Tabela_Brasil[[#This Row],[IDHM]]&lt;=0.599,1,0)</f>
        <v>0</v>
      </c>
      <c r="K991" t="str">
        <f>IF(Tabela_Brasil[[#This Row],[IDHM]]&lt;=0.55,"Baixo",IF(Tabela_Brasil[[#This Row],[IDHM]]&lt;=0.699,"Médio",IF(Tabela_Brasil[[#This Row],[IDHM]]&lt;=0.799,"Alto","Muito Alto")))</f>
        <v>Alto</v>
      </c>
      <c r="L991" t="str">
        <f>VLOOKUP(Tabela_Brasil[[#This Row],[Estado]],'De-Para_Estado_Regiao'!$B$3:$C$29,2,FALSE)</f>
        <v>Sudeste</v>
      </c>
      <c r="M991">
        <f>IF(Tabela_Brasil[[#This Row],[IBGE_1-4]]&gt;=951,1,0)</f>
        <v>0</v>
      </c>
      <c r="N991">
        <f>IF(Tabela_Brasil[[#This Row],[COMP_P]]&lt;=2,1,0)</f>
        <v>0</v>
      </c>
    </row>
    <row r="992" spans="1:14" x14ac:dyDescent="0.25">
      <c r="A992" s="12" t="s">
        <v>1024</v>
      </c>
      <c r="B992" s="12" t="s">
        <v>39</v>
      </c>
      <c r="C992" s="12">
        <v>4353</v>
      </c>
      <c r="D992" s="12">
        <v>0.66</v>
      </c>
      <c r="E992" s="12">
        <v>0.58899999999999997</v>
      </c>
      <c r="F992" s="12">
        <v>0.60499999999999998</v>
      </c>
      <c r="G992" s="12">
        <v>9092.68</v>
      </c>
      <c r="H992" s="13">
        <v>9</v>
      </c>
      <c r="I992" t="str">
        <f>CONCATENATE(Tabela_Brasil[[#This Row],[Município]],"-",Tabela_Brasil[[#This Row],[Estado]])</f>
        <v>Parintins-AM</v>
      </c>
      <c r="J992">
        <f>IF(Tabela_Brasil[[#This Row],[IDHM]]&lt;=0.599,1,0)</f>
        <v>0</v>
      </c>
      <c r="K992" t="str">
        <f>IF(Tabela_Brasil[[#This Row],[IDHM]]&lt;=0.55,"Baixo",IF(Tabela_Brasil[[#This Row],[IDHM]]&lt;=0.699,"Médio",IF(Tabela_Brasil[[#This Row],[IDHM]]&lt;=0.799,"Alto","Muito Alto")))</f>
        <v>Médio</v>
      </c>
      <c r="L992" t="str">
        <f>VLOOKUP(Tabela_Brasil[[#This Row],[Estado]],'De-Para_Estado_Regiao'!$B$3:$C$29,2,FALSE)</f>
        <v>Norte</v>
      </c>
      <c r="M992">
        <f>IF(Tabela_Brasil[[#This Row],[IBGE_1-4]]&gt;=951,1,0)</f>
        <v>1</v>
      </c>
      <c r="N992">
        <f>IF(Tabela_Brasil[[#This Row],[COMP_P]]&lt;=2,1,0)</f>
        <v>0</v>
      </c>
    </row>
    <row r="993" spans="1:14" x14ac:dyDescent="0.25">
      <c r="A993" s="9" t="s">
        <v>1025</v>
      </c>
      <c r="B993" s="9" t="s">
        <v>16</v>
      </c>
      <c r="C993" s="9">
        <v>651</v>
      </c>
      <c r="D993" s="9">
        <v>0.68799999999999994</v>
      </c>
      <c r="E993" s="9">
        <v>0.68200000000000005</v>
      </c>
      <c r="F993" s="9">
        <v>0.59699999999999998</v>
      </c>
      <c r="G993" s="9">
        <v>16426.560000000001</v>
      </c>
      <c r="H993" s="10">
        <v>16</v>
      </c>
      <c r="I993" t="str">
        <f>CONCATENATE(Tabela_Brasil[[#This Row],[Município]],"-",Tabela_Brasil[[#This Row],[Estado]])</f>
        <v>Tocantins-MG</v>
      </c>
      <c r="J993">
        <f>IF(Tabela_Brasil[[#This Row],[IDHM]]&lt;=0.599,1,0)</f>
        <v>0</v>
      </c>
      <c r="K993" t="str">
        <f>IF(Tabela_Brasil[[#This Row],[IDHM]]&lt;=0.55,"Baixo",IF(Tabela_Brasil[[#This Row],[IDHM]]&lt;=0.699,"Médio",IF(Tabela_Brasil[[#This Row],[IDHM]]&lt;=0.799,"Alto","Muito Alto")))</f>
        <v>Médio</v>
      </c>
      <c r="L993" t="str">
        <f>VLOOKUP(Tabela_Brasil[[#This Row],[Estado]],'De-Para_Estado_Regiao'!$B$3:$C$29,2,FALSE)</f>
        <v>Sudeste</v>
      </c>
      <c r="M993">
        <f>IF(Tabela_Brasil[[#This Row],[IBGE_1-4]]&gt;=951,1,0)</f>
        <v>0</v>
      </c>
      <c r="N993">
        <f>IF(Tabela_Brasil[[#This Row],[COMP_P]]&lt;=2,1,0)</f>
        <v>0</v>
      </c>
    </row>
    <row r="994" spans="1:14" x14ac:dyDescent="0.25">
      <c r="A994" s="12" t="s">
        <v>1026</v>
      </c>
      <c r="B994" s="12" t="s">
        <v>7</v>
      </c>
      <c r="C994" s="12">
        <v>890</v>
      </c>
      <c r="D994" s="12">
        <v>0.74</v>
      </c>
      <c r="E994" s="12">
        <v>0.71699999999999997</v>
      </c>
      <c r="F994" s="12">
        <v>0.68300000000000005</v>
      </c>
      <c r="G994" s="12">
        <v>15769.82</v>
      </c>
      <c r="H994" s="13">
        <v>23</v>
      </c>
      <c r="I994" t="str">
        <f>CONCATENATE(Tabela_Brasil[[#This Row],[Município]],"-",Tabela_Brasil[[#This Row],[Estado]])</f>
        <v>Viradouro-SP</v>
      </c>
      <c r="J994">
        <f>IF(Tabela_Brasil[[#This Row],[IDHM]]&lt;=0.599,1,0)</f>
        <v>0</v>
      </c>
      <c r="K994" t="str">
        <f>IF(Tabela_Brasil[[#This Row],[IDHM]]&lt;=0.55,"Baixo",IF(Tabela_Brasil[[#This Row],[IDHM]]&lt;=0.699,"Médio",IF(Tabela_Brasil[[#This Row],[IDHM]]&lt;=0.799,"Alto","Muito Alto")))</f>
        <v>Alto</v>
      </c>
      <c r="L994" t="str">
        <f>VLOOKUP(Tabela_Brasil[[#This Row],[Estado]],'De-Para_Estado_Regiao'!$B$3:$C$29,2,FALSE)</f>
        <v>Sudeste</v>
      </c>
      <c r="M994">
        <f>IF(Tabela_Brasil[[#This Row],[IBGE_1-4]]&gt;=951,1,0)</f>
        <v>0</v>
      </c>
      <c r="N994">
        <f>IF(Tabela_Brasil[[#This Row],[COMP_P]]&lt;=2,1,0)</f>
        <v>0</v>
      </c>
    </row>
    <row r="995" spans="1:14" x14ac:dyDescent="0.25">
      <c r="A995" s="9" t="s">
        <v>1027</v>
      </c>
      <c r="B995" s="9" t="s">
        <v>87</v>
      </c>
      <c r="C995" s="9">
        <v>2259</v>
      </c>
      <c r="D995" s="9">
        <v>0.65300000000000002</v>
      </c>
      <c r="E995" s="9">
        <v>0.628</v>
      </c>
      <c r="F995" s="9">
        <v>0.56299999999999994</v>
      </c>
      <c r="G995" s="9">
        <v>11040.59</v>
      </c>
      <c r="H995" s="10">
        <v>42</v>
      </c>
      <c r="I995" t="str">
        <f>CONCATENATE(Tabela_Brasil[[#This Row],[Município]],"-",Tabela_Brasil[[#This Row],[Estado]])</f>
        <v>Presidente Dutra-MA</v>
      </c>
      <c r="J995">
        <f>IF(Tabela_Brasil[[#This Row],[IDHM]]&lt;=0.599,1,0)</f>
        <v>0</v>
      </c>
      <c r="K995" t="str">
        <f>IF(Tabela_Brasil[[#This Row],[IDHM]]&lt;=0.55,"Baixo",IF(Tabela_Brasil[[#This Row],[IDHM]]&lt;=0.699,"Médio",IF(Tabela_Brasil[[#This Row],[IDHM]]&lt;=0.799,"Alto","Muito Alto")))</f>
        <v>Médio</v>
      </c>
      <c r="L995" t="str">
        <f>VLOOKUP(Tabela_Brasil[[#This Row],[Estado]],'De-Para_Estado_Regiao'!$B$3:$C$29,2,FALSE)</f>
        <v>Nordeste</v>
      </c>
      <c r="M995">
        <f>IF(Tabela_Brasil[[#This Row],[IBGE_1-4]]&gt;=951,1,0)</f>
        <v>1</v>
      </c>
      <c r="N995">
        <f>IF(Tabela_Brasil[[#This Row],[COMP_P]]&lt;=2,1,0)</f>
        <v>0</v>
      </c>
    </row>
    <row r="996" spans="1:14" x14ac:dyDescent="0.25">
      <c r="A996" s="12" t="s">
        <v>348</v>
      </c>
      <c r="B996" s="12" t="s">
        <v>24</v>
      </c>
      <c r="C996" s="12">
        <v>1572</v>
      </c>
      <c r="D996" s="12">
        <v>0.61499999999999999</v>
      </c>
      <c r="E996" s="12">
        <v>0.60199999999999998</v>
      </c>
      <c r="F996" s="12">
        <v>0.49199999999999999</v>
      </c>
      <c r="G996" s="12">
        <v>10818.03</v>
      </c>
      <c r="H996" s="13">
        <v>37</v>
      </c>
      <c r="I996" t="str">
        <f>CONCATENATE(Tabela_Brasil[[#This Row],[Município]],"-",Tabela_Brasil[[#This Row],[Estado]])</f>
        <v>Entre Rios-BA</v>
      </c>
      <c r="J996">
        <f>IF(Tabela_Brasil[[#This Row],[IDHM]]&lt;=0.599,1,0)</f>
        <v>0</v>
      </c>
      <c r="K996" t="str">
        <f>IF(Tabela_Brasil[[#This Row],[IDHM]]&lt;=0.55,"Baixo",IF(Tabela_Brasil[[#This Row],[IDHM]]&lt;=0.699,"Médio",IF(Tabela_Brasil[[#This Row],[IDHM]]&lt;=0.799,"Alto","Muito Alto")))</f>
        <v>Médio</v>
      </c>
      <c r="L996" t="str">
        <f>VLOOKUP(Tabela_Brasil[[#This Row],[Estado]],'De-Para_Estado_Regiao'!$B$3:$C$29,2,FALSE)</f>
        <v>Nordeste</v>
      </c>
      <c r="M996">
        <f>IF(Tabela_Brasil[[#This Row],[IBGE_1-4]]&gt;=951,1,0)</f>
        <v>1</v>
      </c>
      <c r="N996">
        <f>IF(Tabela_Brasil[[#This Row],[COMP_P]]&lt;=2,1,0)</f>
        <v>0</v>
      </c>
    </row>
    <row r="997" spans="1:14" x14ac:dyDescent="0.25">
      <c r="A997" s="9" t="s">
        <v>1028</v>
      </c>
      <c r="B997" s="9" t="s">
        <v>87</v>
      </c>
      <c r="C997" s="9">
        <v>3296</v>
      </c>
      <c r="D997" s="9">
        <v>0.55600000000000005</v>
      </c>
      <c r="E997" s="9">
        <v>0.53300000000000003</v>
      </c>
      <c r="F997" s="9">
        <v>0.45500000000000002</v>
      </c>
      <c r="G997" s="9">
        <v>6881.5</v>
      </c>
      <c r="H997" s="10">
        <v>37</v>
      </c>
      <c r="I997" t="str">
        <f>CONCATENATE(Tabela_Brasil[[#This Row],[Município]],"-",Tabela_Brasil[[#This Row],[Estado]])</f>
        <v>Buriticupu-MA</v>
      </c>
      <c r="J997">
        <f>IF(Tabela_Brasil[[#This Row],[IDHM]]&lt;=0.599,1,0)</f>
        <v>1</v>
      </c>
      <c r="K997" t="str">
        <f>IF(Tabela_Brasil[[#This Row],[IDHM]]&lt;=0.55,"Baixo",IF(Tabela_Brasil[[#This Row],[IDHM]]&lt;=0.699,"Médio",IF(Tabela_Brasil[[#This Row],[IDHM]]&lt;=0.799,"Alto","Muito Alto")))</f>
        <v>Médio</v>
      </c>
      <c r="L997" t="str">
        <f>VLOOKUP(Tabela_Brasil[[#This Row],[Estado]],'De-Para_Estado_Regiao'!$B$3:$C$29,2,FALSE)</f>
        <v>Nordeste</v>
      </c>
      <c r="M997">
        <f>IF(Tabela_Brasil[[#This Row],[IBGE_1-4]]&gt;=951,1,0)</f>
        <v>1</v>
      </c>
      <c r="N997">
        <f>IF(Tabela_Brasil[[#This Row],[COMP_P]]&lt;=2,1,0)</f>
        <v>0</v>
      </c>
    </row>
    <row r="998" spans="1:14" x14ac:dyDescent="0.25">
      <c r="A998" s="12" t="s">
        <v>1029</v>
      </c>
      <c r="B998" s="12" t="s">
        <v>7</v>
      </c>
      <c r="C998" s="12">
        <v>455</v>
      </c>
      <c r="D998" s="12">
        <v>0.73299999999999998</v>
      </c>
      <c r="E998" s="12">
        <v>0.69299999999999995</v>
      </c>
      <c r="F998" s="12">
        <v>0.65300000000000002</v>
      </c>
      <c r="G998" s="12">
        <v>20068.919999999998</v>
      </c>
      <c r="H998" s="13">
        <v>6</v>
      </c>
      <c r="I998" t="str">
        <f>CONCATENATE(Tabela_Brasil[[#This Row],[Município]],"-",Tabela_Brasil[[#This Row],[Estado]])</f>
        <v>Bananal-SP</v>
      </c>
      <c r="J998">
        <f>IF(Tabela_Brasil[[#This Row],[IDHM]]&lt;=0.599,1,0)</f>
        <v>0</v>
      </c>
      <c r="K998" t="str">
        <f>IF(Tabela_Brasil[[#This Row],[IDHM]]&lt;=0.55,"Baixo",IF(Tabela_Brasil[[#This Row],[IDHM]]&lt;=0.699,"Médio",IF(Tabela_Brasil[[#This Row],[IDHM]]&lt;=0.799,"Alto","Muito Alto")))</f>
        <v>Alto</v>
      </c>
      <c r="L998" t="str">
        <f>VLOOKUP(Tabela_Brasil[[#This Row],[Estado]],'De-Para_Estado_Regiao'!$B$3:$C$29,2,FALSE)</f>
        <v>Sudeste</v>
      </c>
      <c r="M998">
        <f>IF(Tabela_Brasil[[#This Row],[IBGE_1-4]]&gt;=951,1,0)</f>
        <v>0</v>
      </c>
      <c r="N998">
        <f>IF(Tabela_Brasil[[#This Row],[COMP_P]]&lt;=2,1,0)</f>
        <v>0</v>
      </c>
    </row>
    <row r="999" spans="1:14" x14ac:dyDescent="0.25">
      <c r="A999" s="9" t="s">
        <v>1030</v>
      </c>
      <c r="B999" s="9" t="s">
        <v>87</v>
      </c>
      <c r="C999" s="9">
        <v>6298</v>
      </c>
      <c r="D999" s="9">
        <v>0.59499999999999997</v>
      </c>
      <c r="E999" s="9">
        <v>0.56799999999999995</v>
      </c>
      <c r="F999" s="9">
        <v>0.49199999999999999</v>
      </c>
      <c r="G999" s="9">
        <v>8491.94</v>
      </c>
      <c r="H999" s="10">
        <v>18</v>
      </c>
      <c r="I999" t="str">
        <f>CONCATENATE(Tabela_Brasil[[#This Row],[Município]],"-",Tabela_Brasil[[#This Row],[Estado]])</f>
        <v>Codó-MA</v>
      </c>
      <c r="J999">
        <f>IF(Tabela_Brasil[[#This Row],[IDHM]]&lt;=0.599,1,0)</f>
        <v>1</v>
      </c>
      <c r="K999" t="str">
        <f>IF(Tabela_Brasil[[#This Row],[IDHM]]&lt;=0.55,"Baixo",IF(Tabela_Brasil[[#This Row],[IDHM]]&lt;=0.699,"Médio",IF(Tabela_Brasil[[#This Row],[IDHM]]&lt;=0.799,"Alto","Muito Alto")))</f>
        <v>Médio</v>
      </c>
      <c r="L999" t="str">
        <f>VLOOKUP(Tabela_Brasil[[#This Row],[Estado]],'De-Para_Estado_Regiao'!$B$3:$C$29,2,FALSE)</f>
        <v>Nordeste</v>
      </c>
      <c r="M999">
        <f>IF(Tabela_Brasil[[#This Row],[IBGE_1-4]]&gt;=951,1,0)</f>
        <v>1</v>
      </c>
      <c r="N999">
        <f>IF(Tabela_Brasil[[#This Row],[COMP_P]]&lt;=2,1,0)</f>
        <v>0</v>
      </c>
    </row>
    <row r="1000" spans="1:14" x14ac:dyDescent="0.25">
      <c r="A1000" s="12" t="s">
        <v>1031</v>
      </c>
      <c r="B1000" s="12" t="s">
        <v>31</v>
      </c>
      <c r="C1000" s="12">
        <v>936</v>
      </c>
      <c r="D1000" s="12">
        <v>0.64500000000000002</v>
      </c>
      <c r="E1000" s="12">
        <v>0.62</v>
      </c>
      <c r="F1000" s="12">
        <v>0.54700000000000004</v>
      </c>
      <c r="G1000" s="12">
        <v>9294.1</v>
      </c>
      <c r="H1000" s="13">
        <v>8</v>
      </c>
      <c r="I1000" t="str">
        <f>CONCATENATE(Tabela_Brasil[[#This Row],[Município]],"-",Tabela_Brasil[[#This Row],[Estado]])</f>
        <v>Tabuleiro Do Norte-CE</v>
      </c>
      <c r="J1000">
        <f>IF(Tabela_Brasil[[#This Row],[IDHM]]&lt;=0.599,1,0)</f>
        <v>0</v>
      </c>
      <c r="K1000" t="str">
        <f>IF(Tabela_Brasil[[#This Row],[IDHM]]&lt;=0.55,"Baixo",IF(Tabela_Brasil[[#This Row],[IDHM]]&lt;=0.699,"Médio",IF(Tabela_Brasil[[#This Row],[IDHM]]&lt;=0.799,"Alto","Muito Alto")))</f>
        <v>Médio</v>
      </c>
      <c r="L1000" t="str">
        <f>VLOOKUP(Tabela_Brasil[[#This Row],[Estado]],'De-Para_Estado_Regiao'!$B$3:$C$29,2,FALSE)</f>
        <v>Nordeste</v>
      </c>
      <c r="M1000">
        <f>IF(Tabela_Brasil[[#This Row],[IBGE_1-4]]&gt;=951,1,0)</f>
        <v>0</v>
      </c>
      <c r="N1000">
        <f>IF(Tabela_Brasil[[#This Row],[COMP_P]]&lt;=2,1,0)</f>
        <v>0</v>
      </c>
    </row>
    <row r="1001" spans="1:14" x14ac:dyDescent="0.25">
      <c r="A1001" s="9" t="s">
        <v>1032</v>
      </c>
      <c r="B1001" s="9" t="s">
        <v>10</v>
      </c>
      <c r="C1001" s="9">
        <v>742</v>
      </c>
      <c r="D1001" s="9">
        <v>0.66</v>
      </c>
      <c r="E1001" s="9">
        <v>0.67</v>
      </c>
      <c r="F1001" s="9">
        <v>0.53300000000000003</v>
      </c>
      <c r="G1001" s="9">
        <v>21615.52</v>
      </c>
      <c r="H1001" s="10">
        <v>4</v>
      </c>
      <c r="I1001" t="str">
        <f>CONCATENATE(Tabela_Brasil[[#This Row],[Município]],"-",Tabela_Brasil[[#This Row],[Estado]])</f>
        <v>São José Do Vale Do Rio Preto-RJ</v>
      </c>
      <c r="J1001">
        <f>IF(Tabela_Brasil[[#This Row],[IDHM]]&lt;=0.599,1,0)</f>
        <v>0</v>
      </c>
      <c r="K1001" t="str">
        <f>IF(Tabela_Brasil[[#This Row],[IDHM]]&lt;=0.55,"Baixo",IF(Tabela_Brasil[[#This Row],[IDHM]]&lt;=0.699,"Médio",IF(Tabela_Brasil[[#This Row],[IDHM]]&lt;=0.799,"Alto","Muito Alto")))</f>
        <v>Médio</v>
      </c>
      <c r="L1001" t="str">
        <f>VLOOKUP(Tabela_Brasil[[#This Row],[Estado]],'De-Para_Estado_Regiao'!$B$3:$C$29,2,FALSE)</f>
        <v>Sudeste</v>
      </c>
      <c r="M1001">
        <f>IF(Tabela_Brasil[[#This Row],[IBGE_1-4]]&gt;=951,1,0)</f>
        <v>0</v>
      </c>
      <c r="N1001">
        <f>IF(Tabela_Brasil[[#This Row],[COMP_P]]&lt;=2,1,0)</f>
        <v>0</v>
      </c>
    </row>
    <row r="1002" spans="1:14" x14ac:dyDescent="0.25">
      <c r="A1002" s="12" t="s">
        <v>1033</v>
      </c>
      <c r="B1002" s="12" t="s">
        <v>59</v>
      </c>
      <c r="C1002" s="12">
        <v>592</v>
      </c>
      <c r="D1002" s="12">
        <v>0.73499999999999999</v>
      </c>
      <c r="E1002" s="12">
        <v>0.71399999999999997</v>
      </c>
      <c r="F1002" s="12">
        <v>0.67700000000000005</v>
      </c>
      <c r="G1002" s="12">
        <v>21156.89</v>
      </c>
      <c r="H1002" s="13">
        <v>9</v>
      </c>
      <c r="I1002" t="str">
        <f>CONCATENATE(Tabela_Brasil[[#This Row],[Município]],"-",Tabela_Brasil[[#This Row],[Estado]])</f>
        <v>Lauro Müller-SC</v>
      </c>
      <c r="J1002">
        <f>IF(Tabela_Brasil[[#This Row],[IDHM]]&lt;=0.599,1,0)</f>
        <v>0</v>
      </c>
      <c r="K1002" t="str">
        <f>IF(Tabela_Brasil[[#This Row],[IDHM]]&lt;=0.55,"Baixo",IF(Tabela_Brasil[[#This Row],[IDHM]]&lt;=0.699,"Médio",IF(Tabela_Brasil[[#This Row],[IDHM]]&lt;=0.799,"Alto","Muito Alto")))</f>
        <v>Alto</v>
      </c>
      <c r="L1002" t="str">
        <f>VLOOKUP(Tabela_Brasil[[#This Row],[Estado]],'De-Para_Estado_Regiao'!$B$3:$C$29,2,FALSE)</f>
        <v>Sul</v>
      </c>
      <c r="M1002">
        <f>IF(Tabela_Brasil[[#This Row],[IBGE_1-4]]&gt;=951,1,0)</f>
        <v>0</v>
      </c>
      <c r="N1002">
        <f>IF(Tabela_Brasil[[#This Row],[COMP_P]]&lt;=2,1,0)</f>
        <v>0</v>
      </c>
    </row>
    <row r="1003" spans="1:14" x14ac:dyDescent="0.25">
      <c r="A1003" s="9" t="s">
        <v>1034</v>
      </c>
      <c r="B1003" s="9" t="s">
        <v>16</v>
      </c>
      <c r="C1003" s="9">
        <v>1838</v>
      </c>
      <c r="D1003" s="9">
        <v>0.64200000000000002</v>
      </c>
      <c r="E1003" s="9">
        <v>0.63600000000000001</v>
      </c>
      <c r="F1003" s="9">
        <v>0.51800000000000002</v>
      </c>
      <c r="G1003" s="9">
        <v>11420.49</v>
      </c>
      <c r="H1003" s="10">
        <v>26</v>
      </c>
      <c r="I1003" t="str">
        <f>CONCATENATE(Tabela_Brasil[[#This Row],[Município]],"-",Tabela_Brasil[[#This Row],[Estado]])</f>
        <v>Almenara-MG</v>
      </c>
      <c r="J1003">
        <f>IF(Tabela_Brasil[[#This Row],[IDHM]]&lt;=0.599,1,0)</f>
        <v>0</v>
      </c>
      <c r="K1003" t="str">
        <f>IF(Tabela_Brasil[[#This Row],[IDHM]]&lt;=0.55,"Baixo",IF(Tabela_Brasil[[#This Row],[IDHM]]&lt;=0.699,"Médio",IF(Tabela_Brasil[[#This Row],[IDHM]]&lt;=0.799,"Alto","Muito Alto")))</f>
        <v>Médio</v>
      </c>
      <c r="L1003" t="str">
        <f>VLOOKUP(Tabela_Brasil[[#This Row],[Estado]],'De-Para_Estado_Regiao'!$B$3:$C$29,2,FALSE)</f>
        <v>Sudeste</v>
      </c>
      <c r="M1003">
        <f>IF(Tabela_Brasil[[#This Row],[IBGE_1-4]]&gt;=951,1,0)</f>
        <v>1</v>
      </c>
      <c r="N1003">
        <f>IF(Tabela_Brasil[[#This Row],[COMP_P]]&lt;=2,1,0)</f>
        <v>0</v>
      </c>
    </row>
    <row r="1004" spans="1:14" x14ac:dyDescent="0.25">
      <c r="A1004" s="12" t="s">
        <v>316</v>
      </c>
      <c r="B1004" s="12" t="s">
        <v>22</v>
      </c>
      <c r="C1004" s="12">
        <v>1753</v>
      </c>
      <c r="D1004" s="12">
        <v>0.72</v>
      </c>
      <c r="E1004" s="12">
        <v>0.73899999999999999</v>
      </c>
      <c r="F1004" s="12">
        <v>0.61499999999999999</v>
      </c>
      <c r="G1004" s="12">
        <v>27249.19</v>
      </c>
      <c r="H1004" s="13">
        <v>42</v>
      </c>
      <c r="I1004" t="str">
        <f>CONCATENATE(Tabela_Brasil[[#This Row],[Município]],"-",Tabela_Brasil[[#This Row],[Estado]])</f>
        <v>Guaíra-PR</v>
      </c>
      <c r="J1004">
        <f>IF(Tabela_Brasil[[#This Row],[IDHM]]&lt;=0.599,1,0)</f>
        <v>0</v>
      </c>
      <c r="K1004" t="str">
        <f>IF(Tabela_Brasil[[#This Row],[IDHM]]&lt;=0.55,"Baixo",IF(Tabela_Brasil[[#This Row],[IDHM]]&lt;=0.699,"Médio",IF(Tabela_Brasil[[#This Row],[IDHM]]&lt;=0.799,"Alto","Muito Alto")))</f>
        <v>Alto</v>
      </c>
      <c r="L1004" t="str">
        <f>VLOOKUP(Tabela_Brasil[[#This Row],[Estado]],'De-Para_Estado_Regiao'!$B$3:$C$29,2,FALSE)</f>
        <v>Sul</v>
      </c>
      <c r="M1004">
        <f>IF(Tabela_Brasil[[#This Row],[IBGE_1-4]]&gt;=951,1,0)</f>
        <v>1</v>
      </c>
      <c r="N1004">
        <f>IF(Tabela_Brasil[[#This Row],[COMP_P]]&lt;=2,1,0)</f>
        <v>0</v>
      </c>
    </row>
    <row r="1005" spans="1:14" x14ac:dyDescent="0.25">
      <c r="A1005" s="9" t="s">
        <v>1035</v>
      </c>
      <c r="B1005" s="9" t="s">
        <v>14</v>
      </c>
      <c r="C1005" s="9">
        <v>440</v>
      </c>
      <c r="D1005" s="9">
        <v>0.71499999999999997</v>
      </c>
      <c r="E1005" s="9">
        <v>0.72499999999999998</v>
      </c>
      <c r="F1005" s="9">
        <v>0.59199999999999997</v>
      </c>
      <c r="G1005" s="9">
        <v>36091.15</v>
      </c>
      <c r="H1005" s="10">
        <v>13</v>
      </c>
      <c r="I1005" t="str">
        <f>CONCATENATE(Tabela_Brasil[[#This Row],[Município]],"-",Tabela_Brasil[[#This Row],[Estado]])</f>
        <v>Palmares Do Sul-RS</v>
      </c>
      <c r="J1005">
        <f>IF(Tabela_Brasil[[#This Row],[IDHM]]&lt;=0.599,1,0)</f>
        <v>0</v>
      </c>
      <c r="K1005" t="str">
        <f>IF(Tabela_Brasil[[#This Row],[IDHM]]&lt;=0.55,"Baixo",IF(Tabela_Brasil[[#This Row],[IDHM]]&lt;=0.699,"Médio",IF(Tabela_Brasil[[#This Row],[IDHM]]&lt;=0.799,"Alto","Muito Alto")))</f>
        <v>Alto</v>
      </c>
      <c r="L1005" t="str">
        <f>VLOOKUP(Tabela_Brasil[[#This Row],[Estado]],'De-Para_Estado_Regiao'!$B$3:$C$29,2,FALSE)</f>
        <v>Sul</v>
      </c>
      <c r="M1005">
        <f>IF(Tabela_Brasil[[#This Row],[IBGE_1-4]]&gt;=951,1,0)</f>
        <v>0</v>
      </c>
      <c r="N1005">
        <f>IF(Tabela_Brasil[[#This Row],[COMP_P]]&lt;=2,1,0)</f>
        <v>0</v>
      </c>
    </row>
    <row r="1006" spans="1:14" x14ac:dyDescent="0.25">
      <c r="A1006" s="12" t="s">
        <v>1036</v>
      </c>
      <c r="B1006" s="12" t="s">
        <v>14</v>
      </c>
      <c r="C1006" s="12">
        <v>1196</v>
      </c>
      <c r="D1006" s="12">
        <v>0.76700000000000002</v>
      </c>
      <c r="E1006" s="12">
        <v>0.77600000000000002</v>
      </c>
      <c r="F1006" s="12">
        <v>0.68400000000000005</v>
      </c>
      <c r="G1006" s="12">
        <v>37884.839999999997</v>
      </c>
      <c r="H1006" s="13">
        <v>34</v>
      </c>
      <c r="I1006" t="str">
        <f>CONCATENATE(Tabela_Brasil[[#This Row],[Município]],"-",Tabela_Brasil[[#This Row],[Estado]])</f>
        <v>Estrela-RS</v>
      </c>
      <c r="J1006">
        <f>IF(Tabela_Brasil[[#This Row],[IDHM]]&lt;=0.599,1,0)</f>
        <v>0</v>
      </c>
      <c r="K1006" t="str">
        <f>IF(Tabela_Brasil[[#This Row],[IDHM]]&lt;=0.55,"Baixo",IF(Tabela_Brasil[[#This Row],[IDHM]]&lt;=0.699,"Médio",IF(Tabela_Brasil[[#This Row],[IDHM]]&lt;=0.799,"Alto","Muito Alto")))</f>
        <v>Alto</v>
      </c>
      <c r="L1006" t="str">
        <f>VLOOKUP(Tabela_Brasil[[#This Row],[Estado]],'De-Para_Estado_Regiao'!$B$3:$C$29,2,FALSE)</f>
        <v>Sul</v>
      </c>
      <c r="M1006">
        <f>IF(Tabela_Brasil[[#This Row],[IBGE_1-4]]&gt;=951,1,0)</f>
        <v>1</v>
      </c>
      <c r="N1006">
        <f>IF(Tabela_Brasil[[#This Row],[COMP_P]]&lt;=2,1,0)</f>
        <v>0</v>
      </c>
    </row>
    <row r="1007" spans="1:14" x14ac:dyDescent="0.25">
      <c r="A1007" s="9" t="s">
        <v>1037</v>
      </c>
      <c r="B1007" s="9" t="s">
        <v>59</v>
      </c>
      <c r="C1007" s="9">
        <v>684</v>
      </c>
      <c r="D1007" s="9">
        <v>0.73799999999999999</v>
      </c>
      <c r="E1007" s="9">
        <v>0.73499999999999999</v>
      </c>
      <c r="F1007" s="9">
        <v>0.63900000000000001</v>
      </c>
      <c r="G1007" s="9">
        <v>47982.39</v>
      </c>
      <c r="H1007" s="10">
        <v>25</v>
      </c>
      <c r="I1007" t="str">
        <f>CONCATENATE(Tabela_Brasil[[#This Row],[Município]],"-",Tabela_Brasil[[#This Row],[Estado]])</f>
        <v>Barra Velha-SC</v>
      </c>
      <c r="J1007">
        <f>IF(Tabela_Brasil[[#This Row],[IDHM]]&lt;=0.599,1,0)</f>
        <v>0</v>
      </c>
      <c r="K1007" t="str">
        <f>IF(Tabela_Brasil[[#This Row],[IDHM]]&lt;=0.55,"Baixo",IF(Tabela_Brasil[[#This Row],[IDHM]]&lt;=0.699,"Médio",IF(Tabela_Brasil[[#This Row],[IDHM]]&lt;=0.799,"Alto","Muito Alto")))</f>
        <v>Alto</v>
      </c>
      <c r="L1007" t="str">
        <f>VLOOKUP(Tabela_Brasil[[#This Row],[Estado]],'De-Para_Estado_Regiao'!$B$3:$C$29,2,FALSE)</f>
        <v>Sul</v>
      </c>
      <c r="M1007">
        <f>IF(Tabela_Brasil[[#This Row],[IBGE_1-4]]&gt;=951,1,0)</f>
        <v>0</v>
      </c>
      <c r="N1007">
        <f>IF(Tabela_Brasil[[#This Row],[COMP_P]]&lt;=2,1,0)</f>
        <v>0</v>
      </c>
    </row>
    <row r="1008" spans="1:14" x14ac:dyDescent="0.25">
      <c r="A1008" s="12" t="s">
        <v>1038</v>
      </c>
      <c r="B1008" s="12" t="s">
        <v>33</v>
      </c>
      <c r="C1008" s="12">
        <v>614</v>
      </c>
      <c r="D1008" s="12">
        <v>0.74299999999999999</v>
      </c>
      <c r="E1008" s="12">
        <v>0.76800000000000002</v>
      </c>
      <c r="F1008" s="12">
        <v>0.63500000000000001</v>
      </c>
      <c r="G1008" s="12">
        <v>22218.87</v>
      </c>
      <c r="H1008" s="13">
        <v>15</v>
      </c>
      <c r="I1008" t="str">
        <f>CONCATENATE(Tabela_Brasil[[#This Row],[Município]],"-",Tabela_Brasil[[#This Row],[Estado]])</f>
        <v>Jussara-GO</v>
      </c>
      <c r="J1008">
        <f>IF(Tabela_Brasil[[#This Row],[IDHM]]&lt;=0.599,1,0)</f>
        <v>0</v>
      </c>
      <c r="K1008" t="str">
        <f>IF(Tabela_Brasil[[#This Row],[IDHM]]&lt;=0.55,"Baixo",IF(Tabela_Brasil[[#This Row],[IDHM]]&lt;=0.699,"Médio",IF(Tabela_Brasil[[#This Row],[IDHM]]&lt;=0.799,"Alto","Muito Alto")))</f>
        <v>Alto</v>
      </c>
      <c r="L1008" t="str">
        <f>VLOOKUP(Tabela_Brasil[[#This Row],[Estado]],'De-Para_Estado_Regiao'!$B$3:$C$29,2,FALSE)</f>
        <v>Centro-Oeste</v>
      </c>
      <c r="M1008">
        <f>IF(Tabela_Brasil[[#This Row],[IBGE_1-4]]&gt;=951,1,0)</f>
        <v>0</v>
      </c>
      <c r="N1008">
        <f>IF(Tabela_Brasil[[#This Row],[COMP_P]]&lt;=2,1,0)</f>
        <v>0</v>
      </c>
    </row>
    <row r="1009" spans="1:14" x14ac:dyDescent="0.25">
      <c r="A1009" s="9" t="s">
        <v>1039</v>
      </c>
      <c r="B1009" s="9" t="s">
        <v>7</v>
      </c>
      <c r="C1009" s="9">
        <v>659</v>
      </c>
      <c r="D1009" s="9">
        <v>0.746</v>
      </c>
      <c r="E1009" s="9">
        <v>0.73699999999999999</v>
      </c>
      <c r="F1009" s="9">
        <v>0.70099999999999996</v>
      </c>
      <c r="G1009" s="9">
        <v>19311.66</v>
      </c>
      <c r="H1009" s="10">
        <v>9</v>
      </c>
      <c r="I1009" t="str">
        <f>CONCATENATE(Tabela_Brasil[[#This Row],[Município]],"-",Tabela_Brasil[[#This Row],[Estado]])</f>
        <v>Bady Bassitt-SP</v>
      </c>
      <c r="J1009">
        <f>IF(Tabela_Brasil[[#This Row],[IDHM]]&lt;=0.599,1,0)</f>
        <v>0</v>
      </c>
      <c r="K1009" t="str">
        <f>IF(Tabela_Brasil[[#This Row],[IDHM]]&lt;=0.55,"Baixo",IF(Tabela_Brasil[[#This Row],[IDHM]]&lt;=0.699,"Médio",IF(Tabela_Brasil[[#This Row],[IDHM]]&lt;=0.799,"Alto","Muito Alto")))</f>
        <v>Alto</v>
      </c>
      <c r="L1009" t="str">
        <f>VLOOKUP(Tabela_Brasil[[#This Row],[Estado]],'De-Para_Estado_Regiao'!$B$3:$C$29,2,FALSE)</f>
        <v>Sudeste</v>
      </c>
      <c r="M1009">
        <f>IF(Tabela_Brasil[[#This Row],[IBGE_1-4]]&gt;=951,1,0)</f>
        <v>0</v>
      </c>
      <c r="N1009">
        <f>IF(Tabela_Brasil[[#This Row],[COMP_P]]&lt;=2,1,0)</f>
        <v>0</v>
      </c>
    </row>
    <row r="1010" spans="1:14" x14ac:dyDescent="0.25">
      <c r="A1010" s="12" t="s">
        <v>1040</v>
      </c>
      <c r="B1010" s="12" t="s">
        <v>49</v>
      </c>
      <c r="C1010" s="12">
        <v>1514</v>
      </c>
      <c r="D1010" s="12">
        <v>0.624</v>
      </c>
      <c r="E1010" s="12">
        <v>0.65300000000000002</v>
      </c>
      <c r="F1010" s="12">
        <v>0.46700000000000003</v>
      </c>
      <c r="G1010" s="12">
        <v>17267.580000000002</v>
      </c>
      <c r="H1010" s="13">
        <v>5</v>
      </c>
      <c r="I1010" t="str">
        <f>CONCATENATE(Tabela_Brasil[[#This Row],[Município]],"-",Tabela_Brasil[[#This Row],[Estado]])</f>
        <v>Ourilândia Do Norte-PA</v>
      </c>
      <c r="J1010">
        <f>IF(Tabela_Brasil[[#This Row],[IDHM]]&lt;=0.599,1,0)</f>
        <v>0</v>
      </c>
      <c r="K1010" t="str">
        <f>IF(Tabela_Brasil[[#This Row],[IDHM]]&lt;=0.55,"Baixo",IF(Tabela_Brasil[[#This Row],[IDHM]]&lt;=0.699,"Médio",IF(Tabela_Brasil[[#This Row],[IDHM]]&lt;=0.799,"Alto","Muito Alto")))</f>
        <v>Médio</v>
      </c>
      <c r="L1010" t="str">
        <f>VLOOKUP(Tabela_Brasil[[#This Row],[Estado]],'De-Para_Estado_Regiao'!$B$3:$C$29,2,FALSE)</f>
        <v>Norte</v>
      </c>
      <c r="M1010">
        <f>IF(Tabela_Brasil[[#This Row],[IBGE_1-4]]&gt;=951,1,0)</f>
        <v>1</v>
      </c>
      <c r="N1010">
        <f>IF(Tabela_Brasil[[#This Row],[COMP_P]]&lt;=2,1,0)</f>
        <v>0</v>
      </c>
    </row>
    <row r="1011" spans="1:14" x14ac:dyDescent="0.25">
      <c r="A1011" s="9" t="s">
        <v>1041</v>
      </c>
      <c r="B1011" s="9" t="s">
        <v>22</v>
      </c>
      <c r="C1011" s="9">
        <v>1148</v>
      </c>
      <c r="D1011" s="9">
        <v>0.73799999999999999</v>
      </c>
      <c r="E1011" s="9">
        <v>0.73699999999999999</v>
      </c>
      <c r="F1011" s="9">
        <v>0.65500000000000003</v>
      </c>
      <c r="G1011" s="9">
        <v>19067.060000000001</v>
      </c>
      <c r="H1011" s="10">
        <v>22</v>
      </c>
      <c r="I1011" t="str">
        <f>CONCATENATE(Tabela_Brasil[[#This Row],[Município]],"-",Tabela_Brasil[[#This Row],[Estado]])</f>
        <v>Pontal Do Paraná-PR</v>
      </c>
      <c r="J1011">
        <f>IF(Tabela_Brasil[[#This Row],[IDHM]]&lt;=0.599,1,0)</f>
        <v>0</v>
      </c>
      <c r="K1011" t="str">
        <f>IF(Tabela_Brasil[[#This Row],[IDHM]]&lt;=0.55,"Baixo",IF(Tabela_Brasil[[#This Row],[IDHM]]&lt;=0.699,"Médio",IF(Tabela_Brasil[[#This Row],[IDHM]]&lt;=0.799,"Alto","Muito Alto")))</f>
        <v>Alto</v>
      </c>
      <c r="L1011" t="str">
        <f>VLOOKUP(Tabela_Brasil[[#This Row],[Estado]],'De-Para_Estado_Regiao'!$B$3:$C$29,2,FALSE)</f>
        <v>Sul</v>
      </c>
      <c r="M1011">
        <f>IF(Tabela_Brasil[[#This Row],[IBGE_1-4]]&gt;=951,1,0)</f>
        <v>1</v>
      </c>
      <c r="N1011">
        <f>IF(Tabela_Brasil[[#This Row],[COMP_P]]&lt;=2,1,0)</f>
        <v>0</v>
      </c>
    </row>
    <row r="1012" spans="1:14" x14ac:dyDescent="0.25">
      <c r="A1012" s="12" t="s">
        <v>1042</v>
      </c>
      <c r="B1012" s="12" t="s">
        <v>19</v>
      </c>
      <c r="C1012" s="12">
        <v>1998</v>
      </c>
      <c r="D1012" s="12">
        <v>0.56299999999999994</v>
      </c>
      <c r="E1012" s="12">
        <v>0.58499999999999996</v>
      </c>
      <c r="F1012" s="12">
        <v>0.433</v>
      </c>
      <c r="G1012" s="12">
        <v>9926.26</v>
      </c>
      <c r="H1012" s="13">
        <v>9</v>
      </c>
      <c r="I1012" t="str">
        <f>CONCATENATE(Tabela_Brasil[[#This Row],[Município]],"-",Tabela_Brasil[[#This Row],[Estado]])</f>
        <v>Bom Conselho-PE</v>
      </c>
      <c r="J1012">
        <f>IF(Tabela_Brasil[[#This Row],[IDHM]]&lt;=0.599,1,0)</f>
        <v>1</v>
      </c>
      <c r="K1012" t="str">
        <f>IF(Tabela_Brasil[[#This Row],[IDHM]]&lt;=0.55,"Baixo",IF(Tabela_Brasil[[#This Row],[IDHM]]&lt;=0.699,"Médio",IF(Tabela_Brasil[[#This Row],[IDHM]]&lt;=0.799,"Alto","Muito Alto")))</f>
        <v>Médio</v>
      </c>
      <c r="L1012" t="str">
        <f>VLOOKUP(Tabela_Brasil[[#This Row],[Estado]],'De-Para_Estado_Regiao'!$B$3:$C$29,2,FALSE)</f>
        <v>Nordeste</v>
      </c>
      <c r="M1012">
        <f>IF(Tabela_Brasil[[#This Row],[IBGE_1-4]]&gt;=951,1,0)</f>
        <v>1</v>
      </c>
      <c r="N1012">
        <f>IF(Tabela_Brasil[[#This Row],[COMP_P]]&lt;=2,1,0)</f>
        <v>0</v>
      </c>
    </row>
    <row r="1013" spans="1:14" x14ac:dyDescent="0.25">
      <c r="A1013" s="9" t="s">
        <v>1043</v>
      </c>
      <c r="B1013" s="9" t="s">
        <v>22</v>
      </c>
      <c r="C1013" s="9">
        <v>932</v>
      </c>
      <c r="D1013" s="9">
        <v>0.66</v>
      </c>
      <c r="E1013" s="9">
        <v>0.68100000000000005</v>
      </c>
      <c r="F1013" s="9">
        <v>0.50900000000000001</v>
      </c>
      <c r="G1013" s="9">
        <v>23094.71</v>
      </c>
      <c r="H1013" s="10">
        <v>33</v>
      </c>
      <c r="I1013" t="str">
        <f>CONCATENATE(Tabela_Brasil[[#This Row],[Município]],"-",Tabela_Brasil[[#This Row],[Estado]])</f>
        <v>Imbituva-PR</v>
      </c>
      <c r="J1013">
        <f>IF(Tabela_Brasil[[#This Row],[IDHM]]&lt;=0.599,1,0)</f>
        <v>0</v>
      </c>
      <c r="K1013" t="str">
        <f>IF(Tabela_Brasil[[#This Row],[IDHM]]&lt;=0.55,"Baixo",IF(Tabela_Brasil[[#This Row],[IDHM]]&lt;=0.699,"Médio",IF(Tabela_Brasil[[#This Row],[IDHM]]&lt;=0.799,"Alto","Muito Alto")))</f>
        <v>Médio</v>
      </c>
      <c r="L1013" t="str">
        <f>VLOOKUP(Tabela_Brasil[[#This Row],[Estado]],'De-Para_Estado_Regiao'!$B$3:$C$29,2,FALSE)</f>
        <v>Sul</v>
      </c>
      <c r="M1013">
        <f>IF(Tabela_Brasil[[#This Row],[IBGE_1-4]]&gt;=951,1,0)</f>
        <v>0</v>
      </c>
      <c r="N1013">
        <f>IF(Tabela_Brasil[[#This Row],[COMP_P]]&lt;=2,1,0)</f>
        <v>0</v>
      </c>
    </row>
    <row r="1014" spans="1:14" x14ac:dyDescent="0.25">
      <c r="A1014" s="12" t="s">
        <v>1044</v>
      </c>
      <c r="B1014" s="12" t="s">
        <v>22</v>
      </c>
      <c r="C1014" s="12">
        <v>1745</v>
      </c>
      <c r="D1014" s="12">
        <v>0.74299999999999999</v>
      </c>
      <c r="E1014" s="12">
        <v>0.69799999999999995</v>
      </c>
      <c r="F1014" s="12">
        <v>0.68400000000000005</v>
      </c>
      <c r="G1014" s="12">
        <v>39966.17</v>
      </c>
      <c r="H1014" s="13">
        <v>43</v>
      </c>
      <c r="I1014" t="str">
        <f>CONCATENATE(Tabela_Brasil[[#This Row],[Município]],"-",Tabela_Brasil[[#This Row],[Estado]])</f>
        <v>Jaguariaíva-PR</v>
      </c>
      <c r="J1014">
        <f>IF(Tabela_Brasil[[#This Row],[IDHM]]&lt;=0.599,1,0)</f>
        <v>0</v>
      </c>
      <c r="K1014" t="str">
        <f>IF(Tabela_Brasil[[#This Row],[IDHM]]&lt;=0.55,"Baixo",IF(Tabela_Brasil[[#This Row],[IDHM]]&lt;=0.699,"Médio",IF(Tabela_Brasil[[#This Row],[IDHM]]&lt;=0.799,"Alto","Muito Alto")))</f>
        <v>Alto</v>
      </c>
      <c r="L1014" t="str">
        <f>VLOOKUP(Tabela_Brasil[[#This Row],[Estado]],'De-Para_Estado_Regiao'!$B$3:$C$29,2,FALSE)</f>
        <v>Sul</v>
      </c>
      <c r="M1014">
        <f>IF(Tabela_Brasil[[#This Row],[IBGE_1-4]]&gt;=951,1,0)</f>
        <v>1</v>
      </c>
      <c r="N1014">
        <f>IF(Tabela_Brasil[[#This Row],[COMP_P]]&lt;=2,1,0)</f>
        <v>0</v>
      </c>
    </row>
    <row r="1015" spans="1:14" x14ac:dyDescent="0.25">
      <c r="A1015" s="9" t="s">
        <v>1045</v>
      </c>
      <c r="B1015" s="9" t="s">
        <v>16</v>
      </c>
      <c r="C1015" s="9">
        <v>903</v>
      </c>
      <c r="D1015" s="9">
        <v>0.7</v>
      </c>
      <c r="E1015" s="9">
        <v>0.66300000000000003</v>
      </c>
      <c r="F1015" s="9">
        <v>0.622</v>
      </c>
      <c r="G1015" s="9">
        <v>22322.27</v>
      </c>
      <c r="H1015" s="10">
        <v>13</v>
      </c>
      <c r="I1015" t="str">
        <f>CONCATENATE(Tabela_Brasil[[#This Row],[Município]],"-",Tabela_Brasil[[#This Row],[Estado]])</f>
        <v>Carandaí-MG</v>
      </c>
      <c r="J1015">
        <f>IF(Tabela_Brasil[[#This Row],[IDHM]]&lt;=0.599,1,0)</f>
        <v>0</v>
      </c>
      <c r="K1015" t="str">
        <f>IF(Tabela_Brasil[[#This Row],[IDHM]]&lt;=0.55,"Baixo",IF(Tabela_Brasil[[#This Row],[IDHM]]&lt;=0.699,"Médio",IF(Tabela_Brasil[[#This Row],[IDHM]]&lt;=0.799,"Alto","Muito Alto")))</f>
        <v>Alto</v>
      </c>
      <c r="L1015" t="str">
        <f>VLOOKUP(Tabela_Brasil[[#This Row],[Estado]],'De-Para_Estado_Regiao'!$B$3:$C$29,2,FALSE)</f>
        <v>Sudeste</v>
      </c>
      <c r="M1015">
        <f>IF(Tabela_Brasil[[#This Row],[IBGE_1-4]]&gt;=951,1,0)</f>
        <v>0</v>
      </c>
      <c r="N1015">
        <f>IF(Tabela_Brasil[[#This Row],[COMP_P]]&lt;=2,1,0)</f>
        <v>0</v>
      </c>
    </row>
    <row r="1016" spans="1:14" x14ac:dyDescent="0.25">
      <c r="A1016" s="12" t="s">
        <v>1046</v>
      </c>
      <c r="B1016" s="12" t="s">
        <v>24</v>
      </c>
      <c r="C1016" s="12">
        <v>1811</v>
      </c>
      <c r="D1016" s="12">
        <v>0.58099999999999996</v>
      </c>
      <c r="E1016" s="12">
        <v>0.60799999999999998</v>
      </c>
      <c r="F1016" s="12">
        <v>0.41899999999999998</v>
      </c>
      <c r="G1016" s="12">
        <v>8110.8</v>
      </c>
      <c r="H1016" s="13">
        <v>27</v>
      </c>
      <c r="I1016" t="str">
        <f>CONCATENATE(Tabela_Brasil[[#This Row],[Município]],"-",Tabela_Brasil[[#This Row],[Estado]])</f>
        <v>Camacan-BA</v>
      </c>
      <c r="J1016">
        <f>IF(Tabela_Brasil[[#This Row],[IDHM]]&lt;=0.599,1,0)</f>
        <v>1</v>
      </c>
      <c r="K1016" t="str">
        <f>IF(Tabela_Brasil[[#This Row],[IDHM]]&lt;=0.55,"Baixo",IF(Tabela_Brasil[[#This Row],[IDHM]]&lt;=0.699,"Médio",IF(Tabela_Brasil[[#This Row],[IDHM]]&lt;=0.799,"Alto","Muito Alto")))</f>
        <v>Médio</v>
      </c>
      <c r="L1016" t="str">
        <f>VLOOKUP(Tabela_Brasil[[#This Row],[Estado]],'De-Para_Estado_Regiao'!$B$3:$C$29,2,FALSE)</f>
        <v>Nordeste</v>
      </c>
      <c r="M1016">
        <f>IF(Tabela_Brasil[[#This Row],[IBGE_1-4]]&gt;=951,1,0)</f>
        <v>1</v>
      </c>
      <c r="N1016">
        <f>IF(Tabela_Brasil[[#This Row],[COMP_P]]&lt;=2,1,0)</f>
        <v>0</v>
      </c>
    </row>
    <row r="1017" spans="1:14" x14ac:dyDescent="0.25">
      <c r="A1017" s="9" t="s">
        <v>1047</v>
      </c>
      <c r="B1017" s="9" t="s">
        <v>16</v>
      </c>
      <c r="C1017" s="9">
        <v>344</v>
      </c>
      <c r="D1017" s="9">
        <v>0.65</v>
      </c>
      <c r="E1017" s="9">
        <v>0.65600000000000003</v>
      </c>
      <c r="F1017" s="9">
        <v>0.50700000000000001</v>
      </c>
      <c r="G1017" s="9">
        <v>13374.81</v>
      </c>
      <c r="H1017" s="10">
        <v>4</v>
      </c>
      <c r="I1017" t="str">
        <f>CONCATENATE(Tabela_Brasil[[#This Row],[Município]],"-",Tabela_Brasil[[#This Row],[Estado]])</f>
        <v>São Geraldo-MG</v>
      </c>
      <c r="J1017">
        <f>IF(Tabela_Brasil[[#This Row],[IDHM]]&lt;=0.599,1,0)</f>
        <v>0</v>
      </c>
      <c r="K1017" t="str">
        <f>IF(Tabela_Brasil[[#This Row],[IDHM]]&lt;=0.55,"Baixo",IF(Tabela_Brasil[[#This Row],[IDHM]]&lt;=0.699,"Médio",IF(Tabela_Brasil[[#This Row],[IDHM]]&lt;=0.799,"Alto","Muito Alto")))</f>
        <v>Médio</v>
      </c>
      <c r="L1017" t="str">
        <f>VLOOKUP(Tabela_Brasil[[#This Row],[Estado]],'De-Para_Estado_Regiao'!$B$3:$C$29,2,FALSE)</f>
        <v>Sudeste</v>
      </c>
      <c r="M1017">
        <f>IF(Tabela_Brasil[[#This Row],[IBGE_1-4]]&gt;=951,1,0)</f>
        <v>0</v>
      </c>
      <c r="N1017">
        <f>IF(Tabela_Brasil[[#This Row],[COMP_P]]&lt;=2,1,0)</f>
        <v>0</v>
      </c>
    </row>
    <row r="1018" spans="1:14" x14ac:dyDescent="0.25">
      <c r="A1018" s="12" t="s">
        <v>1048</v>
      </c>
      <c r="B1018" s="12" t="s">
        <v>7</v>
      </c>
      <c r="C1018" s="12">
        <v>242</v>
      </c>
      <c r="D1018" s="12">
        <v>0.76800000000000002</v>
      </c>
      <c r="E1018" s="12">
        <v>0.74299999999999999</v>
      </c>
      <c r="F1018" s="12">
        <v>0.72199999999999998</v>
      </c>
      <c r="G1018" s="12">
        <v>24144.27</v>
      </c>
      <c r="H1018" s="13">
        <v>9</v>
      </c>
      <c r="I1018" t="str">
        <f>CONCATENATE(Tabela_Brasil[[#This Row],[Município]],"-",Tabela_Brasil[[#This Row],[Estado]])</f>
        <v>Bilac-SP</v>
      </c>
      <c r="J1018">
        <f>IF(Tabela_Brasil[[#This Row],[IDHM]]&lt;=0.599,1,0)</f>
        <v>0</v>
      </c>
      <c r="K1018" t="str">
        <f>IF(Tabela_Brasil[[#This Row],[IDHM]]&lt;=0.55,"Baixo",IF(Tabela_Brasil[[#This Row],[IDHM]]&lt;=0.699,"Médio",IF(Tabela_Brasil[[#This Row],[IDHM]]&lt;=0.799,"Alto","Muito Alto")))</f>
        <v>Alto</v>
      </c>
      <c r="L1018" t="str">
        <f>VLOOKUP(Tabela_Brasil[[#This Row],[Estado]],'De-Para_Estado_Regiao'!$B$3:$C$29,2,FALSE)</f>
        <v>Sudeste</v>
      </c>
      <c r="M1018">
        <f>IF(Tabela_Brasil[[#This Row],[IBGE_1-4]]&gt;=951,1,0)</f>
        <v>0</v>
      </c>
      <c r="N1018">
        <f>IF(Tabela_Brasil[[#This Row],[COMP_P]]&lt;=2,1,0)</f>
        <v>0</v>
      </c>
    </row>
    <row r="1019" spans="1:14" x14ac:dyDescent="0.25">
      <c r="A1019" s="9" t="s">
        <v>1049</v>
      </c>
      <c r="B1019" s="9" t="s">
        <v>22</v>
      </c>
      <c r="C1019" s="9">
        <v>1318</v>
      </c>
      <c r="D1019" s="9">
        <v>0.70599999999999996</v>
      </c>
      <c r="E1019" s="9">
        <v>0.70899999999999996</v>
      </c>
      <c r="F1019" s="9">
        <v>0.59399999999999997</v>
      </c>
      <c r="G1019" s="9">
        <v>21565.119999999999</v>
      </c>
      <c r="H1019" s="10">
        <v>43</v>
      </c>
      <c r="I1019" t="str">
        <f>CONCATENATE(Tabela_Brasil[[#This Row],[Município]],"-",Tabela_Brasil[[#This Row],[Estado]])</f>
        <v>Laranjeiras Do Sul-PR</v>
      </c>
      <c r="J1019">
        <f>IF(Tabela_Brasil[[#This Row],[IDHM]]&lt;=0.599,1,0)</f>
        <v>0</v>
      </c>
      <c r="K1019" t="str">
        <f>IF(Tabela_Brasil[[#This Row],[IDHM]]&lt;=0.55,"Baixo",IF(Tabela_Brasil[[#This Row],[IDHM]]&lt;=0.699,"Médio",IF(Tabela_Brasil[[#This Row],[IDHM]]&lt;=0.799,"Alto","Muito Alto")))</f>
        <v>Alto</v>
      </c>
      <c r="L1019" t="str">
        <f>VLOOKUP(Tabela_Brasil[[#This Row],[Estado]],'De-Para_Estado_Regiao'!$B$3:$C$29,2,FALSE)</f>
        <v>Sul</v>
      </c>
      <c r="M1019">
        <f>IF(Tabela_Brasil[[#This Row],[IBGE_1-4]]&gt;=951,1,0)</f>
        <v>1</v>
      </c>
      <c r="N1019">
        <f>IF(Tabela_Brasil[[#This Row],[COMP_P]]&lt;=2,1,0)</f>
        <v>0</v>
      </c>
    </row>
    <row r="1020" spans="1:14" x14ac:dyDescent="0.25">
      <c r="A1020" s="12" t="s">
        <v>48</v>
      </c>
      <c r="B1020" s="12" t="s">
        <v>82</v>
      </c>
      <c r="C1020" s="12">
        <v>782</v>
      </c>
      <c r="D1020" s="12">
        <v>0.59</v>
      </c>
      <c r="E1020" s="12">
        <v>0.55700000000000005</v>
      </c>
      <c r="F1020" s="12">
        <v>0.49199999999999999</v>
      </c>
      <c r="G1020" s="12">
        <v>8744.48</v>
      </c>
      <c r="H1020" s="13">
        <v>28</v>
      </c>
      <c r="I1020" t="str">
        <f>CONCATENATE(Tabela_Brasil[[#This Row],[Município]],"-",Tabela_Brasil[[#This Row],[Estado]])</f>
        <v>Belém-PB</v>
      </c>
      <c r="J1020">
        <f>IF(Tabela_Brasil[[#This Row],[IDHM]]&lt;=0.599,1,0)</f>
        <v>1</v>
      </c>
      <c r="K1020" t="str">
        <f>IF(Tabela_Brasil[[#This Row],[IDHM]]&lt;=0.55,"Baixo",IF(Tabela_Brasil[[#This Row],[IDHM]]&lt;=0.699,"Médio",IF(Tabela_Brasil[[#This Row],[IDHM]]&lt;=0.799,"Alto","Muito Alto")))</f>
        <v>Médio</v>
      </c>
      <c r="L1020" t="str">
        <f>VLOOKUP(Tabela_Brasil[[#This Row],[Estado]],'De-Para_Estado_Regiao'!$B$3:$C$29,2,FALSE)</f>
        <v>Nordeste</v>
      </c>
      <c r="M1020">
        <f>IF(Tabela_Brasil[[#This Row],[IBGE_1-4]]&gt;=951,1,0)</f>
        <v>0</v>
      </c>
      <c r="N1020">
        <f>IF(Tabela_Brasil[[#This Row],[COMP_P]]&lt;=2,1,0)</f>
        <v>0</v>
      </c>
    </row>
    <row r="1021" spans="1:14" x14ac:dyDescent="0.25">
      <c r="A1021" s="9" t="s">
        <v>1050</v>
      </c>
      <c r="B1021" s="9" t="s">
        <v>59</v>
      </c>
      <c r="C1021" s="9">
        <v>635</v>
      </c>
      <c r="D1021" s="9">
        <v>0.76</v>
      </c>
      <c r="E1021" s="9">
        <v>0.745</v>
      </c>
      <c r="F1021" s="9">
        <v>0.66800000000000004</v>
      </c>
      <c r="G1021" s="9">
        <v>27970.84</v>
      </c>
      <c r="H1021" s="10">
        <v>14</v>
      </c>
      <c r="I1021" t="str">
        <f>CONCATENATE(Tabela_Brasil[[#This Row],[Município]],"-",Tabela_Brasil[[#This Row],[Estado]])</f>
        <v>Balneário Piçarras-SC</v>
      </c>
      <c r="J1021">
        <f>IF(Tabela_Brasil[[#This Row],[IDHM]]&lt;=0.599,1,0)</f>
        <v>0</v>
      </c>
      <c r="K1021" t="str">
        <f>IF(Tabela_Brasil[[#This Row],[IDHM]]&lt;=0.55,"Baixo",IF(Tabela_Brasil[[#This Row],[IDHM]]&lt;=0.699,"Médio",IF(Tabela_Brasil[[#This Row],[IDHM]]&lt;=0.799,"Alto","Muito Alto")))</f>
        <v>Alto</v>
      </c>
      <c r="L1021" t="str">
        <f>VLOOKUP(Tabela_Brasil[[#This Row],[Estado]],'De-Para_Estado_Regiao'!$B$3:$C$29,2,FALSE)</f>
        <v>Sul</v>
      </c>
      <c r="M1021">
        <f>IF(Tabela_Brasil[[#This Row],[IBGE_1-4]]&gt;=951,1,0)</f>
        <v>0</v>
      </c>
      <c r="N1021">
        <f>IF(Tabela_Brasil[[#This Row],[COMP_P]]&lt;=2,1,0)</f>
        <v>0</v>
      </c>
    </row>
    <row r="1022" spans="1:14" x14ac:dyDescent="0.25">
      <c r="A1022" s="12" t="s">
        <v>1051</v>
      </c>
      <c r="B1022" s="12" t="s">
        <v>16</v>
      </c>
      <c r="C1022" s="12">
        <v>824</v>
      </c>
      <c r="D1022" s="12">
        <v>0.71499999999999997</v>
      </c>
      <c r="E1022" s="12">
        <v>0.69</v>
      </c>
      <c r="F1022" s="12">
        <v>0.623</v>
      </c>
      <c r="G1022" s="12">
        <v>23369.48</v>
      </c>
      <c r="H1022" s="13">
        <v>18</v>
      </c>
      <c r="I1022" t="str">
        <f>CONCATENATE(Tabela_Brasil[[#This Row],[Município]],"-",Tabela_Brasil[[#This Row],[Estado]])</f>
        <v>Paraguaçu-MG</v>
      </c>
      <c r="J1022">
        <f>IF(Tabela_Brasil[[#This Row],[IDHM]]&lt;=0.599,1,0)</f>
        <v>0</v>
      </c>
      <c r="K1022" t="str">
        <f>IF(Tabela_Brasil[[#This Row],[IDHM]]&lt;=0.55,"Baixo",IF(Tabela_Brasil[[#This Row],[IDHM]]&lt;=0.699,"Médio",IF(Tabela_Brasil[[#This Row],[IDHM]]&lt;=0.799,"Alto","Muito Alto")))</f>
        <v>Alto</v>
      </c>
      <c r="L1022" t="str">
        <f>VLOOKUP(Tabela_Brasil[[#This Row],[Estado]],'De-Para_Estado_Regiao'!$B$3:$C$29,2,FALSE)</f>
        <v>Sudeste</v>
      </c>
      <c r="M1022">
        <f>IF(Tabela_Brasil[[#This Row],[IBGE_1-4]]&gt;=951,1,0)</f>
        <v>0</v>
      </c>
      <c r="N1022">
        <f>IF(Tabela_Brasil[[#This Row],[COMP_P]]&lt;=2,1,0)</f>
        <v>0</v>
      </c>
    </row>
    <row r="1023" spans="1:14" x14ac:dyDescent="0.25">
      <c r="A1023" s="9" t="s">
        <v>1052</v>
      </c>
      <c r="B1023" s="9" t="s">
        <v>24</v>
      </c>
      <c r="C1023" s="9">
        <v>2677</v>
      </c>
      <c r="D1023" s="9">
        <v>0.57999999999999996</v>
      </c>
      <c r="E1023" s="9">
        <v>0.58599999999999997</v>
      </c>
      <c r="F1023" s="9">
        <v>0.44600000000000001</v>
      </c>
      <c r="G1023" s="9">
        <v>9860.74</v>
      </c>
      <c r="H1023" s="10">
        <v>11</v>
      </c>
      <c r="I1023" t="str">
        <f>CONCATENATE(Tabela_Brasil[[#This Row],[Município]],"-",Tabela_Brasil[[#This Row],[Estado]])</f>
        <v>Jaguaquara-BA</v>
      </c>
      <c r="J1023">
        <f>IF(Tabela_Brasil[[#This Row],[IDHM]]&lt;=0.599,1,0)</f>
        <v>1</v>
      </c>
      <c r="K1023" t="str">
        <f>IF(Tabela_Brasil[[#This Row],[IDHM]]&lt;=0.55,"Baixo",IF(Tabela_Brasil[[#This Row],[IDHM]]&lt;=0.699,"Médio",IF(Tabela_Brasil[[#This Row],[IDHM]]&lt;=0.799,"Alto","Muito Alto")))</f>
        <v>Médio</v>
      </c>
      <c r="L1023" t="str">
        <f>VLOOKUP(Tabela_Brasil[[#This Row],[Estado]],'De-Para_Estado_Regiao'!$B$3:$C$29,2,FALSE)</f>
        <v>Nordeste</v>
      </c>
      <c r="M1023">
        <f>IF(Tabela_Brasil[[#This Row],[IBGE_1-4]]&gt;=951,1,0)</f>
        <v>1</v>
      </c>
      <c r="N1023">
        <f>IF(Tabela_Brasil[[#This Row],[COMP_P]]&lt;=2,1,0)</f>
        <v>0</v>
      </c>
    </row>
    <row r="1024" spans="1:14" x14ac:dyDescent="0.25">
      <c r="A1024" s="12" t="s">
        <v>1053</v>
      </c>
      <c r="B1024" s="12" t="s">
        <v>82</v>
      </c>
      <c r="C1024" s="12">
        <v>5742</v>
      </c>
      <c r="D1024" s="12">
        <v>0.64900000000000002</v>
      </c>
      <c r="E1024" s="12">
        <v>0.61899999999999999</v>
      </c>
      <c r="F1024" s="12">
        <v>0.56599999999999995</v>
      </c>
      <c r="G1024" s="12">
        <v>12697.98</v>
      </c>
      <c r="H1024" s="13">
        <v>101</v>
      </c>
      <c r="I1024" t="str">
        <f>CONCATENATE(Tabela_Brasil[[#This Row],[Município]],"-",Tabela_Brasil[[#This Row],[Estado]])</f>
        <v>Bayeux-PB</v>
      </c>
      <c r="J1024">
        <f>IF(Tabela_Brasil[[#This Row],[IDHM]]&lt;=0.599,1,0)</f>
        <v>0</v>
      </c>
      <c r="K1024" t="str">
        <f>IF(Tabela_Brasil[[#This Row],[IDHM]]&lt;=0.55,"Baixo",IF(Tabela_Brasil[[#This Row],[IDHM]]&lt;=0.699,"Médio",IF(Tabela_Brasil[[#This Row],[IDHM]]&lt;=0.799,"Alto","Muito Alto")))</f>
        <v>Médio</v>
      </c>
      <c r="L1024" t="str">
        <f>VLOOKUP(Tabela_Brasil[[#This Row],[Estado]],'De-Para_Estado_Regiao'!$B$3:$C$29,2,FALSE)</f>
        <v>Nordeste</v>
      </c>
      <c r="M1024">
        <f>IF(Tabela_Brasil[[#This Row],[IBGE_1-4]]&gt;=951,1,0)</f>
        <v>1</v>
      </c>
      <c r="N1024">
        <f>IF(Tabela_Brasil[[#This Row],[COMP_P]]&lt;=2,1,0)</f>
        <v>0</v>
      </c>
    </row>
    <row r="1025" spans="1:14" x14ac:dyDescent="0.25">
      <c r="A1025" s="9" t="s">
        <v>1054</v>
      </c>
      <c r="B1025" s="9" t="s">
        <v>16</v>
      </c>
      <c r="C1025" s="9">
        <v>1109</v>
      </c>
      <c r="D1025" s="9">
        <v>0.67500000000000004</v>
      </c>
      <c r="E1025" s="9">
        <v>0.66600000000000004</v>
      </c>
      <c r="F1025" s="9">
        <v>0.57499999999999996</v>
      </c>
      <c r="G1025" s="9">
        <v>12816.33</v>
      </c>
      <c r="H1025" s="10">
        <v>25</v>
      </c>
      <c r="I1025" t="str">
        <f>CONCATENATE(Tabela_Brasil[[#This Row],[Município]],"-",Tabela_Brasil[[#This Row],[Estado]])</f>
        <v>Mantena-MG</v>
      </c>
      <c r="J1025">
        <f>IF(Tabela_Brasil[[#This Row],[IDHM]]&lt;=0.599,1,0)</f>
        <v>0</v>
      </c>
      <c r="K1025" t="str">
        <f>IF(Tabela_Brasil[[#This Row],[IDHM]]&lt;=0.55,"Baixo",IF(Tabela_Brasil[[#This Row],[IDHM]]&lt;=0.699,"Médio",IF(Tabela_Brasil[[#This Row],[IDHM]]&lt;=0.799,"Alto","Muito Alto")))</f>
        <v>Médio</v>
      </c>
      <c r="L1025" t="str">
        <f>VLOOKUP(Tabela_Brasil[[#This Row],[Estado]],'De-Para_Estado_Regiao'!$B$3:$C$29,2,FALSE)</f>
        <v>Sudeste</v>
      </c>
      <c r="M1025">
        <f>IF(Tabela_Brasil[[#This Row],[IBGE_1-4]]&gt;=951,1,0)</f>
        <v>1</v>
      </c>
      <c r="N1025">
        <f>IF(Tabela_Brasil[[#This Row],[COMP_P]]&lt;=2,1,0)</f>
        <v>0</v>
      </c>
    </row>
    <row r="1026" spans="1:14" x14ac:dyDescent="0.25">
      <c r="A1026" s="12" t="s">
        <v>1055</v>
      </c>
      <c r="B1026" s="12" t="s">
        <v>33</v>
      </c>
      <c r="C1026" s="12">
        <v>622</v>
      </c>
      <c r="D1026" s="12">
        <v>0.68700000000000006</v>
      </c>
      <c r="E1026" s="12">
        <v>0.71</v>
      </c>
      <c r="F1026" s="12">
        <v>0.54700000000000004</v>
      </c>
      <c r="G1026" s="12">
        <v>24999.87</v>
      </c>
      <c r="H1026" s="13">
        <v>20</v>
      </c>
      <c r="I1026" t="str">
        <f>CONCATENATE(Tabela_Brasil[[#This Row],[Município]],"-",Tabela_Brasil[[#This Row],[Estado]])</f>
        <v>Pontalina-GO</v>
      </c>
      <c r="J1026">
        <f>IF(Tabela_Brasil[[#This Row],[IDHM]]&lt;=0.599,1,0)</f>
        <v>0</v>
      </c>
      <c r="K1026" t="str">
        <f>IF(Tabela_Brasil[[#This Row],[IDHM]]&lt;=0.55,"Baixo",IF(Tabela_Brasil[[#This Row],[IDHM]]&lt;=0.699,"Médio",IF(Tabela_Brasil[[#This Row],[IDHM]]&lt;=0.799,"Alto","Muito Alto")))</f>
        <v>Médio</v>
      </c>
      <c r="L1026" t="str">
        <f>VLOOKUP(Tabela_Brasil[[#This Row],[Estado]],'De-Para_Estado_Regiao'!$B$3:$C$29,2,FALSE)</f>
        <v>Centro-Oeste</v>
      </c>
      <c r="M1026">
        <f>IF(Tabela_Brasil[[#This Row],[IBGE_1-4]]&gt;=951,1,0)</f>
        <v>0</v>
      </c>
      <c r="N1026">
        <f>IF(Tabela_Brasil[[#This Row],[COMP_P]]&lt;=2,1,0)</f>
        <v>0</v>
      </c>
    </row>
    <row r="1027" spans="1:14" x14ac:dyDescent="0.25">
      <c r="A1027" s="9" t="s">
        <v>1056</v>
      </c>
      <c r="B1027" s="9" t="s">
        <v>7</v>
      </c>
      <c r="C1027" s="9">
        <v>670</v>
      </c>
      <c r="D1027" s="9">
        <v>0.72199999999999998</v>
      </c>
      <c r="E1027" s="9">
        <v>0.69799999999999995</v>
      </c>
      <c r="F1027" s="9">
        <v>0.64500000000000002</v>
      </c>
      <c r="G1027" s="9">
        <v>8744.25</v>
      </c>
      <c r="H1027" s="10">
        <v>3</v>
      </c>
      <c r="I1027" t="str">
        <f>CONCATENATE(Tabela_Brasil[[#This Row],[Município]],"-",Tabela_Brasil[[#This Row],[Estado]])</f>
        <v>Palmares Paulista-SP</v>
      </c>
      <c r="J1027">
        <f>IF(Tabela_Brasil[[#This Row],[IDHM]]&lt;=0.599,1,0)</f>
        <v>0</v>
      </c>
      <c r="K1027" t="str">
        <f>IF(Tabela_Brasil[[#This Row],[IDHM]]&lt;=0.55,"Baixo",IF(Tabela_Brasil[[#This Row],[IDHM]]&lt;=0.699,"Médio",IF(Tabela_Brasil[[#This Row],[IDHM]]&lt;=0.799,"Alto","Muito Alto")))</f>
        <v>Alto</v>
      </c>
      <c r="L1027" t="str">
        <f>VLOOKUP(Tabela_Brasil[[#This Row],[Estado]],'De-Para_Estado_Regiao'!$B$3:$C$29,2,FALSE)</f>
        <v>Sudeste</v>
      </c>
      <c r="M1027">
        <f>IF(Tabela_Brasil[[#This Row],[IBGE_1-4]]&gt;=951,1,0)</f>
        <v>0</v>
      </c>
      <c r="N1027">
        <f>IF(Tabela_Brasil[[#This Row],[COMP_P]]&lt;=2,1,0)</f>
        <v>0</v>
      </c>
    </row>
    <row r="1028" spans="1:14" x14ac:dyDescent="0.25">
      <c r="A1028" s="12" t="s">
        <v>1057</v>
      </c>
      <c r="B1028" s="12" t="s">
        <v>16</v>
      </c>
      <c r="C1028" s="12">
        <v>821</v>
      </c>
      <c r="D1028" s="12">
        <v>0.71499999999999997</v>
      </c>
      <c r="E1028" s="12">
        <v>0.72199999999999998</v>
      </c>
      <c r="F1028" s="12">
        <v>0.58599999999999997</v>
      </c>
      <c r="G1028" s="12">
        <v>19860.09</v>
      </c>
      <c r="H1028" s="13">
        <v>23</v>
      </c>
      <c r="I1028" t="str">
        <f>CONCATENATE(Tabela_Brasil[[#This Row],[Município]],"-",Tabela_Brasil[[#This Row],[Estado]])</f>
        <v>Jacutinga-MG</v>
      </c>
      <c r="J1028">
        <f>IF(Tabela_Brasil[[#This Row],[IDHM]]&lt;=0.599,1,0)</f>
        <v>0</v>
      </c>
      <c r="K1028" t="str">
        <f>IF(Tabela_Brasil[[#This Row],[IDHM]]&lt;=0.55,"Baixo",IF(Tabela_Brasil[[#This Row],[IDHM]]&lt;=0.699,"Médio",IF(Tabela_Brasil[[#This Row],[IDHM]]&lt;=0.799,"Alto","Muito Alto")))</f>
        <v>Alto</v>
      </c>
      <c r="L1028" t="str">
        <f>VLOOKUP(Tabela_Brasil[[#This Row],[Estado]],'De-Para_Estado_Regiao'!$B$3:$C$29,2,FALSE)</f>
        <v>Sudeste</v>
      </c>
      <c r="M1028">
        <f>IF(Tabela_Brasil[[#This Row],[IBGE_1-4]]&gt;=951,1,0)</f>
        <v>0</v>
      </c>
      <c r="N1028">
        <f>IF(Tabela_Brasil[[#This Row],[COMP_P]]&lt;=2,1,0)</f>
        <v>0</v>
      </c>
    </row>
    <row r="1029" spans="1:14" x14ac:dyDescent="0.25">
      <c r="A1029" s="9" t="s">
        <v>1058</v>
      </c>
      <c r="B1029" s="9" t="s">
        <v>16</v>
      </c>
      <c r="C1029" s="9">
        <v>147</v>
      </c>
      <c r="D1029" s="9">
        <v>0.71</v>
      </c>
      <c r="E1029" s="9">
        <v>0.73599999999999999</v>
      </c>
      <c r="F1029" s="9">
        <v>0.57299999999999995</v>
      </c>
      <c r="G1029" s="9">
        <v>24586.97</v>
      </c>
      <c r="H1029" s="10">
        <v>3</v>
      </c>
      <c r="I1029" t="str">
        <f>CONCATENATE(Tabela_Brasil[[#This Row],[Município]],"-",Tabela_Brasil[[#This Row],[Estado]])</f>
        <v>Pouso Alto-MG</v>
      </c>
      <c r="J1029">
        <f>IF(Tabela_Brasil[[#This Row],[IDHM]]&lt;=0.599,1,0)</f>
        <v>0</v>
      </c>
      <c r="K1029" t="str">
        <f>IF(Tabela_Brasil[[#This Row],[IDHM]]&lt;=0.55,"Baixo",IF(Tabela_Brasil[[#This Row],[IDHM]]&lt;=0.699,"Médio",IF(Tabela_Brasil[[#This Row],[IDHM]]&lt;=0.799,"Alto","Muito Alto")))</f>
        <v>Alto</v>
      </c>
      <c r="L1029" t="str">
        <f>VLOOKUP(Tabela_Brasil[[#This Row],[Estado]],'De-Para_Estado_Regiao'!$B$3:$C$29,2,FALSE)</f>
        <v>Sudeste</v>
      </c>
      <c r="M1029">
        <f>IF(Tabela_Brasil[[#This Row],[IBGE_1-4]]&gt;=951,1,0)</f>
        <v>0</v>
      </c>
      <c r="N1029">
        <f>IF(Tabela_Brasil[[#This Row],[COMP_P]]&lt;=2,1,0)</f>
        <v>0</v>
      </c>
    </row>
    <row r="1030" spans="1:14" x14ac:dyDescent="0.25">
      <c r="A1030" s="12" t="s">
        <v>1059</v>
      </c>
      <c r="B1030" s="12" t="s">
        <v>7</v>
      </c>
      <c r="C1030" s="12">
        <v>255</v>
      </c>
      <c r="D1030" s="12">
        <v>0.77</v>
      </c>
      <c r="E1030" s="12">
        <v>0.749</v>
      </c>
      <c r="F1030" s="12">
        <v>0.68899999999999995</v>
      </c>
      <c r="G1030" s="12">
        <v>30766.240000000002</v>
      </c>
      <c r="H1030" s="13">
        <v>4</v>
      </c>
      <c r="I1030" t="str">
        <f>CONCATENATE(Tabela_Brasil[[#This Row],[Município]],"-",Tabela_Brasil[[#This Row],[Estado]])</f>
        <v>Cedral-SP</v>
      </c>
      <c r="J1030">
        <f>IF(Tabela_Brasil[[#This Row],[IDHM]]&lt;=0.599,1,0)</f>
        <v>0</v>
      </c>
      <c r="K1030" t="str">
        <f>IF(Tabela_Brasil[[#This Row],[IDHM]]&lt;=0.55,"Baixo",IF(Tabela_Brasil[[#This Row],[IDHM]]&lt;=0.699,"Médio",IF(Tabela_Brasil[[#This Row],[IDHM]]&lt;=0.799,"Alto","Muito Alto")))</f>
        <v>Alto</v>
      </c>
      <c r="L1030" t="str">
        <f>VLOOKUP(Tabela_Brasil[[#This Row],[Estado]],'De-Para_Estado_Regiao'!$B$3:$C$29,2,FALSE)</f>
        <v>Sudeste</v>
      </c>
      <c r="M1030">
        <f>IF(Tabela_Brasil[[#This Row],[IBGE_1-4]]&gt;=951,1,0)</f>
        <v>0</v>
      </c>
      <c r="N1030">
        <f>IF(Tabela_Brasil[[#This Row],[COMP_P]]&lt;=2,1,0)</f>
        <v>0</v>
      </c>
    </row>
    <row r="1031" spans="1:14" x14ac:dyDescent="0.25">
      <c r="A1031" s="9" t="s">
        <v>1060</v>
      </c>
      <c r="B1031" s="9" t="s">
        <v>16</v>
      </c>
      <c r="C1031" s="9">
        <v>1030</v>
      </c>
      <c r="D1031" s="9">
        <v>0.71799999999999997</v>
      </c>
      <c r="E1031" s="9">
        <v>0.73599999999999999</v>
      </c>
      <c r="F1031" s="9">
        <v>0.57299999999999995</v>
      </c>
      <c r="G1031" s="9">
        <v>35798.550000000003</v>
      </c>
      <c r="H1031" s="10">
        <v>22</v>
      </c>
      <c r="I1031" t="str">
        <f>CONCATENATE(Tabela_Brasil[[#This Row],[Município]],"-",Tabela_Brasil[[#This Row],[Estado]])</f>
        <v>Ibiá-MG</v>
      </c>
      <c r="J1031">
        <f>IF(Tabela_Brasil[[#This Row],[IDHM]]&lt;=0.599,1,0)</f>
        <v>0</v>
      </c>
      <c r="K1031" t="str">
        <f>IF(Tabela_Brasil[[#This Row],[IDHM]]&lt;=0.55,"Baixo",IF(Tabela_Brasil[[#This Row],[IDHM]]&lt;=0.699,"Médio",IF(Tabela_Brasil[[#This Row],[IDHM]]&lt;=0.799,"Alto","Muito Alto")))</f>
        <v>Alto</v>
      </c>
      <c r="L1031" t="str">
        <f>VLOOKUP(Tabela_Brasil[[#This Row],[Estado]],'De-Para_Estado_Regiao'!$B$3:$C$29,2,FALSE)</f>
        <v>Sudeste</v>
      </c>
      <c r="M1031">
        <f>IF(Tabela_Brasil[[#This Row],[IBGE_1-4]]&gt;=951,1,0)</f>
        <v>1</v>
      </c>
      <c r="N1031">
        <f>IF(Tabela_Brasil[[#This Row],[COMP_P]]&lt;=2,1,0)</f>
        <v>0</v>
      </c>
    </row>
    <row r="1032" spans="1:14" x14ac:dyDescent="0.25">
      <c r="A1032" s="12" t="s">
        <v>1061</v>
      </c>
      <c r="B1032" s="12" t="s">
        <v>7</v>
      </c>
      <c r="C1032" s="12">
        <v>733</v>
      </c>
      <c r="D1032" s="12">
        <v>0.73199999999999998</v>
      </c>
      <c r="E1032" s="12">
        <v>0.72</v>
      </c>
      <c r="F1032" s="12">
        <v>0.66800000000000004</v>
      </c>
      <c r="G1032" s="12">
        <v>23074.63</v>
      </c>
      <c r="H1032" s="13">
        <v>6</v>
      </c>
      <c r="I1032" t="str">
        <f>CONCATENATE(Tabela_Brasil[[#This Row],[Município]],"-",Tabela_Brasil[[#This Row],[Estado]])</f>
        <v>Engenheiro Coelho-SP</v>
      </c>
      <c r="J1032">
        <f>IF(Tabela_Brasil[[#This Row],[IDHM]]&lt;=0.599,1,0)</f>
        <v>0</v>
      </c>
      <c r="K1032" t="str">
        <f>IF(Tabela_Brasil[[#This Row],[IDHM]]&lt;=0.55,"Baixo",IF(Tabela_Brasil[[#This Row],[IDHM]]&lt;=0.699,"Médio",IF(Tabela_Brasil[[#This Row],[IDHM]]&lt;=0.799,"Alto","Muito Alto")))</f>
        <v>Alto</v>
      </c>
      <c r="L1032" t="str">
        <f>VLOOKUP(Tabela_Brasil[[#This Row],[Estado]],'De-Para_Estado_Regiao'!$B$3:$C$29,2,FALSE)</f>
        <v>Sudeste</v>
      </c>
      <c r="M1032">
        <f>IF(Tabela_Brasil[[#This Row],[IBGE_1-4]]&gt;=951,1,0)</f>
        <v>0</v>
      </c>
      <c r="N1032">
        <f>IF(Tabela_Brasil[[#This Row],[COMP_P]]&lt;=2,1,0)</f>
        <v>0</v>
      </c>
    </row>
    <row r="1033" spans="1:14" x14ac:dyDescent="0.25">
      <c r="A1033" s="9" t="s">
        <v>1062</v>
      </c>
      <c r="B1033" s="9" t="s">
        <v>7</v>
      </c>
      <c r="C1033" s="9">
        <v>167</v>
      </c>
      <c r="D1033" s="9">
        <v>0.70299999999999996</v>
      </c>
      <c r="E1033" s="9">
        <v>0.69599999999999995</v>
      </c>
      <c r="F1033" s="9">
        <v>0.57799999999999996</v>
      </c>
      <c r="G1033" s="9">
        <v>18076.57</v>
      </c>
      <c r="H1033" s="10">
        <v>4</v>
      </c>
      <c r="I1033" t="str">
        <f>CONCATENATE(Tabela_Brasil[[#This Row],[Município]],"-",Tabela_Brasil[[#This Row],[Estado]])</f>
        <v>Porangaba-SP</v>
      </c>
      <c r="J1033">
        <f>IF(Tabela_Brasil[[#This Row],[IDHM]]&lt;=0.599,1,0)</f>
        <v>0</v>
      </c>
      <c r="K1033" t="str">
        <f>IF(Tabela_Brasil[[#This Row],[IDHM]]&lt;=0.55,"Baixo",IF(Tabela_Brasil[[#This Row],[IDHM]]&lt;=0.699,"Médio",IF(Tabela_Brasil[[#This Row],[IDHM]]&lt;=0.799,"Alto","Muito Alto")))</f>
        <v>Alto</v>
      </c>
      <c r="L1033" t="str">
        <f>VLOOKUP(Tabela_Brasil[[#This Row],[Estado]],'De-Para_Estado_Regiao'!$B$3:$C$29,2,FALSE)</f>
        <v>Sudeste</v>
      </c>
      <c r="M1033">
        <f>IF(Tabela_Brasil[[#This Row],[IBGE_1-4]]&gt;=951,1,0)</f>
        <v>0</v>
      </c>
      <c r="N1033">
        <f>IF(Tabela_Brasil[[#This Row],[COMP_P]]&lt;=2,1,0)</f>
        <v>0</v>
      </c>
    </row>
    <row r="1034" spans="1:14" x14ac:dyDescent="0.25">
      <c r="A1034" s="12" t="s">
        <v>1063</v>
      </c>
      <c r="B1034" s="12" t="s">
        <v>29</v>
      </c>
      <c r="C1034" s="12">
        <v>1186</v>
      </c>
      <c r="D1034" s="12">
        <v>0.7</v>
      </c>
      <c r="E1034" s="12">
        <v>0.72299999999999998</v>
      </c>
      <c r="F1034" s="12">
        <v>0.59199999999999997</v>
      </c>
      <c r="G1034" s="12">
        <v>23061.55</v>
      </c>
      <c r="H1034" s="13">
        <v>18</v>
      </c>
      <c r="I1034" t="str">
        <f>CONCATENATE(Tabela_Brasil[[#This Row],[Município]],"-",Tabela_Brasil[[#This Row],[Estado]])</f>
        <v>Mirassol D'Oeste-MT</v>
      </c>
      <c r="J1034">
        <f>IF(Tabela_Brasil[[#This Row],[IDHM]]&lt;=0.599,1,0)</f>
        <v>0</v>
      </c>
      <c r="K1034" t="str">
        <f>IF(Tabela_Brasil[[#This Row],[IDHM]]&lt;=0.55,"Baixo",IF(Tabela_Brasil[[#This Row],[IDHM]]&lt;=0.699,"Médio",IF(Tabela_Brasil[[#This Row],[IDHM]]&lt;=0.799,"Alto","Muito Alto")))</f>
        <v>Alto</v>
      </c>
      <c r="L1034" t="str">
        <f>VLOOKUP(Tabela_Brasil[[#This Row],[Estado]],'De-Para_Estado_Regiao'!$B$3:$C$29,2,FALSE)</f>
        <v>Centro-Oeste</v>
      </c>
      <c r="M1034">
        <f>IF(Tabela_Brasil[[#This Row],[IBGE_1-4]]&gt;=951,1,0)</f>
        <v>1</v>
      </c>
      <c r="N1034">
        <f>IF(Tabela_Brasil[[#This Row],[COMP_P]]&lt;=2,1,0)</f>
        <v>0</v>
      </c>
    </row>
    <row r="1035" spans="1:14" x14ac:dyDescent="0.25">
      <c r="A1035" s="9" t="s">
        <v>1064</v>
      </c>
      <c r="B1035" s="9" t="s">
        <v>16</v>
      </c>
      <c r="C1035" s="9">
        <v>1171</v>
      </c>
      <c r="D1035" s="9">
        <v>0.71</v>
      </c>
      <c r="E1035" s="9">
        <v>0.70099999999999996</v>
      </c>
      <c r="F1035" s="9">
        <v>0.60199999999999998</v>
      </c>
      <c r="G1035" s="9">
        <v>20541.939999999999</v>
      </c>
      <c r="H1035" s="10">
        <v>15</v>
      </c>
      <c r="I1035" t="str">
        <f>CONCATENATE(Tabela_Brasil[[#This Row],[Município]],"-",Tabela_Brasil[[#This Row],[Estado]])</f>
        <v>Cláudio-MG</v>
      </c>
      <c r="J1035">
        <f>IF(Tabela_Brasil[[#This Row],[IDHM]]&lt;=0.599,1,0)</f>
        <v>0</v>
      </c>
      <c r="K1035" t="str">
        <f>IF(Tabela_Brasil[[#This Row],[IDHM]]&lt;=0.55,"Baixo",IF(Tabela_Brasil[[#This Row],[IDHM]]&lt;=0.699,"Médio",IF(Tabela_Brasil[[#This Row],[IDHM]]&lt;=0.799,"Alto","Muito Alto")))</f>
        <v>Alto</v>
      </c>
      <c r="L1035" t="str">
        <f>VLOOKUP(Tabela_Brasil[[#This Row],[Estado]],'De-Para_Estado_Regiao'!$B$3:$C$29,2,FALSE)</f>
        <v>Sudeste</v>
      </c>
      <c r="M1035">
        <f>IF(Tabela_Brasil[[#This Row],[IBGE_1-4]]&gt;=951,1,0)</f>
        <v>1</v>
      </c>
      <c r="N1035">
        <f>IF(Tabela_Brasil[[#This Row],[COMP_P]]&lt;=2,1,0)</f>
        <v>0</v>
      </c>
    </row>
    <row r="1036" spans="1:14" x14ac:dyDescent="0.25">
      <c r="A1036" s="12" t="s">
        <v>1065</v>
      </c>
      <c r="B1036" s="12" t="s">
        <v>87</v>
      </c>
      <c r="C1036" s="12">
        <v>5664</v>
      </c>
      <c r="D1036" s="12">
        <v>0.65</v>
      </c>
      <c r="E1036" s="12">
        <v>0.61899999999999999</v>
      </c>
      <c r="F1036" s="12">
        <v>0.59099999999999997</v>
      </c>
      <c r="G1036" s="12">
        <v>10949.06</v>
      </c>
      <c r="H1036" s="13">
        <v>26</v>
      </c>
      <c r="I1036" t="str">
        <f>CONCATENATE(Tabela_Brasil[[#This Row],[Município]],"-",Tabela_Brasil[[#This Row],[Estado]])</f>
        <v>Bacabal-MA</v>
      </c>
      <c r="J1036">
        <f>IF(Tabela_Brasil[[#This Row],[IDHM]]&lt;=0.599,1,0)</f>
        <v>0</v>
      </c>
      <c r="K1036" t="str">
        <f>IF(Tabela_Brasil[[#This Row],[IDHM]]&lt;=0.55,"Baixo",IF(Tabela_Brasil[[#This Row],[IDHM]]&lt;=0.699,"Médio",IF(Tabela_Brasil[[#This Row],[IDHM]]&lt;=0.799,"Alto","Muito Alto")))</f>
        <v>Médio</v>
      </c>
      <c r="L1036" t="str">
        <f>VLOOKUP(Tabela_Brasil[[#This Row],[Estado]],'De-Para_Estado_Regiao'!$B$3:$C$29,2,FALSE)</f>
        <v>Nordeste</v>
      </c>
      <c r="M1036">
        <f>IF(Tabela_Brasil[[#This Row],[IBGE_1-4]]&gt;=951,1,0)</f>
        <v>1</v>
      </c>
      <c r="N1036">
        <f>IF(Tabela_Brasil[[#This Row],[COMP_P]]&lt;=2,1,0)</f>
        <v>0</v>
      </c>
    </row>
    <row r="1037" spans="1:14" x14ac:dyDescent="0.25">
      <c r="A1037" s="9" t="s">
        <v>1066</v>
      </c>
      <c r="B1037" s="9" t="s">
        <v>22</v>
      </c>
      <c r="C1037" s="9">
        <v>556</v>
      </c>
      <c r="D1037" s="9">
        <v>0.75800000000000001</v>
      </c>
      <c r="E1037" s="9">
        <v>0.73499999999999999</v>
      </c>
      <c r="F1037" s="9">
        <v>0.69099999999999995</v>
      </c>
      <c r="G1037" s="9">
        <v>22544.45</v>
      </c>
      <c r="H1037" s="10">
        <v>8</v>
      </c>
      <c r="I1037" t="str">
        <f>CONCATENATE(Tabela_Brasil[[#This Row],[Município]],"-",Tabela_Brasil[[#This Row],[Estado]])</f>
        <v>Nova Londrina-PR</v>
      </c>
      <c r="J1037">
        <f>IF(Tabela_Brasil[[#This Row],[IDHM]]&lt;=0.599,1,0)</f>
        <v>0</v>
      </c>
      <c r="K1037" t="str">
        <f>IF(Tabela_Brasil[[#This Row],[IDHM]]&lt;=0.55,"Baixo",IF(Tabela_Brasil[[#This Row],[IDHM]]&lt;=0.699,"Médio",IF(Tabela_Brasil[[#This Row],[IDHM]]&lt;=0.799,"Alto","Muito Alto")))</f>
        <v>Alto</v>
      </c>
      <c r="L1037" t="str">
        <f>VLOOKUP(Tabela_Brasil[[#This Row],[Estado]],'De-Para_Estado_Regiao'!$B$3:$C$29,2,FALSE)</f>
        <v>Sul</v>
      </c>
      <c r="M1037">
        <f>IF(Tabela_Brasil[[#This Row],[IBGE_1-4]]&gt;=951,1,0)</f>
        <v>0</v>
      </c>
      <c r="N1037">
        <f>IF(Tabela_Brasil[[#This Row],[COMP_P]]&lt;=2,1,0)</f>
        <v>0</v>
      </c>
    </row>
    <row r="1038" spans="1:14" x14ac:dyDescent="0.25">
      <c r="A1038" s="12" t="s">
        <v>1067</v>
      </c>
      <c r="B1038" s="12" t="s">
        <v>22</v>
      </c>
      <c r="C1038" s="12">
        <v>468</v>
      </c>
      <c r="D1038" s="12">
        <v>0.73799999999999999</v>
      </c>
      <c r="E1038" s="12">
        <v>0.72799999999999998</v>
      </c>
      <c r="F1038" s="12">
        <v>0.66100000000000003</v>
      </c>
      <c r="G1038" s="12">
        <v>45556.58</v>
      </c>
      <c r="H1038" s="13">
        <v>15</v>
      </c>
      <c r="I1038" t="str">
        <f>CONCATENATE(Tabela_Brasil[[#This Row],[Município]],"-",Tabela_Brasil[[#This Row],[Estado]])</f>
        <v>Porecatu-PR</v>
      </c>
      <c r="J1038">
        <f>IF(Tabela_Brasil[[#This Row],[IDHM]]&lt;=0.599,1,0)</f>
        <v>0</v>
      </c>
      <c r="K1038" t="str">
        <f>IF(Tabela_Brasil[[#This Row],[IDHM]]&lt;=0.55,"Baixo",IF(Tabela_Brasil[[#This Row],[IDHM]]&lt;=0.699,"Médio",IF(Tabela_Brasil[[#This Row],[IDHM]]&lt;=0.799,"Alto","Muito Alto")))</f>
        <v>Alto</v>
      </c>
      <c r="L1038" t="str">
        <f>VLOOKUP(Tabela_Brasil[[#This Row],[Estado]],'De-Para_Estado_Regiao'!$B$3:$C$29,2,FALSE)</f>
        <v>Sul</v>
      </c>
      <c r="M1038">
        <f>IF(Tabela_Brasil[[#This Row],[IBGE_1-4]]&gt;=951,1,0)</f>
        <v>0</v>
      </c>
      <c r="N1038">
        <f>IF(Tabela_Brasil[[#This Row],[COMP_P]]&lt;=2,1,0)</f>
        <v>0</v>
      </c>
    </row>
    <row r="1039" spans="1:14" x14ac:dyDescent="0.25">
      <c r="A1039" s="9" t="s">
        <v>1068</v>
      </c>
      <c r="B1039" s="9" t="s">
        <v>49</v>
      </c>
      <c r="C1039" s="9">
        <v>3552</v>
      </c>
      <c r="D1039" s="9">
        <v>0.622</v>
      </c>
      <c r="E1039" s="9">
        <v>0.628</v>
      </c>
      <c r="F1039" s="9">
        <v>0.50900000000000001</v>
      </c>
      <c r="G1039" s="9">
        <v>8612.32</v>
      </c>
      <c r="H1039" s="10">
        <v>9</v>
      </c>
      <c r="I1039" t="str">
        <f>CONCATENATE(Tabela_Brasil[[#This Row],[Município]],"-",Tabela_Brasil[[#This Row],[Estado]])</f>
        <v>Jacundá-PA</v>
      </c>
      <c r="J1039">
        <f>IF(Tabela_Brasil[[#This Row],[IDHM]]&lt;=0.599,1,0)</f>
        <v>0</v>
      </c>
      <c r="K1039" t="str">
        <f>IF(Tabela_Brasil[[#This Row],[IDHM]]&lt;=0.55,"Baixo",IF(Tabela_Brasil[[#This Row],[IDHM]]&lt;=0.699,"Médio",IF(Tabela_Brasil[[#This Row],[IDHM]]&lt;=0.799,"Alto","Muito Alto")))</f>
        <v>Médio</v>
      </c>
      <c r="L1039" t="str">
        <f>VLOOKUP(Tabela_Brasil[[#This Row],[Estado]],'De-Para_Estado_Regiao'!$B$3:$C$29,2,FALSE)</f>
        <v>Norte</v>
      </c>
      <c r="M1039">
        <f>IF(Tabela_Brasil[[#This Row],[IBGE_1-4]]&gt;=951,1,0)</f>
        <v>1</v>
      </c>
      <c r="N1039">
        <f>IF(Tabela_Brasil[[#This Row],[COMP_P]]&lt;=2,1,0)</f>
        <v>0</v>
      </c>
    </row>
    <row r="1040" spans="1:14" x14ac:dyDescent="0.25">
      <c r="A1040" s="12" t="s">
        <v>1069</v>
      </c>
      <c r="B1040" s="12" t="s">
        <v>24</v>
      </c>
      <c r="C1040" s="12">
        <v>1706</v>
      </c>
      <c r="D1040" s="12">
        <v>0.63200000000000001</v>
      </c>
      <c r="E1040" s="12">
        <v>0.64500000000000002</v>
      </c>
      <c r="F1040" s="12">
        <v>0.50800000000000001</v>
      </c>
      <c r="G1040" s="12">
        <v>9656.9699999999993</v>
      </c>
      <c r="H1040" s="13">
        <v>8</v>
      </c>
      <c r="I1040" t="str">
        <f>CONCATENATE(Tabela_Brasil[[#This Row],[Município]],"-",Tabela_Brasil[[#This Row],[Estado]])</f>
        <v>Gandu-BA</v>
      </c>
      <c r="J1040">
        <f>IF(Tabela_Brasil[[#This Row],[IDHM]]&lt;=0.599,1,0)</f>
        <v>0</v>
      </c>
      <c r="K1040" t="str">
        <f>IF(Tabela_Brasil[[#This Row],[IDHM]]&lt;=0.55,"Baixo",IF(Tabela_Brasil[[#This Row],[IDHM]]&lt;=0.699,"Médio",IF(Tabela_Brasil[[#This Row],[IDHM]]&lt;=0.799,"Alto","Muito Alto")))</f>
        <v>Médio</v>
      </c>
      <c r="L1040" t="str">
        <f>VLOOKUP(Tabela_Brasil[[#This Row],[Estado]],'De-Para_Estado_Regiao'!$B$3:$C$29,2,FALSE)</f>
        <v>Nordeste</v>
      </c>
      <c r="M1040">
        <f>IF(Tabela_Brasil[[#This Row],[IBGE_1-4]]&gt;=951,1,0)</f>
        <v>1</v>
      </c>
      <c r="N1040">
        <f>IF(Tabela_Brasil[[#This Row],[COMP_P]]&lt;=2,1,0)</f>
        <v>0</v>
      </c>
    </row>
    <row r="1041" spans="1:14" x14ac:dyDescent="0.25">
      <c r="A1041" s="9" t="s">
        <v>1070</v>
      </c>
      <c r="B1041" s="9" t="s">
        <v>22</v>
      </c>
      <c r="C1041" s="9">
        <v>1574</v>
      </c>
      <c r="D1041" s="9">
        <v>0.72</v>
      </c>
      <c r="E1041" s="9">
        <v>0.71099999999999997</v>
      </c>
      <c r="F1041" s="9">
        <v>0.623</v>
      </c>
      <c r="G1041" s="9">
        <v>26537.52</v>
      </c>
      <c r="H1041" s="10">
        <v>54</v>
      </c>
      <c r="I1041" t="str">
        <f>CONCATENATE(Tabela_Brasil[[#This Row],[Município]],"-",Tabela_Brasil[[#This Row],[Estado]])</f>
        <v>São Mateus Do Sul-PR</v>
      </c>
      <c r="J1041">
        <f>IF(Tabela_Brasil[[#This Row],[IDHM]]&lt;=0.599,1,0)</f>
        <v>0</v>
      </c>
      <c r="K1041" t="str">
        <f>IF(Tabela_Brasil[[#This Row],[IDHM]]&lt;=0.55,"Baixo",IF(Tabela_Brasil[[#This Row],[IDHM]]&lt;=0.699,"Médio",IF(Tabela_Brasil[[#This Row],[IDHM]]&lt;=0.799,"Alto","Muito Alto")))</f>
        <v>Alto</v>
      </c>
      <c r="L1041" t="str">
        <f>VLOOKUP(Tabela_Brasil[[#This Row],[Estado]],'De-Para_Estado_Regiao'!$B$3:$C$29,2,FALSE)</f>
        <v>Sul</v>
      </c>
      <c r="M1041">
        <f>IF(Tabela_Brasil[[#This Row],[IBGE_1-4]]&gt;=951,1,0)</f>
        <v>1</v>
      </c>
      <c r="N1041">
        <f>IF(Tabela_Brasil[[#This Row],[COMP_P]]&lt;=2,1,0)</f>
        <v>0</v>
      </c>
    </row>
    <row r="1042" spans="1:14" x14ac:dyDescent="0.25">
      <c r="A1042" s="12" t="s">
        <v>1071</v>
      </c>
      <c r="B1042" s="12" t="s">
        <v>87</v>
      </c>
      <c r="C1042" s="12">
        <v>2402</v>
      </c>
      <c r="D1042" s="12">
        <v>0.68200000000000005</v>
      </c>
      <c r="E1042" s="12">
        <v>0.64400000000000002</v>
      </c>
      <c r="F1042" s="12">
        <v>0.621</v>
      </c>
      <c r="G1042" s="12">
        <v>12923.12</v>
      </c>
      <c r="H1042" s="13">
        <v>38</v>
      </c>
      <c r="I1042" t="str">
        <f>CONCATENATE(Tabela_Brasil[[#This Row],[Município]],"-",Tabela_Brasil[[#This Row],[Estado]])</f>
        <v>Pedreiras-MA</v>
      </c>
      <c r="J1042">
        <f>IF(Tabela_Brasil[[#This Row],[IDHM]]&lt;=0.599,1,0)</f>
        <v>0</v>
      </c>
      <c r="K1042" t="str">
        <f>IF(Tabela_Brasil[[#This Row],[IDHM]]&lt;=0.55,"Baixo",IF(Tabela_Brasil[[#This Row],[IDHM]]&lt;=0.699,"Médio",IF(Tabela_Brasil[[#This Row],[IDHM]]&lt;=0.799,"Alto","Muito Alto")))</f>
        <v>Médio</v>
      </c>
      <c r="L1042" t="str">
        <f>VLOOKUP(Tabela_Brasil[[#This Row],[Estado]],'De-Para_Estado_Regiao'!$B$3:$C$29,2,FALSE)</f>
        <v>Nordeste</v>
      </c>
      <c r="M1042">
        <f>IF(Tabela_Brasil[[#This Row],[IBGE_1-4]]&gt;=951,1,0)</f>
        <v>1</v>
      </c>
      <c r="N1042">
        <f>IF(Tabela_Brasil[[#This Row],[COMP_P]]&lt;=2,1,0)</f>
        <v>0</v>
      </c>
    </row>
    <row r="1043" spans="1:14" x14ac:dyDescent="0.25">
      <c r="A1043" s="9" t="s">
        <v>1072</v>
      </c>
      <c r="B1043" s="9" t="s">
        <v>7</v>
      </c>
      <c r="C1043" s="9">
        <v>1801</v>
      </c>
      <c r="D1043" s="9">
        <v>0.78500000000000003</v>
      </c>
      <c r="E1043" s="9">
        <v>0.76900000000000002</v>
      </c>
      <c r="F1043" s="9">
        <v>0.72</v>
      </c>
      <c r="G1043" s="9">
        <v>14456.43</v>
      </c>
      <c r="H1043" s="10">
        <v>46</v>
      </c>
      <c r="I1043" t="str">
        <f>CONCATENATE(Tabela_Brasil[[#This Row],[Município]],"-",Tabela_Brasil[[#This Row],[Estado]])</f>
        <v>Tremembé-SP</v>
      </c>
      <c r="J1043">
        <f>IF(Tabela_Brasil[[#This Row],[IDHM]]&lt;=0.599,1,0)</f>
        <v>0</v>
      </c>
      <c r="K1043" t="str">
        <f>IF(Tabela_Brasil[[#This Row],[IDHM]]&lt;=0.55,"Baixo",IF(Tabela_Brasil[[#This Row],[IDHM]]&lt;=0.699,"Médio",IF(Tabela_Brasil[[#This Row],[IDHM]]&lt;=0.799,"Alto","Muito Alto")))</f>
        <v>Alto</v>
      </c>
      <c r="L1043" t="str">
        <f>VLOOKUP(Tabela_Brasil[[#This Row],[Estado]],'De-Para_Estado_Regiao'!$B$3:$C$29,2,FALSE)</f>
        <v>Sudeste</v>
      </c>
      <c r="M1043">
        <f>IF(Tabela_Brasil[[#This Row],[IBGE_1-4]]&gt;=951,1,0)</f>
        <v>1</v>
      </c>
      <c r="N1043">
        <f>IF(Tabela_Brasil[[#This Row],[COMP_P]]&lt;=2,1,0)</f>
        <v>0</v>
      </c>
    </row>
    <row r="1044" spans="1:14" x14ac:dyDescent="0.25">
      <c r="A1044" s="12" t="s">
        <v>1073</v>
      </c>
      <c r="B1044" s="12" t="s">
        <v>16</v>
      </c>
      <c r="C1044" s="12">
        <v>258</v>
      </c>
      <c r="D1044" s="12">
        <v>0.74</v>
      </c>
      <c r="E1044" s="12">
        <v>0.74099999999999999</v>
      </c>
      <c r="F1044" s="12">
        <v>0.61899999999999999</v>
      </c>
      <c r="G1044" s="12">
        <v>18178.82</v>
      </c>
      <c r="H1044" s="13">
        <v>6</v>
      </c>
      <c r="I1044" t="str">
        <f>CONCATENATE(Tabela_Brasil[[#This Row],[Município]],"-",Tabela_Brasil[[#This Row],[Estado]])</f>
        <v>Tiradentes-MG</v>
      </c>
      <c r="J1044">
        <f>IF(Tabela_Brasil[[#This Row],[IDHM]]&lt;=0.599,1,0)</f>
        <v>0</v>
      </c>
      <c r="K1044" t="str">
        <f>IF(Tabela_Brasil[[#This Row],[IDHM]]&lt;=0.55,"Baixo",IF(Tabela_Brasil[[#This Row],[IDHM]]&lt;=0.699,"Médio",IF(Tabela_Brasil[[#This Row],[IDHM]]&lt;=0.799,"Alto","Muito Alto")))</f>
        <v>Alto</v>
      </c>
      <c r="L1044" t="str">
        <f>VLOOKUP(Tabela_Brasil[[#This Row],[Estado]],'De-Para_Estado_Regiao'!$B$3:$C$29,2,FALSE)</f>
        <v>Sudeste</v>
      </c>
      <c r="M1044">
        <f>IF(Tabela_Brasil[[#This Row],[IBGE_1-4]]&gt;=951,1,0)</f>
        <v>0</v>
      </c>
      <c r="N1044">
        <f>IF(Tabela_Brasil[[#This Row],[COMP_P]]&lt;=2,1,0)</f>
        <v>0</v>
      </c>
    </row>
    <row r="1045" spans="1:14" x14ac:dyDescent="0.25">
      <c r="A1045" s="9" t="s">
        <v>1074</v>
      </c>
      <c r="B1045" s="9" t="s">
        <v>33</v>
      </c>
      <c r="C1045" s="9">
        <v>1008</v>
      </c>
      <c r="D1045" s="9">
        <v>0.69</v>
      </c>
      <c r="E1045" s="9">
        <v>0.71</v>
      </c>
      <c r="F1045" s="9">
        <v>0.55300000000000005</v>
      </c>
      <c r="G1045" s="9">
        <v>28048.9</v>
      </c>
      <c r="H1045" s="10">
        <v>16</v>
      </c>
      <c r="I1045" t="str">
        <f>CONCATENATE(Tabela_Brasil[[#This Row],[Município]],"-",Tabela_Brasil[[#This Row],[Estado]])</f>
        <v>Acreúna-GO</v>
      </c>
      <c r="J1045">
        <f>IF(Tabela_Brasil[[#This Row],[IDHM]]&lt;=0.599,1,0)</f>
        <v>0</v>
      </c>
      <c r="K1045" t="str">
        <f>IF(Tabela_Brasil[[#This Row],[IDHM]]&lt;=0.55,"Baixo",IF(Tabela_Brasil[[#This Row],[IDHM]]&lt;=0.699,"Médio",IF(Tabela_Brasil[[#This Row],[IDHM]]&lt;=0.799,"Alto","Muito Alto")))</f>
        <v>Médio</v>
      </c>
      <c r="L1045" t="str">
        <f>VLOOKUP(Tabela_Brasil[[#This Row],[Estado]],'De-Para_Estado_Regiao'!$B$3:$C$29,2,FALSE)</f>
        <v>Centro-Oeste</v>
      </c>
      <c r="M1045">
        <f>IF(Tabela_Brasil[[#This Row],[IBGE_1-4]]&gt;=951,1,0)</f>
        <v>1</v>
      </c>
      <c r="N1045">
        <f>IF(Tabela_Brasil[[#This Row],[COMP_P]]&lt;=2,1,0)</f>
        <v>0</v>
      </c>
    </row>
    <row r="1046" spans="1:14" x14ac:dyDescent="0.25">
      <c r="A1046" s="12" t="s">
        <v>1075</v>
      </c>
      <c r="B1046" s="12" t="s">
        <v>39</v>
      </c>
      <c r="C1046" s="12">
        <v>5108</v>
      </c>
      <c r="D1046" s="12">
        <v>0.61399999999999999</v>
      </c>
      <c r="E1046" s="12">
        <v>0.60399999999999998</v>
      </c>
      <c r="F1046" s="12">
        <v>0.48099999999999998</v>
      </c>
      <c r="G1046" s="12">
        <v>13027.29</v>
      </c>
      <c r="H1046" s="13">
        <v>47</v>
      </c>
      <c r="I1046" t="str">
        <f>CONCATENATE(Tabela_Brasil[[#This Row],[Município]],"-",Tabela_Brasil[[#This Row],[Estado]])</f>
        <v>Manacapuru-AM</v>
      </c>
      <c r="J1046">
        <f>IF(Tabela_Brasil[[#This Row],[IDHM]]&lt;=0.599,1,0)</f>
        <v>0</v>
      </c>
      <c r="K1046" t="str">
        <f>IF(Tabela_Brasil[[#This Row],[IDHM]]&lt;=0.55,"Baixo",IF(Tabela_Brasil[[#This Row],[IDHM]]&lt;=0.699,"Médio",IF(Tabela_Brasil[[#This Row],[IDHM]]&lt;=0.799,"Alto","Muito Alto")))</f>
        <v>Médio</v>
      </c>
      <c r="L1046" t="str">
        <f>VLOOKUP(Tabela_Brasil[[#This Row],[Estado]],'De-Para_Estado_Regiao'!$B$3:$C$29,2,FALSE)</f>
        <v>Norte</v>
      </c>
      <c r="M1046">
        <f>IF(Tabela_Brasil[[#This Row],[IBGE_1-4]]&gt;=951,1,0)</f>
        <v>1</v>
      </c>
      <c r="N1046">
        <f>IF(Tabela_Brasil[[#This Row],[COMP_P]]&lt;=2,1,0)</f>
        <v>0</v>
      </c>
    </row>
    <row r="1047" spans="1:14" x14ac:dyDescent="0.25">
      <c r="A1047" s="9" t="s">
        <v>1076</v>
      </c>
      <c r="B1047" s="9" t="s">
        <v>53</v>
      </c>
      <c r="C1047" s="9">
        <v>1489</v>
      </c>
      <c r="D1047" s="9">
        <v>0.71</v>
      </c>
      <c r="E1047" s="9">
        <v>0.71799999999999997</v>
      </c>
      <c r="F1047" s="9">
        <v>0.59499999999999997</v>
      </c>
      <c r="G1047" s="9">
        <v>20781.89</v>
      </c>
      <c r="H1047" s="10">
        <v>13</v>
      </c>
      <c r="I1047" t="str">
        <f>CONCATENATE(Tabela_Brasil[[#This Row],[Município]],"-",Tabela_Brasil[[#This Row],[Estado]])</f>
        <v>Jardim-MS</v>
      </c>
      <c r="J1047">
        <f>IF(Tabela_Brasil[[#This Row],[IDHM]]&lt;=0.599,1,0)</f>
        <v>0</v>
      </c>
      <c r="K1047" t="str">
        <f>IF(Tabela_Brasil[[#This Row],[IDHM]]&lt;=0.55,"Baixo",IF(Tabela_Brasil[[#This Row],[IDHM]]&lt;=0.699,"Médio",IF(Tabela_Brasil[[#This Row],[IDHM]]&lt;=0.799,"Alto","Muito Alto")))</f>
        <v>Alto</v>
      </c>
      <c r="L1047" t="str">
        <f>VLOOKUP(Tabela_Brasil[[#This Row],[Estado]],'De-Para_Estado_Regiao'!$B$3:$C$29,2,FALSE)</f>
        <v>Centro-Oeste</v>
      </c>
      <c r="M1047">
        <f>IF(Tabela_Brasil[[#This Row],[IBGE_1-4]]&gt;=951,1,0)</f>
        <v>1</v>
      </c>
      <c r="N1047">
        <f>IF(Tabela_Brasil[[#This Row],[COMP_P]]&lt;=2,1,0)</f>
        <v>0</v>
      </c>
    </row>
    <row r="1048" spans="1:14" x14ac:dyDescent="0.25">
      <c r="A1048" s="12" t="s">
        <v>1077</v>
      </c>
      <c r="B1048" s="12" t="s">
        <v>87</v>
      </c>
      <c r="C1048" s="12">
        <v>1235</v>
      </c>
      <c r="D1048" s="12">
        <v>0.626</v>
      </c>
      <c r="E1048" s="12">
        <v>0.58699999999999997</v>
      </c>
      <c r="F1048" s="12">
        <v>0.54600000000000004</v>
      </c>
      <c r="G1048" s="12">
        <v>8014.17</v>
      </c>
      <c r="H1048" s="13">
        <v>7</v>
      </c>
      <c r="I1048" t="str">
        <f>CONCATENATE(Tabela_Brasil[[#This Row],[Município]],"-",Tabela_Brasil[[#This Row],[Estado]])</f>
        <v>Arari-MA</v>
      </c>
      <c r="J1048">
        <f>IF(Tabela_Brasil[[#This Row],[IDHM]]&lt;=0.599,1,0)</f>
        <v>0</v>
      </c>
      <c r="K1048" t="str">
        <f>IF(Tabela_Brasil[[#This Row],[IDHM]]&lt;=0.55,"Baixo",IF(Tabela_Brasil[[#This Row],[IDHM]]&lt;=0.699,"Médio",IF(Tabela_Brasil[[#This Row],[IDHM]]&lt;=0.799,"Alto","Muito Alto")))</f>
        <v>Médio</v>
      </c>
      <c r="L1048" t="str">
        <f>VLOOKUP(Tabela_Brasil[[#This Row],[Estado]],'De-Para_Estado_Regiao'!$B$3:$C$29,2,FALSE)</f>
        <v>Nordeste</v>
      </c>
      <c r="M1048">
        <f>IF(Tabela_Brasil[[#This Row],[IBGE_1-4]]&gt;=951,1,0)</f>
        <v>1</v>
      </c>
      <c r="N1048">
        <f>IF(Tabela_Brasil[[#This Row],[COMP_P]]&lt;=2,1,0)</f>
        <v>0</v>
      </c>
    </row>
    <row r="1049" spans="1:14" x14ac:dyDescent="0.25">
      <c r="A1049" s="9" t="s">
        <v>1078</v>
      </c>
      <c r="B1049" s="9" t="s">
        <v>16</v>
      </c>
      <c r="C1049" s="9">
        <v>699</v>
      </c>
      <c r="D1049" s="9">
        <v>0.71299999999999997</v>
      </c>
      <c r="E1049" s="9">
        <v>0.69199999999999995</v>
      </c>
      <c r="F1049" s="9">
        <v>0.61799999999999999</v>
      </c>
      <c r="G1049" s="9">
        <v>19262.599999999999</v>
      </c>
      <c r="H1049" s="10">
        <v>19</v>
      </c>
      <c r="I1049" t="str">
        <f>CONCATENATE(Tabela_Brasil[[#This Row],[Município]],"-",Tabela_Brasil[[#This Row],[Estado]])</f>
        <v>Itapecerica-MG</v>
      </c>
      <c r="J1049">
        <f>IF(Tabela_Brasil[[#This Row],[IDHM]]&lt;=0.599,1,0)</f>
        <v>0</v>
      </c>
      <c r="K1049" t="str">
        <f>IF(Tabela_Brasil[[#This Row],[IDHM]]&lt;=0.55,"Baixo",IF(Tabela_Brasil[[#This Row],[IDHM]]&lt;=0.699,"Médio",IF(Tabela_Brasil[[#This Row],[IDHM]]&lt;=0.799,"Alto","Muito Alto")))</f>
        <v>Alto</v>
      </c>
      <c r="L1049" t="str">
        <f>VLOOKUP(Tabela_Brasil[[#This Row],[Estado]],'De-Para_Estado_Regiao'!$B$3:$C$29,2,FALSE)</f>
        <v>Sudeste</v>
      </c>
      <c r="M1049">
        <f>IF(Tabela_Brasil[[#This Row],[IBGE_1-4]]&gt;=951,1,0)</f>
        <v>0</v>
      </c>
      <c r="N1049">
        <f>IF(Tabela_Brasil[[#This Row],[COMP_P]]&lt;=2,1,0)</f>
        <v>0</v>
      </c>
    </row>
    <row r="1050" spans="1:14" x14ac:dyDescent="0.25">
      <c r="A1050" s="12" t="s">
        <v>1079</v>
      </c>
      <c r="B1050" s="12" t="s">
        <v>22</v>
      </c>
      <c r="C1050" s="12">
        <v>327</v>
      </c>
      <c r="D1050" s="12">
        <v>0.69</v>
      </c>
      <c r="E1050" s="12">
        <v>0.69599999999999995</v>
      </c>
      <c r="F1050" s="12">
        <v>0.56899999999999995</v>
      </c>
      <c r="G1050" s="12">
        <v>19017.93</v>
      </c>
      <c r="H1050" s="13">
        <v>6</v>
      </c>
      <c r="I1050" t="str">
        <f>CONCATENATE(Tabela_Brasil[[#This Row],[Município]],"-",Tabela_Brasil[[#This Row],[Estado]])</f>
        <v>Jardim Alegre-PR</v>
      </c>
      <c r="J1050">
        <f>IF(Tabela_Brasil[[#This Row],[IDHM]]&lt;=0.599,1,0)</f>
        <v>0</v>
      </c>
      <c r="K1050" t="str">
        <f>IF(Tabela_Brasil[[#This Row],[IDHM]]&lt;=0.55,"Baixo",IF(Tabela_Brasil[[#This Row],[IDHM]]&lt;=0.699,"Médio",IF(Tabela_Brasil[[#This Row],[IDHM]]&lt;=0.799,"Alto","Muito Alto")))</f>
        <v>Médio</v>
      </c>
      <c r="L1050" t="str">
        <f>VLOOKUP(Tabela_Brasil[[#This Row],[Estado]],'De-Para_Estado_Regiao'!$B$3:$C$29,2,FALSE)</f>
        <v>Sul</v>
      </c>
      <c r="M1050">
        <f>IF(Tabela_Brasil[[#This Row],[IBGE_1-4]]&gt;=951,1,0)</f>
        <v>0</v>
      </c>
      <c r="N1050">
        <f>IF(Tabela_Brasil[[#This Row],[COMP_P]]&lt;=2,1,0)</f>
        <v>0</v>
      </c>
    </row>
    <row r="1051" spans="1:14" x14ac:dyDescent="0.25">
      <c r="A1051" s="9" t="s">
        <v>1080</v>
      </c>
      <c r="B1051" s="9" t="s">
        <v>87</v>
      </c>
      <c r="C1051" s="9">
        <v>8704</v>
      </c>
      <c r="D1051" s="9">
        <v>0.624</v>
      </c>
      <c r="E1051" s="9">
        <v>0.59499999999999997</v>
      </c>
      <c r="F1051" s="9">
        <v>0.54300000000000004</v>
      </c>
      <c r="G1051" s="9">
        <v>10276.68</v>
      </c>
      <c r="H1051" s="10">
        <v>121</v>
      </c>
      <c r="I1051" t="str">
        <f>CONCATENATE(Tabela_Brasil[[#This Row],[Município]],"-",Tabela_Brasil[[#This Row],[Estado]])</f>
        <v>Caxias-MA</v>
      </c>
      <c r="J1051">
        <f>IF(Tabela_Brasil[[#This Row],[IDHM]]&lt;=0.599,1,0)</f>
        <v>0</v>
      </c>
      <c r="K1051" t="str">
        <f>IF(Tabela_Brasil[[#This Row],[IDHM]]&lt;=0.55,"Baixo",IF(Tabela_Brasil[[#This Row],[IDHM]]&lt;=0.699,"Médio",IF(Tabela_Brasil[[#This Row],[IDHM]]&lt;=0.799,"Alto","Muito Alto")))</f>
        <v>Médio</v>
      </c>
      <c r="L1051" t="str">
        <f>VLOOKUP(Tabela_Brasil[[#This Row],[Estado]],'De-Para_Estado_Regiao'!$B$3:$C$29,2,FALSE)</f>
        <v>Nordeste</v>
      </c>
      <c r="M1051">
        <f>IF(Tabela_Brasil[[#This Row],[IBGE_1-4]]&gt;=951,1,0)</f>
        <v>1</v>
      </c>
      <c r="N1051">
        <f>IF(Tabela_Brasil[[#This Row],[COMP_P]]&lt;=2,1,0)</f>
        <v>0</v>
      </c>
    </row>
    <row r="1052" spans="1:14" x14ac:dyDescent="0.25">
      <c r="A1052" s="12" t="s">
        <v>1081</v>
      </c>
      <c r="B1052" s="12" t="s">
        <v>10</v>
      </c>
      <c r="C1052" s="12">
        <v>808</v>
      </c>
      <c r="D1052" s="12">
        <v>0.69599999999999995</v>
      </c>
      <c r="E1052" s="12">
        <v>0.68300000000000005</v>
      </c>
      <c r="F1052" s="12">
        <v>0.60799999999999998</v>
      </c>
      <c r="G1052" s="12">
        <v>25480.86</v>
      </c>
      <c r="H1052" s="13">
        <v>7</v>
      </c>
      <c r="I1052" t="str">
        <f>CONCATENATE(Tabela_Brasil[[#This Row],[Município]],"-",Tabela_Brasil[[#This Row],[Estado]])</f>
        <v>Carmo-RJ</v>
      </c>
      <c r="J1052">
        <f>IF(Tabela_Brasil[[#This Row],[IDHM]]&lt;=0.599,1,0)</f>
        <v>0</v>
      </c>
      <c r="K1052" t="str">
        <f>IF(Tabela_Brasil[[#This Row],[IDHM]]&lt;=0.55,"Baixo",IF(Tabela_Brasil[[#This Row],[IDHM]]&lt;=0.699,"Médio",IF(Tabela_Brasil[[#This Row],[IDHM]]&lt;=0.799,"Alto","Muito Alto")))</f>
        <v>Médio</v>
      </c>
      <c r="L1052" t="str">
        <f>VLOOKUP(Tabela_Brasil[[#This Row],[Estado]],'De-Para_Estado_Regiao'!$B$3:$C$29,2,FALSE)</f>
        <v>Sudeste</v>
      </c>
      <c r="M1052">
        <f>IF(Tabela_Brasil[[#This Row],[IBGE_1-4]]&gt;=951,1,0)</f>
        <v>0</v>
      </c>
      <c r="N1052">
        <f>IF(Tabela_Brasil[[#This Row],[COMP_P]]&lt;=2,1,0)</f>
        <v>0</v>
      </c>
    </row>
    <row r="1053" spans="1:14" x14ac:dyDescent="0.25">
      <c r="A1053" s="9" t="s">
        <v>1082</v>
      </c>
      <c r="B1053" s="9" t="s">
        <v>24</v>
      </c>
      <c r="C1053" s="9">
        <v>985</v>
      </c>
      <c r="D1053" s="9">
        <v>0.627</v>
      </c>
      <c r="E1053" s="9">
        <v>0.63600000000000001</v>
      </c>
      <c r="F1053" s="9">
        <v>0.51600000000000001</v>
      </c>
      <c r="G1053" s="9">
        <v>20473.3</v>
      </c>
      <c r="H1053" s="10">
        <v>22</v>
      </c>
      <c r="I1053" t="str">
        <f>CONCATENATE(Tabela_Brasil[[#This Row],[Município]],"-",Tabela_Brasil[[#This Row],[Estado]])</f>
        <v>São Gonçalo Dos Campos-BA</v>
      </c>
      <c r="J1053">
        <f>IF(Tabela_Brasil[[#This Row],[IDHM]]&lt;=0.599,1,0)</f>
        <v>0</v>
      </c>
      <c r="K1053" t="str">
        <f>IF(Tabela_Brasil[[#This Row],[IDHM]]&lt;=0.55,"Baixo",IF(Tabela_Brasil[[#This Row],[IDHM]]&lt;=0.699,"Médio",IF(Tabela_Brasil[[#This Row],[IDHM]]&lt;=0.799,"Alto","Muito Alto")))</f>
        <v>Médio</v>
      </c>
      <c r="L1053" t="str">
        <f>VLOOKUP(Tabela_Brasil[[#This Row],[Estado]],'De-Para_Estado_Regiao'!$B$3:$C$29,2,FALSE)</f>
        <v>Nordeste</v>
      </c>
      <c r="M1053">
        <f>IF(Tabela_Brasil[[#This Row],[IBGE_1-4]]&gt;=951,1,0)</f>
        <v>1</v>
      </c>
      <c r="N1053">
        <f>IF(Tabela_Brasil[[#This Row],[COMP_P]]&lt;=2,1,0)</f>
        <v>0</v>
      </c>
    </row>
    <row r="1054" spans="1:14" x14ac:dyDescent="0.25">
      <c r="A1054" s="12" t="s">
        <v>1083</v>
      </c>
      <c r="B1054" s="12" t="s">
        <v>53</v>
      </c>
      <c r="C1054" s="12">
        <v>2631</v>
      </c>
      <c r="D1054" s="12">
        <v>0.7</v>
      </c>
      <c r="E1054" s="12">
        <v>0.71499999999999997</v>
      </c>
      <c r="F1054" s="12">
        <v>0.59699999999999998</v>
      </c>
      <c r="G1054" s="12">
        <v>28749.51</v>
      </c>
      <c r="H1054" s="13">
        <v>26</v>
      </c>
      <c r="I1054" t="str">
        <f>CONCATENATE(Tabela_Brasil[[#This Row],[Município]],"-",Tabela_Brasil[[#This Row],[Estado]])</f>
        <v>Naviraí-MS</v>
      </c>
      <c r="J1054">
        <f>IF(Tabela_Brasil[[#This Row],[IDHM]]&lt;=0.599,1,0)</f>
        <v>0</v>
      </c>
      <c r="K1054" t="str">
        <f>IF(Tabela_Brasil[[#This Row],[IDHM]]&lt;=0.55,"Baixo",IF(Tabela_Brasil[[#This Row],[IDHM]]&lt;=0.699,"Médio",IF(Tabela_Brasil[[#This Row],[IDHM]]&lt;=0.799,"Alto","Muito Alto")))</f>
        <v>Alto</v>
      </c>
      <c r="L1054" t="str">
        <f>VLOOKUP(Tabela_Brasil[[#This Row],[Estado]],'De-Para_Estado_Regiao'!$B$3:$C$29,2,FALSE)</f>
        <v>Centro-Oeste</v>
      </c>
      <c r="M1054">
        <f>IF(Tabela_Brasil[[#This Row],[IBGE_1-4]]&gt;=951,1,0)</f>
        <v>1</v>
      </c>
      <c r="N1054">
        <f>IF(Tabela_Brasil[[#This Row],[COMP_P]]&lt;=2,1,0)</f>
        <v>0</v>
      </c>
    </row>
    <row r="1055" spans="1:14" x14ac:dyDescent="0.25">
      <c r="A1055" s="9" t="s">
        <v>1084</v>
      </c>
      <c r="B1055" s="9" t="s">
        <v>82</v>
      </c>
      <c r="C1055" s="9">
        <v>2322</v>
      </c>
      <c r="D1055" s="9">
        <v>0.56899999999999995</v>
      </c>
      <c r="E1055" s="9">
        <v>0.56299999999999994</v>
      </c>
      <c r="F1055" s="9">
        <v>0.46100000000000002</v>
      </c>
      <c r="G1055" s="9">
        <v>10561.14</v>
      </c>
      <c r="H1055" s="10">
        <v>32</v>
      </c>
      <c r="I1055" t="str">
        <f>CONCATENATE(Tabela_Brasil[[#This Row],[Município]],"-",Tabela_Brasil[[#This Row],[Estado]])</f>
        <v>Sapé-PB</v>
      </c>
      <c r="J1055">
        <f>IF(Tabela_Brasil[[#This Row],[IDHM]]&lt;=0.599,1,0)</f>
        <v>1</v>
      </c>
      <c r="K1055" t="str">
        <f>IF(Tabela_Brasil[[#This Row],[IDHM]]&lt;=0.55,"Baixo",IF(Tabela_Brasil[[#This Row],[IDHM]]&lt;=0.699,"Médio",IF(Tabela_Brasil[[#This Row],[IDHM]]&lt;=0.799,"Alto","Muito Alto")))</f>
        <v>Médio</v>
      </c>
      <c r="L1055" t="str">
        <f>VLOOKUP(Tabela_Brasil[[#This Row],[Estado]],'De-Para_Estado_Regiao'!$B$3:$C$29,2,FALSE)</f>
        <v>Nordeste</v>
      </c>
      <c r="M1055">
        <f>IF(Tabela_Brasil[[#This Row],[IBGE_1-4]]&gt;=951,1,0)</f>
        <v>1</v>
      </c>
      <c r="N1055">
        <f>IF(Tabela_Brasil[[#This Row],[COMP_P]]&lt;=2,1,0)</f>
        <v>0</v>
      </c>
    </row>
    <row r="1056" spans="1:14" x14ac:dyDescent="0.25">
      <c r="A1056" s="12" t="s">
        <v>1085</v>
      </c>
      <c r="B1056" s="12" t="s">
        <v>53</v>
      </c>
      <c r="C1056" s="12">
        <v>1537</v>
      </c>
      <c r="D1056" s="12">
        <v>0.70299999999999996</v>
      </c>
      <c r="E1056" s="12">
        <v>0.71899999999999997</v>
      </c>
      <c r="F1056" s="12">
        <v>0.57899999999999996</v>
      </c>
      <c r="G1056" s="12">
        <v>24575.119999999999</v>
      </c>
      <c r="H1056" s="13">
        <v>16</v>
      </c>
      <c r="I1056" t="str">
        <f>CONCATENATE(Tabela_Brasil[[#This Row],[Município]],"-",Tabela_Brasil[[#This Row],[Estado]])</f>
        <v>Coxim-MS</v>
      </c>
      <c r="J1056">
        <f>IF(Tabela_Brasil[[#This Row],[IDHM]]&lt;=0.599,1,0)</f>
        <v>0</v>
      </c>
      <c r="K1056" t="str">
        <f>IF(Tabela_Brasil[[#This Row],[IDHM]]&lt;=0.55,"Baixo",IF(Tabela_Brasil[[#This Row],[IDHM]]&lt;=0.699,"Médio",IF(Tabela_Brasil[[#This Row],[IDHM]]&lt;=0.799,"Alto","Muito Alto")))</f>
        <v>Alto</v>
      </c>
      <c r="L1056" t="str">
        <f>VLOOKUP(Tabela_Brasil[[#This Row],[Estado]],'De-Para_Estado_Regiao'!$B$3:$C$29,2,FALSE)</f>
        <v>Centro-Oeste</v>
      </c>
      <c r="M1056">
        <f>IF(Tabela_Brasil[[#This Row],[IBGE_1-4]]&gt;=951,1,0)</f>
        <v>1</v>
      </c>
      <c r="N1056">
        <f>IF(Tabela_Brasil[[#This Row],[COMP_P]]&lt;=2,1,0)</f>
        <v>0</v>
      </c>
    </row>
    <row r="1057" spans="1:14" x14ac:dyDescent="0.25">
      <c r="A1057" s="9" t="s">
        <v>1086</v>
      </c>
      <c r="B1057" s="9" t="s">
        <v>16</v>
      </c>
      <c r="C1057" s="9">
        <v>291</v>
      </c>
      <c r="D1057" s="9">
        <v>0.66</v>
      </c>
      <c r="E1057" s="9">
        <v>0.66200000000000003</v>
      </c>
      <c r="F1057" s="9">
        <v>0.50700000000000001</v>
      </c>
      <c r="G1057" s="9">
        <v>12962.25</v>
      </c>
      <c r="H1057" s="10">
        <v>4</v>
      </c>
      <c r="I1057" t="str">
        <f>CONCATENATE(Tabela_Brasil[[#This Row],[Município]],"-",Tabela_Brasil[[#This Row],[Estado]])</f>
        <v>Bueno Brandão-MG</v>
      </c>
      <c r="J1057">
        <f>IF(Tabela_Brasil[[#This Row],[IDHM]]&lt;=0.599,1,0)</f>
        <v>0</v>
      </c>
      <c r="K1057" t="str">
        <f>IF(Tabela_Brasil[[#This Row],[IDHM]]&lt;=0.55,"Baixo",IF(Tabela_Brasil[[#This Row],[IDHM]]&lt;=0.699,"Médio",IF(Tabela_Brasil[[#This Row],[IDHM]]&lt;=0.799,"Alto","Muito Alto")))</f>
        <v>Médio</v>
      </c>
      <c r="L1057" t="str">
        <f>VLOOKUP(Tabela_Brasil[[#This Row],[Estado]],'De-Para_Estado_Regiao'!$B$3:$C$29,2,FALSE)</f>
        <v>Sudeste</v>
      </c>
      <c r="M1057">
        <f>IF(Tabela_Brasil[[#This Row],[IBGE_1-4]]&gt;=951,1,0)</f>
        <v>0</v>
      </c>
      <c r="N1057">
        <f>IF(Tabela_Brasil[[#This Row],[COMP_P]]&lt;=2,1,0)</f>
        <v>0</v>
      </c>
    </row>
    <row r="1058" spans="1:14" x14ac:dyDescent="0.25">
      <c r="A1058" s="12" t="s">
        <v>1087</v>
      </c>
      <c r="B1058" s="12" t="s">
        <v>14</v>
      </c>
      <c r="C1058" s="12">
        <v>850</v>
      </c>
      <c r="D1058" s="12">
        <v>0.8</v>
      </c>
      <c r="E1058" s="12">
        <v>0.83499999999999996</v>
      </c>
      <c r="F1058" s="12">
        <v>0.72399999999999998</v>
      </c>
      <c r="G1058" s="12">
        <v>72125.210000000006</v>
      </c>
      <c r="H1058" s="13">
        <v>48</v>
      </c>
      <c r="I1058" t="str">
        <f>CONCATENATE(Tabela_Brasil[[#This Row],[Município]],"-",Tabela_Brasil[[#This Row],[Estado]])</f>
        <v>Carlos Barbosa-RS</v>
      </c>
      <c r="J1058">
        <f>IF(Tabela_Brasil[[#This Row],[IDHM]]&lt;=0.599,1,0)</f>
        <v>0</v>
      </c>
      <c r="K1058" t="str">
        <f>IF(Tabela_Brasil[[#This Row],[IDHM]]&lt;=0.55,"Baixo",IF(Tabela_Brasil[[#This Row],[IDHM]]&lt;=0.699,"Médio",IF(Tabela_Brasil[[#This Row],[IDHM]]&lt;=0.799,"Alto","Muito Alto")))</f>
        <v>Muito Alto</v>
      </c>
      <c r="L1058" t="str">
        <f>VLOOKUP(Tabela_Brasil[[#This Row],[Estado]],'De-Para_Estado_Regiao'!$B$3:$C$29,2,FALSE)</f>
        <v>Sul</v>
      </c>
      <c r="M1058">
        <f>IF(Tabela_Brasil[[#This Row],[IBGE_1-4]]&gt;=951,1,0)</f>
        <v>0</v>
      </c>
      <c r="N1058">
        <f>IF(Tabela_Brasil[[#This Row],[COMP_P]]&lt;=2,1,0)</f>
        <v>0</v>
      </c>
    </row>
    <row r="1059" spans="1:14" x14ac:dyDescent="0.25">
      <c r="A1059" s="9" t="s">
        <v>1088</v>
      </c>
      <c r="B1059" s="9" t="s">
        <v>22</v>
      </c>
      <c r="C1059" s="9">
        <v>309</v>
      </c>
      <c r="D1059" s="9">
        <v>0.70599999999999996</v>
      </c>
      <c r="E1059" s="9">
        <v>0.68400000000000005</v>
      </c>
      <c r="F1059" s="9">
        <v>0.64100000000000001</v>
      </c>
      <c r="G1059" s="9">
        <v>24040.05</v>
      </c>
      <c r="H1059" s="10">
        <v>7</v>
      </c>
      <c r="I1059" t="str">
        <f>CONCATENATE(Tabela_Brasil[[#This Row],[Município]],"-",Tabela_Brasil[[#This Row],[Estado]])</f>
        <v>Ivaté-PR</v>
      </c>
      <c r="J1059">
        <f>IF(Tabela_Brasil[[#This Row],[IDHM]]&lt;=0.599,1,0)</f>
        <v>0</v>
      </c>
      <c r="K1059" t="str">
        <f>IF(Tabela_Brasil[[#This Row],[IDHM]]&lt;=0.55,"Baixo",IF(Tabela_Brasil[[#This Row],[IDHM]]&lt;=0.699,"Médio",IF(Tabela_Brasil[[#This Row],[IDHM]]&lt;=0.799,"Alto","Muito Alto")))</f>
        <v>Alto</v>
      </c>
      <c r="L1059" t="str">
        <f>VLOOKUP(Tabela_Brasil[[#This Row],[Estado]],'De-Para_Estado_Regiao'!$B$3:$C$29,2,FALSE)</f>
        <v>Sul</v>
      </c>
      <c r="M1059">
        <f>IF(Tabela_Brasil[[#This Row],[IBGE_1-4]]&gt;=951,1,0)</f>
        <v>0</v>
      </c>
      <c r="N1059">
        <f>IF(Tabela_Brasil[[#This Row],[COMP_P]]&lt;=2,1,0)</f>
        <v>0</v>
      </c>
    </row>
    <row r="1060" spans="1:14" x14ac:dyDescent="0.25">
      <c r="A1060" s="12" t="s">
        <v>1089</v>
      </c>
      <c r="B1060" s="12" t="s">
        <v>22</v>
      </c>
      <c r="C1060" s="12">
        <v>825</v>
      </c>
      <c r="D1060" s="12">
        <v>0.61799999999999999</v>
      </c>
      <c r="E1060" s="12">
        <v>0.65</v>
      </c>
      <c r="F1060" s="12">
        <v>0.46100000000000002</v>
      </c>
      <c r="G1060" s="12">
        <v>21269.62</v>
      </c>
      <c r="H1060" s="13">
        <v>25</v>
      </c>
      <c r="I1060" t="str">
        <f>CONCATENATE(Tabela_Brasil[[#This Row],[Município]],"-",Tabela_Brasil[[#This Row],[Estado]])</f>
        <v>Reserva-PR</v>
      </c>
      <c r="J1060">
        <f>IF(Tabela_Brasil[[#This Row],[IDHM]]&lt;=0.599,1,0)</f>
        <v>0</v>
      </c>
      <c r="K1060" t="str">
        <f>IF(Tabela_Brasil[[#This Row],[IDHM]]&lt;=0.55,"Baixo",IF(Tabela_Brasil[[#This Row],[IDHM]]&lt;=0.699,"Médio",IF(Tabela_Brasil[[#This Row],[IDHM]]&lt;=0.799,"Alto","Muito Alto")))</f>
        <v>Médio</v>
      </c>
      <c r="L1060" t="str">
        <f>VLOOKUP(Tabela_Brasil[[#This Row],[Estado]],'De-Para_Estado_Regiao'!$B$3:$C$29,2,FALSE)</f>
        <v>Sul</v>
      </c>
      <c r="M1060">
        <f>IF(Tabela_Brasil[[#This Row],[IBGE_1-4]]&gt;=951,1,0)</f>
        <v>0</v>
      </c>
      <c r="N1060">
        <f>IF(Tabela_Brasil[[#This Row],[COMP_P]]&lt;=2,1,0)</f>
        <v>0</v>
      </c>
    </row>
    <row r="1061" spans="1:14" x14ac:dyDescent="0.25">
      <c r="A1061" s="9" t="s">
        <v>1090</v>
      </c>
      <c r="B1061" s="9" t="s">
        <v>31</v>
      </c>
      <c r="C1061" s="9">
        <v>3666</v>
      </c>
      <c r="D1061" s="9">
        <v>0.65900000000000003</v>
      </c>
      <c r="E1061" s="9">
        <v>0.59199999999999997</v>
      </c>
      <c r="F1061" s="9">
        <v>0.624</v>
      </c>
      <c r="G1061" s="9">
        <v>11316.65</v>
      </c>
      <c r="H1061" s="10">
        <v>75</v>
      </c>
      <c r="I1061" t="str">
        <f>CONCATENATE(Tabela_Brasil[[#This Row],[Município]],"-",Tabela_Brasil[[#This Row],[Estado]])</f>
        <v>Quixadá-CE</v>
      </c>
      <c r="J1061">
        <f>IF(Tabela_Brasil[[#This Row],[IDHM]]&lt;=0.599,1,0)</f>
        <v>0</v>
      </c>
      <c r="K1061" t="str">
        <f>IF(Tabela_Brasil[[#This Row],[IDHM]]&lt;=0.55,"Baixo",IF(Tabela_Brasil[[#This Row],[IDHM]]&lt;=0.699,"Médio",IF(Tabela_Brasil[[#This Row],[IDHM]]&lt;=0.799,"Alto","Muito Alto")))</f>
        <v>Médio</v>
      </c>
      <c r="L1061" t="str">
        <f>VLOOKUP(Tabela_Brasil[[#This Row],[Estado]],'De-Para_Estado_Regiao'!$B$3:$C$29,2,FALSE)</f>
        <v>Nordeste</v>
      </c>
      <c r="M1061">
        <f>IF(Tabela_Brasil[[#This Row],[IBGE_1-4]]&gt;=951,1,0)</f>
        <v>1</v>
      </c>
      <c r="N1061">
        <f>IF(Tabela_Brasil[[#This Row],[COMP_P]]&lt;=2,1,0)</f>
        <v>0</v>
      </c>
    </row>
    <row r="1062" spans="1:14" x14ac:dyDescent="0.25">
      <c r="A1062" s="12" t="s">
        <v>1091</v>
      </c>
      <c r="B1062" s="12" t="s">
        <v>29</v>
      </c>
      <c r="C1062" s="12">
        <v>496</v>
      </c>
      <c r="D1062" s="12">
        <v>0.67</v>
      </c>
      <c r="E1062" s="12">
        <v>0.64700000000000002</v>
      </c>
      <c r="F1062" s="12">
        <v>0.58699999999999997</v>
      </c>
      <c r="G1062" s="12">
        <v>17891.330000000002</v>
      </c>
      <c r="H1062" s="13">
        <v>8</v>
      </c>
      <c r="I1062" t="str">
        <f>CONCATENATE(Tabela_Brasil[[#This Row],[Município]],"-",Tabela_Brasil[[#This Row],[Estado]])</f>
        <v>Porto Alegre Do Norte-MT</v>
      </c>
      <c r="J1062">
        <f>IF(Tabela_Brasil[[#This Row],[IDHM]]&lt;=0.599,1,0)</f>
        <v>0</v>
      </c>
      <c r="K1062" t="str">
        <f>IF(Tabela_Brasil[[#This Row],[IDHM]]&lt;=0.55,"Baixo",IF(Tabela_Brasil[[#This Row],[IDHM]]&lt;=0.699,"Médio",IF(Tabela_Brasil[[#This Row],[IDHM]]&lt;=0.799,"Alto","Muito Alto")))</f>
        <v>Médio</v>
      </c>
      <c r="L1062" t="str">
        <f>VLOOKUP(Tabela_Brasil[[#This Row],[Estado]],'De-Para_Estado_Regiao'!$B$3:$C$29,2,FALSE)</f>
        <v>Centro-Oeste</v>
      </c>
      <c r="M1062">
        <f>IF(Tabela_Brasil[[#This Row],[IBGE_1-4]]&gt;=951,1,0)</f>
        <v>0</v>
      </c>
      <c r="N1062">
        <f>IF(Tabela_Brasil[[#This Row],[COMP_P]]&lt;=2,1,0)</f>
        <v>0</v>
      </c>
    </row>
    <row r="1063" spans="1:14" x14ac:dyDescent="0.25">
      <c r="A1063" s="9" t="s">
        <v>1092</v>
      </c>
      <c r="B1063" s="9" t="s">
        <v>7</v>
      </c>
      <c r="C1063" s="9">
        <v>465</v>
      </c>
      <c r="D1063" s="9">
        <v>0.77200000000000002</v>
      </c>
      <c r="E1063" s="9">
        <v>0.73799999999999999</v>
      </c>
      <c r="F1063" s="9">
        <v>0.73899999999999999</v>
      </c>
      <c r="G1063" s="9">
        <v>27770.45</v>
      </c>
      <c r="H1063" s="10">
        <v>7</v>
      </c>
      <c r="I1063" t="str">
        <f>CONCATENATE(Tabela_Brasil[[#This Row],[Município]],"-",Tabela_Brasil[[#This Row],[Estado]])</f>
        <v>Sales Oliveira-SP</v>
      </c>
      <c r="J1063">
        <f>IF(Tabela_Brasil[[#This Row],[IDHM]]&lt;=0.599,1,0)</f>
        <v>0</v>
      </c>
      <c r="K1063" t="str">
        <f>IF(Tabela_Brasil[[#This Row],[IDHM]]&lt;=0.55,"Baixo",IF(Tabela_Brasil[[#This Row],[IDHM]]&lt;=0.699,"Médio",IF(Tabela_Brasil[[#This Row],[IDHM]]&lt;=0.799,"Alto","Muito Alto")))</f>
        <v>Alto</v>
      </c>
      <c r="L1063" t="str">
        <f>VLOOKUP(Tabela_Brasil[[#This Row],[Estado]],'De-Para_Estado_Regiao'!$B$3:$C$29,2,FALSE)</f>
        <v>Sudeste</v>
      </c>
      <c r="M1063">
        <f>IF(Tabela_Brasil[[#This Row],[IBGE_1-4]]&gt;=951,1,0)</f>
        <v>0</v>
      </c>
      <c r="N1063">
        <f>IF(Tabela_Brasil[[#This Row],[COMP_P]]&lt;=2,1,0)</f>
        <v>0</v>
      </c>
    </row>
    <row r="1064" spans="1:14" x14ac:dyDescent="0.25">
      <c r="A1064" s="12" t="s">
        <v>1093</v>
      </c>
      <c r="B1064" s="12" t="s">
        <v>7</v>
      </c>
      <c r="C1064" s="12">
        <v>408</v>
      </c>
      <c r="D1064" s="12">
        <v>0.72299999999999998</v>
      </c>
      <c r="E1064" s="12">
        <v>0.69599999999999995</v>
      </c>
      <c r="F1064" s="12">
        <v>0.64400000000000002</v>
      </c>
      <c r="G1064" s="12">
        <v>21669.79</v>
      </c>
      <c r="H1064" s="13">
        <v>6</v>
      </c>
      <c r="I1064" t="str">
        <f>CONCATENATE(Tabela_Brasil[[#This Row],[Município]],"-",Tabela_Brasil[[#This Row],[Estado]])</f>
        <v>Rinópolis-SP</v>
      </c>
      <c r="J1064">
        <f>IF(Tabela_Brasil[[#This Row],[IDHM]]&lt;=0.599,1,0)</f>
        <v>0</v>
      </c>
      <c r="K1064" t="str">
        <f>IF(Tabela_Brasil[[#This Row],[IDHM]]&lt;=0.55,"Baixo",IF(Tabela_Brasil[[#This Row],[IDHM]]&lt;=0.699,"Médio",IF(Tabela_Brasil[[#This Row],[IDHM]]&lt;=0.799,"Alto","Muito Alto")))</f>
        <v>Alto</v>
      </c>
      <c r="L1064" t="str">
        <f>VLOOKUP(Tabela_Brasil[[#This Row],[Estado]],'De-Para_Estado_Regiao'!$B$3:$C$29,2,FALSE)</f>
        <v>Sudeste</v>
      </c>
      <c r="M1064">
        <f>IF(Tabela_Brasil[[#This Row],[IBGE_1-4]]&gt;=951,1,0)</f>
        <v>0</v>
      </c>
      <c r="N1064">
        <f>IF(Tabela_Brasil[[#This Row],[COMP_P]]&lt;=2,1,0)</f>
        <v>0</v>
      </c>
    </row>
    <row r="1065" spans="1:14" x14ac:dyDescent="0.25">
      <c r="A1065" s="9" t="s">
        <v>1094</v>
      </c>
      <c r="B1065" s="9" t="s">
        <v>16</v>
      </c>
      <c r="C1065" s="9">
        <v>983</v>
      </c>
      <c r="D1065" s="9">
        <v>0.73199999999999998</v>
      </c>
      <c r="E1065" s="9">
        <v>0.72599999999999998</v>
      </c>
      <c r="F1065" s="9">
        <v>0.61899999999999999</v>
      </c>
      <c r="G1065" s="9">
        <v>52118.86</v>
      </c>
      <c r="H1065" s="10">
        <v>16</v>
      </c>
      <c r="I1065" t="str">
        <f>CONCATENATE(Tabela_Brasil[[#This Row],[Município]],"-",Tabela_Brasil[[#This Row],[Estado]])</f>
        <v>Sacramento-MG</v>
      </c>
      <c r="J1065">
        <f>IF(Tabela_Brasil[[#This Row],[IDHM]]&lt;=0.599,1,0)</f>
        <v>0</v>
      </c>
      <c r="K1065" t="str">
        <f>IF(Tabela_Brasil[[#This Row],[IDHM]]&lt;=0.55,"Baixo",IF(Tabela_Brasil[[#This Row],[IDHM]]&lt;=0.699,"Médio",IF(Tabela_Brasil[[#This Row],[IDHM]]&lt;=0.799,"Alto","Muito Alto")))</f>
        <v>Alto</v>
      </c>
      <c r="L1065" t="str">
        <f>VLOOKUP(Tabela_Brasil[[#This Row],[Estado]],'De-Para_Estado_Regiao'!$B$3:$C$29,2,FALSE)</f>
        <v>Sudeste</v>
      </c>
      <c r="M1065">
        <f>IF(Tabela_Brasil[[#This Row],[IBGE_1-4]]&gt;=951,1,0)</f>
        <v>1</v>
      </c>
      <c r="N1065">
        <f>IF(Tabela_Brasil[[#This Row],[COMP_P]]&lt;=2,1,0)</f>
        <v>0</v>
      </c>
    </row>
    <row r="1066" spans="1:14" x14ac:dyDescent="0.25">
      <c r="A1066" s="12" t="s">
        <v>1095</v>
      </c>
      <c r="B1066" s="12" t="s">
        <v>31</v>
      </c>
      <c r="C1066" s="12">
        <v>506</v>
      </c>
      <c r="D1066" s="12">
        <v>0.60399999999999998</v>
      </c>
      <c r="E1066" s="12">
        <v>0.55100000000000005</v>
      </c>
      <c r="F1066" s="12">
        <v>0.53600000000000003</v>
      </c>
      <c r="G1066" s="12">
        <v>16122.52</v>
      </c>
      <c r="H1066" s="13">
        <v>2</v>
      </c>
      <c r="I1066" t="str">
        <f>CONCATENATE(Tabela_Brasil[[#This Row],[Município]],"-",Tabela_Brasil[[#This Row],[Estado]])</f>
        <v>Frecheirinha-CE</v>
      </c>
      <c r="J1066">
        <f>IF(Tabela_Brasil[[#This Row],[IDHM]]&lt;=0.599,1,0)</f>
        <v>0</v>
      </c>
      <c r="K1066" t="str">
        <f>IF(Tabela_Brasil[[#This Row],[IDHM]]&lt;=0.55,"Baixo",IF(Tabela_Brasil[[#This Row],[IDHM]]&lt;=0.699,"Médio",IF(Tabela_Brasil[[#This Row],[IDHM]]&lt;=0.799,"Alto","Muito Alto")))</f>
        <v>Médio</v>
      </c>
      <c r="L1066" t="str">
        <f>VLOOKUP(Tabela_Brasil[[#This Row],[Estado]],'De-Para_Estado_Regiao'!$B$3:$C$29,2,FALSE)</f>
        <v>Nordeste</v>
      </c>
      <c r="M1066">
        <f>IF(Tabela_Brasil[[#This Row],[IBGE_1-4]]&gt;=951,1,0)</f>
        <v>0</v>
      </c>
      <c r="N1066">
        <f>IF(Tabela_Brasil[[#This Row],[COMP_P]]&lt;=2,1,0)</f>
        <v>1</v>
      </c>
    </row>
    <row r="1067" spans="1:14" x14ac:dyDescent="0.25">
      <c r="A1067" s="9" t="s">
        <v>1096</v>
      </c>
      <c r="B1067" s="9" t="s">
        <v>10</v>
      </c>
      <c r="C1067" s="9">
        <v>1419</v>
      </c>
      <c r="D1067" s="9">
        <v>0.73699999999999999</v>
      </c>
      <c r="E1067" s="9">
        <v>0.73499999999999999</v>
      </c>
      <c r="F1067" s="9">
        <v>0.65200000000000002</v>
      </c>
      <c r="G1067" s="9">
        <v>118552.79</v>
      </c>
      <c r="H1067" s="10">
        <v>23</v>
      </c>
      <c r="I1067" t="str">
        <f>CONCATENATE(Tabela_Brasil[[#This Row],[Município]],"-",Tabela_Brasil[[#This Row],[Estado]])</f>
        <v>Itatiaia-RJ</v>
      </c>
      <c r="J1067">
        <f>IF(Tabela_Brasil[[#This Row],[IDHM]]&lt;=0.599,1,0)</f>
        <v>0</v>
      </c>
      <c r="K1067" t="str">
        <f>IF(Tabela_Brasil[[#This Row],[IDHM]]&lt;=0.55,"Baixo",IF(Tabela_Brasil[[#This Row],[IDHM]]&lt;=0.699,"Médio",IF(Tabela_Brasil[[#This Row],[IDHM]]&lt;=0.799,"Alto","Muito Alto")))</f>
        <v>Alto</v>
      </c>
      <c r="L1067" t="str">
        <f>VLOOKUP(Tabela_Brasil[[#This Row],[Estado]],'De-Para_Estado_Regiao'!$B$3:$C$29,2,FALSE)</f>
        <v>Sudeste</v>
      </c>
      <c r="M1067">
        <f>IF(Tabela_Brasil[[#This Row],[IBGE_1-4]]&gt;=951,1,0)</f>
        <v>1</v>
      </c>
      <c r="N1067">
        <f>IF(Tabela_Brasil[[#This Row],[COMP_P]]&lt;=2,1,0)</f>
        <v>0</v>
      </c>
    </row>
    <row r="1068" spans="1:14" x14ac:dyDescent="0.25">
      <c r="A1068" s="12" t="s">
        <v>1097</v>
      </c>
      <c r="B1068" s="12" t="s">
        <v>33</v>
      </c>
      <c r="C1068" s="12">
        <v>1290</v>
      </c>
      <c r="D1068" s="12">
        <v>0.74</v>
      </c>
      <c r="E1068" s="12">
        <v>0.71899999999999997</v>
      </c>
      <c r="F1068" s="12">
        <v>0.65</v>
      </c>
      <c r="G1068" s="12">
        <v>25487.599999999999</v>
      </c>
      <c r="H1068" s="13">
        <v>27</v>
      </c>
      <c r="I1068" t="str">
        <f>CONCATENATE(Tabela_Brasil[[#This Row],[Município]],"-",Tabela_Brasil[[#This Row],[Estado]])</f>
        <v>Pires Do Rio-GO</v>
      </c>
      <c r="J1068">
        <f>IF(Tabela_Brasil[[#This Row],[IDHM]]&lt;=0.599,1,0)</f>
        <v>0</v>
      </c>
      <c r="K1068" t="str">
        <f>IF(Tabela_Brasil[[#This Row],[IDHM]]&lt;=0.55,"Baixo",IF(Tabela_Brasil[[#This Row],[IDHM]]&lt;=0.699,"Médio",IF(Tabela_Brasil[[#This Row],[IDHM]]&lt;=0.799,"Alto","Muito Alto")))</f>
        <v>Alto</v>
      </c>
      <c r="L1068" t="str">
        <f>VLOOKUP(Tabela_Brasil[[#This Row],[Estado]],'De-Para_Estado_Regiao'!$B$3:$C$29,2,FALSE)</f>
        <v>Centro-Oeste</v>
      </c>
      <c r="M1068">
        <f>IF(Tabela_Brasil[[#This Row],[IBGE_1-4]]&gt;=951,1,0)</f>
        <v>1</v>
      </c>
      <c r="N1068">
        <f>IF(Tabela_Brasil[[#This Row],[COMP_P]]&lt;=2,1,0)</f>
        <v>0</v>
      </c>
    </row>
    <row r="1069" spans="1:14" x14ac:dyDescent="0.25">
      <c r="A1069" s="9" t="s">
        <v>1098</v>
      </c>
      <c r="B1069" s="9" t="s">
        <v>16</v>
      </c>
      <c r="C1069" s="9">
        <v>461</v>
      </c>
      <c r="D1069" s="9">
        <v>0.68400000000000005</v>
      </c>
      <c r="E1069" s="9">
        <v>0.67300000000000004</v>
      </c>
      <c r="F1069" s="9">
        <v>0.56399999999999995</v>
      </c>
      <c r="G1069" s="9">
        <v>13670.46</v>
      </c>
      <c r="H1069" s="10">
        <v>6</v>
      </c>
      <c r="I1069" t="str">
        <f>CONCATENATE(Tabela_Brasil[[#This Row],[Município]],"-",Tabela_Brasil[[#This Row],[Estado]])</f>
        <v>Piraúba-MG</v>
      </c>
      <c r="J1069">
        <f>IF(Tabela_Brasil[[#This Row],[IDHM]]&lt;=0.599,1,0)</f>
        <v>0</v>
      </c>
      <c r="K1069" t="str">
        <f>IF(Tabela_Brasil[[#This Row],[IDHM]]&lt;=0.55,"Baixo",IF(Tabela_Brasil[[#This Row],[IDHM]]&lt;=0.699,"Médio",IF(Tabela_Brasil[[#This Row],[IDHM]]&lt;=0.799,"Alto","Muito Alto")))</f>
        <v>Médio</v>
      </c>
      <c r="L1069" t="str">
        <f>VLOOKUP(Tabela_Brasil[[#This Row],[Estado]],'De-Para_Estado_Regiao'!$B$3:$C$29,2,FALSE)</f>
        <v>Sudeste</v>
      </c>
      <c r="M1069">
        <f>IF(Tabela_Brasil[[#This Row],[IBGE_1-4]]&gt;=951,1,0)</f>
        <v>0</v>
      </c>
      <c r="N1069">
        <f>IF(Tabela_Brasil[[#This Row],[COMP_P]]&lt;=2,1,0)</f>
        <v>0</v>
      </c>
    </row>
    <row r="1070" spans="1:14" x14ac:dyDescent="0.25">
      <c r="A1070" s="12" t="s">
        <v>1099</v>
      </c>
      <c r="B1070" s="12" t="s">
        <v>22</v>
      </c>
      <c r="C1070" s="12">
        <v>513</v>
      </c>
      <c r="D1070" s="12">
        <v>0.71499999999999997</v>
      </c>
      <c r="E1070" s="12">
        <v>0.71399999999999997</v>
      </c>
      <c r="F1070" s="12">
        <v>0.61499999999999999</v>
      </c>
      <c r="G1070" s="12">
        <v>54956.68</v>
      </c>
      <c r="H1070" s="13">
        <v>10</v>
      </c>
      <c r="I1070" t="str">
        <f>CONCATENATE(Tabela_Brasil[[#This Row],[Município]],"-",Tabela_Brasil[[#This Row],[Estado]])</f>
        <v>Jaguapitã-PR</v>
      </c>
      <c r="J1070">
        <f>IF(Tabela_Brasil[[#This Row],[IDHM]]&lt;=0.599,1,0)</f>
        <v>0</v>
      </c>
      <c r="K1070" t="str">
        <f>IF(Tabela_Brasil[[#This Row],[IDHM]]&lt;=0.55,"Baixo",IF(Tabela_Brasil[[#This Row],[IDHM]]&lt;=0.699,"Médio",IF(Tabela_Brasil[[#This Row],[IDHM]]&lt;=0.799,"Alto","Muito Alto")))</f>
        <v>Alto</v>
      </c>
      <c r="L1070" t="str">
        <f>VLOOKUP(Tabela_Brasil[[#This Row],[Estado]],'De-Para_Estado_Regiao'!$B$3:$C$29,2,FALSE)</f>
        <v>Sul</v>
      </c>
      <c r="M1070">
        <f>IF(Tabela_Brasil[[#This Row],[IBGE_1-4]]&gt;=951,1,0)</f>
        <v>0</v>
      </c>
      <c r="N1070">
        <f>IF(Tabela_Brasil[[#This Row],[COMP_P]]&lt;=2,1,0)</f>
        <v>0</v>
      </c>
    </row>
    <row r="1071" spans="1:14" x14ac:dyDescent="0.25">
      <c r="A1071" s="9" t="s">
        <v>1100</v>
      </c>
      <c r="B1071" s="9" t="s">
        <v>7</v>
      </c>
      <c r="C1071" s="9">
        <v>249</v>
      </c>
      <c r="D1071" s="9">
        <v>0.74</v>
      </c>
      <c r="E1071" s="9">
        <v>0.68</v>
      </c>
      <c r="F1071" s="9">
        <v>0.71899999999999997</v>
      </c>
      <c r="G1071" s="9">
        <v>13067.33</v>
      </c>
      <c r="H1071" s="10">
        <v>2</v>
      </c>
      <c r="I1071" t="str">
        <f>CONCATENATE(Tabela_Brasil[[#This Row],[Município]],"-",Tabela_Brasil[[#This Row],[Estado]])</f>
        <v>Santópolis Do Aguapeí-SP</v>
      </c>
      <c r="J1071">
        <f>IF(Tabela_Brasil[[#This Row],[IDHM]]&lt;=0.599,1,0)</f>
        <v>0</v>
      </c>
      <c r="K1071" t="str">
        <f>IF(Tabela_Brasil[[#This Row],[IDHM]]&lt;=0.55,"Baixo",IF(Tabela_Brasil[[#This Row],[IDHM]]&lt;=0.699,"Médio",IF(Tabela_Brasil[[#This Row],[IDHM]]&lt;=0.799,"Alto","Muito Alto")))</f>
        <v>Alto</v>
      </c>
      <c r="L1071" t="str">
        <f>VLOOKUP(Tabela_Brasil[[#This Row],[Estado]],'De-Para_Estado_Regiao'!$B$3:$C$29,2,FALSE)</f>
        <v>Sudeste</v>
      </c>
      <c r="M1071">
        <f>IF(Tabela_Brasil[[#This Row],[IBGE_1-4]]&gt;=951,1,0)</f>
        <v>0</v>
      </c>
      <c r="N1071">
        <f>IF(Tabela_Brasil[[#This Row],[COMP_P]]&lt;=2,1,0)</f>
        <v>1</v>
      </c>
    </row>
    <row r="1072" spans="1:14" x14ac:dyDescent="0.25">
      <c r="A1072" s="12" t="s">
        <v>1101</v>
      </c>
      <c r="B1072" s="12" t="s">
        <v>22</v>
      </c>
      <c r="C1072" s="12">
        <v>340</v>
      </c>
      <c r="D1072" s="12">
        <v>0.69</v>
      </c>
      <c r="E1072" s="12">
        <v>0.67700000000000005</v>
      </c>
      <c r="F1072" s="12">
        <v>0.61599999999999999</v>
      </c>
      <c r="G1072" s="12">
        <v>56085.51</v>
      </c>
      <c r="H1072" s="13">
        <v>10</v>
      </c>
      <c r="I1072" t="str">
        <f>CONCATENATE(Tabela_Brasil[[#This Row],[Município]],"-",Tabela_Brasil[[#This Row],[Estado]])</f>
        <v>Piên-PR</v>
      </c>
      <c r="J1072">
        <f>IF(Tabela_Brasil[[#This Row],[IDHM]]&lt;=0.599,1,0)</f>
        <v>0</v>
      </c>
      <c r="K1072" t="str">
        <f>IF(Tabela_Brasil[[#This Row],[IDHM]]&lt;=0.55,"Baixo",IF(Tabela_Brasil[[#This Row],[IDHM]]&lt;=0.699,"Médio",IF(Tabela_Brasil[[#This Row],[IDHM]]&lt;=0.799,"Alto","Muito Alto")))</f>
        <v>Médio</v>
      </c>
      <c r="L1072" t="str">
        <f>VLOOKUP(Tabela_Brasil[[#This Row],[Estado]],'De-Para_Estado_Regiao'!$B$3:$C$29,2,FALSE)</f>
        <v>Sul</v>
      </c>
      <c r="M1072">
        <f>IF(Tabela_Brasil[[#This Row],[IBGE_1-4]]&gt;=951,1,0)</f>
        <v>0</v>
      </c>
      <c r="N1072">
        <f>IF(Tabela_Brasil[[#This Row],[COMP_P]]&lt;=2,1,0)</f>
        <v>0</v>
      </c>
    </row>
    <row r="1073" spans="1:14" x14ac:dyDescent="0.25">
      <c r="A1073" s="9" t="s">
        <v>1102</v>
      </c>
      <c r="B1073" s="9" t="s">
        <v>7</v>
      </c>
      <c r="C1073" s="9">
        <v>424</v>
      </c>
      <c r="D1073" s="9">
        <v>0.72499999999999998</v>
      </c>
      <c r="E1073" s="9">
        <v>0.70399999999999996</v>
      </c>
      <c r="F1073" s="9">
        <v>0.66</v>
      </c>
      <c r="G1073" s="9">
        <v>26394.01</v>
      </c>
      <c r="H1073" s="10">
        <v>6</v>
      </c>
      <c r="I1073" t="str">
        <f>CONCATENATE(Tabela_Brasil[[#This Row],[Município]],"-",Tabela_Brasil[[#This Row],[Estado]])</f>
        <v>Clementina-SP</v>
      </c>
      <c r="J1073">
        <f>IF(Tabela_Brasil[[#This Row],[IDHM]]&lt;=0.599,1,0)</f>
        <v>0</v>
      </c>
      <c r="K1073" t="str">
        <f>IF(Tabela_Brasil[[#This Row],[IDHM]]&lt;=0.55,"Baixo",IF(Tabela_Brasil[[#This Row],[IDHM]]&lt;=0.699,"Médio",IF(Tabela_Brasil[[#This Row],[IDHM]]&lt;=0.799,"Alto","Muito Alto")))</f>
        <v>Alto</v>
      </c>
      <c r="L1073" t="str">
        <f>VLOOKUP(Tabela_Brasil[[#This Row],[Estado]],'De-Para_Estado_Regiao'!$B$3:$C$29,2,FALSE)</f>
        <v>Sudeste</v>
      </c>
      <c r="M1073">
        <f>IF(Tabela_Brasil[[#This Row],[IBGE_1-4]]&gt;=951,1,0)</f>
        <v>0</v>
      </c>
      <c r="N1073">
        <f>IF(Tabela_Brasil[[#This Row],[COMP_P]]&lt;=2,1,0)</f>
        <v>0</v>
      </c>
    </row>
    <row r="1074" spans="1:14" x14ac:dyDescent="0.25">
      <c r="A1074" s="12" t="s">
        <v>1103</v>
      </c>
      <c r="B1074" s="12" t="s">
        <v>29</v>
      </c>
      <c r="C1074" s="12">
        <v>1386</v>
      </c>
      <c r="D1074" s="12">
        <v>0.75</v>
      </c>
      <c r="E1074" s="12">
        <v>0.755</v>
      </c>
      <c r="F1074" s="12">
        <v>0.67</v>
      </c>
      <c r="G1074" s="12">
        <v>60604.23</v>
      </c>
      <c r="H1074" s="13">
        <v>29</v>
      </c>
      <c r="I1074" t="str">
        <f>CONCATENATE(Tabela_Brasil[[#This Row],[Município]],"-",Tabela_Brasil[[#This Row],[Estado]])</f>
        <v>Campo Verde-MT</v>
      </c>
      <c r="J1074">
        <f>IF(Tabela_Brasil[[#This Row],[IDHM]]&lt;=0.599,1,0)</f>
        <v>0</v>
      </c>
      <c r="K1074" t="str">
        <f>IF(Tabela_Brasil[[#This Row],[IDHM]]&lt;=0.55,"Baixo",IF(Tabela_Brasil[[#This Row],[IDHM]]&lt;=0.699,"Médio",IF(Tabela_Brasil[[#This Row],[IDHM]]&lt;=0.799,"Alto","Muito Alto")))</f>
        <v>Alto</v>
      </c>
      <c r="L1074" t="str">
        <f>VLOOKUP(Tabela_Brasil[[#This Row],[Estado]],'De-Para_Estado_Regiao'!$B$3:$C$29,2,FALSE)</f>
        <v>Centro-Oeste</v>
      </c>
      <c r="M1074">
        <f>IF(Tabela_Brasil[[#This Row],[IBGE_1-4]]&gt;=951,1,0)</f>
        <v>1</v>
      </c>
      <c r="N1074">
        <f>IF(Tabela_Brasil[[#This Row],[COMP_P]]&lt;=2,1,0)</f>
        <v>0</v>
      </c>
    </row>
    <row r="1075" spans="1:14" x14ac:dyDescent="0.25">
      <c r="A1075" s="9" t="s">
        <v>1104</v>
      </c>
      <c r="B1075" s="9" t="s">
        <v>114</v>
      </c>
      <c r="C1075" s="9">
        <v>1624</v>
      </c>
      <c r="D1075" s="9">
        <v>0.66</v>
      </c>
      <c r="E1075" s="9">
        <v>0.629</v>
      </c>
      <c r="F1075" s="9">
        <v>0.59299999999999997</v>
      </c>
      <c r="G1075" s="9">
        <v>14321.19</v>
      </c>
      <c r="H1075" s="10">
        <v>11</v>
      </c>
      <c r="I1075" t="str">
        <f>CONCATENATE(Tabela_Brasil[[#This Row],[Município]],"-",Tabela_Brasil[[#This Row],[Estado]])</f>
        <v>Propriá-SE</v>
      </c>
      <c r="J1075">
        <f>IF(Tabela_Brasil[[#This Row],[IDHM]]&lt;=0.599,1,0)</f>
        <v>0</v>
      </c>
      <c r="K1075" t="str">
        <f>IF(Tabela_Brasil[[#This Row],[IDHM]]&lt;=0.55,"Baixo",IF(Tabela_Brasil[[#This Row],[IDHM]]&lt;=0.699,"Médio",IF(Tabela_Brasil[[#This Row],[IDHM]]&lt;=0.799,"Alto","Muito Alto")))</f>
        <v>Médio</v>
      </c>
      <c r="L1075" t="str">
        <f>VLOOKUP(Tabela_Brasil[[#This Row],[Estado]],'De-Para_Estado_Regiao'!$B$3:$C$29,2,FALSE)</f>
        <v>Nordeste</v>
      </c>
      <c r="M1075">
        <f>IF(Tabela_Brasil[[#This Row],[IBGE_1-4]]&gt;=951,1,0)</f>
        <v>1</v>
      </c>
      <c r="N1075">
        <f>IF(Tabela_Brasil[[#This Row],[COMP_P]]&lt;=2,1,0)</f>
        <v>0</v>
      </c>
    </row>
    <row r="1076" spans="1:14" x14ac:dyDescent="0.25">
      <c r="A1076" s="12" t="s">
        <v>1105</v>
      </c>
      <c r="B1076" s="12" t="s">
        <v>22</v>
      </c>
      <c r="C1076" s="12">
        <v>1169</v>
      </c>
      <c r="D1076" s="12">
        <v>0.72099999999999997</v>
      </c>
      <c r="E1076" s="12">
        <v>0.71099999999999997</v>
      </c>
      <c r="F1076" s="12">
        <v>0.64500000000000002</v>
      </c>
      <c r="G1076" s="12">
        <v>25990.45</v>
      </c>
      <c r="H1076" s="13">
        <v>23</v>
      </c>
      <c r="I1076" t="str">
        <f>CONCATENATE(Tabela_Brasil[[#This Row],[Município]],"-",Tabela_Brasil[[#This Row],[Estado]])</f>
        <v>Cambará-PR</v>
      </c>
      <c r="J1076">
        <f>IF(Tabela_Brasil[[#This Row],[IDHM]]&lt;=0.599,1,0)</f>
        <v>0</v>
      </c>
      <c r="K1076" t="str">
        <f>IF(Tabela_Brasil[[#This Row],[IDHM]]&lt;=0.55,"Baixo",IF(Tabela_Brasil[[#This Row],[IDHM]]&lt;=0.699,"Médio",IF(Tabela_Brasil[[#This Row],[IDHM]]&lt;=0.799,"Alto","Muito Alto")))</f>
        <v>Alto</v>
      </c>
      <c r="L1076" t="str">
        <f>VLOOKUP(Tabela_Brasil[[#This Row],[Estado]],'De-Para_Estado_Regiao'!$B$3:$C$29,2,FALSE)</f>
        <v>Sul</v>
      </c>
      <c r="M1076">
        <f>IF(Tabela_Brasil[[#This Row],[IBGE_1-4]]&gt;=951,1,0)</f>
        <v>1</v>
      </c>
      <c r="N1076">
        <f>IF(Tabela_Brasil[[#This Row],[COMP_P]]&lt;=2,1,0)</f>
        <v>0</v>
      </c>
    </row>
    <row r="1077" spans="1:14" x14ac:dyDescent="0.25">
      <c r="A1077" s="9" t="s">
        <v>1106</v>
      </c>
      <c r="B1077" s="9" t="s">
        <v>94</v>
      </c>
      <c r="C1077" s="9">
        <v>3329</v>
      </c>
      <c r="D1077" s="9">
        <v>0.63800000000000001</v>
      </c>
      <c r="E1077" s="9">
        <v>0.625</v>
      </c>
      <c r="F1077" s="9">
        <v>0.52300000000000002</v>
      </c>
      <c r="G1077" s="9">
        <v>9785.07</v>
      </c>
      <c r="H1077" s="10">
        <v>38</v>
      </c>
      <c r="I1077" t="str">
        <f>CONCATENATE(Tabela_Brasil[[#This Row],[Município]],"-",Tabela_Brasil[[#This Row],[Estado]])</f>
        <v>Palmeira Dos Índios-AL</v>
      </c>
      <c r="J1077">
        <f>IF(Tabela_Brasil[[#This Row],[IDHM]]&lt;=0.599,1,0)</f>
        <v>0</v>
      </c>
      <c r="K1077" t="str">
        <f>IF(Tabela_Brasil[[#This Row],[IDHM]]&lt;=0.55,"Baixo",IF(Tabela_Brasil[[#This Row],[IDHM]]&lt;=0.699,"Médio",IF(Tabela_Brasil[[#This Row],[IDHM]]&lt;=0.799,"Alto","Muito Alto")))</f>
        <v>Médio</v>
      </c>
      <c r="L1077" t="str">
        <f>VLOOKUP(Tabela_Brasil[[#This Row],[Estado]],'De-Para_Estado_Regiao'!$B$3:$C$29,2,FALSE)</f>
        <v>Nordeste</v>
      </c>
      <c r="M1077">
        <f>IF(Tabela_Brasil[[#This Row],[IBGE_1-4]]&gt;=951,1,0)</f>
        <v>1</v>
      </c>
      <c r="N1077">
        <f>IF(Tabela_Brasil[[#This Row],[COMP_P]]&lt;=2,1,0)</f>
        <v>0</v>
      </c>
    </row>
    <row r="1078" spans="1:14" x14ac:dyDescent="0.25">
      <c r="A1078" s="12" t="s">
        <v>1107</v>
      </c>
      <c r="B1078" s="12" t="s">
        <v>7</v>
      </c>
      <c r="C1078" s="12">
        <v>77</v>
      </c>
      <c r="D1078" s="12">
        <v>0.75</v>
      </c>
      <c r="E1078" s="12">
        <v>0.69699999999999995</v>
      </c>
      <c r="F1078" s="12">
        <v>0.69899999999999995</v>
      </c>
      <c r="G1078" s="12">
        <v>25374.17</v>
      </c>
      <c r="H1078" s="13">
        <v>1</v>
      </c>
      <c r="I1078" t="str">
        <f>CONCATENATE(Tabela_Brasil[[#This Row],[Município]],"-",Tabela_Brasil[[#This Row],[Estado]])</f>
        <v>União Paulista-SP</v>
      </c>
      <c r="J1078">
        <f>IF(Tabela_Brasil[[#This Row],[IDHM]]&lt;=0.599,1,0)</f>
        <v>0</v>
      </c>
      <c r="K1078" t="str">
        <f>IF(Tabela_Brasil[[#This Row],[IDHM]]&lt;=0.55,"Baixo",IF(Tabela_Brasil[[#This Row],[IDHM]]&lt;=0.699,"Médio",IF(Tabela_Brasil[[#This Row],[IDHM]]&lt;=0.799,"Alto","Muito Alto")))</f>
        <v>Alto</v>
      </c>
      <c r="L1078" t="str">
        <f>VLOOKUP(Tabela_Brasil[[#This Row],[Estado]],'De-Para_Estado_Regiao'!$B$3:$C$29,2,FALSE)</f>
        <v>Sudeste</v>
      </c>
      <c r="M1078">
        <f>IF(Tabela_Brasil[[#This Row],[IBGE_1-4]]&gt;=951,1,0)</f>
        <v>0</v>
      </c>
      <c r="N1078">
        <f>IF(Tabela_Brasil[[#This Row],[COMP_P]]&lt;=2,1,0)</f>
        <v>1</v>
      </c>
    </row>
    <row r="1079" spans="1:14" x14ac:dyDescent="0.25">
      <c r="A1079" s="9" t="s">
        <v>1108</v>
      </c>
      <c r="B1079" s="9" t="s">
        <v>24</v>
      </c>
      <c r="C1079" s="9">
        <v>461</v>
      </c>
      <c r="D1079" s="9">
        <v>0.56999999999999995</v>
      </c>
      <c r="E1079" s="9">
        <v>0.56499999999999995</v>
      </c>
      <c r="F1079" s="9">
        <v>0.42499999999999999</v>
      </c>
      <c r="G1079" s="9">
        <v>9913.2099999999991</v>
      </c>
      <c r="H1079" s="10">
        <v>4</v>
      </c>
      <c r="I1079" t="str">
        <f>CONCATENATE(Tabela_Brasil[[#This Row],[Município]],"-",Tabela_Brasil[[#This Row],[Estado]])</f>
        <v>Ituaçu-BA</v>
      </c>
      <c r="J1079">
        <f>IF(Tabela_Brasil[[#This Row],[IDHM]]&lt;=0.599,1,0)</f>
        <v>1</v>
      </c>
      <c r="K1079" t="str">
        <f>IF(Tabela_Brasil[[#This Row],[IDHM]]&lt;=0.55,"Baixo",IF(Tabela_Brasil[[#This Row],[IDHM]]&lt;=0.699,"Médio",IF(Tabela_Brasil[[#This Row],[IDHM]]&lt;=0.799,"Alto","Muito Alto")))</f>
        <v>Médio</v>
      </c>
      <c r="L1079" t="str">
        <f>VLOOKUP(Tabela_Brasil[[#This Row],[Estado]],'De-Para_Estado_Regiao'!$B$3:$C$29,2,FALSE)</f>
        <v>Nordeste</v>
      </c>
      <c r="M1079">
        <f>IF(Tabela_Brasil[[#This Row],[IBGE_1-4]]&gt;=951,1,0)</f>
        <v>0</v>
      </c>
      <c r="N1079">
        <f>IF(Tabela_Brasil[[#This Row],[COMP_P]]&lt;=2,1,0)</f>
        <v>0</v>
      </c>
    </row>
    <row r="1080" spans="1:14" x14ac:dyDescent="0.25">
      <c r="A1080" s="12" t="s">
        <v>1109</v>
      </c>
      <c r="B1080" s="12" t="s">
        <v>53</v>
      </c>
      <c r="C1080" s="12">
        <v>1032</v>
      </c>
      <c r="D1080" s="12">
        <v>0.71</v>
      </c>
      <c r="E1080" s="12">
        <v>0.69799999999999995</v>
      </c>
      <c r="F1080" s="12">
        <v>0.60599999999999998</v>
      </c>
      <c r="G1080" s="12">
        <v>33791.65</v>
      </c>
      <c r="H1080" s="13">
        <v>11</v>
      </c>
      <c r="I1080" t="str">
        <f>CONCATENATE(Tabela_Brasil[[#This Row],[Município]],"-",Tabela_Brasil[[#This Row],[Estado]])</f>
        <v>Bataguassu-MS</v>
      </c>
      <c r="J1080">
        <f>IF(Tabela_Brasil[[#This Row],[IDHM]]&lt;=0.599,1,0)</f>
        <v>0</v>
      </c>
      <c r="K1080" t="str">
        <f>IF(Tabela_Brasil[[#This Row],[IDHM]]&lt;=0.55,"Baixo",IF(Tabela_Brasil[[#This Row],[IDHM]]&lt;=0.699,"Médio",IF(Tabela_Brasil[[#This Row],[IDHM]]&lt;=0.799,"Alto","Muito Alto")))</f>
        <v>Alto</v>
      </c>
      <c r="L1080" t="str">
        <f>VLOOKUP(Tabela_Brasil[[#This Row],[Estado]],'De-Para_Estado_Regiao'!$B$3:$C$29,2,FALSE)</f>
        <v>Centro-Oeste</v>
      </c>
      <c r="M1080">
        <f>IF(Tabela_Brasil[[#This Row],[IBGE_1-4]]&gt;=951,1,0)</f>
        <v>1</v>
      </c>
      <c r="N1080">
        <f>IF(Tabela_Brasil[[#This Row],[COMP_P]]&lt;=2,1,0)</f>
        <v>0</v>
      </c>
    </row>
    <row r="1081" spans="1:14" x14ac:dyDescent="0.25">
      <c r="A1081" s="9" t="s">
        <v>1110</v>
      </c>
      <c r="B1081" s="9" t="s">
        <v>7</v>
      </c>
      <c r="C1081" s="9">
        <v>221</v>
      </c>
      <c r="D1081" s="9">
        <v>0.75800000000000001</v>
      </c>
      <c r="E1081" s="9">
        <v>0.746</v>
      </c>
      <c r="F1081" s="9">
        <v>0.68</v>
      </c>
      <c r="G1081" s="9">
        <v>28412.16</v>
      </c>
      <c r="H1081" s="10">
        <v>8</v>
      </c>
      <c r="I1081" t="str">
        <f>CONCATENATE(Tabela_Brasil[[#This Row],[Município]],"-",Tabela_Brasil[[#This Row],[Estado]])</f>
        <v>Fernando Prestes-SP</v>
      </c>
      <c r="J1081">
        <f>IF(Tabela_Brasil[[#This Row],[IDHM]]&lt;=0.599,1,0)</f>
        <v>0</v>
      </c>
      <c r="K1081" t="str">
        <f>IF(Tabela_Brasil[[#This Row],[IDHM]]&lt;=0.55,"Baixo",IF(Tabela_Brasil[[#This Row],[IDHM]]&lt;=0.699,"Médio",IF(Tabela_Brasil[[#This Row],[IDHM]]&lt;=0.799,"Alto","Muito Alto")))</f>
        <v>Alto</v>
      </c>
      <c r="L1081" t="str">
        <f>VLOOKUP(Tabela_Brasil[[#This Row],[Estado]],'De-Para_Estado_Regiao'!$B$3:$C$29,2,FALSE)</f>
        <v>Sudeste</v>
      </c>
      <c r="M1081">
        <f>IF(Tabela_Brasil[[#This Row],[IBGE_1-4]]&gt;=951,1,0)</f>
        <v>0</v>
      </c>
      <c r="N1081">
        <f>IF(Tabela_Brasil[[#This Row],[COMP_P]]&lt;=2,1,0)</f>
        <v>0</v>
      </c>
    </row>
    <row r="1082" spans="1:14" x14ac:dyDescent="0.25">
      <c r="A1082" s="12" t="s">
        <v>1111</v>
      </c>
      <c r="B1082" s="12" t="s">
        <v>24</v>
      </c>
      <c r="C1082" s="12">
        <v>901</v>
      </c>
      <c r="D1082" s="12">
        <v>0.66</v>
      </c>
      <c r="E1082" s="12">
        <v>0.629</v>
      </c>
      <c r="F1082" s="12">
        <v>0.57299999999999995</v>
      </c>
      <c r="G1082" s="12">
        <v>9419.42</v>
      </c>
      <c r="H1082" s="13">
        <v>10</v>
      </c>
      <c r="I1082" t="str">
        <f>CONCATENATE(Tabela_Brasil[[#This Row],[Município]],"-",Tabela_Brasil[[#This Row],[Estado]])</f>
        <v>Muritiba-BA</v>
      </c>
      <c r="J1082">
        <f>IF(Tabela_Brasil[[#This Row],[IDHM]]&lt;=0.599,1,0)</f>
        <v>0</v>
      </c>
      <c r="K1082" t="str">
        <f>IF(Tabela_Brasil[[#This Row],[IDHM]]&lt;=0.55,"Baixo",IF(Tabela_Brasil[[#This Row],[IDHM]]&lt;=0.699,"Médio",IF(Tabela_Brasil[[#This Row],[IDHM]]&lt;=0.799,"Alto","Muito Alto")))</f>
        <v>Médio</v>
      </c>
      <c r="L1082" t="str">
        <f>VLOOKUP(Tabela_Brasil[[#This Row],[Estado]],'De-Para_Estado_Regiao'!$B$3:$C$29,2,FALSE)</f>
        <v>Nordeste</v>
      </c>
      <c r="M1082">
        <f>IF(Tabela_Brasil[[#This Row],[IBGE_1-4]]&gt;=951,1,0)</f>
        <v>0</v>
      </c>
      <c r="N1082">
        <f>IF(Tabela_Brasil[[#This Row],[COMP_P]]&lt;=2,1,0)</f>
        <v>0</v>
      </c>
    </row>
    <row r="1083" spans="1:14" x14ac:dyDescent="0.25">
      <c r="A1083" s="9" t="s">
        <v>1112</v>
      </c>
      <c r="B1083" s="9" t="s">
        <v>19</v>
      </c>
      <c r="C1083" s="9">
        <v>1551</v>
      </c>
      <c r="D1083" s="9">
        <v>0.623</v>
      </c>
      <c r="E1083" s="9">
        <v>0.58099999999999996</v>
      </c>
      <c r="F1083" s="9">
        <v>0.53900000000000003</v>
      </c>
      <c r="G1083" s="9">
        <v>11041.04</v>
      </c>
      <c r="H1083" s="10">
        <v>16</v>
      </c>
      <c r="I1083" t="str">
        <f>CONCATENATE(Tabela_Brasil[[#This Row],[Município]],"-",Tabela_Brasil[[#This Row],[Estado]])</f>
        <v>Cabrobó-PE</v>
      </c>
      <c r="J1083">
        <f>IF(Tabela_Brasil[[#This Row],[IDHM]]&lt;=0.599,1,0)</f>
        <v>0</v>
      </c>
      <c r="K1083" t="str">
        <f>IF(Tabela_Brasil[[#This Row],[IDHM]]&lt;=0.55,"Baixo",IF(Tabela_Brasil[[#This Row],[IDHM]]&lt;=0.699,"Médio",IF(Tabela_Brasil[[#This Row],[IDHM]]&lt;=0.799,"Alto","Muito Alto")))</f>
        <v>Médio</v>
      </c>
      <c r="L1083" t="str">
        <f>VLOOKUP(Tabela_Brasil[[#This Row],[Estado]],'De-Para_Estado_Regiao'!$B$3:$C$29,2,FALSE)</f>
        <v>Nordeste</v>
      </c>
      <c r="M1083">
        <f>IF(Tabela_Brasil[[#This Row],[IBGE_1-4]]&gt;=951,1,0)</f>
        <v>1</v>
      </c>
      <c r="N1083">
        <f>IF(Tabela_Brasil[[#This Row],[COMP_P]]&lt;=2,1,0)</f>
        <v>0</v>
      </c>
    </row>
    <row r="1084" spans="1:14" x14ac:dyDescent="0.25">
      <c r="A1084" s="12" t="s">
        <v>1113</v>
      </c>
      <c r="B1084" s="12" t="s">
        <v>19</v>
      </c>
      <c r="C1084" s="12">
        <v>2160</v>
      </c>
      <c r="D1084" s="12">
        <v>0.60199999999999998</v>
      </c>
      <c r="E1084" s="12">
        <v>0.59499999999999997</v>
      </c>
      <c r="F1084" s="12">
        <v>0.51600000000000001</v>
      </c>
      <c r="G1084" s="12">
        <v>8792.94</v>
      </c>
      <c r="H1084" s="13">
        <v>13</v>
      </c>
      <c r="I1084" t="str">
        <f>CONCATENATE(Tabela_Brasil[[#This Row],[Município]],"-",Tabela_Brasil[[#This Row],[Estado]])</f>
        <v>Ribeirão-PE</v>
      </c>
      <c r="J1084">
        <f>IF(Tabela_Brasil[[#This Row],[IDHM]]&lt;=0.599,1,0)</f>
        <v>0</v>
      </c>
      <c r="K1084" t="str">
        <f>IF(Tabela_Brasil[[#This Row],[IDHM]]&lt;=0.55,"Baixo",IF(Tabela_Brasil[[#This Row],[IDHM]]&lt;=0.699,"Médio",IF(Tabela_Brasil[[#This Row],[IDHM]]&lt;=0.799,"Alto","Muito Alto")))</f>
        <v>Médio</v>
      </c>
      <c r="L1084" t="str">
        <f>VLOOKUP(Tabela_Brasil[[#This Row],[Estado]],'De-Para_Estado_Regiao'!$B$3:$C$29,2,FALSE)</f>
        <v>Nordeste</v>
      </c>
      <c r="M1084">
        <f>IF(Tabela_Brasil[[#This Row],[IBGE_1-4]]&gt;=951,1,0)</f>
        <v>1</v>
      </c>
      <c r="N1084">
        <f>IF(Tabela_Brasil[[#This Row],[COMP_P]]&lt;=2,1,0)</f>
        <v>0</v>
      </c>
    </row>
    <row r="1085" spans="1:14" x14ac:dyDescent="0.25">
      <c r="A1085" s="9" t="s">
        <v>1114</v>
      </c>
      <c r="B1085" s="9" t="s">
        <v>24</v>
      </c>
      <c r="C1085" s="9">
        <v>891</v>
      </c>
      <c r="D1085" s="9">
        <v>0.64700000000000002</v>
      </c>
      <c r="E1085" s="9">
        <v>0.61499999999999999</v>
      </c>
      <c r="F1085" s="9">
        <v>0.57699999999999996</v>
      </c>
      <c r="G1085" s="9">
        <v>14941.95</v>
      </c>
      <c r="H1085" s="10">
        <v>8</v>
      </c>
      <c r="I1085" t="str">
        <f>CONCATENATE(Tabela_Brasil[[#This Row],[Município]],"-",Tabela_Brasil[[#This Row],[Estado]])</f>
        <v>Cachoeira-BA</v>
      </c>
      <c r="J1085">
        <f>IF(Tabela_Brasil[[#This Row],[IDHM]]&lt;=0.599,1,0)</f>
        <v>0</v>
      </c>
      <c r="K1085" t="str">
        <f>IF(Tabela_Brasil[[#This Row],[IDHM]]&lt;=0.55,"Baixo",IF(Tabela_Brasil[[#This Row],[IDHM]]&lt;=0.699,"Médio",IF(Tabela_Brasil[[#This Row],[IDHM]]&lt;=0.799,"Alto","Muito Alto")))</f>
        <v>Médio</v>
      </c>
      <c r="L1085" t="str">
        <f>VLOOKUP(Tabela_Brasil[[#This Row],[Estado]],'De-Para_Estado_Regiao'!$B$3:$C$29,2,FALSE)</f>
        <v>Nordeste</v>
      </c>
      <c r="M1085">
        <f>IF(Tabela_Brasil[[#This Row],[IBGE_1-4]]&gt;=951,1,0)</f>
        <v>0</v>
      </c>
      <c r="N1085">
        <f>IF(Tabela_Brasil[[#This Row],[COMP_P]]&lt;=2,1,0)</f>
        <v>0</v>
      </c>
    </row>
    <row r="1086" spans="1:14" x14ac:dyDescent="0.25">
      <c r="A1086" s="12" t="s">
        <v>1115</v>
      </c>
      <c r="B1086" s="12" t="s">
        <v>22</v>
      </c>
      <c r="C1086" s="12">
        <v>364</v>
      </c>
      <c r="D1086" s="12">
        <v>0.7</v>
      </c>
      <c r="E1086" s="12">
        <v>0.70399999999999996</v>
      </c>
      <c r="F1086" s="12">
        <v>0.60699999999999998</v>
      </c>
      <c r="G1086" s="12">
        <v>32119.07</v>
      </c>
      <c r="H1086" s="13">
        <v>8</v>
      </c>
      <c r="I1086" t="str">
        <f>CONCATENATE(Tabela_Brasil[[#This Row],[Município]],"-",Tabela_Brasil[[#This Row],[Estado]])</f>
        <v>Pérola-PR</v>
      </c>
      <c r="J1086">
        <f>IF(Tabela_Brasil[[#This Row],[IDHM]]&lt;=0.599,1,0)</f>
        <v>0</v>
      </c>
      <c r="K1086" t="str">
        <f>IF(Tabela_Brasil[[#This Row],[IDHM]]&lt;=0.55,"Baixo",IF(Tabela_Brasil[[#This Row],[IDHM]]&lt;=0.699,"Médio",IF(Tabela_Brasil[[#This Row],[IDHM]]&lt;=0.799,"Alto","Muito Alto")))</f>
        <v>Alto</v>
      </c>
      <c r="L1086" t="str">
        <f>VLOOKUP(Tabela_Brasil[[#This Row],[Estado]],'De-Para_Estado_Regiao'!$B$3:$C$29,2,FALSE)</f>
        <v>Sul</v>
      </c>
      <c r="M1086">
        <f>IF(Tabela_Brasil[[#This Row],[IBGE_1-4]]&gt;=951,1,0)</f>
        <v>0</v>
      </c>
      <c r="N1086">
        <f>IF(Tabela_Brasil[[#This Row],[COMP_P]]&lt;=2,1,0)</f>
        <v>0</v>
      </c>
    </row>
    <row r="1087" spans="1:14" x14ac:dyDescent="0.25">
      <c r="A1087" s="9" t="s">
        <v>1116</v>
      </c>
      <c r="B1087" s="9" t="s">
        <v>148</v>
      </c>
      <c r="C1087" s="9">
        <v>822</v>
      </c>
      <c r="D1087" s="9">
        <v>0.68500000000000005</v>
      </c>
      <c r="E1087" s="9">
        <v>0.67600000000000005</v>
      </c>
      <c r="F1087" s="9">
        <v>0.58399999999999996</v>
      </c>
      <c r="G1087" s="9">
        <v>16410.55</v>
      </c>
      <c r="H1087" s="10">
        <v>5</v>
      </c>
      <c r="I1087" t="str">
        <f>CONCATENATE(Tabela_Brasil[[#This Row],[Município]],"-",Tabela_Brasil[[#This Row],[Estado]])</f>
        <v>Colorado Do Oeste-RO</v>
      </c>
      <c r="J1087">
        <f>IF(Tabela_Brasil[[#This Row],[IDHM]]&lt;=0.599,1,0)</f>
        <v>0</v>
      </c>
      <c r="K1087" t="str">
        <f>IF(Tabela_Brasil[[#This Row],[IDHM]]&lt;=0.55,"Baixo",IF(Tabela_Brasil[[#This Row],[IDHM]]&lt;=0.699,"Médio",IF(Tabela_Brasil[[#This Row],[IDHM]]&lt;=0.799,"Alto","Muito Alto")))</f>
        <v>Médio</v>
      </c>
      <c r="L1087" t="str">
        <f>VLOOKUP(Tabela_Brasil[[#This Row],[Estado]],'De-Para_Estado_Regiao'!$B$3:$C$29,2,FALSE)</f>
        <v>Norte</v>
      </c>
      <c r="M1087">
        <f>IF(Tabela_Brasil[[#This Row],[IBGE_1-4]]&gt;=951,1,0)</f>
        <v>0</v>
      </c>
      <c r="N1087">
        <f>IF(Tabela_Brasil[[#This Row],[COMP_P]]&lt;=2,1,0)</f>
        <v>0</v>
      </c>
    </row>
    <row r="1088" spans="1:14" x14ac:dyDescent="0.25">
      <c r="A1088" s="12" t="s">
        <v>1117</v>
      </c>
      <c r="B1088" s="12" t="s">
        <v>33</v>
      </c>
      <c r="C1088" s="12">
        <v>826</v>
      </c>
      <c r="D1088" s="12">
        <v>0.72</v>
      </c>
      <c r="E1088" s="12">
        <v>0.68600000000000005</v>
      </c>
      <c r="F1088" s="12">
        <v>0.66600000000000004</v>
      </c>
      <c r="G1088" s="12">
        <v>20751.849999999999</v>
      </c>
      <c r="H1088" s="13">
        <v>20</v>
      </c>
      <c r="I1088" t="str">
        <f>CONCATENATE(Tabela_Brasil[[#This Row],[Município]],"-",Tabela_Brasil[[#This Row],[Estado]])</f>
        <v>Rubiataba-GO</v>
      </c>
      <c r="J1088">
        <f>IF(Tabela_Brasil[[#This Row],[IDHM]]&lt;=0.599,1,0)</f>
        <v>0</v>
      </c>
      <c r="K1088" t="str">
        <f>IF(Tabela_Brasil[[#This Row],[IDHM]]&lt;=0.55,"Baixo",IF(Tabela_Brasil[[#This Row],[IDHM]]&lt;=0.699,"Médio",IF(Tabela_Brasil[[#This Row],[IDHM]]&lt;=0.799,"Alto","Muito Alto")))</f>
        <v>Alto</v>
      </c>
      <c r="L1088" t="str">
        <f>VLOOKUP(Tabela_Brasil[[#This Row],[Estado]],'De-Para_Estado_Regiao'!$B$3:$C$29,2,FALSE)</f>
        <v>Centro-Oeste</v>
      </c>
      <c r="M1088">
        <f>IF(Tabela_Brasil[[#This Row],[IBGE_1-4]]&gt;=951,1,0)</f>
        <v>0</v>
      </c>
      <c r="N1088">
        <f>IF(Tabela_Brasil[[#This Row],[COMP_P]]&lt;=2,1,0)</f>
        <v>0</v>
      </c>
    </row>
    <row r="1089" spans="1:14" x14ac:dyDescent="0.25">
      <c r="A1089" s="9" t="s">
        <v>1118</v>
      </c>
      <c r="B1089" s="9" t="s">
        <v>29</v>
      </c>
      <c r="C1089" s="9">
        <v>1762</v>
      </c>
      <c r="D1089" s="9">
        <v>0.75800000000000001</v>
      </c>
      <c r="E1089" s="9">
        <v>0.77300000000000002</v>
      </c>
      <c r="F1089" s="9">
        <v>0.67300000000000004</v>
      </c>
      <c r="G1089" s="9">
        <v>71101.06</v>
      </c>
      <c r="H1089" s="10">
        <v>41</v>
      </c>
      <c r="I1089" t="str">
        <f>CONCATENATE(Tabela_Brasil[[#This Row],[Município]],"-",Tabela_Brasil[[#This Row],[Estado]])</f>
        <v>Nova Mutum-MT</v>
      </c>
      <c r="J1089">
        <f>IF(Tabela_Brasil[[#This Row],[IDHM]]&lt;=0.599,1,0)</f>
        <v>0</v>
      </c>
      <c r="K1089" t="str">
        <f>IF(Tabela_Brasil[[#This Row],[IDHM]]&lt;=0.55,"Baixo",IF(Tabela_Brasil[[#This Row],[IDHM]]&lt;=0.699,"Médio",IF(Tabela_Brasil[[#This Row],[IDHM]]&lt;=0.799,"Alto","Muito Alto")))</f>
        <v>Alto</v>
      </c>
      <c r="L1089" t="str">
        <f>VLOOKUP(Tabela_Brasil[[#This Row],[Estado]],'De-Para_Estado_Regiao'!$B$3:$C$29,2,FALSE)</f>
        <v>Centro-Oeste</v>
      </c>
      <c r="M1089">
        <f>IF(Tabela_Brasil[[#This Row],[IBGE_1-4]]&gt;=951,1,0)</f>
        <v>1</v>
      </c>
      <c r="N1089">
        <f>IF(Tabela_Brasil[[#This Row],[COMP_P]]&lt;=2,1,0)</f>
        <v>0</v>
      </c>
    </row>
    <row r="1090" spans="1:14" x14ac:dyDescent="0.25">
      <c r="A1090" s="12" t="s">
        <v>1119</v>
      </c>
      <c r="B1090" s="12" t="s">
        <v>275</v>
      </c>
      <c r="C1090" s="12">
        <v>4210</v>
      </c>
      <c r="D1090" s="12">
        <v>0.66400000000000003</v>
      </c>
      <c r="E1090" s="12">
        <v>0.64800000000000002</v>
      </c>
      <c r="F1090" s="12">
        <v>0.58199999999999996</v>
      </c>
      <c r="G1090" s="12">
        <v>13263.8</v>
      </c>
      <c r="H1090" s="13">
        <v>161</v>
      </c>
      <c r="I1090" t="str">
        <f>CONCATENATE(Tabela_Brasil[[#This Row],[Município]],"-",Tabela_Brasil[[#This Row],[Estado]])</f>
        <v>Cruzeiro Do Sul-AC</v>
      </c>
      <c r="J1090">
        <f>IF(Tabela_Brasil[[#This Row],[IDHM]]&lt;=0.599,1,0)</f>
        <v>0</v>
      </c>
      <c r="K1090" t="str">
        <f>IF(Tabela_Brasil[[#This Row],[IDHM]]&lt;=0.55,"Baixo",IF(Tabela_Brasil[[#This Row],[IDHM]]&lt;=0.699,"Médio",IF(Tabela_Brasil[[#This Row],[IDHM]]&lt;=0.799,"Alto","Muito Alto")))</f>
        <v>Médio</v>
      </c>
      <c r="L1090" t="str">
        <f>VLOOKUP(Tabela_Brasil[[#This Row],[Estado]],'De-Para_Estado_Regiao'!$B$3:$C$29,2,FALSE)</f>
        <v>Norte</v>
      </c>
      <c r="M1090">
        <f>IF(Tabela_Brasil[[#This Row],[IBGE_1-4]]&gt;=951,1,0)</f>
        <v>1</v>
      </c>
      <c r="N1090">
        <f>IF(Tabela_Brasil[[#This Row],[COMP_P]]&lt;=2,1,0)</f>
        <v>0</v>
      </c>
    </row>
    <row r="1091" spans="1:14" x14ac:dyDescent="0.25">
      <c r="A1091" s="9" t="s">
        <v>1120</v>
      </c>
      <c r="B1091" s="9" t="s">
        <v>114</v>
      </c>
      <c r="C1091" s="9">
        <v>3410</v>
      </c>
      <c r="D1091" s="9">
        <v>0.64700000000000002</v>
      </c>
      <c r="E1091" s="9">
        <v>0.627</v>
      </c>
      <c r="F1091" s="9">
        <v>0.55200000000000005</v>
      </c>
      <c r="G1091" s="9">
        <v>21761.11</v>
      </c>
      <c r="H1091" s="10">
        <v>17</v>
      </c>
      <c r="I1091" t="str">
        <f>CONCATENATE(Tabela_Brasil[[#This Row],[Município]],"-",Tabela_Brasil[[#This Row],[Estado]])</f>
        <v>Estância-SE</v>
      </c>
      <c r="J1091">
        <f>IF(Tabela_Brasil[[#This Row],[IDHM]]&lt;=0.599,1,0)</f>
        <v>0</v>
      </c>
      <c r="K1091" t="str">
        <f>IF(Tabela_Brasil[[#This Row],[IDHM]]&lt;=0.55,"Baixo",IF(Tabela_Brasil[[#This Row],[IDHM]]&lt;=0.699,"Médio",IF(Tabela_Brasil[[#This Row],[IDHM]]&lt;=0.799,"Alto","Muito Alto")))</f>
        <v>Médio</v>
      </c>
      <c r="L1091" t="str">
        <f>VLOOKUP(Tabela_Brasil[[#This Row],[Estado]],'De-Para_Estado_Regiao'!$B$3:$C$29,2,FALSE)</f>
        <v>Nordeste</v>
      </c>
      <c r="M1091">
        <f>IF(Tabela_Brasil[[#This Row],[IBGE_1-4]]&gt;=951,1,0)</f>
        <v>1</v>
      </c>
      <c r="N1091">
        <f>IF(Tabela_Brasil[[#This Row],[COMP_P]]&lt;=2,1,0)</f>
        <v>0</v>
      </c>
    </row>
    <row r="1092" spans="1:14" x14ac:dyDescent="0.25">
      <c r="A1092" s="12" t="s">
        <v>1121</v>
      </c>
      <c r="B1092" s="12" t="s">
        <v>7</v>
      </c>
      <c r="C1092" s="12">
        <v>205</v>
      </c>
      <c r="D1092" s="12">
        <v>0.71</v>
      </c>
      <c r="E1092" s="12">
        <v>0.68400000000000005</v>
      </c>
      <c r="F1092" s="12">
        <v>0.63400000000000001</v>
      </c>
      <c r="G1092" s="12">
        <v>17968.98</v>
      </c>
      <c r="H1092" s="13">
        <v>4</v>
      </c>
      <c r="I1092" t="str">
        <f>CONCATENATE(Tabela_Brasil[[#This Row],[Município]],"-",Tabela_Brasil[[#This Row],[Estado]])</f>
        <v>Gália-SP</v>
      </c>
      <c r="J1092">
        <f>IF(Tabela_Brasil[[#This Row],[IDHM]]&lt;=0.599,1,0)</f>
        <v>0</v>
      </c>
      <c r="K1092" t="str">
        <f>IF(Tabela_Brasil[[#This Row],[IDHM]]&lt;=0.55,"Baixo",IF(Tabela_Brasil[[#This Row],[IDHM]]&lt;=0.699,"Médio",IF(Tabela_Brasil[[#This Row],[IDHM]]&lt;=0.799,"Alto","Muito Alto")))</f>
        <v>Alto</v>
      </c>
      <c r="L1092" t="str">
        <f>VLOOKUP(Tabela_Brasil[[#This Row],[Estado]],'De-Para_Estado_Regiao'!$B$3:$C$29,2,FALSE)</f>
        <v>Sudeste</v>
      </c>
      <c r="M1092">
        <f>IF(Tabela_Brasil[[#This Row],[IBGE_1-4]]&gt;=951,1,0)</f>
        <v>0</v>
      </c>
      <c r="N1092">
        <f>IF(Tabela_Brasil[[#This Row],[COMP_P]]&lt;=2,1,0)</f>
        <v>0</v>
      </c>
    </row>
    <row r="1093" spans="1:14" x14ac:dyDescent="0.25">
      <c r="A1093" s="9" t="s">
        <v>927</v>
      </c>
      <c r="B1093" s="9" t="s">
        <v>33</v>
      </c>
      <c r="C1093" s="9">
        <v>777</v>
      </c>
      <c r="D1093" s="9">
        <v>0.72</v>
      </c>
      <c r="E1093" s="9">
        <v>0.75600000000000001</v>
      </c>
      <c r="F1093" s="9">
        <v>0.59899999999999998</v>
      </c>
      <c r="G1093" s="9">
        <v>121806.46</v>
      </c>
      <c r="H1093" s="10">
        <v>13</v>
      </c>
      <c r="I1093" t="str">
        <f>CONCATENATE(Tabela_Brasil[[#This Row],[Município]],"-",Tabela_Brasil[[#This Row],[Estado]])</f>
        <v>São Simão-GO</v>
      </c>
      <c r="J1093">
        <f>IF(Tabela_Brasil[[#This Row],[IDHM]]&lt;=0.599,1,0)</f>
        <v>0</v>
      </c>
      <c r="K1093" t="str">
        <f>IF(Tabela_Brasil[[#This Row],[IDHM]]&lt;=0.55,"Baixo",IF(Tabela_Brasil[[#This Row],[IDHM]]&lt;=0.699,"Médio",IF(Tabela_Brasil[[#This Row],[IDHM]]&lt;=0.799,"Alto","Muito Alto")))</f>
        <v>Alto</v>
      </c>
      <c r="L1093" t="str">
        <f>VLOOKUP(Tabela_Brasil[[#This Row],[Estado]],'De-Para_Estado_Regiao'!$B$3:$C$29,2,FALSE)</f>
        <v>Centro-Oeste</v>
      </c>
      <c r="M1093">
        <f>IF(Tabela_Brasil[[#This Row],[IBGE_1-4]]&gt;=951,1,0)</f>
        <v>0</v>
      </c>
      <c r="N1093">
        <f>IF(Tabela_Brasil[[#This Row],[COMP_P]]&lt;=2,1,0)</f>
        <v>0</v>
      </c>
    </row>
    <row r="1094" spans="1:14" x14ac:dyDescent="0.25">
      <c r="A1094" s="12" t="s">
        <v>1122</v>
      </c>
      <c r="B1094" s="12" t="s">
        <v>87</v>
      </c>
      <c r="C1094" s="12">
        <v>2258</v>
      </c>
      <c r="D1094" s="12">
        <v>0.58899999999999997</v>
      </c>
      <c r="E1094" s="12">
        <v>0.56100000000000005</v>
      </c>
      <c r="F1094" s="12">
        <v>0.502</v>
      </c>
      <c r="G1094" s="12">
        <v>7309.94</v>
      </c>
      <c r="H1094" s="13">
        <v>9</v>
      </c>
      <c r="I1094" t="str">
        <f>CONCATENATE(Tabela_Brasil[[#This Row],[Município]],"-",Tabela_Brasil[[#This Row],[Estado]])</f>
        <v>Lago Da Pedra-MA</v>
      </c>
      <c r="J1094">
        <f>IF(Tabela_Brasil[[#This Row],[IDHM]]&lt;=0.599,1,0)</f>
        <v>1</v>
      </c>
      <c r="K1094" t="str">
        <f>IF(Tabela_Brasil[[#This Row],[IDHM]]&lt;=0.55,"Baixo",IF(Tabela_Brasil[[#This Row],[IDHM]]&lt;=0.699,"Médio",IF(Tabela_Brasil[[#This Row],[IDHM]]&lt;=0.799,"Alto","Muito Alto")))</f>
        <v>Médio</v>
      </c>
      <c r="L1094" t="str">
        <f>VLOOKUP(Tabela_Brasil[[#This Row],[Estado]],'De-Para_Estado_Regiao'!$B$3:$C$29,2,FALSE)</f>
        <v>Nordeste</v>
      </c>
      <c r="M1094">
        <f>IF(Tabela_Brasil[[#This Row],[IBGE_1-4]]&gt;=951,1,0)</f>
        <v>1</v>
      </c>
      <c r="N1094">
        <f>IF(Tabela_Brasil[[#This Row],[COMP_P]]&lt;=2,1,0)</f>
        <v>0</v>
      </c>
    </row>
    <row r="1095" spans="1:14" x14ac:dyDescent="0.25">
      <c r="A1095" s="9" t="s">
        <v>1123</v>
      </c>
      <c r="B1095" s="9" t="s">
        <v>7</v>
      </c>
      <c r="C1095" s="9">
        <v>831</v>
      </c>
      <c r="D1095" s="9">
        <v>0.7</v>
      </c>
      <c r="E1095" s="9">
        <v>0.67300000000000004</v>
      </c>
      <c r="F1095" s="9">
        <v>0.61699999999999999</v>
      </c>
      <c r="G1095" s="9">
        <v>14528.11</v>
      </c>
      <c r="H1095" s="10">
        <v>5</v>
      </c>
      <c r="I1095" t="str">
        <f>CONCATENATE(Tabela_Brasil[[#This Row],[Município]],"-",Tabela_Brasil[[#This Row],[Estado]])</f>
        <v>Capela Do Alto-SP</v>
      </c>
      <c r="J1095">
        <f>IF(Tabela_Brasil[[#This Row],[IDHM]]&lt;=0.599,1,0)</f>
        <v>0</v>
      </c>
      <c r="K1095" t="str">
        <f>IF(Tabela_Brasil[[#This Row],[IDHM]]&lt;=0.55,"Baixo",IF(Tabela_Brasil[[#This Row],[IDHM]]&lt;=0.699,"Médio",IF(Tabela_Brasil[[#This Row],[IDHM]]&lt;=0.799,"Alto","Muito Alto")))</f>
        <v>Alto</v>
      </c>
      <c r="L1095" t="str">
        <f>VLOOKUP(Tabela_Brasil[[#This Row],[Estado]],'De-Para_Estado_Regiao'!$B$3:$C$29,2,FALSE)</f>
        <v>Sudeste</v>
      </c>
      <c r="M1095">
        <f>IF(Tabela_Brasil[[#This Row],[IBGE_1-4]]&gt;=951,1,0)</f>
        <v>0</v>
      </c>
      <c r="N1095">
        <f>IF(Tabela_Brasil[[#This Row],[COMP_P]]&lt;=2,1,0)</f>
        <v>0</v>
      </c>
    </row>
    <row r="1096" spans="1:14" x14ac:dyDescent="0.25">
      <c r="A1096" s="12" t="s">
        <v>1124</v>
      </c>
      <c r="B1096" s="12" t="s">
        <v>24</v>
      </c>
      <c r="C1096" s="12">
        <v>1115</v>
      </c>
      <c r="D1096" s="12">
        <v>0.61099999999999999</v>
      </c>
      <c r="E1096" s="12">
        <v>0.60699999999999998</v>
      </c>
      <c r="F1096" s="12">
        <v>0.49</v>
      </c>
      <c r="G1096" s="12">
        <v>9992.19</v>
      </c>
      <c r="H1096" s="13">
        <v>6</v>
      </c>
      <c r="I1096" t="str">
        <f>CONCATENATE(Tabela_Brasil[[#This Row],[Município]],"-",Tabela_Brasil[[#This Row],[Estado]])</f>
        <v>Ubaitaba-BA</v>
      </c>
      <c r="J1096">
        <f>IF(Tabela_Brasil[[#This Row],[IDHM]]&lt;=0.599,1,0)</f>
        <v>0</v>
      </c>
      <c r="K1096" t="str">
        <f>IF(Tabela_Brasil[[#This Row],[IDHM]]&lt;=0.55,"Baixo",IF(Tabela_Brasil[[#This Row],[IDHM]]&lt;=0.699,"Médio",IF(Tabela_Brasil[[#This Row],[IDHM]]&lt;=0.799,"Alto","Muito Alto")))</f>
        <v>Médio</v>
      </c>
      <c r="L1096" t="str">
        <f>VLOOKUP(Tabela_Brasil[[#This Row],[Estado]],'De-Para_Estado_Regiao'!$B$3:$C$29,2,FALSE)</f>
        <v>Nordeste</v>
      </c>
      <c r="M1096">
        <f>IF(Tabela_Brasil[[#This Row],[IBGE_1-4]]&gt;=951,1,0)</f>
        <v>1</v>
      </c>
      <c r="N1096">
        <f>IF(Tabela_Brasil[[#This Row],[COMP_P]]&lt;=2,1,0)</f>
        <v>0</v>
      </c>
    </row>
    <row r="1097" spans="1:14" x14ac:dyDescent="0.25">
      <c r="A1097" s="9" t="s">
        <v>1125</v>
      </c>
      <c r="B1097" s="9" t="s">
        <v>33</v>
      </c>
      <c r="C1097" s="9">
        <v>797</v>
      </c>
      <c r="D1097" s="9">
        <v>0.72099999999999997</v>
      </c>
      <c r="E1097" s="9">
        <v>0.72</v>
      </c>
      <c r="F1097" s="9">
        <v>0.59899999999999998</v>
      </c>
      <c r="G1097" s="9">
        <v>29862.240000000002</v>
      </c>
      <c r="H1097" s="10">
        <v>23</v>
      </c>
      <c r="I1097" t="str">
        <f>CONCATENATE(Tabela_Brasil[[#This Row],[Município]],"-",Tabela_Brasil[[#This Row],[Estado]])</f>
        <v>Piracanjuba-GO</v>
      </c>
      <c r="J1097">
        <f>IF(Tabela_Brasil[[#This Row],[IDHM]]&lt;=0.599,1,0)</f>
        <v>0</v>
      </c>
      <c r="K1097" t="str">
        <f>IF(Tabela_Brasil[[#This Row],[IDHM]]&lt;=0.55,"Baixo",IF(Tabela_Brasil[[#This Row],[IDHM]]&lt;=0.699,"Médio",IF(Tabela_Brasil[[#This Row],[IDHM]]&lt;=0.799,"Alto","Muito Alto")))</f>
        <v>Alto</v>
      </c>
      <c r="L1097" t="str">
        <f>VLOOKUP(Tabela_Brasil[[#This Row],[Estado]],'De-Para_Estado_Regiao'!$B$3:$C$29,2,FALSE)</f>
        <v>Centro-Oeste</v>
      </c>
      <c r="M1097">
        <f>IF(Tabela_Brasil[[#This Row],[IBGE_1-4]]&gt;=951,1,0)</f>
        <v>0</v>
      </c>
      <c r="N1097">
        <f>IF(Tabela_Brasil[[#This Row],[COMP_P]]&lt;=2,1,0)</f>
        <v>0</v>
      </c>
    </row>
    <row r="1098" spans="1:14" x14ac:dyDescent="0.25">
      <c r="A1098" s="12" t="s">
        <v>1126</v>
      </c>
      <c r="B1098" s="12" t="s">
        <v>22</v>
      </c>
      <c r="C1098" s="12">
        <v>1336</v>
      </c>
      <c r="D1098" s="12">
        <v>0.68</v>
      </c>
      <c r="E1098" s="12">
        <v>0.66400000000000003</v>
      </c>
      <c r="F1098" s="12">
        <v>0.57699999999999996</v>
      </c>
      <c r="G1098" s="12">
        <v>20371.89</v>
      </c>
      <c r="H1098" s="13">
        <v>91</v>
      </c>
      <c r="I1098" t="str">
        <f>CONCATENATE(Tabela_Brasil[[#This Row],[Município]],"-",Tabela_Brasil[[#This Row],[Estado]])</f>
        <v>Prudentópolis-PR</v>
      </c>
      <c r="J1098">
        <f>IF(Tabela_Brasil[[#This Row],[IDHM]]&lt;=0.599,1,0)</f>
        <v>0</v>
      </c>
      <c r="K1098" t="str">
        <f>IF(Tabela_Brasil[[#This Row],[IDHM]]&lt;=0.55,"Baixo",IF(Tabela_Brasil[[#This Row],[IDHM]]&lt;=0.699,"Médio",IF(Tabela_Brasil[[#This Row],[IDHM]]&lt;=0.799,"Alto","Muito Alto")))</f>
        <v>Médio</v>
      </c>
      <c r="L1098" t="str">
        <f>VLOOKUP(Tabela_Brasil[[#This Row],[Estado]],'De-Para_Estado_Regiao'!$B$3:$C$29,2,FALSE)</f>
        <v>Sul</v>
      </c>
      <c r="M1098">
        <f>IF(Tabela_Brasil[[#This Row],[IBGE_1-4]]&gt;=951,1,0)</f>
        <v>1</v>
      </c>
      <c r="N1098">
        <f>IF(Tabela_Brasil[[#This Row],[COMP_P]]&lt;=2,1,0)</f>
        <v>0</v>
      </c>
    </row>
    <row r="1099" spans="1:14" x14ac:dyDescent="0.25">
      <c r="A1099" s="9" t="s">
        <v>1127</v>
      </c>
      <c r="B1099" s="9" t="s">
        <v>49</v>
      </c>
      <c r="C1099" s="9">
        <v>5567</v>
      </c>
      <c r="D1099" s="9">
        <v>0.628</v>
      </c>
      <c r="E1099" s="9">
        <v>0.57899999999999996</v>
      </c>
      <c r="F1099" s="9">
        <v>0.53700000000000003</v>
      </c>
      <c r="G1099" s="9">
        <v>8222.36</v>
      </c>
      <c r="H1099" s="10">
        <v>155</v>
      </c>
      <c r="I1099" t="str">
        <f>CONCATENATE(Tabela_Brasil[[#This Row],[Município]],"-",Tabela_Brasil[[#This Row],[Estado]])</f>
        <v>Abaetetuba-PA</v>
      </c>
      <c r="J1099">
        <f>IF(Tabela_Brasil[[#This Row],[IDHM]]&lt;=0.599,1,0)</f>
        <v>0</v>
      </c>
      <c r="K1099" t="str">
        <f>IF(Tabela_Brasil[[#This Row],[IDHM]]&lt;=0.55,"Baixo",IF(Tabela_Brasil[[#This Row],[IDHM]]&lt;=0.699,"Médio",IF(Tabela_Brasil[[#This Row],[IDHM]]&lt;=0.799,"Alto","Muito Alto")))</f>
        <v>Médio</v>
      </c>
      <c r="L1099" t="str">
        <f>VLOOKUP(Tabela_Brasil[[#This Row],[Estado]],'De-Para_Estado_Regiao'!$B$3:$C$29,2,FALSE)</f>
        <v>Norte</v>
      </c>
      <c r="M1099">
        <f>IF(Tabela_Brasil[[#This Row],[IBGE_1-4]]&gt;=951,1,0)</f>
        <v>1</v>
      </c>
      <c r="N1099">
        <f>IF(Tabela_Brasil[[#This Row],[COMP_P]]&lt;=2,1,0)</f>
        <v>0</v>
      </c>
    </row>
    <row r="1100" spans="1:14" x14ac:dyDescent="0.25">
      <c r="A1100" s="12" t="s">
        <v>1128</v>
      </c>
      <c r="B1100" s="12" t="s">
        <v>33</v>
      </c>
      <c r="C1100" s="12">
        <v>878</v>
      </c>
      <c r="D1100" s="12">
        <v>0.69299999999999995</v>
      </c>
      <c r="E1100" s="12">
        <v>0.67800000000000005</v>
      </c>
      <c r="F1100" s="12">
        <v>0.60399999999999998</v>
      </c>
      <c r="G1100" s="12">
        <v>14120.17</v>
      </c>
      <c r="H1100" s="13">
        <v>26</v>
      </c>
      <c r="I1100" t="str">
        <f>CONCATENATE(Tabela_Brasil[[#This Row],[Município]],"-",Tabela_Brasil[[#This Row],[Estado]])</f>
        <v>Pirenópolis-GO</v>
      </c>
      <c r="J1100">
        <f>IF(Tabela_Brasil[[#This Row],[IDHM]]&lt;=0.599,1,0)</f>
        <v>0</v>
      </c>
      <c r="K1100" t="str">
        <f>IF(Tabela_Brasil[[#This Row],[IDHM]]&lt;=0.55,"Baixo",IF(Tabela_Brasil[[#This Row],[IDHM]]&lt;=0.699,"Médio",IF(Tabela_Brasil[[#This Row],[IDHM]]&lt;=0.799,"Alto","Muito Alto")))</f>
        <v>Médio</v>
      </c>
      <c r="L1100" t="str">
        <f>VLOOKUP(Tabela_Brasil[[#This Row],[Estado]],'De-Para_Estado_Regiao'!$B$3:$C$29,2,FALSE)</f>
        <v>Centro-Oeste</v>
      </c>
      <c r="M1100">
        <f>IF(Tabela_Brasil[[#This Row],[IBGE_1-4]]&gt;=951,1,0)</f>
        <v>0</v>
      </c>
      <c r="N1100">
        <f>IF(Tabela_Brasil[[#This Row],[COMP_P]]&lt;=2,1,0)</f>
        <v>0</v>
      </c>
    </row>
    <row r="1101" spans="1:14" x14ac:dyDescent="0.25">
      <c r="A1101" s="9" t="s">
        <v>1129</v>
      </c>
      <c r="B1101" s="9" t="s">
        <v>16</v>
      </c>
      <c r="C1101" s="9">
        <v>136</v>
      </c>
      <c r="D1101" s="9">
        <v>0.622</v>
      </c>
      <c r="E1101" s="9">
        <v>0.61099999999999999</v>
      </c>
      <c r="F1101" s="9">
        <v>0.501</v>
      </c>
      <c r="G1101" s="9">
        <v>10474.76</v>
      </c>
      <c r="H1101" s="10">
        <v>2</v>
      </c>
      <c r="I1101" t="str">
        <f>CONCATENATE(Tabela_Brasil[[#This Row],[Município]],"-",Tabela_Brasil[[#This Row],[Estado]])</f>
        <v>São Pedro Do Suaçuí-MG</v>
      </c>
      <c r="J1101">
        <f>IF(Tabela_Brasil[[#This Row],[IDHM]]&lt;=0.599,1,0)</f>
        <v>0</v>
      </c>
      <c r="K1101" t="str">
        <f>IF(Tabela_Brasil[[#This Row],[IDHM]]&lt;=0.55,"Baixo",IF(Tabela_Brasil[[#This Row],[IDHM]]&lt;=0.699,"Médio",IF(Tabela_Brasil[[#This Row],[IDHM]]&lt;=0.799,"Alto","Muito Alto")))</f>
        <v>Médio</v>
      </c>
      <c r="L1101" t="str">
        <f>VLOOKUP(Tabela_Brasil[[#This Row],[Estado]],'De-Para_Estado_Regiao'!$B$3:$C$29,2,FALSE)</f>
        <v>Sudeste</v>
      </c>
      <c r="M1101">
        <f>IF(Tabela_Brasil[[#This Row],[IBGE_1-4]]&gt;=951,1,0)</f>
        <v>0</v>
      </c>
      <c r="N1101">
        <f>IF(Tabela_Brasil[[#This Row],[COMP_P]]&lt;=2,1,0)</f>
        <v>1</v>
      </c>
    </row>
    <row r="1102" spans="1:14" x14ac:dyDescent="0.25">
      <c r="A1102" s="12" t="s">
        <v>1130</v>
      </c>
      <c r="B1102" s="12" t="s">
        <v>49</v>
      </c>
      <c r="C1102" s="12">
        <v>1669</v>
      </c>
      <c r="D1102" s="12">
        <v>0.64200000000000002</v>
      </c>
      <c r="E1102" s="12">
        <v>0.65900000000000003</v>
      </c>
      <c r="F1102" s="12">
        <v>0.497</v>
      </c>
      <c r="G1102" s="12">
        <v>17706.580000000002</v>
      </c>
      <c r="H1102" s="13">
        <v>31</v>
      </c>
      <c r="I1102" t="str">
        <f>CONCATENATE(Tabela_Brasil[[#This Row],[Município]],"-",Tabela_Brasil[[#This Row],[Estado]])</f>
        <v>Almeirim-PA</v>
      </c>
      <c r="J1102">
        <f>IF(Tabela_Brasil[[#This Row],[IDHM]]&lt;=0.599,1,0)</f>
        <v>0</v>
      </c>
      <c r="K1102" t="str">
        <f>IF(Tabela_Brasil[[#This Row],[IDHM]]&lt;=0.55,"Baixo",IF(Tabela_Brasil[[#This Row],[IDHM]]&lt;=0.699,"Médio",IF(Tabela_Brasil[[#This Row],[IDHM]]&lt;=0.799,"Alto","Muito Alto")))</f>
        <v>Médio</v>
      </c>
      <c r="L1102" t="str">
        <f>VLOOKUP(Tabela_Brasil[[#This Row],[Estado]],'De-Para_Estado_Regiao'!$B$3:$C$29,2,FALSE)</f>
        <v>Norte</v>
      </c>
      <c r="M1102">
        <f>IF(Tabela_Brasil[[#This Row],[IBGE_1-4]]&gt;=951,1,0)</f>
        <v>1</v>
      </c>
      <c r="N1102">
        <f>IF(Tabela_Brasil[[#This Row],[COMP_P]]&lt;=2,1,0)</f>
        <v>0</v>
      </c>
    </row>
    <row r="1103" spans="1:14" x14ac:dyDescent="0.25">
      <c r="A1103" s="9" t="s">
        <v>1131</v>
      </c>
      <c r="B1103" s="9" t="s">
        <v>22</v>
      </c>
      <c r="C1103" s="9">
        <v>292</v>
      </c>
      <c r="D1103" s="9">
        <v>0.72</v>
      </c>
      <c r="E1103" s="9">
        <v>0.72099999999999997</v>
      </c>
      <c r="F1103" s="9">
        <v>0.64400000000000002</v>
      </c>
      <c r="G1103" s="9">
        <v>58912.77</v>
      </c>
      <c r="H1103" s="10">
        <v>8</v>
      </c>
      <c r="I1103" t="str">
        <f>CONCATENATE(Tabela_Brasil[[#This Row],[Município]],"-",Tabela_Brasil[[#This Row],[Estado]])</f>
        <v>Douradina-PR</v>
      </c>
      <c r="J1103">
        <f>IF(Tabela_Brasil[[#This Row],[IDHM]]&lt;=0.599,1,0)</f>
        <v>0</v>
      </c>
      <c r="K1103" t="str">
        <f>IF(Tabela_Brasil[[#This Row],[IDHM]]&lt;=0.55,"Baixo",IF(Tabela_Brasil[[#This Row],[IDHM]]&lt;=0.699,"Médio",IF(Tabela_Brasil[[#This Row],[IDHM]]&lt;=0.799,"Alto","Muito Alto")))</f>
        <v>Alto</v>
      </c>
      <c r="L1103" t="str">
        <f>VLOOKUP(Tabela_Brasil[[#This Row],[Estado]],'De-Para_Estado_Regiao'!$B$3:$C$29,2,FALSE)</f>
        <v>Sul</v>
      </c>
      <c r="M1103">
        <f>IF(Tabela_Brasil[[#This Row],[IBGE_1-4]]&gt;=951,1,0)</f>
        <v>0</v>
      </c>
      <c r="N1103">
        <f>IF(Tabela_Brasil[[#This Row],[COMP_P]]&lt;=2,1,0)</f>
        <v>0</v>
      </c>
    </row>
    <row r="1104" spans="1:14" x14ac:dyDescent="0.25">
      <c r="A1104" s="12" t="s">
        <v>1132</v>
      </c>
      <c r="B1104" s="12" t="s">
        <v>59</v>
      </c>
      <c r="C1104" s="12">
        <v>279</v>
      </c>
      <c r="D1104" s="12">
        <v>0.78</v>
      </c>
      <c r="E1104" s="12">
        <v>0.753</v>
      </c>
      <c r="F1104" s="12">
        <v>0.73199999999999998</v>
      </c>
      <c r="G1104" s="12">
        <v>32847.65</v>
      </c>
      <c r="H1104" s="13">
        <v>11</v>
      </c>
      <c r="I1104" t="str">
        <f>CONCATENATE(Tabela_Brasil[[#This Row],[Município]],"-",Tabela_Brasil[[#This Row],[Estado]])</f>
        <v>Bombinhas-SC</v>
      </c>
      <c r="J1104">
        <f>IF(Tabela_Brasil[[#This Row],[IDHM]]&lt;=0.599,1,0)</f>
        <v>0</v>
      </c>
      <c r="K1104" t="str">
        <f>IF(Tabela_Brasil[[#This Row],[IDHM]]&lt;=0.55,"Baixo",IF(Tabela_Brasil[[#This Row],[IDHM]]&lt;=0.699,"Médio",IF(Tabela_Brasil[[#This Row],[IDHM]]&lt;=0.799,"Alto","Muito Alto")))</f>
        <v>Alto</v>
      </c>
      <c r="L1104" t="str">
        <f>VLOOKUP(Tabela_Brasil[[#This Row],[Estado]],'De-Para_Estado_Regiao'!$B$3:$C$29,2,FALSE)</f>
        <v>Sul</v>
      </c>
      <c r="M1104">
        <f>IF(Tabela_Brasil[[#This Row],[IBGE_1-4]]&gt;=951,1,0)</f>
        <v>0</v>
      </c>
      <c r="N1104">
        <f>IF(Tabela_Brasil[[#This Row],[COMP_P]]&lt;=2,1,0)</f>
        <v>0</v>
      </c>
    </row>
    <row r="1105" spans="1:14" x14ac:dyDescent="0.25">
      <c r="A1105" s="9" t="s">
        <v>1133</v>
      </c>
      <c r="B1105" s="9" t="s">
        <v>7</v>
      </c>
      <c r="C1105" s="9">
        <v>124</v>
      </c>
      <c r="D1105" s="9">
        <v>0.72699999999999998</v>
      </c>
      <c r="E1105" s="9">
        <v>0.67900000000000005</v>
      </c>
      <c r="F1105" s="9">
        <v>0.69799999999999995</v>
      </c>
      <c r="G1105" s="9">
        <v>14980.96</v>
      </c>
      <c r="H1105" s="10">
        <v>19</v>
      </c>
      <c r="I1105" t="str">
        <f>CONCATENATE(Tabela_Brasil[[#This Row],[Município]],"-",Tabela_Brasil[[#This Row],[Estado]])</f>
        <v>Pirapora Do Bom Jesus-SP</v>
      </c>
      <c r="J1105">
        <f>IF(Tabela_Brasil[[#This Row],[IDHM]]&lt;=0.599,1,0)</f>
        <v>0</v>
      </c>
      <c r="K1105" t="str">
        <f>IF(Tabela_Brasil[[#This Row],[IDHM]]&lt;=0.55,"Baixo",IF(Tabela_Brasil[[#This Row],[IDHM]]&lt;=0.699,"Médio",IF(Tabela_Brasil[[#This Row],[IDHM]]&lt;=0.799,"Alto","Muito Alto")))</f>
        <v>Alto</v>
      </c>
      <c r="L1105" t="str">
        <f>VLOOKUP(Tabela_Brasil[[#This Row],[Estado]],'De-Para_Estado_Regiao'!$B$3:$C$29,2,FALSE)</f>
        <v>Sudeste</v>
      </c>
      <c r="M1105">
        <f>IF(Tabela_Brasil[[#This Row],[IBGE_1-4]]&gt;=951,1,0)</f>
        <v>0</v>
      </c>
      <c r="N1105">
        <f>IF(Tabela_Brasil[[#This Row],[COMP_P]]&lt;=2,1,0)</f>
        <v>0</v>
      </c>
    </row>
    <row r="1106" spans="1:14" x14ac:dyDescent="0.25">
      <c r="A1106" s="12" t="s">
        <v>1134</v>
      </c>
      <c r="B1106" s="12" t="s">
        <v>118</v>
      </c>
      <c r="C1106" s="12">
        <v>8293</v>
      </c>
      <c r="D1106" s="12">
        <v>0.68700000000000006</v>
      </c>
      <c r="E1106" s="12">
        <v>0.65800000000000003</v>
      </c>
      <c r="F1106" s="12">
        <v>0.60399999999999998</v>
      </c>
      <c r="G1106" s="12">
        <v>12787.32</v>
      </c>
      <c r="H1106" s="13">
        <v>186</v>
      </c>
      <c r="I1106" t="str">
        <f>CONCATENATE(Tabela_Brasil[[#This Row],[Município]],"-",Tabela_Brasil[[#This Row],[Estado]])</f>
        <v>Parnaíba-PI</v>
      </c>
      <c r="J1106">
        <f>IF(Tabela_Brasil[[#This Row],[IDHM]]&lt;=0.599,1,0)</f>
        <v>0</v>
      </c>
      <c r="K1106" t="str">
        <f>IF(Tabela_Brasil[[#This Row],[IDHM]]&lt;=0.55,"Baixo",IF(Tabela_Brasil[[#This Row],[IDHM]]&lt;=0.699,"Médio",IF(Tabela_Brasil[[#This Row],[IDHM]]&lt;=0.799,"Alto","Muito Alto")))</f>
        <v>Médio</v>
      </c>
      <c r="L1106" t="str">
        <f>VLOOKUP(Tabela_Brasil[[#This Row],[Estado]],'De-Para_Estado_Regiao'!$B$3:$C$29,2,FALSE)</f>
        <v>Nordeste</v>
      </c>
      <c r="M1106">
        <f>IF(Tabela_Brasil[[#This Row],[IBGE_1-4]]&gt;=951,1,0)</f>
        <v>1</v>
      </c>
      <c r="N1106">
        <f>IF(Tabela_Brasil[[#This Row],[COMP_P]]&lt;=2,1,0)</f>
        <v>0</v>
      </c>
    </row>
    <row r="1107" spans="1:14" x14ac:dyDescent="0.25">
      <c r="A1107" s="9" t="s">
        <v>1135</v>
      </c>
      <c r="B1107" s="9" t="s">
        <v>87</v>
      </c>
      <c r="C1107" s="9">
        <v>1524</v>
      </c>
      <c r="D1107" s="9">
        <v>0.57999999999999996</v>
      </c>
      <c r="E1107" s="9">
        <v>0.54600000000000004</v>
      </c>
      <c r="F1107" s="9">
        <v>0.501</v>
      </c>
      <c r="G1107" s="9">
        <v>7448.61</v>
      </c>
      <c r="H1107" s="10">
        <v>10</v>
      </c>
      <c r="I1107" t="str">
        <f>CONCATENATE(Tabela_Brasil[[#This Row],[Município]],"-",Tabela_Brasil[[#This Row],[Estado]])</f>
        <v>Maracaçumé-MA</v>
      </c>
      <c r="J1107">
        <f>IF(Tabela_Brasil[[#This Row],[IDHM]]&lt;=0.599,1,0)</f>
        <v>1</v>
      </c>
      <c r="K1107" t="str">
        <f>IF(Tabela_Brasil[[#This Row],[IDHM]]&lt;=0.55,"Baixo",IF(Tabela_Brasil[[#This Row],[IDHM]]&lt;=0.699,"Médio",IF(Tabela_Brasil[[#This Row],[IDHM]]&lt;=0.799,"Alto","Muito Alto")))</f>
        <v>Médio</v>
      </c>
      <c r="L1107" t="str">
        <f>VLOOKUP(Tabela_Brasil[[#This Row],[Estado]],'De-Para_Estado_Regiao'!$B$3:$C$29,2,FALSE)</f>
        <v>Nordeste</v>
      </c>
      <c r="M1107">
        <f>IF(Tabela_Brasil[[#This Row],[IBGE_1-4]]&gt;=951,1,0)</f>
        <v>1</v>
      </c>
      <c r="N1107">
        <f>IF(Tabela_Brasil[[#This Row],[COMP_P]]&lt;=2,1,0)</f>
        <v>0</v>
      </c>
    </row>
    <row r="1108" spans="1:14" x14ac:dyDescent="0.25">
      <c r="A1108" s="12" t="s">
        <v>1136</v>
      </c>
      <c r="B1108" s="12" t="s">
        <v>7</v>
      </c>
      <c r="C1108" s="12">
        <v>658</v>
      </c>
      <c r="D1108" s="12">
        <v>0.69499999999999995</v>
      </c>
      <c r="E1108" s="12">
        <v>0.70099999999999996</v>
      </c>
      <c r="F1108" s="12">
        <v>0.58299999999999996</v>
      </c>
      <c r="G1108" s="12">
        <v>34474.83</v>
      </c>
      <c r="H1108" s="13">
        <v>7</v>
      </c>
      <c r="I1108" t="str">
        <f>CONCATENATE(Tabela_Brasil[[#This Row],[Município]],"-",Tabela_Brasil[[#This Row],[Estado]])</f>
        <v>Elias Fausto-SP</v>
      </c>
      <c r="J1108">
        <f>IF(Tabela_Brasil[[#This Row],[IDHM]]&lt;=0.599,1,0)</f>
        <v>0</v>
      </c>
      <c r="K1108" t="str">
        <f>IF(Tabela_Brasil[[#This Row],[IDHM]]&lt;=0.55,"Baixo",IF(Tabela_Brasil[[#This Row],[IDHM]]&lt;=0.699,"Médio",IF(Tabela_Brasil[[#This Row],[IDHM]]&lt;=0.799,"Alto","Muito Alto")))</f>
        <v>Médio</v>
      </c>
      <c r="L1108" t="str">
        <f>VLOOKUP(Tabela_Brasil[[#This Row],[Estado]],'De-Para_Estado_Regiao'!$B$3:$C$29,2,FALSE)</f>
        <v>Sudeste</v>
      </c>
      <c r="M1108">
        <f>IF(Tabela_Brasil[[#This Row],[IBGE_1-4]]&gt;=951,1,0)</f>
        <v>0</v>
      </c>
      <c r="N1108">
        <f>IF(Tabela_Brasil[[#This Row],[COMP_P]]&lt;=2,1,0)</f>
        <v>0</v>
      </c>
    </row>
    <row r="1109" spans="1:14" x14ac:dyDescent="0.25">
      <c r="A1109" s="9" t="s">
        <v>1137</v>
      </c>
      <c r="B1109" s="9" t="s">
        <v>33</v>
      </c>
      <c r="C1109" s="9">
        <v>667</v>
      </c>
      <c r="D1109" s="9">
        <v>0.70799999999999996</v>
      </c>
      <c r="E1109" s="9">
        <v>0.70599999999999996</v>
      </c>
      <c r="F1109" s="9">
        <v>0.625</v>
      </c>
      <c r="G1109" s="9">
        <v>23428.26</v>
      </c>
      <c r="H1109" s="10">
        <v>16</v>
      </c>
      <c r="I1109" t="str">
        <f>CONCATENATE(Tabela_Brasil[[#This Row],[Município]],"-",Tabela_Brasil[[#This Row],[Estado]])</f>
        <v>Crixás-GO</v>
      </c>
      <c r="J1109">
        <f>IF(Tabela_Brasil[[#This Row],[IDHM]]&lt;=0.599,1,0)</f>
        <v>0</v>
      </c>
      <c r="K1109" t="str">
        <f>IF(Tabela_Brasil[[#This Row],[IDHM]]&lt;=0.55,"Baixo",IF(Tabela_Brasil[[#This Row],[IDHM]]&lt;=0.699,"Médio",IF(Tabela_Brasil[[#This Row],[IDHM]]&lt;=0.799,"Alto","Muito Alto")))</f>
        <v>Alto</v>
      </c>
      <c r="L1109" t="str">
        <f>VLOOKUP(Tabela_Brasil[[#This Row],[Estado]],'De-Para_Estado_Regiao'!$B$3:$C$29,2,FALSE)</f>
        <v>Centro-Oeste</v>
      </c>
      <c r="M1109">
        <f>IF(Tabela_Brasil[[#This Row],[IBGE_1-4]]&gt;=951,1,0)</f>
        <v>0</v>
      </c>
      <c r="N1109">
        <f>IF(Tabela_Brasil[[#This Row],[COMP_P]]&lt;=2,1,0)</f>
        <v>0</v>
      </c>
    </row>
    <row r="1110" spans="1:14" x14ac:dyDescent="0.25">
      <c r="A1110" s="12" t="s">
        <v>1138</v>
      </c>
      <c r="B1110" s="12" t="s">
        <v>49</v>
      </c>
      <c r="C1110" s="12">
        <v>2607</v>
      </c>
      <c r="D1110" s="12">
        <v>0.60199999999999998</v>
      </c>
      <c r="E1110" s="12">
        <v>0.60599999999999998</v>
      </c>
      <c r="F1110" s="12">
        <v>0.45700000000000002</v>
      </c>
      <c r="G1110" s="12">
        <v>10257.31</v>
      </c>
      <c r="H1110" s="13">
        <v>9</v>
      </c>
      <c r="I1110" t="str">
        <f>CONCATENATE(Tabela_Brasil[[#This Row],[Município]],"-",Tabela_Brasil[[#This Row],[Estado]])</f>
        <v>Rondon Do Pará-PA</v>
      </c>
      <c r="J1110">
        <f>IF(Tabela_Brasil[[#This Row],[IDHM]]&lt;=0.599,1,0)</f>
        <v>0</v>
      </c>
      <c r="K1110" t="str">
        <f>IF(Tabela_Brasil[[#This Row],[IDHM]]&lt;=0.55,"Baixo",IF(Tabela_Brasil[[#This Row],[IDHM]]&lt;=0.699,"Médio",IF(Tabela_Brasil[[#This Row],[IDHM]]&lt;=0.799,"Alto","Muito Alto")))</f>
        <v>Médio</v>
      </c>
      <c r="L1110" t="str">
        <f>VLOOKUP(Tabela_Brasil[[#This Row],[Estado]],'De-Para_Estado_Regiao'!$B$3:$C$29,2,FALSE)</f>
        <v>Norte</v>
      </c>
      <c r="M1110">
        <f>IF(Tabela_Brasil[[#This Row],[IBGE_1-4]]&gt;=951,1,0)</f>
        <v>1</v>
      </c>
      <c r="N1110">
        <f>IF(Tabela_Brasil[[#This Row],[COMP_P]]&lt;=2,1,0)</f>
        <v>0</v>
      </c>
    </row>
    <row r="1111" spans="1:14" x14ac:dyDescent="0.25">
      <c r="A1111" s="9" t="s">
        <v>1139</v>
      </c>
      <c r="B1111" s="9" t="s">
        <v>87</v>
      </c>
      <c r="C1111" s="9">
        <v>3860</v>
      </c>
      <c r="D1111" s="9">
        <v>0.60599999999999998</v>
      </c>
      <c r="E1111" s="9">
        <v>0.58499999999999996</v>
      </c>
      <c r="F1111" s="9">
        <v>0.498</v>
      </c>
      <c r="G1111" s="9">
        <v>6941.9</v>
      </c>
      <c r="H1111" s="10">
        <v>17</v>
      </c>
      <c r="I1111" t="str">
        <f>CONCATENATE(Tabela_Brasil[[#This Row],[Município]],"-",Tabela_Brasil[[#This Row],[Estado]])</f>
        <v>Barra Do Corda-MA</v>
      </c>
      <c r="J1111">
        <f>IF(Tabela_Brasil[[#This Row],[IDHM]]&lt;=0.599,1,0)</f>
        <v>0</v>
      </c>
      <c r="K1111" t="str">
        <f>IF(Tabela_Brasil[[#This Row],[IDHM]]&lt;=0.55,"Baixo",IF(Tabela_Brasil[[#This Row],[IDHM]]&lt;=0.699,"Médio",IF(Tabela_Brasil[[#This Row],[IDHM]]&lt;=0.799,"Alto","Muito Alto")))</f>
        <v>Médio</v>
      </c>
      <c r="L1111" t="str">
        <f>VLOOKUP(Tabela_Brasil[[#This Row],[Estado]],'De-Para_Estado_Regiao'!$B$3:$C$29,2,FALSE)</f>
        <v>Nordeste</v>
      </c>
      <c r="M1111">
        <f>IF(Tabela_Brasil[[#This Row],[IBGE_1-4]]&gt;=951,1,0)</f>
        <v>1</v>
      </c>
      <c r="N1111">
        <f>IF(Tabela_Brasil[[#This Row],[COMP_P]]&lt;=2,1,0)</f>
        <v>0</v>
      </c>
    </row>
    <row r="1112" spans="1:14" x14ac:dyDescent="0.25">
      <c r="A1112" s="12" t="s">
        <v>1140</v>
      </c>
      <c r="B1112" s="12" t="s">
        <v>49</v>
      </c>
      <c r="C1112" s="12">
        <v>2421</v>
      </c>
      <c r="D1112" s="12">
        <v>0.60199999999999998</v>
      </c>
      <c r="E1112" s="12">
        <v>0.59099999999999997</v>
      </c>
      <c r="F1112" s="12">
        <v>0.47799999999999998</v>
      </c>
      <c r="G1112" s="12">
        <v>11044.68</v>
      </c>
      <c r="H1112" s="13">
        <v>4</v>
      </c>
      <c r="I1112" t="str">
        <f>CONCATENATE(Tabela_Brasil[[#This Row],[Município]],"-",Tabela_Brasil[[#This Row],[Estado]])</f>
        <v>Santana Do Araguaia-PA</v>
      </c>
      <c r="J1112">
        <f>IF(Tabela_Brasil[[#This Row],[IDHM]]&lt;=0.599,1,0)</f>
        <v>0</v>
      </c>
      <c r="K1112" t="str">
        <f>IF(Tabela_Brasil[[#This Row],[IDHM]]&lt;=0.55,"Baixo",IF(Tabela_Brasil[[#This Row],[IDHM]]&lt;=0.699,"Médio",IF(Tabela_Brasil[[#This Row],[IDHM]]&lt;=0.799,"Alto","Muito Alto")))</f>
        <v>Médio</v>
      </c>
      <c r="L1112" t="str">
        <f>VLOOKUP(Tabela_Brasil[[#This Row],[Estado]],'De-Para_Estado_Regiao'!$B$3:$C$29,2,FALSE)</f>
        <v>Norte</v>
      </c>
      <c r="M1112">
        <f>IF(Tabela_Brasil[[#This Row],[IBGE_1-4]]&gt;=951,1,0)</f>
        <v>1</v>
      </c>
      <c r="N1112">
        <f>IF(Tabela_Brasil[[#This Row],[COMP_P]]&lt;=2,1,0)</f>
        <v>0</v>
      </c>
    </row>
    <row r="1113" spans="1:14" x14ac:dyDescent="0.25">
      <c r="A1113" s="9" t="s">
        <v>1141</v>
      </c>
      <c r="B1113" s="9" t="s">
        <v>31</v>
      </c>
      <c r="C1113" s="9">
        <v>712</v>
      </c>
      <c r="D1113" s="9">
        <v>0.60799999999999998</v>
      </c>
      <c r="E1113" s="9">
        <v>0.55900000000000005</v>
      </c>
      <c r="F1113" s="9">
        <v>0.52500000000000002</v>
      </c>
      <c r="G1113" s="9">
        <v>7745.8</v>
      </c>
      <c r="H1113" s="10">
        <v>4</v>
      </c>
      <c r="I1113" t="str">
        <f>CONCATENATE(Tabela_Brasil[[#This Row],[Município]],"-",Tabela_Brasil[[#This Row],[Estado]])</f>
        <v>Ibiapina-CE</v>
      </c>
      <c r="J1113">
        <f>IF(Tabela_Brasil[[#This Row],[IDHM]]&lt;=0.599,1,0)</f>
        <v>0</v>
      </c>
      <c r="K1113" t="str">
        <f>IF(Tabela_Brasil[[#This Row],[IDHM]]&lt;=0.55,"Baixo",IF(Tabela_Brasil[[#This Row],[IDHM]]&lt;=0.699,"Médio",IF(Tabela_Brasil[[#This Row],[IDHM]]&lt;=0.799,"Alto","Muito Alto")))</f>
        <v>Médio</v>
      </c>
      <c r="L1113" t="str">
        <f>VLOOKUP(Tabela_Brasil[[#This Row],[Estado]],'De-Para_Estado_Regiao'!$B$3:$C$29,2,FALSE)</f>
        <v>Nordeste</v>
      </c>
      <c r="M1113">
        <f>IF(Tabela_Brasil[[#This Row],[IBGE_1-4]]&gt;=951,1,0)</f>
        <v>0</v>
      </c>
      <c r="N1113">
        <f>IF(Tabela_Brasil[[#This Row],[COMP_P]]&lt;=2,1,0)</f>
        <v>0</v>
      </c>
    </row>
    <row r="1114" spans="1:14" x14ac:dyDescent="0.25">
      <c r="A1114" s="12" t="s">
        <v>1142</v>
      </c>
      <c r="B1114" s="12" t="s">
        <v>114</v>
      </c>
      <c r="C1114" s="12">
        <v>2886</v>
      </c>
      <c r="D1114" s="12">
        <v>0.625</v>
      </c>
      <c r="E1114" s="12">
        <v>0.61299999999999999</v>
      </c>
      <c r="F1114" s="12">
        <v>0.51500000000000001</v>
      </c>
      <c r="G1114" s="12">
        <v>13548.27</v>
      </c>
      <c r="H1114" s="13">
        <v>98</v>
      </c>
      <c r="I1114" t="str">
        <f>CONCATENATE(Tabela_Brasil[[#This Row],[Município]],"-",Tabela_Brasil[[#This Row],[Estado]])</f>
        <v>Lagarto-SE</v>
      </c>
      <c r="J1114">
        <f>IF(Tabela_Brasil[[#This Row],[IDHM]]&lt;=0.599,1,0)</f>
        <v>0</v>
      </c>
      <c r="K1114" t="str">
        <f>IF(Tabela_Brasil[[#This Row],[IDHM]]&lt;=0.55,"Baixo",IF(Tabela_Brasil[[#This Row],[IDHM]]&lt;=0.699,"Médio",IF(Tabela_Brasil[[#This Row],[IDHM]]&lt;=0.799,"Alto","Muito Alto")))</f>
        <v>Médio</v>
      </c>
      <c r="L1114" t="str">
        <f>VLOOKUP(Tabela_Brasil[[#This Row],[Estado]],'De-Para_Estado_Regiao'!$B$3:$C$29,2,FALSE)</f>
        <v>Nordeste</v>
      </c>
      <c r="M1114">
        <f>IF(Tabela_Brasil[[#This Row],[IBGE_1-4]]&gt;=951,1,0)</f>
        <v>1</v>
      </c>
      <c r="N1114">
        <f>IF(Tabela_Brasil[[#This Row],[COMP_P]]&lt;=2,1,0)</f>
        <v>0</v>
      </c>
    </row>
    <row r="1115" spans="1:14" x14ac:dyDescent="0.25">
      <c r="A1115" s="9" t="s">
        <v>1143</v>
      </c>
      <c r="B1115" s="9" t="s">
        <v>24</v>
      </c>
      <c r="C1115" s="9">
        <v>939</v>
      </c>
      <c r="D1115" s="9">
        <v>0.59099999999999997</v>
      </c>
      <c r="E1115" s="9">
        <v>0.58299999999999996</v>
      </c>
      <c r="F1115" s="9">
        <v>0.48399999999999999</v>
      </c>
      <c r="G1115" s="9">
        <v>15888.76</v>
      </c>
      <c r="H1115" s="10">
        <v>11</v>
      </c>
      <c r="I1115" t="str">
        <f>CONCATENATE(Tabela_Brasil[[#This Row],[Município]],"-",Tabela_Brasil[[#This Row],[Estado]])</f>
        <v>Ibicoara-BA</v>
      </c>
      <c r="J1115">
        <f>IF(Tabela_Brasil[[#This Row],[IDHM]]&lt;=0.599,1,0)</f>
        <v>1</v>
      </c>
      <c r="K1115" t="str">
        <f>IF(Tabela_Brasil[[#This Row],[IDHM]]&lt;=0.55,"Baixo",IF(Tabela_Brasil[[#This Row],[IDHM]]&lt;=0.699,"Médio",IF(Tabela_Brasil[[#This Row],[IDHM]]&lt;=0.799,"Alto","Muito Alto")))</f>
        <v>Médio</v>
      </c>
      <c r="L1115" t="str">
        <f>VLOOKUP(Tabela_Brasil[[#This Row],[Estado]],'De-Para_Estado_Regiao'!$B$3:$C$29,2,FALSE)</f>
        <v>Nordeste</v>
      </c>
      <c r="M1115">
        <f>IF(Tabela_Brasil[[#This Row],[IBGE_1-4]]&gt;=951,1,0)</f>
        <v>0</v>
      </c>
      <c r="N1115">
        <f>IF(Tabela_Brasil[[#This Row],[COMP_P]]&lt;=2,1,0)</f>
        <v>0</v>
      </c>
    </row>
    <row r="1116" spans="1:14" x14ac:dyDescent="0.25">
      <c r="A1116" s="12" t="s">
        <v>1144</v>
      </c>
      <c r="B1116" s="12" t="s">
        <v>24</v>
      </c>
      <c r="C1116" s="12">
        <v>1021</v>
      </c>
      <c r="D1116" s="12">
        <v>0.625</v>
      </c>
      <c r="E1116" s="12">
        <v>0.626</v>
      </c>
      <c r="F1116" s="12">
        <v>0.501</v>
      </c>
      <c r="G1116" s="12">
        <v>12864.08</v>
      </c>
      <c r="H1116" s="13">
        <v>4</v>
      </c>
      <c r="I1116" t="str">
        <f>CONCATENATE(Tabela_Brasil[[#This Row],[Município]],"-",Tabela_Brasil[[#This Row],[Estado]])</f>
        <v>Medeiros Neto-BA</v>
      </c>
      <c r="J1116">
        <f>IF(Tabela_Brasil[[#This Row],[IDHM]]&lt;=0.599,1,0)</f>
        <v>0</v>
      </c>
      <c r="K1116" t="str">
        <f>IF(Tabela_Brasil[[#This Row],[IDHM]]&lt;=0.55,"Baixo",IF(Tabela_Brasil[[#This Row],[IDHM]]&lt;=0.699,"Médio",IF(Tabela_Brasil[[#This Row],[IDHM]]&lt;=0.799,"Alto","Muito Alto")))</f>
        <v>Médio</v>
      </c>
      <c r="L1116" t="str">
        <f>VLOOKUP(Tabela_Brasil[[#This Row],[Estado]],'De-Para_Estado_Regiao'!$B$3:$C$29,2,FALSE)</f>
        <v>Nordeste</v>
      </c>
      <c r="M1116">
        <f>IF(Tabela_Brasil[[#This Row],[IBGE_1-4]]&gt;=951,1,0)</f>
        <v>1</v>
      </c>
      <c r="N1116">
        <f>IF(Tabela_Brasil[[#This Row],[COMP_P]]&lt;=2,1,0)</f>
        <v>0</v>
      </c>
    </row>
    <row r="1117" spans="1:14" x14ac:dyDescent="0.25">
      <c r="A1117" s="9" t="s">
        <v>1145</v>
      </c>
      <c r="B1117" s="9" t="s">
        <v>33</v>
      </c>
      <c r="C1117" s="9">
        <v>1047</v>
      </c>
      <c r="D1117" s="9">
        <v>0.72599999999999998</v>
      </c>
      <c r="E1117" s="9">
        <v>0.7</v>
      </c>
      <c r="F1117" s="9">
        <v>0.65300000000000002</v>
      </c>
      <c r="G1117" s="9">
        <v>14523.96</v>
      </c>
      <c r="H1117" s="10">
        <v>10</v>
      </c>
      <c r="I1117" t="str">
        <f>CONCATENATE(Tabela_Brasil[[#This Row],[Município]],"-",Tabela_Brasil[[#This Row],[Estado]])</f>
        <v>Itapuranga-GO</v>
      </c>
      <c r="J1117">
        <f>IF(Tabela_Brasil[[#This Row],[IDHM]]&lt;=0.599,1,0)</f>
        <v>0</v>
      </c>
      <c r="K1117" t="str">
        <f>IF(Tabela_Brasil[[#This Row],[IDHM]]&lt;=0.55,"Baixo",IF(Tabela_Brasil[[#This Row],[IDHM]]&lt;=0.699,"Médio",IF(Tabela_Brasil[[#This Row],[IDHM]]&lt;=0.799,"Alto","Muito Alto")))</f>
        <v>Alto</v>
      </c>
      <c r="L1117" t="str">
        <f>VLOOKUP(Tabela_Brasil[[#This Row],[Estado]],'De-Para_Estado_Regiao'!$B$3:$C$29,2,FALSE)</f>
        <v>Centro-Oeste</v>
      </c>
      <c r="M1117">
        <f>IF(Tabela_Brasil[[#This Row],[IBGE_1-4]]&gt;=951,1,0)</f>
        <v>1</v>
      </c>
      <c r="N1117">
        <f>IF(Tabela_Brasil[[#This Row],[COMP_P]]&lt;=2,1,0)</f>
        <v>0</v>
      </c>
    </row>
    <row r="1118" spans="1:14" x14ac:dyDescent="0.25">
      <c r="A1118" s="12" t="s">
        <v>1146</v>
      </c>
      <c r="B1118" s="12" t="s">
        <v>53</v>
      </c>
      <c r="C1118" s="12">
        <v>989</v>
      </c>
      <c r="D1118" s="12">
        <v>0.70599999999999996</v>
      </c>
      <c r="E1118" s="12">
        <v>0.71699999999999997</v>
      </c>
      <c r="F1118" s="12">
        <v>0.60599999999999998</v>
      </c>
      <c r="G1118" s="12">
        <v>75311.86</v>
      </c>
      <c r="H1118" s="13">
        <v>8</v>
      </c>
      <c r="I1118" t="str">
        <f>CONCATENATE(Tabela_Brasil[[#This Row],[Município]],"-",Tabela_Brasil[[#This Row],[Estado]])</f>
        <v>Costa Rica-MS</v>
      </c>
      <c r="J1118">
        <f>IF(Tabela_Brasil[[#This Row],[IDHM]]&lt;=0.599,1,0)</f>
        <v>0</v>
      </c>
      <c r="K1118" t="str">
        <f>IF(Tabela_Brasil[[#This Row],[IDHM]]&lt;=0.55,"Baixo",IF(Tabela_Brasil[[#This Row],[IDHM]]&lt;=0.699,"Médio",IF(Tabela_Brasil[[#This Row],[IDHM]]&lt;=0.799,"Alto","Muito Alto")))</f>
        <v>Alto</v>
      </c>
      <c r="L1118" t="str">
        <f>VLOOKUP(Tabela_Brasil[[#This Row],[Estado]],'De-Para_Estado_Regiao'!$B$3:$C$29,2,FALSE)</f>
        <v>Centro-Oeste</v>
      </c>
      <c r="M1118">
        <f>IF(Tabela_Brasil[[#This Row],[IBGE_1-4]]&gt;=951,1,0)</f>
        <v>1</v>
      </c>
      <c r="N1118">
        <f>IF(Tabela_Brasil[[#This Row],[COMP_P]]&lt;=2,1,0)</f>
        <v>0</v>
      </c>
    </row>
    <row r="1119" spans="1:14" x14ac:dyDescent="0.25">
      <c r="A1119" s="9" t="s">
        <v>1147</v>
      </c>
      <c r="B1119" s="9" t="s">
        <v>82</v>
      </c>
      <c r="C1119" s="9">
        <v>1257</v>
      </c>
      <c r="D1119" s="9">
        <v>0.64</v>
      </c>
      <c r="E1119" s="9">
        <v>0.61699999999999999</v>
      </c>
      <c r="F1119" s="9">
        <v>0.53900000000000003</v>
      </c>
      <c r="G1119" s="9">
        <v>11961.95</v>
      </c>
      <c r="H1119" s="10">
        <v>35</v>
      </c>
      <c r="I1119" t="str">
        <f>CONCATENATE(Tabela_Brasil[[#This Row],[Município]],"-",Tabela_Brasil[[#This Row],[Estado]])</f>
        <v>Catolé Do Rocha-PB</v>
      </c>
      <c r="J1119">
        <f>IF(Tabela_Brasil[[#This Row],[IDHM]]&lt;=0.599,1,0)</f>
        <v>0</v>
      </c>
      <c r="K1119" t="str">
        <f>IF(Tabela_Brasil[[#This Row],[IDHM]]&lt;=0.55,"Baixo",IF(Tabela_Brasil[[#This Row],[IDHM]]&lt;=0.699,"Médio",IF(Tabela_Brasil[[#This Row],[IDHM]]&lt;=0.799,"Alto","Muito Alto")))</f>
        <v>Médio</v>
      </c>
      <c r="L1119" t="str">
        <f>VLOOKUP(Tabela_Brasil[[#This Row],[Estado]],'De-Para_Estado_Regiao'!$B$3:$C$29,2,FALSE)</f>
        <v>Nordeste</v>
      </c>
      <c r="M1119">
        <f>IF(Tabela_Brasil[[#This Row],[IBGE_1-4]]&gt;=951,1,0)</f>
        <v>1</v>
      </c>
      <c r="N1119">
        <f>IF(Tabela_Brasil[[#This Row],[COMP_P]]&lt;=2,1,0)</f>
        <v>0</v>
      </c>
    </row>
    <row r="1120" spans="1:14" x14ac:dyDescent="0.25">
      <c r="A1120" s="12" t="s">
        <v>1148</v>
      </c>
      <c r="B1120" s="12" t="s">
        <v>7</v>
      </c>
      <c r="C1120" s="12">
        <v>543</v>
      </c>
      <c r="D1120" s="12">
        <v>0.70299999999999996</v>
      </c>
      <c r="E1120" s="12">
        <v>0.67700000000000005</v>
      </c>
      <c r="F1120" s="12">
        <v>0.629</v>
      </c>
      <c r="G1120" s="12">
        <v>17148.57</v>
      </c>
      <c r="H1120" s="13">
        <v>4</v>
      </c>
      <c r="I1120" t="str">
        <f>CONCATENATE(Tabela_Brasil[[#This Row],[Município]],"-",Tabela_Brasil[[#This Row],[Estado]])</f>
        <v>Riolândia-SP</v>
      </c>
      <c r="J1120">
        <f>IF(Tabela_Brasil[[#This Row],[IDHM]]&lt;=0.599,1,0)</f>
        <v>0</v>
      </c>
      <c r="K1120" t="str">
        <f>IF(Tabela_Brasil[[#This Row],[IDHM]]&lt;=0.55,"Baixo",IF(Tabela_Brasil[[#This Row],[IDHM]]&lt;=0.699,"Médio",IF(Tabela_Brasil[[#This Row],[IDHM]]&lt;=0.799,"Alto","Muito Alto")))</f>
        <v>Alto</v>
      </c>
      <c r="L1120" t="str">
        <f>VLOOKUP(Tabela_Brasil[[#This Row],[Estado]],'De-Para_Estado_Regiao'!$B$3:$C$29,2,FALSE)</f>
        <v>Sudeste</v>
      </c>
      <c r="M1120">
        <f>IF(Tabela_Brasil[[#This Row],[IBGE_1-4]]&gt;=951,1,0)</f>
        <v>0</v>
      </c>
      <c r="N1120">
        <f>IF(Tabela_Brasil[[#This Row],[COMP_P]]&lt;=2,1,0)</f>
        <v>0</v>
      </c>
    </row>
    <row r="1121" spans="1:14" x14ac:dyDescent="0.25">
      <c r="A1121" s="9" t="s">
        <v>1149</v>
      </c>
      <c r="B1121" s="9" t="s">
        <v>24</v>
      </c>
      <c r="C1121" s="9">
        <v>1371</v>
      </c>
      <c r="D1121" s="9">
        <v>0.64</v>
      </c>
      <c r="E1121" s="9">
        <v>0.63700000000000001</v>
      </c>
      <c r="F1121" s="9">
        <v>0.53200000000000003</v>
      </c>
      <c r="G1121" s="9">
        <v>8377.23</v>
      </c>
      <c r="H1121" s="10">
        <v>47</v>
      </c>
      <c r="I1121" t="str">
        <f>CONCATENATE(Tabela_Brasil[[#This Row],[Município]],"-",Tabela_Brasil[[#This Row],[Estado]])</f>
        <v>Nazaré-BA</v>
      </c>
      <c r="J1121">
        <f>IF(Tabela_Brasil[[#This Row],[IDHM]]&lt;=0.599,1,0)</f>
        <v>0</v>
      </c>
      <c r="K1121" t="str">
        <f>IF(Tabela_Brasil[[#This Row],[IDHM]]&lt;=0.55,"Baixo",IF(Tabela_Brasil[[#This Row],[IDHM]]&lt;=0.699,"Médio",IF(Tabela_Brasil[[#This Row],[IDHM]]&lt;=0.799,"Alto","Muito Alto")))</f>
        <v>Médio</v>
      </c>
      <c r="L1121" t="str">
        <f>VLOOKUP(Tabela_Brasil[[#This Row],[Estado]],'De-Para_Estado_Regiao'!$B$3:$C$29,2,FALSE)</f>
        <v>Nordeste</v>
      </c>
      <c r="M1121">
        <f>IF(Tabela_Brasil[[#This Row],[IBGE_1-4]]&gt;=951,1,0)</f>
        <v>1</v>
      </c>
      <c r="N1121">
        <f>IF(Tabela_Brasil[[#This Row],[COMP_P]]&lt;=2,1,0)</f>
        <v>0</v>
      </c>
    </row>
    <row r="1122" spans="1:14" x14ac:dyDescent="0.25">
      <c r="A1122" s="12" t="s">
        <v>1150</v>
      </c>
      <c r="B1122" s="12" t="s">
        <v>24</v>
      </c>
      <c r="C1122" s="12">
        <v>1529</v>
      </c>
      <c r="D1122" s="12">
        <v>0.56999999999999995</v>
      </c>
      <c r="E1122" s="12">
        <v>0.56799999999999995</v>
      </c>
      <c r="F1122" s="12">
        <v>0.45200000000000001</v>
      </c>
      <c r="G1122" s="12">
        <v>20315.66</v>
      </c>
      <c r="H1122" s="13">
        <v>5</v>
      </c>
      <c r="I1122" t="str">
        <f>CONCATENATE(Tabela_Brasil[[#This Row],[Município]],"-",Tabela_Brasil[[#This Row],[Estado]])</f>
        <v>Rio Real-BA</v>
      </c>
      <c r="J1122">
        <f>IF(Tabela_Brasil[[#This Row],[IDHM]]&lt;=0.599,1,0)</f>
        <v>1</v>
      </c>
      <c r="K1122" t="str">
        <f>IF(Tabela_Brasil[[#This Row],[IDHM]]&lt;=0.55,"Baixo",IF(Tabela_Brasil[[#This Row],[IDHM]]&lt;=0.699,"Médio",IF(Tabela_Brasil[[#This Row],[IDHM]]&lt;=0.799,"Alto","Muito Alto")))</f>
        <v>Médio</v>
      </c>
      <c r="L1122" t="str">
        <f>VLOOKUP(Tabela_Brasil[[#This Row],[Estado]],'De-Para_Estado_Regiao'!$B$3:$C$29,2,FALSE)</f>
        <v>Nordeste</v>
      </c>
      <c r="M1122">
        <f>IF(Tabela_Brasil[[#This Row],[IBGE_1-4]]&gt;=951,1,0)</f>
        <v>1</v>
      </c>
      <c r="N1122">
        <f>IF(Tabela_Brasil[[#This Row],[COMP_P]]&lt;=2,1,0)</f>
        <v>0</v>
      </c>
    </row>
    <row r="1123" spans="1:14" x14ac:dyDescent="0.25">
      <c r="A1123" s="9" t="s">
        <v>1151</v>
      </c>
      <c r="B1123" s="9" t="s">
        <v>16</v>
      </c>
      <c r="C1123" s="9">
        <v>492</v>
      </c>
      <c r="D1123" s="9">
        <v>0.68400000000000005</v>
      </c>
      <c r="E1123" s="9">
        <v>0.69399999999999995</v>
      </c>
      <c r="F1123" s="9">
        <v>0.55800000000000005</v>
      </c>
      <c r="G1123" s="9">
        <v>12030.77</v>
      </c>
      <c r="H1123" s="10">
        <v>7</v>
      </c>
      <c r="I1123" t="str">
        <f>CONCATENATE(Tabela_Brasil[[#This Row],[Município]],"-",Tabela_Brasil[[#This Row],[Estado]])</f>
        <v>Mar De Espanha-MG</v>
      </c>
      <c r="J1123">
        <f>IF(Tabela_Brasil[[#This Row],[IDHM]]&lt;=0.599,1,0)</f>
        <v>0</v>
      </c>
      <c r="K1123" t="str">
        <f>IF(Tabela_Brasil[[#This Row],[IDHM]]&lt;=0.55,"Baixo",IF(Tabela_Brasil[[#This Row],[IDHM]]&lt;=0.699,"Médio",IF(Tabela_Brasil[[#This Row],[IDHM]]&lt;=0.799,"Alto","Muito Alto")))</f>
        <v>Médio</v>
      </c>
      <c r="L1123" t="str">
        <f>VLOOKUP(Tabela_Brasil[[#This Row],[Estado]],'De-Para_Estado_Regiao'!$B$3:$C$29,2,FALSE)</f>
        <v>Sudeste</v>
      </c>
      <c r="M1123">
        <f>IF(Tabela_Brasil[[#This Row],[IBGE_1-4]]&gt;=951,1,0)</f>
        <v>0</v>
      </c>
      <c r="N1123">
        <f>IF(Tabela_Brasil[[#This Row],[COMP_P]]&lt;=2,1,0)</f>
        <v>0</v>
      </c>
    </row>
    <row r="1124" spans="1:14" x14ac:dyDescent="0.25">
      <c r="A1124" s="12" t="s">
        <v>1152</v>
      </c>
      <c r="B1124" s="12" t="s">
        <v>16</v>
      </c>
      <c r="C1124" s="12">
        <v>868</v>
      </c>
      <c r="D1124" s="12">
        <v>0.73</v>
      </c>
      <c r="E1124" s="12">
        <v>0.69199999999999995</v>
      </c>
      <c r="F1124" s="12">
        <v>0.65700000000000003</v>
      </c>
      <c r="G1124" s="12">
        <v>19968.68</v>
      </c>
      <c r="H1124" s="13">
        <v>16</v>
      </c>
      <c r="I1124" t="str">
        <f>CONCATENATE(Tabela_Brasil[[#This Row],[Município]],"-",Tabela_Brasil[[#This Row],[Estado]])</f>
        <v>Paraisópolis-MG</v>
      </c>
      <c r="J1124">
        <f>IF(Tabela_Brasil[[#This Row],[IDHM]]&lt;=0.599,1,0)</f>
        <v>0</v>
      </c>
      <c r="K1124" t="str">
        <f>IF(Tabela_Brasil[[#This Row],[IDHM]]&lt;=0.55,"Baixo",IF(Tabela_Brasil[[#This Row],[IDHM]]&lt;=0.699,"Médio",IF(Tabela_Brasil[[#This Row],[IDHM]]&lt;=0.799,"Alto","Muito Alto")))</f>
        <v>Alto</v>
      </c>
      <c r="L1124" t="str">
        <f>VLOOKUP(Tabela_Brasil[[#This Row],[Estado]],'De-Para_Estado_Regiao'!$B$3:$C$29,2,FALSE)</f>
        <v>Sudeste</v>
      </c>
      <c r="M1124">
        <f>IF(Tabela_Brasil[[#This Row],[IBGE_1-4]]&gt;=951,1,0)</f>
        <v>0</v>
      </c>
      <c r="N1124">
        <f>IF(Tabela_Brasil[[#This Row],[COMP_P]]&lt;=2,1,0)</f>
        <v>0</v>
      </c>
    </row>
    <row r="1125" spans="1:14" x14ac:dyDescent="0.25">
      <c r="A1125" s="9" t="s">
        <v>1153</v>
      </c>
      <c r="B1125" s="9" t="s">
        <v>19</v>
      </c>
      <c r="C1125" s="9">
        <v>137</v>
      </c>
      <c r="D1125" s="9">
        <v>0.79</v>
      </c>
      <c r="E1125" s="9">
        <v>0.78100000000000003</v>
      </c>
      <c r="F1125" s="9">
        <v>0.748</v>
      </c>
      <c r="G1125" s="9">
        <v>41803.519999999997</v>
      </c>
      <c r="H1125" s="10">
        <v>4</v>
      </c>
      <c r="I1125" t="str">
        <f>CONCATENATE(Tabela_Brasil[[#This Row],[Município]],"-",Tabela_Brasil[[#This Row],[Estado]])</f>
        <v>Fernando De Noronha-PE</v>
      </c>
      <c r="J1125">
        <f>IF(Tabela_Brasil[[#This Row],[IDHM]]&lt;=0.599,1,0)</f>
        <v>0</v>
      </c>
      <c r="K1125" t="str">
        <f>IF(Tabela_Brasil[[#This Row],[IDHM]]&lt;=0.55,"Baixo",IF(Tabela_Brasil[[#This Row],[IDHM]]&lt;=0.699,"Médio",IF(Tabela_Brasil[[#This Row],[IDHM]]&lt;=0.799,"Alto","Muito Alto")))</f>
        <v>Alto</v>
      </c>
      <c r="L1125" t="str">
        <f>VLOOKUP(Tabela_Brasil[[#This Row],[Estado]],'De-Para_Estado_Regiao'!$B$3:$C$29,2,FALSE)</f>
        <v>Nordeste</v>
      </c>
      <c r="M1125">
        <f>IF(Tabela_Brasil[[#This Row],[IBGE_1-4]]&gt;=951,1,0)</f>
        <v>0</v>
      </c>
      <c r="N1125">
        <f>IF(Tabela_Brasil[[#This Row],[COMP_P]]&lt;=2,1,0)</f>
        <v>0</v>
      </c>
    </row>
    <row r="1126" spans="1:14" x14ac:dyDescent="0.25">
      <c r="A1126" s="12" t="s">
        <v>1154</v>
      </c>
      <c r="B1126" s="12" t="s">
        <v>7</v>
      </c>
      <c r="C1126" s="12">
        <v>137</v>
      </c>
      <c r="D1126" s="12">
        <v>0.72099999999999997</v>
      </c>
      <c r="E1126" s="12">
        <v>0.69699999999999995</v>
      </c>
      <c r="F1126" s="12">
        <v>0.67</v>
      </c>
      <c r="G1126" s="12">
        <v>22567.32</v>
      </c>
      <c r="H1126" s="13">
        <v>2</v>
      </c>
      <c r="I1126" t="str">
        <f>CONCATENATE(Tabela_Brasil[[#This Row],[Município]],"-",Tabela_Brasil[[#This Row],[Estado]])</f>
        <v>Aparecida D'Oeste-SP</v>
      </c>
      <c r="J1126">
        <f>IF(Tabela_Brasil[[#This Row],[IDHM]]&lt;=0.599,1,0)</f>
        <v>0</v>
      </c>
      <c r="K1126" t="str">
        <f>IF(Tabela_Brasil[[#This Row],[IDHM]]&lt;=0.55,"Baixo",IF(Tabela_Brasil[[#This Row],[IDHM]]&lt;=0.699,"Médio",IF(Tabela_Brasil[[#This Row],[IDHM]]&lt;=0.799,"Alto","Muito Alto")))</f>
        <v>Alto</v>
      </c>
      <c r="L1126" t="str">
        <f>VLOOKUP(Tabela_Brasil[[#This Row],[Estado]],'De-Para_Estado_Regiao'!$B$3:$C$29,2,FALSE)</f>
        <v>Sudeste</v>
      </c>
      <c r="M1126">
        <f>IF(Tabela_Brasil[[#This Row],[IBGE_1-4]]&gt;=951,1,0)</f>
        <v>0</v>
      </c>
      <c r="N1126">
        <f>IF(Tabela_Brasil[[#This Row],[COMP_P]]&lt;=2,1,0)</f>
        <v>1</v>
      </c>
    </row>
    <row r="1127" spans="1:14" x14ac:dyDescent="0.25">
      <c r="A1127" s="9" t="s">
        <v>1155</v>
      </c>
      <c r="B1127" s="9" t="s">
        <v>33</v>
      </c>
      <c r="C1127" s="9">
        <v>12766</v>
      </c>
      <c r="D1127" s="9">
        <v>0.69</v>
      </c>
      <c r="E1127" s="9">
        <v>0.64700000000000002</v>
      </c>
      <c r="F1127" s="9">
        <v>0.58799999999999997</v>
      </c>
      <c r="G1127" s="9">
        <v>8510.85</v>
      </c>
      <c r="H1127" s="10">
        <v>88</v>
      </c>
      <c r="I1127" t="str">
        <f>CONCATENATE(Tabela_Brasil[[#This Row],[Município]],"-",Tabela_Brasil[[#This Row],[Estado]])</f>
        <v>Águas Lindas De Goiás-GO</v>
      </c>
      <c r="J1127">
        <f>IF(Tabela_Brasil[[#This Row],[IDHM]]&lt;=0.599,1,0)</f>
        <v>0</v>
      </c>
      <c r="K1127" t="str">
        <f>IF(Tabela_Brasil[[#This Row],[IDHM]]&lt;=0.55,"Baixo",IF(Tabela_Brasil[[#This Row],[IDHM]]&lt;=0.699,"Médio",IF(Tabela_Brasil[[#This Row],[IDHM]]&lt;=0.799,"Alto","Muito Alto")))</f>
        <v>Médio</v>
      </c>
      <c r="L1127" t="str">
        <f>VLOOKUP(Tabela_Brasil[[#This Row],[Estado]],'De-Para_Estado_Regiao'!$B$3:$C$29,2,FALSE)</f>
        <v>Centro-Oeste</v>
      </c>
      <c r="M1127">
        <f>IF(Tabela_Brasil[[#This Row],[IBGE_1-4]]&gt;=951,1,0)</f>
        <v>1</v>
      </c>
      <c r="N1127">
        <f>IF(Tabela_Brasil[[#This Row],[COMP_P]]&lt;=2,1,0)</f>
        <v>0</v>
      </c>
    </row>
    <row r="1128" spans="1:14" x14ac:dyDescent="0.25">
      <c r="A1128" s="12" t="s">
        <v>1156</v>
      </c>
      <c r="B1128" s="12" t="s">
        <v>7</v>
      </c>
      <c r="C1128" s="12">
        <v>616</v>
      </c>
      <c r="D1128" s="12">
        <v>0.70599999999999996</v>
      </c>
      <c r="E1128" s="12">
        <v>0.71499999999999997</v>
      </c>
      <c r="F1128" s="12">
        <v>0.61099999999999999</v>
      </c>
      <c r="G1128" s="12">
        <v>20966.88</v>
      </c>
      <c r="H1128" s="13">
        <v>14</v>
      </c>
      <c r="I1128" t="str">
        <f>CONCATENATE(Tabela_Brasil[[#This Row],[Município]],"-",Tabela_Brasil[[#This Row],[Estado]])</f>
        <v>Cesário Lange-SP</v>
      </c>
      <c r="J1128">
        <f>IF(Tabela_Brasil[[#This Row],[IDHM]]&lt;=0.599,1,0)</f>
        <v>0</v>
      </c>
      <c r="K1128" t="str">
        <f>IF(Tabela_Brasil[[#This Row],[IDHM]]&lt;=0.55,"Baixo",IF(Tabela_Brasil[[#This Row],[IDHM]]&lt;=0.699,"Médio",IF(Tabela_Brasil[[#This Row],[IDHM]]&lt;=0.799,"Alto","Muito Alto")))</f>
        <v>Alto</v>
      </c>
      <c r="L1128" t="str">
        <f>VLOOKUP(Tabela_Brasil[[#This Row],[Estado]],'De-Para_Estado_Regiao'!$B$3:$C$29,2,FALSE)</f>
        <v>Sudeste</v>
      </c>
      <c r="M1128">
        <f>IF(Tabela_Brasil[[#This Row],[IBGE_1-4]]&gt;=951,1,0)</f>
        <v>0</v>
      </c>
      <c r="N1128">
        <f>IF(Tabela_Brasil[[#This Row],[COMP_P]]&lt;=2,1,0)</f>
        <v>0</v>
      </c>
    </row>
    <row r="1129" spans="1:14" x14ac:dyDescent="0.25">
      <c r="A1129" s="9" t="s">
        <v>1157</v>
      </c>
      <c r="B1129" s="9" t="s">
        <v>24</v>
      </c>
      <c r="C1129" s="9">
        <v>2362</v>
      </c>
      <c r="D1129" s="9">
        <v>0.67</v>
      </c>
      <c r="E1129" s="9">
        <v>0.68700000000000006</v>
      </c>
      <c r="F1129" s="9">
        <v>0.55100000000000005</v>
      </c>
      <c r="G1129" s="9">
        <v>9022.7199999999993</v>
      </c>
      <c r="H1129" s="10">
        <v>44</v>
      </c>
      <c r="I1129" t="str">
        <f>CONCATENATE(Tabela_Brasil[[#This Row],[Município]],"-",Tabela_Brasil[[#This Row],[Estado]])</f>
        <v>Ipiaú-BA</v>
      </c>
      <c r="J1129">
        <f>IF(Tabela_Brasil[[#This Row],[IDHM]]&lt;=0.599,1,0)</f>
        <v>0</v>
      </c>
      <c r="K1129" t="str">
        <f>IF(Tabela_Brasil[[#This Row],[IDHM]]&lt;=0.55,"Baixo",IF(Tabela_Brasil[[#This Row],[IDHM]]&lt;=0.699,"Médio",IF(Tabela_Brasil[[#This Row],[IDHM]]&lt;=0.799,"Alto","Muito Alto")))</f>
        <v>Médio</v>
      </c>
      <c r="L1129" t="str">
        <f>VLOOKUP(Tabela_Brasil[[#This Row],[Estado]],'De-Para_Estado_Regiao'!$B$3:$C$29,2,FALSE)</f>
        <v>Nordeste</v>
      </c>
      <c r="M1129">
        <f>IF(Tabela_Brasil[[#This Row],[IBGE_1-4]]&gt;=951,1,0)</f>
        <v>1</v>
      </c>
      <c r="N1129">
        <f>IF(Tabela_Brasil[[#This Row],[COMP_P]]&lt;=2,1,0)</f>
        <v>0</v>
      </c>
    </row>
    <row r="1130" spans="1:14" x14ac:dyDescent="0.25">
      <c r="A1130" s="12" t="s">
        <v>1158</v>
      </c>
      <c r="B1130" s="12" t="s">
        <v>7</v>
      </c>
      <c r="C1130" s="12">
        <v>208</v>
      </c>
      <c r="D1130" s="12">
        <v>0.72799999999999998</v>
      </c>
      <c r="E1130" s="12">
        <v>0.71599999999999997</v>
      </c>
      <c r="F1130" s="12">
        <v>0.66500000000000004</v>
      </c>
      <c r="G1130" s="12">
        <v>31782.25</v>
      </c>
      <c r="H1130" s="13">
        <v>3</v>
      </c>
      <c r="I1130" t="str">
        <f>CONCATENATE(Tabela_Brasil[[#This Row],[Município]],"-",Tabela_Brasil[[#This Row],[Estado]])</f>
        <v>Santa Albertina-SP</v>
      </c>
      <c r="J1130">
        <f>IF(Tabela_Brasil[[#This Row],[IDHM]]&lt;=0.599,1,0)</f>
        <v>0</v>
      </c>
      <c r="K1130" t="str">
        <f>IF(Tabela_Brasil[[#This Row],[IDHM]]&lt;=0.55,"Baixo",IF(Tabela_Brasil[[#This Row],[IDHM]]&lt;=0.699,"Médio",IF(Tabela_Brasil[[#This Row],[IDHM]]&lt;=0.799,"Alto","Muito Alto")))</f>
        <v>Alto</v>
      </c>
      <c r="L1130" t="str">
        <f>VLOOKUP(Tabela_Brasil[[#This Row],[Estado]],'De-Para_Estado_Regiao'!$B$3:$C$29,2,FALSE)</f>
        <v>Sudeste</v>
      </c>
      <c r="M1130">
        <f>IF(Tabela_Brasil[[#This Row],[IBGE_1-4]]&gt;=951,1,0)</f>
        <v>0</v>
      </c>
      <c r="N1130">
        <f>IF(Tabela_Brasil[[#This Row],[COMP_P]]&lt;=2,1,0)</f>
        <v>0</v>
      </c>
    </row>
    <row r="1131" spans="1:14" x14ac:dyDescent="0.25">
      <c r="A1131" s="9" t="s">
        <v>1159</v>
      </c>
      <c r="B1131" s="9" t="s">
        <v>22</v>
      </c>
      <c r="C1131" s="9">
        <v>394</v>
      </c>
      <c r="D1131" s="9">
        <v>0.67700000000000005</v>
      </c>
      <c r="E1131" s="9">
        <v>0.69799999999999995</v>
      </c>
      <c r="F1131" s="9">
        <v>0.52800000000000002</v>
      </c>
      <c r="G1131" s="9">
        <v>25189.53</v>
      </c>
      <c r="H1131" s="10">
        <v>5</v>
      </c>
      <c r="I1131" t="str">
        <f>CONCATENATE(Tabela_Brasil[[#This Row],[Município]],"-",Tabela_Brasil[[#This Row],[Estado]])</f>
        <v>Guaraniaçu-PR</v>
      </c>
      <c r="J1131">
        <f>IF(Tabela_Brasil[[#This Row],[IDHM]]&lt;=0.599,1,0)</f>
        <v>0</v>
      </c>
      <c r="K1131" t="str">
        <f>IF(Tabela_Brasil[[#This Row],[IDHM]]&lt;=0.55,"Baixo",IF(Tabela_Brasil[[#This Row],[IDHM]]&lt;=0.699,"Médio",IF(Tabela_Brasil[[#This Row],[IDHM]]&lt;=0.799,"Alto","Muito Alto")))</f>
        <v>Médio</v>
      </c>
      <c r="L1131" t="str">
        <f>VLOOKUP(Tabela_Brasil[[#This Row],[Estado]],'De-Para_Estado_Regiao'!$B$3:$C$29,2,FALSE)</f>
        <v>Sul</v>
      </c>
      <c r="M1131">
        <f>IF(Tabela_Brasil[[#This Row],[IBGE_1-4]]&gt;=951,1,0)</f>
        <v>0</v>
      </c>
      <c r="N1131">
        <f>IF(Tabela_Brasil[[#This Row],[COMP_P]]&lt;=2,1,0)</f>
        <v>0</v>
      </c>
    </row>
    <row r="1132" spans="1:14" x14ac:dyDescent="0.25">
      <c r="A1132" s="12" t="s">
        <v>1160</v>
      </c>
      <c r="B1132" s="12" t="s">
        <v>14</v>
      </c>
      <c r="C1132" s="12">
        <v>327</v>
      </c>
      <c r="D1132" s="12">
        <v>0.73</v>
      </c>
      <c r="E1132" s="12">
        <v>0.753</v>
      </c>
      <c r="F1132" s="12">
        <v>0.60199999999999998</v>
      </c>
      <c r="G1132" s="12">
        <v>40074.49</v>
      </c>
      <c r="H1132" s="13">
        <v>10</v>
      </c>
      <c r="I1132" t="str">
        <f>CONCATENATE(Tabela_Brasil[[#This Row],[Município]],"-",Tabela_Brasil[[#This Row],[Estado]])</f>
        <v>Roca Sales-RS</v>
      </c>
      <c r="J1132">
        <f>IF(Tabela_Brasil[[#This Row],[IDHM]]&lt;=0.599,1,0)</f>
        <v>0</v>
      </c>
      <c r="K1132" t="str">
        <f>IF(Tabela_Brasil[[#This Row],[IDHM]]&lt;=0.55,"Baixo",IF(Tabela_Brasil[[#This Row],[IDHM]]&lt;=0.699,"Médio",IF(Tabela_Brasil[[#This Row],[IDHM]]&lt;=0.799,"Alto","Muito Alto")))</f>
        <v>Alto</v>
      </c>
      <c r="L1132" t="str">
        <f>VLOOKUP(Tabela_Brasil[[#This Row],[Estado]],'De-Para_Estado_Regiao'!$B$3:$C$29,2,FALSE)</f>
        <v>Sul</v>
      </c>
      <c r="M1132">
        <f>IF(Tabela_Brasil[[#This Row],[IBGE_1-4]]&gt;=951,1,0)</f>
        <v>0</v>
      </c>
      <c r="N1132">
        <f>IF(Tabela_Brasil[[#This Row],[COMP_P]]&lt;=2,1,0)</f>
        <v>0</v>
      </c>
    </row>
    <row r="1133" spans="1:14" x14ac:dyDescent="0.25">
      <c r="A1133" s="9" t="s">
        <v>1161</v>
      </c>
      <c r="B1133" s="9" t="s">
        <v>22</v>
      </c>
      <c r="C1133" s="9">
        <v>1851</v>
      </c>
      <c r="D1133" s="9">
        <v>0.71599999999999997</v>
      </c>
      <c r="E1133" s="9">
        <v>0.69699999999999995</v>
      </c>
      <c r="F1133" s="9">
        <v>0.63200000000000001</v>
      </c>
      <c r="G1133" s="9">
        <v>19421.23</v>
      </c>
      <c r="H1133" s="10">
        <v>15</v>
      </c>
      <c r="I1133" t="str">
        <f>CONCATENATE(Tabela_Brasil[[#This Row],[Município]],"-",Tabela_Brasil[[#This Row],[Estado]])</f>
        <v>Paiçandu-PR</v>
      </c>
      <c r="J1133">
        <f>IF(Tabela_Brasil[[#This Row],[IDHM]]&lt;=0.599,1,0)</f>
        <v>0</v>
      </c>
      <c r="K1133" t="str">
        <f>IF(Tabela_Brasil[[#This Row],[IDHM]]&lt;=0.55,"Baixo",IF(Tabela_Brasil[[#This Row],[IDHM]]&lt;=0.699,"Médio",IF(Tabela_Brasil[[#This Row],[IDHM]]&lt;=0.799,"Alto","Muito Alto")))</f>
        <v>Alto</v>
      </c>
      <c r="L1133" t="str">
        <f>VLOOKUP(Tabela_Brasil[[#This Row],[Estado]],'De-Para_Estado_Regiao'!$B$3:$C$29,2,FALSE)</f>
        <v>Sul</v>
      </c>
      <c r="M1133">
        <f>IF(Tabela_Brasil[[#This Row],[IBGE_1-4]]&gt;=951,1,0)</f>
        <v>1</v>
      </c>
      <c r="N1133">
        <f>IF(Tabela_Brasil[[#This Row],[COMP_P]]&lt;=2,1,0)</f>
        <v>0</v>
      </c>
    </row>
    <row r="1134" spans="1:14" x14ac:dyDescent="0.25">
      <c r="A1134" s="12" t="s">
        <v>1162</v>
      </c>
      <c r="B1134" s="12" t="s">
        <v>7</v>
      </c>
      <c r="C1134" s="12">
        <v>857</v>
      </c>
      <c r="D1134" s="12">
        <v>0.72199999999999998</v>
      </c>
      <c r="E1134" s="12">
        <v>0.72399999999999998</v>
      </c>
      <c r="F1134" s="12">
        <v>0.63900000000000001</v>
      </c>
      <c r="G1134" s="12">
        <v>16381.45</v>
      </c>
      <c r="H1134" s="13">
        <v>17</v>
      </c>
      <c r="I1134" t="str">
        <f>CONCATENATE(Tabela_Brasil[[#This Row],[Município]],"-",Tabela_Brasil[[#This Row],[Estado]])</f>
        <v>Panorama-SP</v>
      </c>
      <c r="J1134">
        <f>IF(Tabela_Brasil[[#This Row],[IDHM]]&lt;=0.599,1,0)</f>
        <v>0</v>
      </c>
      <c r="K1134" t="str">
        <f>IF(Tabela_Brasil[[#This Row],[IDHM]]&lt;=0.55,"Baixo",IF(Tabela_Brasil[[#This Row],[IDHM]]&lt;=0.699,"Médio",IF(Tabela_Brasil[[#This Row],[IDHM]]&lt;=0.799,"Alto","Muito Alto")))</f>
        <v>Alto</v>
      </c>
      <c r="L1134" t="str">
        <f>VLOOKUP(Tabela_Brasil[[#This Row],[Estado]],'De-Para_Estado_Regiao'!$B$3:$C$29,2,FALSE)</f>
        <v>Sudeste</v>
      </c>
      <c r="M1134">
        <f>IF(Tabela_Brasil[[#This Row],[IBGE_1-4]]&gt;=951,1,0)</f>
        <v>0</v>
      </c>
      <c r="N1134">
        <f>IF(Tabela_Brasil[[#This Row],[COMP_P]]&lt;=2,1,0)</f>
        <v>0</v>
      </c>
    </row>
    <row r="1135" spans="1:14" x14ac:dyDescent="0.25">
      <c r="A1135" s="9" t="s">
        <v>1163</v>
      </c>
      <c r="B1135" s="9" t="s">
        <v>31</v>
      </c>
      <c r="C1135" s="9">
        <v>1685</v>
      </c>
      <c r="D1135" s="9">
        <v>0.59799999999999998</v>
      </c>
      <c r="E1135" s="9">
        <v>0.55300000000000005</v>
      </c>
      <c r="F1135" s="9">
        <v>0.504</v>
      </c>
      <c r="G1135" s="9">
        <v>6834.78</v>
      </c>
      <c r="H1135" s="10">
        <v>73</v>
      </c>
      <c r="I1135" t="str">
        <f>CONCATENATE(Tabela_Brasil[[#This Row],[Município]],"-",Tabela_Brasil[[#This Row],[Estado]])</f>
        <v>Boa Viagem-CE</v>
      </c>
      <c r="J1135">
        <f>IF(Tabela_Brasil[[#This Row],[IDHM]]&lt;=0.599,1,0)</f>
        <v>1</v>
      </c>
      <c r="K1135" t="str">
        <f>IF(Tabela_Brasil[[#This Row],[IDHM]]&lt;=0.55,"Baixo",IF(Tabela_Brasil[[#This Row],[IDHM]]&lt;=0.699,"Médio",IF(Tabela_Brasil[[#This Row],[IDHM]]&lt;=0.799,"Alto","Muito Alto")))</f>
        <v>Médio</v>
      </c>
      <c r="L1135" t="str">
        <f>VLOOKUP(Tabela_Brasil[[#This Row],[Estado]],'De-Para_Estado_Regiao'!$B$3:$C$29,2,FALSE)</f>
        <v>Nordeste</v>
      </c>
      <c r="M1135">
        <f>IF(Tabela_Brasil[[#This Row],[IBGE_1-4]]&gt;=951,1,0)</f>
        <v>1</v>
      </c>
      <c r="N1135">
        <f>IF(Tabela_Brasil[[#This Row],[COMP_P]]&lt;=2,1,0)</f>
        <v>0</v>
      </c>
    </row>
    <row r="1136" spans="1:14" x14ac:dyDescent="0.25">
      <c r="A1136" s="12" t="s">
        <v>1164</v>
      </c>
      <c r="B1136" s="12" t="s">
        <v>59</v>
      </c>
      <c r="C1136" s="12">
        <v>814</v>
      </c>
      <c r="D1136" s="12">
        <v>0.74299999999999999</v>
      </c>
      <c r="E1136" s="12">
        <v>0.73899999999999999</v>
      </c>
      <c r="F1136" s="12">
        <v>0.64</v>
      </c>
      <c r="G1136" s="12">
        <v>20660.810000000001</v>
      </c>
      <c r="H1136" s="13">
        <v>35</v>
      </c>
      <c r="I1136" t="str">
        <f>CONCATENATE(Tabela_Brasil[[#This Row],[Município]],"-",Tabela_Brasil[[#This Row],[Estado]])</f>
        <v>Penha-SC</v>
      </c>
      <c r="J1136">
        <f>IF(Tabela_Brasil[[#This Row],[IDHM]]&lt;=0.599,1,0)</f>
        <v>0</v>
      </c>
      <c r="K1136" t="str">
        <f>IF(Tabela_Brasil[[#This Row],[IDHM]]&lt;=0.55,"Baixo",IF(Tabela_Brasil[[#This Row],[IDHM]]&lt;=0.699,"Médio",IF(Tabela_Brasil[[#This Row],[IDHM]]&lt;=0.799,"Alto","Muito Alto")))</f>
        <v>Alto</v>
      </c>
      <c r="L1136" t="str">
        <f>VLOOKUP(Tabela_Brasil[[#This Row],[Estado]],'De-Para_Estado_Regiao'!$B$3:$C$29,2,FALSE)</f>
        <v>Sul</v>
      </c>
      <c r="M1136">
        <f>IF(Tabela_Brasil[[#This Row],[IBGE_1-4]]&gt;=951,1,0)</f>
        <v>0</v>
      </c>
      <c r="N1136">
        <f>IF(Tabela_Brasil[[#This Row],[COMP_P]]&lt;=2,1,0)</f>
        <v>0</v>
      </c>
    </row>
    <row r="1137" spans="1:14" x14ac:dyDescent="0.25">
      <c r="A1137" s="9" t="s">
        <v>1165</v>
      </c>
      <c r="B1137" s="9" t="s">
        <v>114</v>
      </c>
      <c r="C1137" s="9">
        <v>11256</v>
      </c>
      <c r="D1137" s="9">
        <v>0.66400000000000003</v>
      </c>
      <c r="E1137" s="9">
        <v>0.62</v>
      </c>
      <c r="F1137" s="9">
        <v>0.58099999999999996</v>
      </c>
      <c r="G1137" s="9">
        <v>13045.51</v>
      </c>
      <c r="H1137" s="10">
        <v>98</v>
      </c>
      <c r="I1137" t="str">
        <f>CONCATENATE(Tabela_Brasil[[#This Row],[Município]],"-",Tabela_Brasil[[#This Row],[Estado]])</f>
        <v>Nossa Senhora Do Socorro-SE</v>
      </c>
      <c r="J1137">
        <f>IF(Tabela_Brasil[[#This Row],[IDHM]]&lt;=0.599,1,0)</f>
        <v>0</v>
      </c>
      <c r="K1137" t="str">
        <f>IF(Tabela_Brasil[[#This Row],[IDHM]]&lt;=0.55,"Baixo",IF(Tabela_Brasil[[#This Row],[IDHM]]&lt;=0.699,"Médio",IF(Tabela_Brasil[[#This Row],[IDHM]]&lt;=0.799,"Alto","Muito Alto")))</f>
        <v>Médio</v>
      </c>
      <c r="L1137" t="str">
        <f>VLOOKUP(Tabela_Brasil[[#This Row],[Estado]],'De-Para_Estado_Regiao'!$B$3:$C$29,2,FALSE)</f>
        <v>Nordeste</v>
      </c>
      <c r="M1137">
        <f>IF(Tabela_Brasil[[#This Row],[IBGE_1-4]]&gt;=951,1,0)</f>
        <v>1</v>
      </c>
      <c r="N1137">
        <f>IF(Tabela_Brasil[[#This Row],[COMP_P]]&lt;=2,1,0)</f>
        <v>0</v>
      </c>
    </row>
    <row r="1138" spans="1:14" x14ac:dyDescent="0.25">
      <c r="A1138" s="12" t="s">
        <v>1166</v>
      </c>
      <c r="B1138" s="12" t="s">
        <v>22</v>
      </c>
      <c r="C1138" s="12">
        <v>1168</v>
      </c>
      <c r="D1138" s="12">
        <v>0.7</v>
      </c>
      <c r="E1138" s="12">
        <v>0.69599999999999995</v>
      </c>
      <c r="F1138" s="12">
        <v>0.621</v>
      </c>
      <c r="G1138" s="12">
        <v>25328.959999999999</v>
      </c>
      <c r="H1138" s="13">
        <v>54</v>
      </c>
      <c r="I1138" t="str">
        <f>CONCATENATE(Tabela_Brasil[[#This Row],[Município]],"-",Tabela_Brasil[[#This Row],[Estado]])</f>
        <v>Pitanga-PR</v>
      </c>
      <c r="J1138">
        <f>IF(Tabela_Brasil[[#This Row],[IDHM]]&lt;=0.599,1,0)</f>
        <v>0</v>
      </c>
      <c r="K1138" t="str">
        <f>IF(Tabela_Brasil[[#This Row],[IDHM]]&lt;=0.55,"Baixo",IF(Tabela_Brasil[[#This Row],[IDHM]]&lt;=0.699,"Médio",IF(Tabela_Brasil[[#This Row],[IDHM]]&lt;=0.799,"Alto","Muito Alto")))</f>
        <v>Alto</v>
      </c>
      <c r="L1138" t="str">
        <f>VLOOKUP(Tabela_Brasil[[#This Row],[Estado]],'De-Para_Estado_Regiao'!$B$3:$C$29,2,FALSE)</f>
        <v>Sul</v>
      </c>
      <c r="M1138">
        <f>IF(Tabela_Brasil[[#This Row],[IBGE_1-4]]&gt;=951,1,0)</f>
        <v>1</v>
      </c>
      <c r="N1138">
        <f>IF(Tabela_Brasil[[#This Row],[COMP_P]]&lt;=2,1,0)</f>
        <v>0</v>
      </c>
    </row>
    <row r="1139" spans="1:14" x14ac:dyDescent="0.25">
      <c r="A1139" s="9" t="s">
        <v>1167</v>
      </c>
      <c r="B1139" s="9" t="s">
        <v>7</v>
      </c>
      <c r="C1139" s="9">
        <v>483</v>
      </c>
      <c r="D1139" s="9">
        <v>0.73499999999999999</v>
      </c>
      <c r="E1139" s="9">
        <v>0.70599999999999996</v>
      </c>
      <c r="F1139" s="9">
        <v>0.67800000000000005</v>
      </c>
      <c r="G1139" s="9">
        <v>17224.14</v>
      </c>
      <c r="H1139" s="10">
        <v>13</v>
      </c>
      <c r="I1139" t="str">
        <f>CONCATENATE(Tabela_Brasil[[#This Row],[Município]],"-",Tabela_Brasil[[#This Row],[Estado]])</f>
        <v>Santa Branca-SP</v>
      </c>
      <c r="J1139">
        <f>IF(Tabela_Brasil[[#This Row],[IDHM]]&lt;=0.599,1,0)</f>
        <v>0</v>
      </c>
      <c r="K1139" t="str">
        <f>IF(Tabela_Brasil[[#This Row],[IDHM]]&lt;=0.55,"Baixo",IF(Tabela_Brasil[[#This Row],[IDHM]]&lt;=0.699,"Médio",IF(Tabela_Brasil[[#This Row],[IDHM]]&lt;=0.799,"Alto","Muito Alto")))</f>
        <v>Alto</v>
      </c>
      <c r="L1139" t="str">
        <f>VLOOKUP(Tabela_Brasil[[#This Row],[Estado]],'De-Para_Estado_Regiao'!$B$3:$C$29,2,FALSE)</f>
        <v>Sudeste</v>
      </c>
      <c r="M1139">
        <f>IF(Tabela_Brasil[[#This Row],[IBGE_1-4]]&gt;=951,1,0)</f>
        <v>0</v>
      </c>
      <c r="N1139">
        <f>IF(Tabela_Brasil[[#This Row],[COMP_P]]&lt;=2,1,0)</f>
        <v>0</v>
      </c>
    </row>
    <row r="1140" spans="1:14" x14ac:dyDescent="0.25">
      <c r="A1140" s="12" t="s">
        <v>1168</v>
      </c>
      <c r="B1140" s="12" t="s">
        <v>7</v>
      </c>
      <c r="C1140" s="12">
        <v>338</v>
      </c>
      <c r="D1140" s="12">
        <v>0.70499999999999996</v>
      </c>
      <c r="E1140" s="12">
        <v>0.7</v>
      </c>
      <c r="F1140" s="12">
        <v>0.60899999999999999</v>
      </c>
      <c r="G1140" s="12">
        <v>14349.1</v>
      </c>
      <c r="H1140" s="13">
        <v>5</v>
      </c>
      <c r="I1140" t="str">
        <f>CONCATENATE(Tabela_Brasil[[#This Row],[Município]],"-",Tabela_Brasil[[#This Row],[Estado]])</f>
        <v>Bofete-SP</v>
      </c>
      <c r="J1140">
        <f>IF(Tabela_Brasil[[#This Row],[IDHM]]&lt;=0.599,1,0)</f>
        <v>0</v>
      </c>
      <c r="K1140" t="str">
        <f>IF(Tabela_Brasil[[#This Row],[IDHM]]&lt;=0.55,"Baixo",IF(Tabela_Brasil[[#This Row],[IDHM]]&lt;=0.699,"Médio",IF(Tabela_Brasil[[#This Row],[IDHM]]&lt;=0.799,"Alto","Muito Alto")))</f>
        <v>Alto</v>
      </c>
      <c r="L1140" t="str">
        <f>VLOOKUP(Tabela_Brasil[[#This Row],[Estado]],'De-Para_Estado_Regiao'!$B$3:$C$29,2,FALSE)</f>
        <v>Sudeste</v>
      </c>
      <c r="M1140">
        <f>IF(Tabela_Brasil[[#This Row],[IBGE_1-4]]&gt;=951,1,0)</f>
        <v>0</v>
      </c>
      <c r="N1140">
        <f>IF(Tabela_Brasil[[#This Row],[COMP_P]]&lt;=2,1,0)</f>
        <v>0</v>
      </c>
    </row>
    <row r="1141" spans="1:14" x14ac:dyDescent="0.25">
      <c r="A1141" s="9" t="s">
        <v>1169</v>
      </c>
      <c r="B1141" s="9" t="s">
        <v>24</v>
      </c>
      <c r="C1141" s="9">
        <v>1478</v>
      </c>
      <c r="D1141" s="9">
        <v>0.58899999999999997</v>
      </c>
      <c r="E1141" s="9">
        <v>0.58899999999999997</v>
      </c>
      <c r="F1141" s="9">
        <v>0.46899999999999997</v>
      </c>
      <c r="G1141" s="9">
        <v>13207.15</v>
      </c>
      <c r="H1141" s="10">
        <v>13</v>
      </c>
      <c r="I1141" t="str">
        <f>CONCATENATE(Tabela_Brasil[[#This Row],[Município]],"-",Tabela_Brasil[[#This Row],[Estado]])</f>
        <v>Esplanada-BA</v>
      </c>
      <c r="J1141">
        <f>IF(Tabela_Brasil[[#This Row],[IDHM]]&lt;=0.599,1,0)</f>
        <v>1</v>
      </c>
      <c r="K1141" t="str">
        <f>IF(Tabela_Brasil[[#This Row],[IDHM]]&lt;=0.55,"Baixo",IF(Tabela_Brasil[[#This Row],[IDHM]]&lt;=0.699,"Médio",IF(Tabela_Brasil[[#This Row],[IDHM]]&lt;=0.799,"Alto","Muito Alto")))</f>
        <v>Médio</v>
      </c>
      <c r="L1141" t="str">
        <f>VLOOKUP(Tabela_Brasil[[#This Row],[Estado]],'De-Para_Estado_Regiao'!$B$3:$C$29,2,FALSE)</f>
        <v>Nordeste</v>
      </c>
      <c r="M1141">
        <f>IF(Tabela_Brasil[[#This Row],[IBGE_1-4]]&gt;=951,1,0)</f>
        <v>1</v>
      </c>
      <c r="N1141">
        <f>IF(Tabela_Brasil[[#This Row],[COMP_P]]&lt;=2,1,0)</f>
        <v>0</v>
      </c>
    </row>
    <row r="1142" spans="1:14" x14ac:dyDescent="0.25">
      <c r="A1142" s="12" t="s">
        <v>1170</v>
      </c>
      <c r="B1142" s="12" t="s">
        <v>24</v>
      </c>
      <c r="C1142" s="12">
        <v>1086</v>
      </c>
      <c r="D1142" s="12">
        <v>0.61099999999999999</v>
      </c>
      <c r="E1142" s="12">
        <v>0.58699999999999997</v>
      </c>
      <c r="F1142" s="12">
        <v>0.49099999999999999</v>
      </c>
      <c r="G1142" s="12">
        <v>9342.24</v>
      </c>
      <c r="H1142" s="13">
        <v>44</v>
      </c>
      <c r="I1142" t="str">
        <f>CONCATENATE(Tabela_Brasil[[#This Row],[Município]],"-",Tabela_Brasil[[#This Row],[Estado]])</f>
        <v>Livramento De Nossa Senhora-BA</v>
      </c>
      <c r="J1142">
        <f>IF(Tabela_Brasil[[#This Row],[IDHM]]&lt;=0.599,1,0)</f>
        <v>0</v>
      </c>
      <c r="K1142" t="str">
        <f>IF(Tabela_Brasil[[#This Row],[IDHM]]&lt;=0.55,"Baixo",IF(Tabela_Brasil[[#This Row],[IDHM]]&lt;=0.699,"Médio",IF(Tabela_Brasil[[#This Row],[IDHM]]&lt;=0.799,"Alto","Muito Alto")))</f>
        <v>Médio</v>
      </c>
      <c r="L1142" t="str">
        <f>VLOOKUP(Tabela_Brasil[[#This Row],[Estado]],'De-Para_Estado_Regiao'!$B$3:$C$29,2,FALSE)</f>
        <v>Nordeste</v>
      </c>
      <c r="M1142">
        <f>IF(Tabela_Brasil[[#This Row],[IBGE_1-4]]&gt;=951,1,0)</f>
        <v>1</v>
      </c>
      <c r="N1142">
        <f>IF(Tabela_Brasil[[#This Row],[COMP_P]]&lt;=2,1,0)</f>
        <v>0</v>
      </c>
    </row>
    <row r="1143" spans="1:14" x14ac:dyDescent="0.25">
      <c r="A1143" s="9" t="s">
        <v>1171</v>
      </c>
      <c r="B1143" s="9" t="s">
        <v>24</v>
      </c>
      <c r="C1143" s="9">
        <v>1118</v>
      </c>
      <c r="D1143" s="9">
        <v>0.54700000000000004</v>
      </c>
      <c r="E1143" s="9">
        <v>0.56100000000000005</v>
      </c>
      <c r="F1143" s="9">
        <v>0.42399999999999999</v>
      </c>
      <c r="G1143" s="9">
        <v>7611.16</v>
      </c>
      <c r="H1143" s="10">
        <v>6</v>
      </c>
      <c r="I1143" t="str">
        <f>CONCATENATE(Tabela_Brasil[[#This Row],[Município]],"-",Tabela_Brasil[[#This Row],[Estado]])</f>
        <v>Jeremoabo-BA</v>
      </c>
      <c r="J1143">
        <f>IF(Tabela_Brasil[[#This Row],[IDHM]]&lt;=0.599,1,0)</f>
        <v>1</v>
      </c>
      <c r="K1143" t="str">
        <f>IF(Tabela_Brasil[[#This Row],[IDHM]]&lt;=0.55,"Baixo",IF(Tabela_Brasil[[#This Row],[IDHM]]&lt;=0.699,"Médio",IF(Tabela_Brasil[[#This Row],[IDHM]]&lt;=0.799,"Alto","Muito Alto")))</f>
        <v>Baixo</v>
      </c>
      <c r="L1143" t="str">
        <f>VLOOKUP(Tabela_Brasil[[#This Row],[Estado]],'De-Para_Estado_Regiao'!$B$3:$C$29,2,FALSE)</f>
        <v>Nordeste</v>
      </c>
      <c r="M1143">
        <f>IF(Tabela_Brasil[[#This Row],[IBGE_1-4]]&gt;=951,1,0)</f>
        <v>1</v>
      </c>
      <c r="N1143">
        <f>IF(Tabela_Brasil[[#This Row],[COMP_P]]&lt;=2,1,0)</f>
        <v>0</v>
      </c>
    </row>
    <row r="1144" spans="1:14" x14ac:dyDescent="0.25">
      <c r="A1144" s="12" t="s">
        <v>1172</v>
      </c>
      <c r="B1144" s="12" t="s">
        <v>16</v>
      </c>
      <c r="C1144" s="12">
        <v>626</v>
      </c>
      <c r="D1144" s="12">
        <v>0.74</v>
      </c>
      <c r="E1144" s="12">
        <v>0.72</v>
      </c>
      <c r="F1144" s="12">
        <v>0.64300000000000002</v>
      </c>
      <c r="G1144" s="12">
        <v>26494.54</v>
      </c>
      <c r="H1144" s="13">
        <v>19</v>
      </c>
      <c r="I1144" t="str">
        <f>CONCATENATE(Tabela_Brasil[[#This Row],[Município]],"-",Tabela_Brasil[[#This Row],[Estado]])</f>
        <v>Itanhandu-MG</v>
      </c>
      <c r="J1144">
        <f>IF(Tabela_Brasil[[#This Row],[IDHM]]&lt;=0.599,1,0)</f>
        <v>0</v>
      </c>
      <c r="K1144" t="str">
        <f>IF(Tabela_Brasil[[#This Row],[IDHM]]&lt;=0.55,"Baixo",IF(Tabela_Brasil[[#This Row],[IDHM]]&lt;=0.699,"Médio",IF(Tabela_Brasil[[#This Row],[IDHM]]&lt;=0.799,"Alto","Muito Alto")))</f>
        <v>Alto</v>
      </c>
      <c r="L1144" t="str">
        <f>VLOOKUP(Tabela_Brasil[[#This Row],[Estado]],'De-Para_Estado_Regiao'!$B$3:$C$29,2,FALSE)</f>
        <v>Sudeste</v>
      </c>
      <c r="M1144">
        <f>IF(Tabela_Brasil[[#This Row],[IBGE_1-4]]&gt;=951,1,0)</f>
        <v>0</v>
      </c>
      <c r="N1144">
        <f>IF(Tabela_Brasil[[#This Row],[COMP_P]]&lt;=2,1,0)</f>
        <v>0</v>
      </c>
    </row>
    <row r="1145" spans="1:14" x14ac:dyDescent="0.25">
      <c r="A1145" s="9" t="s">
        <v>1173</v>
      </c>
      <c r="B1145" s="9" t="s">
        <v>14</v>
      </c>
      <c r="C1145" s="9">
        <v>1409</v>
      </c>
      <c r="D1145" s="9">
        <v>0.71299999999999997</v>
      </c>
      <c r="E1145" s="9">
        <v>0.72499999999999998</v>
      </c>
      <c r="F1145" s="9">
        <v>0.58399999999999996</v>
      </c>
      <c r="G1145" s="9">
        <v>34705.949999999997</v>
      </c>
      <c r="H1145" s="10">
        <v>31</v>
      </c>
      <c r="I1145" t="str">
        <f>CONCATENATE(Tabela_Brasil[[#This Row],[Município]],"-",Tabela_Brasil[[#This Row],[Estado]])</f>
        <v>Portão-RS</v>
      </c>
      <c r="J1145">
        <f>IF(Tabela_Brasil[[#This Row],[IDHM]]&lt;=0.599,1,0)</f>
        <v>0</v>
      </c>
      <c r="K1145" t="str">
        <f>IF(Tabela_Brasil[[#This Row],[IDHM]]&lt;=0.55,"Baixo",IF(Tabela_Brasil[[#This Row],[IDHM]]&lt;=0.699,"Médio",IF(Tabela_Brasil[[#This Row],[IDHM]]&lt;=0.799,"Alto","Muito Alto")))</f>
        <v>Alto</v>
      </c>
      <c r="L1145" t="str">
        <f>VLOOKUP(Tabela_Brasil[[#This Row],[Estado]],'De-Para_Estado_Regiao'!$B$3:$C$29,2,FALSE)</f>
        <v>Sul</v>
      </c>
      <c r="M1145">
        <f>IF(Tabela_Brasil[[#This Row],[IBGE_1-4]]&gt;=951,1,0)</f>
        <v>1</v>
      </c>
      <c r="N1145">
        <f>IF(Tabela_Brasil[[#This Row],[COMP_P]]&lt;=2,1,0)</f>
        <v>0</v>
      </c>
    </row>
    <row r="1146" spans="1:14" x14ac:dyDescent="0.25">
      <c r="A1146" s="12" t="s">
        <v>1174</v>
      </c>
      <c r="B1146" s="12" t="s">
        <v>53</v>
      </c>
      <c r="C1146" s="12">
        <v>1094</v>
      </c>
      <c r="D1146" s="12">
        <v>0.69</v>
      </c>
      <c r="E1146" s="12">
        <v>0.67600000000000005</v>
      </c>
      <c r="F1146" s="12">
        <v>0.59199999999999997</v>
      </c>
      <c r="G1146" s="12">
        <v>43288.69</v>
      </c>
      <c r="H1146" s="13">
        <v>20</v>
      </c>
      <c r="I1146" t="str">
        <f>CONCATENATE(Tabela_Brasil[[#This Row],[Município]],"-",Tabela_Brasil[[#This Row],[Estado]])</f>
        <v>Caarapó-MS</v>
      </c>
      <c r="J1146">
        <f>IF(Tabela_Brasil[[#This Row],[IDHM]]&lt;=0.599,1,0)</f>
        <v>0</v>
      </c>
      <c r="K1146" t="str">
        <f>IF(Tabela_Brasil[[#This Row],[IDHM]]&lt;=0.55,"Baixo",IF(Tabela_Brasil[[#This Row],[IDHM]]&lt;=0.699,"Médio",IF(Tabela_Brasil[[#This Row],[IDHM]]&lt;=0.799,"Alto","Muito Alto")))</f>
        <v>Médio</v>
      </c>
      <c r="L1146" t="str">
        <f>VLOOKUP(Tabela_Brasil[[#This Row],[Estado]],'De-Para_Estado_Regiao'!$B$3:$C$29,2,FALSE)</f>
        <v>Centro-Oeste</v>
      </c>
      <c r="M1146">
        <f>IF(Tabela_Brasil[[#This Row],[IBGE_1-4]]&gt;=951,1,0)</f>
        <v>1</v>
      </c>
      <c r="N1146">
        <f>IF(Tabela_Brasil[[#This Row],[COMP_P]]&lt;=2,1,0)</f>
        <v>0</v>
      </c>
    </row>
    <row r="1147" spans="1:14" x14ac:dyDescent="0.25">
      <c r="A1147" s="9" t="s">
        <v>1004</v>
      </c>
      <c r="B1147" s="9" t="s">
        <v>53</v>
      </c>
      <c r="C1147" s="9">
        <v>553</v>
      </c>
      <c r="D1147" s="9">
        <v>0.68400000000000005</v>
      </c>
      <c r="E1147" s="9">
        <v>0.67400000000000004</v>
      </c>
      <c r="F1147" s="9">
        <v>0.57699999999999996</v>
      </c>
      <c r="G1147" s="9">
        <v>26666.26</v>
      </c>
      <c r="H1147" s="10">
        <v>1</v>
      </c>
      <c r="I1147" t="str">
        <f>CONCATENATE(Tabela_Brasil[[#This Row],[Município]],"-",Tabela_Brasil[[#This Row],[Estado]])</f>
        <v>Eldorado-MS</v>
      </c>
      <c r="J1147">
        <f>IF(Tabela_Brasil[[#This Row],[IDHM]]&lt;=0.599,1,0)</f>
        <v>0</v>
      </c>
      <c r="K1147" t="str">
        <f>IF(Tabela_Brasil[[#This Row],[IDHM]]&lt;=0.55,"Baixo",IF(Tabela_Brasil[[#This Row],[IDHM]]&lt;=0.699,"Médio",IF(Tabela_Brasil[[#This Row],[IDHM]]&lt;=0.799,"Alto","Muito Alto")))</f>
        <v>Médio</v>
      </c>
      <c r="L1147" t="str">
        <f>VLOOKUP(Tabela_Brasil[[#This Row],[Estado]],'De-Para_Estado_Regiao'!$B$3:$C$29,2,FALSE)</f>
        <v>Centro-Oeste</v>
      </c>
      <c r="M1147">
        <f>IF(Tabela_Brasil[[#This Row],[IBGE_1-4]]&gt;=951,1,0)</f>
        <v>0</v>
      </c>
      <c r="N1147">
        <f>IF(Tabela_Brasil[[#This Row],[COMP_P]]&lt;=2,1,0)</f>
        <v>1</v>
      </c>
    </row>
    <row r="1148" spans="1:14" x14ac:dyDescent="0.25">
      <c r="A1148" s="12" t="s">
        <v>1175</v>
      </c>
      <c r="B1148" s="12" t="s">
        <v>10</v>
      </c>
      <c r="C1148" s="12">
        <v>237</v>
      </c>
      <c r="D1148" s="12">
        <v>0.61099999999999999</v>
      </c>
      <c r="E1148" s="12">
        <v>0.65800000000000003</v>
      </c>
      <c r="F1148" s="12">
        <v>0.436</v>
      </c>
      <c r="G1148" s="12">
        <v>24476.1</v>
      </c>
      <c r="H1148" s="13">
        <v>24</v>
      </c>
      <c r="I1148" t="str">
        <f>CONCATENATE(Tabela_Brasil[[#This Row],[Município]],"-",Tabela_Brasil[[#This Row],[Estado]])</f>
        <v>Sumidouro-RJ</v>
      </c>
      <c r="J1148">
        <f>IF(Tabela_Brasil[[#This Row],[IDHM]]&lt;=0.599,1,0)</f>
        <v>0</v>
      </c>
      <c r="K1148" t="str">
        <f>IF(Tabela_Brasil[[#This Row],[IDHM]]&lt;=0.55,"Baixo",IF(Tabela_Brasil[[#This Row],[IDHM]]&lt;=0.699,"Médio",IF(Tabela_Brasil[[#This Row],[IDHM]]&lt;=0.799,"Alto","Muito Alto")))</f>
        <v>Médio</v>
      </c>
      <c r="L1148" t="str">
        <f>VLOOKUP(Tabela_Brasil[[#This Row],[Estado]],'De-Para_Estado_Regiao'!$B$3:$C$29,2,FALSE)</f>
        <v>Sudeste</v>
      </c>
      <c r="M1148">
        <f>IF(Tabela_Brasil[[#This Row],[IBGE_1-4]]&gt;=951,1,0)</f>
        <v>0</v>
      </c>
      <c r="N1148">
        <f>IF(Tabela_Brasil[[#This Row],[COMP_P]]&lt;=2,1,0)</f>
        <v>0</v>
      </c>
    </row>
    <row r="1149" spans="1:14" x14ac:dyDescent="0.25">
      <c r="A1149" s="9" t="s">
        <v>1176</v>
      </c>
      <c r="B1149" s="9" t="s">
        <v>7</v>
      </c>
      <c r="C1149" s="9">
        <v>337</v>
      </c>
      <c r="D1149" s="9">
        <v>0.76700000000000002</v>
      </c>
      <c r="E1149" s="9">
        <v>0.71899999999999997</v>
      </c>
      <c r="F1149" s="9">
        <v>0.76200000000000001</v>
      </c>
      <c r="G1149" s="9">
        <v>67015.87</v>
      </c>
      <c r="H1149" s="10">
        <v>2</v>
      </c>
      <c r="I1149" t="str">
        <f>CONCATENATE(Tabela_Brasil[[#This Row],[Município]],"-",Tabela_Brasil[[#This Row],[Estado]])</f>
        <v>Orindiúva-SP</v>
      </c>
      <c r="J1149">
        <f>IF(Tabela_Brasil[[#This Row],[IDHM]]&lt;=0.599,1,0)</f>
        <v>0</v>
      </c>
      <c r="K1149" t="str">
        <f>IF(Tabela_Brasil[[#This Row],[IDHM]]&lt;=0.55,"Baixo",IF(Tabela_Brasil[[#This Row],[IDHM]]&lt;=0.699,"Médio",IF(Tabela_Brasil[[#This Row],[IDHM]]&lt;=0.799,"Alto","Muito Alto")))</f>
        <v>Alto</v>
      </c>
      <c r="L1149" t="str">
        <f>VLOOKUP(Tabela_Brasil[[#This Row],[Estado]],'De-Para_Estado_Regiao'!$B$3:$C$29,2,FALSE)</f>
        <v>Sudeste</v>
      </c>
      <c r="M1149">
        <f>IF(Tabela_Brasil[[#This Row],[IBGE_1-4]]&gt;=951,1,0)</f>
        <v>0</v>
      </c>
      <c r="N1149">
        <f>IF(Tabela_Brasil[[#This Row],[COMP_P]]&lt;=2,1,0)</f>
        <v>1</v>
      </c>
    </row>
    <row r="1150" spans="1:14" x14ac:dyDescent="0.25">
      <c r="A1150" s="12" t="s">
        <v>1177</v>
      </c>
      <c r="B1150" s="12" t="s">
        <v>59</v>
      </c>
      <c r="C1150" s="12">
        <v>1398</v>
      </c>
      <c r="D1150" s="12">
        <v>0.74199999999999999</v>
      </c>
      <c r="E1150" s="12">
        <v>0.72099999999999997</v>
      </c>
      <c r="F1150" s="12">
        <v>0.65800000000000003</v>
      </c>
      <c r="G1150" s="12">
        <v>55186.5</v>
      </c>
      <c r="H1150" s="13">
        <v>38</v>
      </c>
      <c r="I1150" t="str">
        <f>CONCATENATE(Tabela_Brasil[[#This Row],[Município]],"-",Tabela_Brasil[[#This Row],[Estado]])</f>
        <v>Campos Novos-SC</v>
      </c>
      <c r="J1150">
        <f>IF(Tabela_Brasil[[#This Row],[IDHM]]&lt;=0.599,1,0)</f>
        <v>0</v>
      </c>
      <c r="K1150" t="str">
        <f>IF(Tabela_Brasil[[#This Row],[IDHM]]&lt;=0.55,"Baixo",IF(Tabela_Brasil[[#This Row],[IDHM]]&lt;=0.699,"Médio",IF(Tabela_Brasil[[#This Row],[IDHM]]&lt;=0.799,"Alto","Muito Alto")))</f>
        <v>Alto</v>
      </c>
      <c r="L1150" t="str">
        <f>VLOOKUP(Tabela_Brasil[[#This Row],[Estado]],'De-Para_Estado_Regiao'!$B$3:$C$29,2,FALSE)</f>
        <v>Sul</v>
      </c>
      <c r="M1150">
        <f>IF(Tabela_Brasil[[#This Row],[IBGE_1-4]]&gt;=951,1,0)</f>
        <v>1</v>
      </c>
      <c r="N1150">
        <f>IF(Tabela_Brasil[[#This Row],[COMP_P]]&lt;=2,1,0)</f>
        <v>0</v>
      </c>
    </row>
    <row r="1151" spans="1:14" x14ac:dyDescent="0.25">
      <c r="A1151" s="9" t="s">
        <v>1178</v>
      </c>
      <c r="B1151" s="9" t="s">
        <v>7</v>
      </c>
      <c r="C1151" s="9">
        <v>274</v>
      </c>
      <c r="D1151" s="9">
        <v>0.754</v>
      </c>
      <c r="E1151" s="9">
        <v>0.73699999999999999</v>
      </c>
      <c r="F1151" s="9">
        <v>0.70699999999999996</v>
      </c>
      <c r="G1151" s="9">
        <v>20913.11</v>
      </c>
      <c r="H1151" s="10">
        <v>4</v>
      </c>
      <c r="I1151" t="str">
        <f>CONCATENATE(Tabela_Brasil[[#This Row],[Município]],"-",Tabela_Brasil[[#This Row],[Estado]])</f>
        <v>Neves Paulista-SP</v>
      </c>
      <c r="J1151">
        <f>IF(Tabela_Brasil[[#This Row],[IDHM]]&lt;=0.599,1,0)</f>
        <v>0</v>
      </c>
      <c r="K1151" t="str">
        <f>IF(Tabela_Brasil[[#This Row],[IDHM]]&lt;=0.55,"Baixo",IF(Tabela_Brasil[[#This Row],[IDHM]]&lt;=0.699,"Médio",IF(Tabela_Brasil[[#This Row],[IDHM]]&lt;=0.799,"Alto","Muito Alto")))</f>
        <v>Alto</v>
      </c>
      <c r="L1151" t="str">
        <f>VLOOKUP(Tabela_Brasil[[#This Row],[Estado]],'De-Para_Estado_Regiao'!$B$3:$C$29,2,FALSE)</f>
        <v>Sudeste</v>
      </c>
      <c r="M1151">
        <f>IF(Tabela_Brasil[[#This Row],[IBGE_1-4]]&gt;=951,1,0)</f>
        <v>0</v>
      </c>
      <c r="N1151">
        <f>IF(Tabela_Brasil[[#This Row],[COMP_P]]&lt;=2,1,0)</f>
        <v>0</v>
      </c>
    </row>
    <row r="1152" spans="1:14" x14ac:dyDescent="0.25">
      <c r="A1152" s="12" t="s">
        <v>1179</v>
      </c>
      <c r="B1152" s="12" t="s">
        <v>24</v>
      </c>
      <c r="C1152" s="12">
        <v>611</v>
      </c>
      <c r="D1152" s="12">
        <v>0.61599999999999999</v>
      </c>
      <c r="E1152" s="12">
        <v>0.57699999999999996</v>
      </c>
      <c r="F1152" s="12">
        <v>0.54500000000000004</v>
      </c>
      <c r="G1152" s="12">
        <v>6356.68</v>
      </c>
      <c r="H1152" s="13">
        <v>1</v>
      </c>
      <c r="I1152" t="str">
        <f>CONCATENATE(Tabela_Brasil[[#This Row],[Município]],"-",Tabela_Brasil[[#This Row],[Estado]])</f>
        <v>Ibipeba-BA</v>
      </c>
      <c r="J1152">
        <f>IF(Tabela_Brasil[[#This Row],[IDHM]]&lt;=0.599,1,0)</f>
        <v>0</v>
      </c>
      <c r="K1152" t="str">
        <f>IF(Tabela_Brasil[[#This Row],[IDHM]]&lt;=0.55,"Baixo",IF(Tabela_Brasil[[#This Row],[IDHM]]&lt;=0.699,"Médio",IF(Tabela_Brasil[[#This Row],[IDHM]]&lt;=0.799,"Alto","Muito Alto")))</f>
        <v>Médio</v>
      </c>
      <c r="L1152" t="str">
        <f>VLOOKUP(Tabela_Brasil[[#This Row],[Estado]],'De-Para_Estado_Regiao'!$B$3:$C$29,2,FALSE)</f>
        <v>Nordeste</v>
      </c>
      <c r="M1152">
        <f>IF(Tabela_Brasil[[#This Row],[IBGE_1-4]]&gt;=951,1,0)</f>
        <v>0</v>
      </c>
      <c r="N1152">
        <f>IF(Tabela_Brasil[[#This Row],[COMP_P]]&lt;=2,1,0)</f>
        <v>1</v>
      </c>
    </row>
    <row r="1153" spans="1:14" x14ac:dyDescent="0.25">
      <c r="A1153" s="9" t="s">
        <v>1180</v>
      </c>
      <c r="B1153" s="9" t="s">
        <v>33</v>
      </c>
      <c r="C1153" s="9">
        <v>2093</v>
      </c>
      <c r="D1153" s="9">
        <v>0.69</v>
      </c>
      <c r="E1153" s="9">
        <v>0.67400000000000004</v>
      </c>
      <c r="F1153" s="9">
        <v>0.59599999999999997</v>
      </c>
      <c r="G1153" s="9">
        <v>19640.77</v>
      </c>
      <c r="H1153" s="10">
        <v>19</v>
      </c>
      <c r="I1153" t="str">
        <f>CONCATENATE(Tabela_Brasil[[#This Row],[Município]],"-",Tabela_Brasil[[#This Row],[Estado]])</f>
        <v>Goianira-GO</v>
      </c>
      <c r="J1153">
        <f>IF(Tabela_Brasil[[#This Row],[IDHM]]&lt;=0.599,1,0)</f>
        <v>0</v>
      </c>
      <c r="K1153" t="str">
        <f>IF(Tabela_Brasil[[#This Row],[IDHM]]&lt;=0.55,"Baixo",IF(Tabela_Brasil[[#This Row],[IDHM]]&lt;=0.699,"Médio",IF(Tabela_Brasil[[#This Row],[IDHM]]&lt;=0.799,"Alto","Muito Alto")))</f>
        <v>Médio</v>
      </c>
      <c r="L1153" t="str">
        <f>VLOOKUP(Tabela_Brasil[[#This Row],[Estado]],'De-Para_Estado_Regiao'!$B$3:$C$29,2,FALSE)</f>
        <v>Centro-Oeste</v>
      </c>
      <c r="M1153">
        <f>IF(Tabela_Brasil[[#This Row],[IBGE_1-4]]&gt;=951,1,0)</f>
        <v>1</v>
      </c>
      <c r="N1153">
        <f>IF(Tabela_Brasil[[#This Row],[COMP_P]]&lt;=2,1,0)</f>
        <v>0</v>
      </c>
    </row>
    <row r="1154" spans="1:14" x14ac:dyDescent="0.25">
      <c r="A1154" s="12" t="s">
        <v>1181</v>
      </c>
      <c r="B1154" s="12" t="s">
        <v>49</v>
      </c>
      <c r="C1154" s="12">
        <v>911</v>
      </c>
      <c r="D1154" s="12">
        <v>0.63800000000000001</v>
      </c>
      <c r="E1154" s="12">
        <v>0.65100000000000002</v>
      </c>
      <c r="F1154" s="12">
        <v>0.495</v>
      </c>
      <c r="G1154" s="12">
        <v>22968.76</v>
      </c>
      <c r="H1154" s="13">
        <v>12</v>
      </c>
      <c r="I1154" t="str">
        <f>CONCATENATE(Tabela_Brasil[[#This Row],[Município]],"-",Tabela_Brasil[[#This Row],[Estado]])</f>
        <v>Rio Maria-PA</v>
      </c>
      <c r="J1154">
        <f>IF(Tabela_Brasil[[#This Row],[IDHM]]&lt;=0.599,1,0)</f>
        <v>0</v>
      </c>
      <c r="K1154" t="str">
        <f>IF(Tabela_Brasil[[#This Row],[IDHM]]&lt;=0.55,"Baixo",IF(Tabela_Brasil[[#This Row],[IDHM]]&lt;=0.699,"Médio",IF(Tabela_Brasil[[#This Row],[IDHM]]&lt;=0.799,"Alto","Muito Alto")))</f>
        <v>Médio</v>
      </c>
      <c r="L1154" t="str">
        <f>VLOOKUP(Tabela_Brasil[[#This Row],[Estado]],'De-Para_Estado_Regiao'!$B$3:$C$29,2,FALSE)</f>
        <v>Norte</v>
      </c>
      <c r="M1154">
        <f>IF(Tabela_Brasil[[#This Row],[IBGE_1-4]]&gt;=951,1,0)</f>
        <v>0</v>
      </c>
      <c r="N1154">
        <f>IF(Tabela_Brasil[[#This Row],[COMP_P]]&lt;=2,1,0)</f>
        <v>0</v>
      </c>
    </row>
    <row r="1155" spans="1:14" x14ac:dyDescent="0.25">
      <c r="A1155" s="9" t="s">
        <v>1182</v>
      </c>
      <c r="B1155" s="9" t="s">
        <v>72</v>
      </c>
      <c r="C1155" s="9">
        <v>1966</v>
      </c>
      <c r="D1155" s="9">
        <v>0.69099999999999995</v>
      </c>
      <c r="E1155" s="9">
        <v>0.67300000000000004</v>
      </c>
      <c r="F1155" s="9">
        <v>0.61699999999999999</v>
      </c>
      <c r="G1155" s="9">
        <v>14103.95</v>
      </c>
      <c r="H1155" s="10">
        <v>46</v>
      </c>
      <c r="I1155" t="str">
        <f>CONCATENATE(Tabela_Brasil[[#This Row],[Município]],"-",Tabela_Brasil[[#This Row],[Estado]])</f>
        <v>Currais Novos-RN</v>
      </c>
      <c r="J1155">
        <f>IF(Tabela_Brasil[[#This Row],[IDHM]]&lt;=0.599,1,0)</f>
        <v>0</v>
      </c>
      <c r="K1155" t="str">
        <f>IF(Tabela_Brasil[[#This Row],[IDHM]]&lt;=0.55,"Baixo",IF(Tabela_Brasil[[#This Row],[IDHM]]&lt;=0.699,"Médio",IF(Tabela_Brasil[[#This Row],[IDHM]]&lt;=0.799,"Alto","Muito Alto")))</f>
        <v>Médio</v>
      </c>
      <c r="L1155" t="str">
        <f>VLOOKUP(Tabela_Brasil[[#This Row],[Estado]],'De-Para_Estado_Regiao'!$B$3:$C$29,2,FALSE)</f>
        <v>Nordeste</v>
      </c>
      <c r="M1155">
        <f>IF(Tabela_Brasil[[#This Row],[IBGE_1-4]]&gt;=951,1,0)</f>
        <v>1</v>
      </c>
      <c r="N1155">
        <f>IF(Tabela_Brasil[[#This Row],[COMP_P]]&lt;=2,1,0)</f>
        <v>0</v>
      </c>
    </row>
    <row r="1156" spans="1:14" x14ac:dyDescent="0.25">
      <c r="A1156" s="12" t="s">
        <v>1183</v>
      </c>
      <c r="B1156" s="12" t="s">
        <v>24</v>
      </c>
      <c r="C1156" s="12">
        <v>1340</v>
      </c>
      <c r="D1156" s="12">
        <v>0.61</v>
      </c>
      <c r="E1156" s="12">
        <v>0.58299999999999996</v>
      </c>
      <c r="F1156" s="12">
        <v>0.505</v>
      </c>
      <c r="G1156" s="12">
        <v>9861.77</v>
      </c>
      <c r="H1156" s="13">
        <v>10</v>
      </c>
      <c r="I1156" t="str">
        <f>CONCATENATE(Tabela_Brasil[[#This Row],[Município]],"-",Tabela_Brasil[[#This Row],[Estado]])</f>
        <v>Ruy Barbosa-BA</v>
      </c>
      <c r="J1156">
        <f>IF(Tabela_Brasil[[#This Row],[IDHM]]&lt;=0.599,1,0)</f>
        <v>0</v>
      </c>
      <c r="K1156" t="str">
        <f>IF(Tabela_Brasil[[#This Row],[IDHM]]&lt;=0.55,"Baixo",IF(Tabela_Brasil[[#This Row],[IDHM]]&lt;=0.699,"Médio",IF(Tabela_Brasil[[#This Row],[IDHM]]&lt;=0.799,"Alto","Muito Alto")))</f>
        <v>Médio</v>
      </c>
      <c r="L1156" t="str">
        <f>VLOOKUP(Tabela_Brasil[[#This Row],[Estado]],'De-Para_Estado_Regiao'!$B$3:$C$29,2,FALSE)</f>
        <v>Nordeste</v>
      </c>
      <c r="M1156">
        <f>IF(Tabela_Brasil[[#This Row],[IBGE_1-4]]&gt;=951,1,0)</f>
        <v>1</v>
      </c>
      <c r="N1156">
        <f>IF(Tabela_Brasil[[#This Row],[COMP_P]]&lt;=2,1,0)</f>
        <v>0</v>
      </c>
    </row>
    <row r="1157" spans="1:14" x14ac:dyDescent="0.25">
      <c r="A1157" s="9" t="s">
        <v>1184</v>
      </c>
      <c r="B1157" s="9" t="s">
        <v>22</v>
      </c>
      <c r="C1157" s="9">
        <v>1380</v>
      </c>
      <c r="D1157" s="9">
        <v>0.72299999999999998</v>
      </c>
      <c r="E1157" s="9">
        <v>0.71499999999999997</v>
      </c>
      <c r="F1157" s="9">
        <v>0.64300000000000002</v>
      </c>
      <c r="G1157" s="9">
        <v>37589.39</v>
      </c>
      <c r="H1157" s="10">
        <v>29</v>
      </c>
      <c r="I1157" t="str">
        <f>CONCATENATE(Tabela_Brasil[[#This Row],[Município]],"-",Tabela_Brasil[[#This Row],[Estado]])</f>
        <v>Arapoti-PR</v>
      </c>
      <c r="J1157">
        <f>IF(Tabela_Brasil[[#This Row],[IDHM]]&lt;=0.599,1,0)</f>
        <v>0</v>
      </c>
      <c r="K1157" t="str">
        <f>IF(Tabela_Brasil[[#This Row],[IDHM]]&lt;=0.55,"Baixo",IF(Tabela_Brasil[[#This Row],[IDHM]]&lt;=0.699,"Médio",IF(Tabela_Brasil[[#This Row],[IDHM]]&lt;=0.799,"Alto","Muito Alto")))</f>
        <v>Alto</v>
      </c>
      <c r="L1157" t="str">
        <f>VLOOKUP(Tabela_Brasil[[#This Row],[Estado]],'De-Para_Estado_Regiao'!$B$3:$C$29,2,FALSE)</f>
        <v>Sul</v>
      </c>
      <c r="M1157">
        <f>IF(Tabela_Brasil[[#This Row],[IBGE_1-4]]&gt;=951,1,0)</f>
        <v>1</v>
      </c>
      <c r="N1157">
        <f>IF(Tabela_Brasil[[#This Row],[COMP_P]]&lt;=2,1,0)</f>
        <v>0</v>
      </c>
    </row>
    <row r="1158" spans="1:14" x14ac:dyDescent="0.25">
      <c r="A1158" s="12" t="s">
        <v>1185</v>
      </c>
      <c r="B1158" s="12" t="s">
        <v>7</v>
      </c>
      <c r="C1158" s="12">
        <v>57</v>
      </c>
      <c r="D1158" s="12">
        <v>0.67700000000000005</v>
      </c>
      <c r="E1158" s="12">
        <v>0.67100000000000004</v>
      </c>
      <c r="F1158" s="12">
        <v>0.58099999999999996</v>
      </c>
      <c r="G1158" s="12">
        <v>12135.78</v>
      </c>
      <c r="H1158" s="13">
        <v>1</v>
      </c>
      <c r="I1158" t="str">
        <f>CONCATENATE(Tabela_Brasil[[#This Row],[Município]],"-",Tabela_Brasil[[#This Row],[Estado]])</f>
        <v>Pedra Bela-SP</v>
      </c>
      <c r="J1158">
        <f>IF(Tabela_Brasil[[#This Row],[IDHM]]&lt;=0.599,1,0)</f>
        <v>0</v>
      </c>
      <c r="K1158" t="str">
        <f>IF(Tabela_Brasil[[#This Row],[IDHM]]&lt;=0.55,"Baixo",IF(Tabela_Brasil[[#This Row],[IDHM]]&lt;=0.699,"Médio",IF(Tabela_Brasil[[#This Row],[IDHM]]&lt;=0.799,"Alto","Muito Alto")))</f>
        <v>Médio</v>
      </c>
      <c r="L1158" t="str">
        <f>VLOOKUP(Tabela_Brasil[[#This Row],[Estado]],'De-Para_Estado_Regiao'!$B$3:$C$29,2,FALSE)</f>
        <v>Sudeste</v>
      </c>
      <c r="M1158">
        <f>IF(Tabela_Brasil[[#This Row],[IBGE_1-4]]&gt;=951,1,0)</f>
        <v>0</v>
      </c>
      <c r="N1158">
        <f>IF(Tabela_Brasil[[#This Row],[COMP_P]]&lt;=2,1,0)</f>
        <v>1</v>
      </c>
    </row>
    <row r="1159" spans="1:14" x14ac:dyDescent="0.25">
      <c r="A1159" s="9" t="s">
        <v>1186</v>
      </c>
      <c r="B1159" s="9" t="s">
        <v>72</v>
      </c>
      <c r="C1159" s="9">
        <v>1934</v>
      </c>
      <c r="D1159" s="9">
        <v>0.63500000000000001</v>
      </c>
      <c r="E1159" s="9">
        <v>0.59699999999999998</v>
      </c>
      <c r="F1159" s="9">
        <v>0.56399999999999995</v>
      </c>
      <c r="G1159" s="9">
        <v>11735.96</v>
      </c>
      <c r="H1159" s="10">
        <v>26</v>
      </c>
      <c r="I1159" t="str">
        <f>CONCATENATE(Tabela_Brasil[[#This Row],[Município]],"-",Tabela_Brasil[[#This Row],[Estado]])</f>
        <v>Santa Cruz-RN</v>
      </c>
      <c r="J1159">
        <f>IF(Tabela_Brasil[[#This Row],[IDHM]]&lt;=0.599,1,0)</f>
        <v>0</v>
      </c>
      <c r="K1159" t="str">
        <f>IF(Tabela_Brasil[[#This Row],[IDHM]]&lt;=0.55,"Baixo",IF(Tabela_Brasil[[#This Row],[IDHM]]&lt;=0.699,"Médio",IF(Tabela_Brasil[[#This Row],[IDHM]]&lt;=0.799,"Alto","Muito Alto")))</f>
        <v>Médio</v>
      </c>
      <c r="L1159" t="str">
        <f>VLOOKUP(Tabela_Brasil[[#This Row],[Estado]],'De-Para_Estado_Regiao'!$B$3:$C$29,2,FALSE)</f>
        <v>Nordeste</v>
      </c>
      <c r="M1159">
        <f>IF(Tabela_Brasil[[#This Row],[IBGE_1-4]]&gt;=951,1,0)</f>
        <v>1</v>
      </c>
      <c r="N1159">
        <f>IF(Tabela_Brasil[[#This Row],[COMP_P]]&lt;=2,1,0)</f>
        <v>0</v>
      </c>
    </row>
    <row r="1160" spans="1:14" x14ac:dyDescent="0.25">
      <c r="A1160" s="12" t="s">
        <v>1187</v>
      </c>
      <c r="B1160" s="12" t="s">
        <v>16</v>
      </c>
      <c r="C1160" s="12">
        <v>610</v>
      </c>
      <c r="D1160" s="12">
        <v>0.72699999999999998</v>
      </c>
      <c r="E1160" s="12">
        <v>0.7</v>
      </c>
      <c r="F1160" s="12">
        <v>0.64900000000000002</v>
      </c>
      <c r="G1160" s="12">
        <v>14617.92</v>
      </c>
      <c r="H1160" s="13">
        <v>6</v>
      </c>
      <c r="I1160" t="str">
        <f>CONCATENATE(Tabela_Brasil[[#This Row],[Município]],"-",Tabela_Brasil[[#This Row],[Estado]])</f>
        <v>Areado-MG</v>
      </c>
      <c r="J1160">
        <f>IF(Tabela_Brasil[[#This Row],[IDHM]]&lt;=0.599,1,0)</f>
        <v>0</v>
      </c>
      <c r="K1160" t="str">
        <f>IF(Tabela_Brasil[[#This Row],[IDHM]]&lt;=0.55,"Baixo",IF(Tabela_Brasil[[#This Row],[IDHM]]&lt;=0.699,"Médio",IF(Tabela_Brasil[[#This Row],[IDHM]]&lt;=0.799,"Alto","Muito Alto")))</f>
        <v>Alto</v>
      </c>
      <c r="L1160" t="str">
        <f>VLOOKUP(Tabela_Brasil[[#This Row],[Estado]],'De-Para_Estado_Regiao'!$B$3:$C$29,2,FALSE)</f>
        <v>Sudeste</v>
      </c>
      <c r="M1160">
        <f>IF(Tabela_Brasil[[#This Row],[IBGE_1-4]]&gt;=951,1,0)</f>
        <v>0</v>
      </c>
      <c r="N1160">
        <f>IF(Tabela_Brasil[[#This Row],[COMP_P]]&lt;=2,1,0)</f>
        <v>0</v>
      </c>
    </row>
    <row r="1161" spans="1:14" x14ac:dyDescent="0.25">
      <c r="A1161" s="9" t="s">
        <v>1188</v>
      </c>
      <c r="B1161" s="9" t="s">
        <v>22</v>
      </c>
      <c r="C1161" s="9">
        <v>423</v>
      </c>
      <c r="D1161" s="9">
        <v>0.7</v>
      </c>
      <c r="E1161" s="9">
        <v>0.69899999999999995</v>
      </c>
      <c r="F1161" s="9">
        <v>0.61299999999999999</v>
      </c>
      <c r="G1161" s="9">
        <v>45033.39</v>
      </c>
      <c r="H1161" s="10">
        <v>13</v>
      </c>
      <c r="I1161" t="str">
        <f>CONCATENATE(Tabela_Brasil[[#This Row],[Município]],"-",Tabela_Brasil[[#This Row],[Estado]])</f>
        <v>Joaquim Távora-PR</v>
      </c>
      <c r="J1161">
        <f>IF(Tabela_Brasil[[#This Row],[IDHM]]&lt;=0.599,1,0)</f>
        <v>0</v>
      </c>
      <c r="K1161" t="str">
        <f>IF(Tabela_Brasil[[#This Row],[IDHM]]&lt;=0.55,"Baixo",IF(Tabela_Brasil[[#This Row],[IDHM]]&lt;=0.699,"Médio",IF(Tabela_Brasil[[#This Row],[IDHM]]&lt;=0.799,"Alto","Muito Alto")))</f>
        <v>Alto</v>
      </c>
      <c r="L1161" t="str">
        <f>VLOOKUP(Tabela_Brasil[[#This Row],[Estado]],'De-Para_Estado_Regiao'!$B$3:$C$29,2,FALSE)</f>
        <v>Sul</v>
      </c>
      <c r="M1161">
        <f>IF(Tabela_Brasil[[#This Row],[IBGE_1-4]]&gt;=951,1,0)</f>
        <v>0</v>
      </c>
      <c r="N1161">
        <f>IF(Tabela_Brasil[[#This Row],[COMP_P]]&lt;=2,1,0)</f>
        <v>0</v>
      </c>
    </row>
    <row r="1162" spans="1:14" x14ac:dyDescent="0.25">
      <c r="A1162" s="12" t="s">
        <v>1189</v>
      </c>
      <c r="B1162" s="12" t="s">
        <v>19</v>
      </c>
      <c r="C1162" s="12">
        <v>1078</v>
      </c>
      <c r="D1162" s="12">
        <v>0.63300000000000001</v>
      </c>
      <c r="E1162" s="12">
        <v>0.58899999999999997</v>
      </c>
      <c r="F1162" s="12">
        <v>0.56399999999999995</v>
      </c>
      <c r="G1162" s="12">
        <v>48390.13</v>
      </c>
      <c r="H1162" s="13">
        <v>21</v>
      </c>
      <c r="I1162" t="str">
        <f>CONCATENATE(Tabela_Brasil[[#This Row],[Município]],"-",Tabela_Brasil[[#This Row],[Estado]])</f>
        <v>Itapissuma-PE</v>
      </c>
      <c r="J1162">
        <f>IF(Tabela_Brasil[[#This Row],[IDHM]]&lt;=0.599,1,0)</f>
        <v>0</v>
      </c>
      <c r="K1162" t="str">
        <f>IF(Tabela_Brasil[[#This Row],[IDHM]]&lt;=0.55,"Baixo",IF(Tabela_Brasil[[#This Row],[IDHM]]&lt;=0.699,"Médio",IF(Tabela_Brasil[[#This Row],[IDHM]]&lt;=0.799,"Alto","Muito Alto")))</f>
        <v>Médio</v>
      </c>
      <c r="L1162" t="str">
        <f>VLOOKUP(Tabela_Brasil[[#This Row],[Estado]],'De-Para_Estado_Regiao'!$B$3:$C$29,2,FALSE)</f>
        <v>Nordeste</v>
      </c>
      <c r="M1162">
        <f>IF(Tabela_Brasil[[#This Row],[IBGE_1-4]]&gt;=951,1,0)</f>
        <v>1</v>
      </c>
      <c r="N1162">
        <f>IF(Tabela_Brasil[[#This Row],[COMP_P]]&lt;=2,1,0)</f>
        <v>0</v>
      </c>
    </row>
    <row r="1163" spans="1:14" x14ac:dyDescent="0.25">
      <c r="A1163" s="9" t="s">
        <v>1190</v>
      </c>
      <c r="B1163" s="9" t="s">
        <v>24</v>
      </c>
      <c r="C1163" s="9">
        <v>1379</v>
      </c>
      <c r="D1163" s="9">
        <v>0.67400000000000004</v>
      </c>
      <c r="E1163" s="9">
        <v>0.64100000000000001</v>
      </c>
      <c r="F1163" s="9">
        <v>0.58699999999999997</v>
      </c>
      <c r="G1163" s="9">
        <v>296459.34999999998</v>
      </c>
      <c r="H1163" s="10">
        <v>40</v>
      </c>
      <c r="I1163" t="str">
        <f>CONCATENATE(Tabela_Brasil[[#This Row],[Município]],"-",Tabela_Brasil[[#This Row],[Estado]])</f>
        <v>São Francisco Do Conde-BA</v>
      </c>
      <c r="J1163">
        <f>IF(Tabela_Brasil[[#This Row],[IDHM]]&lt;=0.599,1,0)</f>
        <v>0</v>
      </c>
      <c r="K1163" t="str">
        <f>IF(Tabela_Brasil[[#This Row],[IDHM]]&lt;=0.55,"Baixo",IF(Tabela_Brasil[[#This Row],[IDHM]]&lt;=0.699,"Médio",IF(Tabela_Brasil[[#This Row],[IDHM]]&lt;=0.799,"Alto","Muito Alto")))</f>
        <v>Médio</v>
      </c>
      <c r="L1163" t="str">
        <f>VLOOKUP(Tabela_Brasil[[#This Row],[Estado]],'De-Para_Estado_Regiao'!$B$3:$C$29,2,FALSE)</f>
        <v>Nordeste</v>
      </c>
      <c r="M1163">
        <f>IF(Tabela_Brasil[[#This Row],[IBGE_1-4]]&gt;=951,1,0)</f>
        <v>1</v>
      </c>
      <c r="N1163">
        <f>IF(Tabela_Brasil[[#This Row],[COMP_P]]&lt;=2,1,0)</f>
        <v>0</v>
      </c>
    </row>
    <row r="1164" spans="1:14" x14ac:dyDescent="0.25">
      <c r="A1164" s="12" t="s">
        <v>1191</v>
      </c>
      <c r="B1164" s="12" t="s">
        <v>7</v>
      </c>
      <c r="C1164" s="12">
        <v>164</v>
      </c>
      <c r="D1164" s="12">
        <v>0.71</v>
      </c>
      <c r="E1164" s="12">
        <v>0.70299999999999996</v>
      </c>
      <c r="F1164" s="12">
        <v>0.62</v>
      </c>
      <c r="G1164" s="12">
        <v>25020.880000000001</v>
      </c>
      <c r="H1164" s="13">
        <v>10</v>
      </c>
      <c r="I1164" t="str">
        <f>CONCATENATE(Tabela_Brasil[[#This Row],[Município]],"-",Tabela_Brasil[[#This Row],[Estado]])</f>
        <v>Santo Antônio Do Jardim-SP</v>
      </c>
      <c r="J1164">
        <f>IF(Tabela_Brasil[[#This Row],[IDHM]]&lt;=0.599,1,0)</f>
        <v>0</v>
      </c>
      <c r="K1164" t="str">
        <f>IF(Tabela_Brasil[[#This Row],[IDHM]]&lt;=0.55,"Baixo",IF(Tabela_Brasil[[#This Row],[IDHM]]&lt;=0.699,"Médio",IF(Tabela_Brasil[[#This Row],[IDHM]]&lt;=0.799,"Alto","Muito Alto")))</f>
        <v>Alto</v>
      </c>
      <c r="L1164" t="str">
        <f>VLOOKUP(Tabela_Brasil[[#This Row],[Estado]],'De-Para_Estado_Regiao'!$B$3:$C$29,2,FALSE)</f>
        <v>Sudeste</v>
      </c>
      <c r="M1164">
        <f>IF(Tabela_Brasil[[#This Row],[IBGE_1-4]]&gt;=951,1,0)</f>
        <v>0</v>
      </c>
      <c r="N1164">
        <f>IF(Tabela_Brasil[[#This Row],[COMP_P]]&lt;=2,1,0)</f>
        <v>0</v>
      </c>
    </row>
    <row r="1165" spans="1:14" x14ac:dyDescent="0.25">
      <c r="A1165" s="9" t="s">
        <v>1192</v>
      </c>
      <c r="B1165" s="9" t="s">
        <v>33</v>
      </c>
      <c r="C1165" s="9">
        <v>293</v>
      </c>
      <c r="D1165" s="9">
        <v>0.73599999999999999</v>
      </c>
      <c r="E1165" s="9">
        <v>0.72499999999999998</v>
      </c>
      <c r="F1165" s="9">
        <v>0.66200000000000003</v>
      </c>
      <c r="G1165" s="9">
        <v>16517.38</v>
      </c>
      <c r="H1165" s="10">
        <v>2</v>
      </c>
      <c r="I1165" t="str">
        <f>CONCATENATE(Tabela_Brasil[[#This Row],[Município]],"-",Tabela_Brasil[[#This Row],[Estado]])</f>
        <v>Sanclerlândia-GO</v>
      </c>
      <c r="J1165">
        <f>IF(Tabela_Brasil[[#This Row],[IDHM]]&lt;=0.599,1,0)</f>
        <v>0</v>
      </c>
      <c r="K1165" t="str">
        <f>IF(Tabela_Brasil[[#This Row],[IDHM]]&lt;=0.55,"Baixo",IF(Tabela_Brasil[[#This Row],[IDHM]]&lt;=0.699,"Médio",IF(Tabela_Brasil[[#This Row],[IDHM]]&lt;=0.799,"Alto","Muito Alto")))</f>
        <v>Alto</v>
      </c>
      <c r="L1165" t="str">
        <f>VLOOKUP(Tabela_Brasil[[#This Row],[Estado]],'De-Para_Estado_Regiao'!$B$3:$C$29,2,FALSE)</f>
        <v>Centro-Oeste</v>
      </c>
      <c r="M1165">
        <f>IF(Tabela_Brasil[[#This Row],[IBGE_1-4]]&gt;=951,1,0)</f>
        <v>0</v>
      </c>
      <c r="N1165">
        <f>IF(Tabela_Brasil[[#This Row],[COMP_P]]&lt;=2,1,0)</f>
        <v>1</v>
      </c>
    </row>
    <row r="1166" spans="1:14" x14ac:dyDescent="0.25">
      <c r="A1166" s="12" t="s">
        <v>1193</v>
      </c>
      <c r="B1166" s="12" t="s">
        <v>7</v>
      </c>
      <c r="C1166" s="12">
        <v>105</v>
      </c>
      <c r="D1166" s="12">
        <v>0.753</v>
      </c>
      <c r="E1166" s="12">
        <v>0.72399999999999998</v>
      </c>
      <c r="F1166" s="12">
        <v>0.71699999999999997</v>
      </c>
      <c r="G1166" s="12">
        <v>21246.6</v>
      </c>
      <c r="H1166" s="13">
        <v>3</v>
      </c>
      <c r="I1166" t="str">
        <f>CONCATENATE(Tabela_Brasil[[#This Row],[Município]],"-",Tabela_Brasil[[#This Row],[Estado]])</f>
        <v>Magda-SP</v>
      </c>
      <c r="J1166">
        <f>IF(Tabela_Brasil[[#This Row],[IDHM]]&lt;=0.599,1,0)</f>
        <v>0</v>
      </c>
      <c r="K1166" t="str">
        <f>IF(Tabela_Brasil[[#This Row],[IDHM]]&lt;=0.55,"Baixo",IF(Tabela_Brasil[[#This Row],[IDHM]]&lt;=0.699,"Médio",IF(Tabela_Brasil[[#This Row],[IDHM]]&lt;=0.799,"Alto","Muito Alto")))</f>
        <v>Alto</v>
      </c>
      <c r="L1166" t="str">
        <f>VLOOKUP(Tabela_Brasil[[#This Row],[Estado]],'De-Para_Estado_Regiao'!$B$3:$C$29,2,FALSE)</f>
        <v>Sudeste</v>
      </c>
      <c r="M1166">
        <f>IF(Tabela_Brasil[[#This Row],[IBGE_1-4]]&gt;=951,1,0)</f>
        <v>0</v>
      </c>
      <c r="N1166">
        <f>IF(Tabela_Brasil[[#This Row],[COMP_P]]&lt;=2,1,0)</f>
        <v>0</v>
      </c>
    </row>
    <row r="1167" spans="1:14" x14ac:dyDescent="0.25">
      <c r="A1167" s="9" t="s">
        <v>1194</v>
      </c>
      <c r="B1167" s="9" t="s">
        <v>7</v>
      </c>
      <c r="C1167" s="9">
        <v>247</v>
      </c>
      <c r="D1167" s="9">
        <v>0.72699999999999998</v>
      </c>
      <c r="E1167" s="9">
        <v>0.71799999999999997</v>
      </c>
      <c r="F1167" s="9">
        <v>0.65200000000000002</v>
      </c>
      <c r="G1167" s="9">
        <v>44771.78</v>
      </c>
      <c r="H1167" s="10">
        <v>9</v>
      </c>
      <c r="I1167" t="str">
        <f>CONCATENATE(Tabela_Brasil[[#This Row],[Município]],"-",Tabela_Brasil[[#This Row],[Estado]])</f>
        <v>Pardinho-SP</v>
      </c>
      <c r="J1167">
        <f>IF(Tabela_Brasil[[#This Row],[IDHM]]&lt;=0.599,1,0)</f>
        <v>0</v>
      </c>
      <c r="K1167" t="str">
        <f>IF(Tabela_Brasil[[#This Row],[IDHM]]&lt;=0.55,"Baixo",IF(Tabela_Brasil[[#This Row],[IDHM]]&lt;=0.699,"Médio",IF(Tabela_Brasil[[#This Row],[IDHM]]&lt;=0.799,"Alto","Muito Alto")))</f>
        <v>Alto</v>
      </c>
      <c r="L1167" t="str">
        <f>VLOOKUP(Tabela_Brasil[[#This Row],[Estado]],'De-Para_Estado_Regiao'!$B$3:$C$29,2,FALSE)</f>
        <v>Sudeste</v>
      </c>
      <c r="M1167">
        <f>IF(Tabela_Brasil[[#This Row],[IBGE_1-4]]&gt;=951,1,0)</f>
        <v>0</v>
      </c>
      <c r="N1167">
        <f>IF(Tabela_Brasil[[#This Row],[COMP_P]]&lt;=2,1,0)</f>
        <v>0</v>
      </c>
    </row>
    <row r="1168" spans="1:14" x14ac:dyDescent="0.25">
      <c r="A1168" s="12" t="s">
        <v>1195</v>
      </c>
      <c r="B1168" s="12" t="s">
        <v>111</v>
      </c>
      <c r="C1168" s="12">
        <v>2956</v>
      </c>
      <c r="D1168" s="12">
        <v>0.74</v>
      </c>
      <c r="E1168" s="12">
        <v>0.69899999999999995</v>
      </c>
      <c r="F1168" s="12">
        <v>0.70099999999999996</v>
      </c>
      <c r="G1168" s="12">
        <v>28589.65</v>
      </c>
      <c r="H1168" s="13">
        <v>47</v>
      </c>
      <c r="I1168" t="str">
        <f>CONCATENATE(Tabela_Brasil[[#This Row],[Município]],"-",Tabela_Brasil[[#This Row],[Estado]])</f>
        <v>Porto Nacional-TO</v>
      </c>
      <c r="J1168">
        <f>IF(Tabela_Brasil[[#This Row],[IDHM]]&lt;=0.599,1,0)</f>
        <v>0</v>
      </c>
      <c r="K1168" t="str">
        <f>IF(Tabela_Brasil[[#This Row],[IDHM]]&lt;=0.55,"Baixo",IF(Tabela_Brasil[[#This Row],[IDHM]]&lt;=0.699,"Médio",IF(Tabela_Brasil[[#This Row],[IDHM]]&lt;=0.799,"Alto","Muito Alto")))</f>
        <v>Alto</v>
      </c>
      <c r="L1168" t="str">
        <f>VLOOKUP(Tabela_Brasil[[#This Row],[Estado]],'De-Para_Estado_Regiao'!$B$3:$C$29,2,FALSE)</f>
        <v>Norte</v>
      </c>
      <c r="M1168">
        <f>IF(Tabela_Brasil[[#This Row],[IBGE_1-4]]&gt;=951,1,0)</f>
        <v>1</v>
      </c>
      <c r="N1168">
        <f>IF(Tabela_Brasil[[#This Row],[COMP_P]]&lt;=2,1,0)</f>
        <v>0</v>
      </c>
    </row>
    <row r="1169" spans="1:14" x14ac:dyDescent="0.25">
      <c r="A1169" s="9" t="s">
        <v>1196</v>
      </c>
      <c r="B1169" s="9" t="s">
        <v>59</v>
      </c>
      <c r="C1169" s="9">
        <v>173</v>
      </c>
      <c r="D1169" s="9">
        <v>0.70799999999999996</v>
      </c>
      <c r="E1169" s="9">
        <v>0.73499999999999999</v>
      </c>
      <c r="F1169" s="9">
        <v>0.58399999999999996</v>
      </c>
      <c r="G1169" s="9">
        <v>37073.339999999997</v>
      </c>
      <c r="H1169" s="10">
        <v>14</v>
      </c>
      <c r="I1169" t="str">
        <f>CONCATENATE(Tabela_Brasil[[#This Row],[Município]],"-",Tabela_Brasil[[#This Row],[Estado]])</f>
        <v>Apiúna-SC</v>
      </c>
      <c r="J1169">
        <f>IF(Tabela_Brasil[[#This Row],[IDHM]]&lt;=0.599,1,0)</f>
        <v>0</v>
      </c>
      <c r="K1169" t="str">
        <f>IF(Tabela_Brasil[[#This Row],[IDHM]]&lt;=0.55,"Baixo",IF(Tabela_Brasil[[#This Row],[IDHM]]&lt;=0.699,"Médio",IF(Tabela_Brasil[[#This Row],[IDHM]]&lt;=0.799,"Alto","Muito Alto")))</f>
        <v>Alto</v>
      </c>
      <c r="L1169" t="str">
        <f>VLOOKUP(Tabela_Brasil[[#This Row],[Estado]],'De-Para_Estado_Regiao'!$B$3:$C$29,2,FALSE)</f>
        <v>Sul</v>
      </c>
      <c r="M1169">
        <f>IF(Tabela_Brasil[[#This Row],[IBGE_1-4]]&gt;=951,1,0)</f>
        <v>0</v>
      </c>
      <c r="N1169">
        <f>IF(Tabela_Brasil[[#This Row],[COMP_P]]&lt;=2,1,0)</f>
        <v>0</v>
      </c>
    </row>
    <row r="1170" spans="1:14" x14ac:dyDescent="0.25">
      <c r="A1170" s="12" t="s">
        <v>1197</v>
      </c>
      <c r="B1170" s="12" t="s">
        <v>7</v>
      </c>
      <c r="C1170" s="12">
        <v>736</v>
      </c>
      <c r="D1170" s="12">
        <v>0.67700000000000005</v>
      </c>
      <c r="E1170" s="12">
        <v>0.64200000000000002</v>
      </c>
      <c r="F1170" s="12">
        <v>0.57699999999999996</v>
      </c>
      <c r="G1170" s="12">
        <v>13696.27</v>
      </c>
      <c r="H1170" s="13">
        <v>4</v>
      </c>
      <c r="I1170" t="str">
        <f>CONCATENATE(Tabela_Brasil[[#This Row],[Município]],"-",Tabela_Brasil[[#This Row],[Estado]])</f>
        <v>Itariri-SP</v>
      </c>
      <c r="J1170">
        <f>IF(Tabela_Brasil[[#This Row],[IDHM]]&lt;=0.599,1,0)</f>
        <v>0</v>
      </c>
      <c r="K1170" t="str">
        <f>IF(Tabela_Brasil[[#This Row],[IDHM]]&lt;=0.55,"Baixo",IF(Tabela_Brasil[[#This Row],[IDHM]]&lt;=0.699,"Médio",IF(Tabela_Brasil[[#This Row],[IDHM]]&lt;=0.799,"Alto","Muito Alto")))</f>
        <v>Médio</v>
      </c>
      <c r="L1170" t="str">
        <f>VLOOKUP(Tabela_Brasil[[#This Row],[Estado]],'De-Para_Estado_Regiao'!$B$3:$C$29,2,FALSE)</f>
        <v>Sudeste</v>
      </c>
      <c r="M1170">
        <f>IF(Tabela_Brasil[[#This Row],[IBGE_1-4]]&gt;=951,1,0)</f>
        <v>0</v>
      </c>
      <c r="N1170">
        <f>IF(Tabela_Brasil[[#This Row],[COMP_P]]&lt;=2,1,0)</f>
        <v>0</v>
      </c>
    </row>
    <row r="1171" spans="1:14" x14ac:dyDescent="0.25">
      <c r="A1171" s="9" t="s">
        <v>1198</v>
      </c>
      <c r="B1171" s="9" t="s">
        <v>7</v>
      </c>
      <c r="C1171" s="9">
        <v>350</v>
      </c>
      <c r="D1171" s="9">
        <v>0.745</v>
      </c>
      <c r="E1171" s="9">
        <v>0.72199999999999998</v>
      </c>
      <c r="F1171" s="9">
        <v>0.69599999999999995</v>
      </c>
      <c r="G1171" s="9">
        <v>33913.11</v>
      </c>
      <c r="H1171" s="10">
        <v>8</v>
      </c>
      <c r="I1171" t="str">
        <f>CONCATENATE(Tabela_Brasil[[#This Row],[Município]],"-",Tabela_Brasil[[#This Row],[Estado]])</f>
        <v>Rafard-SP</v>
      </c>
      <c r="J1171">
        <f>IF(Tabela_Brasil[[#This Row],[IDHM]]&lt;=0.599,1,0)</f>
        <v>0</v>
      </c>
      <c r="K1171" t="str">
        <f>IF(Tabela_Brasil[[#This Row],[IDHM]]&lt;=0.55,"Baixo",IF(Tabela_Brasil[[#This Row],[IDHM]]&lt;=0.699,"Médio",IF(Tabela_Brasil[[#This Row],[IDHM]]&lt;=0.799,"Alto","Muito Alto")))</f>
        <v>Alto</v>
      </c>
      <c r="L1171" t="str">
        <f>VLOOKUP(Tabela_Brasil[[#This Row],[Estado]],'De-Para_Estado_Regiao'!$B$3:$C$29,2,FALSE)</f>
        <v>Sudeste</v>
      </c>
      <c r="M1171">
        <f>IF(Tabela_Brasil[[#This Row],[IBGE_1-4]]&gt;=951,1,0)</f>
        <v>0</v>
      </c>
      <c r="N1171">
        <f>IF(Tabela_Brasil[[#This Row],[COMP_P]]&lt;=2,1,0)</f>
        <v>0</v>
      </c>
    </row>
    <row r="1172" spans="1:14" x14ac:dyDescent="0.25">
      <c r="A1172" s="12" t="s">
        <v>1199</v>
      </c>
      <c r="B1172" s="12" t="s">
        <v>24</v>
      </c>
      <c r="C1172" s="12">
        <v>411</v>
      </c>
      <c r="D1172" s="12">
        <v>0.56999999999999995</v>
      </c>
      <c r="E1172" s="12">
        <v>0.54100000000000004</v>
      </c>
      <c r="F1172" s="12">
        <v>0.45900000000000002</v>
      </c>
      <c r="G1172" s="12">
        <v>6196.66</v>
      </c>
      <c r="H1172" s="13">
        <v>4</v>
      </c>
      <c r="I1172" t="str">
        <f>CONCATENATE(Tabela_Brasil[[#This Row],[Município]],"-",Tabela_Brasil[[#This Row],[Estado]])</f>
        <v>Serra Preta-BA</v>
      </c>
      <c r="J1172">
        <f>IF(Tabela_Brasil[[#This Row],[IDHM]]&lt;=0.599,1,0)</f>
        <v>1</v>
      </c>
      <c r="K1172" t="str">
        <f>IF(Tabela_Brasil[[#This Row],[IDHM]]&lt;=0.55,"Baixo",IF(Tabela_Brasil[[#This Row],[IDHM]]&lt;=0.699,"Médio",IF(Tabela_Brasil[[#This Row],[IDHM]]&lt;=0.799,"Alto","Muito Alto")))</f>
        <v>Médio</v>
      </c>
      <c r="L1172" t="str">
        <f>VLOOKUP(Tabela_Brasil[[#This Row],[Estado]],'De-Para_Estado_Regiao'!$B$3:$C$29,2,FALSE)</f>
        <v>Nordeste</v>
      </c>
      <c r="M1172">
        <f>IF(Tabela_Brasil[[#This Row],[IBGE_1-4]]&gt;=951,1,0)</f>
        <v>0</v>
      </c>
      <c r="N1172">
        <f>IF(Tabela_Brasil[[#This Row],[COMP_P]]&lt;=2,1,0)</f>
        <v>0</v>
      </c>
    </row>
    <row r="1173" spans="1:14" x14ac:dyDescent="0.25">
      <c r="A1173" s="9" t="s">
        <v>1200</v>
      </c>
      <c r="B1173" s="9" t="s">
        <v>87</v>
      </c>
      <c r="C1173" s="9">
        <v>3348</v>
      </c>
      <c r="D1173" s="9">
        <v>0.56399999999999995</v>
      </c>
      <c r="E1173" s="9">
        <v>0.54400000000000004</v>
      </c>
      <c r="F1173" s="9">
        <v>0.45400000000000001</v>
      </c>
      <c r="G1173" s="9">
        <v>7738.13</v>
      </c>
      <c r="H1173" s="10">
        <v>6</v>
      </c>
      <c r="I1173" t="str">
        <f>CONCATENATE(Tabela_Brasil[[#This Row],[Município]],"-",Tabela_Brasil[[#This Row],[Estado]])</f>
        <v>Coelho Neto-MA</v>
      </c>
      <c r="J1173">
        <f>IF(Tabela_Brasil[[#This Row],[IDHM]]&lt;=0.599,1,0)</f>
        <v>1</v>
      </c>
      <c r="K1173" t="str">
        <f>IF(Tabela_Brasil[[#This Row],[IDHM]]&lt;=0.55,"Baixo",IF(Tabela_Brasil[[#This Row],[IDHM]]&lt;=0.699,"Médio",IF(Tabela_Brasil[[#This Row],[IDHM]]&lt;=0.799,"Alto","Muito Alto")))</f>
        <v>Médio</v>
      </c>
      <c r="L1173" t="str">
        <f>VLOOKUP(Tabela_Brasil[[#This Row],[Estado]],'De-Para_Estado_Regiao'!$B$3:$C$29,2,FALSE)</f>
        <v>Nordeste</v>
      </c>
      <c r="M1173">
        <f>IF(Tabela_Brasil[[#This Row],[IBGE_1-4]]&gt;=951,1,0)</f>
        <v>1</v>
      </c>
      <c r="N1173">
        <f>IF(Tabela_Brasil[[#This Row],[COMP_P]]&lt;=2,1,0)</f>
        <v>0</v>
      </c>
    </row>
    <row r="1174" spans="1:14" x14ac:dyDescent="0.25">
      <c r="A1174" s="12" t="s">
        <v>1201</v>
      </c>
      <c r="B1174" s="12" t="s">
        <v>87</v>
      </c>
      <c r="C1174" s="12">
        <v>3146</v>
      </c>
      <c r="D1174" s="12">
        <v>0.60899999999999999</v>
      </c>
      <c r="E1174" s="12">
        <v>0.60299999999999998</v>
      </c>
      <c r="F1174" s="12">
        <v>0.497</v>
      </c>
      <c r="G1174" s="12">
        <v>8309.7999999999993</v>
      </c>
      <c r="H1174" s="13">
        <v>12</v>
      </c>
      <c r="I1174" t="str">
        <f>CONCATENATE(Tabela_Brasil[[#This Row],[Município]],"-",Tabela_Brasil[[#This Row],[Estado]])</f>
        <v>Grajaú-MA</v>
      </c>
      <c r="J1174">
        <f>IF(Tabela_Brasil[[#This Row],[IDHM]]&lt;=0.599,1,0)</f>
        <v>0</v>
      </c>
      <c r="K1174" t="str">
        <f>IF(Tabela_Brasil[[#This Row],[IDHM]]&lt;=0.55,"Baixo",IF(Tabela_Brasil[[#This Row],[IDHM]]&lt;=0.699,"Médio",IF(Tabela_Brasil[[#This Row],[IDHM]]&lt;=0.799,"Alto","Muito Alto")))</f>
        <v>Médio</v>
      </c>
      <c r="L1174" t="str">
        <f>VLOOKUP(Tabela_Brasil[[#This Row],[Estado]],'De-Para_Estado_Regiao'!$B$3:$C$29,2,FALSE)</f>
        <v>Nordeste</v>
      </c>
      <c r="M1174">
        <f>IF(Tabela_Brasil[[#This Row],[IBGE_1-4]]&gt;=951,1,0)</f>
        <v>1</v>
      </c>
      <c r="N1174">
        <f>IF(Tabela_Brasil[[#This Row],[COMP_P]]&lt;=2,1,0)</f>
        <v>0</v>
      </c>
    </row>
    <row r="1175" spans="1:14" x14ac:dyDescent="0.25">
      <c r="A1175" s="9" t="s">
        <v>1202</v>
      </c>
      <c r="B1175" s="9" t="s">
        <v>10</v>
      </c>
      <c r="C1175" s="9">
        <v>945</v>
      </c>
      <c r="D1175" s="9">
        <v>0.65400000000000003</v>
      </c>
      <c r="E1175" s="9">
        <v>0.65700000000000003</v>
      </c>
      <c r="F1175" s="9">
        <v>0.53600000000000003</v>
      </c>
      <c r="G1175" s="9">
        <v>18959.5</v>
      </c>
      <c r="H1175" s="10">
        <v>6</v>
      </c>
      <c r="I1175" t="str">
        <f>CONCATENATE(Tabela_Brasil[[#This Row],[Município]],"-",Tabela_Brasil[[#This Row],[Estado]])</f>
        <v>Silva Jardim-RJ</v>
      </c>
      <c r="J1175">
        <f>IF(Tabela_Brasil[[#This Row],[IDHM]]&lt;=0.599,1,0)</f>
        <v>0</v>
      </c>
      <c r="K1175" t="str">
        <f>IF(Tabela_Brasil[[#This Row],[IDHM]]&lt;=0.55,"Baixo",IF(Tabela_Brasil[[#This Row],[IDHM]]&lt;=0.699,"Médio",IF(Tabela_Brasil[[#This Row],[IDHM]]&lt;=0.799,"Alto","Muito Alto")))</f>
        <v>Médio</v>
      </c>
      <c r="L1175" t="str">
        <f>VLOOKUP(Tabela_Brasil[[#This Row],[Estado]],'De-Para_Estado_Regiao'!$B$3:$C$29,2,FALSE)</f>
        <v>Sudeste</v>
      </c>
      <c r="M1175">
        <f>IF(Tabela_Brasil[[#This Row],[IBGE_1-4]]&gt;=951,1,0)</f>
        <v>0</v>
      </c>
      <c r="N1175">
        <f>IF(Tabela_Brasil[[#This Row],[COMP_P]]&lt;=2,1,0)</f>
        <v>0</v>
      </c>
    </row>
    <row r="1176" spans="1:14" x14ac:dyDescent="0.25">
      <c r="A1176" s="12" t="s">
        <v>1203</v>
      </c>
      <c r="B1176" s="12" t="s">
        <v>7</v>
      </c>
      <c r="C1176" s="12">
        <v>725</v>
      </c>
      <c r="D1176" s="12">
        <v>0.753</v>
      </c>
      <c r="E1176" s="12">
        <v>0.73799999999999999</v>
      </c>
      <c r="F1176" s="12">
        <v>0.68</v>
      </c>
      <c r="G1176" s="12">
        <v>78512.45</v>
      </c>
      <c r="H1176" s="13">
        <v>12</v>
      </c>
      <c r="I1176" t="str">
        <f>CONCATENATE(Tabela_Brasil[[#This Row],[Município]],"-",Tabela_Brasil[[#This Row],[Estado]])</f>
        <v>Tarumã-SP</v>
      </c>
      <c r="J1176">
        <f>IF(Tabela_Brasil[[#This Row],[IDHM]]&lt;=0.599,1,0)</f>
        <v>0</v>
      </c>
      <c r="K1176" t="str">
        <f>IF(Tabela_Brasil[[#This Row],[IDHM]]&lt;=0.55,"Baixo",IF(Tabela_Brasil[[#This Row],[IDHM]]&lt;=0.699,"Médio",IF(Tabela_Brasil[[#This Row],[IDHM]]&lt;=0.799,"Alto","Muito Alto")))</f>
        <v>Alto</v>
      </c>
      <c r="L1176" t="str">
        <f>VLOOKUP(Tabela_Brasil[[#This Row],[Estado]],'De-Para_Estado_Regiao'!$B$3:$C$29,2,FALSE)</f>
        <v>Sudeste</v>
      </c>
      <c r="M1176">
        <f>IF(Tabela_Brasil[[#This Row],[IBGE_1-4]]&gt;=951,1,0)</f>
        <v>0</v>
      </c>
      <c r="N1176">
        <f>IF(Tabela_Brasil[[#This Row],[COMP_P]]&lt;=2,1,0)</f>
        <v>0</v>
      </c>
    </row>
    <row r="1177" spans="1:14" x14ac:dyDescent="0.25">
      <c r="A1177" s="9" t="s">
        <v>1204</v>
      </c>
      <c r="B1177" s="9" t="s">
        <v>24</v>
      </c>
      <c r="C1177" s="9">
        <v>1724</v>
      </c>
      <c r="D1177" s="9">
        <v>0.625</v>
      </c>
      <c r="E1177" s="9">
        <v>0.63100000000000001</v>
      </c>
      <c r="F1177" s="9">
        <v>0.48399999999999999</v>
      </c>
      <c r="G1177" s="9">
        <v>12097.2</v>
      </c>
      <c r="H1177" s="10">
        <v>23</v>
      </c>
      <c r="I1177" t="str">
        <f>CONCATENATE(Tabela_Brasil[[#This Row],[Município]],"-",Tabela_Brasil[[#This Row],[Estado]])</f>
        <v>Caetité-BA</v>
      </c>
      <c r="J1177">
        <f>IF(Tabela_Brasil[[#This Row],[IDHM]]&lt;=0.599,1,0)</f>
        <v>0</v>
      </c>
      <c r="K1177" t="str">
        <f>IF(Tabela_Brasil[[#This Row],[IDHM]]&lt;=0.55,"Baixo",IF(Tabela_Brasil[[#This Row],[IDHM]]&lt;=0.699,"Médio",IF(Tabela_Brasil[[#This Row],[IDHM]]&lt;=0.799,"Alto","Muito Alto")))</f>
        <v>Médio</v>
      </c>
      <c r="L1177" t="str">
        <f>VLOOKUP(Tabela_Brasil[[#This Row],[Estado]],'De-Para_Estado_Regiao'!$B$3:$C$29,2,FALSE)</f>
        <v>Nordeste</v>
      </c>
      <c r="M1177">
        <f>IF(Tabela_Brasil[[#This Row],[IBGE_1-4]]&gt;=951,1,0)</f>
        <v>1</v>
      </c>
      <c r="N1177">
        <f>IF(Tabela_Brasil[[#This Row],[COMP_P]]&lt;=2,1,0)</f>
        <v>0</v>
      </c>
    </row>
    <row r="1178" spans="1:14" x14ac:dyDescent="0.25">
      <c r="A1178" s="12" t="s">
        <v>1205</v>
      </c>
      <c r="B1178" s="12" t="s">
        <v>72</v>
      </c>
      <c r="C1178" s="12">
        <v>1406</v>
      </c>
      <c r="D1178" s="12">
        <v>0.68</v>
      </c>
      <c r="E1178" s="12">
        <v>0.66600000000000004</v>
      </c>
      <c r="F1178" s="12">
        <v>0.58399999999999996</v>
      </c>
      <c r="G1178" s="12">
        <v>14287.29</v>
      </c>
      <c r="H1178" s="13">
        <v>43</v>
      </c>
      <c r="I1178" t="str">
        <f>CONCATENATE(Tabela_Brasil[[#This Row],[Município]],"-",Tabela_Brasil[[#This Row],[Estado]])</f>
        <v>Pau Dos Ferros-RN</v>
      </c>
      <c r="J1178">
        <f>IF(Tabela_Brasil[[#This Row],[IDHM]]&lt;=0.599,1,0)</f>
        <v>0</v>
      </c>
      <c r="K1178" t="str">
        <f>IF(Tabela_Brasil[[#This Row],[IDHM]]&lt;=0.55,"Baixo",IF(Tabela_Brasil[[#This Row],[IDHM]]&lt;=0.699,"Médio",IF(Tabela_Brasil[[#This Row],[IDHM]]&lt;=0.799,"Alto","Muito Alto")))</f>
        <v>Médio</v>
      </c>
      <c r="L1178" t="str">
        <f>VLOOKUP(Tabela_Brasil[[#This Row],[Estado]],'De-Para_Estado_Regiao'!$B$3:$C$29,2,FALSE)</f>
        <v>Nordeste</v>
      </c>
      <c r="M1178">
        <f>IF(Tabela_Brasil[[#This Row],[IBGE_1-4]]&gt;=951,1,0)</f>
        <v>1</v>
      </c>
      <c r="N1178">
        <f>IF(Tabela_Brasil[[#This Row],[COMP_P]]&lt;=2,1,0)</f>
        <v>0</v>
      </c>
    </row>
    <row r="1179" spans="1:14" x14ac:dyDescent="0.25">
      <c r="A1179" s="9" t="s">
        <v>1206</v>
      </c>
      <c r="B1179" s="9" t="s">
        <v>24</v>
      </c>
      <c r="C1179" s="9">
        <v>1139</v>
      </c>
      <c r="D1179" s="9">
        <v>0.67</v>
      </c>
      <c r="E1179" s="9">
        <v>0.65700000000000003</v>
      </c>
      <c r="F1179" s="9">
        <v>0.55300000000000005</v>
      </c>
      <c r="G1179" s="9">
        <v>9227.69</v>
      </c>
      <c r="H1179" s="10">
        <v>8</v>
      </c>
      <c r="I1179" t="str">
        <f>CONCATENATE(Tabela_Brasil[[#This Row],[Município]],"-",Tabela_Brasil[[#This Row],[Estado]])</f>
        <v>Itaparica-BA</v>
      </c>
      <c r="J1179">
        <f>IF(Tabela_Brasil[[#This Row],[IDHM]]&lt;=0.599,1,0)</f>
        <v>0</v>
      </c>
      <c r="K1179" t="str">
        <f>IF(Tabela_Brasil[[#This Row],[IDHM]]&lt;=0.55,"Baixo",IF(Tabela_Brasil[[#This Row],[IDHM]]&lt;=0.699,"Médio",IF(Tabela_Brasil[[#This Row],[IDHM]]&lt;=0.799,"Alto","Muito Alto")))</f>
        <v>Médio</v>
      </c>
      <c r="L1179" t="str">
        <f>VLOOKUP(Tabela_Brasil[[#This Row],[Estado]],'De-Para_Estado_Regiao'!$B$3:$C$29,2,FALSE)</f>
        <v>Nordeste</v>
      </c>
      <c r="M1179">
        <f>IF(Tabela_Brasil[[#This Row],[IBGE_1-4]]&gt;=951,1,0)</f>
        <v>1</v>
      </c>
      <c r="N1179">
        <f>IF(Tabela_Brasil[[#This Row],[COMP_P]]&lt;=2,1,0)</f>
        <v>0</v>
      </c>
    </row>
    <row r="1180" spans="1:14" x14ac:dyDescent="0.25">
      <c r="A1180" s="12" t="s">
        <v>1207</v>
      </c>
      <c r="B1180" s="12" t="s">
        <v>24</v>
      </c>
      <c r="C1180" s="12">
        <v>1017</v>
      </c>
      <c r="D1180" s="12">
        <v>0.65900000000000003</v>
      </c>
      <c r="E1180" s="12">
        <v>0.64400000000000002</v>
      </c>
      <c r="F1180" s="12">
        <v>0.55100000000000005</v>
      </c>
      <c r="G1180" s="12">
        <v>8444.36</v>
      </c>
      <c r="H1180" s="13">
        <v>23</v>
      </c>
      <c r="I1180" t="str">
        <f>CONCATENATE(Tabela_Brasil[[#This Row],[Município]],"-",Tabela_Brasil[[#This Row],[Estado]])</f>
        <v>Jaguarari-BA</v>
      </c>
      <c r="J1180">
        <f>IF(Tabela_Brasil[[#This Row],[IDHM]]&lt;=0.599,1,0)</f>
        <v>0</v>
      </c>
      <c r="K1180" t="str">
        <f>IF(Tabela_Brasil[[#This Row],[IDHM]]&lt;=0.55,"Baixo",IF(Tabela_Brasil[[#This Row],[IDHM]]&lt;=0.699,"Médio",IF(Tabela_Brasil[[#This Row],[IDHM]]&lt;=0.799,"Alto","Muito Alto")))</f>
        <v>Médio</v>
      </c>
      <c r="L1180" t="str">
        <f>VLOOKUP(Tabela_Brasil[[#This Row],[Estado]],'De-Para_Estado_Regiao'!$B$3:$C$29,2,FALSE)</f>
        <v>Nordeste</v>
      </c>
      <c r="M1180">
        <f>IF(Tabela_Brasil[[#This Row],[IBGE_1-4]]&gt;=951,1,0)</f>
        <v>1</v>
      </c>
      <c r="N1180">
        <f>IF(Tabela_Brasil[[#This Row],[COMP_P]]&lt;=2,1,0)</f>
        <v>0</v>
      </c>
    </row>
    <row r="1181" spans="1:14" x14ac:dyDescent="0.25">
      <c r="A1181" s="9" t="s">
        <v>1208</v>
      </c>
      <c r="B1181" s="9" t="s">
        <v>16</v>
      </c>
      <c r="C1181" s="9">
        <v>2323</v>
      </c>
      <c r="D1181" s="9">
        <v>0.73199999999999998</v>
      </c>
      <c r="E1181" s="9">
        <v>0.72</v>
      </c>
      <c r="F1181" s="9">
        <v>0.65500000000000003</v>
      </c>
      <c r="G1181" s="9">
        <v>27161.02</v>
      </c>
      <c r="H1181" s="10">
        <v>23</v>
      </c>
      <c r="I1181" t="str">
        <f>CONCATENATE(Tabela_Brasil[[#This Row],[Município]],"-",Tabela_Brasil[[#This Row],[Estado]])</f>
        <v>Lagoa Da Prata-MG</v>
      </c>
      <c r="J1181">
        <f>IF(Tabela_Brasil[[#This Row],[IDHM]]&lt;=0.599,1,0)</f>
        <v>0</v>
      </c>
      <c r="K1181" t="str">
        <f>IF(Tabela_Brasil[[#This Row],[IDHM]]&lt;=0.55,"Baixo",IF(Tabela_Brasil[[#This Row],[IDHM]]&lt;=0.699,"Médio",IF(Tabela_Brasil[[#This Row],[IDHM]]&lt;=0.799,"Alto","Muito Alto")))</f>
        <v>Alto</v>
      </c>
      <c r="L1181" t="str">
        <f>VLOOKUP(Tabela_Brasil[[#This Row],[Estado]],'De-Para_Estado_Regiao'!$B$3:$C$29,2,FALSE)</f>
        <v>Sudeste</v>
      </c>
      <c r="M1181">
        <f>IF(Tabela_Brasil[[#This Row],[IBGE_1-4]]&gt;=951,1,0)</f>
        <v>1</v>
      </c>
      <c r="N1181">
        <f>IF(Tabela_Brasil[[#This Row],[COMP_P]]&lt;=2,1,0)</f>
        <v>0</v>
      </c>
    </row>
    <row r="1182" spans="1:14" x14ac:dyDescent="0.25">
      <c r="A1182" s="12" t="s">
        <v>1209</v>
      </c>
      <c r="B1182" s="12" t="s">
        <v>72</v>
      </c>
      <c r="C1182" s="12">
        <v>2546</v>
      </c>
      <c r="D1182" s="12">
        <v>0.66</v>
      </c>
      <c r="E1182" s="12">
        <v>0.64100000000000001</v>
      </c>
      <c r="F1182" s="12">
        <v>0.56799999999999995</v>
      </c>
      <c r="G1182" s="12">
        <v>13571.24</v>
      </c>
      <c r="H1182" s="13">
        <v>48</v>
      </c>
      <c r="I1182" t="str">
        <f>CONCATENATE(Tabela_Brasil[[#This Row],[Município]],"-",Tabela_Brasil[[#This Row],[Estado]])</f>
        <v>Açu-RN</v>
      </c>
      <c r="J1182">
        <f>IF(Tabela_Brasil[[#This Row],[IDHM]]&lt;=0.599,1,0)</f>
        <v>0</v>
      </c>
      <c r="K1182" t="str">
        <f>IF(Tabela_Brasil[[#This Row],[IDHM]]&lt;=0.55,"Baixo",IF(Tabela_Brasil[[#This Row],[IDHM]]&lt;=0.699,"Médio",IF(Tabela_Brasil[[#This Row],[IDHM]]&lt;=0.799,"Alto","Muito Alto")))</f>
        <v>Médio</v>
      </c>
      <c r="L1182" t="str">
        <f>VLOOKUP(Tabela_Brasil[[#This Row],[Estado]],'De-Para_Estado_Regiao'!$B$3:$C$29,2,FALSE)</f>
        <v>Nordeste</v>
      </c>
      <c r="M1182">
        <f>IF(Tabela_Brasil[[#This Row],[IBGE_1-4]]&gt;=951,1,0)</f>
        <v>1</v>
      </c>
      <c r="N1182">
        <f>IF(Tabela_Brasil[[#This Row],[COMP_P]]&lt;=2,1,0)</f>
        <v>0</v>
      </c>
    </row>
    <row r="1183" spans="1:14" x14ac:dyDescent="0.25">
      <c r="A1183" s="9" t="s">
        <v>960</v>
      </c>
      <c r="B1183" s="9" t="s">
        <v>24</v>
      </c>
      <c r="C1183" s="9">
        <v>902</v>
      </c>
      <c r="D1183" s="9">
        <v>0.60799999999999998</v>
      </c>
      <c r="E1183" s="9">
        <v>0.58499999999999996</v>
      </c>
      <c r="F1183" s="9">
        <v>0.496</v>
      </c>
      <c r="G1183" s="9">
        <v>7811.76</v>
      </c>
      <c r="H1183" s="10">
        <v>16</v>
      </c>
      <c r="I1183" t="str">
        <f>CONCATENATE(Tabela_Brasil[[#This Row],[Município]],"-",Tabela_Brasil[[#This Row],[Estado]])</f>
        <v>Santana-BA</v>
      </c>
      <c r="J1183">
        <f>IF(Tabela_Brasil[[#This Row],[IDHM]]&lt;=0.599,1,0)</f>
        <v>0</v>
      </c>
      <c r="K1183" t="str">
        <f>IF(Tabela_Brasil[[#This Row],[IDHM]]&lt;=0.55,"Baixo",IF(Tabela_Brasil[[#This Row],[IDHM]]&lt;=0.699,"Médio",IF(Tabela_Brasil[[#This Row],[IDHM]]&lt;=0.799,"Alto","Muito Alto")))</f>
        <v>Médio</v>
      </c>
      <c r="L1183" t="str">
        <f>VLOOKUP(Tabela_Brasil[[#This Row],[Estado]],'De-Para_Estado_Regiao'!$B$3:$C$29,2,FALSE)</f>
        <v>Nordeste</v>
      </c>
      <c r="M1183">
        <f>IF(Tabela_Brasil[[#This Row],[IBGE_1-4]]&gt;=951,1,0)</f>
        <v>0</v>
      </c>
      <c r="N1183">
        <f>IF(Tabela_Brasil[[#This Row],[COMP_P]]&lt;=2,1,0)</f>
        <v>0</v>
      </c>
    </row>
    <row r="1184" spans="1:14" x14ac:dyDescent="0.25">
      <c r="A1184" s="12" t="s">
        <v>1210</v>
      </c>
      <c r="B1184" s="12" t="s">
        <v>7</v>
      </c>
      <c r="C1184" s="12">
        <v>113</v>
      </c>
      <c r="D1184" s="12">
        <v>0.77300000000000002</v>
      </c>
      <c r="E1184" s="12">
        <v>0.748</v>
      </c>
      <c r="F1184" s="12">
        <v>0.74</v>
      </c>
      <c r="G1184" s="12">
        <v>253147.24</v>
      </c>
      <c r="H1184" s="13">
        <v>5</v>
      </c>
      <c r="I1184" t="str">
        <f>CONCATENATE(Tabela_Brasil[[#This Row],[Município]],"-",Tabela_Brasil[[#This Row],[Estado]])</f>
        <v>Sebastianópolis Do Sul-SP</v>
      </c>
      <c r="J1184">
        <f>IF(Tabela_Brasil[[#This Row],[IDHM]]&lt;=0.599,1,0)</f>
        <v>0</v>
      </c>
      <c r="K1184" t="str">
        <f>IF(Tabela_Brasil[[#This Row],[IDHM]]&lt;=0.55,"Baixo",IF(Tabela_Brasil[[#This Row],[IDHM]]&lt;=0.699,"Médio",IF(Tabela_Brasil[[#This Row],[IDHM]]&lt;=0.799,"Alto","Muito Alto")))</f>
        <v>Alto</v>
      </c>
      <c r="L1184" t="str">
        <f>VLOOKUP(Tabela_Brasil[[#This Row],[Estado]],'De-Para_Estado_Regiao'!$B$3:$C$29,2,FALSE)</f>
        <v>Sudeste</v>
      </c>
      <c r="M1184">
        <f>IF(Tabela_Brasil[[#This Row],[IBGE_1-4]]&gt;=951,1,0)</f>
        <v>0</v>
      </c>
      <c r="N1184">
        <f>IF(Tabela_Brasil[[#This Row],[COMP_P]]&lt;=2,1,0)</f>
        <v>0</v>
      </c>
    </row>
    <row r="1185" spans="1:14" x14ac:dyDescent="0.25">
      <c r="A1185" s="9" t="s">
        <v>1211</v>
      </c>
      <c r="B1185" s="9" t="s">
        <v>16</v>
      </c>
      <c r="C1185" s="9">
        <v>775</v>
      </c>
      <c r="D1185" s="9">
        <v>0.68200000000000005</v>
      </c>
      <c r="E1185" s="9">
        <v>0.64600000000000002</v>
      </c>
      <c r="F1185" s="9">
        <v>0.60199999999999998</v>
      </c>
      <c r="G1185" s="9">
        <v>12146.37</v>
      </c>
      <c r="H1185" s="10">
        <v>13</v>
      </c>
      <c r="I1185" t="str">
        <f>CONCATENATE(Tabela_Brasil[[#This Row],[Município]],"-",Tabela_Brasil[[#This Row],[Estado]])</f>
        <v>Turmalina-MG</v>
      </c>
      <c r="J1185">
        <f>IF(Tabela_Brasil[[#This Row],[IDHM]]&lt;=0.599,1,0)</f>
        <v>0</v>
      </c>
      <c r="K1185" t="str">
        <f>IF(Tabela_Brasil[[#This Row],[IDHM]]&lt;=0.55,"Baixo",IF(Tabela_Brasil[[#This Row],[IDHM]]&lt;=0.699,"Médio",IF(Tabela_Brasil[[#This Row],[IDHM]]&lt;=0.799,"Alto","Muito Alto")))</f>
        <v>Médio</v>
      </c>
      <c r="L1185" t="str">
        <f>VLOOKUP(Tabela_Brasil[[#This Row],[Estado]],'De-Para_Estado_Regiao'!$B$3:$C$29,2,FALSE)</f>
        <v>Sudeste</v>
      </c>
      <c r="M1185">
        <f>IF(Tabela_Brasil[[#This Row],[IBGE_1-4]]&gt;=951,1,0)</f>
        <v>0</v>
      </c>
      <c r="N1185">
        <f>IF(Tabela_Brasil[[#This Row],[COMP_P]]&lt;=2,1,0)</f>
        <v>0</v>
      </c>
    </row>
    <row r="1186" spans="1:14" x14ac:dyDescent="0.25">
      <c r="A1186" s="12" t="s">
        <v>1212</v>
      </c>
      <c r="B1186" s="12" t="s">
        <v>33</v>
      </c>
      <c r="C1186" s="12">
        <v>901</v>
      </c>
      <c r="D1186" s="12">
        <v>0.71</v>
      </c>
      <c r="E1186" s="12">
        <v>0.71299999999999997</v>
      </c>
      <c r="F1186" s="12">
        <v>0.621</v>
      </c>
      <c r="G1186" s="12">
        <v>16933.45</v>
      </c>
      <c r="H1186" s="13">
        <v>31</v>
      </c>
      <c r="I1186" t="str">
        <f>CONCATENATE(Tabela_Brasil[[#This Row],[Município]],"-",Tabela_Brasil[[#This Row],[Estado]])</f>
        <v>Goiás-GO</v>
      </c>
      <c r="J1186">
        <f>IF(Tabela_Brasil[[#This Row],[IDHM]]&lt;=0.599,1,0)</f>
        <v>0</v>
      </c>
      <c r="K1186" t="str">
        <f>IF(Tabela_Brasil[[#This Row],[IDHM]]&lt;=0.55,"Baixo",IF(Tabela_Brasil[[#This Row],[IDHM]]&lt;=0.699,"Médio",IF(Tabela_Brasil[[#This Row],[IDHM]]&lt;=0.799,"Alto","Muito Alto")))</f>
        <v>Alto</v>
      </c>
      <c r="L1186" t="str">
        <f>VLOOKUP(Tabela_Brasil[[#This Row],[Estado]],'De-Para_Estado_Regiao'!$B$3:$C$29,2,FALSE)</f>
        <v>Centro-Oeste</v>
      </c>
      <c r="M1186">
        <f>IF(Tabela_Brasil[[#This Row],[IBGE_1-4]]&gt;=951,1,0)</f>
        <v>0</v>
      </c>
      <c r="N1186">
        <f>IF(Tabela_Brasil[[#This Row],[COMP_P]]&lt;=2,1,0)</f>
        <v>0</v>
      </c>
    </row>
    <row r="1187" spans="1:14" x14ac:dyDescent="0.25">
      <c r="A1187" s="9" t="s">
        <v>1213</v>
      </c>
      <c r="B1187" s="9" t="s">
        <v>24</v>
      </c>
      <c r="C1187" s="9">
        <v>1477</v>
      </c>
      <c r="D1187" s="9">
        <v>0.621</v>
      </c>
      <c r="E1187" s="9">
        <v>0.62</v>
      </c>
      <c r="F1187" s="9">
        <v>0.51400000000000001</v>
      </c>
      <c r="G1187" s="9">
        <v>11347.86</v>
      </c>
      <c r="H1187" s="10">
        <v>38</v>
      </c>
      <c r="I1187" t="str">
        <f>CONCATENATE(Tabela_Brasil[[#This Row],[Município]],"-",Tabela_Brasil[[#This Row],[Estado]])</f>
        <v>Capim Grosso-BA</v>
      </c>
      <c r="J1187">
        <f>IF(Tabela_Brasil[[#This Row],[IDHM]]&lt;=0.599,1,0)</f>
        <v>0</v>
      </c>
      <c r="K1187" t="str">
        <f>IF(Tabela_Brasil[[#This Row],[IDHM]]&lt;=0.55,"Baixo",IF(Tabela_Brasil[[#This Row],[IDHM]]&lt;=0.699,"Médio",IF(Tabela_Brasil[[#This Row],[IDHM]]&lt;=0.799,"Alto","Muito Alto")))</f>
        <v>Médio</v>
      </c>
      <c r="L1187" t="str">
        <f>VLOOKUP(Tabela_Brasil[[#This Row],[Estado]],'De-Para_Estado_Regiao'!$B$3:$C$29,2,FALSE)</f>
        <v>Nordeste</v>
      </c>
      <c r="M1187">
        <f>IF(Tabela_Brasil[[#This Row],[IBGE_1-4]]&gt;=951,1,0)</f>
        <v>1</v>
      </c>
      <c r="N1187">
        <f>IF(Tabela_Brasil[[#This Row],[COMP_P]]&lt;=2,1,0)</f>
        <v>0</v>
      </c>
    </row>
    <row r="1188" spans="1:14" x14ac:dyDescent="0.25">
      <c r="A1188" s="12" t="s">
        <v>1214</v>
      </c>
      <c r="B1188" s="12" t="s">
        <v>31</v>
      </c>
      <c r="C1188" s="12">
        <v>2572</v>
      </c>
      <c r="D1188" s="12">
        <v>0.67400000000000004</v>
      </c>
      <c r="E1188" s="12">
        <v>0.61699999999999999</v>
      </c>
      <c r="F1188" s="12">
        <v>0.626</v>
      </c>
      <c r="G1188" s="12">
        <v>12125.65</v>
      </c>
      <c r="H1188" s="13">
        <v>51</v>
      </c>
      <c r="I1188" t="str">
        <f>CONCATENATE(Tabela_Brasil[[#This Row],[Município]],"-",Tabela_Brasil[[#This Row],[Estado]])</f>
        <v>Russas-CE</v>
      </c>
      <c r="J1188">
        <f>IF(Tabela_Brasil[[#This Row],[IDHM]]&lt;=0.599,1,0)</f>
        <v>0</v>
      </c>
      <c r="K1188" t="str">
        <f>IF(Tabela_Brasil[[#This Row],[IDHM]]&lt;=0.55,"Baixo",IF(Tabela_Brasil[[#This Row],[IDHM]]&lt;=0.699,"Médio",IF(Tabela_Brasil[[#This Row],[IDHM]]&lt;=0.799,"Alto","Muito Alto")))</f>
        <v>Médio</v>
      </c>
      <c r="L1188" t="str">
        <f>VLOOKUP(Tabela_Brasil[[#This Row],[Estado]],'De-Para_Estado_Regiao'!$B$3:$C$29,2,FALSE)</f>
        <v>Nordeste</v>
      </c>
      <c r="M1188">
        <f>IF(Tabela_Brasil[[#This Row],[IBGE_1-4]]&gt;=951,1,0)</f>
        <v>1</v>
      </c>
      <c r="N1188">
        <f>IF(Tabela_Brasil[[#This Row],[COMP_P]]&lt;=2,1,0)</f>
        <v>0</v>
      </c>
    </row>
    <row r="1189" spans="1:14" x14ac:dyDescent="0.25">
      <c r="A1189" s="9" t="s">
        <v>1215</v>
      </c>
      <c r="B1189" s="9" t="s">
        <v>53</v>
      </c>
      <c r="C1189" s="9">
        <v>1968</v>
      </c>
      <c r="D1189" s="9">
        <v>0.73599999999999999</v>
      </c>
      <c r="E1189" s="9">
        <v>0.74399999999999999</v>
      </c>
      <c r="F1189" s="9">
        <v>0.61299999999999999</v>
      </c>
      <c r="G1189" s="9">
        <v>52514.89</v>
      </c>
      <c r="H1189" s="10">
        <v>38</v>
      </c>
      <c r="I1189" t="str">
        <f>CONCATENATE(Tabela_Brasil[[#This Row],[Município]],"-",Tabela_Brasil[[#This Row],[Estado]])</f>
        <v>Maracaju-MS</v>
      </c>
      <c r="J1189">
        <f>IF(Tabela_Brasil[[#This Row],[IDHM]]&lt;=0.599,1,0)</f>
        <v>0</v>
      </c>
      <c r="K1189" t="str">
        <f>IF(Tabela_Brasil[[#This Row],[IDHM]]&lt;=0.55,"Baixo",IF(Tabela_Brasil[[#This Row],[IDHM]]&lt;=0.699,"Médio",IF(Tabela_Brasil[[#This Row],[IDHM]]&lt;=0.799,"Alto","Muito Alto")))</f>
        <v>Alto</v>
      </c>
      <c r="L1189" t="str">
        <f>VLOOKUP(Tabela_Brasil[[#This Row],[Estado]],'De-Para_Estado_Regiao'!$B$3:$C$29,2,FALSE)</f>
        <v>Centro-Oeste</v>
      </c>
      <c r="M1189">
        <f>IF(Tabela_Brasil[[#This Row],[IBGE_1-4]]&gt;=951,1,0)</f>
        <v>1</v>
      </c>
      <c r="N1189">
        <f>IF(Tabela_Brasil[[#This Row],[COMP_P]]&lt;=2,1,0)</f>
        <v>0</v>
      </c>
    </row>
    <row r="1190" spans="1:14" x14ac:dyDescent="0.25">
      <c r="A1190" s="12" t="s">
        <v>1216</v>
      </c>
      <c r="B1190" s="12" t="s">
        <v>31</v>
      </c>
      <c r="C1190" s="12">
        <v>1091</v>
      </c>
      <c r="D1190" s="12">
        <v>0.56999999999999995</v>
      </c>
      <c r="E1190" s="12">
        <v>0.52100000000000002</v>
      </c>
      <c r="F1190" s="12">
        <v>0.47499999999999998</v>
      </c>
      <c r="G1190" s="12">
        <v>6357.65</v>
      </c>
      <c r="H1190" s="13">
        <v>8</v>
      </c>
      <c r="I1190" t="str">
        <f>CONCATENATE(Tabela_Brasil[[#This Row],[Município]],"-",Tabela_Brasil[[#This Row],[Estado]])</f>
        <v>Viçosa Do Ceará-CE</v>
      </c>
      <c r="J1190">
        <f>IF(Tabela_Brasil[[#This Row],[IDHM]]&lt;=0.599,1,0)</f>
        <v>1</v>
      </c>
      <c r="K1190" t="str">
        <f>IF(Tabela_Brasil[[#This Row],[IDHM]]&lt;=0.55,"Baixo",IF(Tabela_Brasil[[#This Row],[IDHM]]&lt;=0.699,"Médio",IF(Tabela_Brasil[[#This Row],[IDHM]]&lt;=0.799,"Alto","Muito Alto")))</f>
        <v>Médio</v>
      </c>
      <c r="L1190" t="str">
        <f>VLOOKUP(Tabela_Brasil[[#This Row],[Estado]],'De-Para_Estado_Regiao'!$B$3:$C$29,2,FALSE)</f>
        <v>Nordeste</v>
      </c>
      <c r="M1190">
        <f>IF(Tabela_Brasil[[#This Row],[IBGE_1-4]]&gt;=951,1,0)</f>
        <v>1</v>
      </c>
      <c r="N1190">
        <f>IF(Tabela_Brasil[[#This Row],[COMP_P]]&lt;=2,1,0)</f>
        <v>0</v>
      </c>
    </row>
    <row r="1191" spans="1:14" x14ac:dyDescent="0.25">
      <c r="A1191" s="9" t="s">
        <v>1217</v>
      </c>
      <c r="B1191" s="9" t="s">
        <v>22</v>
      </c>
      <c r="C1191" s="9">
        <v>451</v>
      </c>
      <c r="D1191" s="9">
        <v>0.70499999999999996</v>
      </c>
      <c r="E1191" s="9">
        <v>0.72099999999999997</v>
      </c>
      <c r="F1191" s="9">
        <v>0.60099999999999998</v>
      </c>
      <c r="G1191" s="9">
        <v>20214.060000000001</v>
      </c>
      <c r="H1191" s="10">
        <v>12</v>
      </c>
      <c r="I1191" t="str">
        <f>CONCATENATE(Tabela_Brasil[[#This Row],[Município]],"-",Tabela_Brasil[[#This Row],[Estado]])</f>
        <v>Santa Fé-PR</v>
      </c>
      <c r="J1191">
        <f>IF(Tabela_Brasil[[#This Row],[IDHM]]&lt;=0.599,1,0)</f>
        <v>0</v>
      </c>
      <c r="K1191" t="str">
        <f>IF(Tabela_Brasil[[#This Row],[IDHM]]&lt;=0.55,"Baixo",IF(Tabela_Brasil[[#This Row],[IDHM]]&lt;=0.699,"Médio",IF(Tabela_Brasil[[#This Row],[IDHM]]&lt;=0.799,"Alto","Muito Alto")))</f>
        <v>Alto</v>
      </c>
      <c r="L1191" t="str">
        <f>VLOOKUP(Tabela_Brasil[[#This Row],[Estado]],'De-Para_Estado_Regiao'!$B$3:$C$29,2,FALSE)</f>
        <v>Sul</v>
      </c>
      <c r="M1191">
        <f>IF(Tabela_Brasil[[#This Row],[IBGE_1-4]]&gt;=951,1,0)</f>
        <v>0</v>
      </c>
      <c r="N1191">
        <f>IF(Tabela_Brasil[[#This Row],[COMP_P]]&lt;=2,1,0)</f>
        <v>0</v>
      </c>
    </row>
    <row r="1192" spans="1:14" x14ac:dyDescent="0.25">
      <c r="A1192" s="12" t="s">
        <v>1218</v>
      </c>
      <c r="B1192" s="12" t="s">
        <v>64</v>
      </c>
      <c r="C1192" s="12">
        <v>400</v>
      </c>
      <c r="D1192" s="12">
        <v>0.71</v>
      </c>
      <c r="E1192" s="12">
        <v>0.71499999999999997</v>
      </c>
      <c r="F1192" s="12">
        <v>0.58899999999999997</v>
      </c>
      <c r="G1192" s="12">
        <v>23083.88</v>
      </c>
      <c r="H1192" s="13">
        <v>14</v>
      </c>
      <c r="I1192" t="str">
        <f>CONCATENATE(Tabela_Brasil[[#This Row],[Município]],"-",Tabela_Brasil[[#This Row],[Estado]])</f>
        <v>Marechal Floriano-ES</v>
      </c>
      <c r="J1192">
        <f>IF(Tabela_Brasil[[#This Row],[IDHM]]&lt;=0.599,1,0)</f>
        <v>0</v>
      </c>
      <c r="K1192" t="str">
        <f>IF(Tabela_Brasil[[#This Row],[IDHM]]&lt;=0.55,"Baixo",IF(Tabela_Brasil[[#This Row],[IDHM]]&lt;=0.699,"Médio",IF(Tabela_Brasil[[#This Row],[IDHM]]&lt;=0.799,"Alto","Muito Alto")))</f>
        <v>Alto</v>
      </c>
      <c r="L1192" t="str">
        <f>VLOOKUP(Tabela_Brasil[[#This Row],[Estado]],'De-Para_Estado_Regiao'!$B$3:$C$29,2,FALSE)</f>
        <v>Sudeste</v>
      </c>
      <c r="M1192">
        <f>IF(Tabela_Brasil[[#This Row],[IBGE_1-4]]&gt;=951,1,0)</f>
        <v>0</v>
      </c>
      <c r="N1192">
        <f>IF(Tabela_Brasil[[#This Row],[COMP_P]]&lt;=2,1,0)</f>
        <v>0</v>
      </c>
    </row>
    <row r="1193" spans="1:14" x14ac:dyDescent="0.25">
      <c r="A1193" s="9" t="s">
        <v>1219</v>
      </c>
      <c r="B1193" s="9" t="s">
        <v>24</v>
      </c>
      <c r="C1193" s="9">
        <v>2894</v>
      </c>
      <c r="D1193" s="9">
        <v>0.56999999999999995</v>
      </c>
      <c r="E1193" s="9">
        <v>0.57699999999999996</v>
      </c>
      <c r="F1193" s="9">
        <v>0.435</v>
      </c>
      <c r="G1193" s="9">
        <v>8027.25</v>
      </c>
      <c r="H1193" s="10">
        <v>12</v>
      </c>
      <c r="I1193" t="str">
        <f>CONCATENATE(Tabela_Brasil[[#This Row],[Município]],"-",Tabela_Brasil[[#This Row],[Estado]])</f>
        <v>Casa Nova-BA</v>
      </c>
      <c r="J1193">
        <f>IF(Tabela_Brasil[[#This Row],[IDHM]]&lt;=0.599,1,0)</f>
        <v>1</v>
      </c>
      <c r="K1193" t="str">
        <f>IF(Tabela_Brasil[[#This Row],[IDHM]]&lt;=0.55,"Baixo",IF(Tabela_Brasil[[#This Row],[IDHM]]&lt;=0.699,"Médio",IF(Tabela_Brasil[[#This Row],[IDHM]]&lt;=0.799,"Alto","Muito Alto")))</f>
        <v>Médio</v>
      </c>
      <c r="L1193" t="str">
        <f>VLOOKUP(Tabela_Brasil[[#This Row],[Estado]],'De-Para_Estado_Regiao'!$B$3:$C$29,2,FALSE)</f>
        <v>Nordeste</v>
      </c>
      <c r="M1193">
        <f>IF(Tabela_Brasil[[#This Row],[IBGE_1-4]]&gt;=951,1,0)</f>
        <v>1</v>
      </c>
      <c r="N1193">
        <f>IF(Tabela_Brasil[[#This Row],[COMP_P]]&lt;=2,1,0)</f>
        <v>0</v>
      </c>
    </row>
    <row r="1194" spans="1:14" x14ac:dyDescent="0.25">
      <c r="A1194" s="12" t="s">
        <v>1220</v>
      </c>
      <c r="B1194" s="12" t="s">
        <v>16</v>
      </c>
      <c r="C1194" s="12">
        <v>603</v>
      </c>
      <c r="D1194" s="12">
        <v>0.65</v>
      </c>
      <c r="E1194" s="12">
        <v>0.65100000000000002</v>
      </c>
      <c r="F1194" s="12">
        <v>0.51900000000000002</v>
      </c>
      <c r="G1194" s="12">
        <v>12602.46</v>
      </c>
      <c r="H1194" s="13">
        <v>7</v>
      </c>
      <c r="I1194" t="str">
        <f>CONCATENATE(Tabela_Brasil[[#This Row],[Município]],"-",Tabela_Brasil[[#This Row],[Estado]])</f>
        <v>Rio Casca-MG</v>
      </c>
      <c r="J1194">
        <f>IF(Tabela_Brasil[[#This Row],[IDHM]]&lt;=0.599,1,0)</f>
        <v>0</v>
      </c>
      <c r="K1194" t="str">
        <f>IF(Tabela_Brasil[[#This Row],[IDHM]]&lt;=0.55,"Baixo",IF(Tabela_Brasil[[#This Row],[IDHM]]&lt;=0.699,"Médio",IF(Tabela_Brasil[[#This Row],[IDHM]]&lt;=0.799,"Alto","Muito Alto")))</f>
        <v>Médio</v>
      </c>
      <c r="L1194" t="str">
        <f>VLOOKUP(Tabela_Brasil[[#This Row],[Estado]],'De-Para_Estado_Regiao'!$B$3:$C$29,2,FALSE)</f>
        <v>Sudeste</v>
      </c>
      <c r="M1194">
        <f>IF(Tabela_Brasil[[#This Row],[IBGE_1-4]]&gt;=951,1,0)</f>
        <v>0</v>
      </c>
      <c r="N1194">
        <f>IF(Tabela_Brasil[[#This Row],[COMP_P]]&lt;=2,1,0)</f>
        <v>0</v>
      </c>
    </row>
    <row r="1195" spans="1:14" x14ac:dyDescent="0.25">
      <c r="A1195" s="9" t="s">
        <v>1221</v>
      </c>
      <c r="B1195" s="9" t="s">
        <v>22</v>
      </c>
      <c r="C1195" s="9">
        <v>290</v>
      </c>
      <c r="D1195" s="9">
        <v>0.68700000000000006</v>
      </c>
      <c r="E1195" s="9">
        <v>0.72799999999999998</v>
      </c>
      <c r="F1195" s="9">
        <v>0.54400000000000004</v>
      </c>
      <c r="G1195" s="9">
        <v>31664.240000000002</v>
      </c>
      <c r="H1195" s="10">
        <v>11</v>
      </c>
      <c r="I1195" t="str">
        <f>CONCATENATE(Tabela_Brasil[[#This Row],[Município]],"-",Tabela_Brasil[[#This Row],[Estado]])</f>
        <v>Rio Azul-PR</v>
      </c>
      <c r="J1195">
        <f>IF(Tabela_Brasil[[#This Row],[IDHM]]&lt;=0.599,1,0)</f>
        <v>0</v>
      </c>
      <c r="K1195" t="str">
        <f>IF(Tabela_Brasil[[#This Row],[IDHM]]&lt;=0.55,"Baixo",IF(Tabela_Brasil[[#This Row],[IDHM]]&lt;=0.699,"Médio",IF(Tabela_Brasil[[#This Row],[IDHM]]&lt;=0.799,"Alto","Muito Alto")))</f>
        <v>Médio</v>
      </c>
      <c r="L1195" t="str">
        <f>VLOOKUP(Tabela_Brasil[[#This Row],[Estado]],'De-Para_Estado_Regiao'!$B$3:$C$29,2,FALSE)</f>
        <v>Sul</v>
      </c>
      <c r="M1195">
        <f>IF(Tabela_Brasil[[#This Row],[IBGE_1-4]]&gt;=951,1,0)</f>
        <v>0</v>
      </c>
      <c r="N1195">
        <f>IF(Tabela_Brasil[[#This Row],[COMP_P]]&lt;=2,1,0)</f>
        <v>0</v>
      </c>
    </row>
    <row r="1196" spans="1:14" x14ac:dyDescent="0.25">
      <c r="A1196" s="12" t="s">
        <v>1222</v>
      </c>
      <c r="B1196" s="12" t="s">
        <v>16</v>
      </c>
      <c r="C1196" s="12">
        <v>1445</v>
      </c>
      <c r="D1196" s="12">
        <v>0.66</v>
      </c>
      <c r="E1196" s="12">
        <v>0.63300000000000001</v>
      </c>
      <c r="F1196" s="12">
        <v>0.56000000000000005</v>
      </c>
      <c r="G1196" s="12">
        <v>9796.2800000000007</v>
      </c>
      <c r="H1196" s="13">
        <v>35</v>
      </c>
      <c r="I1196" t="str">
        <f>CONCATENATE(Tabela_Brasil[[#This Row],[Município]],"-",Tabela_Brasil[[#This Row],[Estado]])</f>
        <v>Araçuaí-MG</v>
      </c>
      <c r="J1196">
        <f>IF(Tabela_Brasil[[#This Row],[IDHM]]&lt;=0.599,1,0)</f>
        <v>0</v>
      </c>
      <c r="K1196" t="str">
        <f>IF(Tabela_Brasil[[#This Row],[IDHM]]&lt;=0.55,"Baixo",IF(Tabela_Brasil[[#This Row],[IDHM]]&lt;=0.699,"Médio",IF(Tabela_Brasil[[#This Row],[IDHM]]&lt;=0.799,"Alto","Muito Alto")))</f>
        <v>Médio</v>
      </c>
      <c r="L1196" t="str">
        <f>VLOOKUP(Tabela_Brasil[[#This Row],[Estado]],'De-Para_Estado_Regiao'!$B$3:$C$29,2,FALSE)</f>
        <v>Sudeste</v>
      </c>
      <c r="M1196">
        <f>IF(Tabela_Brasil[[#This Row],[IBGE_1-4]]&gt;=951,1,0)</f>
        <v>1</v>
      </c>
      <c r="N1196">
        <f>IF(Tabela_Brasil[[#This Row],[COMP_P]]&lt;=2,1,0)</f>
        <v>0</v>
      </c>
    </row>
    <row r="1197" spans="1:14" x14ac:dyDescent="0.25">
      <c r="A1197" s="9" t="s">
        <v>1223</v>
      </c>
      <c r="B1197" s="9" t="s">
        <v>7</v>
      </c>
      <c r="C1197" s="9">
        <v>467</v>
      </c>
      <c r="D1197" s="9">
        <v>0.73</v>
      </c>
      <c r="E1197" s="9">
        <v>0.71299999999999997</v>
      </c>
      <c r="F1197" s="9">
        <v>0.66200000000000003</v>
      </c>
      <c r="G1197" s="9">
        <v>18250.23</v>
      </c>
      <c r="H1197" s="10">
        <v>11</v>
      </c>
      <c r="I1197" t="str">
        <f>CONCATENATE(Tabela_Brasil[[#This Row],[Município]],"-",Tabela_Brasil[[#This Row],[Estado]])</f>
        <v>Bernardino De Campos-SP</v>
      </c>
      <c r="J1197">
        <f>IF(Tabela_Brasil[[#This Row],[IDHM]]&lt;=0.599,1,0)</f>
        <v>0</v>
      </c>
      <c r="K1197" t="str">
        <f>IF(Tabela_Brasil[[#This Row],[IDHM]]&lt;=0.55,"Baixo",IF(Tabela_Brasil[[#This Row],[IDHM]]&lt;=0.699,"Médio",IF(Tabela_Brasil[[#This Row],[IDHM]]&lt;=0.799,"Alto","Muito Alto")))</f>
        <v>Alto</v>
      </c>
      <c r="L1197" t="str">
        <f>VLOOKUP(Tabela_Brasil[[#This Row],[Estado]],'De-Para_Estado_Regiao'!$B$3:$C$29,2,FALSE)</f>
        <v>Sudeste</v>
      </c>
      <c r="M1197">
        <f>IF(Tabela_Brasil[[#This Row],[IBGE_1-4]]&gt;=951,1,0)</f>
        <v>0</v>
      </c>
      <c r="N1197">
        <f>IF(Tabela_Brasil[[#This Row],[COMP_P]]&lt;=2,1,0)</f>
        <v>0</v>
      </c>
    </row>
    <row r="1198" spans="1:14" x14ac:dyDescent="0.25">
      <c r="A1198" s="12" t="s">
        <v>1224</v>
      </c>
      <c r="B1198" s="12" t="s">
        <v>16</v>
      </c>
      <c r="C1198" s="12">
        <v>736</v>
      </c>
      <c r="D1198" s="12">
        <v>0.67</v>
      </c>
      <c r="E1198" s="12">
        <v>0.65</v>
      </c>
      <c r="F1198" s="12">
        <v>0.54500000000000004</v>
      </c>
      <c r="G1198" s="12">
        <v>14584.18</v>
      </c>
      <c r="H1198" s="13">
        <v>7</v>
      </c>
      <c r="I1198" t="str">
        <f>CONCATENATE(Tabela_Brasil[[#This Row],[Município]],"-",Tabela_Brasil[[#This Row],[Estado]])</f>
        <v>Papagaios-MG</v>
      </c>
      <c r="J1198">
        <f>IF(Tabela_Brasil[[#This Row],[IDHM]]&lt;=0.599,1,0)</f>
        <v>0</v>
      </c>
      <c r="K1198" t="str">
        <f>IF(Tabela_Brasil[[#This Row],[IDHM]]&lt;=0.55,"Baixo",IF(Tabela_Brasil[[#This Row],[IDHM]]&lt;=0.699,"Médio",IF(Tabela_Brasil[[#This Row],[IDHM]]&lt;=0.799,"Alto","Muito Alto")))</f>
        <v>Médio</v>
      </c>
      <c r="L1198" t="str">
        <f>VLOOKUP(Tabela_Brasil[[#This Row],[Estado]],'De-Para_Estado_Regiao'!$B$3:$C$29,2,FALSE)</f>
        <v>Sudeste</v>
      </c>
      <c r="M1198">
        <f>IF(Tabela_Brasil[[#This Row],[IBGE_1-4]]&gt;=951,1,0)</f>
        <v>0</v>
      </c>
      <c r="N1198">
        <f>IF(Tabela_Brasil[[#This Row],[COMP_P]]&lt;=2,1,0)</f>
        <v>0</v>
      </c>
    </row>
    <row r="1199" spans="1:14" x14ac:dyDescent="0.25">
      <c r="A1199" s="9" t="s">
        <v>1225</v>
      </c>
      <c r="B1199" s="9" t="s">
        <v>22</v>
      </c>
      <c r="C1199" s="9">
        <v>675</v>
      </c>
      <c r="D1199" s="9">
        <v>0.7</v>
      </c>
      <c r="E1199" s="9">
        <v>0.67700000000000005</v>
      </c>
      <c r="F1199" s="9">
        <v>0.623</v>
      </c>
      <c r="G1199" s="9">
        <v>29148.63</v>
      </c>
      <c r="H1199" s="10">
        <v>21</v>
      </c>
      <c r="I1199" t="str">
        <f>CONCATENATE(Tabela_Brasil[[#This Row],[Município]],"-",Tabela_Brasil[[#This Row],[Estado]])</f>
        <v>Campina Da Lagoa-PR</v>
      </c>
      <c r="J1199">
        <f>IF(Tabela_Brasil[[#This Row],[IDHM]]&lt;=0.599,1,0)</f>
        <v>0</v>
      </c>
      <c r="K1199" t="str">
        <f>IF(Tabela_Brasil[[#This Row],[IDHM]]&lt;=0.55,"Baixo",IF(Tabela_Brasil[[#This Row],[IDHM]]&lt;=0.699,"Médio",IF(Tabela_Brasil[[#This Row],[IDHM]]&lt;=0.799,"Alto","Muito Alto")))</f>
        <v>Alto</v>
      </c>
      <c r="L1199" t="str">
        <f>VLOOKUP(Tabela_Brasil[[#This Row],[Estado]],'De-Para_Estado_Regiao'!$B$3:$C$29,2,FALSE)</f>
        <v>Sul</v>
      </c>
      <c r="M1199">
        <f>IF(Tabela_Brasil[[#This Row],[IBGE_1-4]]&gt;=951,1,0)</f>
        <v>0</v>
      </c>
      <c r="N1199">
        <f>IF(Tabela_Brasil[[#This Row],[COMP_P]]&lt;=2,1,0)</f>
        <v>0</v>
      </c>
    </row>
    <row r="1200" spans="1:14" x14ac:dyDescent="0.25">
      <c r="A1200" s="12" t="s">
        <v>1226</v>
      </c>
      <c r="B1200" s="12" t="s">
        <v>16</v>
      </c>
      <c r="C1200" s="12">
        <v>3464</v>
      </c>
      <c r="D1200" s="12">
        <v>0.67</v>
      </c>
      <c r="E1200" s="12">
        <v>0.64900000000000002</v>
      </c>
      <c r="F1200" s="12">
        <v>0.56699999999999995</v>
      </c>
      <c r="G1200" s="12">
        <v>9699.93</v>
      </c>
      <c r="H1200" s="13">
        <v>37</v>
      </c>
      <c r="I1200" t="str">
        <f>CONCATENATE(Tabela_Brasil[[#This Row],[Município]],"-",Tabela_Brasil[[#This Row],[Estado]])</f>
        <v>Esmeraldas-MG</v>
      </c>
      <c r="J1200">
        <f>IF(Tabela_Brasil[[#This Row],[IDHM]]&lt;=0.599,1,0)</f>
        <v>0</v>
      </c>
      <c r="K1200" t="str">
        <f>IF(Tabela_Brasil[[#This Row],[IDHM]]&lt;=0.55,"Baixo",IF(Tabela_Brasil[[#This Row],[IDHM]]&lt;=0.699,"Médio",IF(Tabela_Brasil[[#This Row],[IDHM]]&lt;=0.799,"Alto","Muito Alto")))</f>
        <v>Médio</v>
      </c>
      <c r="L1200" t="str">
        <f>VLOOKUP(Tabela_Brasil[[#This Row],[Estado]],'De-Para_Estado_Regiao'!$B$3:$C$29,2,FALSE)</f>
        <v>Sudeste</v>
      </c>
      <c r="M1200">
        <f>IF(Tabela_Brasil[[#This Row],[IBGE_1-4]]&gt;=951,1,0)</f>
        <v>1</v>
      </c>
      <c r="N1200">
        <f>IF(Tabela_Brasil[[#This Row],[COMP_P]]&lt;=2,1,0)</f>
        <v>0</v>
      </c>
    </row>
    <row r="1201" spans="1:14" x14ac:dyDescent="0.25">
      <c r="A1201" s="9" t="s">
        <v>1227</v>
      </c>
      <c r="B1201" s="9" t="s">
        <v>22</v>
      </c>
      <c r="C1201" s="9">
        <v>658</v>
      </c>
      <c r="D1201" s="9">
        <v>0.71599999999999997</v>
      </c>
      <c r="E1201" s="9">
        <v>0.71199999999999997</v>
      </c>
      <c r="F1201" s="9">
        <v>0.623</v>
      </c>
      <c r="G1201" s="9">
        <v>94484.79</v>
      </c>
      <c r="H1201" s="10">
        <v>17</v>
      </c>
      <c r="I1201" t="str">
        <f>CONCATENATE(Tabela_Brasil[[#This Row],[Município]],"-",Tabela_Brasil[[#This Row],[Estado]])</f>
        <v>Capitão Leônidas Marques-PR</v>
      </c>
      <c r="J1201">
        <f>IF(Tabela_Brasil[[#This Row],[IDHM]]&lt;=0.599,1,0)</f>
        <v>0</v>
      </c>
      <c r="K1201" t="str">
        <f>IF(Tabela_Brasil[[#This Row],[IDHM]]&lt;=0.55,"Baixo",IF(Tabela_Brasil[[#This Row],[IDHM]]&lt;=0.699,"Médio",IF(Tabela_Brasil[[#This Row],[IDHM]]&lt;=0.799,"Alto","Muito Alto")))</f>
        <v>Alto</v>
      </c>
      <c r="L1201" t="str">
        <f>VLOOKUP(Tabela_Brasil[[#This Row],[Estado]],'De-Para_Estado_Regiao'!$B$3:$C$29,2,FALSE)</f>
        <v>Sul</v>
      </c>
      <c r="M1201">
        <f>IF(Tabela_Brasil[[#This Row],[IBGE_1-4]]&gt;=951,1,0)</f>
        <v>0</v>
      </c>
      <c r="N1201">
        <f>IF(Tabela_Brasil[[#This Row],[COMP_P]]&lt;=2,1,0)</f>
        <v>0</v>
      </c>
    </row>
    <row r="1202" spans="1:14" x14ac:dyDescent="0.25">
      <c r="A1202" s="12" t="s">
        <v>1228</v>
      </c>
      <c r="B1202" s="12" t="s">
        <v>16</v>
      </c>
      <c r="C1202" s="12">
        <v>378</v>
      </c>
      <c r="D1202" s="12">
        <v>0.71</v>
      </c>
      <c r="E1202" s="12">
        <v>0.68100000000000005</v>
      </c>
      <c r="F1202" s="12">
        <v>0.626</v>
      </c>
      <c r="G1202" s="12">
        <v>16469.23</v>
      </c>
      <c r="H1202" s="13">
        <v>3</v>
      </c>
      <c r="I1202" t="str">
        <f>CONCATENATE(Tabela_Brasil[[#This Row],[Município]],"-",Tabela_Brasil[[#This Row],[Estado]])</f>
        <v>Congonhal-MG</v>
      </c>
      <c r="J1202">
        <f>IF(Tabela_Brasil[[#This Row],[IDHM]]&lt;=0.599,1,0)</f>
        <v>0</v>
      </c>
      <c r="K1202" t="str">
        <f>IF(Tabela_Brasil[[#This Row],[IDHM]]&lt;=0.55,"Baixo",IF(Tabela_Brasil[[#This Row],[IDHM]]&lt;=0.699,"Médio",IF(Tabela_Brasil[[#This Row],[IDHM]]&lt;=0.799,"Alto","Muito Alto")))</f>
        <v>Alto</v>
      </c>
      <c r="L1202" t="str">
        <f>VLOOKUP(Tabela_Brasil[[#This Row],[Estado]],'De-Para_Estado_Regiao'!$B$3:$C$29,2,FALSE)</f>
        <v>Sudeste</v>
      </c>
      <c r="M1202">
        <f>IF(Tabela_Brasil[[#This Row],[IBGE_1-4]]&gt;=951,1,0)</f>
        <v>0</v>
      </c>
      <c r="N1202">
        <f>IF(Tabela_Brasil[[#This Row],[COMP_P]]&lt;=2,1,0)</f>
        <v>0</v>
      </c>
    </row>
    <row r="1203" spans="1:14" x14ac:dyDescent="0.25">
      <c r="A1203" s="9" t="s">
        <v>1229</v>
      </c>
      <c r="B1203" s="9" t="s">
        <v>22</v>
      </c>
      <c r="C1203" s="9">
        <v>591</v>
      </c>
      <c r="D1203" s="9">
        <v>0.70599999999999996</v>
      </c>
      <c r="E1203" s="9">
        <v>0.69599999999999995</v>
      </c>
      <c r="F1203" s="9">
        <v>0.61099999999999999</v>
      </c>
      <c r="G1203" s="9">
        <v>24207.87</v>
      </c>
      <c r="H1203" s="10">
        <v>11</v>
      </c>
      <c r="I1203" t="str">
        <f>CONCATENATE(Tabela_Brasil[[#This Row],[Município]],"-",Tabela_Brasil[[#This Row],[Estado]])</f>
        <v>Iporã-PR</v>
      </c>
      <c r="J1203">
        <f>IF(Tabela_Brasil[[#This Row],[IDHM]]&lt;=0.599,1,0)</f>
        <v>0</v>
      </c>
      <c r="K1203" t="str">
        <f>IF(Tabela_Brasil[[#This Row],[IDHM]]&lt;=0.55,"Baixo",IF(Tabela_Brasil[[#This Row],[IDHM]]&lt;=0.699,"Médio",IF(Tabela_Brasil[[#This Row],[IDHM]]&lt;=0.799,"Alto","Muito Alto")))</f>
        <v>Alto</v>
      </c>
      <c r="L1203" t="str">
        <f>VLOOKUP(Tabela_Brasil[[#This Row],[Estado]],'De-Para_Estado_Regiao'!$B$3:$C$29,2,FALSE)</f>
        <v>Sul</v>
      </c>
      <c r="M1203">
        <f>IF(Tabela_Brasil[[#This Row],[IBGE_1-4]]&gt;=951,1,0)</f>
        <v>0</v>
      </c>
      <c r="N1203">
        <f>IF(Tabela_Brasil[[#This Row],[COMP_P]]&lt;=2,1,0)</f>
        <v>0</v>
      </c>
    </row>
    <row r="1204" spans="1:14" x14ac:dyDescent="0.25">
      <c r="A1204" s="12" t="s">
        <v>1230</v>
      </c>
      <c r="B1204" s="12" t="s">
        <v>22</v>
      </c>
      <c r="C1204" s="12">
        <v>650</v>
      </c>
      <c r="D1204" s="12">
        <v>0.60899999999999999</v>
      </c>
      <c r="E1204" s="12">
        <v>0.63200000000000001</v>
      </c>
      <c r="F1204" s="12">
        <v>0.441</v>
      </c>
      <c r="G1204" s="12">
        <v>52276.46</v>
      </c>
      <c r="H1204" s="13">
        <v>16</v>
      </c>
      <c r="I1204" t="str">
        <f>CONCATENATE(Tabela_Brasil[[#This Row],[Município]],"-",Tabela_Brasil[[#This Row],[Estado]])</f>
        <v>Ortigueira-PR</v>
      </c>
      <c r="J1204">
        <f>IF(Tabela_Brasil[[#This Row],[IDHM]]&lt;=0.599,1,0)</f>
        <v>0</v>
      </c>
      <c r="K1204" t="str">
        <f>IF(Tabela_Brasil[[#This Row],[IDHM]]&lt;=0.55,"Baixo",IF(Tabela_Brasil[[#This Row],[IDHM]]&lt;=0.699,"Médio",IF(Tabela_Brasil[[#This Row],[IDHM]]&lt;=0.799,"Alto","Muito Alto")))</f>
        <v>Médio</v>
      </c>
      <c r="L1204" t="str">
        <f>VLOOKUP(Tabela_Brasil[[#This Row],[Estado]],'De-Para_Estado_Regiao'!$B$3:$C$29,2,FALSE)</f>
        <v>Sul</v>
      </c>
      <c r="M1204">
        <f>IF(Tabela_Brasil[[#This Row],[IBGE_1-4]]&gt;=951,1,0)</f>
        <v>0</v>
      </c>
      <c r="N1204">
        <f>IF(Tabela_Brasil[[#This Row],[COMP_P]]&lt;=2,1,0)</f>
        <v>0</v>
      </c>
    </row>
    <row r="1205" spans="1:14" x14ac:dyDescent="0.25">
      <c r="A1205" s="9" t="s">
        <v>1231</v>
      </c>
      <c r="B1205" s="9" t="s">
        <v>22</v>
      </c>
      <c r="C1205" s="9">
        <v>1027</v>
      </c>
      <c r="D1205" s="9">
        <v>0.72799999999999998</v>
      </c>
      <c r="E1205" s="9">
        <v>0.72099999999999997</v>
      </c>
      <c r="F1205" s="9">
        <v>0.64</v>
      </c>
      <c r="G1205" s="9">
        <v>59507.51</v>
      </c>
      <c r="H1205" s="10">
        <v>21</v>
      </c>
      <c r="I1205" t="str">
        <f>CONCATENATE(Tabela_Brasil[[#This Row],[Município]],"-",Tabela_Brasil[[#This Row],[Estado]])</f>
        <v>Carambeí-PR</v>
      </c>
      <c r="J1205">
        <f>IF(Tabela_Brasil[[#This Row],[IDHM]]&lt;=0.599,1,0)</f>
        <v>0</v>
      </c>
      <c r="K1205" t="str">
        <f>IF(Tabela_Brasil[[#This Row],[IDHM]]&lt;=0.55,"Baixo",IF(Tabela_Brasil[[#This Row],[IDHM]]&lt;=0.699,"Médio",IF(Tabela_Brasil[[#This Row],[IDHM]]&lt;=0.799,"Alto","Muito Alto")))</f>
        <v>Alto</v>
      </c>
      <c r="L1205" t="str">
        <f>VLOOKUP(Tabela_Brasil[[#This Row],[Estado]],'De-Para_Estado_Regiao'!$B$3:$C$29,2,FALSE)</f>
        <v>Sul</v>
      </c>
      <c r="M1205">
        <f>IF(Tabela_Brasil[[#This Row],[IBGE_1-4]]&gt;=951,1,0)</f>
        <v>1</v>
      </c>
      <c r="N1205">
        <f>IF(Tabela_Brasil[[#This Row],[COMP_P]]&lt;=2,1,0)</f>
        <v>0</v>
      </c>
    </row>
    <row r="1206" spans="1:14" x14ac:dyDescent="0.25">
      <c r="A1206" s="12" t="s">
        <v>1232</v>
      </c>
      <c r="B1206" s="12" t="s">
        <v>7</v>
      </c>
      <c r="C1206" s="12">
        <v>352</v>
      </c>
      <c r="D1206" s="12">
        <v>0.72</v>
      </c>
      <c r="E1206" s="12">
        <v>0.69699999999999995</v>
      </c>
      <c r="F1206" s="12">
        <v>0.64600000000000002</v>
      </c>
      <c r="G1206" s="12">
        <v>16244.19</v>
      </c>
      <c r="H1206" s="13">
        <v>5</v>
      </c>
      <c r="I1206" t="str">
        <f>CONCATENATE(Tabela_Brasil[[#This Row],[Município]],"-",Tabela_Brasil[[#This Row],[Estado]])</f>
        <v>Itobi-SP</v>
      </c>
      <c r="J1206">
        <f>IF(Tabela_Brasil[[#This Row],[IDHM]]&lt;=0.599,1,0)</f>
        <v>0</v>
      </c>
      <c r="K1206" t="str">
        <f>IF(Tabela_Brasil[[#This Row],[IDHM]]&lt;=0.55,"Baixo",IF(Tabela_Brasil[[#This Row],[IDHM]]&lt;=0.699,"Médio",IF(Tabela_Brasil[[#This Row],[IDHM]]&lt;=0.799,"Alto","Muito Alto")))</f>
        <v>Alto</v>
      </c>
      <c r="L1206" t="str">
        <f>VLOOKUP(Tabela_Brasil[[#This Row],[Estado]],'De-Para_Estado_Regiao'!$B$3:$C$29,2,FALSE)</f>
        <v>Sudeste</v>
      </c>
      <c r="M1206">
        <f>IF(Tabela_Brasil[[#This Row],[IBGE_1-4]]&gt;=951,1,0)</f>
        <v>0</v>
      </c>
      <c r="N1206">
        <f>IF(Tabela_Brasil[[#This Row],[COMP_P]]&lt;=2,1,0)</f>
        <v>0</v>
      </c>
    </row>
    <row r="1207" spans="1:14" x14ac:dyDescent="0.25">
      <c r="A1207" s="9" t="s">
        <v>1233</v>
      </c>
      <c r="B1207" s="9" t="s">
        <v>16</v>
      </c>
      <c r="C1207" s="9">
        <v>2330</v>
      </c>
      <c r="D1207" s="9">
        <v>0.63800000000000001</v>
      </c>
      <c r="E1207" s="9">
        <v>0.59499999999999997</v>
      </c>
      <c r="F1207" s="9">
        <v>0.54200000000000004</v>
      </c>
      <c r="G1207" s="9">
        <v>8459.7800000000007</v>
      </c>
      <c r="H1207" s="10">
        <v>47</v>
      </c>
      <c r="I1207" t="str">
        <f>CONCATENATE(Tabela_Brasil[[#This Row],[Município]],"-",Tabela_Brasil[[#This Row],[Estado]])</f>
        <v>São Francisco-MG</v>
      </c>
      <c r="J1207">
        <f>IF(Tabela_Brasil[[#This Row],[IDHM]]&lt;=0.599,1,0)</f>
        <v>0</v>
      </c>
      <c r="K1207" t="str">
        <f>IF(Tabela_Brasil[[#This Row],[IDHM]]&lt;=0.55,"Baixo",IF(Tabela_Brasil[[#This Row],[IDHM]]&lt;=0.699,"Médio",IF(Tabela_Brasil[[#This Row],[IDHM]]&lt;=0.799,"Alto","Muito Alto")))</f>
        <v>Médio</v>
      </c>
      <c r="L1207" t="str">
        <f>VLOOKUP(Tabela_Brasil[[#This Row],[Estado]],'De-Para_Estado_Regiao'!$B$3:$C$29,2,FALSE)</f>
        <v>Sudeste</v>
      </c>
      <c r="M1207">
        <f>IF(Tabela_Brasil[[#This Row],[IBGE_1-4]]&gt;=951,1,0)</f>
        <v>1</v>
      </c>
      <c r="N1207">
        <f>IF(Tabela_Brasil[[#This Row],[COMP_P]]&lt;=2,1,0)</f>
        <v>0</v>
      </c>
    </row>
    <row r="1208" spans="1:14" x14ac:dyDescent="0.25">
      <c r="A1208" s="12" t="s">
        <v>1234</v>
      </c>
      <c r="B1208" s="12" t="s">
        <v>22</v>
      </c>
      <c r="C1208" s="12">
        <v>670</v>
      </c>
      <c r="D1208" s="12">
        <v>0.68700000000000006</v>
      </c>
      <c r="E1208" s="12">
        <v>0.69699999999999995</v>
      </c>
      <c r="F1208" s="12">
        <v>0.58399999999999996</v>
      </c>
      <c r="G1208" s="12">
        <v>23925.360000000001</v>
      </c>
      <c r="H1208" s="13">
        <v>24</v>
      </c>
      <c r="I1208" t="str">
        <f>CONCATENATE(Tabela_Brasil[[#This Row],[Município]],"-",Tabela_Brasil[[#This Row],[Estado]])</f>
        <v>Faxinal-PR</v>
      </c>
      <c r="J1208">
        <f>IF(Tabela_Brasil[[#This Row],[IDHM]]&lt;=0.599,1,0)</f>
        <v>0</v>
      </c>
      <c r="K1208" t="str">
        <f>IF(Tabela_Brasil[[#This Row],[IDHM]]&lt;=0.55,"Baixo",IF(Tabela_Brasil[[#This Row],[IDHM]]&lt;=0.699,"Médio",IF(Tabela_Brasil[[#This Row],[IDHM]]&lt;=0.799,"Alto","Muito Alto")))</f>
        <v>Médio</v>
      </c>
      <c r="L1208" t="str">
        <f>VLOOKUP(Tabela_Brasil[[#This Row],[Estado]],'De-Para_Estado_Regiao'!$B$3:$C$29,2,FALSE)</f>
        <v>Sul</v>
      </c>
      <c r="M1208">
        <f>IF(Tabela_Brasil[[#This Row],[IBGE_1-4]]&gt;=951,1,0)</f>
        <v>0</v>
      </c>
      <c r="N1208">
        <f>IF(Tabela_Brasil[[#This Row],[COMP_P]]&lt;=2,1,0)</f>
        <v>0</v>
      </c>
    </row>
    <row r="1209" spans="1:14" x14ac:dyDescent="0.25">
      <c r="A1209" s="9" t="s">
        <v>1235</v>
      </c>
      <c r="B1209" s="9" t="s">
        <v>29</v>
      </c>
      <c r="C1209" s="9">
        <v>950</v>
      </c>
      <c r="D1209" s="9">
        <v>0.73199999999999998</v>
      </c>
      <c r="E1209" s="9">
        <v>0.75800000000000001</v>
      </c>
      <c r="F1209" s="9">
        <v>0.62</v>
      </c>
      <c r="G1209" s="9">
        <v>113763.91</v>
      </c>
      <c r="H1209" s="10">
        <v>18</v>
      </c>
      <c r="I1209" t="str">
        <f>CONCATENATE(Tabela_Brasil[[#This Row],[Município]],"-",Tabela_Brasil[[#This Row],[Estado]])</f>
        <v>Sapezal-MT</v>
      </c>
      <c r="J1209">
        <f>IF(Tabela_Brasil[[#This Row],[IDHM]]&lt;=0.599,1,0)</f>
        <v>0</v>
      </c>
      <c r="K1209" t="str">
        <f>IF(Tabela_Brasil[[#This Row],[IDHM]]&lt;=0.55,"Baixo",IF(Tabela_Brasil[[#This Row],[IDHM]]&lt;=0.699,"Médio",IF(Tabela_Brasil[[#This Row],[IDHM]]&lt;=0.799,"Alto","Muito Alto")))</f>
        <v>Alto</v>
      </c>
      <c r="L1209" t="str">
        <f>VLOOKUP(Tabela_Brasil[[#This Row],[Estado]],'De-Para_Estado_Regiao'!$B$3:$C$29,2,FALSE)</f>
        <v>Centro-Oeste</v>
      </c>
      <c r="M1209">
        <f>IF(Tabela_Brasil[[#This Row],[IBGE_1-4]]&gt;=951,1,0)</f>
        <v>0</v>
      </c>
      <c r="N1209">
        <f>IF(Tabela_Brasil[[#This Row],[COMP_P]]&lt;=2,1,0)</f>
        <v>0</v>
      </c>
    </row>
    <row r="1210" spans="1:14" x14ac:dyDescent="0.25">
      <c r="A1210" s="12" t="s">
        <v>1236</v>
      </c>
      <c r="B1210" s="12" t="s">
        <v>10</v>
      </c>
      <c r="C1210" s="12">
        <v>717</v>
      </c>
      <c r="D1210" s="12">
        <v>0.7</v>
      </c>
      <c r="E1210" s="12">
        <v>0.69799999999999995</v>
      </c>
      <c r="F1210" s="12">
        <v>0.61</v>
      </c>
      <c r="G1210" s="12">
        <v>43048.94</v>
      </c>
      <c r="H1210" s="13">
        <v>14</v>
      </c>
      <c r="I1210" t="str">
        <f>CONCATENATE(Tabela_Brasil[[#This Row],[Município]],"-",Tabela_Brasil[[#This Row],[Estado]])</f>
        <v>Quissamã-RJ</v>
      </c>
      <c r="J1210">
        <f>IF(Tabela_Brasil[[#This Row],[IDHM]]&lt;=0.599,1,0)</f>
        <v>0</v>
      </c>
      <c r="K1210" t="str">
        <f>IF(Tabela_Brasil[[#This Row],[IDHM]]&lt;=0.55,"Baixo",IF(Tabela_Brasil[[#This Row],[IDHM]]&lt;=0.699,"Médio",IF(Tabela_Brasil[[#This Row],[IDHM]]&lt;=0.799,"Alto","Muito Alto")))</f>
        <v>Alto</v>
      </c>
      <c r="L1210" t="str">
        <f>VLOOKUP(Tabela_Brasil[[#This Row],[Estado]],'De-Para_Estado_Regiao'!$B$3:$C$29,2,FALSE)</f>
        <v>Sudeste</v>
      </c>
      <c r="M1210">
        <f>IF(Tabela_Brasil[[#This Row],[IBGE_1-4]]&gt;=951,1,0)</f>
        <v>0</v>
      </c>
      <c r="N1210">
        <f>IF(Tabela_Brasil[[#This Row],[COMP_P]]&lt;=2,1,0)</f>
        <v>0</v>
      </c>
    </row>
    <row r="1211" spans="1:14" x14ac:dyDescent="0.25">
      <c r="A1211" s="9" t="s">
        <v>1237</v>
      </c>
      <c r="B1211" s="9" t="s">
        <v>53</v>
      </c>
      <c r="C1211" s="9">
        <v>937</v>
      </c>
      <c r="D1211" s="9">
        <v>0.72</v>
      </c>
      <c r="E1211" s="9">
        <v>0.71499999999999997</v>
      </c>
      <c r="F1211" s="9">
        <v>0.61499999999999999</v>
      </c>
      <c r="G1211" s="9">
        <v>45022.01</v>
      </c>
      <c r="H1211" s="10">
        <v>9</v>
      </c>
      <c r="I1211" t="str">
        <f>CONCATENATE(Tabela_Brasil[[#This Row],[Município]],"-",Tabela_Brasil[[#This Row],[Estado]])</f>
        <v>Ivinhema-MS</v>
      </c>
      <c r="J1211">
        <f>IF(Tabela_Brasil[[#This Row],[IDHM]]&lt;=0.599,1,0)</f>
        <v>0</v>
      </c>
      <c r="K1211" t="str">
        <f>IF(Tabela_Brasil[[#This Row],[IDHM]]&lt;=0.55,"Baixo",IF(Tabela_Brasil[[#This Row],[IDHM]]&lt;=0.699,"Médio",IF(Tabela_Brasil[[#This Row],[IDHM]]&lt;=0.799,"Alto","Muito Alto")))</f>
        <v>Alto</v>
      </c>
      <c r="L1211" t="str">
        <f>VLOOKUP(Tabela_Brasil[[#This Row],[Estado]],'De-Para_Estado_Regiao'!$B$3:$C$29,2,FALSE)</f>
        <v>Centro-Oeste</v>
      </c>
      <c r="M1211">
        <f>IF(Tabela_Brasil[[#This Row],[IBGE_1-4]]&gt;=951,1,0)</f>
        <v>0</v>
      </c>
      <c r="N1211">
        <f>IF(Tabela_Brasil[[#This Row],[COMP_P]]&lt;=2,1,0)</f>
        <v>0</v>
      </c>
    </row>
    <row r="1212" spans="1:14" x14ac:dyDescent="0.25">
      <c r="A1212" s="12" t="s">
        <v>1238</v>
      </c>
      <c r="B1212" s="12" t="s">
        <v>53</v>
      </c>
      <c r="C1212" s="12">
        <v>1652</v>
      </c>
      <c r="D1212" s="12">
        <v>0.69</v>
      </c>
      <c r="E1212" s="12">
        <v>0.69399999999999995</v>
      </c>
      <c r="F1212" s="12">
        <v>0.56100000000000005</v>
      </c>
      <c r="G1212" s="12">
        <v>28426.58</v>
      </c>
      <c r="H1212" s="13">
        <v>16</v>
      </c>
      <c r="I1212" t="str">
        <f>CONCATENATE(Tabela_Brasil[[#This Row],[Município]],"-",Tabela_Brasil[[#This Row],[Estado]])</f>
        <v>Sidrolândia-MS</v>
      </c>
      <c r="J1212">
        <f>IF(Tabela_Brasil[[#This Row],[IDHM]]&lt;=0.599,1,0)</f>
        <v>0</v>
      </c>
      <c r="K1212" t="str">
        <f>IF(Tabela_Brasil[[#This Row],[IDHM]]&lt;=0.55,"Baixo",IF(Tabela_Brasil[[#This Row],[IDHM]]&lt;=0.699,"Médio",IF(Tabela_Brasil[[#This Row],[IDHM]]&lt;=0.799,"Alto","Muito Alto")))</f>
        <v>Médio</v>
      </c>
      <c r="L1212" t="str">
        <f>VLOOKUP(Tabela_Brasil[[#This Row],[Estado]],'De-Para_Estado_Regiao'!$B$3:$C$29,2,FALSE)</f>
        <v>Centro-Oeste</v>
      </c>
      <c r="M1212">
        <f>IF(Tabela_Brasil[[#This Row],[IBGE_1-4]]&gt;=951,1,0)</f>
        <v>1</v>
      </c>
      <c r="N1212">
        <f>IF(Tabela_Brasil[[#This Row],[COMP_P]]&lt;=2,1,0)</f>
        <v>0</v>
      </c>
    </row>
    <row r="1213" spans="1:14" x14ac:dyDescent="0.25">
      <c r="A1213" s="9" t="s">
        <v>1239</v>
      </c>
      <c r="B1213" s="9" t="s">
        <v>24</v>
      </c>
      <c r="C1213" s="9">
        <v>257</v>
      </c>
      <c r="D1213" s="9">
        <v>0.54200000000000004</v>
      </c>
      <c r="E1213" s="9">
        <v>0.53300000000000003</v>
      </c>
      <c r="F1213" s="9">
        <v>0.38600000000000001</v>
      </c>
      <c r="G1213" s="9">
        <v>5528.25</v>
      </c>
      <c r="H1213" s="10">
        <v>17</v>
      </c>
      <c r="I1213" t="str">
        <f>CONCATENATE(Tabela_Brasil[[#This Row],[Município]],"-",Tabela_Brasil[[#This Row],[Estado]])</f>
        <v>Presidente Jânio Quadros-BA</v>
      </c>
      <c r="J1213">
        <f>IF(Tabela_Brasil[[#This Row],[IDHM]]&lt;=0.599,1,0)</f>
        <v>1</v>
      </c>
      <c r="K1213" t="str">
        <f>IF(Tabela_Brasil[[#This Row],[IDHM]]&lt;=0.55,"Baixo",IF(Tabela_Brasil[[#This Row],[IDHM]]&lt;=0.699,"Médio",IF(Tabela_Brasil[[#This Row],[IDHM]]&lt;=0.799,"Alto","Muito Alto")))</f>
        <v>Baixo</v>
      </c>
      <c r="L1213" t="str">
        <f>VLOOKUP(Tabela_Brasil[[#This Row],[Estado]],'De-Para_Estado_Regiao'!$B$3:$C$29,2,FALSE)</f>
        <v>Nordeste</v>
      </c>
      <c r="M1213">
        <f>IF(Tabela_Brasil[[#This Row],[IBGE_1-4]]&gt;=951,1,0)</f>
        <v>0</v>
      </c>
      <c r="N1213">
        <f>IF(Tabela_Brasil[[#This Row],[COMP_P]]&lt;=2,1,0)</f>
        <v>0</v>
      </c>
    </row>
    <row r="1214" spans="1:14" x14ac:dyDescent="0.25">
      <c r="A1214" s="12" t="s">
        <v>1240</v>
      </c>
      <c r="B1214" s="12" t="s">
        <v>24</v>
      </c>
      <c r="C1214" s="12">
        <v>1549</v>
      </c>
      <c r="D1214" s="12">
        <v>0.59</v>
      </c>
      <c r="E1214" s="12">
        <v>0.59599999999999997</v>
      </c>
      <c r="F1214" s="12">
        <v>0.434</v>
      </c>
      <c r="G1214" s="12">
        <v>9333.93</v>
      </c>
      <c r="H1214" s="13">
        <v>16</v>
      </c>
      <c r="I1214" t="str">
        <f>CONCATENATE(Tabela_Brasil[[#This Row],[Município]],"-",Tabela_Brasil[[#This Row],[Estado]])</f>
        <v>Canavieiras-BA</v>
      </c>
      <c r="J1214">
        <f>IF(Tabela_Brasil[[#This Row],[IDHM]]&lt;=0.599,1,0)</f>
        <v>1</v>
      </c>
      <c r="K1214" t="str">
        <f>IF(Tabela_Brasil[[#This Row],[IDHM]]&lt;=0.55,"Baixo",IF(Tabela_Brasil[[#This Row],[IDHM]]&lt;=0.699,"Médio",IF(Tabela_Brasil[[#This Row],[IDHM]]&lt;=0.799,"Alto","Muito Alto")))</f>
        <v>Médio</v>
      </c>
      <c r="L1214" t="str">
        <f>VLOOKUP(Tabela_Brasil[[#This Row],[Estado]],'De-Para_Estado_Regiao'!$B$3:$C$29,2,FALSE)</f>
        <v>Nordeste</v>
      </c>
      <c r="M1214">
        <f>IF(Tabela_Brasil[[#This Row],[IBGE_1-4]]&gt;=951,1,0)</f>
        <v>1</v>
      </c>
      <c r="N1214">
        <f>IF(Tabela_Brasil[[#This Row],[COMP_P]]&lt;=2,1,0)</f>
        <v>0</v>
      </c>
    </row>
    <row r="1215" spans="1:14" x14ac:dyDescent="0.25">
      <c r="A1215" s="9" t="s">
        <v>1241</v>
      </c>
      <c r="B1215" s="9" t="s">
        <v>87</v>
      </c>
      <c r="C1215" s="9">
        <v>10226</v>
      </c>
      <c r="D1215" s="9">
        <v>0.70799999999999996</v>
      </c>
      <c r="E1215" s="9">
        <v>0.64200000000000002</v>
      </c>
      <c r="F1215" s="9">
        <v>0.7</v>
      </c>
      <c r="G1215" s="9">
        <v>10808.38</v>
      </c>
      <c r="H1215" s="10">
        <v>119</v>
      </c>
      <c r="I1215" t="str">
        <f>CONCATENATE(Tabela_Brasil[[#This Row],[Município]],"-",Tabela_Brasil[[#This Row],[Estado]])</f>
        <v>São José De Ribamar-MA</v>
      </c>
      <c r="J1215">
        <f>IF(Tabela_Brasil[[#This Row],[IDHM]]&lt;=0.599,1,0)</f>
        <v>0</v>
      </c>
      <c r="K1215" t="str">
        <f>IF(Tabela_Brasil[[#This Row],[IDHM]]&lt;=0.55,"Baixo",IF(Tabela_Brasil[[#This Row],[IDHM]]&lt;=0.699,"Médio",IF(Tabela_Brasil[[#This Row],[IDHM]]&lt;=0.799,"Alto","Muito Alto")))</f>
        <v>Alto</v>
      </c>
      <c r="L1215" t="str">
        <f>VLOOKUP(Tabela_Brasil[[#This Row],[Estado]],'De-Para_Estado_Regiao'!$B$3:$C$29,2,FALSE)</f>
        <v>Nordeste</v>
      </c>
      <c r="M1215">
        <f>IF(Tabela_Brasil[[#This Row],[IBGE_1-4]]&gt;=951,1,0)</f>
        <v>1</v>
      </c>
      <c r="N1215">
        <f>IF(Tabela_Brasil[[#This Row],[COMP_P]]&lt;=2,1,0)</f>
        <v>0</v>
      </c>
    </row>
    <row r="1216" spans="1:14" x14ac:dyDescent="0.25">
      <c r="A1216" s="12" t="s">
        <v>1242</v>
      </c>
      <c r="B1216" s="12" t="s">
        <v>31</v>
      </c>
      <c r="C1216" s="12">
        <v>1354</v>
      </c>
      <c r="D1216" s="12">
        <v>0.61599999999999999</v>
      </c>
      <c r="E1216" s="12">
        <v>0.54600000000000004</v>
      </c>
      <c r="F1216" s="12">
        <v>0.55300000000000005</v>
      </c>
      <c r="G1216" s="12">
        <v>9174.9699999999993</v>
      </c>
      <c r="H1216" s="13">
        <v>6</v>
      </c>
      <c r="I1216" t="str">
        <f>CONCATENATE(Tabela_Brasil[[#This Row],[Município]],"-",Tabela_Brasil[[#This Row],[Estado]])</f>
        <v>Santa Quitéria-CE</v>
      </c>
      <c r="J1216">
        <f>IF(Tabela_Brasil[[#This Row],[IDHM]]&lt;=0.599,1,0)</f>
        <v>0</v>
      </c>
      <c r="K1216" t="str">
        <f>IF(Tabela_Brasil[[#This Row],[IDHM]]&lt;=0.55,"Baixo",IF(Tabela_Brasil[[#This Row],[IDHM]]&lt;=0.699,"Médio",IF(Tabela_Brasil[[#This Row],[IDHM]]&lt;=0.799,"Alto","Muito Alto")))</f>
        <v>Médio</v>
      </c>
      <c r="L1216" t="str">
        <f>VLOOKUP(Tabela_Brasil[[#This Row],[Estado]],'De-Para_Estado_Regiao'!$B$3:$C$29,2,FALSE)</f>
        <v>Nordeste</v>
      </c>
      <c r="M1216">
        <f>IF(Tabela_Brasil[[#This Row],[IBGE_1-4]]&gt;=951,1,0)</f>
        <v>1</v>
      </c>
      <c r="N1216">
        <f>IF(Tabela_Brasil[[#This Row],[COMP_P]]&lt;=2,1,0)</f>
        <v>0</v>
      </c>
    </row>
    <row r="1217" spans="1:14" x14ac:dyDescent="0.25">
      <c r="A1217" s="9" t="s">
        <v>1243</v>
      </c>
      <c r="B1217" s="9" t="s">
        <v>49</v>
      </c>
      <c r="C1217" s="9">
        <v>2330</v>
      </c>
      <c r="D1217" s="9">
        <v>0.64</v>
      </c>
      <c r="E1217" s="9">
        <v>0.63100000000000001</v>
      </c>
      <c r="F1217" s="9">
        <v>0.54</v>
      </c>
      <c r="G1217" s="9">
        <v>11674.44</v>
      </c>
      <c r="H1217" s="10">
        <v>12</v>
      </c>
      <c r="I1217" t="str">
        <f>CONCATENATE(Tabela_Brasil[[#This Row],[Município]],"-",Tabela_Brasil[[#This Row],[Estado]])</f>
        <v>Conceição Do Araguaia-PA</v>
      </c>
      <c r="J1217">
        <f>IF(Tabela_Brasil[[#This Row],[IDHM]]&lt;=0.599,1,0)</f>
        <v>0</v>
      </c>
      <c r="K1217" t="str">
        <f>IF(Tabela_Brasil[[#This Row],[IDHM]]&lt;=0.55,"Baixo",IF(Tabela_Brasil[[#This Row],[IDHM]]&lt;=0.699,"Médio",IF(Tabela_Brasil[[#This Row],[IDHM]]&lt;=0.799,"Alto","Muito Alto")))</f>
        <v>Médio</v>
      </c>
      <c r="L1217" t="str">
        <f>VLOOKUP(Tabela_Brasil[[#This Row],[Estado]],'De-Para_Estado_Regiao'!$B$3:$C$29,2,FALSE)</f>
        <v>Norte</v>
      </c>
      <c r="M1217">
        <f>IF(Tabela_Brasil[[#This Row],[IBGE_1-4]]&gt;=951,1,0)</f>
        <v>1</v>
      </c>
      <c r="N1217">
        <f>IF(Tabela_Brasil[[#This Row],[COMP_P]]&lt;=2,1,0)</f>
        <v>0</v>
      </c>
    </row>
    <row r="1218" spans="1:14" x14ac:dyDescent="0.25">
      <c r="A1218" s="12" t="s">
        <v>1244</v>
      </c>
      <c r="B1218" s="12" t="s">
        <v>49</v>
      </c>
      <c r="C1218" s="12">
        <v>2552</v>
      </c>
      <c r="D1218" s="12">
        <v>0.61499999999999999</v>
      </c>
      <c r="E1218" s="12">
        <v>0.60599999999999998</v>
      </c>
      <c r="F1218" s="12">
        <v>0.502</v>
      </c>
      <c r="G1218" s="12">
        <v>11459.84</v>
      </c>
      <c r="H1218" s="13">
        <v>5</v>
      </c>
      <c r="I1218" t="str">
        <f>CONCATENATE(Tabela_Brasil[[#This Row],[Município]],"-",Tabela_Brasil[[#This Row],[Estado]])</f>
        <v>Dom Eliseu-PA</v>
      </c>
      <c r="J1218">
        <f>IF(Tabela_Brasil[[#This Row],[IDHM]]&lt;=0.599,1,0)</f>
        <v>0</v>
      </c>
      <c r="K1218" t="str">
        <f>IF(Tabela_Brasil[[#This Row],[IDHM]]&lt;=0.55,"Baixo",IF(Tabela_Brasil[[#This Row],[IDHM]]&lt;=0.699,"Médio",IF(Tabela_Brasil[[#This Row],[IDHM]]&lt;=0.799,"Alto","Muito Alto")))</f>
        <v>Médio</v>
      </c>
      <c r="L1218" t="str">
        <f>VLOOKUP(Tabela_Brasil[[#This Row],[Estado]],'De-Para_Estado_Regiao'!$B$3:$C$29,2,FALSE)</f>
        <v>Norte</v>
      </c>
      <c r="M1218">
        <f>IF(Tabela_Brasil[[#This Row],[IBGE_1-4]]&gt;=951,1,0)</f>
        <v>1</v>
      </c>
      <c r="N1218">
        <f>IF(Tabela_Brasil[[#This Row],[COMP_P]]&lt;=2,1,0)</f>
        <v>0</v>
      </c>
    </row>
    <row r="1219" spans="1:14" x14ac:dyDescent="0.25">
      <c r="A1219" s="9" t="s">
        <v>1245</v>
      </c>
      <c r="B1219" s="9" t="s">
        <v>24</v>
      </c>
      <c r="C1219" s="9">
        <v>259</v>
      </c>
      <c r="D1219" s="9">
        <v>0.60299999999999998</v>
      </c>
      <c r="E1219" s="9">
        <v>0.56599999999999995</v>
      </c>
      <c r="F1219" s="9">
        <v>0.498</v>
      </c>
      <c r="G1219" s="9">
        <v>9914.36</v>
      </c>
      <c r="H1219" s="10">
        <v>3</v>
      </c>
      <c r="I1219" t="str">
        <f>CONCATENATE(Tabela_Brasil[[#This Row],[Município]],"-",Tabela_Brasil[[#This Row],[Estado]])</f>
        <v>Pindaí-BA</v>
      </c>
      <c r="J1219">
        <f>IF(Tabela_Brasil[[#This Row],[IDHM]]&lt;=0.599,1,0)</f>
        <v>0</v>
      </c>
      <c r="K1219" t="str">
        <f>IF(Tabela_Brasil[[#This Row],[IDHM]]&lt;=0.55,"Baixo",IF(Tabela_Brasil[[#This Row],[IDHM]]&lt;=0.699,"Médio",IF(Tabela_Brasil[[#This Row],[IDHM]]&lt;=0.799,"Alto","Muito Alto")))</f>
        <v>Médio</v>
      </c>
      <c r="L1219" t="str">
        <f>VLOOKUP(Tabela_Brasil[[#This Row],[Estado]],'De-Para_Estado_Regiao'!$B$3:$C$29,2,FALSE)</f>
        <v>Nordeste</v>
      </c>
      <c r="M1219">
        <f>IF(Tabela_Brasil[[#This Row],[IBGE_1-4]]&gt;=951,1,0)</f>
        <v>0</v>
      </c>
      <c r="N1219">
        <f>IF(Tabela_Brasil[[#This Row],[COMP_P]]&lt;=2,1,0)</f>
        <v>0</v>
      </c>
    </row>
    <row r="1220" spans="1:14" x14ac:dyDescent="0.25">
      <c r="A1220" s="12" t="s">
        <v>1246</v>
      </c>
      <c r="B1220" s="12" t="s">
        <v>53</v>
      </c>
      <c r="C1220" s="12">
        <v>1278</v>
      </c>
      <c r="D1220" s="12">
        <v>0.67</v>
      </c>
      <c r="E1220" s="12">
        <v>0.68300000000000005</v>
      </c>
      <c r="F1220" s="12">
        <v>0.54600000000000004</v>
      </c>
      <c r="G1220" s="12">
        <v>23076.05</v>
      </c>
      <c r="H1220" s="13">
        <v>30</v>
      </c>
      <c r="I1220" t="str">
        <f>CONCATENATE(Tabela_Brasil[[#This Row],[Município]],"-",Tabela_Brasil[[#This Row],[Estado]])</f>
        <v>Amambai-MS</v>
      </c>
      <c r="J1220">
        <f>IF(Tabela_Brasil[[#This Row],[IDHM]]&lt;=0.599,1,0)</f>
        <v>0</v>
      </c>
      <c r="K1220" t="str">
        <f>IF(Tabela_Brasil[[#This Row],[IDHM]]&lt;=0.55,"Baixo",IF(Tabela_Brasil[[#This Row],[IDHM]]&lt;=0.699,"Médio",IF(Tabela_Brasil[[#This Row],[IDHM]]&lt;=0.799,"Alto","Muito Alto")))</f>
        <v>Médio</v>
      </c>
      <c r="L1220" t="str">
        <f>VLOOKUP(Tabela_Brasil[[#This Row],[Estado]],'De-Para_Estado_Regiao'!$B$3:$C$29,2,FALSE)</f>
        <v>Centro-Oeste</v>
      </c>
      <c r="M1220">
        <f>IF(Tabela_Brasil[[#This Row],[IBGE_1-4]]&gt;=951,1,0)</f>
        <v>1</v>
      </c>
      <c r="N1220">
        <f>IF(Tabela_Brasil[[#This Row],[COMP_P]]&lt;=2,1,0)</f>
        <v>0</v>
      </c>
    </row>
    <row r="1221" spans="1:14" x14ac:dyDescent="0.25">
      <c r="A1221" s="9" t="s">
        <v>1247</v>
      </c>
      <c r="B1221" s="9" t="s">
        <v>31</v>
      </c>
      <c r="C1221" s="9">
        <v>3254</v>
      </c>
      <c r="D1221" s="9">
        <v>0.65700000000000003</v>
      </c>
      <c r="E1221" s="9">
        <v>0.628</v>
      </c>
      <c r="F1221" s="9">
        <v>0.58699999999999997</v>
      </c>
      <c r="G1221" s="9">
        <v>14123.58</v>
      </c>
      <c r="H1221" s="10">
        <v>39</v>
      </c>
      <c r="I1221" t="str">
        <f>CONCATENATE(Tabela_Brasil[[#This Row],[Município]],"-",Tabela_Brasil[[#This Row],[Estado]])</f>
        <v>Tianguá-CE</v>
      </c>
      <c r="J1221">
        <f>IF(Tabela_Brasil[[#This Row],[IDHM]]&lt;=0.599,1,0)</f>
        <v>0</v>
      </c>
      <c r="K1221" t="str">
        <f>IF(Tabela_Brasil[[#This Row],[IDHM]]&lt;=0.55,"Baixo",IF(Tabela_Brasil[[#This Row],[IDHM]]&lt;=0.699,"Médio",IF(Tabela_Brasil[[#This Row],[IDHM]]&lt;=0.799,"Alto","Muito Alto")))</f>
        <v>Médio</v>
      </c>
      <c r="L1221" t="str">
        <f>VLOOKUP(Tabela_Brasil[[#This Row],[Estado]],'De-Para_Estado_Regiao'!$B$3:$C$29,2,FALSE)</f>
        <v>Nordeste</v>
      </c>
      <c r="M1221">
        <f>IF(Tabela_Brasil[[#This Row],[IBGE_1-4]]&gt;=951,1,0)</f>
        <v>1</v>
      </c>
      <c r="N1221">
        <f>IF(Tabela_Brasil[[#This Row],[COMP_P]]&lt;=2,1,0)</f>
        <v>0</v>
      </c>
    </row>
    <row r="1222" spans="1:14" x14ac:dyDescent="0.25">
      <c r="A1222" s="12" t="s">
        <v>1248</v>
      </c>
      <c r="B1222" s="12" t="s">
        <v>19</v>
      </c>
      <c r="C1222" s="12">
        <v>1811</v>
      </c>
      <c r="D1222" s="12">
        <v>0.623</v>
      </c>
      <c r="E1222" s="12">
        <v>0.60399999999999998</v>
      </c>
      <c r="F1222" s="12">
        <v>0.53100000000000003</v>
      </c>
      <c r="G1222" s="12">
        <v>25132.13</v>
      </c>
      <c r="H1222" s="13">
        <v>40</v>
      </c>
      <c r="I1222" t="str">
        <f>CONCATENATE(Tabela_Brasil[[#This Row],[Município]],"-",Tabela_Brasil[[#This Row],[Estado]])</f>
        <v>Petrolândia-PE</v>
      </c>
      <c r="J1222">
        <f>IF(Tabela_Brasil[[#This Row],[IDHM]]&lt;=0.599,1,0)</f>
        <v>0</v>
      </c>
      <c r="K1222" t="str">
        <f>IF(Tabela_Brasil[[#This Row],[IDHM]]&lt;=0.55,"Baixo",IF(Tabela_Brasil[[#This Row],[IDHM]]&lt;=0.699,"Médio",IF(Tabela_Brasil[[#This Row],[IDHM]]&lt;=0.799,"Alto","Muito Alto")))</f>
        <v>Médio</v>
      </c>
      <c r="L1222" t="str">
        <f>VLOOKUP(Tabela_Brasil[[#This Row],[Estado]],'De-Para_Estado_Regiao'!$B$3:$C$29,2,FALSE)</f>
        <v>Nordeste</v>
      </c>
      <c r="M1222">
        <f>IF(Tabela_Brasil[[#This Row],[IBGE_1-4]]&gt;=951,1,0)</f>
        <v>1</v>
      </c>
      <c r="N1222">
        <f>IF(Tabela_Brasil[[#This Row],[COMP_P]]&lt;=2,1,0)</f>
        <v>0</v>
      </c>
    </row>
    <row r="1223" spans="1:14" x14ac:dyDescent="0.25">
      <c r="A1223" s="9" t="s">
        <v>1249</v>
      </c>
      <c r="B1223" s="9" t="s">
        <v>7</v>
      </c>
      <c r="C1223" s="9">
        <v>278</v>
      </c>
      <c r="D1223" s="9">
        <v>0.78</v>
      </c>
      <c r="E1223" s="9">
        <v>0.75</v>
      </c>
      <c r="F1223" s="9">
        <v>0.71599999999999997</v>
      </c>
      <c r="G1223" s="9">
        <v>17688.07</v>
      </c>
      <c r="H1223" s="10">
        <v>3</v>
      </c>
      <c r="I1223" t="str">
        <f>CONCATENATE(Tabela_Brasil[[#This Row],[Município]],"-",Tabela_Brasil[[#This Row],[Estado]])</f>
        <v>Águas Da Prata-SP</v>
      </c>
      <c r="J1223">
        <f>IF(Tabela_Brasil[[#This Row],[IDHM]]&lt;=0.599,1,0)</f>
        <v>0</v>
      </c>
      <c r="K1223" t="str">
        <f>IF(Tabela_Brasil[[#This Row],[IDHM]]&lt;=0.55,"Baixo",IF(Tabela_Brasil[[#This Row],[IDHM]]&lt;=0.699,"Médio",IF(Tabela_Brasil[[#This Row],[IDHM]]&lt;=0.799,"Alto","Muito Alto")))</f>
        <v>Alto</v>
      </c>
      <c r="L1223" t="str">
        <f>VLOOKUP(Tabela_Brasil[[#This Row],[Estado]],'De-Para_Estado_Regiao'!$B$3:$C$29,2,FALSE)</f>
        <v>Sudeste</v>
      </c>
      <c r="M1223">
        <f>IF(Tabela_Brasil[[#This Row],[IBGE_1-4]]&gt;=951,1,0)</f>
        <v>0</v>
      </c>
      <c r="N1223">
        <f>IF(Tabela_Brasil[[#This Row],[COMP_P]]&lt;=2,1,0)</f>
        <v>0</v>
      </c>
    </row>
    <row r="1224" spans="1:14" x14ac:dyDescent="0.25">
      <c r="A1224" s="12" t="s">
        <v>1250</v>
      </c>
      <c r="B1224" s="12" t="s">
        <v>59</v>
      </c>
      <c r="C1224" s="12">
        <v>753</v>
      </c>
      <c r="D1224" s="12">
        <v>0.73699999999999999</v>
      </c>
      <c r="E1224" s="12">
        <v>0.749</v>
      </c>
      <c r="F1224" s="12">
        <v>0.63</v>
      </c>
      <c r="G1224" s="12">
        <v>20913.82</v>
      </c>
      <c r="H1224" s="13">
        <v>18</v>
      </c>
      <c r="I1224" t="str">
        <f>CONCATENATE(Tabela_Brasil[[#This Row],[Município]],"-",Tabela_Brasil[[#This Row],[Estado]])</f>
        <v>Ibirama-SC</v>
      </c>
      <c r="J1224">
        <f>IF(Tabela_Brasil[[#This Row],[IDHM]]&lt;=0.599,1,0)</f>
        <v>0</v>
      </c>
      <c r="K1224" t="str">
        <f>IF(Tabela_Brasil[[#This Row],[IDHM]]&lt;=0.55,"Baixo",IF(Tabela_Brasil[[#This Row],[IDHM]]&lt;=0.699,"Médio",IF(Tabela_Brasil[[#This Row],[IDHM]]&lt;=0.799,"Alto","Muito Alto")))</f>
        <v>Alto</v>
      </c>
      <c r="L1224" t="str">
        <f>VLOOKUP(Tabela_Brasil[[#This Row],[Estado]],'De-Para_Estado_Regiao'!$B$3:$C$29,2,FALSE)</f>
        <v>Sul</v>
      </c>
      <c r="M1224">
        <f>IF(Tabela_Brasil[[#This Row],[IBGE_1-4]]&gt;=951,1,0)</f>
        <v>0</v>
      </c>
      <c r="N1224">
        <f>IF(Tabela_Brasil[[#This Row],[COMP_P]]&lt;=2,1,0)</f>
        <v>0</v>
      </c>
    </row>
    <row r="1225" spans="1:14" x14ac:dyDescent="0.25">
      <c r="A1225" s="9" t="s">
        <v>1251</v>
      </c>
      <c r="B1225" s="9" t="s">
        <v>33</v>
      </c>
      <c r="C1225" s="9">
        <v>5468</v>
      </c>
      <c r="D1225" s="9">
        <v>0.66900000000000004</v>
      </c>
      <c r="E1225" s="9">
        <v>0.65300000000000002</v>
      </c>
      <c r="F1225" s="9">
        <v>0.56599999999999995</v>
      </c>
      <c r="G1225" s="9">
        <v>10896.14</v>
      </c>
      <c r="H1225" s="10">
        <v>79</v>
      </c>
      <c r="I1225" t="str">
        <f>CONCATENATE(Tabela_Brasil[[#This Row],[Município]],"-",Tabela_Brasil[[#This Row],[Estado]])</f>
        <v>Planaltina-GO</v>
      </c>
      <c r="J1225">
        <f>IF(Tabela_Brasil[[#This Row],[IDHM]]&lt;=0.599,1,0)</f>
        <v>0</v>
      </c>
      <c r="K1225" t="str">
        <f>IF(Tabela_Brasil[[#This Row],[IDHM]]&lt;=0.55,"Baixo",IF(Tabela_Brasil[[#This Row],[IDHM]]&lt;=0.699,"Médio",IF(Tabela_Brasil[[#This Row],[IDHM]]&lt;=0.799,"Alto","Muito Alto")))</f>
        <v>Médio</v>
      </c>
      <c r="L1225" t="str">
        <f>VLOOKUP(Tabela_Brasil[[#This Row],[Estado]],'De-Para_Estado_Regiao'!$B$3:$C$29,2,FALSE)</f>
        <v>Centro-Oeste</v>
      </c>
      <c r="M1225">
        <f>IF(Tabela_Brasil[[#This Row],[IBGE_1-4]]&gt;=951,1,0)</f>
        <v>1</v>
      </c>
      <c r="N1225">
        <f>IF(Tabela_Brasil[[#This Row],[COMP_P]]&lt;=2,1,0)</f>
        <v>0</v>
      </c>
    </row>
    <row r="1226" spans="1:14" x14ac:dyDescent="0.25">
      <c r="A1226" s="12" t="s">
        <v>1252</v>
      </c>
      <c r="B1226" s="12" t="s">
        <v>111</v>
      </c>
      <c r="C1226" s="12">
        <v>883</v>
      </c>
      <c r="D1226" s="12">
        <v>0.67</v>
      </c>
      <c r="E1226" s="12">
        <v>0.64</v>
      </c>
      <c r="F1226" s="12">
        <v>0.58699999999999997</v>
      </c>
      <c r="G1226" s="12">
        <v>19757.560000000001</v>
      </c>
      <c r="H1226" s="13">
        <v>7</v>
      </c>
      <c r="I1226" t="str">
        <f>CONCATENATE(Tabela_Brasil[[#This Row],[Município]],"-",Tabela_Brasil[[#This Row],[Estado]])</f>
        <v>Formoso Do Araguaia-TO</v>
      </c>
      <c r="J1226">
        <f>IF(Tabela_Brasil[[#This Row],[IDHM]]&lt;=0.599,1,0)</f>
        <v>0</v>
      </c>
      <c r="K1226" t="str">
        <f>IF(Tabela_Brasil[[#This Row],[IDHM]]&lt;=0.55,"Baixo",IF(Tabela_Brasil[[#This Row],[IDHM]]&lt;=0.699,"Médio",IF(Tabela_Brasil[[#This Row],[IDHM]]&lt;=0.799,"Alto","Muito Alto")))</f>
        <v>Médio</v>
      </c>
      <c r="L1226" t="str">
        <f>VLOOKUP(Tabela_Brasil[[#This Row],[Estado]],'De-Para_Estado_Regiao'!$B$3:$C$29,2,FALSE)</f>
        <v>Norte</v>
      </c>
      <c r="M1226">
        <f>IF(Tabela_Brasil[[#This Row],[IBGE_1-4]]&gt;=951,1,0)</f>
        <v>0</v>
      </c>
      <c r="N1226">
        <f>IF(Tabela_Brasil[[#This Row],[COMP_P]]&lt;=2,1,0)</f>
        <v>0</v>
      </c>
    </row>
    <row r="1227" spans="1:14" x14ac:dyDescent="0.25">
      <c r="A1227" s="9" t="s">
        <v>1253</v>
      </c>
      <c r="B1227" s="9" t="s">
        <v>49</v>
      </c>
      <c r="C1227" s="9">
        <v>1457</v>
      </c>
      <c r="D1227" s="9">
        <v>0.59499999999999997</v>
      </c>
      <c r="E1227" s="9">
        <v>0.57899999999999996</v>
      </c>
      <c r="F1227" s="9">
        <v>0.49</v>
      </c>
      <c r="G1227" s="9">
        <v>8890.9599999999991</v>
      </c>
      <c r="H1227" s="10">
        <v>26</v>
      </c>
      <c r="I1227" t="str">
        <f>CONCATENATE(Tabela_Brasil[[#This Row],[Município]],"-",Tabela_Brasil[[#This Row],[Estado]])</f>
        <v>Igarapé-Açu-PA</v>
      </c>
      <c r="J1227">
        <f>IF(Tabela_Brasil[[#This Row],[IDHM]]&lt;=0.599,1,0)</f>
        <v>1</v>
      </c>
      <c r="K1227" t="str">
        <f>IF(Tabela_Brasil[[#This Row],[IDHM]]&lt;=0.55,"Baixo",IF(Tabela_Brasil[[#This Row],[IDHM]]&lt;=0.699,"Médio",IF(Tabela_Brasil[[#This Row],[IDHM]]&lt;=0.799,"Alto","Muito Alto")))</f>
        <v>Médio</v>
      </c>
      <c r="L1227" t="str">
        <f>VLOOKUP(Tabela_Brasil[[#This Row],[Estado]],'De-Para_Estado_Regiao'!$B$3:$C$29,2,FALSE)</f>
        <v>Norte</v>
      </c>
      <c r="M1227">
        <f>IF(Tabela_Brasil[[#This Row],[IBGE_1-4]]&gt;=951,1,0)</f>
        <v>1</v>
      </c>
      <c r="N1227">
        <f>IF(Tabela_Brasil[[#This Row],[COMP_P]]&lt;=2,1,0)</f>
        <v>0</v>
      </c>
    </row>
    <row r="1228" spans="1:14" x14ac:dyDescent="0.25">
      <c r="A1228" s="12" t="s">
        <v>1254</v>
      </c>
      <c r="B1228" s="12" t="s">
        <v>31</v>
      </c>
      <c r="C1228" s="12">
        <v>728</v>
      </c>
      <c r="D1228" s="12">
        <v>0.6</v>
      </c>
      <c r="E1228" s="12">
        <v>0.57299999999999995</v>
      </c>
      <c r="F1228" s="12">
        <v>0.48199999999999998</v>
      </c>
      <c r="G1228" s="12">
        <v>6510.21</v>
      </c>
      <c r="H1228" s="13">
        <v>3</v>
      </c>
      <c r="I1228" t="str">
        <f>CONCATENATE(Tabela_Brasil[[#This Row],[Município]],"-",Tabela_Brasil[[#This Row],[Estado]])</f>
        <v>Assaré-CE</v>
      </c>
      <c r="J1228">
        <f>IF(Tabela_Brasil[[#This Row],[IDHM]]&lt;=0.599,1,0)</f>
        <v>0</v>
      </c>
      <c r="K1228" t="str">
        <f>IF(Tabela_Brasil[[#This Row],[IDHM]]&lt;=0.55,"Baixo",IF(Tabela_Brasil[[#This Row],[IDHM]]&lt;=0.699,"Médio",IF(Tabela_Brasil[[#This Row],[IDHM]]&lt;=0.799,"Alto","Muito Alto")))</f>
        <v>Médio</v>
      </c>
      <c r="L1228" t="str">
        <f>VLOOKUP(Tabela_Brasil[[#This Row],[Estado]],'De-Para_Estado_Regiao'!$B$3:$C$29,2,FALSE)</f>
        <v>Nordeste</v>
      </c>
      <c r="M1228">
        <f>IF(Tabela_Brasil[[#This Row],[IBGE_1-4]]&gt;=951,1,0)</f>
        <v>0</v>
      </c>
      <c r="N1228">
        <f>IF(Tabela_Brasil[[#This Row],[COMP_P]]&lt;=2,1,0)</f>
        <v>0</v>
      </c>
    </row>
    <row r="1229" spans="1:14" x14ac:dyDescent="0.25">
      <c r="A1229" s="9" t="s">
        <v>1255</v>
      </c>
      <c r="B1229" s="9" t="s">
        <v>33</v>
      </c>
      <c r="C1229" s="9">
        <v>1096</v>
      </c>
      <c r="D1229" s="9">
        <v>0.69</v>
      </c>
      <c r="E1229" s="9">
        <v>0.66100000000000003</v>
      </c>
      <c r="F1229" s="9">
        <v>0.61599999999999999</v>
      </c>
      <c r="G1229" s="9">
        <v>12562.82</v>
      </c>
      <c r="H1229" s="10">
        <v>21</v>
      </c>
      <c r="I1229" t="str">
        <f>CONCATENATE(Tabela_Brasil[[#This Row],[Município]],"-",Tabela_Brasil[[#This Row],[Estado]])</f>
        <v>Campos Belos-GO</v>
      </c>
      <c r="J1229">
        <f>IF(Tabela_Brasil[[#This Row],[IDHM]]&lt;=0.599,1,0)</f>
        <v>0</v>
      </c>
      <c r="K1229" t="str">
        <f>IF(Tabela_Brasil[[#This Row],[IDHM]]&lt;=0.55,"Baixo",IF(Tabela_Brasil[[#This Row],[IDHM]]&lt;=0.699,"Médio",IF(Tabela_Brasil[[#This Row],[IDHM]]&lt;=0.799,"Alto","Muito Alto")))</f>
        <v>Médio</v>
      </c>
      <c r="L1229" t="str">
        <f>VLOOKUP(Tabela_Brasil[[#This Row],[Estado]],'De-Para_Estado_Regiao'!$B$3:$C$29,2,FALSE)</f>
        <v>Centro-Oeste</v>
      </c>
      <c r="M1229">
        <f>IF(Tabela_Brasil[[#This Row],[IBGE_1-4]]&gt;=951,1,0)</f>
        <v>1</v>
      </c>
      <c r="N1229">
        <f>IF(Tabela_Brasil[[#This Row],[COMP_P]]&lt;=2,1,0)</f>
        <v>0</v>
      </c>
    </row>
    <row r="1230" spans="1:14" x14ac:dyDescent="0.25">
      <c r="A1230" s="12" t="s">
        <v>1256</v>
      </c>
      <c r="B1230" s="12" t="s">
        <v>87</v>
      </c>
      <c r="C1230" s="12">
        <v>2037</v>
      </c>
      <c r="D1230" s="12">
        <v>0.65900000000000003</v>
      </c>
      <c r="E1230" s="12">
        <v>0.66600000000000004</v>
      </c>
      <c r="F1230" s="12">
        <v>0.53600000000000003</v>
      </c>
      <c r="G1230" s="12">
        <v>16604.900000000001</v>
      </c>
      <c r="H1230" s="13">
        <v>9</v>
      </c>
      <c r="I1230" t="str">
        <f>CONCATENATE(Tabela_Brasil[[#This Row],[Município]],"-",Tabela_Brasil[[#This Row],[Estado]])</f>
        <v>Estreito-MA</v>
      </c>
      <c r="J1230">
        <f>IF(Tabela_Brasil[[#This Row],[IDHM]]&lt;=0.599,1,0)</f>
        <v>0</v>
      </c>
      <c r="K1230" t="str">
        <f>IF(Tabela_Brasil[[#This Row],[IDHM]]&lt;=0.55,"Baixo",IF(Tabela_Brasil[[#This Row],[IDHM]]&lt;=0.699,"Médio",IF(Tabela_Brasil[[#This Row],[IDHM]]&lt;=0.799,"Alto","Muito Alto")))</f>
        <v>Médio</v>
      </c>
      <c r="L1230" t="str">
        <f>VLOOKUP(Tabela_Brasil[[#This Row],[Estado]],'De-Para_Estado_Regiao'!$B$3:$C$29,2,FALSE)</f>
        <v>Nordeste</v>
      </c>
      <c r="M1230">
        <f>IF(Tabela_Brasil[[#This Row],[IBGE_1-4]]&gt;=951,1,0)</f>
        <v>1</v>
      </c>
      <c r="N1230">
        <f>IF(Tabela_Brasil[[#This Row],[COMP_P]]&lt;=2,1,0)</f>
        <v>0</v>
      </c>
    </row>
    <row r="1231" spans="1:14" x14ac:dyDescent="0.25">
      <c r="A1231" s="9" t="s">
        <v>1257</v>
      </c>
      <c r="B1231" s="9" t="s">
        <v>16</v>
      </c>
      <c r="C1231" s="9">
        <v>1514</v>
      </c>
      <c r="D1231" s="9">
        <v>0.71</v>
      </c>
      <c r="E1231" s="9">
        <v>0.67600000000000005</v>
      </c>
      <c r="F1231" s="9">
        <v>0.64200000000000002</v>
      </c>
      <c r="G1231" s="9">
        <v>22766.6</v>
      </c>
      <c r="H1231" s="10">
        <v>28</v>
      </c>
      <c r="I1231" t="str">
        <f>CONCATENATE(Tabela_Brasil[[#This Row],[Município]],"-",Tabela_Brasil[[#This Row],[Estado]])</f>
        <v>Santa Bárbara-MG</v>
      </c>
      <c r="J1231">
        <f>IF(Tabela_Brasil[[#This Row],[IDHM]]&lt;=0.599,1,0)</f>
        <v>0</v>
      </c>
      <c r="K1231" t="str">
        <f>IF(Tabela_Brasil[[#This Row],[IDHM]]&lt;=0.55,"Baixo",IF(Tabela_Brasil[[#This Row],[IDHM]]&lt;=0.699,"Médio",IF(Tabela_Brasil[[#This Row],[IDHM]]&lt;=0.799,"Alto","Muito Alto")))</f>
        <v>Alto</v>
      </c>
      <c r="L1231" t="str">
        <f>VLOOKUP(Tabela_Brasil[[#This Row],[Estado]],'De-Para_Estado_Regiao'!$B$3:$C$29,2,FALSE)</f>
        <v>Sudeste</v>
      </c>
      <c r="M1231">
        <f>IF(Tabela_Brasil[[#This Row],[IBGE_1-4]]&gt;=951,1,0)</f>
        <v>1</v>
      </c>
      <c r="N1231">
        <f>IF(Tabela_Brasil[[#This Row],[COMP_P]]&lt;=2,1,0)</f>
        <v>0</v>
      </c>
    </row>
    <row r="1232" spans="1:14" x14ac:dyDescent="0.25">
      <c r="A1232" s="12" t="s">
        <v>1258</v>
      </c>
      <c r="B1232" s="12" t="s">
        <v>16</v>
      </c>
      <c r="C1232" s="12">
        <v>669</v>
      </c>
      <c r="D1232" s="12">
        <v>0.71</v>
      </c>
      <c r="E1232" s="12">
        <v>0.71499999999999997</v>
      </c>
      <c r="F1232" s="12">
        <v>0.58699999999999997</v>
      </c>
      <c r="G1232" s="12">
        <v>19523.66</v>
      </c>
      <c r="H1232" s="13">
        <v>22</v>
      </c>
      <c r="I1232" t="str">
        <f>CONCATENATE(Tabela_Brasil[[#This Row],[Município]],"-",Tabela_Brasil[[#This Row],[Estado]])</f>
        <v>Campanha-MG</v>
      </c>
      <c r="J1232">
        <f>IF(Tabela_Brasil[[#This Row],[IDHM]]&lt;=0.599,1,0)</f>
        <v>0</v>
      </c>
      <c r="K1232" t="str">
        <f>IF(Tabela_Brasil[[#This Row],[IDHM]]&lt;=0.55,"Baixo",IF(Tabela_Brasil[[#This Row],[IDHM]]&lt;=0.699,"Médio",IF(Tabela_Brasil[[#This Row],[IDHM]]&lt;=0.799,"Alto","Muito Alto")))</f>
        <v>Alto</v>
      </c>
      <c r="L1232" t="str">
        <f>VLOOKUP(Tabela_Brasil[[#This Row],[Estado]],'De-Para_Estado_Regiao'!$B$3:$C$29,2,FALSE)</f>
        <v>Sudeste</v>
      </c>
      <c r="M1232">
        <f>IF(Tabela_Brasil[[#This Row],[IBGE_1-4]]&gt;=951,1,0)</f>
        <v>0</v>
      </c>
      <c r="N1232">
        <f>IF(Tabela_Brasil[[#This Row],[COMP_P]]&lt;=2,1,0)</f>
        <v>0</v>
      </c>
    </row>
    <row r="1233" spans="1:14" x14ac:dyDescent="0.25">
      <c r="A1233" s="9" t="s">
        <v>1259</v>
      </c>
      <c r="B1233" s="9" t="s">
        <v>31</v>
      </c>
      <c r="C1233" s="9">
        <v>3002</v>
      </c>
      <c r="D1233" s="9">
        <v>0.65900000000000003</v>
      </c>
      <c r="E1233" s="9">
        <v>0.60899999999999999</v>
      </c>
      <c r="F1233" s="9">
        <v>0.59599999999999997</v>
      </c>
      <c r="G1233" s="9">
        <v>14375.34</v>
      </c>
      <c r="H1233" s="10">
        <v>68</v>
      </c>
      <c r="I1233" t="str">
        <f>CONCATENATE(Tabela_Brasil[[#This Row],[Município]],"-",Tabela_Brasil[[#This Row],[Estado]])</f>
        <v>Pacajus-CE</v>
      </c>
      <c r="J1233">
        <f>IF(Tabela_Brasil[[#This Row],[IDHM]]&lt;=0.599,1,0)</f>
        <v>0</v>
      </c>
      <c r="K1233" t="str">
        <f>IF(Tabela_Brasil[[#This Row],[IDHM]]&lt;=0.55,"Baixo",IF(Tabela_Brasil[[#This Row],[IDHM]]&lt;=0.699,"Médio",IF(Tabela_Brasil[[#This Row],[IDHM]]&lt;=0.799,"Alto","Muito Alto")))</f>
        <v>Médio</v>
      </c>
      <c r="L1233" t="str">
        <f>VLOOKUP(Tabela_Brasil[[#This Row],[Estado]],'De-Para_Estado_Regiao'!$B$3:$C$29,2,FALSE)</f>
        <v>Nordeste</v>
      </c>
      <c r="M1233">
        <f>IF(Tabela_Brasil[[#This Row],[IBGE_1-4]]&gt;=951,1,0)</f>
        <v>1</v>
      </c>
      <c r="N1233">
        <f>IF(Tabela_Brasil[[#This Row],[COMP_P]]&lt;=2,1,0)</f>
        <v>0</v>
      </c>
    </row>
    <row r="1234" spans="1:14" x14ac:dyDescent="0.25">
      <c r="A1234" s="12" t="s">
        <v>1260</v>
      </c>
      <c r="B1234" s="12" t="s">
        <v>16</v>
      </c>
      <c r="C1234" s="12">
        <v>428</v>
      </c>
      <c r="D1234" s="12">
        <v>0.72299999999999998</v>
      </c>
      <c r="E1234" s="12">
        <v>0.72799999999999998</v>
      </c>
      <c r="F1234" s="12">
        <v>0.60299999999999998</v>
      </c>
      <c r="G1234" s="12">
        <v>25974.3</v>
      </c>
      <c r="H1234" s="13">
        <v>15</v>
      </c>
      <c r="I1234" t="str">
        <f>CONCATENATE(Tabela_Brasil[[#This Row],[Município]],"-",Tabela_Brasil[[#This Row],[Estado]])</f>
        <v>Itapagipe-MG</v>
      </c>
      <c r="J1234">
        <f>IF(Tabela_Brasil[[#This Row],[IDHM]]&lt;=0.599,1,0)</f>
        <v>0</v>
      </c>
      <c r="K1234" t="str">
        <f>IF(Tabela_Brasil[[#This Row],[IDHM]]&lt;=0.55,"Baixo",IF(Tabela_Brasil[[#This Row],[IDHM]]&lt;=0.699,"Médio",IF(Tabela_Brasil[[#This Row],[IDHM]]&lt;=0.799,"Alto","Muito Alto")))</f>
        <v>Alto</v>
      </c>
      <c r="L1234" t="str">
        <f>VLOOKUP(Tabela_Brasil[[#This Row],[Estado]],'De-Para_Estado_Regiao'!$B$3:$C$29,2,FALSE)</f>
        <v>Sudeste</v>
      </c>
      <c r="M1234">
        <f>IF(Tabela_Brasil[[#This Row],[IBGE_1-4]]&gt;=951,1,0)</f>
        <v>0</v>
      </c>
      <c r="N1234">
        <f>IF(Tabela_Brasil[[#This Row],[COMP_P]]&lt;=2,1,0)</f>
        <v>0</v>
      </c>
    </row>
    <row r="1235" spans="1:14" x14ac:dyDescent="0.25">
      <c r="A1235" s="9" t="s">
        <v>1261</v>
      </c>
      <c r="B1235" s="9" t="s">
        <v>7</v>
      </c>
      <c r="C1235" s="9">
        <v>429</v>
      </c>
      <c r="D1235" s="9">
        <v>0.72</v>
      </c>
      <c r="E1235" s="9">
        <v>0.69599999999999995</v>
      </c>
      <c r="F1235" s="9">
        <v>0.65200000000000002</v>
      </c>
      <c r="G1235" s="9">
        <v>15019.6</v>
      </c>
      <c r="H1235" s="10">
        <v>9</v>
      </c>
      <c r="I1235" t="str">
        <f>CONCATENATE(Tabela_Brasil[[#This Row],[Município]],"-",Tabela_Brasil[[#This Row],[Estado]])</f>
        <v>Getulina-SP</v>
      </c>
      <c r="J1235">
        <f>IF(Tabela_Brasil[[#This Row],[IDHM]]&lt;=0.599,1,0)</f>
        <v>0</v>
      </c>
      <c r="K1235" t="str">
        <f>IF(Tabela_Brasil[[#This Row],[IDHM]]&lt;=0.55,"Baixo",IF(Tabela_Brasil[[#This Row],[IDHM]]&lt;=0.699,"Médio",IF(Tabela_Brasil[[#This Row],[IDHM]]&lt;=0.799,"Alto","Muito Alto")))</f>
        <v>Alto</v>
      </c>
      <c r="L1235" t="str">
        <f>VLOOKUP(Tabela_Brasil[[#This Row],[Estado]],'De-Para_Estado_Regiao'!$B$3:$C$29,2,FALSE)</f>
        <v>Sudeste</v>
      </c>
      <c r="M1235">
        <f>IF(Tabela_Brasil[[#This Row],[IBGE_1-4]]&gt;=951,1,0)</f>
        <v>0</v>
      </c>
      <c r="N1235">
        <f>IF(Tabela_Brasil[[#This Row],[COMP_P]]&lt;=2,1,0)</f>
        <v>0</v>
      </c>
    </row>
    <row r="1236" spans="1:14" x14ac:dyDescent="0.25">
      <c r="A1236" s="12" t="s">
        <v>1262</v>
      </c>
      <c r="B1236" s="12" t="s">
        <v>7</v>
      </c>
      <c r="C1236" s="12">
        <v>456</v>
      </c>
      <c r="D1236" s="12">
        <v>0.73</v>
      </c>
      <c r="E1236" s="12">
        <v>0.70099999999999996</v>
      </c>
      <c r="F1236" s="12">
        <v>0.68200000000000005</v>
      </c>
      <c r="G1236" s="12">
        <v>16111.67</v>
      </c>
      <c r="H1236" s="13">
        <v>9</v>
      </c>
      <c r="I1236" t="str">
        <f>CONCATENATE(Tabela_Brasil[[#This Row],[Município]],"-",Tabela_Brasil[[#This Row],[Estado]])</f>
        <v>Rincão-SP</v>
      </c>
      <c r="J1236">
        <f>IF(Tabela_Brasil[[#This Row],[IDHM]]&lt;=0.599,1,0)</f>
        <v>0</v>
      </c>
      <c r="K1236" t="str">
        <f>IF(Tabela_Brasil[[#This Row],[IDHM]]&lt;=0.55,"Baixo",IF(Tabela_Brasil[[#This Row],[IDHM]]&lt;=0.699,"Médio",IF(Tabela_Brasil[[#This Row],[IDHM]]&lt;=0.799,"Alto","Muito Alto")))</f>
        <v>Alto</v>
      </c>
      <c r="L1236" t="str">
        <f>VLOOKUP(Tabela_Brasil[[#This Row],[Estado]],'De-Para_Estado_Regiao'!$B$3:$C$29,2,FALSE)</f>
        <v>Sudeste</v>
      </c>
      <c r="M1236">
        <f>IF(Tabela_Brasil[[#This Row],[IBGE_1-4]]&gt;=951,1,0)</f>
        <v>0</v>
      </c>
      <c r="N1236">
        <f>IF(Tabela_Brasil[[#This Row],[COMP_P]]&lt;=2,1,0)</f>
        <v>0</v>
      </c>
    </row>
    <row r="1237" spans="1:14" x14ac:dyDescent="0.25">
      <c r="A1237" s="9" t="s">
        <v>1263</v>
      </c>
      <c r="B1237" s="9" t="s">
        <v>29</v>
      </c>
      <c r="C1237" s="9">
        <v>1492</v>
      </c>
      <c r="D1237" s="9">
        <v>0.70299999999999996</v>
      </c>
      <c r="E1237" s="9">
        <v>0.69199999999999995</v>
      </c>
      <c r="F1237" s="9">
        <v>0.60899999999999999</v>
      </c>
      <c r="G1237" s="9">
        <v>19771.72</v>
      </c>
      <c r="H1237" s="10">
        <v>20</v>
      </c>
      <c r="I1237" t="str">
        <f>CONCATENATE(Tabela_Brasil[[#This Row],[Município]],"-",Tabela_Brasil[[#This Row],[Estado]])</f>
        <v>Guarantã Do Norte-MT</v>
      </c>
      <c r="J1237">
        <f>IF(Tabela_Brasil[[#This Row],[IDHM]]&lt;=0.599,1,0)</f>
        <v>0</v>
      </c>
      <c r="K1237" t="str">
        <f>IF(Tabela_Brasil[[#This Row],[IDHM]]&lt;=0.55,"Baixo",IF(Tabela_Brasil[[#This Row],[IDHM]]&lt;=0.699,"Médio",IF(Tabela_Brasil[[#This Row],[IDHM]]&lt;=0.799,"Alto","Muito Alto")))</f>
        <v>Alto</v>
      </c>
      <c r="L1237" t="str">
        <f>VLOOKUP(Tabela_Brasil[[#This Row],[Estado]],'De-Para_Estado_Regiao'!$B$3:$C$29,2,FALSE)</f>
        <v>Centro-Oeste</v>
      </c>
      <c r="M1237">
        <f>IF(Tabela_Brasil[[#This Row],[IBGE_1-4]]&gt;=951,1,0)</f>
        <v>1</v>
      </c>
      <c r="N1237">
        <f>IF(Tabela_Brasil[[#This Row],[COMP_P]]&lt;=2,1,0)</f>
        <v>0</v>
      </c>
    </row>
    <row r="1238" spans="1:14" x14ac:dyDescent="0.25">
      <c r="A1238" s="12" t="s">
        <v>1264</v>
      </c>
      <c r="B1238" s="12" t="s">
        <v>24</v>
      </c>
      <c r="C1238" s="12">
        <v>1603</v>
      </c>
      <c r="D1238" s="12">
        <v>0.59899999999999998</v>
      </c>
      <c r="E1238" s="12">
        <v>0.61399999999999999</v>
      </c>
      <c r="F1238" s="12">
        <v>0.46500000000000002</v>
      </c>
      <c r="G1238" s="12">
        <v>10596.36</v>
      </c>
      <c r="H1238" s="13">
        <v>12</v>
      </c>
      <c r="I1238" t="str">
        <f>CONCATENATE(Tabela_Brasil[[#This Row],[Município]],"-",Tabela_Brasil[[#This Row],[Estado]])</f>
        <v>Itabela-BA</v>
      </c>
      <c r="J1238">
        <f>IF(Tabela_Brasil[[#This Row],[IDHM]]&lt;=0.599,1,0)</f>
        <v>1</v>
      </c>
      <c r="K1238" t="str">
        <f>IF(Tabela_Brasil[[#This Row],[IDHM]]&lt;=0.55,"Baixo",IF(Tabela_Brasil[[#This Row],[IDHM]]&lt;=0.699,"Médio",IF(Tabela_Brasil[[#This Row],[IDHM]]&lt;=0.799,"Alto","Muito Alto")))</f>
        <v>Médio</v>
      </c>
      <c r="L1238" t="str">
        <f>VLOOKUP(Tabela_Brasil[[#This Row],[Estado]],'De-Para_Estado_Regiao'!$B$3:$C$29,2,FALSE)</f>
        <v>Nordeste</v>
      </c>
      <c r="M1238">
        <f>IF(Tabela_Brasil[[#This Row],[IBGE_1-4]]&gt;=951,1,0)</f>
        <v>1</v>
      </c>
      <c r="N1238">
        <f>IF(Tabela_Brasil[[#This Row],[COMP_P]]&lt;=2,1,0)</f>
        <v>0</v>
      </c>
    </row>
    <row r="1239" spans="1:14" x14ac:dyDescent="0.25">
      <c r="A1239" s="9" t="s">
        <v>1265</v>
      </c>
      <c r="B1239" s="9" t="s">
        <v>16</v>
      </c>
      <c r="C1239" s="9">
        <v>1097</v>
      </c>
      <c r="D1239" s="9">
        <v>0.72</v>
      </c>
      <c r="E1239" s="9">
        <v>0.73599999999999999</v>
      </c>
      <c r="F1239" s="9">
        <v>0.61499999999999999</v>
      </c>
      <c r="G1239" s="9">
        <v>17512.03</v>
      </c>
      <c r="H1239" s="10">
        <v>22</v>
      </c>
      <c r="I1239" t="str">
        <f>CONCATENATE(Tabela_Brasil[[#This Row],[Município]],"-",Tabela_Brasil[[#This Row],[Estado]])</f>
        <v>Santo Antônio Do Monte-MG</v>
      </c>
      <c r="J1239">
        <f>IF(Tabela_Brasil[[#This Row],[IDHM]]&lt;=0.599,1,0)</f>
        <v>0</v>
      </c>
      <c r="K1239" t="str">
        <f>IF(Tabela_Brasil[[#This Row],[IDHM]]&lt;=0.55,"Baixo",IF(Tabela_Brasil[[#This Row],[IDHM]]&lt;=0.699,"Médio",IF(Tabela_Brasil[[#This Row],[IDHM]]&lt;=0.799,"Alto","Muito Alto")))</f>
        <v>Alto</v>
      </c>
      <c r="L1239" t="str">
        <f>VLOOKUP(Tabela_Brasil[[#This Row],[Estado]],'De-Para_Estado_Regiao'!$B$3:$C$29,2,FALSE)</f>
        <v>Sudeste</v>
      </c>
      <c r="M1239">
        <f>IF(Tabela_Brasil[[#This Row],[IBGE_1-4]]&gt;=951,1,0)</f>
        <v>1</v>
      </c>
      <c r="N1239">
        <f>IF(Tabela_Brasil[[#This Row],[COMP_P]]&lt;=2,1,0)</f>
        <v>0</v>
      </c>
    </row>
    <row r="1240" spans="1:14" x14ac:dyDescent="0.25">
      <c r="A1240" s="12" t="s">
        <v>1266</v>
      </c>
      <c r="B1240" s="12" t="s">
        <v>29</v>
      </c>
      <c r="C1240" s="12">
        <v>720</v>
      </c>
      <c r="D1240" s="12">
        <v>0.72499999999999998</v>
      </c>
      <c r="E1240" s="12">
        <v>0.70399999999999996</v>
      </c>
      <c r="F1240" s="12">
        <v>0.65500000000000003</v>
      </c>
      <c r="G1240" s="12">
        <v>25725.3</v>
      </c>
      <c r="H1240" s="13">
        <v>15</v>
      </c>
      <c r="I1240" t="str">
        <f>CONCATENATE(Tabela_Brasil[[#This Row],[Município]],"-",Tabela_Brasil[[#This Row],[Estado]])</f>
        <v>Araputanga-MT</v>
      </c>
      <c r="J1240">
        <f>IF(Tabela_Brasil[[#This Row],[IDHM]]&lt;=0.599,1,0)</f>
        <v>0</v>
      </c>
      <c r="K1240" t="str">
        <f>IF(Tabela_Brasil[[#This Row],[IDHM]]&lt;=0.55,"Baixo",IF(Tabela_Brasil[[#This Row],[IDHM]]&lt;=0.699,"Médio",IF(Tabela_Brasil[[#This Row],[IDHM]]&lt;=0.799,"Alto","Muito Alto")))</f>
        <v>Alto</v>
      </c>
      <c r="L1240" t="str">
        <f>VLOOKUP(Tabela_Brasil[[#This Row],[Estado]],'De-Para_Estado_Regiao'!$B$3:$C$29,2,FALSE)</f>
        <v>Centro-Oeste</v>
      </c>
      <c r="M1240">
        <f>IF(Tabela_Brasil[[#This Row],[IBGE_1-4]]&gt;=951,1,0)</f>
        <v>0</v>
      </c>
      <c r="N1240">
        <f>IF(Tabela_Brasil[[#This Row],[COMP_P]]&lt;=2,1,0)</f>
        <v>0</v>
      </c>
    </row>
    <row r="1241" spans="1:14" x14ac:dyDescent="0.25">
      <c r="A1241" s="9" t="s">
        <v>1267</v>
      </c>
      <c r="B1241" s="9" t="s">
        <v>14</v>
      </c>
      <c r="C1241" s="9">
        <v>1100</v>
      </c>
      <c r="D1241" s="9">
        <v>0.747</v>
      </c>
      <c r="E1241" s="9">
        <v>0.751</v>
      </c>
      <c r="F1241" s="9">
        <v>0.65</v>
      </c>
      <c r="G1241" s="9">
        <v>35871.81</v>
      </c>
      <c r="H1241" s="10">
        <v>37</v>
      </c>
      <c r="I1241" t="str">
        <f>CONCATENATE(Tabela_Brasil[[#This Row],[Município]],"-",Tabela_Brasil[[#This Row],[Estado]])</f>
        <v>Teutônia-RS</v>
      </c>
      <c r="J1241">
        <f>IF(Tabela_Brasil[[#This Row],[IDHM]]&lt;=0.599,1,0)</f>
        <v>0</v>
      </c>
      <c r="K1241" t="str">
        <f>IF(Tabela_Brasil[[#This Row],[IDHM]]&lt;=0.55,"Baixo",IF(Tabela_Brasil[[#This Row],[IDHM]]&lt;=0.699,"Médio",IF(Tabela_Brasil[[#This Row],[IDHM]]&lt;=0.799,"Alto","Muito Alto")))</f>
        <v>Alto</v>
      </c>
      <c r="L1241" t="str">
        <f>VLOOKUP(Tabela_Brasil[[#This Row],[Estado]],'De-Para_Estado_Regiao'!$B$3:$C$29,2,FALSE)</f>
        <v>Sul</v>
      </c>
      <c r="M1241">
        <f>IF(Tabela_Brasil[[#This Row],[IBGE_1-4]]&gt;=951,1,0)</f>
        <v>1</v>
      </c>
      <c r="N1241">
        <f>IF(Tabela_Brasil[[#This Row],[COMP_P]]&lt;=2,1,0)</f>
        <v>0</v>
      </c>
    </row>
    <row r="1242" spans="1:14" x14ac:dyDescent="0.25">
      <c r="A1242" s="12" t="s">
        <v>1268</v>
      </c>
      <c r="B1242" s="12" t="s">
        <v>111</v>
      </c>
      <c r="C1242" s="12">
        <v>403</v>
      </c>
      <c r="D1242" s="12">
        <v>0.67</v>
      </c>
      <c r="E1242" s="12">
        <v>0.65200000000000002</v>
      </c>
      <c r="F1242" s="12">
        <v>0.57099999999999995</v>
      </c>
      <c r="G1242" s="12">
        <v>14595.51</v>
      </c>
      <c r="H1242" s="13">
        <v>2</v>
      </c>
      <c r="I1242" t="str">
        <f>CONCATENATE(Tabela_Brasil[[#This Row],[Município]],"-",Tabela_Brasil[[#This Row],[Estado]])</f>
        <v>Palmeirópolis-TO</v>
      </c>
      <c r="J1242">
        <f>IF(Tabela_Brasil[[#This Row],[IDHM]]&lt;=0.599,1,0)</f>
        <v>0</v>
      </c>
      <c r="K1242" t="str">
        <f>IF(Tabela_Brasil[[#This Row],[IDHM]]&lt;=0.55,"Baixo",IF(Tabela_Brasil[[#This Row],[IDHM]]&lt;=0.699,"Médio",IF(Tabela_Brasil[[#This Row],[IDHM]]&lt;=0.799,"Alto","Muito Alto")))</f>
        <v>Médio</v>
      </c>
      <c r="L1242" t="str">
        <f>VLOOKUP(Tabela_Brasil[[#This Row],[Estado]],'De-Para_Estado_Regiao'!$B$3:$C$29,2,FALSE)</f>
        <v>Norte</v>
      </c>
      <c r="M1242">
        <f>IF(Tabela_Brasil[[#This Row],[IBGE_1-4]]&gt;=951,1,0)</f>
        <v>0</v>
      </c>
      <c r="N1242">
        <f>IF(Tabela_Brasil[[#This Row],[COMP_P]]&lt;=2,1,0)</f>
        <v>1</v>
      </c>
    </row>
    <row r="1243" spans="1:14" x14ac:dyDescent="0.25">
      <c r="A1243" s="9" t="s">
        <v>1269</v>
      </c>
      <c r="B1243" s="9" t="s">
        <v>53</v>
      </c>
      <c r="C1243" s="9">
        <v>1322</v>
      </c>
      <c r="D1243" s="9">
        <v>0.7</v>
      </c>
      <c r="E1243" s="9">
        <v>0.68700000000000006</v>
      </c>
      <c r="F1243" s="9">
        <v>0.61799999999999999</v>
      </c>
      <c r="G1243" s="9">
        <v>12464.41</v>
      </c>
      <c r="H1243" s="10">
        <v>10</v>
      </c>
      <c r="I1243" t="str">
        <f>CONCATENATE(Tabela_Brasil[[#This Row],[Município]],"-",Tabela_Brasil[[#This Row],[Estado]])</f>
        <v>Ladário-MS</v>
      </c>
      <c r="J1243">
        <f>IF(Tabela_Brasil[[#This Row],[IDHM]]&lt;=0.599,1,0)</f>
        <v>0</v>
      </c>
      <c r="K1243" t="str">
        <f>IF(Tabela_Brasil[[#This Row],[IDHM]]&lt;=0.55,"Baixo",IF(Tabela_Brasil[[#This Row],[IDHM]]&lt;=0.699,"Médio",IF(Tabela_Brasil[[#This Row],[IDHM]]&lt;=0.799,"Alto","Muito Alto")))</f>
        <v>Alto</v>
      </c>
      <c r="L1243" t="str">
        <f>VLOOKUP(Tabela_Brasil[[#This Row],[Estado]],'De-Para_Estado_Regiao'!$B$3:$C$29,2,FALSE)</f>
        <v>Centro-Oeste</v>
      </c>
      <c r="M1243">
        <f>IF(Tabela_Brasil[[#This Row],[IBGE_1-4]]&gt;=951,1,0)</f>
        <v>1</v>
      </c>
      <c r="N1243">
        <f>IF(Tabela_Brasil[[#This Row],[COMP_P]]&lt;=2,1,0)</f>
        <v>0</v>
      </c>
    </row>
    <row r="1244" spans="1:14" x14ac:dyDescent="0.25">
      <c r="A1244" s="12" t="s">
        <v>1270</v>
      </c>
      <c r="B1244" s="12" t="s">
        <v>16</v>
      </c>
      <c r="C1244" s="12">
        <v>931</v>
      </c>
      <c r="D1244" s="12">
        <v>0.7</v>
      </c>
      <c r="E1244" s="12">
        <v>0.67900000000000005</v>
      </c>
      <c r="F1244" s="12">
        <v>0.58899999999999997</v>
      </c>
      <c r="G1244" s="12">
        <v>18737.39</v>
      </c>
      <c r="H1244" s="13">
        <v>17</v>
      </c>
      <c r="I1244" t="str">
        <f>CONCATENATE(Tabela_Brasil[[#This Row],[Município]],"-",Tabela_Brasil[[#This Row],[Estado]])</f>
        <v>Manhumirim-MG</v>
      </c>
      <c r="J1244">
        <f>IF(Tabela_Brasil[[#This Row],[IDHM]]&lt;=0.599,1,0)</f>
        <v>0</v>
      </c>
      <c r="K1244" t="str">
        <f>IF(Tabela_Brasil[[#This Row],[IDHM]]&lt;=0.55,"Baixo",IF(Tabela_Brasil[[#This Row],[IDHM]]&lt;=0.699,"Médio",IF(Tabela_Brasil[[#This Row],[IDHM]]&lt;=0.799,"Alto","Muito Alto")))</f>
        <v>Alto</v>
      </c>
      <c r="L1244" t="str">
        <f>VLOOKUP(Tabela_Brasil[[#This Row],[Estado]],'De-Para_Estado_Regiao'!$B$3:$C$29,2,FALSE)</f>
        <v>Sudeste</v>
      </c>
      <c r="M1244">
        <f>IF(Tabela_Brasil[[#This Row],[IBGE_1-4]]&gt;=951,1,0)</f>
        <v>0</v>
      </c>
      <c r="N1244">
        <f>IF(Tabela_Brasil[[#This Row],[COMP_P]]&lt;=2,1,0)</f>
        <v>0</v>
      </c>
    </row>
    <row r="1245" spans="1:14" x14ac:dyDescent="0.25">
      <c r="A1245" s="9" t="s">
        <v>1271</v>
      </c>
      <c r="B1245" s="9" t="s">
        <v>53</v>
      </c>
      <c r="C1245" s="9">
        <v>1217</v>
      </c>
      <c r="D1245" s="9">
        <v>0.73</v>
      </c>
      <c r="E1245" s="9">
        <v>0.751</v>
      </c>
      <c r="F1245" s="9">
        <v>0.60799999999999998</v>
      </c>
      <c r="G1245" s="9">
        <v>60764.83</v>
      </c>
      <c r="H1245" s="10">
        <v>21</v>
      </c>
      <c r="I1245" t="str">
        <f>CONCATENATE(Tabela_Brasil[[#This Row],[Município]],"-",Tabela_Brasil[[#This Row],[Estado]])</f>
        <v>São Gabriel Do Oeste-MS</v>
      </c>
      <c r="J1245">
        <f>IF(Tabela_Brasil[[#This Row],[IDHM]]&lt;=0.599,1,0)</f>
        <v>0</v>
      </c>
      <c r="K1245" t="str">
        <f>IF(Tabela_Brasil[[#This Row],[IDHM]]&lt;=0.55,"Baixo",IF(Tabela_Brasil[[#This Row],[IDHM]]&lt;=0.699,"Médio",IF(Tabela_Brasil[[#This Row],[IDHM]]&lt;=0.799,"Alto","Muito Alto")))</f>
        <v>Alto</v>
      </c>
      <c r="L1245" t="str">
        <f>VLOOKUP(Tabela_Brasil[[#This Row],[Estado]],'De-Para_Estado_Regiao'!$B$3:$C$29,2,FALSE)</f>
        <v>Centro-Oeste</v>
      </c>
      <c r="M1245">
        <f>IF(Tabela_Brasil[[#This Row],[IBGE_1-4]]&gt;=951,1,0)</f>
        <v>1</v>
      </c>
      <c r="N1245">
        <f>IF(Tabela_Brasil[[#This Row],[COMP_P]]&lt;=2,1,0)</f>
        <v>0</v>
      </c>
    </row>
    <row r="1246" spans="1:14" x14ac:dyDescent="0.25">
      <c r="A1246" s="12" t="s">
        <v>1272</v>
      </c>
      <c r="B1246" s="12" t="s">
        <v>29</v>
      </c>
      <c r="C1246" s="12">
        <v>342</v>
      </c>
      <c r="D1246" s="12">
        <v>0.66200000000000003</v>
      </c>
      <c r="E1246" s="12">
        <v>0.64700000000000002</v>
      </c>
      <c r="F1246" s="12">
        <v>0.56299999999999994</v>
      </c>
      <c r="G1246" s="12">
        <v>11933.08</v>
      </c>
      <c r="H1246" s="13">
        <v>2</v>
      </c>
      <c r="I1246" t="str">
        <f>CONCATENATE(Tabela_Brasil[[#This Row],[Município]],"-",Tabela_Brasil[[#This Row],[Estado]])</f>
        <v>Juruena-MT</v>
      </c>
      <c r="J1246">
        <f>IF(Tabela_Brasil[[#This Row],[IDHM]]&lt;=0.599,1,0)</f>
        <v>0</v>
      </c>
      <c r="K1246" t="str">
        <f>IF(Tabela_Brasil[[#This Row],[IDHM]]&lt;=0.55,"Baixo",IF(Tabela_Brasil[[#This Row],[IDHM]]&lt;=0.699,"Médio",IF(Tabela_Brasil[[#This Row],[IDHM]]&lt;=0.799,"Alto","Muito Alto")))</f>
        <v>Médio</v>
      </c>
      <c r="L1246" t="str">
        <f>VLOOKUP(Tabela_Brasil[[#This Row],[Estado]],'De-Para_Estado_Regiao'!$B$3:$C$29,2,FALSE)</f>
        <v>Centro-Oeste</v>
      </c>
      <c r="M1246">
        <f>IF(Tabela_Brasil[[#This Row],[IBGE_1-4]]&gt;=951,1,0)</f>
        <v>0</v>
      </c>
      <c r="N1246">
        <f>IF(Tabela_Brasil[[#This Row],[COMP_P]]&lt;=2,1,0)</f>
        <v>1</v>
      </c>
    </row>
    <row r="1247" spans="1:14" x14ac:dyDescent="0.25">
      <c r="A1247" s="9" t="s">
        <v>1273</v>
      </c>
      <c r="B1247" s="9" t="s">
        <v>24</v>
      </c>
      <c r="C1247" s="9">
        <v>954</v>
      </c>
      <c r="D1247" s="9">
        <v>0.55200000000000005</v>
      </c>
      <c r="E1247" s="9">
        <v>0.55900000000000005</v>
      </c>
      <c r="F1247" s="9">
        <v>0.38200000000000001</v>
      </c>
      <c r="G1247" s="9">
        <v>7028.27</v>
      </c>
      <c r="H1247" s="10">
        <v>20</v>
      </c>
      <c r="I1247" t="str">
        <f>CONCATENATE(Tabela_Brasil[[#This Row],[Município]],"-",Tabela_Brasil[[#This Row],[Estado]])</f>
        <v>Iguaí-BA</v>
      </c>
      <c r="J1247">
        <f>IF(Tabela_Brasil[[#This Row],[IDHM]]&lt;=0.599,1,0)</f>
        <v>1</v>
      </c>
      <c r="K1247" t="str">
        <f>IF(Tabela_Brasil[[#This Row],[IDHM]]&lt;=0.55,"Baixo",IF(Tabela_Brasil[[#This Row],[IDHM]]&lt;=0.699,"Médio",IF(Tabela_Brasil[[#This Row],[IDHM]]&lt;=0.799,"Alto","Muito Alto")))</f>
        <v>Médio</v>
      </c>
      <c r="L1247" t="str">
        <f>VLOOKUP(Tabela_Brasil[[#This Row],[Estado]],'De-Para_Estado_Regiao'!$B$3:$C$29,2,FALSE)</f>
        <v>Nordeste</v>
      </c>
      <c r="M1247">
        <f>IF(Tabela_Brasil[[#This Row],[IBGE_1-4]]&gt;=951,1,0)</f>
        <v>1</v>
      </c>
      <c r="N1247">
        <f>IF(Tabela_Brasil[[#This Row],[COMP_P]]&lt;=2,1,0)</f>
        <v>0</v>
      </c>
    </row>
    <row r="1248" spans="1:14" x14ac:dyDescent="0.25">
      <c r="A1248" s="12" t="s">
        <v>1274</v>
      </c>
      <c r="B1248" s="12" t="s">
        <v>7</v>
      </c>
      <c r="C1248" s="12">
        <v>1100</v>
      </c>
      <c r="D1248" s="12">
        <v>0.70599999999999996</v>
      </c>
      <c r="E1248" s="12">
        <v>0.68500000000000005</v>
      </c>
      <c r="F1248" s="12">
        <v>0.61</v>
      </c>
      <c r="G1248" s="12">
        <v>13308.85</v>
      </c>
      <c r="H1248" s="13">
        <v>22</v>
      </c>
      <c r="I1248" t="str">
        <f>CONCATENATE(Tabela_Brasil[[#This Row],[Município]],"-",Tabela_Brasil[[#This Row],[Estado]])</f>
        <v>Itatinga-SP</v>
      </c>
      <c r="J1248">
        <f>IF(Tabela_Brasil[[#This Row],[IDHM]]&lt;=0.599,1,0)</f>
        <v>0</v>
      </c>
      <c r="K1248" t="str">
        <f>IF(Tabela_Brasil[[#This Row],[IDHM]]&lt;=0.55,"Baixo",IF(Tabela_Brasil[[#This Row],[IDHM]]&lt;=0.699,"Médio",IF(Tabela_Brasil[[#This Row],[IDHM]]&lt;=0.799,"Alto","Muito Alto")))</f>
        <v>Alto</v>
      </c>
      <c r="L1248" t="str">
        <f>VLOOKUP(Tabela_Brasil[[#This Row],[Estado]],'De-Para_Estado_Regiao'!$B$3:$C$29,2,FALSE)</f>
        <v>Sudeste</v>
      </c>
      <c r="M1248">
        <f>IF(Tabela_Brasil[[#This Row],[IBGE_1-4]]&gt;=951,1,0)</f>
        <v>1</v>
      </c>
      <c r="N1248">
        <f>IF(Tabela_Brasil[[#This Row],[COMP_P]]&lt;=2,1,0)</f>
        <v>0</v>
      </c>
    </row>
    <row r="1249" spans="1:14" x14ac:dyDescent="0.25">
      <c r="A1249" s="9" t="s">
        <v>1275</v>
      </c>
      <c r="B1249" s="9" t="s">
        <v>53</v>
      </c>
      <c r="C1249" s="9">
        <v>836</v>
      </c>
      <c r="D1249" s="9">
        <v>0.66400000000000003</v>
      </c>
      <c r="E1249" s="9">
        <v>0.68100000000000005</v>
      </c>
      <c r="F1249" s="9">
        <v>0.51900000000000002</v>
      </c>
      <c r="G1249" s="9">
        <v>38908.720000000001</v>
      </c>
      <c r="H1249" s="10">
        <v>5</v>
      </c>
      <c r="I1249" t="str">
        <f>CONCATENATE(Tabela_Brasil[[#This Row],[Município]],"-",Tabela_Brasil[[#This Row],[Estado]])</f>
        <v>Ribas Do Rio Pardo-MS</v>
      </c>
      <c r="J1249">
        <f>IF(Tabela_Brasil[[#This Row],[IDHM]]&lt;=0.599,1,0)</f>
        <v>0</v>
      </c>
      <c r="K1249" t="str">
        <f>IF(Tabela_Brasil[[#This Row],[IDHM]]&lt;=0.55,"Baixo",IF(Tabela_Brasil[[#This Row],[IDHM]]&lt;=0.699,"Médio",IF(Tabela_Brasil[[#This Row],[IDHM]]&lt;=0.799,"Alto","Muito Alto")))</f>
        <v>Médio</v>
      </c>
      <c r="L1249" t="str">
        <f>VLOOKUP(Tabela_Brasil[[#This Row],[Estado]],'De-Para_Estado_Regiao'!$B$3:$C$29,2,FALSE)</f>
        <v>Centro-Oeste</v>
      </c>
      <c r="M1249">
        <f>IF(Tabela_Brasil[[#This Row],[IBGE_1-4]]&gt;=951,1,0)</f>
        <v>0</v>
      </c>
      <c r="N1249">
        <f>IF(Tabela_Brasil[[#This Row],[COMP_P]]&lt;=2,1,0)</f>
        <v>0</v>
      </c>
    </row>
    <row r="1250" spans="1:14" x14ac:dyDescent="0.25">
      <c r="A1250" s="12" t="s">
        <v>1276</v>
      </c>
      <c r="B1250" s="12" t="s">
        <v>14</v>
      </c>
      <c r="C1250" s="12">
        <v>612</v>
      </c>
      <c r="D1250" s="12">
        <v>0.78</v>
      </c>
      <c r="E1250" s="12">
        <v>0.77500000000000002</v>
      </c>
      <c r="F1250" s="12">
        <v>0.68799999999999994</v>
      </c>
      <c r="G1250" s="12">
        <v>34342.980000000003</v>
      </c>
      <c r="H1250" s="13">
        <v>35</v>
      </c>
      <c r="I1250" t="str">
        <f>CONCATENATE(Tabela_Brasil[[#This Row],[Município]],"-",Tabela_Brasil[[#This Row],[Estado]])</f>
        <v>Nova Petrópolis-RS</v>
      </c>
      <c r="J1250">
        <f>IF(Tabela_Brasil[[#This Row],[IDHM]]&lt;=0.599,1,0)</f>
        <v>0</v>
      </c>
      <c r="K1250" t="str">
        <f>IF(Tabela_Brasil[[#This Row],[IDHM]]&lt;=0.55,"Baixo",IF(Tabela_Brasil[[#This Row],[IDHM]]&lt;=0.699,"Médio",IF(Tabela_Brasil[[#This Row],[IDHM]]&lt;=0.799,"Alto","Muito Alto")))</f>
        <v>Alto</v>
      </c>
      <c r="L1250" t="str">
        <f>VLOOKUP(Tabela_Brasil[[#This Row],[Estado]],'De-Para_Estado_Regiao'!$B$3:$C$29,2,FALSE)</f>
        <v>Sul</v>
      </c>
      <c r="M1250">
        <f>IF(Tabela_Brasil[[#This Row],[IBGE_1-4]]&gt;=951,1,0)</f>
        <v>0</v>
      </c>
      <c r="N1250">
        <f>IF(Tabela_Brasil[[#This Row],[COMP_P]]&lt;=2,1,0)</f>
        <v>0</v>
      </c>
    </row>
    <row r="1251" spans="1:14" x14ac:dyDescent="0.25">
      <c r="A1251" s="9" t="s">
        <v>1277</v>
      </c>
      <c r="B1251" s="9" t="s">
        <v>22</v>
      </c>
      <c r="C1251" s="9">
        <v>261</v>
      </c>
      <c r="D1251" s="9">
        <v>0.66400000000000003</v>
      </c>
      <c r="E1251" s="9">
        <v>0.67800000000000005</v>
      </c>
      <c r="F1251" s="9">
        <v>0.55100000000000005</v>
      </c>
      <c r="G1251" s="9">
        <v>17734.02</v>
      </c>
      <c r="H1251" s="10">
        <v>4</v>
      </c>
      <c r="I1251" t="str">
        <f>CONCATENATE(Tabela_Brasil[[#This Row],[Município]],"-",Tabela_Brasil[[#This Row],[Estado]])</f>
        <v>São João Do Caiuá-PR</v>
      </c>
      <c r="J1251">
        <f>IF(Tabela_Brasil[[#This Row],[IDHM]]&lt;=0.599,1,0)</f>
        <v>0</v>
      </c>
      <c r="K1251" t="str">
        <f>IF(Tabela_Brasil[[#This Row],[IDHM]]&lt;=0.55,"Baixo",IF(Tabela_Brasil[[#This Row],[IDHM]]&lt;=0.699,"Médio",IF(Tabela_Brasil[[#This Row],[IDHM]]&lt;=0.799,"Alto","Muito Alto")))</f>
        <v>Médio</v>
      </c>
      <c r="L1251" t="str">
        <f>VLOOKUP(Tabela_Brasil[[#This Row],[Estado]],'De-Para_Estado_Regiao'!$B$3:$C$29,2,FALSE)</f>
        <v>Sul</v>
      </c>
      <c r="M1251">
        <f>IF(Tabela_Brasil[[#This Row],[IBGE_1-4]]&gt;=951,1,0)</f>
        <v>0</v>
      </c>
      <c r="N1251">
        <f>IF(Tabela_Brasil[[#This Row],[COMP_P]]&lt;=2,1,0)</f>
        <v>0</v>
      </c>
    </row>
    <row r="1252" spans="1:14" x14ac:dyDescent="0.25">
      <c r="A1252" s="12" t="s">
        <v>1278</v>
      </c>
      <c r="B1252" s="12" t="s">
        <v>7</v>
      </c>
      <c r="C1252" s="12">
        <v>55</v>
      </c>
      <c r="D1252" s="12">
        <v>0.76</v>
      </c>
      <c r="E1252" s="12">
        <v>0.71099999999999997</v>
      </c>
      <c r="F1252" s="12">
        <v>0.74</v>
      </c>
      <c r="G1252" s="12">
        <v>21852.83</v>
      </c>
      <c r="H1252" s="13">
        <v>1</v>
      </c>
      <c r="I1252" t="str">
        <f>CONCATENATE(Tabela_Brasil[[#This Row],[Município]],"-",Tabela_Brasil[[#This Row],[Estado]])</f>
        <v>Santa Rita D'Oeste-SP</v>
      </c>
      <c r="J1252">
        <f>IF(Tabela_Brasil[[#This Row],[IDHM]]&lt;=0.599,1,0)</f>
        <v>0</v>
      </c>
      <c r="K1252" t="str">
        <f>IF(Tabela_Brasil[[#This Row],[IDHM]]&lt;=0.55,"Baixo",IF(Tabela_Brasil[[#This Row],[IDHM]]&lt;=0.699,"Médio",IF(Tabela_Brasil[[#This Row],[IDHM]]&lt;=0.799,"Alto","Muito Alto")))</f>
        <v>Alto</v>
      </c>
      <c r="L1252" t="str">
        <f>VLOOKUP(Tabela_Brasil[[#This Row],[Estado]],'De-Para_Estado_Regiao'!$B$3:$C$29,2,FALSE)</f>
        <v>Sudeste</v>
      </c>
      <c r="M1252">
        <f>IF(Tabela_Brasil[[#This Row],[IBGE_1-4]]&gt;=951,1,0)</f>
        <v>0</v>
      </c>
      <c r="N1252">
        <f>IF(Tabela_Brasil[[#This Row],[COMP_P]]&lt;=2,1,0)</f>
        <v>1</v>
      </c>
    </row>
    <row r="1253" spans="1:14" x14ac:dyDescent="0.25">
      <c r="A1253" s="9" t="s">
        <v>1279</v>
      </c>
      <c r="B1253" s="9" t="s">
        <v>22</v>
      </c>
      <c r="C1253" s="9">
        <v>481</v>
      </c>
      <c r="D1253" s="9">
        <v>0.65500000000000003</v>
      </c>
      <c r="E1253" s="9">
        <v>0.67700000000000005</v>
      </c>
      <c r="F1253" s="9">
        <v>0.51500000000000001</v>
      </c>
      <c r="G1253" s="9">
        <v>21729.5</v>
      </c>
      <c r="H1253" s="10">
        <v>25</v>
      </c>
      <c r="I1253" t="str">
        <f>CONCATENATE(Tabela_Brasil[[#This Row],[Município]],"-",Tabela_Brasil[[#This Row],[Estado]])</f>
        <v>Mandirituba-PR</v>
      </c>
      <c r="J1253">
        <f>IF(Tabela_Brasil[[#This Row],[IDHM]]&lt;=0.599,1,0)</f>
        <v>0</v>
      </c>
      <c r="K1253" t="str">
        <f>IF(Tabela_Brasil[[#This Row],[IDHM]]&lt;=0.55,"Baixo",IF(Tabela_Brasil[[#This Row],[IDHM]]&lt;=0.699,"Médio",IF(Tabela_Brasil[[#This Row],[IDHM]]&lt;=0.799,"Alto","Muito Alto")))</f>
        <v>Médio</v>
      </c>
      <c r="L1253" t="str">
        <f>VLOOKUP(Tabela_Brasil[[#This Row],[Estado]],'De-Para_Estado_Regiao'!$B$3:$C$29,2,FALSE)</f>
        <v>Sul</v>
      </c>
      <c r="M1253">
        <f>IF(Tabela_Brasil[[#This Row],[IBGE_1-4]]&gt;=951,1,0)</f>
        <v>0</v>
      </c>
      <c r="N1253">
        <f>IF(Tabela_Brasil[[#This Row],[COMP_P]]&lt;=2,1,0)</f>
        <v>0</v>
      </c>
    </row>
    <row r="1254" spans="1:14" x14ac:dyDescent="0.25">
      <c r="A1254" s="12" t="s">
        <v>1280</v>
      </c>
      <c r="B1254" s="12" t="s">
        <v>10</v>
      </c>
      <c r="C1254" s="12">
        <v>468</v>
      </c>
      <c r="D1254" s="12">
        <v>0.68799999999999994</v>
      </c>
      <c r="E1254" s="12">
        <v>0.69199999999999995</v>
      </c>
      <c r="F1254" s="12">
        <v>0.59499999999999997</v>
      </c>
      <c r="G1254" s="12">
        <v>22591.24</v>
      </c>
      <c r="H1254" s="13">
        <v>7</v>
      </c>
      <c r="I1254" t="str">
        <f>CONCATENATE(Tabela_Brasil[[#This Row],[Município]],"-",Tabela_Brasil[[#This Row],[Estado]])</f>
        <v>Italva-RJ</v>
      </c>
      <c r="J1254">
        <f>IF(Tabela_Brasil[[#This Row],[IDHM]]&lt;=0.599,1,0)</f>
        <v>0</v>
      </c>
      <c r="K1254" t="str">
        <f>IF(Tabela_Brasil[[#This Row],[IDHM]]&lt;=0.55,"Baixo",IF(Tabela_Brasil[[#This Row],[IDHM]]&lt;=0.699,"Médio",IF(Tabela_Brasil[[#This Row],[IDHM]]&lt;=0.799,"Alto","Muito Alto")))</f>
        <v>Médio</v>
      </c>
      <c r="L1254" t="str">
        <f>VLOOKUP(Tabela_Brasil[[#This Row],[Estado]],'De-Para_Estado_Regiao'!$B$3:$C$29,2,FALSE)</f>
        <v>Sudeste</v>
      </c>
      <c r="M1254">
        <f>IF(Tabela_Brasil[[#This Row],[IBGE_1-4]]&gt;=951,1,0)</f>
        <v>0</v>
      </c>
      <c r="N1254">
        <f>IF(Tabela_Brasil[[#This Row],[COMP_P]]&lt;=2,1,0)</f>
        <v>0</v>
      </c>
    </row>
    <row r="1255" spans="1:14" x14ac:dyDescent="0.25">
      <c r="A1255" s="9" t="s">
        <v>1281</v>
      </c>
      <c r="B1255" s="9" t="s">
        <v>7</v>
      </c>
      <c r="C1255" s="9">
        <v>178</v>
      </c>
      <c r="D1255" s="9">
        <v>0.74</v>
      </c>
      <c r="E1255" s="9">
        <v>0.72</v>
      </c>
      <c r="F1255" s="9">
        <v>0.66300000000000003</v>
      </c>
      <c r="G1255" s="9">
        <v>41393.06</v>
      </c>
      <c r="H1255" s="10">
        <v>0</v>
      </c>
      <c r="I1255" t="str">
        <f>CONCATENATE(Tabela_Brasil[[#This Row],[Município]],"-",Tabela_Brasil[[#This Row],[Estado]])</f>
        <v>Mendonça-SP</v>
      </c>
      <c r="J1255">
        <f>IF(Tabela_Brasil[[#This Row],[IDHM]]&lt;=0.599,1,0)</f>
        <v>0</v>
      </c>
      <c r="K1255" t="str">
        <f>IF(Tabela_Brasil[[#This Row],[IDHM]]&lt;=0.55,"Baixo",IF(Tabela_Brasil[[#This Row],[IDHM]]&lt;=0.699,"Médio",IF(Tabela_Brasil[[#This Row],[IDHM]]&lt;=0.799,"Alto","Muito Alto")))</f>
        <v>Alto</v>
      </c>
      <c r="L1255" t="str">
        <f>VLOOKUP(Tabela_Brasil[[#This Row],[Estado]],'De-Para_Estado_Regiao'!$B$3:$C$29,2,FALSE)</f>
        <v>Sudeste</v>
      </c>
      <c r="M1255">
        <f>IF(Tabela_Brasil[[#This Row],[IBGE_1-4]]&gt;=951,1,0)</f>
        <v>0</v>
      </c>
      <c r="N1255">
        <f>IF(Tabela_Brasil[[#This Row],[COMP_P]]&lt;=2,1,0)</f>
        <v>1</v>
      </c>
    </row>
    <row r="1256" spans="1:14" x14ac:dyDescent="0.25">
      <c r="A1256" s="12" t="s">
        <v>1282</v>
      </c>
      <c r="B1256" s="12" t="s">
        <v>7</v>
      </c>
      <c r="C1256" s="12">
        <v>181</v>
      </c>
      <c r="D1256" s="12">
        <v>0.754</v>
      </c>
      <c r="E1256" s="12">
        <v>0.745</v>
      </c>
      <c r="F1256" s="12">
        <v>0.66800000000000004</v>
      </c>
      <c r="G1256" s="12">
        <v>29771.71</v>
      </c>
      <c r="H1256" s="13">
        <v>0</v>
      </c>
      <c r="I1256" t="str">
        <f>CONCATENATE(Tabela_Brasil[[#This Row],[Município]],"-",Tabela_Brasil[[#This Row],[Estado]])</f>
        <v>Analândia-SP</v>
      </c>
      <c r="J1256">
        <f>IF(Tabela_Brasil[[#This Row],[IDHM]]&lt;=0.599,1,0)</f>
        <v>0</v>
      </c>
      <c r="K1256" t="str">
        <f>IF(Tabela_Brasil[[#This Row],[IDHM]]&lt;=0.55,"Baixo",IF(Tabela_Brasil[[#This Row],[IDHM]]&lt;=0.699,"Médio",IF(Tabela_Brasil[[#This Row],[IDHM]]&lt;=0.799,"Alto","Muito Alto")))</f>
        <v>Alto</v>
      </c>
      <c r="L1256" t="str">
        <f>VLOOKUP(Tabela_Brasil[[#This Row],[Estado]],'De-Para_Estado_Regiao'!$B$3:$C$29,2,FALSE)</f>
        <v>Sudeste</v>
      </c>
      <c r="M1256">
        <f>IF(Tabela_Brasil[[#This Row],[IBGE_1-4]]&gt;=951,1,0)</f>
        <v>0</v>
      </c>
      <c r="N1256">
        <f>IF(Tabela_Brasil[[#This Row],[COMP_P]]&lt;=2,1,0)</f>
        <v>1</v>
      </c>
    </row>
    <row r="1257" spans="1:14" x14ac:dyDescent="0.25">
      <c r="A1257" s="9" t="s">
        <v>1283</v>
      </c>
      <c r="B1257" s="9" t="s">
        <v>16</v>
      </c>
      <c r="C1257" s="9">
        <v>344</v>
      </c>
      <c r="D1257" s="9">
        <v>0.67400000000000004</v>
      </c>
      <c r="E1257" s="9">
        <v>0.66500000000000004</v>
      </c>
      <c r="F1257" s="9">
        <v>0.56799999999999995</v>
      </c>
      <c r="G1257" s="9">
        <v>19391.04</v>
      </c>
      <c r="H1257" s="10">
        <v>12</v>
      </c>
      <c r="I1257" t="str">
        <f>CONCATENATE(Tabela_Brasil[[#This Row],[Município]],"-",Tabela_Brasil[[#This Row],[Estado]])</f>
        <v>Itamogi-MG</v>
      </c>
      <c r="J1257">
        <f>IF(Tabela_Brasil[[#This Row],[IDHM]]&lt;=0.599,1,0)</f>
        <v>0</v>
      </c>
      <c r="K1257" t="str">
        <f>IF(Tabela_Brasil[[#This Row],[IDHM]]&lt;=0.55,"Baixo",IF(Tabela_Brasil[[#This Row],[IDHM]]&lt;=0.699,"Médio",IF(Tabela_Brasil[[#This Row],[IDHM]]&lt;=0.799,"Alto","Muito Alto")))</f>
        <v>Médio</v>
      </c>
      <c r="L1257" t="str">
        <f>VLOOKUP(Tabela_Brasil[[#This Row],[Estado]],'De-Para_Estado_Regiao'!$B$3:$C$29,2,FALSE)</f>
        <v>Sudeste</v>
      </c>
      <c r="M1257">
        <f>IF(Tabela_Brasil[[#This Row],[IBGE_1-4]]&gt;=951,1,0)</f>
        <v>0</v>
      </c>
      <c r="N1257">
        <f>IF(Tabela_Brasil[[#This Row],[COMP_P]]&lt;=2,1,0)</f>
        <v>0</v>
      </c>
    </row>
    <row r="1258" spans="1:14" x14ac:dyDescent="0.25">
      <c r="A1258" s="12" t="s">
        <v>1284</v>
      </c>
      <c r="B1258" s="12" t="s">
        <v>53</v>
      </c>
      <c r="C1258" s="12">
        <v>969</v>
      </c>
      <c r="D1258" s="12">
        <v>0.7</v>
      </c>
      <c r="E1258" s="12">
        <v>0.71699999999999997</v>
      </c>
      <c r="F1258" s="12">
        <v>0.58799999999999997</v>
      </c>
      <c r="G1258" s="12">
        <v>36108.339999999997</v>
      </c>
      <c r="H1258" s="13">
        <v>11</v>
      </c>
      <c r="I1258" t="str">
        <f>CONCATENATE(Tabela_Brasil[[#This Row],[Município]],"-",Tabela_Brasil[[#This Row],[Estado]])</f>
        <v>Aparecida Do Taboado-MS</v>
      </c>
      <c r="J1258">
        <f>IF(Tabela_Brasil[[#This Row],[IDHM]]&lt;=0.599,1,0)</f>
        <v>0</v>
      </c>
      <c r="K1258" t="str">
        <f>IF(Tabela_Brasil[[#This Row],[IDHM]]&lt;=0.55,"Baixo",IF(Tabela_Brasil[[#This Row],[IDHM]]&lt;=0.699,"Médio",IF(Tabela_Brasil[[#This Row],[IDHM]]&lt;=0.799,"Alto","Muito Alto")))</f>
        <v>Alto</v>
      </c>
      <c r="L1258" t="str">
        <f>VLOOKUP(Tabela_Brasil[[#This Row],[Estado]],'De-Para_Estado_Regiao'!$B$3:$C$29,2,FALSE)</f>
        <v>Centro-Oeste</v>
      </c>
      <c r="M1258">
        <f>IF(Tabela_Brasil[[#This Row],[IBGE_1-4]]&gt;=951,1,0)</f>
        <v>1</v>
      </c>
      <c r="N1258">
        <f>IF(Tabela_Brasil[[#This Row],[COMP_P]]&lt;=2,1,0)</f>
        <v>0</v>
      </c>
    </row>
    <row r="1259" spans="1:14" x14ac:dyDescent="0.25">
      <c r="A1259" s="9" t="s">
        <v>1285</v>
      </c>
      <c r="B1259" s="9" t="s">
        <v>53</v>
      </c>
      <c r="C1259" s="9">
        <v>252</v>
      </c>
      <c r="D1259" s="9">
        <v>0.68</v>
      </c>
      <c r="E1259" s="9">
        <v>0.70199999999999996</v>
      </c>
      <c r="F1259" s="9">
        <v>0.53100000000000003</v>
      </c>
      <c r="G1259" s="9">
        <v>32096.52</v>
      </c>
      <c r="H1259" s="10">
        <v>10</v>
      </c>
      <c r="I1259" t="str">
        <f>CONCATENATE(Tabela_Brasil[[#This Row],[Município]],"-",Tabela_Brasil[[#This Row],[Estado]])</f>
        <v>Inocência-MS</v>
      </c>
      <c r="J1259">
        <f>IF(Tabela_Brasil[[#This Row],[IDHM]]&lt;=0.599,1,0)</f>
        <v>0</v>
      </c>
      <c r="K1259" t="str">
        <f>IF(Tabela_Brasil[[#This Row],[IDHM]]&lt;=0.55,"Baixo",IF(Tabela_Brasil[[#This Row],[IDHM]]&lt;=0.699,"Médio",IF(Tabela_Brasil[[#This Row],[IDHM]]&lt;=0.799,"Alto","Muito Alto")))</f>
        <v>Médio</v>
      </c>
      <c r="L1259" t="str">
        <f>VLOOKUP(Tabela_Brasil[[#This Row],[Estado]],'De-Para_Estado_Regiao'!$B$3:$C$29,2,FALSE)</f>
        <v>Centro-Oeste</v>
      </c>
      <c r="M1259">
        <f>IF(Tabela_Brasil[[#This Row],[IBGE_1-4]]&gt;=951,1,0)</f>
        <v>0</v>
      </c>
      <c r="N1259">
        <f>IF(Tabela_Brasil[[#This Row],[COMP_P]]&lt;=2,1,0)</f>
        <v>0</v>
      </c>
    </row>
    <row r="1260" spans="1:14" x14ac:dyDescent="0.25">
      <c r="A1260" s="12" t="s">
        <v>1286</v>
      </c>
      <c r="B1260" s="12" t="s">
        <v>7</v>
      </c>
      <c r="C1260" s="12">
        <v>229</v>
      </c>
      <c r="D1260" s="12">
        <v>0.68500000000000005</v>
      </c>
      <c r="E1260" s="12">
        <v>0.67500000000000004</v>
      </c>
      <c r="F1260" s="12">
        <v>0.59199999999999997</v>
      </c>
      <c r="G1260" s="12">
        <v>20640.43</v>
      </c>
      <c r="H1260" s="13">
        <v>4</v>
      </c>
      <c r="I1260" t="str">
        <f>CONCATENATE(Tabela_Brasil[[#This Row],[Município]],"-",Tabela_Brasil[[#This Row],[Estado]])</f>
        <v>Arandu-SP</v>
      </c>
      <c r="J1260">
        <f>IF(Tabela_Brasil[[#This Row],[IDHM]]&lt;=0.599,1,0)</f>
        <v>0</v>
      </c>
      <c r="K1260" t="str">
        <f>IF(Tabela_Brasil[[#This Row],[IDHM]]&lt;=0.55,"Baixo",IF(Tabela_Brasil[[#This Row],[IDHM]]&lt;=0.699,"Médio",IF(Tabela_Brasil[[#This Row],[IDHM]]&lt;=0.799,"Alto","Muito Alto")))</f>
        <v>Médio</v>
      </c>
      <c r="L1260" t="str">
        <f>VLOOKUP(Tabela_Brasil[[#This Row],[Estado]],'De-Para_Estado_Regiao'!$B$3:$C$29,2,FALSE)</f>
        <v>Sudeste</v>
      </c>
      <c r="M1260">
        <f>IF(Tabela_Brasil[[#This Row],[IBGE_1-4]]&gt;=951,1,0)</f>
        <v>0</v>
      </c>
      <c r="N1260">
        <f>IF(Tabela_Brasil[[#This Row],[COMP_P]]&lt;=2,1,0)</f>
        <v>0</v>
      </c>
    </row>
    <row r="1261" spans="1:14" x14ac:dyDescent="0.25">
      <c r="A1261" s="9" t="s">
        <v>1287</v>
      </c>
      <c r="B1261" s="9" t="s">
        <v>22</v>
      </c>
      <c r="C1261" s="9">
        <v>430</v>
      </c>
      <c r="D1261" s="9">
        <v>0.72099999999999997</v>
      </c>
      <c r="E1261" s="9">
        <v>0.69799999999999995</v>
      </c>
      <c r="F1261" s="9">
        <v>0.65500000000000003</v>
      </c>
      <c r="G1261" s="9">
        <v>20740.38</v>
      </c>
      <c r="H1261" s="10">
        <v>16</v>
      </c>
      <c r="I1261" t="str">
        <f>CONCATENATE(Tabela_Brasil[[#This Row],[Município]],"-",Tabela_Brasil[[#This Row],[Estado]])</f>
        <v>Uraí-PR</v>
      </c>
      <c r="J1261">
        <f>IF(Tabela_Brasil[[#This Row],[IDHM]]&lt;=0.599,1,0)</f>
        <v>0</v>
      </c>
      <c r="K1261" t="str">
        <f>IF(Tabela_Brasil[[#This Row],[IDHM]]&lt;=0.55,"Baixo",IF(Tabela_Brasil[[#This Row],[IDHM]]&lt;=0.699,"Médio",IF(Tabela_Brasil[[#This Row],[IDHM]]&lt;=0.799,"Alto","Muito Alto")))</f>
        <v>Alto</v>
      </c>
      <c r="L1261" t="str">
        <f>VLOOKUP(Tabela_Brasil[[#This Row],[Estado]],'De-Para_Estado_Regiao'!$B$3:$C$29,2,FALSE)</f>
        <v>Sul</v>
      </c>
      <c r="M1261">
        <f>IF(Tabela_Brasil[[#This Row],[IBGE_1-4]]&gt;=951,1,0)</f>
        <v>0</v>
      </c>
      <c r="N1261">
        <f>IF(Tabela_Brasil[[#This Row],[COMP_P]]&lt;=2,1,0)</f>
        <v>0</v>
      </c>
    </row>
    <row r="1262" spans="1:14" x14ac:dyDescent="0.25">
      <c r="A1262" s="12" t="s">
        <v>1288</v>
      </c>
      <c r="B1262" s="12" t="s">
        <v>31</v>
      </c>
      <c r="C1262" s="12">
        <v>1035</v>
      </c>
      <c r="D1262" s="12">
        <v>0.57299999999999995</v>
      </c>
      <c r="E1262" s="12">
        <v>0.53400000000000003</v>
      </c>
      <c r="F1262" s="12">
        <v>0.47899999999999998</v>
      </c>
      <c r="G1262" s="12">
        <v>5794.4</v>
      </c>
      <c r="H1262" s="13">
        <v>42</v>
      </c>
      <c r="I1262" t="str">
        <f>CONCATENATE(Tabela_Brasil[[#This Row],[Município]],"-",Tabela_Brasil[[#This Row],[Estado]])</f>
        <v>Ipueiras-CE</v>
      </c>
      <c r="J1262">
        <f>IF(Tabela_Brasil[[#This Row],[IDHM]]&lt;=0.599,1,0)</f>
        <v>1</v>
      </c>
      <c r="K1262" t="str">
        <f>IF(Tabela_Brasil[[#This Row],[IDHM]]&lt;=0.55,"Baixo",IF(Tabela_Brasil[[#This Row],[IDHM]]&lt;=0.699,"Médio",IF(Tabela_Brasil[[#This Row],[IDHM]]&lt;=0.799,"Alto","Muito Alto")))</f>
        <v>Médio</v>
      </c>
      <c r="L1262" t="str">
        <f>VLOOKUP(Tabela_Brasil[[#This Row],[Estado]],'De-Para_Estado_Regiao'!$B$3:$C$29,2,FALSE)</f>
        <v>Nordeste</v>
      </c>
      <c r="M1262">
        <f>IF(Tabela_Brasil[[#This Row],[IBGE_1-4]]&gt;=951,1,0)</f>
        <v>1</v>
      </c>
      <c r="N1262">
        <f>IF(Tabela_Brasil[[#This Row],[COMP_P]]&lt;=2,1,0)</f>
        <v>0</v>
      </c>
    </row>
    <row r="1263" spans="1:14" x14ac:dyDescent="0.25">
      <c r="A1263" s="9" t="s">
        <v>1289</v>
      </c>
      <c r="B1263" s="9" t="s">
        <v>111</v>
      </c>
      <c r="C1263" s="9">
        <v>392</v>
      </c>
      <c r="D1263" s="9">
        <v>0.67</v>
      </c>
      <c r="E1263" s="9">
        <v>0.64500000000000002</v>
      </c>
      <c r="F1263" s="9">
        <v>0.57399999999999995</v>
      </c>
      <c r="G1263" s="9">
        <v>15684.03</v>
      </c>
      <c r="H1263" s="10">
        <v>1</v>
      </c>
      <c r="I1263" t="str">
        <f>CONCATENATE(Tabela_Brasil[[#This Row],[Município]],"-",Tabela_Brasil[[#This Row],[Estado]])</f>
        <v>Colméia-TO</v>
      </c>
      <c r="J1263">
        <f>IF(Tabela_Brasil[[#This Row],[IDHM]]&lt;=0.599,1,0)</f>
        <v>0</v>
      </c>
      <c r="K1263" t="str">
        <f>IF(Tabela_Brasil[[#This Row],[IDHM]]&lt;=0.55,"Baixo",IF(Tabela_Brasil[[#This Row],[IDHM]]&lt;=0.699,"Médio",IF(Tabela_Brasil[[#This Row],[IDHM]]&lt;=0.799,"Alto","Muito Alto")))</f>
        <v>Médio</v>
      </c>
      <c r="L1263" t="str">
        <f>VLOOKUP(Tabela_Brasil[[#This Row],[Estado]],'De-Para_Estado_Regiao'!$B$3:$C$29,2,FALSE)</f>
        <v>Norte</v>
      </c>
      <c r="M1263">
        <f>IF(Tabela_Brasil[[#This Row],[IBGE_1-4]]&gt;=951,1,0)</f>
        <v>0</v>
      </c>
      <c r="N1263">
        <f>IF(Tabela_Brasil[[#This Row],[COMP_P]]&lt;=2,1,0)</f>
        <v>1</v>
      </c>
    </row>
    <row r="1264" spans="1:14" x14ac:dyDescent="0.25">
      <c r="A1264" s="12" t="s">
        <v>125</v>
      </c>
      <c r="B1264" s="12" t="s">
        <v>10</v>
      </c>
      <c r="C1264" s="12">
        <v>671</v>
      </c>
      <c r="D1264" s="12">
        <v>0.68</v>
      </c>
      <c r="E1264" s="12">
        <v>0.7</v>
      </c>
      <c r="F1264" s="12">
        <v>0.56699999999999995</v>
      </c>
      <c r="G1264" s="12">
        <v>18746.419999999998</v>
      </c>
      <c r="H1264" s="13">
        <v>14</v>
      </c>
      <c r="I1264" t="str">
        <f>CONCATENATE(Tabela_Brasil[[#This Row],[Município]],"-",Tabela_Brasil[[#This Row],[Estado]])</f>
        <v>Rio Claro-RJ</v>
      </c>
      <c r="J1264">
        <f>IF(Tabela_Brasil[[#This Row],[IDHM]]&lt;=0.599,1,0)</f>
        <v>0</v>
      </c>
      <c r="K1264" t="str">
        <f>IF(Tabela_Brasil[[#This Row],[IDHM]]&lt;=0.55,"Baixo",IF(Tabela_Brasil[[#This Row],[IDHM]]&lt;=0.699,"Médio",IF(Tabela_Brasil[[#This Row],[IDHM]]&lt;=0.799,"Alto","Muito Alto")))</f>
        <v>Médio</v>
      </c>
      <c r="L1264" t="str">
        <f>VLOOKUP(Tabela_Brasil[[#This Row],[Estado]],'De-Para_Estado_Regiao'!$B$3:$C$29,2,FALSE)</f>
        <v>Sudeste</v>
      </c>
      <c r="M1264">
        <f>IF(Tabela_Brasil[[#This Row],[IBGE_1-4]]&gt;=951,1,0)</f>
        <v>0</v>
      </c>
      <c r="N1264">
        <f>IF(Tabela_Brasil[[#This Row],[COMP_P]]&lt;=2,1,0)</f>
        <v>0</v>
      </c>
    </row>
    <row r="1265" spans="1:14" x14ac:dyDescent="0.25">
      <c r="A1265" s="9" t="s">
        <v>1290</v>
      </c>
      <c r="B1265" s="9" t="s">
        <v>16</v>
      </c>
      <c r="C1265" s="9">
        <v>333</v>
      </c>
      <c r="D1265" s="9">
        <v>0.74099999999999999</v>
      </c>
      <c r="E1265" s="9">
        <v>0.749</v>
      </c>
      <c r="F1265" s="9">
        <v>0.622</v>
      </c>
      <c r="G1265" s="9">
        <v>30470.54</v>
      </c>
      <c r="H1265" s="10">
        <v>6</v>
      </c>
      <c r="I1265" t="str">
        <f>CONCATENATE(Tabela_Brasil[[#This Row],[Município]],"-",Tabela_Brasil[[#This Row],[Estado]])</f>
        <v>Carneirinho-MG</v>
      </c>
      <c r="J1265">
        <f>IF(Tabela_Brasil[[#This Row],[IDHM]]&lt;=0.599,1,0)</f>
        <v>0</v>
      </c>
      <c r="K1265" t="str">
        <f>IF(Tabela_Brasil[[#This Row],[IDHM]]&lt;=0.55,"Baixo",IF(Tabela_Brasil[[#This Row],[IDHM]]&lt;=0.699,"Médio",IF(Tabela_Brasil[[#This Row],[IDHM]]&lt;=0.799,"Alto","Muito Alto")))</f>
        <v>Alto</v>
      </c>
      <c r="L1265" t="str">
        <f>VLOOKUP(Tabela_Brasil[[#This Row],[Estado]],'De-Para_Estado_Regiao'!$B$3:$C$29,2,FALSE)</f>
        <v>Sudeste</v>
      </c>
      <c r="M1265">
        <f>IF(Tabela_Brasil[[#This Row],[IBGE_1-4]]&gt;=951,1,0)</f>
        <v>0</v>
      </c>
      <c r="N1265">
        <f>IF(Tabela_Brasil[[#This Row],[COMP_P]]&lt;=2,1,0)</f>
        <v>0</v>
      </c>
    </row>
    <row r="1266" spans="1:14" x14ac:dyDescent="0.25">
      <c r="A1266" s="12" t="s">
        <v>1291</v>
      </c>
      <c r="B1266" s="12" t="s">
        <v>22</v>
      </c>
      <c r="C1266" s="12">
        <v>312</v>
      </c>
      <c r="D1266" s="12">
        <v>0.67200000000000004</v>
      </c>
      <c r="E1266" s="12">
        <v>0.66800000000000004</v>
      </c>
      <c r="F1266" s="12">
        <v>0.54900000000000004</v>
      </c>
      <c r="G1266" s="12">
        <v>27483.75</v>
      </c>
      <c r="H1266" s="13">
        <v>14</v>
      </c>
      <c r="I1266" t="str">
        <f>CONCATENATE(Tabela_Brasil[[#This Row],[Município]],"-",Tabela_Brasil[[#This Row],[Estado]])</f>
        <v>Turvo-PR</v>
      </c>
      <c r="J1266">
        <f>IF(Tabela_Brasil[[#This Row],[IDHM]]&lt;=0.599,1,0)</f>
        <v>0</v>
      </c>
      <c r="K1266" t="str">
        <f>IF(Tabela_Brasil[[#This Row],[IDHM]]&lt;=0.55,"Baixo",IF(Tabela_Brasil[[#This Row],[IDHM]]&lt;=0.699,"Médio",IF(Tabela_Brasil[[#This Row],[IDHM]]&lt;=0.799,"Alto","Muito Alto")))</f>
        <v>Médio</v>
      </c>
      <c r="L1266" t="str">
        <f>VLOOKUP(Tabela_Brasil[[#This Row],[Estado]],'De-Para_Estado_Regiao'!$B$3:$C$29,2,FALSE)</f>
        <v>Sul</v>
      </c>
      <c r="M1266">
        <f>IF(Tabela_Brasil[[#This Row],[IBGE_1-4]]&gt;=951,1,0)</f>
        <v>0</v>
      </c>
      <c r="N1266">
        <f>IF(Tabela_Brasil[[#This Row],[COMP_P]]&lt;=2,1,0)</f>
        <v>0</v>
      </c>
    </row>
    <row r="1267" spans="1:14" x14ac:dyDescent="0.25">
      <c r="A1267" s="9" t="s">
        <v>1292</v>
      </c>
      <c r="B1267" s="9" t="s">
        <v>22</v>
      </c>
      <c r="C1267" s="9">
        <v>427</v>
      </c>
      <c r="D1267" s="9">
        <v>0.70099999999999996</v>
      </c>
      <c r="E1267" s="9">
        <v>0.69499999999999995</v>
      </c>
      <c r="F1267" s="9">
        <v>0.59899999999999998</v>
      </c>
      <c r="G1267" s="9">
        <v>24103.4</v>
      </c>
      <c r="H1267" s="10">
        <v>9</v>
      </c>
      <c r="I1267" t="str">
        <f>CONCATENATE(Tabela_Brasil[[#This Row],[Município]],"-",Tabela_Brasil[[#This Row],[Estado]])</f>
        <v>Primeiro De Maio-PR</v>
      </c>
      <c r="J1267">
        <f>IF(Tabela_Brasil[[#This Row],[IDHM]]&lt;=0.599,1,0)</f>
        <v>0</v>
      </c>
      <c r="K1267" t="str">
        <f>IF(Tabela_Brasil[[#This Row],[IDHM]]&lt;=0.55,"Baixo",IF(Tabela_Brasil[[#This Row],[IDHM]]&lt;=0.699,"Médio",IF(Tabela_Brasil[[#This Row],[IDHM]]&lt;=0.799,"Alto","Muito Alto")))</f>
        <v>Alto</v>
      </c>
      <c r="L1267" t="str">
        <f>VLOOKUP(Tabela_Brasil[[#This Row],[Estado]],'De-Para_Estado_Regiao'!$B$3:$C$29,2,FALSE)</f>
        <v>Sul</v>
      </c>
      <c r="M1267">
        <f>IF(Tabela_Brasil[[#This Row],[IBGE_1-4]]&gt;=951,1,0)</f>
        <v>0</v>
      </c>
      <c r="N1267">
        <f>IF(Tabela_Brasil[[#This Row],[COMP_P]]&lt;=2,1,0)</f>
        <v>0</v>
      </c>
    </row>
    <row r="1268" spans="1:14" x14ac:dyDescent="0.25">
      <c r="A1268" s="12" t="s">
        <v>1293</v>
      </c>
      <c r="B1268" s="12" t="s">
        <v>148</v>
      </c>
      <c r="C1268" s="12">
        <v>827</v>
      </c>
      <c r="D1268" s="12">
        <v>0.69</v>
      </c>
      <c r="E1268" s="12">
        <v>0.68799999999999994</v>
      </c>
      <c r="F1268" s="12">
        <v>0.60199999999999998</v>
      </c>
      <c r="G1268" s="12">
        <v>22721.08</v>
      </c>
      <c r="H1268" s="13">
        <v>10</v>
      </c>
      <c r="I1268" t="str">
        <f>CONCATENATE(Tabela_Brasil[[#This Row],[Município]],"-",Tabela_Brasil[[#This Row],[Estado]])</f>
        <v>Cerejeiras-RO</v>
      </c>
      <c r="J1268">
        <f>IF(Tabela_Brasil[[#This Row],[IDHM]]&lt;=0.599,1,0)</f>
        <v>0</v>
      </c>
      <c r="K1268" t="str">
        <f>IF(Tabela_Brasil[[#This Row],[IDHM]]&lt;=0.55,"Baixo",IF(Tabela_Brasil[[#This Row],[IDHM]]&lt;=0.699,"Médio",IF(Tabela_Brasil[[#This Row],[IDHM]]&lt;=0.799,"Alto","Muito Alto")))</f>
        <v>Médio</v>
      </c>
      <c r="L1268" t="str">
        <f>VLOOKUP(Tabela_Brasil[[#This Row],[Estado]],'De-Para_Estado_Regiao'!$B$3:$C$29,2,FALSE)</f>
        <v>Norte</v>
      </c>
      <c r="M1268">
        <f>IF(Tabela_Brasil[[#This Row],[IBGE_1-4]]&gt;=951,1,0)</f>
        <v>0</v>
      </c>
      <c r="N1268">
        <f>IF(Tabela_Brasil[[#This Row],[COMP_P]]&lt;=2,1,0)</f>
        <v>0</v>
      </c>
    </row>
    <row r="1269" spans="1:14" x14ac:dyDescent="0.25">
      <c r="A1269" s="9" t="s">
        <v>1294</v>
      </c>
      <c r="B1269" s="9" t="s">
        <v>7</v>
      </c>
      <c r="C1269" s="9">
        <v>104</v>
      </c>
      <c r="D1269" s="9">
        <v>0.7</v>
      </c>
      <c r="E1269" s="9">
        <v>0.66500000000000004</v>
      </c>
      <c r="F1269" s="9">
        <v>0.63500000000000001</v>
      </c>
      <c r="G1269" s="9">
        <v>13996.95</v>
      </c>
      <c r="H1269" s="10">
        <v>3</v>
      </c>
      <c r="I1269" t="str">
        <f>CONCATENATE(Tabela_Brasil[[#This Row],[Município]],"-",Tabela_Brasil[[#This Row],[Estado]])</f>
        <v>Caiuá-SP</v>
      </c>
      <c r="J1269">
        <f>IF(Tabela_Brasil[[#This Row],[IDHM]]&lt;=0.599,1,0)</f>
        <v>0</v>
      </c>
      <c r="K1269" t="str">
        <f>IF(Tabela_Brasil[[#This Row],[IDHM]]&lt;=0.55,"Baixo",IF(Tabela_Brasil[[#This Row],[IDHM]]&lt;=0.699,"Médio",IF(Tabela_Brasil[[#This Row],[IDHM]]&lt;=0.799,"Alto","Muito Alto")))</f>
        <v>Alto</v>
      </c>
      <c r="L1269" t="str">
        <f>VLOOKUP(Tabela_Brasil[[#This Row],[Estado]],'De-Para_Estado_Regiao'!$B$3:$C$29,2,FALSE)</f>
        <v>Sudeste</v>
      </c>
      <c r="M1269">
        <f>IF(Tabela_Brasil[[#This Row],[IBGE_1-4]]&gt;=951,1,0)</f>
        <v>0</v>
      </c>
      <c r="N1269">
        <f>IF(Tabela_Brasil[[#This Row],[COMP_P]]&lt;=2,1,0)</f>
        <v>0</v>
      </c>
    </row>
    <row r="1270" spans="1:14" x14ac:dyDescent="0.25">
      <c r="A1270" s="12" t="s">
        <v>1295</v>
      </c>
      <c r="B1270" s="12" t="s">
        <v>31</v>
      </c>
      <c r="C1270" s="12">
        <v>1615</v>
      </c>
      <c r="D1270" s="12">
        <v>0.60099999999999998</v>
      </c>
      <c r="E1270" s="12">
        <v>0.55400000000000005</v>
      </c>
      <c r="F1270" s="12">
        <v>0.51700000000000002</v>
      </c>
      <c r="G1270" s="12">
        <v>9409.83</v>
      </c>
      <c r="H1270" s="13">
        <v>71</v>
      </c>
      <c r="I1270" t="str">
        <f>CONCATENATE(Tabela_Brasil[[#This Row],[Município]],"-",Tabela_Brasil[[#This Row],[Estado]])</f>
        <v>Acaraú-CE</v>
      </c>
      <c r="J1270">
        <f>IF(Tabela_Brasil[[#This Row],[IDHM]]&lt;=0.599,1,0)</f>
        <v>0</v>
      </c>
      <c r="K1270" t="str">
        <f>IF(Tabela_Brasil[[#This Row],[IDHM]]&lt;=0.55,"Baixo",IF(Tabela_Brasil[[#This Row],[IDHM]]&lt;=0.699,"Médio",IF(Tabela_Brasil[[#This Row],[IDHM]]&lt;=0.799,"Alto","Muito Alto")))</f>
        <v>Médio</v>
      </c>
      <c r="L1270" t="str">
        <f>VLOOKUP(Tabela_Brasil[[#This Row],[Estado]],'De-Para_Estado_Regiao'!$B$3:$C$29,2,FALSE)</f>
        <v>Nordeste</v>
      </c>
      <c r="M1270">
        <f>IF(Tabela_Brasil[[#This Row],[IBGE_1-4]]&gt;=951,1,0)</f>
        <v>1</v>
      </c>
      <c r="N1270">
        <f>IF(Tabela_Brasil[[#This Row],[COMP_P]]&lt;=2,1,0)</f>
        <v>0</v>
      </c>
    </row>
    <row r="1271" spans="1:14" x14ac:dyDescent="0.25">
      <c r="A1271" s="9" t="s">
        <v>1296</v>
      </c>
      <c r="B1271" s="9" t="s">
        <v>16</v>
      </c>
      <c r="C1271" s="9">
        <v>1327</v>
      </c>
      <c r="D1271" s="9">
        <v>0.627</v>
      </c>
      <c r="E1271" s="9">
        <v>0.59599999999999997</v>
      </c>
      <c r="F1271" s="9">
        <v>0.51800000000000002</v>
      </c>
      <c r="G1271" s="9">
        <v>8536.33</v>
      </c>
      <c r="H1271" s="10">
        <v>14</v>
      </c>
      <c r="I1271" t="str">
        <f>CONCATENATE(Tabela_Brasil[[#This Row],[Município]],"-",Tabela_Brasil[[#This Row],[Estado]])</f>
        <v>Pedra Azul-MG</v>
      </c>
      <c r="J1271">
        <f>IF(Tabela_Brasil[[#This Row],[IDHM]]&lt;=0.599,1,0)</f>
        <v>0</v>
      </c>
      <c r="K1271" t="str">
        <f>IF(Tabela_Brasil[[#This Row],[IDHM]]&lt;=0.55,"Baixo",IF(Tabela_Brasil[[#This Row],[IDHM]]&lt;=0.699,"Médio",IF(Tabela_Brasil[[#This Row],[IDHM]]&lt;=0.799,"Alto","Muito Alto")))</f>
        <v>Médio</v>
      </c>
      <c r="L1271" t="str">
        <f>VLOOKUP(Tabela_Brasil[[#This Row],[Estado]],'De-Para_Estado_Regiao'!$B$3:$C$29,2,FALSE)</f>
        <v>Sudeste</v>
      </c>
      <c r="M1271">
        <f>IF(Tabela_Brasil[[#This Row],[IBGE_1-4]]&gt;=951,1,0)</f>
        <v>1</v>
      </c>
      <c r="N1271">
        <f>IF(Tabela_Brasil[[#This Row],[COMP_P]]&lt;=2,1,0)</f>
        <v>0</v>
      </c>
    </row>
    <row r="1272" spans="1:14" x14ac:dyDescent="0.25">
      <c r="A1272" s="12" t="s">
        <v>1297</v>
      </c>
      <c r="B1272" s="12" t="s">
        <v>16</v>
      </c>
      <c r="C1272" s="12">
        <v>1071</v>
      </c>
      <c r="D1272" s="12">
        <v>0.67200000000000004</v>
      </c>
      <c r="E1272" s="12">
        <v>0.66600000000000004</v>
      </c>
      <c r="F1272" s="12">
        <v>0.55800000000000005</v>
      </c>
      <c r="G1272" s="12">
        <v>27268.1</v>
      </c>
      <c r="H1272" s="13">
        <v>10</v>
      </c>
      <c r="I1272" t="str">
        <f>CONCATENATE(Tabela_Brasil[[#This Row],[Município]],"-",Tabela_Brasil[[#This Row],[Estado]])</f>
        <v>Buritis-MG</v>
      </c>
      <c r="J1272">
        <f>IF(Tabela_Brasil[[#This Row],[IDHM]]&lt;=0.599,1,0)</f>
        <v>0</v>
      </c>
      <c r="K1272" t="str">
        <f>IF(Tabela_Brasil[[#This Row],[IDHM]]&lt;=0.55,"Baixo",IF(Tabela_Brasil[[#This Row],[IDHM]]&lt;=0.699,"Médio",IF(Tabela_Brasil[[#This Row],[IDHM]]&lt;=0.799,"Alto","Muito Alto")))</f>
        <v>Médio</v>
      </c>
      <c r="L1272" t="str">
        <f>VLOOKUP(Tabela_Brasil[[#This Row],[Estado]],'De-Para_Estado_Regiao'!$B$3:$C$29,2,FALSE)</f>
        <v>Sudeste</v>
      </c>
      <c r="M1272">
        <f>IF(Tabela_Brasil[[#This Row],[IBGE_1-4]]&gt;=951,1,0)</f>
        <v>1</v>
      </c>
      <c r="N1272">
        <f>IF(Tabela_Brasil[[#This Row],[COMP_P]]&lt;=2,1,0)</f>
        <v>0</v>
      </c>
    </row>
    <row r="1273" spans="1:14" x14ac:dyDescent="0.25">
      <c r="A1273" s="9" t="s">
        <v>1298</v>
      </c>
      <c r="B1273" s="9" t="s">
        <v>29</v>
      </c>
      <c r="C1273" s="9">
        <v>719</v>
      </c>
      <c r="D1273" s="9">
        <v>0.68799999999999994</v>
      </c>
      <c r="E1273" s="9">
        <v>0.67700000000000005</v>
      </c>
      <c r="F1273" s="9">
        <v>0.57799999999999996</v>
      </c>
      <c r="G1273" s="9">
        <v>32950.22</v>
      </c>
      <c r="H1273" s="10">
        <v>31</v>
      </c>
      <c r="I1273" t="str">
        <f>CONCATENATE(Tabela_Brasil[[#This Row],[Município]],"-",Tabela_Brasil[[#This Row],[Estado]])</f>
        <v>Chapada Dos Guimarães-MT</v>
      </c>
      <c r="J1273">
        <f>IF(Tabela_Brasil[[#This Row],[IDHM]]&lt;=0.599,1,0)</f>
        <v>0</v>
      </c>
      <c r="K1273" t="str">
        <f>IF(Tabela_Brasil[[#This Row],[IDHM]]&lt;=0.55,"Baixo",IF(Tabela_Brasil[[#This Row],[IDHM]]&lt;=0.699,"Médio",IF(Tabela_Brasil[[#This Row],[IDHM]]&lt;=0.799,"Alto","Muito Alto")))</f>
        <v>Médio</v>
      </c>
      <c r="L1273" t="str">
        <f>VLOOKUP(Tabela_Brasil[[#This Row],[Estado]],'De-Para_Estado_Regiao'!$B$3:$C$29,2,FALSE)</f>
        <v>Centro-Oeste</v>
      </c>
      <c r="M1273">
        <f>IF(Tabela_Brasil[[#This Row],[IBGE_1-4]]&gt;=951,1,0)</f>
        <v>0</v>
      </c>
      <c r="N1273">
        <f>IF(Tabela_Brasil[[#This Row],[COMP_P]]&lt;=2,1,0)</f>
        <v>0</v>
      </c>
    </row>
    <row r="1274" spans="1:14" x14ac:dyDescent="0.25">
      <c r="A1274" s="12" t="s">
        <v>1299</v>
      </c>
      <c r="B1274" s="12" t="s">
        <v>31</v>
      </c>
      <c r="C1274" s="12">
        <v>4723</v>
      </c>
      <c r="D1274" s="12">
        <v>0.64</v>
      </c>
      <c r="E1274" s="12">
        <v>0.56200000000000006</v>
      </c>
      <c r="F1274" s="12">
        <v>0.61299999999999999</v>
      </c>
      <c r="G1274" s="12">
        <v>10511.93</v>
      </c>
      <c r="H1274" s="13">
        <v>125</v>
      </c>
      <c r="I1274" t="str">
        <f>CONCATENATE(Tabela_Brasil[[#This Row],[Município]],"-",Tabela_Brasil[[#This Row],[Estado]])</f>
        <v>Itapipoca-CE</v>
      </c>
      <c r="J1274">
        <f>IF(Tabela_Brasil[[#This Row],[IDHM]]&lt;=0.599,1,0)</f>
        <v>0</v>
      </c>
      <c r="K1274" t="str">
        <f>IF(Tabela_Brasil[[#This Row],[IDHM]]&lt;=0.55,"Baixo",IF(Tabela_Brasil[[#This Row],[IDHM]]&lt;=0.699,"Médio",IF(Tabela_Brasil[[#This Row],[IDHM]]&lt;=0.799,"Alto","Muito Alto")))</f>
        <v>Médio</v>
      </c>
      <c r="L1274" t="str">
        <f>VLOOKUP(Tabela_Brasil[[#This Row],[Estado]],'De-Para_Estado_Regiao'!$B$3:$C$29,2,FALSE)</f>
        <v>Nordeste</v>
      </c>
      <c r="M1274">
        <f>IF(Tabela_Brasil[[#This Row],[IBGE_1-4]]&gt;=951,1,0)</f>
        <v>1</v>
      </c>
      <c r="N1274">
        <f>IF(Tabela_Brasil[[#This Row],[COMP_P]]&lt;=2,1,0)</f>
        <v>0</v>
      </c>
    </row>
    <row r="1275" spans="1:14" x14ac:dyDescent="0.25">
      <c r="A1275" s="9" t="s">
        <v>1300</v>
      </c>
      <c r="B1275" s="9" t="s">
        <v>7</v>
      </c>
      <c r="C1275" s="9">
        <v>70</v>
      </c>
      <c r="D1275" s="9">
        <v>0.74199999999999999</v>
      </c>
      <c r="E1275" s="9">
        <v>0.69899999999999995</v>
      </c>
      <c r="F1275" s="9">
        <v>0.70899999999999996</v>
      </c>
      <c r="G1275" s="9">
        <v>20261.419999999998</v>
      </c>
      <c r="H1275" s="10">
        <v>1</v>
      </c>
      <c r="I1275" t="str">
        <f>CONCATENATE(Tabela_Brasil[[#This Row],[Município]],"-",Tabela_Brasil[[#This Row],[Estado]])</f>
        <v>Dolcinópolis-SP</v>
      </c>
      <c r="J1275">
        <f>IF(Tabela_Brasil[[#This Row],[IDHM]]&lt;=0.599,1,0)</f>
        <v>0</v>
      </c>
      <c r="K1275" t="str">
        <f>IF(Tabela_Brasil[[#This Row],[IDHM]]&lt;=0.55,"Baixo",IF(Tabela_Brasil[[#This Row],[IDHM]]&lt;=0.699,"Médio",IF(Tabela_Brasil[[#This Row],[IDHM]]&lt;=0.799,"Alto","Muito Alto")))</f>
        <v>Alto</v>
      </c>
      <c r="L1275" t="str">
        <f>VLOOKUP(Tabela_Brasil[[#This Row],[Estado]],'De-Para_Estado_Regiao'!$B$3:$C$29,2,FALSE)</f>
        <v>Sudeste</v>
      </c>
      <c r="M1275">
        <f>IF(Tabela_Brasil[[#This Row],[IBGE_1-4]]&gt;=951,1,0)</f>
        <v>0</v>
      </c>
      <c r="N1275">
        <f>IF(Tabela_Brasil[[#This Row],[COMP_P]]&lt;=2,1,0)</f>
        <v>1</v>
      </c>
    </row>
    <row r="1276" spans="1:14" x14ac:dyDescent="0.25">
      <c r="A1276" s="12" t="s">
        <v>1301</v>
      </c>
      <c r="B1276" s="12" t="s">
        <v>16</v>
      </c>
      <c r="C1276" s="12">
        <v>363</v>
      </c>
      <c r="D1276" s="12">
        <v>0.67900000000000005</v>
      </c>
      <c r="E1276" s="12">
        <v>0.66100000000000003</v>
      </c>
      <c r="F1276" s="12">
        <v>0.56999999999999995</v>
      </c>
      <c r="G1276" s="12">
        <v>16420.759999999998</v>
      </c>
      <c r="H1276" s="13">
        <v>5</v>
      </c>
      <c r="I1276" t="str">
        <f>CONCATENATE(Tabela_Brasil[[#This Row],[Município]],"-",Tabela_Brasil[[#This Row],[Estado]])</f>
        <v>Guapé-MG</v>
      </c>
      <c r="J1276">
        <f>IF(Tabela_Brasil[[#This Row],[IDHM]]&lt;=0.599,1,0)</f>
        <v>0</v>
      </c>
      <c r="K1276" t="str">
        <f>IF(Tabela_Brasil[[#This Row],[IDHM]]&lt;=0.55,"Baixo",IF(Tabela_Brasil[[#This Row],[IDHM]]&lt;=0.699,"Médio",IF(Tabela_Brasil[[#This Row],[IDHM]]&lt;=0.799,"Alto","Muito Alto")))</f>
        <v>Médio</v>
      </c>
      <c r="L1276" t="str">
        <f>VLOOKUP(Tabela_Brasil[[#This Row],[Estado]],'De-Para_Estado_Regiao'!$B$3:$C$29,2,FALSE)</f>
        <v>Sudeste</v>
      </c>
      <c r="M1276">
        <f>IF(Tabela_Brasil[[#This Row],[IBGE_1-4]]&gt;=951,1,0)</f>
        <v>0</v>
      </c>
      <c r="N1276">
        <f>IF(Tabela_Brasil[[#This Row],[COMP_P]]&lt;=2,1,0)</f>
        <v>0</v>
      </c>
    </row>
    <row r="1277" spans="1:14" x14ac:dyDescent="0.25">
      <c r="A1277" s="9" t="s">
        <v>1302</v>
      </c>
      <c r="B1277" s="9" t="s">
        <v>33</v>
      </c>
      <c r="C1277" s="9">
        <v>398</v>
      </c>
      <c r="D1277" s="9">
        <v>0.72099999999999997</v>
      </c>
      <c r="E1277" s="9">
        <v>0.69899999999999995</v>
      </c>
      <c r="F1277" s="9">
        <v>0.63100000000000001</v>
      </c>
      <c r="G1277" s="9">
        <v>31821.439999999999</v>
      </c>
      <c r="H1277" s="10">
        <v>6</v>
      </c>
      <c r="I1277" t="str">
        <f>CONCATENATE(Tabela_Brasil[[#This Row],[Município]],"-",Tabela_Brasil[[#This Row],[Estado]])</f>
        <v>Piranhas-GO</v>
      </c>
      <c r="J1277">
        <f>IF(Tabela_Brasil[[#This Row],[IDHM]]&lt;=0.599,1,0)</f>
        <v>0</v>
      </c>
      <c r="K1277" t="str">
        <f>IF(Tabela_Brasil[[#This Row],[IDHM]]&lt;=0.55,"Baixo",IF(Tabela_Brasil[[#This Row],[IDHM]]&lt;=0.699,"Médio",IF(Tabela_Brasil[[#This Row],[IDHM]]&lt;=0.799,"Alto","Muito Alto")))</f>
        <v>Alto</v>
      </c>
      <c r="L1277" t="str">
        <f>VLOOKUP(Tabela_Brasil[[#This Row],[Estado]],'De-Para_Estado_Regiao'!$B$3:$C$29,2,FALSE)</f>
        <v>Centro-Oeste</v>
      </c>
      <c r="M1277">
        <f>IF(Tabela_Brasil[[#This Row],[IBGE_1-4]]&gt;=951,1,0)</f>
        <v>0</v>
      </c>
      <c r="N1277">
        <f>IF(Tabela_Brasil[[#This Row],[COMP_P]]&lt;=2,1,0)</f>
        <v>0</v>
      </c>
    </row>
    <row r="1278" spans="1:14" x14ac:dyDescent="0.25">
      <c r="A1278" s="12" t="s">
        <v>1303</v>
      </c>
      <c r="B1278" s="12" t="s">
        <v>16</v>
      </c>
      <c r="C1278" s="12">
        <v>258</v>
      </c>
      <c r="D1278" s="12">
        <v>0.63100000000000001</v>
      </c>
      <c r="E1278" s="12">
        <v>0.61099999999999999</v>
      </c>
      <c r="F1278" s="12">
        <v>0.51</v>
      </c>
      <c r="G1278" s="12">
        <v>8507.7800000000007</v>
      </c>
      <c r="H1278" s="13">
        <v>3</v>
      </c>
      <c r="I1278" t="str">
        <f>CONCATENATE(Tabela_Brasil[[#This Row],[Município]],"-",Tabela_Brasil[[#This Row],[Estado]])</f>
        <v>Sobrália-MG</v>
      </c>
      <c r="J1278">
        <f>IF(Tabela_Brasil[[#This Row],[IDHM]]&lt;=0.599,1,0)</f>
        <v>0</v>
      </c>
      <c r="K1278" t="str">
        <f>IF(Tabela_Brasil[[#This Row],[IDHM]]&lt;=0.55,"Baixo",IF(Tabela_Brasil[[#This Row],[IDHM]]&lt;=0.699,"Médio",IF(Tabela_Brasil[[#This Row],[IDHM]]&lt;=0.799,"Alto","Muito Alto")))</f>
        <v>Médio</v>
      </c>
      <c r="L1278" t="str">
        <f>VLOOKUP(Tabela_Brasil[[#This Row],[Estado]],'De-Para_Estado_Regiao'!$B$3:$C$29,2,FALSE)</f>
        <v>Sudeste</v>
      </c>
      <c r="M1278">
        <f>IF(Tabela_Brasil[[#This Row],[IBGE_1-4]]&gt;=951,1,0)</f>
        <v>0</v>
      </c>
      <c r="N1278">
        <f>IF(Tabela_Brasil[[#This Row],[COMP_P]]&lt;=2,1,0)</f>
        <v>0</v>
      </c>
    </row>
    <row r="1279" spans="1:14" x14ac:dyDescent="0.25">
      <c r="A1279" s="9" t="s">
        <v>1304</v>
      </c>
      <c r="B1279" s="9" t="s">
        <v>53</v>
      </c>
      <c r="C1279" s="9">
        <v>660</v>
      </c>
      <c r="D1279" s="9">
        <v>0.67</v>
      </c>
      <c r="E1279" s="9">
        <v>0.70499999999999996</v>
      </c>
      <c r="F1279" s="9">
        <v>0.51800000000000002</v>
      </c>
      <c r="G1279" s="9">
        <v>75878.350000000006</v>
      </c>
      <c r="H1279" s="10">
        <v>9</v>
      </c>
      <c r="I1279" t="str">
        <f>CONCATENATE(Tabela_Brasil[[#This Row],[Município]],"-",Tabela_Brasil[[#This Row],[Estado]])</f>
        <v>Água Clara-MS</v>
      </c>
      <c r="J1279">
        <f>IF(Tabela_Brasil[[#This Row],[IDHM]]&lt;=0.599,1,0)</f>
        <v>0</v>
      </c>
      <c r="K1279" t="str">
        <f>IF(Tabela_Brasil[[#This Row],[IDHM]]&lt;=0.55,"Baixo",IF(Tabela_Brasil[[#This Row],[IDHM]]&lt;=0.699,"Médio",IF(Tabela_Brasil[[#This Row],[IDHM]]&lt;=0.799,"Alto","Muito Alto")))</f>
        <v>Médio</v>
      </c>
      <c r="L1279" t="str">
        <f>VLOOKUP(Tabela_Brasil[[#This Row],[Estado]],'De-Para_Estado_Regiao'!$B$3:$C$29,2,FALSE)</f>
        <v>Centro-Oeste</v>
      </c>
      <c r="M1279">
        <f>IF(Tabela_Brasil[[#This Row],[IBGE_1-4]]&gt;=951,1,0)</f>
        <v>0</v>
      </c>
      <c r="N1279">
        <f>IF(Tabela_Brasil[[#This Row],[COMP_P]]&lt;=2,1,0)</f>
        <v>0</v>
      </c>
    </row>
    <row r="1280" spans="1:14" x14ac:dyDescent="0.25">
      <c r="A1280" s="12" t="s">
        <v>1305</v>
      </c>
      <c r="B1280" s="12" t="s">
        <v>29</v>
      </c>
      <c r="C1280" s="12">
        <v>1047</v>
      </c>
      <c r="D1280" s="12">
        <v>0.73</v>
      </c>
      <c r="E1280" s="12">
        <v>0.72299999999999998</v>
      </c>
      <c r="F1280" s="12">
        <v>0.64600000000000002</v>
      </c>
      <c r="G1280" s="12">
        <v>37449.629999999997</v>
      </c>
      <c r="H1280" s="13">
        <v>11</v>
      </c>
      <c r="I1280" t="str">
        <f>CONCATENATE(Tabela_Brasil[[#This Row],[Município]],"-",Tabela_Brasil[[#This Row],[Estado]])</f>
        <v>Água Boa-MT</v>
      </c>
      <c r="J1280">
        <f>IF(Tabela_Brasil[[#This Row],[IDHM]]&lt;=0.599,1,0)</f>
        <v>0</v>
      </c>
      <c r="K1280" t="str">
        <f>IF(Tabela_Brasil[[#This Row],[IDHM]]&lt;=0.55,"Baixo",IF(Tabela_Brasil[[#This Row],[IDHM]]&lt;=0.699,"Médio",IF(Tabela_Brasil[[#This Row],[IDHM]]&lt;=0.799,"Alto","Muito Alto")))</f>
        <v>Alto</v>
      </c>
      <c r="L1280" t="str">
        <f>VLOOKUP(Tabela_Brasil[[#This Row],[Estado]],'De-Para_Estado_Regiao'!$B$3:$C$29,2,FALSE)</f>
        <v>Centro-Oeste</v>
      </c>
      <c r="M1280">
        <f>IF(Tabela_Brasil[[#This Row],[IBGE_1-4]]&gt;=951,1,0)</f>
        <v>1</v>
      </c>
      <c r="N1280">
        <f>IF(Tabela_Brasil[[#This Row],[COMP_P]]&lt;=2,1,0)</f>
        <v>0</v>
      </c>
    </row>
    <row r="1281" spans="1:14" x14ac:dyDescent="0.25">
      <c r="A1281" s="9" t="s">
        <v>1306</v>
      </c>
      <c r="B1281" s="9" t="s">
        <v>7</v>
      </c>
      <c r="C1281" s="9">
        <v>336</v>
      </c>
      <c r="D1281" s="9">
        <v>0.74299999999999999</v>
      </c>
      <c r="E1281" s="9">
        <v>0.72</v>
      </c>
      <c r="F1281" s="9">
        <v>0.67600000000000005</v>
      </c>
      <c r="G1281" s="9">
        <v>17767.27</v>
      </c>
      <c r="H1281" s="10">
        <v>6</v>
      </c>
      <c r="I1281" t="str">
        <f>CONCATENATE(Tabela_Brasil[[#This Row],[Município]],"-",Tabela_Brasil[[#This Row],[Estado]])</f>
        <v>Macaubal-SP</v>
      </c>
      <c r="J1281">
        <f>IF(Tabela_Brasil[[#This Row],[IDHM]]&lt;=0.599,1,0)</f>
        <v>0</v>
      </c>
      <c r="K1281" t="str">
        <f>IF(Tabela_Brasil[[#This Row],[IDHM]]&lt;=0.55,"Baixo",IF(Tabela_Brasil[[#This Row],[IDHM]]&lt;=0.699,"Médio",IF(Tabela_Brasil[[#This Row],[IDHM]]&lt;=0.799,"Alto","Muito Alto")))</f>
        <v>Alto</v>
      </c>
      <c r="L1281" t="str">
        <f>VLOOKUP(Tabela_Brasil[[#This Row],[Estado]],'De-Para_Estado_Regiao'!$B$3:$C$29,2,FALSE)</f>
        <v>Sudeste</v>
      </c>
      <c r="M1281">
        <f>IF(Tabela_Brasil[[#This Row],[IBGE_1-4]]&gt;=951,1,0)</f>
        <v>0</v>
      </c>
      <c r="N1281">
        <f>IF(Tabela_Brasil[[#This Row],[COMP_P]]&lt;=2,1,0)</f>
        <v>0</v>
      </c>
    </row>
    <row r="1282" spans="1:14" x14ac:dyDescent="0.25">
      <c r="A1282" s="12" t="s">
        <v>1307</v>
      </c>
      <c r="B1282" s="12" t="s">
        <v>31</v>
      </c>
      <c r="C1282" s="12">
        <v>1745</v>
      </c>
      <c r="D1282" s="12">
        <v>0.64700000000000002</v>
      </c>
      <c r="E1282" s="12">
        <v>0.59599999999999997</v>
      </c>
      <c r="F1282" s="12">
        <v>0.59199999999999997</v>
      </c>
      <c r="G1282" s="12">
        <v>14142.89</v>
      </c>
      <c r="H1282" s="13">
        <v>51</v>
      </c>
      <c r="I1282" t="str">
        <f>CONCATENATE(Tabela_Brasil[[#This Row],[Município]],"-",Tabela_Brasil[[#This Row],[Estado]])</f>
        <v>Brejo Santo-CE</v>
      </c>
      <c r="J1282">
        <f>IF(Tabela_Brasil[[#This Row],[IDHM]]&lt;=0.599,1,0)</f>
        <v>0</v>
      </c>
      <c r="K1282" t="str">
        <f>IF(Tabela_Brasil[[#This Row],[IDHM]]&lt;=0.55,"Baixo",IF(Tabela_Brasil[[#This Row],[IDHM]]&lt;=0.699,"Médio",IF(Tabela_Brasil[[#This Row],[IDHM]]&lt;=0.799,"Alto","Muito Alto")))</f>
        <v>Médio</v>
      </c>
      <c r="L1282" t="str">
        <f>VLOOKUP(Tabela_Brasil[[#This Row],[Estado]],'De-Para_Estado_Regiao'!$B$3:$C$29,2,FALSE)</f>
        <v>Nordeste</v>
      </c>
      <c r="M1282">
        <f>IF(Tabela_Brasil[[#This Row],[IBGE_1-4]]&gt;=951,1,0)</f>
        <v>1</v>
      </c>
      <c r="N1282">
        <f>IF(Tabela_Brasil[[#This Row],[COMP_P]]&lt;=2,1,0)</f>
        <v>0</v>
      </c>
    </row>
    <row r="1283" spans="1:14" x14ac:dyDescent="0.25">
      <c r="A1283" s="9" t="s">
        <v>1308</v>
      </c>
      <c r="B1283" s="9" t="s">
        <v>16</v>
      </c>
      <c r="C1283" s="9">
        <v>1147</v>
      </c>
      <c r="D1283" s="9">
        <v>0.68</v>
      </c>
      <c r="E1283" s="9">
        <v>0.66400000000000003</v>
      </c>
      <c r="F1283" s="9">
        <v>0.56200000000000006</v>
      </c>
      <c r="G1283" s="9">
        <v>12425.59</v>
      </c>
      <c r="H1283" s="10">
        <v>9</v>
      </c>
      <c r="I1283" t="str">
        <f>CONCATENATE(Tabela_Brasil[[#This Row],[Município]],"-",Tabela_Brasil[[#This Row],[Estado]])</f>
        <v>Corinto-MG</v>
      </c>
      <c r="J1283">
        <f>IF(Tabela_Brasil[[#This Row],[IDHM]]&lt;=0.599,1,0)</f>
        <v>0</v>
      </c>
      <c r="K1283" t="str">
        <f>IF(Tabela_Brasil[[#This Row],[IDHM]]&lt;=0.55,"Baixo",IF(Tabela_Brasil[[#This Row],[IDHM]]&lt;=0.699,"Médio",IF(Tabela_Brasil[[#This Row],[IDHM]]&lt;=0.799,"Alto","Muito Alto")))</f>
        <v>Médio</v>
      </c>
      <c r="L1283" t="str">
        <f>VLOOKUP(Tabela_Brasil[[#This Row],[Estado]],'De-Para_Estado_Regiao'!$B$3:$C$29,2,FALSE)</f>
        <v>Sudeste</v>
      </c>
      <c r="M1283">
        <f>IF(Tabela_Brasil[[#This Row],[IBGE_1-4]]&gt;=951,1,0)</f>
        <v>1</v>
      </c>
      <c r="N1283">
        <f>IF(Tabela_Brasil[[#This Row],[COMP_P]]&lt;=2,1,0)</f>
        <v>0</v>
      </c>
    </row>
    <row r="1284" spans="1:14" x14ac:dyDescent="0.25">
      <c r="A1284" s="12" t="s">
        <v>1309</v>
      </c>
      <c r="B1284" s="12" t="s">
        <v>31</v>
      </c>
      <c r="C1284" s="12">
        <v>455</v>
      </c>
      <c r="D1284" s="12">
        <v>0.59599999999999997</v>
      </c>
      <c r="E1284" s="12">
        <v>0.53700000000000003</v>
      </c>
      <c r="F1284" s="12">
        <v>0.52600000000000002</v>
      </c>
      <c r="G1284" s="12">
        <v>6400.96</v>
      </c>
      <c r="H1284" s="13">
        <v>3</v>
      </c>
      <c r="I1284" t="str">
        <f>CONCATENATE(Tabela_Brasil[[#This Row],[Município]],"-",Tabela_Brasil[[#This Row],[Estado]])</f>
        <v>Cariré-CE</v>
      </c>
      <c r="J1284">
        <f>IF(Tabela_Brasil[[#This Row],[IDHM]]&lt;=0.599,1,0)</f>
        <v>1</v>
      </c>
      <c r="K1284" t="str">
        <f>IF(Tabela_Brasil[[#This Row],[IDHM]]&lt;=0.55,"Baixo",IF(Tabela_Brasil[[#This Row],[IDHM]]&lt;=0.699,"Médio",IF(Tabela_Brasil[[#This Row],[IDHM]]&lt;=0.799,"Alto","Muito Alto")))</f>
        <v>Médio</v>
      </c>
      <c r="L1284" t="str">
        <f>VLOOKUP(Tabela_Brasil[[#This Row],[Estado]],'De-Para_Estado_Regiao'!$B$3:$C$29,2,FALSE)</f>
        <v>Nordeste</v>
      </c>
      <c r="M1284">
        <f>IF(Tabela_Brasil[[#This Row],[IBGE_1-4]]&gt;=951,1,0)</f>
        <v>0</v>
      </c>
      <c r="N1284">
        <f>IF(Tabela_Brasil[[#This Row],[COMP_P]]&lt;=2,1,0)</f>
        <v>0</v>
      </c>
    </row>
    <row r="1285" spans="1:14" x14ac:dyDescent="0.25">
      <c r="A1285" s="9" t="s">
        <v>766</v>
      </c>
      <c r="B1285" s="9" t="s">
        <v>24</v>
      </c>
      <c r="C1285" s="9">
        <v>532</v>
      </c>
      <c r="D1285" s="9">
        <v>0.57399999999999995</v>
      </c>
      <c r="E1285" s="9">
        <v>0.57099999999999995</v>
      </c>
      <c r="F1285" s="9">
        <v>0.47</v>
      </c>
      <c r="G1285" s="9">
        <v>5927.57</v>
      </c>
      <c r="H1285" s="10">
        <v>9</v>
      </c>
      <c r="I1285" t="str">
        <f>CONCATENATE(Tabela_Brasil[[#This Row],[Município]],"-",Tabela_Brasil[[#This Row],[Estado]])</f>
        <v>Santa Inês-BA</v>
      </c>
      <c r="J1285">
        <f>IF(Tabela_Brasil[[#This Row],[IDHM]]&lt;=0.599,1,0)</f>
        <v>1</v>
      </c>
      <c r="K1285" t="str">
        <f>IF(Tabela_Brasil[[#This Row],[IDHM]]&lt;=0.55,"Baixo",IF(Tabela_Brasil[[#This Row],[IDHM]]&lt;=0.699,"Médio",IF(Tabela_Brasil[[#This Row],[IDHM]]&lt;=0.799,"Alto","Muito Alto")))</f>
        <v>Médio</v>
      </c>
      <c r="L1285" t="str">
        <f>VLOOKUP(Tabela_Brasil[[#This Row],[Estado]],'De-Para_Estado_Regiao'!$B$3:$C$29,2,FALSE)</f>
        <v>Nordeste</v>
      </c>
      <c r="M1285">
        <f>IF(Tabela_Brasil[[#This Row],[IBGE_1-4]]&gt;=951,1,0)</f>
        <v>0</v>
      </c>
      <c r="N1285">
        <f>IF(Tabela_Brasil[[#This Row],[COMP_P]]&lt;=2,1,0)</f>
        <v>0</v>
      </c>
    </row>
    <row r="1286" spans="1:14" x14ac:dyDescent="0.25">
      <c r="A1286" s="12" t="s">
        <v>1310</v>
      </c>
      <c r="B1286" s="12" t="s">
        <v>7</v>
      </c>
      <c r="C1286" s="12">
        <v>421</v>
      </c>
      <c r="D1286" s="12">
        <v>0.74</v>
      </c>
      <c r="E1286" s="12">
        <v>0.73</v>
      </c>
      <c r="F1286" s="12">
        <v>0.67500000000000004</v>
      </c>
      <c r="G1286" s="12">
        <v>18494.25</v>
      </c>
      <c r="H1286" s="13">
        <v>5</v>
      </c>
      <c r="I1286" t="str">
        <f>CONCATENATE(Tabela_Brasil[[#This Row],[Município]],"-",Tabela_Brasil[[#This Row],[Estado]])</f>
        <v>Manduri-SP</v>
      </c>
      <c r="J1286">
        <f>IF(Tabela_Brasil[[#This Row],[IDHM]]&lt;=0.599,1,0)</f>
        <v>0</v>
      </c>
      <c r="K1286" t="str">
        <f>IF(Tabela_Brasil[[#This Row],[IDHM]]&lt;=0.55,"Baixo",IF(Tabela_Brasil[[#This Row],[IDHM]]&lt;=0.699,"Médio",IF(Tabela_Brasil[[#This Row],[IDHM]]&lt;=0.799,"Alto","Muito Alto")))</f>
        <v>Alto</v>
      </c>
      <c r="L1286" t="str">
        <f>VLOOKUP(Tabela_Brasil[[#This Row],[Estado]],'De-Para_Estado_Regiao'!$B$3:$C$29,2,FALSE)</f>
        <v>Sudeste</v>
      </c>
      <c r="M1286">
        <f>IF(Tabela_Brasil[[#This Row],[IBGE_1-4]]&gt;=951,1,0)</f>
        <v>0</v>
      </c>
      <c r="N1286">
        <f>IF(Tabela_Brasil[[#This Row],[COMP_P]]&lt;=2,1,0)</f>
        <v>0</v>
      </c>
    </row>
    <row r="1287" spans="1:14" x14ac:dyDescent="0.25">
      <c r="A1287" s="9" t="s">
        <v>1311</v>
      </c>
      <c r="B1287" s="9" t="s">
        <v>29</v>
      </c>
      <c r="C1287" s="9">
        <v>845</v>
      </c>
      <c r="D1287" s="9">
        <v>0.7</v>
      </c>
      <c r="E1287" s="9">
        <v>0.71299999999999997</v>
      </c>
      <c r="F1287" s="9">
        <v>0.61299999999999999</v>
      </c>
      <c r="G1287" s="9">
        <v>25790.65</v>
      </c>
      <c r="H1287" s="10">
        <v>26</v>
      </c>
      <c r="I1287" t="str">
        <f>CONCATENATE(Tabela_Brasil[[#This Row],[Município]],"-",Tabela_Brasil[[#This Row],[Estado]])</f>
        <v>Nova Xavantina-MT</v>
      </c>
      <c r="J1287">
        <f>IF(Tabela_Brasil[[#This Row],[IDHM]]&lt;=0.599,1,0)</f>
        <v>0</v>
      </c>
      <c r="K1287" t="str">
        <f>IF(Tabela_Brasil[[#This Row],[IDHM]]&lt;=0.55,"Baixo",IF(Tabela_Brasil[[#This Row],[IDHM]]&lt;=0.699,"Médio",IF(Tabela_Brasil[[#This Row],[IDHM]]&lt;=0.799,"Alto","Muito Alto")))</f>
        <v>Alto</v>
      </c>
      <c r="L1287" t="str">
        <f>VLOOKUP(Tabela_Brasil[[#This Row],[Estado]],'De-Para_Estado_Regiao'!$B$3:$C$29,2,FALSE)</f>
        <v>Centro-Oeste</v>
      </c>
      <c r="M1287">
        <f>IF(Tabela_Brasil[[#This Row],[IBGE_1-4]]&gt;=951,1,0)</f>
        <v>0</v>
      </c>
      <c r="N1287">
        <f>IF(Tabela_Brasil[[#This Row],[COMP_P]]&lt;=2,1,0)</f>
        <v>0</v>
      </c>
    </row>
    <row r="1288" spans="1:14" x14ac:dyDescent="0.25">
      <c r="A1288" s="12" t="s">
        <v>1312</v>
      </c>
      <c r="B1288" s="12" t="s">
        <v>87</v>
      </c>
      <c r="C1288" s="12">
        <v>9345</v>
      </c>
      <c r="D1288" s="12">
        <v>0.64900000000000002</v>
      </c>
      <c r="E1288" s="12">
        <v>0.61399999999999999</v>
      </c>
      <c r="F1288" s="12">
        <v>0.57899999999999996</v>
      </c>
      <c r="G1288" s="12">
        <v>9616.57</v>
      </c>
      <c r="H1288" s="13">
        <v>41</v>
      </c>
      <c r="I1288" t="str">
        <f>CONCATENATE(Tabela_Brasil[[#This Row],[Município]],"-",Tabela_Brasil[[#This Row],[Estado]])</f>
        <v>Timon-MA</v>
      </c>
      <c r="J1288">
        <f>IF(Tabela_Brasil[[#This Row],[IDHM]]&lt;=0.599,1,0)</f>
        <v>0</v>
      </c>
      <c r="K1288" t="str">
        <f>IF(Tabela_Brasil[[#This Row],[IDHM]]&lt;=0.55,"Baixo",IF(Tabela_Brasil[[#This Row],[IDHM]]&lt;=0.699,"Médio",IF(Tabela_Brasil[[#This Row],[IDHM]]&lt;=0.799,"Alto","Muito Alto")))</f>
        <v>Médio</v>
      </c>
      <c r="L1288" t="str">
        <f>VLOOKUP(Tabela_Brasil[[#This Row],[Estado]],'De-Para_Estado_Regiao'!$B$3:$C$29,2,FALSE)</f>
        <v>Nordeste</v>
      </c>
      <c r="M1288">
        <f>IF(Tabela_Brasil[[#This Row],[IBGE_1-4]]&gt;=951,1,0)</f>
        <v>1</v>
      </c>
      <c r="N1288">
        <f>IF(Tabela_Brasil[[#This Row],[COMP_P]]&lt;=2,1,0)</f>
        <v>0</v>
      </c>
    </row>
    <row r="1289" spans="1:14" x14ac:dyDescent="0.25">
      <c r="A1289" s="9" t="s">
        <v>1313</v>
      </c>
      <c r="B1289" s="9" t="s">
        <v>29</v>
      </c>
      <c r="C1289" s="9">
        <v>1368</v>
      </c>
      <c r="D1289" s="9">
        <v>0.73499999999999999</v>
      </c>
      <c r="E1289" s="9">
        <v>0.72799999999999998</v>
      </c>
      <c r="F1289" s="9">
        <v>0.65500000000000003</v>
      </c>
      <c r="G1289" s="9">
        <v>33695.83</v>
      </c>
      <c r="H1289" s="10">
        <v>21</v>
      </c>
      <c r="I1289" t="str">
        <f>CONCATENATE(Tabela_Brasil[[#This Row],[Município]],"-",Tabela_Brasil[[#This Row],[Estado]])</f>
        <v>Jaciara-MT</v>
      </c>
      <c r="J1289">
        <f>IF(Tabela_Brasil[[#This Row],[IDHM]]&lt;=0.599,1,0)</f>
        <v>0</v>
      </c>
      <c r="K1289" t="str">
        <f>IF(Tabela_Brasil[[#This Row],[IDHM]]&lt;=0.55,"Baixo",IF(Tabela_Brasil[[#This Row],[IDHM]]&lt;=0.699,"Médio",IF(Tabela_Brasil[[#This Row],[IDHM]]&lt;=0.799,"Alto","Muito Alto")))</f>
        <v>Alto</v>
      </c>
      <c r="L1289" t="str">
        <f>VLOOKUP(Tabela_Brasil[[#This Row],[Estado]],'De-Para_Estado_Regiao'!$B$3:$C$29,2,FALSE)</f>
        <v>Centro-Oeste</v>
      </c>
      <c r="M1289">
        <f>IF(Tabela_Brasil[[#This Row],[IBGE_1-4]]&gt;=951,1,0)</f>
        <v>1</v>
      </c>
      <c r="N1289">
        <f>IF(Tabela_Brasil[[#This Row],[COMP_P]]&lt;=2,1,0)</f>
        <v>0</v>
      </c>
    </row>
    <row r="1290" spans="1:14" x14ac:dyDescent="0.25">
      <c r="A1290" s="12" t="s">
        <v>1314</v>
      </c>
      <c r="B1290" s="12" t="s">
        <v>16</v>
      </c>
      <c r="C1290" s="12">
        <v>759</v>
      </c>
      <c r="D1290" s="12">
        <v>0.72499999999999998</v>
      </c>
      <c r="E1290" s="12">
        <v>0.70299999999999996</v>
      </c>
      <c r="F1290" s="12">
        <v>0.629</v>
      </c>
      <c r="G1290" s="12">
        <v>17599.27</v>
      </c>
      <c r="H1290" s="13">
        <v>17</v>
      </c>
      <c r="I1290" t="str">
        <f>CONCATENATE(Tabela_Brasil[[#This Row],[Município]],"-",Tabela_Brasil[[#This Row],[Estado]])</f>
        <v>Alpinópolis-MG</v>
      </c>
      <c r="J1290">
        <f>IF(Tabela_Brasil[[#This Row],[IDHM]]&lt;=0.599,1,0)</f>
        <v>0</v>
      </c>
      <c r="K1290" t="str">
        <f>IF(Tabela_Brasil[[#This Row],[IDHM]]&lt;=0.55,"Baixo",IF(Tabela_Brasil[[#This Row],[IDHM]]&lt;=0.699,"Médio",IF(Tabela_Brasil[[#This Row],[IDHM]]&lt;=0.799,"Alto","Muito Alto")))</f>
        <v>Alto</v>
      </c>
      <c r="L1290" t="str">
        <f>VLOOKUP(Tabela_Brasil[[#This Row],[Estado]],'De-Para_Estado_Regiao'!$B$3:$C$29,2,FALSE)</f>
        <v>Sudeste</v>
      </c>
      <c r="M1290">
        <f>IF(Tabela_Brasil[[#This Row],[IBGE_1-4]]&gt;=951,1,0)</f>
        <v>0</v>
      </c>
      <c r="N1290">
        <f>IF(Tabela_Brasil[[#This Row],[COMP_P]]&lt;=2,1,0)</f>
        <v>0</v>
      </c>
    </row>
    <row r="1291" spans="1:14" x14ac:dyDescent="0.25">
      <c r="A1291" s="9" t="s">
        <v>1315</v>
      </c>
      <c r="B1291" s="9" t="s">
        <v>16</v>
      </c>
      <c r="C1291" s="9">
        <v>667</v>
      </c>
      <c r="D1291" s="9">
        <v>0.61799999999999999</v>
      </c>
      <c r="E1291" s="9">
        <v>0.60899999999999999</v>
      </c>
      <c r="F1291" s="9">
        <v>0.505</v>
      </c>
      <c r="G1291" s="9">
        <v>9979.7099999999991</v>
      </c>
      <c r="H1291" s="10">
        <v>22</v>
      </c>
      <c r="I1291" t="str">
        <f>CONCATENATE(Tabela_Brasil[[#This Row],[Município]],"-",Tabela_Brasil[[#This Row],[Estado]])</f>
        <v>Malacacheta-MG</v>
      </c>
      <c r="J1291">
        <f>IF(Tabela_Brasil[[#This Row],[IDHM]]&lt;=0.599,1,0)</f>
        <v>0</v>
      </c>
      <c r="K1291" t="str">
        <f>IF(Tabela_Brasil[[#This Row],[IDHM]]&lt;=0.55,"Baixo",IF(Tabela_Brasil[[#This Row],[IDHM]]&lt;=0.699,"Médio",IF(Tabela_Brasil[[#This Row],[IDHM]]&lt;=0.799,"Alto","Muito Alto")))</f>
        <v>Médio</v>
      </c>
      <c r="L1291" t="str">
        <f>VLOOKUP(Tabela_Brasil[[#This Row],[Estado]],'De-Para_Estado_Regiao'!$B$3:$C$29,2,FALSE)</f>
        <v>Sudeste</v>
      </c>
      <c r="M1291">
        <f>IF(Tabela_Brasil[[#This Row],[IBGE_1-4]]&gt;=951,1,0)</f>
        <v>0</v>
      </c>
      <c r="N1291">
        <f>IF(Tabela_Brasil[[#This Row],[COMP_P]]&lt;=2,1,0)</f>
        <v>0</v>
      </c>
    </row>
    <row r="1292" spans="1:14" x14ac:dyDescent="0.25">
      <c r="A1292" s="12" t="s">
        <v>1316</v>
      </c>
      <c r="B1292" s="12" t="s">
        <v>59</v>
      </c>
      <c r="C1292" s="12">
        <v>1303</v>
      </c>
      <c r="D1292" s="12">
        <v>0.74</v>
      </c>
      <c r="E1292" s="12">
        <v>0.73899999999999999</v>
      </c>
      <c r="F1292" s="12">
        <v>0.63400000000000001</v>
      </c>
      <c r="G1292" s="12">
        <v>22200.52</v>
      </c>
      <c r="H1292" s="13">
        <v>26</v>
      </c>
      <c r="I1292" t="str">
        <f>CONCATENATE(Tabela_Brasil[[#This Row],[Município]],"-",Tabela_Brasil[[#This Row],[Estado]])</f>
        <v>São João Batista-SC</v>
      </c>
      <c r="J1292">
        <f>IF(Tabela_Brasil[[#This Row],[IDHM]]&lt;=0.599,1,0)</f>
        <v>0</v>
      </c>
      <c r="K1292" t="str">
        <f>IF(Tabela_Brasil[[#This Row],[IDHM]]&lt;=0.55,"Baixo",IF(Tabela_Brasil[[#This Row],[IDHM]]&lt;=0.699,"Médio",IF(Tabela_Brasil[[#This Row],[IDHM]]&lt;=0.799,"Alto","Muito Alto")))</f>
        <v>Alto</v>
      </c>
      <c r="L1292" t="str">
        <f>VLOOKUP(Tabela_Brasil[[#This Row],[Estado]],'De-Para_Estado_Regiao'!$B$3:$C$29,2,FALSE)</f>
        <v>Sul</v>
      </c>
      <c r="M1292">
        <f>IF(Tabela_Brasil[[#This Row],[IBGE_1-4]]&gt;=951,1,0)</f>
        <v>1</v>
      </c>
      <c r="N1292">
        <f>IF(Tabela_Brasil[[#This Row],[COMP_P]]&lt;=2,1,0)</f>
        <v>0</v>
      </c>
    </row>
    <row r="1293" spans="1:14" x14ac:dyDescent="0.25">
      <c r="A1293" s="9" t="s">
        <v>1317</v>
      </c>
      <c r="B1293" s="9" t="s">
        <v>24</v>
      </c>
      <c r="C1293" s="9">
        <v>684</v>
      </c>
      <c r="D1293" s="9">
        <v>0.62</v>
      </c>
      <c r="E1293" s="9">
        <v>0.58699999999999997</v>
      </c>
      <c r="F1293" s="9">
        <v>0.501</v>
      </c>
      <c r="G1293" s="9">
        <v>8083.5</v>
      </c>
      <c r="H1293" s="10">
        <v>8</v>
      </c>
      <c r="I1293" t="str">
        <f>CONCATENATE(Tabela_Brasil[[#This Row],[Município]],"-",Tabela_Brasil[[#This Row],[Estado]])</f>
        <v>Irará-BA</v>
      </c>
      <c r="J1293">
        <f>IF(Tabela_Brasil[[#This Row],[IDHM]]&lt;=0.599,1,0)</f>
        <v>0</v>
      </c>
      <c r="K1293" t="str">
        <f>IF(Tabela_Brasil[[#This Row],[IDHM]]&lt;=0.55,"Baixo",IF(Tabela_Brasil[[#This Row],[IDHM]]&lt;=0.699,"Médio",IF(Tabela_Brasil[[#This Row],[IDHM]]&lt;=0.799,"Alto","Muito Alto")))</f>
        <v>Médio</v>
      </c>
      <c r="L1293" t="str">
        <f>VLOOKUP(Tabela_Brasil[[#This Row],[Estado]],'De-Para_Estado_Regiao'!$B$3:$C$29,2,FALSE)</f>
        <v>Nordeste</v>
      </c>
      <c r="M1293">
        <f>IF(Tabela_Brasil[[#This Row],[IBGE_1-4]]&gt;=951,1,0)</f>
        <v>0</v>
      </c>
      <c r="N1293">
        <f>IF(Tabela_Brasil[[#This Row],[COMP_P]]&lt;=2,1,0)</f>
        <v>0</v>
      </c>
    </row>
    <row r="1294" spans="1:14" x14ac:dyDescent="0.25">
      <c r="A1294" s="12" t="s">
        <v>1318</v>
      </c>
      <c r="B1294" s="12" t="s">
        <v>87</v>
      </c>
      <c r="C1294" s="12">
        <v>2002</v>
      </c>
      <c r="D1294" s="12">
        <v>0.59599999999999997</v>
      </c>
      <c r="E1294" s="12">
        <v>0.57099999999999995</v>
      </c>
      <c r="F1294" s="12">
        <v>0.52400000000000002</v>
      </c>
      <c r="G1294" s="12">
        <v>7491.48</v>
      </c>
      <c r="H1294" s="13">
        <v>6</v>
      </c>
      <c r="I1294" t="str">
        <f>CONCATENATE(Tabela_Brasil[[#This Row],[Município]],"-",Tabela_Brasil[[#This Row],[Estado]])</f>
        <v>Colinas-MA</v>
      </c>
      <c r="J1294">
        <f>IF(Tabela_Brasil[[#This Row],[IDHM]]&lt;=0.599,1,0)</f>
        <v>1</v>
      </c>
      <c r="K1294" t="str">
        <f>IF(Tabela_Brasil[[#This Row],[IDHM]]&lt;=0.55,"Baixo",IF(Tabela_Brasil[[#This Row],[IDHM]]&lt;=0.699,"Médio",IF(Tabela_Brasil[[#This Row],[IDHM]]&lt;=0.799,"Alto","Muito Alto")))</f>
        <v>Médio</v>
      </c>
      <c r="L1294" t="str">
        <f>VLOOKUP(Tabela_Brasil[[#This Row],[Estado]],'De-Para_Estado_Regiao'!$B$3:$C$29,2,FALSE)</f>
        <v>Nordeste</v>
      </c>
      <c r="M1294">
        <f>IF(Tabela_Brasil[[#This Row],[IBGE_1-4]]&gt;=951,1,0)</f>
        <v>1</v>
      </c>
      <c r="N1294">
        <f>IF(Tabela_Brasil[[#This Row],[COMP_P]]&lt;=2,1,0)</f>
        <v>0</v>
      </c>
    </row>
    <row r="1295" spans="1:14" x14ac:dyDescent="0.25">
      <c r="A1295" s="9" t="s">
        <v>1319</v>
      </c>
      <c r="B1295" s="9" t="s">
        <v>16</v>
      </c>
      <c r="C1295" s="9">
        <v>462</v>
      </c>
      <c r="D1295" s="9">
        <v>0.67200000000000004</v>
      </c>
      <c r="E1295" s="9">
        <v>0.67300000000000004</v>
      </c>
      <c r="F1295" s="9">
        <v>0.56299999999999994</v>
      </c>
      <c r="G1295" s="9">
        <v>12138.99</v>
      </c>
      <c r="H1295" s="10">
        <v>18</v>
      </c>
      <c r="I1295" t="str">
        <f>CONCATENATE(Tabela_Brasil[[#This Row],[Município]],"-",Tabela_Brasil[[#This Row],[Estado]])</f>
        <v>Entre Rios De Minas-MG</v>
      </c>
      <c r="J1295">
        <f>IF(Tabela_Brasil[[#This Row],[IDHM]]&lt;=0.599,1,0)</f>
        <v>0</v>
      </c>
      <c r="K1295" t="str">
        <f>IF(Tabela_Brasil[[#This Row],[IDHM]]&lt;=0.55,"Baixo",IF(Tabela_Brasil[[#This Row],[IDHM]]&lt;=0.699,"Médio",IF(Tabela_Brasil[[#This Row],[IDHM]]&lt;=0.799,"Alto","Muito Alto")))</f>
        <v>Médio</v>
      </c>
      <c r="L1295" t="str">
        <f>VLOOKUP(Tabela_Brasil[[#This Row],[Estado]],'De-Para_Estado_Regiao'!$B$3:$C$29,2,FALSE)</f>
        <v>Sudeste</v>
      </c>
      <c r="M1295">
        <f>IF(Tabela_Brasil[[#This Row],[IBGE_1-4]]&gt;=951,1,0)</f>
        <v>0</v>
      </c>
      <c r="N1295">
        <f>IF(Tabela_Brasil[[#This Row],[COMP_P]]&lt;=2,1,0)</f>
        <v>0</v>
      </c>
    </row>
    <row r="1296" spans="1:14" x14ac:dyDescent="0.25">
      <c r="A1296" s="12" t="s">
        <v>1320</v>
      </c>
      <c r="B1296" s="12" t="s">
        <v>10</v>
      </c>
      <c r="C1296" s="12">
        <v>414</v>
      </c>
      <c r="D1296" s="12">
        <v>0.69</v>
      </c>
      <c r="E1296" s="12">
        <v>0.67</v>
      </c>
      <c r="F1296" s="12">
        <v>0.63100000000000001</v>
      </c>
      <c r="G1296" s="12">
        <v>15055.48</v>
      </c>
      <c r="H1296" s="13">
        <v>10</v>
      </c>
      <c r="I1296" t="str">
        <f>CONCATENATE(Tabela_Brasil[[#This Row],[Município]],"-",Tabela_Brasil[[#This Row],[Estado]])</f>
        <v>Aperibé-RJ</v>
      </c>
      <c r="J1296">
        <f>IF(Tabela_Brasil[[#This Row],[IDHM]]&lt;=0.599,1,0)</f>
        <v>0</v>
      </c>
      <c r="K1296" t="str">
        <f>IF(Tabela_Brasil[[#This Row],[IDHM]]&lt;=0.55,"Baixo",IF(Tabela_Brasil[[#This Row],[IDHM]]&lt;=0.699,"Médio",IF(Tabela_Brasil[[#This Row],[IDHM]]&lt;=0.799,"Alto","Muito Alto")))</f>
        <v>Médio</v>
      </c>
      <c r="L1296" t="str">
        <f>VLOOKUP(Tabela_Brasil[[#This Row],[Estado]],'De-Para_Estado_Regiao'!$B$3:$C$29,2,FALSE)</f>
        <v>Sudeste</v>
      </c>
      <c r="M1296">
        <f>IF(Tabela_Brasil[[#This Row],[IBGE_1-4]]&gt;=951,1,0)</f>
        <v>0</v>
      </c>
      <c r="N1296">
        <f>IF(Tabela_Brasil[[#This Row],[COMP_P]]&lt;=2,1,0)</f>
        <v>0</v>
      </c>
    </row>
    <row r="1297" spans="1:14" x14ac:dyDescent="0.25">
      <c r="A1297" s="9" t="s">
        <v>860</v>
      </c>
      <c r="B1297" s="9" t="s">
        <v>39</v>
      </c>
      <c r="C1297" s="9">
        <v>3517</v>
      </c>
      <c r="D1297" s="9">
        <v>0.61599999999999999</v>
      </c>
      <c r="E1297" s="9">
        <v>0.60199999999999998</v>
      </c>
      <c r="F1297" s="9">
        <v>0.505</v>
      </c>
      <c r="G1297" s="9">
        <v>6651.46</v>
      </c>
      <c r="H1297" s="10">
        <v>6</v>
      </c>
      <c r="I1297" t="str">
        <f>CONCATENATE(Tabela_Brasil[[#This Row],[Município]],"-",Tabela_Brasil[[#This Row],[Estado]])</f>
        <v>Tabatinga-AM</v>
      </c>
      <c r="J1297">
        <f>IF(Tabela_Brasil[[#This Row],[IDHM]]&lt;=0.599,1,0)</f>
        <v>0</v>
      </c>
      <c r="K1297" t="str">
        <f>IF(Tabela_Brasil[[#This Row],[IDHM]]&lt;=0.55,"Baixo",IF(Tabela_Brasil[[#This Row],[IDHM]]&lt;=0.699,"Médio",IF(Tabela_Brasil[[#This Row],[IDHM]]&lt;=0.799,"Alto","Muito Alto")))</f>
        <v>Médio</v>
      </c>
      <c r="L1297" t="str">
        <f>VLOOKUP(Tabela_Brasil[[#This Row],[Estado]],'De-Para_Estado_Regiao'!$B$3:$C$29,2,FALSE)</f>
        <v>Norte</v>
      </c>
      <c r="M1297">
        <f>IF(Tabela_Brasil[[#This Row],[IBGE_1-4]]&gt;=951,1,0)</f>
        <v>1</v>
      </c>
      <c r="N1297">
        <f>IF(Tabela_Brasil[[#This Row],[COMP_P]]&lt;=2,1,0)</f>
        <v>0</v>
      </c>
    </row>
    <row r="1298" spans="1:14" x14ac:dyDescent="0.25">
      <c r="A1298" s="12" t="s">
        <v>1321</v>
      </c>
      <c r="B1298" s="12" t="s">
        <v>22</v>
      </c>
      <c r="C1298" s="12">
        <v>887</v>
      </c>
      <c r="D1298" s="12">
        <v>0.7</v>
      </c>
      <c r="E1298" s="12">
        <v>0.72599999999999998</v>
      </c>
      <c r="F1298" s="12">
        <v>0.58799999999999997</v>
      </c>
      <c r="G1298" s="12">
        <v>37343.230000000003</v>
      </c>
      <c r="H1298" s="13">
        <v>15</v>
      </c>
      <c r="I1298" t="str">
        <f>CONCATENATE(Tabela_Brasil[[#This Row],[Município]],"-",Tabela_Brasil[[#This Row],[Estado]])</f>
        <v>São Miguel Do Iguaçu-PR</v>
      </c>
      <c r="J1298">
        <f>IF(Tabela_Brasil[[#This Row],[IDHM]]&lt;=0.599,1,0)</f>
        <v>0</v>
      </c>
      <c r="K1298" t="str">
        <f>IF(Tabela_Brasil[[#This Row],[IDHM]]&lt;=0.55,"Baixo",IF(Tabela_Brasil[[#This Row],[IDHM]]&lt;=0.699,"Médio",IF(Tabela_Brasil[[#This Row],[IDHM]]&lt;=0.799,"Alto","Muito Alto")))</f>
        <v>Alto</v>
      </c>
      <c r="L1298" t="str">
        <f>VLOOKUP(Tabela_Brasil[[#This Row],[Estado]],'De-Para_Estado_Regiao'!$B$3:$C$29,2,FALSE)</f>
        <v>Sul</v>
      </c>
      <c r="M1298">
        <f>IF(Tabela_Brasil[[#This Row],[IBGE_1-4]]&gt;=951,1,0)</f>
        <v>0</v>
      </c>
      <c r="N1298">
        <f>IF(Tabela_Brasil[[#This Row],[COMP_P]]&lt;=2,1,0)</f>
        <v>0</v>
      </c>
    </row>
    <row r="1299" spans="1:14" x14ac:dyDescent="0.25">
      <c r="A1299" s="9" t="s">
        <v>1322</v>
      </c>
      <c r="B1299" s="9" t="s">
        <v>7</v>
      </c>
      <c r="C1299" s="9">
        <v>440</v>
      </c>
      <c r="D1299" s="9">
        <v>0.72699999999999998</v>
      </c>
      <c r="E1299" s="9">
        <v>0.68</v>
      </c>
      <c r="F1299" s="9">
        <v>0.69799999999999995</v>
      </c>
      <c r="G1299" s="9">
        <v>28896.01</v>
      </c>
      <c r="H1299" s="10">
        <v>4</v>
      </c>
      <c r="I1299" t="str">
        <f>CONCATENATE(Tabela_Brasil[[#This Row],[Município]],"-",Tabela_Brasil[[#This Row],[Estado]])</f>
        <v>Herculândia-SP</v>
      </c>
      <c r="J1299">
        <f>IF(Tabela_Brasil[[#This Row],[IDHM]]&lt;=0.599,1,0)</f>
        <v>0</v>
      </c>
      <c r="K1299" t="str">
        <f>IF(Tabela_Brasil[[#This Row],[IDHM]]&lt;=0.55,"Baixo",IF(Tabela_Brasil[[#This Row],[IDHM]]&lt;=0.699,"Médio",IF(Tabela_Brasil[[#This Row],[IDHM]]&lt;=0.799,"Alto","Muito Alto")))</f>
        <v>Alto</v>
      </c>
      <c r="L1299" t="str">
        <f>VLOOKUP(Tabela_Brasil[[#This Row],[Estado]],'De-Para_Estado_Regiao'!$B$3:$C$29,2,FALSE)</f>
        <v>Sudeste</v>
      </c>
      <c r="M1299">
        <f>IF(Tabela_Brasil[[#This Row],[IBGE_1-4]]&gt;=951,1,0)</f>
        <v>0</v>
      </c>
      <c r="N1299">
        <f>IF(Tabela_Brasil[[#This Row],[COMP_P]]&lt;=2,1,0)</f>
        <v>0</v>
      </c>
    </row>
    <row r="1300" spans="1:14" x14ac:dyDescent="0.25">
      <c r="A1300" s="12" t="s">
        <v>1323</v>
      </c>
      <c r="B1300" s="12" t="s">
        <v>24</v>
      </c>
      <c r="C1300" s="12">
        <v>900</v>
      </c>
      <c r="D1300" s="12">
        <v>0.61299999999999999</v>
      </c>
      <c r="E1300" s="12">
        <v>0.60399999999999998</v>
      </c>
      <c r="F1300" s="12">
        <v>0.495</v>
      </c>
      <c r="G1300" s="12">
        <v>9203.1</v>
      </c>
      <c r="H1300" s="13">
        <v>4</v>
      </c>
      <c r="I1300" t="str">
        <f>CONCATENATE(Tabela_Brasil[[#This Row],[Município]],"-",Tabela_Brasil[[#This Row],[Estado]])</f>
        <v>Buerarema-BA</v>
      </c>
      <c r="J1300">
        <f>IF(Tabela_Brasil[[#This Row],[IDHM]]&lt;=0.599,1,0)</f>
        <v>0</v>
      </c>
      <c r="K1300" t="str">
        <f>IF(Tabela_Brasil[[#This Row],[IDHM]]&lt;=0.55,"Baixo",IF(Tabela_Brasil[[#This Row],[IDHM]]&lt;=0.699,"Médio",IF(Tabela_Brasil[[#This Row],[IDHM]]&lt;=0.799,"Alto","Muito Alto")))</f>
        <v>Médio</v>
      </c>
      <c r="L1300" t="str">
        <f>VLOOKUP(Tabela_Brasil[[#This Row],[Estado]],'De-Para_Estado_Regiao'!$B$3:$C$29,2,FALSE)</f>
        <v>Nordeste</v>
      </c>
      <c r="M1300">
        <f>IF(Tabela_Brasil[[#This Row],[IBGE_1-4]]&gt;=951,1,0)</f>
        <v>0</v>
      </c>
      <c r="N1300">
        <f>IF(Tabela_Brasil[[#This Row],[COMP_P]]&lt;=2,1,0)</f>
        <v>0</v>
      </c>
    </row>
    <row r="1301" spans="1:14" x14ac:dyDescent="0.25">
      <c r="A1301" s="9" t="s">
        <v>1324</v>
      </c>
      <c r="B1301" s="9" t="s">
        <v>114</v>
      </c>
      <c r="C1301" s="9">
        <v>1509</v>
      </c>
      <c r="D1301" s="9">
        <v>0.64200000000000002</v>
      </c>
      <c r="E1301" s="9">
        <v>0.58899999999999997</v>
      </c>
      <c r="F1301" s="9">
        <v>0.58199999999999996</v>
      </c>
      <c r="G1301" s="9">
        <v>34054.589999999997</v>
      </c>
      <c r="H1301" s="10">
        <v>24</v>
      </c>
      <c r="I1301" t="str">
        <f>CONCATENATE(Tabela_Brasil[[#This Row],[Município]],"-",Tabela_Brasil[[#This Row],[Estado]])</f>
        <v>Laranjeiras-SE</v>
      </c>
      <c r="J1301">
        <f>IF(Tabela_Brasil[[#This Row],[IDHM]]&lt;=0.599,1,0)</f>
        <v>0</v>
      </c>
      <c r="K1301" t="str">
        <f>IF(Tabela_Brasil[[#This Row],[IDHM]]&lt;=0.55,"Baixo",IF(Tabela_Brasil[[#This Row],[IDHM]]&lt;=0.699,"Médio",IF(Tabela_Brasil[[#This Row],[IDHM]]&lt;=0.799,"Alto","Muito Alto")))</f>
        <v>Médio</v>
      </c>
      <c r="L1301" t="str">
        <f>VLOOKUP(Tabela_Brasil[[#This Row],[Estado]],'De-Para_Estado_Regiao'!$B$3:$C$29,2,FALSE)</f>
        <v>Nordeste</v>
      </c>
      <c r="M1301">
        <f>IF(Tabela_Brasil[[#This Row],[IBGE_1-4]]&gt;=951,1,0)</f>
        <v>1</v>
      </c>
      <c r="N1301">
        <f>IF(Tabela_Brasil[[#This Row],[COMP_P]]&lt;=2,1,0)</f>
        <v>0</v>
      </c>
    </row>
    <row r="1302" spans="1:14" x14ac:dyDescent="0.25">
      <c r="A1302" s="12" t="s">
        <v>1325</v>
      </c>
      <c r="B1302" s="12" t="s">
        <v>33</v>
      </c>
      <c r="C1302" s="12">
        <v>1347</v>
      </c>
      <c r="D1302" s="12">
        <v>0.72099999999999997</v>
      </c>
      <c r="E1302" s="12">
        <v>0.68100000000000005</v>
      </c>
      <c r="F1302" s="12">
        <v>0.67100000000000004</v>
      </c>
      <c r="G1302" s="12">
        <v>23208.78</v>
      </c>
      <c r="H1302" s="13">
        <v>16</v>
      </c>
      <c r="I1302" t="str">
        <f>CONCATENATE(Tabela_Brasil[[#This Row],[Município]],"-",Tabela_Brasil[[#This Row],[Estado]])</f>
        <v>Nerópolis-GO</v>
      </c>
      <c r="J1302">
        <f>IF(Tabela_Brasil[[#This Row],[IDHM]]&lt;=0.599,1,0)</f>
        <v>0</v>
      </c>
      <c r="K1302" t="str">
        <f>IF(Tabela_Brasil[[#This Row],[IDHM]]&lt;=0.55,"Baixo",IF(Tabela_Brasil[[#This Row],[IDHM]]&lt;=0.699,"Médio",IF(Tabela_Brasil[[#This Row],[IDHM]]&lt;=0.799,"Alto","Muito Alto")))</f>
        <v>Alto</v>
      </c>
      <c r="L1302" t="str">
        <f>VLOOKUP(Tabela_Brasil[[#This Row],[Estado]],'De-Para_Estado_Regiao'!$B$3:$C$29,2,FALSE)</f>
        <v>Centro-Oeste</v>
      </c>
      <c r="M1302">
        <f>IF(Tabela_Brasil[[#This Row],[IBGE_1-4]]&gt;=951,1,0)</f>
        <v>1</v>
      </c>
      <c r="N1302">
        <f>IF(Tabela_Brasil[[#This Row],[COMP_P]]&lt;=2,1,0)</f>
        <v>0</v>
      </c>
    </row>
    <row r="1303" spans="1:14" x14ac:dyDescent="0.25">
      <c r="A1303" s="9" t="s">
        <v>1326</v>
      </c>
      <c r="B1303" s="9" t="s">
        <v>33</v>
      </c>
      <c r="C1303" s="9">
        <v>966</v>
      </c>
      <c r="D1303" s="9">
        <v>0.71599999999999997</v>
      </c>
      <c r="E1303" s="9">
        <v>0.72099999999999997</v>
      </c>
      <c r="F1303" s="9">
        <v>0.60699999999999998</v>
      </c>
      <c r="G1303" s="9">
        <v>28950.93</v>
      </c>
      <c r="H1303" s="10">
        <v>19</v>
      </c>
      <c r="I1303" t="str">
        <f>CONCATENATE(Tabela_Brasil[[#This Row],[Município]],"-",Tabela_Brasil[[#This Row],[Estado]])</f>
        <v>Bela Vista De Goiás-GO</v>
      </c>
      <c r="J1303">
        <f>IF(Tabela_Brasil[[#This Row],[IDHM]]&lt;=0.599,1,0)</f>
        <v>0</v>
      </c>
      <c r="K1303" t="str">
        <f>IF(Tabela_Brasil[[#This Row],[IDHM]]&lt;=0.55,"Baixo",IF(Tabela_Brasil[[#This Row],[IDHM]]&lt;=0.699,"Médio",IF(Tabela_Brasil[[#This Row],[IDHM]]&lt;=0.799,"Alto","Muito Alto")))</f>
        <v>Alto</v>
      </c>
      <c r="L1303" t="str">
        <f>VLOOKUP(Tabela_Brasil[[#This Row],[Estado]],'De-Para_Estado_Regiao'!$B$3:$C$29,2,FALSE)</f>
        <v>Centro-Oeste</v>
      </c>
      <c r="M1303">
        <f>IF(Tabela_Brasil[[#This Row],[IBGE_1-4]]&gt;=951,1,0)</f>
        <v>1</v>
      </c>
      <c r="N1303">
        <f>IF(Tabela_Brasil[[#This Row],[COMP_P]]&lt;=2,1,0)</f>
        <v>0</v>
      </c>
    </row>
    <row r="1304" spans="1:14" x14ac:dyDescent="0.25">
      <c r="A1304" s="12" t="s">
        <v>1327</v>
      </c>
      <c r="B1304" s="12" t="s">
        <v>118</v>
      </c>
      <c r="C1304" s="12">
        <v>1270</v>
      </c>
      <c r="D1304" s="12">
        <v>0.67</v>
      </c>
      <c r="E1304" s="12">
        <v>0.66500000000000004</v>
      </c>
      <c r="F1304" s="12">
        <v>0.56200000000000006</v>
      </c>
      <c r="G1304" s="12">
        <v>20938.400000000001</v>
      </c>
      <c r="H1304" s="13">
        <v>17</v>
      </c>
      <c r="I1304" t="str">
        <f>CONCATENATE(Tabela_Brasil[[#This Row],[Município]],"-",Tabela_Brasil[[#This Row],[Estado]])</f>
        <v>Bom Jesus-PI</v>
      </c>
      <c r="J1304">
        <f>IF(Tabela_Brasil[[#This Row],[IDHM]]&lt;=0.599,1,0)</f>
        <v>0</v>
      </c>
      <c r="K1304" t="str">
        <f>IF(Tabela_Brasil[[#This Row],[IDHM]]&lt;=0.55,"Baixo",IF(Tabela_Brasil[[#This Row],[IDHM]]&lt;=0.699,"Médio",IF(Tabela_Brasil[[#This Row],[IDHM]]&lt;=0.799,"Alto","Muito Alto")))</f>
        <v>Médio</v>
      </c>
      <c r="L1304" t="str">
        <f>VLOOKUP(Tabela_Brasil[[#This Row],[Estado]],'De-Para_Estado_Regiao'!$B$3:$C$29,2,FALSE)</f>
        <v>Nordeste</v>
      </c>
      <c r="M1304">
        <f>IF(Tabela_Brasil[[#This Row],[IBGE_1-4]]&gt;=951,1,0)</f>
        <v>1</v>
      </c>
      <c r="N1304">
        <f>IF(Tabela_Brasil[[#This Row],[COMP_P]]&lt;=2,1,0)</f>
        <v>0</v>
      </c>
    </row>
    <row r="1305" spans="1:14" x14ac:dyDescent="0.25">
      <c r="A1305" s="9" t="s">
        <v>1328</v>
      </c>
      <c r="B1305" s="9" t="s">
        <v>53</v>
      </c>
      <c r="C1305" s="9">
        <v>1006</v>
      </c>
      <c r="D1305" s="9">
        <v>0.63200000000000001</v>
      </c>
      <c r="E1305" s="9">
        <v>0.63800000000000001</v>
      </c>
      <c r="F1305" s="9">
        <v>0.50700000000000001</v>
      </c>
      <c r="G1305" s="9">
        <v>16946.03</v>
      </c>
      <c r="H1305" s="10">
        <v>19</v>
      </c>
      <c r="I1305" t="str">
        <f>CONCATENATE(Tabela_Brasil[[#This Row],[Município]],"-",Tabela_Brasil[[#This Row],[Estado]])</f>
        <v>Miranda-MS</v>
      </c>
      <c r="J1305">
        <f>IF(Tabela_Brasil[[#This Row],[IDHM]]&lt;=0.599,1,0)</f>
        <v>0</v>
      </c>
      <c r="K1305" t="str">
        <f>IF(Tabela_Brasil[[#This Row],[IDHM]]&lt;=0.55,"Baixo",IF(Tabela_Brasil[[#This Row],[IDHM]]&lt;=0.699,"Médio",IF(Tabela_Brasil[[#This Row],[IDHM]]&lt;=0.799,"Alto","Muito Alto")))</f>
        <v>Médio</v>
      </c>
      <c r="L1305" t="str">
        <f>VLOOKUP(Tabela_Brasil[[#This Row],[Estado]],'De-Para_Estado_Regiao'!$B$3:$C$29,2,FALSE)</f>
        <v>Centro-Oeste</v>
      </c>
      <c r="M1305">
        <f>IF(Tabela_Brasil[[#This Row],[IBGE_1-4]]&gt;=951,1,0)</f>
        <v>1</v>
      </c>
      <c r="N1305">
        <f>IF(Tabela_Brasil[[#This Row],[COMP_P]]&lt;=2,1,0)</f>
        <v>0</v>
      </c>
    </row>
    <row r="1306" spans="1:14" x14ac:dyDescent="0.25">
      <c r="A1306" s="12" t="s">
        <v>1329</v>
      </c>
      <c r="B1306" s="12" t="s">
        <v>7</v>
      </c>
      <c r="C1306" s="12">
        <v>161</v>
      </c>
      <c r="D1306" s="12">
        <v>0.73499999999999999</v>
      </c>
      <c r="E1306" s="12">
        <v>0.71099999999999997</v>
      </c>
      <c r="F1306" s="12">
        <v>0.68899999999999995</v>
      </c>
      <c r="G1306" s="12">
        <v>18302.47</v>
      </c>
      <c r="H1306" s="13">
        <v>3</v>
      </c>
      <c r="I1306" t="str">
        <f>CONCATENATE(Tabela_Brasil[[#This Row],[Município]],"-",Tabela_Brasil[[#This Row],[Estado]])</f>
        <v>Presidente Alves-SP</v>
      </c>
      <c r="J1306">
        <f>IF(Tabela_Brasil[[#This Row],[IDHM]]&lt;=0.599,1,0)</f>
        <v>0</v>
      </c>
      <c r="K1306" t="str">
        <f>IF(Tabela_Brasil[[#This Row],[IDHM]]&lt;=0.55,"Baixo",IF(Tabela_Brasil[[#This Row],[IDHM]]&lt;=0.699,"Médio",IF(Tabela_Brasil[[#This Row],[IDHM]]&lt;=0.799,"Alto","Muito Alto")))</f>
        <v>Alto</v>
      </c>
      <c r="L1306" t="str">
        <f>VLOOKUP(Tabela_Brasil[[#This Row],[Estado]],'De-Para_Estado_Regiao'!$B$3:$C$29,2,FALSE)</f>
        <v>Sudeste</v>
      </c>
      <c r="M1306">
        <f>IF(Tabela_Brasil[[#This Row],[IBGE_1-4]]&gt;=951,1,0)</f>
        <v>0</v>
      </c>
      <c r="N1306">
        <f>IF(Tabela_Brasil[[#This Row],[COMP_P]]&lt;=2,1,0)</f>
        <v>0</v>
      </c>
    </row>
    <row r="1307" spans="1:14" x14ac:dyDescent="0.25">
      <c r="A1307" s="9" t="s">
        <v>1330</v>
      </c>
      <c r="B1307" s="9" t="s">
        <v>16</v>
      </c>
      <c r="C1307" s="9">
        <v>715</v>
      </c>
      <c r="D1307" s="9">
        <v>0.63400000000000001</v>
      </c>
      <c r="E1307" s="9">
        <v>0.622</v>
      </c>
      <c r="F1307" s="9">
        <v>0.51700000000000002</v>
      </c>
      <c r="G1307" s="9">
        <v>43713.88</v>
      </c>
      <c r="H1307" s="10">
        <v>16</v>
      </c>
      <c r="I1307" t="str">
        <f>CONCATENATE(Tabela_Brasil[[#This Row],[Município]],"-",Tabela_Brasil[[#This Row],[Estado]])</f>
        <v>Conceição Do Mato Dentro-MG</v>
      </c>
      <c r="J1307">
        <f>IF(Tabela_Brasil[[#This Row],[IDHM]]&lt;=0.599,1,0)</f>
        <v>0</v>
      </c>
      <c r="K1307" t="str">
        <f>IF(Tabela_Brasil[[#This Row],[IDHM]]&lt;=0.55,"Baixo",IF(Tabela_Brasil[[#This Row],[IDHM]]&lt;=0.699,"Médio",IF(Tabela_Brasil[[#This Row],[IDHM]]&lt;=0.799,"Alto","Muito Alto")))</f>
        <v>Médio</v>
      </c>
      <c r="L1307" t="str">
        <f>VLOOKUP(Tabela_Brasil[[#This Row],[Estado]],'De-Para_Estado_Regiao'!$B$3:$C$29,2,FALSE)</f>
        <v>Sudeste</v>
      </c>
      <c r="M1307">
        <f>IF(Tabela_Brasil[[#This Row],[IBGE_1-4]]&gt;=951,1,0)</f>
        <v>0</v>
      </c>
      <c r="N1307">
        <f>IF(Tabela_Brasil[[#This Row],[COMP_P]]&lt;=2,1,0)</f>
        <v>0</v>
      </c>
    </row>
    <row r="1308" spans="1:14" x14ac:dyDescent="0.25">
      <c r="A1308" s="12" t="s">
        <v>1331</v>
      </c>
      <c r="B1308" s="12" t="s">
        <v>19</v>
      </c>
      <c r="C1308" s="12">
        <v>1768</v>
      </c>
      <c r="D1308" s="12">
        <v>0.59299999999999997</v>
      </c>
      <c r="E1308" s="12">
        <v>0.59299999999999997</v>
      </c>
      <c r="F1308" s="12">
        <v>0.44600000000000001</v>
      </c>
      <c r="G1308" s="12">
        <v>16487.400000000001</v>
      </c>
      <c r="H1308" s="13">
        <v>7</v>
      </c>
      <c r="I1308" t="str">
        <f>CONCATENATE(Tabela_Brasil[[#This Row],[Município]],"-",Tabela_Brasil[[#This Row],[Estado]])</f>
        <v>São Bento Do Una-PE</v>
      </c>
      <c r="J1308">
        <f>IF(Tabela_Brasil[[#This Row],[IDHM]]&lt;=0.599,1,0)</f>
        <v>1</v>
      </c>
      <c r="K1308" t="str">
        <f>IF(Tabela_Brasil[[#This Row],[IDHM]]&lt;=0.55,"Baixo",IF(Tabela_Brasil[[#This Row],[IDHM]]&lt;=0.699,"Médio",IF(Tabela_Brasil[[#This Row],[IDHM]]&lt;=0.799,"Alto","Muito Alto")))</f>
        <v>Médio</v>
      </c>
      <c r="L1308" t="str">
        <f>VLOOKUP(Tabela_Brasil[[#This Row],[Estado]],'De-Para_Estado_Regiao'!$B$3:$C$29,2,FALSE)</f>
        <v>Nordeste</v>
      </c>
      <c r="M1308">
        <f>IF(Tabela_Brasil[[#This Row],[IBGE_1-4]]&gt;=951,1,0)</f>
        <v>1</v>
      </c>
      <c r="N1308">
        <f>IF(Tabela_Brasil[[#This Row],[COMP_P]]&lt;=2,1,0)</f>
        <v>0</v>
      </c>
    </row>
    <row r="1309" spans="1:14" x14ac:dyDescent="0.25">
      <c r="A1309" s="9" t="s">
        <v>1332</v>
      </c>
      <c r="B1309" s="9" t="s">
        <v>10</v>
      </c>
      <c r="C1309" s="9">
        <v>481</v>
      </c>
      <c r="D1309" s="9">
        <v>0.69099999999999995</v>
      </c>
      <c r="E1309" s="9">
        <v>0.67200000000000004</v>
      </c>
      <c r="F1309" s="9">
        <v>0.60799999999999998</v>
      </c>
      <c r="G1309" s="9">
        <v>22554.23</v>
      </c>
      <c r="H1309" s="10">
        <v>7</v>
      </c>
      <c r="I1309" t="str">
        <f>CONCATENATE(Tabela_Brasil[[#This Row],[Município]],"-",Tabela_Brasil[[#This Row],[Estado]])</f>
        <v>Cambuci-RJ</v>
      </c>
      <c r="J1309">
        <f>IF(Tabela_Brasil[[#This Row],[IDHM]]&lt;=0.599,1,0)</f>
        <v>0</v>
      </c>
      <c r="K1309" t="str">
        <f>IF(Tabela_Brasil[[#This Row],[IDHM]]&lt;=0.55,"Baixo",IF(Tabela_Brasil[[#This Row],[IDHM]]&lt;=0.699,"Médio",IF(Tabela_Brasil[[#This Row],[IDHM]]&lt;=0.799,"Alto","Muito Alto")))</f>
        <v>Médio</v>
      </c>
      <c r="L1309" t="str">
        <f>VLOOKUP(Tabela_Brasil[[#This Row],[Estado]],'De-Para_Estado_Regiao'!$B$3:$C$29,2,FALSE)</f>
        <v>Sudeste</v>
      </c>
      <c r="M1309">
        <f>IF(Tabela_Brasil[[#This Row],[IBGE_1-4]]&gt;=951,1,0)</f>
        <v>0</v>
      </c>
      <c r="N1309">
        <f>IF(Tabela_Brasil[[#This Row],[COMP_P]]&lt;=2,1,0)</f>
        <v>0</v>
      </c>
    </row>
    <row r="1310" spans="1:14" x14ac:dyDescent="0.25">
      <c r="A1310" s="12" t="s">
        <v>1333</v>
      </c>
      <c r="B1310" s="12" t="s">
        <v>29</v>
      </c>
      <c r="C1310" s="12">
        <v>1258</v>
      </c>
      <c r="D1310" s="12">
        <v>0.64900000000000002</v>
      </c>
      <c r="E1310" s="12">
        <v>0.69099999999999995</v>
      </c>
      <c r="F1310" s="12">
        <v>0.52100000000000002</v>
      </c>
      <c r="G1310" s="12">
        <v>14059.8</v>
      </c>
      <c r="H1310" s="13">
        <v>12</v>
      </c>
      <c r="I1310" t="str">
        <f>CONCATENATE(Tabela_Brasil[[#This Row],[Município]],"-",Tabela_Brasil[[#This Row],[Estado]])</f>
        <v>Peixoto De Azevedo-MT</v>
      </c>
      <c r="J1310">
        <f>IF(Tabela_Brasil[[#This Row],[IDHM]]&lt;=0.599,1,0)</f>
        <v>0</v>
      </c>
      <c r="K1310" t="str">
        <f>IF(Tabela_Brasil[[#This Row],[IDHM]]&lt;=0.55,"Baixo",IF(Tabela_Brasil[[#This Row],[IDHM]]&lt;=0.699,"Médio",IF(Tabela_Brasil[[#This Row],[IDHM]]&lt;=0.799,"Alto","Muito Alto")))</f>
        <v>Médio</v>
      </c>
      <c r="L1310" t="str">
        <f>VLOOKUP(Tabela_Brasil[[#This Row],[Estado]],'De-Para_Estado_Regiao'!$B$3:$C$29,2,FALSE)</f>
        <v>Centro-Oeste</v>
      </c>
      <c r="M1310">
        <f>IF(Tabela_Brasil[[#This Row],[IBGE_1-4]]&gt;=951,1,0)</f>
        <v>1</v>
      </c>
      <c r="N1310">
        <f>IF(Tabela_Brasil[[#This Row],[COMP_P]]&lt;=2,1,0)</f>
        <v>0</v>
      </c>
    </row>
    <row r="1311" spans="1:14" x14ac:dyDescent="0.25">
      <c r="A1311" s="9" t="s">
        <v>1334</v>
      </c>
      <c r="B1311" s="9" t="s">
        <v>22</v>
      </c>
      <c r="C1311" s="9">
        <v>623</v>
      </c>
      <c r="D1311" s="9">
        <v>0.73</v>
      </c>
      <c r="E1311" s="9">
        <v>0.70099999999999996</v>
      </c>
      <c r="F1311" s="9">
        <v>0.67700000000000005</v>
      </c>
      <c r="G1311" s="9">
        <v>27753.68</v>
      </c>
      <c r="H1311" s="10">
        <v>10</v>
      </c>
      <c r="I1311" t="str">
        <f>CONCATENATE(Tabela_Brasil[[#This Row],[Município]],"-",Tabela_Brasil[[#This Row],[Estado]])</f>
        <v>Engenheiro Beltrão-PR</v>
      </c>
      <c r="J1311">
        <f>IF(Tabela_Brasil[[#This Row],[IDHM]]&lt;=0.599,1,0)</f>
        <v>0</v>
      </c>
      <c r="K1311" t="str">
        <f>IF(Tabela_Brasil[[#This Row],[IDHM]]&lt;=0.55,"Baixo",IF(Tabela_Brasil[[#This Row],[IDHM]]&lt;=0.699,"Médio",IF(Tabela_Brasil[[#This Row],[IDHM]]&lt;=0.799,"Alto","Muito Alto")))</f>
        <v>Alto</v>
      </c>
      <c r="L1311" t="str">
        <f>VLOOKUP(Tabela_Brasil[[#This Row],[Estado]],'De-Para_Estado_Regiao'!$B$3:$C$29,2,FALSE)</f>
        <v>Sul</v>
      </c>
      <c r="M1311">
        <f>IF(Tabela_Brasil[[#This Row],[IBGE_1-4]]&gt;=951,1,0)</f>
        <v>0</v>
      </c>
      <c r="N1311">
        <f>IF(Tabela_Brasil[[#This Row],[COMP_P]]&lt;=2,1,0)</f>
        <v>0</v>
      </c>
    </row>
    <row r="1312" spans="1:14" x14ac:dyDescent="0.25">
      <c r="A1312" s="12" t="s">
        <v>1335</v>
      </c>
      <c r="B1312" s="12" t="s">
        <v>7</v>
      </c>
      <c r="C1312" s="12">
        <v>295</v>
      </c>
      <c r="D1312" s="12">
        <v>0.753</v>
      </c>
      <c r="E1312" s="12">
        <v>0.73699999999999999</v>
      </c>
      <c r="F1312" s="12">
        <v>0.68500000000000005</v>
      </c>
      <c r="G1312" s="12">
        <v>93626.98</v>
      </c>
      <c r="H1312" s="13">
        <v>6</v>
      </c>
      <c r="I1312" t="str">
        <f>CONCATENATE(Tabela_Brasil[[#This Row],[Município]],"-",Tabela_Brasil[[#This Row],[Estado]])</f>
        <v>Ipeúna-SP</v>
      </c>
      <c r="J1312">
        <f>IF(Tabela_Brasil[[#This Row],[IDHM]]&lt;=0.599,1,0)</f>
        <v>0</v>
      </c>
      <c r="K1312" t="str">
        <f>IF(Tabela_Brasil[[#This Row],[IDHM]]&lt;=0.55,"Baixo",IF(Tabela_Brasil[[#This Row],[IDHM]]&lt;=0.699,"Médio",IF(Tabela_Brasil[[#This Row],[IDHM]]&lt;=0.799,"Alto","Muito Alto")))</f>
        <v>Alto</v>
      </c>
      <c r="L1312" t="str">
        <f>VLOOKUP(Tabela_Brasil[[#This Row],[Estado]],'De-Para_Estado_Regiao'!$B$3:$C$29,2,FALSE)</f>
        <v>Sudeste</v>
      </c>
      <c r="M1312">
        <f>IF(Tabela_Brasil[[#This Row],[IBGE_1-4]]&gt;=951,1,0)</f>
        <v>0</v>
      </c>
      <c r="N1312">
        <f>IF(Tabela_Brasil[[#This Row],[COMP_P]]&lt;=2,1,0)</f>
        <v>0</v>
      </c>
    </row>
    <row r="1313" spans="1:14" x14ac:dyDescent="0.25">
      <c r="A1313" s="9" t="s">
        <v>1336</v>
      </c>
      <c r="B1313" s="9" t="s">
        <v>16</v>
      </c>
      <c r="C1313" s="9">
        <v>905</v>
      </c>
      <c r="D1313" s="9">
        <v>0.67400000000000004</v>
      </c>
      <c r="E1313" s="9">
        <v>0.64600000000000002</v>
      </c>
      <c r="F1313" s="9">
        <v>0.55900000000000005</v>
      </c>
      <c r="G1313" s="9">
        <v>12555.73</v>
      </c>
      <c r="H1313" s="10">
        <v>7</v>
      </c>
      <c r="I1313" t="str">
        <f>CONCATENATE(Tabela_Brasil[[#This Row],[Município]],"-",Tabela_Brasil[[#This Row],[Estado]])</f>
        <v>Brasilândia De Minas-MG</v>
      </c>
      <c r="J1313">
        <f>IF(Tabela_Brasil[[#This Row],[IDHM]]&lt;=0.599,1,0)</f>
        <v>0</v>
      </c>
      <c r="K1313" t="str">
        <f>IF(Tabela_Brasil[[#This Row],[IDHM]]&lt;=0.55,"Baixo",IF(Tabela_Brasil[[#This Row],[IDHM]]&lt;=0.699,"Médio",IF(Tabela_Brasil[[#This Row],[IDHM]]&lt;=0.799,"Alto","Muito Alto")))</f>
        <v>Médio</v>
      </c>
      <c r="L1313" t="str">
        <f>VLOOKUP(Tabela_Brasil[[#This Row],[Estado]],'De-Para_Estado_Regiao'!$B$3:$C$29,2,FALSE)</f>
        <v>Sudeste</v>
      </c>
      <c r="M1313">
        <f>IF(Tabela_Brasil[[#This Row],[IBGE_1-4]]&gt;=951,1,0)</f>
        <v>0</v>
      </c>
      <c r="N1313">
        <f>IF(Tabela_Brasil[[#This Row],[COMP_P]]&lt;=2,1,0)</f>
        <v>0</v>
      </c>
    </row>
    <row r="1314" spans="1:14" x14ac:dyDescent="0.25">
      <c r="A1314" s="12" t="s">
        <v>1337</v>
      </c>
      <c r="B1314" s="12" t="s">
        <v>7</v>
      </c>
      <c r="C1314" s="12">
        <v>64</v>
      </c>
      <c r="D1314" s="12">
        <v>0.77400000000000002</v>
      </c>
      <c r="E1314" s="12">
        <v>0.69799999999999995</v>
      </c>
      <c r="F1314" s="12">
        <v>0.77800000000000002</v>
      </c>
      <c r="G1314" s="12">
        <v>31800.1</v>
      </c>
      <c r="H1314" s="13">
        <v>1</v>
      </c>
      <c r="I1314" t="str">
        <f>CONCATENATE(Tabela_Brasil[[#This Row],[Município]],"-",Tabela_Brasil[[#This Row],[Estado]])</f>
        <v>Cruzália-SP</v>
      </c>
      <c r="J1314">
        <f>IF(Tabela_Brasil[[#This Row],[IDHM]]&lt;=0.599,1,0)</f>
        <v>0</v>
      </c>
      <c r="K1314" t="str">
        <f>IF(Tabela_Brasil[[#This Row],[IDHM]]&lt;=0.55,"Baixo",IF(Tabela_Brasil[[#This Row],[IDHM]]&lt;=0.699,"Médio",IF(Tabela_Brasil[[#This Row],[IDHM]]&lt;=0.799,"Alto","Muito Alto")))</f>
        <v>Alto</v>
      </c>
      <c r="L1314" t="str">
        <f>VLOOKUP(Tabela_Brasil[[#This Row],[Estado]],'De-Para_Estado_Regiao'!$B$3:$C$29,2,FALSE)</f>
        <v>Sudeste</v>
      </c>
      <c r="M1314">
        <f>IF(Tabela_Brasil[[#This Row],[IBGE_1-4]]&gt;=951,1,0)</f>
        <v>0</v>
      </c>
      <c r="N1314">
        <f>IF(Tabela_Brasil[[#This Row],[COMP_P]]&lt;=2,1,0)</f>
        <v>1</v>
      </c>
    </row>
    <row r="1315" spans="1:14" x14ac:dyDescent="0.25">
      <c r="A1315" s="9" t="s">
        <v>1338</v>
      </c>
      <c r="B1315" s="9" t="s">
        <v>24</v>
      </c>
      <c r="C1315" s="9">
        <v>349</v>
      </c>
      <c r="D1315" s="9">
        <v>0.59</v>
      </c>
      <c r="E1315" s="9">
        <v>0.55800000000000005</v>
      </c>
      <c r="F1315" s="9">
        <v>0.499</v>
      </c>
      <c r="G1315" s="9">
        <v>7333.99</v>
      </c>
      <c r="H1315" s="10">
        <v>17</v>
      </c>
      <c r="I1315" t="str">
        <f>CONCATENATE(Tabela_Brasil[[#This Row],[Município]],"-",Tabela_Brasil[[#This Row],[Estado]])</f>
        <v>Ipupiara-BA</v>
      </c>
      <c r="J1315">
        <f>IF(Tabela_Brasil[[#This Row],[IDHM]]&lt;=0.599,1,0)</f>
        <v>1</v>
      </c>
      <c r="K1315" t="str">
        <f>IF(Tabela_Brasil[[#This Row],[IDHM]]&lt;=0.55,"Baixo",IF(Tabela_Brasil[[#This Row],[IDHM]]&lt;=0.699,"Médio",IF(Tabela_Brasil[[#This Row],[IDHM]]&lt;=0.799,"Alto","Muito Alto")))</f>
        <v>Médio</v>
      </c>
      <c r="L1315" t="str">
        <f>VLOOKUP(Tabela_Brasil[[#This Row],[Estado]],'De-Para_Estado_Regiao'!$B$3:$C$29,2,FALSE)</f>
        <v>Nordeste</v>
      </c>
      <c r="M1315">
        <f>IF(Tabela_Brasil[[#This Row],[IBGE_1-4]]&gt;=951,1,0)</f>
        <v>0</v>
      </c>
      <c r="N1315">
        <f>IF(Tabela_Brasil[[#This Row],[COMP_P]]&lt;=2,1,0)</f>
        <v>0</v>
      </c>
    </row>
    <row r="1316" spans="1:14" x14ac:dyDescent="0.25">
      <c r="A1316" s="12" t="s">
        <v>1339</v>
      </c>
      <c r="B1316" s="12" t="s">
        <v>22</v>
      </c>
      <c r="C1316" s="12">
        <v>364</v>
      </c>
      <c r="D1316" s="12">
        <v>0.66400000000000003</v>
      </c>
      <c r="E1316" s="12">
        <v>0.63500000000000001</v>
      </c>
      <c r="F1316" s="12">
        <v>0.54500000000000004</v>
      </c>
      <c r="G1316" s="12">
        <v>16256.07</v>
      </c>
      <c r="H1316" s="13">
        <v>7</v>
      </c>
      <c r="I1316" t="str">
        <f>CONCATENATE(Tabela_Brasil[[#This Row],[Município]],"-",Tabela_Brasil[[#This Row],[Estado]])</f>
        <v>Cruz Machado-PR</v>
      </c>
      <c r="J1316">
        <f>IF(Tabela_Brasil[[#This Row],[IDHM]]&lt;=0.599,1,0)</f>
        <v>0</v>
      </c>
      <c r="K1316" t="str">
        <f>IF(Tabela_Brasil[[#This Row],[IDHM]]&lt;=0.55,"Baixo",IF(Tabela_Brasil[[#This Row],[IDHM]]&lt;=0.699,"Médio",IF(Tabela_Brasil[[#This Row],[IDHM]]&lt;=0.799,"Alto","Muito Alto")))</f>
        <v>Médio</v>
      </c>
      <c r="L1316" t="str">
        <f>VLOOKUP(Tabela_Brasil[[#This Row],[Estado]],'De-Para_Estado_Regiao'!$B$3:$C$29,2,FALSE)</f>
        <v>Sul</v>
      </c>
      <c r="M1316">
        <f>IF(Tabela_Brasil[[#This Row],[IBGE_1-4]]&gt;=951,1,0)</f>
        <v>0</v>
      </c>
      <c r="N1316">
        <f>IF(Tabela_Brasil[[#This Row],[COMP_P]]&lt;=2,1,0)</f>
        <v>0</v>
      </c>
    </row>
    <row r="1317" spans="1:14" x14ac:dyDescent="0.25">
      <c r="A1317" s="9" t="s">
        <v>1340</v>
      </c>
      <c r="B1317" s="9" t="s">
        <v>7</v>
      </c>
      <c r="C1317" s="9">
        <v>349</v>
      </c>
      <c r="D1317" s="9">
        <v>0.72599999999999998</v>
      </c>
      <c r="E1317" s="9">
        <v>0.66600000000000004</v>
      </c>
      <c r="F1317" s="9">
        <v>0.69699999999999995</v>
      </c>
      <c r="G1317" s="9">
        <v>13465.76</v>
      </c>
      <c r="H1317" s="10">
        <v>3</v>
      </c>
      <c r="I1317" t="str">
        <f>CONCATENATE(Tabela_Brasil[[#This Row],[Município]],"-",Tabela_Brasil[[#This Row],[Estado]])</f>
        <v>Tarabai-SP</v>
      </c>
      <c r="J1317">
        <f>IF(Tabela_Brasil[[#This Row],[IDHM]]&lt;=0.599,1,0)</f>
        <v>0</v>
      </c>
      <c r="K1317" t="str">
        <f>IF(Tabela_Brasil[[#This Row],[IDHM]]&lt;=0.55,"Baixo",IF(Tabela_Brasil[[#This Row],[IDHM]]&lt;=0.699,"Médio",IF(Tabela_Brasil[[#This Row],[IDHM]]&lt;=0.799,"Alto","Muito Alto")))</f>
        <v>Alto</v>
      </c>
      <c r="L1317" t="str">
        <f>VLOOKUP(Tabela_Brasil[[#This Row],[Estado]],'De-Para_Estado_Regiao'!$B$3:$C$29,2,FALSE)</f>
        <v>Sudeste</v>
      </c>
      <c r="M1317">
        <f>IF(Tabela_Brasil[[#This Row],[IBGE_1-4]]&gt;=951,1,0)</f>
        <v>0</v>
      </c>
      <c r="N1317">
        <f>IF(Tabela_Brasil[[#This Row],[COMP_P]]&lt;=2,1,0)</f>
        <v>0</v>
      </c>
    </row>
    <row r="1318" spans="1:14" x14ac:dyDescent="0.25">
      <c r="A1318" s="12" t="s">
        <v>1341</v>
      </c>
      <c r="B1318" s="12" t="s">
        <v>7</v>
      </c>
      <c r="C1318" s="12">
        <v>503</v>
      </c>
      <c r="D1318" s="12">
        <v>0.74</v>
      </c>
      <c r="E1318" s="12">
        <v>0.74099999999999999</v>
      </c>
      <c r="F1318" s="12">
        <v>0.65</v>
      </c>
      <c r="G1318" s="12">
        <v>18450.48</v>
      </c>
      <c r="H1318" s="13">
        <v>11</v>
      </c>
      <c r="I1318" t="str">
        <f>CONCATENATE(Tabela_Brasil[[#This Row],[Município]],"-",Tabela_Brasil[[#This Row],[Estado]])</f>
        <v>Ibirá-SP</v>
      </c>
      <c r="J1318">
        <f>IF(Tabela_Brasil[[#This Row],[IDHM]]&lt;=0.599,1,0)</f>
        <v>0</v>
      </c>
      <c r="K1318" t="str">
        <f>IF(Tabela_Brasil[[#This Row],[IDHM]]&lt;=0.55,"Baixo",IF(Tabela_Brasil[[#This Row],[IDHM]]&lt;=0.699,"Médio",IF(Tabela_Brasil[[#This Row],[IDHM]]&lt;=0.799,"Alto","Muito Alto")))</f>
        <v>Alto</v>
      </c>
      <c r="L1318" t="str">
        <f>VLOOKUP(Tabela_Brasil[[#This Row],[Estado]],'De-Para_Estado_Regiao'!$B$3:$C$29,2,FALSE)</f>
        <v>Sudeste</v>
      </c>
      <c r="M1318">
        <f>IF(Tabela_Brasil[[#This Row],[IBGE_1-4]]&gt;=951,1,0)</f>
        <v>0</v>
      </c>
      <c r="N1318">
        <f>IF(Tabela_Brasil[[#This Row],[COMP_P]]&lt;=2,1,0)</f>
        <v>0</v>
      </c>
    </row>
    <row r="1319" spans="1:14" x14ac:dyDescent="0.25">
      <c r="A1319" s="9" t="s">
        <v>1342</v>
      </c>
      <c r="B1319" s="9" t="s">
        <v>22</v>
      </c>
      <c r="C1319" s="9">
        <v>474</v>
      </c>
      <c r="D1319" s="9">
        <v>0.71299999999999997</v>
      </c>
      <c r="E1319" s="9">
        <v>0.69599999999999995</v>
      </c>
      <c r="F1319" s="9">
        <v>0.625</v>
      </c>
      <c r="G1319" s="9">
        <v>19314.560000000001</v>
      </c>
      <c r="H1319" s="10">
        <v>7</v>
      </c>
      <c r="I1319" t="str">
        <f>CONCATENATE(Tabela_Brasil[[#This Row],[Município]],"-",Tabela_Brasil[[#This Row],[Estado]])</f>
        <v>Carlópolis-PR</v>
      </c>
      <c r="J1319">
        <f>IF(Tabela_Brasil[[#This Row],[IDHM]]&lt;=0.599,1,0)</f>
        <v>0</v>
      </c>
      <c r="K1319" t="str">
        <f>IF(Tabela_Brasil[[#This Row],[IDHM]]&lt;=0.55,"Baixo",IF(Tabela_Brasil[[#This Row],[IDHM]]&lt;=0.699,"Médio",IF(Tabela_Brasil[[#This Row],[IDHM]]&lt;=0.799,"Alto","Muito Alto")))</f>
        <v>Alto</v>
      </c>
      <c r="L1319" t="str">
        <f>VLOOKUP(Tabela_Brasil[[#This Row],[Estado]],'De-Para_Estado_Regiao'!$B$3:$C$29,2,FALSE)</f>
        <v>Sul</v>
      </c>
      <c r="M1319">
        <f>IF(Tabela_Brasil[[#This Row],[IBGE_1-4]]&gt;=951,1,0)</f>
        <v>0</v>
      </c>
      <c r="N1319">
        <f>IF(Tabela_Brasil[[#This Row],[COMP_P]]&lt;=2,1,0)</f>
        <v>0</v>
      </c>
    </row>
    <row r="1320" spans="1:14" x14ac:dyDescent="0.25">
      <c r="A1320" s="12" t="s">
        <v>1343</v>
      </c>
      <c r="B1320" s="12" t="s">
        <v>7</v>
      </c>
      <c r="C1320" s="12">
        <v>249</v>
      </c>
      <c r="D1320" s="12">
        <v>0.73299999999999998</v>
      </c>
      <c r="E1320" s="12">
        <v>0.70099999999999996</v>
      </c>
      <c r="F1320" s="12">
        <v>0.65500000000000003</v>
      </c>
      <c r="G1320" s="12">
        <v>23150.97</v>
      </c>
      <c r="H1320" s="13">
        <v>1</v>
      </c>
      <c r="I1320" t="str">
        <f>CONCATENATE(Tabela_Brasil[[#This Row],[Município]],"-",Tabela_Brasil[[#This Row],[Estado]])</f>
        <v>Iacri-SP</v>
      </c>
      <c r="J1320">
        <f>IF(Tabela_Brasil[[#This Row],[IDHM]]&lt;=0.599,1,0)</f>
        <v>0</v>
      </c>
      <c r="K1320" t="str">
        <f>IF(Tabela_Brasil[[#This Row],[IDHM]]&lt;=0.55,"Baixo",IF(Tabela_Brasil[[#This Row],[IDHM]]&lt;=0.699,"Médio",IF(Tabela_Brasil[[#This Row],[IDHM]]&lt;=0.799,"Alto","Muito Alto")))</f>
        <v>Alto</v>
      </c>
      <c r="L1320" t="str">
        <f>VLOOKUP(Tabela_Brasil[[#This Row],[Estado]],'De-Para_Estado_Regiao'!$B$3:$C$29,2,FALSE)</f>
        <v>Sudeste</v>
      </c>
      <c r="M1320">
        <f>IF(Tabela_Brasil[[#This Row],[IBGE_1-4]]&gt;=951,1,0)</f>
        <v>0</v>
      </c>
      <c r="N1320">
        <f>IF(Tabela_Brasil[[#This Row],[COMP_P]]&lt;=2,1,0)</f>
        <v>1</v>
      </c>
    </row>
    <row r="1321" spans="1:14" x14ac:dyDescent="0.25">
      <c r="A1321" s="9" t="s">
        <v>1344</v>
      </c>
      <c r="B1321" s="9" t="s">
        <v>24</v>
      </c>
      <c r="C1321" s="9">
        <v>1239</v>
      </c>
      <c r="D1321" s="9">
        <v>0.59299999999999997</v>
      </c>
      <c r="E1321" s="9">
        <v>0.58599999999999997</v>
      </c>
      <c r="F1321" s="9">
        <v>0.45200000000000001</v>
      </c>
      <c r="G1321" s="9">
        <v>6846.32</v>
      </c>
      <c r="H1321" s="10">
        <v>30</v>
      </c>
      <c r="I1321" t="str">
        <f>CONCATENATE(Tabela_Brasil[[#This Row],[Município]],"-",Tabela_Brasil[[#This Row],[Estado]])</f>
        <v>Ubatã-BA</v>
      </c>
      <c r="J1321">
        <f>IF(Tabela_Brasil[[#This Row],[IDHM]]&lt;=0.599,1,0)</f>
        <v>1</v>
      </c>
      <c r="K1321" t="str">
        <f>IF(Tabela_Brasil[[#This Row],[IDHM]]&lt;=0.55,"Baixo",IF(Tabela_Brasil[[#This Row],[IDHM]]&lt;=0.699,"Médio",IF(Tabela_Brasil[[#This Row],[IDHM]]&lt;=0.799,"Alto","Muito Alto")))</f>
        <v>Médio</v>
      </c>
      <c r="L1321" t="str">
        <f>VLOOKUP(Tabela_Brasil[[#This Row],[Estado]],'De-Para_Estado_Regiao'!$B$3:$C$29,2,FALSE)</f>
        <v>Nordeste</v>
      </c>
      <c r="M1321">
        <f>IF(Tabela_Brasil[[#This Row],[IBGE_1-4]]&gt;=951,1,0)</f>
        <v>1</v>
      </c>
      <c r="N1321">
        <f>IF(Tabela_Brasil[[#This Row],[COMP_P]]&lt;=2,1,0)</f>
        <v>0</v>
      </c>
    </row>
    <row r="1322" spans="1:14" x14ac:dyDescent="0.25">
      <c r="A1322" s="12" t="s">
        <v>1345</v>
      </c>
      <c r="B1322" s="12" t="s">
        <v>19</v>
      </c>
      <c r="C1322" s="12">
        <v>2252</v>
      </c>
      <c r="D1322" s="12">
        <v>0.65200000000000002</v>
      </c>
      <c r="E1322" s="12">
        <v>0.61</v>
      </c>
      <c r="F1322" s="12">
        <v>0.56399999999999995</v>
      </c>
      <c r="G1322" s="12">
        <v>10269.36</v>
      </c>
      <c r="H1322" s="13">
        <v>43</v>
      </c>
      <c r="I1322" t="str">
        <f>CONCATENATE(Tabela_Brasil[[#This Row],[Município]],"-",Tabela_Brasil[[#This Row],[Estado]])</f>
        <v>Moreno-PE</v>
      </c>
      <c r="J1322">
        <f>IF(Tabela_Brasil[[#This Row],[IDHM]]&lt;=0.599,1,0)</f>
        <v>0</v>
      </c>
      <c r="K1322" t="str">
        <f>IF(Tabela_Brasil[[#This Row],[IDHM]]&lt;=0.55,"Baixo",IF(Tabela_Brasil[[#This Row],[IDHM]]&lt;=0.699,"Médio",IF(Tabela_Brasil[[#This Row],[IDHM]]&lt;=0.799,"Alto","Muito Alto")))</f>
        <v>Médio</v>
      </c>
      <c r="L1322" t="str">
        <f>VLOOKUP(Tabela_Brasil[[#This Row],[Estado]],'De-Para_Estado_Regiao'!$B$3:$C$29,2,FALSE)</f>
        <v>Nordeste</v>
      </c>
      <c r="M1322">
        <f>IF(Tabela_Brasil[[#This Row],[IBGE_1-4]]&gt;=951,1,0)</f>
        <v>1</v>
      </c>
      <c r="N1322">
        <f>IF(Tabela_Brasil[[#This Row],[COMP_P]]&lt;=2,1,0)</f>
        <v>0</v>
      </c>
    </row>
    <row r="1323" spans="1:14" x14ac:dyDescent="0.25">
      <c r="A1323" s="9" t="s">
        <v>1346</v>
      </c>
      <c r="B1323" s="9" t="s">
        <v>16</v>
      </c>
      <c r="C1323" s="9">
        <v>165</v>
      </c>
      <c r="D1323" s="9">
        <v>0.63900000000000001</v>
      </c>
      <c r="E1323" s="9">
        <v>0.60699999999999998</v>
      </c>
      <c r="F1323" s="9">
        <v>0.53600000000000003</v>
      </c>
      <c r="G1323" s="9">
        <v>13661.46</v>
      </c>
      <c r="H1323" s="10">
        <v>3</v>
      </c>
      <c r="I1323" t="str">
        <f>CONCATENATE(Tabela_Brasil[[#This Row],[Município]],"-",Tabela_Brasil[[#This Row],[Estado]])</f>
        <v>Desterro De Entre Rios-MG</v>
      </c>
      <c r="J1323">
        <f>IF(Tabela_Brasil[[#This Row],[IDHM]]&lt;=0.599,1,0)</f>
        <v>0</v>
      </c>
      <c r="K1323" t="str">
        <f>IF(Tabela_Brasil[[#This Row],[IDHM]]&lt;=0.55,"Baixo",IF(Tabela_Brasil[[#This Row],[IDHM]]&lt;=0.699,"Médio",IF(Tabela_Brasil[[#This Row],[IDHM]]&lt;=0.799,"Alto","Muito Alto")))</f>
        <v>Médio</v>
      </c>
      <c r="L1323" t="str">
        <f>VLOOKUP(Tabela_Brasil[[#This Row],[Estado]],'De-Para_Estado_Regiao'!$B$3:$C$29,2,FALSE)</f>
        <v>Sudeste</v>
      </c>
      <c r="M1323">
        <f>IF(Tabela_Brasil[[#This Row],[IBGE_1-4]]&gt;=951,1,0)</f>
        <v>0</v>
      </c>
      <c r="N1323">
        <f>IF(Tabela_Brasil[[#This Row],[COMP_P]]&lt;=2,1,0)</f>
        <v>0</v>
      </c>
    </row>
    <row r="1324" spans="1:14" x14ac:dyDescent="0.25">
      <c r="A1324" s="12" t="s">
        <v>1347</v>
      </c>
      <c r="B1324" s="12" t="s">
        <v>16</v>
      </c>
      <c r="C1324" s="12">
        <v>1014</v>
      </c>
      <c r="D1324" s="12">
        <v>0.69499999999999995</v>
      </c>
      <c r="E1324" s="12">
        <v>0.73599999999999999</v>
      </c>
      <c r="F1324" s="12">
        <v>0.53600000000000003</v>
      </c>
      <c r="G1324" s="12">
        <v>34244.28</v>
      </c>
      <c r="H1324" s="13">
        <v>11</v>
      </c>
      <c r="I1324" t="str">
        <f>CONCATENATE(Tabela_Brasil[[#This Row],[Município]],"-",Tabela_Brasil[[#This Row],[Estado]])</f>
        <v>Prata-MG</v>
      </c>
      <c r="J1324">
        <f>IF(Tabela_Brasil[[#This Row],[IDHM]]&lt;=0.599,1,0)</f>
        <v>0</v>
      </c>
      <c r="K1324" t="str">
        <f>IF(Tabela_Brasil[[#This Row],[IDHM]]&lt;=0.55,"Baixo",IF(Tabela_Brasil[[#This Row],[IDHM]]&lt;=0.699,"Médio",IF(Tabela_Brasil[[#This Row],[IDHM]]&lt;=0.799,"Alto","Muito Alto")))</f>
        <v>Médio</v>
      </c>
      <c r="L1324" t="str">
        <f>VLOOKUP(Tabela_Brasil[[#This Row],[Estado]],'De-Para_Estado_Regiao'!$B$3:$C$29,2,FALSE)</f>
        <v>Sudeste</v>
      </c>
      <c r="M1324">
        <f>IF(Tabela_Brasil[[#This Row],[IBGE_1-4]]&gt;=951,1,0)</f>
        <v>1</v>
      </c>
      <c r="N1324">
        <f>IF(Tabela_Brasil[[#This Row],[COMP_P]]&lt;=2,1,0)</f>
        <v>0</v>
      </c>
    </row>
    <row r="1325" spans="1:14" x14ac:dyDescent="0.25">
      <c r="A1325" s="9" t="s">
        <v>1348</v>
      </c>
      <c r="B1325" s="9" t="s">
        <v>82</v>
      </c>
      <c r="C1325" s="9">
        <v>6417</v>
      </c>
      <c r="D1325" s="9">
        <v>0.627</v>
      </c>
      <c r="E1325" s="9">
        <v>0.59699999999999998</v>
      </c>
      <c r="F1325" s="9">
        <v>0.53400000000000003</v>
      </c>
      <c r="G1325" s="9">
        <v>16047.33</v>
      </c>
      <c r="H1325" s="10">
        <v>126</v>
      </c>
      <c r="I1325" t="str">
        <f>CONCATENATE(Tabela_Brasil[[#This Row],[Município]],"-",Tabela_Brasil[[#This Row],[Estado]])</f>
        <v>Santa Rita-PB</v>
      </c>
      <c r="J1325">
        <f>IF(Tabela_Brasil[[#This Row],[IDHM]]&lt;=0.599,1,0)</f>
        <v>0</v>
      </c>
      <c r="K1325" t="str">
        <f>IF(Tabela_Brasil[[#This Row],[IDHM]]&lt;=0.55,"Baixo",IF(Tabela_Brasil[[#This Row],[IDHM]]&lt;=0.699,"Médio",IF(Tabela_Brasil[[#This Row],[IDHM]]&lt;=0.799,"Alto","Muito Alto")))</f>
        <v>Médio</v>
      </c>
      <c r="L1325" t="str">
        <f>VLOOKUP(Tabela_Brasil[[#This Row],[Estado]],'De-Para_Estado_Regiao'!$B$3:$C$29,2,FALSE)</f>
        <v>Nordeste</v>
      </c>
      <c r="M1325">
        <f>IF(Tabela_Brasil[[#This Row],[IBGE_1-4]]&gt;=951,1,0)</f>
        <v>1</v>
      </c>
      <c r="N1325">
        <f>IF(Tabela_Brasil[[#This Row],[COMP_P]]&lt;=2,1,0)</f>
        <v>0</v>
      </c>
    </row>
    <row r="1326" spans="1:14" x14ac:dyDescent="0.25">
      <c r="A1326" s="12" t="s">
        <v>1349</v>
      </c>
      <c r="B1326" s="12" t="s">
        <v>7</v>
      </c>
      <c r="C1326" s="12">
        <v>236</v>
      </c>
      <c r="D1326" s="12">
        <v>0.75</v>
      </c>
      <c r="E1326" s="12">
        <v>0.70799999999999996</v>
      </c>
      <c r="F1326" s="12">
        <v>0.69699999999999995</v>
      </c>
      <c r="G1326" s="12">
        <v>21449.82</v>
      </c>
      <c r="H1326" s="13">
        <v>1</v>
      </c>
      <c r="I1326" t="str">
        <f>CONCATENATE(Tabela_Brasil[[#This Row],[Município]],"-",Tabela_Brasil[[#This Row],[Estado]])</f>
        <v>Sales-SP</v>
      </c>
      <c r="J1326">
        <f>IF(Tabela_Brasil[[#This Row],[IDHM]]&lt;=0.599,1,0)</f>
        <v>0</v>
      </c>
      <c r="K1326" t="str">
        <f>IF(Tabela_Brasil[[#This Row],[IDHM]]&lt;=0.55,"Baixo",IF(Tabela_Brasil[[#This Row],[IDHM]]&lt;=0.699,"Médio",IF(Tabela_Brasil[[#This Row],[IDHM]]&lt;=0.799,"Alto","Muito Alto")))</f>
        <v>Alto</v>
      </c>
      <c r="L1326" t="str">
        <f>VLOOKUP(Tabela_Brasil[[#This Row],[Estado]],'De-Para_Estado_Regiao'!$B$3:$C$29,2,FALSE)</f>
        <v>Sudeste</v>
      </c>
      <c r="M1326">
        <f>IF(Tabela_Brasil[[#This Row],[IBGE_1-4]]&gt;=951,1,0)</f>
        <v>0</v>
      </c>
      <c r="N1326">
        <f>IF(Tabela_Brasil[[#This Row],[COMP_P]]&lt;=2,1,0)</f>
        <v>1</v>
      </c>
    </row>
    <row r="1327" spans="1:14" x14ac:dyDescent="0.25">
      <c r="A1327" s="9" t="s">
        <v>1350</v>
      </c>
      <c r="B1327" s="9" t="s">
        <v>16</v>
      </c>
      <c r="C1327" s="9">
        <v>847</v>
      </c>
      <c r="D1327" s="9">
        <v>0.72</v>
      </c>
      <c r="E1327" s="9">
        <v>0.73199999999999998</v>
      </c>
      <c r="F1327" s="9">
        <v>0.59</v>
      </c>
      <c r="G1327" s="9">
        <v>17410.400000000001</v>
      </c>
      <c r="H1327" s="10">
        <v>9</v>
      </c>
      <c r="I1327" t="str">
        <f>CONCATENATE(Tabela_Brasil[[#This Row],[Município]],"-",Tabela_Brasil[[#This Row],[Estado]])</f>
        <v>Monte Sião-MG</v>
      </c>
      <c r="J1327">
        <f>IF(Tabela_Brasil[[#This Row],[IDHM]]&lt;=0.599,1,0)</f>
        <v>0</v>
      </c>
      <c r="K1327" t="str">
        <f>IF(Tabela_Brasil[[#This Row],[IDHM]]&lt;=0.55,"Baixo",IF(Tabela_Brasil[[#This Row],[IDHM]]&lt;=0.699,"Médio",IF(Tabela_Brasil[[#This Row],[IDHM]]&lt;=0.799,"Alto","Muito Alto")))</f>
        <v>Alto</v>
      </c>
      <c r="L1327" t="str">
        <f>VLOOKUP(Tabela_Brasil[[#This Row],[Estado]],'De-Para_Estado_Regiao'!$B$3:$C$29,2,FALSE)</f>
        <v>Sudeste</v>
      </c>
      <c r="M1327">
        <f>IF(Tabela_Brasil[[#This Row],[IBGE_1-4]]&gt;=951,1,0)</f>
        <v>0</v>
      </c>
      <c r="N1327">
        <f>IF(Tabela_Brasil[[#This Row],[COMP_P]]&lt;=2,1,0)</f>
        <v>0</v>
      </c>
    </row>
    <row r="1328" spans="1:14" x14ac:dyDescent="0.25">
      <c r="A1328" s="12" t="s">
        <v>1351</v>
      </c>
      <c r="B1328" s="12" t="s">
        <v>53</v>
      </c>
      <c r="C1328" s="12">
        <v>915</v>
      </c>
      <c r="D1328" s="12">
        <v>0.67</v>
      </c>
      <c r="E1328" s="12">
        <v>0.68600000000000005</v>
      </c>
      <c r="F1328" s="12">
        <v>0.52100000000000002</v>
      </c>
      <c r="G1328" s="12">
        <v>21838.39</v>
      </c>
      <c r="H1328" s="13">
        <v>7</v>
      </c>
      <c r="I1328" t="str">
        <f>CONCATENATE(Tabela_Brasil[[#This Row],[Município]],"-",Tabela_Brasil[[#This Row],[Estado]])</f>
        <v>Rio Verde De Mato Grosso-MS</v>
      </c>
      <c r="J1328">
        <f>IF(Tabela_Brasil[[#This Row],[IDHM]]&lt;=0.599,1,0)</f>
        <v>0</v>
      </c>
      <c r="K1328" t="str">
        <f>IF(Tabela_Brasil[[#This Row],[IDHM]]&lt;=0.55,"Baixo",IF(Tabela_Brasil[[#This Row],[IDHM]]&lt;=0.699,"Médio",IF(Tabela_Brasil[[#This Row],[IDHM]]&lt;=0.799,"Alto","Muito Alto")))</f>
        <v>Médio</v>
      </c>
      <c r="L1328" t="str">
        <f>VLOOKUP(Tabela_Brasil[[#This Row],[Estado]],'De-Para_Estado_Regiao'!$B$3:$C$29,2,FALSE)</f>
        <v>Centro-Oeste</v>
      </c>
      <c r="M1328">
        <f>IF(Tabela_Brasil[[#This Row],[IBGE_1-4]]&gt;=951,1,0)</f>
        <v>0</v>
      </c>
      <c r="N1328">
        <f>IF(Tabela_Brasil[[#This Row],[COMP_P]]&lt;=2,1,0)</f>
        <v>0</v>
      </c>
    </row>
    <row r="1329" spans="1:14" x14ac:dyDescent="0.25">
      <c r="A1329" s="9" t="s">
        <v>1352</v>
      </c>
      <c r="B1329" s="9" t="s">
        <v>22</v>
      </c>
      <c r="C1329" s="9">
        <v>703</v>
      </c>
      <c r="D1329" s="9">
        <v>0.71</v>
      </c>
      <c r="E1329" s="9">
        <v>0.69899999999999995</v>
      </c>
      <c r="F1329" s="9">
        <v>0.62</v>
      </c>
      <c r="G1329" s="9">
        <v>28076.86</v>
      </c>
      <c r="H1329" s="10">
        <v>26</v>
      </c>
      <c r="I1329" t="str">
        <f>CONCATENATE(Tabela_Brasil[[#This Row],[Município]],"-",Tabela_Brasil[[#This Row],[Estado]])</f>
        <v>Ampére-PR</v>
      </c>
      <c r="J1329">
        <f>IF(Tabela_Brasil[[#This Row],[IDHM]]&lt;=0.599,1,0)</f>
        <v>0</v>
      </c>
      <c r="K1329" t="str">
        <f>IF(Tabela_Brasil[[#This Row],[IDHM]]&lt;=0.55,"Baixo",IF(Tabela_Brasil[[#This Row],[IDHM]]&lt;=0.699,"Médio",IF(Tabela_Brasil[[#This Row],[IDHM]]&lt;=0.799,"Alto","Muito Alto")))</f>
        <v>Alto</v>
      </c>
      <c r="L1329" t="str">
        <f>VLOOKUP(Tabela_Brasil[[#This Row],[Estado]],'De-Para_Estado_Regiao'!$B$3:$C$29,2,FALSE)</f>
        <v>Sul</v>
      </c>
      <c r="M1329">
        <f>IF(Tabela_Brasil[[#This Row],[IBGE_1-4]]&gt;=951,1,0)</f>
        <v>0</v>
      </c>
      <c r="N1329">
        <f>IF(Tabela_Brasil[[#This Row],[COMP_P]]&lt;=2,1,0)</f>
        <v>0</v>
      </c>
    </row>
    <row r="1330" spans="1:14" x14ac:dyDescent="0.25">
      <c r="A1330" s="12" t="s">
        <v>1353</v>
      </c>
      <c r="B1330" s="12" t="s">
        <v>22</v>
      </c>
      <c r="C1330" s="12">
        <v>738</v>
      </c>
      <c r="D1330" s="12">
        <v>0.70299999999999996</v>
      </c>
      <c r="E1330" s="12">
        <v>0.69399999999999995</v>
      </c>
      <c r="F1330" s="12">
        <v>0.61199999999999999</v>
      </c>
      <c r="G1330" s="12">
        <v>28357.67</v>
      </c>
      <c r="H1330" s="13">
        <v>5</v>
      </c>
      <c r="I1330" t="str">
        <f>CONCATENATE(Tabela_Brasil[[#This Row],[Município]],"-",Tabela_Brasil[[#This Row],[Estado]])</f>
        <v>Tapejara-PR</v>
      </c>
      <c r="J1330">
        <f>IF(Tabela_Brasil[[#This Row],[IDHM]]&lt;=0.599,1,0)</f>
        <v>0</v>
      </c>
      <c r="K1330" t="str">
        <f>IF(Tabela_Brasil[[#This Row],[IDHM]]&lt;=0.55,"Baixo",IF(Tabela_Brasil[[#This Row],[IDHM]]&lt;=0.699,"Médio",IF(Tabela_Brasil[[#This Row],[IDHM]]&lt;=0.799,"Alto","Muito Alto")))</f>
        <v>Alto</v>
      </c>
      <c r="L1330" t="str">
        <f>VLOOKUP(Tabela_Brasil[[#This Row],[Estado]],'De-Para_Estado_Regiao'!$B$3:$C$29,2,FALSE)</f>
        <v>Sul</v>
      </c>
      <c r="M1330">
        <f>IF(Tabela_Brasil[[#This Row],[IBGE_1-4]]&gt;=951,1,0)</f>
        <v>0</v>
      </c>
      <c r="N1330">
        <f>IF(Tabela_Brasil[[#This Row],[COMP_P]]&lt;=2,1,0)</f>
        <v>0</v>
      </c>
    </row>
    <row r="1331" spans="1:14" x14ac:dyDescent="0.25">
      <c r="A1331" s="9" t="s">
        <v>1354</v>
      </c>
      <c r="B1331" s="9" t="s">
        <v>59</v>
      </c>
      <c r="C1331" s="9">
        <v>261</v>
      </c>
      <c r="D1331" s="9">
        <v>0.73699999999999999</v>
      </c>
      <c r="E1331" s="9">
        <v>0.748</v>
      </c>
      <c r="F1331" s="9">
        <v>0.61699999999999999</v>
      </c>
      <c r="G1331" s="9">
        <v>44834.07</v>
      </c>
      <c r="H1331" s="10">
        <v>6</v>
      </c>
      <c r="I1331" t="str">
        <f>CONCATENATE(Tabela_Brasil[[#This Row],[Município]],"-",Tabela_Brasil[[#This Row],[Estado]])</f>
        <v>Tangará-SC</v>
      </c>
      <c r="J1331">
        <f>IF(Tabela_Brasil[[#This Row],[IDHM]]&lt;=0.599,1,0)</f>
        <v>0</v>
      </c>
      <c r="K1331" t="str">
        <f>IF(Tabela_Brasil[[#This Row],[IDHM]]&lt;=0.55,"Baixo",IF(Tabela_Brasil[[#This Row],[IDHM]]&lt;=0.699,"Médio",IF(Tabela_Brasil[[#This Row],[IDHM]]&lt;=0.799,"Alto","Muito Alto")))</f>
        <v>Alto</v>
      </c>
      <c r="L1331" t="str">
        <f>VLOOKUP(Tabela_Brasil[[#This Row],[Estado]],'De-Para_Estado_Regiao'!$B$3:$C$29,2,FALSE)</f>
        <v>Sul</v>
      </c>
      <c r="M1331">
        <f>IF(Tabela_Brasil[[#This Row],[IBGE_1-4]]&gt;=951,1,0)</f>
        <v>0</v>
      </c>
      <c r="N1331">
        <f>IF(Tabela_Brasil[[#This Row],[COMP_P]]&lt;=2,1,0)</f>
        <v>0</v>
      </c>
    </row>
    <row r="1332" spans="1:14" x14ac:dyDescent="0.25">
      <c r="A1332" s="12" t="s">
        <v>1355</v>
      </c>
      <c r="B1332" s="12" t="s">
        <v>19</v>
      </c>
      <c r="C1332" s="12">
        <v>1556</v>
      </c>
      <c r="D1332" s="12">
        <v>0.59699999999999998</v>
      </c>
      <c r="E1332" s="12">
        <v>0.56799999999999995</v>
      </c>
      <c r="F1332" s="12">
        <v>0.49199999999999999</v>
      </c>
      <c r="G1332" s="12">
        <v>12580.1</v>
      </c>
      <c r="H1332" s="13">
        <v>30</v>
      </c>
      <c r="I1332" t="str">
        <f>CONCATENATE(Tabela_Brasil[[#This Row],[Município]],"-",Tabela_Brasil[[#This Row],[Estado]])</f>
        <v>Sirinhaém-PE</v>
      </c>
      <c r="J1332">
        <f>IF(Tabela_Brasil[[#This Row],[IDHM]]&lt;=0.599,1,0)</f>
        <v>1</v>
      </c>
      <c r="K1332" t="str">
        <f>IF(Tabela_Brasil[[#This Row],[IDHM]]&lt;=0.55,"Baixo",IF(Tabela_Brasil[[#This Row],[IDHM]]&lt;=0.699,"Médio",IF(Tabela_Brasil[[#This Row],[IDHM]]&lt;=0.799,"Alto","Muito Alto")))</f>
        <v>Médio</v>
      </c>
      <c r="L1332" t="str">
        <f>VLOOKUP(Tabela_Brasil[[#This Row],[Estado]],'De-Para_Estado_Regiao'!$B$3:$C$29,2,FALSE)</f>
        <v>Nordeste</v>
      </c>
      <c r="M1332">
        <f>IF(Tabela_Brasil[[#This Row],[IBGE_1-4]]&gt;=951,1,0)</f>
        <v>1</v>
      </c>
      <c r="N1332">
        <f>IF(Tabela_Brasil[[#This Row],[COMP_P]]&lt;=2,1,0)</f>
        <v>0</v>
      </c>
    </row>
    <row r="1333" spans="1:14" x14ac:dyDescent="0.25">
      <c r="A1333" s="9" t="s">
        <v>1356</v>
      </c>
      <c r="B1333" s="9" t="s">
        <v>7</v>
      </c>
      <c r="C1333" s="9">
        <v>881</v>
      </c>
      <c r="D1333" s="9">
        <v>0.71499999999999997</v>
      </c>
      <c r="E1333" s="9">
        <v>0.70899999999999996</v>
      </c>
      <c r="F1333" s="9">
        <v>0.63800000000000001</v>
      </c>
      <c r="G1333" s="9">
        <v>36072.58</v>
      </c>
      <c r="H1333" s="10">
        <v>12</v>
      </c>
      <c r="I1333" t="str">
        <f>CONCATENATE(Tabela_Brasil[[#This Row],[Município]],"-",Tabela_Brasil[[#This Row],[Estado]])</f>
        <v>Severínia-SP</v>
      </c>
      <c r="J1333">
        <f>IF(Tabela_Brasil[[#This Row],[IDHM]]&lt;=0.599,1,0)</f>
        <v>0</v>
      </c>
      <c r="K1333" t="str">
        <f>IF(Tabela_Brasil[[#This Row],[IDHM]]&lt;=0.55,"Baixo",IF(Tabela_Brasil[[#This Row],[IDHM]]&lt;=0.699,"Médio",IF(Tabela_Brasil[[#This Row],[IDHM]]&lt;=0.799,"Alto","Muito Alto")))</f>
        <v>Alto</v>
      </c>
      <c r="L1333" t="str">
        <f>VLOOKUP(Tabela_Brasil[[#This Row],[Estado]],'De-Para_Estado_Regiao'!$B$3:$C$29,2,FALSE)</f>
        <v>Sudeste</v>
      </c>
      <c r="M1333">
        <f>IF(Tabela_Brasil[[#This Row],[IBGE_1-4]]&gt;=951,1,0)</f>
        <v>0</v>
      </c>
      <c r="N1333">
        <f>IF(Tabela_Brasil[[#This Row],[COMP_P]]&lt;=2,1,0)</f>
        <v>0</v>
      </c>
    </row>
    <row r="1334" spans="1:14" x14ac:dyDescent="0.25">
      <c r="A1334" s="12" t="s">
        <v>1357</v>
      </c>
      <c r="B1334" s="12" t="s">
        <v>16</v>
      </c>
      <c r="C1334" s="12">
        <v>502</v>
      </c>
      <c r="D1334" s="12">
        <v>0.69799999999999995</v>
      </c>
      <c r="E1334" s="12">
        <v>0.71199999999999997</v>
      </c>
      <c r="F1334" s="12">
        <v>0.56599999999999995</v>
      </c>
      <c r="G1334" s="12">
        <v>15879.96</v>
      </c>
      <c r="H1334" s="13">
        <v>9</v>
      </c>
      <c r="I1334" t="str">
        <f>CONCATENATE(Tabela_Brasil[[#This Row],[Município]],"-",Tabela_Brasil[[#This Row],[Estado]])</f>
        <v>Campestre-MG</v>
      </c>
      <c r="J1334">
        <f>IF(Tabela_Brasil[[#This Row],[IDHM]]&lt;=0.599,1,0)</f>
        <v>0</v>
      </c>
      <c r="K1334" t="str">
        <f>IF(Tabela_Brasil[[#This Row],[IDHM]]&lt;=0.55,"Baixo",IF(Tabela_Brasil[[#This Row],[IDHM]]&lt;=0.699,"Médio",IF(Tabela_Brasil[[#This Row],[IDHM]]&lt;=0.799,"Alto","Muito Alto")))</f>
        <v>Médio</v>
      </c>
      <c r="L1334" t="str">
        <f>VLOOKUP(Tabela_Brasil[[#This Row],[Estado]],'De-Para_Estado_Regiao'!$B$3:$C$29,2,FALSE)</f>
        <v>Sudeste</v>
      </c>
      <c r="M1334">
        <f>IF(Tabela_Brasil[[#This Row],[IBGE_1-4]]&gt;=951,1,0)</f>
        <v>0</v>
      </c>
      <c r="N1334">
        <f>IF(Tabela_Brasil[[#This Row],[COMP_P]]&lt;=2,1,0)</f>
        <v>0</v>
      </c>
    </row>
    <row r="1335" spans="1:14" x14ac:dyDescent="0.25">
      <c r="A1335" s="9" t="s">
        <v>1358</v>
      </c>
      <c r="B1335" s="9" t="s">
        <v>7</v>
      </c>
      <c r="C1335" s="9">
        <v>669</v>
      </c>
      <c r="D1335" s="9">
        <v>0.71</v>
      </c>
      <c r="E1335" s="9">
        <v>0.71199999999999997</v>
      </c>
      <c r="F1335" s="9">
        <v>0.625</v>
      </c>
      <c r="G1335" s="9">
        <v>17422.7</v>
      </c>
      <c r="H1335" s="10">
        <v>8</v>
      </c>
      <c r="I1335" t="str">
        <f>CONCATENATE(Tabela_Brasil[[#This Row],[Município]],"-",Tabela_Brasil[[#This Row],[Estado]])</f>
        <v>Ribeirão Bonito-SP</v>
      </c>
      <c r="J1335">
        <f>IF(Tabela_Brasil[[#This Row],[IDHM]]&lt;=0.599,1,0)</f>
        <v>0</v>
      </c>
      <c r="K1335" t="str">
        <f>IF(Tabela_Brasil[[#This Row],[IDHM]]&lt;=0.55,"Baixo",IF(Tabela_Brasil[[#This Row],[IDHM]]&lt;=0.699,"Médio",IF(Tabela_Brasil[[#This Row],[IDHM]]&lt;=0.799,"Alto","Muito Alto")))</f>
        <v>Alto</v>
      </c>
      <c r="L1335" t="str">
        <f>VLOOKUP(Tabela_Brasil[[#This Row],[Estado]],'De-Para_Estado_Regiao'!$B$3:$C$29,2,FALSE)</f>
        <v>Sudeste</v>
      </c>
      <c r="M1335">
        <f>IF(Tabela_Brasil[[#This Row],[IBGE_1-4]]&gt;=951,1,0)</f>
        <v>0</v>
      </c>
      <c r="N1335">
        <f>IF(Tabela_Brasil[[#This Row],[COMP_P]]&lt;=2,1,0)</f>
        <v>0</v>
      </c>
    </row>
    <row r="1336" spans="1:14" x14ac:dyDescent="0.25">
      <c r="A1336" s="12" t="s">
        <v>1359</v>
      </c>
      <c r="B1336" s="12" t="s">
        <v>29</v>
      </c>
      <c r="C1336" s="12">
        <v>825</v>
      </c>
      <c r="D1336" s="12">
        <v>0.72</v>
      </c>
      <c r="E1336" s="12">
        <v>0.70699999999999996</v>
      </c>
      <c r="F1336" s="12">
        <v>0.64300000000000002</v>
      </c>
      <c r="G1336" s="12">
        <v>19006.62</v>
      </c>
      <c r="H1336" s="13">
        <v>14</v>
      </c>
      <c r="I1336" t="str">
        <f>CONCATENATE(Tabela_Brasil[[#This Row],[Município]],"-",Tabela_Brasil[[#This Row],[Estado]])</f>
        <v>São José Dos Quatro Marcos-MT</v>
      </c>
      <c r="J1336">
        <f>IF(Tabela_Brasil[[#This Row],[IDHM]]&lt;=0.599,1,0)</f>
        <v>0</v>
      </c>
      <c r="K1336" t="str">
        <f>IF(Tabela_Brasil[[#This Row],[IDHM]]&lt;=0.55,"Baixo",IF(Tabela_Brasil[[#This Row],[IDHM]]&lt;=0.699,"Médio",IF(Tabela_Brasil[[#This Row],[IDHM]]&lt;=0.799,"Alto","Muito Alto")))</f>
        <v>Alto</v>
      </c>
      <c r="L1336" t="str">
        <f>VLOOKUP(Tabela_Brasil[[#This Row],[Estado]],'De-Para_Estado_Regiao'!$B$3:$C$29,2,FALSE)</f>
        <v>Centro-Oeste</v>
      </c>
      <c r="M1336">
        <f>IF(Tabela_Brasil[[#This Row],[IBGE_1-4]]&gt;=951,1,0)</f>
        <v>0</v>
      </c>
      <c r="N1336">
        <f>IF(Tabela_Brasil[[#This Row],[COMP_P]]&lt;=2,1,0)</f>
        <v>0</v>
      </c>
    </row>
    <row r="1337" spans="1:14" x14ac:dyDescent="0.25">
      <c r="A1337" s="9" t="s">
        <v>1360</v>
      </c>
      <c r="B1337" s="9" t="s">
        <v>14</v>
      </c>
      <c r="C1337" s="9">
        <v>871</v>
      </c>
      <c r="D1337" s="9">
        <v>0.76500000000000001</v>
      </c>
      <c r="E1337" s="9">
        <v>0.78100000000000003</v>
      </c>
      <c r="F1337" s="9">
        <v>0.68500000000000005</v>
      </c>
      <c r="G1337" s="9">
        <v>31402.55</v>
      </c>
      <c r="H1337" s="10">
        <v>40</v>
      </c>
      <c r="I1337" t="str">
        <f>CONCATENATE(Tabela_Brasil[[#This Row],[Município]],"-",Tabela_Brasil[[#This Row],[Estado]])</f>
        <v>Guaporé-RS</v>
      </c>
      <c r="J1337">
        <f>IF(Tabela_Brasil[[#This Row],[IDHM]]&lt;=0.599,1,0)</f>
        <v>0</v>
      </c>
      <c r="K1337" t="str">
        <f>IF(Tabela_Brasil[[#This Row],[IDHM]]&lt;=0.55,"Baixo",IF(Tabela_Brasil[[#This Row],[IDHM]]&lt;=0.699,"Médio",IF(Tabela_Brasil[[#This Row],[IDHM]]&lt;=0.799,"Alto","Muito Alto")))</f>
        <v>Alto</v>
      </c>
      <c r="L1337" t="str">
        <f>VLOOKUP(Tabela_Brasil[[#This Row],[Estado]],'De-Para_Estado_Regiao'!$B$3:$C$29,2,FALSE)</f>
        <v>Sul</v>
      </c>
      <c r="M1337">
        <f>IF(Tabela_Brasil[[#This Row],[IBGE_1-4]]&gt;=951,1,0)</f>
        <v>0</v>
      </c>
      <c r="N1337">
        <f>IF(Tabela_Brasil[[#This Row],[COMP_P]]&lt;=2,1,0)</f>
        <v>0</v>
      </c>
    </row>
    <row r="1338" spans="1:14" x14ac:dyDescent="0.25">
      <c r="A1338" s="12" t="s">
        <v>1361</v>
      </c>
      <c r="B1338" s="12" t="s">
        <v>16</v>
      </c>
      <c r="C1338" s="12">
        <v>688</v>
      </c>
      <c r="D1338" s="12">
        <v>0.67</v>
      </c>
      <c r="E1338" s="12">
        <v>0.66600000000000004</v>
      </c>
      <c r="F1338" s="12">
        <v>0.54300000000000004</v>
      </c>
      <c r="G1338" s="12">
        <v>13185.65</v>
      </c>
      <c r="H1338" s="13">
        <v>7</v>
      </c>
      <c r="I1338" t="str">
        <f>CONCATENATE(Tabela_Brasil[[#This Row],[Município]],"-",Tabela_Brasil[[#This Row],[Estado]])</f>
        <v>Resplendor-MG</v>
      </c>
      <c r="J1338">
        <f>IF(Tabela_Brasil[[#This Row],[IDHM]]&lt;=0.599,1,0)</f>
        <v>0</v>
      </c>
      <c r="K1338" t="str">
        <f>IF(Tabela_Brasil[[#This Row],[IDHM]]&lt;=0.55,"Baixo",IF(Tabela_Brasil[[#This Row],[IDHM]]&lt;=0.699,"Médio",IF(Tabela_Brasil[[#This Row],[IDHM]]&lt;=0.799,"Alto","Muito Alto")))</f>
        <v>Médio</v>
      </c>
      <c r="L1338" t="str">
        <f>VLOOKUP(Tabela_Brasil[[#This Row],[Estado]],'De-Para_Estado_Regiao'!$B$3:$C$29,2,FALSE)</f>
        <v>Sudeste</v>
      </c>
      <c r="M1338">
        <f>IF(Tabela_Brasil[[#This Row],[IBGE_1-4]]&gt;=951,1,0)</f>
        <v>0</v>
      </c>
      <c r="N1338">
        <f>IF(Tabela_Brasil[[#This Row],[COMP_P]]&lt;=2,1,0)</f>
        <v>0</v>
      </c>
    </row>
    <row r="1339" spans="1:14" x14ac:dyDescent="0.25">
      <c r="A1339" s="9" t="s">
        <v>1362</v>
      </c>
      <c r="B1339" s="9" t="s">
        <v>22</v>
      </c>
      <c r="C1339" s="9">
        <v>417</v>
      </c>
      <c r="D1339" s="9">
        <v>0.70799999999999996</v>
      </c>
      <c r="E1339" s="9">
        <v>0.68100000000000005</v>
      </c>
      <c r="F1339" s="9">
        <v>0.64500000000000002</v>
      </c>
      <c r="G1339" s="9">
        <v>44357.89</v>
      </c>
      <c r="H1339" s="10">
        <v>13</v>
      </c>
      <c r="I1339" t="str">
        <f>CONCATENATE(Tabela_Brasil[[#This Row],[Município]],"-",Tabela_Brasil[[#This Row],[Estado]])</f>
        <v>Mallet-PR</v>
      </c>
      <c r="J1339">
        <f>IF(Tabela_Brasil[[#This Row],[IDHM]]&lt;=0.599,1,0)</f>
        <v>0</v>
      </c>
      <c r="K1339" t="str">
        <f>IF(Tabela_Brasil[[#This Row],[IDHM]]&lt;=0.55,"Baixo",IF(Tabela_Brasil[[#This Row],[IDHM]]&lt;=0.699,"Médio",IF(Tabela_Brasil[[#This Row],[IDHM]]&lt;=0.799,"Alto","Muito Alto")))</f>
        <v>Alto</v>
      </c>
      <c r="L1339" t="str">
        <f>VLOOKUP(Tabela_Brasil[[#This Row],[Estado]],'De-Para_Estado_Regiao'!$B$3:$C$29,2,FALSE)</f>
        <v>Sul</v>
      </c>
      <c r="M1339">
        <f>IF(Tabela_Brasil[[#This Row],[IBGE_1-4]]&gt;=951,1,0)</f>
        <v>0</v>
      </c>
      <c r="N1339">
        <f>IF(Tabela_Brasil[[#This Row],[COMP_P]]&lt;=2,1,0)</f>
        <v>0</v>
      </c>
    </row>
    <row r="1340" spans="1:14" x14ac:dyDescent="0.25">
      <c r="A1340" s="12" t="s">
        <v>1363</v>
      </c>
      <c r="B1340" s="12" t="s">
        <v>24</v>
      </c>
      <c r="C1340" s="12">
        <v>2318</v>
      </c>
      <c r="D1340" s="12">
        <v>0.58499999999999996</v>
      </c>
      <c r="E1340" s="12">
        <v>0.56299999999999994</v>
      </c>
      <c r="F1340" s="12">
        <v>0.47899999999999998</v>
      </c>
      <c r="G1340" s="12">
        <v>7089.97</v>
      </c>
      <c r="H1340" s="13">
        <v>6</v>
      </c>
      <c r="I1340" t="str">
        <f>CONCATENATE(Tabela_Brasil[[#This Row],[Município]],"-",Tabela_Brasil[[#This Row],[Estado]])</f>
        <v>Xique-Xique-BA</v>
      </c>
      <c r="J1340">
        <f>IF(Tabela_Brasil[[#This Row],[IDHM]]&lt;=0.599,1,0)</f>
        <v>1</v>
      </c>
      <c r="K1340" t="str">
        <f>IF(Tabela_Brasil[[#This Row],[IDHM]]&lt;=0.55,"Baixo",IF(Tabela_Brasil[[#This Row],[IDHM]]&lt;=0.699,"Médio",IF(Tabela_Brasil[[#This Row],[IDHM]]&lt;=0.799,"Alto","Muito Alto")))</f>
        <v>Médio</v>
      </c>
      <c r="L1340" t="str">
        <f>VLOOKUP(Tabela_Brasil[[#This Row],[Estado]],'De-Para_Estado_Regiao'!$B$3:$C$29,2,FALSE)</f>
        <v>Nordeste</v>
      </c>
      <c r="M1340">
        <f>IF(Tabela_Brasil[[#This Row],[IBGE_1-4]]&gt;=951,1,0)</f>
        <v>1</v>
      </c>
      <c r="N1340">
        <f>IF(Tabela_Brasil[[#This Row],[COMP_P]]&lt;=2,1,0)</f>
        <v>0</v>
      </c>
    </row>
    <row r="1341" spans="1:14" x14ac:dyDescent="0.25">
      <c r="A1341" s="9" t="s">
        <v>1364</v>
      </c>
      <c r="B1341" s="9" t="s">
        <v>24</v>
      </c>
      <c r="C1341" s="9">
        <v>352</v>
      </c>
      <c r="D1341" s="9">
        <v>0.64300000000000002</v>
      </c>
      <c r="E1341" s="9">
        <v>0.60799999999999998</v>
      </c>
      <c r="F1341" s="9">
        <v>0.56000000000000005</v>
      </c>
      <c r="G1341" s="9">
        <v>7249.67</v>
      </c>
      <c r="H1341" s="10">
        <v>12</v>
      </c>
      <c r="I1341" t="str">
        <f>CONCATENATE(Tabela_Brasil[[#This Row],[Município]],"-",Tabela_Brasil[[#This Row],[Estado]])</f>
        <v>Palmeiras-BA</v>
      </c>
      <c r="J1341">
        <f>IF(Tabela_Brasil[[#This Row],[IDHM]]&lt;=0.599,1,0)</f>
        <v>0</v>
      </c>
      <c r="K1341" t="str">
        <f>IF(Tabela_Brasil[[#This Row],[IDHM]]&lt;=0.55,"Baixo",IF(Tabela_Brasil[[#This Row],[IDHM]]&lt;=0.699,"Médio",IF(Tabela_Brasil[[#This Row],[IDHM]]&lt;=0.799,"Alto","Muito Alto")))</f>
        <v>Médio</v>
      </c>
      <c r="L1341" t="str">
        <f>VLOOKUP(Tabela_Brasil[[#This Row],[Estado]],'De-Para_Estado_Regiao'!$B$3:$C$29,2,FALSE)</f>
        <v>Nordeste</v>
      </c>
      <c r="M1341">
        <f>IF(Tabela_Brasil[[#This Row],[IBGE_1-4]]&gt;=951,1,0)</f>
        <v>0</v>
      </c>
      <c r="N1341">
        <f>IF(Tabela_Brasil[[#This Row],[COMP_P]]&lt;=2,1,0)</f>
        <v>0</v>
      </c>
    </row>
    <row r="1342" spans="1:14" x14ac:dyDescent="0.25">
      <c r="A1342" s="12" t="s">
        <v>1365</v>
      </c>
      <c r="B1342" s="12" t="s">
        <v>53</v>
      </c>
      <c r="C1342" s="12">
        <v>828</v>
      </c>
      <c r="D1342" s="12">
        <v>0.69</v>
      </c>
      <c r="E1342" s="12">
        <v>0.70699999999999996</v>
      </c>
      <c r="F1342" s="12">
        <v>0.56499999999999995</v>
      </c>
      <c r="G1342" s="12">
        <v>23906</v>
      </c>
      <c r="H1342" s="13">
        <v>10</v>
      </c>
      <c r="I1342" t="str">
        <f>CONCATENATE(Tabela_Brasil[[#This Row],[Município]],"-",Tabela_Brasil[[#This Row],[Estado]])</f>
        <v>Mundo Novo-MS</v>
      </c>
      <c r="J1342">
        <f>IF(Tabela_Brasil[[#This Row],[IDHM]]&lt;=0.599,1,0)</f>
        <v>0</v>
      </c>
      <c r="K1342" t="str">
        <f>IF(Tabela_Brasil[[#This Row],[IDHM]]&lt;=0.55,"Baixo",IF(Tabela_Brasil[[#This Row],[IDHM]]&lt;=0.699,"Médio",IF(Tabela_Brasil[[#This Row],[IDHM]]&lt;=0.799,"Alto","Muito Alto")))</f>
        <v>Médio</v>
      </c>
      <c r="L1342" t="str">
        <f>VLOOKUP(Tabela_Brasil[[#This Row],[Estado]],'De-Para_Estado_Regiao'!$B$3:$C$29,2,FALSE)</f>
        <v>Centro-Oeste</v>
      </c>
      <c r="M1342">
        <f>IF(Tabela_Brasil[[#This Row],[IBGE_1-4]]&gt;=951,1,0)</f>
        <v>0</v>
      </c>
      <c r="N1342">
        <f>IF(Tabela_Brasil[[#This Row],[COMP_P]]&lt;=2,1,0)</f>
        <v>0</v>
      </c>
    </row>
    <row r="1343" spans="1:14" x14ac:dyDescent="0.25">
      <c r="A1343" s="9" t="s">
        <v>1366</v>
      </c>
      <c r="B1343" s="9" t="s">
        <v>7</v>
      </c>
      <c r="C1343" s="9">
        <v>201</v>
      </c>
      <c r="D1343" s="9">
        <v>0.70299999999999996</v>
      </c>
      <c r="E1343" s="9">
        <v>0.66100000000000003</v>
      </c>
      <c r="F1343" s="9">
        <v>0.63600000000000001</v>
      </c>
      <c r="G1343" s="9">
        <v>25581.29</v>
      </c>
      <c r="H1343" s="10">
        <v>4</v>
      </c>
      <c r="I1343" t="str">
        <f>CONCATENATE(Tabela_Brasil[[#This Row],[Município]],"-",Tabela_Brasil[[#This Row],[Estado]])</f>
        <v>São Pedro Do Turvo-SP</v>
      </c>
      <c r="J1343">
        <f>IF(Tabela_Brasil[[#This Row],[IDHM]]&lt;=0.599,1,0)</f>
        <v>0</v>
      </c>
      <c r="K1343" t="str">
        <f>IF(Tabela_Brasil[[#This Row],[IDHM]]&lt;=0.55,"Baixo",IF(Tabela_Brasil[[#This Row],[IDHM]]&lt;=0.699,"Médio",IF(Tabela_Brasil[[#This Row],[IDHM]]&lt;=0.799,"Alto","Muito Alto")))</f>
        <v>Alto</v>
      </c>
      <c r="L1343" t="str">
        <f>VLOOKUP(Tabela_Brasil[[#This Row],[Estado]],'De-Para_Estado_Regiao'!$B$3:$C$29,2,FALSE)</f>
        <v>Sudeste</v>
      </c>
      <c r="M1343">
        <f>IF(Tabela_Brasil[[#This Row],[IBGE_1-4]]&gt;=951,1,0)</f>
        <v>0</v>
      </c>
      <c r="N1343">
        <f>IF(Tabela_Brasil[[#This Row],[COMP_P]]&lt;=2,1,0)</f>
        <v>0</v>
      </c>
    </row>
    <row r="1344" spans="1:14" x14ac:dyDescent="0.25">
      <c r="A1344" s="12" t="s">
        <v>1367</v>
      </c>
      <c r="B1344" s="12" t="s">
        <v>16</v>
      </c>
      <c r="C1344" s="12">
        <v>1306</v>
      </c>
      <c r="D1344" s="12">
        <v>0.72</v>
      </c>
      <c r="E1344" s="12">
        <v>0.67</v>
      </c>
      <c r="F1344" s="12">
        <v>0.64900000000000002</v>
      </c>
      <c r="G1344" s="12">
        <v>42637.37</v>
      </c>
      <c r="H1344" s="13">
        <v>23</v>
      </c>
      <c r="I1344" t="str">
        <f>CONCATENATE(Tabela_Brasil[[#This Row],[Município]],"-",Tabela_Brasil[[#This Row],[Estado]])</f>
        <v>Juatuba-MG</v>
      </c>
      <c r="J1344">
        <f>IF(Tabela_Brasil[[#This Row],[IDHM]]&lt;=0.599,1,0)</f>
        <v>0</v>
      </c>
      <c r="K1344" t="str">
        <f>IF(Tabela_Brasil[[#This Row],[IDHM]]&lt;=0.55,"Baixo",IF(Tabela_Brasil[[#This Row],[IDHM]]&lt;=0.699,"Médio",IF(Tabela_Brasil[[#This Row],[IDHM]]&lt;=0.799,"Alto","Muito Alto")))</f>
        <v>Alto</v>
      </c>
      <c r="L1344" t="str">
        <f>VLOOKUP(Tabela_Brasil[[#This Row],[Estado]],'De-Para_Estado_Regiao'!$B$3:$C$29,2,FALSE)</f>
        <v>Sudeste</v>
      </c>
      <c r="M1344">
        <f>IF(Tabela_Brasil[[#This Row],[IBGE_1-4]]&gt;=951,1,0)</f>
        <v>1</v>
      </c>
      <c r="N1344">
        <f>IF(Tabela_Brasil[[#This Row],[COMP_P]]&lt;=2,1,0)</f>
        <v>0</v>
      </c>
    </row>
    <row r="1345" spans="1:14" x14ac:dyDescent="0.25">
      <c r="A1345" s="9" t="s">
        <v>1368</v>
      </c>
      <c r="B1345" s="9" t="s">
        <v>94</v>
      </c>
      <c r="C1345" s="9">
        <v>3189</v>
      </c>
      <c r="D1345" s="9">
        <v>0.63</v>
      </c>
      <c r="E1345" s="9">
        <v>0.60199999999999998</v>
      </c>
      <c r="F1345" s="9">
        <v>0.53600000000000003</v>
      </c>
      <c r="G1345" s="9">
        <v>13202.44</v>
      </c>
      <c r="H1345" s="10">
        <v>29</v>
      </c>
      <c r="I1345" t="str">
        <f>CONCATENATE(Tabela_Brasil[[#This Row],[Município]],"-",Tabela_Brasil[[#This Row],[Estado]])</f>
        <v>Penedo-AL</v>
      </c>
      <c r="J1345">
        <f>IF(Tabela_Brasil[[#This Row],[IDHM]]&lt;=0.599,1,0)</f>
        <v>0</v>
      </c>
      <c r="K1345" t="str">
        <f>IF(Tabela_Brasil[[#This Row],[IDHM]]&lt;=0.55,"Baixo",IF(Tabela_Brasil[[#This Row],[IDHM]]&lt;=0.699,"Médio",IF(Tabela_Brasil[[#This Row],[IDHM]]&lt;=0.799,"Alto","Muito Alto")))</f>
        <v>Médio</v>
      </c>
      <c r="L1345" t="str">
        <f>VLOOKUP(Tabela_Brasil[[#This Row],[Estado]],'De-Para_Estado_Regiao'!$B$3:$C$29,2,FALSE)</f>
        <v>Nordeste</v>
      </c>
      <c r="M1345">
        <f>IF(Tabela_Brasil[[#This Row],[IBGE_1-4]]&gt;=951,1,0)</f>
        <v>1</v>
      </c>
      <c r="N1345">
        <f>IF(Tabela_Brasil[[#This Row],[COMP_P]]&lt;=2,1,0)</f>
        <v>0</v>
      </c>
    </row>
    <row r="1346" spans="1:14" x14ac:dyDescent="0.25">
      <c r="A1346" s="12" t="s">
        <v>1369</v>
      </c>
      <c r="B1346" s="12" t="s">
        <v>22</v>
      </c>
      <c r="C1346" s="12">
        <v>348</v>
      </c>
      <c r="D1346" s="12">
        <v>0.7</v>
      </c>
      <c r="E1346" s="12">
        <v>0.68400000000000005</v>
      </c>
      <c r="F1346" s="12">
        <v>0.624</v>
      </c>
      <c r="G1346" s="12">
        <v>25946.87</v>
      </c>
      <c r="H1346" s="13">
        <v>8</v>
      </c>
      <c r="I1346" t="str">
        <f>CONCATENATE(Tabela_Brasil[[#This Row],[Município]],"-",Tabela_Brasil[[#This Row],[Estado]])</f>
        <v>Santa Mariana-PR</v>
      </c>
      <c r="J1346">
        <f>IF(Tabela_Brasil[[#This Row],[IDHM]]&lt;=0.599,1,0)</f>
        <v>0</v>
      </c>
      <c r="K1346" t="str">
        <f>IF(Tabela_Brasil[[#This Row],[IDHM]]&lt;=0.55,"Baixo",IF(Tabela_Brasil[[#This Row],[IDHM]]&lt;=0.699,"Médio",IF(Tabela_Brasil[[#This Row],[IDHM]]&lt;=0.799,"Alto","Muito Alto")))</f>
        <v>Alto</v>
      </c>
      <c r="L1346" t="str">
        <f>VLOOKUP(Tabela_Brasil[[#This Row],[Estado]],'De-Para_Estado_Regiao'!$B$3:$C$29,2,FALSE)</f>
        <v>Sul</v>
      </c>
      <c r="M1346">
        <f>IF(Tabela_Brasil[[#This Row],[IBGE_1-4]]&gt;=951,1,0)</f>
        <v>0</v>
      </c>
      <c r="N1346">
        <f>IF(Tabela_Brasil[[#This Row],[COMP_P]]&lt;=2,1,0)</f>
        <v>0</v>
      </c>
    </row>
    <row r="1347" spans="1:14" x14ac:dyDescent="0.25">
      <c r="A1347" s="9" t="s">
        <v>1370</v>
      </c>
      <c r="B1347" s="9" t="s">
        <v>7</v>
      </c>
      <c r="C1347" s="9">
        <v>751</v>
      </c>
      <c r="D1347" s="9">
        <v>0.75</v>
      </c>
      <c r="E1347" s="9">
        <v>0.75900000000000001</v>
      </c>
      <c r="F1347" s="9">
        <v>0.65400000000000003</v>
      </c>
      <c r="G1347" s="9">
        <v>22446.38</v>
      </c>
      <c r="H1347" s="10">
        <v>15</v>
      </c>
      <c r="I1347" t="str">
        <f>CONCATENATE(Tabela_Brasil[[#This Row],[Município]],"-",Tabela_Brasil[[#This Row],[Estado]])</f>
        <v>Ipuã-SP</v>
      </c>
      <c r="J1347">
        <f>IF(Tabela_Brasil[[#This Row],[IDHM]]&lt;=0.599,1,0)</f>
        <v>0</v>
      </c>
      <c r="K1347" t="str">
        <f>IF(Tabela_Brasil[[#This Row],[IDHM]]&lt;=0.55,"Baixo",IF(Tabela_Brasil[[#This Row],[IDHM]]&lt;=0.699,"Médio",IF(Tabela_Brasil[[#This Row],[IDHM]]&lt;=0.799,"Alto","Muito Alto")))</f>
        <v>Alto</v>
      </c>
      <c r="L1347" t="str">
        <f>VLOOKUP(Tabela_Brasil[[#This Row],[Estado]],'De-Para_Estado_Regiao'!$B$3:$C$29,2,FALSE)</f>
        <v>Sudeste</v>
      </c>
      <c r="M1347">
        <f>IF(Tabela_Brasil[[#This Row],[IBGE_1-4]]&gt;=951,1,0)</f>
        <v>0</v>
      </c>
      <c r="N1347">
        <f>IF(Tabela_Brasil[[#This Row],[COMP_P]]&lt;=2,1,0)</f>
        <v>0</v>
      </c>
    </row>
    <row r="1348" spans="1:14" x14ac:dyDescent="0.25">
      <c r="A1348" s="12" t="s">
        <v>1371</v>
      </c>
      <c r="B1348" s="12" t="s">
        <v>22</v>
      </c>
      <c r="C1348" s="12">
        <v>1995</v>
      </c>
      <c r="D1348" s="12">
        <v>0.71799999999999997</v>
      </c>
      <c r="E1348" s="12">
        <v>0.71199999999999997</v>
      </c>
      <c r="F1348" s="12">
        <v>0.60499999999999998</v>
      </c>
      <c r="G1348" s="12">
        <v>27283.22</v>
      </c>
      <c r="H1348" s="13">
        <v>43</v>
      </c>
      <c r="I1348" t="str">
        <f>CONCATENATE(Tabela_Brasil[[#This Row],[Município]],"-",Tabela_Brasil[[#This Row],[Estado]])</f>
        <v>Campina Grande Do Sul-PR</v>
      </c>
      <c r="J1348">
        <f>IF(Tabela_Brasil[[#This Row],[IDHM]]&lt;=0.599,1,0)</f>
        <v>0</v>
      </c>
      <c r="K1348" t="str">
        <f>IF(Tabela_Brasil[[#This Row],[IDHM]]&lt;=0.55,"Baixo",IF(Tabela_Brasil[[#This Row],[IDHM]]&lt;=0.699,"Médio",IF(Tabela_Brasil[[#This Row],[IDHM]]&lt;=0.799,"Alto","Muito Alto")))</f>
        <v>Alto</v>
      </c>
      <c r="L1348" t="str">
        <f>VLOOKUP(Tabela_Brasil[[#This Row],[Estado]],'De-Para_Estado_Regiao'!$B$3:$C$29,2,FALSE)</f>
        <v>Sul</v>
      </c>
      <c r="M1348">
        <f>IF(Tabela_Brasil[[#This Row],[IBGE_1-4]]&gt;=951,1,0)</f>
        <v>1</v>
      </c>
      <c r="N1348">
        <f>IF(Tabela_Brasil[[#This Row],[COMP_P]]&lt;=2,1,0)</f>
        <v>0</v>
      </c>
    </row>
    <row r="1349" spans="1:14" x14ac:dyDescent="0.25">
      <c r="A1349" s="9" t="s">
        <v>1372</v>
      </c>
      <c r="B1349" s="9" t="s">
        <v>87</v>
      </c>
      <c r="C1349" s="9">
        <v>412</v>
      </c>
      <c r="D1349" s="9">
        <v>0.59</v>
      </c>
      <c r="E1349" s="9">
        <v>0.504</v>
      </c>
      <c r="F1349" s="9">
        <v>0.54100000000000004</v>
      </c>
      <c r="G1349" s="9">
        <v>6287.9</v>
      </c>
      <c r="H1349" s="10">
        <v>1</v>
      </c>
      <c r="I1349" t="str">
        <f>CONCATENATE(Tabela_Brasil[[#This Row],[Município]],"-",Tabela_Brasil[[#This Row],[Estado]])</f>
        <v>São Vicente Ferrer-MA</v>
      </c>
      <c r="J1349">
        <f>IF(Tabela_Brasil[[#This Row],[IDHM]]&lt;=0.599,1,0)</f>
        <v>1</v>
      </c>
      <c r="K1349" t="str">
        <f>IF(Tabela_Brasil[[#This Row],[IDHM]]&lt;=0.55,"Baixo",IF(Tabela_Brasil[[#This Row],[IDHM]]&lt;=0.699,"Médio",IF(Tabela_Brasil[[#This Row],[IDHM]]&lt;=0.799,"Alto","Muito Alto")))</f>
        <v>Médio</v>
      </c>
      <c r="L1349" t="str">
        <f>VLOOKUP(Tabela_Brasil[[#This Row],[Estado]],'De-Para_Estado_Regiao'!$B$3:$C$29,2,FALSE)</f>
        <v>Nordeste</v>
      </c>
      <c r="M1349">
        <f>IF(Tabela_Brasil[[#This Row],[IBGE_1-4]]&gt;=951,1,0)</f>
        <v>0</v>
      </c>
      <c r="N1349">
        <f>IF(Tabela_Brasil[[#This Row],[COMP_P]]&lt;=2,1,0)</f>
        <v>1</v>
      </c>
    </row>
    <row r="1350" spans="1:14" x14ac:dyDescent="0.25">
      <c r="A1350" s="12" t="s">
        <v>1373</v>
      </c>
      <c r="B1350" s="12" t="s">
        <v>31</v>
      </c>
      <c r="C1350" s="12">
        <v>2939</v>
      </c>
      <c r="D1350" s="12">
        <v>0.66</v>
      </c>
      <c r="E1350" s="12">
        <v>0.59399999999999997</v>
      </c>
      <c r="F1350" s="12">
        <v>0.61</v>
      </c>
      <c r="G1350" s="12">
        <v>22426.48</v>
      </c>
      <c r="H1350" s="13">
        <v>57</v>
      </c>
      <c r="I1350" t="str">
        <f>CONCATENATE(Tabela_Brasil[[#This Row],[Município]],"-",Tabela_Brasil[[#This Row],[Estado]])</f>
        <v>Horizonte-CE</v>
      </c>
      <c r="J1350">
        <f>IF(Tabela_Brasil[[#This Row],[IDHM]]&lt;=0.599,1,0)</f>
        <v>0</v>
      </c>
      <c r="K1350" t="str">
        <f>IF(Tabela_Brasil[[#This Row],[IDHM]]&lt;=0.55,"Baixo",IF(Tabela_Brasil[[#This Row],[IDHM]]&lt;=0.699,"Médio",IF(Tabela_Brasil[[#This Row],[IDHM]]&lt;=0.799,"Alto","Muito Alto")))</f>
        <v>Médio</v>
      </c>
      <c r="L1350" t="str">
        <f>VLOOKUP(Tabela_Brasil[[#This Row],[Estado]],'De-Para_Estado_Regiao'!$B$3:$C$29,2,FALSE)</f>
        <v>Nordeste</v>
      </c>
      <c r="M1350">
        <f>IF(Tabela_Brasil[[#This Row],[IBGE_1-4]]&gt;=951,1,0)</f>
        <v>1</v>
      </c>
      <c r="N1350">
        <f>IF(Tabela_Brasil[[#This Row],[COMP_P]]&lt;=2,1,0)</f>
        <v>0</v>
      </c>
    </row>
    <row r="1351" spans="1:14" x14ac:dyDescent="0.25">
      <c r="A1351" s="9" t="s">
        <v>1374</v>
      </c>
      <c r="B1351" s="9" t="s">
        <v>22</v>
      </c>
      <c r="C1351" s="9">
        <v>830</v>
      </c>
      <c r="D1351" s="9">
        <v>0.69</v>
      </c>
      <c r="E1351" s="9">
        <v>0.71799999999999997</v>
      </c>
      <c r="F1351" s="9">
        <v>0.57299999999999995</v>
      </c>
      <c r="G1351" s="9">
        <v>26891.55</v>
      </c>
      <c r="H1351" s="10">
        <v>23</v>
      </c>
      <c r="I1351" t="str">
        <f>CONCATENATE(Tabela_Brasil[[#This Row],[Município]],"-",Tabela_Brasil[[#This Row],[Estado]])</f>
        <v>Clevelândia-PR</v>
      </c>
      <c r="J1351">
        <f>IF(Tabela_Brasil[[#This Row],[IDHM]]&lt;=0.599,1,0)</f>
        <v>0</v>
      </c>
      <c r="K1351" t="str">
        <f>IF(Tabela_Brasil[[#This Row],[IDHM]]&lt;=0.55,"Baixo",IF(Tabela_Brasil[[#This Row],[IDHM]]&lt;=0.699,"Médio",IF(Tabela_Brasil[[#This Row],[IDHM]]&lt;=0.799,"Alto","Muito Alto")))</f>
        <v>Médio</v>
      </c>
      <c r="L1351" t="str">
        <f>VLOOKUP(Tabela_Brasil[[#This Row],[Estado]],'De-Para_Estado_Regiao'!$B$3:$C$29,2,FALSE)</f>
        <v>Sul</v>
      </c>
      <c r="M1351">
        <f>IF(Tabela_Brasil[[#This Row],[IBGE_1-4]]&gt;=951,1,0)</f>
        <v>0</v>
      </c>
      <c r="N1351">
        <f>IF(Tabela_Brasil[[#This Row],[COMP_P]]&lt;=2,1,0)</f>
        <v>0</v>
      </c>
    </row>
    <row r="1352" spans="1:14" x14ac:dyDescent="0.25">
      <c r="A1352" s="12" t="s">
        <v>1375</v>
      </c>
      <c r="B1352" s="12" t="s">
        <v>31</v>
      </c>
      <c r="C1352" s="12">
        <v>903</v>
      </c>
      <c r="D1352" s="12">
        <v>0.628</v>
      </c>
      <c r="E1352" s="12">
        <v>0.56100000000000005</v>
      </c>
      <c r="F1352" s="12">
        <v>0.56899999999999995</v>
      </c>
      <c r="G1352" s="12">
        <v>7040.09</v>
      </c>
      <c r="H1352" s="13">
        <v>18</v>
      </c>
      <c r="I1352" t="str">
        <f>CONCATENATE(Tabela_Brasil[[#This Row],[Município]],"-",Tabela_Brasil[[#This Row],[Estado]])</f>
        <v>Milagres-CE</v>
      </c>
      <c r="J1352">
        <f>IF(Tabela_Brasil[[#This Row],[IDHM]]&lt;=0.599,1,0)</f>
        <v>0</v>
      </c>
      <c r="K1352" t="str">
        <f>IF(Tabela_Brasil[[#This Row],[IDHM]]&lt;=0.55,"Baixo",IF(Tabela_Brasil[[#This Row],[IDHM]]&lt;=0.699,"Médio",IF(Tabela_Brasil[[#This Row],[IDHM]]&lt;=0.799,"Alto","Muito Alto")))</f>
        <v>Médio</v>
      </c>
      <c r="L1352" t="str">
        <f>VLOOKUP(Tabela_Brasil[[#This Row],[Estado]],'De-Para_Estado_Regiao'!$B$3:$C$29,2,FALSE)</f>
        <v>Nordeste</v>
      </c>
      <c r="M1352">
        <f>IF(Tabela_Brasil[[#This Row],[IBGE_1-4]]&gt;=951,1,0)</f>
        <v>0</v>
      </c>
      <c r="N1352">
        <f>IF(Tabela_Brasil[[#This Row],[COMP_P]]&lt;=2,1,0)</f>
        <v>0</v>
      </c>
    </row>
    <row r="1353" spans="1:14" x14ac:dyDescent="0.25">
      <c r="A1353" s="9" t="s">
        <v>1376</v>
      </c>
      <c r="B1353" s="9" t="s">
        <v>24</v>
      </c>
      <c r="C1353" s="9">
        <v>986</v>
      </c>
      <c r="D1353" s="9">
        <v>0.625</v>
      </c>
      <c r="E1353" s="9">
        <v>0.60899999999999999</v>
      </c>
      <c r="F1353" s="9">
        <v>0.52400000000000002</v>
      </c>
      <c r="G1353" s="9">
        <v>7311.82</v>
      </c>
      <c r="H1353" s="10">
        <v>41</v>
      </c>
      <c r="I1353" t="str">
        <f>CONCATENATE(Tabela_Brasil[[#This Row],[Município]],"-",Tabela_Brasil[[#This Row],[Estado]])</f>
        <v>Ibicaraí-BA</v>
      </c>
      <c r="J1353">
        <f>IF(Tabela_Brasil[[#This Row],[IDHM]]&lt;=0.599,1,0)</f>
        <v>0</v>
      </c>
      <c r="K1353" t="str">
        <f>IF(Tabela_Brasil[[#This Row],[IDHM]]&lt;=0.55,"Baixo",IF(Tabela_Brasil[[#This Row],[IDHM]]&lt;=0.699,"Médio",IF(Tabela_Brasil[[#This Row],[IDHM]]&lt;=0.799,"Alto","Muito Alto")))</f>
        <v>Médio</v>
      </c>
      <c r="L1353" t="str">
        <f>VLOOKUP(Tabela_Brasil[[#This Row],[Estado]],'De-Para_Estado_Regiao'!$B$3:$C$29,2,FALSE)</f>
        <v>Nordeste</v>
      </c>
      <c r="M1353">
        <f>IF(Tabela_Brasil[[#This Row],[IBGE_1-4]]&gt;=951,1,0)</f>
        <v>1</v>
      </c>
      <c r="N1353">
        <f>IF(Tabela_Brasil[[#This Row],[COMP_P]]&lt;=2,1,0)</f>
        <v>0</v>
      </c>
    </row>
    <row r="1354" spans="1:14" x14ac:dyDescent="0.25">
      <c r="A1354" s="12" t="s">
        <v>1377</v>
      </c>
      <c r="B1354" s="12" t="s">
        <v>16</v>
      </c>
      <c r="C1354" s="12">
        <v>1277</v>
      </c>
      <c r="D1354" s="12">
        <v>0.63800000000000001</v>
      </c>
      <c r="E1354" s="12">
        <v>0.61899999999999999</v>
      </c>
      <c r="F1354" s="12">
        <v>0.53100000000000003</v>
      </c>
      <c r="G1354" s="12">
        <v>13923.94</v>
      </c>
      <c r="H1354" s="13">
        <v>9</v>
      </c>
      <c r="I1354" t="str">
        <f>CONCATENATE(Tabela_Brasil[[#This Row],[Município]],"-",Tabela_Brasil[[#This Row],[Estado]])</f>
        <v>Jaíba-MG</v>
      </c>
      <c r="J1354">
        <f>IF(Tabela_Brasil[[#This Row],[IDHM]]&lt;=0.599,1,0)</f>
        <v>0</v>
      </c>
      <c r="K1354" t="str">
        <f>IF(Tabela_Brasil[[#This Row],[IDHM]]&lt;=0.55,"Baixo",IF(Tabela_Brasil[[#This Row],[IDHM]]&lt;=0.699,"Médio",IF(Tabela_Brasil[[#This Row],[IDHM]]&lt;=0.799,"Alto","Muito Alto")))</f>
        <v>Médio</v>
      </c>
      <c r="L1354" t="str">
        <f>VLOOKUP(Tabela_Brasil[[#This Row],[Estado]],'De-Para_Estado_Regiao'!$B$3:$C$29,2,FALSE)</f>
        <v>Sudeste</v>
      </c>
      <c r="M1354">
        <f>IF(Tabela_Brasil[[#This Row],[IBGE_1-4]]&gt;=951,1,0)</f>
        <v>1</v>
      </c>
      <c r="N1354">
        <f>IF(Tabela_Brasil[[#This Row],[COMP_P]]&lt;=2,1,0)</f>
        <v>0</v>
      </c>
    </row>
    <row r="1355" spans="1:14" x14ac:dyDescent="0.25">
      <c r="A1355" s="9" t="s">
        <v>1378</v>
      </c>
      <c r="B1355" s="9" t="s">
        <v>49</v>
      </c>
      <c r="C1355" s="9">
        <v>1363</v>
      </c>
      <c r="D1355" s="9">
        <v>0.67</v>
      </c>
      <c r="E1355" s="9">
        <v>0.70899999999999996</v>
      </c>
      <c r="F1355" s="9">
        <v>0.51900000000000002</v>
      </c>
      <c r="G1355" s="9">
        <v>22325.89</v>
      </c>
      <c r="H1355" s="10">
        <v>12</v>
      </c>
      <c r="I1355" t="str">
        <f>CONCATENATE(Tabela_Brasil[[#This Row],[Município]],"-",Tabela_Brasil[[#This Row],[Estado]])</f>
        <v>Novo Progresso-PA</v>
      </c>
      <c r="J1355">
        <f>IF(Tabela_Brasil[[#This Row],[IDHM]]&lt;=0.599,1,0)</f>
        <v>0</v>
      </c>
      <c r="K1355" t="str">
        <f>IF(Tabela_Brasil[[#This Row],[IDHM]]&lt;=0.55,"Baixo",IF(Tabela_Brasil[[#This Row],[IDHM]]&lt;=0.699,"Médio",IF(Tabela_Brasil[[#This Row],[IDHM]]&lt;=0.799,"Alto","Muito Alto")))</f>
        <v>Médio</v>
      </c>
      <c r="L1355" t="str">
        <f>VLOOKUP(Tabela_Brasil[[#This Row],[Estado]],'De-Para_Estado_Regiao'!$B$3:$C$29,2,FALSE)</f>
        <v>Norte</v>
      </c>
      <c r="M1355">
        <f>IF(Tabela_Brasil[[#This Row],[IBGE_1-4]]&gt;=951,1,0)</f>
        <v>1</v>
      </c>
      <c r="N1355">
        <f>IF(Tabela_Brasil[[#This Row],[COMP_P]]&lt;=2,1,0)</f>
        <v>0</v>
      </c>
    </row>
    <row r="1356" spans="1:14" x14ac:dyDescent="0.25">
      <c r="A1356" s="12" t="s">
        <v>1379</v>
      </c>
      <c r="B1356" s="12" t="s">
        <v>24</v>
      </c>
      <c r="C1356" s="12">
        <v>233</v>
      </c>
      <c r="D1356" s="12">
        <v>0.57799999999999996</v>
      </c>
      <c r="E1356" s="12">
        <v>0.54900000000000004</v>
      </c>
      <c r="F1356" s="12">
        <v>0.47099999999999997</v>
      </c>
      <c r="G1356" s="12">
        <v>6282.33</v>
      </c>
      <c r="H1356" s="13">
        <v>1</v>
      </c>
      <c r="I1356" t="str">
        <f>CONCATENATE(Tabela_Brasil[[#This Row],[Município]],"-",Tabela_Brasil[[#This Row],[Estado]])</f>
        <v>Malhada De Pedras-BA</v>
      </c>
      <c r="J1356">
        <f>IF(Tabela_Brasil[[#This Row],[IDHM]]&lt;=0.599,1,0)</f>
        <v>1</v>
      </c>
      <c r="K1356" t="str">
        <f>IF(Tabela_Brasil[[#This Row],[IDHM]]&lt;=0.55,"Baixo",IF(Tabela_Brasil[[#This Row],[IDHM]]&lt;=0.699,"Médio",IF(Tabela_Brasil[[#This Row],[IDHM]]&lt;=0.799,"Alto","Muito Alto")))</f>
        <v>Médio</v>
      </c>
      <c r="L1356" t="str">
        <f>VLOOKUP(Tabela_Brasil[[#This Row],[Estado]],'De-Para_Estado_Regiao'!$B$3:$C$29,2,FALSE)</f>
        <v>Nordeste</v>
      </c>
      <c r="M1356">
        <f>IF(Tabela_Brasil[[#This Row],[IBGE_1-4]]&gt;=951,1,0)</f>
        <v>0</v>
      </c>
      <c r="N1356">
        <f>IF(Tabela_Brasil[[#This Row],[COMP_P]]&lt;=2,1,0)</f>
        <v>1</v>
      </c>
    </row>
    <row r="1357" spans="1:14" x14ac:dyDescent="0.25">
      <c r="A1357" s="9" t="s">
        <v>1380</v>
      </c>
      <c r="B1357" s="9" t="s">
        <v>7</v>
      </c>
      <c r="C1357" s="9">
        <v>556</v>
      </c>
      <c r="D1357" s="9">
        <v>0.74</v>
      </c>
      <c r="E1357" s="9">
        <v>0.69699999999999995</v>
      </c>
      <c r="F1357" s="9">
        <v>0.67900000000000005</v>
      </c>
      <c r="G1357" s="9">
        <v>15901.94</v>
      </c>
      <c r="H1357" s="10">
        <v>1</v>
      </c>
      <c r="I1357" t="str">
        <f>CONCATENATE(Tabela_Brasil[[#This Row],[Município]],"-",Tabela_Brasil[[#This Row],[Estado]])</f>
        <v>Guaiçara-SP</v>
      </c>
      <c r="J1357">
        <f>IF(Tabela_Brasil[[#This Row],[IDHM]]&lt;=0.599,1,0)</f>
        <v>0</v>
      </c>
      <c r="K1357" t="str">
        <f>IF(Tabela_Brasil[[#This Row],[IDHM]]&lt;=0.55,"Baixo",IF(Tabela_Brasil[[#This Row],[IDHM]]&lt;=0.699,"Médio",IF(Tabela_Brasil[[#This Row],[IDHM]]&lt;=0.799,"Alto","Muito Alto")))</f>
        <v>Alto</v>
      </c>
      <c r="L1357" t="str">
        <f>VLOOKUP(Tabela_Brasil[[#This Row],[Estado]],'De-Para_Estado_Regiao'!$B$3:$C$29,2,FALSE)</f>
        <v>Sudeste</v>
      </c>
      <c r="M1357">
        <f>IF(Tabela_Brasil[[#This Row],[IBGE_1-4]]&gt;=951,1,0)</f>
        <v>0</v>
      </c>
      <c r="N1357">
        <f>IF(Tabela_Brasil[[#This Row],[COMP_P]]&lt;=2,1,0)</f>
        <v>1</v>
      </c>
    </row>
    <row r="1358" spans="1:14" x14ac:dyDescent="0.25">
      <c r="A1358" s="12" t="s">
        <v>1381</v>
      </c>
      <c r="B1358" s="12" t="s">
        <v>31</v>
      </c>
      <c r="C1358" s="12">
        <v>1057</v>
      </c>
      <c r="D1358" s="12">
        <v>0.622</v>
      </c>
      <c r="E1358" s="12">
        <v>0.57899999999999996</v>
      </c>
      <c r="F1358" s="12">
        <v>0.55200000000000005</v>
      </c>
      <c r="G1358" s="12">
        <v>9351.99</v>
      </c>
      <c r="H1358" s="13">
        <v>6</v>
      </c>
      <c r="I1358" t="str">
        <f>CONCATENATE(Tabela_Brasil[[#This Row],[Município]],"-",Tabela_Brasil[[#This Row],[Estado]])</f>
        <v>Missão Velha-CE</v>
      </c>
      <c r="J1358">
        <f>IF(Tabela_Brasil[[#This Row],[IDHM]]&lt;=0.599,1,0)</f>
        <v>0</v>
      </c>
      <c r="K1358" t="str">
        <f>IF(Tabela_Brasil[[#This Row],[IDHM]]&lt;=0.55,"Baixo",IF(Tabela_Brasil[[#This Row],[IDHM]]&lt;=0.699,"Médio",IF(Tabela_Brasil[[#This Row],[IDHM]]&lt;=0.799,"Alto","Muito Alto")))</f>
        <v>Médio</v>
      </c>
      <c r="L1358" t="str">
        <f>VLOOKUP(Tabela_Brasil[[#This Row],[Estado]],'De-Para_Estado_Regiao'!$B$3:$C$29,2,FALSE)</f>
        <v>Nordeste</v>
      </c>
      <c r="M1358">
        <f>IF(Tabela_Brasil[[#This Row],[IBGE_1-4]]&gt;=951,1,0)</f>
        <v>1</v>
      </c>
      <c r="N1358">
        <f>IF(Tabela_Brasil[[#This Row],[COMP_P]]&lt;=2,1,0)</f>
        <v>0</v>
      </c>
    </row>
    <row r="1359" spans="1:14" x14ac:dyDescent="0.25">
      <c r="A1359" s="9" t="s">
        <v>1382</v>
      </c>
      <c r="B1359" s="9" t="s">
        <v>24</v>
      </c>
      <c r="C1359" s="9">
        <v>392</v>
      </c>
      <c r="D1359" s="9">
        <v>0.60599999999999998</v>
      </c>
      <c r="E1359" s="9">
        <v>0.57799999999999996</v>
      </c>
      <c r="F1359" s="9">
        <v>0.47899999999999998</v>
      </c>
      <c r="G1359" s="9">
        <v>8467.14</v>
      </c>
      <c r="H1359" s="10">
        <v>4</v>
      </c>
      <c r="I1359" t="str">
        <f>CONCATENATE(Tabela_Brasil[[#This Row],[Município]],"-",Tabela_Brasil[[#This Row],[Estado]])</f>
        <v>Conceição Do Almeida-BA</v>
      </c>
      <c r="J1359">
        <f>IF(Tabela_Brasil[[#This Row],[IDHM]]&lt;=0.599,1,0)</f>
        <v>0</v>
      </c>
      <c r="K1359" t="str">
        <f>IF(Tabela_Brasil[[#This Row],[IDHM]]&lt;=0.55,"Baixo",IF(Tabela_Brasil[[#This Row],[IDHM]]&lt;=0.699,"Médio",IF(Tabela_Brasil[[#This Row],[IDHM]]&lt;=0.799,"Alto","Muito Alto")))</f>
        <v>Médio</v>
      </c>
      <c r="L1359" t="str">
        <f>VLOOKUP(Tabela_Brasil[[#This Row],[Estado]],'De-Para_Estado_Regiao'!$B$3:$C$29,2,FALSE)</f>
        <v>Nordeste</v>
      </c>
      <c r="M1359">
        <f>IF(Tabela_Brasil[[#This Row],[IBGE_1-4]]&gt;=951,1,0)</f>
        <v>0</v>
      </c>
      <c r="N1359">
        <f>IF(Tabela_Brasil[[#This Row],[COMP_P]]&lt;=2,1,0)</f>
        <v>0</v>
      </c>
    </row>
    <row r="1360" spans="1:14" x14ac:dyDescent="0.25">
      <c r="A1360" s="12" t="s">
        <v>1383</v>
      </c>
      <c r="B1360" s="12" t="s">
        <v>7</v>
      </c>
      <c r="C1360" s="12">
        <v>262</v>
      </c>
      <c r="D1360" s="12">
        <v>0.71</v>
      </c>
      <c r="E1360" s="12">
        <v>0.70099999999999996</v>
      </c>
      <c r="F1360" s="12">
        <v>0.628</v>
      </c>
      <c r="G1360" s="12">
        <v>12836.38</v>
      </c>
      <c r="H1360" s="13">
        <v>1</v>
      </c>
      <c r="I1360" t="str">
        <f>CONCATENATE(Tabela_Brasil[[#This Row],[Município]],"-",Tabela_Brasil[[#This Row],[Estado]])</f>
        <v>Taiaçu-SP</v>
      </c>
      <c r="J1360">
        <f>IF(Tabela_Brasil[[#This Row],[IDHM]]&lt;=0.599,1,0)</f>
        <v>0</v>
      </c>
      <c r="K1360" t="str">
        <f>IF(Tabela_Brasil[[#This Row],[IDHM]]&lt;=0.55,"Baixo",IF(Tabela_Brasil[[#This Row],[IDHM]]&lt;=0.699,"Médio",IF(Tabela_Brasil[[#This Row],[IDHM]]&lt;=0.799,"Alto","Muito Alto")))</f>
        <v>Alto</v>
      </c>
      <c r="L1360" t="str">
        <f>VLOOKUP(Tabela_Brasil[[#This Row],[Estado]],'De-Para_Estado_Regiao'!$B$3:$C$29,2,FALSE)</f>
        <v>Sudeste</v>
      </c>
      <c r="M1360">
        <f>IF(Tabela_Brasil[[#This Row],[IBGE_1-4]]&gt;=951,1,0)</f>
        <v>0</v>
      </c>
      <c r="N1360">
        <f>IF(Tabela_Brasil[[#This Row],[COMP_P]]&lt;=2,1,0)</f>
        <v>1</v>
      </c>
    </row>
    <row r="1361" spans="1:14" x14ac:dyDescent="0.25">
      <c r="A1361" s="9" t="s">
        <v>1384</v>
      </c>
      <c r="B1361" s="9" t="s">
        <v>33</v>
      </c>
      <c r="C1361" s="9">
        <v>4470</v>
      </c>
      <c r="D1361" s="9">
        <v>0.66500000000000004</v>
      </c>
      <c r="E1361" s="9">
        <v>0.64700000000000002</v>
      </c>
      <c r="F1361" s="9">
        <v>0.55600000000000005</v>
      </c>
      <c r="G1361" s="9">
        <v>8320.5</v>
      </c>
      <c r="H1361" s="10">
        <v>20</v>
      </c>
      <c r="I1361" t="str">
        <f>CONCATENATE(Tabela_Brasil[[#This Row],[Município]],"-",Tabela_Brasil[[#This Row],[Estado]])</f>
        <v>Santo Antônio Do Descoberto-GO</v>
      </c>
      <c r="J1361">
        <f>IF(Tabela_Brasil[[#This Row],[IDHM]]&lt;=0.599,1,0)</f>
        <v>0</v>
      </c>
      <c r="K1361" t="str">
        <f>IF(Tabela_Brasil[[#This Row],[IDHM]]&lt;=0.55,"Baixo",IF(Tabela_Brasil[[#This Row],[IDHM]]&lt;=0.699,"Médio",IF(Tabela_Brasil[[#This Row],[IDHM]]&lt;=0.799,"Alto","Muito Alto")))</f>
        <v>Médio</v>
      </c>
      <c r="L1361" t="str">
        <f>VLOOKUP(Tabela_Brasil[[#This Row],[Estado]],'De-Para_Estado_Regiao'!$B$3:$C$29,2,FALSE)</f>
        <v>Centro-Oeste</v>
      </c>
      <c r="M1361">
        <f>IF(Tabela_Brasil[[#This Row],[IBGE_1-4]]&gt;=951,1,0)</f>
        <v>1</v>
      </c>
      <c r="N1361">
        <f>IF(Tabela_Brasil[[#This Row],[COMP_P]]&lt;=2,1,0)</f>
        <v>0</v>
      </c>
    </row>
    <row r="1362" spans="1:14" x14ac:dyDescent="0.25">
      <c r="A1362" s="12" t="s">
        <v>1385</v>
      </c>
      <c r="B1362" s="12" t="s">
        <v>24</v>
      </c>
      <c r="C1362" s="12">
        <v>975</v>
      </c>
      <c r="D1362" s="12">
        <v>0.59399999999999997</v>
      </c>
      <c r="E1362" s="12">
        <v>0.58899999999999997</v>
      </c>
      <c r="F1362" s="12">
        <v>0.47299999999999998</v>
      </c>
      <c r="G1362" s="12">
        <v>6917.25</v>
      </c>
      <c r="H1362" s="13">
        <v>1</v>
      </c>
      <c r="I1362" t="str">
        <f>CONCATENATE(Tabela_Brasil[[#This Row],[Município]],"-",Tabela_Brasil[[#This Row],[Estado]])</f>
        <v>Tapiramutá-BA</v>
      </c>
      <c r="J1362">
        <f>IF(Tabela_Brasil[[#This Row],[IDHM]]&lt;=0.599,1,0)</f>
        <v>1</v>
      </c>
      <c r="K1362" t="str">
        <f>IF(Tabela_Brasil[[#This Row],[IDHM]]&lt;=0.55,"Baixo",IF(Tabela_Brasil[[#This Row],[IDHM]]&lt;=0.699,"Médio",IF(Tabela_Brasil[[#This Row],[IDHM]]&lt;=0.799,"Alto","Muito Alto")))</f>
        <v>Médio</v>
      </c>
      <c r="L1362" t="str">
        <f>VLOOKUP(Tabela_Brasil[[#This Row],[Estado]],'De-Para_Estado_Regiao'!$B$3:$C$29,2,FALSE)</f>
        <v>Nordeste</v>
      </c>
      <c r="M1362">
        <f>IF(Tabela_Brasil[[#This Row],[IBGE_1-4]]&gt;=951,1,0)</f>
        <v>1</v>
      </c>
      <c r="N1362">
        <f>IF(Tabela_Brasil[[#This Row],[COMP_P]]&lt;=2,1,0)</f>
        <v>1</v>
      </c>
    </row>
    <row r="1363" spans="1:14" x14ac:dyDescent="0.25">
      <c r="A1363" s="9" t="s">
        <v>1386</v>
      </c>
      <c r="B1363" s="9" t="s">
        <v>16</v>
      </c>
      <c r="C1363" s="9">
        <v>261</v>
      </c>
      <c r="D1363" s="9">
        <v>0.68</v>
      </c>
      <c r="E1363" s="9">
        <v>0.66600000000000004</v>
      </c>
      <c r="F1363" s="9">
        <v>0.58099999999999996</v>
      </c>
      <c r="G1363" s="9">
        <v>20704.02</v>
      </c>
      <c r="H1363" s="10">
        <v>2</v>
      </c>
      <c r="I1363" t="str">
        <f>CONCATENATE(Tabela_Brasil[[#This Row],[Município]],"-",Tabela_Brasil[[#This Row],[Estado]])</f>
        <v>Careaçu-MG</v>
      </c>
      <c r="J1363">
        <f>IF(Tabela_Brasil[[#This Row],[IDHM]]&lt;=0.599,1,0)</f>
        <v>0</v>
      </c>
      <c r="K1363" t="str">
        <f>IF(Tabela_Brasil[[#This Row],[IDHM]]&lt;=0.55,"Baixo",IF(Tabela_Brasil[[#This Row],[IDHM]]&lt;=0.699,"Médio",IF(Tabela_Brasil[[#This Row],[IDHM]]&lt;=0.799,"Alto","Muito Alto")))</f>
        <v>Médio</v>
      </c>
      <c r="L1363" t="str">
        <f>VLOOKUP(Tabela_Brasil[[#This Row],[Estado]],'De-Para_Estado_Regiao'!$B$3:$C$29,2,FALSE)</f>
        <v>Sudeste</v>
      </c>
      <c r="M1363">
        <f>IF(Tabela_Brasil[[#This Row],[IBGE_1-4]]&gt;=951,1,0)</f>
        <v>0</v>
      </c>
      <c r="N1363">
        <f>IF(Tabela_Brasil[[#This Row],[COMP_P]]&lt;=2,1,0)</f>
        <v>1</v>
      </c>
    </row>
    <row r="1364" spans="1:14" x14ac:dyDescent="0.25">
      <c r="A1364" s="12" t="s">
        <v>1387</v>
      </c>
      <c r="B1364" s="12" t="s">
        <v>33</v>
      </c>
      <c r="C1364" s="12">
        <v>956</v>
      </c>
      <c r="D1364" s="12">
        <v>0.72499999999999998</v>
      </c>
      <c r="E1364" s="12">
        <v>0.72</v>
      </c>
      <c r="F1364" s="12">
        <v>0.626</v>
      </c>
      <c r="G1364" s="12">
        <v>15213.5</v>
      </c>
      <c r="H1364" s="13">
        <v>15</v>
      </c>
      <c r="I1364" t="str">
        <f>CONCATENATE(Tabela_Brasil[[#This Row],[Município]],"-",Tabela_Brasil[[#This Row],[Estado]])</f>
        <v>Itapaci-GO</v>
      </c>
      <c r="J1364">
        <f>IF(Tabela_Brasil[[#This Row],[IDHM]]&lt;=0.599,1,0)</f>
        <v>0</v>
      </c>
      <c r="K1364" t="str">
        <f>IF(Tabela_Brasil[[#This Row],[IDHM]]&lt;=0.55,"Baixo",IF(Tabela_Brasil[[#This Row],[IDHM]]&lt;=0.699,"Médio",IF(Tabela_Brasil[[#This Row],[IDHM]]&lt;=0.799,"Alto","Muito Alto")))</f>
        <v>Alto</v>
      </c>
      <c r="L1364" t="str">
        <f>VLOOKUP(Tabela_Brasil[[#This Row],[Estado]],'De-Para_Estado_Regiao'!$B$3:$C$29,2,FALSE)</f>
        <v>Centro-Oeste</v>
      </c>
      <c r="M1364">
        <f>IF(Tabela_Brasil[[#This Row],[IBGE_1-4]]&gt;=951,1,0)</f>
        <v>1</v>
      </c>
      <c r="N1364">
        <f>IF(Tabela_Brasil[[#This Row],[COMP_P]]&lt;=2,1,0)</f>
        <v>0</v>
      </c>
    </row>
    <row r="1365" spans="1:14" x14ac:dyDescent="0.25">
      <c r="A1365" s="9" t="s">
        <v>1388</v>
      </c>
      <c r="B1365" s="9" t="s">
        <v>24</v>
      </c>
      <c r="C1365" s="9">
        <v>388</v>
      </c>
      <c r="D1365" s="9">
        <v>0.54400000000000004</v>
      </c>
      <c r="E1365" s="9">
        <v>0.53900000000000003</v>
      </c>
      <c r="F1365" s="9">
        <v>0.434</v>
      </c>
      <c r="G1365" s="9">
        <v>6819.44</v>
      </c>
      <c r="H1365" s="10">
        <v>43</v>
      </c>
      <c r="I1365" t="str">
        <f>CONCATENATE(Tabela_Brasil[[#This Row],[Município]],"-",Tabela_Brasil[[#This Row],[Estado]])</f>
        <v>Quijingue-BA</v>
      </c>
      <c r="J1365">
        <f>IF(Tabela_Brasil[[#This Row],[IDHM]]&lt;=0.599,1,0)</f>
        <v>1</v>
      </c>
      <c r="K1365" t="str">
        <f>IF(Tabela_Brasil[[#This Row],[IDHM]]&lt;=0.55,"Baixo",IF(Tabela_Brasil[[#This Row],[IDHM]]&lt;=0.699,"Médio",IF(Tabela_Brasil[[#This Row],[IDHM]]&lt;=0.799,"Alto","Muito Alto")))</f>
        <v>Baixo</v>
      </c>
      <c r="L1365" t="str">
        <f>VLOOKUP(Tabela_Brasil[[#This Row],[Estado]],'De-Para_Estado_Regiao'!$B$3:$C$29,2,FALSE)</f>
        <v>Nordeste</v>
      </c>
      <c r="M1365">
        <f>IF(Tabela_Brasil[[#This Row],[IBGE_1-4]]&gt;=951,1,0)</f>
        <v>0</v>
      </c>
      <c r="N1365">
        <f>IF(Tabela_Brasil[[#This Row],[COMP_P]]&lt;=2,1,0)</f>
        <v>0</v>
      </c>
    </row>
    <row r="1366" spans="1:14" x14ac:dyDescent="0.25">
      <c r="A1366" s="12" t="s">
        <v>1389</v>
      </c>
      <c r="B1366" s="12" t="s">
        <v>22</v>
      </c>
      <c r="C1366" s="12">
        <v>541</v>
      </c>
      <c r="D1366" s="12">
        <v>0.7</v>
      </c>
      <c r="E1366" s="12">
        <v>0.68500000000000005</v>
      </c>
      <c r="F1366" s="12">
        <v>0.64800000000000002</v>
      </c>
      <c r="G1366" s="12">
        <v>31904.76</v>
      </c>
      <c r="H1366" s="13">
        <v>11</v>
      </c>
      <c r="I1366" t="str">
        <f>CONCATENATE(Tabela_Brasil[[#This Row],[Município]],"-",Tabela_Brasil[[#This Row],[Estado]])</f>
        <v>Araruna-PR</v>
      </c>
      <c r="J1366">
        <f>IF(Tabela_Brasil[[#This Row],[IDHM]]&lt;=0.599,1,0)</f>
        <v>0</v>
      </c>
      <c r="K1366" t="str">
        <f>IF(Tabela_Brasil[[#This Row],[IDHM]]&lt;=0.55,"Baixo",IF(Tabela_Brasil[[#This Row],[IDHM]]&lt;=0.699,"Médio",IF(Tabela_Brasil[[#This Row],[IDHM]]&lt;=0.799,"Alto","Muito Alto")))</f>
        <v>Alto</v>
      </c>
      <c r="L1366" t="str">
        <f>VLOOKUP(Tabela_Brasil[[#This Row],[Estado]],'De-Para_Estado_Regiao'!$B$3:$C$29,2,FALSE)</f>
        <v>Sul</v>
      </c>
      <c r="M1366">
        <f>IF(Tabela_Brasil[[#This Row],[IBGE_1-4]]&gt;=951,1,0)</f>
        <v>0</v>
      </c>
      <c r="N1366">
        <f>IF(Tabela_Brasil[[#This Row],[COMP_P]]&lt;=2,1,0)</f>
        <v>0</v>
      </c>
    </row>
    <row r="1367" spans="1:14" x14ac:dyDescent="0.25">
      <c r="A1367" s="9" t="s">
        <v>1390</v>
      </c>
      <c r="B1367" s="9" t="s">
        <v>39</v>
      </c>
      <c r="C1367" s="9">
        <v>1866</v>
      </c>
      <c r="D1367" s="9">
        <v>0.60899999999999999</v>
      </c>
      <c r="E1367" s="9">
        <v>0.61</v>
      </c>
      <c r="F1367" s="9">
        <v>0.47599999999999998</v>
      </c>
      <c r="G1367" s="9">
        <v>6184.5</v>
      </c>
      <c r="H1367" s="10">
        <v>2</v>
      </c>
      <c r="I1367" t="str">
        <f>CONCATENATE(Tabela_Brasil[[#This Row],[Município]],"-",Tabela_Brasil[[#This Row],[Estado]])</f>
        <v>São Gabriel Da Cachoeira-AM</v>
      </c>
      <c r="J1367">
        <f>IF(Tabela_Brasil[[#This Row],[IDHM]]&lt;=0.599,1,0)</f>
        <v>0</v>
      </c>
      <c r="K1367" t="str">
        <f>IF(Tabela_Brasil[[#This Row],[IDHM]]&lt;=0.55,"Baixo",IF(Tabela_Brasil[[#This Row],[IDHM]]&lt;=0.699,"Médio",IF(Tabela_Brasil[[#This Row],[IDHM]]&lt;=0.799,"Alto","Muito Alto")))</f>
        <v>Médio</v>
      </c>
      <c r="L1367" t="str">
        <f>VLOOKUP(Tabela_Brasil[[#This Row],[Estado]],'De-Para_Estado_Regiao'!$B$3:$C$29,2,FALSE)</f>
        <v>Norte</v>
      </c>
      <c r="M1367">
        <f>IF(Tabela_Brasil[[#This Row],[IBGE_1-4]]&gt;=951,1,0)</f>
        <v>1</v>
      </c>
      <c r="N1367">
        <f>IF(Tabela_Brasil[[#This Row],[COMP_P]]&lt;=2,1,0)</f>
        <v>1</v>
      </c>
    </row>
    <row r="1368" spans="1:14" x14ac:dyDescent="0.25">
      <c r="A1368" s="12" t="s">
        <v>1391</v>
      </c>
      <c r="B1368" s="12" t="s">
        <v>87</v>
      </c>
      <c r="C1368" s="12">
        <v>3322</v>
      </c>
      <c r="D1368" s="12">
        <v>0.57999999999999996</v>
      </c>
      <c r="E1368" s="12">
        <v>0.54500000000000004</v>
      </c>
      <c r="F1368" s="12">
        <v>0.47499999999999998</v>
      </c>
      <c r="G1368" s="12">
        <v>6238.6</v>
      </c>
      <c r="H1368" s="13">
        <v>10</v>
      </c>
      <c r="I1368" t="str">
        <f>CONCATENATE(Tabela_Brasil[[#This Row],[Município]],"-",Tabela_Brasil[[#This Row],[Estado]])</f>
        <v>Coroatá-MA</v>
      </c>
      <c r="J1368">
        <f>IF(Tabela_Brasil[[#This Row],[IDHM]]&lt;=0.599,1,0)</f>
        <v>1</v>
      </c>
      <c r="K1368" t="str">
        <f>IF(Tabela_Brasil[[#This Row],[IDHM]]&lt;=0.55,"Baixo",IF(Tabela_Brasil[[#This Row],[IDHM]]&lt;=0.699,"Médio",IF(Tabela_Brasil[[#This Row],[IDHM]]&lt;=0.799,"Alto","Muito Alto")))</f>
        <v>Médio</v>
      </c>
      <c r="L1368" t="str">
        <f>VLOOKUP(Tabela_Brasil[[#This Row],[Estado]],'De-Para_Estado_Regiao'!$B$3:$C$29,2,FALSE)</f>
        <v>Nordeste</v>
      </c>
      <c r="M1368">
        <f>IF(Tabela_Brasil[[#This Row],[IBGE_1-4]]&gt;=951,1,0)</f>
        <v>1</v>
      </c>
      <c r="N1368">
        <f>IF(Tabela_Brasil[[#This Row],[COMP_P]]&lt;=2,1,0)</f>
        <v>0</v>
      </c>
    </row>
    <row r="1369" spans="1:14" x14ac:dyDescent="0.25">
      <c r="A1369" s="9" t="s">
        <v>1392</v>
      </c>
      <c r="B1369" s="9" t="s">
        <v>33</v>
      </c>
      <c r="C1369" s="9">
        <v>1196</v>
      </c>
      <c r="D1369" s="9">
        <v>0.68200000000000005</v>
      </c>
      <c r="E1369" s="9">
        <v>0.66400000000000003</v>
      </c>
      <c r="F1369" s="9">
        <v>0.56799999999999995</v>
      </c>
      <c r="G1369" s="9">
        <v>52951.89</v>
      </c>
      <c r="H1369" s="10">
        <v>16</v>
      </c>
      <c r="I1369" t="str">
        <f>CONCATENATE(Tabela_Brasil[[#This Row],[Município]],"-",Tabela_Brasil[[#This Row],[Estado]])</f>
        <v>Alexânia-GO</v>
      </c>
      <c r="J1369">
        <f>IF(Tabela_Brasil[[#This Row],[IDHM]]&lt;=0.599,1,0)</f>
        <v>0</v>
      </c>
      <c r="K1369" t="str">
        <f>IF(Tabela_Brasil[[#This Row],[IDHM]]&lt;=0.55,"Baixo",IF(Tabela_Brasil[[#This Row],[IDHM]]&lt;=0.699,"Médio",IF(Tabela_Brasil[[#This Row],[IDHM]]&lt;=0.799,"Alto","Muito Alto")))</f>
        <v>Médio</v>
      </c>
      <c r="L1369" t="str">
        <f>VLOOKUP(Tabela_Brasil[[#This Row],[Estado]],'De-Para_Estado_Regiao'!$B$3:$C$29,2,FALSE)</f>
        <v>Centro-Oeste</v>
      </c>
      <c r="M1369">
        <f>IF(Tabela_Brasil[[#This Row],[IBGE_1-4]]&gt;=951,1,0)</f>
        <v>1</v>
      </c>
      <c r="N1369">
        <f>IF(Tabela_Brasil[[#This Row],[COMP_P]]&lt;=2,1,0)</f>
        <v>0</v>
      </c>
    </row>
    <row r="1370" spans="1:14" x14ac:dyDescent="0.25">
      <c r="A1370" s="12" t="s">
        <v>1393</v>
      </c>
      <c r="B1370" s="12" t="s">
        <v>22</v>
      </c>
      <c r="C1370" s="12">
        <v>651</v>
      </c>
      <c r="D1370" s="12">
        <v>0.74</v>
      </c>
      <c r="E1370" s="12">
        <v>0.74</v>
      </c>
      <c r="F1370" s="12">
        <v>0.67100000000000004</v>
      </c>
      <c r="G1370" s="12">
        <v>30462.97</v>
      </c>
      <c r="H1370" s="13">
        <v>12</v>
      </c>
      <c r="I1370" t="str">
        <f>CONCATENATE(Tabela_Brasil[[#This Row],[Município]],"-",Tabela_Brasil[[#This Row],[Estado]])</f>
        <v>Chopinzinho-PR</v>
      </c>
      <c r="J1370">
        <f>IF(Tabela_Brasil[[#This Row],[IDHM]]&lt;=0.599,1,0)</f>
        <v>0</v>
      </c>
      <c r="K1370" t="str">
        <f>IF(Tabela_Brasil[[#This Row],[IDHM]]&lt;=0.55,"Baixo",IF(Tabela_Brasil[[#This Row],[IDHM]]&lt;=0.699,"Médio",IF(Tabela_Brasil[[#This Row],[IDHM]]&lt;=0.799,"Alto","Muito Alto")))</f>
        <v>Alto</v>
      </c>
      <c r="L1370" t="str">
        <f>VLOOKUP(Tabela_Brasil[[#This Row],[Estado]],'De-Para_Estado_Regiao'!$B$3:$C$29,2,FALSE)</f>
        <v>Sul</v>
      </c>
      <c r="M1370">
        <f>IF(Tabela_Brasil[[#This Row],[IBGE_1-4]]&gt;=951,1,0)</f>
        <v>0</v>
      </c>
      <c r="N1370">
        <f>IF(Tabela_Brasil[[#This Row],[COMP_P]]&lt;=2,1,0)</f>
        <v>0</v>
      </c>
    </row>
    <row r="1371" spans="1:14" x14ac:dyDescent="0.25">
      <c r="A1371" s="9" t="s">
        <v>1394</v>
      </c>
      <c r="B1371" s="9" t="s">
        <v>31</v>
      </c>
      <c r="C1371" s="9">
        <v>448</v>
      </c>
      <c r="D1371" s="9">
        <v>0.60599999999999998</v>
      </c>
      <c r="E1371" s="9">
        <v>0.621</v>
      </c>
      <c r="F1371" s="9">
        <v>0.49099999999999999</v>
      </c>
      <c r="G1371" s="9">
        <v>7559.62</v>
      </c>
      <c r="H1371" s="10">
        <v>2</v>
      </c>
      <c r="I1371" t="str">
        <f>CONCATENATE(Tabela_Brasil[[#This Row],[Município]],"-",Tabela_Brasil[[#This Row],[Estado]])</f>
        <v>Ipaumirim-CE</v>
      </c>
      <c r="J1371">
        <f>IF(Tabela_Brasil[[#This Row],[IDHM]]&lt;=0.599,1,0)</f>
        <v>0</v>
      </c>
      <c r="K1371" t="str">
        <f>IF(Tabela_Brasil[[#This Row],[IDHM]]&lt;=0.55,"Baixo",IF(Tabela_Brasil[[#This Row],[IDHM]]&lt;=0.699,"Médio",IF(Tabela_Brasil[[#This Row],[IDHM]]&lt;=0.799,"Alto","Muito Alto")))</f>
        <v>Médio</v>
      </c>
      <c r="L1371" t="str">
        <f>VLOOKUP(Tabela_Brasil[[#This Row],[Estado]],'De-Para_Estado_Regiao'!$B$3:$C$29,2,FALSE)</f>
        <v>Nordeste</v>
      </c>
      <c r="M1371">
        <f>IF(Tabela_Brasil[[#This Row],[IBGE_1-4]]&gt;=951,1,0)</f>
        <v>0</v>
      </c>
      <c r="N1371">
        <f>IF(Tabela_Brasil[[#This Row],[COMP_P]]&lt;=2,1,0)</f>
        <v>1</v>
      </c>
    </row>
    <row r="1372" spans="1:14" x14ac:dyDescent="0.25">
      <c r="A1372" s="12" t="s">
        <v>1395</v>
      </c>
      <c r="B1372" s="12" t="s">
        <v>22</v>
      </c>
      <c r="C1372" s="12">
        <v>1019</v>
      </c>
      <c r="D1372" s="12">
        <v>0.70799999999999996</v>
      </c>
      <c r="E1372" s="12">
        <v>0.70199999999999996</v>
      </c>
      <c r="F1372" s="12">
        <v>0.61899999999999999</v>
      </c>
      <c r="G1372" s="12">
        <v>27257.63</v>
      </c>
      <c r="H1372" s="13">
        <v>23</v>
      </c>
      <c r="I1372" t="str">
        <f>CONCATENATE(Tabela_Brasil[[#This Row],[Município]],"-",Tabela_Brasil[[#This Row],[Estado]])</f>
        <v>Piraí Do Sul-PR</v>
      </c>
      <c r="J1372">
        <f>IF(Tabela_Brasil[[#This Row],[IDHM]]&lt;=0.599,1,0)</f>
        <v>0</v>
      </c>
      <c r="K1372" t="str">
        <f>IF(Tabela_Brasil[[#This Row],[IDHM]]&lt;=0.55,"Baixo",IF(Tabela_Brasil[[#This Row],[IDHM]]&lt;=0.699,"Médio",IF(Tabela_Brasil[[#This Row],[IDHM]]&lt;=0.799,"Alto","Muito Alto")))</f>
        <v>Alto</v>
      </c>
      <c r="L1372" t="str">
        <f>VLOOKUP(Tabela_Brasil[[#This Row],[Estado]],'De-Para_Estado_Regiao'!$B$3:$C$29,2,FALSE)</f>
        <v>Sul</v>
      </c>
      <c r="M1372">
        <f>IF(Tabela_Brasil[[#This Row],[IBGE_1-4]]&gt;=951,1,0)</f>
        <v>1</v>
      </c>
      <c r="N1372">
        <f>IF(Tabela_Brasil[[#This Row],[COMP_P]]&lt;=2,1,0)</f>
        <v>0</v>
      </c>
    </row>
    <row r="1373" spans="1:14" x14ac:dyDescent="0.25">
      <c r="A1373" s="9" t="s">
        <v>1396</v>
      </c>
      <c r="B1373" s="9" t="s">
        <v>31</v>
      </c>
      <c r="C1373" s="9">
        <v>2249</v>
      </c>
      <c r="D1373" s="9">
        <v>0.623</v>
      </c>
      <c r="E1373" s="9">
        <v>0.56100000000000005</v>
      </c>
      <c r="F1373" s="9">
        <v>0.56799999999999995</v>
      </c>
      <c r="G1373" s="9">
        <v>10224.780000000001</v>
      </c>
      <c r="H1373" s="10">
        <v>30</v>
      </c>
      <c r="I1373" t="str">
        <f>CONCATENATE(Tabela_Brasil[[#This Row],[Município]],"-",Tabela_Brasil[[#This Row],[Estado]])</f>
        <v>Itapajé-CE</v>
      </c>
      <c r="J1373">
        <f>IF(Tabela_Brasil[[#This Row],[IDHM]]&lt;=0.599,1,0)</f>
        <v>0</v>
      </c>
      <c r="K1373" t="str">
        <f>IF(Tabela_Brasil[[#This Row],[IDHM]]&lt;=0.55,"Baixo",IF(Tabela_Brasil[[#This Row],[IDHM]]&lt;=0.699,"Médio",IF(Tabela_Brasil[[#This Row],[IDHM]]&lt;=0.799,"Alto","Muito Alto")))</f>
        <v>Médio</v>
      </c>
      <c r="L1373" t="str">
        <f>VLOOKUP(Tabela_Brasil[[#This Row],[Estado]],'De-Para_Estado_Regiao'!$B$3:$C$29,2,FALSE)</f>
        <v>Nordeste</v>
      </c>
      <c r="M1373">
        <f>IF(Tabela_Brasil[[#This Row],[IBGE_1-4]]&gt;=951,1,0)</f>
        <v>1</v>
      </c>
      <c r="N1373">
        <f>IF(Tabela_Brasil[[#This Row],[COMP_P]]&lt;=2,1,0)</f>
        <v>0</v>
      </c>
    </row>
    <row r="1374" spans="1:14" x14ac:dyDescent="0.25">
      <c r="A1374" s="12" t="s">
        <v>1397</v>
      </c>
      <c r="B1374" s="12" t="s">
        <v>29</v>
      </c>
      <c r="C1374" s="12">
        <v>964</v>
      </c>
      <c r="D1374" s="12">
        <v>0.66700000000000004</v>
      </c>
      <c r="E1374" s="12">
        <v>0.67900000000000005</v>
      </c>
      <c r="F1374" s="12">
        <v>0.53200000000000003</v>
      </c>
      <c r="G1374" s="12">
        <v>35389.47</v>
      </c>
      <c r="H1374" s="13">
        <v>6</v>
      </c>
      <c r="I1374" t="str">
        <f>CONCATENATE(Tabela_Brasil[[#This Row],[Município]],"-",Tabela_Brasil[[#This Row],[Estado]])</f>
        <v>Paranatinga-MT</v>
      </c>
      <c r="J1374">
        <f>IF(Tabela_Brasil[[#This Row],[IDHM]]&lt;=0.599,1,0)</f>
        <v>0</v>
      </c>
      <c r="K1374" t="str">
        <f>IF(Tabela_Brasil[[#This Row],[IDHM]]&lt;=0.55,"Baixo",IF(Tabela_Brasil[[#This Row],[IDHM]]&lt;=0.699,"Médio",IF(Tabela_Brasil[[#This Row],[IDHM]]&lt;=0.799,"Alto","Muito Alto")))</f>
        <v>Médio</v>
      </c>
      <c r="L1374" t="str">
        <f>VLOOKUP(Tabela_Brasil[[#This Row],[Estado]],'De-Para_Estado_Regiao'!$B$3:$C$29,2,FALSE)</f>
        <v>Centro-Oeste</v>
      </c>
      <c r="M1374">
        <f>IF(Tabela_Brasil[[#This Row],[IBGE_1-4]]&gt;=951,1,0)</f>
        <v>1</v>
      </c>
      <c r="N1374">
        <f>IF(Tabela_Brasil[[#This Row],[COMP_P]]&lt;=2,1,0)</f>
        <v>0</v>
      </c>
    </row>
    <row r="1375" spans="1:14" x14ac:dyDescent="0.25">
      <c r="A1375" s="9" t="s">
        <v>1398</v>
      </c>
      <c r="B1375" s="9" t="s">
        <v>33</v>
      </c>
      <c r="C1375" s="9">
        <v>666</v>
      </c>
      <c r="D1375" s="9">
        <v>0.71</v>
      </c>
      <c r="E1375" s="9">
        <v>0.72099999999999997</v>
      </c>
      <c r="F1375" s="9">
        <v>0.60599999999999998</v>
      </c>
      <c r="G1375" s="9">
        <v>30457.89</v>
      </c>
      <c r="H1375" s="10">
        <v>24</v>
      </c>
      <c r="I1375" t="str">
        <f>CONCATENATE(Tabela_Brasil[[#This Row],[Município]],"-",Tabela_Brasil[[#This Row],[Estado]])</f>
        <v>Silvânia-GO</v>
      </c>
      <c r="J1375">
        <f>IF(Tabela_Brasil[[#This Row],[IDHM]]&lt;=0.599,1,0)</f>
        <v>0</v>
      </c>
      <c r="K1375" t="str">
        <f>IF(Tabela_Brasil[[#This Row],[IDHM]]&lt;=0.55,"Baixo",IF(Tabela_Brasil[[#This Row],[IDHM]]&lt;=0.699,"Médio",IF(Tabela_Brasil[[#This Row],[IDHM]]&lt;=0.799,"Alto","Muito Alto")))</f>
        <v>Alto</v>
      </c>
      <c r="L1375" t="str">
        <f>VLOOKUP(Tabela_Brasil[[#This Row],[Estado]],'De-Para_Estado_Regiao'!$B$3:$C$29,2,FALSE)</f>
        <v>Centro-Oeste</v>
      </c>
      <c r="M1375">
        <f>IF(Tabela_Brasil[[#This Row],[IBGE_1-4]]&gt;=951,1,0)</f>
        <v>0</v>
      </c>
      <c r="N1375">
        <f>IF(Tabela_Brasil[[#This Row],[COMP_P]]&lt;=2,1,0)</f>
        <v>0</v>
      </c>
    </row>
    <row r="1376" spans="1:14" x14ac:dyDescent="0.25">
      <c r="A1376" s="12" t="s">
        <v>1019</v>
      </c>
      <c r="B1376" s="12" t="s">
        <v>22</v>
      </c>
      <c r="C1376" s="12">
        <v>262</v>
      </c>
      <c r="D1376" s="12">
        <v>0.746</v>
      </c>
      <c r="E1376" s="12">
        <v>0.69099999999999995</v>
      </c>
      <c r="F1376" s="12">
        <v>0.70299999999999996</v>
      </c>
      <c r="G1376" s="12">
        <v>27653.91</v>
      </c>
      <c r="H1376" s="13">
        <v>9</v>
      </c>
      <c r="I1376" t="str">
        <f>CONCATENATE(Tabela_Brasil[[#This Row],[Município]],"-",Tabela_Brasil[[#This Row],[Estado]])</f>
        <v>Itambé-PR</v>
      </c>
      <c r="J1376">
        <f>IF(Tabela_Brasil[[#This Row],[IDHM]]&lt;=0.599,1,0)</f>
        <v>0</v>
      </c>
      <c r="K1376" t="str">
        <f>IF(Tabela_Brasil[[#This Row],[IDHM]]&lt;=0.55,"Baixo",IF(Tabela_Brasil[[#This Row],[IDHM]]&lt;=0.699,"Médio",IF(Tabela_Brasil[[#This Row],[IDHM]]&lt;=0.799,"Alto","Muito Alto")))</f>
        <v>Alto</v>
      </c>
      <c r="L1376" t="str">
        <f>VLOOKUP(Tabela_Brasil[[#This Row],[Estado]],'De-Para_Estado_Regiao'!$B$3:$C$29,2,FALSE)</f>
        <v>Sul</v>
      </c>
      <c r="M1376">
        <f>IF(Tabela_Brasil[[#This Row],[IBGE_1-4]]&gt;=951,1,0)</f>
        <v>0</v>
      </c>
      <c r="N1376">
        <f>IF(Tabela_Brasil[[#This Row],[COMP_P]]&lt;=2,1,0)</f>
        <v>0</v>
      </c>
    </row>
    <row r="1377" spans="1:14" x14ac:dyDescent="0.25">
      <c r="A1377" s="9" t="s">
        <v>1399</v>
      </c>
      <c r="B1377" s="9" t="s">
        <v>87</v>
      </c>
      <c r="C1377" s="9">
        <v>4298</v>
      </c>
      <c r="D1377" s="9">
        <v>0.60399999999999998</v>
      </c>
      <c r="E1377" s="9">
        <v>0.55400000000000005</v>
      </c>
      <c r="F1377" s="9">
        <v>0.51700000000000002</v>
      </c>
      <c r="G1377" s="9">
        <v>8365.8799999999992</v>
      </c>
      <c r="H1377" s="10">
        <v>108</v>
      </c>
      <c r="I1377" t="str">
        <f>CONCATENATE(Tabela_Brasil[[#This Row],[Município]],"-",Tabela_Brasil[[#This Row],[Estado]])</f>
        <v>Chapadinha-MA</v>
      </c>
      <c r="J1377">
        <f>IF(Tabela_Brasil[[#This Row],[IDHM]]&lt;=0.599,1,0)</f>
        <v>0</v>
      </c>
      <c r="K1377" t="str">
        <f>IF(Tabela_Brasil[[#This Row],[IDHM]]&lt;=0.55,"Baixo",IF(Tabela_Brasil[[#This Row],[IDHM]]&lt;=0.699,"Médio",IF(Tabela_Brasil[[#This Row],[IDHM]]&lt;=0.799,"Alto","Muito Alto")))</f>
        <v>Médio</v>
      </c>
      <c r="L1377" t="str">
        <f>VLOOKUP(Tabela_Brasil[[#This Row],[Estado]],'De-Para_Estado_Regiao'!$B$3:$C$29,2,FALSE)</f>
        <v>Nordeste</v>
      </c>
      <c r="M1377">
        <f>IF(Tabela_Brasil[[#This Row],[IBGE_1-4]]&gt;=951,1,0)</f>
        <v>1</v>
      </c>
      <c r="N1377">
        <f>IF(Tabela_Brasil[[#This Row],[COMP_P]]&lt;=2,1,0)</f>
        <v>0</v>
      </c>
    </row>
    <row r="1378" spans="1:14" x14ac:dyDescent="0.25">
      <c r="A1378" s="12" t="s">
        <v>1400</v>
      </c>
      <c r="B1378" s="12" t="s">
        <v>7</v>
      </c>
      <c r="C1378" s="12">
        <v>529</v>
      </c>
      <c r="D1378" s="12">
        <v>0.72199999999999998</v>
      </c>
      <c r="E1378" s="12">
        <v>0.69499999999999995</v>
      </c>
      <c r="F1378" s="12">
        <v>0.63600000000000001</v>
      </c>
      <c r="G1378" s="12">
        <v>16995.79</v>
      </c>
      <c r="H1378" s="13">
        <v>17</v>
      </c>
      <c r="I1378" t="str">
        <f>CONCATENATE(Tabela_Brasil[[#This Row],[Município]],"-",Tabela_Brasil[[#This Row],[Estado]])</f>
        <v>Cardoso-SP</v>
      </c>
      <c r="J1378">
        <f>IF(Tabela_Brasil[[#This Row],[IDHM]]&lt;=0.599,1,0)</f>
        <v>0</v>
      </c>
      <c r="K1378" t="str">
        <f>IF(Tabela_Brasil[[#This Row],[IDHM]]&lt;=0.55,"Baixo",IF(Tabela_Brasil[[#This Row],[IDHM]]&lt;=0.699,"Médio",IF(Tabela_Brasil[[#This Row],[IDHM]]&lt;=0.799,"Alto","Muito Alto")))</f>
        <v>Alto</v>
      </c>
      <c r="L1378" t="str">
        <f>VLOOKUP(Tabela_Brasil[[#This Row],[Estado]],'De-Para_Estado_Regiao'!$B$3:$C$29,2,FALSE)</f>
        <v>Sudeste</v>
      </c>
      <c r="M1378">
        <f>IF(Tabela_Brasil[[#This Row],[IBGE_1-4]]&gt;=951,1,0)</f>
        <v>0</v>
      </c>
      <c r="N1378">
        <f>IF(Tabela_Brasil[[#This Row],[COMP_P]]&lt;=2,1,0)</f>
        <v>0</v>
      </c>
    </row>
    <row r="1379" spans="1:14" x14ac:dyDescent="0.25">
      <c r="A1379" s="9" t="s">
        <v>1401</v>
      </c>
      <c r="B1379" s="9" t="s">
        <v>24</v>
      </c>
      <c r="C1379" s="9">
        <v>2455</v>
      </c>
      <c r="D1379" s="9">
        <v>0.65400000000000003</v>
      </c>
      <c r="E1379" s="9">
        <v>0.65700000000000003</v>
      </c>
      <c r="F1379" s="9">
        <v>0.54600000000000004</v>
      </c>
      <c r="G1379" s="9">
        <v>10763.95</v>
      </c>
      <c r="H1379" s="10">
        <v>34</v>
      </c>
      <c r="I1379" t="str">
        <f>CONCATENATE(Tabela_Brasil[[#This Row],[Município]],"-",Tabela_Brasil[[#This Row],[Estado]])</f>
        <v>Nova Viçosa-BA</v>
      </c>
      <c r="J1379">
        <f>IF(Tabela_Brasil[[#This Row],[IDHM]]&lt;=0.599,1,0)</f>
        <v>0</v>
      </c>
      <c r="K1379" t="str">
        <f>IF(Tabela_Brasil[[#This Row],[IDHM]]&lt;=0.55,"Baixo",IF(Tabela_Brasil[[#This Row],[IDHM]]&lt;=0.699,"Médio",IF(Tabela_Brasil[[#This Row],[IDHM]]&lt;=0.799,"Alto","Muito Alto")))</f>
        <v>Médio</v>
      </c>
      <c r="L1379" t="str">
        <f>VLOOKUP(Tabela_Brasil[[#This Row],[Estado]],'De-Para_Estado_Regiao'!$B$3:$C$29,2,FALSE)</f>
        <v>Nordeste</v>
      </c>
      <c r="M1379">
        <f>IF(Tabela_Brasil[[#This Row],[IBGE_1-4]]&gt;=951,1,0)</f>
        <v>1</v>
      </c>
      <c r="N1379">
        <f>IF(Tabela_Brasil[[#This Row],[COMP_P]]&lt;=2,1,0)</f>
        <v>0</v>
      </c>
    </row>
    <row r="1380" spans="1:14" x14ac:dyDescent="0.25">
      <c r="A1380" s="12" t="s">
        <v>1402</v>
      </c>
      <c r="B1380" s="12" t="s">
        <v>7</v>
      </c>
      <c r="C1380" s="12">
        <v>152</v>
      </c>
      <c r="D1380" s="12">
        <v>0.73199999999999998</v>
      </c>
      <c r="E1380" s="12">
        <v>0.71199999999999997</v>
      </c>
      <c r="F1380" s="12">
        <v>0.65500000000000003</v>
      </c>
      <c r="G1380" s="12">
        <v>20391.86</v>
      </c>
      <c r="H1380" s="13">
        <v>5</v>
      </c>
      <c r="I1380" t="str">
        <f>CONCATENATE(Tabela_Brasil[[#This Row],[Município]],"-",Tabela_Brasil[[#This Row],[Estado]])</f>
        <v>Paranapuã-SP</v>
      </c>
      <c r="J1380">
        <f>IF(Tabela_Brasil[[#This Row],[IDHM]]&lt;=0.599,1,0)</f>
        <v>0</v>
      </c>
      <c r="K1380" t="str">
        <f>IF(Tabela_Brasil[[#This Row],[IDHM]]&lt;=0.55,"Baixo",IF(Tabela_Brasil[[#This Row],[IDHM]]&lt;=0.699,"Médio",IF(Tabela_Brasil[[#This Row],[IDHM]]&lt;=0.799,"Alto","Muito Alto")))</f>
        <v>Alto</v>
      </c>
      <c r="L1380" t="str">
        <f>VLOOKUP(Tabela_Brasil[[#This Row],[Estado]],'De-Para_Estado_Regiao'!$B$3:$C$29,2,FALSE)</f>
        <v>Sudeste</v>
      </c>
      <c r="M1380">
        <f>IF(Tabela_Brasil[[#This Row],[IBGE_1-4]]&gt;=951,1,0)</f>
        <v>0</v>
      </c>
      <c r="N1380">
        <f>IF(Tabela_Brasil[[#This Row],[COMP_P]]&lt;=2,1,0)</f>
        <v>0</v>
      </c>
    </row>
    <row r="1381" spans="1:14" x14ac:dyDescent="0.25">
      <c r="A1381" s="9" t="s">
        <v>1403</v>
      </c>
      <c r="B1381" s="9" t="s">
        <v>7</v>
      </c>
      <c r="C1381" s="9">
        <v>1212</v>
      </c>
      <c r="D1381" s="9">
        <v>0.72699999999999998</v>
      </c>
      <c r="E1381" s="9">
        <v>0.69099999999999995</v>
      </c>
      <c r="F1381" s="9">
        <v>0.66400000000000003</v>
      </c>
      <c r="G1381" s="9">
        <v>11474.74</v>
      </c>
      <c r="H1381" s="10">
        <v>19</v>
      </c>
      <c r="I1381" t="str">
        <f>CONCATENATE(Tabela_Brasil[[#This Row],[Município]],"-",Tabela_Brasil[[#This Row],[Estado]])</f>
        <v>Igaraçu Do Tietê-SP</v>
      </c>
      <c r="J1381">
        <f>IF(Tabela_Brasil[[#This Row],[IDHM]]&lt;=0.599,1,0)</f>
        <v>0</v>
      </c>
      <c r="K1381" t="str">
        <f>IF(Tabela_Brasil[[#This Row],[IDHM]]&lt;=0.55,"Baixo",IF(Tabela_Brasil[[#This Row],[IDHM]]&lt;=0.699,"Médio",IF(Tabela_Brasil[[#This Row],[IDHM]]&lt;=0.799,"Alto","Muito Alto")))</f>
        <v>Alto</v>
      </c>
      <c r="L1381" t="str">
        <f>VLOOKUP(Tabela_Brasil[[#This Row],[Estado]],'De-Para_Estado_Regiao'!$B$3:$C$29,2,FALSE)</f>
        <v>Sudeste</v>
      </c>
      <c r="M1381">
        <f>IF(Tabela_Brasil[[#This Row],[IBGE_1-4]]&gt;=951,1,0)</f>
        <v>1</v>
      </c>
      <c r="N1381">
        <f>IF(Tabela_Brasil[[#This Row],[COMP_P]]&lt;=2,1,0)</f>
        <v>0</v>
      </c>
    </row>
    <row r="1382" spans="1:14" x14ac:dyDescent="0.25">
      <c r="A1382" s="12" t="s">
        <v>1404</v>
      </c>
      <c r="B1382" s="12" t="s">
        <v>59</v>
      </c>
      <c r="C1382" s="12">
        <v>188</v>
      </c>
      <c r="D1382" s="12">
        <v>0.76900000000000002</v>
      </c>
      <c r="E1382" s="12">
        <v>0.75</v>
      </c>
      <c r="F1382" s="12">
        <v>0.71</v>
      </c>
      <c r="G1382" s="12">
        <v>21794.03</v>
      </c>
      <c r="H1382" s="13">
        <v>21</v>
      </c>
      <c r="I1382" t="str">
        <f>CONCATENATE(Tabela_Brasil[[#This Row],[Município]],"-",Tabela_Brasil[[#This Row],[Estado]])</f>
        <v>Schroeder-SC</v>
      </c>
      <c r="J1382">
        <f>IF(Tabela_Brasil[[#This Row],[IDHM]]&lt;=0.599,1,0)</f>
        <v>0</v>
      </c>
      <c r="K1382" t="str">
        <f>IF(Tabela_Brasil[[#This Row],[IDHM]]&lt;=0.55,"Baixo",IF(Tabela_Brasil[[#This Row],[IDHM]]&lt;=0.699,"Médio",IF(Tabela_Brasil[[#This Row],[IDHM]]&lt;=0.799,"Alto","Muito Alto")))</f>
        <v>Alto</v>
      </c>
      <c r="L1382" t="str">
        <f>VLOOKUP(Tabela_Brasil[[#This Row],[Estado]],'De-Para_Estado_Regiao'!$B$3:$C$29,2,FALSE)</f>
        <v>Sul</v>
      </c>
      <c r="M1382">
        <f>IF(Tabela_Brasil[[#This Row],[IBGE_1-4]]&gt;=951,1,0)</f>
        <v>0</v>
      </c>
      <c r="N1382">
        <f>IF(Tabela_Brasil[[#This Row],[COMP_P]]&lt;=2,1,0)</f>
        <v>0</v>
      </c>
    </row>
    <row r="1383" spans="1:14" x14ac:dyDescent="0.25">
      <c r="A1383" s="9" t="s">
        <v>1405</v>
      </c>
      <c r="B1383" s="9" t="s">
        <v>22</v>
      </c>
      <c r="C1383" s="9">
        <v>377</v>
      </c>
      <c r="D1383" s="9">
        <v>0.67700000000000005</v>
      </c>
      <c r="E1383" s="9">
        <v>0.68</v>
      </c>
      <c r="F1383" s="9">
        <v>0.56899999999999995</v>
      </c>
      <c r="G1383" s="9">
        <v>17618.62</v>
      </c>
      <c r="H1383" s="10">
        <v>1</v>
      </c>
      <c r="I1383" t="str">
        <f>CONCATENATE(Tabela_Brasil[[#This Row],[Município]],"-",Tabela_Brasil[[#This Row],[Estado]])</f>
        <v>Figueira-PR</v>
      </c>
      <c r="J1383">
        <f>IF(Tabela_Brasil[[#This Row],[IDHM]]&lt;=0.599,1,0)</f>
        <v>0</v>
      </c>
      <c r="K1383" t="str">
        <f>IF(Tabela_Brasil[[#This Row],[IDHM]]&lt;=0.55,"Baixo",IF(Tabela_Brasil[[#This Row],[IDHM]]&lt;=0.699,"Médio",IF(Tabela_Brasil[[#This Row],[IDHM]]&lt;=0.799,"Alto","Muito Alto")))</f>
        <v>Médio</v>
      </c>
      <c r="L1383" t="str">
        <f>VLOOKUP(Tabela_Brasil[[#This Row],[Estado]],'De-Para_Estado_Regiao'!$B$3:$C$29,2,FALSE)</f>
        <v>Sul</v>
      </c>
      <c r="M1383">
        <f>IF(Tabela_Brasil[[#This Row],[IBGE_1-4]]&gt;=951,1,0)</f>
        <v>0</v>
      </c>
      <c r="N1383">
        <f>IF(Tabela_Brasil[[#This Row],[COMP_P]]&lt;=2,1,0)</f>
        <v>1</v>
      </c>
    </row>
    <row r="1384" spans="1:14" x14ac:dyDescent="0.25">
      <c r="A1384" s="12" t="s">
        <v>1406</v>
      </c>
      <c r="B1384" s="12" t="s">
        <v>82</v>
      </c>
      <c r="C1384" s="12">
        <v>655</v>
      </c>
      <c r="D1384" s="12">
        <v>0.59699999999999998</v>
      </c>
      <c r="E1384" s="12">
        <v>0.57499999999999996</v>
      </c>
      <c r="F1384" s="12">
        <v>0.46300000000000002</v>
      </c>
      <c r="G1384" s="12">
        <v>8056.52</v>
      </c>
      <c r="H1384" s="13">
        <v>9</v>
      </c>
      <c r="I1384" t="str">
        <f>CONCATENATE(Tabela_Brasil[[#This Row],[Município]],"-",Tabela_Brasil[[#This Row],[Estado]])</f>
        <v>Brejo Do Cruz-PB</v>
      </c>
      <c r="J1384">
        <f>IF(Tabela_Brasil[[#This Row],[IDHM]]&lt;=0.599,1,0)</f>
        <v>1</v>
      </c>
      <c r="K1384" t="str">
        <f>IF(Tabela_Brasil[[#This Row],[IDHM]]&lt;=0.55,"Baixo",IF(Tabela_Brasil[[#This Row],[IDHM]]&lt;=0.699,"Médio",IF(Tabela_Brasil[[#This Row],[IDHM]]&lt;=0.799,"Alto","Muito Alto")))</f>
        <v>Médio</v>
      </c>
      <c r="L1384" t="str">
        <f>VLOOKUP(Tabela_Brasil[[#This Row],[Estado]],'De-Para_Estado_Regiao'!$B$3:$C$29,2,FALSE)</f>
        <v>Nordeste</v>
      </c>
      <c r="M1384">
        <f>IF(Tabela_Brasil[[#This Row],[IBGE_1-4]]&gt;=951,1,0)</f>
        <v>0</v>
      </c>
      <c r="N1384">
        <f>IF(Tabela_Brasil[[#This Row],[COMP_P]]&lt;=2,1,0)</f>
        <v>0</v>
      </c>
    </row>
    <row r="1385" spans="1:14" x14ac:dyDescent="0.25">
      <c r="A1385" s="9" t="s">
        <v>1407</v>
      </c>
      <c r="B1385" s="9" t="s">
        <v>16</v>
      </c>
      <c r="C1385" s="9">
        <v>772</v>
      </c>
      <c r="D1385" s="9">
        <v>0.67200000000000004</v>
      </c>
      <c r="E1385" s="9">
        <v>0.64100000000000001</v>
      </c>
      <c r="F1385" s="9">
        <v>0.57599999999999996</v>
      </c>
      <c r="G1385" s="9">
        <v>16461.55</v>
      </c>
      <c r="H1385" s="10">
        <v>8</v>
      </c>
      <c r="I1385" t="str">
        <f>CONCATENATE(Tabela_Brasil[[#This Row],[Município]],"-",Tabela_Brasil[[#This Row],[Estado]])</f>
        <v>Santo Antônio Do Amparo-MG</v>
      </c>
      <c r="J1385">
        <f>IF(Tabela_Brasil[[#This Row],[IDHM]]&lt;=0.599,1,0)</f>
        <v>0</v>
      </c>
      <c r="K1385" t="str">
        <f>IF(Tabela_Brasil[[#This Row],[IDHM]]&lt;=0.55,"Baixo",IF(Tabela_Brasil[[#This Row],[IDHM]]&lt;=0.699,"Médio",IF(Tabela_Brasil[[#This Row],[IDHM]]&lt;=0.799,"Alto","Muito Alto")))</f>
        <v>Médio</v>
      </c>
      <c r="L1385" t="str">
        <f>VLOOKUP(Tabela_Brasil[[#This Row],[Estado]],'De-Para_Estado_Regiao'!$B$3:$C$29,2,FALSE)</f>
        <v>Sudeste</v>
      </c>
      <c r="M1385">
        <f>IF(Tabela_Brasil[[#This Row],[IBGE_1-4]]&gt;=951,1,0)</f>
        <v>0</v>
      </c>
      <c r="N1385">
        <f>IF(Tabela_Brasil[[#This Row],[COMP_P]]&lt;=2,1,0)</f>
        <v>0</v>
      </c>
    </row>
    <row r="1386" spans="1:14" x14ac:dyDescent="0.25">
      <c r="A1386" s="12" t="s">
        <v>1408</v>
      </c>
      <c r="B1386" s="12" t="s">
        <v>16</v>
      </c>
      <c r="C1386" s="12">
        <v>449</v>
      </c>
      <c r="D1386" s="12">
        <v>0.69599999999999995</v>
      </c>
      <c r="E1386" s="12">
        <v>0.72199999999999998</v>
      </c>
      <c r="F1386" s="12">
        <v>0.54900000000000004</v>
      </c>
      <c r="G1386" s="12">
        <v>35630.68</v>
      </c>
      <c r="H1386" s="13">
        <v>5</v>
      </c>
      <c r="I1386" t="str">
        <f>CONCATENATE(Tabela_Brasil[[#This Row],[Município]],"-",Tabela_Brasil[[#This Row],[Estado]])</f>
        <v>Serra Do Salitre-MG</v>
      </c>
      <c r="J1386">
        <f>IF(Tabela_Brasil[[#This Row],[IDHM]]&lt;=0.599,1,0)</f>
        <v>0</v>
      </c>
      <c r="K1386" t="str">
        <f>IF(Tabela_Brasil[[#This Row],[IDHM]]&lt;=0.55,"Baixo",IF(Tabela_Brasil[[#This Row],[IDHM]]&lt;=0.699,"Médio",IF(Tabela_Brasil[[#This Row],[IDHM]]&lt;=0.799,"Alto","Muito Alto")))</f>
        <v>Médio</v>
      </c>
      <c r="L1386" t="str">
        <f>VLOOKUP(Tabela_Brasil[[#This Row],[Estado]],'De-Para_Estado_Regiao'!$B$3:$C$29,2,FALSE)</f>
        <v>Sudeste</v>
      </c>
      <c r="M1386">
        <f>IF(Tabela_Brasil[[#This Row],[IBGE_1-4]]&gt;=951,1,0)</f>
        <v>0</v>
      </c>
      <c r="N1386">
        <f>IF(Tabela_Brasil[[#This Row],[COMP_P]]&lt;=2,1,0)</f>
        <v>0</v>
      </c>
    </row>
    <row r="1387" spans="1:14" x14ac:dyDescent="0.25">
      <c r="A1387" s="9" t="s">
        <v>1409</v>
      </c>
      <c r="B1387" s="9" t="s">
        <v>49</v>
      </c>
      <c r="C1387" s="9">
        <v>2003</v>
      </c>
      <c r="D1387" s="9">
        <v>0.66500000000000004</v>
      </c>
      <c r="E1387" s="9">
        <v>0.623</v>
      </c>
      <c r="F1387" s="9">
        <v>0.59199999999999997</v>
      </c>
      <c r="G1387" s="9">
        <v>21553.05</v>
      </c>
      <c r="H1387" s="10">
        <v>30</v>
      </c>
      <c r="I1387" t="str">
        <f>CONCATENATE(Tabela_Brasil[[#This Row],[Município]],"-",Tabela_Brasil[[#This Row],[Estado]])</f>
        <v>Benevides-PA</v>
      </c>
      <c r="J1387">
        <f>IF(Tabela_Brasil[[#This Row],[IDHM]]&lt;=0.599,1,0)</f>
        <v>0</v>
      </c>
      <c r="K1387" t="str">
        <f>IF(Tabela_Brasil[[#This Row],[IDHM]]&lt;=0.55,"Baixo",IF(Tabela_Brasil[[#This Row],[IDHM]]&lt;=0.699,"Médio",IF(Tabela_Brasil[[#This Row],[IDHM]]&lt;=0.799,"Alto","Muito Alto")))</f>
        <v>Médio</v>
      </c>
      <c r="L1387" t="str">
        <f>VLOOKUP(Tabela_Brasil[[#This Row],[Estado]],'De-Para_Estado_Regiao'!$B$3:$C$29,2,FALSE)</f>
        <v>Norte</v>
      </c>
      <c r="M1387">
        <f>IF(Tabela_Brasil[[#This Row],[IBGE_1-4]]&gt;=951,1,0)</f>
        <v>1</v>
      </c>
      <c r="N1387">
        <f>IF(Tabela_Brasil[[#This Row],[COMP_P]]&lt;=2,1,0)</f>
        <v>0</v>
      </c>
    </row>
    <row r="1388" spans="1:14" x14ac:dyDescent="0.25">
      <c r="A1388" s="12" t="s">
        <v>1410</v>
      </c>
      <c r="B1388" s="12" t="s">
        <v>24</v>
      </c>
      <c r="C1388" s="12">
        <v>462</v>
      </c>
      <c r="D1388" s="12">
        <v>0.54</v>
      </c>
      <c r="E1388" s="12">
        <v>0.54200000000000004</v>
      </c>
      <c r="F1388" s="12">
        <v>0.38700000000000001</v>
      </c>
      <c r="G1388" s="12">
        <v>6615.4</v>
      </c>
      <c r="H1388" s="13">
        <v>1</v>
      </c>
      <c r="I1388" t="str">
        <f>CONCATENATE(Tabela_Brasil[[#This Row],[Município]],"-",Tabela_Brasil[[#This Row],[Estado]])</f>
        <v>Crisópolis-BA</v>
      </c>
      <c r="J1388">
        <f>IF(Tabela_Brasil[[#This Row],[IDHM]]&lt;=0.599,1,0)</f>
        <v>1</v>
      </c>
      <c r="K1388" t="str">
        <f>IF(Tabela_Brasil[[#This Row],[IDHM]]&lt;=0.55,"Baixo",IF(Tabela_Brasil[[#This Row],[IDHM]]&lt;=0.699,"Médio",IF(Tabela_Brasil[[#This Row],[IDHM]]&lt;=0.799,"Alto","Muito Alto")))</f>
        <v>Baixo</v>
      </c>
      <c r="L1388" t="str">
        <f>VLOOKUP(Tabela_Brasil[[#This Row],[Estado]],'De-Para_Estado_Regiao'!$B$3:$C$29,2,FALSE)</f>
        <v>Nordeste</v>
      </c>
      <c r="M1388">
        <f>IF(Tabela_Brasil[[#This Row],[IBGE_1-4]]&gt;=951,1,0)</f>
        <v>0</v>
      </c>
      <c r="N1388">
        <f>IF(Tabela_Brasil[[#This Row],[COMP_P]]&lt;=2,1,0)</f>
        <v>1</v>
      </c>
    </row>
    <row r="1389" spans="1:14" x14ac:dyDescent="0.25">
      <c r="A1389" s="9" t="s">
        <v>1411</v>
      </c>
      <c r="B1389" s="9" t="s">
        <v>87</v>
      </c>
      <c r="C1389" s="9">
        <v>1251</v>
      </c>
      <c r="D1389" s="9">
        <v>0.68400000000000005</v>
      </c>
      <c r="E1389" s="9">
        <v>0.66400000000000003</v>
      </c>
      <c r="F1389" s="9">
        <v>0.60599999999999998</v>
      </c>
      <c r="G1389" s="9">
        <v>21227.63</v>
      </c>
      <c r="H1389" s="10">
        <v>3</v>
      </c>
      <c r="I1389" t="str">
        <f>CONCATENATE(Tabela_Brasil[[#This Row],[Município]],"-",Tabela_Brasil[[#This Row],[Estado]])</f>
        <v>Porto Franco-MA</v>
      </c>
      <c r="J1389">
        <f>IF(Tabela_Brasil[[#This Row],[IDHM]]&lt;=0.599,1,0)</f>
        <v>0</v>
      </c>
      <c r="K1389" t="str">
        <f>IF(Tabela_Brasil[[#This Row],[IDHM]]&lt;=0.55,"Baixo",IF(Tabela_Brasil[[#This Row],[IDHM]]&lt;=0.699,"Médio",IF(Tabela_Brasil[[#This Row],[IDHM]]&lt;=0.799,"Alto","Muito Alto")))</f>
        <v>Médio</v>
      </c>
      <c r="L1389" t="str">
        <f>VLOOKUP(Tabela_Brasil[[#This Row],[Estado]],'De-Para_Estado_Regiao'!$B$3:$C$29,2,FALSE)</f>
        <v>Nordeste</v>
      </c>
      <c r="M1389">
        <f>IF(Tabela_Brasil[[#This Row],[IBGE_1-4]]&gt;=951,1,0)</f>
        <v>1</v>
      </c>
      <c r="N1389">
        <f>IF(Tabela_Brasil[[#This Row],[COMP_P]]&lt;=2,1,0)</f>
        <v>0</v>
      </c>
    </row>
    <row r="1390" spans="1:14" x14ac:dyDescent="0.25">
      <c r="A1390" s="12" t="s">
        <v>1412</v>
      </c>
      <c r="B1390" s="12" t="s">
        <v>10</v>
      </c>
      <c r="C1390" s="12">
        <v>723</v>
      </c>
      <c r="D1390" s="12">
        <v>0.73599999999999999</v>
      </c>
      <c r="E1390" s="12">
        <v>0.70699999999999996</v>
      </c>
      <c r="F1390" s="12">
        <v>0.7</v>
      </c>
      <c r="G1390" s="12">
        <v>16158.35</v>
      </c>
      <c r="H1390" s="13">
        <v>17</v>
      </c>
      <c r="I1390" t="str">
        <f>CONCATENATE(Tabela_Brasil[[#This Row],[Município]],"-",Tabela_Brasil[[#This Row],[Estado]])</f>
        <v>Mendes-RJ</v>
      </c>
      <c r="J1390">
        <f>IF(Tabela_Brasil[[#This Row],[IDHM]]&lt;=0.599,1,0)</f>
        <v>0</v>
      </c>
      <c r="K1390" t="str">
        <f>IF(Tabela_Brasil[[#This Row],[IDHM]]&lt;=0.55,"Baixo",IF(Tabela_Brasil[[#This Row],[IDHM]]&lt;=0.699,"Médio",IF(Tabela_Brasil[[#This Row],[IDHM]]&lt;=0.799,"Alto","Muito Alto")))</f>
        <v>Alto</v>
      </c>
      <c r="L1390" t="str">
        <f>VLOOKUP(Tabela_Brasil[[#This Row],[Estado]],'De-Para_Estado_Regiao'!$B$3:$C$29,2,FALSE)</f>
        <v>Sudeste</v>
      </c>
      <c r="M1390">
        <f>IF(Tabela_Brasil[[#This Row],[IBGE_1-4]]&gt;=951,1,0)</f>
        <v>0</v>
      </c>
      <c r="N1390">
        <f>IF(Tabela_Brasil[[#This Row],[COMP_P]]&lt;=2,1,0)</f>
        <v>0</v>
      </c>
    </row>
    <row r="1391" spans="1:14" x14ac:dyDescent="0.25">
      <c r="A1391" s="9" t="s">
        <v>1413</v>
      </c>
      <c r="B1391" s="9" t="s">
        <v>33</v>
      </c>
      <c r="C1391" s="9">
        <v>848</v>
      </c>
      <c r="D1391" s="9">
        <v>0.66400000000000003</v>
      </c>
      <c r="E1391" s="9">
        <v>0.66700000000000004</v>
      </c>
      <c r="F1391" s="9">
        <v>0.53600000000000003</v>
      </c>
      <c r="G1391" s="9">
        <v>22635.52</v>
      </c>
      <c r="H1391" s="10">
        <v>20</v>
      </c>
      <c r="I1391" t="str">
        <f>CONCATENATE(Tabela_Brasil[[#This Row],[Município]],"-",Tabela_Brasil[[#This Row],[Estado]])</f>
        <v>São Miguel Do Araguaia-GO</v>
      </c>
      <c r="J1391">
        <f>IF(Tabela_Brasil[[#This Row],[IDHM]]&lt;=0.599,1,0)</f>
        <v>0</v>
      </c>
      <c r="K1391" t="str">
        <f>IF(Tabela_Brasil[[#This Row],[IDHM]]&lt;=0.55,"Baixo",IF(Tabela_Brasil[[#This Row],[IDHM]]&lt;=0.699,"Médio",IF(Tabela_Brasil[[#This Row],[IDHM]]&lt;=0.799,"Alto","Muito Alto")))</f>
        <v>Médio</v>
      </c>
      <c r="L1391" t="str">
        <f>VLOOKUP(Tabela_Brasil[[#This Row],[Estado]],'De-Para_Estado_Regiao'!$B$3:$C$29,2,FALSE)</f>
        <v>Centro-Oeste</v>
      </c>
      <c r="M1391">
        <f>IF(Tabela_Brasil[[#This Row],[IBGE_1-4]]&gt;=951,1,0)</f>
        <v>0</v>
      </c>
      <c r="N1391">
        <f>IF(Tabela_Brasil[[#This Row],[COMP_P]]&lt;=2,1,0)</f>
        <v>0</v>
      </c>
    </row>
    <row r="1392" spans="1:14" x14ac:dyDescent="0.25">
      <c r="A1392" s="12" t="s">
        <v>1414</v>
      </c>
      <c r="B1392" s="12" t="s">
        <v>64</v>
      </c>
      <c r="C1392" s="12">
        <v>739</v>
      </c>
      <c r="D1392" s="12">
        <v>0.71799999999999997</v>
      </c>
      <c r="E1392" s="12">
        <v>0.70799999999999996</v>
      </c>
      <c r="F1392" s="12">
        <v>0.623</v>
      </c>
      <c r="G1392" s="12">
        <v>18058.93</v>
      </c>
      <c r="H1392" s="13">
        <v>4</v>
      </c>
      <c r="I1392" t="str">
        <f>CONCATENATE(Tabela_Brasil[[#This Row],[Município]],"-",Tabela_Brasil[[#This Row],[Estado]])</f>
        <v>Fundão-ES</v>
      </c>
      <c r="J1392">
        <f>IF(Tabela_Brasil[[#This Row],[IDHM]]&lt;=0.599,1,0)</f>
        <v>0</v>
      </c>
      <c r="K1392" t="str">
        <f>IF(Tabela_Brasil[[#This Row],[IDHM]]&lt;=0.55,"Baixo",IF(Tabela_Brasil[[#This Row],[IDHM]]&lt;=0.699,"Médio",IF(Tabela_Brasil[[#This Row],[IDHM]]&lt;=0.799,"Alto","Muito Alto")))</f>
        <v>Alto</v>
      </c>
      <c r="L1392" t="str">
        <f>VLOOKUP(Tabela_Brasil[[#This Row],[Estado]],'De-Para_Estado_Regiao'!$B$3:$C$29,2,FALSE)</f>
        <v>Sudeste</v>
      </c>
      <c r="M1392">
        <f>IF(Tabela_Brasil[[#This Row],[IBGE_1-4]]&gt;=951,1,0)</f>
        <v>0</v>
      </c>
      <c r="N1392">
        <f>IF(Tabela_Brasil[[#This Row],[COMP_P]]&lt;=2,1,0)</f>
        <v>0</v>
      </c>
    </row>
    <row r="1393" spans="1:14" x14ac:dyDescent="0.25">
      <c r="A1393" s="9" t="s">
        <v>1415</v>
      </c>
      <c r="B1393" s="9" t="s">
        <v>148</v>
      </c>
      <c r="C1393" s="9">
        <v>1335</v>
      </c>
      <c r="D1393" s="9">
        <v>0.67200000000000004</v>
      </c>
      <c r="E1393" s="9">
        <v>0.69099999999999995</v>
      </c>
      <c r="F1393" s="9">
        <v>0.53600000000000003</v>
      </c>
      <c r="G1393" s="9">
        <v>16650.27</v>
      </c>
      <c r="H1393" s="10">
        <v>16</v>
      </c>
      <c r="I1393" t="str">
        <f>CONCATENATE(Tabela_Brasil[[#This Row],[Município]],"-",Tabela_Brasil[[#This Row],[Estado]])</f>
        <v>Espigão D'Oeste-RO</v>
      </c>
      <c r="J1393">
        <f>IF(Tabela_Brasil[[#This Row],[IDHM]]&lt;=0.599,1,0)</f>
        <v>0</v>
      </c>
      <c r="K1393" t="str">
        <f>IF(Tabela_Brasil[[#This Row],[IDHM]]&lt;=0.55,"Baixo",IF(Tabela_Brasil[[#This Row],[IDHM]]&lt;=0.699,"Médio",IF(Tabela_Brasil[[#This Row],[IDHM]]&lt;=0.799,"Alto","Muito Alto")))</f>
        <v>Médio</v>
      </c>
      <c r="L1393" t="str">
        <f>VLOOKUP(Tabela_Brasil[[#This Row],[Estado]],'De-Para_Estado_Regiao'!$B$3:$C$29,2,FALSE)</f>
        <v>Norte</v>
      </c>
      <c r="M1393">
        <f>IF(Tabela_Brasil[[#This Row],[IBGE_1-4]]&gt;=951,1,0)</f>
        <v>1</v>
      </c>
      <c r="N1393">
        <f>IF(Tabela_Brasil[[#This Row],[COMP_P]]&lt;=2,1,0)</f>
        <v>0</v>
      </c>
    </row>
    <row r="1394" spans="1:14" x14ac:dyDescent="0.25">
      <c r="A1394" s="12" t="s">
        <v>1416</v>
      </c>
      <c r="B1394" s="12" t="s">
        <v>24</v>
      </c>
      <c r="C1394" s="12">
        <v>996</v>
      </c>
      <c r="D1394" s="12">
        <v>0.58499999999999996</v>
      </c>
      <c r="E1394" s="12">
        <v>0.59</v>
      </c>
      <c r="F1394" s="12">
        <v>0.47699999999999998</v>
      </c>
      <c r="G1394" s="12">
        <v>7407.38</v>
      </c>
      <c r="H1394" s="13">
        <v>7</v>
      </c>
      <c r="I1394" t="str">
        <f>CONCATENATE(Tabela_Brasil[[#This Row],[Município]],"-",Tabela_Brasil[[#This Row],[Estado]])</f>
        <v>Cícero Dantas-BA</v>
      </c>
      <c r="J1394">
        <f>IF(Tabela_Brasil[[#This Row],[IDHM]]&lt;=0.599,1,0)</f>
        <v>1</v>
      </c>
      <c r="K1394" t="str">
        <f>IF(Tabela_Brasil[[#This Row],[IDHM]]&lt;=0.55,"Baixo",IF(Tabela_Brasil[[#This Row],[IDHM]]&lt;=0.699,"Médio",IF(Tabela_Brasil[[#This Row],[IDHM]]&lt;=0.799,"Alto","Muito Alto")))</f>
        <v>Médio</v>
      </c>
      <c r="L1394" t="str">
        <f>VLOOKUP(Tabela_Brasil[[#This Row],[Estado]],'De-Para_Estado_Regiao'!$B$3:$C$29,2,FALSE)</f>
        <v>Nordeste</v>
      </c>
      <c r="M1394">
        <f>IF(Tabela_Brasil[[#This Row],[IBGE_1-4]]&gt;=951,1,0)</f>
        <v>1</v>
      </c>
      <c r="N1394">
        <f>IF(Tabela_Brasil[[#This Row],[COMP_P]]&lt;=2,1,0)</f>
        <v>0</v>
      </c>
    </row>
    <row r="1395" spans="1:14" x14ac:dyDescent="0.25">
      <c r="A1395" s="9" t="s">
        <v>1417</v>
      </c>
      <c r="B1395" s="9" t="s">
        <v>22</v>
      </c>
      <c r="C1395" s="9">
        <v>969</v>
      </c>
      <c r="D1395" s="9">
        <v>0.65400000000000003</v>
      </c>
      <c r="E1395" s="9">
        <v>0.64900000000000002</v>
      </c>
      <c r="F1395" s="9">
        <v>0.53400000000000003</v>
      </c>
      <c r="G1395" s="9">
        <v>58776.09</v>
      </c>
      <c r="H1395" s="10">
        <v>37</v>
      </c>
      <c r="I1395" t="str">
        <f>CONCATENATE(Tabela_Brasil[[#This Row],[Município]],"-",Tabela_Brasil[[#This Row],[Estado]])</f>
        <v>Pinhão-PR</v>
      </c>
      <c r="J1395">
        <f>IF(Tabela_Brasil[[#This Row],[IDHM]]&lt;=0.599,1,0)</f>
        <v>0</v>
      </c>
      <c r="K1395" t="str">
        <f>IF(Tabela_Brasil[[#This Row],[IDHM]]&lt;=0.55,"Baixo",IF(Tabela_Brasil[[#This Row],[IDHM]]&lt;=0.699,"Médio",IF(Tabela_Brasil[[#This Row],[IDHM]]&lt;=0.799,"Alto","Muito Alto")))</f>
        <v>Médio</v>
      </c>
      <c r="L1395" t="str">
        <f>VLOOKUP(Tabela_Brasil[[#This Row],[Estado]],'De-Para_Estado_Regiao'!$B$3:$C$29,2,FALSE)</f>
        <v>Sul</v>
      </c>
      <c r="M1395">
        <f>IF(Tabela_Brasil[[#This Row],[IBGE_1-4]]&gt;=951,1,0)</f>
        <v>1</v>
      </c>
      <c r="N1395">
        <f>IF(Tabela_Brasil[[#This Row],[COMP_P]]&lt;=2,1,0)</f>
        <v>0</v>
      </c>
    </row>
    <row r="1396" spans="1:14" x14ac:dyDescent="0.25">
      <c r="A1396" s="12" t="s">
        <v>1418</v>
      </c>
      <c r="B1396" s="12" t="s">
        <v>19</v>
      </c>
      <c r="C1396" s="12">
        <v>1155</v>
      </c>
      <c r="D1396" s="12">
        <v>0.60199999999999998</v>
      </c>
      <c r="E1396" s="12">
        <v>0.54100000000000004</v>
      </c>
      <c r="F1396" s="12">
        <v>0.53200000000000003</v>
      </c>
      <c r="G1396" s="12">
        <v>7825.22</v>
      </c>
      <c r="H1396" s="13">
        <v>2</v>
      </c>
      <c r="I1396" t="str">
        <f>CONCATENATE(Tabela_Brasil[[#This Row],[Município]],"-",Tabela_Brasil[[#This Row],[Estado]])</f>
        <v>Gameleira-PE</v>
      </c>
      <c r="J1396">
        <f>IF(Tabela_Brasil[[#This Row],[IDHM]]&lt;=0.599,1,0)</f>
        <v>0</v>
      </c>
      <c r="K1396" t="str">
        <f>IF(Tabela_Brasil[[#This Row],[IDHM]]&lt;=0.55,"Baixo",IF(Tabela_Brasil[[#This Row],[IDHM]]&lt;=0.699,"Médio",IF(Tabela_Brasil[[#This Row],[IDHM]]&lt;=0.799,"Alto","Muito Alto")))</f>
        <v>Médio</v>
      </c>
      <c r="L1396" t="str">
        <f>VLOOKUP(Tabela_Brasil[[#This Row],[Estado]],'De-Para_Estado_Regiao'!$B$3:$C$29,2,FALSE)</f>
        <v>Nordeste</v>
      </c>
      <c r="M1396">
        <f>IF(Tabela_Brasil[[#This Row],[IBGE_1-4]]&gt;=951,1,0)</f>
        <v>1</v>
      </c>
      <c r="N1396">
        <f>IF(Tabela_Brasil[[#This Row],[COMP_P]]&lt;=2,1,0)</f>
        <v>1</v>
      </c>
    </row>
    <row r="1397" spans="1:14" x14ac:dyDescent="0.25">
      <c r="A1397" s="9" t="s">
        <v>1419</v>
      </c>
      <c r="B1397" s="9" t="s">
        <v>7</v>
      </c>
      <c r="C1397" s="9">
        <v>154</v>
      </c>
      <c r="D1397" s="9">
        <v>0.747</v>
      </c>
      <c r="E1397" s="9">
        <v>0.753</v>
      </c>
      <c r="F1397" s="9">
        <v>0.67600000000000005</v>
      </c>
      <c r="G1397" s="9">
        <v>28597.68</v>
      </c>
      <c r="H1397" s="10">
        <v>3</v>
      </c>
      <c r="I1397" t="str">
        <f>CONCATENATE(Tabela_Brasil[[#This Row],[Município]],"-",Tabela_Brasil[[#This Row],[Estado]])</f>
        <v>Ribeirão Do Sul-SP</v>
      </c>
      <c r="J1397">
        <f>IF(Tabela_Brasil[[#This Row],[IDHM]]&lt;=0.599,1,0)</f>
        <v>0</v>
      </c>
      <c r="K1397" t="str">
        <f>IF(Tabela_Brasil[[#This Row],[IDHM]]&lt;=0.55,"Baixo",IF(Tabela_Brasil[[#This Row],[IDHM]]&lt;=0.699,"Médio",IF(Tabela_Brasil[[#This Row],[IDHM]]&lt;=0.799,"Alto","Muito Alto")))</f>
        <v>Alto</v>
      </c>
      <c r="L1397" t="str">
        <f>VLOOKUP(Tabela_Brasil[[#This Row],[Estado]],'De-Para_Estado_Regiao'!$B$3:$C$29,2,FALSE)</f>
        <v>Sudeste</v>
      </c>
      <c r="M1397">
        <f>IF(Tabela_Brasil[[#This Row],[IBGE_1-4]]&gt;=951,1,0)</f>
        <v>0</v>
      </c>
      <c r="N1397">
        <f>IF(Tabela_Brasil[[#This Row],[COMP_P]]&lt;=2,1,0)</f>
        <v>0</v>
      </c>
    </row>
    <row r="1398" spans="1:14" x14ac:dyDescent="0.25">
      <c r="A1398" s="12" t="s">
        <v>1420</v>
      </c>
      <c r="B1398" s="12" t="s">
        <v>16</v>
      </c>
      <c r="C1398" s="12">
        <v>514</v>
      </c>
      <c r="D1398" s="12">
        <v>0.69</v>
      </c>
      <c r="E1398" s="12">
        <v>0.67400000000000004</v>
      </c>
      <c r="F1398" s="12">
        <v>0.59299999999999997</v>
      </c>
      <c r="G1398" s="12">
        <v>12786.35</v>
      </c>
      <c r="H1398" s="13">
        <v>19</v>
      </c>
      <c r="I1398" t="str">
        <f>CONCATENATE(Tabela_Brasil[[#This Row],[Município]],"-",Tabela_Brasil[[#This Row],[Estado]])</f>
        <v>São Domingos Do Prata-MG</v>
      </c>
      <c r="J1398">
        <f>IF(Tabela_Brasil[[#This Row],[IDHM]]&lt;=0.599,1,0)</f>
        <v>0</v>
      </c>
      <c r="K1398" t="str">
        <f>IF(Tabela_Brasil[[#This Row],[IDHM]]&lt;=0.55,"Baixo",IF(Tabela_Brasil[[#This Row],[IDHM]]&lt;=0.699,"Médio",IF(Tabela_Brasil[[#This Row],[IDHM]]&lt;=0.799,"Alto","Muito Alto")))</f>
        <v>Médio</v>
      </c>
      <c r="L1398" t="str">
        <f>VLOOKUP(Tabela_Brasil[[#This Row],[Estado]],'De-Para_Estado_Regiao'!$B$3:$C$29,2,FALSE)</f>
        <v>Sudeste</v>
      </c>
      <c r="M1398">
        <f>IF(Tabela_Brasil[[#This Row],[IBGE_1-4]]&gt;=951,1,0)</f>
        <v>0</v>
      </c>
      <c r="N1398">
        <f>IF(Tabela_Brasil[[#This Row],[COMP_P]]&lt;=2,1,0)</f>
        <v>0</v>
      </c>
    </row>
    <row r="1399" spans="1:14" x14ac:dyDescent="0.25">
      <c r="A1399" s="9" t="s">
        <v>1421</v>
      </c>
      <c r="B1399" s="9" t="s">
        <v>22</v>
      </c>
      <c r="C1399" s="9">
        <v>1075</v>
      </c>
      <c r="D1399" s="9">
        <v>0.73799999999999999</v>
      </c>
      <c r="E1399" s="9">
        <v>0.71599999999999997</v>
      </c>
      <c r="F1399" s="9">
        <v>0.68899999999999995</v>
      </c>
      <c r="G1399" s="9">
        <v>23038.87</v>
      </c>
      <c r="H1399" s="10">
        <v>21</v>
      </c>
      <c r="I1399" t="str">
        <f>CONCATENATE(Tabela_Brasil[[#This Row],[Município]],"-",Tabela_Brasil[[#This Row],[Estado]])</f>
        <v>Santa Terezinha De Itaipu-PR</v>
      </c>
      <c r="J1399">
        <f>IF(Tabela_Brasil[[#This Row],[IDHM]]&lt;=0.599,1,0)</f>
        <v>0</v>
      </c>
      <c r="K1399" t="str">
        <f>IF(Tabela_Brasil[[#This Row],[IDHM]]&lt;=0.55,"Baixo",IF(Tabela_Brasil[[#This Row],[IDHM]]&lt;=0.699,"Médio",IF(Tabela_Brasil[[#This Row],[IDHM]]&lt;=0.799,"Alto","Muito Alto")))</f>
        <v>Alto</v>
      </c>
      <c r="L1399" t="str">
        <f>VLOOKUP(Tabela_Brasil[[#This Row],[Estado]],'De-Para_Estado_Regiao'!$B$3:$C$29,2,FALSE)</f>
        <v>Sul</v>
      </c>
      <c r="M1399">
        <f>IF(Tabela_Brasil[[#This Row],[IBGE_1-4]]&gt;=951,1,0)</f>
        <v>1</v>
      </c>
      <c r="N1399">
        <f>IF(Tabela_Brasil[[#This Row],[COMP_P]]&lt;=2,1,0)</f>
        <v>0</v>
      </c>
    </row>
    <row r="1400" spans="1:14" x14ac:dyDescent="0.25">
      <c r="A1400" s="12" t="s">
        <v>1422</v>
      </c>
      <c r="B1400" s="12" t="s">
        <v>59</v>
      </c>
      <c r="C1400" s="12">
        <v>978</v>
      </c>
      <c r="D1400" s="12">
        <v>0.752</v>
      </c>
      <c r="E1400" s="12">
        <v>0.73699999999999999</v>
      </c>
      <c r="F1400" s="12">
        <v>0.66200000000000003</v>
      </c>
      <c r="G1400" s="12">
        <v>30263.25</v>
      </c>
      <c r="H1400" s="13">
        <v>20</v>
      </c>
      <c r="I1400" t="str">
        <f>CONCATENATE(Tabela_Brasil[[#This Row],[Município]],"-",Tabela_Brasil[[#This Row],[Estado]])</f>
        <v>Xaxim-SC</v>
      </c>
      <c r="J1400">
        <f>IF(Tabela_Brasil[[#This Row],[IDHM]]&lt;=0.599,1,0)</f>
        <v>0</v>
      </c>
      <c r="K1400" t="str">
        <f>IF(Tabela_Brasil[[#This Row],[IDHM]]&lt;=0.55,"Baixo",IF(Tabela_Brasil[[#This Row],[IDHM]]&lt;=0.699,"Médio",IF(Tabela_Brasil[[#This Row],[IDHM]]&lt;=0.799,"Alto","Muito Alto")))</f>
        <v>Alto</v>
      </c>
      <c r="L1400" t="str">
        <f>VLOOKUP(Tabela_Brasil[[#This Row],[Estado]],'De-Para_Estado_Regiao'!$B$3:$C$29,2,FALSE)</f>
        <v>Sul</v>
      </c>
      <c r="M1400">
        <f>IF(Tabela_Brasil[[#This Row],[IBGE_1-4]]&gt;=951,1,0)</f>
        <v>1</v>
      </c>
      <c r="N1400">
        <f>IF(Tabela_Brasil[[#This Row],[COMP_P]]&lt;=2,1,0)</f>
        <v>0</v>
      </c>
    </row>
    <row r="1401" spans="1:14" x14ac:dyDescent="0.25">
      <c r="A1401" s="9" t="s">
        <v>1423</v>
      </c>
      <c r="B1401" s="9" t="s">
        <v>16</v>
      </c>
      <c r="C1401" s="9">
        <v>714</v>
      </c>
      <c r="D1401" s="9">
        <v>0.66</v>
      </c>
      <c r="E1401" s="9">
        <v>0.66300000000000003</v>
      </c>
      <c r="F1401" s="9">
        <v>0.52</v>
      </c>
      <c r="G1401" s="9">
        <v>17335.77</v>
      </c>
      <c r="H1401" s="10">
        <v>29</v>
      </c>
      <c r="I1401" t="str">
        <f>CONCATENATE(Tabela_Brasil[[#This Row],[Município]],"-",Tabela_Brasil[[#This Row],[Estado]])</f>
        <v>Espera Feliz-MG</v>
      </c>
      <c r="J1401">
        <f>IF(Tabela_Brasil[[#This Row],[IDHM]]&lt;=0.599,1,0)</f>
        <v>0</v>
      </c>
      <c r="K1401" t="str">
        <f>IF(Tabela_Brasil[[#This Row],[IDHM]]&lt;=0.55,"Baixo",IF(Tabela_Brasil[[#This Row],[IDHM]]&lt;=0.699,"Médio",IF(Tabela_Brasil[[#This Row],[IDHM]]&lt;=0.799,"Alto","Muito Alto")))</f>
        <v>Médio</v>
      </c>
      <c r="L1401" t="str">
        <f>VLOOKUP(Tabela_Brasil[[#This Row],[Estado]],'De-Para_Estado_Regiao'!$B$3:$C$29,2,FALSE)</f>
        <v>Sudeste</v>
      </c>
      <c r="M1401">
        <f>IF(Tabela_Brasil[[#This Row],[IBGE_1-4]]&gt;=951,1,0)</f>
        <v>0</v>
      </c>
      <c r="N1401">
        <f>IF(Tabela_Brasil[[#This Row],[COMP_P]]&lt;=2,1,0)</f>
        <v>0</v>
      </c>
    </row>
    <row r="1402" spans="1:14" x14ac:dyDescent="0.25">
      <c r="A1402" s="12" t="s">
        <v>1424</v>
      </c>
      <c r="B1402" s="12" t="s">
        <v>22</v>
      </c>
      <c r="C1402" s="12">
        <v>139</v>
      </c>
      <c r="D1402" s="12">
        <v>0.66200000000000003</v>
      </c>
      <c r="E1402" s="12">
        <v>0.63800000000000001</v>
      </c>
      <c r="F1402" s="12">
        <v>0.57699999999999996</v>
      </c>
      <c r="G1402" s="12">
        <v>15812.25</v>
      </c>
      <c r="H1402" s="13">
        <v>12</v>
      </c>
      <c r="I1402" t="str">
        <f>CONCATENATE(Tabela_Brasil[[#This Row],[Município]],"-",Tabela_Brasil[[#This Row],[Estado]])</f>
        <v>Rosário Do Ivaí-PR</v>
      </c>
      <c r="J1402">
        <f>IF(Tabela_Brasil[[#This Row],[IDHM]]&lt;=0.599,1,0)</f>
        <v>0</v>
      </c>
      <c r="K1402" t="str">
        <f>IF(Tabela_Brasil[[#This Row],[IDHM]]&lt;=0.55,"Baixo",IF(Tabela_Brasil[[#This Row],[IDHM]]&lt;=0.699,"Médio",IF(Tabela_Brasil[[#This Row],[IDHM]]&lt;=0.799,"Alto","Muito Alto")))</f>
        <v>Médio</v>
      </c>
      <c r="L1402" t="str">
        <f>VLOOKUP(Tabela_Brasil[[#This Row],[Estado]],'De-Para_Estado_Regiao'!$B$3:$C$29,2,FALSE)</f>
        <v>Sul</v>
      </c>
      <c r="M1402">
        <f>IF(Tabela_Brasil[[#This Row],[IBGE_1-4]]&gt;=951,1,0)</f>
        <v>0</v>
      </c>
      <c r="N1402">
        <f>IF(Tabela_Brasil[[#This Row],[COMP_P]]&lt;=2,1,0)</f>
        <v>0</v>
      </c>
    </row>
    <row r="1403" spans="1:14" x14ac:dyDescent="0.25">
      <c r="A1403" s="9" t="s">
        <v>1425</v>
      </c>
      <c r="B1403" s="9" t="s">
        <v>7</v>
      </c>
      <c r="C1403" s="9">
        <v>272</v>
      </c>
      <c r="D1403" s="9">
        <v>0.71099999999999997</v>
      </c>
      <c r="E1403" s="9">
        <v>0.69199999999999995</v>
      </c>
      <c r="F1403" s="9">
        <v>0.64</v>
      </c>
      <c r="G1403" s="9">
        <v>81400.91</v>
      </c>
      <c r="H1403" s="10">
        <v>1</v>
      </c>
      <c r="I1403" t="str">
        <f>CONCATENATE(Tabela_Brasil[[#This Row],[Município]],"-",Tabela_Brasil[[#This Row],[Estado]])</f>
        <v>Paulicéia-SP</v>
      </c>
      <c r="J1403">
        <f>IF(Tabela_Brasil[[#This Row],[IDHM]]&lt;=0.599,1,0)</f>
        <v>0</v>
      </c>
      <c r="K1403" t="str">
        <f>IF(Tabela_Brasil[[#This Row],[IDHM]]&lt;=0.55,"Baixo",IF(Tabela_Brasil[[#This Row],[IDHM]]&lt;=0.699,"Médio",IF(Tabela_Brasil[[#This Row],[IDHM]]&lt;=0.799,"Alto","Muito Alto")))</f>
        <v>Alto</v>
      </c>
      <c r="L1403" t="str">
        <f>VLOOKUP(Tabela_Brasil[[#This Row],[Estado]],'De-Para_Estado_Regiao'!$B$3:$C$29,2,FALSE)</f>
        <v>Sudeste</v>
      </c>
      <c r="M1403">
        <f>IF(Tabela_Brasil[[#This Row],[IBGE_1-4]]&gt;=951,1,0)</f>
        <v>0</v>
      </c>
      <c r="N1403">
        <f>IF(Tabela_Brasil[[#This Row],[COMP_P]]&lt;=2,1,0)</f>
        <v>1</v>
      </c>
    </row>
    <row r="1404" spans="1:14" x14ac:dyDescent="0.25">
      <c r="A1404" s="12" t="s">
        <v>1426</v>
      </c>
      <c r="B1404" s="12" t="s">
        <v>16</v>
      </c>
      <c r="C1404" s="12">
        <v>422</v>
      </c>
      <c r="D1404" s="12">
        <v>0.65</v>
      </c>
      <c r="E1404" s="12">
        <v>0.68200000000000005</v>
      </c>
      <c r="F1404" s="12">
        <v>0.48099999999999998</v>
      </c>
      <c r="G1404" s="12">
        <v>30860.01</v>
      </c>
      <c r="H1404" s="13">
        <v>3</v>
      </c>
      <c r="I1404" t="str">
        <f>CONCATENATE(Tabela_Brasil[[#This Row],[Município]],"-",Tabela_Brasil[[#This Row],[Estado]])</f>
        <v>Igaratinga-MG</v>
      </c>
      <c r="J1404">
        <f>IF(Tabela_Brasil[[#This Row],[IDHM]]&lt;=0.599,1,0)</f>
        <v>0</v>
      </c>
      <c r="K1404" t="str">
        <f>IF(Tabela_Brasil[[#This Row],[IDHM]]&lt;=0.55,"Baixo",IF(Tabela_Brasil[[#This Row],[IDHM]]&lt;=0.699,"Médio",IF(Tabela_Brasil[[#This Row],[IDHM]]&lt;=0.799,"Alto","Muito Alto")))</f>
        <v>Médio</v>
      </c>
      <c r="L1404" t="str">
        <f>VLOOKUP(Tabela_Brasil[[#This Row],[Estado]],'De-Para_Estado_Regiao'!$B$3:$C$29,2,FALSE)</f>
        <v>Sudeste</v>
      </c>
      <c r="M1404">
        <f>IF(Tabela_Brasil[[#This Row],[IBGE_1-4]]&gt;=951,1,0)</f>
        <v>0</v>
      </c>
      <c r="N1404">
        <f>IF(Tabela_Brasil[[#This Row],[COMP_P]]&lt;=2,1,0)</f>
        <v>0</v>
      </c>
    </row>
    <row r="1405" spans="1:14" x14ac:dyDescent="0.25">
      <c r="A1405" s="9" t="s">
        <v>1427</v>
      </c>
      <c r="B1405" s="9" t="s">
        <v>7</v>
      </c>
      <c r="C1405" s="9">
        <v>262</v>
      </c>
      <c r="D1405" s="9">
        <v>0.75</v>
      </c>
      <c r="E1405" s="9">
        <v>0.751</v>
      </c>
      <c r="F1405" s="9">
        <v>0.66800000000000004</v>
      </c>
      <c r="G1405" s="9">
        <v>36932.83</v>
      </c>
      <c r="H1405" s="10">
        <v>3</v>
      </c>
      <c r="I1405" t="str">
        <f>CONCATENATE(Tabela_Brasil[[#This Row],[Município]],"-",Tabela_Brasil[[#This Row],[Estado]])</f>
        <v>Paraíso-SP</v>
      </c>
      <c r="J1405">
        <f>IF(Tabela_Brasil[[#This Row],[IDHM]]&lt;=0.599,1,0)</f>
        <v>0</v>
      </c>
      <c r="K1405" t="str">
        <f>IF(Tabela_Brasil[[#This Row],[IDHM]]&lt;=0.55,"Baixo",IF(Tabela_Brasil[[#This Row],[IDHM]]&lt;=0.699,"Médio",IF(Tabela_Brasil[[#This Row],[IDHM]]&lt;=0.799,"Alto","Muito Alto")))</f>
        <v>Alto</v>
      </c>
      <c r="L1405" t="str">
        <f>VLOOKUP(Tabela_Brasil[[#This Row],[Estado]],'De-Para_Estado_Regiao'!$B$3:$C$29,2,FALSE)</f>
        <v>Sudeste</v>
      </c>
      <c r="M1405">
        <f>IF(Tabela_Brasil[[#This Row],[IBGE_1-4]]&gt;=951,1,0)</f>
        <v>0</v>
      </c>
      <c r="N1405">
        <f>IF(Tabela_Brasil[[#This Row],[COMP_P]]&lt;=2,1,0)</f>
        <v>0</v>
      </c>
    </row>
    <row r="1406" spans="1:14" x14ac:dyDescent="0.25">
      <c r="A1406" s="12" t="s">
        <v>1428</v>
      </c>
      <c r="B1406" s="12" t="s">
        <v>94</v>
      </c>
      <c r="C1406" s="12">
        <v>3784</v>
      </c>
      <c r="D1406" s="12">
        <v>0.623</v>
      </c>
      <c r="E1406" s="12">
        <v>0.61199999999999999</v>
      </c>
      <c r="F1406" s="12">
        <v>0.51400000000000001</v>
      </c>
      <c r="G1406" s="12">
        <v>15258</v>
      </c>
      <c r="H1406" s="13">
        <v>20</v>
      </c>
      <c r="I1406" t="str">
        <f>CONCATENATE(Tabela_Brasil[[#This Row],[Município]],"-",Tabela_Brasil[[#This Row],[Estado]])</f>
        <v>São Miguel Dos Campos-AL</v>
      </c>
      <c r="J1406">
        <f>IF(Tabela_Brasil[[#This Row],[IDHM]]&lt;=0.599,1,0)</f>
        <v>0</v>
      </c>
      <c r="K1406" t="str">
        <f>IF(Tabela_Brasil[[#This Row],[IDHM]]&lt;=0.55,"Baixo",IF(Tabela_Brasil[[#This Row],[IDHM]]&lt;=0.699,"Médio",IF(Tabela_Brasil[[#This Row],[IDHM]]&lt;=0.799,"Alto","Muito Alto")))</f>
        <v>Médio</v>
      </c>
      <c r="L1406" t="str">
        <f>VLOOKUP(Tabela_Brasil[[#This Row],[Estado]],'De-Para_Estado_Regiao'!$B$3:$C$29,2,FALSE)</f>
        <v>Nordeste</v>
      </c>
      <c r="M1406">
        <f>IF(Tabela_Brasil[[#This Row],[IBGE_1-4]]&gt;=951,1,0)</f>
        <v>1</v>
      </c>
      <c r="N1406">
        <f>IF(Tabela_Brasil[[#This Row],[COMP_P]]&lt;=2,1,0)</f>
        <v>0</v>
      </c>
    </row>
    <row r="1407" spans="1:14" x14ac:dyDescent="0.25">
      <c r="A1407" s="9" t="s">
        <v>1429</v>
      </c>
      <c r="B1407" s="9" t="s">
        <v>16</v>
      </c>
      <c r="C1407" s="9">
        <v>1039</v>
      </c>
      <c r="D1407" s="9">
        <v>0.69</v>
      </c>
      <c r="E1407" s="9">
        <v>0.67400000000000004</v>
      </c>
      <c r="F1407" s="9">
        <v>0.625</v>
      </c>
      <c r="G1407" s="9">
        <v>21581.14</v>
      </c>
      <c r="H1407" s="10">
        <v>18</v>
      </c>
      <c r="I1407" t="str">
        <f>CONCATENATE(Tabela_Brasil[[#This Row],[Município]],"-",Tabela_Brasil[[#This Row],[Estado]])</f>
        <v>Paraopeba-MG</v>
      </c>
      <c r="J1407">
        <f>IF(Tabela_Brasil[[#This Row],[IDHM]]&lt;=0.599,1,0)</f>
        <v>0</v>
      </c>
      <c r="K1407" t="str">
        <f>IF(Tabela_Brasil[[#This Row],[IDHM]]&lt;=0.55,"Baixo",IF(Tabela_Brasil[[#This Row],[IDHM]]&lt;=0.699,"Médio",IF(Tabela_Brasil[[#This Row],[IDHM]]&lt;=0.799,"Alto","Muito Alto")))</f>
        <v>Médio</v>
      </c>
      <c r="L1407" t="str">
        <f>VLOOKUP(Tabela_Brasil[[#This Row],[Estado]],'De-Para_Estado_Regiao'!$B$3:$C$29,2,FALSE)</f>
        <v>Sudeste</v>
      </c>
      <c r="M1407">
        <f>IF(Tabela_Brasil[[#This Row],[IBGE_1-4]]&gt;=951,1,0)</f>
        <v>1</v>
      </c>
      <c r="N1407">
        <f>IF(Tabela_Brasil[[#This Row],[COMP_P]]&lt;=2,1,0)</f>
        <v>0</v>
      </c>
    </row>
    <row r="1408" spans="1:14" x14ac:dyDescent="0.25">
      <c r="A1408" s="12" t="s">
        <v>1430</v>
      </c>
      <c r="B1408" s="12" t="s">
        <v>33</v>
      </c>
      <c r="C1408" s="12">
        <v>283</v>
      </c>
      <c r="D1408" s="12">
        <v>0.71</v>
      </c>
      <c r="E1408" s="12">
        <v>0.67400000000000004</v>
      </c>
      <c r="F1408" s="12">
        <v>0.64300000000000002</v>
      </c>
      <c r="G1408" s="12">
        <v>12732.88</v>
      </c>
      <c r="H1408" s="13">
        <v>4</v>
      </c>
      <c r="I1408" t="str">
        <f>CONCATENATE(Tabela_Brasil[[#This Row],[Município]],"-",Tabela_Brasil[[#This Row],[Estado]])</f>
        <v>Petrolina De Goiás-GO</v>
      </c>
      <c r="J1408">
        <f>IF(Tabela_Brasil[[#This Row],[IDHM]]&lt;=0.599,1,0)</f>
        <v>0</v>
      </c>
      <c r="K1408" t="str">
        <f>IF(Tabela_Brasil[[#This Row],[IDHM]]&lt;=0.55,"Baixo",IF(Tabela_Brasil[[#This Row],[IDHM]]&lt;=0.699,"Médio",IF(Tabela_Brasil[[#This Row],[IDHM]]&lt;=0.799,"Alto","Muito Alto")))</f>
        <v>Alto</v>
      </c>
      <c r="L1408" t="str">
        <f>VLOOKUP(Tabela_Brasil[[#This Row],[Estado]],'De-Para_Estado_Regiao'!$B$3:$C$29,2,FALSE)</f>
        <v>Centro-Oeste</v>
      </c>
      <c r="M1408">
        <f>IF(Tabela_Brasil[[#This Row],[IBGE_1-4]]&gt;=951,1,0)</f>
        <v>0</v>
      </c>
      <c r="N1408">
        <f>IF(Tabela_Brasil[[#This Row],[COMP_P]]&lt;=2,1,0)</f>
        <v>0</v>
      </c>
    </row>
    <row r="1409" spans="1:14" x14ac:dyDescent="0.25">
      <c r="A1409" s="9" t="s">
        <v>291</v>
      </c>
      <c r="B1409" s="9" t="s">
        <v>16</v>
      </c>
      <c r="C1409" s="9">
        <v>229</v>
      </c>
      <c r="D1409" s="9">
        <v>0.72</v>
      </c>
      <c r="E1409" s="9">
        <v>0.69899999999999995</v>
      </c>
      <c r="F1409" s="9">
        <v>0.60699999999999998</v>
      </c>
      <c r="G1409" s="9">
        <v>25642.21</v>
      </c>
      <c r="H1409" s="10">
        <v>4</v>
      </c>
      <c r="I1409" t="str">
        <f>CONCATENATE(Tabela_Brasil[[#This Row],[Município]],"-",Tabela_Brasil[[#This Row],[Estado]])</f>
        <v>Itapeva-MG</v>
      </c>
      <c r="J1409">
        <f>IF(Tabela_Brasil[[#This Row],[IDHM]]&lt;=0.599,1,0)</f>
        <v>0</v>
      </c>
      <c r="K1409" t="str">
        <f>IF(Tabela_Brasil[[#This Row],[IDHM]]&lt;=0.55,"Baixo",IF(Tabela_Brasil[[#This Row],[IDHM]]&lt;=0.699,"Médio",IF(Tabela_Brasil[[#This Row],[IDHM]]&lt;=0.799,"Alto","Muito Alto")))</f>
        <v>Alto</v>
      </c>
      <c r="L1409" t="str">
        <f>VLOOKUP(Tabela_Brasil[[#This Row],[Estado]],'De-Para_Estado_Regiao'!$B$3:$C$29,2,FALSE)</f>
        <v>Sudeste</v>
      </c>
      <c r="M1409">
        <f>IF(Tabela_Brasil[[#This Row],[IBGE_1-4]]&gt;=951,1,0)</f>
        <v>0</v>
      </c>
      <c r="N1409">
        <f>IF(Tabela_Brasil[[#This Row],[COMP_P]]&lt;=2,1,0)</f>
        <v>0</v>
      </c>
    </row>
    <row r="1410" spans="1:14" x14ac:dyDescent="0.25">
      <c r="A1410" s="12" t="s">
        <v>1431</v>
      </c>
      <c r="B1410" s="12" t="s">
        <v>22</v>
      </c>
      <c r="C1410" s="12">
        <v>416</v>
      </c>
      <c r="D1410" s="12">
        <v>0.69299999999999995</v>
      </c>
      <c r="E1410" s="12">
        <v>0.67700000000000005</v>
      </c>
      <c r="F1410" s="12">
        <v>0.61099999999999999</v>
      </c>
      <c r="G1410" s="12">
        <v>21861.93</v>
      </c>
      <c r="H1410" s="13">
        <v>12</v>
      </c>
      <c r="I1410" t="str">
        <f>CONCATENATE(Tabela_Brasil[[#This Row],[Município]],"-",Tabela_Brasil[[#This Row],[Estado]])</f>
        <v>São João Do Ivaí-PR</v>
      </c>
      <c r="J1410">
        <f>IF(Tabela_Brasil[[#This Row],[IDHM]]&lt;=0.599,1,0)</f>
        <v>0</v>
      </c>
      <c r="K1410" t="str">
        <f>IF(Tabela_Brasil[[#This Row],[IDHM]]&lt;=0.55,"Baixo",IF(Tabela_Brasil[[#This Row],[IDHM]]&lt;=0.699,"Médio",IF(Tabela_Brasil[[#This Row],[IDHM]]&lt;=0.799,"Alto","Muito Alto")))</f>
        <v>Médio</v>
      </c>
      <c r="L1410" t="str">
        <f>VLOOKUP(Tabela_Brasil[[#This Row],[Estado]],'De-Para_Estado_Regiao'!$B$3:$C$29,2,FALSE)</f>
        <v>Sul</v>
      </c>
      <c r="M1410">
        <f>IF(Tabela_Brasil[[#This Row],[IBGE_1-4]]&gt;=951,1,0)</f>
        <v>0</v>
      </c>
      <c r="N1410">
        <f>IF(Tabela_Brasil[[#This Row],[COMP_P]]&lt;=2,1,0)</f>
        <v>0</v>
      </c>
    </row>
    <row r="1411" spans="1:14" x14ac:dyDescent="0.25">
      <c r="A1411" s="9" t="s">
        <v>1432</v>
      </c>
      <c r="B1411" s="9" t="s">
        <v>39</v>
      </c>
      <c r="C1411" s="9">
        <v>4349</v>
      </c>
      <c r="D1411" s="9">
        <v>0.58599999999999997</v>
      </c>
      <c r="E1411" s="9">
        <v>0.60599999999999998</v>
      </c>
      <c r="F1411" s="9">
        <v>0.42499999999999999</v>
      </c>
      <c r="G1411" s="9">
        <v>13520.93</v>
      </c>
      <c r="H1411" s="10">
        <v>11</v>
      </c>
      <c r="I1411" t="str">
        <f>CONCATENATE(Tabela_Brasil[[#This Row],[Município]],"-",Tabela_Brasil[[#This Row],[Estado]])</f>
        <v>Coari-AM</v>
      </c>
      <c r="J1411">
        <f>IF(Tabela_Brasil[[#This Row],[IDHM]]&lt;=0.599,1,0)</f>
        <v>1</v>
      </c>
      <c r="K1411" t="str">
        <f>IF(Tabela_Brasil[[#This Row],[IDHM]]&lt;=0.55,"Baixo",IF(Tabela_Brasil[[#This Row],[IDHM]]&lt;=0.699,"Médio",IF(Tabela_Brasil[[#This Row],[IDHM]]&lt;=0.799,"Alto","Muito Alto")))</f>
        <v>Médio</v>
      </c>
      <c r="L1411" t="str">
        <f>VLOOKUP(Tabela_Brasil[[#This Row],[Estado]],'De-Para_Estado_Regiao'!$B$3:$C$29,2,FALSE)</f>
        <v>Norte</v>
      </c>
      <c r="M1411">
        <f>IF(Tabela_Brasil[[#This Row],[IBGE_1-4]]&gt;=951,1,0)</f>
        <v>1</v>
      </c>
      <c r="N1411">
        <f>IF(Tabela_Brasil[[#This Row],[COMP_P]]&lt;=2,1,0)</f>
        <v>0</v>
      </c>
    </row>
    <row r="1412" spans="1:14" x14ac:dyDescent="0.25">
      <c r="A1412" s="12" t="s">
        <v>1433</v>
      </c>
      <c r="B1412" s="12" t="s">
        <v>53</v>
      </c>
      <c r="C1412" s="12">
        <v>696</v>
      </c>
      <c r="D1412" s="12">
        <v>0.66200000000000003</v>
      </c>
      <c r="E1412" s="12">
        <v>0.67100000000000004</v>
      </c>
      <c r="F1412" s="12">
        <v>0.53</v>
      </c>
      <c r="G1412" s="12">
        <v>25344.6</v>
      </c>
      <c r="H1412" s="13">
        <v>13</v>
      </c>
      <c r="I1412" t="str">
        <f>CONCATENATE(Tabela_Brasil[[#This Row],[Município]],"-",Tabela_Brasil[[#This Row],[Estado]])</f>
        <v>Iguatemi-MS</v>
      </c>
      <c r="J1412">
        <f>IF(Tabela_Brasil[[#This Row],[IDHM]]&lt;=0.599,1,0)</f>
        <v>0</v>
      </c>
      <c r="K1412" t="str">
        <f>IF(Tabela_Brasil[[#This Row],[IDHM]]&lt;=0.55,"Baixo",IF(Tabela_Brasil[[#This Row],[IDHM]]&lt;=0.699,"Médio",IF(Tabela_Brasil[[#This Row],[IDHM]]&lt;=0.799,"Alto","Muito Alto")))</f>
        <v>Médio</v>
      </c>
      <c r="L1412" t="str">
        <f>VLOOKUP(Tabela_Brasil[[#This Row],[Estado]],'De-Para_Estado_Regiao'!$B$3:$C$29,2,FALSE)</f>
        <v>Centro-Oeste</v>
      </c>
      <c r="M1412">
        <f>IF(Tabela_Brasil[[#This Row],[IBGE_1-4]]&gt;=951,1,0)</f>
        <v>0</v>
      </c>
      <c r="N1412">
        <f>IF(Tabela_Brasil[[#This Row],[COMP_P]]&lt;=2,1,0)</f>
        <v>0</v>
      </c>
    </row>
    <row r="1413" spans="1:14" x14ac:dyDescent="0.25">
      <c r="A1413" s="9" t="s">
        <v>1434</v>
      </c>
      <c r="B1413" s="9" t="s">
        <v>31</v>
      </c>
      <c r="C1413" s="9">
        <v>1559</v>
      </c>
      <c r="D1413" s="9">
        <v>0.60499999999999998</v>
      </c>
      <c r="E1413" s="9">
        <v>0.54400000000000004</v>
      </c>
      <c r="F1413" s="9">
        <v>0.52600000000000002</v>
      </c>
      <c r="G1413" s="9">
        <v>7289.23</v>
      </c>
      <c r="H1413" s="10">
        <v>55</v>
      </c>
      <c r="I1413" t="str">
        <f>CONCATENATE(Tabela_Brasil[[#This Row],[Município]],"-",Tabela_Brasil[[#This Row],[Estado]])</f>
        <v>Mauriti-CE</v>
      </c>
      <c r="J1413">
        <f>IF(Tabela_Brasil[[#This Row],[IDHM]]&lt;=0.599,1,0)</f>
        <v>0</v>
      </c>
      <c r="K1413" t="str">
        <f>IF(Tabela_Brasil[[#This Row],[IDHM]]&lt;=0.55,"Baixo",IF(Tabela_Brasil[[#This Row],[IDHM]]&lt;=0.699,"Médio",IF(Tabela_Brasil[[#This Row],[IDHM]]&lt;=0.799,"Alto","Muito Alto")))</f>
        <v>Médio</v>
      </c>
      <c r="L1413" t="str">
        <f>VLOOKUP(Tabela_Brasil[[#This Row],[Estado]],'De-Para_Estado_Regiao'!$B$3:$C$29,2,FALSE)</f>
        <v>Nordeste</v>
      </c>
      <c r="M1413">
        <f>IF(Tabela_Brasil[[#This Row],[IBGE_1-4]]&gt;=951,1,0)</f>
        <v>1</v>
      </c>
      <c r="N1413">
        <f>IF(Tabela_Brasil[[#This Row],[COMP_P]]&lt;=2,1,0)</f>
        <v>0</v>
      </c>
    </row>
    <row r="1414" spans="1:14" x14ac:dyDescent="0.25">
      <c r="A1414" s="12" t="s">
        <v>1435</v>
      </c>
      <c r="B1414" s="12" t="s">
        <v>24</v>
      </c>
      <c r="C1414" s="12">
        <v>1139</v>
      </c>
      <c r="D1414" s="12">
        <v>0.59399999999999997</v>
      </c>
      <c r="E1414" s="12">
        <v>0.59799999999999998</v>
      </c>
      <c r="F1414" s="12">
        <v>0.47399999999999998</v>
      </c>
      <c r="G1414" s="12">
        <v>10216.620000000001</v>
      </c>
      <c r="H1414" s="13">
        <v>33</v>
      </c>
      <c r="I1414" t="str">
        <f>CONCATENATE(Tabela_Brasil[[#This Row],[Município]],"-",Tabela_Brasil[[#This Row],[Estado]])</f>
        <v>Itororó-BA</v>
      </c>
      <c r="J1414">
        <f>IF(Tabela_Brasil[[#This Row],[IDHM]]&lt;=0.599,1,0)</f>
        <v>1</v>
      </c>
      <c r="K1414" t="str">
        <f>IF(Tabela_Brasil[[#This Row],[IDHM]]&lt;=0.55,"Baixo",IF(Tabela_Brasil[[#This Row],[IDHM]]&lt;=0.699,"Médio",IF(Tabela_Brasil[[#This Row],[IDHM]]&lt;=0.799,"Alto","Muito Alto")))</f>
        <v>Médio</v>
      </c>
      <c r="L1414" t="str">
        <f>VLOOKUP(Tabela_Brasil[[#This Row],[Estado]],'De-Para_Estado_Regiao'!$B$3:$C$29,2,FALSE)</f>
        <v>Nordeste</v>
      </c>
      <c r="M1414">
        <f>IF(Tabela_Brasil[[#This Row],[IBGE_1-4]]&gt;=951,1,0)</f>
        <v>1</v>
      </c>
      <c r="N1414">
        <f>IF(Tabela_Brasil[[#This Row],[COMP_P]]&lt;=2,1,0)</f>
        <v>0</v>
      </c>
    </row>
    <row r="1415" spans="1:14" x14ac:dyDescent="0.25">
      <c r="A1415" s="9" t="s">
        <v>1436</v>
      </c>
      <c r="B1415" s="9" t="s">
        <v>14</v>
      </c>
      <c r="C1415" s="9">
        <v>1151</v>
      </c>
      <c r="D1415" s="9">
        <v>0.76</v>
      </c>
      <c r="E1415" s="9">
        <v>0.754</v>
      </c>
      <c r="F1415" s="9">
        <v>0.68799999999999994</v>
      </c>
      <c r="G1415" s="9">
        <v>32230.6</v>
      </c>
      <c r="H1415" s="10">
        <v>32</v>
      </c>
      <c r="I1415" t="str">
        <f>CONCATENATE(Tabela_Brasil[[#This Row],[Município]],"-",Tabela_Brasil[[#This Row],[Estado]])</f>
        <v>Frederico Westphalen-RS</v>
      </c>
      <c r="J1415">
        <f>IF(Tabela_Brasil[[#This Row],[IDHM]]&lt;=0.599,1,0)</f>
        <v>0</v>
      </c>
      <c r="K1415" t="str">
        <f>IF(Tabela_Brasil[[#This Row],[IDHM]]&lt;=0.55,"Baixo",IF(Tabela_Brasil[[#This Row],[IDHM]]&lt;=0.699,"Médio",IF(Tabela_Brasil[[#This Row],[IDHM]]&lt;=0.799,"Alto","Muito Alto")))</f>
        <v>Alto</v>
      </c>
      <c r="L1415" t="str">
        <f>VLOOKUP(Tabela_Brasil[[#This Row],[Estado]],'De-Para_Estado_Regiao'!$B$3:$C$29,2,FALSE)</f>
        <v>Sul</v>
      </c>
      <c r="M1415">
        <f>IF(Tabela_Brasil[[#This Row],[IBGE_1-4]]&gt;=951,1,0)</f>
        <v>1</v>
      </c>
      <c r="N1415">
        <f>IF(Tabela_Brasil[[#This Row],[COMP_P]]&lt;=2,1,0)</f>
        <v>0</v>
      </c>
    </row>
    <row r="1416" spans="1:14" x14ac:dyDescent="0.25">
      <c r="A1416" s="12" t="s">
        <v>1437</v>
      </c>
      <c r="B1416" s="12" t="s">
        <v>29</v>
      </c>
      <c r="C1416" s="12">
        <v>537</v>
      </c>
      <c r="D1416" s="12">
        <v>0.70099999999999996</v>
      </c>
      <c r="E1416" s="12">
        <v>0.70699999999999996</v>
      </c>
      <c r="F1416" s="12">
        <v>0.58299999999999996</v>
      </c>
      <c r="G1416" s="12">
        <v>51515.18</v>
      </c>
      <c r="H1416" s="13">
        <v>7</v>
      </c>
      <c r="I1416" t="str">
        <f>CONCATENATE(Tabela_Brasil[[#This Row],[Município]],"-",Tabela_Brasil[[#This Row],[Estado]])</f>
        <v>Alto Garças-MT</v>
      </c>
      <c r="J1416">
        <f>IF(Tabela_Brasil[[#This Row],[IDHM]]&lt;=0.599,1,0)</f>
        <v>0</v>
      </c>
      <c r="K1416" t="str">
        <f>IF(Tabela_Brasil[[#This Row],[IDHM]]&lt;=0.55,"Baixo",IF(Tabela_Brasil[[#This Row],[IDHM]]&lt;=0.699,"Médio",IF(Tabela_Brasil[[#This Row],[IDHM]]&lt;=0.799,"Alto","Muito Alto")))</f>
        <v>Alto</v>
      </c>
      <c r="L1416" t="str">
        <f>VLOOKUP(Tabela_Brasil[[#This Row],[Estado]],'De-Para_Estado_Regiao'!$B$3:$C$29,2,FALSE)</f>
        <v>Centro-Oeste</v>
      </c>
      <c r="M1416">
        <f>IF(Tabela_Brasil[[#This Row],[IBGE_1-4]]&gt;=951,1,0)</f>
        <v>0</v>
      </c>
      <c r="N1416">
        <f>IF(Tabela_Brasil[[#This Row],[COMP_P]]&lt;=2,1,0)</f>
        <v>0</v>
      </c>
    </row>
    <row r="1417" spans="1:14" x14ac:dyDescent="0.25">
      <c r="A1417" s="9" t="s">
        <v>1438</v>
      </c>
      <c r="B1417" s="9" t="s">
        <v>22</v>
      </c>
      <c r="C1417" s="9">
        <v>752</v>
      </c>
      <c r="D1417" s="9">
        <v>0.73799999999999999</v>
      </c>
      <c r="E1417" s="9">
        <v>0.72799999999999998</v>
      </c>
      <c r="F1417" s="9">
        <v>0.68300000000000005</v>
      </c>
      <c r="G1417" s="9">
        <v>35649.25</v>
      </c>
      <c r="H1417" s="10">
        <v>17</v>
      </c>
      <c r="I1417" t="str">
        <f>CONCATENATE(Tabela_Brasil[[#This Row],[Município]],"-",Tabela_Brasil[[#This Row],[Estado]])</f>
        <v>Corbélia-PR</v>
      </c>
      <c r="J1417">
        <f>IF(Tabela_Brasil[[#This Row],[IDHM]]&lt;=0.599,1,0)</f>
        <v>0</v>
      </c>
      <c r="K1417" t="str">
        <f>IF(Tabela_Brasil[[#This Row],[IDHM]]&lt;=0.55,"Baixo",IF(Tabela_Brasil[[#This Row],[IDHM]]&lt;=0.699,"Médio",IF(Tabela_Brasil[[#This Row],[IDHM]]&lt;=0.799,"Alto","Muito Alto")))</f>
        <v>Alto</v>
      </c>
      <c r="L1417" t="str">
        <f>VLOOKUP(Tabela_Brasil[[#This Row],[Estado]],'De-Para_Estado_Regiao'!$B$3:$C$29,2,FALSE)</f>
        <v>Sul</v>
      </c>
      <c r="M1417">
        <f>IF(Tabela_Brasil[[#This Row],[IBGE_1-4]]&gt;=951,1,0)</f>
        <v>0</v>
      </c>
      <c r="N1417">
        <f>IF(Tabela_Brasil[[#This Row],[COMP_P]]&lt;=2,1,0)</f>
        <v>0</v>
      </c>
    </row>
    <row r="1418" spans="1:14" x14ac:dyDescent="0.25">
      <c r="A1418" s="12" t="s">
        <v>1439</v>
      </c>
      <c r="B1418" s="12" t="s">
        <v>64</v>
      </c>
      <c r="C1418" s="12">
        <v>1503</v>
      </c>
      <c r="D1418" s="12">
        <v>0.65400000000000003</v>
      </c>
      <c r="E1418" s="12">
        <v>0.64300000000000002</v>
      </c>
      <c r="F1418" s="12">
        <v>0.53600000000000003</v>
      </c>
      <c r="G1418" s="12">
        <v>11041.42</v>
      </c>
      <c r="H1418" s="13">
        <v>22</v>
      </c>
      <c r="I1418" t="str">
        <f>CONCATENATE(Tabela_Brasil[[#This Row],[Município]],"-",Tabela_Brasil[[#This Row],[Estado]])</f>
        <v>Pedro Canário-ES</v>
      </c>
      <c r="J1418">
        <f>IF(Tabela_Brasil[[#This Row],[IDHM]]&lt;=0.599,1,0)</f>
        <v>0</v>
      </c>
      <c r="K1418" t="str">
        <f>IF(Tabela_Brasil[[#This Row],[IDHM]]&lt;=0.55,"Baixo",IF(Tabela_Brasil[[#This Row],[IDHM]]&lt;=0.699,"Médio",IF(Tabela_Brasil[[#This Row],[IDHM]]&lt;=0.799,"Alto","Muito Alto")))</f>
        <v>Médio</v>
      </c>
      <c r="L1418" t="str">
        <f>VLOOKUP(Tabela_Brasil[[#This Row],[Estado]],'De-Para_Estado_Regiao'!$B$3:$C$29,2,FALSE)</f>
        <v>Sudeste</v>
      </c>
      <c r="M1418">
        <f>IF(Tabela_Brasil[[#This Row],[IBGE_1-4]]&gt;=951,1,0)</f>
        <v>1</v>
      </c>
      <c r="N1418">
        <f>IF(Tabela_Brasil[[#This Row],[COMP_P]]&lt;=2,1,0)</f>
        <v>0</v>
      </c>
    </row>
    <row r="1419" spans="1:14" x14ac:dyDescent="0.25">
      <c r="A1419" s="9" t="s">
        <v>1440</v>
      </c>
      <c r="B1419" s="9" t="s">
        <v>16</v>
      </c>
      <c r="C1419" s="9">
        <v>1064</v>
      </c>
      <c r="D1419" s="9">
        <v>0.70799999999999996</v>
      </c>
      <c r="E1419" s="9">
        <v>0.69599999999999995</v>
      </c>
      <c r="F1419" s="9">
        <v>0.6</v>
      </c>
      <c r="G1419" s="9">
        <v>14289.5</v>
      </c>
      <c r="H1419" s="10">
        <v>22</v>
      </c>
      <c r="I1419" t="str">
        <f>CONCATENATE(Tabela_Brasil[[#This Row],[Município]],"-",Tabela_Brasil[[#This Row],[Estado]])</f>
        <v>São João Nepomuceno-MG</v>
      </c>
      <c r="J1419">
        <f>IF(Tabela_Brasil[[#This Row],[IDHM]]&lt;=0.599,1,0)</f>
        <v>0</v>
      </c>
      <c r="K1419" t="str">
        <f>IF(Tabela_Brasil[[#This Row],[IDHM]]&lt;=0.55,"Baixo",IF(Tabela_Brasil[[#This Row],[IDHM]]&lt;=0.699,"Médio",IF(Tabela_Brasil[[#This Row],[IDHM]]&lt;=0.799,"Alto","Muito Alto")))</f>
        <v>Alto</v>
      </c>
      <c r="L1419" t="str">
        <f>VLOOKUP(Tabela_Brasil[[#This Row],[Estado]],'De-Para_Estado_Regiao'!$B$3:$C$29,2,FALSE)</f>
        <v>Sudeste</v>
      </c>
      <c r="M1419">
        <f>IF(Tabela_Brasil[[#This Row],[IBGE_1-4]]&gt;=951,1,0)</f>
        <v>1</v>
      </c>
      <c r="N1419">
        <f>IF(Tabela_Brasil[[#This Row],[COMP_P]]&lt;=2,1,0)</f>
        <v>0</v>
      </c>
    </row>
    <row r="1420" spans="1:14" x14ac:dyDescent="0.25">
      <c r="A1420" s="12" t="s">
        <v>1441</v>
      </c>
      <c r="B1420" s="12" t="s">
        <v>22</v>
      </c>
      <c r="C1420" s="12">
        <v>456</v>
      </c>
      <c r="D1420" s="12">
        <v>0.72</v>
      </c>
      <c r="E1420" s="12">
        <v>0.70199999999999996</v>
      </c>
      <c r="F1420" s="12">
        <v>0.627</v>
      </c>
      <c r="G1420" s="12">
        <v>24062.21</v>
      </c>
      <c r="H1420" s="13">
        <v>16</v>
      </c>
      <c r="I1420" t="str">
        <f>CONCATENATE(Tabela_Brasil[[#This Row],[Município]],"-",Tabela_Brasil[[#This Row],[Estado]])</f>
        <v>São Pedro Do Ivaí-PR</v>
      </c>
      <c r="J1420">
        <f>IF(Tabela_Brasil[[#This Row],[IDHM]]&lt;=0.599,1,0)</f>
        <v>0</v>
      </c>
      <c r="K1420" t="str">
        <f>IF(Tabela_Brasil[[#This Row],[IDHM]]&lt;=0.55,"Baixo",IF(Tabela_Brasil[[#This Row],[IDHM]]&lt;=0.699,"Médio",IF(Tabela_Brasil[[#This Row],[IDHM]]&lt;=0.799,"Alto","Muito Alto")))</f>
        <v>Alto</v>
      </c>
      <c r="L1420" t="str">
        <f>VLOOKUP(Tabela_Brasil[[#This Row],[Estado]],'De-Para_Estado_Regiao'!$B$3:$C$29,2,FALSE)</f>
        <v>Sul</v>
      </c>
      <c r="M1420">
        <f>IF(Tabela_Brasil[[#This Row],[IBGE_1-4]]&gt;=951,1,0)</f>
        <v>0</v>
      </c>
      <c r="N1420">
        <f>IF(Tabela_Brasil[[#This Row],[COMP_P]]&lt;=2,1,0)</f>
        <v>0</v>
      </c>
    </row>
    <row r="1421" spans="1:14" x14ac:dyDescent="0.25">
      <c r="A1421" s="9" t="s">
        <v>1442</v>
      </c>
      <c r="B1421" s="9" t="s">
        <v>14</v>
      </c>
      <c r="C1421" s="9">
        <v>135</v>
      </c>
      <c r="D1421" s="9">
        <v>0.68</v>
      </c>
      <c r="E1421" s="9">
        <v>0.69199999999999995</v>
      </c>
      <c r="F1421" s="9">
        <v>0.53700000000000003</v>
      </c>
      <c r="G1421" s="9">
        <v>18659.62</v>
      </c>
      <c r="H1421" s="10">
        <v>15</v>
      </c>
      <c r="I1421" t="str">
        <f>CONCATENATE(Tabela_Brasil[[#This Row],[Município]],"-",Tabela_Brasil[[#This Row],[Estado]])</f>
        <v>Paraíso Do Sul-RS</v>
      </c>
      <c r="J1421">
        <f>IF(Tabela_Brasil[[#This Row],[IDHM]]&lt;=0.599,1,0)</f>
        <v>0</v>
      </c>
      <c r="K1421" t="str">
        <f>IF(Tabela_Brasil[[#This Row],[IDHM]]&lt;=0.55,"Baixo",IF(Tabela_Brasil[[#This Row],[IDHM]]&lt;=0.699,"Médio",IF(Tabela_Brasil[[#This Row],[IDHM]]&lt;=0.799,"Alto","Muito Alto")))</f>
        <v>Médio</v>
      </c>
      <c r="L1421" t="str">
        <f>VLOOKUP(Tabela_Brasil[[#This Row],[Estado]],'De-Para_Estado_Regiao'!$B$3:$C$29,2,FALSE)</f>
        <v>Sul</v>
      </c>
      <c r="M1421">
        <f>IF(Tabela_Brasil[[#This Row],[IBGE_1-4]]&gt;=951,1,0)</f>
        <v>0</v>
      </c>
      <c r="N1421">
        <f>IF(Tabela_Brasil[[#This Row],[COMP_P]]&lt;=2,1,0)</f>
        <v>0</v>
      </c>
    </row>
    <row r="1422" spans="1:14" x14ac:dyDescent="0.25">
      <c r="A1422" s="12" t="s">
        <v>1443</v>
      </c>
      <c r="B1422" s="12" t="s">
        <v>7</v>
      </c>
      <c r="C1422" s="12">
        <v>128</v>
      </c>
      <c r="D1422" s="12">
        <v>0.74099999999999999</v>
      </c>
      <c r="E1422" s="12">
        <v>0.70599999999999996</v>
      </c>
      <c r="F1422" s="12">
        <v>0.70899999999999996</v>
      </c>
      <c r="G1422" s="12">
        <v>21414.11</v>
      </c>
      <c r="H1422" s="13">
        <v>1</v>
      </c>
      <c r="I1422" t="str">
        <f>CONCATENATE(Tabela_Brasil[[#This Row],[Município]],"-",Tabela_Brasil[[#This Row],[Estado]])</f>
        <v>Monte Castelo-SP</v>
      </c>
      <c r="J1422">
        <f>IF(Tabela_Brasil[[#This Row],[IDHM]]&lt;=0.599,1,0)</f>
        <v>0</v>
      </c>
      <c r="K1422" t="str">
        <f>IF(Tabela_Brasil[[#This Row],[IDHM]]&lt;=0.55,"Baixo",IF(Tabela_Brasil[[#This Row],[IDHM]]&lt;=0.699,"Médio",IF(Tabela_Brasil[[#This Row],[IDHM]]&lt;=0.799,"Alto","Muito Alto")))</f>
        <v>Alto</v>
      </c>
      <c r="L1422" t="str">
        <f>VLOOKUP(Tabela_Brasil[[#This Row],[Estado]],'De-Para_Estado_Regiao'!$B$3:$C$29,2,FALSE)</f>
        <v>Sudeste</v>
      </c>
      <c r="M1422">
        <f>IF(Tabela_Brasil[[#This Row],[IBGE_1-4]]&gt;=951,1,0)</f>
        <v>0</v>
      </c>
      <c r="N1422">
        <f>IF(Tabela_Brasil[[#This Row],[COMP_P]]&lt;=2,1,0)</f>
        <v>1</v>
      </c>
    </row>
    <row r="1423" spans="1:14" x14ac:dyDescent="0.25">
      <c r="A1423" s="9" t="s">
        <v>1444</v>
      </c>
      <c r="B1423" s="9" t="s">
        <v>7</v>
      </c>
      <c r="C1423" s="9">
        <v>364</v>
      </c>
      <c r="D1423" s="9">
        <v>0.77</v>
      </c>
      <c r="E1423" s="9">
        <v>0.71699999999999997</v>
      </c>
      <c r="F1423" s="9">
        <v>0.73599999999999999</v>
      </c>
      <c r="G1423" s="9">
        <v>43578.73</v>
      </c>
      <c r="H1423" s="10">
        <v>4</v>
      </c>
      <c r="I1423" t="str">
        <f>CONCATENATE(Tabela_Brasil[[#This Row],[Município]],"-",Tabela_Brasil[[#This Row],[Estado]])</f>
        <v>Ouroeste-SP</v>
      </c>
      <c r="J1423">
        <f>IF(Tabela_Brasil[[#This Row],[IDHM]]&lt;=0.599,1,0)</f>
        <v>0</v>
      </c>
      <c r="K1423" t="str">
        <f>IF(Tabela_Brasil[[#This Row],[IDHM]]&lt;=0.55,"Baixo",IF(Tabela_Brasil[[#This Row],[IDHM]]&lt;=0.699,"Médio",IF(Tabela_Brasil[[#This Row],[IDHM]]&lt;=0.799,"Alto","Muito Alto")))</f>
        <v>Alto</v>
      </c>
      <c r="L1423" t="str">
        <f>VLOOKUP(Tabela_Brasil[[#This Row],[Estado]],'De-Para_Estado_Regiao'!$B$3:$C$29,2,FALSE)</f>
        <v>Sudeste</v>
      </c>
      <c r="M1423">
        <f>IF(Tabela_Brasil[[#This Row],[IBGE_1-4]]&gt;=951,1,0)</f>
        <v>0</v>
      </c>
      <c r="N1423">
        <f>IF(Tabela_Brasil[[#This Row],[COMP_P]]&lt;=2,1,0)</f>
        <v>0</v>
      </c>
    </row>
    <row r="1424" spans="1:14" x14ac:dyDescent="0.25">
      <c r="A1424" s="12" t="s">
        <v>1445</v>
      </c>
      <c r="B1424" s="12" t="s">
        <v>87</v>
      </c>
      <c r="C1424" s="12">
        <v>1446</v>
      </c>
      <c r="D1424" s="12">
        <v>0.61499999999999999</v>
      </c>
      <c r="E1424" s="12">
        <v>0.61299999999999999</v>
      </c>
      <c r="F1424" s="12">
        <v>0.52200000000000002</v>
      </c>
      <c r="G1424" s="12">
        <v>10157.25</v>
      </c>
      <c r="H1424" s="13">
        <v>28</v>
      </c>
      <c r="I1424" t="str">
        <f>CONCATENATE(Tabela_Brasil[[#This Row],[Município]],"-",Tabela_Brasil[[#This Row],[Estado]])</f>
        <v>São João Dos Patos-MA</v>
      </c>
      <c r="J1424">
        <f>IF(Tabela_Brasil[[#This Row],[IDHM]]&lt;=0.599,1,0)</f>
        <v>0</v>
      </c>
      <c r="K1424" t="str">
        <f>IF(Tabela_Brasil[[#This Row],[IDHM]]&lt;=0.55,"Baixo",IF(Tabela_Brasil[[#This Row],[IDHM]]&lt;=0.699,"Médio",IF(Tabela_Brasil[[#This Row],[IDHM]]&lt;=0.799,"Alto","Muito Alto")))</f>
        <v>Médio</v>
      </c>
      <c r="L1424" t="str">
        <f>VLOOKUP(Tabela_Brasil[[#This Row],[Estado]],'De-Para_Estado_Regiao'!$B$3:$C$29,2,FALSE)</f>
        <v>Nordeste</v>
      </c>
      <c r="M1424">
        <f>IF(Tabela_Brasil[[#This Row],[IBGE_1-4]]&gt;=951,1,0)</f>
        <v>1</v>
      </c>
      <c r="N1424">
        <f>IF(Tabela_Brasil[[#This Row],[COMP_P]]&lt;=2,1,0)</f>
        <v>0</v>
      </c>
    </row>
    <row r="1425" spans="1:14" x14ac:dyDescent="0.25">
      <c r="A1425" s="9" t="s">
        <v>1446</v>
      </c>
      <c r="B1425" s="9" t="s">
        <v>49</v>
      </c>
      <c r="C1425" s="9">
        <v>2715</v>
      </c>
      <c r="D1425" s="9">
        <v>0.58599999999999997</v>
      </c>
      <c r="E1425" s="9">
        <v>0.59599999999999997</v>
      </c>
      <c r="F1425" s="9">
        <v>0.42399999999999999</v>
      </c>
      <c r="G1425" s="9">
        <v>10518.26</v>
      </c>
      <c r="H1425" s="10">
        <v>4</v>
      </c>
      <c r="I1425" t="str">
        <f>CONCATENATE(Tabela_Brasil[[#This Row],[Município]],"-",Tabela_Brasil[[#This Row],[Estado]])</f>
        <v>Tomé-Açu-PA</v>
      </c>
      <c r="J1425">
        <f>IF(Tabela_Brasil[[#This Row],[IDHM]]&lt;=0.599,1,0)</f>
        <v>1</v>
      </c>
      <c r="K1425" t="str">
        <f>IF(Tabela_Brasil[[#This Row],[IDHM]]&lt;=0.55,"Baixo",IF(Tabela_Brasil[[#This Row],[IDHM]]&lt;=0.699,"Médio",IF(Tabela_Brasil[[#This Row],[IDHM]]&lt;=0.799,"Alto","Muito Alto")))</f>
        <v>Médio</v>
      </c>
      <c r="L1425" t="str">
        <f>VLOOKUP(Tabela_Brasil[[#This Row],[Estado]],'De-Para_Estado_Regiao'!$B$3:$C$29,2,FALSE)</f>
        <v>Norte</v>
      </c>
      <c r="M1425">
        <f>IF(Tabela_Brasil[[#This Row],[IBGE_1-4]]&gt;=951,1,0)</f>
        <v>1</v>
      </c>
      <c r="N1425">
        <f>IF(Tabela_Brasil[[#This Row],[COMP_P]]&lt;=2,1,0)</f>
        <v>0</v>
      </c>
    </row>
    <row r="1426" spans="1:14" x14ac:dyDescent="0.25">
      <c r="A1426" s="12" t="s">
        <v>1447</v>
      </c>
      <c r="B1426" s="12" t="s">
        <v>33</v>
      </c>
      <c r="C1426" s="12">
        <v>714</v>
      </c>
      <c r="D1426" s="12">
        <v>0.68</v>
      </c>
      <c r="E1426" s="12">
        <v>0.68400000000000005</v>
      </c>
      <c r="F1426" s="12">
        <v>0.56499999999999995</v>
      </c>
      <c r="G1426" s="12">
        <v>30713.58</v>
      </c>
      <c r="H1426" s="13">
        <v>5</v>
      </c>
      <c r="I1426" t="str">
        <f>CONCATENATE(Tabela_Brasil[[#This Row],[Município]],"-",Tabela_Brasil[[#This Row],[Estado]])</f>
        <v>Mozarlândia-GO</v>
      </c>
      <c r="J1426">
        <f>IF(Tabela_Brasil[[#This Row],[IDHM]]&lt;=0.599,1,0)</f>
        <v>0</v>
      </c>
      <c r="K1426" t="str">
        <f>IF(Tabela_Brasil[[#This Row],[IDHM]]&lt;=0.55,"Baixo",IF(Tabela_Brasil[[#This Row],[IDHM]]&lt;=0.699,"Médio",IF(Tabela_Brasil[[#This Row],[IDHM]]&lt;=0.799,"Alto","Muito Alto")))</f>
        <v>Médio</v>
      </c>
      <c r="L1426" t="str">
        <f>VLOOKUP(Tabela_Brasil[[#This Row],[Estado]],'De-Para_Estado_Regiao'!$B$3:$C$29,2,FALSE)</f>
        <v>Centro-Oeste</v>
      </c>
      <c r="M1426">
        <f>IF(Tabela_Brasil[[#This Row],[IBGE_1-4]]&gt;=951,1,0)</f>
        <v>0</v>
      </c>
      <c r="N1426">
        <f>IF(Tabela_Brasil[[#This Row],[COMP_P]]&lt;=2,1,0)</f>
        <v>0</v>
      </c>
    </row>
    <row r="1427" spans="1:14" x14ac:dyDescent="0.25">
      <c r="A1427" s="9" t="s">
        <v>1448</v>
      </c>
      <c r="B1427" s="9" t="s">
        <v>87</v>
      </c>
      <c r="C1427" s="9">
        <v>429</v>
      </c>
      <c r="D1427" s="9">
        <v>0.58099999999999996</v>
      </c>
      <c r="E1427" s="9">
        <v>0.52300000000000002</v>
      </c>
      <c r="F1427" s="9">
        <v>0.49199999999999999</v>
      </c>
      <c r="G1427" s="9">
        <v>6404.32</v>
      </c>
      <c r="H1427" s="10">
        <v>3</v>
      </c>
      <c r="I1427" t="str">
        <f>CONCATENATE(Tabela_Brasil[[#This Row],[Município]],"-",Tabela_Brasil[[#This Row],[Estado]])</f>
        <v>Anajatuba-MA</v>
      </c>
      <c r="J1427">
        <f>IF(Tabela_Brasil[[#This Row],[IDHM]]&lt;=0.599,1,0)</f>
        <v>1</v>
      </c>
      <c r="K1427" t="str">
        <f>IF(Tabela_Brasil[[#This Row],[IDHM]]&lt;=0.55,"Baixo",IF(Tabela_Brasil[[#This Row],[IDHM]]&lt;=0.699,"Médio",IF(Tabela_Brasil[[#This Row],[IDHM]]&lt;=0.799,"Alto","Muito Alto")))</f>
        <v>Médio</v>
      </c>
      <c r="L1427" t="str">
        <f>VLOOKUP(Tabela_Brasil[[#This Row],[Estado]],'De-Para_Estado_Regiao'!$B$3:$C$29,2,FALSE)</f>
        <v>Nordeste</v>
      </c>
      <c r="M1427">
        <f>IF(Tabela_Brasil[[#This Row],[IBGE_1-4]]&gt;=951,1,0)</f>
        <v>0</v>
      </c>
      <c r="N1427">
        <f>IF(Tabela_Brasil[[#This Row],[COMP_P]]&lt;=2,1,0)</f>
        <v>0</v>
      </c>
    </row>
    <row r="1428" spans="1:14" x14ac:dyDescent="0.25">
      <c r="A1428" s="12" t="s">
        <v>1449</v>
      </c>
      <c r="B1428" s="12" t="s">
        <v>22</v>
      </c>
      <c r="C1428" s="12">
        <v>391</v>
      </c>
      <c r="D1428" s="12">
        <v>0.69599999999999995</v>
      </c>
      <c r="E1428" s="12">
        <v>0.70699999999999996</v>
      </c>
      <c r="F1428" s="12">
        <v>0.57899999999999996</v>
      </c>
      <c r="G1428" s="12">
        <v>48615.08</v>
      </c>
      <c r="H1428" s="13">
        <v>10</v>
      </c>
      <c r="I1428" t="str">
        <f>CONCATENATE(Tabela_Brasil[[#This Row],[Município]],"-",Tabela_Brasil[[#This Row],[Estado]])</f>
        <v>Balsa Nova-PR</v>
      </c>
      <c r="J1428">
        <f>IF(Tabela_Brasil[[#This Row],[IDHM]]&lt;=0.599,1,0)</f>
        <v>0</v>
      </c>
      <c r="K1428" t="str">
        <f>IF(Tabela_Brasil[[#This Row],[IDHM]]&lt;=0.55,"Baixo",IF(Tabela_Brasil[[#This Row],[IDHM]]&lt;=0.699,"Médio",IF(Tabela_Brasil[[#This Row],[IDHM]]&lt;=0.799,"Alto","Muito Alto")))</f>
        <v>Médio</v>
      </c>
      <c r="L1428" t="str">
        <f>VLOOKUP(Tabela_Brasil[[#This Row],[Estado]],'De-Para_Estado_Regiao'!$B$3:$C$29,2,FALSE)</f>
        <v>Sul</v>
      </c>
      <c r="M1428">
        <f>IF(Tabela_Brasil[[#This Row],[IBGE_1-4]]&gt;=951,1,0)</f>
        <v>0</v>
      </c>
      <c r="N1428">
        <f>IF(Tabela_Brasil[[#This Row],[COMP_P]]&lt;=2,1,0)</f>
        <v>0</v>
      </c>
    </row>
    <row r="1429" spans="1:14" x14ac:dyDescent="0.25">
      <c r="A1429" s="9" t="s">
        <v>917</v>
      </c>
      <c r="B1429" s="9" t="s">
        <v>87</v>
      </c>
      <c r="C1429" s="9">
        <v>1538</v>
      </c>
      <c r="D1429" s="9">
        <v>0.60199999999999998</v>
      </c>
      <c r="E1429" s="9">
        <v>0.52500000000000002</v>
      </c>
      <c r="F1429" s="9">
        <v>0.54500000000000004</v>
      </c>
      <c r="G1429" s="9">
        <v>9578.17</v>
      </c>
      <c r="H1429" s="10">
        <v>4</v>
      </c>
      <c r="I1429" t="str">
        <f>CONCATENATE(Tabela_Brasil[[#This Row],[Município]],"-",Tabela_Brasil[[#This Row],[Estado]])</f>
        <v>São Bento-MA</v>
      </c>
      <c r="J1429">
        <f>IF(Tabela_Brasil[[#This Row],[IDHM]]&lt;=0.599,1,0)</f>
        <v>0</v>
      </c>
      <c r="K1429" t="str">
        <f>IF(Tabela_Brasil[[#This Row],[IDHM]]&lt;=0.55,"Baixo",IF(Tabela_Brasil[[#This Row],[IDHM]]&lt;=0.699,"Médio",IF(Tabela_Brasil[[#This Row],[IDHM]]&lt;=0.799,"Alto","Muito Alto")))</f>
        <v>Médio</v>
      </c>
      <c r="L1429" t="str">
        <f>VLOOKUP(Tabela_Brasil[[#This Row],[Estado]],'De-Para_Estado_Regiao'!$B$3:$C$29,2,FALSE)</f>
        <v>Nordeste</v>
      </c>
      <c r="M1429">
        <f>IF(Tabela_Brasil[[#This Row],[IBGE_1-4]]&gt;=951,1,0)</f>
        <v>1</v>
      </c>
      <c r="N1429">
        <f>IF(Tabela_Brasil[[#This Row],[COMP_P]]&lt;=2,1,0)</f>
        <v>0</v>
      </c>
    </row>
    <row r="1430" spans="1:14" x14ac:dyDescent="0.25">
      <c r="A1430" s="12" t="s">
        <v>1450</v>
      </c>
      <c r="B1430" s="12" t="s">
        <v>7</v>
      </c>
      <c r="C1430" s="12">
        <v>325</v>
      </c>
      <c r="D1430" s="12">
        <v>0.75</v>
      </c>
      <c r="E1430" s="12">
        <v>0.73399999999999999</v>
      </c>
      <c r="F1430" s="12">
        <v>0.67600000000000005</v>
      </c>
      <c r="G1430" s="12">
        <v>13450.24</v>
      </c>
      <c r="H1430" s="13">
        <v>4</v>
      </c>
      <c r="I1430" t="str">
        <f>CONCATENATE(Tabela_Brasil[[#This Row],[Município]],"-",Tabela_Brasil[[#This Row],[Estado]])</f>
        <v>Catiguá-SP</v>
      </c>
      <c r="J1430">
        <f>IF(Tabela_Brasil[[#This Row],[IDHM]]&lt;=0.599,1,0)</f>
        <v>0</v>
      </c>
      <c r="K1430" t="str">
        <f>IF(Tabela_Brasil[[#This Row],[IDHM]]&lt;=0.55,"Baixo",IF(Tabela_Brasil[[#This Row],[IDHM]]&lt;=0.699,"Médio",IF(Tabela_Brasil[[#This Row],[IDHM]]&lt;=0.799,"Alto","Muito Alto")))</f>
        <v>Alto</v>
      </c>
      <c r="L1430" t="str">
        <f>VLOOKUP(Tabela_Brasil[[#This Row],[Estado]],'De-Para_Estado_Regiao'!$B$3:$C$29,2,FALSE)</f>
        <v>Sudeste</v>
      </c>
      <c r="M1430">
        <f>IF(Tabela_Brasil[[#This Row],[IBGE_1-4]]&gt;=951,1,0)</f>
        <v>0</v>
      </c>
      <c r="N1430">
        <f>IF(Tabela_Brasil[[#This Row],[COMP_P]]&lt;=2,1,0)</f>
        <v>0</v>
      </c>
    </row>
    <row r="1431" spans="1:14" x14ac:dyDescent="0.25">
      <c r="A1431" s="9" t="s">
        <v>1451</v>
      </c>
      <c r="B1431" s="9" t="s">
        <v>59</v>
      </c>
      <c r="C1431" s="9">
        <v>369</v>
      </c>
      <c r="D1431" s="9">
        <v>0.78</v>
      </c>
      <c r="E1431" s="9">
        <v>0.76800000000000002</v>
      </c>
      <c r="F1431" s="9">
        <v>0.70699999999999996</v>
      </c>
      <c r="G1431" s="9">
        <v>24768.34</v>
      </c>
      <c r="H1431" s="10">
        <v>6</v>
      </c>
      <c r="I1431" t="str">
        <f>CONCATENATE(Tabela_Brasil[[#This Row],[Município]],"-",Tabela_Brasil[[#This Row],[Estado]])</f>
        <v>Corupá-SC</v>
      </c>
      <c r="J1431">
        <f>IF(Tabela_Brasil[[#This Row],[IDHM]]&lt;=0.599,1,0)</f>
        <v>0</v>
      </c>
      <c r="K1431" t="str">
        <f>IF(Tabela_Brasil[[#This Row],[IDHM]]&lt;=0.55,"Baixo",IF(Tabela_Brasil[[#This Row],[IDHM]]&lt;=0.699,"Médio",IF(Tabela_Brasil[[#This Row],[IDHM]]&lt;=0.799,"Alto","Muito Alto")))</f>
        <v>Alto</v>
      </c>
      <c r="L1431" t="str">
        <f>VLOOKUP(Tabela_Brasil[[#This Row],[Estado]],'De-Para_Estado_Regiao'!$B$3:$C$29,2,FALSE)</f>
        <v>Sul</v>
      </c>
      <c r="M1431">
        <f>IF(Tabela_Brasil[[#This Row],[IBGE_1-4]]&gt;=951,1,0)</f>
        <v>0</v>
      </c>
      <c r="N1431">
        <f>IF(Tabela_Brasil[[#This Row],[COMP_P]]&lt;=2,1,0)</f>
        <v>0</v>
      </c>
    </row>
    <row r="1432" spans="1:14" x14ac:dyDescent="0.25">
      <c r="A1432" s="12" t="s">
        <v>1452</v>
      </c>
      <c r="B1432" s="12" t="s">
        <v>16</v>
      </c>
      <c r="C1432" s="12">
        <v>748</v>
      </c>
      <c r="D1432" s="12">
        <v>0.64400000000000002</v>
      </c>
      <c r="E1432" s="12">
        <v>0.63500000000000001</v>
      </c>
      <c r="F1432" s="12">
        <v>0.51100000000000001</v>
      </c>
      <c r="G1432" s="12">
        <v>12462.29</v>
      </c>
      <c r="H1432" s="13">
        <v>17</v>
      </c>
      <c r="I1432" t="str">
        <f>CONCATENATE(Tabela_Brasil[[#This Row],[Município]],"-",Tabela_Brasil[[#This Row],[Estado]])</f>
        <v>Mutum-MG</v>
      </c>
      <c r="J1432">
        <f>IF(Tabela_Brasil[[#This Row],[IDHM]]&lt;=0.599,1,0)</f>
        <v>0</v>
      </c>
      <c r="K1432" t="str">
        <f>IF(Tabela_Brasil[[#This Row],[IDHM]]&lt;=0.55,"Baixo",IF(Tabela_Brasil[[#This Row],[IDHM]]&lt;=0.699,"Médio",IF(Tabela_Brasil[[#This Row],[IDHM]]&lt;=0.799,"Alto","Muito Alto")))</f>
        <v>Médio</v>
      </c>
      <c r="L1432" t="str">
        <f>VLOOKUP(Tabela_Brasil[[#This Row],[Estado]],'De-Para_Estado_Regiao'!$B$3:$C$29,2,FALSE)</f>
        <v>Sudeste</v>
      </c>
      <c r="M1432">
        <f>IF(Tabela_Brasil[[#This Row],[IBGE_1-4]]&gt;=951,1,0)</f>
        <v>0</v>
      </c>
      <c r="N1432">
        <f>IF(Tabela_Brasil[[#This Row],[COMP_P]]&lt;=2,1,0)</f>
        <v>0</v>
      </c>
    </row>
    <row r="1433" spans="1:14" x14ac:dyDescent="0.25">
      <c r="A1433" s="9" t="s">
        <v>1453</v>
      </c>
      <c r="B1433" s="9" t="s">
        <v>7</v>
      </c>
      <c r="C1433" s="9">
        <v>147</v>
      </c>
      <c r="D1433" s="9">
        <v>0.71</v>
      </c>
      <c r="E1433" s="9">
        <v>0.69899999999999995</v>
      </c>
      <c r="F1433" s="9">
        <v>0.64700000000000002</v>
      </c>
      <c r="G1433" s="9">
        <v>21651.45</v>
      </c>
      <c r="H1433" s="10">
        <v>2</v>
      </c>
      <c r="I1433" t="str">
        <f>CONCATENATE(Tabela_Brasil[[#This Row],[Município]],"-",Tabela_Brasil[[#This Row],[Estado]])</f>
        <v>Populina-SP</v>
      </c>
      <c r="J1433">
        <f>IF(Tabela_Brasil[[#This Row],[IDHM]]&lt;=0.599,1,0)</f>
        <v>0</v>
      </c>
      <c r="K1433" t="str">
        <f>IF(Tabela_Brasil[[#This Row],[IDHM]]&lt;=0.55,"Baixo",IF(Tabela_Brasil[[#This Row],[IDHM]]&lt;=0.699,"Médio",IF(Tabela_Brasil[[#This Row],[IDHM]]&lt;=0.799,"Alto","Muito Alto")))</f>
        <v>Alto</v>
      </c>
      <c r="L1433" t="str">
        <f>VLOOKUP(Tabela_Brasil[[#This Row],[Estado]],'De-Para_Estado_Regiao'!$B$3:$C$29,2,FALSE)</f>
        <v>Sudeste</v>
      </c>
      <c r="M1433">
        <f>IF(Tabela_Brasil[[#This Row],[IBGE_1-4]]&gt;=951,1,0)</f>
        <v>0</v>
      </c>
      <c r="N1433">
        <f>IF(Tabela_Brasil[[#This Row],[COMP_P]]&lt;=2,1,0)</f>
        <v>1</v>
      </c>
    </row>
    <row r="1434" spans="1:14" x14ac:dyDescent="0.25">
      <c r="A1434" s="12" t="s">
        <v>1454</v>
      </c>
      <c r="B1434" s="12" t="s">
        <v>114</v>
      </c>
      <c r="C1434" s="12">
        <v>989</v>
      </c>
      <c r="D1434" s="12">
        <v>0.60399999999999998</v>
      </c>
      <c r="E1434" s="12">
        <v>0.58099999999999996</v>
      </c>
      <c r="F1434" s="12">
        <v>0.49199999999999999</v>
      </c>
      <c r="G1434" s="12">
        <v>10818.39</v>
      </c>
      <c r="H1434" s="13">
        <v>3</v>
      </c>
      <c r="I1434" t="str">
        <f>CONCATENATE(Tabela_Brasil[[#This Row],[Município]],"-",Tabela_Brasil[[#This Row],[Estado]])</f>
        <v>Boquim-SE</v>
      </c>
      <c r="J1434">
        <f>IF(Tabela_Brasil[[#This Row],[IDHM]]&lt;=0.599,1,0)</f>
        <v>0</v>
      </c>
      <c r="K1434" t="str">
        <f>IF(Tabela_Brasil[[#This Row],[IDHM]]&lt;=0.55,"Baixo",IF(Tabela_Brasil[[#This Row],[IDHM]]&lt;=0.699,"Médio",IF(Tabela_Brasil[[#This Row],[IDHM]]&lt;=0.799,"Alto","Muito Alto")))</f>
        <v>Médio</v>
      </c>
      <c r="L1434" t="str">
        <f>VLOOKUP(Tabela_Brasil[[#This Row],[Estado]],'De-Para_Estado_Regiao'!$B$3:$C$29,2,FALSE)</f>
        <v>Nordeste</v>
      </c>
      <c r="M1434">
        <f>IF(Tabela_Brasil[[#This Row],[IBGE_1-4]]&gt;=951,1,0)</f>
        <v>1</v>
      </c>
      <c r="N1434">
        <f>IF(Tabela_Brasil[[#This Row],[COMP_P]]&lt;=2,1,0)</f>
        <v>0</v>
      </c>
    </row>
    <row r="1435" spans="1:14" x14ac:dyDescent="0.25">
      <c r="A1435" s="9" t="s">
        <v>1455</v>
      </c>
      <c r="B1435" s="9" t="s">
        <v>22</v>
      </c>
      <c r="C1435" s="9">
        <v>301</v>
      </c>
      <c r="D1435" s="9">
        <v>0.71</v>
      </c>
      <c r="E1435" s="9">
        <v>0.69099999999999995</v>
      </c>
      <c r="F1435" s="9">
        <v>0.65500000000000003</v>
      </c>
      <c r="G1435" s="9">
        <v>23746.19</v>
      </c>
      <c r="H1435" s="10">
        <v>3</v>
      </c>
      <c r="I1435" t="str">
        <f>CONCATENATE(Tabela_Brasil[[#This Row],[Município]],"-",Tabela_Brasil[[#This Row],[Estado]])</f>
        <v>Quatiguá-PR</v>
      </c>
      <c r="J1435">
        <f>IF(Tabela_Brasil[[#This Row],[IDHM]]&lt;=0.599,1,0)</f>
        <v>0</v>
      </c>
      <c r="K1435" t="str">
        <f>IF(Tabela_Brasil[[#This Row],[IDHM]]&lt;=0.55,"Baixo",IF(Tabela_Brasil[[#This Row],[IDHM]]&lt;=0.699,"Médio",IF(Tabela_Brasil[[#This Row],[IDHM]]&lt;=0.799,"Alto","Muito Alto")))</f>
        <v>Alto</v>
      </c>
      <c r="L1435" t="str">
        <f>VLOOKUP(Tabela_Brasil[[#This Row],[Estado]],'De-Para_Estado_Regiao'!$B$3:$C$29,2,FALSE)</f>
        <v>Sul</v>
      </c>
      <c r="M1435">
        <f>IF(Tabela_Brasil[[#This Row],[IBGE_1-4]]&gt;=951,1,0)</f>
        <v>0</v>
      </c>
      <c r="N1435">
        <f>IF(Tabela_Brasil[[#This Row],[COMP_P]]&lt;=2,1,0)</f>
        <v>0</v>
      </c>
    </row>
    <row r="1436" spans="1:14" x14ac:dyDescent="0.25">
      <c r="A1436" s="12" t="s">
        <v>1456</v>
      </c>
      <c r="B1436" s="12" t="s">
        <v>33</v>
      </c>
      <c r="C1436" s="12">
        <v>261</v>
      </c>
      <c r="D1436" s="12">
        <v>0.68</v>
      </c>
      <c r="E1436" s="12">
        <v>0.65700000000000003</v>
      </c>
      <c r="F1436" s="12">
        <v>0.58899999999999997</v>
      </c>
      <c r="G1436" s="12">
        <v>14062.55</v>
      </c>
      <c r="H1436" s="13">
        <v>9</v>
      </c>
      <c r="I1436" t="str">
        <f>CONCATENATE(Tabela_Brasil[[#This Row],[Município]],"-",Tabela_Brasil[[#This Row],[Estado]])</f>
        <v>Nova Glória-GO</v>
      </c>
      <c r="J1436">
        <f>IF(Tabela_Brasil[[#This Row],[IDHM]]&lt;=0.599,1,0)</f>
        <v>0</v>
      </c>
      <c r="K1436" t="str">
        <f>IF(Tabela_Brasil[[#This Row],[IDHM]]&lt;=0.55,"Baixo",IF(Tabela_Brasil[[#This Row],[IDHM]]&lt;=0.699,"Médio",IF(Tabela_Brasil[[#This Row],[IDHM]]&lt;=0.799,"Alto","Muito Alto")))</f>
        <v>Médio</v>
      </c>
      <c r="L1436" t="str">
        <f>VLOOKUP(Tabela_Brasil[[#This Row],[Estado]],'De-Para_Estado_Regiao'!$B$3:$C$29,2,FALSE)</f>
        <v>Centro-Oeste</v>
      </c>
      <c r="M1436">
        <f>IF(Tabela_Brasil[[#This Row],[IBGE_1-4]]&gt;=951,1,0)</f>
        <v>0</v>
      </c>
      <c r="N1436">
        <f>IF(Tabela_Brasil[[#This Row],[COMP_P]]&lt;=2,1,0)</f>
        <v>0</v>
      </c>
    </row>
    <row r="1437" spans="1:14" x14ac:dyDescent="0.25">
      <c r="A1437" s="9" t="s">
        <v>1457</v>
      </c>
      <c r="B1437" s="9" t="s">
        <v>16</v>
      </c>
      <c r="C1437" s="9">
        <v>1481</v>
      </c>
      <c r="D1437" s="9">
        <v>0.752</v>
      </c>
      <c r="E1437" s="9">
        <v>0.70599999999999996</v>
      </c>
      <c r="F1437" s="9">
        <v>0.69499999999999995</v>
      </c>
      <c r="G1437" s="9">
        <v>46355.79</v>
      </c>
      <c r="H1437" s="10">
        <v>35</v>
      </c>
      <c r="I1437" t="str">
        <f>CONCATENATE(Tabela_Brasil[[#This Row],[Município]],"-",Tabela_Brasil[[#This Row],[Estado]])</f>
        <v>Três Marias-MG</v>
      </c>
      <c r="J1437">
        <f>IF(Tabela_Brasil[[#This Row],[IDHM]]&lt;=0.599,1,0)</f>
        <v>0</v>
      </c>
      <c r="K1437" t="str">
        <f>IF(Tabela_Brasil[[#This Row],[IDHM]]&lt;=0.55,"Baixo",IF(Tabela_Brasil[[#This Row],[IDHM]]&lt;=0.699,"Médio",IF(Tabela_Brasil[[#This Row],[IDHM]]&lt;=0.799,"Alto","Muito Alto")))</f>
        <v>Alto</v>
      </c>
      <c r="L1437" t="str">
        <f>VLOOKUP(Tabela_Brasil[[#This Row],[Estado]],'De-Para_Estado_Regiao'!$B$3:$C$29,2,FALSE)</f>
        <v>Sudeste</v>
      </c>
      <c r="M1437">
        <f>IF(Tabela_Brasil[[#This Row],[IBGE_1-4]]&gt;=951,1,0)</f>
        <v>1</v>
      </c>
      <c r="N1437">
        <f>IF(Tabela_Brasil[[#This Row],[COMP_P]]&lt;=2,1,0)</f>
        <v>0</v>
      </c>
    </row>
    <row r="1438" spans="1:14" x14ac:dyDescent="0.25">
      <c r="A1438" s="12" t="s">
        <v>1458</v>
      </c>
      <c r="B1438" s="12" t="s">
        <v>29</v>
      </c>
      <c r="C1438" s="12">
        <v>333</v>
      </c>
      <c r="D1438" s="12">
        <v>0.67200000000000004</v>
      </c>
      <c r="E1438" s="12">
        <v>0.67700000000000005</v>
      </c>
      <c r="F1438" s="12">
        <v>0.55500000000000005</v>
      </c>
      <c r="G1438" s="12">
        <v>37331.31</v>
      </c>
      <c r="H1438" s="13">
        <v>6</v>
      </c>
      <c r="I1438" t="str">
        <f>CONCATENATE(Tabela_Brasil[[#This Row],[Município]],"-",Tabela_Brasil[[#This Row],[Estado]])</f>
        <v>Paranaíta-MT</v>
      </c>
      <c r="J1438">
        <f>IF(Tabela_Brasil[[#This Row],[IDHM]]&lt;=0.599,1,0)</f>
        <v>0</v>
      </c>
      <c r="K1438" t="str">
        <f>IF(Tabela_Brasil[[#This Row],[IDHM]]&lt;=0.55,"Baixo",IF(Tabela_Brasil[[#This Row],[IDHM]]&lt;=0.699,"Médio",IF(Tabela_Brasil[[#This Row],[IDHM]]&lt;=0.799,"Alto","Muito Alto")))</f>
        <v>Médio</v>
      </c>
      <c r="L1438" t="str">
        <f>VLOOKUP(Tabela_Brasil[[#This Row],[Estado]],'De-Para_Estado_Regiao'!$B$3:$C$29,2,FALSE)</f>
        <v>Centro-Oeste</v>
      </c>
      <c r="M1438">
        <f>IF(Tabela_Brasil[[#This Row],[IBGE_1-4]]&gt;=951,1,0)</f>
        <v>0</v>
      </c>
      <c r="N1438">
        <f>IF(Tabela_Brasil[[#This Row],[COMP_P]]&lt;=2,1,0)</f>
        <v>0</v>
      </c>
    </row>
    <row r="1439" spans="1:14" x14ac:dyDescent="0.25">
      <c r="A1439" s="9" t="s">
        <v>1459</v>
      </c>
      <c r="B1439" s="9" t="s">
        <v>16</v>
      </c>
      <c r="C1439" s="9">
        <v>1636</v>
      </c>
      <c r="D1439" s="9">
        <v>0.73</v>
      </c>
      <c r="E1439" s="9">
        <v>0.70599999999999996</v>
      </c>
      <c r="F1439" s="9">
        <v>0.64300000000000002</v>
      </c>
      <c r="G1439" s="9">
        <v>25413.31</v>
      </c>
      <c r="H1439" s="10">
        <v>9</v>
      </c>
      <c r="I1439" t="str">
        <f>CONCATENATE(Tabela_Brasil[[#This Row],[Município]],"-",Tabela_Brasil[[#This Row],[Estado]])</f>
        <v>Sarzedo-MG</v>
      </c>
      <c r="J1439">
        <f>IF(Tabela_Brasil[[#This Row],[IDHM]]&lt;=0.599,1,0)</f>
        <v>0</v>
      </c>
      <c r="K1439" t="str">
        <f>IF(Tabela_Brasil[[#This Row],[IDHM]]&lt;=0.55,"Baixo",IF(Tabela_Brasil[[#This Row],[IDHM]]&lt;=0.699,"Médio",IF(Tabela_Brasil[[#This Row],[IDHM]]&lt;=0.799,"Alto","Muito Alto")))</f>
        <v>Alto</v>
      </c>
      <c r="L1439" t="str">
        <f>VLOOKUP(Tabela_Brasil[[#This Row],[Estado]],'De-Para_Estado_Regiao'!$B$3:$C$29,2,FALSE)</f>
        <v>Sudeste</v>
      </c>
      <c r="M1439">
        <f>IF(Tabela_Brasil[[#This Row],[IBGE_1-4]]&gt;=951,1,0)</f>
        <v>1</v>
      </c>
      <c r="N1439">
        <f>IF(Tabela_Brasil[[#This Row],[COMP_P]]&lt;=2,1,0)</f>
        <v>0</v>
      </c>
    </row>
    <row r="1440" spans="1:14" x14ac:dyDescent="0.25">
      <c r="A1440" s="12" t="s">
        <v>1460</v>
      </c>
      <c r="B1440" s="12" t="s">
        <v>22</v>
      </c>
      <c r="C1440" s="12">
        <v>147</v>
      </c>
      <c r="D1440" s="12">
        <v>0.66</v>
      </c>
      <c r="E1440" s="12">
        <v>0.65100000000000002</v>
      </c>
      <c r="F1440" s="12">
        <v>0.54300000000000004</v>
      </c>
      <c r="G1440" s="12">
        <v>21640.89</v>
      </c>
      <c r="H1440" s="13">
        <v>2</v>
      </c>
      <c r="I1440" t="str">
        <f>CONCATENATE(Tabela_Brasil[[#This Row],[Município]],"-",Tabela_Brasil[[#This Row],[Estado]])</f>
        <v>Itaúna Do Sul-PR</v>
      </c>
      <c r="J1440">
        <f>IF(Tabela_Brasil[[#This Row],[IDHM]]&lt;=0.599,1,0)</f>
        <v>0</v>
      </c>
      <c r="K1440" t="str">
        <f>IF(Tabela_Brasil[[#This Row],[IDHM]]&lt;=0.55,"Baixo",IF(Tabela_Brasil[[#This Row],[IDHM]]&lt;=0.699,"Médio",IF(Tabela_Brasil[[#This Row],[IDHM]]&lt;=0.799,"Alto","Muito Alto")))</f>
        <v>Médio</v>
      </c>
      <c r="L1440" t="str">
        <f>VLOOKUP(Tabela_Brasil[[#This Row],[Estado]],'De-Para_Estado_Regiao'!$B$3:$C$29,2,FALSE)</f>
        <v>Sul</v>
      </c>
      <c r="M1440">
        <f>IF(Tabela_Brasil[[#This Row],[IBGE_1-4]]&gt;=951,1,0)</f>
        <v>0</v>
      </c>
      <c r="N1440">
        <f>IF(Tabela_Brasil[[#This Row],[COMP_P]]&lt;=2,1,0)</f>
        <v>1</v>
      </c>
    </row>
    <row r="1441" spans="1:14" x14ac:dyDescent="0.25">
      <c r="A1441" s="9" t="s">
        <v>1461</v>
      </c>
      <c r="B1441" s="9" t="s">
        <v>87</v>
      </c>
      <c r="C1441" s="9">
        <v>1296</v>
      </c>
      <c r="D1441" s="9">
        <v>0.59</v>
      </c>
      <c r="E1441" s="9">
        <v>0.53900000000000003</v>
      </c>
      <c r="F1441" s="9">
        <v>0.50600000000000001</v>
      </c>
      <c r="G1441" s="9">
        <v>6487.05</v>
      </c>
      <c r="H1441" s="10">
        <v>28</v>
      </c>
      <c r="I1441" t="str">
        <f>CONCATENATE(Tabela_Brasil[[#This Row],[Município]],"-",Tabela_Brasil[[#This Row],[Estado]])</f>
        <v>Buriti Bravo-MA</v>
      </c>
      <c r="J1441">
        <f>IF(Tabela_Brasil[[#This Row],[IDHM]]&lt;=0.599,1,0)</f>
        <v>1</v>
      </c>
      <c r="K1441" t="str">
        <f>IF(Tabela_Brasil[[#This Row],[IDHM]]&lt;=0.55,"Baixo",IF(Tabela_Brasil[[#This Row],[IDHM]]&lt;=0.699,"Médio",IF(Tabela_Brasil[[#This Row],[IDHM]]&lt;=0.799,"Alto","Muito Alto")))</f>
        <v>Médio</v>
      </c>
      <c r="L1441" t="str">
        <f>VLOOKUP(Tabela_Brasil[[#This Row],[Estado]],'De-Para_Estado_Regiao'!$B$3:$C$29,2,FALSE)</f>
        <v>Nordeste</v>
      </c>
      <c r="M1441">
        <f>IF(Tabela_Brasil[[#This Row],[IBGE_1-4]]&gt;=951,1,0)</f>
        <v>1</v>
      </c>
      <c r="N1441">
        <f>IF(Tabela_Brasil[[#This Row],[COMP_P]]&lt;=2,1,0)</f>
        <v>0</v>
      </c>
    </row>
    <row r="1442" spans="1:14" x14ac:dyDescent="0.25">
      <c r="A1442" s="12" t="s">
        <v>1462</v>
      </c>
      <c r="B1442" s="12" t="s">
        <v>31</v>
      </c>
      <c r="C1442" s="12">
        <v>1146</v>
      </c>
      <c r="D1442" s="12">
        <v>0.57999999999999996</v>
      </c>
      <c r="E1442" s="12">
        <v>0.54900000000000004</v>
      </c>
      <c r="F1442" s="12">
        <v>0.48899999999999999</v>
      </c>
      <c r="G1442" s="12">
        <v>7023.81</v>
      </c>
      <c r="H1442" s="13">
        <v>43</v>
      </c>
      <c r="I1442" t="str">
        <f>CONCATENATE(Tabela_Brasil[[#This Row],[Município]],"-",Tabela_Brasil[[#This Row],[Estado]])</f>
        <v>Mombaça-CE</v>
      </c>
      <c r="J1442">
        <f>IF(Tabela_Brasil[[#This Row],[IDHM]]&lt;=0.599,1,0)</f>
        <v>1</v>
      </c>
      <c r="K1442" t="str">
        <f>IF(Tabela_Brasil[[#This Row],[IDHM]]&lt;=0.55,"Baixo",IF(Tabela_Brasil[[#This Row],[IDHM]]&lt;=0.699,"Médio",IF(Tabela_Brasil[[#This Row],[IDHM]]&lt;=0.799,"Alto","Muito Alto")))</f>
        <v>Médio</v>
      </c>
      <c r="L1442" t="str">
        <f>VLOOKUP(Tabela_Brasil[[#This Row],[Estado]],'De-Para_Estado_Regiao'!$B$3:$C$29,2,FALSE)</f>
        <v>Nordeste</v>
      </c>
      <c r="M1442">
        <f>IF(Tabela_Brasil[[#This Row],[IBGE_1-4]]&gt;=951,1,0)</f>
        <v>1</v>
      </c>
      <c r="N1442">
        <f>IF(Tabela_Brasil[[#This Row],[COMP_P]]&lt;=2,1,0)</f>
        <v>0</v>
      </c>
    </row>
    <row r="1443" spans="1:14" x14ac:dyDescent="0.25">
      <c r="A1443" s="9" t="s">
        <v>1463</v>
      </c>
      <c r="B1443" s="9" t="s">
        <v>31</v>
      </c>
      <c r="C1443" s="9">
        <v>1434</v>
      </c>
      <c r="D1443" s="9">
        <v>0.68200000000000005</v>
      </c>
      <c r="E1443" s="9">
        <v>0.63300000000000001</v>
      </c>
      <c r="F1443" s="9">
        <v>0.623</v>
      </c>
      <c r="G1443" s="9">
        <v>15842.69</v>
      </c>
      <c r="H1443" s="10">
        <v>46</v>
      </c>
      <c r="I1443" t="str">
        <f>CONCATENATE(Tabela_Brasil[[#This Row],[Município]],"-",Tabela_Brasil[[#This Row],[Estado]])</f>
        <v>Limoeiro Do Norte-CE</v>
      </c>
      <c r="J1443">
        <f>IF(Tabela_Brasil[[#This Row],[IDHM]]&lt;=0.599,1,0)</f>
        <v>0</v>
      </c>
      <c r="K1443" t="str">
        <f>IF(Tabela_Brasil[[#This Row],[IDHM]]&lt;=0.55,"Baixo",IF(Tabela_Brasil[[#This Row],[IDHM]]&lt;=0.699,"Médio",IF(Tabela_Brasil[[#This Row],[IDHM]]&lt;=0.799,"Alto","Muito Alto")))</f>
        <v>Médio</v>
      </c>
      <c r="L1443" t="str">
        <f>VLOOKUP(Tabela_Brasil[[#This Row],[Estado]],'De-Para_Estado_Regiao'!$B$3:$C$29,2,FALSE)</f>
        <v>Nordeste</v>
      </c>
      <c r="M1443">
        <f>IF(Tabela_Brasil[[#This Row],[IBGE_1-4]]&gt;=951,1,0)</f>
        <v>1</v>
      </c>
      <c r="N1443">
        <f>IF(Tabela_Brasil[[#This Row],[COMP_P]]&lt;=2,1,0)</f>
        <v>0</v>
      </c>
    </row>
    <row r="1444" spans="1:14" x14ac:dyDescent="0.25">
      <c r="A1444" s="12" t="s">
        <v>1464</v>
      </c>
      <c r="B1444" s="12" t="s">
        <v>7</v>
      </c>
      <c r="C1444" s="12">
        <v>239</v>
      </c>
      <c r="D1444" s="12">
        <v>0.73199999999999998</v>
      </c>
      <c r="E1444" s="12">
        <v>0.68100000000000005</v>
      </c>
      <c r="F1444" s="12">
        <v>0.68400000000000005</v>
      </c>
      <c r="G1444" s="12">
        <v>17357.2</v>
      </c>
      <c r="H1444" s="13">
        <v>6</v>
      </c>
      <c r="I1444" t="str">
        <f>CONCATENATE(Tabela_Brasil[[#This Row],[Município]],"-",Tabela_Brasil[[#This Row],[Estado]])</f>
        <v>Piacatu-SP</v>
      </c>
      <c r="J1444">
        <f>IF(Tabela_Brasil[[#This Row],[IDHM]]&lt;=0.599,1,0)</f>
        <v>0</v>
      </c>
      <c r="K1444" t="str">
        <f>IF(Tabela_Brasil[[#This Row],[IDHM]]&lt;=0.55,"Baixo",IF(Tabela_Brasil[[#This Row],[IDHM]]&lt;=0.699,"Médio",IF(Tabela_Brasil[[#This Row],[IDHM]]&lt;=0.799,"Alto","Muito Alto")))</f>
        <v>Alto</v>
      </c>
      <c r="L1444" t="str">
        <f>VLOOKUP(Tabela_Brasil[[#This Row],[Estado]],'De-Para_Estado_Regiao'!$B$3:$C$29,2,FALSE)</f>
        <v>Sudeste</v>
      </c>
      <c r="M1444">
        <f>IF(Tabela_Brasil[[#This Row],[IBGE_1-4]]&gt;=951,1,0)</f>
        <v>0</v>
      </c>
      <c r="N1444">
        <f>IF(Tabela_Brasil[[#This Row],[COMP_P]]&lt;=2,1,0)</f>
        <v>0</v>
      </c>
    </row>
    <row r="1445" spans="1:14" x14ac:dyDescent="0.25">
      <c r="A1445" s="9" t="s">
        <v>1465</v>
      </c>
      <c r="B1445" s="9" t="s">
        <v>16</v>
      </c>
      <c r="C1445" s="9">
        <v>322</v>
      </c>
      <c r="D1445" s="9">
        <v>0.69</v>
      </c>
      <c r="E1445" s="9">
        <v>0.69699999999999995</v>
      </c>
      <c r="F1445" s="9">
        <v>0.55600000000000005</v>
      </c>
      <c r="G1445" s="9">
        <v>20934.29</v>
      </c>
      <c r="H1445" s="10">
        <v>4</v>
      </c>
      <c r="I1445" t="str">
        <f>CONCATENATE(Tabela_Brasil[[#This Row],[Município]],"-",Tabela_Brasil[[#This Row],[Estado]])</f>
        <v>Pimenta-MG</v>
      </c>
      <c r="J1445">
        <f>IF(Tabela_Brasil[[#This Row],[IDHM]]&lt;=0.599,1,0)</f>
        <v>0</v>
      </c>
      <c r="K1445" t="str">
        <f>IF(Tabela_Brasil[[#This Row],[IDHM]]&lt;=0.55,"Baixo",IF(Tabela_Brasil[[#This Row],[IDHM]]&lt;=0.699,"Médio",IF(Tabela_Brasil[[#This Row],[IDHM]]&lt;=0.799,"Alto","Muito Alto")))</f>
        <v>Médio</v>
      </c>
      <c r="L1445" t="str">
        <f>VLOOKUP(Tabela_Brasil[[#This Row],[Estado]],'De-Para_Estado_Regiao'!$B$3:$C$29,2,FALSE)</f>
        <v>Sudeste</v>
      </c>
      <c r="M1445">
        <f>IF(Tabela_Brasil[[#This Row],[IBGE_1-4]]&gt;=951,1,0)</f>
        <v>0</v>
      </c>
      <c r="N1445">
        <f>IF(Tabela_Brasil[[#This Row],[COMP_P]]&lt;=2,1,0)</f>
        <v>0</v>
      </c>
    </row>
    <row r="1446" spans="1:14" x14ac:dyDescent="0.25">
      <c r="A1446" s="12" t="s">
        <v>1466</v>
      </c>
      <c r="B1446" s="12" t="s">
        <v>24</v>
      </c>
      <c r="C1446" s="12">
        <v>478</v>
      </c>
      <c r="D1446" s="12">
        <v>0.59899999999999998</v>
      </c>
      <c r="E1446" s="12">
        <v>0.58299999999999996</v>
      </c>
      <c r="F1446" s="12">
        <v>0.47399999999999998</v>
      </c>
      <c r="G1446" s="12">
        <v>7744.27</v>
      </c>
      <c r="H1446" s="13">
        <v>0</v>
      </c>
      <c r="I1446" t="str">
        <f>CONCATENATE(Tabela_Brasil[[#This Row],[Município]],"-",Tabela_Brasil[[#This Row],[Estado]])</f>
        <v>Tanque Novo-BA</v>
      </c>
      <c r="J1446">
        <f>IF(Tabela_Brasil[[#This Row],[IDHM]]&lt;=0.599,1,0)</f>
        <v>1</v>
      </c>
      <c r="K1446" t="str">
        <f>IF(Tabela_Brasil[[#This Row],[IDHM]]&lt;=0.55,"Baixo",IF(Tabela_Brasil[[#This Row],[IDHM]]&lt;=0.699,"Médio",IF(Tabela_Brasil[[#This Row],[IDHM]]&lt;=0.799,"Alto","Muito Alto")))</f>
        <v>Médio</v>
      </c>
      <c r="L1446" t="str">
        <f>VLOOKUP(Tabela_Brasil[[#This Row],[Estado]],'De-Para_Estado_Regiao'!$B$3:$C$29,2,FALSE)</f>
        <v>Nordeste</v>
      </c>
      <c r="M1446">
        <f>IF(Tabela_Brasil[[#This Row],[IBGE_1-4]]&gt;=951,1,0)</f>
        <v>0</v>
      </c>
      <c r="N1446">
        <f>IF(Tabela_Brasil[[#This Row],[COMP_P]]&lt;=2,1,0)</f>
        <v>1</v>
      </c>
    </row>
    <row r="1447" spans="1:14" x14ac:dyDescent="0.25">
      <c r="A1447" s="9" t="s">
        <v>1467</v>
      </c>
      <c r="B1447" s="9" t="s">
        <v>53</v>
      </c>
      <c r="C1447" s="9">
        <v>406</v>
      </c>
      <c r="D1447" s="9">
        <v>0.72099999999999997</v>
      </c>
      <c r="E1447" s="9">
        <v>0.70499999999999996</v>
      </c>
      <c r="F1447" s="9">
        <v>0.64800000000000002</v>
      </c>
      <c r="G1447" s="9">
        <v>17352.400000000001</v>
      </c>
      <c r="H1447" s="10">
        <v>9</v>
      </c>
      <c r="I1447" t="str">
        <f>CONCATENATE(Tabela_Brasil[[#This Row],[Município]],"-",Tabela_Brasil[[#This Row],[Estado]])</f>
        <v>Glória De Dourados-MS</v>
      </c>
      <c r="J1447">
        <f>IF(Tabela_Brasil[[#This Row],[IDHM]]&lt;=0.599,1,0)</f>
        <v>0</v>
      </c>
      <c r="K1447" t="str">
        <f>IF(Tabela_Brasil[[#This Row],[IDHM]]&lt;=0.55,"Baixo",IF(Tabela_Brasil[[#This Row],[IDHM]]&lt;=0.699,"Médio",IF(Tabela_Brasil[[#This Row],[IDHM]]&lt;=0.799,"Alto","Muito Alto")))</f>
        <v>Alto</v>
      </c>
      <c r="L1447" t="str">
        <f>VLOOKUP(Tabela_Brasil[[#This Row],[Estado]],'De-Para_Estado_Regiao'!$B$3:$C$29,2,FALSE)</f>
        <v>Centro-Oeste</v>
      </c>
      <c r="M1447">
        <f>IF(Tabela_Brasil[[#This Row],[IBGE_1-4]]&gt;=951,1,0)</f>
        <v>0</v>
      </c>
      <c r="N1447">
        <f>IF(Tabela_Brasil[[#This Row],[COMP_P]]&lt;=2,1,0)</f>
        <v>0</v>
      </c>
    </row>
    <row r="1448" spans="1:14" x14ac:dyDescent="0.25">
      <c r="A1448" s="12" t="s">
        <v>1468</v>
      </c>
      <c r="B1448" s="12" t="s">
        <v>7</v>
      </c>
      <c r="C1448" s="12">
        <v>84</v>
      </c>
      <c r="D1448" s="12">
        <v>0.72599999999999998</v>
      </c>
      <c r="E1448" s="12">
        <v>0.70299999999999996</v>
      </c>
      <c r="F1448" s="12">
        <v>0.64300000000000002</v>
      </c>
      <c r="G1448" s="12">
        <v>13224.34</v>
      </c>
      <c r="H1448" s="13">
        <v>1</v>
      </c>
      <c r="I1448" t="str">
        <f>CONCATENATE(Tabela_Brasil[[#This Row],[Município]],"-",Tabela_Brasil[[#This Row],[Estado]])</f>
        <v>Murutinga Do Sul-SP</v>
      </c>
      <c r="J1448">
        <f>IF(Tabela_Brasil[[#This Row],[IDHM]]&lt;=0.599,1,0)</f>
        <v>0</v>
      </c>
      <c r="K1448" t="str">
        <f>IF(Tabela_Brasil[[#This Row],[IDHM]]&lt;=0.55,"Baixo",IF(Tabela_Brasil[[#This Row],[IDHM]]&lt;=0.699,"Médio",IF(Tabela_Brasil[[#This Row],[IDHM]]&lt;=0.799,"Alto","Muito Alto")))</f>
        <v>Alto</v>
      </c>
      <c r="L1448" t="str">
        <f>VLOOKUP(Tabela_Brasil[[#This Row],[Estado]],'De-Para_Estado_Regiao'!$B$3:$C$29,2,FALSE)</f>
        <v>Sudeste</v>
      </c>
      <c r="M1448">
        <f>IF(Tabela_Brasil[[#This Row],[IBGE_1-4]]&gt;=951,1,0)</f>
        <v>0</v>
      </c>
      <c r="N1448">
        <f>IF(Tabela_Brasil[[#This Row],[COMP_P]]&lt;=2,1,0)</f>
        <v>1</v>
      </c>
    </row>
    <row r="1449" spans="1:14" x14ac:dyDescent="0.25">
      <c r="A1449" s="9" t="s">
        <v>1469</v>
      </c>
      <c r="B1449" s="9" t="s">
        <v>22</v>
      </c>
      <c r="C1449" s="9">
        <v>749</v>
      </c>
      <c r="D1449" s="9">
        <v>0.72299999999999998</v>
      </c>
      <c r="E1449" s="9">
        <v>0.71399999999999997</v>
      </c>
      <c r="F1449" s="9">
        <v>0.65300000000000002</v>
      </c>
      <c r="G1449" s="9">
        <v>28680.06</v>
      </c>
      <c r="H1449" s="10">
        <v>37</v>
      </c>
      <c r="I1449" t="str">
        <f>CONCATENATE(Tabela_Brasil[[#This Row],[Município]],"-",Tabela_Brasil[[#This Row],[Estado]])</f>
        <v>Coronel Vivida-PR</v>
      </c>
      <c r="J1449">
        <f>IF(Tabela_Brasil[[#This Row],[IDHM]]&lt;=0.599,1,0)</f>
        <v>0</v>
      </c>
      <c r="K1449" t="str">
        <f>IF(Tabela_Brasil[[#This Row],[IDHM]]&lt;=0.55,"Baixo",IF(Tabela_Brasil[[#This Row],[IDHM]]&lt;=0.699,"Médio",IF(Tabela_Brasil[[#This Row],[IDHM]]&lt;=0.799,"Alto","Muito Alto")))</f>
        <v>Alto</v>
      </c>
      <c r="L1449" t="str">
        <f>VLOOKUP(Tabela_Brasil[[#This Row],[Estado]],'De-Para_Estado_Regiao'!$B$3:$C$29,2,FALSE)</f>
        <v>Sul</v>
      </c>
      <c r="M1449">
        <f>IF(Tabela_Brasil[[#This Row],[IBGE_1-4]]&gt;=951,1,0)</f>
        <v>0</v>
      </c>
      <c r="N1449">
        <f>IF(Tabela_Brasil[[#This Row],[COMP_P]]&lt;=2,1,0)</f>
        <v>0</v>
      </c>
    </row>
    <row r="1450" spans="1:14" x14ac:dyDescent="0.25">
      <c r="A1450" s="12" t="s">
        <v>1470</v>
      </c>
      <c r="B1450" s="12" t="s">
        <v>39</v>
      </c>
      <c r="C1450" s="12">
        <v>1426</v>
      </c>
      <c r="D1450" s="12">
        <v>0.56299999999999994</v>
      </c>
      <c r="E1450" s="12">
        <v>0.54600000000000004</v>
      </c>
      <c r="F1450" s="12">
        <v>0.42099999999999999</v>
      </c>
      <c r="G1450" s="12">
        <v>23736.94</v>
      </c>
      <c r="H1450" s="13">
        <v>0</v>
      </c>
      <c r="I1450" t="str">
        <f>CONCATENATE(Tabela_Brasil[[#This Row],[Município]],"-",Tabela_Brasil[[#This Row],[Estado]])</f>
        <v>Codajás-AM</v>
      </c>
      <c r="J1450">
        <f>IF(Tabela_Brasil[[#This Row],[IDHM]]&lt;=0.599,1,0)</f>
        <v>1</v>
      </c>
      <c r="K1450" t="str">
        <f>IF(Tabela_Brasil[[#This Row],[IDHM]]&lt;=0.55,"Baixo",IF(Tabela_Brasil[[#This Row],[IDHM]]&lt;=0.699,"Médio",IF(Tabela_Brasil[[#This Row],[IDHM]]&lt;=0.799,"Alto","Muito Alto")))</f>
        <v>Médio</v>
      </c>
      <c r="L1450" t="str">
        <f>VLOOKUP(Tabela_Brasil[[#This Row],[Estado]],'De-Para_Estado_Regiao'!$B$3:$C$29,2,FALSE)</f>
        <v>Norte</v>
      </c>
      <c r="M1450">
        <f>IF(Tabela_Brasil[[#This Row],[IBGE_1-4]]&gt;=951,1,0)</f>
        <v>1</v>
      </c>
      <c r="N1450">
        <f>IF(Tabela_Brasil[[#This Row],[COMP_P]]&lt;=2,1,0)</f>
        <v>1</v>
      </c>
    </row>
    <row r="1451" spans="1:14" x14ac:dyDescent="0.25">
      <c r="A1451" s="9" t="s">
        <v>1471</v>
      </c>
      <c r="B1451" s="9" t="s">
        <v>14</v>
      </c>
      <c r="C1451" s="9">
        <v>1181</v>
      </c>
      <c r="D1451" s="9">
        <v>0.71799999999999997</v>
      </c>
      <c r="E1451" s="9">
        <v>0.71599999999999997</v>
      </c>
      <c r="F1451" s="9">
        <v>0.60599999999999998</v>
      </c>
      <c r="G1451" s="9">
        <v>44796.14</v>
      </c>
      <c r="H1451" s="10">
        <v>15</v>
      </c>
      <c r="I1451" t="str">
        <f>CONCATENATE(Tabela_Brasil[[#This Row],[Município]],"-",Tabela_Brasil[[#This Row],[Estado]])</f>
        <v>Nova Santa Rita-RS</v>
      </c>
      <c r="J1451">
        <f>IF(Tabela_Brasil[[#This Row],[IDHM]]&lt;=0.599,1,0)</f>
        <v>0</v>
      </c>
      <c r="K1451" t="str">
        <f>IF(Tabela_Brasil[[#This Row],[IDHM]]&lt;=0.55,"Baixo",IF(Tabela_Brasil[[#This Row],[IDHM]]&lt;=0.699,"Médio",IF(Tabela_Brasil[[#This Row],[IDHM]]&lt;=0.799,"Alto","Muito Alto")))</f>
        <v>Alto</v>
      </c>
      <c r="L1451" t="str">
        <f>VLOOKUP(Tabela_Brasil[[#This Row],[Estado]],'De-Para_Estado_Regiao'!$B$3:$C$29,2,FALSE)</f>
        <v>Sul</v>
      </c>
      <c r="M1451">
        <f>IF(Tabela_Brasil[[#This Row],[IBGE_1-4]]&gt;=951,1,0)</f>
        <v>1</v>
      </c>
      <c r="N1451">
        <f>IF(Tabela_Brasil[[#This Row],[COMP_P]]&lt;=2,1,0)</f>
        <v>0</v>
      </c>
    </row>
    <row r="1452" spans="1:14" x14ac:dyDescent="0.25">
      <c r="A1452" s="12" t="s">
        <v>1472</v>
      </c>
      <c r="B1452" s="12" t="s">
        <v>53</v>
      </c>
      <c r="C1452" s="12">
        <v>838</v>
      </c>
      <c r="D1452" s="12">
        <v>0.71</v>
      </c>
      <c r="E1452" s="12">
        <v>0.71899999999999997</v>
      </c>
      <c r="F1452" s="12">
        <v>0.621</v>
      </c>
      <c r="G1452" s="12">
        <v>21019.15</v>
      </c>
      <c r="H1452" s="13">
        <v>9</v>
      </c>
      <c r="I1452" t="str">
        <f>CONCATENATE(Tabela_Brasil[[#This Row],[Município]],"-",Tabela_Brasil[[#This Row],[Estado]])</f>
        <v>Fátima Do Sul-MS</v>
      </c>
      <c r="J1452">
        <f>IF(Tabela_Brasil[[#This Row],[IDHM]]&lt;=0.599,1,0)</f>
        <v>0</v>
      </c>
      <c r="K1452" t="str">
        <f>IF(Tabela_Brasil[[#This Row],[IDHM]]&lt;=0.55,"Baixo",IF(Tabela_Brasil[[#This Row],[IDHM]]&lt;=0.699,"Médio",IF(Tabela_Brasil[[#This Row],[IDHM]]&lt;=0.799,"Alto","Muito Alto")))</f>
        <v>Alto</v>
      </c>
      <c r="L1452" t="str">
        <f>VLOOKUP(Tabela_Brasil[[#This Row],[Estado]],'De-Para_Estado_Regiao'!$B$3:$C$29,2,FALSE)</f>
        <v>Centro-Oeste</v>
      </c>
      <c r="M1452">
        <f>IF(Tabela_Brasil[[#This Row],[IBGE_1-4]]&gt;=951,1,0)</f>
        <v>0</v>
      </c>
      <c r="N1452">
        <f>IF(Tabela_Brasil[[#This Row],[COMP_P]]&lt;=2,1,0)</f>
        <v>0</v>
      </c>
    </row>
    <row r="1453" spans="1:14" x14ac:dyDescent="0.25">
      <c r="A1453" s="9" t="s">
        <v>1473</v>
      </c>
      <c r="B1453" s="9" t="s">
        <v>82</v>
      </c>
      <c r="C1453" s="9">
        <v>3428</v>
      </c>
      <c r="D1453" s="9">
        <v>0.748</v>
      </c>
      <c r="E1453" s="9">
        <v>0.78200000000000003</v>
      </c>
      <c r="F1453" s="9">
        <v>0.65100000000000002</v>
      </c>
      <c r="G1453" s="9">
        <v>37217.379999999997</v>
      </c>
      <c r="H1453" s="10">
        <v>32</v>
      </c>
      <c r="I1453" t="str">
        <f>CONCATENATE(Tabela_Brasil[[#This Row],[Município]],"-",Tabela_Brasil[[#This Row],[Estado]])</f>
        <v>Cabedelo-PB</v>
      </c>
      <c r="J1453">
        <f>IF(Tabela_Brasil[[#This Row],[IDHM]]&lt;=0.599,1,0)</f>
        <v>0</v>
      </c>
      <c r="K1453" t="str">
        <f>IF(Tabela_Brasil[[#This Row],[IDHM]]&lt;=0.55,"Baixo",IF(Tabela_Brasil[[#This Row],[IDHM]]&lt;=0.699,"Médio",IF(Tabela_Brasil[[#This Row],[IDHM]]&lt;=0.799,"Alto","Muito Alto")))</f>
        <v>Alto</v>
      </c>
      <c r="L1453" t="str">
        <f>VLOOKUP(Tabela_Brasil[[#This Row],[Estado]],'De-Para_Estado_Regiao'!$B$3:$C$29,2,FALSE)</f>
        <v>Nordeste</v>
      </c>
      <c r="M1453">
        <f>IF(Tabela_Brasil[[#This Row],[IBGE_1-4]]&gt;=951,1,0)</f>
        <v>1</v>
      </c>
      <c r="N1453">
        <f>IF(Tabela_Brasil[[#This Row],[COMP_P]]&lt;=2,1,0)</f>
        <v>0</v>
      </c>
    </row>
    <row r="1454" spans="1:14" x14ac:dyDescent="0.25">
      <c r="A1454" s="12" t="s">
        <v>1474</v>
      </c>
      <c r="B1454" s="12" t="s">
        <v>16</v>
      </c>
      <c r="C1454" s="12">
        <v>856</v>
      </c>
      <c r="D1454" s="12">
        <v>0.69799999999999995</v>
      </c>
      <c r="E1454" s="12">
        <v>0.72</v>
      </c>
      <c r="F1454" s="12">
        <v>0.55600000000000005</v>
      </c>
      <c r="G1454" s="12">
        <v>18250.419999999998</v>
      </c>
      <c r="H1454" s="13">
        <v>15</v>
      </c>
      <c r="I1454" t="str">
        <f>CONCATENATE(Tabela_Brasil[[#This Row],[Município]],"-",Tabela_Brasil[[#This Row],[Estado]])</f>
        <v>Abaeté-MG</v>
      </c>
      <c r="J1454">
        <f>IF(Tabela_Brasil[[#This Row],[IDHM]]&lt;=0.599,1,0)</f>
        <v>0</v>
      </c>
      <c r="K1454" t="str">
        <f>IF(Tabela_Brasil[[#This Row],[IDHM]]&lt;=0.55,"Baixo",IF(Tabela_Brasil[[#This Row],[IDHM]]&lt;=0.699,"Médio",IF(Tabela_Brasil[[#This Row],[IDHM]]&lt;=0.799,"Alto","Muito Alto")))</f>
        <v>Médio</v>
      </c>
      <c r="L1454" t="str">
        <f>VLOOKUP(Tabela_Brasil[[#This Row],[Estado]],'De-Para_Estado_Regiao'!$B$3:$C$29,2,FALSE)</f>
        <v>Sudeste</v>
      </c>
      <c r="M1454">
        <f>IF(Tabela_Brasil[[#This Row],[IBGE_1-4]]&gt;=951,1,0)</f>
        <v>0</v>
      </c>
      <c r="N1454">
        <f>IF(Tabela_Brasil[[#This Row],[COMP_P]]&lt;=2,1,0)</f>
        <v>0</v>
      </c>
    </row>
    <row r="1455" spans="1:14" x14ac:dyDescent="0.25">
      <c r="A1455" s="9" t="s">
        <v>1475</v>
      </c>
      <c r="B1455" s="9" t="s">
        <v>16</v>
      </c>
      <c r="C1455" s="9">
        <v>753</v>
      </c>
      <c r="D1455" s="9">
        <v>0.74099999999999999</v>
      </c>
      <c r="E1455" s="9">
        <v>0.73499999999999999</v>
      </c>
      <c r="F1455" s="9">
        <v>0.63600000000000001</v>
      </c>
      <c r="G1455" s="9">
        <v>24268.14</v>
      </c>
      <c r="H1455" s="10">
        <v>14</v>
      </c>
      <c r="I1455" t="str">
        <f>CONCATENATE(Tabela_Brasil[[#This Row],[Município]],"-",Tabela_Brasil[[#This Row],[Estado]])</f>
        <v>Bambuí-MG</v>
      </c>
      <c r="J1455">
        <f>IF(Tabela_Brasil[[#This Row],[IDHM]]&lt;=0.599,1,0)</f>
        <v>0</v>
      </c>
      <c r="K1455" t="str">
        <f>IF(Tabela_Brasil[[#This Row],[IDHM]]&lt;=0.55,"Baixo",IF(Tabela_Brasil[[#This Row],[IDHM]]&lt;=0.699,"Médio",IF(Tabela_Brasil[[#This Row],[IDHM]]&lt;=0.799,"Alto","Muito Alto")))</f>
        <v>Alto</v>
      </c>
      <c r="L1455" t="str">
        <f>VLOOKUP(Tabela_Brasil[[#This Row],[Estado]],'De-Para_Estado_Regiao'!$B$3:$C$29,2,FALSE)</f>
        <v>Sudeste</v>
      </c>
      <c r="M1455">
        <f>IF(Tabela_Brasil[[#This Row],[IBGE_1-4]]&gt;=951,1,0)</f>
        <v>0</v>
      </c>
      <c r="N1455">
        <f>IF(Tabela_Brasil[[#This Row],[COMP_P]]&lt;=2,1,0)</f>
        <v>0</v>
      </c>
    </row>
    <row r="1456" spans="1:14" x14ac:dyDescent="0.25">
      <c r="A1456" s="12" t="s">
        <v>1476</v>
      </c>
      <c r="B1456" s="12" t="s">
        <v>31</v>
      </c>
      <c r="C1456" s="12">
        <v>2847</v>
      </c>
      <c r="D1456" s="12">
        <v>0.64200000000000002</v>
      </c>
      <c r="E1456" s="12">
        <v>0.59199999999999997</v>
      </c>
      <c r="F1456" s="12">
        <v>0.56699999999999995</v>
      </c>
      <c r="G1456" s="12">
        <v>11193.37</v>
      </c>
      <c r="H1456" s="13">
        <v>102</v>
      </c>
      <c r="I1456" t="str">
        <f>CONCATENATE(Tabela_Brasil[[#This Row],[Município]],"-",Tabela_Brasil[[#This Row],[Estado]])</f>
        <v>Quixeramobim-CE</v>
      </c>
      <c r="J1456">
        <f>IF(Tabela_Brasil[[#This Row],[IDHM]]&lt;=0.599,1,0)</f>
        <v>0</v>
      </c>
      <c r="K1456" t="str">
        <f>IF(Tabela_Brasil[[#This Row],[IDHM]]&lt;=0.55,"Baixo",IF(Tabela_Brasil[[#This Row],[IDHM]]&lt;=0.699,"Médio",IF(Tabela_Brasil[[#This Row],[IDHM]]&lt;=0.799,"Alto","Muito Alto")))</f>
        <v>Médio</v>
      </c>
      <c r="L1456" t="str">
        <f>VLOOKUP(Tabela_Brasil[[#This Row],[Estado]],'De-Para_Estado_Regiao'!$B$3:$C$29,2,FALSE)</f>
        <v>Nordeste</v>
      </c>
      <c r="M1456">
        <f>IF(Tabela_Brasil[[#This Row],[IBGE_1-4]]&gt;=951,1,0)</f>
        <v>1</v>
      </c>
      <c r="N1456">
        <f>IF(Tabela_Brasil[[#This Row],[COMP_P]]&lt;=2,1,0)</f>
        <v>0</v>
      </c>
    </row>
    <row r="1457" spans="1:14" x14ac:dyDescent="0.25">
      <c r="A1457" s="9" t="s">
        <v>1477</v>
      </c>
      <c r="B1457" s="9" t="s">
        <v>24</v>
      </c>
      <c r="C1457" s="9">
        <v>396</v>
      </c>
      <c r="D1457" s="9">
        <v>0.6</v>
      </c>
      <c r="E1457" s="9">
        <v>0.54500000000000004</v>
      </c>
      <c r="F1457" s="9">
        <v>0.49099999999999999</v>
      </c>
      <c r="G1457" s="9">
        <v>8220.4599999999991</v>
      </c>
      <c r="H1457" s="10">
        <v>1</v>
      </c>
      <c r="I1457" t="str">
        <f>CONCATENATE(Tabela_Brasil[[#This Row],[Município]],"-",Tabela_Brasil[[#This Row],[Estado]])</f>
        <v>Coribe-BA</v>
      </c>
      <c r="J1457">
        <f>IF(Tabela_Brasil[[#This Row],[IDHM]]&lt;=0.599,1,0)</f>
        <v>0</v>
      </c>
      <c r="K1457" t="str">
        <f>IF(Tabela_Brasil[[#This Row],[IDHM]]&lt;=0.55,"Baixo",IF(Tabela_Brasil[[#This Row],[IDHM]]&lt;=0.699,"Médio",IF(Tabela_Brasil[[#This Row],[IDHM]]&lt;=0.799,"Alto","Muito Alto")))</f>
        <v>Médio</v>
      </c>
      <c r="L1457" t="str">
        <f>VLOOKUP(Tabela_Brasil[[#This Row],[Estado]],'De-Para_Estado_Regiao'!$B$3:$C$29,2,FALSE)</f>
        <v>Nordeste</v>
      </c>
      <c r="M1457">
        <f>IF(Tabela_Brasil[[#This Row],[IBGE_1-4]]&gt;=951,1,0)</f>
        <v>0</v>
      </c>
      <c r="N1457">
        <f>IF(Tabela_Brasil[[#This Row],[COMP_P]]&lt;=2,1,0)</f>
        <v>1</v>
      </c>
    </row>
    <row r="1458" spans="1:14" x14ac:dyDescent="0.25">
      <c r="A1458" s="12" t="s">
        <v>1478</v>
      </c>
      <c r="B1458" s="12" t="s">
        <v>24</v>
      </c>
      <c r="C1458" s="12">
        <v>1154</v>
      </c>
      <c r="D1458" s="12">
        <v>0.61299999999999999</v>
      </c>
      <c r="E1458" s="12">
        <v>0.61499999999999999</v>
      </c>
      <c r="F1458" s="12">
        <v>0.49099999999999999</v>
      </c>
      <c r="G1458" s="12">
        <v>8196.42</v>
      </c>
      <c r="H1458" s="13">
        <v>33</v>
      </c>
      <c r="I1458" t="str">
        <f>CONCATENATE(Tabela_Brasil[[#This Row],[Município]],"-",Tabela_Brasil[[#This Row],[Estado]])</f>
        <v>Coaraci-BA</v>
      </c>
      <c r="J1458">
        <f>IF(Tabela_Brasil[[#This Row],[IDHM]]&lt;=0.599,1,0)</f>
        <v>0</v>
      </c>
      <c r="K1458" t="str">
        <f>IF(Tabela_Brasil[[#This Row],[IDHM]]&lt;=0.55,"Baixo",IF(Tabela_Brasil[[#This Row],[IDHM]]&lt;=0.699,"Médio",IF(Tabela_Brasil[[#This Row],[IDHM]]&lt;=0.799,"Alto","Muito Alto")))</f>
        <v>Médio</v>
      </c>
      <c r="L1458" t="str">
        <f>VLOOKUP(Tabela_Brasil[[#This Row],[Estado]],'De-Para_Estado_Regiao'!$B$3:$C$29,2,FALSE)</f>
        <v>Nordeste</v>
      </c>
      <c r="M1458">
        <f>IF(Tabela_Brasil[[#This Row],[IBGE_1-4]]&gt;=951,1,0)</f>
        <v>1</v>
      </c>
      <c r="N1458">
        <f>IF(Tabela_Brasil[[#This Row],[COMP_P]]&lt;=2,1,0)</f>
        <v>0</v>
      </c>
    </row>
    <row r="1459" spans="1:14" x14ac:dyDescent="0.25">
      <c r="A1459" s="9" t="s">
        <v>1479</v>
      </c>
      <c r="B1459" s="9" t="s">
        <v>7</v>
      </c>
      <c r="C1459" s="9">
        <v>205</v>
      </c>
      <c r="D1459" s="9">
        <v>0.76</v>
      </c>
      <c r="E1459" s="9">
        <v>0.73199999999999998</v>
      </c>
      <c r="F1459" s="9">
        <v>0.71799999999999997</v>
      </c>
      <c r="G1459" s="9">
        <v>17950.689999999999</v>
      </c>
      <c r="H1459" s="10">
        <v>4</v>
      </c>
      <c r="I1459" t="str">
        <f>CONCATENATE(Tabela_Brasil[[#This Row],[Município]],"-",Tabela_Brasil[[#This Row],[Estado]])</f>
        <v>Taiúva-SP</v>
      </c>
      <c r="J1459">
        <f>IF(Tabela_Brasil[[#This Row],[IDHM]]&lt;=0.599,1,0)</f>
        <v>0</v>
      </c>
      <c r="K1459" t="str">
        <f>IF(Tabela_Brasil[[#This Row],[IDHM]]&lt;=0.55,"Baixo",IF(Tabela_Brasil[[#This Row],[IDHM]]&lt;=0.699,"Médio",IF(Tabela_Brasil[[#This Row],[IDHM]]&lt;=0.799,"Alto","Muito Alto")))</f>
        <v>Alto</v>
      </c>
      <c r="L1459" t="str">
        <f>VLOOKUP(Tabela_Brasil[[#This Row],[Estado]],'De-Para_Estado_Regiao'!$B$3:$C$29,2,FALSE)</f>
        <v>Sudeste</v>
      </c>
      <c r="M1459">
        <f>IF(Tabela_Brasil[[#This Row],[IBGE_1-4]]&gt;=951,1,0)</f>
        <v>0</v>
      </c>
      <c r="N1459">
        <f>IF(Tabela_Brasil[[#This Row],[COMP_P]]&lt;=2,1,0)</f>
        <v>0</v>
      </c>
    </row>
    <row r="1460" spans="1:14" x14ac:dyDescent="0.25">
      <c r="A1460" s="12" t="s">
        <v>1480</v>
      </c>
      <c r="B1460" s="12" t="s">
        <v>22</v>
      </c>
      <c r="C1460" s="12">
        <v>609</v>
      </c>
      <c r="D1460" s="12">
        <v>0.70099999999999996</v>
      </c>
      <c r="E1460" s="12">
        <v>0.68400000000000005</v>
      </c>
      <c r="F1460" s="12">
        <v>0.61099999999999999</v>
      </c>
      <c r="G1460" s="12">
        <v>15788.95</v>
      </c>
      <c r="H1460" s="13">
        <v>8</v>
      </c>
      <c r="I1460" t="str">
        <f>CONCATENATE(Tabela_Brasil[[#This Row],[Município]],"-",Tabela_Brasil[[#This Row],[Estado]])</f>
        <v>Ribeirão Do Pinhal-PR</v>
      </c>
      <c r="J1460">
        <f>IF(Tabela_Brasil[[#This Row],[IDHM]]&lt;=0.599,1,0)</f>
        <v>0</v>
      </c>
      <c r="K1460" t="str">
        <f>IF(Tabela_Brasil[[#This Row],[IDHM]]&lt;=0.55,"Baixo",IF(Tabela_Brasil[[#This Row],[IDHM]]&lt;=0.699,"Médio",IF(Tabela_Brasil[[#This Row],[IDHM]]&lt;=0.799,"Alto","Muito Alto")))</f>
        <v>Alto</v>
      </c>
      <c r="L1460" t="str">
        <f>VLOOKUP(Tabela_Brasil[[#This Row],[Estado]],'De-Para_Estado_Regiao'!$B$3:$C$29,2,FALSE)</f>
        <v>Sul</v>
      </c>
      <c r="M1460">
        <f>IF(Tabela_Brasil[[#This Row],[IBGE_1-4]]&gt;=951,1,0)</f>
        <v>0</v>
      </c>
      <c r="N1460">
        <f>IF(Tabela_Brasil[[#This Row],[COMP_P]]&lt;=2,1,0)</f>
        <v>0</v>
      </c>
    </row>
    <row r="1461" spans="1:14" x14ac:dyDescent="0.25">
      <c r="A1461" s="9" t="s">
        <v>1481</v>
      </c>
      <c r="B1461" s="9" t="s">
        <v>64</v>
      </c>
      <c r="C1461" s="9">
        <v>336</v>
      </c>
      <c r="D1461" s="9">
        <v>0.73</v>
      </c>
      <c r="E1461" s="9">
        <v>0.70899999999999996</v>
      </c>
      <c r="F1461" s="9">
        <v>0.65800000000000003</v>
      </c>
      <c r="G1461" s="9">
        <v>20787.84</v>
      </c>
      <c r="H1461" s="10">
        <v>11</v>
      </c>
      <c r="I1461" t="str">
        <f>CONCATENATE(Tabela_Brasil[[#This Row],[Município]],"-",Tabela_Brasil[[#This Row],[Estado]])</f>
        <v>Iconha-ES</v>
      </c>
      <c r="J1461">
        <f>IF(Tabela_Brasil[[#This Row],[IDHM]]&lt;=0.599,1,0)</f>
        <v>0</v>
      </c>
      <c r="K1461" t="str">
        <f>IF(Tabela_Brasil[[#This Row],[IDHM]]&lt;=0.55,"Baixo",IF(Tabela_Brasil[[#This Row],[IDHM]]&lt;=0.699,"Médio",IF(Tabela_Brasil[[#This Row],[IDHM]]&lt;=0.799,"Alto","Muito Alto")))</f>
        <v>Alto</v>
      </c>
      <c r="L1461" t="str">
        <f>VLOOKUP(Tabela_Brasil[[#This Row],[Estado]],'De-Para_Estado_Regiao'!$B$3:$C$29,2,FALSE)</f>
        <v>Sudeste</v>
      </c>
      <c r="M1461">
        <f>IF(Tabela_Brasil[[#This Row],[IBGE_1-4]]&gt;=951,1,0)</f>
        <v>0</v>
      </c>
      <c r="N1461">
        <f>IF(Tabela_Brasil[[#This Row],[COMP_P]]&lt;=2,1,0)</f>
        <v>0</v>
      </c>
    </row>
    <row r="1462" spans="1:14" x14ac:dyDescent="0.25">
      <c r="A1462" s="12" t="s">
        <v>1482</v>
      </c>
      <c r="B1462" s="12" t="s">
        <v>22</v>
      </c>
      <c r="C1462" s="12">
        <v>718</v>
      </c>
      <c r="D1462" s="12">
        <v>0.7</v>
      </c>
      <c r="E1462" s="12">
        <v>0.70799999999999996</v>
      </c>
      <c r="F1462" s="12">
        <v>0.58799999999999997</v>
      </c>
      <c r="G1462" s="12">
        <v>23247.54</v>
      </c>
      <c r="H1462" s="13">
        <v>19</v>
      </c>
      <c r="I1462" t="str">
        <f>CONCATENATE(Tabela_Brasil[[#This Row],[Município]],"-",Tabela_Brasil[[#This Row],[Estado]])</f>
        <v>Siqueira Campos-PR</v>
      </c>
      <c r="J1462">
        <f>IF(Tabela_Brasil[[#This Row],[IDHM]]&lt;=0.599,1,0)</f>
        <v>0</v>
      </c>
      <c r="K1462" t="str">
        <f>IF(Tabela_Brasil[[#This Row],[IDHM]]&lt;=0.55,"Baixo",IF(Tabela_Brasil[[#This Row],[IDHM]]&lt;=0.699,"Médio",IF(Tabela_Brasil[[#This Row],[IDHM]]&lt;=0.799,"Alto","Muito Alto")))</f>
        <v>Alto</v>
      </c>
      <c r="L1462" t="str">
        <f>VLOOKUP(Tabela_Brasil[[#This Row],[Estado]],'De-Para_Estado_Regiao'!$B$3:$C$29,2,FALSE)</f>
        <v>Sul</v>
      </c>
      <c r="M1462">
        <f>IF(Tabela_Brasil[[#This Row],[IBGE_1-4]]&gt;=951,1,0)</f>
        <v>0</v>
      </c>
      <c r="N1462">
        <f>IF(Tabela_Brasil[[#This Row],[COMP_P]]&lt;=2,1,0)</f>
        <v>0</v>
      </c>
    </row>
    <row r="1463" spans="1:14" x14ac:dyDescent="0.25">
      <c r="A1463" s="9" t="s">
        <v>1483</v>
      </c>
      <c r="B1463" s="9" t="s">
        <v>31</v>
      </c>
      <c r="C1463" s="9">
        <v>638</v>
      </c>
      <c r="D1463" s="9">
        <v>0.63200000000000001</v>
      </c>
      <c r="E1463" s="9">
        <v>0.56100000000000005</v>
      </c>
      <c r="F1463" s="9">
        <v>0.59199999999999997</v>
      </c>
      <c r="G1463" s="9">
        <v>8098.53</v>
      </c>
      <c r="H1463" s="10">
        <v>3</v>
      </c>
      <c r="I1463" t="str">
        <f>CONCATENATE(Tabela_Brasil[[#This Row],[Município]],"-",Tabela_Brasil[[#This Row],[Estado]])</f>
        <v>Independência-CE</v>
      </c>
      <c r="J1463">
        <f>IF(Tabela_Brasil[[#This Row],[IDHM]]&lt;=0.599,1,0)</f>
        <v>0</v>
      </c>
      <c r="K1463" t="str">
        <f>IF(Tabela_Brasil[[#This Row],[IDHM]]&lt;=0.55,"Baixo",IF(Tabela_Brasil[[#This Row],[IDHM]]&lt;=0.699,"Médio",IF(Tabela_Brasil[[#This Row],[IDHM]]&lt;=0.799,"Alto","Muito Alto")))</f>
        <v>Médio</v>
      </c>
      <c r="L1463" t="str">
        <f>VLOOKUP(Tabela_Brasil[[#This Row],[Estado]],'De-Para_Estado_Regiao'!$B$3:$C$29,2,FALSE)</f>
        <v>Nordeste</v>
      </c>
      <c r="M1463">
        <f>IF(Tabela_Brasil[[#This Row],[IBGE_1-4]]&gt;=951,1,0)</f>
        <v>0</v>
      </c>
      <c r="N1463">
        <f>IF(Tabela_Brasil[[#This Row],[COMP_P]]&lt;=2,1,0)</f>
        <v>0</v>
      </c>
    </row>
    <row r="1464" spans="1:14" x14ac:dyDescent="0.25">
      <c r="A1464" s="12" t="s">
        <v>1484</v>
      </c>
      <c r="B1464" s="12" t="s">
        <v>59</v>
      </c>
      <c r="C1464" s="12">
        <v>971</v>
      </c>
      <c r="D1464" s="12">
        <v>0.68700000000000006</v>
      </c>
      <c r="E1464" s="12">
        <v>0.70499999999999996</v>
      </c>
      <c r="F1464" s="12">
        <v>0.56200000000000006</v>
      </c>
      <c r="G1464" s="12">
        <v>33314.980000000003</v>
      </c>
      <c r="H1464" s="13">
        <v>34</v>
      </c>
      <c r="I1464" t="str">
        <f>CONCATENATE(Tabela_Brasil[[#This Row],[Município]],"-",Tabela_Brasil[[#This Row],[Estado]])</f>
        <v>São Joaquim-SC</v>
      </c>
      <c r="J1464">
        <f>IF(Tabela_Brasil[[#This Row],[IDHM]]&lt;=0.599,1,0)</f>
        <v>0</v>
      </c>
      <c r="K1464" t="str">
        <f>IF(Tabela_Brasil[[#This Row],[IDHM]]&lt;=0.55,"Baixo",IF(Tabela_Brasil[[#This Row],[IDHM]]&lt;=0.699,"Médio",IF(Tabela_Brasil[[#This Row],[IDHM]]&lt;=0.799,"Alto","Muito Alto")))</f>
        <v>Médio</v>
      </c>
      <c r="L1464" t="str">
        <f>VLOOKUP(Tabela_Brasil[[#This Row],[Estado]],'De-Para_Estado_Regiao'!$B$3:$C$29,2,FALSE)</f>
        <v>Sul</v>
      </c>
      <c r="M1464">
        <f>IF(Tabela_Brasil[[#This Row],[IBGE_1-4]]&gt;=951,1,0)</f>
        <v>1</v>
      </c>
      <c r="N1464">
        <f>IF(Tabela_Brasil[[#This Row],[COMP_P]]&lt;=2,1,0)</f>
        <v>0</v>
      </c>
    </row>
    <row r="1465" spans="1:14" x14ac:dyDescent="0.25">
      <c r="A1465" s="9" t="s">
        <v>1485</v>
      </c>
      <c r="B1465" s="9" t="s">
        <v>24</v>
      </c>
      <c r="C1465" s="9">
        <v>1417</v>
      </c>
      <c r="D1465" s="9">
        <v>0.58799999999999997</v>
      </c>
      <c r="E1465" s="9">
        <v>0.55400000000000005</v>
      </c>
      <c r="F1465" s="9">
        <v>0.47799999999999998</v>
      </c>
      <c r="G1465" s="9">
        <v>8150.34</v>
      </c>
      <c r="H1465" s="10">
        <v>30</v>
      </c>
      <c r="I1465" t="str">
        <f>CONCATENATE(Tabela_Brasil[[#This Row],[Município]],"-",Tabela_Brasil[[#This Row],[Estado]])</f>
        <v>Morro Do Chapéu-BA</v>
      </c>
      <c r="J1465">
        <f>IF(Tabela_Brasil[[#This Row],[IDHM]]&lt;=0.599,1,0)</f>
        <v>1</v>
      </c>
      <c r="K1465" t="str">
        <f>IF(Tabela_Brasil[[#This Row],[IDHM]]&lt;=0.55,"Baixo",IF(Tabela_Brasil[[#This Row],[IDHM]]&lt;=0.699,"Médio",IF(Tabela_Brasil[[#This Row],[IDHM]]&lt;=0.799,"Alto","Muito Alto")))</f>
        <v>Médio</v>
      </c>
      <c r="L1465" t="str">
        <f>VLOOKUP(Tabela_Brasil[[#This Row],[Estado]],'De-Para_Estado_Regiao'!$B$3:$C$29,2,FALSE)</f>
        <v>Nordeste</v>
      </c>
      <c r="M1465">
        <f>IF(Tabela_Brasil[[#This Row],[IBGE_1-4]]&gt;=951,1,0)</f>
        <v>1</v>
      </c>
      <c r="N1465">
        <f>IF(Tabela_Brasil[[#This Row],[COMP_P]]&lt;=2,1,0)</f>
        <v>0</v>
      </c>
    </row>
    <row r="1466" spans="1:14" x14ac:dyDescent="0.25">
      <c r="A1466" s="12" t="s">
        <v>1486</v>
      </c>
      <c r="B1466" s="12" t="s">
        <v>49</v>
      </c>
      <c r="C1466" s="12">
        <v>1051</v>
      </c>
      <c r="D1466" s="12">
        <v>0.63600000000000001</v>
      </c>
      <c r="E1466" s="12">
        <v>0.59199999999999997</v>
      </c>
      <c r="F1466" s="12">
        <v>0.53600000000000003</v>
      </c>
      <c r="G1466" s="12">
        <v>33717.21</v>
      </c>
      <c r="H1466" s="13">
        <v>15</v>
      </c>
      <c r="I1466" t="str">
        <f>CONCATENATE(Tabela_Brasil[[#This Row],[Município]],"-",Tabela_Brasil[[#This Row],[Estado]])</f>
        <v>Curionópolis-PA</v>
      </c>
      <c r="J1466">
        <f>IF(Tabela_Brasil[[#This Row],[IDHM]]&lt;=0.599,1,0)</f>
        <v>0</v>
      </c>
      <c r="K1466" t="str">
        <f>IF(Tabela_Brasil[[#This Row],[IDHM]]&lt;=0.55,"Baixo",IF(Tabela_Brasil[[#This Row],[IDHM]]&lt;=0.699,"Médio",IF(Tabela_Brasil[[#This Row],[IDHM]]&lt;=0.799,"Alto","Muito Alto")))</f>
        <v>Médio</v>
      </c>
      <c r="L1466" t="str">
        <f>VLOOKUP(Tabela_Brasil[[#This Row],[Estado]],'De-Para_Estado_Regiao'!$B$3:$C$29,2,FALSE)</f>
        <v>Norte</v>
      </c>
      <c r="M1466">
        <f>IF(Tabela_Brasil[[#This Row],[IBGE_1-4]]&gt;=951,1,0)</f>
        <v>1</v>
      </c>
      <c r="N1466">
        <f>IF(Tabela_Brasil[[#This Row],[COMP_P]]&lt;=2,1,0)</f>
        <v>0</v>
      </c>
    </row>
    <row r="1467" spans="1:14" x14ac:dyDescent="0.25">
      <c r="A1467" s="9" t="s">
        <v>1487</v>
      </c>
      <c r="B1467" s="9" t="s">
        <v>22</v>
      </c>
      <c r="C1467" s="9">
        <v>423</v>
      </c>
      <c r="D1467" s="9">
        <v>0.68</v>
      </c>
      <c r="E1467" s="9">
        <v>0.69699999999999995</v>
      </c>
      <c r="F1467" s="9">
        <v>0.55500000000000005</v>
      </c>
      <c r="G1467" s="9">
        <v>19401.11</v>
      </c>
      <c r="H1467" s="10">
        <v>9</v>
      </c>
      <c r="I1467" t="str">
        <f>CONCATENATE(Tabela_Brasil[[#This Row],[Município]],"-",Tabela_Brasil[[#This Row],[Estado]])</f>
        <v>Contenda-PR</v>
      </c>
      <c r="J1467">
        <f>IF(Tabela_Brasil[[#This Row],[IDHM]]&lt;=0.599,1,0)</f>
        <v>0</v>
      </c>
      <c r="K1467" t="str">
        <f>IF(Tabela_Brasil[[#This Row],[IDHM]]&lt;=0.55,"Baixo",IF(Tabela_Brasil[[#This Row],[IDHM]]&lt;=0.699,"Médio",IF(Tabela_Brasil[[#This Row],[IDHM]]&lt;=0.799,"Alto","Muito Alto")))</f>
        <v>Médio</v>
      </c>
      <c r="L1467" t="str">
        <f>VLOOKUP(Tabela_Brasil[[#This Row],[Estado]],'De-Para_Estado_Regiao'!$B$3:$C$29,2,FALSE)</f>
        <v>Sul</v>
      </c>
      <c r="M1467">
        <f>IF(Tabela_Brasil[[#This Row],[IBGE_1-4]]&gt;=951,1,0)</f>
        <v>0</v>
      </c>
      <c r="N1467">
        <f>IF(Tabela_Brasil[[#This Row],[COMP_P]]&lt;=2,1,0)</f>
        <v>0</v>
      </c>
    </row>
    <row r="1468" spans="1:14" x14ac:dyDescent="0.25">
      <c r="A1468" s="12" t="s">
        <v>1488</v>
      </c>
      <c r="B1468" s="12" t="s">
        <v>111</v>
      </c>
      <c r="C1468" s="12">
        <v>1019</v>
      </c>
      <c r="D1468" s="12">
        <v>0.67</v>
      </c>
      <c r="E1468" s="12">
        <v>0.61399999999999999</v>
      </c>
      <c r="F1468" s="12">
        <v>0.61899999999999999</v>
      </c>
      <c r="G1468" s="12">
        <v>12462.39</v>
      </c>
      <c r="H1468" s="13">
        <v>7</v>
      </c>
      <c r="I1468" t="str">
        <f>CONCATENATE(Tabela_Brasil[[#This Row],[Município]],"-",Tabela_Brasil[[#This Row],[Estado]])</f>
        <v>Augustinópolis-TO</v>
      </c>
      <c r="J1468">
        <f>IF(Tabela_Brasil[[#This Row],[IDHM]]&lt;=0.599,1,0)</f>
        <v>0</v>
      </c>
      <c r="K1468" t="str">
        <f>IF(Tabela_Brasil[[#This Row],[IDHM]]&lt;=0.55,"Baixo",IF(Tabela_Brasil[[#This Row],[IDHM]]&lt;=0.699,"Médio",IF(Tabela_Brasil[[#This Row],[IDHM]]&lt;=0.799,"Alto","Muito Alto")))</f>
        <v>Médio</v>
      </c>
      <c r="L1468" t="str">
        <f>VLOOKUP(Tabela_Brasil[[#This Row],[Estado]],'De-Para_Estado_Regiao'!$B$3:$C$29,2,FALSE)</f>
        <v>Norte</v>
      </c>
      <c r="M1468">
        <f>IF(Tabela_Brasil[[#This Row],[IBGE_1-4]]&gt;=951,1,0)</f>
        <v>1</v>
      </c>
      <c r="N1468">
        <f>IF(Tabela_Brasil[[#This Row],[COMP_P]]&lt;=2,1,0)</f>
        <v>0</v>
      </c>
    </row>
    <row r="1469" spans="1:14" x14ac:dyDescent="0.25">
      <c r="A1469" s="9" t="s">
        <v>1489</v>
      </c>
      <c r="B1469" s="9" t="s">
        <v>59</v>
      </c>
      <c r="C1469" s="9">
        <v>115</v>
      </c>
      <c r="D1469" s="9">
        <v>0.75900000000000001</v>
      </c>
      <c r="E1469" s="9">
        <v>0.74299999999999999</v>
      </c>
      <c r="F1469" s="9">
        <v>0.69499999999999995</v>
      </c>
      <c r="G1469" s="9">
        <v>27449.07</v>
      </c>
      <c r="H1469" s="10">
        <v>5</v>
      </c>
      <c r="I1469" t="str">
        <f>CONCATENATE(Tabela_Brasil[[#This Row],[Município]],"-",Tabela_Brasil[[#This Row],[Estado]])</f>
        <v>Iporã Do Oeste-SC</v>
      </c>
      <c r="J1469">
        <f>IF(Tabela_Brasil[[#This Row],[IDHM]]&lt;=0.599,1,0)</f>
        <v>0</v>
      </c>
      <c r="K1469" t="str">
        <f>IF(Tabela_Brasil[[#This Row],[IDHM]]&lt;=0.55,"Baixo",IF(Tabela_Brasil[[#This Row],[IDHM]]&lt;=0.699,"Médio",IF(Tabela_Brasil[[#This Row],[IDHM]]&lt;=0.799,"Alto","Muito Alto")))</f>
        <v>Alto</v>
      </c>
      <c r="L1469" t="str">
        <f>VLOOKUP(Tabela_Brasil[[#This Row],[Estado]],'De-Para_Estado_Regiao'!$B$3:$C$29,2,FALSE)</f>
        <v>Sul</v>
      </c>
      <c r="M1469">
        <f>IF(Tabela_Brasil[[#This Row],[IBGE_1-4]]&gt;=951,1,0)</f>
        <v>0</v>
      </c>
      <c r="N1469">
        <f>IF(Tabela_Brasil[[#This Row],[COMP_P]]&lt;=2,1,0)</f>
        <v>0</v>
      </c>
    </row>
    <row r="1470" spans="1:14" x14ac:dyDescent="0.25">
      <c r="A1470" s="12" t="s">
        <v>1490</v>
      </c>
      <c r="B1470" s="12" t="s">
        <v>10</v>
      </c>
      <c r="C1470" s="12">
        <v>288</v>
      </c>
      <c r="D1470" s="12">
        <v>0.67</v>
      </c>
      <c r="E1470" s="12">
        <v>0.64900000000000002</v>
      </c>
      <c r="F1470" s="12">
        <v>0.57499999999999996</v>
      </c>
      <c r="G1470" s="12">
        <v>18261.169999999998</v>
      </c>
      <c r="H1470" s="13">
        <v>11</v>
      </c>
      <c r="I1470" t="str">
        <f>CONCATENATE(Tabela_Brasil[[#This Row],[Município]],"-",Tabela_Brasil[[#This Row],[Estado]])</f>
        <v>Laje Do Muriaé-RJ</v>
      </c>
      <c r="J1470">
        <f>IF(Tabela_Brasil[[#This Row],[IDHM]]&lt;=0.599,1,0)</f>
        <v>0</v>
      </c>
      <c r="K1470" t="str">
        <f>IF(Tabela_Brasil[[#This Row],[IDHM]]&lt;=0.55,"Baixo",IF(Tabela_Brasil[[#This Row],[IDHM]]&lt;=0.699,"Médio",IF(Tabela_Brasil[[#This Row],[IDHM]]&lt;=0.799,"Alto","Muito Alto")))</f>
        <v>Médio</v>
      </c>
      <c r="L1470" t="str">
        <f>VLOOKUP(Tabela_Brasil[[#This Row],[Estado]],'De-Para_Estado_Regiao'!$B$3:$C$29,2,FALSE)</f>
        <v>Sudeste</v>
      </c>
      <c r="M1470">
        <f>IF(Tabela_Brasil[[#This Row],[IBGE_1-4]]&gt;=951,1,0)</f>
        <v>0</v>
      </c>
      <c r="N1470">
        <f>IF(Tabela_Brasil[[#This Row],[COMP_P]]&lt;=2,1,0)</f>
        <v>0</v>
      </c>
    </row>
    <row r="1471" spans="1:14" x14ac:dyDescent="0.25">
      <c r="A1471" s="9" t="s">
        <v>1491</v>
      </c>
      <c r="B1471" s="9" t="s">
        <v>22</v>
      </c>
      <c r="C1471" s="9">
        <v>616</v>
      </c>
      <c r="D1471" s="9">
        <v>0.69599999999999995</v>
      </c>
      <c r="E1471" s="9">
        <v>0.67900000000000005</v>
      </c>
      <c r="F1471" s="9">
        <v>0.58699999999999997</v>
      </c>
      <c r="G1471" s="9">
        <v>18476.66</v>
      </c>
      <c r="H1471" s="10">
        <v>11</v>
      </c>
      <c r="I1471" t="str">
        <f>CONCATENATE(Tabela_Brasil[[#This Row],[Município]],"-",Tabela_Brasil[[#This Row],[Estado]])</f>
        <v>Alto Paraná-PR</v>
      </c>
      <c r="J1471">
        <f>IF(Tabela_Brasil[[#This Row],[IDHM]]&lt;=0.599,1,0)</f>
        <v>0</v>
      </c>
      <c r="K1471" t="str">
        <f>IF(Tabela_Brasil[[#This Row],[IDHM]]&lt;=0.55,"Baixo",IF(Tabela_Brasil[[#This Row],[IDHM]]&lt;=0.699,"Médio",IF(Tabela_Brasil[[#This Row],[IDHM]]&lt;=0.799,"Alto","Muito Alto")))</f>
        <v>Médio</v>
      </c>
      <c r="L1471" t="str">
        <f>VLOOKUP(Tabela_Brasil[[#This Row],[Estado]],'De-Para_Estado_Regiao'!$B$3:$C$29,2,FALSE)</f>
        <v>Sul</v>
      </c>
      <c r="M1471">
        <f>IF(Tabela_Brasil[[#This Row],[IBGE_1-4]]&gt;=951,1,0)</f>
        <v>0</v>
      </c>
      <c r="N1471">
        <f>IF(Tabela_Brasil[[#This Row],[COMP_P]]&lt;=2,1,0)</f>
        <v>0</v>
      </c>
    </row>
    <row r="1472" spans="1:14" x14ac:dyDescent="0.25">
      <c r="A1472" s="12" t="s">
        <v>1492</v>
      </c>
      <c r="B1472" s="12" t="s">
        <v>24</v>
      </c>
      <c r="C1472" s="12">
        <v>1387</v>
      </c>
      <c r="D1472" s="12">
        <v>0.625</v>
      </c>
      <c r="E1472" s="12">
        <v>0.61599999999999999</v>
      </c>
      <c r="F1472" s="12">
        <v>0.49199999999999999</v>
      </c>
      <c r="G1472" s="12">
        <v>8892.67</v>
      </c>
      <c r="H1472" s="13">
        <v>16</v>
      </c>
      <c r="I1472" t="str">
        <f>CONCATENATE(Tabela_Brasil[[#This Row],[Município]],"-",Tabela_Brasil[[#This Row],[Estado]])</f>
        <v>Amargosa-BA</v>
      </c>
      <c r="J1472">
        <f>IF(Tabela_Brasil[[#This Row],[IDHM]]&lt;=0.599,1,0)</f>
        <v>0</v>
      </c>
      <c r="K1472" t="str">
        <f>IF(Tabela_Brasil[[#This Row],[IDHM]]&lt;=0.55,"Baixo",IF(Tabela_Brasil[[#This Row],[IDHM]]&lt;=0.699,"Médio",IF(Tabela_Brasil[[#This Row],[IDHM]]&lt;=0.799,"Alto","Muito Alto")))</f>
        <v>Médio</v>
      </c>
      <c r="L1472" t="str">
        <f>VLOOKUP(Tabela_Brasil[[#This Row],[Estado]],'De-Para_Estado_Regiao'!$B$3:$C$29,2,FALSE)</f>
        <v>Nordeste</v>
      </c>
      <c r="M1472">
        <f>IF(Tabela_Brasil[[#This Row],[IBGE_1-4]]&gt;=951,1,0)</f>
        <v>1</v>
      </c>
      <c r="N1472">
        <f>IF(Tabela_Brasil[[#This Row],[COMP_P]]&lt;=2,1,0)</f>
        <v>0</v>
      </c>
    </row>
    <row r="1473" spans="1:14" x14ac:dyDescent="0.25">
      <c r="A1473" s="9" t="s">
        <v>1493</v>
      </c>
      <c r="B1473" s="9" t="s">
        <v>10</v>
      </c>
      <c r="C1473" s="9">
        <v>280</v>
      </c>
      <c r="D1473" s="9">
        <v>0.70299999999999996</v>
      </c>
      <c r="E1473" s="9">
        <v>0.68700000000000006</v>
      </c>
      <c r="F1473" s="9">
        <v>0.63100000000000001</v>
      </c>
      <c r="G1473" s="9">
        <v>28428.33</v>
      </c>
      <c r="H1473" s="10">
        <v>4</v>
      </c>
      <c r="I1473" t="str">
        <f>CONCATENATE(Tabela_Brasil[[#This Row],[Município]],"-",Tabela_Brasil[[#This Row],[Estado]])</f>
        <v>Macuco-RJ</v>
      </c>
      <c r="J1473">
        <f>IF(Tabela_Brasil[[#This Row],[IDHM]]&lt;=0.599,1,0)</f>
        <v>0</v>
      </c>
      <c r="K1473" t="str">
        <f>IF(Tabela_Brasil[[#This Row],[IDHM]]&lt;=0.55,"Baixo",IF(Tabela_Brasil[[#This Row],[IDHM]]&lt;=0.699,"Médio",IF(Tabela_Brasil[[#This Row],[IDHM]]&lt;=0.799,"Alto","Muito Alto")))</f>
        <v>Alto</v>
      </c>
      <c r="L1473" t="str">
        <f>VLOOKUP(Tabela_Brasil[[#This Row],[Estado]],'De-Para_Estado_Regiao'!$B$3:$C$29,2,FALSE)</f>
        <v>Sudeste</v>
      </c>
      <c r="M1473">
        <f>IF(Tabela_Brasil[[#This Row],[IBGE_1-4]]&gt;=951,1,0)</f>
        <v>0</v>
      </c>
      <c r="N1473">
        <f>IF(Tabela_Brasil[[#This Row],[COMP_P]]&lt;=2,1,0)</f>
        <v>0</v>
      </c>
    </row>
    <row r="1474" spans="1:14" x14ac:dyDescent="0.25">
      <c r="A1474" s="12" t="s">
        <v>1494</v>
      </c>
      <c r="B1474" s="12" t="s">
        <v>87</v>
      </c>
      <c r="C1474" s="12">
        <v>2268</v>
      </c>
      <c r="D1474" s="12">
        <v>0.61599999999999999</v>
      </c>
      <c r="E1474" s="12">
        <v>0.627</v>
      </c>
      <c r="F1474" s="12">
        <v>0.51500000000000001</v>
      </c>
      <c r="G1474" s="12">
        <v>7493.54</v>
      </c>
      <c r="H1474" s="13">
        <v>3</v>
      </c>
      <c r="I1474" t="str">
        <f>CONCATENATE(Tabela_Brasil[[#This Row],[Município]],"-",Tabela_Brasil[[#This Row],[Estado]])</f>
        <v>São Mateus Do Maranhão-MA</v>
      </c>
      <c r="J1474">
        <f>IF(Tabela_Brasil[[#This Row],[IDHM]]&lt;=0.599,1,0)</f>
        <v>0</v>
      </c>
      <c r="K1474" t="str">
        <f>IF(Tabela_Brasil[[#This Row],[IDHM]]&lt;=0.55,"Baixo",IF(Tabela_Brasil[[#This Row],[IDHM]]&lt;=0.699,"Médio",IF(Tabela_Brasil[[#This Row],[IDHM]]&lt;=0.799,"Alto","Muito Alto")))</f>
        <v>Médio</v>
      </c>
      <c r="L1474" t="str">
        <f>VLOOKUP(Tabela_Brasil[[#This Row],[Estado]],'De-Para_Estado_Regiao'!$B$3:$C$29,2,FALSE)</f>
        <v>Nordeste</v>
      </c>
      <c r="M1474">
        <f>IF(Tabela_Brasil[[#This Row],[IBGE_1-4]]&gt;=951,1,0)</f>
        <v>1</v>
      </c>
      <c r="N1474">
        <f>IF(Tabela_Brasil[[#This Row],[COMP_P]]&lt;=2,1,0)</f>
        <v>0</v>
      </c>
    </row>
    <row r="1475" spans="1:14" x14ac:dyDescent="0.25">
      <c r="A1475" s="9" t="s">
        <v>1495</v>
      </c>
      <c r="B1475" s="9" t="s">
        <v>118</v>
      </c>
      <c r="C1475" s="9">
        <v>1327</v>
      </c>
      <c r="D1475" s="9">
        <v>0.66</v>
      </c>
      <c r="E1475" s="9">
        <v>0.629</v>
      </c>
      <c r="F1475" s="9">
        <v>0.56599999999999995</v>
      </c>
      <c r="G1475" s="9">
        <v>11433.99</v>
      </c>
      <c r="H1475" s="10">
        <v>13</v>
      </c>
      <c r="I1475" t="str">
        <f>CONCATENATE(Tabela_Brasil[[#This Row],[Município]],"-",Tabela_Brasil[[#This Row],[Estado]])</f>
        <v>Campo Maior-PI</v>
      </c>
      <c r="J1475">
        <f>IF(Tabela_Brasil[[#This Row],[IDHM]]&lt;=0.599,1,0)</f>
        <v>0</v>
      </c>
      <c r="K1475" t="str">
        <f>IF(Tabela_Brasil[[#This Row],[IDHM]]&lt;=0.55,"Baixo",IF(Tabela_Brasil[[#This Row],[IDHM]]&lt;=0.699,"Médio",IF(Tabela_Brasil[[#This Row],[IDHM]]&lt;=0.799,"Alto","Muito Alto")))</f>
        <v>Médio</v>
      </c>
      <c r="L1475" t="str">
        <f>VLOOKUP(Tabela_Brasil[[#This Row],[Estado]],'De-Para_Estado_Regiao'!$B$3:$C$29,2,FALSE)</f>
        <v>Nordeste</v>
      </c>
      <c r="M1475">
        <f>IF(Tabela_Brasil[[#This Row],[IBGE_1-4]]&gt;=951,1,0)</f>
        <v>1</v>
      </c>
      <c r="N1475">
        <f>IF(Tabela_Brasil[[#This Row],[COMP_P]]&lt;=2,1,0)</f>
        <v>0</v>
      </c>
    </row>
    <row r="1476" spans="1:14" x14ac:dyDescent="0.25">
      <c r="A1476" s="12" t="s">
        <v>1496</v>
      </c>
      <c r="B1476" s="12" t="s">
        <v>64</v>
      </c>
      <c r="C1476" s="12">
        <v>1180</v>
      </c>
      <c r="D1476" s="12">
        <v>0.70299999999999996</v>
      </c>
      <c r="E1476" s="12">
        <v>0.69099999999999995</v>
      </c>
      <c r="F1476" s="12">
        <v>0.59499999999999997</v>
      </c>
      <c r="G1476" s="12">
        <v>18334.27</v>
      </c>
      <c r="H1476" s="13">
        <v>17</v>
      </c>
      <c r="I1476" t="str">
        <f>CONCATENATE(Tabela_Brasil[[#This Row],[Município]],"-",Tabela_Brasil[[#This Row],[Estado]])</f>
        <v>Guaçuí-ES</v>
      </c>
      <c r="J1476">
        <f>IF(Tabela_Brasil[[#This Row],[IDHM]]&lt;=0.599,1,0)</f>
        <v>0</v>
      </c>
      <c r="K1476" t="str">
        <f>IF(Tabela_Brasil[[#This Row],[IDHM]]&lt;=0.55,"Baixo",IF(Tabela_Brasil[[#This Row],[IDHM]]&lt;=0.699,"Médio",IF(Tabela_Brasil[[#This Row],[IDHM]]&lt;=0.799,"Alto","Muito Alto")))</f>
        <v>Alto</v>
      </c>
      <c r="L1476" t="str">
        <f>VLOOKUP(Tabela_Brasil[[#This Row],[Estado]],'De-Para_Estado_Regiao'!$B$3:$C$29,2,FALSE)</f>
        <v>Sudeste</v>
      </c>
      <c r="M1476">
        <f>IF(Tabela_Brasil[[#This Row],[IBGE_1-4]]&gt;=951,1,0)</f>
        <v>1</v>
      </c>
      <c r="N1476">
        <f>IF(Tabela_Brasil[[#This Row],[COMP_P]]&lt;=2,1,0)</f>
        <v>0</v>
      </c>
    </row>
    <row r="1477" spans="1:14" x14ac:dyDescent="0.25">
      <c r="A1477" s="9" t="s">
        <v>1498</v>
      </c>
      <c r="B1477" s="9" t="s">
        <v>7</v>
      </c>
      <c r="C1477" s="9">
        <v>205</v>
      </c>
      <c r="D1477" s="9">
        <v>0.74</v>
      </c>
      <c r="E1477" s="9">
        <v>0.72299999999999998</v>
      </c>
      <c r="F1477" s="9">
        <v>0.65600000000000003</v>
      </c>
      <c r="G1477" s="9">
        <v>22763.73</v>
      </c>
      <c r="H1477" s="10">
        <v>3</v>
      </c>
      <c r="I1477" t="str">
        <f>CONCATENATE(Tabela_Brasil[[#This Row],[Município]],"-",Tabela_Brasil[[#This Row],[Estado]])</f>
        <v>Aramina-SP</v>
      </c>
      <c r="J1477">
        <f>IF(Tabela_Brasil[[#This Row],[IDHM]]&lt;=0.599,1,0)</f>
        <v>0</v>
      </c>
      <c r="K1477" t="str">
        <f>IF(Tabela_Brasil[[#This Row],[IDHM]]&lt;=0.55,"Baixo",IF(Tabela_Brasil[[#This Row],[IDHM]]&lt;=0.699,"Médio",IF(Tabela_Brasil[[#This Row],[IDHM]]&lt;=0.799,"Alto","Muito Alto")))</f>
        <v>Alto</v>
      </c>
      <c r="L1477" t="str">
        <f>VLOOKUP(Tabela_Brasil[[#This Row],[Estado]],'De-Para_Estado_Regiao'!$B$3:$C$29,2,FALSE)</f>
        <v>Sudeste</v>
      </c>
      <c r="M1477">
        <f>IF(Tabela_Brasil[[#This Row],[IBGE_1-4]]&gt;=951,1,0)</f>
        <v>0</v>
      </c>
      <c r="N1477">
        <f>IF(Tabela_Brasil[[#This Row],[COMP_P]]&lt;=2,1,0)</f>
        <v>0</v>
      </c>
    </row>
    <row r="1478" spans="1:14" x14ac:dyDescent="0.25">
      <c r="A1478" s="12" t="s">
        <v>1499</v>
      </c>
      <c r="B1478" s="12" t="s">
        <v>33</v>
      </c>
      <c r="C1478" s="12">
        <v>538</v>
      </c>
      <c r="D1478" s="12">
        <v>0.70299999999999996</v>
      </c>
      <c r="E1478" s="12">
        <v>0.67800000000000005</v>
      </c>
      <c r="F1478" s="12">
        <v>0.62</v>
      </c>
      <c r="G1478" s="12">
        <v>14700.31</v>
      </c>
      <c r="H1478" s="13">
        <v>10</v>
      </c>
      <c r="I1478" t="str">
        <f>CONCATENATE(Tabela_Brasil[[#This Row],[Município]],"-",Tabela_Brasil[[#This Row],[Estado]])</f>
        <v>Goianápolis-GO</v>
      </c>
      <c r="J1478">
        <f>IF(Tabela_Brasil[[#This Row],[IDHM]]&lt;=0.599,1,0)</f>
        <v>0</v>
      </c>
      <c r="K1478" t="str">
        <f>IF(Tabela_Brasil[[#This Row],[IDHM]]&lt;=0.55,"Baixo",IF(Tabela_Brasil[[#This Row],[IDHM]]&lt;=0.699,"Médio",IF(Tabela_Brasil[[#This Row],[IDHM]]&lt;=0.799,"Alto","Muito Alto")))</f>
        <v>Alto</v>
      </c>
      <c r="L1478" t="str">
        <f>VLOOKUP(Tabela_Brasil[[#This Row],[Estado]],'De-Para_Estado_Regiao'!$B$3:$C$29,2,FALSE)</f>
        <v>Centro-Oeste</v>
      </c>
      <c r="M1478">
        <f>IF(Tabela_Brasil[[#This Row],[IBGE_1-4]]&gt;=951,1,0)</f>
        <v>0</v>
      </c>
      <c r="N1478">
        <f>IF(Tabela_Brasil[[#This Row],[COMP_P]]&lt;=2,1,0)</f>
        <v>0</v>
      </c>
    </row>
    <row r="1479" spans="1:14" x14ac:dyDescent="0.25">
      <c r="A1479" s="9" t="s">
        <v>1500</v>
      </c>
      <c r="B1479" s="9" t="s">
        <v>33</v>
      </c>
      <c r="C1479" s="9">
        <v>1035</v>
      </c>
      <c r="D1479" s="9">
        <v>0.70099999999999996</v>
      </c>
      <c r="E1479" s="9">
        <v>0.71099999999999997</v>
      </c>
      <c r="F1479" s="9">
        <v>0.58799999999999997</v>
      </c>
      <c r="G1479" s="9">
        <v>44237.45</v>
      </c>
      <c r="H1479" s="10">
        <v>22</v>
      </c>
      <c r="I1479" t="str">
        <f>CONCATENATE(Tabela_Brasil[[#This Row],[Município]],"-",Tabela_Brasil[[#This Row],[Estado]])</f>
        <v>Ipameri-GO</v>
      </c>
      <c r="J1479">
        <f>IF(Tabela_Brasil[[#This Row],[IDHM]]&lt;=0.599,1,0)</f>
        <v>0</v>
      </c>
      <c r="K1479" t="str">
        <f>IF(Tabela_Brasil[[#This Row],[IDHM]]&lt;=0.55,"Baixo",IF(Tabela_Brasil[[#This Row],[IDHM]]&lt;=0.699,"Médio",IF(Tabela_Brasil[[#This Row],[IDHM]]&lt;=0.799,"Alto","Muito Alto")))</f>
        <v>Alto</v>
      </c>
      <c r="L1479" t="str">
        <f>VLOOKUP(Tabela_Brasil[[#This Row],[Estado]],'De-Para_Estado_Regiao'!$B$3:$C$29,2,FALSE)</f>
        <v>Centro-Oeste</v>
      </c>
      <c r="M1479">
        <f>IF(Tabela_Brasil[[#This Row],[IBGE_1-4]]&gt;=951,1,0)</f>
        <v>1</v>
      </c>
      <c r="N1479">
        <f>IF(Tabela_Brasil[[#This Row],[COMP_P]]&lt;=2,1,0)</f>
        <v>0</v>
      </c>
    </row>
    <row r="1480" spans="1:14" x14ac:dyDescent="0.25">
      <c r="A1480" s="12" t="s">
        <v>1501</v>
      </c>
      <c r="B1480" s="12" t="s">
        <v>16</v>
      </c>
      <c r="C1480" s="12">
        <v>500</v>
      </c>
      <c r="D1480" s="12">
        <v>0.64400000000000002</v>
      </c>
      <c r="E1480" s="12">
        <v>0.63200000000000001</v>
      </c>
      <c r="F1480" s="12">
        <v>0.51800000000000002</v>
      </c>
      <c r="G1480" s="12">
        <v>9833.7800000000007</v>
      </c>
      <c r="H1480" s="13">
        <v>7</v>
      </c>
      <c r="I1480" t="str">
        <f>CONCATENATE(Tabela_Brasil[[#This Row],[Município]],"-",Tabela_Brasil[[#This Row],[Estado]])</f>
        <v>Engenheiro Caldas-MG</v>
      </c>
      <c r="J1480">
        <f>IF(Tabela_Brasil[[#This Row],[IDHM]]&lt;=0.599,1,0)</f>
        <v>0</v>
      </c>
      <c r="K1480" t="str">
        <f>IF(Tabela_Brasil[[#This Row],[IDHM]]&lt;=0.55,"Baixo",IF(Tabela_Brasil[[#This Row],[IDHM]]&lt;=0.699,"Médio",IF(Tabela_Brasil[[#This Row],[IDHM]]&lt;=0.799,"Alto","Muito Alto")))</f>
        <v>Médio</v>
      </c>
      <c r="L1480" t="str">
        <f>VLOOKUP(Tabela_Brasil[[#This Row],[Estado]],'De-Para_Estado_Regiao'!$B$3:$C$29,2,FALSE)</f>
        <v>Sudeste</v>
      </c>
      <c r="M1480">
        <f>IF(Tabela_Brasil[[#This Row],[IBGE_1-4]]&gt;=951,1,0)</f>
        <v>0</v>
      </c>
      <c r="N1480">
        <f>IF(Tabela_Brasil[[#This Row],[COMP_P]]&lt;=2,1,0)</f>
        <v>0</v>
      </c>
    </row>
    <row r="1481" spans="1:14" x14ac:dyDescent="0.25">
      <c r="A1481" s="9" t="s">
        <v>1502</v>
      </c>
      <c r="B1481" s="9" t="s">
        <v>22</v>
      </c>
      <c r="C1481" s="9">
        <v>670</v>
      </c>
      <c r="D1481" s="9">
        <v>0.72499999999999998</v>
      </c>
      <c r="E1481" s="9">
        <v>0.71499999999999997</v>
      </c>
      <c r="F1481" s="9">
        <v>0.64200000000000002</v>
      </c>
      <c r="G1481" s="9">
        <v>43049.9</v>
      </c>
      <c r="H1481" s="10">
        <v>17</v>
      </c>
      <c r="I1481" t="str">
        <f>CONCATENATE(Tabela_Brasil[[#This Row],[Município]],"-",Tabela_Brasil[[#This Row],[Estado]])</f>
        <v>Matelândia-PR</v>
      </c>
      <c r="J1481">
        <f>IF(Tabela_Brasil[[#This Row],[IDHM]]&lt;=0.599,1,0)</f>
        <v>0</v>
      </c>
      <c r="K1481" t="str">
        <f>IF(Tabela_Brasil[[#This Row],[IDHM]]&lt;=0.55,"Baixo",IF(Tabela_Brasil[[#This Row],[IDHM]]&lt;=0.699,"Médio",IF(Tabela_Brasil[[#This Row],[IDHM]]&lt;=0.799,"Alto","Muito Alto")))</f>
        <v>Alto</v>
      </c>
      <c r="L1481" t="str">
        <f>VLOOKUP(Tabela_Brasil[[#This Row],[Estado]],'De-Para_Estado_Regiao'!$B$3:$C$29,2,FALSE)</f>
        <v>Sul</v>
      </c>
      <c r="M1481">
        <f>IF(Tabela_Brasil[[#This Row],[IBGE_1-4]]&gt;=951,1,0)</f>
        <v>0</v>
      </c>
      <c r="N1481">
        <f>IF(Tabela_Brasil[[#This Row],[COMP_P]]&lt;=2,1,0)</f>
        <v>0</v>
      </c>
    </row>
    <row r="1482" spans="1:14" x14ac:dyDescent="0.25">
      <c r="A1482" s="12" t="s">
        <v>1503</v>
      </c>
      <c r="B1482" s="12" t="s">
        <v>31</v>
      </c>
      <c r="C1482" s="12">
        <v>2649</v>
      </c>
      <c r="D1482" s="12">
        <v>0.62</v>
      </c>
      <c r="E1482" s="12">
        <v>0.56499999999999995</v>
      </c>
      <c r="F1482" s="12">
        <v>0.57799999999999996</v>
      </c>
      <c r="G1482" s="12">
        <v>9763.2900000000009</v>
      </c>
      <c r="H1482" s="13">
        <v>14</v>
      </c>
      <c r="I1482" t="str">
        <f>CONCATENATE(Tabela_Brasil[[#This Row],[Município]],"-",Tabela_Brasil[[#This Row],[Estado]])</f>
        <v>Camocim-CE</v>
      </c>
      <c r="J1482">
        <f>IF(Tabela_Brasil[[#This Row],[IDHM]]&lt;=0.599,1,0)</f>
        <v>0</v>
      </c>
      <c r="K1482" t="str">
        <f>IF(Tabela_Brasil[[#This Row],[IDHM]]&lt;=0.55,"Baixo",IF(Tabela_Brasil[[#This Row],[IDHM]]&lt;=0.699,"Médio",IF(Tabela_Brasil[[#This Row],[IDHM]]&lt;=0.799,"Alto","Muito Alto")))</f>
        <v>Médio</v>
      </c>
      <c r="L1482" t="str">
        <f>VLOOKUP(Tabela_Brasil[[#This Row],[Estado]],'De-Para_Estado_Regiao'!$B$3:$C$29,2,FALSE)</f>
        <v>Nordeste</v>
      </c>
      <c r="M1482">
        <f>IF(Tabela_Brasil[[#This Row],[IBGE_1-4]]&gt;=951,1,0)</f>
        <v>1</v>
      </c>
      <c r="N1482">
        <f>IF(Tabela_Brasil[[#This Row],[COMP_P]]&lt;=2,1,0)</f>
        <v>0</v>
      </c>
    </row>
    <row r="1483" spans="1:14" x14ac:dyDescent="0.25">
      <c r="A1483" s="9" t="s">
        <v>1504</v>
      </c>
      <c r="B1483" s="9" t="s">
        <v>10</v>
      </c>
      <c r="C1483" s="9">
        <v>1511</v>
      </c>
      <c r="D1483" s="9">
        <v>0.65400000000000003</v>
      </c>
      <c r="E1483" s="9">
        <v>0.64400000000000002</v>
      </c>
      <c r="F1483" s="9">
        <v>0.54800000000000004</v>
      </c>
      <c r="G1483" s="9">
        <v>17195.21</v>
      </c>
      <c r="H1483" s="10">
        <v>24</v>
      </c>
      <c r="I1483" t="str">
        <f>CONCATENATE(Tabela_Brasil[[#This Row],[Município]],"-",Tabela_Brasil[[#This Row],[Estado]])</f>
        <v>Tanguá-RJ</v>
      </c>
      <c r="J1483">
        <f>IF(Tabela_Brasil[[#This Row],[IDHM]]&lt;=0.599,1,0)</f>
        <v>0</v>
      </c>
      <c r="K1483" t="str">
        <f>IF(Tabela_Brasil[[#This Row],[IDHM]]&lt;=0.55,"Baixo",IF(Tabela_Brasil[[#This Row],[IDHM]]&lt;=0.699,"Médio",IF(Tabela_Brasil[[#This Row],[IDHM]]&lt;=0.799,"Alto","Muito Alto")))</f>
        <v>Médio</v>
      </c>
      <c r="L1483" t="str">
        <f>VLOOKUP(Tabela_Brasil[[#This Row],[Estado]],'De-Para_Estado_Regiao'!$B$3:$C$29,2,FALSE)</f>
        <v>Sudeste</v>
      </c>
      <c r="M1483">
        <f>IF(Tabela_Brasil[[#This Row],[IBGE_1-4]]&gt;=951,1,0)</f>
        <v>1</v>
      </c>
      <c r="N1483">
        <f>IF(Tabela_Brasil[[#This Row],[COMP_P]]&lt;=2,1,0)</f>
        <v>0</v>
      </c>
    </row>
    <row r="1484" spans="1:14" x14ac:dyDescent="0.25">
      <c r="A1484" s="12" t="s">
        <v>1505</v>
      </c>
      <c r="B1484" s="12" t="s">
        <v>22</v>
      </c>
      <c r="C1484" s="12">
        <v>170</v>
      </c>
      <c r="D1484" s="12">
        <v>0.745</v>
      </c>
      <c r="E1484" s="12">
        <v>0.73899999999999999</v>
      </c>
      <c r="F1484" s="12">
        <v>0.65600000000000003</v>
      </c>
      <c r="G1484" s="12">
        <v>30942.98</v>
      </c>
      <c r="H1484" s="13">
        <v>3</v>
      </c>
      <c r="I1484" t="str">
        <f>CONCATENATE(Tabela_Brasil[[#This Row],[Município]],"-",Tabela_Brasil[[#This Row],[Estado]])</f>
        <v>Floraí-PR</v>
      </c>
      <c r="J1484">
        <f>IF(Tabela_Brasil[[#This Row],[IDHM]]&lt;=0.599,1,0)</f>
        <v>0</v>
      </c>
      <c r="K1484" t="str">
        <f>IF(Tabela_Brasil[[#This Row],[IDHM]]&lt;=0.55,"Baixo",IF(Tabela_Brasil[[#This Row],[IDHM]]&lt;=0.699,"Médio",IF(Tabela_Brasil[[#This Row],[IDHM]]&lt;=0.799,"Alto","Muito Alto")))</f>
        <v>Alto</v>
      </c>
      <c r="L1484" t="str">
        <f>VLOOKUP(Tabela_Brasil[[#This Row],[Estado]],'De-Para_Estado_Regiao'!$B$3:$C$29,2,FALSE)</f>
        <v>Sul</v>
      </c>
      <c r="M1484">
        <f>IF(Tabela_Brasil[[#This Row],[IBGE_1-4]]&gt;=951,1,0)</f>
        <v>0</v>
      </c>
      <c r="N1484">
        <f>IF(Tabela_Brasil[[#This Row],[COMP_P]]&lt;=2,1,0)</f>
        <v>0</v>
      </c>
    </row>
    <row r="1485" spans="1:14" x14ac:dyDescent="0.25">
      <c r="A1485" s="9" t="s">
        <v>1506</v>
      </c>
      <c r="B1485" s="9" t="s">
        <v>7</v>
      </c>
      <c r="C1485" s="9">
        <v>182</v>
      </c>
      <c r="D1485" s="9">
        <v>0.72099999999999997</v>
      </c>
      <c r="E1485" s="9">
        <v>0.69799999999999995</v>
      </c>
      <c r="F1485" s="9">
        <v>0.65500000000000003</v>
      </c>
      <c r="G1485" s="9">
        <v>13460.71</v>
      </c>
      <c r="H1485" s="10">
        <v>3</v>
      </c>
      <c r="I1485" t="str">
        <f>CONCATENATE(Tabela_Brasil[[#This Row],[Município]],"-",Tabela_Brasil[[#This Row],[Estado]])</f>
        <v>Lavínia-SP</v>
      </c>
      <c r="J1485">
        <f>IF(Tabela_Brasil[[#This Row],[IDHM]]&lt;=0.599,1,0)</f>
        <v>0</v>
      </c>
      <c r="K1485" t="str">
        <f>IF(Tabela_Brasil[[#This Row],[IDHM]]&lt;=0.55,"Baixo",IF(Tabela_Brasil[[#This Row],[IDHM]]&lt;=0.699,"Médio",IF(Tabela_Brasil[[#This Row],[IDHM]]&lt;=0.799,"Alto","Muito Alto")))</f>
        <v>Alto</v>
      </c>
      <c r="L1485" t="str">
        <f>VLOOKUP(Tabela_Brasil[[#This Row],[Estado]],'De-Para_Estado_Regiao'!$B$3:$C$29,2,FALSE)</f>
        <v>Sudeste</v>
      </c>
      <c r="M1485">
        <f>IF(Tabela_Brasil[[#This Row],[IBGE_1-4]]&gt;=951,1,0)</f>
        <v>0</v>
      </c>
      <c r="N1485">
        <f>IF(Tabela_Brasil[[#This Row],[COMP_P]]&lt;=2,1,0)</f>
        <v>0</v>
      </c>
    </row>
    <row r="1486" spans="1:14" x14ac:dyDescent="0.25">
      <c r="A1486" s="12" t="s">
        <v>1507</v>
      </c>
      <c r="B1486" s="12" t="s">
        <v>39</v>
      </c>
      <c r="C1486" s="12">
        <v>2322</v>
      </c>
      <c r="D1486" s="12">
        <v>0.60499999999999998</v>
      </c>
      <c r="E1486" s="12">
        <v>0.621</v>
      </c>
      <c r="F1486" s="12">
        <v>0.45100000000000001</v>
      </c>
      <c r="G1486" s="12">
        <v>9430.8700000000008</v>
      </c>
      <c r="H1486" s="13">
        <v>13</v>
      </c>
      <c r="I1486" t="str">
        <f>CONCATENATE(Tabela_Brasil[[#This Row],[Município]],"-",Tabela_Brasil[[#This Row],[Estado]])</f>
        <v>Humaitá-AM</v>
      </c>
      <c r="J1486">
        <f>IF(Tabela_Brasil[[#This Row],[IDHM]]&lt;=0.599,1,0)</f>
        <v>0</v>
      </c>
      <c r="K1486" t="str">
        <f>IF(Tabela_Brasil[[#This Row],[IDHM]]&lt;=0.55,"Baixo",IF(Tabela_Brasil[[#This Row],[IDHM]]&lt;=0.699,"Médio",IF(Tabela_Brasil[[#This Row],[IDHM]]&lt;=0.799,"Alto","Muito Alto")))</f>
        <v>Médio</v>
      </c>
      <c r="L1486" t="str">
        <f>VLOOKUP(Tabela_Brasil[[#This Row],[Estado]],'De-Para_Estado_Regiao'!$B$3:$C$29,2,FALSE)</f>
        <v>Norte</v>
      </c>
      <c r="M1486">
        <f>IF(Tabela_Brasil[[#This Row],[IBGE_1-4]]&gt;=951,1,0)</f>
        <v>1</v>
      </c>
      <c r="N1486">
        <f>IF(Tabela_Brasil[[#This Row],[COMP_P]]&lt;=2,1,0)</f>
        <v>0</v>
      </c>
    </row>
    <row r="1487" spans="1:14" x14ac:dyDescent="0.25">
      <c r="A1487" s="9" t="s">
        <v>1508</v>
      </c>
      <c r="B1487" s="9" t="s">
        <v>22</v>
      </c>
      <c r="C1487" s="9">
        <v>870</v>
      </c>
      <c r="D1487" s="9">
        <v>0.68700000000000006</v>
      </c>
      <c r="E1487" s="9">
        <v>0.69199999999999995</v>
      </c>
      <c r="F1487" s="9">
        <v>0.59399999999999997</v>
      </c>
      <c r="G1487" s="9">
        <v>24319.16</v>
      </c>
      <c r="H1487" s="10">
        <v>24</v>
      </c>
      <c r="I1487" t="str">
        <f>CONCATENATE(Tabela_Brasil[[#This Row],[Município]],"-",Tabela_Brasil[[#This Row],[Estado]])</f>
        <v>Wenceslau Braz-PR</v>
      </c>
      <c r="J1487">
        <f>IF(Tabela_Brasil[[#This Row],[IDHM]]&lt;=0.599,1,0)</f>
        <v>0</v>
      </c>
      <c r="K1487" t="str">
        <f>IF(Tabela_Brasil[[#This Row],[IDHM]]&lt;=0.55,"Baixo",IF(Tabela_Brasil[[#This Row],[IDHM]]&lt;=0.699,"Médio",IF(Tabela_Brasil[[#This Row],[IDHM]]&lt;=0.799,"Alto","Muito Alto")))</f>
        <v>Médio</v>
      </c>
      <c r="L1487" t="str">
        <f>VLOOKUP(Tabela_Brasil[[#This Row],[Estado]],'De-Para_Estado_Regiao'!$B$3:$C$29,2,FALSE)</f>
        <v>Sul</v>
      </c>
      <c r="M1487">
        <f>IF(Tabela_Brasil[[#This Row],[IBGE_1-4]]&gt;=951,1,0)</f>
        <v>0</v>
      </c>
      <c r="N1487">
        <f>IF(Tabela_Brasil[[#This Row],[COMP_P]]&lt;=2,1,0)</f>
        <v>0</v>
      </c>
    </row>
    <row r="1488" spans="1:14" x14ac:dyDescent="0.25">
      <c r="A1488" s="12" t="s">
        <v>1509</v>
      </c>
      <c r="B1488" s="12" t="s">
        <v>24</v>
      </c>
      <c r="C1488" s="12">
        <v>163</v>
      </c>
      <c r="D1488" s="12">
        <v>0.56999999999999995</v>
      </c>
      <c r="E1488" s="12">
        <v>0.55200000000000005</v>
      </c>
      <c r="F1488" s="12">
        <v>0.44500000000000001</v>
      </c>
      <c r="G1488" s="12">
        <v>6197.97</v>
      </c>
      <c r="H1488" s="13">
        <v>20</v>
      </c>
      <c r="I1488" t="str">
        <f>CONCATENATE(Tabela_Brasil[[#This Row],[Município]],"-",Tabela_Brasil[[#This Row],[Estado]])</f>
        <v>Brotas De Macaúbas-BA</v>
      </c>
      <c r="J1488">
        <f>IF(Tabela_Brasil[[#This Row],[IDHM]]&lt;=0.599,1,0)</f>
        <v>1</v>
      </c>
      <c r="K1488" t="str">
        <f>IF(Tabela_Brasil[[#This Row],[IDHM]]&lt;=0.55,"Baixo",IF(Tabela_Brasil[[#This Row],[IDHM]]&lt;=0.699,"Médio",IF(Tabela_Brasil[[#This Row],[IDHM]]&lt;=0.799,"Alto","Muito Alto")))</f>
        <v>Médio</v>
      </c>
      <c r="L1488" t="str">
        <f>VLOOKUP(Tabela_Brasil[[#This Row],[Estado]],'De-Para_Estado_Regiao'!$B$3:$C$29,2,FALSE)</f>
        <v>Nordeste</v>
      </c>
      <c r="M1488">
        <f>IF(Tabela_Brasil[[#This Row],[IBGE_1-4]]&gt;=951,1,0)</f>
        <v>0</v>
      </c>
      <c r="N1488">
        <f>IF(Tabela_Brasil[[#This Row],[COMP_P]]&lt;=2,1,0)</f>
        <v>0</v>
      </c>
    </row>
    <row r="1489" spans="1:14" x14ac:dyDescent="0.25">
      <c r="A1489" s="9" t="s">
        <v>1510</v>
      </c>
      <c r="B1489" s="9" t="s">
        <v>33</v>
      </c>
      <c r="C1489" s="9">
        <v>3889</v>
      </c>
      <c r="D1489" s="9">
        <v>0.72</v>
      </c>
      <c r="E1489" s="9">
        <v>0.70599999999999996</v>
      </c>
      <c r="F1489" s="9">
        <v>0.64100000000000001</v>
      </c>
      <c r="G1489" s="9">
        <v>10694.22</v>
      </c>
      <c r="H1489" s="10">
        <v>24</v>
      </c>
      <c r="I1489" t="str">
        <f>CONCATENATE(Tabela_Brasil[[#This Row],[Município]],"-",Tabela_Brasil[[#This Row],[Estado]])</f>
        <v>Cidade Ocidental-GO</v>
      </c>
      <c r="J1489">
        <f>IF(Tabela_Brasil[[#This Row],[IDHM]]&lt;=0.599,1,0)</f>
        <v>0</v>
      </c>
      <c r="K1489" t="str">
        <f>IF(Tabela_Brasil[[#This Row],[IDHM]]&lt;=0.55,"Baixo",IF(Tabela_Brasil[[#This Row],[IDHM]]&lt;=0.699,"Médio",IF(Tabela_Brasil[[#This Row],[IDHM]]&lt;=0.799,"Alto","Muito Alto")))</f>
        <v>Alto</v>
      </c>
      <c r="L1489" t="str">
        <f>VLOOKUP(Tabela_Brasil[[#This Row],[Estado]],'De-Para_Estado_Regiao'!$B$3:$C$29,2,FALSE)</f>
        <v>Centro-Oeste</v>
      </c>
      <c r="M1489">
        <f>IF(Tabela_Brasil[[#This Row],[IBGE_1-4]]&gt;=951,1,0)</f>
        <v>1</v>
      </c>
      <c r="N1489">
        <f>IF(Tabela_Brasil[[#This Row],[COMP_P]]&lt;=2,1,0)</f>
        <v>0</v>
      </c>
    </row>
    <row r="1490" spans="1:14" x14ac:dyDescent="0.25">
      <c r="A1490" s="12" t="s">
        <v>1511</v>
      </c>
      <c r="B1490" s="12" t="s">
        <v>53</v>
      </c>
      <c r="C1490" s="12">
        <v>469</v>
      </c>
      <c r="D1490" s="12">
        <v>0.70299999999999996</v>
      </c>
      <c r="E1490" s="12">
        <v>0.71499999999999997</v>
      </c>
      <c r="F1490" s="12">
        <v>0.59599999999999997</v>
      </c>
      <c r="G1490" s="12">
        <v>28810.57</v>
      </c>
      <c r="H1490" s="13">
        <v>17</v>
      </c>
      <c r="I1490" t="str">
        <f>CONCATENATE(Tabela_Brasil[[#This Row],[Município]],"-",Tabela_Brasil[[#This Row],[Estado]])</f>
        <v>Camapuã-MS</v>
      </c>
      <c r="J1490">
        <f>IF(Tabela_Brasil[[#This Row],[IDHM]]&lt;=0.599,1,0)</f>
        <v>0</v>
      </c>
      <c r="K1490" t="str">
        <f>IF(Tabela_Brasil[[#This Row],[IDHM]]&lt;=0.55,"Baixo",IF(Tabela_Brasil[[#This Row],[IDHM]]&lt;=0.699,"Médio",IF(Tabela_Brasil[[#This Row],[IDHM]]&lt;=0.799,"Alto","Muito Alto")))</f>
        <v>Alto</v>
      </c>
      <c r="L1490" t="str">
        <f>VLOOKUP(Tabela_Brasil[[#This Row],[Estado]],'De-Para_Estado_Regiao'!$B$3:$C$29,2,FALSE)</f>
        <v>Centro-Oeste</v>
      </c>
      <c r="M1490">
        <f>IF(Tabela_Brasil[[#This Row],[IBGE_1-4]]&gt;=951,1,0)</f>
        <v>0</v>
      </c>
      <c r="N1490">
        <f>IF(Tabela_Brasil[[#This Row],[COMP_P]]&lt;=2,1,0)</f>
        <v>0</v>
      </c>
    </row>
    <row r="1491" spans="1:14" x14ac:dyDescent="0.25">
      <c r="A1491" s="9" t="s">
        <v>1512</v>
      </c>
      <c r="B1491" s="9" t="s">
        <v>7</v>
      </c>
      <c r="C1491" s="9">
        <v>180</v>
      </c>
      <c r="D1491" s="9">
        <v>0.76</v>
      </c>
      <c r="E1491" s="9">
        <v>0.71399999999999997</v>
      </c>
      <c r="F1491" s="9">
        <v>0.73299999999999998</v>
      </c>
      <c r="G1491" s="9">
        <v>12159.98</v>
      </c>
      <c r="H1491" s="10">
        <v>1</v>
      </c>
      <c r="I1491" t="str">
        <f>CONCATENATE(Tabela_Brasil[[#This Row],[Município]],"-",Tabela_Brasil[[#This Row],[Estado]])</f>
        <v>Indiana-SP</v>
      </c>
      <c r="J1491">
        <f>IF(Tabela_Brasil[[#This Row],[IDHM]]&lt;=0.599,1,0)</f>
        <v>0</v>
      </c>
      <c r="K1491" t="str">
        <f>IF(Tabela_Brasil[[#This Row],[IDHM]]&lt;=0.55,"Baixo",IF(Tabela_Brasil[[#This Row],[IDHM]]&lt;=0.699,"Médio",IF(Tabela_Brasil[[#This Row],[IDHM]]&lt;=0.799,"Alto","Muito Alto")))</f>
        <v>Alto</v>
      </c>
      <c r="L1491" t="str">
        <f>VLOOKUP(Tabela_Brasil[[#This Row],[Estado]],'De-Para_Estado_Regiao'!$B$3:$C$29,2,FALSE)</f>
        <v>Sudeste</v>
      </c>
      <c r="M1491">
        <f>IF(Tabela_Brasil[[#This Row],[IBGE_1-4]]&gt;=951,1,0)</f>
        <v>0</v>
      </c>
      <c r="N1491">
        <f>IF(Tabela_Brasil[[#This Row],[COMP_P]]&lt;=2,1,0)</f>
        <v>1</v>
      </c>
    </row>
    <row r="1492" spans="1:14" x14ac:dyDescent="0.25">
      <c r="A1492" s="12" t="s">
        <v>1513</v>
      </c>
      <c r="B1492" s="12" t="s">
        <v>64</v>
      </c>
      <c r="C1492" s="12">
        <v>1520</v>
      </c>
      <c r="D1492" s="12">
        <v>0.68</v>
      </c>
      <c r="E1492" s="12">
        <v>0.67300000000000004</v>
      </c>
      <c r="F1492" s="12">
        <v>0.57999999999999996</v>
      </c>
      <c r="G1492" s="12">
        <v>18814.93</v>
      </c>
      <c r="H1492" s="13">
        <v>30</v>
      </c>
      <c r="I1492" t="str">
        <f>CONCATENATE(Tabela_Brasil[[#This Row],[Município]],"-",Tabela_Brasil[[#This Row],[Estado]])</f>
        <v>Barra De São Francisco-ES</v>
      </c>
      <c r="J1492">
        <f>IF(Tabela_Brasil[[#This Row],[IDHM]]&lt;=0.599,1,0)</f>
        <v>0</v>
      </c>
      <c r="K1492" t="str">
        <f>IF(Tabela_Brasil[[#This Row],[IDHM]]&lt;=0.55,"Baixo",IF(Tabela_Brasil[[#This Row],[IDHM]]&lt;=0.699,"Médio",IF(Tabela_Brasil[[#This Row],[IDHM]]&lt;=0.799,"Alto","Muito Alto")))</f>
        <v>Médio</v>
      </c>
      <c r="L1492" t="str">
        <f>VLOOKUP(Tabela_Brasil[[#This Row],[Estado]],'De-Para_Estado_Regiao'!$B$3:$C$29,2,FALSE)</f>
        <v>Sudeste</v>
      </c>
      <c r="M1492">
        <f>IF(Tabela_Brasil[[#This Row],[IBGE_1-4]]&gt;=951,1,0)</f>
        <v>1</v>
      </c>
      <c r="N1492">
        <f>IF(Tabela_Brasil[[#This Row],[COMP_P]]&lt;=2,1,0)</f>
        <v>0</v>
      </c>
    </row>
    <row r="1493" spans="1:14" x14ac:dyDescent="0.25">
      <c r="A1493" s="9" t="s">
        <v>1514</v>
      </c>
      <c r="B1493" s="9" t="s">
        <v>7</v>
      </c>
      <c r="C1493" s="9">
        <v>137</v>
      </c>
      <c r="D1493" s="9">
        <v>0.74</v>
      </c>
      <c r="E1493" s="9">
        <v>0.71299999999999997</v>
      </c>
      <c r="F1493" s="9">
        <v>0.69</v>
      </c>
      <c r="G1493" s="9">
        <v>23947.27</v>
      </c>
      <c r="H1493" s="10">
        <v>4</v>
      </c>
      <c r="I1493" t="str">
        <f>CONCATENATE(Tabela_Brasil[[#This Row],[Município]],"-",Tabela_Brasil[[#This Row],[Estado]])</f>
        <v>Rifaina-SP</v>
      </c>
      <c r="J1493">
        <f>IF(Tabela_Brasil[[#This Row],[IDHM]]&lt;=0.599,1,0)</f>
        <v>0</v>
      </c>
      <c r="K1493" t="str">
        <f>IF(Tabela_Brasil[[#This Row],[IDHM]]&lt;=0.55,"Baixo",IF(Tabela_Brasil[[#This Row],[IDHM]]&lt;=0.699,"Médio",IF(Tabela_Brasil[[#This Row],[IDHM]]&lt;=0.799,"Alto","Muito Alto")))</f>
        <v>Alto</v>
      </c>
      <c r="L1493" t="str">
        <f>VLOOKUP(Tabela_Brasil[[#This Row],[Estado]],'De-Para_Estado_Regiao'!$B$3:$C$29,2,FALSE)</f>
        <v>Sudeste</v>
      </c>
      <c r="M1493">
        <f>IF(Tabela_Brasil[[#This Row],[IBGE_1-4]]&gt;=951,1,0)</f>
        <v>0</v>
      </c>
      <c r="N1493">
        <f>IF(Tabela_Brasil[[#This Row],[COMP_P]]&lt;=2,1,0)</f>
        <v>0</v>
      </c>
    </row>
    <row r="1494" spans="1:14" x14ac:dyDescent="0.25">
      <c r="A1494" s="12" t="s">
        <v>1515</v>
      </c>
      <c r="B1494" s="12" t="s">
        <v>49</v>
      </c>
      <c r="C1494" s="12">
        <v>1188</v>
      </c>
      <c r="D1494" s="12">
        <v>0.51500000000000001</v>
      </c>
      <c r="E1494" s="12">
        <v>0.54100000000000004</v>
      </c>
      <c r="F1494" s="12">
        <v>0.33800000000000002</v>
      </c>
      <c r="G1494" s="12">
        <v>11447.76</v>
      </c>
      <c r="H1494" s="13">
        <v>2</v>
      </c>
      <c r="I1494" t="str">
        <f>CONCATENATE(Tabela_Brasil[[#This Row],[Município]],"-",Tabela_Brasil[[#This Row],[Estado]])</f>
        <v>Pacajá-PA</v>
      </c>
      <c r="J1494">
        <f>IF(Tabela_Brasil[[#This Row],[IDHM]]&lt;=0.599,1,0)</f>
        <v>1</v>
      </c>
      <c r="K1494" t="str">
        <f>IF(Tabela_Brasil[[#This Row],[IDHM]]&lt;=0.55,"Baixo",IF(Tabela_Brasil[[#This Row],[IDHM]]&lt;=0.699,"Médio",IF(Tabela_Brasil[[#This Row],[IDHM]]&lt;=0.799,"Alto","Muito Alto")))</f>
        <v>Baixo</v>
      </c>
      <c r="L1494" t="str">
        <f>VLOOKUP(Tabela_Brasil[[#This Row],[Estado]],'De-Para_Estado_Regiao'!$B$3:$C$29,2,FALSE)</f>
        <v>Norte</v>
      </c>
      <c r="M1494">
        <f>IF(Tabela_Brasil[[#This Row],[IBGE_1-4]]&gt;=951,1,0)</f>
        <v>1</v>
      </c>
      <c r="N1494">
        <f>IF(Tabela_Brasil[[#This Row],[COMP_P]]&lt;=2,1,0)</f>
        <v>1</v>
      </c>
    </row>
    <row r="1495" spans="1:14" x14ac:dyDescent="0.25">
      <c r="A1495" s="9" t="s">
        <v>1516</v>
      </c>
      <c r="B1495" s="9" t="s">
        <v>59</v>
      </c>
      <c r="C1495" s="9">
        <v>412</v>
      </c>
      <c r="D1495" s="9">
        <v>0.69</v>
      </c>
      <c r="E1495" s="9">
        <v>0.72199999999999998</v>
      </c>
      <c r="F1495" s="9">
        <v>0.56200000000000006</v>
      </c>
      <c r="G1495" s="9">
        <v>23243.66</v>
      </c>
      <c r="H1495" s="10">
        <v>12</v>
      </c>
      <c r="I1495" t="str">
        <f>CONCATENATE(Tabela_Brasil[[#This Row],[Município]],"-",Tabela_Brasil[[#This Row],[Estado]])</f>
        <v>Urubici-SC</v>
      </c>
      <c r="J1495">
        <f>IF(Tabela_Brasil[[#This Row],[IDHM]]&lt;=0.599,1,0)</f>
        <v>0</v>
      </c>
      <c r="K1495" t="str">
        <f>IF(Tabela_Brasil[[#This Row],[IDHM]]&lt;=0.55,"Baixo",IF(Tabela_Brasil[[#This Row],[IDHM]]&lt;=0.699,"Médio",IF(Tabela_Brasil[[#This Row],[IDHM]]&lt;=0.799,"Alto","Muito Alto")))</f>
        <v>Médio</v>
      </c>
      <c r="L1495" t="str">
        <f>VLOOKUP(Tabela_Brasil[[#This Row],[Estado]],'De-Para_Estado_Regiao'!$B$3:$C$29,2,FALSE)</f>
        <v>Sul</v>
      </c>
      <c r="M1495">
        <f>IF(Tabela_Brasil[[#This Row],[IBGE_1-4]]&gt;=951,1,0)</f>
        <v>0</v>
      </c>
      <c r="N1495">
        <f>IF(Tabela_Brasil[[#This Row],[COMP_P]]&lt;=2,1,0)</f>
        <v>0</v>
      </c>
    </row>
    <row r="1496" spans="1:14" x14ac:dyDescent="0.25">
      <c r="A1496" s="12" t="s">
        <v>1517</v>
      </c>
      <c r="B1496" s="12" t="s">
        <v>16</v>
      </c>
      <c r="C1496" s="12">
        <v>360</v>
      </c>
      <c r="D1496" s="12">
        <v>0.68</v>
      </c>
      <c r="E1496" s="12">
        <v>0.622</v>
      </c>
      <c r="F1496" s="12">
        <v>0.60899999999999999</v>
      </c>
      <c r="G1496" s="12">
        <v>11423.92</v>
      </c>
      <c r="H1496" s="13">
        <v>6</v>
      </c>
      <c r="I1496" t="str">
        <f>CONCATENATE(Tabela_Brasil[[#This Row],[Município]],"-",Tabela_Brasil[[#This Row],[Estado]])</f>
        <v>Gouveia-MG</v>
      </c>
      <c r="J1496">
        <f>IF(Tabela_Brasil[[#This Row],[IDHM]]&lt;=0.599,1,0)</f>
        <v>0</v>
      </c>
      <c r="K1496" t="str">
        <f>IF(Tabela_Brasil[[#This Row],[IDHM]]&lt;=0.55,"Baixo",IF(Tabela_Brasil[[#This Row],[IDHM]]&lt;=0.699,"Médio",IF(Tabela_Brasil[[#This Row],[IDHM]]&lt;=0.799,"Alto","Muito Alto")))</f>
        <v>Médio</v>
      </c>
      <c r="L1496" t="str">
        <f>VLOOKUP(Tabela_Brasil[[#This Row],[Estado]],'De-Para_Estado_Regiao'!$B$3:$C$29,2,FALSE)</f>
        <v>Sudeste</v>
      </c>
      <c r="M1496">
        <f>IF(Tabela_Brasil[[#This Row],[IBGE_1-4]]&gt;=951,1,0)</f>
        <v>0</v>
      </c>
      <c r="N1496">
        <f>IF(Tabela_Brasil[[#This Row],[COMP_P]]&lt;=2,1,0)</f>
        <v>0</v>
      </c>
    </row>
    <row r="1497" spans="1:14" x14ac:dyDescent="0.25">
      <c r="A1497" s="9" t="s">
        <v>1518</v>
      </c>
      <c r="B1497" s="9" t="s">
        <v>7</v>
      </c>
      <c r="C1497" s="9">
        <v>214</v>
      </c>
      <c r="D1497" s="9">
        <v>0.72299999999999998</v>
      </c>
      <c r="E1497" s="9">
        <v>0.72699999999999998</v>
      </c>
      <c r="F1497" s="9">
        <v>0.63500000000000001</v>
      </c>
      <c r="G1497" s="9">
        <v>12848.93</v>
      </c>
      <c r="H1497" s="10">
        <v>1</v>
      </c>
      <c r="I1497" t="str">
        <f>CONCATENATE(Tabela_Brasil[[#This Row],[Município]],"-",Tabela_Brasil[[#This Row],[Estado]])</f>
        <v>Gastão Vidigal-SP</v>
      </c>
      <c r="J1497">
        <f>IF(Tabela_Brasil[[#This Row],[IDHM]]&lt;=0.599,1,0)</f>
        <v>0</v>
      </c>
      <c r="K1497" t="str">
        <f>IF(Tabela_Brasil[[#This Row],[IDHM]]&lt;=0.55,"Baixo",IF(Tabela_Brasil[[#This Row],[IDHM]]&lt;=0.699,"Médio",IF(Tabela_Brasil[[#This Row],[IDHM]]&lt;=0.799,"Alto","Muito Alto")))</f>
        <v>Alto</v>
      </c>
      <c r="L1497" t="str">
        <f>VLOOKUP(Tabela_Brasil[[#This Row],[Estado]],'De-Para_Estado_Regiao'!$B$3:$C$29,2,FALSE)</f>
        <v>Sudeste</v>
      </c>
      <c r="M1497">
        <f>IF(Tabela_Brasil[[#This Row],[IBGE_1-4]]&gt;=951,1,0)</f>
        <v>0</v>
      </c>
      <c r="N1497">
        <f>IF(Tabela_Brasil[[#This Row],[COMP_P]]&lt;=2,1,0)</f>
        <v>1</v>
      </c>
    </row>
    <row r="1498" spans="1:14" x14ac:dyDescent="0.25">
      <c r="A1498" s="12" t="s">
        <v>1519</v>
      </c>
      <c r="B1498" s="12" t="s">
        <v>59</v>
      </c>
      <c r="C1498" s="12">
        <v>904</v>
      </c>
      <c r="D1498" s="12">
        <v>0.74</v>
      </c>
      <c r="E1498" s="12">
        <v>0.71299999999999997</v>
      </c>
      <c r="F1498" s="12">
        <v>0.68100000000000005</v>
      </c>
      <c r="G1498" s="12">
        <v>34900.89</v>
      </c>
      <c r="H1498" s="13">
        <v>10</v>
      </c>
      <c r="I1498" t="str">
        <f>CONCATENATE(Tabela_Brasil[[#This Row],[Município]],"-",Tabela_Brasil[[#This Row],[Estado]])</f>
        <v>Otacílio Costa-SC</v>
      </c>
      <c r="J1498">
        <f>IF(Tabela_Brasil[[#This Row],[IDHM]]&lt;=0.599,1,0)</f>
        <v>0</v>
      </c>
      <c r="K1498" t="str">
        <f>IF(Tabela_Brasil[[#This Row],[IDHM]]&lt;=0.55,"Baixo",IF(Tabela_Brasil[[#This Row],[IDHM]]&lt;=0.699,"Médio",IF(Tabela_Brasil[[#This Row],[IDHM]]&lt;=0.799,"Alto","Muito Alto")))</f>
        <v>Alto</v>
      </c>
      <c r="L1498" t="str">
        <f>VLOOKUP(Tabela_Brasil[[#This Row],[Estado]],'De-Para_Estado_Regiao'!$B$3:$C$29,2,FALSE)</f>
        <v>Sul</v>
      </c>
      <c r="M1498">
        <f>IF(Tabela_Brasil[[#This Row],[IBGE_1-4]]&gt;=951,1,0)</f>
        <v>0</v>
      </c>
      <c r="N1498">
        <f>IF(Tabela_Brasil[[#This Row],[COMP_P]]&lt;=2,1,0)</f>
        <v>0</v>
      </c>
    </row>
    <row r="1499" spans="1:14" x14ac:dyDescent="0.25">
      <c r="A1499" s="9" t="s">
        <v>1520</v>
      </c>
      <c r="B1499" s="9" t="s">
        <v>53</v>
      </c>
      <c r="C1499" s="9">
        <v>992</v>
      </c>
      <c r="D1499" s="9">
        <v>0.67</v>
      </c>
      <c r="E1499" s="9">
        <v>0.71399999999999997</v>
      </c>
      <c r="F1499" s="9">
        <v>0.50800000000000001</v>
      </c>
      <c r="G1499" s="9">
        <v>29857.75</v>
      </c>
      <c r="H1499" s="10">
        <v>8</v>
      </c>
      <c r="I1499" t="str">
        <f>CONCATENATE(Tabela_Brasil[[#This Row],[Município]],"-",Tabela_Brasil[[#This Row],[Estado]])</f>
        <v>Bonito-MS</v>
      </c>
      <c r="J1499">
        <f>IF(Tabela_Brasil[[#This Row],[IDHM]]&lt;=0.599,1,0)</f>
        <v>0</v>
      </c>
      <c r="K1499" t="str">
        <f>IF(Tabela_Brasil[[#This Row],[IDHM]]&lt;=0.55,"Baixo",IF(Tabela_Brasil[[#This Row],[IDHM]]&lt;=0.699,"Médio",IF(Tabela_Brasil[[#This Row],[IDHM]]&lt;=0.799,"Alto","Muito Alto")))</f>
        <v>Médio</v>
      </c>
      <c r="L1499" t="str">
        <f>VLOOKUP(Tabela_Brasil[[#This Row],[Estado]],'De-Para_Estado_Regiao'!$B$3:$C$29,2,FALSE)</f>
        <v>Centro-Oeste</v>
      </c>
      <c r="M1499">
        <f>IF(Tabela_Brasil[[#This Row],[IBGE_1-4]]&gt;=951,1,0)</f>
        <v>1</v>
      </c>
      <c r="N1499">
        <f>IF(Tabela_Brasil[[#This Row],[COMP_P]]&lt;=2,1,0)</f>
        <v>0</v>
      </c>
    </row>
    <row r="1500" spans="1:14" x14ac:dyDescent="0.25">
      <c r="A1500" s="12" t="s">
        <v>1521</v>
      </c>
      <c r="B1500" s="12" t="s">
        <v>14</v>
      </c>
      <c r="C1500" s="12">
        <v>797</v>
      </c>
      <c r="D1500" s="12">
        <v>0.76800000000000002</v>
      </c>
      <c r="E1500" s="12">
        <v>0.745</v>
      </c>
      <c r="F1500" s="12">
        <v>0.71</v>
      </c>
      <c r="G1500" s="12">
        <v>28200.01</v>
      </c>
      <c r="H1500" s="13">
        <v>33</v>
      </c>
      <c r="I1500" t="str">
        <f>CONCATENATE(Tabela_Brasil[[#This Row],[Município]],"-",Tabela_Brasil[[#This Row],[Estado]])</f>
        <v>Três Passos-RS</v>
      </c>
      <c r="J1500">
        <f>IF(Tabela_Brasil[[#This Row],[IDHM]]&lt;=0.599,1,0)</f>
        <v>0</v>
      </c>
      <c r="K1500" t="str">
        <f>IF(Tabela_Brasil[[#This Row],[IDHM]]&lt;=0.55,"Baixo",IF(Tabela_Brasil[[#This Row],[IDHM]]&lt;=0.699,"Médio",IF(Tabela_Brasil[[#This Row],[IDHM]]&lt;=0.799,"Alto","Muito Alto")))</f>
        <v>Alto</v>
      </c>
      <c r="L1500" t="str">
        <f>VLOOKUP(Tabela_Brasil[[#This Row],[Estado]],'De-Para_Estado_Regiao'!$B$3:$C$29,2,FALSE)</f>
        <v>Sul</v>
      </c>
      <c r="M1500">
        <f>IF(Tabela_Brasil[[#This Row],[IBGE_1-4]]&gt;=951,1,0)</f>
        <v>0</v>
      </c>
      <c r="N1500">
        <f>IF(Tabela_Brasil[[#This Row],[COMP_P]]&lt;=2,1,0)</f>
        <v>0</v>
      </c>
    </row>
    <row r="1501" spans="1:14" x14ac:dyDescent="0.25">
      <c r="A1501" s="9" t="s">
        <v>1522</v>
      </c>
      <c r="B1501" s="9" t="s">
        <v>16</v>
      </c>
      <c r="C1501" s="9">
        <v>375</v>
      </c>
      <c r="D1501" s="9">
        <v>0.58799999999999997</v>
      </c>
      <c r="E1501" s="9">
        <v>0.59199999999999997</v>
      </c>
      <c r="F1501" s="9">
        <v>0.42299999999999999</v>
      </c>
      <c r="G1501" s="9">
        <v>10601.65</v>
      </c>
      <c r="H1501" s="10">
        <v>7</v>
      </c>
      <c r="I1501" t="str">
        <f>CONCATENATE(Tabela_Brasil[[#This Row],[Município]],"-",Tabela_Brasil[[#This Row],[Estado]])</f>
        <v>Ataléia-MG</v>
      </c>
      <c r="J1501">
        <f>IF(Tabela_Brasil[[#This Row],[IDHM]]&lt;=0.599,1,0)</f>
        <v>1</v>
      </c>
      <c r="K1501" t="str">
        <f>IF(Tabela_Brasil[[#This Row],[IDHM]]&lt;=0.55,"Baixo",IF(Tabela_Brasil[[#This Row],[IDHM]]&lt;=0.699,"Médio",IF(Tabela_Brasil[[#This Row],[IDHM]]&lt;=0.799,"Alto","Muito Alto")))</f>
        <v>Médio</v>
      </c>
      <c r="L1501" t="str">
        <f>VLOOKUP(Tabela_Brasil[[#This Row],[Estado]],'De-Para_Estado_Regiao'!$B$3:$C$29,2,FALSE)</f>
        <v>Sudeste</v>
      </c>
      <c r="M1501">
        <f>IF(Tabela_Brasil[[#This Row],[IBGE_1-4]]&gt;=951,1,0)</f>
        <v>0</v>
      </c>
      <c r="N1501">
        <f>IF(Tabela_Brasil[[#This Row],[COMP_P]]&lt;=2,1,0)</f>
        <v>0</v>
      </c>
    </row>
    <row r="1502" spans="1:14" x14ac:dyDescent="0.25">
      <c r="A1502" s="12" t="s">
        <v>1523</v>
      </c>
      <c r="B1502" s="12" t="s">
        <v>39</v>
      </c>
      <c r="C1502" s="12">
        <v>1729</v>
      </c>
      <c r="D1502" s="12">
        <v>0.55000000000000004</v>
      </c>
      <c r="E1502" s="12">
        <v>0.53400000000000003</v>
      </c>
      <c r="F1502" s="12">
        <v>0.41599999999999998</v>
      </c>
      <c r="G1502" s="12">
        <v>9371.4599999999991</v>
      </c>
      <c r="H1502" s="13">
        <v>6</v>
      </c>
      <c r="I1502" t="str">
        <f>CONCATENATE(Tabela_Brasil[[#This Row],[Município]],"-",Tabela_Brasil[[#This Row],[Estado]])</f>
        <v>Carauari-AM</v>
      </c>
      <c r="J1502">
        <f>IF(Tabela_Brasil[[#This Row],[IDHM]]&lt;=0.599,1,0)</f>
        <v>1</v>
      </c>
      <c r="K1502" t="str">
        <f>IF(Tabela_Brasil[[#This Row],[IDHM]]&lt;=0.55,"Baixo",IF(Tabela_Brasil[[#This Row],[IDHM]]&lt;=0.699,"Médio",IF(Tabela_Brasil[[#This Row],[IDHM]]&lt;=0.799,"Alto","Muito Alto")))</f>
        <v>Baixo</v>
      </c>
      <c r="L1502" t="str">
        <f>VLOOKUP(Tabela_Brasil[[#This Row],[Estado]],'De-Para_Estado_Regiao'!$B$3:$C$29,2,FALSE)</f>
        <v>Norte</v>
      </c>
      <c r="M1502">
        <f>IF(Tabela_Brasil[[#This Row],[IBGE_1-4]]&gt;=951,1,0)</f>
        <v>1</v>
      </c>
      <c r="N1502">
        <f>IF(Tabela_Brasil[[#This Row],[COMP_P]]&lt;=2,1,0)</f>
        <v>0</v>
      </c>
    </row>
    <row r="1503" spans="1:14" x14ac:dyDescent="0.25">
      <c r="A1503" s="9" t="s">
        <v>1524</v>
      </c>
      <c r="B1503" s="9" t="s">
        <v>14</v>
      </c>
      <c r="C1503" s="9">
        <v>1756</v>
      </c>
      <c r="D1503" s="9">
        <v>0.7</v>
      </c>
      <c r="E1503" s="9">
        <v>0.70499999999999996</v>
      </c>
      <c r="F1503" s="9">
        <v>0.57599999999999996</v>
      </c>
      <c r="G1503" s="9">
        <v>21192.99</v>
      </c>
      <c r="H1503" s="10">
        <v>30</v>
      </c>
      <c r="I1503" t="str">
        <f>CONCATENATE(Tabela_Brasil[[#This Row],[Município]],"-",Tabela_Brasil[[#This Row],[Estado]])</f>
        <v>Rosário Do Sul-RS</v>
      </c>
      <c r="J1503">
        <f>IF(Tabela_Brasil[[#This Row],[IDHM]]&lt;=0.599,1,0)</f>
        <v>0</v>
      </c>
      <c r="K1503" t="str">
        <f>IF(Tabela_Brasil[[#This Row],[IDHM]]&lt;=0.55,"Baixo",IF(Tabela_Brasil[[#This Row],[IDHM]]&lt;=0.699,"Médio",IF(Tabela_Brasil[[#This Row],[IDHM]]&lt;=0.799,"Alto","Muito Alto")))</f>
        <v>Alto</v>
      </c>
      <c r="L1503" t="str">
        <f>VLOOKUP(Tabela_Brasil[[#This Row],[Estado]],'De-Para_Estado_Regiao'!$B$3:$C$29,2,FALSE)</f>
        <v>Sul</v>
      </c>
      <c r="M1503">
        <f>IF(Tabela_Brasil[[#This Row],[IBGE_1-4]]&gt;=951,1,0)</f>
        <v>1</v>
      </c>
      <c r="N1503">
        <f>IF(Tabela_Brasil[[#This Row],[COMP_P]]&lt;=2,1,0)</f>
        <v>0</v>
      </c>
    </row>
    <row r="1504" spans="1:14" x14ac:dyDescent="0.25">
      <c r="A1504" s="12" t="s">
        <v>1525</v>
      </c>
      <c r="B1504" s="12" t="s">
        <v>16</v>
      </c>
      <c r="C1504" s="12">
        <v>558</v>
      </c>
      <c r="D1504" s="12">
        <v>0.71499999999999997</v>
      </c>
      <c r="E1504" s="12">
        <v>0.68300000000000005</v>
      </c>
      <c r="F1504" s="12">
        <v>0.623</v>
      </c>
      <c r="G1504" s="12">
        <v>19242.18</v>
      </c>
      <c r="H1504" s="13">
        <v>21</v>
      </c>
      <c r="I1504" t="str">
        <f>CONCATENATE(Tabela_Brasil[[#This Row],[Município]],"-",Tabela_Brasil[[#This Row],[Estado]])</f>
        <v>Passa Quatro-MG</v>
      </c>
      <c r="J1504">
        <f>IF(Tabela_Brasil[[#This Row],[IDHM]]&lt;=0.599,1,0)</f>
        <v>0</v>
      </c>
      <c r="K1504" t="str">
        <f>IF(Tabela_Brasil[[#This Row],[IDHM]]&lt;=0.55,"Baixo",IF(Tabela_Brasil[[#This Row],[IDHM]]&lt;=0.699,"Médio",IF(Tabela_Brasil[[#This Row],[IDHM]]&lt;=0.799,"Alto","Muito Alto")))</f>
        <v>Alto</v>
      </c>
      <c r="L1504" t="str">
        <f>VLOOKUP(Tabela_Brasil[[#This Row],[Estado]],'De-Para_Estado_Regiao'!$B$3:$C$29,2,FALSE)</f>
        <v>Sudeste</v>
      </c>
      <c r="M1504">
        <f>IF(Tabela_Brasil[[#This Row],[IBGE_1-4]]&gt;=951,1,0)</f>
        <v>0</v>
      </c>
      <c r="N1504">
        <f>IF(Tabela_Brasil[[#This Row],[COMP_P]]&lt;=2,1,0)</f>
        <v>0</v>
      </c>
    </row>
    <row r="1505" spans="1:14" x14ac:dyDescent="0.25">
      <c r="A1505" s="9" t="s">
        <v>1526</v>
      </c>
      <c r="B1505" s="9" t="s">
        <v>16</v>
      </c>
      <c r="C1505" s="9">
        <v>370</v>
      </c>
      <c r="D1505" s="9">
        <v>0.67700000000000005</v>
      </c>
      <c r="E1505" s="9">
        <v>0.65500000000000003</v>
      </c>
      <c r="F1505" s="9">
        <v>0.56899999999999995</v>
      </c>
      <c r="G1505" s="9">
        <v>15407.7</v>
      </c>
      <c r="H1505" s="10">
        <v>4</v>
      </c>
      <c r="I1505" t="str">
        <f>CONCATENATE(Tabela_Brasil[[#This Row],[Município]],"-",Tabela_Brasil[[#This Row],[Estado]])</f>
        <v>Serrania-MG</v>
      </c>
      <c r="J1505">
        <f>IF(Tabela_Brasil[[#This Row],[IDHM]]&lt;=0.599,1,0)</f>
        <v>0</v>
      </c>
      <c r="K1505" t="str">
        <f>IF(Tabela_Brasil[[#This Row],[IDHM]]&lt;=0.55,"Baixo",IF(Tabela_Brasil[[#This Row],[IDHM]]&lt;=0.699,"Médio",IF(Tabela_Brasil[[#This Row],[IDHM]]&lt;=0.799,"Alto","Muito Alto")))</f>
        <v>Médio</v>
      </c>
      <c r="L1505" t="str">
        <f>VLOOKUP(Tabela_Brasil[[#This Row],[Estado]],'De-Para_Estado_Regiao'!$B$3:$C$29,2,FALSE)</f>
        <v>Sudeste</v>
      </c>
      <c r="M1505">
        <f>IF(Tabela_Brasil[[#This Row],[IBGE_1-4]]&gt;=951,1,0)</f>
        <v>0</v>
      </c>
      <c r="N1505">
        <f>IF(Tabela_Brasil[[#This Row],[COMP_P]]&lt;=2,1,0)</f>
        <v>0</v>
      </c>
    </row>
    <row r="1506" spans="1:14" x14ac:dyDescent="0.25">
      <c r="A1506" s="12" t="s">
        <v>1527</v>
      </c>
      <c r="B1506" s="12" t="s">
        <v>22</v>
      </c>
      <c r="C1506" s="12">
        <v>693</v>
      </c>
      <c r="D1506" s="12">
        <v>0.66700000000000004</v>
      </c>
      <c r="E1506" s="12">
        <v>0.64500000000000002</v>
      </c>
      <c r="F1506" s="12">
        <v>0.55600000000000005</v>
      </c>
      <c r="G1506" s="12">
        <v>17642.5</v>
      </c>
      <c r="H1506" s="13">
        <v>18</v>
      </c>
      <c r="I1506" t="str">
        <f>CONCATENATE(Tabela_Brasil[[#This Row],[Município]],"-",Tabela_Brasil[[#This Row],[Estado]])</f>
        <v>Bituruna-PR</v>
      </c>
      <c r="J1506">
        <f>IF(Tabela_Brasil[[#This Row],[IDHM]]&lt;=0.599,1,0)</f>
        <v>0</v>
      </c>
      <c r="K1506" t="str">
        <f>IF(Tabela_Brasil[[#This Row],[IDHM]]&lt;=0.55,"Baixo",IF(Tabela_Brasil[[#This Row],[IDHM]]&lt;=0.699,"Médio",IF(Tabela_Brasil[[#This Row],[IDHM]]&lt;=0.799,"Alto","Muito Alto")))</f>
        <v>Médio</v>
      </c>
      <c r="L1506" t="str">
        <f>VLOOKUP(Tabela_Brasil[[#This Row],[Estado]],'De-Para_Estado_Regiao'!$B$3:$C$29,2,FALSE)</f>
        <v>Sul</v>
      </c>
      <c r="M1506">
        <f>IF(Tabela_Brasil[[#This Row],[IBGE_1-4]]&gt;=951,1,0)</f>
        <v>0</v>
      </c>
      <c r="N1506">
        <f>IF(Tabela_Brasil[[#This Row],[COMP_P]]&lt;=2,1,0)</f>
        <v>0</v>
      </c>
    </row>
    <row r="1507" spans="1:14" x14ac:dyDescent="0.25">
      <c r="A1507" s="9" t="s">
        <v>1528</v>
      </c>
      <c r="B1507" s="9" t="s">
        <v>29</v>
      </c>
      <c r="C1507" s="9">
        <v>909</v>
      </c>
      <c r="D1507" s="9">
        <v>0.69299999999999995</v>
      </c>
      <c r="E1507" s="9">
        <v>0.73499999999999999</v>
      </c>
      <c r="F1507" s="9">
        <v>0.54900000000000004</v>
      </c>
      <c r="G1507" s="9">
        <v>50430.17</v>
      </c>
      <c r="H1507" s="10">
        <v>18</v>
      </c>
      <c r="I1507" t="str">
        <f>CONCATENATE(Tabela_Brasil[[#This Row],[Município]],"-",Tabela_Brasil[[#This Row],[Estado]])</f>
        <v>Canarana-MT</v>
      </c>
      <c r="J1507">
        <f>IF(Tabela_Brasil[[#This Row],[IDHM]]&lt;=0.599,1,0)</f>
        <v>0</v>
      </c>
      <c r="K1507" t="str">
        <f>IF(Tabela_Brasil[[#This Row],[IDHM]]&lt;=0.55,"Baixo",IF(Tabela_Brasil[[#This Row],[IDHM]]&lt;=0.699,"Médio",IF(Tabela_Brasil[[#This Row],[IDHM]]&lt;=0.799,"Alto","Muito Alto")))</f>
        <v>Médio</v>
      </c>
      <c r="L1507" t="str">
        <f>VLOOKUP(Tabela_Brasil[[#This Row],[Estado]],'De-Para_Estado_Regiao'!$B$3:$C$29,2,FALSE)</f>
        <v>Centro-Oeste</v>
      </c>
      <c r="M1507">
        <f>IF(Tabela_Brasil[[#This Row],[IBGE_1-4]]&gt;=951,1,0)</f>
        <v>0</v>
      </c>
      <c r="N1507">
        <f>IF(Tabela_Brasil[[#This Row],[COMP_P]]&lt;=2,1,0)</f>
        <v>0</v>
      </c>
    </row>
    <row r="1508" spans="1:14" x14ac:dyDescent="0.25">
      <c r="A1508" s="12" t="s">
        <v>1529</v>
      </c>
      <c r="B1508" s="12" t="s">
        <v>53</v>
      </c>
      <c r="C1508" s="12">
        <v>463</v>
      </c>
      <c r="D1508" s="12">
        <v>0.66</v>
      </c>
      <c r="E1508" s="12">
        <v>0.65100000000000002</v>
      </c>
      <c r="F1508" s="12">
        <v>0.52100000000000002</v>
      </c>
      <c r="G1508" s="12">
        <v>22658.51</v>
      </c>
      <c r="H1508" s="13">
        <v>12</v>
      </c>
      <c r="I1508" t="str">
        <f>CONCATENATE(Tabela_Brasil[[#This Row],[Município]],"-",Tabela_Brasil[[#This Row],[Estado]])</f>
        <v>Terenos-MS</v>
      </c>
      <c r="J1508">
        <f>IF(Tabela_Brasil[[#This Row],[IDHM]]&lt;=0.599,1,0)</f>
        <v>0</v>
      </c>
      <c r="K1508" t="str">
        <f>IF(Tabela_Brasil[[#This Row],[IDHM]]&lt;=0.55,"Baixo",IF(Tabela_Brasil[[#This Row],[IDHM]]&lt;=0.699,"Médio",IF(Tabela_Brasil[[#This Row],[IDHM]]&lt;=0.799,"Alto","Muito Alto")))</f>
        <v>Médio</v>
      </c>
      <c r="L1508" t="str">
        <f>VLOOKUP(Tabela_Brasil[[#This Row],[Estado]],'De-Para_Estado_Regiao'!$B$3:$C$29,2,FALSE)</f>
        <v>Centro-Oeste</v>
      </c>
      <c r="M1508">
        <f>IF(Tabela_Brasil[[#This Row],[IBGE_1-4]]&gt;=951,1,0)</f>
        <v>0</v>
      </c>
      <c r="N1508">
        <f>IF(Tabela_Brasil[[#This Row],[COMP_P]]&lt;=2,1,0)</f>
        <v>0</v>
      </c>
    </row>
    <row r="1509" spans="1:14" x14ac:dyDescent="0.25">
      <c r="A1509" s="9" t="s">
        <v>1530</v>
      </c>
      <c r="B1509" s="9" t="s">
        <v>31</v>
      </c>
      <c r="C1509" s="9">
        <v>875</v>
      </c>
      <c r="D1509" s="9">
        <v>0.57999999999999996</v>
      </c>
      <c r="E1509" s="9">
        <v>0.52600000000000002</v>
      </c>
      <c r="F1509" s="9">
        <v>0.47599999999999998</v>
      </c>
      <c r="G1509" s="9">
        <v>7577.29</v>
      </c>
      <c r="H1509" s="10">
        <v>6</v>
      </c>
      <c r="I1509" t="str">
        <f>CONCATENATE(Tabela_Brasil[[#This Row],[Município]],"-",Tabela_Brasil[[#This Row],[Estado]])</f>
        <v>Tamboril-CE</v>
      </c>
      <c r="J1509">
        <f>IF(Tabela_Brasil[[#This Row],[IDHM]]&lt;=0.599,1,0)</f>
        <v>1</v>
      </c>
      <c r="K1509" t="str">
        <f>IF(Tabela_Brasil[[#This Row],[IDHM]]&lt;=0.55,"Baixo",IF(Tabela_Brasil[[#This Row],[IDHM]]&lt;=0.699,"Médio",IF(Tabela_Brasil[[#This Row],[IDHM]]&lt;=0.799,"Alto","Muito Alto")))</f>
        <v>Médio</v>
      </c>
      <c r="L1509" t="str">
        <f>VLOOKUP(Tabela_Brasil[[#This Row],[Estado]],'De-Para_Estado_Regiao'!$B$3:$C$29,2,FALSE)</f>
        <v>Nordeste</v>
      </c>
      <c r="M1509">
        <f>IF(Tabela_Brasil[[#This Row],[IBGE_1-4]]&gt;=951,1,0)</f>
        <v>0</v>
      </c>
      <c r="N1509">
        <f>IF(Tabela_Brasil[[#This Row],[COMP_P]]&lt;=2,1,0)</f>
        <v>0</v>
      </c>
    </row>
    <row r="1510" spans="1:14" x14ac:dyDescent="0.25">
      <c r="A1510" s="12" t="s">
        <v>1531</v>
      </c>
      <c r="B1510" s="12" t="s">
        <v>59</v>
      </c>
      <c r="C1510" s="12">
        <v>913</v>
      </c>
      <c r="D1510" s="12">
        <v>0.78</v>
      </c>
      <c r="E1510" s="12">
        <v>0.75800000000000001</v>
      </c>
      <c r="F1510" s="12">
        <v>0.70799999999999996</v>
      </c>
      <c r="G1510" s="12">
        <v>38832.949999999997</v>
      </c>
      <c r="H1510" s="13">
        <v>35</v>
      </c>
      <c r="I1510" t="str">
        <f>CONCATENATE(Tabela_Brasil[[#This Row],[Município]],"-",Tabela_Brasil[[#This Row],[Estado]])</f>
        <v>Maravilha-SC</v>
      </c>
      <c r="J1510">
        <f>IF(Tabela_Brasil[[#This Row],[IDHM]]&lt;=0.599,1,0)</f>
        <v>0</v>
      </c>
      <c r="K1510" t="str">
        <f>IF(Tabela_Brasil[[#This Row],[IDHM]]&lt;=0.55,"Baixo",IF(Tabela_Brasil[[#This Row],[IDHM]]&lt;=0.699,"Médio",IF(Tabela_Brasil[[#This Row],[IDHM]]&lt;=0.799,"Alto","Muito Alto")))</f>
        <v>Alto</v>
      </c>
      <c r="L1510" t="str">
        <f>VLOOKUP(Tabela_Brasil[[#This Row],[Estado]],'De-Para_Estado_Regiao'!$B$3:$C$29,2,FALSE)</f>
        <v>Sul</v>
      </c>
      <c r="M1510">
        <f>IF(Tabela_Brasil[[#This Row],[IBGE_1-4]]&gt;=951,1,0)</f>
        <v>0</v>
      </c>
      <c r="N1510">
        <f>IF(Tabela_Brasil[[#This Row],[COMP_P]]&lt;=2,1,0)</f>
        <v>0</v>
      </c>
    </row>
    <row r="1511" spans="1:14" x14ac:dyDescent="0.25">
      <c r="A1511" s="9" t="s">
        <v>1532</v>
      </c>
      <c r="B1511" s="9" t="s">
        <v>59</v>
      </c>
      <c r="C1511" s="9">
        <v>364</v>
      </c>
      <c r="D1511" s="9">
        <v>0.72499999999999998</v>
      </c>
      <c r="E1511" s="9">
        <v>0.72699999999999998</v>
      </c>
      <c r="F1511" s="9">
        <v>0.63300000000000001</v>
      </c>
      <c r="G1511" s="9">
        <v>21655.48</v>
      </c>
      <c r="H1511" s="10">
        <v>14</v>
      </c>
      <c r="I1511" t="str">
        <f>CONCATENATE(Tabela_Brasil[[#This Row],[Município]],"-",Tabela_Brasil[[#This Row],[Estado]])</f>
        <v>Agrolândia-SC</v>
      </c>
      <c r="J1511">
        <f>IF(Tabela_Brasil[[#This Row],[IDHM]]&lt;=0.599,1,0)</f>
        <v>0</v>
      </c>
      <c r="K1511" t="str">
        <f>IF(Tabela_Brasil[[#This Row],[IDHM]]&lt;=0.55,"Baixo",IF(Tabela_Brasil[[#This Row],[IDHM]]&lt;=0.699,"Médio",IF(Tabela_Brasil[[#This Row],[IDHM]]&lt;=0.799,"Alto","Muito Alto")))</f>
        <v>Alto</v>
      </c>
      <c r="L1511" t="str">
        <f>VLOOKUP(Tabela_Brasil[[#This Row],[Estado]],'De-Para_Estado_Regiao'!$B$3:$C$29,2,FALSE)</f>
        <v>Sul</v>
      </c>
      <c r="M1511">
        <f>IF(Tabela_Brasil[[#This Row],[IBGE_1-4]]&gt;=951,1,0)</f>
        <v>0</v>
      </c>
      <c r="N1511">
        <f>IF(Tabela_Brasil[[#This Row],[COMP_P]]&lt;=2,1,0)</f>
        <v>0</v>
      </c>
    </row>
    <row r="1512" spans="1:14" x14ac:dyDescent="0.25">
      <c r="A1512" s="12" t="s">
        <v>1533</v>
      </c>
      <c r="B1512" s="12" t="s">
        <v>39</v>
      </c>
      <c r="C1512" s="12">
        <v>2119</v>
      </c>
      <c r="D1512" s="12">
        <v>0.53100000000000003</v>
      </c>
      <c r="E1512" s="12">
        <v>0.53800000000000003</v>
      </c>
      <c r="F1512" s="12">
        <v>0.374</v>
      </c>
      <c r="G1512" s="12">
        <v>9841.76</v>
      </c>
      <c r="H1512" s="13">
        <v>5</v>
      </c>
      <c r="I1512" t="str">
        <f>CONCATENATE(Tabela_Brasil[[#This Row],[Município]],"-",Tabela_Brasil[[#This Row],[Estado]])</f>
        <v>Lábrea-AM</v>
      </c>
      <c r="J1512">
        <f>IF(Tabela_Brasil[[#This Row],[IDHM]]&lt;=0.599,1,0)</f>
        <v>1</v>
      </c>
      <c r="K1512" t="str">
        <f>IF(Tabela_Brasil[[#This Row],[IDHM]]&lt;=0.55,"Baixo",IF(Tabela_Brasil[[#This Row],[IDHM]]&lt;=0.699,"Médio",IF(Tabela_Brasil[[#This Row],[IDHM]]&lt;=0.799,"Alto","Muito Alto")))</f>
        <v>Baixo</v>
      </c>
      <c r="L1512" t="str">
        <f>VLOOKUP(Tabela_Brasil[[#This Row],[Estado]],'De-Para_Estado_Regiao'!$B$3:$C$29,2,FALSE)</f>
        <v>Norte</v>
      </c>
      <c r="M1512">
        <f>IF(Tabela_Brasil[[#This Row],[IBGE_1-4]]&gt;=951,1,0)</f>
        <v>1</v>
      </c>
      <c r="N1512">
        <f>IF(Tabela_Brasil[[#This Row],[COMP_P]]&lt;=2,1,0)</f>
        <v>0</v>
      </c>
    </row>
    <row r="1513" spans="1:14" x14ac:dyDescent="0.25">
      <c r="A1513" s="9" t="s">
        <v>1534</v>
      </c>
      <c r="B1513" s="9" t="s">
        <v>7</v>
      </c>
      <c r="C1513" s="9">
        <v>220</v>
      </c>
      <c r="D1513" s="9">
        <v>0.71</v>
      </c>
      <c r="E1513" s="9">
        <v>0.68899999999999995</v>
      </c>
      <c r="F1513" s="9">
        <v>0.64700000000000002</v>
      </c>
      <c r="G1513" s="9">
        <v>54670.46</v>
      </c>
      <c r="H1513" s="10">
        <v>3</v>
      </c>
      <c r="I1513" t="str">
        <f>CONCATENATE(Tabela_Brasil[[#This Row],[Município]],"-",Tabela_Brasil[[#This Row],[Estado]])</f>
        <v>Colômbia-SP</v>
      </c>
      <c r="J1513">
        <f>IF(Tabela_Brasil[[#This Row],[IDHM]]&lt;=0.599,1,0)</f>
        <v>0</v>
      </c>
      <c r="K1513" t="str">
        <f>IF(Tabela_Brasil[[#This Row],[IDHM]]&lt;=0.55,"Baixo",IF(Tabela_Brasil[[#This Row],[IDHM]]&lt;=0.699,"Médio",IF(Tabela_Brasil[[#This Row],[IDHM]]&lt;=0.799,"Alto","Muito Alto")))</f>
        <v>Alto</v>
      </c>
      <c r="L1513" t="str">
        <f>VLOOKUP(Tabela_Brasil[[#This Row],[Estado]],'De-Para_Estado_Regiao'!$B$3:$C$29,2,FALSE)</f>
        <v>Sudeste</v>
      </c>
      <c r="M1513">
        <f>IF(Tabela_Brasil[[#This Row],[IBGE_1-4]]&gt;=951,1,0)</f>
        <v>0</v>
      </c>
      <c r="N1513">
        <f>IF(Tabela_Brasil[[#This Row],[COMP_P]]&lt;=2,1,0)</f>
        <v>0</v>
      </c>
    </row>
    <row r="1514" spans="1:14" x14ac:dyDescent="0.25">
      <c r="A1514" s="12" t="s">
        <v>1535</v>
      </c>
      <c r="B1514" s="12" t="s">
        <v>24</v>
      </c>
      <c r="C1514" s="12">
        <v>378</v>
      </c>
      <c r="D1514" s="12">
        <v>0.59</v>
      </c>
      <c r="E1514" s="12">
        <v>0.57299999999999995</v>
      </c>
      <c r="F1514" s="12">
        <v>0.47899999999999998</v>
      </c>
      <c r="G1514" s="12">
        <v>7474.43</v>
      </c>
      <c r="H1514" s="13">
        <v>1</v>
      </c>
      <c r="I1514" t="str">
        <f>CONCATENATE(Tabela_Brasil[[#This Row],[Município]],"-",Tabela_Brasil[[#This Row],[Estado]])</f>
        <v>Wagner-BA</v>
      </c>
      <c r="J1514">
        <f>IF(Tabela_Brasil[[#This Row],[IDHM]]&lt;=0.599,1,0)</f>
        <v>1</v>
      </c>
      <c r="K1514" t="str">
        <f>IF(Tabela_Brasil[[#This Row],[IDHM]]&lt;=0.55,"Baixo",IF(Tabela_Brasil[[#This Row],[IDHM]]&lt;=0.699,"Médio",IF(Tabela_Brasil[[#This Row],[IDHM]]&lt;=0.799,"Alto","Muito Alto")))</f>
        <v>Médio</v>
      </c>
      <c r="L1514" t="str">
        <f>VLOOKUP(Tabela_Brasil[[#This Row],[Estado]],'De-Para_Estado_Regiao'!$B$3:$C$29,2,FALSE)</f>
        <v>Nordeste</v>
      </c>
      <c r="M1514">
        <f>IF(Tabela_Brasil[[#This Row],[IBGE_1-4]]&gt;=951,1,0)</f>
        <v>0</v>
      </c>
      <c r="N1514">
        <f>IF(Tabela_Brasil[[#This Row],[COMP_P]]&lt;=2,1,0)</f>
        <v>1</v>
      </c>
    </row>
    <row r="1515" spans="1:14" x14ac:dyDescent="0.25">
      <c r="A1515" s="9" t="s">
        <v>1536</v>
      </c>
      <c r="B1515" s="9" t="s">
        <v>24</v>
      </c>
      <c r="C1515" s="9">
        <v>179</v>
      </c>
      <c r="D1515" s="9">
        <v>0.6</v>
      </c>
      <c r="E1515" s="9">
        <v>0.55200000000000005</v>
      </c>
      <c r="F1515" s="9">
        <v>0.503</v>
      </c>
      <c r="G1515" s="9">
        <v>6183.93</v>
      </c>
      <c r="H1515" s="10">
        <v>0</v>
      </c>
      <c r="I1515" t="str">
        <f>CONCATENATE(Tabela_Brasil[[#This Row],[Município]],"-",Tabela_Brasil[[#This Row],[Estado]])</f>
        <v>Chorrochó-BA</v>
      </c>
      <c r="J1515">
        <f>IF(Tabela_Brasil[[#This Row],[IDHM]]&lt;=0.599,1,0)</f>
        <v>0</v>
      </c>
      <c r="K1515" t="str">
        <f>IF(Tabela_Brasil[[#This Row],[IDHM]]&lt;=0.55,"Baixo",IF(Tabela_Brasil[[#This Row],[IDHM]]&lt;=0.699,"Médio",IF(Tabela_Brasil[[#This Row],[IDHM]]&lt;=0.799,"Alto","Muito Alto")))</f>
        <v>Médio</v>
      </c>
      <c r="L1515" t="str">
        <f>VLOOKUP(Tabela_Brasil[[#This Row],[Estado]],'De-Para_Estado_Regiao'!$B$3:$C$29,2,FALSE)</f>
        <v>Nordeste</v>
      </c>
      <c r="M1515">
        <f>IF(Tabela_Brasil[[#This Row],[IBGE_1-4]]&gt;=951,1,0)</f>
        <v>0</v>
      </c>
      <c r="N1515">
        <f>IF(Tabela_Brasil[[#This Row],[COMP_P]]&lt;=2,1,0)</f>
        <v>1</v>
      </c>
    </row>
    <row r="1516" spans="1:14" x14ac:dyDescent="0.25">
      <c r="A1516" s="12" t="s">
        <v>1537</v>
      </c>
      <c r="B1516" s="12" t="s">
        <v>16</v>
      </c>
      <c r="C1516" s="12">
        <v>758</v>
      </c>
      <c r="D1516" s="12">
        <v>0.69299999999999995</v>
      </c>
      <c r="E1516" s="12">
        <v>0.67</v>
      </c>
      <c r="F1516" s="12">
        <v>0.58599999999999997</v>
      </c>
      <c r="G1516" s="12">
        <v>10962.01</v>
      </c>
      <c r="H1516" s="13">
        <v>7</v>
      </c>
      <c r="I1516" t="str">
        <f>CONCATENATE(Tabela_Brasil[[#This Row],[Município]],"-",Tabela_Brasil[[#This Row],[Estado]])</f>
        <v>Ipanema-MG</v>
      </c>
      <c r="J1516">
        <f>IF(Tabela_Brasil[[#This Row],[IDHM]]&lt;=0.599,1,0)</f>
        <v>0</v>
      </c>
      <c r="K1516" t="str">
        <f>IF(Tabela_Brasil[[#This Row],[IDHM]]&lt;=0.55,"Baixo",IF(Tabela_Brasil[[#This Row],[IDHM]]&lt;=0.699,"Médio",IF(Tabela_Brasil[[#This Row],[IDHM]]&lt;=0.799,"Alto","Muito Alto")))</f>
        <v>Médio</v>
      </c>
      <c r="L1516" t="str">
        <f>VLOOKUP(Tabela_Brasil[[#This Row],[Estado]],'De-Para_Estado_Regiao'!$B$3:$C$29,2,FALSE)</f>
        <v>Sudeste</v>
      </c>
      <c r="M1516">
        <f>IF(Tabela_Brasil[[#This Row],[IBGE_1-4]]&gt;=951,1,0)</f>
        <v>0</v>
      </c>
      <c r="N1516">
        <f>IF(Tabela_Brasil[[#This Row],[COMP_P]]&lt;=2,1,0)</f>
        <v>0</v>
      </c>
    </row>
    <row r="1517" spans="1:14" x14ac:dyDescent="0.25">
      <c r="A1517" s="9" t="s">
        <v>1538</v>
      </c>
      <c r="B1517" s="9" t="s">
        <v>31</v>
      </c>
      <c r="C1517" s="9">
        <v>821</v>
      </c>
      <c r="D1517" s="9">
        <v>0.61499999999999999</v>
      </c>
      <c r="E1517" s="9">
        <v>0.55000000000000004</v>
      </c>
      <c r="F1517" s="9">
        <v>0.55600000000000005</v>
      </c>
      <c r="G1517" s="9">
        <v>7289.25</v>
      </c>
      <c r="H1517" s="10">
        <v>1</v>
      </c>
      <c r="I1517" t="str">
        <f>CONCATENATE(Tabela_Brasil[[#This Row],[Município]],"-",Tabela_Brasil[[#This Row],[Estado]])</f>
        <v>Aracoiaba-CE</v>
      </c>
      <c r="J1517">
        <f>IF(Tabela_Brasil[[#This Row],[IDHM]]&lt;=0.599,1,0)</f>
        <v>0</v>
      </c>
      <c r="K1517" t="str">
        <f>IF(Tabela_Brasil[[#This Row],[IDHM]]&lt;=0.55,"Baixo",IF(Tabela_Brasil[[#This Row],[IDHM]]&lt;=0.699,"Médio",IF(Tabela_Brasil[[#This Row],[IDHM]]&lt;=0.799,"Alto","Muito Alto")))</f>
        <v>Médio</v>
      </c>
      <c r="L1517" t="str">
        <f>VLOOKUP(Tabela_Brasil[[#This Row],[Estado]],'De-Para_Estado_Regiao'!$B$3:$C$29,2,FALSE)</f>
        <v>Nordeste</v>
      </c>
      <c r="M1517">
        <f>IF(Tabela_Brasil[[#This Row],[IBGE_1-4]]&gt;=951,1,0)</f>
        <v>0</v>
      </c>
      <c r="N1517">
        <f>IF(Tabela_Brasil[[#This Row],[COMP_P]]&lt;=2,1,0)</f>
        <v>1</v>
      </c>
    </row>
    <row r="1518" spans="1:14" x14ac:dyDescent="0.25">
      <c r="A1518" s="12" t="s">
        <v>1539</v>
      </c>
      <c r="B1518" s="12" t="s">
        <v>31</v>
      </c>
      <c r="C1518" s="12">
        <v>4102</v>
      </c>
      <c r="D1518" s="12">
        <v>0.67500000000000004</v>
      </c>
      <c r="E1518" s="12">
        <v>0.60499999999999998</v>
      </c>
      <c r="F1518" s="12">
        <v>0.65200000000000002</v>
      </c>
      <c r="G1518" s="12">
        <v>11514.38</v>
      </c>
      <c r="H1518" s="13">
        <v>47</v>
      </c>
      <c r="I1518" t="str">
        <f>CONCATENATE(Tabela_Brasil[[#This Row],[Município]],"-",Tabela_Brasil[[#This Row],[Estado]])</f>
        <v>Pacatuba-CE</v>
      </c>
      <c r="J1518">
        <f>IF(Tabela_Brasil[[#This Row],[IDHM]]&lt;=0.599,1,0)</f>
        <v>0</v>
      </c>
      <c r="K1518" t="str">
        <f>IF(Tabela_Brasil[[#This Row],[IDHM]]&lt;=0.55,"Baixo",IF(Tabela_Brasil[[#This Row],[IDHM]]&lt;=0.699,"Médio",IF(Tabela_Brasil[[#This Row],[IDHM]]&lt;=0.799,"Alto","Muito Alto")))</f>
        <v>Médio</v>
      </c>
      <c r="L1518" t="str">
        <f>VLOOKUP(Tabela_Brasil[[#This Row],[Estado]],'De-Para_Estado_Regiao'!$B$3:$C$29,2,FALSE)</f>
        <v>Nordeste</v>
      </c>
      <c r="M1518">
        <f>IF(Tabela_Brasil[[#This Row],[IBGE_1-4]]&gt;=951,1,0)</f>
        <v>1</v>
      </c>
      <c r="N1518">
        <f>IF(Tabela_Brasil[[#This Row],[COMP_P]]&lt;=2,1,0)</f>
        <v>0</v>
      </c>
    </row>
    <row r="1519" spans="1:14" x14ac:dyDescent="0.25">
      <c r="A1519" s="9" t="s">
        <v>1540</v>
      </c>
      <c r="B1519" s="9" t="s">
        <v>7</v>
      </c>
      <c r="C1519" s="9">
        <v>456</v>
      </c>
      <c r="D1519" s="9">
        <v>0.75</v>
      </c>
      <c r="E1519" s="9">
        <v>0.70299999999999996</v>
      </c>
      <c r="F1519" s="9">
        <v>0.69199999999999995</v>
      </c>
      <c r="G1519" s="9">
        <v>22252.66</v>
      </c>
      <c r="H1519" s="10">
        <v>15</v>
      </c>
      <c r="I1519" t="str">
        <f>CONCATENATE(Tabela_Brasil[[#This Row],[Município]],"-",Tabela_Brasil[[#This Row],[Estado]])</f>
        <v>Tapiratiba-SP</v>
      </c>
      <c r="J1519">
        <f>IF(Tabela_Brasil[[#This Row],[IDHM]]&lt;=0.599,1,0)</f>
        <v>0</v>
      </c>
      <c r="K1519" t="str">
        <f>IF(Tabela_Brasil[[#This Row],[IDHM]]&lt;=0.55,"Baixo",IF(Tabela_Brasil[[#This Row],[IDHM]]&lt;=0.699,"Médio",IF(Tabela_Brasil[[#This Row],[IDHM]]&lt;=0.799,"Alto","Muito Alto")))</f>
        <v>Alto</v>
      </c>
      <c r="L1519" t="str">
        <f>VLOOKUP(Tabela_Brasil[[#This Row],[Estado]],'De-Para_Estado_Regiao'!$B$3:$C$29,2,FALSE)</f>
        <v>Sudeste</v>
      </c>
      <c r="M1519">
        <f>IF(Tabela_Brasil[[#This Row],[IBGE_1-4]]&gt;=951,1,0)</f>
        <v>0</v>
      </c>
      <c r="N1519">
        <f>IF(Tabela_Brasil[[#This Row],[COMP_P]]&lt;=2,1,0)</f>
        <v>0</v>
      </c>
    </row>
    <row r="1520" spans="1:14" x14ac:dyDescent="0.25">
      <c r="A1520" s="12" t="s">
        <v>1541</v>
      </c>
      <c r="B1520" s="12" t="s">
        <v>24</v>
      </c>
      <c r="C1520" s="12">
        <v>356</v>
      </c>
      <c r="D1520" s="12">
        <v>0.63400000000000001</v>
      </c>
      <c r="E1520" s="12">
        <v>0.60199999999999998</v>
      </c>
      <c r="F1520" s="12">
        <v>0.51600000000000001</v>
      </c>
      <c r="G1520" s="12">
        <v>14791.37</v>
      </c>
      <c r="H1520" s="13">
        <v>1</v>
      </c>
      <c r="I1520" t="str">
        <f>CONCATENATE(Tabela_Brasil[[#This Row],[Município]],"-",Tabela_Brasil[[#This Row],[Estado]])</f>
        <v>Itagimirim-BA</v>
      </c>
      <c r="J1520">
        <f>IF(Tabela_Brasil[[#This Row],[IDHM]]&lt;=0.599,1,0)</f>
        <v>0</v>
      </c>
      <c r="K1520" t="str">
        <f>IF(Tabela_Brasil[[#This Row],[IDHM]]&lt;=0.55,"Baixo",IF(Tabela_Brasil[[#This Row],[IDHM]]&lt;=0.699,"Médio",IF(Tabela_Brasil[[#This Row],[IDHM]]&lt;=0.799,"Alto","Muito Alto")))</f>
        <v>Médio</v>
      </c>
      <c r="L1520" t="str">
        <f>VLOOKUP(Tabela_Brasil[[#This Row],[Estado]],'De-Para_Estado_Regiao'!$B$3:$C$29,2,FALSE)</f>
        <v>Nordeste</v>
      </c>
      <c r="M1520">
        <f>IF(Tabela_Brasil[[#This Row],[IBGE_1-4]]&gt;=951,1,0)</f>
        <v>0</v>
      </c>
      <c r="N1520">
        <f>IF(Tabela_Brasil[[#This Row],[COMP_P]]&lt;=2,1,0)</f>
        <v>1</v>
      </c>
    </row>
    <row r="1521" spans="1:14" x14ac:dyDescent="0.25">
      <c r="A1521" s="9" t="s">
        <v>1542</v>
      </c>
      <c r="B1521" s="9" t="s">
        <v>33</v>
      </c>
      <c r="C1521" s="9">
        <v>1546</v>
      </c>
      <c r="D1521" s="9">
        <v>0.65</v>
      </c>
      <c r="E1521" s="9">
        <v>0.67</v>
      </c>
      <c r="F1521" s="9">
        <v>0.51500000000000001</v>
      </c>
      <c r="G1521" s="9">
        <v>15678.25</v>
      </c>
      <c r="H1521" s="10">
        <v>7</v>
      </c>
      <c r="I1521" t="str">
        <f>CONCATENATE(Tabela_Brasil[[#This Row],[Município]],"-",Tabela_Brasil[[#This Row],[Estado]])</f>
        <v>Padre Bernardo-GO</v>
      </c>
      <c r="J1521">
        <f>IF(Tabela_Brasil[[#This Row],[IDHM]]&lt;=0.599,1,0)</f>
        <v>0</v>
      </c>
      <c r="K1521" t="str">
        <f>IF(Tabela_Brasil[[#This Row],[IDHM]]&lt;=0.55,"Baixo",IF(Tabela_Brasil[[#This Row],[IDHM]]&lt;=0.699,"Médio",IF(Tabela_Brasil[[#This Row],[IDHM]]&lt;=0.799,"Alto","Muito Alto")))</f>
        <v>Médio</v>
      </c>
      <c r="L1521" t="str">
        <f>VLOOKUP(Tabela_Brasil[[#This Row],[Estado]],'De-Para_Estado_Regiao'!$B$3:$C$29,2,FALSE)</f>
        <v>Centro-Oeste</v>
      </c>
      <c r="M1521">
        <f>IF(Tabela_Brasil[[#This Row],[IBGE_1-4]]&gt;=951,1,0)</f>
        <v>1</v>
      </c>
      <c r="N1521">
        <f>IF(Tabela_Brasil[[#This Row],[COMP_P]]&lt;=2,1,0)</f>
        <v>0</v>
      </c>
    </row>
    <row r="1522" spans="1:14" x14ac:dyDescent="0.25">
      <c r="A1522" s="12" t="s">
        <v>1543</v>
      </c>
      <c r="B1522" s="12" t="s">
        <v>29</v>
      </c>
      <c r="C1522" s="12">
        <v>920</v>
      </c>
      <c r="D1522" s="12">
        <v>0.69</v>
      </c>
      <c r="E1522" s="12">
        <v>0.68700000000000006</v>
      </c>
      <c r="F1522" s="12">
        <v>0.56699999999999995</v>
      </c>
      <c r="G1522" s="12">
        <v>28116.37</v>
      </c>
      <c r="H1522" s="13">
        <v>6</v>
      </c>
      <c r="I1522" t="str">
        <f>CONCATENATE(Tabela_Brasil[[#This Row],[Município]],"-",Tabela_Brasil[[#This Row],[Estado]])</f>
        <v>Comodoro-MT</v>
      </c>
      <c r="J1522">
        <f>IF(Tabela_Brasil[[#This Row],[IDHM]]&lt;=0.599,1,0)</f>
        <v>0</v>
      </c>
      <c r="K1522" t="str">
        <f>IF(Tabela_Brasil[[#This Row],[IDHM]]&lt;=0.55,"Baixo",IF(Tabela_Brasil[[#This Row],[IDHM]]&lt;=0.699,"Médio",IF(Tabela_Brasil[[#This Row],[IDHM]]&lt;=0.799,"Alto","Muito Alto")))</f>
        <v>Médio</v>
      </c>
      <c r="L1522" t="str">
        <f>VLOOKUP(Tabela_Brasil[[#This Row],[Estado]],'De-Para_Estado_Regiao'!$B$3:$C$29,2,FALSE)</f>
        <v>Centro-Oeste</v>
      </c>
      <c r="M1522">
        <f>IF(Tabela_Brasil[[#This Row],[IBGE_1-4]]&gt;=951,1,0)</f>
        <v>0</v>
      </c>
      <c r="N1522">
        <f>IF(Tabela_Brasil[[#This Row],[COMP_P]]&lt;=2,1,0)</f>
        <v>0</v>
      </c>
    </row>
    <row r="1523" spans="1:14" x14ac:dyDescent="0.25">
      <c r="A1523" s="9" t="s">
        <v>1544</v>
      </c>
      <c r="B1523" s="9" t="s">
        <v>16</v>
      </c>
      <c r="C1523" s="9">
        <v>733</v>
      </c>
      <c r="D1523" s="9">
        <v>0.66</v>
      </c>
      <c r="E1523" s="9">
        <v>0.65</v>
      </c>
      <c r="F1523" s="9">
        <v>0.52</v>
      </c>
      <c r="G1523" s="9">
        <v>10244.459999999999</v>
      </c>
      <c r="H1523" s="10">
        <v>15</v>
      </c>
      <c r="I1523" t="str">
        <f>CONCATENATE(Tabela_Brasil[[#This Row],[Município]],"-",Tabela_Brasil[[#This Row],[Estado]])</f>
        <v>Serro-MG</v>
      </c>
      <c r="J1523">
        <f>IF(Tabela_Brasil[[#This Row],[IDHM]]&lt;=0.599,1,0)</f>
        <v>0</v>
      </c>
      <c r="K1523" t="str">
        <f>IF(Tabela_Brasil[[#This Row],[IDHM]]&lt;=0.55,"Baixo",IF(Tabela_Brasil[[#This Row],[IDHM]]&lt;=0.699,"Médio",IF(Tabela_Brasil[[#This Row],[IDHM]]&lt;=0.799,"Alto","Muito Alto")))</f>
        <v>Médio</v>
      </c>
      <c r="L1523" t="str">
        <f>VLOOKUP(Tabela_Brasil[[#This Row],[Estado]],'De-Para_Estado_Regiao'!$B$3:$C$29,2,FALSE)</f>
        <v>Sudeste</v>
      </c>
      <c r="M1523">
        <f>IF(Tabela_Brasil[[#This Row],[IBGE_1-4]]&gt;=951,1,0)</f>
        <v>0</v>
      </c>
      <c r="N1523">
        <f>IF(Tabela_Brasil[[#This Row],[COMP_P]]&lt;=2,1,0)</f>
        <v>0</v>
      </c>
    </row>
    <row r="1524" spans="1:14" x14ac:dyDescent="0.25">
      <c r="A1524" s="12" t="s">
        <v>1545</v>
      </c>
      <c r="B1524" s="12" t="s">
        <v>118</v>
      </c>
      <c r="C1524" s="12">
        <v>1503</v>
      </c>
      <c r="D1524" s="12">
        <v>0.59499999999999997</v>
      </c>
      <c r="E1524" s="12">
        <v>0.55800000000000005</v>
      </c>
      <c r="F1524" s="12">
        <v>0.48499999999999999</v>
      </c>
      <c r="G1524" s="12">
        <v>7518.49</v>
      </c>
      <c r="H1524" s="13">
        <v>16</v>
      </c>
      <c r="I1524" t="str">
        <f>CONCATENATE(Tabela_Brasil[[#This Row],[Município]],"-",Tabela_Brasil[[#This Row],[Estado]])</f>
        <v>Barras-PI</v>
      </c>
      <c r="J1524">
        <f>IF(Tabela_Brasil[[#This Row],[IDHM]]&lt;=0.599,1,0)</f>
        <v>1</v>
      </c>
      <c r="K1524" t="str">
        <f>IF(Tabela_Brasil[[#This Row],[IDHM]]&lt;=0.55,"Baixo",IF(Tabela_Brasil[[#This Row],[IDHM]]&lt;=0.699,"Médio",IF(Tabela_Brasil[[#This Row],[IDHM]]&lt;=0.799,"Alto","Muito Alto")))</f>
        <v>Médio</v>
      </c>
      <c r="L1524" t="str">
        <f>VLOOKUP(Tabela_Brasil[[#This Row],[Estado]],'De-Para_Estado_Regiao'!$B$3:$C$29,2,FALSE)</f>
        <v>Nordeste</v>
      </c>
      <c r="M1524">
        <f>IF(Tabela_Brasil[[#This Row],[IBGE_1-4]]&gt;=951,1,0)</f>
        <v>1</v>
      </c>
      <c r="N1524">
        <f>IF(Tabela_Brasil[[#This Row],[COMP_P]]&lt;=2,1,0)</f>
        <v>0</v>
      </c>
    </row>
    <row r="1525" spans="1:14" x14ac:dyDescent="0.25">
      <c r="A1525" s="9" t="s">
        <v>1546</v>
      </c>
      <c r="B1525" s="9" t="s">
        <v>24</v>
      </c>
      <c r="C1525" s="9">
        <v>582</v>
      </c>
      <c r="D1525" s="9">
        <v>0.58599999999999997</v>
      </c>
      <c r="E1525" s="9">
        <v>0.56100000000000005</v>
      </c>
      <c r="F1525" s="9">
        <v>0.46200000000000002</v>
      </c>
      <c r="G1525" s="9">
        <v>6753.27</v>
      </c>
      <c r="H1525" s="10">
        <v>4</v>
      </c>
      <c r="I1525" t="str">
        <f>CONCATENATE(Tabela_Brasil[[#This Row],[Município]],"-",Tabela_Brasil[[#This Row],[Estado]])</f>
        <v>Palmas De Monte Alto-BA</v>
      </c>
      <c r="J1525">
        <f>IF(Tabela_Brasil[[#This Row],[IDHM]]&lt;=0.599,1,0)</f>
        <v>1</v>
      </c>
      <c r="K1525" t="str">
        <f>IF(Tabela_Brasil[[#This Row],[IDHM]]&lt;=0.55,"Baixo",IF(Tabela_Brasil[[#This Row],[IDHM]]&lt;=0.699,"Médio",IF(Tabela_Brasil[[#This Row],[IDHM]]&lt;=0.799,"Alto","Muito Alto")))</f>
        <v>Médio</v>
      </c>
      <c r="L1525" t="str">
        <f>VLOOKUP(Tabela_Brasil[[#This Row],[Estado]],'De-Para_Estado_Regiao'!$B$3:$C$29,2,FALSE)</f>
        <v>Nordeste</v>
      </c>
      <c r="M1525">
        <f>IF(Tabela_Brasil[[#This Row],[IBGE_1-4]]&gt;=951,1,0)</f>
        <v>0</v>
      </c>
      <c r="N1525">
        <f>IF(Tabela_Brasil[[#This Row],[COMP_P]]&lt;=2,1,0)</f>
        <v>0</v>
      </c>
    </row>
    <row r="1526" spans="1:14" x14ac:dyDescent="0.25">
      <c r="A1526" s="12" t="s">
        <v>1547</v>
      </c>
      <c r="B1526" s="12" t="s">
        <v>24</v>
      </c>
      <c r="C1526" s="12">
        <v>140</v>
      </c>
      <c r="D1526" s="12">
        <v>0.55000000000000004</v>
      </c>
      <c r="E1526" s="12">
        <v>0.50600000000000001</v>
      </c>
      <c r="F1526" s="12">
        <v>0.42399999999999999</v>
      </c>
      <c r="G1526" s="12">
        <v>5067.74</v>
      </c>
      <c r="H1526" s="13">
        <v>2</v>
      </c>
      <c r="I1526" t="str">
        <f>CONCATENATE(Tabela_Brasil[[#This Row],[Município]],"-",Tabela_Brasil[[#This Row],[Estado]])</f>
        <v>Ipecaetá-BA</v>
      </c>
      <c r="J1526">
        <f>IF(Tabela_Brasil[[#This Row],[IDHM]]&lt;=0.599,1,0)</f>
        <v>1</v>
      </c>
      <c r="K1526" t="str">
        <f>IF(Tabela_Brasil[[#This Row],[IDHM]]&lt;=0.55,"Baixo",IF(Tabela_Brasil[[#This Row],[IDHM]]&lt;=0.699,"Médio",IF(Tabela_Brasil[[#This Row],[IDHM]]&lt;=0.799,"Alto","Muito Alto")))</f>
        <v>Baixo</v>
      </c>
      <c r="L1526" t="str">
        <f>VLOOKUP(Tabela_Brasil[[#This Row],[Estado]],'De-Para_Estado_Regiao'!$B$3:$C$29,2,FALSE)</f>
        <v>Nordeste</v>
      </c>
      <c r="M1526">
        <f>IF(Tabela_Brasil[[#This Row],[IBGE_1-4]]&gt;=951,1,0)</f>
        <v>0</v>
      </c>
      <c r="N1526">
        <f>IF(Tabela_Brasil[[#This Row],[COMP_P]]&lt;=2,1,0)</f>
        <v>1</v>
      </c>
    </row>
    <row r="1527" spans="1:14" x14ac:dyDescent="0.25">
      <c r="A1527" s="9" t="s">
        <v>1548</v>
      </c>
      <c r="B1527" s="9" t="s">
        <v>16</v>
      </c>
      <c r="C1527" s="9">
        <v>607</v>
      </c>
      <c r="D1527" s="9">
        <v>0.74</v>
      </c>
      <c r="E1527" s="9">
        <v>0.72599999999999998</v>
      </c>
      <c r="F1527" s="9">
        <v>0.66700000000000004</v>
      </c>
      <c r="G1527" s="9">
        <v>16009.35</v>
      </c>
      <c r="H1527" s="10">
        <v>16</v>
      </c>
      <c r="I1527" t="str">
        <f>CONCATENATE(Tabela_Brasil[[#This Row],[Município]],"-",Tabela_Brasil[[#This Row],[Estado]])</f>
        <v>Bicas-MG</v>
      </c>
      <c r="J1527">
        <f>IF(Tabela_Brasil[[#This Row],[IDHM]]&lt;=0.599,1,0)</f>
        <v>0</v>
      </c>
      <c r="K1527" t="str">
        <f>IF(Tabela_Brasil[[#This Row],[IDHM]]&lt;=0.55,"Baixo",IF(Tabela_Brasil[[#This Row],[IDHM]]&lt;=0.699,"Médio",IF(Tabela_Brasil[[#This Row],[IDHM]]&lt;=0.799,"Alto","Muito Alto")))</f>
        <v>Alto</v>
      </c>
      <c r="L1527" t="str">
        <f>VLOOKUP(Tabela_Brasil[[#This Row],[Estado]],'De-Para_Estado_Regiao'!$B$3:$C$29,2,FALSE)</f>
        <v>Sudeste</v>
      </c>
      <c r="M1527">
        <f>IF(Tabela_Brasil[[#This Row],[IBGE_1-4]]&gt;=951,1,0)</f>
        <v>0</v>
      </c>
      <c r="N1527">
        <f>IF(Tabela_Brasil[[#This Row],[COMP_P]]&lt;=2,1,0)</f>
        <v>0</v>
      </c>
    </row>
    <row r="1528" spans="1:14" x14ac:dyDescent="0.25">
      <c r="A1528" s="12" t="s">
        <v>1549</v>
      </c>
      <c r="B1528" s="12" t="s">
        <v>10</v>
      </c>
      <c r="C1528" s="12">
        <v>283</v>
      </c>
      <c r="D1528" s="12">
        <v>0.66700000000000004</v>
      </c>
      <c r="E1528" s="12">
        <v>0.66800000000000004</v>
      </c>
      <c r="F1528" s="12">
        <v>0.54700000000000004</v>
      </c>
      <c r="G1528" s="12">
        <v>18295.189999999999</v>
      </c>
      <c r="H1528" s="13">
        <v>1</v>
      </c>
      <c r="I1528" t="str">
        <f>CONCATENATE(Tabela_Brasil[[#This Row],[Município]],"-",Tabela_Brasil[[#This Row],[Estado]])</f>
        <v>Trajano De Moraes-RJ</v>
      </c>
      <c r="J1528">
        <f>IF(Tabela_Brasil[[#This Row],[IDHM]]&lt;=0.599,1,0)</f>
        <v>0</v>
      </c>
      <c r="K1528" t="str">
        <f>IF(Tabela_Brasil[[#This Row],[IDHM]]&lt;=0.55,"Baixo",IF(Tabela_Brasil[[#This Row],[IDHM]]&lt;=0.699,"Médio",IF(Tabela_Brasil[[#This Row],[IDHM]]&lt;=0.799,"Alto","Muito Alto")))</f>
        <v>Médio</v>
      </c>
      <c r="L1528" t="str">
        <f>VLOOKUP(Tabela_Brasil[[#This Row],[Estado]],'De-Para_Estado_Regiao'!$B$3:$C$29,2,FALSE)</f>
        <v>Sudeste</v>
      </c>
      <c r="M1528">
        <f>IF(Tabela_Brasil[[#This Row],[IBGE_1-4]]&gt;=951,1,0)</f>
        <v>0</v>
      </c>
      <c r="N1528">
        <f>IF(Tabela_Brasil[[#This Row],[COMP_P]]&lt;=2,1,0)</f>
        <v>1</v>
      </c>
    </row>
    <row r="1529" spans="1:14" x14ac:dyDescent="0.25">
      <c r="A1529" s="9" t="s">
        <v>1550</v>
      </c>
      <c r="B1529" s="9" t="s">
        <v>33</v>
      </c>
      <c r="C1529" s="9">
        <v>477</v>
      </c>
      <c r="D1529" s="9">
        <v>0.71</v>
      </c>
      <c r="E1529" s="9">
        <v>0.71</v>
      </c>
      <c r="F1529" s="9">
        <v>0.622</v>
      </c>
      <c r="G1529" s="9">
        <v>27534.21</v>
      </c>
      <c r="H1529" s="10">
        <v>11</v>
      </c>
      <c r="I1529" t="str">
        <f>CONCATENATE(Tabela_Brasil[[#This Row],[Município]],"-",Tabela_Brasil[[#This Row],[Estado]])</f>
        <v>Vianópolis-GO</v>
      </c>
      <c r="J1529">
        <f>IF(Tabela_Brasil[[#This Row],[IDHM]]&lt;=0.599,1,0)</f>
        <v>0</v>
      </c>
      <c r="K1529" t="str">
        <f>IF(Tabela_Brasil[[#This Row],[IDHM]]&lt;=0.55,"Baixo",IF(Tabela_Brasil[[#This Row],[IDHM]]&lt;=0.699,"Médio",IF(Tabela_Brasil[[#This Row],[IDHM]]&lt;=0.799,"Alto","Muito Alto")))</f>
        <v>Alto</v>
      </c>
      <c r="L1529" t="str">
        <f>VLOOKUP(Tabela_Brasil[[#This Row],[Estado]],'De-Para_Estado_Regiao'!$B$3:$C$29,2,FALSE)</f>
        <v>Centro-Oeste</v>
      </c>
      <c r="M1529">
        <f>IF(Tabela_Brasil[[#This Row],[IBGE_1-4]]&gt;=951,1,0)</f>
        <v>0</v>
      </c>
      <c r="N1529">
        <f>IF(Tabela_Brasil[[#This Row],[COMP_P]]&lt;=2,1,0)</f>
        <v>0</v>
      </c>
    </row>
    <row r="1530" spans="1:14" x14ac:dyDescent="0.25">
      <c r="A1530" s="12" t="s">
        <v>1551</v>
      </c>
      <c r="B1530" s="12" t="s">
        <v>16</v>
      </c>
      <c r="C1530" s="12">
        <v>622</v>
      </c>
      <c r="D1530" s="12">
        <v>0.61499999999999999</v>
      </c>
      <c r="E1530" s="12">
        <v>0.58299999999999996</v>
      </c>
      <c r="F1530" s="12">
        <v>0.49299999999999999</v>
      </c>
      <c r="G1530" s="12">
        <v>8051.18</v>
      </c>
      <c r="H1530" s="13">
        <v>8</v>
      </c>
      <c r="I1530" t="str">
        <f>CONCATENATE(Tabela_Brasil[[#This Row],[Município]],"-",Tabela_Brasil[[#This Row],[Estado]])</f>
        <v>São João Do Paraíso-MG</v>
      </c>
      <c r="J1530">
        <f>IF(Tabela_Brasil[[#This Row],[IDHM]]&lt;=0.599,1,0)</f>
        <v>0</v>
      </c>
      <c r="K1530" t="str">
        <f>IF(Tabela_Brasil[[#This Row],[IDHM]]&lt;=0.55,"Baixo",IF(Tabela_Brasil[[#This Row],[IDHM]]&lt;=0.699,"Médio",IF(Tabela_Brasil[[#This Row],[IDHM]]&lt;=0.799,"Alto","Muito Alto")))</f>
        <v>Médio</v>
      </c>
      <c r="L1530" t="str">
        <f>VLOOKUP(Tabela_Brasil[[#This Row],[Estado]],'De-Para_Estado_Regiao'!$B$3:$C$29,2,FALSE)</f>
        <v>Sudeste</v>
      </c>
      <c r="M1530">
        <f>IF(Tabela_Brasil[[#This Row],[IBGE_1-4]]&gt;=951,1,0)</f>
        <v>0</v>
      </c>
      <c r="N1530">
        <f>IF(Tabela_Brasil[[#This Row],[COMP_P]]&lt;=2,1,0)</f>
        <v>0</v>
      </c>
    </row>
    <row r="1531" spans="1:14" x14ac:dyDescent="0.25">
      <c r="A1531" s="9" t="s">
        <v>1552</v>
      </c>
      <c r="B1531" s="9" t="s">
        <v>10</v>
      </c>
      <c r="C1531" s="9">
        <v>660</v>
      </c>
      <c r="D1531" s="9">
        <v>0.67500000000000004</v>
      </c>
      <c r="E1531" s="9">
        <v>0.68200000000000005</v>
      </c>
      <c r="F1531" s="9">
        <v>0.56100000000000005</v>
      </c>
      <c r="G1531" s="9">
        <v>47111.47</v>
      </c>
      <c r="H1531" s="10">
        <v>8</v>
      </c>
      <c r="I1531" t="str">
        <f>CONCATENATE(Tabela_Brasil[[#This Row],[Município]],"-",Tabela_Brasil[[#This Row],[Estado]])</f>
        <v>Sapucaia-RJ</v>
      </c>
      <c r="J1531">
        <f>IF(Tabela_Brasil[[#This Row],[IDHM]]&lt;=0.599,1,0)</f>
        <v>0</v>
      </c>
      <c r="K1531" t="str">
        <f>IF(Tabela_Brasil[[#This Row],[IDHM]]&lt;=0.55,"Baixo",IF(Tabela_Brasil[[#This Row],[IDHM]]&lt;=0.699,"Médio",IF(Tabela_Brasil[[#This Row],[IDHM]]&lt;=0.799,"Alto","Muito Alto")))</f>
        <v>Médio</v>
      </c>
      <c r="L1531" t="str">
        <f>VLOOKUP(Tabela_Brasil[[#This Row],[Estado]],'De-Para_Estado_Regiao'!$B$3:$C$29,2,FALSE)</f>
        <v>Sudeste</v>
      </c>
      <c r="M1531">
        <f>IF(Tabela_Brasil[[#This Row],[IBGE_1-4]]&gt;=951,1,0)</f>
        <v>0</v>
      </c>
      <c r="N1531">
        <f>IF(Tabela_Brasil[[#This Row],[COMP_P]]&lt;=2,1,0)</f>
        <v>0</v>
      </c>
    </row>
    <row r="1532" spans="1:14" x14ac:dyDescent="0.25">
      <c r="A1532" s="12" t="s">
        <v>1553</v>
      </c>
      <c r="B1532" s="12" t="s">
        <v>7</v>
      </c>
      <c r="C1532" s="12">
        <v>731</v>
      </c>
      <c r="D1532" s="12">
        <v>0.72699999999999998</v>
      </c>
      <c r="E1532" s="12">
        <v>0.71299999999999997</v>
      </c>
      <c r="F1532" s="12">
        <v>0.65</v>
      </c>
      <c r="G1532" s="12">
        <v>25058.43</v>
      </c>
      <c r="H1532" s="13">
        <v>11</v>
      </c>
      <c r="I1532" t="str">
        <f>CONCATENATE(Tabela_Brasil[[#This Row],[Município]],"-",Tabela_Brasil[[#This Row],[Estado]])</f>
        <v>Ipaussu-SP</v>
      </c>
      <c r="J1532">
        <f>IF(Tabela_Brasil[[#This Row],[IDHM]]&lt;=0.599,1,0)</f>
        <v>0</v>
      </c>
      <c r="K1532" t="str">
        <f>IF(Tabela_Brasil[[#This Row],[IDHM]]&lt;=0.55,"Baixo",IF(Tabela_Brasil[[#This Row],[IDHM]]&lt;=0.699,"Médio",IF(Tabela_Brasil[[#This Row],[IDHM]]&lt;=0.799,"Alto","Muito Alto")))</f>
        <v>Alto</v>
      </c>
      <c r="L1532" t="str">
        <f>VLOOKUP(Tabela_Brasil[[#This Row],[Estado]],'De-Para_Estado_Regiao'!$B$3:$C$29,2,FALSE)</f>
        <v>Sudeste</v>
      </c>
      <c r="M1532">
        <f>IF(Tabela_Brasil[[#This Row],[IBGE_1-4]]&gt;=951,1,0)</f>
        <v>0</v>
      </c>
      <c r="N1532">
        <f>IF(Tabela_Brasil[[#This Row],[COMP_P]]&lt;=2,1,0)</f>
        <v>0</v>
      </c>
    </row>
    <row r="1533" spans="1:14" x14ac:dyDescent="0.25">
      <c r="A1533" s="9" t="s">
        <v>1554</v>
      </c>
      <c r="B1533" s="9" t="s">
        <v>64</v>
      </c>
      <c r="C1533" s="9">
        <v>975</v>
      </c>
      <c r="D1533" s="9">
        <v>0.72099999999999997</v>
      </c>
      <c r="E1533" s="9">
        <v>0.70799999999999996</v>
      </c>
      <c r="F1533" s="9">
        <v>0.63</v>
      </c>
      <c r="G1533" s="9">
        <v>15145.44</v>
      </c>
      <c r="H1533" s="10">
        <v>38</v>
      </c>
      <c r="I1533" t="str">
        <f>CONCATENATE(Tabela_Brasil[[#This Row],[Município]],"-",Tabela_Brasil[[#This Row],[Estado]])</f>
        <v>Alegre-ES</v>
      </c>
      <c r="J1533">
        <f>IF(Tabela_Brasil[[#This Row],[IDHM]]&lt;=0.599,1,0)</f>
        <v>0</v>
      </c>
      <c r="K1533" t="str">
        <f>IF(Tabela_Brasil[[#This Row],[IDHM]]&lt;=0.55,"Baixo",IF(Tabela_Brasil[[#This Row],[IDHM]]&lt;=0.699,"Médio",IF(Tabela_Brasil[[#This Row],[IDHM]]&lt;=0.799,"Alto","Muito Alto")))</f>
        <v>Alto</v>
      </c>
      <c r="L1533" t="str">
        <f>VLOOKUP(Tabela_Brasil[[#This Row],[Estado]],'De-Para_Estado_Regiao'!$B$3:$C$29,2,FALSE)</f>
        <v>Sudeste</v>
      </c>
      <c r="M1533">
        <f>IF(Tabela_Brasil[[#This Row],[IBGE_1-4]]&gt;=951,1,0)</f>
        <v>1</v>
      </c>
      <c r="N1533">
        <f>IF(Tabela_Brasil[[#This Row],[COMP_P]]&lt;=2,1,0)</f>
        <v>0</v>
      </c>
    </row>
    <row r="1534" spans="1:14" x14ac:dyDescent="0.25">
      <c r="A1534" s="12" t="s">
        <v>1291</v>
      </c>
      <c r="B1534" s="12" t="s">
        <v>59</v>
      </c>
      <c r="C1534" s="12">
        <v>342</v>
      </c>
      <c r="D1534" s="12">
        <v>0.74</v>
      </c>
      <c r="E1534" s="12">
        <v>0.74199999999999999</v>
      </c>
      <c r="F1534" s="12">
        <v>0.63100000000000001</v>
      </c>
      <c r="G1534" s="12">
        <v>39153.11</v>
      </c>
      <c r="H1534" s="13">
        <v>13</v>
      </c>
      <c r="I1534" t="str">
        <f>CONCATENATE(Tabela_Brasil[[#This Row],[Município]],"-",Tabela_Brasil[[#This Row],[Estado]])</f>
        <v>Turvo-SC</v>
      </c>
      <c r="J1534">
        <f>IF(Tabela_Brasil[[#This Row],[IDHM]]&lt;=0.599,1,0)</f>
        <v>0</v>
      </c>
      <c r="K1534" t="str">
        <f>IF(Tabela_Brasil[[#This Row],[IDHM]]&lt;=0.55,"Baixo",IF(Tabela_Brasil[[#This Row],[IDHM]]&lt;=0.699,"Médio",IF(Tabela_Brasil[[#This Row],[IDHM]]&lt;=0.799,"Alto","Muito Alto")))</f>
        <v>Alto</v>
      </c>
      <c r="L1534" t="str">
        <f>VLOOKUP(Tabela_Brasil[[#This Row],[Estado]],'De-Para_Estado_Regiao'!$B$3:$C$29,2,FALSE)</f>
        <v>Sul</v>
      </c>
      <c r="M1534">
        <f>IF(Tabela_Brasil[[#This Row],[IBGE_1-4]]&gt;=951,1,0)</f>
        <v>0</v>
      </c>
      <c r="N1534">
        <f>IF(Tabela_Brasil[[#This Row],[COMP_P]]&lt;=2,1,0)</f>
        <v>0</v>
      </c>
    </row>
    <row r="1535" spans="1:14" x14ac:dyDescent="0.25">
      <c r="A1535" s="9" t="s">
        <v>1555</v>
      </c>
      <c r="B1535" s="9" t="s">
        <v>16</v>
      </c>
      <c r="C1535" s="9">
        <v>511</v>
      </c>
      <c r="D1535" s="9">
        <v>0.67</v>
      </c>
      <c r="E1535" s="9">
        <v>0.65700000000000003</v>
      </c>
      <c r="F1535" s="9">
        <v>0.53600000000000003</v>
      </c>
      <c r="G1535" s="9">
        <v>14678.61</v>
      </c>
      <c r="H1535" s="10">
        <v>8</v>
      </c>
      <c r="I1535" t="str">
        <f>CONCATENATE(Tabela_Brasil[[#This Row],[Município]],"-",Tabela_Brasil[[#This Row],[Estado]])</f>
        <v>Alterosa-MG</v>
      </c>
      <c r="J1535">
        <f>IF(Tabela_Brasil[[#This Row],[IDHM]]&lt;=0.599,1,0)</f>
        <v>0</v>
      </c>
      <c r="K1535" t="str">
        <f>IF(Tabela_Brasil[[#This Row],[IDHM]]&lt;=0.55,"Baixo",IF(Tabela_Brasil[[#This Row],[IDHM]]&lt;=0.699,"Médio",IF(Tabela_Brasil[[#This Row],[IDHM]]&lt;=0.799,"Alto","Muito Alto")))</f>
        <v>Médio</v>
      </c>
      <c r="L1535" t="str">
        <f>VLOOKUP(Tabela_Brasil[[#This Row],[Estado]],'De-Para_Estado_Regiao'!$B$3:$C$29,2,FALSE)</f>
        <v>Sudeste</v>
      </c>
      <c r="M1535">
        <f>IF(Tabela_Brasil[[#This Row],[IBGE_1-4]]&gt;=951,1,0)</f>
        <v>0</v>
      </c>
      <c r="N1535">
        <f>IF(Tabela_Brasil[[#This Row],[COMP_P]]&lt;=2,1,0)</f>
        <v>0</v>
      </c>
    </row>
    <row r="1536" spans="1:14" x14ac:dyDescent="0.25">
      <c r="A1536" s="12" t="s">
        <v>1556</v>
      </c>
      <c r="B1536" s="12" t="s">
        <v>24</v>
      </c>
      <c r="C1536" s="12">
        <v>1332</v>
      </c>
      <c r="D1536" s="12">
        <v>0.63100000000000001</v>
      </c>
      <c r="E1536" s="12">
        <v>0.60499999999999998</v>
      </c>
      <c r="F1536" s="12">
        <v>0.55500000000000005</v>
      </c>
      <c r="G1536" s="12">
        <v>16272.83</v>
      </c>
      <c r="H1536" s="13">
        <v>23</v>
      </c>
      <c r="I1536" t="str">
        <f>CONCATENATE(Tabela_Brasil[[#This Row],[Município]],"-",Tabela_Brasil[[#This Row],[Estado]])</f>
        <v>Sobradinho-BA</v>
      </c>
      <c r="J1536">
        <f>IF(Tabela_Brasil[[#This Row],[IDHM]]&lt;=0.599,1,0)</f>
        <v>0</v>
      </c>
      <c r="K1536" t="str">
        <f>IF(Tabela_Brasil[[#This Row],[IDHM]]&lt;=0.55,"Baixo",IF(Tabela_Brasil[[#This Row],[IDHM]]&lt;=0.699,"Médio",IF(Tabela_Brasil[[#This Row],[IDHM]]&lt;=0.799,"Alto","Muito Alto")))</f>
        <v>Médio</v>
      </c>
      <c r="L1536" t="str">
        <f>VLOOKUP(Tabela_Brasil[[#This Row],[Estado]],'De-Para_Estado_Regiao'!$B$3:$C$29,2,FALSE)</f>
        <v>Nordeste</v>
      </c>
      <c r="M1536">
        <f>IF(Tabela_Brasil[[#This Row],[IBGE_1-4]]&gt;=951,1,0)</f>
        <v>1</v>
      </c>
      <c r="N1536">
        <f>IF(Tabela_Brasil[[#This Row],[COMP_P]]&lt;=2,1,0)</f>
        <v>0</v>
      </c>
    </row>
    <row r="1537" spans="1:14" x14ac:dyDescent="0.25">
      <c r="A1537" s="9" t="s">
        <v>1557</v>
      </c>
      <c r="B1537" s="9" t="s">
        <v>64</v>
      </c>
      <c r="C1537" s="9">
        <v>627</v>
      </c>
      <c r="D1537" s="9">
        <v>0.753</v>
      </c>
      <c r="E1537" s="9">
        <v>0.751</v>
      </c>
      <c r="F1537" s="9">
        <v>0.66300000000000003</v>
      </c>
      <c r="G1537" s="9">
        <v>20065.87</v>
      </c>
      <c r="H1537" s="10">
        <v>10</v>
      </c>
      <c r="I1537" t="str">
        <f>CONCATENATE(Tabela_Brasil[[#This Row],[Município]],"-",Tabela_Brasil[[#This Row],[Estado]])</f>
        <v>João Neiva-ES</v>
      </c>
      <c r="J1537">
        <f>IF(Tabela_Brasil[[#This Row],[IDHM]]&lt;=0.599,1,0)</f>
        <v>0</v>
      </c>
      <c r="K1537" t="str">
        <f>IF(Tabela_Brasil[[#This Row],[IDHM]]&lt;=0.55,"Baixo",IF(Tabela_Brasil[[#This Row],[IDHM]]&lt;=0.699,"Médio",IF(Tabela_Brasil[[#This Row],[IDHM]]&lt;=0.799,"Alto","Muito Alto")))</f>
        <v>Alto</v>
      </c>
      <c r="L1537" t="str">
        <f>VLOOKUP(Tabela_Brasil[[#This Row],[Estado]],'De-Para_Estado_Regiao'!$B$3:$C$29,2,FALSE)</f>
        <v>Sudeste</v>
      </c>
      <c r="M1537">
        <f>IF(Tabela_Brasil[[#This Row],[IBGE_1-4]]&gt;=951,1,0)</f>
        <v>0</v>
      </c>
      <c r="N1537">
        <f>IF(Tabela_Brasil[[#This Row],[COMP_P]]&lt;=2,1,0)</f>
        <v>0</v>
      </c>
    </row>
    <row r="1538" spans="1:14" x14ac:dyDescent="0.25">
      <c r="A1538" s="12" t="s">
        <v>1558</v>
      </c>
      <c r="B1538" s="12" t="s">
        <v>53</v>
      </c>
      <c r="C1538" s="12">
        <v>611</v>
      </c>
      <c r="D1538" s="12">
        <v>0.69</v>
      </c>
      <c r="E1538" s="12">
        <v>0.69299999999999995</v>
      </c>
      <c r="F1538" s="12">
        <v>0.59499999999999997</v>
      </c>
      <c r="G1538" s="12">
        <v>19328.240000000002</v>
      </c>
      <c r="H1538" s="13">
        <v>10</v>
      </c>
      <c r="I1538" t="str">
        <f>CONCATENATE(Tabela_Brasil[[#This Row],[Município]],"-",Tabela_Brasil[[#This Row],[Estado]])</f>
        <v>Deodápolis-MS</v>
      </c>
      <c r="J1538">
        <f>IF(Tabela_Brasil[[#This Row],[IDHM]]&lt;=0.599,1,0)</f>
        <v>0</v>
      </c>
      <c r="K1538" t="str">
        <f>IF(Tabela_Brasil[[#This Row],[IDHM]]&lt;=0.55,"Baixo",IF(Tabela_Brasil[[#This Row],[IDHM]]&lt;=0.699,"Médio",IF(Tabela_Brasil[[#This Row],[IDHM]]&lt;=0.799,"Alto","Muito Alto")))</f>
        <v>Médio</v>
      </c>
      <c r="L1538" t="str">
        <f>VLOOKUP(Tabela_Brasil[[#This Row],[Estado]],'De-Para_Estado_Regiao'!$B$3:$C$29,2,FALSE)</f>
        <v>Centro-Oeste</v>
      </c>
      <c r="M1538">
        <f>IF(Tabela_Brasil[[#This Row],[IBGE_1-4]]&gt;=951,1,0)</f>
        <v>0</v>
      </c>
      <c r="N1538">
        <f>IF(Tabela_Brasil[[#This Row],[COMP_P]]&lt;=2,1,0)</f>
        <v>0</v>
      </c>
    </row>
    <row r="1539" spans="1:14" x14ac:dyDescent="0.25">
      <c r="A1539" s="9" t="s">
        <v>1559</v>
      </c>
      <c r="B1539" s="9" t="s">
        <v>53</v>
      </c>
      <c r="C1539" s="9">
        <v>868</v>
      </c>
      <c r="D1539" s="9">
        <v>0.69799999999999995</v>
      </c>
      <c r="E1539" s="9">
        <v>0.69899999999999995</v>
      </c>
      <c r="F1539" s="9">
        <v>0.58499999999999996</v>
      </c>
      <c r="G1539" s="9">
        <v>19855.900000000001</v>
      </c>
      <c r="H1539" s="10">
        <v>11</v>
      </c>
      <c r="I1539" t="str">
        <f>CONCATENATE(Tabela_Brasil[[#This Row],[Município]],"-",Tabela_Brasil[[#This Row],[Estado]])</f>
        <v>Bela Vista-MS</v>
      </c>
      <c r="J1539">
        <f>IF(Tabela_Brasil[[#This Row],[IDHM]]&lt;=0.599,1,0)</f>
        <v>0</v>
      </c>
      <c r="K1539" t="str">
        <f>IF(Tabela_Brasil[[#This Row],[IDHM]]&lt;=0.55,"Baixo",IF(Tabela_Brasil[[#This Row],[IDHM]]&lt;=0.699,"Médio",IF(Tabela_Brasil[[#This Row],[IDHM]]&lt;=0.799,"Alto","Muito Alto")))</f>
        <v>Médio</v>
      </c>
      <c r="L1539" t="str">
        <f>VLOOKUP(Tabela_Brasil[[#This Row],[Estado]],'De-Para_Estado_Regiao'!$B$3:$C$29,2,FALSE)</f>
        <v>Centro-Oeste</v>
      </c>
      <c r="M1539">
        <f>IF(Tabela_Brasil[[#This Row],[IBGE_1-4]]&gt;=951,1,0)</f>
        <v>0</v>
      </c>
      <c r="N1539">
        <f>IF(Tabela_Brasil[[#This Row],[COMP_P]]&lt;=2,1,0)</f>
        <v>0</v>
      </c>
    </row>
    <row r="1540" spans="1:14" x14ac:dyDescent="0.25">
      <c r="A1540" s="12" t="s">
        <v>1560</v>
      </c>
      <c r="B1540" s="12" t="s">
        <v>148</v>
      </c>
      <c r="C1540" s="12">
        <v>752</v>
      </c>
      <c r="D1540" s="12">
        <v>0.66400000000000003</v>
      </c>
      <c r="E1540" s="12">
        <v>0.67100000000000004</v>
      </c>
      <c r="F1540" s="12">
        <v>0.55000000000000004</v>
      </c>
      <c r="G1540" s="12">
        <v>17380.72</v>
      </c>
      <c r="H1540" s="13">
        <v>5</v>
      </c>
      <c r="I1540" t="str">
        <f>CONCATENATE(Tabela_Brasil[[#This Row],[Município]],"-",Tabela_Brasil[[#This Row],[Estado]])</f>
        <v>Presidente Médici-RO</v>
      </c>
      <c r="J1540">
        <f>IF(Tabela_Brasil[[#This Row],[IDHM]]&lt;=0.599,1,0)</f>
        <v>0</v>
      </c>
      <c r="K1540" t="str">
        <f>IF(Tabela_Brasil[[#This Row],[IDHM]]&lt;=0.55,"Baixo",IF(Tabela_Brasil[[#This Row],[IDHM]]&lt;=0.699,"Médio",IF(Tabela_Brasil[[#This Row],[IDHM]]&lt;=0.799,"Alto","Muito Alto")))</f>
        <v>Médio</v>
      </c>
      <c r="L1540" t="str">
        <f>VLOOKUP(Tabela_Brasil[[#This Row],[Estado]],'De-Para_Estado_Regiao'!$B$3:$C$29,2,FALSE)</f>
        <v>Norte</v>
      </c>
      <c r="M1540">
        <f>IF(Tabela_Brasil[[#This Row],[IBGE_1-4]]&gt;=951,1,0)</f>
        <v>0</v>
      </c>
      <c r="N1540">
        <f>IF(Tabela_Brasil[[#This Row],[COMP_P]]&lt;=2,1,0)</f>
        <v>0</v>
      </c>
    </row>
    <row r="1541" spans="1:14" x14ac:dyDescent="0.25">
      <c r="A1541" s="9" t="s">
        <v>1561</v>
      </c>
      <c r="B1541" s="9" t="s">
        <v>22</v>
      </c>
      <c r="C1541" s="9">
        <v>370</v>
      </c>
      <c r="D1541" s="9">
        <v>0.71299999999999997</v>
      </c>
      <c r="E1541" s="9">
        <v>0.72399999999999998</v>
      </c>
      <c r="F1541" s="9">
        <v>0.61</v>
      </c>
      <c r="G1541" s="9">
        <v>28183.56</v>
      </c>
      <c r="H1541" s="10">
        <v>10</v>
      </c>
      <c r="I1541" t="str">
        <f>CONCATENATE(Tabela_Brasil[[#This Row],[Município]],"-",Tabela_Brasil[[#This Row],[Estado]])</f>
        <v>Rondon-PR</v>
      </c>
      <c r="J1541">
        <f>IF(Tabela_Brasil[[#This Row],[IDHM]]&lt;=0.599,1,0)</f>
        <v>0</v>
      </c>
      <c r="K1541" t="str">
        <f>IF(Tabela_Brasil[[#This Row],[IDHM]]&lt;=0.55,"Baixo",IF(Tabela_Brasil[[#This Row],[IDHM]]&lt;=0.699,"Médio",IF(Tabela_Brasil[[#This Row],[IDHM]]&lt;=0.799,"Alto","Muito Alto")))</f>
        <v>Alto</v>
      </c>
      <c r="L1541" t="str">
        <f>VLOOKUP(Tabela_Brasil[[#This Row],[Estado]],'De-Para_Estado_Regiao'!$B$3:$C$29,2,FALSE)</f>
        <v>Sul</v>
      </c>
      <c r="M1541">
        <f>IF(Tabela_Brasil[[#This Row],[IBGE_1-4]]&gt;=951,1,0)</f>
        <v>0</v>
      </c>
      <c r="N1541">
        <f>IF(Tabela_Brasil[[#This Row],[COMP_P]]&lt;=2,1,0)</f>
        <v>0</v>
      </c>
    </row>
    <row r="1542" spans="1:14" x14ac:dyDescent="0.25">
      <c r="A1542" s="12" t="s">
        <v>1562</v>
      </c>
      <c r="B1542" s="12" t="s">
        <v>29</v>
      </c>
      <c r="C1542" s="12">
        <v>1789</v>
      </c>
      <c r="D1542" s="12">
        <v>0.69299999999999995</v>
      </c>
      <c r="E1542" s="12">
        <v>0.68400000000000005</v>
      </c>
      <c r="F1542" s="12">
        <v>0.59499999999999997</v>
      </c>
      <c r="G1542" s="12">
        <v>35540</v>
      </c>
      <c r="H1542" s="13">
        <v>23</v>
      </c>
      <c r="I1542" t="str">
        <f>CONCATENATE(Tabela_Brasil[[#This Row],[Município]],"-",Tabela_Brasil[[#This Row],[Estado]])</f>
        <v>Barra Do Bugres-MT</v>
      </c>
      <c r="J1542">
        <f>IF(Tabela_Brasil[[#This Row],[IDHM]]&lt;=0.599,1,0)</f>
        <v>0</v>
      </c>
      <c r="K1542" t="str">
        <f>IF(Tabela_Brasil[[#This Row],[IDHM]]&lt;=0.55,"Baixo",IF(Tabela_Brasil[[#This Row],[IDHM]]&lt;=0.699,"Médio",IF(Tabela_Brasil[[#This Row],[IDHM]]&lt;=0.799,"Alto","Muito Alto")))</f>
        <v>Médio</v>
      </c>
      <c r="L1542" t="str">
        <f>VLOOKUP(Tabela_Brasil[[#This Row],[Estado]],'De-Para_Estado_Regiao'!$B$3:$C$29,2,FALSE)</f>
        <v>Centro-Oeste</v>
      </c>
      <c r="M1542">
        <f>IF(Tabela_Brasil[[#This Row],[IBGE_1-4]]&gt;=951,1,0)</f>
        <v>1</v>
      </c>
      <c r="N1542">
        <f>IF(Tabela_Brasil[[#This Row],[COMP_P]]&lt;=2,1,0)</f>
        <v>0</v>
      </c>
    </row>
    <row r="1543" spans="1:14" x14ac:dyDescent="0.25">
      <c r="A1543" s="9" t="s">
        <v>1563</v>
      </c>
      <c r="B1543" s="9" t="s">
        <v>14</v>
      </c>
      <c r="C1543" s="9">
        <v>582</v>
      </c>
      <c r="D1543" s="9">
        <v>0.746</v>
      </c>
      <c r="E1543" s="9">
        <v>0.747</v>
      </c>
      <c r="F1543" s="9">
        <v>0.65800000000000003</v>
      </c>
      <c r="G1543" s="9">
        <v>30200.99</v>
      </c>
      <c r="H1543" s="10">
        <v>30</v>
      </c>
      <c r="I1543" t="str">
        <f>CONCATENATE(Tabela_Brasil[[#This Row],[Município]],"-",Tabela_Brasil[[#This Row],[Estado]])</f>
        <v>Getúlio Vargas-RS</v>
      </c>
      <c r="J1543">
        <f>IF(Tabela_Brasil[[#This Row],[IDHM]]&lt;=0.599,1,0)</f>
        <v>0</v>
      </c>
      <c r="K1543" t="str">
        <f>IF(Tabela_Brasil[[#This Row],[IDHM]]&lt;=0.55,"Baixo",IF(Tabela_Brasil[[#This Row],[IDHM]]&lt;=0.699,"Médio",IF(Tabela_Brasil[[#This Row],[IDHM]]&lt;=0.799,"Alto","Muito Alto")))</f>
        <v>Alto</v>
      </c>
      <c r="L1543" t="str">
        <f>VLOOKUP(Tabela_Brasil[[#This Row],[Estado]],'De-Para_Estado_Regiao'!$B$3:$C$29,2,FALSE)</f>
        <v>Sul</v>
      </c>
      <c r="M1543">
        <f>IF(Tabela_Brasil[[#This Row],[IBGE_1-4]]&gt;=951,1,0)</f>
        <v>0</v>
      </c>
      <c r="N1543">
        <f>IF(Tabela_Brasil[[#This Row],[COMP_P]]&lt;=2,1,0)</f>
        <v>0</v>
      </c>
    </row>
    <row r="1544" spans="1:14" x14ac:dyDescent="0.25">
      <c r="A1544" s="12" t="s">
        <v>1564</v>
      </c>
      <c r="B1544" s="12" t="s">
        <v>24</v>
      </c>
      <c r="C1544" s="12">
        <v>1501</v>
      </c>
      <c r="D1544" s="12">
        <v>0.55100000000000005</v>
      </c>
      <c r="E1544" s="12">
        <v>0.56299999999999994</v>
      </c>
      <c r="F1544" s="12">
        <v>0.38600000000000001</v>
      </c>
      <c r="G1544" s="12">
        <v>14575.54</v>
      </c>
      <c r="H1544" s="13">
        <v>42</v>
      </c>
      <c r="I1544" t="str">
        <f>CONCATENATE(Tabela_Brasil[[#This Row],[Município]],"-",Tabela_Brasil[[#This Row],[Estado]])</f>
        <v>Barra Do Choça-BA</v>
      </c>
      <c r="J1544">
        <f>IF(Tabela_Brasil[[#This Row],[IDHM]]&lt;=0.599,1,0)</f>
        <v>1</v>
      </c>
      <c r="K1544" t="str">
        <f>IF(Tabela_Brasil[[#This Row],[IDHM]]&lt;=0.55,"Baixo",IF(Tabela_Brasil[[#This Row],[IDHM]]&lt;=0.699,"Médio",IF(Tabela_Brasil[[#This Row],[IDHM]]&lt;=0.799,"Alto","Muito Alto")))</f>
        <v>Médio</v>
      </c>
      <c r="L1544" t="str">
        <f>VLOOKUP(Tabela_Brasil[[#This Row],[Estado]],'De-Para_Estado_Regiao'!$B$3:$C$29,2,FALSE)</f>
        <v>Nordeste</v>
      </c>
      <c r="M1544">
        <f>IF(Tabela_Brasil[[#This Row],[IBGE_1-4]]&gt;=951,1,0)</f>
        <v>1</v>
      </c>
      <c r="N1544">
        <f>IF(Tabela_Brasil[[#This Row],[COMP_P]]&lt;=2,1,0)</f>
        <v>0</v>
      </c>
    </row>
    <row r="1545" spans="1:14" x14ac:dyDescent="0.25">
      <c r="A1545" s="9" t="s">
        <v>1565</v>
      </c>
      <c r="B1545" s="9" t="s">
        <v>33</v>
      </c>
      <c r="C1545" s="9">
        <v>272</v>
      </c>
      <c r="D1545" s="9">
        <v>0.71799999999999997</v>
      </c>
      <c r="E1545" s="9">
        <v>0.69699999999999995</v>
      </c>
      <c r="F1545" s="9">
        <v>0.63800000000000001</v>
      </c>
      <c r="G1545" s="9">
        <v>14219.45</v>
      </c>
      <c r="H1545" s="10">
        <v>8</v>
      </c>
      <c r="I1545" t="str">
        <f>CONCATENATE(Tabela_Brasil[[#This Row],[Município]],"-",Tabela_Brasil[[#This Row],[Estado]])</f>
        <v>Itauçu-GO</v>
      </c>
      <c r="J1545">
        <f>IF(Tabela_Brasil[[#This Row],[IDHM]]&lt;=0.599,1,0)</f>
        <v>0</v>
      </c>
      <c r="K1545" t="str">
        <f>IF(Tabela_Brasil[[#This Row],[IDHM]]&lt;=0.55,"Baixo",IF(Tabela_Brasil[[#This Row],[IDHM]]&lt;=0.699,"Médio",IF(Tabela_Brasil[[#This Row],[IDHM]]&lt;=0.799,"Alto","Muito Alto")))</f>
        <v>Alto</v>
      </c>
      <c r="L1545" t="str">
        <f>VLOOKUP(Tabela_Brasil[[#This Row],[Estado]],'De-Para_Estado_Regiao'!$B$3:$C$29,2,FALSE)</f>
        <v>Centro-Oeste</v>
      </c>
      <c r="M1545">
        <f>IF(Tabela_Brasil[[#This Row],[IBGE_1-4]]&gt;=951,1,0)</f>
        <v>0</v>
      </c>
      <c r="N1545">
        <f>IF(Tabela_Brasil[[#This Row],[COMP_P]]&lt;=2,1,0)</f>
        <v>0</v>
      </c>
    </row>
    <row r="1546" spans="1:14" x14ac:dyDescent="0.25">
      <c r="A1546" s="12" t="s">
        <v>1566</v>
      </c>
      <c r="B1546" s="12" t="s">
        <v>22</v>
      </c>
      <c r="C1546" s="12">
        <v>320</v>
      </c>
      <c r="D1546" s="12">
        <v>0.72</v>
      </c>
      <c r="E1546" s="12">
        <v>0.69699999999999995</v>
      </c>
      <c r="F1546" s="12">
        <v>0.65600000000000003</v>
      </c>
      <c r="G1546" s="12">
        <v>19377.3</v>
      </c>
      <c r="H1546" s="13">
        <v>4</v>
      </c>
      <c r="I1546" t="str">
        <f>CONCATENATE(Tabela_Brasil[[#This Row],[Município]],"-",Tabela_Brasil[[#This Row],[Estado]])</f>
        <v>Santa Isabel Do Ivaí-PR</v>
      </c>
      <c r="J1546">
        <f>IF(Tabela_Brasil[[#This Row],[IDHM]]&lt;=0.599,1,0)</f>
        <v>0</v>
      </c>
      <c r="K1546" t="str">
        <f>IF(Tabela_Brasil[[#This Row],[IDHM]]&lt;=0.55,"Baixo",IF(Tabela_Brasil[[#This Row],[IDHM]]&lt;=0.699,"Médio",IF(Tabela_Brasil[[#This Row],[IDHM]]&lt;=0.799,"Alto","Muito Alto")))</f>
        <v>Alto</v>
      </c>
      <c r="L1546" t="str">
        <f>VLOOKUP(Tabela_Brasil[[#This Row],[Estado]],'De-Para_Estado_Regiao'!$B$3:$C$29,2,FALSE)</f>
        <v>Sul</v>
      </c>
      <c r="M1546">
        <f>IF(Tabela_Brasil[[#This Row],[IBGE_1-4]]&gt;=951,1,0)</f>
        <v>0</v>
      </c>
      <c r="N1546">
        <f>IF(Tabela_Brasil[[#This Row],[COMP_P]]&lt;=2,1,0)</f>
        <v>0</v>
      </c>
    </row>
    <row r="1547" spans="1:14" x14ac:dyDescent="0.25">
      <c r="A1547" s="9" t="s">
        <v>1567</v>
      </c>
      <c r="B1547" s="9" t="s">
        <v>59</v>
      </c>
      <c r="C1547" s="9">
        <v>541</v>
      </c>
      <c r="D1547" s="9">
        <v>0.75900000000000001</v>
      </c>
      <c r="E1547" s="9">
        <v>0.76400000000000001</v>
      </c>
      <c r="F1547" s="9">
        <v>0.65400000000000003</v>
      </c>
      <c r="G1547" s="9">
        <v>30609.65</v>
      </c>
      <c r="H1547" s="10">
        <v>12</v>
      </c>
      <c r="I1547" t="str">
        <f>CONCATENATE(Tabela_Brasil[[#This Row],[Município]],"-",Tabela_Brasil[[#This Row],[Estado]])</f>
        <v>Presidente Getúlio-SC</v>
      </c>
      <c r="J1547">
        <f>IF(Tabela_Brasil[[#This Row],[IDHM]]&lt;=0.599,1,0)</f>
        <v>0</v>
      </c>
      <c r="K1547" t="str">
        <f>IF(Tabela_Brasil[[#This Row],[IDHM]]&lt;=0.55,"Baixo",IF(Tabela_Brasil[[#This Row],[IDHM]]&lt;=0.699,"Médio",IF(Tabela_Brasil[[#This Row],[IDHM]]&lt;=0.799,"Alto","Muito Alto")))</f>
        <v>Alto</v>
      </c>
      <c r="L1547" t="str">
        <f>VLOOKUP(Tabela_Brasil[[#This Row],[Estado]],'De-Para_Estado_Regiao'!$B$3:$C$29,2,FALSE)</f>
        <v>Sul</v>
      </c>
      <c r="M1547">
        <f>IF(Tabela_Brasil[[#This Row],[IBGE_1-4]]&gt;=951,1,0)</f>
        <v>0</v>
      </c>
      <c r="N1547">
        <f>IF(Tabela_Brasil[[#This Row],[COMP_P]]&lt;=2,1,0)</f>
        <v>0</v>
      </c>
    </row>
    <row r="1548" spans="1:14" x14ac:dyDescent="0.25">
      <c r="A1548" s="12" t="s">
        <v>1568</v>
      </c>
      <c r="B1548" s="12" t="s">
        <v>31</v>
      </c>
      <c r="C1548" s="12">
        <v>908</v>
      </c>
      <c r="D1548" s="12">
        <v>0.627</v>
      </c>
      <c r="E1548" s="12">
        <v>0.59199999999999997</v>
      </c>
      <c r="F1548" s="12">
        <v>0.55300000000000005</v>
      </c>
      <c r="G1548" s="12">
        <v>7345.96</v>
      </c>
      <c r="H1548" s="13">
        <v>6</v>
      </c>
      <c r="I1548" t="str">
        <f>CONCATENATE(Tabela_Brasil[[#This Row],[Município]],"-",Tabela_Brasil[[#This Row],[Estado]])</f>
        <v>Cedro-CE</v>
      </c>
      <c r="J1548">
        <f>IF(Tabela_Brasil[[#This Row],[IDHM]]&lt;=0.599,1,0)</f>
        <v>0</v>
      </c>
      <c r="K1548" t="str">
        <f>IF(Tabela_Brasil[[#This Row],[IDHM]]&lt;=0.55,"Baixo",IF(Tabela_Brasil[[#This Row],[IDHM]]&lt;=0.699,"Médio",IF(Tabela_Brasil[[#This Row],[IDHM]]&lt;=0.799,"Alto","Muito Alto")))</f>
        <v>Médio</v>
      </c>
      <c r="L1548" t="str">
        <f>VLOOKUP(Tabela_Brasil[[#This Row],[Estado]],'De-Para_Estado_Regiao'!$B$3:$C$29,2,FALSE)</f>
        <v>Nordeste</v>
      </c>
      <c r="M1548">
        <f>IF(Tabela_Brasil[[#This Row],[IBGE_1-4]]&gt;=951,1,0)</f>
        <v>0</v>
      </c>
      <c r="N1548">
        <f>IF(Tabela_Brasil[[#This Row],[COMP_P]]&lt;=2,1,0)</f>
        <v>0</v>
      </c>
    </row>
    <row r="1549" spans="1:14" x14ac:dyDescent="0.25">
      <c r="A1549" s="9" t="s">
        <v>1569</v>
      </c>
      <c r="B1549" s="9" t="s">
        <v>59</v>
      </c>
      <c r="C1549" s="9">
        <v>255</v>
      </c>
      <c r="D1549" s="9">
        <v>0.73099999999999998</v>
      </c>
      <c r="E1549" s="9">
        <v>0.753</v>
      </c>
      <c r="F1549" s="9">
        <v>0.625</v>
      </c>
      <c r="G1549" s="9">
        <v>27763.08</v>
      </c>
      <c r="H1549" s="10">
        <v>49</v>
      </c>
      <c r="I1549" t="str">
        <f>CONCATENATE(Tabela_Brasil[[#This Row],[Município]],"-",Tabela_Brasil[[#This Row],[Estado]])</f>
        <v>São José Do Cedro-SC</v>
      </c>
      <c r="J1549">
        <f>IF(Tabela_Brasil[[#This Row],[IDHM]]&lt;=0.599,1,0)</f>
        <v>0</v>
      </c>
      <c r="K1549" t="str">
        <f>IF(Tabela_Brasil[[#This Row],[IDHM]]&lt;=0.55,"Baixo",IF(Tabela_Brasil[[#This Row],[IDHM]]&lt;=0.699,"Médio",IF(Tabela_Brasil[[#This Row],[IDHM]]&lt;=0.799,"Alto","Muito Alto")))</f>
        <v>Alto</v>
      </c>
      <c r="L1549" t="str">
        <f>VLOOKUP(Tabela_Brasil[[#This Row],[Estado]],'De-Para_Estado_Regiao'!$B$3:$C$29,2,FALSE)</f>
        <v>Sul</v>
      </c>
      <c r="M1549">
        <f>IF(Tabela_Brasil[[#This Row],[IBGE_1-4]]&gt;=951,1,0)</f>
        <v>0</v>
      </c>
      <c r="N1549">
        <f>IF(Tabela_Brasil[[#This Row],[COMP_P]]&lt;=2,1,0)</f>
        <v>0</v>
      </c>
    </row>
    <row r="1550" spans="1:14" x14ac:dyDescent="0.25">
      <c r="A1550" s="12" t="s">
        <v>1570</v>
      </c>
      <c r="B1550" s="12" t="s">
        <v>7</v>
      </c>
      <c r="C1550" s="12">
        <v>422</v>
      </c>
      <c r="D1550" s="12">
        <v>0.754</v>
      </c>
      <c r="E1550" s="12">
        <v>0.72199999999999998</v>
      </c>
      <c r="F1550" s="12">
        <v>0.71499999999999997</v>
      </c>
      <c r="G1550" s="12">
        <v>11228.93</v>
      </c>
      <c r="H1550" s="13">
        <v>13</v>
      </c>
      <c r="I1550" t="str">
        <f>CONCATENATE(Tabela_Brasil[[#This Row],[Município]],"-",Tabela_Brasil[[#This Row],[Estado]])</f>
        <v>Vera Cruz-SP</v>
      </c>
      <c r="J1550">
        <f>IF(Tabela_Brasil[[#This Row],[IDHM]]&lt;=0.599,1,0)</f>
        <v>0</v>
      </c>
      <c r="K1550" t="str">
        <f>IF(Tabela_Brasil[[#This Row],[IDHM]]&lt;=0.55,"Baixo",IF(Tabela_Brasil[[#This Row],[IDHM]]&lt;=0.699,"Médio",IF(Tabela_Brasil[[#This Row],[IDHM]]&lt;=0.799,"Alto","Muito Alto")))</f>
        <v>Alto</v>
      </c>
      <c r="L1550" t="str">
        <f>VLOOKUP(Tabela_Brasil[[#This Row],[Estado]],'De-Para_Estado_Regiao'!$B$3:$C$29,2,FALSE)</f>
        <v>Sudeste</v>
      </c>
      <c r="M1550">
        <f>IF(Tabela_Brasil[[#This Row],[IBGE_1-4]]&gt;=951,1,0)</f>
        <v>0</v>
      </c>
      <c r="N1550">
        <f>IF(Tabela_Brasil[[#This Row],[COMP_P]]&lt;=2,1,0)</f>
        <v>0</v>
      </c>
    </row>
    <row r="1551" spans="1:14" x14ac:dyDescent="0.25">
      <c r="A1551" s="9" t="s">
        <v>1571</v>
      </c>
      <c r="B1551" s="9" t="s">
        <v>87</v>
      </c>
      <c r="C1551" s="9">
        <v>1352</v>
      </c>
      <c r="D1551" s="9">
        <v>0.57399999999999995</v>
      </c>
      <c r="E1551" s="9">
        <v>0.53300000000000003</v>
      </c>
      <c r="F1551" s="9">
        <v>0.47599999999999998</v>
      </c>
      <c r="G1551" s="9">
        <v>6970.54</v>
      </c>
      <c r="H1551" s="10">
        <v>1</v>
      </c>
      <c r="I1551" t="str">
        <f>CONCATENATE(Tabela_Brasil[[#This Row],[Município]],"-",Tabela_Brasil[[#This Row],[Estado]])</f>
        <v>Carutapera-MA</v>
      </c>
      <c r="J1551">
        <f>IF(Tabela_Brasil[[#This Row],[IDHM]]&lt;=0.599,1,0)</f>
        <v>1</v>
      </c>
      <c r="K1551" t="str">
        <f>IF(Tabela_Brasil[[#This Row],[IDHM]]&lt;=0.55,"Baixo",IF(Tabela_Brasil[[#This Row],[IDHM]]&lt;=0.699,"Médio",IF(Tabela_Brasil[[#This Row],[IDHM]]&lt;=0.799,"Alto","Muito Alto")))</f>
        <v>Médio</v>
      </c>
      <c r="L1551" t="str">
        <f>VLOOKUP(Tabela_Brasil[[#This Row],[Estado]],'De-Para_Estado_Regiao'!$B$3:$C$29,2,FALSE)</f>
        <v>Nordeste</v>
      </c>
      <c r="M1551">
        <f>IF(Tabela_Brasil[[#This Row],[IBGE_1-4]]&gt;=951,1,0)</f>
        <v>1</v>
      </c>
      <c r="N1551">
        <f>IF(Tabela_Brasil[[#This Row],[COMP_P]]&lt;=2,1,0)</f>
        <v>1</v>
      </c>
    </row>
    <row r="1552" spans="1:14" x14ac:dyDescent="0.25">
      <c r="A1552" s="12" t="s">
        <v>1572</v>
      </c>
      <c r="B1552" s="12" t="s">
        <v>87</v>
      </c>
      <c r="C1552" s="12">
        <v>1653</v>
      </c>
      <c r="D1552" s="12">
        <v>0.58799999999999997</v>
      </c>
      <c r="E1552" s="12">
        <v>0.50600000000000001</v>
      </c>
      <c r="F1552" s="12">
        <v>0.52200000000000002</v>
      </c>
      <c r="G1552" s="12">
        <v>5403.47</v>
      </c>
      <c r="H1552" s="13">
        <v>47</v>
      </c>
      <c r="I1552" t="str">
        <f>CONCATENATE(Tabela_Brasil[[#This Row],[Município]],"-",Tabela_Brasil[[#This Row],[Estado]])</f>
        <v>Urbano Santos-MA</v>
      </c>
      <c r="J1552">
        <f>IF(Tabela_Brasil[[#This Row],[IDHM]]&lt;=0.599,1,0)</f>
        <v>1</v>
      </c>
      <c r="K1552" t="str">
        <f>IF(Tabela_Brasil[[#This Row],[IDHM]]&lt;=0.55,"Baixo",IF(Tabela_Brasil[[#This Row],[IDHM]]&lt;=0.699,"Médio",IF(Tabela_Brasil[[#This Row],[IDHM]]&lt;=0.799,"Alto","Muito Alto")))</f>
        <v>Médio</v>
      </c>
      <c r="L1552" t="str">
        <f>VLOOKUP(Tabela_Brasil[[#This Row],[Estado]],'De-Para_Estado_Regiao'!$B$3:$C$29,2,FALSE)</f>
        <v>Nordeste</v>
      </c>
      <c r="M1552">
        <f>IF(Tabela_Brasil[[#This Row],[IBGE_1-4]]&gt;=951,1,0)</f>
        <v>1</v>
      </c>
      <c r="N1552">
        <f>IF(Tabela_Brasil[[#This Row],[COMP_P]]&lt;=2,1,0)</f>
        <v>0</v>
      </c>
    </row>
    <row r="1553" spans="1:14" x14ac:dyDescent="0.25">
      <c r="A1553" s="9" t="s">
        <v>1573</v>
      </c>
      <c r="B1553" s="9" t="s">
        <v>29</v>
      </c>
      <c r="C1553" s="9">
        <v>397</v>
      </c>
      <c r="D1553" s="9">
        <v>0.67</v>
      </c>
      <c r="E1553" s="9">
        <v>0.65200000000000002</v>
      </c>
      <c r="F1553" s="9">
        <v>0.53800000000000003</v>
      </c>
      <c r="G1553" s="9">
        <v>54972.41</v>
      </c>
      <c r="H1553" s="10">
        <v>4</v>
      </c>
      <c r="I1553" t="str">
        <f>CONCATENATE(Tabela_Brasil[[#This Row],[Município]],"-",Tabela_Brasil[[#This Row],[Estado]])</f>
        <v>São Félix Do Araguaia-MT</v>
      </c>
      <c r="J1553">
        <f>IF(Tabela_Brasil[[#This Row],[IDHM]]&lt;=0.599,1,0)</f>
        <v>0</v>
      </c>
      <c r="K1553" t="str">
        <f>IF(Tabela_Brasil[[#This Row],[IDHM]]&lt;=0.55,"Baixo",IF(Tabela_Brasil[[#This Row],[IDHM]]&lt;=0.699,"Médio",IF(Tabela_Brasil[[#This Row],[IDHM]]&lt;=0.799,"Alto","Muito Alto")))</f>
        <v>Médio</v>
      </c>
      <c r="L1553" t="str">
        <f>VLOOKUP(Tabela_Brasil[[#This Row],[Estado]],'De-Para_Estado_Regiao'!$B$3:$C$29,2,FALSE)</f>
        <v>Centro-Oeste</v>
      </c>
      <c r="M1553">
        <f>IF(Tabela_Brasil[[#This Row],[IBGE_1-4]]&gt;=951,1,0)</f>
        <v>0</v>
      </c>
      <c r="N1553">
        <f>IF(Tabela_Brasil[[#This Row],[COMP_P]]&lt;=2,1,0)</f>
        <v>0</v>
      </c>
    </row>
    <row r="1554" spans="1:14" x14ac:dyDescent="0.25">
      <c r="A1554" s="12" t="s">
        <v>1574</v>
      </c>
      <c r="B1554" s="12" t="s">
        <v>49</v>
      </c>
      <c r="C1554" s="12">
        <v>7478</v>
      </c>
      <c r="D1554" s="12">
        <v>0.68</v>
      </c>
      <c r="E1554" s="12">
        <v>0.621</v>
      </c>
      <c r="F1554" s="12">
        <v>0.628</v>
      </c>
      <c r="G1554" s="12">
        <v>13781.36</v>
      </c>
      <c r="H1554" s="13">
        <v>28</v>
      </c>
      <c r="I1554" t="str">
        <f>CONCATENATE(Tabela_Brasil[[#This Row],[Município]],"-",Tabela_Brasil[[#This Row],[Estado]])</f>
        <v>Marituba-PA</v>
      </c>
      <c r="J1554">
        <f>IF(Tabela_Brasil[[#This Row],[IDHM]]&lt;=0.599,1,0)</f>
        <v>0</v>
      </c>
      <c r="K1554" t="str">
        <f>IF(Tabela_Brasil[[#This Row],[IDHM]]&lt;=0.55,"Baixo",IF(Tabela_Brasil[[#This Row],[IDHM]]&lt;=0.699,"Médio",IF(Tabela_Brasil[[#This Row],[IDHM]]&lt;=0.799,"Alto","Muito Alto")))</f>
        <v>Médio</v>
      </c>
      <c r="L1554" t="str">
        <f>VLOOKUP(Tabela_Brasil[[#This Row],[Estado]],'De-Para_Estado_Regiao'!$B$3:$C$29,2,FALSE)</f>
        <v>Norte</v>
      </c>
      <c r="M1554">
        <f>IF(Tabela_Brasil[[#This Row],[IBGE_1-4]]&gt;=951,1,0)</f>
        <v>1</v>
      </c>
      <c r="N1554">
        <f>IF(Tabela_Brasil[[#This Row],[COMP_P]]&lt;=2,1,0)</f>
        <v>0</v>
      </c>
    </row>
    <row r="1555" spans="1:14" x14ac:dyDescent="0.25">
      <c r="A1555" s="9" t="s">
        <v>902</v>
      </c>
      <c r="B1555" s="9" t="s">
        <v>22</v>
      </c>
      <c r="C1555" s="9">
        <v>641</v>
      </c>
      <c r="D1555" s="9">
        <v>0.71</v>
      </c>
      <c r="E1555" s="9">
        <v>0.69699999999999995</v>
      </c>
      <c r="F1555" s="9">
        <v>0.63900000000000001</v>
      </c>
      <c r="G1555" s="9">
        <v>36596.92</v>
      </c>
      <c r="H1555" s="10">
        <v>7</v>
      </c>
      <c r="I1555" t="str">
        <f>CONCATENATE(Tabela_Brasil[[#This Row],[Município]],"-",Tabela_Brasil[[#This Row],[Estado]])</f>
        <v>Terra Roxa-PR</v>
      </c>
      <c r="J1555">
        <f>IF(Tabela_Brasil[[#This Row],[IDHM]]&lt;=0.599,1,0)</f>
        <v>0</v>
      </c>
      <c r="K1555" t="str">
        <f>IF(Tabela_Brasil[[#This Row],[IDHM]]&lt;=0.55,"Baixo",IF(Tabela_Brasil[[#This Row],[IDHM]]&lt;=0.699,"Médio",IF(Tabela_Brasil[[#This Row],[IDHM]]&lt;=0.799,"Alto","Muito Alto")))</f>
        <v>Alto</v>
      </c>
      <c r="L1555" t="str">
        <f>VLOOKUP(Tabela_Brasil[[#This Row],[Estado]],'De-Para_Estado_Regiao'!$B$3:$C$29,2,FALSE)</f>
        <v>Sul</v>
      </c>
      <c r="M1555">
        <f>IF(Tabela_Brasil[[#This Row],[IBGE_1-4]]&gt;=951,1,0)</f>
        <v>0</v>
      </c>
      <c r="N1555">
        <f>IF(Tabela_Brasil[[#This Row],[COMP_P]]&lt;=2,1,0)</f>
        <v>0</v>
      </c>
    </row>
    <row r="1556" spans="1:14" x14ac:dyDescent="0.25">
      <c r="A1556" s="12" t="s">
        <v>98</v>
      </c>
      <c r="B1556" s="12" t="s">
        <v>59</v>
      </c>
      <c r="C1556" s="12">
        <v>299</v>
      </c>
      <c r="D1556" s="12">
        <v>0.76900000000000002</v>
      </c>
      <c r="E1556" s="12">
        <v>0.76300000000000001</v>
      </c>
      <c r="F1556" s="12">
        <v>0.68799999999999994</v>
      </c>
      <c r="G1556" s="12">
        <v>26395.58</v>
      </c>
      <c r="H1556" s="13">
        <v>12</v>
      </c>
      <c r="I1556" t="str">
        <f>CONCATENATE(Tabela_Brasil[[#This Row],[Município]],"-",Tabela_Brasil[[#This Row],[Estado]])</f>
        <v>São Carlos-SC</v>
      </c>
      <c r="J1556">
        <f>IF(Tabela_Brasil[[#This Row],[IDHM]]&lt;=0.599,1,0)</f>
        <v>0</v>
      </c>
      <c r="K1556" t="str">
        <f>IF(Tabela_Brasil[[#This Row],[IDHM]]&lt;=0.55,"Baixo",IF(Tabela_Brasil[[#This Row],[IDHM]]&lt;=0.699,"Médio",IF(Tabela_Brasil[[#This Row],[IDHM]]&lt;=0.799,"Alto","Muito Alto")))</f>
        <v>Alto</v>
      </c>
      <c r="L1556" t="str">
        <f>VLOOKUP(Tabela_Brasil[[#This Row],[Estado]],'De-Para_Estado_Regiao'!$B$3:$C$29,2,FALSE)</f>
        <v>Sul</v>
      </c>
      <c r="M1556">
        <f>IF(Tabela_Brasil[[#This Row],[IBGE_1-4]]&gt;=951,1,0)</f>
        <v>0</v>
      </c>
      <c r="N1556">
        <f>IF(Tabela_Brasil[[#This Row],[COMP_P]]&lt;=2,1,0)</f>
        <v>0</v>
      </c>
    </row>
    <row r="1557" spans="1:14" x14ac:dyDescent="0.25">
      <c r="A1557" s="9" t="s">
        <v>1575</v>
      </c>
      <c r="B1557" s="9" t="s">
        <v>16</v>
      </c>
      <c r="C1557" s="9">
        <v>656</v>
      </c>
      <c r="D1557" s="9">
        <v>0.66</v>
      </c>
      <c r="E1557" s="9">
        <v>0.65900000000000003</v>
      </c>
      <c r="F1557" s="9">
        <v>0.54100000000000004</v>
      </c>
      <c r="G1557" s="9">
        <v>15736.28</v>
      </c>
      <c r="H1557" s="10">
        <v>8</v>
      </c>
      <c r="I1557" t="str">
        <f>CONCATENATE(Tabela_Brasil[[#This Row],[Município]],"-",Tabela_Brasil[[#This Row],[Estado]])</f>
        <v>Lajinha-MG</v>
      </c>
      <c r="J1557">
        <f>IF(Tabela_Brasil[[#This Row],[IDHM]]&lt;=0.599,1,0)</f>
        <v>0</v>
      </c>
      <c r="K1557" t="str">
        <f>IF(Tabela_Brasil[[#This Row],[IDHM]]&lt;=0.55,"Baixo",IF(Tabela_Brasil[[#This Row],[IDHM]]&lt;=0.699,"Médio",IF(Tabela_Brasil[[#This Row],[IDHM]]&lt;=0.799,"Alto","Muito Alto")))</f>
        <v>Médio</v>
      </c>
      <c r="L1557" t="str">
        <f>VLOOKUP(Tabela_Brasil[[#This Row],[Estado]],'De-Para_Estado_Regiao'!$B$3:$C$29,2,FALSE)</f>
        <v>Sudeste</v>
      </c>
      <c r="M1557">
        <f>IF(Tabela_Brasil[[#This Row],[IBGE_1-4]]&gt;=951,1,0)</f>
        <v>0</v>
      </c>
      <c r="N1557">
        <f>IF(Tabela_Brasil[[#This Row],[COMP_P]]&lt;=2,1,0)</f>
        <v>0</v>
      </c>
    </row>
    <row r="1558" spans="1:14" x14ac:dyDescent="0.25">
      <c r="A1558" s="12" t="s">
        <v>1576</v>
      </c>
      <c r="B1558" s="12" t="s">
        <v>14</v>
      </c>
      <c r="C1558" s="12">
        <v>705</v>
      </c>
      <c r="D1558" s="12">
        <v>0.67400000000000004</v>
      </c>
      <c r="E1558" s="12">
        <v>0.69899999999999995</v>
      </c>
      <c r="F1558" s="12">
        <v>0.52100000000000002</v>
      </c>
      <c r="G1558" s="12">
        <v>21711.46</v>
      </c>
      <c r="H1558" s="13">
        <v>19</v>
      </c>
      <c r="I1558" t="str">
        <f>CONCATENATE(Tabela_Brasil[[#This Row],[Município]],"-",Tabela_Brasil[[#This Row],[Estado]])</f>
        <v>Candelária-RS</v>
      </c>
      <c r="J1558">
        <f>IF(Tabela_Brasil[[#This Row],[IDHM]]&lt;=0.599,1,0)</f>
        <v>0</v>
      </c>
      <c r="K1558" t="str">
        <f>IF(Tabela_Brasil[[#This Row],[IDHM]]&lt;=0.55,"Baixo",IF(Tabela_Brasil[[#This Row],[IDHM]]&lt;=0.699,"Médio",IF(Tabela_Brasil[[#This Row],[IDHM]]&lt;=0.799,"Alto","Muito Alto")))</f>
        <v>Médio</v>
      </c>
      <c r="L1558" t="str">
        <f>VLOOKUP(Tabela_Brasil[[#This Row],[Estado]],'De-Para_Estado_Regiao'!$B$3:$C$29,2,FALSE)</f>
        <v>Sul</v>
      </c>
      <c r="M1558">
        <f>IF(Tabela_Brasil[[#This Row],[IBGE_1-4]]&gt;=951,1,0)</f>
        <v>0</v>
      </c>
      <c r="N1558">
        <f>IF(Tabela_Brasil[[#This Row],[COMP_P]]&lt;=2,1,0)</f>
        <v>0</v>
      </c>
    </row>
    <row r="1559" spans="1:14" x14ac:dyDescent="0.25">
      <c r="A1559" s="9" t="s">
        <v>1577</v>
      </c>
      <c r="B1559" s="9" t="s">
        <v>148</v>
      </c>
      <c r="C1559" s="9">
        <v>869</v>
      </c>
      <c r="D1559" s="9">
        <v>0.64</v>
      </c>
      <c r="E1559" s="9">
        <v>0.65700000000000003</v>
      </c>
      <c r="F1559" s="9">
        <v>0.52600000000000002</v>
      </c>
      <c r="G1559" s="9">
        <v>18732.169999999998</v>
      </c>
      <c r="H1559" s="10">
        <v>21</v>
      </c>
      <c r="I1559" t="str">
        <f>CONCATENATE(Tabela_Brasil[[#This Row],[Município]],"-",Tabela_Brasil[[#This Row],[Estado]])</f>
        <v>Alta Floresta D'Oeste-RO</v>
      </c>
      <c r="J1559">
        <f>IF(Tabela_Brasil[[#This Row],[IDHM]]&lt;=0.599,1,0)</f>
        <v>0</v>
      </c>
      <c r="K1559" t="str">
        <f>IF(Tabela_Brasil[[#This Row],[IDHM]]&lt;=0.55,"Baixo",IF(Tabela_Brasil[[#This Row],[IDHM]]&lt;=0.699,"Médio",IF(Tabela_Brasil[[#This Row],[IDHM]]&lt;=0.799,"Alto","Muito Alto")))</f>
        <v>Médio</v>
      </c>
      <c r="L1559" t="str">
        <f>VLOOKUP(Tabela_Brasil[[#This Row],[Estado]],'De-Para_Estado_Regiao'!$B$3:$C$29,2,FALSE)</f>
        <v>Norte</v>
      </c>
      <c r="M1559">
        <f>IF(Tabela_Brasil[[#This Row],[IBGE_1-4]]&gt;=951,1,0)</f>
        <v>0</v>
      </c>
      <c r="N1559">
        <f>IF(Tabela_Brasil[[#This Row],[COMP_P]]&lt;=2,1,0)</f>
        <v>0</v>
      </c>
    </row>
    <row r="1560" spans="1:14" x14ac:dyDescent="0.25">
      <c r="A1560" s="12" t="s">
        <v>1578</v>
      </c>
      <c r="B1560" s="12" t="s">
        <v>16</v>
      </c>
      <c r="C1560" s="12">
        <v>534</v>
      </c>
      <c r="D1560" s="12">
        <v>0.63800000000000001</v>
      </c>
      <c r="E1560" s="12">
        <v>0.62</v>
      </c>
      <c r="F1560" s="12">
        <v>0.52</v>
      </c>
      <c r="G1560" s="12">
        <v>10971.27</v>
      </c>
      <c r="H1560" s="13">
        <v>8</v>
      </c>
      <c r="I1560" t="str">
        <f>CONCATENATE(Tabela_Brasil[[#This Row],[Município]],"-",Tabela_Brasil[[#This Row],[Estado]])</f>
        <v>São João Evangelista-MG</v>
      </c>
      <c r="J1560">
        <f>IF(Tabela_Brasil[[#This Row],[IDHM]]&lt;=0.599,1,0)</f>
        <v>0</v>
      </c>
      <c r="K1560" t="str">
        <f>IF(Tabela_Brasil[[#This Row],[IDHM]]&lt;=0.55,"Baixo",IF(Tabela_Brasil[[#This Row],[IDHM]]&lt;=0.699,"Médio",IF(Tabela_Brasil[[#This Row],[IDHM]]&lt;=0.799,"Alto","Muito Alto")))</f>
        <v>Médio</v>
      </c>
      <c r="L1560" t="str">
        <f>VLOOKUP(Tabela_Brasil[[#This Row],[Estado]],'De-Para_Estado_Regiao'!$B$3:$C$29,2,FALSE)</f>
        <v>Sudeste</v>
      </c>
      <c r="M1560">
        <f>IF(Tabela_Brasil[[#This Row],[IBGE_1-4]]&gt;=951,1,0)</f>
        <v>0</v>
      </c>
      <c r="N1560">
        <f>IF(Tabela_Brasil[[#This Row],[COMP_P]]&lt;=2,1,0)</f>
        <v>0</v>
      </c>
    </row>
    <row r="1561" spans="1:14" x14ac:dyDescent="0.25">
      <c r="A1561" s="9" t="s">
        <v>1579</v>
      </c>
      <c r="B1561" s="9" t="s">
        <v>87</v>
      </c>
      <c r="C1561" s="9">
        <v>1026</v>
      </c>
      <c r="D1561" s="9">
        <v>0.51200000000000001</v>
      </c>
      <c r="E1561" s="9">
        <v>0.52500000000000002</v>
      </c>
      <c r="F1561" s="9">
        <v>0.36499999999999999</v>
      </c>
      <c r="G1561" s="9">
        <v>6929.19</v>
      </c>
      <c r="H1561" s="10">
        <v>34</v>
      </c>
      <c r="I1561" t="str">
        <f>CONCATENATE(Tabela_Brasil[[#This Row],[Município]],"-",Tabela_Brasil[[#This Row],[Estado]])</f>
        <v>Arame-MA</v>
      </c>
      <c r="J1561">
        <f>IF(Tabela_Brasil[[#This Row],[IDHM]]&lt;=0.599,1,0)</f>
        <v>1</v>
      </c>
      <c r="K1561" t="str">
        <f>IF(Tabela_Brasil[[#This Row],[IDHM]]&lt;=0.55,"Baixo",IF(Tabela_Brasil[[#This Row],[IDHM]]&lt;=0.699,"Médio",IF(Tabela_Brasil[[#This Row],[IDHM]]&lt;=0.799,"Alto","Muito Alto")))</f>
        <v>Baixo</v>
      </c>
      <c r="L1561" t="str">
        <f>VLOOKUP(Tabela_Brasil[[#This Row],[Estado]],'De-Para_Estado_Regiao'!$B$3:$C$29,2,FALSE)</f>
        <v>Nordeste</v>
      </c>
      <c r="M1561">
        <f>IF(Tabela_Brasil[[#This Row],[IBGE_1-4]]&gt;=951,1,0)</f>
        <v>1</v>
      </c>
      <c r="N1561">
        <f>IF(Tabela_Brasil[[#This Row],[COMP_P]]&lt;=2,1,0)</f>
        <v>0</v>
      </c>
    </row>
    <row r="1562" spans="1:14" x14ac:dyDescent="0.25">
      <c r="A1562" s="12" t="s">
        <v>1580</v>
      </c>
      <c r="B1562" s="12" t="s">
        <v>7</v>
      </c>
      <c r="C1562" s="12">
        <v>392</v>
      </c>
      <c r="D1562" s="12">
        <v>0.69</v>
      </c>
      <c r="E1562" s="12">
        <v>0.66600000000000004</v>
      </c>
      <c r="F1562" s="12">
        <v>0.61199999999999999</v>
      </c>
      <c r="G1562" s="12">
        <v>11853.79</v>
      </c>
      <c r="H1562" s="13">
        <v>6</v>
      </c>
      <c r="I1562" t="str">
        <f>CONCATENATE(Tabela_Brasil[[#This Row],[Município]],"-",Tabela_Brasil[[#This Row],[Estado]])</f>
        <v>Ouro Verde-SP</v>
      </c>
      <c r="J1562">
        <f>IF(Tabela_Brasil[[#This Row],[IDHM]]&lt;=0.599,1,0)</f>
        <v>0</v>
      </c>
      <c r="K1562" t="str">
        <f>IF(Tabela_Brasil[[#This Row],[IDHM]]&lt;=0.55,"Baixo",IF(Tabela_Brasil[[#This Row],[IDHM]]&lt;=0.699,"Médio",IF(Tabela_Brasil[[#This Row],[IDHM]]&lt;=0.799,"Alto","Muito Alto")))</f>
        <v>Médio</v>
      </c>
      <c r="L1562" t="str">
        <f>VLOOKUP(Tabela_Brasil[[#This Row],[Estado]],'De-Para_Estado_Regiao'!$B$3:$C$29,2,FALSE)</f>
        <v>Sudeste</v>
      </c>
      <c r="M1562">
        <f>IF(Tabela_Brasil[[#This Row],[IBGE_1-4]]&gt;=951,1,0)</f>
        <v>0</v>
      </c>
      <c r="N1562">
        <f>IF(Tabela_Brasil[[#This Row],[COMP_P]]&lt;=2,1,0)</f>
        <v>0</v>
      </c>
    </row>
    <row r="1563" spans="1:14" x14ac:dyDescent="0.25">
      <c r="A1563" s="9" t="s">
        <v>1581</v>
      </c>
      <c r="B1563" s="9" t="s">
        <v>33</v>
      </c>
      <c r="C1563" s="9">
        <v>357</v>
      </c>
      <c r="D1563" s="9">
        <v>0.69799999999999995</v>
      </c>
      <c r="E1563" s="9">
        <v>0.70299999999999996</v>
      </c>
      <c r="F1563" s="9">
        <v>0.58199999999999996</v>
      </c>
      <c r="G1563" s="9">
        <v>48718.78</v>
      </c>
      <c r="H1563" s="10">
        <v>7</v>
      </c>
      <c r="I1563" t="str">
        <f>CONCATENATE(Tabela_Brasil[[#This Row],[Município]],"-",Tabela_Brasil[[#This Row],[Estado]])</f>
        <v>Corumbaíba-GO</v>
      </c>
      <c r="J1563">
        <f>IF(Tabela_Brasil[[#This Row],[IDHM]]&lt;=0.599,1,0)</f>
        <v>0</v>
      </c>
      <c r="K1563" t="str">
        <f>IF(Tabela_Brasil[[#This Row],[IDHM]]&lt;=0.55,"Baixo",IF(Tabela_Brasil[[#This Row],[IDHM]]&lt;=0.699,"Médio",IF(Tabela_Brasil[[#This Row],[IDHM]]&lt;=0.799,"Alto","Muito Alto")))</f>
        <v>Médio</v>
      </c>
      <c r="L1563" t="str">
        <f>VLOOKUP(Tabela_Brasil[[#This Row],[Estado]],'De-Para_Estado_Regiao'!$B$3:$C$29,2,FALSE)</f>
        <v>Centro-Oeste</v>
      </c>
      <c r="M1563">
        <f>IF(Tabela_Brasil[[#This Row],[IBGE_1-4]]&gt;=951,1,0)</f>
        <v>0</v>
      </c>
      <c r="N1563">
        <f>IF(Tabela_Brasil[[#This Row],[COMP_P]]&lt;=2,1,0)</f>
        <v>0</v>
      </c>
    </row>
    <row r="1564" spans="1:14" x14ac:dyDescent="0.25">
      <c r="A1564" s="12" t="s">
        <v>1582</v>
      </c>
      <c r="B1564" s="12" t="s">
        <v>10</v>
      </c>
      <c r="C1564" s="12">
        <v>409</v>
      </c>
      <c r="D1564" s="12">
        <v>0.65900000000000003</v>
      </c>
      <c r="E1564" s="12">
        <v>0.67700000000000005</v>
      </c>
      <c r="F1564" s="12">
        <v>0.53400000000000003</v>
      </c>
      <c r="G1564" s="12">
        <v>20979.33</v>
      </c>
      <c r="H1564" s="13">
        <v>14</v>
      </c>
      <c r="I1564" t="str">
        <f>CONCATENATE(Tabela_Brasil[[#This Row],[Município]],"-",Tabela_Brasil[[#This Row],[Estado]])</f>
        <v>Duas Barras-RJ</v>
      </c>
      <c r="J1564">
        <f>IF(Tabela_Brasil[[#This Row],[IDHM]]&lt;=0.599,1,0)</f>
        <v>0</v>
      </c>
      <c r="K1564" t="str">
        <f>IF(Tabela_Brasil[[#This Row],[IDHM]]&lt;=0.55,"Baixo",IF(Tabela_Brasil[[#This Row],[IDHM]]&lt;=0.699,"Médio",IF(Tabela_Brasil[[#This Row],[IDHM]]&lt;=0.799,"Alto","Muito Alto")))</f>
        <v>Médio</v>
      </c>
      <c r="L1564" t="str">
        <f>VLOOKUP(Tabela_Brasil[[#This Row],[Estado]],'De-Para_Estado_Regiao'!$B$3:$C$29,2,FALSE)</f>
        <v>Sudeste</v>
      </c>
      <c r="M1564">
        <f>IF(Tabela_Brasil[[#This Row],[IBGE_1-4]]&gt;=951,1,0)</f>
        <v>0</v>
      </c>
      <c r="N1564">
        <f>IF(Tabela_Brasil[[#This Row],[COMP_P]]&lt;=2,1,0)</f>
        <v>0</v>
      </c>
    </row>
    <row r="1565" spans="1:14" x14ac:dyDescent="0.25">
      <c r="A1565" s="9" t="s">
        <v>1583</v>
      </c>
      <c r="B1565" s="9" t="s">
        <v>24</v>
      </c>
      <c r="C1565" s="9">
        <v>320</v>
      </c>
      <c r="D1565" s="9">
        <v>0.55500000000000005</v>
      </c>
      <c r="E1565" s="9">
        <v>0.54100000000000004</v>
      </c>
      <c r="F1565" s="9">
        <v>0.41799999999999998</v>
      </c>
      <c r="G1565" s="9">
        <v>9393.52</v>
      </c>
      <c r="H1565" s="10">
        <v>0</v>
      </c>
      <c r="I1565" t="str">
        <f>CONCATENATE(Tabela_Brasil[[#This Row],[Município]],"-",Tabela_Brasil[[#This Row],[Estado]])</f>
        <v>Teolândia-BA</v>
      </c>
      <c r="J1565">
        <f>IF(Tabela_Brasil[[#This Row],[IDHM]]&lt;=0.599,1,0)</f>
        <v>1</v>
      </c>
      <c r="K1565" t="str">
        <f>IF(Tabela_Brasil[[#This Row],[IDHM]]&lt;=0.55,"Baixo",IF(Tabela_Brasil[[#This Row],[IDHM]]&lt;=0.699,"Médio",IF(Tabela_Brasil[[#This Row],[IDHM]]&lt;=0.799,"Alto","Muito Alto")))</f>
        <v>Médio</v>
      </c>
      <c r="L1565" t="str">
        <f>VLOOKUP(Tabela_Brasil[[#This Row],[Estado]],'De-Para_Estado_Regiao'!$B$3:$C$29,2,FALSE)</f>
        <v>Nordeste</v>
      </c>
      <c r="M1565">
        <f>IF(Tabela_Brasil[[#This Row],[IBGE_1-4]]&gt;=951,1,0)</f>
        <v>0</v>
      </c>
      <c r="N1565">
        <f>IF(Tabela_Brasil[[#This Row],[COMP_P]]&lt;=2,1,0)</f>
        <v>1</v>
      </c>
    </row>
    <row r="1566" spans="1:14" x14ac:dyDescent="0.25">
      <c r="A1566" s="12" t="s">
        <v>1584</v>
      </c>
      <c r="B1566" s="12" t="s">
        <v>16</v>
      </c>
      <c r="C1566" s="12">
        <v>696</v>
      </c>
      <c r="D1566" s="12">
        <v>0.66</v>
      </c>
      <c r="E1566" s="12">
        <v>0.64200000000000002</v>
      </c>
      <c r="F1566" s="12">
        <v>0.53500000000000003</v>
      </c>
      <c r="G1566" s="12">
        <v>11693.03</v>
      </c>
      <c r="H1566" s="13">
        <v>18</v>
      </c>
      <c r="I1566" t="str">
        <f>CONCATENATE(Tabela_Brasil[[#This Row],[Município]],"-",Tabela_Brasil[[#This Row],[Estado]])</f>
        <v>Inhapim-MG</v>
      </c>
      <c r="J1566">
        <f>IF(Tabela_Brasil[[#This Row],[IDHM]]&lt;=0.599,1,0)</f>
        <v>0</v>
      </c>
      <c r="K1566" t="str">
        <f>IF(Tabela_Brasil[[#This Row],[IDHM]]&lt;=0.55,"Baixo",IF(Tabela_Brasil[[#This Row],[IDHM]]&lt;=0.699,"Médio",IF(Tabela_Brasil[[#This Row],[IDHM]]&lt;=0.799,"Alto","Muito Alto")))</f>
        <v>Médio</v>
      </c>
      <c r="L1566" t="str">
        <f>VLOOKUP(Tabela_Brasil[[#This Row],[Estado]],'De-Para_Estado_Regiao'!$B$3:$C$29,2,FALSE)</f>
        <v>Sudeste</v>
      </c>
      <c r="M1566">
        <f>IF(Tabela_Brasil[[#This Row],[IBGE_1-4]]&gt;=951,1,0)</f>
        <v>0</v>
      </c>
      <c r="N1566">
        <f>IF(Tabela_Brasil[[#This Row],[COMP_P]]&lt;=2,1,0)</f>
        <v>0</v>
      </c>
    </row>
    <row r="1567" spans="1:14" x14ac:dyDescent="0.25">
      <c r="A1567" s="9" t="s">
        <v>1585</v>
      </c>
      <c r="B1567" s="9" t="s">
        <v>7</v>
      </c>
      <c r="C1567" s="9">
        <v>248</v>
      </c>
      <c r="D1567" s="9">
        <v>0.7</v>
      </c>
      <c r="E1567" s="9">
        <v>0.68200000000000005</v>
      </c>
      <c r="F1567" s="9">
        <v>0.623</v>
      </c>
      <c r="G1567" s="9">
        <v>12438.45</v>
      </c>
      <c r="H1567" s="10">
        <v>1</v>
      </c>
      <c r="I1567" t="str">
        <f>CONCATENATE(Tabela_Brasil[[#This Row],[Município]],"-",Tabela_Brasil[[#This Row],[Estado]])</f>
        <v>Luiziânia-SP</v>
      </c>
      <c r="J1567">
        <f>IF(Tabela_Brasil[[#This Row],[IDHM]]&lt;=0.599,1,0)</f>
        <v>0</v>
      </c>
      <c r="K1567" t="str">
        <f>IF(Tabela_Brasil[[#This Row],[IDHM]]&lt;=0.55,"Baixo",IF(Tabela_Brasil[[#This Row],[IDHM]]&lt;=0.699,"Médio",IF(Tabela_Brasil[[#This Row],[IDHM]]&lt;=0.799,"Alto","Muito Alto")))</f>
        <v>Alto</v>
      </c>
      <c r="L1567" t="str">
        <f>VLOOKUP(Tabela_Brasil[[#This Row],[Estado]],'De-Para_Estado_Regiao'!$B$3:$C$29,2,FALSE)</f>
        <v>Sudeste</v>
      </c>
      <c r="M1567">
        <f>IF(Tabela_Brasil[[#This Row],[IBGE_1-4]]&gt;=951,1,0)</f>
        <v>0</v>
      </c>
      <c r="N1567">
        <f>IF(Tabela_Brasil[[#This Row],[COMP_P]]&lt;=2,1,0)</f>
        <v>1</v>
      </c>
    </row>
    <row r="1568" spans="1:14" x14ac:dyDescent="0.25">
      <c r="A1568" s="12" t="s">
        <v>1586</v>
      </c>
      <c r="B1568" s="12" t="s">
        <v>33</v>
      </c>
      <c r="C1568" s="12">
        <v>423</v>
      </c>
      <c r="D1568" s="12">
        <v>0.67200000000000004</v>
      </c>
      <c r="E1568" s="12">
        <v>0.68700000000000006</v>
      </c>
      <c r="F1568" s="12">
        <v>0.54700000000000004</v>
      </c>
      <c r="G1568" s="12">
        <v>72605.27</v>
      </c>
      <c r="H1568" s="13">
        <v>9</v>
      </c>
      <c r="I1568" t="str">
        <f>CONCATENATE(Tabela_Brasil[[#This Row],[Município]],"-",Tabela_Brasil[[#This Row],[Estado]])</f>
        <v>Paraúna-GO</v>
      </c>
      <c r="J1568">
        <f>IF(Tabela_Brasil[[#This Row],[IDHM]]&lt;=0.599,1,0)</f>
        <v>0</v>
      </c>
      <c r="K1568" t="str">
        <f>IF(Tabela_Brasil[[#This Row],[IDHM]]&lt;=0.55,"Baixo",IF(Tabela_Brasil[[#This Row],[IDHM]]&lt;=0.699,"Médio",IF(Tabela_Brasil[[#This Row],[IDHM]]&lt;=0.799,"Alto","Muito Alto")))</f>
        <v>Médio</v>
      </c>
      <c r="L1568" t="str">
        <f>VLOOKUP(Tabela_Brasil[[#This Row],[Estado]],'De-Para_Estado_Regiao'!$B$3:$C$29,2,FALSE)</f>
        <v>Centro-Oeste</v>
      </c>
      <c r="M1568">
        <f>IF(Tabela_Brasil[[#This Row],[IBGE_1-4]]&gt;=951,1,0)</f>
        <v>0</v>
      </c>
      <c r="N1568">
        <f>IF(Tabela_Brasil[[#This Row],[COMP_P]]&lt;=2,1,0)</f>
        <v>0</v>
      </c>
    </row>
    <row r="1569" spans="1:14" x14ac:dyDescent="0.25">
      <c r="A1569" s="9" t="s">
        <v>1587</v>
      </c>
      <c r="B1569" s="9" t="s">
        <v>16</v>
      </c>
      <c r="C1569" s="9">
        <v>924</v>
      </c>
      <c r="D1569" s="9">
        <v>0.624</v>
      </c>
      <c r="E1569" s="9">
        <v>0.624</v>
      </c>
      <c r="F1569" s="9">
        <v>0.47499999999999998</v>
      </c>
      <c r="G1569" s="9">
        <v>9780.6200000000008</v>
      </c>
      <c r="H1569" s="10">
        <v>10</v>
      </c>
      <c r="I1569" t="str">
        <f>CONCATENATE(Tabela_Brasil[[#This Row],[Município]],"-",Tabela_Brasil[[#This Row],[Estado]])</f>
        <v>Medina-MG</v>
      </c>
      <c r="J1569">
        <f>IF(Tabela_Brasil[[#This Row],[IDHM]]&lt;=0.599,1,0)</f>
        <v>0</v>
      </c>
      <c r="K1569" t="str">
        <f>IF(Tabela_Brasil[[#This Row],[IDHM]]&lt;=0.55,"Baixo",IF(Tabela_Brasil[[#This Row],[IDHM]]&lt;=0.699,"Médio",IF(Tabela_Brasil[[#This Row],[IDHM]]&lt;=0.799,"Alto","Muito Alto")))</f>
        <v>Médio</v>
      </c>
      <c r="L1569" t="str">
        <f>VLOOKUP(Tabela_Brasil[[#This Row],[Estado]],'De-Para_Estado_Regiao'!$B$3:$C$29,2,FALSE)</f>
        <v>Sudeste</v>
      </c>
      <c r="M1569">
        <f>IF(Tabela_Brasil[[#This Row],[IBGE_1-4]]&gt;=951,1,0)</f>
        <v>0</v>
      </c>
      <c r="N1569">
        <f>IF(Tabela_Brasil[[#This Row],[COMP_P]]&lt;=2,1,0)</f>
        <v>0</v>
      </c>
    </row>
    <row r="1570" spans="1:14" x14ac:dyDescent="0.25">
      <c r="A1570" s="12" t="s">
        <v>1588</v>
      </c>
      <c r="B1570" s="12" t="s">
        <v>49</v>
      </c>
      <c r="C1570" s="12">
        <v>1808</v>
      </c>
      <c r="D1570" s="12">
        <v>0.59899999999999998</v>
      </c>
      <c r="E1570" s="12">
        <v>0.61499999999999999</v>
      </c>
      <c r="F1570" s="12">
        <v>0.45800000000000002</v>
      </c>
      <c r="G1570" s="12">
        <v>9737.44</v>
      </c>
      <c r="H1570" s="13">
        <v>41</v>
      </c>
      <c r="I1570" t="str">
        <f>CONCATENATE(Tabela_Brasil[[#This Row],[Município]],"-",Tabela_Brasil[[#This Row],[Estado]])</f>
        <v>Mãe Do Rio-PA</v>
      </c>
      <c r="J1570">
        <f>IF(Tabela_Brasil[[#This Row],[IDHM]]&lt;=0.599,1,0)</f>
        <v>1</v>
      </c>
      <c r="K1570" t="str">
        <f>IF(Tabela_Brasil[[#This Row],[IDHM]]&lt;=0.55,"Baixo",IF(Tabela_Brasil[[#This Row],[IDHM]]&lt;=0.699,"Médio",IF(Tabela_Brasil[[#This Row],[IDHM]]&lt;=0.799,"Alto","Muito Alto")))</f>
        <v>Médio</v>
      </c>
      <c r="L1570" t="str">
        <f>VLOOKUP(Tabela_Brasil[[#This Row],[Estado]],'De-Para_Estado_Regiao'!$B$3:$C$29,2,FALSE)</f>
        <v>Norte</v>
      </c>
      <c r="M1570">
        <f>IF(Tabela_Brasil[[#This Row],[IBGE_1-4]]&gt;=951,1,0)</f>
        <v>1</v>
      </c>
      <c r="N1570">
        <f>IF(Tabela_Brasil[[#This Row],[COMP_P]]&lt;=2,1,0)</f>
        <v>0</v>
      </c>
    </row>
    <row r="1571" spans="1:14" x14ac:dyDescent="0.25">
      <c r="A1571" s="9" t="s">
        <v>1589</v>
      </c>
      <c r="B1571" s="9" t="s">
        <v>10</v>
      </c>
      <c r="C1571" s="9">
        <v>1032</v>
      </c>
      <c r="D1571" s="9">
        <v>0.71499999999999997</v>
      </c>
      <c r="E1571" s="9">
        <v>0.70899999999999996</v>
      </c>
      <c r="F1571" s="9">
        <v>0.64300000000000002</v>
      </c>
      <c r="G1571" s="9">
        <v>15248.92</v>
      </c>
      <c r="H1571" s="10">
        <v>23</v>
      </c>
      <c r="I1571" t="str">
        <f>CONCATENATE(Tabela_Brasil[[#This Row],[Município]],"-",Tabela_Brasil[[#This Row],[Estado]])</f>
        <v>Pinheiral-RJ</v>
      </c>
      <c r="J1571">
        <f>IF(Tabela_Brasil[[#This Row],[IDHM]]&lt;=0.599,1,0)</f>
        <v>0</v>
      </c>
      <c r="K1571" t="str">
        <f>IF(Tabela_Brasil[[#This Row],[IDHM]]&lt;=0.55,"Baixo",IF(Tabela_Brasil[[#This Row],[IDHM]]&lt;=0.699,"Médio",IF(Tabela_Brasil[[#This Row],[IDHM]]&lt;=0.799,"Alto","Muito Alto")))</f>
        <v>Alto</v>
      </c>
      <c r="L1571" t="str">
        <f>VLOOKUP(Tabela_Brasil[[#This Row],[Estado]],'De-Para_Estado_Regiao'!$B$3:$C$29,2,FALSE)</f>
        <v>Sudeste</v>
      </c>
      <c r="M1571">
        <f>IF(Tabela_Brasil[[#This Row],[IBGE_1-4]]&gt;=951,1,0)</f>
        <v>1</v>
      </c>
      <c r="N1571">
        <f>IF(Tabela_Brasil[[#This Row],[COMP_P]]&lt;=2,1,0)</f>
        <v>0</v>
      </c>
    </row>
    <row r="1572" spans="1:14" x14ac:dyDescent="0.25">
      <c r="A1572" s="12" t="s">
        <v>1590</v>
      </c>
      <c r="B1572" s="12" t="s">
        <v>16</v>
      </c>
      <c r="C1572" s="12">
        <v>656</v>
      </c>
      <c r="D1572" s="12">
        <v>0.73299999999999998</v>
      </c>
      <c r="E1572" s="12">
        <v>0.71499999999999997</v>
      </c>
      <c r="F1572" s="12">
        <v>0.64900000000000002</v>
      </c>
      <c r="G1572" s="12">
        <v>20757.7</v>
      </c>
      <c r="H1572" s="13">
        <v>12</v>
      </c>
      <c r="I1572" t="str">
        <f>CONCATENATE(Tabela_Brasil[[#This Row],[Município]],"-",Tabela_Brasil[[#This Row],[Estado]])</f>
        <v>Carmo Do Rio Claro-MG</v>
      </c>
      <c r="J1572">
        <f>IF(Tabela_Brasil[[#This Row],[IDHM]]&lt;=0.599,1,0)</f>
        <v>0</v>
      </c>
      <c r="K1572" t="str">
        <f>IF(Tabela_Brasil[[#This Row],[IDHM]]&lt;=0.55,"Baixo",IF(Tabela_Brasil[[#This Row],[IDHM]]&lt;=0.699,"Médio",IF(Tabela_Brasil[[#This Row],[IDHM]]&lt;=0.799,"Alto","Muito Alto")))</f>
        <v>Alto</v>
      </c>
      <c r="L1572" t="str">
        <f>VLOOKUP(Tabela_Brasil[[#This Row],[Estado]],'De-Para_Estado_Regiao'!$B$3:$C$29,2,FALSE)</f>
        <v>Sudeste</v>
      </c>
      <c r="M1572">
        <f>IF(Tabela_Brasil[[#This Row],[IBGE_1-4]]&gt;=951,1,0)</f>
        <v>0</v>
      </c>
      <c r="N1572">
        <f>IF(Tabela_Brasil[[#This Row],[COMP_P]]&lt;=2,1,0)</f>
        <v>0</v>
      </c>
    </row>
    <row r="1573" spans="1:14" x14ac:dyDescent="0.25">
      <c r="A1573" s="9" t="s">
        <v>1591</v>
      </c>
      <c r="B1573" s="9" t="s">
        <v>24</v>
      </c>
      <c r="C1573" s="9">
        <v>566</v>
      </c>
      <c r="D1573" s="9">
        <v>0.6</v>
      </c>
      <c r="E1573" s="9">
        <v>0.58799999999999997</v>
      </c>
      <c r="F1573" s="9">
        <v>0.48199999999999998</v>
      </c>
      <c r="G1573" s="9">
        <v>6869.36</v>
      </c>
      <c r="H1573" s="10">
        <v>11</v>
      </c>
      <c r="I1573" t="str">
        <f>CONCATENATE(Tabela_Brasil[[#This Row],[Município]],"-",Tabela_Brasil[[#This Row],[Estado]])</f>
        <v>Itiruçu-BA</v>
      </c>
      <c r="J1573">
        <f>IF(Tabela_Brasil[[#This Row],[IDHM]]&lt;=0.599,1,0)</f>
        <v>0</v>
      </c>
      <c r="K1573" t="str">
        <f>IF(Tabela_Brasil[[#This Row],[IDHM]]&lt;=0.55,"Baixo",IF(Tabela_Brasil[[#This Row],[IDHM]]&lt;=0.699,"Médio",IF(Tabela_Brasil[[#This Row],[IDHM]]&lt;=0.799,"Alto","Muito Alto")))</f>
        <v>Médio</v>
      </c>
      <c r="L1573" t="str">
        <f>VLOOKUP(Tabela_Brasil[[#This Row],[Estado]],'De-Para_Estado_Regiao'!$B$3:$C$29,2,FALSE)</f>
        <v>Nordeste</v>
      </c>
      <c r="M1573">
        <f>IF(Tabela_Brasil[[#This Row],[IBGE_1-4]]&gt;=951,1,0)</f>
        <v>0</v>
      </c>
      <c r="N1573">
        <f>IF(Tabela_Brasil[[#This Row],[COMP_P]]&lt;=2,1,0)</f>
        <v>0</v>
      </c>
    </row>
    <row r="1574" spans="1:14" x14ac:dyDescent="0.25">
      <c r="A1574" s="12" t="s">
        <v>1592</v>
      </c>
      <c r="B1574" s="12" t="s">
        <v>111</v>
      </c>
      <c r="C1574" s="12">
        <v>301</v>
      </c>
      <c r="D1574" s="12">
        <v>0.67500000000000004</v>
      </c>
      <c r="E1574" s="12">
        <v>0.64200000000000002</v>
      </c>
      <c r="F1574" s="12">
        <v>0.60199999999999998</v>
      </c>
      <c r="G1574" s="12">
        <v>20759.38</v>
      </c>
      <c r="H1574" s="13">
        <v>7</v>
      </c>
      <c r="I1574" t="str">
        <f>CONCATENATE(Tabela_Brasil[[#This Row],[Município]],"-",Tabela_Brasil[[#This Row],[Estado]])</f>
        <v>Araguaçu-TO</v>
      </c>
      <c r="J1574">
        <f>IF(Tabela_Brasil[[#This Row],[IDHM]]&lt;=0.599,1,0)</f>
        <v>0</v>
      </c>
      <c r="K1574" t="str">
        <f>IF(Tabela_Brasil[[#This Row],[IDHM]]&lt;=0.55,"Baixo",IF(Tabela_Brasil[[#This Row],[IDHM]]&lt;=0.699,"Médio",IF(Tabela_Brasil[[#This Row],[IDHM]]&lt;=0.799,"Alto","Muito Alto")))</f>
        <v>Médio</v>
      </c>
      <c r="L1574" t="str">
        <f>VLOOKUP(Tabela_Brasil[[#This Row],[Estado]],'De-Para_Estado_Regiao'!$B$3:$C$29,2,FALSE)</f>
        <v>Norte</v>
      </c>
      <c r="M1574">
        <f>IF(Tabela_Brasil[[#This Row],[IBGE_1-4]]&gt;=951,1,0)</f>
        <v>0</v>
      </c>
      <c r="N1574">
        <f>IF(Tabela_Brasil[[#This Row],[COMP_P]]&lt;=2,1,0)</f>
        <v>0</v>
      </c>
    </row>
    <row r="1575" spans="1:14" x14ac:dyDescent="0.25">
      <c r="A1575" s="9" t="s">
        <v>1593</v>
      </c>
      <c r="B1575" s="9" t="s">
        <v>148</v>
      </c>
      <c r="C1575" s="9">
        <v>2521</v>
      </c>
      <c r="D1575" s="9">
        <v>0.65700000000000003</v>
      </c>
      <c r="E1575" s="9">
        <v>0.66300000000000003</v>
      </c>
      <c r="F1575" s="9">
        <v>0.51900000000000002</v>
      </c>
      <c r="G1575" s="9">
        <v>15732.01</v>
      </c>
      <c r="H1575" s="10">
        <v>12</v>
      </c>
      <c r="I1575" t="str">
        <f>CONCATENATE(Tabela_Brasil[[#This Row],[Município]],"-",Tabela_Brasil[[#This Row],[Estado]])</f>
        <v>Guajará-Mirim-RO</v>
      </c>
      <c r="J1575">
        <f>IF(Tabela_Brasil[[#This Row],[IDHM]]&lt;=0.599,1,0)</f>
        <v>0</v>
      </c>
      <c r="K1575" t="str">
        <f>IF(Tabela_Brasil[[#This Row],[IDHM]]&lt;=0.55,"Baixo",IF(Tabela_Brasil[[#This Row],[IDHM]]&lt;=0.699,"Médio",IF(Tabela_Brasil[[#This Row],[IDHM]]&lt;=0.799,"Alto","Muito Alto")))</f>
        <v>Médio</v>
      </c>
      <c r="L1575" t="str">
        <f>VLOOKUP(Tabela_Brasil[[#This Row],[Estado]],'De-Para_Estado_Regiao'!$B$3:$C$29,2,FALSE)</f>
        <v>Norte</v>
      </c>
      <c r="M1575">
        <f>IF(Tabela_Brasil[[#This Row],[IBGE_1-4]]&gt;=951,1,0)</f>
        <v>1</v>
      </c>
      <c r="N1575">
        <f>IF(Tabela_Brasil[[#This Row],[COMP_P]]&lt;=2,1,0)</f>
        <v>0</v>
      </c>
    </row>
    <row r="1576" spans="1:14" x14ac:dyDescent="0.25">
      <c r="A1576" s="12" t="s">
        <v>1594</v>
      </c>
      <c r="B1576" s="12" t="s">
        <v>22</v>
      </c>
      <c r="C1576" s="12">
        <v>586</v>
      </c>
      <c r="D1576" s="12">
        <v>0.72199999999999998</v>
      </c>
      <c r="E1576" s="12">
        <v>0.72</v>
      </c>
      <c r="F1576" s="12">
        <v>0.63</v>
      </c>
      <c r="G1576" s="12">
        <v>33882.730000000003</v>
      </c>
      <c r="H1576" s="13">
        <v>24</v>
      </c>
      <c r="I1576" t="str">
        <f>CONCATENATE(Tabela_Brasil[[#This Row],[Município]],"-",Tabela_Brasil[[#This Row],[Estado]])</f>
        <v>Realeza-PR</v>
      </c>
      <c r="J1576">
        <f>IF(Tabela_Brasil[[#This Row],[IDHM]]&lt;=0.599,1,0)</f>
        <v>0</v>
      </c>
      <c r="K1576" t="str">
        <f>IF(Tabela_Brasil[[#This Row],[IDHM]]&lt;=0.55,"Baixo",IF(Tabela_Brasil[[#This Row],[IDHM]]&lt;=0.699,"Médio",IF(Tabela_Brasil[[#This Row],[IDHM]]&lt;=0.799,"Alto","Muito Alto")))</f>
        <v>Alto</v>
      </c>
      <c r="L1576" t="str">
        <f>VLOOKUP(Tabela_Brasil[[#This Row],[Estado]],'De-Para_Estado_Regiao'!$B$3:$C$29,2,FALSE)</f>
        <v>Sul</v>
      </c>
      <c r="M1576">
        <f>IF(Tabela_Brasil[[#This Row],[IBGE_1-4]]&gt;=951,1,0)</f>
        <v>0</v>
      </c>
      <c r="N1576">
        <f>IF(Tabela_Brasil[[#This Row],[COMP_P]]&lt;=2,1,0)</f>
        <v>0</v>
      </c>
    </row>
    <row r="1577" spans="1:14" x14ac:dyDescent="0.25">
      <c r="A1577" s="9" t="s">
        <v>1595</v>
      </c>
      <c r="B1577" s="9" t="s">
        <v>22</v>
      </c>
      <c r="C1577" s="9">
        <v>356</v>
      </c>
      <c r="D1577" s="9">
        <v>0.70599999999999996</v>
      </c>
      <c r="E1577" s="9">
        <v>0.71599999999999997</v>
      </c>
      <c r="F1577" s="9">
        <v>0.59</v>
      </c>
      <c r="G1577" s="9">
        <v>24529.14</v>
      </c>
      <c r="H1577" s="10">
        <v>10</v>
      </c>
      <c r="I1577" t="str">
        <f>CONCATENATE(Tabela_Brasil[[#This Row],[Município]],"-",Tabela_Brasil[[#This Row],[Estado]])</f>
        <v>Barracão-PR</v>
      </c>
      <c r="J1577">
        <f>IF(Tabela_Brasil[[#This Row],[IDHM]]&lt;=0.599,1,0)</f>
        <v>0</v>
      </c>
      <c r="K1577" t="str">
        <f>IF(Tabela_Brasil[[#This Row],[IDHM]]&lt;=0.55,"Baixo",IF(Tabela_Brasil[[#This Row],[IDHM]]&lt;=0.699,"Médio",IF(Tabela_Brasil[[#This Row],[IDHM]]&lt;=0.799,"Alto","Muito Alto")))</f>
        <v>Alto</v>
      </c>
      <c r="L1577" t="str">
        <f>VLOOKUP(Tabela_Brasil[[#This Row],[Estado]],'De-Para_Estado_Regiao'!$B$3:$C$29,2,FALSE)</f>
        <v>Sul</v>
      </c>
      <c r="M1577">
        <f>IF(Tabela_Brasil[[#This Row],[IBGE_1-4]]&gt;=951,1,0)</f>
        <v>0</v>
      </c>
      <c r="N1577">
        <f>IF(Tabela_Brasil[[#This Row],[COMP_P]]&lt;=2,1,0)</f>
        <v>0</v>
      </c>
    </row>
    <row r="1578" spans="1:14" x14ac:dyDescent="0.25">
      <c r="A1578" s="12" t="s">
        <v>1596</v>
      </c>
      <c r="B1578" s="12" t="s">
        <v>16</v>
      </c>
      <c r="C1578" s="12">
        <v>151</v>
      </c>
      <c r="D1578" s="12">
        <v>0.67</v>
      </c>
      <c r="E1578" s="12">
        <v>0.68300000000000005</v>
      </c>
      <c r="F1578" s="12">
        <v>0.54600000000000004</v>
      </c>
      <c r="G1578" s="12">
        <v>22730.79</v>
      </c>
      <c r="H1578" s="13">
        <v>2</v>
      </c>
      <c r="I1578" t="str">
        <f>CONCATENATE(Tabela_Brasil[[#This Row],[Município]],"-",Tabela_Brasil[[#This Row],[Estado]])</f>
        <v>Fortaleza De Minas-MG</v>
      </c>
      <c r="J1578">
        <f>IF(Tabela_Brasil[[#This Row],[IDHM]]&lt;=0.599,1,0)</f>
        <v>0</v>
      </c>
      <c r="K1578" t="str">
        <f>IF(Tabela_Brasil[[#This Row],[IDHM]]&lt;=0.55,"Baixo",IF(Tabela_Brasil[[#This Row],[IDHM]]&lt;=0.699,"Médio",IF(Tabela_Brasil[[#This Row],[IDHM]]&lt;=0.799,"Alto","Muito Alto")))</f>
        <v>Médio</v>
      </c>
      <c r="L1578" t="str">
        <f>VLOOKUP(Tabela_Brasil[[#This Row],[Estado]],'De-Para_Estado_Regiao'!$B$3:$C$29,2,FALSE)</f>
        <v>Sudeste</v>
      </c>
      <c r="M1578">
        <f>IF(Tabela_Brasil[[#This Row],[IBGE_1-4]]&gt;=951,1,0)</f>
        <v>0</v>
      </c>
      <c r="N1578">
        <f>IF(Tabela_Brasil[[#This Row],[COMP_P]]&lt;=2,1,0)</f>
        <v>1</v>
      </c>
    </row>
    <row r="1579" spans="1:14" x14ac:dyDescent="0.25">
      <c r="A1579" s="9" t="s">
        <v>1597</v>
      </c>
      <c r="B1579" s="9" t="s">
        <v>19</v>
      </c>
      <c r="C1579" s="9">
        <v>1854</v>
      </c>
      <c r="D1579" s="9">
        <v>0.52600000000000002</v>
      </c>
      <c r="E1579" s="9">
        <v>0.54600000000000004</v>
      </c>
      <c r="F1579" s="9">
        <v>0.38500000000000001</v>
      </c>
      <c r="G1579" s="9">
        <v>7317.75</v>
      </c>
      <c r="H1579" s="10">
        <v>10</v>
      </c>
      <c r="I1579" t="str">
        <f>CONCATENATE(Tabela_Brasil[[#This Row],[Município]],"-",Tabela_Brasil[[#This Row],[Estado]])</f>
        <v>Águas Belas-PE</v>
      </c>
      <c r="J1579">
        <f>IF(Tabela_Brasil[[#This Row],[IDHM]]&lt;=0.599,1,0)</f>
        <v>1</v>
      </c>
      <c r="K1579" t="str">
        <f>IF(Tabela_Brasil[[#This Row],[IDHM]]&lt;=0.55,"Baixo",IF(Tabela_Brasil[[#This Row],[IDHM]]&lt;=0.699,"Médio",IF(Tabela_Brasil[[#This Row],[IDHM]]&lt;=0.799,"Alto","Muito Alto")))</f>
        <v>Baixo</v>
      </c>
      <c r="L1579" t="str">
        <f>VLOOKUP(Tabela_Brasil[[#This Row],[Estado]],'De-Para_Estado_Regiao'!$B$3:$C$29,2,FALSE)</f>
        <v>Nordeste</v>
      </c>
      <c r="M1579">
        <f>IF(Tabela_Brasil[[#This Row],[IBGE_1-4]]&gt;=951,1,0)</f>
        <v>1</v>
      </c>
      <c r="N1579">
        <f>IF(Tabela_Brasil[[#This Row],[COMP_P]]&lt;=2,1,0)</f>
        <v>0</v>
      </c>
    </row>
    <row r="1580" spans="1:14" x14ac:dyDescent="0.25">
      <c r="A1580" s="12" t="s">
        <v>1598</v>
      </c>
      <c r="B1580" s="12" t="s">
        <v>33</v>
      </c>
      <c r="C1580" s="12">
        <v>367</v>
      </c>
      <c r="D1580" s="12">
        <v>0.74199999999999999</v>
      </c>
      <c r="E1580" s="12">
        <v>0.70099999999999996</v>
      </c>
      <c r="F1580" s="12">
        <v>0.68200000000000005</v>
      </c>
      <c r="G1580" s="12">
        <v>77671.72</v>
      </c>
      <c r="H1580" s="13">
        <v>4</v>
      </c>
      <c r="I1580" t="str">
        <f>CONCATENATE(Tabela_Brasil[[#This Row],[Município]],"-",Tabela_Brasil[[#This Row],[Estado]])</f>
        <v>Barro Alto-GO</v>
      </c>
      <c r="J1580">
        <f>IF(Tabela_Brasil[[#This Row],[IDHM]]&lt;=0.599,1,0)</f>
        <v>0</v>
      </c>
      <c r="K1580" t="str">
        <f>IF(Tabela_Brasil[[#This Row],[IDHM]]&lt;=0.55,"Baixo",IF(Tabela_Brasil[[#This Row],[IDHM]]&lt;=0.699,"Médio",IF(Tabela_Brasil[[#This Row],[IDHM]]&lt;=0.799,"Alto","Muito Alto")))</f>
        <v>Alto</v>
      </c>
      <c r="L1580" t="str">
        <f>VLOOKUP(Tabela_Brasil[[#This Row],[Estado]],'De-Para_Estado_Regiao'!$B$3:$C$29,2,FALSE)</f>
        <v>Centro-Oeste</v>
      </c>
      <c r="M1580">
        <f>IF(Tabela_Brasil[[#This Row],[IBGE_1-4]]&gt;=951,1,0)</f>
        <v>0</v>
      </c>
      <c r="N1580">
        <f>IF(Tabela_Brasil[[#This Row],[COMP_P]]&lt;=2,1,0)</f>
        <v>0</v>
      </c>
    </row>
    <row r="1581" spans="1:14" x14ac:dyDescent="0.25">
      <c r="A1581" s="9" t="s">
        <v>1599</v>
      </c>
      <c r="B1581" s="9" t="s">
        <v>22</v>
      </c>
      <c r="C1581" s="9">
        <v>498</v>
      </c>
      <c r="D1581" s="9">
        <v>0.746</v>
      </c>
      <c r="E1581" s="9">
        <v>0.752</v>
      </c>
      <c r="F1581" s="9">
        <v>0.66800000000000004</v>
      </c>
      <c r="G1581" s="9">
        <v>24572.7</v>
      </c>
      <c r="H1581" s="10">
        <v>11</v>
      </c>
      <c r="I1581" t="str">
        <f>CONCATENATE(Tabela_Brasil[[#This Row],[Município]],"-",Tabela_Brasil[[#This Row],[Estado]])</f>
        <v>Paraíso Do Norte-PR</v>
      </c>
      <c r="J1581">
        <f>IF(Tabela_Brasil[[#This Row],[IDHM]]&lt;=0.599,1,0)</f>
        <v>0</v>
      </c>
      <c r="K1581" t="str">
        <f>IF(Tabela_Brasil[[#This Row],[IDHM]]&lt;=0.55,"Baixo",IF(Tabela_Brasil[[#This Row],[IDHM]]&lt;=0.699,"Médio",IF(Tabela_Brasil[[#This Row],[IDHM]]&lt;=0.799,"Alto","Muito Alto")))</f>
        <v>Alto</v>
      </c>
      <c r="L1581" t="str">
        <f>VLOOKUP(Tabela_Brasil[[#This Row],[Estado]],'De-Para_Estado_Regiao'!$B$3:$C$29,2,FALSE)</f>
        <v>Sul</v>
      </c>
      <c r="M1581">
        <f>IF(Tabela_Brasil[[#This Row],[IBGE_1-4]]&gt;=951,1,0)</f>
        <v>0</v>
      </c>
      <c r="N1581">
        <f>IF(Tabela_Brasil[[#This Row],[COMP_P]]&lt;=2,1,0)</f>
        <v>0</v>
      </c>
    </row>
    <row r="1582" spans="1:14" x14ac:dyDescent="0.25">
      <c r="A1582" s="12" t="s">
        <v>698</v>
      </c>
      <c r="B1582" s="12" t="s">
        <v>82</v>
      </c>
      <c r="C1582" s="12">
        <v>1153</v>
      </c>
      <c r="D1582" s="12">
        <v>0.61499999999999999</v>
      </c>
      <c r="E1582" s="12">
        <v>0.60699999999999998</v>
      </c>
      <c r="F1582" s="12">
        <v>0.51700000000000002</v>
      </c>
      <c r="G1582" s="12">
        <v>10174.89</v>
      </c>
      <c r="H1582" s="13">
        <v>20</v>
      </c>
      <c r="I1582" t="str">
        <f>CONCATENATE(Tabela_Brasil[[#This Row],[Município]],"-",Tabela_Brasil[[#This Row],[Estado]])</f>
        <v>Itaporanga-PB</v>
      </c>
      <c r="J1582">
        <f>IF(Tabela_Brasil[[#This Row],[IDHM]]&lt;=0.599,1,0)</f>
        <v>0</v>
      </c>
      <c r="K1582" t="str">
        <f>IF(Tabela_Brasil[[#This Row],[IDHM]]&lt;=0.55,"Baixo",IF(Tabela_Brasil[[#This Row],[IDHM]]&lt;=0.699,"Médio",IF(Tabela_Brasil[[#This Row],[IDHM]]&lt;=0.799,"Alto","Muito Alto")))</f>
        <v>Médio</v>
      </c>
      <c r="L1582" t="str">
        <f>VLOOKUP(Tabela_Brasil[[#This Row],[Estado]],'De-Para_Estado_Regiao'!$B$3:$C$29,2,FALSE)</f>
        <v>Nordeste</v>
      </c>
      <c r="M1582">
        <f>IF(Tabela_Brasil[[#This Row],[IBGE_1-4]]&gt;=951,1,0)</f>
        <v>1</v>
      </c>
      <c r="N1582">
        <f>IF(Tabela_Brasil[[#This Row],[COMP_P]]&lt;=2,1,0)</f>
        <v>0</v>
      </c>
    </row>
    <row r="1583" spans="1:14" x14ac:dyDescent="0.25">
      <c r="A1583" s="9" t="s">
        <v>1600</v>
      </c>
      <c r="B1583" s="9" t="s">
        <v>16</v>
      </c>
      <c r="C1583" s="9">
        <v>822</v>
      </c>
      <c r="D1583" s="9">
        <v>0.64500000000000002</v>
      </c>
      <c r="E1583" s="9">
        <v>0.624</v>
      </c>
      <c r="F1583" s="9">
        <v>0.53100000000000003</v>
      </c>
      <c r="G1583" s="9">
        <v>11470.47</v>
      </c>
      <c r="H1583" s="10">
        <v>11</v>
      </c>
      <c r="I1583" t="str">
        <f>CONCATENATE(Tabela_Brasil[[#This Row],[Município]],"-",Tabela_Brasil[[#This Row],[Estado]])</f>
        <v>Águas Formosas-MG</v>
      </c>
      <c r="J1583">
        <f>IF(Tabela_Brasil[[#This Row],[IDHM]]&lt;=0.599,1,0)</f>
        <v>0</v>
      </c>
      <c r="K1583" t="str">
        <f>IF(Tabela_Brasil[[#This Row],[IDHM]]&lt;=0.55,"Baixo",IF(Tabela_Brasil[[#This Row],[IDHM]]&lt;=0.699,"Médio",IF(Tabela_Brasil[[#This Row],[IDHM]]&lt;=0.799,"Alto","Muito Alto")))</f>
        <v>Médio</v>
      </c>
      <c r="L1583" t="str">
        <f>VLOOKUP(Tabela_Brasil[[#This Row],[Estado]],'De-Para_Estado_Regiao'!$B$3:$C$29,2,FALSE)</f>
        <v>Sudeste</v>
      </c>
      <c r="M1583">
        <f>IF(Tabela_Brasil[[#This Row],[IBGE_1-4]]&gt;=951,1,0)</f>
        <v>0</v>
      </c>
      <c r="N1583">
        <f>IF(Tabela_Brasil[[#This Row],[COMP_P]]&lt;=2,1,0)</f>
        <v>0</v>
      </c>
    </row>
    <row r="1584" spans="1:14" x14ac:dyDescent="0.25">
      <c r="A1584" s="12" t="s">
        <v>1601</v>
      </c>
      <c r="B1584" s="12" t="s">
        <v>87</v>
      </c>
      <c r="C1584" s="12">
        <v>1285</v>
      </c>
      <c r="D1584" s="12">
        <v>0.55000000000000004</v>
      </c>
      <c r="E1584" s="12">
        <v>0.51900000000000002</v>
      </c>
      <c r="F1584" s="12">
        <v>0.47199999999999998</v>
      </c>
      <c r="G1584" s="12">
        <v>4530.24</v>
      </c>
      <c r="H1584" s="13">
        <v>1</v>
      </c>
      <c r="I1584" t="str">
        <f>CONCATENATE(Tabela_Brasil[[#This Row],[Município]],"-",Tabela_Brasil[[#This Row],[Estado]])</f>
        <v>Penalva-MA</v>
      </c>
      <c r="J1584">
        <f>IF(Tabela_Brasil[[#This Row],[IDHM]]&lt;=0.599,1,0)</f>
        <v>1</v>
      </c>
      <c r="K1584" t="str">
        <f>IF(Tabela_Brasil[[#This Row],[IDHM]]&lt;=0.55,"Baixo",IF(Tabela_Brasil[[#This Row],[IDHM]]&lt;=0.699,"Médio",IF(Tabela_Brasil[[#This Row],[IDHM]]&lt;=0.799,"Alto","Muito Alto")))</f>
        <v>Baixo</v>
      </c>
      <c r="L1584" t="str">
        <f>VLOOKUP(Tabela_Brasil[[#This Row],[Estado]],'De-Para_Estado_Regiao'!$B$3:$C$29,2,FALSE)</f>
        <v>Nordeste</v>
      </c>
      <c r="M1584">
        <f>IF(Tabela_Brasil[[#This Row],[IBGE_1-4]]&gt;=951,1,0)</f>
        <v>1</v>
      </c>
      <c r="N1584">
        <f>IF(Tabela_Brasil[[#This Row],[COMP_P]]&lt;=2,1,0)</f>
        <v>1</v>
      </c>
    </row>
    <row r="1585" spans="1:14" x14ac:dyDescent="0.25">
      <c r="A1585" s="9" t="s">
        <v>1602</v>
      </c>
      <c r="B1585" s="9" t="s">
        <v>33</v>
      </c>
      <c r="C1585" s="9">
        <v>382</v>
      </c>
      <c r="D1585" s="9">
        <v>0.71</v>
      </c>
      <c r="E1585" s="9">
        <v>0.70299999999999996</v>
      </c>
      <c r="F1585" s="9">
        <v>0.61599999999999999</v>
      </c>
      <c r="G1585" s="9">
        <v>18525.75</v>
      </c>
      <c r="H1585" s="10">
        <v>6</v>
      </c>
      <c r="I1585" t="str">
        <f>CONCATENATE(Tabela_Brasil[[#This Row],[Município]],"-",Tabela_Brasil[[#This Row],[Estado]])</f>
        <v>Santa Rita Do Araguaia-GO</v>
      </c>
      <c r="J1585">
        <f>IF(Tabela_Brasil[[#This Row],[IDHM]]&lt;=0.599,1,0)</f>
        <v>0</v>
      </c>
      <c r="K1585" t="str">
        <f>IF(Tabela_Brasil[[#This Row],[IDHM]]&lt;=0.55,"Baixo",IF(Tabela_Brasil[[#This Row],[IDHM]]&lt;=0.699,"Médio",IF(Tabela_Brasil[[#This Row],[IDHM]]&lt;=0.799,"Alto","Muito Alto")))</f>
        <v>Alto</v>
      </c>
      <c r="L1585" t="str">
        <f>VLOOKUP(Tabela_Brasil[[#This Row],[Estado]],'De-Para_Estado_Regiao'!$B$3:$C$29,2,FALSE)</f>
        <v>Centro-Oeste</v>
      </c>
      <c r="M1585">
        <f>IF(Tabela_Brasil[[#This Row],[IBGE_1-4]]&gt;=951,1,0)</f>
        <v>0</v>
      </c>
      <c r="N1585">
        <f>IF(Tabela_Brasil[[#This Row],[COMP_P]]&lt;=2,1,0)</f>
        <v>0</v>
      </c>
    </row>
    <row r="1586" spans="1:14" x14ac:dyDescent="0.25">
      <c r="A1586" s="12" t="s">
        <v>1603</v>
      </c>
      <c r="B1586" s="12" t="s">
        <v>24</v>
      </c>
      <c r="C1586" s="12">
        <v>1890</v>
      </c>
      <c r="D1586" s="12">
        <v>0.67</v>
      </c>
      <c r="E1586" s="12">
        <v>0.64800000000000002</v>
      </c>
      <c r="F1586" s="12">
        <v>0.56200000000000006</v>
      </c>
      <c r="G1586" s="12">
        <v>22498.15</v>
      </c>
      <c r="H1586" s="13">
        <v>36</v>
      </c>
      <c r="I1586" t="str">
        <f>CONCATENATE(Tabela_Brasil[[#This Row],[Município]],"-",Tabela_Brasil[[#This Row],[Estado]])</f>
        <v>Mata De São João-BA</v>
      </c>
      <c r="J1586">
        <f>IF(Tabela_Brasil[[#This Row],[IDHM]]&lt;=0.599,1,0)</f>
        <v>0</v>
      </c>
      <c r="K1586" t="str">
        <f>IF(Tabela_Brasil[[#This Row],[IDHM]]&lt;=0.55,"Baixo",IF(Tabela_Brasil[[#This Row],[IDHM]]&lt;=0.699,"Médio",IF(Tabela_Brasil[[#This Row],[IDHM]]&lt;=0.799,"Alto","Muito Alto")))</f>
        <v>Médio</v>
      </c>
      <c r="L1586" t="str">
        <f>VLOOKUP(Tabela_Brasil[[#This Row],[Estado]],'De-Para_Estado_Regiao'!$B$3:$C$29,2,FALSE)</f>
        <v>Nordeste</v>
      </c>
      <c r="M1586">
        <f>IF(Tabela_Brasil[[#This Row],[IBGE_1-4]]&gt;=951,1,0)</f>
        <v>1</v>
      </c>
      <c r="N1586">
        <f>IF(Tabela_Brasil[[#This Row],[COMP_P]]&lt;=2,1,0)</f>
        <v>0</v>
      </c>
    </row>
    <row r="1587" spans="1:14" x14ac:dyDescent="0.25">
      <c r="A1587" s="9" t="s">
        <v>1604</v>
      </c>
      <c r="B1587" s="9" t="s">
        <v>87</v>
      </c>
      <c r="C1587" s="9">
        <v>5782</v>
      </c>
      <c r="D1587" s="9">
        <v>0.72</v>
      </c>
      <c r="E1587" s="9">
        <v>0.64600000000000002</v>
      </c>
      <c r="F1587" s="9">
        <v>0.73899999999999999</v>
      </c>
      <c r="G1587" s="9">
        <v>6672</v>
      </c>
      <c r="H1587" s="10">
        <v>74</v>
      </c>
      <c r="I1587" t="str">
        <f>CONCATENATE(Tabela_Brasil[[#This Row],[Município]],"-",Tabela_Brasil[[#This Row],[Estado]])</f>
        <v>Paço Do Lumiar-MA</v>
      </c>
      <c r="J1587">
        <f>IF(Tabela_Brasil[[#This Row],[IDHM]]&lt;=0.599,1,0)</f>
        <v>0</v>
      </c>
      <c r="K1587" t="str">
        <f>IF(Tabela_Brasil[[#This Row],[IDHM]]&lt;=0.55,"Baixo",IF(Tabela_Brasil[[#This Row],[IDHM]]&lt;=0.699,"Médio",IF(Tabela_Brasil[[#This Row],[IDHM]]&lt;=0.799,"Alto","Muito Alto")))</f>
        <v>Alto</v>
      </c>
      <c r="L1587" t="str">
        <f>VLOOKUP(Tabela_Brasil[[#This Row],[Estado]],'De-Para_Estado_Regiao'!$B$3:$C$29,2,FALSE)</f>
        <v>Nordeste</v>
      </c>
      <c r="M1587">
        <f>IF(Tabela_Brasil[[#This Row],[IBGE_1-4]]&gt;=951,1,0)</f>
        <v>1</v>
      </c>
      <c r="N1587">
        <f>IF(Tabela_Brasil[[#This Row],[COMP_P]]&lt;=2,1,0)</f>
        <v>0</v>
      </c>
    </row>
    <row r="1588" spans="1:14" x14ac:dyDescent="0.25">
      <c r="A1588" s="12" t="s">
        <v>1605</v>
      </c>
      <c r="B1588" s="12" t="s">
        <v>64</v>
      </c>
      <c r="C1588" s="12">
        <v>1128</v>
      </c>
      <c r="D1588" s="12">
        <v>0.65400000000000003</v>
      </c>
      <c r="E1588" s="12">
        <v>0.64</v>
      </c>
      <c r="F1588" s="12">
        <v>0.54</v>
      </c>
      <c r="G1588" s="12">
        <v>57370.27</v>
      </c>
      <c r="H1588" s="13">
        <v>11</v>
      </c>
      <c r="I1588" t="str">
        <f>CONCATENATE(Tabela_Brasil[[#This Row],[Município]],"-",Tabela_Brasil[[#This Row],[Estado]])</f>
        <v>Itapemirim-ES</v>
      </c>
      <c r="J1588">
        <f>IF(Tabela_Brasil[[#This Row],[IDHM]]&lt;=0.599,1,0)</f>
        <v>0</v>
      </c>
      <c r="K1588" t="str">
        <f>IF(Tabela_Brasil[[#This Row],[IDHM]]&lt;=0.55,"Baixo",IF(Tabela_Brasil[[#This Row],[IDHM]]&lt;=0.699,"Médio",IF(Tabela_Brasil[[#This Row],[IDHM]]&lt;=0.799,"Alto","Muito Alto")))</f>
        <v>Médio</v>
      </c>
      <c r="L1588" t="str">
        <f>VLOOKUP(Tabela_Brasil[[#This Row],[Estado]],'De-Para_Estado_Regiao'!$B$3:$C$29,2,FALSE)</f>
        <v>Sudeste</v>
      </c>
      <c r="M1588">
        <f>IF(Tabela_Brasil[[#This Row],[IBGE_1-4]]&gt;=951,1,0)</f>
        <v>1</v>
      </c>
      <c r="N1588">
        <f>IF(Tabela_Brasil[[#This Row],[COMP_P]]&lt;=2,1,0)</f>
        <v>0</v>
      </c>
    </row>
    <row r="1589" spans="1:14" x14ac:dyDescent="0.25">
      <c r="A1589" s="9" t="s">
        <v>1606</v>
      </c>
      <c r="B1589" s="9" t="s">
        <v>16</v>
      </c>
      <c r="C1589" s="9">
        <v>194</v>
      </c>
      <c r="D1589" s="9">
        <v>0.7</v>
      </c>
      <c r="E1589" s="9">
        <v>0.65700000000000003</v>
      </c>
      <c r="F1589" s="9">
        <v>0.624</v>
      </c>
      <c r="G1589" s="9">
        <v>15202.14</v>
      </c>
      <c r="H1589" s="10">
        <v>7</v>
      </c>
      <c r="I1589" t="str">
        <f>CONCATENATE(Tabela_Brasil[[#This Row],[Município]],"-",Tabela_Brasil[[#This Row],[Estado]])</f>
        <v>Inhaúma-MG</v>
      </c>
      <c r="J1589">
        <f>IF(Tabela_Brasil[[#This Row],[IDHM]]&lt;=0.599,1,0)</f>
        <v>0</v>
      </c>
      <c r="K1589" t="str">
        <f>IF(Tabela_Brasil[[#This Row],[IDHM]]&lt;=0.55,"Baixo",IF(Tabela_Brasil[[#This Row],[IDHM]]&lt;=0.699,"Médio",IF(Tabela_Brasil[[#This Row],[IDHM]]&lt;=0.799,"Alto","Muito Alto")))</f>
        <v>Alto</v>
      </c>
      <c r="L1589" t="str">
        <f>VLOOKUP(Tabela_Brasil[[#This Row],[Estado]],'De-Para_Estado_Regiao'!$B$3:$C$29,2,FALSE)</f>
        <v>Sudeste</v>
      </c>
      <c r="M1589">
        <f>IF(Tabela_Brasil[[#This Row],[IBGE_1-4]]&gt;=951,1,0)</f>
        <v>0</v>
      </c>
      <c r="N1589">
        <f>IF(Tabela_Brasil[[#This Row],[COMP_P]]&lt;=2,1,0)</f>
        <v>0</v>
      </c>
    </row>
    <row r="1590" spans="1:14" x14ac:dyDescent="0.25">
      <c r="A1590" s="12" t="s">
        <v>1607</v>
      </c>
      <c r="B1590" s="12" t="s">
        <v>16</v>
      </c>
      <c r="C1590" s="12">
        <v>635</v>
      </c>
      <c r="D1590" s="12">
        <v>0.7</v>
      </c>
      <c r="E1590" s="12">
        <v>0.71399999999999997</v>
      </c>
      <c r="F1590" s="12">
        <v>0.56200000000000006</v>
      </c>
      <c r="G1590" s="12">
        <v>27102.52</v>
      </c>
      <c r="H1590" s="13">
        <v>13</v>
      </c>
      <c r="I1590" t="str">
        <f>CONCATENATE(Tabela_Brasil[[#This Row],[Município]],"-",Tabela_Brasil[[#This Row],[Estado]])</f>
        <v>Campina Verde-MG</v>
      </c>
      <c r="J1590">
        <f>IF(Tabela_Brasil[[#This Row],[IDHM]]&lt;=0.599,1,0)</f>
        <v>0</v>
      </c>
      <c r="K1590" t="str">
        <f>IF(Tabela_Brasil[[#This Row],[IDHM]]&lt;=0.55,"Baixo",IF(Tabela_Brasil[[#This Row],[IDHM]]&lt;=0.699,"Médio",IF(Tabela_Brasil[[#This Row],[IDHM]]&lt;=0.799,"Alto","Muito Alto")))</f>
        <v>Alto</v>
      </c>
      <c r="L1590" t="str">
        <f>VLOOKUP(Tabela_Brasil[[#This Row],[Estado]],'De-Para_Estado_Regiao'!$B$3:$C$29,2,FALSE)</f>
        <v>Sudeste</v>
      </c>
      <c r="M1590">
        <f>IF(Tabela_Brasil[[#This Row],[IBGE_1-4]]&gt;=951,1,0)</f>
        <v>0</v>
      </c>
      <c r="N1590">
        <f>IF(Tabela_Brasil[[#This Row],[COMP_P]]&lt;=2,1,0)</f>
        <v>0</v>
      </c>
    </row>
    <row r="1591" spans="1:14" x14ac:dyDescent="0.25">
      <c r="A1591" s="9" t="s">
        <v>1608</v>
      </c>
      <c r="B1591" s="9" t="s">
        <v>39</v>
      </c>
      <c r="C1591" s="9">
        <v>2351</v>
      </c>
      <c r="D1591" s="9">
        <v>0.58799999999999997</v>
      </c>
      <c r="E1591" s="9">
        <v>0.54900000000000004</v>
      </c>
      <c r="F1591" s="9">
        <v>0.46400000000000002</v>
      </c>
      <c r="G1591" s="9">
        <v>6481.4</v>
      </c>
      <c r="H1591" s="10">
        <v>114</v>
      </c>
      <c r="I1591" t="str">
        <f>CONCATENATE(Tabela_Brasil[[#This Row],[Município]],"-",Tabela_Brasil[[#This Row],[Estado]])</f>
        <v>Maués-AM</v>
      </c>
      <c r="J1591">
        <f>IF(Tabela_Brasil[[#This Row],[IDHM]]&lt;=0.599,1,0)</f>
        <v>1</v>
      </c>
      <c r="K1591" t="str">
        <f>IF(Tabela_Brasil[[#This Row],[IDHM]]&lt;=0.55,"Baixo",IF(Tabela_Brasil[[#This Row],[IDHM]]&lt;=0.699,"Médio",IF(Tabela_Brasil[[#This Row],[IDHM]]&lt;=0.799,"Alto","Muito Alto")))</f>
        <v>Médio</v>
      </c>
      <c r="L1591" t="str">
        <f>VLOOKUP(Tabela_Brasil[[#This Row],[Estado]],'De-Para_Estado_Regiao'!$B$3:$C$29,2,FALSE)</f>
        <v>Norte</v>
      </c>
      <c r="M1591">
        <f>IF(Tabela_Brasil[[#This Row],[IBGE_1-4]]&gt;=951,1,0)</f>
        <v>1</v>
      </c>
      <c r="N1591">
        <f>IF(Tabela_Brasil[[#This Row],[COMP_P]]&lt;=2,1,0)</f>
        <v>0</v>
      </c>
    </row>
    <row r="1592" spans="1:14" x14ac:dyDescent="0.25">
      <c r="A1592" s="12" t="s">
        <v>1609</v>
      </c>
      <c r="B1592" s="12" t="s">
        <v>19</v>
      </c>
      <c r="C1592" s="12">
        <v>885</v>
      </c>
      <c r="D1592" s="12">
        <v>0.57999999999999996</v>
      </c>
      <c r="E1592" s="12">
        <v>0.56899999999999995</v>
      </c>
      <c r="F1592" s="12">
        <v>0.46600000000000003</v>
      </c>
      <c r="G1592" s="12">
        <v>7053.71</v>
      </c>
      <c r="H1592" s="13">
        <v>39</v>
      </c>
      <c r="I1592" t="str">
        <f>CONCATENATE(Tabela_Brasil[[#This Row],[Município]],"-",Tabela_Brasil[[#This Row],[Estado]])</f>
        <v>João Alfredo-PE</v>
      </c>
      <c r="J1592">
        <f>IF(Tabela_Brasil[[#This Row],[IDHM]]&lt;=0.599,1,0)</f>
        <v>1</v>
      </c>
      <c r="K1592" t="str">
        <f>IF(Tabela_Brasil[[#This Row],[IDHM]]&lt;=0.55,"Baixo",IF(Tabela_Brasil[[#This Row],[IDHM]]&lt;=0.699,"Médio",IF(Tabela_Brasil[[#This Row],[IDHM]]&lt;=0.799,"Alto","Muito Alto")))</f>
        <v>Médio</v>
      </c>
      <c r="L1592" t="str">
        <f>VLOOKUP(Tabela_Brasil[[#This Row],[Estado]],'De-Para_Estado_Regiao'!$B$3:$C$29,2,FALSE)</f>
        <v>Nordeste</v>
      </c>
      <c r="M1592">
        <f>IF(Tabela_Brasil[[#This Row],[IBGE_1-4]]&gt;=951,1,0)</f>
        <v>0</v>
      </c>
      <c r="N1592">
        <f>IF(Tabela_Brasil[[#This Row],[COMP_P]]&lt;=2,1,0)</f>
        <v>0</v>
      </c>
    </row>
    <row r="1593" spans="1:14" x14ac:dyDescent="0.25">
      <c r="A1593" s="9" t="s">
        <v>1610</v>
      </c>
      <c r="B1593" s="9" t="s">
        <v>49</v>
      </c>
      <c r="C1593" s="9">
        <v>3513</v>
      </c>
      <c r="D1593" s="9">
        <v>0.623</v>
      </c>
      <c r="E1593" s="9">
        <v>0.59899999999999998</v>
      </c>
      <c r="F1593" s="9">
        <v>0.52</v>
      </c>
      <c r="G1593" s="9">
        <v>25866.74</v>
      </c>
      <c r="H1593" s="10">
        <v>27</v>
      </c>
      <c r="I1593" t="str">
        <f>CONCATENATE(Tabela_Brasil[[#This Row],[Município]],"-",Tabela_Brasil[[#This Row],[Estado]])</f>
        <v>Oriximiná-PA</v>
      </c>
      <c r="J1593">
        <f>IF(Tabela_Brasil[[#This Row],[IDHM]]&lt;=0.599,1,0)</f>
        <v>0</v>
      </c>
      <c r="K1593" t="str">
        <f>IF(Tabela_Brasil[[#This Row],[IDHM]]&lt;=0.55,"Baixo",IF(Tabela_Brasil[[#This Row],[IDHM]]&lt;=0.699,"Médio",IF(Tabela_Brasil[[#This Row],[IDHM]]&lt;=0.799,"Alto","Muito Alto")))</f>
        <v>Médio</v>
      </c>
      <c r="L1593" t="str">
        <f>VLOOKUP(Tabela_Brasil[[#This Row],[Estado]],'De-Para_Estado_Regiao'!$B$3:$C$29,2,FALSE)</f>
        <v>Norte</v>
      </c>
      <c r="M1593">
        <f>IF(Tabela_Brasil[[#This Row],[IBGE_1-4]]&gt;=951,1,0)</f>
        <v>1</v>
      </c>
      <c r="N1593">
        <f>IF(Tabela_Brasil[[#This Row],[COMP_P]]&lt;=2,1,0)</f>
        <v>0</v>
      </c>
    </row>
    <row r="1594" spans="1:14" x14ac:dyDescent="0.25">
      <c r="A1594" s="12" t="s">
        <v>1611</v>
      </c>
      <c r="B1594" s="12" t="s">
        <v>22</v>
      </c>
      <c r="C1594" s="12">
        <v>485</v>
      </c>
      <c r="D1594" s="12">
        <v>0.65200000000000002</v>
      </c>
      <c r="E1594" s="12">
        <v>0.66100000000000003</v>
      </c>
      <c r="F1594" s="12">
        <v>0.52900000000000003</v>
      </c>
      <c r="G1594" s="12">
        <v>27359.35</v>
      </c>
      <c r="H1594" s="13">
        <v>3</v>
      </c>
      <c r="I1594" t="str">
        <f>CONCATENATE(Tabela_Brasil[[#This Row],[Município]],"-",Tabela_Brasil[[#This Row],[Estado]])</f>
        <v>Mauá Da Serra-PR</v>
      </c>
      <c r="J1594">
        <f>IF(Tabela_Brasil[[#This Row],[IDHM]]&lt;=0.599,1,0)</f>
        <v>0</v>
      </c>
      <c r="K1594" t="str">
        <f>IF(Tabela_Brasil[[#This Row],[IDHM]]&lt;=0.55,"Baixo",IF(Tabela_Brasil[[#This Row],[IDHM]]&lt;=0.699,"Médio",IF(Tabela_Brasil[[#This Row],[IDHM]]&lt;=0.799,"Alto","Muito Alto")))</f>
        <v>Médio</v>
      </c>
      <c r="L1594" t="str">
        <f>VLOOKUP(Tabela_Brasil[[#This Row],[Estado]],'De-Para_Estado_Regiao'!$B$3:$C$29,2,FALSE)</f>
        <v>Sul</v>
      </c>
      <c r="M1594">
        <f>IF(Tabela_Brasil[[#This Row],[IBGE_1-4]]&gt;=951,1,0)</f>
        <v>0</v>
      </c>
      <c r="N1594">
        <f>IF(Tabela_Brasil[[#This Row],[COMP_P]]&lt;=2,1,0)</f>
        <v>0</v>
      </c>
    </row>
    <row r="1595" spans="1:14" x14ac:dyDescent="0.25">
      <c r="A1595" s="9" t="s">
        <v>1612</v>
      </c>
      <c r="B1595" s="9" t="s">
        <v>31</v>
      </c>
      <c r="C1595" s="9">
        <v>769</v>
      </c>
      <c r="D1595" s="9">
        <v>0.623</v>
      </c>
      <c r="E1595" s="9">
        <v>0.53300000000000003</v>
      </c>
      <c r="F1595" s="9">
        <v>0.59799999999999998</v>
      </c>
      <c r="G1595" s="9">
        <v>6351.38</v>
      </c>
      <c r="H1595" s="10">
        <v>42</v>
      </c>
      <c r="I1595" t="str">
        <f>CONCATENATE(Tabela_Brasil[[#This Row],[Município]],"-",Tabela_Brasil[[#This Row],[Estado]])</f>
        <v>Bela Cruz-CE</v>
      </c>
      <c r="J1595">
        <f>IF(Tabela_Brasil[[#This Row],[IDHM]]&lt;=0.599,1,0)</f>
        <v>0</v>
      </c>
      <c r="K1595" t="str">
        <f>IF(Tabela_Brasil[[#This Row],[IDHM]]&lt;=0.55,"Baixo",IF(Tabela_Brasil[[#This Row],[IDHM]]&lt;=0.699,"Médio",IF(Tabela_Brasil[[#This Row],[IDHM]]&lt;=0.799,"Alto","Muito Alto")))</f>
        <v>Médio</v>
      </c>
      <c r="L1595" t="str">
        <f>VLOOKUP(Tabela_Brasil[[#This Row],[Estado]],'De-Para_Estado_Regiao'!$B$3:$C$29,2,FALSE)</f>
        <v>Nordeste</v>
      </c>
      <c r="M1595">
        <f>IF(Tabela_Brasil[[#This Row],[IBGE_1-4]]&gt;=951,1,0)</f>
        <v>0</v>
      </c>
      <c r="N1595">
        <f>IF(Tabela_Brasil[[#This Row],[COMP_P]]&lt;=2,1,0)</f>
        <v>0</v>
      </c>
    </row>
    <row r="1596" spans="1:14" x14ac:dyDescent="0.25">
      <c r="A1596" s="12" t="s">
        <v>1613</v>
      </c>
      <c r="B1596" s="12" t="s">
        <v>33</v>
      </c>
      <c r="C1596" s="12">
        <v>6741</v>
      </c>
      <c r="D1596" s="12">
        <v>0.68400000000000005</v>
      </c>
      <c r="E1596" s="12">
        <v>0.66400000000000003</v>
      </c>
      <c r="F1596" s="12">
        <v>0.56699999999999995</v>
      </c>
      <c r="G1596" s="12">
        <v>7501.44</v>
      </c>
      <c r="H1596" s="13">
        <v>82</v>
      </c>
      <c r="I1596" t="str">
        <f>CONCATENATE(Tabela_Brasil[[#This Row],[Município]],"-",Tabela_Brasil[[#This Row],[Estado]])</f>
        <v>Novo Gama-GO</v>
      </c>
      <c r="J1596">
        <f>IF(Tabela_Brasil[[#This Row],[IDHM]]&lt;=0.599,1,0)</f>
        <v>0</v>
      </c>
      <c r="K1596" t="str">
        <f>IF(Tabela_Brasil[[#This Row],[IDHM]]&lt;=0.55,"Baixo",IF(Tabela_Brasil[[#This Row],[IDHM]]&lt;=0.699,"Médio",IF(Tabela_Brasil[[#This Row],[IDHM]]&lt;=0.799,"Alto","Muito Alto")))</f>
        <v>Médio</v>
      </c>
      <c r="L1596" t="str">
        <f>VLOOKUP(Tabela_Brasil[[#This Row],[Estado]],'De-Para_Estado_Regiao'!$B$3:$C$29,2,FALSE)</f>
        <v>Centro-Oeste</v>
      </c>
      <c r="M1596">
        <f>IF(Tabela_Brasil[[#This Row],[IBGE_1-4]]&gt;=951,1,0)</f>
        <v>1</v>
      </c>
      <c r="N1596">
        <f>IF(Tabela_Brasil[[#This Row],[COMP_P]]&lt;=2,1,0)</f>
        <v>0</v>
      </c>
    </row>
    <row r="1597" spans="1:14" x14ac:dyDescent="0.25">
      <c r="A1597" s="9" t="s">
        <v>1614</v>
      </c>
      <c r="B1597" s="9" t="s">
        <v>111</v>
      </c>
      <c r="C1597" s="9">
        <v>1220</v>
      </c>
      <c r="D1597" s="9">
        <v>0.68400000000000005</v>
      </c>
      <c r="E1597" s="9">
        <v>0.67500000000000004</v>
      </c>
      <c r="F1597" s="9">
        <v>0.57899999999999996</v>
      </c>
      <c r="G1597" s="9">
        <v>33388.9</v>
      </c>
      <c r="H1597" s="10">
        <v>8</v>
      </c>
      <c r="I1597" t="str">
        <f>CONCATENATE(Tabela_Brasil[[#This Row],[Município]],"-",Tabela_Brasil[[#This Row],[Estado]])</f>
        <v>Miracema Do Tocantins-TO</v>
      </c>
      <c r="J1597">
        <f>IF(Tabela_Brasil[[#This Row],[IDHM]]&lt;=0.599,1,0)</f>
        <v>0</v>
      </c>
      <c r="K1597" t="str">
        <f>IF(Tabela_Brasil[[#This Row],[IDHM]]&lt;=0.55,"Baixo",IF(Tabela_Brasil[[#This Row],[IDHM]]&lt;=0.699,"Médio",IF(Tabela_Brasil[[#This Row],[IDHM]]&lt;=0.799,"Alto","Muito Alto")))</f>
        <v>Médio</v>
      </c>
      <c r="L1597" t="str">
        <f>VLOOKUP(Tabela_Brasil[[#This Row],[Estado]],'De-Para_Estado_Regiao'!$B$3:$C$29,2,FALSE)</f>
        <v>Norte</v>
      </c>
      <c r="M1597">
        <f>IF(Tabela_Brasil[[#This Row],[IBGE_1-4]]&gt;=951,1,0)</f>
        <v>1</v>
      </c>
      <c r="N1597">
        <f>IF(Tabela_Brasil[[#This Row],[COMP_P]]&lt;=2,1,0)</f>
        <v>0</v>
      </c>
    </row>
    <row r="1598" spans="1:14" x14ac:dyDescent="0.25">
      <c r="A1598" s="12" t="s">
        <v>1615</v>
      </c>
      <c r="B1598" s="12" t="s">
        <v>14</v>
      </c>
      <c r="C1598" s="12">
        <v>1340</v>
      </c>
      <c r="D1598" s="12">
        <v>0.63700000000000001</v>
      </c>
      <c r="E1598" s="12">
        <v>0.66200000000000003</v>
      </c>
      <c r="F1598" s="12">
        <v>0.48</v>
      </c>
      <c r="G1598" s="12">
        <v>20054.419999999998</v>
      </c>
      <c r="H1598" s="13">
        <v>5</v>
      </c>
      <c r="I1598" t="str">
        <f>CONCATENATE(Tabela_Brasil[[#This Row],[Município]],"-",Tabela_Brasil[[#This Row],[Estado]])</f>
        <v>Capão Do Leão-RS</v>
      </c>
      <c r="J1598">
        <f>IF(Tabela_Brasil[[#This Row],[IDHM]]&lt;=0.599,1,0)</f>
        <v>0</v>
      </c>
      <c r="K1598" t="str">
        <f>IF(Tabela_Brasil[[#This Row],[IDHM]]&lt;=0.55,"Baixo",IF(Tabela_Brasil[[#This Row],[IDHM]]&lt;=0.699,"Médio",IF(Tabela_Brasil[[#This Row],[IDHM]]&lt;=0.799,"Alto","Muito Alto")))</f>
        <v>Médio</v>
      </c>
      <c r="L1598" t="str">
        <f>VLOOKUP(Tabela_Brasil[[#This Row],[Estado]],'De-Para_Estado_Regiao'!$B$3:$C$29,2,FALSE)</f>
        <v>Sul</v>
      </c>
      <c r="M1598">
        <f>IF(Tabela_Brasil[[#This Row],[IBGE_1-4]]&gt;=951,1,0)</f>
        <v>1</v>
      </c>
      <c r="N1598">
        <f>IF(Tabela_Brasil[[#This Row],[COMP_P]]&lt;=2,1,0)</f>
        <v>0</v>
      </c>
    </row>
    <row r="1599" spans="1:14" x14ac:dyDescent="0.25">
      <c r="A1599" s="9" t="s">
        <v>1616</v>
      </c>
      <c r="B1599" s="9" t="s">
        <v>16</v>
      </c>
      <c r="C1599" s="9">
        <v>410</v>
      </c>
      <c r="D1599" s="9">
        <v>0.69</v>
      </c>
      <c r="E1599" s="9">
        <v>0.66800000000000004</v>
      </c>
      <c r="F1599" s="9">
        <v>0.58899999999999997</v>
      </c>
      <c r="G1599" s="9">
        <v>8350.64</v>
      </c>
      <c r="H1599" s="10">
        <v>3</v>
      </c>
      <c r="I1599" t="str">
        <f>CONCATENATE(Tabela_Brasil[[#This Row],[Município]],"-",Tabela_Brasil[[#This Row],[Estado]])</f>
        <v>Recreio-MG</v>
      </c>
      <c r="J1599">
        <f>IF(Tabela_Brasil[[#This Row],[IDHM]]&lt;=0.599,1,0)</f>
        <v>0</v>
      </c>
      <c r="K1599" t="str">
        <f>IF(Tabela_Brasil[[#This Row],[IDHM]]&lt;=0.55,"Baixo",IF(Tabela_Brasil[[#This Row],[IDHM]]&lt;=0.699,"Médio",IF(Tabela_Brasil[[#This Row],[IDHM]]&lt;=0.799,"Alto","Muito Alto")))</f>
        <v>Médio</v>
      </c>
      <c r="L1599" t="str">
        <f>VLOOKUP(Tabela_Brasil[[#This Row],[Estado]],'De-Para_Estado_Regiao'!$B$3:$C$29,2,FALSE)</f>
        <v>Sudeste</v>
      </c>
      <c r="M1599">
        <f>IF(Tabela_Brasil[[#This Row],[IBGE_1-4]]&gt;=951,1,0)</f>
        <v>0</v>
      </c>
      <c r="N1599">
        <f>IF(Tabela_Brasil[[#This Row],[COMP_P]]&lt;=2,1,0)</f>
        <v>0</v>
      </c>
    </row>
    <row r="1600" spans="1:14" x14ac:dyDescent="0.25">
      <c r="A1600" s="12" t="s">
        <v>1617</v>
      </c>
      <c r="B1600" s="12" t="s">
        <v>87</v>
      </c>
      <c r="C1600" s="12">
        <v>703</v>
      </c>
      <c r="D1600" s="12">
        <v>0.60199999999999998</v>
      </c>
      <c r="E1600" s="12">
        <v>0.56999999999999995</v>
      </c>
      <c r="F1600" s="12">
        <v>0.51500000000000001</v>
      </c>
      <c r="G1600" s="12">
        <v>10561.69</v>
      </c>
      <c r="H1600" s="13">
        <v>1</v>
      </c>
      <c r="I1600" t="str">
        <f>CONCATENATE(Tabela_Brasil[[#This Row],[Município]],"-",Tabela_Brasil[[#This Row],[Estado]])</f>
        <v>Senador La Rocque-MA</v>
      </c>
      <c r="J1600">
        <f>IF(Tabela_Brasil[[#This Row],[IDHM]]&lt;=0.599,1,0)</f>
        <v>0</v>
      </c>
      <c r="K1600" t="str">
        <f>IF(Tabela_Brasil[[#This Row],[IDHM]]&lt;=0.55,"Baixo",IF(Tabela_Brasil[[#This Row],[IDHM]]&lt;=0.699,"Médio",IF(Tabela_Brasil[[#This Row],[IDHM]]&lt;=0.799,"Alto","Muito Alto")))</f>
        <v>Médio</v>
      </c>
      <c r="L1600" t="str">
        <f>VLOOKUP(Tabela_Brasil[[#This Row],[Estado]],'De-Para_Estado_Regiao'!$B$3:$C$29,2,FALSE)</f>
        <v>Nordeste</v>
      </c>
      <c r="M1600">
        <f>IF(Tabela_Brasil[[#This Row],[IBGE_1-4]]&gt;=951,1,0)</f>
        <v>0</v>
      </c>
      <c r="N1600">
        <f>IF(Tabela_Brasil[[#This Row],[COMP_P]]&lt;=2,1,0)</f>
        <v>1</v>
      </c>
    </row>
    <row r="1601" spans="1:14" x14ac:dyDescent="0.25">
      <c r="A1601" s="9" t="s">
        <v>1618</v>
      </c>
      <c r="B1601" s="9" t="s">
        <v>49</v>
      </c>
      <c r="C1601" s="9">
        <v>1266</v>
      </c>
      <c r="D1601" s="9">
        <v>0.59399999999999997</v>
      </c>
      <c r="E1601" s="9">
        <v>0.629</v>
      </c>
      <c r="F1601" s="9">
        <v>0.45100000000000001</v>
      </c>
      <c r="G1601" s="9">
        <v>10167.629999999999</v>
      </c>
      <c r="H1601" s="10">
        <v>33</v>
      </c>
      <c r="I1601" t="str">
        <f>CONCATENATE(Tabela_Brasil[[#This Row],[Município]],"-",Tabela_Brasil[[#This Row],[Estado]])</f>
        <v>São Domingos Do Araguaia-PA</v>
      </c>
      <c r="J1601">
        <f>IF(Tabela_Brasil[[#This Row],[IDHM]]&lt;=0.599,1,0)</f>
        <v>1</v>
      </c>
      <c r="K1601" t="str">
        <f>IF(Tabela_Brasil[[#This Row],[IDHM]]&lt;=0.55,"Baixo",IF(Tabela_Brasil[[#This Row],[IDHM]]&lt;=0.699,"Médio",IF(Tabela_Brasil[[#This Row],[IDHM]]&lt;=0.799,"Alto","Muito Alto")))</f>
        <v>Médio</v>
      </c>
      <c r="L1601" t="str">
        <f>VLOOKUP(Tabela_Brasil[[#This Row],[Estado]],'De-Para_Estado_Regiao'!$B$3:$C$29,2,FALSE)</f>
        <v>Norte</v>
      </c>
      <c r="M1601">
        <f>IF(Tabela_Brasil[[#This Row],[IBGE_1-4]]&gt;=951,1,0)</f>
        <v>1</v>
      </c>
      <c r="N1601">
        <f>IF(Tabela_Brasil[[#This Row],[COMP_P]]&lt;=2,1,0)</f>
        <v>0</v>
      </c>
    </row>
    <row r="1602" spans="1:14" x14ac:dyDescent="0.25">
      <c r="A1602" s="12" t="s">
        <v>1619</v>
      </c>
      <c r="B1602" s="12" t="s">
        <v>7</v>
      </c>
      <c r="C1602" s="12">
        <v>218</v>
      </c>
      <c r="D1602" s="12">
        <v>0.754</v>
      </c>
      <c r="E1602" s="12">
        <v>0.72299999999999998</v>
      </c>
      <c r="F1602" s="12">
        <v>0.68500000000000005</v>
      </c>
      <c r="G1602" s="12">
        <v>42757.16</v>
      </c>
      <c r="H1602" s="13">
        <v>2</v>
      </c>
      <c r="I1602" t="str">
        <f>CONCATENATE(Tabela_Brasil[[#This Row],[Município]],"-",Tabela_Brasil[[#This Row],[Estado]])</f>
        <v>Boracéia-SP</v>
      </c>
      <c r="J1602">
        <f>IF(Tabela_Brasil[[#This Row],[IDHM]]&lt;=0.599,1,0)</f>
        <v>0</v>
      </c>
      <c r="K1602" t="str">
        <f>IF(Tabela_Brasil[[#This Row],[IDHM]]&lt;=0.55,"Baixo",IF(Tabela_Brasil[[#This Row],[IDHM]]&lt;=0.699,"Médio",IF(Tabela_Brasil[[#This Row],[IDHM]]&lt;=0.799,"Alto","Muito Alto")))</f>
        <v>Alto</v>
      </c>
      <c r="L1602" t="str">
        <f>VLOOKUP(Tabela_Brasil[[#This Row],[Estado]],'De-Para_Estado_Regiao'!$B$3:$C$29,2,FALSE)</f>
        <v>Sudeste</v>
      </c>
      <c r="M1602">
        <f>IF(Tabela_Brasil[[#This Row],[IBGE_1-4]]&gt;=951,1,0)</f>
        <v>0</v>
      </c>
      <c r="N1602">
        <f>IF(Tabela_Brasil[[#This Row],[COMP_P]]&lt;=2,1,0)</f>
        <v>1</v>
      </c>
    </row>
    <row r="1603" spans="1:14" x14ac:dyDescent="0.25">
      <c r="A1603" s="9" t="s">
        <v>1620</v>
      </c>
      <c r="B1603" s="9" t="s">
        <v>7</v>
      </c>
      <c r="C1603" s="9">
        <v>287</v>
      </c>
      <c r="D1603" s="9">
        <v>0.73</v>
      </c>
      <c r="E1603" s="9">
        <v>0.72</v>
      </c>
      <c r="F1603" s="9">
        <v>0.64500000000000002</v>
      </c>
      <c r="G1603" s="9">
        <v>23550.52</v>
      </c>
      <c r="H1603" s="10">
        <v>9</v>
      </c>
      <c r="I1603" t="str">
        <f>CONCATENATE(Tabela_Brasil[[#This Row],[Município]],"-",Tabela_Brasil[[#This Row],[Estado]])</f>
        <v>Divinolândia-SP</v>
      </c>
      <c r="J1603">
        <f>IF(Tabela_Brasil[[#This Row],[IDHM]]&lt;=0.599,1,0)</f>
        <v>0</v>
      </c>
      <c r="K1603" t="str">
        <f>IF(Tabela_Brasil[[#This Row],[IDHM]]&lt;=0.55,"Baixo",IF(Tabela_Brasil[[#This Row],[IDHM]]&lt;=0.699,"Médio",IF(Tabela_Brasil[[#This Row],[IDHM]]&lt;=0.799,"Alto","Muito Alto")))</f>
        <v>Alto</v>
      </c>
      <c r="L1603" t="str">
        <f>VLOOKUP(Tabela_Brasil[[#This Row],[Estado]],'De-Para_Estado_Regiao'!$B$3:$C$29,2,FALSE)</f>
        <v>Sudeste</v>
      </c>
      <c r="M1603">
        <f>IF(Tabela_Brasil[[#This Row],[IBGE_1-4]]&gt;=951,1,0)</f>
        <v>0</v>
      </c>
      <c r="N1603">
        <f>IF(Tabela_Brasil[[#This Row],[COMP_P]]&lt;=2,1,0)</f>
        <v>0</v>
      </c>
    </row>
    <row r="1604" spans="1:14" x14ac:dyDescent="0.25">
      <c r="A1604" s="12" t="s">
        <v>1621</v>
      </c>
      <c r="B1604" s="12" t="s">
        <v>24</v>
      </c>
      <c r="C1604" s="12">
        <v>524</v>
      </c>
      <c r="D1604" s="12">
        <v>0.63200000000000001</v>
      </c>
      <c r="E1604" s="12">
        <v>0.56599999999999995</v>
      </c>
      <c r="F1604" s="12">
        <v>0.56399999999999995</v>
      </c>
      <c r="G1604" s="12">
        <v>10397.23</v>
      </c>
      <c r="H1604" s="13">
        <v>12</v>
      </c>
      <c r="I1604" t="str">
        <f>CONCATENATE(Tabela_Brasil[[#This Row],[Município]],"-",Tabela_Brasil[[#This Row],[Estado]])</f>
        <v>Rodelas-BA</v>
      </c>
      <c r="J1604">
        <f>IF(Tabela_Brasil[[#This Row],[IDHM]]&lt;=0.599,1,0)</f>
        <v>0</v>
      </c>
      <c r="K1604" t="str">
        <f>IF(Tabela_Brasil[[#This Row],[IDHM]]&lt;=0.55,"Baixo",IF(Tabela_Brasil[[#This Row],[IDHM]]&lt;=0.699,"Médio",IF(Tabela_Brasil[[#This Row],[IDHM]]&lt;=0.799,"Alto","Muito Alto")))</f>
        <v>Médio</v>
      </c>
      <c r="L1604" t="str">
        <f>VLOOKUP(Tabela_Brasil[[#This Row],[Estado]],'De-Para_Estado_Regiao'!$B$3:$C$29,2,FALSE)</f>
        <v>Nordeste</v>
      </c>
      <c r="M1604">
        <f>IF(Tabela_Brasil[[#This Row],[IBGE_1-4]]&gt;=951,1,0)</f>
        <v>0</v>
      </c>
      <c r="N1604">
        <f>IF(Tabela_Brasil[[#This Row],[COMP_P]]&lt;=2,1,0)</f>
        <v>0</v>
      </c>
    </row>
    <row r="1605" spans="1:14" x14ac:dyDescent="0.25">
      <c r="A1605" s="9" t="s">
        <v>1622</v>
      </c>
      <c r="B1605" s="9" t="s">
        <v>16</v>
      </c>
      <c r="C1605" s="9">
        <v>356</v>
      </c>
      <c r="D1605" s="9">
        <v>0.71799999999999997</v>
      </c>
      <c r="E1605" s="9">
        <v>0.69899999999999995</v>
      </c>
      <c r="F1605" s="9">
        <v>0.60699999999999998</v>
      </c>
      <c r="G1605" s="9">
        <v>11158.37</v>
      </c>
      <c r="H1605" s="10">
        <v>5</v>
      </c>
      <c r="I1605" t="str">
        <f>CONCATENATE(Tabela_Brasil[[#This Row],[Município]],"-",Tabela_Brasil[[#This Row],[Estado]])</f>
        <v>Tombos-MG</v>
      </c>
      <c r="J1605">
        <f>IF(Tabela_Brasil[[#This Row],[IDHM]]&lt;=0.599,1,0)</f>
        <v>0</v>
      </c>
      <c r="K1605" t="str">
        <f>IF(Tabela_Brasil[[#This Row],[IDHM]]&lt;=0.55,"Baixo",IF(Tabela_Brasil[[#This Row],[IDHM]]&lt;=0.699,"Médio",IF(Tabela_Brasil[[#This Row],[IDHM]]&lt;=0.799,"Alto","Muito Alto")))</f>
        <v>Alto</v>
      </c>
      <c r="L1605" t="str">
        <f>VLOOKUP(Tabela_Brasil[[#This Row],[Estado]],'De-Para_Estado_Regiao'!$B$3:$C$29,2,FALSE)</f>
        <v>Sudeste</v>
      </c>
      <c r="M1605">
        <f>IF(Tabela_Brasil[[#This Row],[IBGE_1-4]]&gt;=951,1,0)</f>
        <v>0</v>
      </c>
      <c r="N1605">
        <f>IF(Tabela_Brasil[[#This Row],[COMP_P]]&lt;=2,1,0)</f>
        <v>0</v>
      </c>
    </row>
    <row r="1606" spans="1:14" x14ac:dyDescent="0.25">
      <c r="A1606" s="12" t="s">
        <v>1623</v>
      </c>
      <c r="B1606" s="12" t="s">
        <v>87</v>
      </c>
      <c r="C1606" s="12">
        <v>958</v>
      </c>
      <c r="D1606" s="12">
        <v>0.56100000000000005</v>
      </c>
      <c r="E1606" s="12">
        <v>0.52</v>
      </c>
      <c r="F1606" s="12">
        <v>0.45600000000000002</v>
      </c>
      <c r="G1606" s="12">
        <v>6291.51</v>
      </c>
      <c r="H1606" s="13">
        <v>0</v>
      </c>
      <c r="I1606" t="str">
        <f>CONCATENATE(Tabela_Brasil[[#This Row],[Município]],"-",Tabela_Brasil[[#This Row],[Estado]])</f>
        <v>Cândido Mendes-MA</v>
      </c>
      <c r="J1606">
        <f>IF(Tabela_Brasil[[#This Row],[IDHM]]&lt;=0.599,1,0)</f>
        <v>1</v>
      </c>
      <c r="K1606" t="str">
        <f>IF(Tabela_Brasil[[#This Row],[IDHM]]&lt;=0.55,"Baixo",IF(Tabela_Brasil[[#This Row],[IDHM]]&lt;=0.699,"Médio",IF(Tabela_Brasil[[#This Row],[IDHM]]&lt;=0.799,"Alto","Muito Alto")))</f>
        <v>Médio</v>
      </c>
      <c r="L1606" t="str">
        <f>VLOOKUP(Tabela_Brasil[[#This Row],[Estado]],'De-Para_Estado_Regiao'!$B$3:$C$29,2,FALSE)</f>
        <v>Nordeste</v>
      </c>
      <c r="M1606">
        <f>IF(Tabela_Brasil[[#This Row],[IBGE_1-4]]&gt;=951,1,0)</f>
        <v>1</v>
      </c>
      <c r="N1606">
        <f>IF(Tabela_Brasil[[#This Row],[COMP_P]]&lt;=2,1,0)</f>
        <v>1</v>
      </c>
    </row>
    <row r="1607" spans="1:14" x14ac:dyDescent="0.25">
      <c r="A1607" s="9" t="s">
        <v>1624</v>
      </c>
      <c r="B1607" s="9" t="s">
        <v>148</v>
      </c>
      <c r="C1607" s="9">
        <v>1799</v>
      </c>
      <c r="D1607" s="9">
        <v>0.71</v>
      </c>
      <c r="E1607" s="9">
        <v>0.72599999999999998</v>
      </c>
      <c r="F1607" s="9">
        <v>0.61299999999999999</v>
      </c>
      <c r="G1607" s="9">
        <v>26493.58</v>
      </c>
      <c r="H1607" s="10">
        <v>23</v>
      </c>
      <c r="I1607" t="str">
        <f>CONCATENATE(Tabela_Brasil[[#This Row],[Município]],"-",Tabela_Brasil[[#This Row],[Estado]])</f>
        <v>Pimenta Bueno-RO</v>
      </c>
      <c r="J1607">
        <f>IF(Tabela_Brasil[[#This Row],[IDHM]]&lt;=0.599,1,0)</f>
        <v>0</v>
      </c>
      <c r="K1607" t="str">
        <f>IF(Tabela_Brasil[[#This Row],[IDHM]]&lt;=0.55,"Baixo",IF(Tabela_Brasil[[#This Row],[IDHM]]&lt;=0.699,"Médio",IF(Tabela_Brasil[[#This Row],[IDHM]]&lt;=0.799,"Alto","Muito Alto")))</f>
        <v>Alto</v>
      </c>
      <c r="L1607" t="str">
        <f>VLOOKUP(Tabela_Brasil[[#This Row],[Estado]],'De-Para_Estado_Regiao'!$B$3:$C$29,2,FALSE)</f>
        <v>Norte</v>
      </c>
      <c r="M1607">
        <f>IF(Tabela_Brasil[[#This Row],[IBGE_1-4]]&gt;=951,1,0)</f>
        <v>1</v>
      </c>
      <c r="N1607">
        <f>IF(Tabela_Brasil[[#This Row],[COMP_P]]&lt;=2,1,0)</f>
        <v>0</v>
      </c>
    </row>
    <row r="1608" spans="1:14" x14ac:dyDescent="0.25">
      <c r="A1608" s="12" t="s">
        <v>1625</v>
      </c>
      <c r="B1608" s="12" t="s">
        <v>22</v>
      </c>
      <c r="C1608" s="12">
        <v>289</v>
      </c>
      <c r="D1608" s="12">
        <v>0.71</v>
      </c>
      <c r="E1608" s="12">
        <v>0.68100000000000005</v>
      </c>
      <c r="F1608" s="12">
        <v>0.63300000000000001</v>
      </c>
      <c r="G1608" s="12">
        <v>32354.87</v>
      </c>
      <c r="H1608" s="13">
        <v>12</v>
      </c>
      <c r="I1608" t="str">
        <f>CONCATENATE(Tabela_Brasil[[#This Row],[Município]],"-",Tabela_Brasil[[#This Row],[Estado]])</f>
        <v>Santa Cruz De Monte Castelo-PR</v>
      </c>
      <c r="J1608">
        <f>IF(Tabela_Brasil[[#This Row],[IDHM]]&lt;=0.599,1,0)</f>
        <v>0</v>
      </c>
      <c r="K1608" t="str">
        <f>IF(Tabela_Brasil[[#This Row],[IDHM]]&lt;=0.55,"Baixo",IF(Tabela_Brasil[[#This Row],[IDHM]]&lt;=0.699,"Médio",IF(Tabela_Brasil[[#This Row],[IDHM]]&lt;=0.799,"Alto","Muito Alto")))</f>
        <v>Alto</v>
      </c>
      <c r="L1608" t="str">
        <f>VLOOKUP(Tabela_Brasil[[#This Row],[Estado]],'De-Para_Estado_Regiao'!$B$3:$C$29,2,FALSE)</f>
        <v>Sul</v>
      </c>
      <c r="M1608">
        <f>IF(Tabela_Brasil[[#This Row],[IBGE_1-4]]&gt;=951,1,0)</f>
        <v>0</v>
      </c>
      <c r="N1608">
        <f>IF(Tabela_Brasil[[#This Row],[COMP_P]]&lt;=2,1,0)</f>
        <v>0</v>
      </c>
    </row>
    <row r="1609" spans="1:14" x14ac:dyDescent="0.25">
      <c r="A1609" s="9" t="s">
        <v>1626</v>
      </c>
      <c r="B1609" s="9" t="s">
        <v>33</v>
      </c>
      <c r="C1609" s="9">
        <v>547</v>
      </c>
      <c r="D1609" s="9">
        <v>0.68799999999999994</v>
      </c>
      <c r="E1609" s="9">
        <v>0.68500000000000005</v>
      </c>
      <c r="F1609" s="9">
        <v>0.56499999999999995</v>
      </c>
      <c r="G1609" s="9">
        <v>15917.97</v>
      </c>
      <c r="H1609" s="10">
        <v>8</v>
      </c>
      <c r="I1609" t="str">
        <f>CONCATENATE(Tabela_Brasil[[#This Row],[Município]],"-",Tabela_Brasil[[#This Row],[Estado]])</f>
        <v>Campinorte-GO</v>
      </c>
      <c r="J1609">
        <f>IF(Tabela_Brasil[[#This Row],[IDHM]]&lt;=0.599,1,0)</f>
        <v>0</v>
      </c>
      <c r="K1609" t="str">
        <f>IF(Tabela_Brasil[[#This Row],[IDHM]]&lt;=0.55,"Baixo",IF(Tabela_Brasil[[#This Row],[IDHM]]&lt;=0.699,"Médio",IF(Tabela_Brasil[[#This Row],[IDHM]]&lt;=0.799,"Alto","Muito Alto")))</f>
        <v>Médio</v>
      </c>
      <c r="L1609" t="str">
        <f>VLOOKUP(Tabela_Brasil[[#This Row],[Estado]],'De-Para_Estado_Regiao'!$B$3:$C$29,2,FALSE)</f>
        <v>Centro-Oeste</v>
      </c>
      <c r="M1609">
        <f>IF(Tabela_Brasil[[#This Row],[IBGE_1-4]]&gt;=951,1,0)</f>
        <v>0</v>
      </c>
      <c r="N1609">
        <f>IF(Tabela_Brasil[[#This Row],[COMP_P]]&lt;=2,1,0)</f>
        <v>0</v>
      </c>
    </row>
    <row r="1610" spans="1:14" x14ac:dyDescent="0.25">
      <c r="A1610" s="12" t="s">
        <v>1627</v>
      </c>
      <c r="B1610" s="12" t="s">
        <v>22</v>
      </c>
      <c r="C1610" s="12">
        <v>198</v>
      </c>
      <c r="D1610" s="12">
        <v>0.73099999999999998</v>
      </c>
      <c r="E1610" s="12">
        <v>0.67900000000000005</v>
      </c>
      <c r="F1610" s="12">
        <v>0.67400000000000004</v>
      </c>
      <c r="G1610" s="12">
        <v>20905.580000000002</v>
      </c>
      <c r="H1610" s="13">
        <v>2</v>
      </c>
      <c r="I1610" t="str">
        <f>CONCATENATE(Tabela_Brasil[[#This Row],[Município]],"-",Tabela_Brasil[[#This Row],[Estado]])</f>
        <v>Tamboara-PR</v>
      </c>
      <c r="J1610">
        <f>IF(Tabela_Brasil[[#This Row],[IDHM]]&lt;=0.599,1,0)</f>
        <v>0</v>
      </c>
      <c r="K1610" t="str">
        <f>IF(Tabela_Brasil[[#This Row],[IDHM]]&lt;=0.55,"Baixo",IF(Tabela_Brasil[[#This Row],[IDHM]]&lt;=0.699,"Médio",IF(Tabela_Brasil[[#This Row],[IDHM]]&lt;=0.799,"Alto","Muito Alto")))</f>
        <v>Alto</v>
      </c>
      <c r="L1610" t="str">
        <f>VLOOKUP(Tabela_Brasil[[#This Row],[Estado]],'De-Para_Estado_Regiao'!$B$3:$C$29,2,FALSE)</f>
        <v>Sul</v>
      </c>
      <c r="M1610">
        <f>IF(Tabela_Brasil[[#This Row],[IBGE_1-4]]&gt;=951,1,0)</f>
        <v>0</v>
      </c>
      <c r="N1610">
        <f>IF(Tabela_Brasil[[#This Row],[COMP_P]]&lt;=2,1,0)</f>
        <v>1</v>
      </c>
    </row>
    <row r="1611" spans="1:14" x14ac:dyDescent="0.25">
      <c r="A1611" s="9" t="s">
        <v>1628</v>
      </c>
      <c r="B1611" s="9" t="s">
        <v>31</v>
      </c>
      <c r="C1611" s="9">
        <v>867</v>
      </c>
      <c r="D1611" s="9">
        <v>0.60499999999999998</v>
      </c>
      <c r="E1611" s="9">
        <v>0.55200000000000005</v>
      </c>
      <c r="F1611" s="9">
        <v>0.52600000000000002</v>
      </c>
      <c r="G1611" s="9">
        <v>6288.36</v>
      </c>
      <c r="H1611" s="10">
        <v>27</v>
      </c>
      <c r="I1611" t="str">
        <f>CONCATENATE(Tabela_Brasil[[#This Row],[Município]],"-",Tabela_Brasil[[#This Row],[Estado]])</f>
        <v>Novo Oriente-CE</v>
      </c>
      <c r="J1611">
        <f>IF(Tabela_Brasil[[#This Row],[IDHM]]&lt;=0.599,1,0)</f>
        <v>0</v>
      </c>
      <c r="K1611" t="str">
        <f>IF(Tabela_Brasil[[#This Row],[IDHM]]&lt;=0.55,"Baixo",IF(Tabela_Brasil[[#This Row],[IDHM]]&lt;=0.699,"Médio",IF(Tabela_Brasil[[#This Row],[IDHM]]&lt;=0.799,"Alto","Muito Alto")))</f>
        <v>Médio</v>
      </c>
      <c r="L1611" t="str">
        <f>VLOOKUP(Tabela_Brasil[[#This Row],[Estado]],'De-Para_Estado_Regiao'!$B$3:$C$29,2,FALSE)</f>
        <v>Nordeste</v>
      </c>
      <c r="M1611">
        <f>IF(Tabela_Brasil[[#This Row],[IBGE_1-4]]&gt;=951,1,0)</f>
        <v>0</v>
      </c>
      <c r="N1611">
        <f>IF(Tabela_Brasil[[#This Row],[COMP_P]]&lt;=2,1,0)</f>
        <v>0</v>
      </c>
    </row>
    <row r="1612" spans="1:14" x14ac:dyDescent="0.25">
      <c r="A1612" s="12" t="s">
        <v>1629</v>
      </c>
      <c r="B1612" s="12" t="s">
        <v>7</v>
      </c>
      <c r="C1612" s="12">
        <v>1049</v>
      </c>
      <c r="D1612" s="12">
        <v>0.66700000000000004</v>
      </c>
      <c r="E1612" s="12">
        <v>0.64200000000000002</v>
      </c>
      <c r="F1612" s="12">
        <v>0.57799999999999996</v>
      </c>
      <c r="G1612" s="12">
        <v>19528.740000000002</v>
      </c>
      <c r="H1612" s="13">
        <v>4</v>
      </c>
      <c r="I1612" t="str">
        <f>CONCATENATE(Tabela_Brasil[[#This Row],[Município]],"-",Tabela_Brasil[[#This Row],[Estado]])</f>
        <v>Buri-SP</v>
      </c>
      <c r="J1612">
        <f>IF(Tabela_Brasil[[#This Row],[IDHM]]&lt;=0.599,1,0)</f>
        <v>0</v>
      </c>
      <c r="K1612" t="str">
        <f>IF(Tabela_Brasil[[#This Row],[IDHM]]&lt;=0.55,"Baixo",IF(Tabela_Brasil[[#This Row],[IDHM]]&lt;=0.699,"Médio",IF(Tabela_Brasil[[#This Row],[IDHM]]&lt;=0.799,"Alto","Muito Alto")))</f>
        <v>Médio</v>
      </c>
      <c r="L1612" t="str">
        <f>VLOOKUP(Tabela_Brasil[[#This Row],[Estado]],'De-Para_Estado_Regiao'!$B$3:$C$29,2,FALSE)</f>
        <v>Sudeste</v>
      </c>
      <c r="M1612">
        <f>IF(Tabela_Brasil[[#This Row],[IBGE_1-4]]&gt;=951,1,0)</f>
        <v>1</v>
      </c>
      <c r="N1612">
        <f>IF(Tabela_Brasil[[#This Row],[COMP_P]]&lt;=2,1,0)</f>
        <v>0</v>
      </c>
    </row>
    <row r="1613" spans="1:14" x14ac:dyDescent="0.25">
      <c r="A1613" s="9" t="s">
        <v>1630</v>
      </c>
      <c r="B1613" s="9" t="s">
        <v>24</v>
      </c>
      <c r="C1613" s="9">
        <v>242</v>
      </c>
      <c r="D1613" s="9">
        <v>0.54400000000000004</v>
      </c>
      <c r="E1613" s="9">
        <v>0.53300000000000003</v>
      </c>
      <c r="F1613" s="9">
        <v>0.4</v>
      </c>
      <c r="G1613" s="9">
        <v>9164.8700000000008</v>
      </c>
      <c r="H1613" s="10">
        <v>25</v>
      </c>
      <c r="I1613" t="str">
        <f>CONCATENATE(Tabela_Brasil[[#This Row],[Município]],"-",Tabela_Brasil[[#This Row],[Estado]])</f>
        <v>Encruzilhada-BA</v>
      </c>
      <c r="J1613">
        <f>IF(Tabela_Brasil[[#This Row],[IDHM]]&lt;=0.599,1,0)</f>
        <v>1</v>
      </c>
      <c r="K1613" t="str">
        <f>IF(Tabela_Brasil[[#This Row],[IDHM]]&lt;=0.55,"Baixo",IF(Tabela_Brasil[[#This Row],[IDHM]]&lt;=0.699,"Médio",IF(Tabela_Brasil[[#This Row],[IDHM]]&lt;=0.799,"Alto","Muito Alto")))</f>
        <v>Baixo</v>
      </c>
      <c r="L1613" t="str">
        <f>VLOOKUP(Tabela_Brasil[[#This Row],[Estado]],'De-Para_Estado_Regiao'!$B$3:$C$29,2,FALSE)</f>
        <v>Nordeste</v>
      </c>
      <c r="M1613">
        <f>IF(Tabela_Brasil[[#This Row],[IBGE_1-4]]&gt;=951,1,0)</f>
        <v>0</v>
      </c>
      <c r="N1613">
        <f>IF(Tabela_Brasil[[#This Row],[COMP_P]]&lt;=2,1,0)</f>
        <v>0</v>
      </c>
    </row>
    <row r="1614" spans="1:14" x14ac:dyDescent="0.25">
      <c r="A1614" s="12" t="s">
        <v>1631</v>
      </c>
      <c r="B1614" s="12" t="s">
        <v>7</v>
      </c>
      <c r="C1614" s="12">
        <v>342</v>
      </c>
      <c r="D1614" s="12">
        <v>0.73599999999999999</v>
      </c>
      <c r="E1614" s="12">
        <v>0.7</v>
      </c>
      <c r="F1614" s="12">
        <v>0.7</v>
      </c>
      <c r="G1614" s="12">
        <v>30175.51</v>
      </c>
      <c r="H1614" s="13">
        <v>4</v>
      </c>
      <c r="I1614" t="str">
        <f>CONCATENATE(Tabela_Brasil[[#This Row],[Município]],"-",Tabela_Brasil[[#This Row],[Estado]])</f>
        <v>Iepê-SP</v>
      </c>
      <c r="J1614">
        <f>IF(Tabela_Brasil[[#This Row],[IDHM]]&lt;=0.599,1,0)</f>
        <v>0</v>
      </c>
      <c r="K1614" t="str">
        <f>IF(Tabela_Brasil[[#This Row],[IDHM]]&lt;=0.55,"Baixo",IF(Tabela_Brasil[[#This Row],[IDHM]]&lt;=0.699,"Médio",IF(Tabela_Brasil[[#This Row],[IDHM]]&lt;=0.799,"Alto","Muito Alto")))</f>
        <v>Alto</v>
      </c>
      <c r="L1614" t="str">
        <f>VLOOKUP(Tabela_Brasil[[#This Row],[Estado]],'De-Para_Estado_Regiao'!$B$3:$C$29,2,FALSE)</f>
        <v>Sudeste</v>
      </c>
      <c r="M1614">
        <f>IF(Tabela_Brasil[[#This Row],[IBGE_1-4]]&gt;=951,1,0)</f>
        <v>0</v>
      </c>
      <c r="N1614">
        <f>IF(Tabela_Brasil[[#This Row],[COMP_P]]&lt;=2,1,0)</f>
        <v>0</v>
      </c>
    </row>
    <row r="1615" spans="1:14" x14ac:dyDescent="0.25">
      <c r="A1615" s="9" t="s">
        <v>1632</v>
      </c>
      <c r="B1615" s="9" t="s">
        <v>16</v>
      </c>
      <c r="C1615" s="9">
        <v>128</v>
      </c>
      <c r="D1615" s="9">
        <v>0.63700000000000001</v>
      </c>
      <c r="E1615" s="9">
        <v>0.66900000000000004</v>
      </c>
      <c r="F1615" s="9">
        <v>0.46400000000000002</v>
      </c>
      <c r="G1615" s="9">
        <v>12552.7</v>
      </c>
      <c r="H1615" s="10">
        <v>3</v>
      </c>
      <c r="I1615" t="str">
        <f>CONCATENATE(Tabela_Brasil[[#This Row],[Município]],"-",Tabela_Brasil[[#This Row],[Estado]])</f>
        <v>Bonfim-MG</v>
      </c>
      <c r="J1615">
        <f>IF(Tabela_Brasil[[#This Row],[IDHM]]&lt;=0.599,1,0)</f>
        <v>0</v>
      </c>
      <c r="K1615" t="str">
        <f>IF(Tabela_Brasil[[#This Row],[IDHM]]&lt;=0.55,"Baixo",IF(Tabela_Brasil[[#This Row],[IDHM]]&lt;=0.699,"Médio",IF(Tabela_Brasil[[#This Row],[IDHM]]&lt;=0.799,"Alto","Muito Alto")))</f>
        <v>Médio</v>
      </c>
      <c r="L1615" t="str">
        <f>VLOOKUP(Tabela_Brasil[[#This Row],[Estado]],'De-Para_Estado_Regiao'!$B$3:$C$29,2,FALSE)</f>
        <v>Sudeste</v>
      </c>
      <c r="M1615">
        <f>IF(Tabela_Brasil[[#This Row],[IBGE_1-4]]&gt;=951,1,0)</f>
        <v>0</v>
      </c>
      <c r="N1615">
        <f>IF(Tabela_Brasil[[#This Row],[COMP_P]]&lt;=2,1,0)</f>
        <v>0</v>
      </c>
    </row>
    <row r="1616" spans="1:14" x14ac:dyDescent="0.25">
      <c r="A1616" s="12" t="s">
        <v>1633</v>
      </c>
      <c r="B1616" s="12" t="s">
        <v>16</v>
      </c>
      <c r="C1616" s="12">
        <v>350</v>
      </c>
      <c r="D1616" s="12">
        <v>0.56000000000000005</v>
      </c>
      <c r="E1616" s="12">
        <v>0.56599999999999995</v>
      </c>
      <c r="F1616" s="12">
        <v>0.38900000000000001</v>
      </c>
      <c r="G1616" s="12">
        <v>8255.52</v>
      </c>
      <c r="H1616" s="13">
        <v>9</v>
      </c>
      <c r="I1616" t="str">
        <f>CONCATENATE(Tabela_Brasil[[#This Row],[Município]],"-",Tabela_Brasil[[#This Row],[Estado]])</f>
        <v>Rio Vermelho-MG</v>
      </c>
      <c r="J1616">
        <f>IF(Tabela_Brasil[[#This Row],[IDHM]]&lt;=0.599,1,0)</f>
        <v>1</v>
      </c>
      <c r="K1616" t="str">
        <f>IF(Tabela_Brasil[[#This Row],[IDHM]]&lt;=0.55,"Baixo",IF(Tabela_Brasil[[#This Row],[IDHM]]&lt;=0.699,"Médio",IF(Tabela_Brasil[[#This Row],[IDHM]]&lt;=0.799,"Alto","Muito Alto")))</f>
        <v>Médio</v>
      </c>
      <c r="L1616" t="str">
        <f>VLOOKUP(Tabela_Brasil[[#This Row],[Estado]],'De-Para_Estado_Regiao'!$B$3:$C$29,2,FALSE)</f>
        <v>Sudeste</v>
      </c>
      <c r="M1616">
        <f>IF(Tabela_Brasil[[#This Row],[IBGE_1-4]]&gt;=951,1,0)</f>
        <v>0</v>
      </c>
      <c r="N1616">
        <f>IF(Tabela_Brasil[[#This Row],[COMP_P]]&lt;=2,1,0)</f>
        <v>0</v>
      </c>
    </row>
    <row r="1617" spans="1:14" x14ac:dyDescent="0.25">
      <c r="A1617" s="9" t="s">
        <v>1634</v>
      </c>
      <c r="B1617" s="9" t="s">
        <v>49</v>
      </c>
      <c r="C1617" s="9">
        <v>4146</v>
      </c>
      <c r="D1617" s="9">
        <v>0.57999999999999996</v>
      </c>
      <c r="E1617" s="9">
        <v>0.53800000000000003</v>
      </c>
      <c r="F1617" s="9">
        <v>0.47399999999999998</v>
      </c>
      <c r="G1617" s="9">
        <v>8576.6200000000008</v>
      </c>
      <c r="H1617" s="10">
        <v>131</v>
      </c>
      <c r="I1617" t="str">
        <f>CONCATENATE(Tabela_Brasil[[#This Row],[Município]],"-",Tabela_Brasil[[#This Row],[Estado]])</f>
        <v>Cametá-PA</v>
      </c>
      <c r="J1617">
        <f>IF(Tabela_Brasil[[#This Row],[IDHM]]&lt;=0.599,1,0)</f>
        <v>1</v>
      </c>
      <c r="K1617" t="str">
        <f>IF(Tabela_Brasil[[#This Row],[IDHM]]&lt;=0.55,"Baixo",IF(Tabela_Brasil[[#This Row],[IDHM]]&lt;=0.699,"Médio",IF(Tabela_Brasil[[#This Row],[IDHM]]&lt;=0.799,"Alto","Muito Alto")))</f>
        <v>Médio</v>
      </c>
      <c r="L1617" t="str">
        <f>VLOOKUP(Tabela_Brasil[[#This Row],[Estado]],'De-Para_Estado_Regiao'!$B$3:$C$29,2,FALSE)</f>
        <v>Norte</v>
      </c>
      <c r="M1617">
        <f>IF(Tabela_Brasil[[#This Row],[IBGE_1-4]]&gt;=951,1,0)</f>
        <v>1</v>
      </c>
      <c r="N1617">
        <f>IF(Tabela_Brasil[[#This Row],[COMP_P]]&lt;=2,1,0)</f>
        <v>0</v>
      </c>
    </row>
    <row r="1618" spans="1:14" x14ac:dyDescent="0.25">
      <c r="A1618" s="12" t="s">
        <v>1635</v>
      </c>
      <c r="B1618" s="12" t="s">
        <v>64</v>
      </c>
      <c r="C1618" s="12">
        <v>505</v>
      </c>
      <c r="D1618" s="12">
        <v>0.71</v>
      </c>
      <c r="E1618" s="12">
        <v>0.72199999999999998</v>
      </c>
      <c r="F1618" s="12">
        <v>0.60399999999999998</v>
      </c>
      <c r="G1618" s="12">
        <v>18035.849999999999</v>
      </c>
      <c r="H1618" s="13">
        <v>21</v>
      </c>
      <c r="I1618" t="str">
        <f>CONCATENATE(Tabela_Brasil[[#This Row],[Município]],"-",Tabela_Brasil[[#This Row],[Estado]])</f>
        <v>Santa Teresa-ES</v>
      </c>
      <c r="J1618">
        <f>IF(Tabela_Brasil[[#This Row],[IDHM]]&lt;=0.599,1,0)</f>
        <v>0</v>
      </c>
      <c r="K1618" t="str">
        <f>IF(Tabela_Brasil[[#This Row],[IDHM]]&lt;=0.55,"Baixo",IF(Tabela_Brasil[[#This Row],[IDHM]]&lt;=0.699,"Médio",IF(Tabela_Brasil[[#This Row],[IDHM]]&lt;=0.799,"Alto","Muito Alto")))</f>
        <v>Alto</v>
      </c>
      <c r="L1618" t="str">
        <f>VLOOKUP(Tabela_Brasil[[#This Row],[Estado]],'De-Para_Estado_Regiao'!$B$3:$C$29,2,FALSE)</f>
        <v>Sudeste</v>
      </c>
      <c r="M1618">
        <f>IF(Tabela_Brasil[[#This Row],[IBGE_1-4]]&gt;=951,1,0)</f>
        <v>0</v>
      </c>
      <c r="N1618">
        <f>IF(Tabela_Brasil[[#This Row],[COMP_P]]&lt;=2,1,0)</f>
        <v>0</v>
      </c>
    </row>
    <row r="1619" spans="1:14" x14ac:dyDescent="0.25">
      <c r="A1619" s="9" t="s">
        <v>1636</v>
      </c>
      <c r="B1619" s="9" t="s">
        <v>24</v>
      </c>
      <c r="C1619" s="9">
        <v>237</v>
      </c>
      <c r="D1619" s="9">
        <v>0.54700000000000004</v>
      </c>
      <c r="E1619" s="9">
        <v>0.53100000000000003</v>
      </c>
      <c r="F1619" s="9">
        <v>0.40400000000000003</v>
      </c>
      <c r="G1619" s="9">
        <v>9083.5499999999993</v>
      </c>
      <c r="H1619" s="10">
        <v>28</v>
      </c>
      <c r="I1619" t="str">
        <f>CONCATENATE(Tabela_Brasil[[#This Row],[Município]],"-",Tabela_Brasil[[#This Row],[Estado]])</f>
        <v>Nilo Peçanha-BA</v>
      </c>
      <c r="J1619">
        <f>IF(Tabela_Brasil[[#This Row],[IDHM]]&lt;=0.599,1,0)</f>
        <v>1</v>
      </c>
      <c r="K1619" t="str">
        <f>IF(Tabela_Brasil[[#This Row],[IDHM]]&lt;=0.55,"Baixo",IF(Tabela_Brasil[[#This Row],[IDHM]]&lt;=0.699,"Médio",IF(Tabela_Brasil[[#This Row],[IDHM]]&lt;=0.799,"Alto","Muito Alto")))</f>
        <v>Baixo</v>
      </c>
      <c r="L1619" t="str">
        <f>VLOOKUP(Tabela_Brasil[[#This Row],[Estado]],'De-Para_Estado_Regiao'!$B$3:$C$29,2,FALSE)</f>
        <v>Nordeste</v>
      </c>
      <c r="M1619">
        <f>IF(Tabela_Brasil[[#This Row],[IBGE_1-4]]&gt;=951,1,0)</f>
        <v>0</v>
      </c>
      <c r="N1619">
        <f>IF(Tabela_Brasil[[#This Row],[COMP_P]]&lt;=2,1,0)</f>
        <v>0</v>
      </c>
    </row>
    <row r="1620" spans="1:14" x14ac:dyDescent="0.25">
      <c r="A1620" s="12" t="s">
        <v>1637</v>
      </c>
      <c r="B1620" s="12" t="s">
        <v>87</v>
      </c>
      <c r="C1620" s="12">
        <v>1316</v>
      </c>
      <c r="D1620" s="12">
        <v>0.59899999999999998</v>
      </c>
      <c r="E1620" s="12">
        <v>0.58299999999999996</v>
      </c>
      <c r="F1620" s="12">
        <v>0.51</v>
      </c>
      <c r="G1620" s="12">
        <v>8919.39</v>
      </c>
      <c r="H1620" s="13">
        <v>38</v>
      </c>
      <c r="I1620" t="str">
        <f>CONCATENATE(Tabela_Brasil[[#This Row],[Município]],"-",Tabela_Brasil[[#This Row],[Estado]])</f>
        <v>Santa Luzia Do Paruá-MA</v>
      </c>
      <c r="J1620">
        <f>IF(Tabela_Brasil[[#This Row],[IDHM]]&lt;=0.599,1,0)</f>
        <v>1</v>
      </c>
      <c r="K1620" t="str">
        <f>IF(Tabela_Brasil[[#This Row],[IDHM]]&lt;=0.55,"Baixo",IF(Tabela_Brasil[[#This Row],[IDHM]]&lt;=0.699,"Médio",IF(Tabela_Brasil[[#This Row],[IDHM]]&lt;=0.799,"Alto","Muito Alto")))</f>
        <v>Médio</v>
      </c>
      <c r="L1620" t="str">
        <f>VLOOKUP(Tabela_Brasil[[#This Row],[Estado]],'De-Para_Estado_Regiao'!$B$3:$C$29,2,FALSE)</f>
        <v>Nordeste</v>
      </c>
      <c r="M1620">
        <f>IF(Tabela_Brasil[[#This Row],[IBGE_1-4]]&gt;=951,1,0)</f>
        <v>1</v>
      </c>
      <c r="N1620">
        <f>IF(Tabela_Brasil[[#This Row],[COMP_P]]&lt;=2,1,0)</f>
        <v>0</v>
      </c>
    </row>
    <row r="1621" spans="1:14" x14ac:dyDescent="0.25">
      <c r="A1621" s="9" t="s">
        <v>1638</v>
      </c>
      <c r="B1621" s="9" t="s">
        <v>7</v>
      </c>
      <c r="C1621" s="9">
        <v>364</v>
      </c>
      <c r="D1621" s="9">
        <v>0.68</v>
      </c>
      <c r="E1621" s="9">
        <v>0.64700000000000002</v>
      </c>
      <c r="F1621" s="9">
        <v>0.57799999999999996</v>
      </c>
      <c r="G1621" s="9">
        <v>18043.86</v>
      </c>
      <c r="H1621" s="10">
        <v>8</v>
      </c>
      <c r="I1621" t="str">
        <f>CONCATENATE(Tabela_Brasil[[#This Row],[Município]],"-",Tabela_Brasil[[#This Row],[Estado]])</f>
        <v>Tapiraí-SP</v>
      </c>
      <c r="J1621">
        <f>IF(Tabela_Brasil[[#This Row],[IDHM]]&lt;=0.599,1,0)</f>
        <v>0</v>
      </c>
      <c r="K1621" t="str">
        <f>IF(Tabela_Brasil[[#This Row],[IDHM]]&lt;=0.55,"Baixo",IF(Tabela_Brasil[[#This Row],[IDHM]]&lt;=0.699,"Médio",IF(Tabela_Brasil[[#This Row],[IDHM]]&lt;=0.799,"Alto","Muito Alto")))</f>
        <v>Médio</v>
      </c>
      <c r="L1621" t="str">
        <f>VLOOKUP(Tabela_Brasil[[#This Row],[Estado]],'De-Para_Estado_Regiao'!$B$3:$C$29,2,FALSE)</f>
        <v>Sudeste</v>
      </c>
      <c r="M1621">
        <f>IF(Tabela_Brasil[[#This Row],[IBGE_1-4]]&gt;=951,1,0)</f>
        <v>0</v>
      </c>
      <c r="N1621">
        <f>IF(Tabela_Brasil[[#This Row],[COMP_P]]&lt;=2,1,0)</f>
        <v>0</v>
      </c>
    </row>
    <row r="1622" spans="1:14" x14ac:dyDescent="0.25">
      <c r="A1622" s="12" t="s">
        <v>1639</v>
      </c>
      <c r="B1622" s="12" t="s">
        <v>7</v>
      </c>
      <c r="C1622" s="12">
        <v>414</v>
      </c>
      <c r="D1622" s="12">
        <v>0.73</v>
      </c>
      <c r="E1622" s="12">
        <v>0.71399999999999997</v>
      </c>
      <c r="F1622" s="12">
        <v>0.67400000000000004</v>
      </c>
      <c r="G1622" s="12">
        <v>14085.49</v>
      </c>
      <c r="H1622" s="13">
        <v>4</v>
      </c>
      <c r="I1622" t="str">
        <f>CONCATENATE(Tabela_Brasil[[#This Row],[Município]],"-",Tabela_Brasil[[#This Row],[Estado]])</f>
        <v>Cajobi-SP</v>
      </c>
      <c r="J1622">
        <f>IF(Tabela_Brasil[[#This Row],[IDHM]]&lt;=0.599,1,0)</f>
        <v>0</v>
      </c>
      <c r="K1622" t="str">
        <f>IF(Tabela_Brasil[[#This Row],[IDHM]]&lt;=0.55,"Baixo",IF(Tabela_Brasil[[#This Row],[IDHM]]&lt;=0.699,"Médio",IF(Tabela_Brasil[[#This Row],[IDHM]]&lt;=0.799,"Alto","Muito Alto")))</f>
        <v>Alto</v>
      </c>
      <c r="L1622" t="str">
        <f>VLOOKUP(Tabela_Brasil[[#This Row],[Estado]],'De-Para_Estado_Regiao'!$B$3:$C$29,2,FALSE)</f>
        <v>Sudeste</v>
      </c>
      <c r="M1622">
        <f>IF(Tabela_Brasil[[#This Row],[IBGE_1-4]]&gt;=951,1,0)</f>
        <v>0</v>
      </c>
      <c r="N1622">
        <f>IF(Tabela_Brasil[[#This Row],[COMP_P]]&lt;=2,1,0)</f>
        <v>0</v>
      </c>
    </row>
    <row r="1623" spans="1:14" x14ac:dyDescent="0.25">
      <c r="A1623" s="9" t="s">
        <v>1640</v>
      </c>
      <c r="B1623" s="9" t="s">
        <v>7</v>
      </c>
      <c r="C1623" s="9">
        <v>209</v>
      </c>
      <c r="D1623" s="9">
        <v>0.64</v>
      </c>
      <c r="E1623" s="9">
        <v>0.625</v>
      </c>
      <c r="F1623" s="9">
        <v>0.53200000000000003</v>
      </c>
      <c r="G1623" s="9">
        <v>10286.620000000001</v>
      </c>
      <c r="H1623" s="10">
        <v>0</v>
      </c>
      <c r="I1623" t="str">
        <f>CONCATENATE(Tabela_Brasil[[#This Row],[Município]],"-",Tabela_Brasil[[#This Row],[Estado]])</f>
        <v>Barra Do Turvo-SP</v>
      </c>
      <c r="J1623">
        <f>IF(Tabela_Brasil[[#This Row],[IDHM]]&lt;=0.599,1,0)</f>
        <v>0</v>
      </c>
      <c r="K1623" t="str">
        <f>IF(Tabela_Brasil[[#This Row],[IDHM]]&lt;=0.55,"Baixo",IF(Tabela_Brasil[[#This Row],[IDHM]]&lt;=0.699,"Médio",IF(Tabela_Brasil[[#This Row],[IDHM]]&lt;=0.799,"Alto","Muito Alto")))</f>
        <v>Médio</v>
      </c>
      <c r="L1623" t="str">
        <f>VLOOKUP(Tabela_Brasil[[#This Row],[Estado]],'De-Para_Estado_Regiao'!$B$3:$C$29,2,FALSE)</f>
        <v>Sudeste</v>
      </c>
      <c r="M1623">
        <f>IF(Tabela_Brasil[[#This Row],[IBGE_1-4]]&gt;=951,1,0)</f>
        <v>0</v>
      </c>
      <c r="N1623">
        <f>IF(Tabela_Brasil[[#This Row],[COMP_P]]&lt;=2,1,0)</f>
        <v>1</v>
      </c>
    </row>
    <row r="1624" spans="1:14" x14ac:dyDescent="0.25">
      <c r="A1624" s="12" t="s">
        <v>1641</v>
      </c>
      <c r="B1624" s="12" t="s">
        <v>29</v>
      </c>
      <c r="C1624" s="12">
        <v>1049</v>
      </c>
      <c r="D1624" s="12">
        <v>0.71799999999999997</v>
      </c>
      <c r="E1624" s="12">
        <v>0.71399999999999997</v>
      </c>
      <c r="F1624" s="12">
        <v>0.625</v>
      </c>
      <c r="G1624" s="12">
        <v>104092.58</v>
      </c>
      <c r="H1624" s="13">
        <v>16</v>
      </c>
      <c r="I1624" t="str">
        <f>CONCATENATE(Tabela_Brasil[[#This Row],[Município]],"-",Tabela_Brasil[[#This Row],[Estado]])</f>
        <v>Diamantino-MT</v>
      </c>
      <c r="J1624">
        <f>IF(Tabela_Brasil[[#This Row],[IDHM]]&lt;=0.599,1,0)</f>
        <v>0</v>
      </c>
      <c r="K1624" t="str">
        <f>IF(Tabela_Brasil[[#This Row],[IDHM]]&lt;=0.55,"Baixo",IF(Tabela_Brasil[[#This Row],[IDHM]]&lt;=0.699,"Médio",IF(Tabela_Brasil[[#This Row],[IDHM]]&lt;=0.799,"Alto","Muito Alto")))</f>
        <v>Alto</v>
      </c>
      <c r="L1624" t="str">
        <f>VLOOKUP(Tabela_Brasil[[#This Row],[Estado]],'De-Para_Estado_Regiao'!$B$3:$C$29,2,FALSE)</f>
        <v>Centro-Oeste</v>
      </c>
      <c r="M1624">
        <f>IF(Tabela_Brasil[[#This Row],[IBGE_1-4]]&gt;=951,1,0)</f>
        <v>1</v>
      </c>
      <c r="N1624">
        <f>IF(Tabela_Brasil[[#This Row],[COMP_P]]&lt;=2,1,0)</f>
        <v>0</v>
      </c>
    </row>
    <row r="1625" spans="1:14" x14ac:dyDescent="0.25">
      <c r="A1625" s="9" t="s">
        <v>909</v>
      </c>
      <c r="B1625" s="9" t="s">
        <v>87</v>
      </c>
      <c r="C1625" s="9">
        <v>1951</v>
      </c>
      <c r="D1625" s="9">
        <v>0.61799999999999999</v>
      </c>
      <c r="E1625" s="9">
        <v>0.56699999999999995</v>
      </c>
      <c r="F1625" s="9">
        <v>0.54800000000000004</v>
      </c>
      <c r="G1625" s="9">
        <v>7803.02</v>
      </c>
      <c r="H1625" s="10">
        <v>7</v>
      </c>
      <c r="I1625" t="str">
        <f>CONCATENATE(Tabela_Brasil[[#This Row],[Município]],"-",Tabela_Brasil[[#This Row],[Estado]])</f>
        <v>Viana-MA</v>
      </c>
      <c r="J1625">
        <f>IF(Tabela_Brasil[[#This Row],[IDHM]]&lt;=0.599,1,0)</f>
        <v>0</v>
      </c>
      <c r="K1625" t="str">
        <f>IF(Tabela_Brasil[[#This Row],[IDHM]]&lt;=0.55,"Baixo",IF(Tabela_Brasil[[#This Row],[IDHM]]&lt;=0.699,"Médio",IF(Tabela_Brasil[[#This Row],[IDHM]]&lt;=0.799,"Alto","Muito Alto")))</f>
        <v>Médio</v>
      </c>
      <c r="L1625" t="str">
        <f>VLOOKUP(Tabela_Brasil[[#This Row],[Estado]],'De-Para_Estado_Regiao'!$B$3:$C$29,2,FALSE)</f>
        <v>Nordeste</v>
      </c>
      <c r="M1625">
        <f>IF(Tabela_Brasil[[#This Row],[IBGE_1-4]]&gt;=951,1,0)</f>
        <v>1</v>
      </c>
      <c r="N1625">
        <f>IF(Tabela_Brasil[[#This Row],[COMP_P]]&lt;=2,1,0)</f>
        <v>0</v>
      </c>
    </row>
    <row r="1626" spans="1:14" x14ac:dyDescent="0.25">
      <c r="A1626" s="12" t="s">
        <v>1642</v>
      </c>
      <c r="B1626" s="12" t="s">
        <v>87</v>
      </c>
      <c r="C1626" s="12">
        <v>2366</v>
      </c>
      <c r="D1626" s="12">
        <v>0.59499999999999997</v>
      </c>
      <c r="E1626" s="12">
        <v>0.55900000000000005</v>
      </c>
      <c r="F1626" s="12">
        <v>0.505</v>
      </c>
      <c r="G1626" s="12">
        <v>7489.46</v>
      </c>
      <c r="H1626" s="13">
        <v>11</v>
      </c>
      <c r="I1626" t="str">
        <f>CONCATENATE(Tabela_Brasil[[#This Row],[Município]],"-",Tabela_Brasil[[#This Row],[Estado]])</f>
        <v>Zé Doca-MA</v>
      </c>
      <c r="J1626">
        <f>IF(Tabela_Brasil[[#This Row],[IDHM]]&lt;=0.599,1,0)</f>
        <v>1</v>
      </c>
      <c r="K1626" t="str">
        <f>IF(Tabela_Brasil[[#This Row],[IDHM]]&lt;=0.55,"Baixo",IF(Tabela_Brasil[[#This Row],[IDHM]]&lt;=0.699,"Médio",IF(Tabela_Brasil[[#This Row],[IDHM]]&lt;=0.799,"Alto","Muito Alto")))</f>
        <v>Médio</v>
      </c>
      <c r="L1626" t="str">
        <f>VLOOKUP(Tabela_Brasil[[#This Row],[Estado]],'De-Para_Estado_Regiao'!$B$3:$C$29,2,FALSE)</f>
        <v>Nordeste</v>
      </c>
      <c r="M1626">
        <f>IF(Tabela_Brasil[[#This Row],[IBGE_1-4]]&gt;=951,1,0)</f>
        <v>1</v>
      </c>
      <c r="N1626">
        <f>IF(Tabela_Brasil[[#This Row],[COMP_P]]&lt;=2,1,0)</f>
        <v>0</v>
      </c>
    </row>
    <row r="1627" spans="1:14" x14ac:dyDescent="0.25">
      <c r="A1627" s="9" t="s">
        <v>1643</v>
      </c>
      <c r="B1627" s="9" t="s">
        <v>7</v>
      </c>
      <c r="C1627" s="9">
        <v>527</v>
      </c>
      <c r="D1627" s="9">
        <v>0.71499999999999997</v>
      </c>
      <c r="E1627" s="9">
        <v>0.70199999999999996</v>
      </c>
      <c r="F1627" s="9">
        <v>0.64600000000000002</v>
      </c>
      <c r="G1627" s="9">
        <v>13293.3</v>
      </c>
      <c r="H1627" s="10">
        <v>7</v>
      </c>
      <c r="I1627" t="str">
        <f>CONCATENATE(Tabela_Brasil[[#This Row],[Município]],"-",Tabela_Brasil[[#This Row],[Estado]])</f>
        <v>Flórida Paulista-SP</v>
      </c>
      <c r="J1627">
        <f>IF(Tabela_Brasil[[#This Row],[IDHM]]&lt;=0.599,1,0)</f>
        <v>0</v>
      </c>
      <c r="K1627" t="str">
        <f>IF(Tabela_Brasil[[#This Row],[IDHM]]&lt;=0.55,"Baixo",IF(Tabela_Brasil[[#This Row],[IDHM]]&lt;=0.699,"Médio",IF(Tabela_Brasil[[#This Row],[IDHM]]&lt;=0.799,"Alto","Muito Alto")))</f>
        <v>Alto</v>
      </c>
      <c r="L1627" t="str">
        <f>VLOOKUP(Tabela_Brasil[[#This Row],[Estado]],'De-Para_Estado_Regiao'!$B$3:$C$29,2,FALSE)</f>
        <v>Sudeste</v>
      </c>
      <c r="M1627">
        <f>IF(Tabela_Brasil[[#This Row],[IBGE_1-4]]&gt;=951,1,0)</f>
        <v>0</v>
      </c>
      <c r="N1627">
        <f>IF(Tabela_Brasil[[#This Row],[COMP_P]]&lt;=2,1,0)</f>
        <v>0</v>
      </c>
    </row>
    <row r="1628" spans="1:14" x14ac:dyDescent="0.25">
      <c r="A1628" s="12" t="s">
        <v>1348</v>
      </c>
      <c r="B1628" s="12" t="s">
        <v>87</v>
      </c>
      <c r="C1628" s="12">
        <v>1051</v>
      </c>
      <c r="D1628" s="12">
        <v>0.60899999999999999</v>
      </c>
      <c r="E1628" s="12">
        <v>0.55300000000000005</v>
      </c>
      <c r="F1628" s="12">
        <v>0.55100000000000005</v>
      </c>
      <c r="G1628" s="12">
        <v>7324.76</v>
      </c>
      <c r="H1628" s="13">
        <v>4</v>
      </c>
      <c r="I1628" t="str">
        <f>CONCATENATE(Tabela_Brasil[[#This Row],[Município]],"-",Tabela_Brasil[[#This Row],[Estado]])</f>
        <v>Santa Rita-MA</v>
      </c>
      <c r="J1628">
        <f>IF(Tabela_Brasil[[#This Row],[IDHM]]&lt;=0.599,1,0)</f>
        <v>0</v>
      </c>
      <c r="K1628" t="str">
        <f>IF(Tabela_Brasil[[#This Row],[IDHM]]&lt;=0.55,"Baixo",IF(Tabela_Brasil[[#This Row],[IDHM]]&lt;=0.699,"Médio",IF(Tabela_Brasil[[#This Row],[IDHM]]&lt;=0.799,"Alto","Muito Alto")))</f>
        <v>Médio</v>
      </c>
      <c r="L1628" t="str">
        <f>VLOOKUP(Tabela_Brasil[[#This Row],[Estado]],'De-Para_Estado_Regiao'!$B$3:$C$29,2,FALSE)</f>
        <v>Nordeste</v>
      </c>
      <c r="M1628">
        <f>IF(Tabela_Brasil[[#This Row],[IBGE_1-4]]&gt;=951,1,0)</f>
        <v>1</v>
      </c>
      <c r="N1628">
        <f>IF(Tabela_Brasil[[#This Row],[COMP_P]]&lt;=2,1,0)</f>
        <v>0</v>
      </c>
    </row>
    <row r="1629" spans="1:14" x14ac:dyDescent="0.25">
      <c r="A1629" s="9" t="s">
        <v>1644</v>
      </c>
      <c r="B1629" s="9" t="s">
        <v>7</v>
      </c>
      <c r="C1629" s="9">
        <v>75</v>
      </c>
      <c r="D1629" s="9">
        <v>0.77200000000000002</v>
      </c>
      <c r="E1629" s="9">
        <v>0.73099999999999998</v>
      </c>
      <c r="F1629" s="9">
        <v>0.77300000000000002</v>
      </c>
      <c r="G1629" s="9">
        <v>31663.66</v>
      </c>
      <c r="H1629" s="10">
        <v>1</v>
      </c>
      <c r="I1629" t="str">
        <f>CONCATENATE(Tabela_Brasil[[#This Row],[Município]],"-",Tabela_Brasil[[#This Row],[Estado]])</f>
        <v>Monções-SP</v>
      </c>
      <c r="J1629">
        <f>IF(Tabela_Brasil[[#This Row],[IDHM]]&lt;=0.599,1,0)</f>
        <v>0</v>
      </c>
      <c r="K1629" t="str">
        <f>IF(Tabela_Brasil[[#This Row],[IDHM]]&lt;=0.55,"Baixo",IF(Tabela_Brasil[[#This Row],[IDHM]]&lt;=0.699,"Médio",IF(Tabela_Brasil[[#This Row],[IDHM]]&lt;=0.799,"Alto","Muito Alto")))</f>
        <v>Alto</v>
      </c>
      <c r="L1629" t="str">
        <f>VLOOKUP(Tabela_Brasil[[#This Row],[Estado]],'De-Para_Estado_Regiao'!$B$3:$C$29,2,FALSE)</f>
        <v>Sudeste</v>
      </c>
      <c r="M1629">
        <f>IF(Tabela_Brasil[[#This Row],[IBGE_1-4]]&gt;=951,1,0)</f>
        <v>0</v>
      </c>
      <c r="N1629">
        <f>IF(Tabela_Brasil[[#This Row],[COMP_P]]&lt;=2,1,0)</f>
        <v>1</v>
      </c>
    </row>
    <row r="1630" spans="1:14" x14ac:dyDescent="0.25">
      <c r="A1630" s="12" t="s">
        <v>1645</v>
      </c>
      <c r="B1630" s="12" t="s">
        <v>16</v>
      </c>
      <c r="C1630" s="12">
        <v>716</v>
      </c>
      <c r="D1630" s="12">
        <v>0.72</v>
      </c>
      <c r="E1630" s="12">
        <v>0.72299999999999998</v>
      </c>
      <c r="F1630" s="12">
        <v>0.63</v>
      </c>
      <c r="G1630" s="12">
        <v>23429.57</v>
      </c>
      <c r="H1630" s="13">
        <v>12</v>
      </c>
      <c r="I1630" t="str">
        <f>CONCATENATE(Tabela_Brasil[[#This Row],[Município]],"-",Tabela_Brasil[[#This Row],[Estado]])</f>
        <v>Luz-MG</v>
      </c>
      <c r="J1630">
        <f>IF(Tabela_Brasil[[#This Row],[IDHM]]&lt;=0.599,1,0)</f>
        <v>0</v>
      </c>
      <c r="K1630" t="str">
        <f>IF(Tabela_Brasil[[#This Row],[IDHM]]&lt;=0.55,"Baixo",IF(Tabela_Brasil[[#This Row],[IDHM]]&lt;=0.699,"Médio",IF(Tabela_Brasil[[#This Row],[IDHM]]&lt;=0.799,"Alto","Muito Alto")))</f>
        <v>Alto</v>
      </c>
      <c r="L1630" t="str">
        <f>VLOOKUP(Tabela_Brasil[[#This Row],[Estado]],'De-Para_Estado_Regiao'!$B$3:$C$29,2,FALSE)</f>
        <v>Sudeste</v>
      </c>
      <c r="M1630">
        <f>IF(Tabela_Brasil[[#This Row],[IBGE_1-4]]&gt;=951,1,0)</f>
        <v>0</v>
      </c>
      <c r="N1630">
        <f>IF(Tabela_Brasil[[#This Row],[COMP_P]]&lt;=2,1,0)</f>
        <v>0</v>
      </c>
    </row>
    <row r="1631" spans="1:14" x14ac:dyDescent="0.25">
      <c r="A1631" s="9" t="s">
        <v>1646</v>
      </c>
      <c r="B1631" s="9" t="s">
        <v>16</v>
      </c>
      <c r="C1631" s="9">
        <v>412</v>
      </c>
      <c r="D1631" s="9">
        <v>0.70299999999999996</v>
      </c>
      <c r="E1631" s="9">
        <v>0.71099999999999997</v>
      </c>
      <c r="F1631" s="9">
        <v>0.57899999999999996</v>
      </c>
      <c r="G1631" s="9">
        <v>15053.81</v>
      </c>
      <c r="H1631" s="10">
        <v>9</v>
      </c>
      <c r="I1631" t="str">
        <f>CONCATENATE(Tabela_Brasil[[#This Row],[Município]],"-",Tabela_Brasil[[#This Row],[Estado]])</f>
        <v>Perdigão-MG</v>
      </c>
      <c r="J1631">
        <f>IF(Tabela_Brasil[[#This Row],[IDHM]]&lt;=0.599,1,0)</f>
        <v>0</v>
      </c>
      <c r="K1631" t="str">
        <f>IF(Tabela_Brasil[[#This Row],[IDHM]]&lt;=0.55,"Baixo",IF(Tabela_Brasil[[#This Row],[IDHM]]&lt;=0.699,"Médio",IF(Tabela_Brasil[[#This Row],[IDHM]]&lt;=0.799,"Alto","Muito Alto")))</f>
        <v>Alto</v>
      </c>
      <c r="L1631" t="str">
        <f>VLOOKUP(Tabela_Brasil[[#This Row],[Estado]],'De-Para_Estado_Regiao'!$B$3:$C$29,2,FALSE)</f>
        <v>Sudeste</v>
      </c>
      <c r="M1631">
        <f>IF(Tabela_Brasil[[#This Row],[IBGE_1-4]]&gt;=951,1,0)</f>
        <v>0</v>
      </c>
      <c r="N1631">
        <f>IF(Tabela_Brasil[[#This Row],[COMP_P]]&lt;=2,1,0)</f>
        <v>0</v>
      </c>
    </row>
    <row r="1632" spans="1:14" x14ac:dyDescent="0.25">
      <c r="A1632" s="12" t="s">
        <v>1647</v>
      </c>
      <c r="B1632" s="12" t="s">
        <v>7</v>
      </c>
      <c r="C1632" s="12">
        <v>172</v>
      </c>
      <c r="D1632" s="12">
        <v>0.73799999999999999</v>
      </c>
      <c r="E1632" s="12">
        <v>0.70399999999999996</v>
      </c>
      <c r="F1632" s="12">
        <v>0.69</v>
      </c>
      <c r="G1632" s="12">
        <v>18210.89</v>
      </c>
      <c r="H1632" s="13">
        <v>5</v>
      </c>
      <c r="I1632" t="str">
        <f>CONCATENATE(Tabela_Brasil[[#This Row],[Município]],"-",Tabela_Brasil[[#This Row],[Estado]])</f>
        <v>Mirassolândia-SP</v>
      </c>
      <c r="J1632">
        <f>IF(Tabela_Brasil[[#This Row],[IDHM]]&lt;=0.599,1,0)</f>
        <v>0</v>
      </c>
      <c r="K1632" t="str">
        <f>IF(Tabela_Brasil[[#This Row],[IDHM]]&lt;=0.55,"Baixo",IF(Tabela_Brasil[[#This Row],[IDHM]]&lt;=0.699,"Médio",IF(Tabela_Brasil[[#This Row],[IDHM]]&lt;=0.799,"Alto","Muito Alto")))</f>
        <v>Alto</v>
      </c>
      <c r="L1632" t="str">
        <f>VLOOKUP(Tabela_Brasil[[#This Row],[Estado]],'De-Para_Estado_Regiao'!$B$3:$C$29,2,FALSE)</f>
        <v>Sudeste</v>
      </c>
      <c r="M1632">
        <f>IF(Tabela_Brasil[[#This Row],[IBGE_1-4]]&gt;=951,1,0)</f>
        <v>0</v>
      </c>
      <c r="N1632">
        <f>IF(Tabela_Brasil[[#This Row],[COMP_P]]&lt;=2,1,0)</f>
        <v>0</v>
      </c>
    </row>
    <row r="1633" spans="1:14" x14ac:dyDescent="0.25">
      <c r="A1633" s="9" t="s">
        <v>1648</v>
      </c>
      <c r="B1633" s="9" t="s">
        <v>16</v>
      </c>
      <c r="C1633" s="9">
        <v>815</v>
      </c>
      <c r="D1633" s="9">
        <v>0.63400000000000001</v>
      </c>
      <c r="E1633" s="9">
        <v>0.61599999999999999</v>
      </c>
      <c r="F1633" s="9">
        <v>0.52700000000000002</v>
      </c>
      <c r="G1633" s="9">
        <v>11018.53</v>
      </c>
      <c r="H1633" s="10">
        <v>19</v>
      </c>
      <c r="I1633" t="str">
        <f>CONCATENATE(Tabela_Brasil[[#This Row],[Município]],"-",Tabela_Brasil[[#This Row],[Estado]])</f>
        <v>Itambacuri-MG</v>
      </c>
      <c r="J1633">
        <f>IF(Tabela_Brasil[[#This Row],[IDHM]]&lt;=0.599,1,0)</f>
        <v>0</v>
      </c>
      <c r="K1633" t="str">
        <f>IF(Tabela_Brasil[[#This Row],[IDHM]]&lt;=0.55,"Baixo",IF(Tabela_Brasil[[#This Row],[IDHM]]&lt;=0.699,"Médio",IF(Tabela_Brasil[[#This Row],[IDHM]]&lt;=0.799,"Alto","Muito Alto")))</f>
        <v>Médio</v>
      </c>
      <c r="L1633" t="str">
        <f>VLOOKUP(Tabela_Brasil[[#This Row],[Estado]],'De-Para_Estado_Regiao'!$B$3:$C$29,2,FALSE)</f>
        <v>Sudeste</v>
      </c>
      <c r="M1633">
        <f>IF(Tabela_Brasil[[#This Row],[IBGE_1-4]]&gt;=951,1,0)</f>
        <v>0</v>
      </c>
      <c r="N1633">
        <f>IF(Tabela_Brasil[[#This Row],[COMP_P]]&lt;=2,1,0)</f>
        <v>0</v>
      </c>
    </row>
    <row r="1634" spans="1:14" x14ac:dyDescent="0.25">
      <c r="A1634" s="12" t="s">
        <v>1649</v>
      </c>
      <c r="B1634" s="12" t="s">
        <v>82</v>
      </c>
      <c r="C1634" s="12">
        <v>1258</v>
      </c>
      <c r="D1634" s="12">
        <v>0.628</v>
      </c>
      <c r="E1634" s="12">
        <v>0.625</v>
      </c>
      <c r="F1634" s="12">
        <v>0.55800000000000005</v>
      </c>
      <c r="G1634" s="12">
        <v>13599.64</v>
      </c>
      <c r="H1634" s="13">
        <v>33</v>
      </c>
      <c r="I1634" t="str">
        <f>CONCATENATE(Tabela_Brasil[[#This Row],[Município]],"-",Tabela_Brasil[[#This Row],[Estado]])</f>
        <v>Monteiro-PB</v>
      </c>
      <c r="J1634">
        <f>IF(Tabela_Brasil[[#This Row],[IDHM]]&lt;=0.599,1,0)</f>
        <v>0</v>
      </c>
      <c r="K1634" t="str">
        <f>IF(Tabela_Brasil[[#This Row],[IDHM]]&lt;=0.55,"Baixo",IF(Tabela_Brasil[[#This Row],[IDHM]]&lt;=0.699,"Médio",IF(Tabela_Brasil[[#This Row],[IDHM]]&lt;=0.799,"Alto","Muito Alto")))</f>
        <v>Médio</v>
      </c>
      <c r="L1634" t="str">
        <f>VLOOKUP(Tabela_Brasil[[#This Row],[Estado]],'De-Para_Estado_Regiao'!$B$3:$C$29,2,FALSE)</f>
        <v>Nordeste</v>
      </c>
      <c r="M1634">
        <f>IF(Tabela_Brasil[[#This Row],[IBGE_1-4]]&gt;=951,1,0)</f>
        <v>1</v>
      </c>
      <c r="N1634">
        <f>IF(Tabela_Brasil[[#This Row],[COMP_P]]&lt;=2,1,0)</f>
        <v>0</v>
      </c>
    </row>
    <row r="1635" spans="1:14" x14ac:dyDescent="0.25">
      <c r="A1635" s="9" t="s">
        <v>1650</v>
      </c>
      <c r="B1635" s="9" t="s">
        <v>10</v>
      </c>
      <c r="C1635" s="9">
        <v>237</v>
      </c>
      <c r="D1635" s="9">
        <v>0.65</v>
      </c>
      <c r="E1635" s="9">
        <v>0.63800000000000001</v>
      </c>
      <c r="F1635" s="9">
        <v>0.53600000000000003</v>
      </c>
      <c r="G1635" s="9">
        <v>20795.509999999998</v>
      </c>
      <c r="H1635" s="10">
        <v>6</v>
      </c>
      <c r="I1635" t="str">
        <f>CONCATENATE(Tabela_Brasil[[#This Row],[Município]],"-",Tabela_Brasil[[#This Row],[Estado]])</f>
        <v>São Sebastião Do Alto-RJ</v>
      </c>
      <c r="J1635">
        <f>IF(Tabela_Brasil[[#This Row],[IDHM]]&lt;=0.599,1,0)</f>
        <v>0</v>
      </c>
      <c r="K1635" t="str">
        <f>IF(Tabela_Brasil[[#This Row],[IDHM]]&lt;=0.55,"Baixo",IF(Tabela_Brasil[[#This Row],[IDHM]]&lt;=0.699,"Médio",IF(Tabela_Brasil[[#This Row],[IDHM]]&lt;=0.799,"Alto","Muito Alto")))</f>
        <v>Médio</v>
      </c>
      <c r="L1635" t="str">
        <f>VLOOKUP(Tabela_Brasil[[#This Row],[Estado]],'De-Para_Estado_Regiao'!$B$3:$C$29,2,FALSE)</f>
        <v>Sudeste</v>
      </c>
      <c r="M1635">
        <f>IF(Tabela_Brasil[[#This Row],[IBGE_1-4]]&gt;=951,1,0)</f>
        <v>0</v>
      </c>
      <c r="N1635">
        <f>IF(Tabela_Brasil[[#This Row],[COMP_P]]&lt;=2,1,0)</f>
        <v>0</v>
      </c>
    </row>
    <row r="1636" spans="1:14" x14ac:dyDescent="0.25">
      <c r="A1636" s="12" t="s">
        <v>1651</v>
      </c>
      <c r="B1636" s="12" t="s">
        <v>22</v>
      </c>
      <c r="C1636" s="12">
        <v>426</v>
      </c>
      <c r="D1636" s="12">
        <v>0.73199999999999998</v>
      </c>
      <c r="E1636" s="12">
        <v>0.73199999999999998</v>
      </c>
      <c r="F1636" s="12">
        <v>0.65900000000000003</v>
      </c>
      <c r="G1636" s="12">
        <v>49181.3</v>
      </c>
      <c r="H1636" s="13">
        <v>10</v>
      </c>
      <c r="I1636" t="str">
        <f>CONCATENATE(Tabela_Brasil[[#This Row],[Município]],"-",Tabela_Brasil[[#This Row],[Estado]])</f>
        <v>Céu Azul-PR</v>
      </c>
      <c r="J1636">
        <f>IF(Tabela_Brasil[[#This Row],[IDHM]]&lt;=0.599,1,0)</f>
        <v>0</v>
      </c>
      <c r="K1636" t="str">
        <f>IF(Tabela_Brasil[[#This Row],[IDHM]]&lt;=0.55,"Baixo",IF(Tabela_Brasil[[#This Row],[IDHM]]&lt;=0.699,"Médio",IF(Tabela_Brasil[[#This Row],[IDHM]]&lt;=0.799,"Alto","Muito Alto")))</f>
        <v>Alto</v>
      </c>
      <c r="L1636" t="str">
        <f>VLOOKUP(Tabela_Brasil[[#This Row],[Estado]],'De-Para_Estado_Regiao'!$B$3:$C$29,2,FALSE)</f>
        <v>Sul</v>
      </c>
      <c r="M1636">
        <f>IF(Tabela_Brasil[[#This Row],[IBGE_1-4]]&gt;=951,1,0)</f>
        <v>0</v>
      </c>
      <c r="N1636">
        <f>IF(Tabela_Brasil[[#This Row],[COMP_P]]&lt;=2,1,0)</f>
        <v>0</v>
      </c>
    </row>
    <row r="1637" spans="1:14" x14ac:dyDescent="0.25">
      <c r="A1637" s="9" t="s">
        <v>1652</v>
      </c>
      <c r="B1637" s="9" t="s">
        <v>29</v>
      </c>
      <c r="C1637" s="9">
        <v>472</v>
      </c>
      <c r="D1637" s="9">
        <v>0.70099999999999996</v>
      </c>
      <c r="E1637" s="9">
        <v>0.7</v>
      </c>
      <c r="F1637" s="9">
        <v>0.60399999999999998</v>
      </c>
      <c r="G1637" s="9">
        <v>25172.86</v>
      </c>
      <c r="H1637" s="10">
        <v>6</v>
      </c>
      <c r="I1637" t="str">
        <f>CONCATENATE(Tabela_Brasil[[#This Row],[Município]],"-",Tabela_Brasil[[#This Row],[Estado]])</f>
        <v>Marcelândia-MT</v>
      </c>
      <c r="J1637">
        <f>IF(Tabela_Brasil[[#This Row],[IDHM]]&lt;=0.599,1,0)</f>
        <v>0</v>
      </c>
      <c r="K1637" t="str">
        <f>IF(Tabela_Brasil[[#This Row],[IDHM]]&lt;=0.55,"Baixo",IF(Tabela_Brasil[[#This Row],[IDHM]]&lt;=0.699,"Médio",IF(Tabela_Brasil[[#This Row],[IDHM]]&lt;=0.799,"Alto","Muito Alto")))</f>
        <v>Alto</v>
      </c>
      <c r="L1637" t="str">
        <f>VLOOKUP(Tabela_Brasil[[#This Row],[Estado]],'De-Para_Estado_Regiao'!$B$3:$C$29,2,FALSE)</f>
        <v>Centro-Oeste</v>
      </c>
      <c r="M1637">
        <f>IF(Tabela_Brasil[[#This Row],[IBGE_1-4]]&gt;=951,1,0)</f>
        <v>0</v>
      </c>
      <c r="N1637">
        <f>IF(Tabela_Brasil[[#This Row],[COMP_P]]&lt;=2,1,0)</f>
        <v>0</v>
      </c>
    </row>
    <row r="1638" spans="1:14" x14ac:dyDescent="0.25">
      <c r="A1638" s="12" t="s">
        <v>1653</v>
      </c>
      <c r="B1638" s="12" t="s">
        <v>53</v>
      </c>
      <c r="C1638" s="12">
        <v>718</v>
      </c>
      <c r="D1638" s="12">
        <v>0.65400000000000003</v>
      </c>
      <c r="E1638" s="12">
        <v>0.66</v>
      </c>
      <c r="F1638" s="12">
        <v>0.52300000000000002</v>
      </c>
      <c r="G1638" s="12">
        <v>28051.37</v>
      </c>
      <c r="H1638" s="13">
        <v>18</v>
      </c>
      <c r="I1638" t="str">
        <f>CONCATENATE(Tabela_Brasil[[#This Row],[Município]],"-",Tabela_Brasil[[#This Row],[Estado]])</f>
        <v>Itaporã-MS</v>
      </c>
      <c r="J1638">
        <f>IF(Tabela_Brasil[[#This Row],[IDHM]]&lt;=0.599,1,0)</f>
        <v>0</v>
      </c>
      <c r="K1638" t="str">
        <f>IF(Tabela_Brasil[[#This Row],[IDHM]]&lt;=0.55,"Baixo",IF(Tabela_Brasil[[#This Row],[IDHM]]&lt;=0.699,"Médio",IF(Tabela_Brasil[[#This Row],[IDHM]]&lt;=0.799,"Alto","Muito Alto")))</f>
        <v>Médio</v>
      </c>
      <c r="L1638" t="str">
        <f>VLOOKUP(Tabela_Brasil[[#This Row],[Estado]],'De-Para_Estado_Regiao'!$B$3:$C$29,2,FALSE)</f>
        <v>Centro-Oeste</v>
      </c>
      <c r="M1638">
        <f>IF(Tabela_Brasil[[#This Row],[IBGE_1-4]]&gt;=951,1,0)</f>
        <v>0</v>
      </c>
      <c r="N1638">
        <f>IF(Tabela_Brasil[[#This Row],[COMP_P]]&lt;=2,1,0)</f>
        <v>0</v>
      </c>
    </row>
    <row r="1639" spans="1:14" x14ac:dyDescent="0.25">
      <c r="A1639" s="9" t="s">
        <v>1654</v>
      </c>
      <c r="B1639" s="9" t="s">
        <v>24</v>
      </c>
      <c r="C1639" s="9">
        <v>530</v>
      </c>
      <c r="D1639" s="9">
        <v>0.55000000000000004</v>
      </c>
      <c r="E1639" s="9">
        <v>0.54600000000000004</v>
      </c>
      <c r="F1639" s="9">
        <v>0.442</v>
      </c>
      <c r="G1639" s="9">
        <v>6210.88</v>
      </c>
      <c r="H1639" s="10">
        <v>2</v>
      </c>
      <c r="I1639" t="str">
        <f>CONCATENATE(Tabela_Brasil[[#This Row],[Município]],"-",Tabela_Brasil[[#This Row],[Estado]])</f>
        <v>Saúde-BA</v>
      </c>
      <c r="J1639">
        <f>IF(Tabela_Brasil[[#This Row],[IDHM]]&lt;=0.599,1,0)</f>
        <v>1</v>
      </c>
      <c r="K1639" t="str">
        <f>IF(Tabela_Brasil[[#This Row],[IDHM]]&lt;=0.55,"Baixo",IF(Tabela_Brasil[[#This Row],[IDHM]]&lt;=0.699,"Médio",IF(Tabela_Brasil[[#This Row],[IDHM]]&lt;=0.799,"Alto","Muito Alto")))</f>
        <v>Baixo</v>
      </c>
      <c r="L1639" t="str">
        <f>VLOOKUP(Tabela_Brasil[[#This Row],[Estado]],'De-Para_Estado_Regiao'!$B$3:$C$29,2,FALSE)</f>
        <v>Nordeste</v>
      </c>
      <c r="M1639">
        <f>IF(Tabela_Brasil[[#This Row],[IBGE_1-4]]&gt;=951,1,0)</f>
        <v>0</v>
      </c>
      <c r="N1639">
        <f>IF(Tabela_Brasil[[#This Row],[COMP_P]]&lt;=2,1,0)</f>
        <v>1</v>
      </c>
    </row>
    <row r="1640" spans="1:14" x14ac:dyDescent="0.25">
      <c r="A1640" s="12" t="s">
        <v>1655</v>
      </c>
      <c r="B1640" s="12" t="s">
        <v>22</v>
      </c>
      <c r="C1640" s="12">
        <v>429</v>
      </c>
      <c r="D1640" s="12">
        <v>0.68</v>
      </c>
      <c r="E1640" s="12">
        <v>0.66900000000000004</v>
      </c>
      <c r="F1640" s="12">
        <v>0.57799999999999996</v>
      </c>
      <c r="G1640" s="12">
        <v>24675.48</v>
      </c>
      <c r="H1640" s="13">
        <v>6</v>
      </c>
      <c r="I1640" t="str">
        <f>CONCATENATE(Tabela_Brasil[[#This Row],[Município]],"-",Tabela_Brasil[[#This Row],[Estado]])</f>
        <v>Alto Piquiri-PR</v>
      </c>
      <c r="J1640">
        <f>IF(Tabela_Brasil[[#This Row],[IDHM]]&lt;=0.599,1,0)</f>
        <v>0</v>
      </c>
      <c r="K1640" t="str">
        <f>IF(Tabela_Brasil[[#This Row],[IDHM]]&lt;=0.55,"Baixo",IF(Tabela_Brasil[[#This Row],[IDHM]]&lt;=0.699,"Médio",IF(Tabela_Brasil[[#This Row],[IDHM]]&lt;=0.799,"Alto","Muito Alto")))</f>
        <v>Médio</v>
      </c>
      <c r="L1640" t="str">
        <f>VLOOKUP(Tabela_Brasil[[#This Row],[Estado]],'De-Para_Estado_Regiao'!$B$3:$C$29,2,FALSE)</f>
        <v>Sul</v>
      </c>
      <c r="M1640">
        <f>IF(Tabela_Brasil[[#This Row],[IBGE_1-4]]&gt;=951,1,0)</f>
        <v>0</v>
      </c>
      <c r="N1640">
        <f>IF(Tabela_Brasil[[#This Row],[COMP_P]]&lt;=2,1,0)</f>
        <v>0</v>
      </c>
    </row>
    <row r="1641" spans="1:14" x14ac:dyDescent="0.25">
      <c r="A1641" s="9" t="s">
        <v>1656</v>
      </c>
      <c r="B1641" s="9" t="s">
        <v>22</v>
      </c>
      <c r="C1641" s="9">
        <v>1038</v>
      </c>
      <c r="D1641" s="9">
        <v>0.66</v>
      </c>
      <c r="E1641" s="9">
        <v>0.65800000000000003</v>
      </c>
      <c r="F1641" s="9">
        <v>0.54600000000000004</v>
      </c>
      <c r="G1641" s="9">
        <v>23178.86</v>
      </c>
      <c r="H1641" s="10">
        <v>4</v>
      </c>
      <c r="I1641" t="str">
        <f>CONCATENATE(Tabela_Brasil[[#This Row],[Município]],"-",Tabela_Brasil[[#This Row],[Estado]])</f>
        <v>Sengés-PR</v>
      </c>
      <c r="J1641">
        <f>IF(Tabela_Brasil[[#This Row],[IDHM]]&lt;=0.599,1,0)</f>
        <v>0</v>
      </c>
      <c r="K1641" t="str">
        <f>IF(Tabela_Brasil[[#This Row],[IDHM]]&lt;=0.55,"Baixo",IF(Tabela_Brasil[[#This Row],[IDHM]]&lt;=0.699,"Médio",IF(Tabela_Brasil[[#This Row],[IDHM]]&lt;=0.799,"Alto","Muito Alto")))</f>
        <v>Médio</v>
      </c>
      <c r="L1641" t="str">
        <f>VLOOKUP(Tabela_Brasil[[#This Row],[Estado]],'De-Para_Estado_Regiao'!$B$3:$C$29,2,FALSE)</f>
        <v>Sul</v>
      </c>
      <c r="M1641">
        <f>IF(Tabela_Brasil[[#This Row],[IBGE_1-4]]&gt;=951,1,0)</f>
        <v>1</v>
      </c>
      <c r="N1641">
        <f>IF(Tabela_Brasil[[#This Row],[COMP_P]]&lt;=2,1,0)</f>
        <v>0</v>
      </c>
    </row>
    <row r="1642" spans="1:14" x14ac:dyDescent="0.25">
      <c r="A1642" s="12" t="s">
        <v>1657</v>
      </c>
      <c r="B1642" s="12" t="s">
        <v>16</v>
      </c>
      <c r="C1642" s="12">
        <v>156</v>
      </c>
      <c r="D1642" s="12">
        <v>0.623</v>
      </c>
      <c r="E1642" s="12">
        <v>0.61799999999999999</v>
      </c>
      <c r="F1642" s="12">
        <v>0.49299999999999999</v>
      </c>
      <c r="G1642" s="12">
        <v>7927.26</v>
      </c>
      <c r="H1642" s="13">
        <v>1</v>
      </c>
      <c r="I1642" t="str">
        <f>CONCATENATE(Tabela_Brasil[[#This Row],[Município]],"-",Tabela_Brasil[[#This Row],[Estado]])</f>
        <v>Guaraciaba-MG</v>
      </c>
      <c r="J1642">
        <f>IF(Tabela_Brasil[[#This Row],[IDHM]]&lt;=0.599,1,0)</f>
        <v>0</v>
      </c>
      <c r="K1642" t="str">
        <f>IF(Tabela_Brasil[[#This Row],[IDHM]]&lt;=0.55,"Baixo",IF(Tabela_Brasil[[#This Row],[IDHM]]&lt;=0.699,"Médio",IF(Tabela_Brasil[[#This Row],[IDHM]]&lt;=0.799,"Alto","Muito Alto")))</f>
        <v>Médio</v>
      </c>
      <c r="L1642" t="str">
        <f>VLOOKUP(Tabela_Brasil[[#This Row],[Estado]],'De-Para_Estado_Regiao'!$B$3:$C$29,2,FALSE)</f>
        <v>Sudeste</v>
      </c>
      <c r="M1642">
        <f>IF(Tabela_Brasil[[#This Row],[IBGE_1-4]]&gt;=951,1,0)</f>
        <v>0</v>
      </c>
      <c r="N1642">
        <f>IF(Tabela_Brasil[[#This Row],[COMP_P]]&lt;=2,1,0)</f>
        <v>1</v>
      </c>
    </row>
    <row r="1643" spans="1:14" x14ac:dyDescent="0.25">
      <c r="A1643" s="9" t="s">
        <v>1658</v>
      </c>
      <c r="B1643" s="9" t="s">
        <v>59</v>
      </c>
      <c r="C1643" s="9">
        <v>1129</v>
      </c>
      <c r="D1643" s="9">
        <v>0.72799999999999998</v>
      </c>
      <c r="E1643" s="9">
        <v>0.72899999999999998</v>
      </c>
      <c r="F1643" s="9">
        <v>0.61699999999999999</v>
      </c>
      <c r="G1643" s="9">
        <v>23009.19</v>
      </c>
      <c r="H1643" s="10">
        <v>15</v>
      </c>
      <c r="I1643" t="str">
        <f>CONCATENATE(Tabela_Brasil[[#This Row],[Município]],"-",Tabela_Brasil[[#This Row],[Estado]])</f>
        <v>Sombrio-SC</v>
      </c>
      <c r="J1643">
        <f>IF(Tabela_Brasil[[#This Row],[IDHM]]&lt;=0.599,1,0)</f>
        <v>0</v>
      </c>
      <c r="K1643" t="str">
        <f>IF(Tabela_Brasil[[#This Row],[IDHM]]&lt;=0.55,"Baixo",IF(Tabela_Brasil[[#This Row],[IDHM]]&lt;=0.699,"Médio",IF(Tabela_Brasil[[#This Row],[IDHM]]&lt;=0.799,"Alto","Muito Alto")))</f>
        <v>Alto</v>
      </c>
      <c r="L1643" t="str">
        <f>VLOOKUP(Tabela_Brasil[[#This Row],[Estado]],'De-Para_Estado_Regiao'!$B$3:$C$29,2,FALSE)</f>
        <v>Sul</v>
      </c>
      <c r="M1643">
        <f>IF(Tabela_Brasil[[#This Row],[IBGE_1-4]]&gt;=951,1,0)</f>
        <v>1</v>
      </c>
      <c r="N1643">
        <f>IF(Tabela_Brasil[[#This Row],[COMP_P]]&lt;=2,1,0)</f>
        <v>0</v>
      </c>
    </row>
    <row r="1644" spans="1:14" x14ac:dyDescent="0.25">
      <c r="A1644" s="12" t="s">
        <v>1659</v>
      </c>
      <c r="B1644" s="12" t="s">
        <v>33</v>
      </c>
      <c r="C1644" s="12">
        <v>650</v>
      </c>
      <c r="D1644" s="12">
        <v>0.69</v>
      </c>
      <c r="E1644" s="12">
        <v>0.67100000000000004</v>
      </c>
      <c r="F1644" s="12">
        <v>0.57899999999999996</v>
      </c>
      <c r="G1644" s="12">
        <v>15628.4</v>
      </c>
      <c r="H1644" s="13">
        <v>11</v>
      </c>
      <c r="I1644" t="str">
        <f>CONCATENATE(Tabela_Brasil[[#This Row],[Município]],"-",Tabela_Brasil[[#This Row],[Estado]])</f>
        <v>Abadiânia-GO</v>
      </c>
      <c r="J1644">
        <f>IF(Tabela_Brasil[[#This Row],[IDHM]]&lt;=0.599,1,0)</f>
        <v>0</v>
      </c>
      <c r="K1644" t="str">
        <f>IF(Tabela_Brasil[[#This Row],[IDHM]]&lt;=0.55,"Baixo",IF(Tabela_Brasil[[#This Row],[IDHM]]&lt;=0.699,"Médio",IF(Tabela_Brasil[[#This Row],[IDHM]]&lt;=0.799,"Alto","Muito Alto")))</f>
        <v>Médio</v>
      </c>
      <c r="L1644" t="str">
        <f>VLOOKUP(Tabela_Brasil[[#This Row],[Estado]],'De-Para_Estado_Regiao'!$B$3:$C$29,2,FALSE)</f>
        <v>Centro-Oeste</v>
      </c>
      <c r="M1644">
        <f>IF(Tabela_Brasil[[#This Row],[IBGE_1-4]]&gt;=951,1,0)</f>
        <v>0</v>
      </c>
      <c r="N1644">
        <f>IF(Tabela_Brasil[[#This Row],[COMP_P]]&lt;=2,1,0)</f>
        <v>0</v>
      </c>
    </row>
    <row r="1645" spans="1:14" x14ac:dyDescent="0.25">
      <c r="A1645" s="9" t="s">
        <v>1660</v>
      </c>
      <c r="B1645" s="9" t="s">
        <v>16</v>
      </c>
      <c r="C1645" s="9">
        <v>326</v>
      </c>
      <c r="D1645" s="9">
        <v>0.67500000000000004</v>
      </c>
      <c r="E1645" s="9">
        <v>0.68</v>
      </c>
      <c r="F1645" s="9">
        <v>0.53300000000000003</v>
      </c>
      <c r="G1645" s="9">
        <v>17298.5</v>
      </c>
      <c r="H1645" s="10">
        <v>6</v>
      </c>
      <c r="I1645" t="str">
        <f>CONCATENATE(Tabela_Brasil[[#This Row],[Município]],"-",Tabela_Brasil[[#This Row],[Estado]])</f>
        <v>Capetinga-MG</v>
      </c>
      <c r="J1645">
        <f>IF(Tabela_Brasil[[#This Row],[IDHM]]&lt;=0.599,1,0)</f>
        <v>0</v>
      </c>
      <c r="K1645" t="str">
        <f>IF(Tabela_Brasil[[#This Row],[IDHM]]&lt;=0.55,"Baixo",IF(Tabela_Brasil[[#This Row],[IDHM]]&lt;=0.699,"Médio",IF(Tabela_Brasil[[#This Row],[IDHM]]&lt;=0.799,"Alto","Muito Alto")))</f>
        <v>Médio</v>
      </c>
      <c r="L1645" t="str">
        <f>VLOOKUP(Tabela_Brasil[[#This Row],[Estado]],'De-Para_Estado_Regiao'!$B$3:$C$29,2,FALSE)</f>
        <v>Sudeste</v>
      </c>
      <c r="M1645">
        <f>IF(Tabela_Brasil[[#This Row],[IBGE_1-4]]&gt;=951,1,0)</f>
        <v>0</v>
      </c>
      <c r="N1645">
        <f>IF(Tabela_Brasil[[#This Row],[COMP_P]]&lt;=2,1,0)</f>
        <v>0</v>
      </c>
    </row>
    <row r="1646" spans="1:14" x14ac:dyDescent="0.25">
      <c r="A1646" s="12" t="s">
        <v>1661</v>
      </c>
      <c r="B1646" s="12" t="s">
        <v>16</v>
      </c>
      <c r="C1646" s="12">
        <v>288</v>
      </c>
      <c r="D1646" s="12">
        <v>0.71</v>
      </c>
      <c r="E1646" s="12">
        <v>0.69499999999999995</v>
      </c>
      <c r="F1646" s="12">
        <v>0.61599999999999999</v>
      </c>
      <c r="G1646" s="12">
        <v>43341.63</v>
      </c>
      <c r="H1646" s="13">
        <v>6</v>
      </c>
      <c r="I1646" t="str">
        <f>CONCATENATE(Tabela_Brasil[[#This Row],[Município]],"-",Tabela_Brasil[[#This Row],[Estado]])</f>
        <v>Iguatama-MG</v>
      </c>
      <c r="J1646">
        <f>IF(Tabela_Brasil[[#This Row],[IDHM]]&lt;=0.599,1,0)</f>
        <v>0</v>
      </c>
      <c r="K1646" t="str">
        <f>IF(Tabela_Brasil[[#This Row],[IDHM]]&lt;=0.55,"Baixo",IF(Tabela_Brasil[[#This Row],[IDHM]]&lt;=0.699,"Médio",IF(Tabela_Brasil[[#This Row],[IDHM]]&lt;=0.799,"Alto","Muito Alto")))</f>
        <v>Alto</v>
      </c>
      <c r="L1646" t="str">
        <f>VLOOKUP(Tabela_Brasil[[#This Row],[Estado]],'De-Para_Estado_Regiao'!$B$3:$C$29,2,FALSE)</f>
        <v>Sudeste</v>
      </c>
      <c r="M1646">
        <f>IF(Tabela_Brasil[[#This Row],[IBGE_1-4]]&gt;=951,1,0)</f>
        <v>0</v>
      </c>
      <c r="N1646">
        <f>IF(Tabela_Brasil[[#This Row],[COMP_P]]&lt;=2,1,0)</f>
        <v>0</v>
      </c>
    </row>
    <row r="1647" spans="1:14" x14ac:dyDescent="0.25">
      <c r="A1647" s="9" t="s">
        <v>1662</v>
      </c>
      <c r="B1647" s="9" t="s">
        <v>33</v>
      </c>
      <c r="C1647" s="9">
        <v>589</v>
      </c>
      <c r="D1647" s="9">
        <v>0.69299999999999995</v>
      </c>
      <c r="E1647" s="9">
        <v>0.70099999999999996</v>
      </c>
      <c r="F1647" s="9">
        <v>0.58799999999999997</v>
      </c>
      <c r="G1647" s="9">
        <v>34636.370000000003</v>
      </c>
      <c r="H1647" s="10">
        <v>9</v>
      </c>
      <c r="I1647" t="str">
        <f>CONCATENATE(Tabela_Brasil[[#This Row],[Município]],"-",Tabela_Brasil[[#This Row],[Estado]])</f>
        <v>Caiapônia-GO</v>
      </c>
      <c r="J1647">
        <f>IF(Tabela_Brasil[[#This Row],[IDHM]]&lt;=0.599,1,0)</f>
        <v>0</v>
      </c>
      <c r="K1647" t="str">
        <f>IF(Tabela_Brasil[[#This Row],[IDHM]]&lt;=0.55,"Baixo",IF(Tabela_Brasil[[#This Row],[IDHM]]&lt;=0.699,"Médio",IF(Tabela_Brasil[[#This Row],[IDHM]]&lt;=0.799,"Alto","Muito Alto")))</f>
        <v>Médio</v>
      </c>
      <c r="L1647" t="str">
        <f>VLOOKUP(Tabela_Brasil[[#This Row],[Estado]],'De-Para_Estado_Regiao'!$B$3:$C$29,2,FALSE)</f>
        <v>Centro-Oeste</v>
      </c>
      <c r="M1647">
        <f>IF(Tabela_Brasil[[#This Row],[IBGE_1-4]]&gt;=951,1,0)</f>
        <v>0</v>
      </c>
      <c r="N1647">
        <f>IF(Tabela_Brasil[[#This Row],[COMP_P]]&lt;=2,1,0)</f>
        <v>0</v>
      </c>
    </row>
    <row r="1648" spans="1:14" x14ac:dyDescent="0.25">
      <c r="A1648" s="12" t="s">
        <v>1663</v>
      </c>
      <c r="B1648" s="12" t="s">
        <v>53</v>
      </c>
      <c r="C1648" s="12">
        <v>1504</v>
      </c>
      <c r="D1648" s="12">
        <v>0.71499999999999997</v>
      </c>
      <c r="E1648" s="12">
        <v>0.72</v>
      </c>
      <c r="F1648" s="12">
        <v>0.59</v>
      </c>
      <c r="G1648" s="12">
        <v>62114.47</v>
      </c>
      <c r="H1648" s="13">
        <v>32</v>
      </c>
      <c r="I1648" t="str">
        <f>CONCATENATE(Tabela_Brasil[[#This Row],[Município]],"-",Tabela_Brasil[[#This Row],[Estado]])</f>
        <v>Rio Brilhante-MS</v>
      </c>
      <c r="J1648">
        <f>IF(Tabela_Brasil[[#This Row],[IDHM]]&lt;=0.599,1,0)</f>
        <v>0</v>
      </c>
      <c r="K1648" t="str">
        <f>IF(Tabela_Brasil[[#This Row],[IDHM]]&lt;=0.55,"Baixo",IF(Tabela_Brasil[[#This Row],[IDHM]]&lt;=0.699,"Médio",IF(Tabela_Brasil[[#This Row],[IDHM]]&lt;=0.799,"Alto","Muito Alto")))</f>
        <v>Alto</v>
      </c>
      <c r="L1648" t="str">
        <f>VLOOKUP(Tabela_Brasil[[#This Row],[Estado]],'De-Para_Estado_Regiao'!$B$3:$C$29,2,FALSE)</f>
        <v>Centro-Oeste</v>
      </c>
      <c r="M1648">
        <f>IF(Tabela_Brasil[[#This Row],[IBGE_1-4]]&gt;=951,1,0)</f>
        <v>1</v>
      </c>
      <c r="N1648">
        <f>IF(Tabela_Brasil[[#This Row],[COMP_P]]&lt;=2,1,0)</f>
        <v>0</v>
      </c>
    </row>
    <row r="1649" spans="1:14" x14ac:dyDescent="0.25">
      <c r="A1649" s="9" t="s">
        <v>1664</v>
      </c>
      <c r="B1649" s="9" t="s">
        <v>16</v>
      </c>
      <c r="C1649" s="9">
        <v>471</v>
      </c>
      <c r="D1649" s="9">
        <v>0.63300000000000001</v>
      </c>
      <c r="E1649" s="9">
        <v>0.628</v>
      </c>
      <c r="F1649" s="9">
        <v>0.498</v>
      </c>
      <c r="G1649" s="9">
        <v>15684.06</v>
      </c>
      <c r="H1649" s="10">
        <v>2</v>
      </c>
      <c r="I1649" t="str">
        <f>CONCATENATE(Tabela_Brasil[[#This Row],[Município]],"-",Tabela_Brasil[[#This Row],[Estado]])</f>
        <v>Urucânia-MG</v>
      </c>
      <c r="J1649">
        <f>IF(Tabela_Brasil[[#This Row],[IDHM]]&lt;=0.599,1,0)</f>
        <v>0</v>
      </c>
      <c r="K1649" t="str">
        <f>IF(Tabela_Brasil[[#This Row],[IDHM]]&lt;=0.55,"Baixo",IF(Tabela_Brasil[[#This Row],[IDHM]]&lt;=0.699,"Médio",IF(Tabela_Brasil[[#This Row],[IDHM]]&lt;=0.799,"Alto","Muito Alto")))</f>
        <v>Médio</v>
      </c>
      <c r="L1649" t="str">
        <f>VLOOKUP(Tabela_Brasil[[#This Row],[Estado]],'De-Para_Estado_Regiao'!$B$3:$C$29,2,FALSE)</f>
        <v>Sudeste</v>
      </c>
      <c r="M1649">
        <f>IF(Tabela_Brasil[[#This Row],[IBGE_1-4]]&gt;=951,1,0)</f>
        <v>0</v>
      </c>
      <c r="N1649">
        <f>IF(Tabela_Brasil[[#This Row],[COMP_P]]&lt;=2,1,0)</f>
        <v>1</v>
      </c>
    </row>
    <row r="1650" spans="1:14" x14ac:dyDescent="0.25">
      <c r="A1650" s="12" t="s">
        <v>1665</v>
      </c>
      <c r="B1650" s="12" t="s">
        <v>33</v>
      </c>
      <c r="C1650" s="12">
        <v>620</v>
      </c>
      <c r="D1650" s="12">
        <v>0.7</v>
      </c>
      <c r="E1650" s="12">
        <v>0.70799999999999996</v>
      </c>
      <c r="F1650" s="12">
        <v>0.57999999999999996</v>
      </c>
      <c r="G1650" s="12">
        <v>11896.65</v>
      </c>
      <c r="H1650" s="13">
        <v>5</v>
      </c>
      <c r="I1650" t="str">
        <f>CONCATENATE(Tabela_Brasil[[#This Row],[Município]],"-",Tabela_Brasil[[#This Row],[Estado]])</f>
        <v>Guapó-GO</v>
      </c>
      <c r="J1650">
        <f>IF(Tabela_Brasil[[#This Row],[IDHM]]&lt;=0.599,1,0)</f>
        <v>0</v>
      </c>
      <c r="K1650" t="str">
        <f>IF(Tabela_Brasil[[#This Row],[IDHM]]&lt;=0.55,"Baixo",IF(Tabela_Brasil[[#This Row],[IDHM]]&lt;=0.699,"Médio",IF(Tabela_Brasil[[#This Row],[IDHM]]&lt;=0.799,"Alto","Muito Alto")))</f>
        <v>Alto</v>
      </c>
      <c r="L1650" t="str">
        <f>VLOOKUP(Tabela_Brasil[[#This Row],[Estado]],'De-Para_Estado_Regiao'!$B$3:$C$29,2,FALSE)</f>
        <v>Centro-Oeste</v>
      </c>
      <c r="M1650">
        <f>IF(Tabela_Brasil[[#This Row],[IBGE_1-4]]&gt;=951,1,0)</f>
        <v>0</v>
      </c>
      <c r="N1650">
        <f>IF(Tabela_Brasil[[#This Row],[COMP_P]]&lt;=2,1,0)</f>
        <v>0</v>
      </c>
    </row>
    <row r="1651" spans="1:14" x14ac:dyDescent="0.25">
      <c r="A1651" s="9" t="s">
        <v>1666</v>
      </c>
      <c r="B1651" s="9" t="s">
        <v>87</v>
      </c>
      <c r="C1651" s="9">
        <v>1114</v>
      </c>
      <c r="D1651" s="9">
        <v>0.55500000000000005</v>
      </c>
      <c r="E1651" s="9">
        <v>0.49</v>
      </c>
      <c r="F1651" s="9">
        <v>0.45800000000000002</v>
      </c>
      <c r="G1651" s="9">
        <v>6714.31</v>
      </c>
      <c r="H1651" s="10">
        <v>25</v>
      </c>
      <c r="I1651" t="str">
        <f>CONCATENATE(Tabela_Brasil[[#This Row],[Município]],"-",Tabela_Brasil[[#This Row],[Estado]])</f>
        <v>Santa Quitéria Do Maranhão-MA</v>
      </c>
      <c r="J1651">
        <f>IF(Tabela_Brasil[[#This Row],[IDHM]]&lt;=0.599,1,0)</f>
        <v>1</v>
      </c>
      <c r="K1651" t="str">
        <f>IF(Tabela_Brasil[[#This Row],[IDHM]]&lt;=0.55,"Baixo",IF(Tabela_Brasil[[#This Row],[IDHM]]&lt;=0.699,"Médio",IF(Tabela_Brasil[[#This Row],[IDHM]]&lt;=0.799,"Alto","Muito Alto")))</f>
        <v>Médio</v>
      </c>
      <c r="L1651" t="str">
        <f>VLOOKUP(Tabela_Brasil[[#This Row],[Estado]],'De-Para_Estado_Regiao'!$B$3:$C$29,2,FALSE)</f>
        <v>Nordeste</v>
      </c>
      <c r="M1651">
        <f>IF(Tabela_Brasil[[#This Row],[IBGE_1-4]]&gt;=951,1,0)</f>
        <v>1</v>
      </c>
      <c r="N1651">
        <f>IF(Tabela_Brasil[[#This Row],[COMP_P]]&lt;=2,1,0)</f>
        <v>0</v>
      </c>
    </row>
    <row r="1652" spans="1:14" x14ac:dyDescent="0.25">
      <c r="A1652" s="12" t="s">
        <v>1667</v>
      </c>
      <c r="B1652" s="12" t="s">
        <v>31</v>
      </c>
      <c r="C1652" s="12">
        <v>1721</v>
      </c>
      <c r="D1652" s="12">
        <v>0.64</v>
      </c>
      <c r="E1652" s="12">
        <v>0.60799999999999998</v>
      </c>
      <c r="F1652" s="12">
        <v>0.55000000000000004</v>
      </c>
      <c r="G1652" s="12">
        <v>27336.65</v>
      </c>
      <c r="H1652" s="13">
        <v>19</v>
      </c>
      <c r="I1652" t="str">
        <f>CONCATENATE(Tabela_Brasil[[#This Row],[Município]],"-",Tabela_Brasil[[#This Row],[Estado]])</f>
        <v>Aquiraz-CE</v>
      </c>
      <c r="J1652">
        <f>IF(Tabela_Brasil[[#This Row],[IDHM]]&lt;=0.599,1,0)</f>
        <v>0</v>
      </c>
      <c r="K1652" t="str">
        <f>IF(Tabela_Brasil[[#This Row],[IDHM]]&lt;=0.55,"Baixo",IF(Tabela_Brasil[[#This Row],[IDHM]]&lt;=0.699,"Médio",IF(Tabela_Brasil[[#This Row],[IDHM]]&lt;=0.799,"Alto","Muito Alto")))</f>
        <v>Médio</v>
      </c>
      <c r="L1652" t="str">
        <f>VLOOKUP(Tabela_Brasil[[#This Row],[Estado]],'De-Para_Estado_Regiao'!$B$3:$C$29,2,FALSE)</f>
        <v>Nordeste</v>
      </c>
      <c r="M1652">
        <f>IF(Tabela_Brasil[[#This Row],[IBGE_1-4]]&gt;=951,1,0)</f>
        <v>1</v>
      </c>
      <c r="N1652">
        <f>IF(Tabela_Brasil[[#This Row],[COMP_P]]&lt;=2,1,0)</f>
        <v>0</v>
      </c>
    </row>
    <row r="1653" spans="1:14" x14ac:dyDescent="0.25">
      <c r="A1653" s="9" t="s">
        <v>1668</v>
      </c>
      <c r="B1653" s="9" t="s">
        <v>33</v>
      </c>
      <c r="C1653" s="9">
        <v>312</v>
      </c>
      <c r="D1653" s="9">
        <v>0.65900000000000003</v>
      </c>
      <c r="E1653" s="9">
        <v>0.66500000000000004</v>
      </c>
      <c r="F1653" s="9">
        <v>0.52900000000000003</v>
      </c>
      <c r="G1653" s="9">
        <v>23784.36</v>
      </c>
      <c r="H1653" s="10">
        <v>7</v>
      </c>
      <c r="I1653" t="str">
        <f>CONCATENATE(Tabela_Brasil[[#This Row],[Município]],"-",Tabela_Brasil[[#This Row],[Estado]])</f>
        <v>Leopoldo De Bulhões-GO</v>
      </c>
      <c r="J1653">
        <f>IF(Tabela_Brasil[[#This Row],[IDHM]]&lt;=0.599,1,0)</f>
        <v>0</v>
      </c>
      <c r="K1653" t="str">
        <f>IF(Tabela_Brasil[[#This Row],[IDHM]]&lt;=0.55,"Baixo",IF(Tabela_Brasil[[#This Row],[IDHM]]&lt;=0.699,"Médio",IF(Tabela_Brasil[[#This Row],[IDHM]]&lt;=0.799,"Alto","Muito Alto")))</f>
        <v>Médio</v>
      </c>
      <c r="L1653" t="str">
        <f>VLOOKUP(Tabela_Brasil[[#This Row],[Estado]],'De-Para_Estado_Regiao'!$B$3:$C$29,2,FALSE)</f>
        <v>Centro-Oeste</v>
      </c>
      <c r="M1653">
        <f>IF(Tabela_Brasil[[#This Row],[IBGE_1-4]]&gt;=951,1,0)</f>
        <v>0</v>
      </c>
      <c r="N1653">
        <f>IF(Tabela_Brasil[[#This Row],[COMP_P]]&lt;=2,1,0)</f>
        <v>0</v>
      </c>
    </row>
    <row r="1654" spans="1:14" x14ac:dyDescent="0.25">
      <c r="A1654" s="12" t="s">
        <v>1669</v>
      </c>
      <c r="B1654" s="12" t="s">
        <v>7</v>
      </c>
      <c r="C1654" s="12">
        <v>744</v>
      </c>
      <c r="D1654" s="12">
        <v>0.73099999999999998</v>
      </c>
      <c r="E1654" s="12">
        <v>0.68799999999999994</v>
      </c>
      <c r="F1654" s="12">
        <v>0.68600000000000005</v>
      </c>
      <c r="G1654" s="12">
        <v>29524.83</v>
      </c>
      <c r="H1654" s="13">
        <v>2</v>
      </c>
      <c r="I1654" t="str">
        <f>CONCATENATE(Tabela_Brasil[[#This Row],[Município]],"-",Tabela_Brasil[[#This Row],[Estado]])</f>
        <v>Castilho-SP</v>
      </c>
      <c r="J1654">
        <f>IF(Tabela_Brasil[[#This Row],[IDHM]]&lt;=0.599,1,0)</f>
        <v>0</v>
      </c>
      <c r="K1654" t="str">
        <f>IF(Tabela_Brasil[[#This Row],[IDHM]]&lt;=0.55,"Baixo",IF(Tabela_Brasil[[#This Row],[IDHM]]&lt;=0.699,"Médio",IF(Tabela_Brasil[[#This Row],[IDHM]]&lt;=0.799,"Alto","Muito Alto")))</f>
        <v>Alto</v>
      </c>
      <c r="L1654" t="str">
        <f>VLOOKUP(Tabela_Brasil[[#This Row],[Estado]],'De-Para_Estado_Regiao'!$B$3:$C$29,2,FALSE)</f>
        <v>Sudeste</v>
      </c>
      <c r="M1654">
        <f>IF(Tabela_Brasil[[#This Row],[IBGE_1-4]]&gt;=951,1,0)</f>
        <v>0</v>
      </c>
      <c r="N1654">
        <f>IF(Tabela_Brasil[[#This Row],[COMP_P]]&lt;=2,1,0)</f>
        <v>1</v>
      </c>
    </row>
    <row r="1655" spans="1:14" x14ac:dyDescent="0.25">
      <c r="A1655" s="9" t="s">
        <v>1670</v>
      </c>
      <c r="B1655" s="9" t="s">
        <v>87</v>
      </c>
      <c r="C1655" s="9">
        <v>1281</v>
      </c>
      <c r="D1655" s="9">
        <v>0.55500000000000005</v>
      </c>
      <c r="E1655" s="9">
        <v>0.54100000000000004</v>
      </c>
      <c r="F1655" s="9">
        <v>0.441</v>
      </c>
      <c r="G1655" s="9">
        <v>6997.9</v>
      </c>
      <c r="H1655" s="10">
        <v>4</v>
      </c>
      <c r="I1655" t="str">
        <f>CONCATENATE(Tabela_Brasil[[#This Row],[Município]],"-",Tabela_Brasil[[#This Row],[Estado]])</f>
        <v>Amarante Do Maranhão-MA</v>
      </c>
      <c r="J1655">
        <f>IF(Tabela_Brasil[[#This Row],[IDHM]]&lt;=0.599,1,0)</f>
        <v>1</v>
      </c>
      <c r="K1655" t="str">
        <f>IF(Tabela_Brasil[[#This Row],[IDHM]]&lt;=0.55,"Baixo",IF(Tabela_Brasil[[#This Row],[IDHM]]&lt;=0.699,"Médio",IF(Tabela_Brasil[[#This Row],[IDHM]]&lt;=0.799,"Alto","Muito Alto")))</f>
        <v>Médio</v>
      </c>
      <c r="L1655" t="str">
        <f>VLOOKUP(Tabela_Brasil[[#This Row],[Estado]],'De-Para_Estado_Regiao'!$B$3:$C$29,2,FALSE)</f>
        <v>Nordeste</v>
      </c>
      <c r="M1655">
        <f>IF(Tabela_Brasil[[#This Row],[IBGE_1-4]]&gt;=951,1,0)</f>
        <v>1</v>
      </c>
      <c r="N1655">
        <f>IF(Tabela_Brasil[[#This Row],[COMP_P]]&lt;=2,1,0)</f>
        <v>0</v>
      </c>
    </row>
    <row r="1656" spans="1:14" x14ac:dyDescent="0.25">
      <c r="A1656" s="12" t="s">
        <v>1671</v>
      </c>
      <c r="B1656" s="12" t="s">
        <v>33</v>
      </c>
      <c r="C1656" s="12">
        <v>306</v>
      </c>
      <c r="D1656" s="12">
        <v>0.68</v>
      </c>
      <c r="E1656" s="12">
        <v>0.71299999999999997</v>
      </c>
      <c r="F1656" s="12">
        <v>0.55100000000000005</v>
      </c>
      <c r="G1656" s="12">
        <v>52079.49</v>
      </c>
      <c r="H1656" s="13">
        <v>2</v>
      </c>
      <c r="I1656" t="str">
        <f>CONCATENATE(Tabela_Brasil[[#This Row],[Município]],"-",Tabela_Brasil[[#This Row],[Estado]])</f>
        <v>Serranópolis-GO</v>
      </c>
      <c r="J1656">
        <f>IF(Tabela_Brasil[[#This Row],[IDHM]]&lt;=0.599,1,0)</f>
        <v>0</v>
      </c>
      <c r="K1656" t="str">
        <f>IF(Tabela_Brasil[[#This Row],[IDHM]]&lt;=0.55,"Baixo",IF(Tabela_Brasil[[#This Row],[IDHM]]&lt;=0.699,"Médio",IF(Tabela_Brasil[[#This Row],[IDHM]]&lt;=0.799,"Alto","Muito Alto")))</f>
        <v>Médio</v>
      </c>
      <c r="L1656" t="str">
        <f>VLOOKUP(Tabela_Brasil[[#This Row],[Estado]],'De-Para_Estado_Regiao'!$B$3:$C$29,2,FALSE)</f>
        <v>Centro-Oeste</v>
      </c>
      <c r="M1656">
        <f>IF(Tabela_Brasil[[#This Row],[IBGE_1-4]]&gt;=951,1,0)</f>
        <v>0</v>
      </c>
      <c r="N1656">
        <f>IF(Tabela_Brasil[[#This Row],[COMP_P]]&lt;=2,1,0)</f>
        <v>1</v>
      </c>
    </row>
    <row r="1657" spans="1:14" x14ac:dyDescent="0.25">
      <c r="A1657" s="9" t="s">
        <v>1672</v>
      </c>
      <c r="B1657" s="9" t="s">
        <v>16</v>
      </c>
      <c r="C1657" s="9">
        <v>599</v>
      </c>
      <c r="D1657" s="9">
        <v>0.68</v>
      </c>
      <c r="E1657" s="9">
        <v>0.65100000000000002</v>
      </c>
      <c r="F1657" s="9">
        <v>0.57699999999999996</v>
      </c>
      <c r="G1657" s="9">
        <v>17217.97</v>
      </c>
      <c r="H1657" s="10">
        <v>8</v>
      </c>
      <c r="I1657" t="str">
        <f>CONCATENATE(Tabela_Brasil[[#This Row],[Município]],"-",Tabela_Brasil[[#This Row],[Estado]])</f>
        <v>Alvinópolis-MG</v>
      </c>
      <c r="J1657">
        <f>IF(Tabela_Brasil[[#This Row],[IDHM]]&lt;=0.599,1,0)</f>
        <v>0</v>
      </c>
      <c r="K1657" t="str">
        <f>IF(Tabela_Brasil[[#This Row],[IDHM]]&lt;=0.55,"Baixo",IF(Tabela_Brasil[[#This Row],[IDHM]]&lt;=0.699,"Médio",IF(Tabela_Brasil[[#This Row],[IDHM]]&lt;=0.799,"Alto","Muito Alto")))</f>
        <v>Médio</v>
      </c>
      <c r="L1657" t="str">
        <f>VLOOKUP(Tabela_Brasil[[#This Row],[Estado]],'De-Para_Estado_Regiao'!$B$3:$C$29,2,FALSE)</f>
        <v>Sudeste</v>
      </c>
      <c r="M1657">
        <f>IF(Tabela_Brasil[[#This Row],[IBGE_1-4]]&gt;=951,1,0)</f>
        <v>0</v>
      </c>
      <c r="N1657">
        <f>IF(Tabela_Brasil[[#This Row],[COMP_P]]&lt;=2,1,0)</f>
        <v>0</v>
      </c>
    </row>
    <row r="1658" spans="1:14" x14ac:dyDescent="0.25">
      <c r="A1658" s="12" t="s">
        <v>1673</v>
      </c>
      <c r="B1658" s="12" t="s">
        <v>59</v>
      </c>
      <c r="C1658" s="12">
        <v>1086</v>
      </c>
      <c r="D1658" s="12">
        <v>0.70599999999999996</v>
      </c>
      <c r="E1658" s="12">
        <v>0.67700000000000005</v>
      </c>
      <c r="F1658" s="12">
        <v>0.63900000000000001</v>
      </c>
      <c r="G1658" s="12">
        <v>47777.57</v>
      </c>
      <c r="H1658" s="13">
        <v>13</v>
      </c>
      <c r="I1658" t="str">
        <f>CONCATENATE(Tabela_Brasil[[#This Row],[Município]],"-",Tabela_Brasil[[#This Row],[Estado]])</f>
        <v>Três Barras-SC</v>
      </c>
      <c r="J1658">
        <f>IF(Tabela_Brasil[[#This Row],[IDHM]]&lt;=0.599,1,0)</f>
        <v>0</v>
      </c>
      <c r="K1658" t="str">
        <f>IF(Tabela_Brasil[[#This Row],[IDHM]]&lt;=0.55,"Baixo",IF(Tabela_Brasil[[#This Row],[IDHM]]&lt;=0.699,"Médio",IF(Tabela_Brasil[[#This Row],[IDHM]]&lt;=0.799,"Alto","Muito Alto")))</f>
        <v>Alto</v>
      </c>
      <c r="L1658" t="str">
        <f>VLOOKUP(Tabela_Brasil[[#This Row],[Estado]],'De-Para_Estado_Regiao'!$B$3:$C$29,2,FALSE)</f>
        <v>Sul</v>
      </c>
      <c r="M1658">
        <f>IF(Tabela_Brasil[[#This Row],[IBGE_1-4]]&gt;=951,1,0)</f>
        <v>1</v>
      </c>
      <c r="N1658">
        <f>IF(Tabela_Brasil[[#This Row],[COMP_P]]&lt;=2,1,0)</f>
        <v>0</v>
      </c>
    </row>
    <row r="1659" spans="1:14" x14ac:dyDescent="0.25">
      <c r="A1659" s="9" t="s">
        <v>1674</v>
      </c>
      <c r="B1659" s="9" t="s">
        <v>31</v>
      </c>
      <c r="C1659" s="9">
        <v>2892</v>
      </c>
      <c r="D1659" s="9">
        <v>0.61199999999999999</v>
      </c>
      <c r="E1659" s="9">
        <v>0.57099999999999995</v>
      </c>
      <c r="F1659" s="9">
        <v>0.52600000000000002</v>
      </c>
      <c r="G1659" s="9">
        <v>8309.69</v>
      </c>
      <c r="H1659" s="10">
        <v>108</v>
      </c>
      <c r="I1659" t="str">
        <f>CONCATENATE(Tabela_Brasil[[#This Row],[Município]],"-",Tabela_Brasil[[#This Row],[Estado]])</f>
        <v>Canindé-CE</v>
      </c>
      <c r="J1659">
        <f>IF(Tabela_Brasil[[#This Row],[IDHM]]&lt;=0.599,1,0)</f>
        <v>0</v>
      </c>
      <c r="K1659" t="str">
        <f>IF(Tabela_Brasil[[#This Row],[IDHM]]&lt;=0.55,"Baixo",IF(Tabela_Brasil[[#This Row],[IDHM]]&lt;=0.699,"Médio",IF(Tabela_Brasil[[#This Row],[IDHM]]&lt;=0.799,"Alto","Muito Alto")))</f>
        <v>Médio</v>
      </c>
      <c r="L1659" t="str">
        <f>VLOOKUP(Tabela_Brasil[[#This Row],[Estado]],'De-Para_Estado_Regiao'!$B$3:$C$29,2,FALSE)</f>
        <v>Nordeste</v>
      </c>
      <c r="M1659">
        <f>IF(Tabela_Brasil[[#This Row],[IBGE_1-4]]&gt;=951,1,0)</f>
        <v>1</v>
      </c>
      <c r="N1659">
        <f>IF(Tabela_Brasil[[#This Row],[COMP_P]]&lt;=2,1,0)</f>
        <v>0</v>
      </c>
    </row>
    <row r="1660" spans="1:14" x14ac:dyDescent="0.25">
      <c r="A1660" s="12" t="s">
        <v>1675</v>
      </c>
      <c r="B1660" s="12" t="s">
        <v>33</v>
      </c>
      <c r="C1660" s="12">
        <v>978</v>
      </c>
      <c r="D1660" s="12">
        <v>0.69799999999999995</v>
      </c>
      <c r="E1660" s="12">
        <v>0.69799999999999995</v>
      </c>
      <c r="F1660" s="12">
        <v>0.59799999999999998</v>
      </c>
      <c r="G1660" s="12">
        <v>30667.93</v>
      </c>
      <c r="H1660" s="13">
        <v>20</v>
      </c>
      <c r="I1660" t="str">
        <f>CONCATENATE(Tabela_Brasil[[#This Row],[Município]],"-",Tabela_Brasil[[#This Row],[Estado]])</f>
        <v>Palmeiras De Goiás-GO</v>
      </c>
      <c r="J1660">
        <f>IF(Tabela_Brasil[[#This Row],[IDHM]]&lt;=0.599,1,0)</f>
        <v>0</v>
      </c>
      <c r="K1660" t="str">
        <f>IF(Tabela_Brasil[[#This Row],[IDHM]]&lt;=0.55,"Baixo",IF(Tabela_Brasil[[#This Row],[IDHM]]&lt;=0.699,"Médio",IF(Tabela_Brasil[[#This Row],[IDHM]]&lt;=0.799,"Alto","Muito Alto")))</f>
        <v>Médio</v>
      </c>
      <c r="L1660" t="str">
        <f>VLOOKUP(Tabela_Brasil[[#This Row],[Estado]],'De-Para_Estado_Regiao'!$B$3:$C$29,2,FALSE)</f>
        <v>Centro-Oeste</v>
      </c>
      <c r="M1660">
        <f>IF(Tabela_Brasil[[#This Row],[IBGE_1-4]]&gt;=951,1,0)</f>
        <v>1</v>
      </c>
      <c r="N1660">
        <f>IF(Tabela_Brasil[[#This Row],[COMP_P]]&lt;=2,1,0)</f>
        <v>0</v>
      </c>
    </row>
    <row r="1661" spans="1:14" x14ac:dyDescent="0.25">
      <c r="A1661" s="9" t="s">
        <v>1676</v>
      </c>
      <c r="B1661" s="9" t="s">
        <v>31</v>
      </c>
      <c r="C1661" s="9">
        <v>1521</v>
      </c>
      <c r="D1661" s="9">
        <v>0.59499999999999997</v>
      </c>
      <c r="E1661" s="9">
        <v>0.56299999999999994</v>
      </c>
      <c r="F1661" s="9">
        <v>0.51700000000000002</v>
      </c>
      <c r="G1661" s="9">
        <v>6966.18</v>
      </c>
      <c r="H1661" s="10">
        <v>5</v>
      </c>
      <c r="I1661" t="str">
        <f>CONCATENATE(Tabela_Brasil[[#This Row],[Município]],"-",Tabela_Brasil[[#This Row],[Estado]])</f>
        <v>Acopiara-CE</v>
      </c>
      <c r="J1661">
        <f>IF(Tabela_Brasil[[#This Row],[IDHM]]&lt;=0.599,1,0)</f>
        <v>1</v>
      </c>
      <c r="K1661" t="str">
        <f>IF(Tabela_Brasil[[#This Row],[IDHM]]&lt;=0.55,"Baixo",IF(Tabela_Brasil[[#This Row],[IDHM]]&lt;=0.699,"Médio",IF(Tabela_Brasil[[#This Row],[IDHM]]&lt;=0.799,"Alto","Muito Alto")))</f>
        <v>Médio</v>
      </c>
      <c r="L1661" t="str">
        <f>VLOOKUP(Tabela_Brasil[[#This Row],[Estado]],'De-Para_Estado_Regiao'!$B$3:$C$29,2,FALSE)</f>
        <v>Nordeste</v>
      </c>
      <c r="M1661">
        <f>IF(Tabela_Brasil[[#This Row],[IBGE_1-4]]&gt;=951,1,0)</f>
        <v>1</v>
      </c>
      <c r="N1661">
        <f>IF(Tabela_Brasil[[#This Row],[COMP_P]]&lt;=2,1,0)</f>
        <v>0</v>
      </c>
    </row>
    <row r="1662" spans="1:14" x14ac:dyDescent="0.25">
      <c r="A1662" s="12" t="s">
        <v>1677</v>
      </c>
      <c r="B1662" s="12" t="s">
        <v>10</v>
      </c>
      <c r="C1662" s="12">
        <v>555</v>
      </c>
      <c r="D1662" s="12">
        <v>0.73</v>
      </c>
      <c r="E1662" s="12">
        <v>0.70699999999999996</v>
      </c>
      <c r="F1662" s="12">
        <v>0.68300000000000005</v>
      </c>
      <c r="G1662" s="12">
        <v>16767.72</v>
      </c>
      <c r="H1662" s="13">
        <v>9</v>
      </c>
      <c r="I1662" t="str">
        <f>CONCATENATE(Tabela_Brasil[[#This Row],[Município]],"-",Tabela_Brasil[[#This Row],[Estado]])</f>
        <v>Natividade-RJ</v>
      </c>
      <c r="J1662">
        <f>IF(Tabela_Brasil[[#This Row],[IDHM]]&lt;=0.599,1,0)</f>
        <v>0</v>
      </c>
      <c r="K1662" t="str">
        <f>IF(Tabela_Brasil[[#This Row],[IDHM]]&lt;=0.55,"Baixo",IF(Tabela_Brasil[[#This Row],[IDHM]]&lt;=0.699,"Médio",IF(Tabela_Brasil[[#This Row],[IDHM]]&lt;=0.799,"Alto","Muito Alto")))</f>
        <v>Alto</v>
      </c>
      <c r="L1662" t="str">
        <f>VLOOKUP(Tabela_Brasil[[#This Row],[Estado]],'De-Para_Estado_Regiao'!$B$3:$C$29,2,FALSE)</f>
        <v>Sudeste</v>
      </c>
      <c r="M1662">
        <f>IF(Tabela_Brasil[[#This Row],[IBGE_1-4]]&gt;=951,1,0)</f>
        <v>0</v>
      </c>
      <c r="N1662">
        <f>IF(Tabela_Brasil[[#This Row],[COMP_P]]&lt;=2,1,0)</f>
        <v>0</v>
      </c>
    </row>
    <row r="1663" spans="1:14" x14ac:dyDescent="0.25">
      <c r="A1663" s="9" t="s">
        <v>1678</v>
      </c>
      <c r="B1663" s="9" t="s">
        <v>59</v>
      </c>
      <c r="C1663" s="9">
        <v>662</v>
      </c>
      <c r="D1663" s="9">
        <v>0.73799999999999999</v>
      </c>
      <c r="E1663" s="9">
        <v>0.73199999999999998</v>
      </c>
      <c r="F1663" s="9">
        <v>0.66500000000000004</v>
      </c>
      <c r="G1663" s="9">
        <v>34043.589999999997</v>
      </c>
      <c r="H1663" s="10">
        <v>24</v>
      </c>
      <c r="I1663" t="str">
        <f>CONCATENATE(Tabela_Brasil[[#This Row],[Município]],"-",Tabela_Brasil[[#This Row],[Estado]])</f>
        <v>Morro Da Fumaça-SC</v>
      </c>
      <c r="J1663">
        <f>IF(Tabela_Brasil[[#This Row],[IDHM]]&lt;=0.599,1,0)</f>
        <v>0</v>
      </c>
      <c r="K1663" t="str">
        <f>IF(Tabela_Brasil[[#This Row],[IDHM]]&lt;=0.55,"Baixo",IF(Tabela_Brasil[[#This Row],[IDHM]]&lt;=0.699,"Médio",IF(Tabela_Brasil[[#This Row],[IDHM]]&lt;=0.799,"Alto","Muito Alto")))</f>
        <v>Alto</v>
      </c>
      <c r="L1663" t="str">
        <f>VLOOKUP(Tabela_Brasil[[#This Row],[Estado]],'De-Para_Estado_Regiao'!$B$3:$C$29,2,FALSE)</f>
        <v>Sul</v>
      </c>
      <c r="M1663">
        <f>IF(Tabela_Brasil[[#This Row],[IBGE_1-4]]&gt;=951,1,0)</f>
        <v>0</v>
      </c>
      <c r="N1663">
        <f>IF(Tabela_Brasil[[#This Row],[COMP_P]]&lt;=2,1,0)</f>
        <v>0</v>
      </c>
    </row>
    <row r="1664" spans="1:14" x14ac:dyDescent="0.25">
      <c r="A1664" s="12" t="s">
        <v>1679</v>
      </c>
      <c r="B1664" s="12" t="s">
        <v>14</v>
      </c>
      <c r="C1664" s="12">
        <v>731</v>
      </c>
      <c r="D1664" s="12">
        <v>0.76500000000000001</v>
      </c>
      <c r="E1664" s="12">
        <v>0.78600000000000003</v>
      </c>
      <c r="F1664" s="12">
        <v>0.67100000000000004</v>
      </c>
      <c r="G1664" s="12">
        <v>47580.93</v>
      </c>
      <c r="H1664" s="13">
        <v>26</v>
      </c>
      <c r="I1664" t="str">
        <f>CONCATENATE(Tabela_Brasil[[#This Row],[Município]],"-",Tabela_Brasil[[#This Row],[Estado]])</f>
        <v>Ibirubá-RS</v>
      </c>
      <c r="J1664">
        <f>IF(Tabela_Brasil[[#This Row],[IDHM]]&lt;=0.599,1,0)</f>
        <v>0</v>
      </c>
      <c r="K1664" t="str">
        <f>IF(Tabela_Brasil[[#This Row],[IDHM]]&lt;=0.55,"Baixo",IF(Tabela_Brasil[[#This Row],[IDHM]]&lt;=0.699,"Médio",IF(Tabela_Brasil[[#This Row],[IDHM]]&lt;=0.799,"Alto","Muito Alto")))</f>
        <v>Alto</v>
      </c>
      <c r="L1664" t="str">
        <f>VLOOKUP(Tabela_Brasil[[#This Row],[Estado]],'De-Para_Estado_Regiao'!$B$3:$C$29,2,FALSE)</f>
        <v>Sul</v>
      </c>
      <c r="M1664">
        <f>IF(Tabela_Brasil[[#This Row],[IBGE_1-4]]&gt;=951,1,0)</f>
        <v>0</v>
      </c>
      <c r="N1664">
        <f>IF(Tabela_Brasil[[#This Row],[COMP_P]]&lt;=2,1,0)</f>
        <v>0</v>
      </c>
    </row>
    <row r="1665" spans="1:14" x14ac:dyDescent="0.25">
      <c r="A1665" s="9" t="s">
        <v>1680</v>
      </c>
      <c r="B1665" s="9" t="s">
        <v>16</v>
      </c>
      <c r="C1665" s="9">
        <v>237</v>
      </c>
      <c r="D1665" s="9">
        <v>0.63700000000000001</v>
      </c>
      <c r="E1665" s="9">
        <v>0.63200000000000001</v>
      </c>
      <c r="F1665" s="9">
        <v>0.497</v>
      </c>
      <c r="G1665" s="9">
        <v>9303.86</v>
      </c>
      <c r="H1665" s="10">
        <v>3</v>
      </c>
      <c r="I1665" t="str">
        <f>CONCATENATE(Tabela_Brasil[[#This Row],[Município]],"-",Tabela_Brasil[[#This Row],[Estado]])</f>
        <v>Paula Cândido-MG</v>
      </c>
      <c r="J1665">
        <f>IF(Tabela_Brasil[[#This Row],[IDHM]]&lt;=0.599,1,0)</f>
        <v>0</v>
      </c>
      <c r="K1665" t="str">
        <f>IF(Tabela_Brasil[[#This Row],[IDHM]]&lt;=0.55,"Baixo",IF(Tabela_Brasil[[#This Row],[IDHM]]&lt;=0.699,"Médio",IF(Tabela_Brasil[[#This Row],[IDHM]]&lt;=0.799,"Alto","Muito Alto")))</f>
        <v>Médio</v>
      </c>
      <c r="L1665" t="str">
        <f>VLOOKUP(Tabela_Brasil[[#This Row],[Estado]],'De-Para_Estado_Regiao'!$B$3:$C$29,2,FALSE)</f>
        <v>Sudeste</v>
      </c>
      <c r="M1665">
        <f>IF(Tabela_Brasil[[#This Row],[IBGE_1-4]]&gt;=951,1,0)</f>
        <v>0</v>
      </c>
      <c r="N1665">
        <f>IF(Tabela_Brasil[[#This Row],[COMP_P]]&lt;=2,1,0)</f>
        <v>0</v>
      </c>
    </row>
    <row r="1666" spans="1:14" x14ac:dyDescent="0.25">
      <c r="A1666" s="12" t="s">
        <v>1681</v>
      </c>
      <c r="B1666" s="12" t="s">
        <v>72</v>
      </c>
      <c r="C1666" s="12">
        <v>917</v>
      </c>
      <c r="D1666" s="12">
        <v>0.62</v>
      </c>
      <c r="E1666" s="12">
        <v>0.59499999999999997</v>
      </c>
      <c r="F1666" s="12">
        <v>0.51200000000000001</v>
      </c>
      <c r="G1666" s="12">
        <v>8659.2900000000009</v>
      </c>
      <c r="H1666" s="13">
        <v>20</v>
      </c>
      <c r="I1666" t="str">
        <f>CONCATENATE(Tabela_Brasil[[#This Row],[Município]],"-",Tabela_Brasil[[#This Row],[Estado]])</f>
        <v>Santo Antônio-RN</v>
      </c>
      <c r="J1666">
        <f>IF(Tabela_Brasil[[#This Row],[IDHM]]&lt;=0.599,1,0)</f>
        <v>0</v>
      </c>
      <c r="K1666" t="str">
        <f>IF(Tabela_Brasil[[#This Row],[IDHM]]&lt;=0.55,"Baixo",IF(Tabela_Brasil[[#This Row],[IDHM]]&lt;=0.699,"Médio",IF(Tabela_Brasil[[#This Row],[IDHM]]&lt;=0.799,"Alto","Muito Alto")))</f>
        <v>Médio</v>
      </c>
      <c r="L1666" t="str">
        <f>VLOOKUP(Tabela_Brasil[[#This Row],[Estado]],'De-Para_Estado_Regiao'!$B$3:$C$29,2,FALSE)</f>
        <v>Nordeste</v>
      </c>
      <c r="M1666">
        <f>IF(Tabela_Brasil[[#This Row],[IBGE_1-4]]&gt;=951,1,0)</f>
        <v>0</v>
      </c>
      <c r="N1666">
        <f>IF(Tabela_Brasil[[#This Row],[COMP_P]]&lt;=2,1,0)</f>
        <v>0</v>
      </c>
    </row>
    <row r="1667" spans="1:14" x14ac:dyDescent="0.25">
      <c r="A1667" s="9" t="s">
        <v>1682</v>
      </c>
      <c r="B1667" s="9" t="s">
        <v>7</v>
      </c>
      <c r="C1667" s="9">
        <v>149</v>
      </c>
      <c r="D1667" s="9">
        <v>0.73</v>
      </c>
      <c r="E1667" s="9">
        <v>0.71</v>
      </c>
      <c r="F1667" s="9">
        <v>0.64800000000000002</v>
      </c>
      <c r="G1667" s="9">
        <v>23911.98</v>
      </c>
      <c r="H1667" s="10">
        <v>3</v>
      </c>
      <c r="I1667" t="str">
        <f>CONCATENATE(Tabela_Brasil[[#This Row],[Município]],"-",Tabela_Brasil[[#This Row],[Estado]])</f>
        <v>Adolfo-SP</v>
      </c>
      <c r="J1667">
        <f>IF(Tabela_Brasil[[#This Row],[IDHM]]&lt;=0.599,1,0)</f>
        <v>0</v>
      </c>
      <c r="K1667" t="str">
        <f>IF(Tabela_Brasil[[#This Row],[IDHM]]&lt;=0.55,"Baixo",IF(Tabela_Brasil[[#This Row],[IDHM]]&lt;=0.699,"Médio",IF(Tabela_Brasil[[#This Row],[IDHM]]&lt;=0.799,"Alto","Muito Alto")))</f>
        <v>Alto</v>
      </c>
      <c r="L1667" t="str">
        <f>VLOOKUP(Tabela_Brasil[[#This Row],[Estado]],'De-Para_Estado_Regiao'!$B$3:$C$29,2,FALSE)</f>
        <v>Sudeste</v>
      </c>
      <c r="M1667">
        <f>IF(Tabela_Brasil[[#This Row],[IBGE_1-4]]&gt;=951,1,0)</f>
        <v>0</v>
      </c>
      <c r="N1667">
        <f>IF(Tabela_Brasil[[#This Row],[COMP_P]]&lt;=2,1,0)</f>
        <v>0</v>
      </c>
    </row>
    <row r="1668" spans="1:14" x14ac:dyDescent="0.25">
      <c r="A1668" s="12" t="s">
        <v>1683</v>
      </c>
      <c r="B1668" s="12" t="s">
        <v>7</v>
      </c>
      <c r="C1668" s="12">
        <v>248</v>
      </c>
      <c r="D1668" s="12">
        <v>0.77</v>
      </c>
      <c r="E1668" s="12">
        <v>0.71699999999999997</v>
      </c>
      <c r="F1668" s="12">
        <v>0.76100000000000001</v>
      </c>
      <c r="G1668" s="12">
        <v>15119.42</v>
      </c>
      <c r="H1668" s="13">
        <v>1</v>
      </c>
      <c r="I1668" t="str">
        <f>CONCATENATE(Tabela_Brasil[[#This Row],[Município]],"-",Tabela_Brasil[[#This Row],[Estado]])</f>
        <v>Oriente-SP</v>
      </c>
      <c r="J1668">
        <f>IF(Tabela_Brasil[[#This Row],[IDHM]]&lt;=0.599,1,0)</f>
        <v>0</v>
      </c>
      <c r="K1668" t="str">
        <f>IF(Tabela_Brasil[[#This Row],[IDHM]]&lt;=0.55,"Baixo",IF(Tabela_Brasil[[#This Row],[IDHM]]&lt;=0.699,"Médio",IF(Tabela_Brasil[[#This Row],[IDHM]]&lt;=0.799,"Alto","Muito Alto")))</f>
        <v>Alto</v>
      </c>
      <c r="L1668" t="str">
        <f>VLOOKUP(Tabela_Brasil[[#This Row],[Estado]],'De-Para_Estado_Regiao'!$B$3:$C$29,2,FALSE)</f>
        <v>Sudeste</v>
      </c>
      <c r="M1668">
        <f>IF(Tabela_Brasil[[#This Row],[IBGE_1-4]]&gt;=951,1,0)</f>
        <v>0</v>
      </c>
      <c r="N1668">
        <f>IF(Tabela_Brasil[[#This Row],[COMP_P]]&lt;=2,1,0)</f>
        <v>1</v>
      </c>
    </row>
    <row r="1669" spans="1:14" x14ac:dyDescent="0.25">
      <c r="A1669" s="9" t="s">
        <v>1684</v>
      </c>
      <c r="B1669" s="9" t="s">
        <v>16</v>
      </c>
      <c r="C1669" s="9">
        <v>232</v>
      </c>
      <c r="D1669" s="9">
        <v>0.68</v>
      </c>
      <c r="E1669" s="9">
        <v>0.70299999999999996</v>
      </c>
      <c r="F1669" s="9">
        <v>0.53200000000000003</v>
      </c>
      <c r="G1669" s="9">
        <v>26875.34</v>
      </c>
      <c r="H1669" s="10">
        <v>4</v>
      </c>
      <c r="I1669" t="str">
        <f>CONCATENATE(Tabela_Brasil[[#This Row],[Município]],"-",Tabela_Brasil[[#This Row],[Estado]])</f>
        <v>Tiros-MG</v>
      </c>
      <c r="J1669">
        <f>IF(Tabela_Brasil[[#This Row],[IDHM]]&lt;=0.599,1,0)</f>
        <v>0</v>
      </c>
      <c r="K1669" t="str">
        <f>IF(Tabela_Brasil[[#This Row],[IDHM]]&lt;=0.55,"Baixo",IF(Tabela_Brasil[[#This Row],[IDHM]]&lt;=0.699,"Médio",IF(Tabela_Brasil[[#This Row],[IDHM]]&lt;=0.799,"Alto","Muito Alto")))</f>
        <v>Médio</v>
      </c>
      <c r="L1669" t="str">
        <f>VLOOKUP(Tabela_Brasil[[#This Row],[Estado]],'De-Para_Estado_Regiao'!$B$3:$C$29,2,FALSE)</f>
        <v>Sudeste</v>
      </c>
      <c r="M1669">
        <f>IF(Tabela_Brasil[[#This Row],[IBGE_1-4]]&gt;=951,1,0)</f>
        <v>0</v>
      </c>
      <c r="N1669">
        <f>IF(Tabela_Brasil[[#This Row],[COMP_P]]&lt;=2,1,0)</f>
        <v>0</v>
      </c>
    </row>
    <row r="1670" spans="1:14" x14ac:dyDescent="0.25">
      <c r="A1670" s="12" t="s">
        <v>1685</v>
      </c>
      <c r="B1670" s="12" t="s">
        <v>24</v>
      </c>
      <c r="C1670" s="12">
        <v>1011</v>
      </c>
      <c r="D1670" s="12">
        <v>0.61799999999999999</v>
      </c>
      <c r="E1670" s="12">
        <v>0.57599999999999996</v>
      </c>
      <c r="F1670" s="12">
        <v>0.53600000000000003</v>
      </c>
      <c r="G1670" s="12">
        <v>38416.21</v>
      </c>
      <c r="H1670" s="13">
        <v>21</v>
      </c>
      <c r="I1670" t="str">
        <f>CONCATENATE(Tabela_Brasil[[#This Row],[Município]],"-",Tabela_Brasil[[#This Row],[Estado]])</f>
        <v>Formosa Do Rio Preto-BA</v>
      </c>
      <c r="J1670">
        <f>IF(Tabela_Brasil[[#This Row],[IDHM]]&lt;=0.599,1,0)</f>
        <v>0</v>
      </c>
      <c r="K1670" t="str">
        <f>IF(Tabela_Brasil[[#This Row],[IDHM]]&lt;=0.55,"Baixo",IF(Tabela_Brasil[[#This Row],[IDHM]]&lt;=0.699,"Médio",IF(Tabela_Brasil[[#This Row],[IDHM]]&lt;=0.799,"Alto","Muito Alto")))</f>
        <v>Médio</v>
      </c>
      <c r="L1670" t="str">
        <f>VLOOKUP(Tabela_Brasil[[#This Row],[Estado]],'De-Para_Estado_Regiao'!$B$3:$C$29,2,FALSE)</f>
        <v>Nordeste</v>
      </c>
      <c r="M1670">
        <f>IF(Tabela_Brasil[[#This Row],[IBGE_1-4]]&gt;=951,1,0)</f>
        <v>1</v>
      </c>
      <c r="N1670">
        <f>IF(Tabela_Brasil[[#This Row],[COMP_P]]&lt;=2,1,0)</f>
        <v>0</v>
      </c>
    </row>
    <row r="1671" spans="1:14" x14ac:dyDescent="0.25">
      <c r="A1671" s="9" t="s">
        <v>1686</v>
      </c>
      <c r="B1671" s="9" t="s">
        <v>7</v>
      </c>
      <c r="C1671" s="9">
        <v>76</v>
      </c>
      <c r="D1671" s="9">
        <v>0.78900000000000003</v>
      </c>
      <c r="E1671" s="9">
        <v>0.747</v>
      </c>
      <c r="F1671" s="9">
        <v>0.76200000000000001</v>
      </c>
      <c r="G1671" s="9">
        <v>31697.4</v>
      </c>
      <c r="H1671" s="10">
        <v>2</v>
      </c>
      <c r="I1671" t="str">
        <f>CONCATENATE(Tabela_Brasil[[#This Row],[Município]],"-",Tabela_Brasil[[#This Row],[Estado]])</f>
        <v>Cândido Rodrigues-SP</v>
      </c>
      <c r="J1671">
        <f>IF(Tabela_Brasil[[#This Row],[IDHM]]&lt;=0.599,1,0)</f>
        <v>0</v>
      </c>
      <c r="K1671" t="str">
        <f>IF(Tabela_Brasil[[#This Row],[IDHM]]&lt;=0.55,"Baixo",IF(Tabela_Brasil[[#This Row],[IDHM]]&lt;=0.699,"Médio",IF(Tabela_Brasil[[#This Row],[IDHM]]&lt;=0.799,"Alto","Muito Alto")))</f>
        <v>Alto</v>
      </c>
      <c r="L1671" t="str">
        <f>VLOOKUP(Tabela_Brasil[[#This Row],[Estado]],'De-Para_Estado_Regiao'!$B$3:$C$29,2,FALSE)</f>
        <v>Sudeste</v>
      </c>
      <c r="M1671">
        <f>IF(Tabela_Brasil[[#This Row],[IBGE_1-4]]&gt;=951,1,0)</f>
        <v>0</v>
      </c>
      <c r="N1671">
        <f>IF(Tabela_Brasil[[#This Row],[COMP_P]]&lt;=2,1,0)</f>
        <v>1</v>
      </c>
    </row>
    <row r="1672" spans="1:14" x14ac:dyDescent="0.25">
      <c r="A1672" s="12" t="s">
        <v>1687</v>
      </c>
      <c r="B1672" s="12" t="s">
        <v>24</v>
      </c>
      <c r="C1672" s="12">
        <v>1340</v>
      </c>
      <c r="D1672" s="12">
        <v>0.53400000000000003</v>
      </c>
      <c r="E1672" s="12">
        <v>0.53400000000000003</v>
      </c>
      <c r="F1672" s="12">
        <v>0.38100000000000001</v>
      </c>
      <c r="G1672" s="12">
        <v>7043.77</v>
      </c>
      <c r="H1672" s="13">
        <v>12</v>
      </c>
      <c r="I1672" t="str">
        <f>CONCATENATE(Tabela_Brasil[[#This Row],[Município]],"-",Tabela_Brasil[[#This Row],[Estado]])</f>
        <v>Araci-BA</v>
      </c>
      <c r="J1672">
        <f>IF(Tabela_Brasil[[#This Row],[IDHM]]&lt;=0.599,1,0)</f>
        <v>1</v>
      </c>
      <c r="K1672" t="str">
        <f>IF(Tabela_Brasil[[#This Row],[IDHM]]&lt;=0.55,"Baixo",IF(Tabela_Brasil[[#This Row],[IDHM]]&lt;=0.699,"Médio",IF(Tabela_Brasil[[#This Row],[IDHM]]&lt;=0.799,"Alto","Muito Alto")))</f>
        <v>Baixo</v>
      </c>
      <c r="L1672" t="str">
        <f>VLOOKUP(Tabela_Brasil[[#This Row],[Estado]],'De-Para_Estado_Regiao'!$B$3:$C$29,2,FALSE)</f>
        <v>Nordeste</v>
      </c>
      <c r="M1672">
        <f>IF(Tabela_Brasil[[#This Row],[IBGE_1-4]]&gt;=951,1,0)</f>
        <v>1</v>
      </c>
      <c r="N1672">
        <f>IF(Tabela_Brasil[[#This Row],[COMP_P]]&lt;=2,1,0)</f>
        <v>0</v>
      </c>
    </row>
    <row r="1673" spans="1:14" x14ac:dyDescent="0.25">
      <c r="A1673" s="9" t="s">
        <v>1688</v>
      </c>
      <c r="B1673" s="9" t="s">
        <v>49</v>
      </c>
      <c r="C1673" s="9">
        <v>5640</v>
      </c>
      <c r="D1673" s="9">
        <v>0.6</v>
      </c>
      <c r="E1673" s="9">
        <v>0.58899999999999997</v>
      </c>
      <c r="F1673" s="9">
        <v>0.48599999999999999</v>
      </c>
      <c r="G1673" s="9">
        <v>8607.7000000000007</v>
      </c>
      <c r="H1673" s="10">
        <v>46</v>
      </c>
      <c r="I1673" t="str">
        <f>CONCATENATE(Tabela_Brasil[[#This Row],[Município]],"-",Tabela_Brasil[[#This Row],[Estado]])</f>
        <v>Bragança-PA</v>
      </c>
      <c r="J1673">
        <f>IF(Tabela_Brasil[[#This Row],[IDHM]]&lt;=0.599,1,0)</f>
        <v>0</v>
      </c>
      <c r="K1673" t="str">
        <f>IF(Tabela_Brasil[[#This Row],[IDHM]]&lt;=0.55,"Baixo",IF(Tabela_Brasil[[#This Row],[IDHM]]&lt;=0.699,"Médio",IF(Tabela_Brasil[[#This Row],[IDHM]]&lt;=0.799,"Alto","Muito Alto")))</f>
        <v>Médio</v>
      </c>
      <c r="L1673" t="str">
        <f>VLOOKUP(Tabela_Brasil[[#This Row],[Estado]],'De-Para_Estado_Regiao'!$B$3:$C$29,2,FALSE)</f>
        <v>Norte</v>
      </c>
      <c r="M1673">
        <f>IF(Tabela_Brasil[[#This Row],[IBGE_1-4]]&gt;=951,1,0)</f>
        <v>1</v>
      </c>
      <c r="N1673">
        <f>IF(Tabela_Brasil[[#This Row],[COMP_P]]&lt;=2,1,0)</f>
        <v>0</v>
      </c>
    </row>
    <row r="1674" spans="1:14" x14ac:dyDescent="0.25">
      <c r="A1674" s="12" t="s">
        <v>1689</v>
      </c>
      <c r="B1674" s="12" t="s">
        <v>22</v>
      </c>
      <c r="C1674" s="12">
        <v>536</v>
      </c>
      <c r="D1674" s="12">
        <v>0.72299999999999998</v>
      </c>
      <c r="E1674" s="12">
        <v>0.72699999999999998</v>
      </c>
      <c r="F1674" s="12">
        <v>0.629</v>
      </c>
      <c r="G1674" s="12">
        <v>21718.28</v>
      </c>
      <c r="H1674" s="13">
        <v>20</v>
      </c>
      <c r="I1674" t="str">
        <f>CONCATENATE(Tabela_Brasil[[#This Row],[Município]],"-",Tabela_Brasil[[#This Row],[Estado]])</f>
        <v>Peabiru-PR</v>
      </c>
      <c r="J1674">
        <f>IF(Tabela_Brasil[[#This Row],[IDHM]]&lt;=0.599,1,0)</f>
        <v>0</v>
      </c>
      <c r="K1674" t="str">
        <f>IF(Tabela_Brasil[[#This Row],[IDHM]]&lt;=0.55,"Baixo",IF(Tabela_Brasil[[#This Row],[IDHM]]&lt;=0.699,"Médio",IF(Tabela_Brasil[[#This Row],[IDHM]]&lt;=0.799,"Alto","Muito Alto")))</f>
        <v>Alto</v>
      </c>
      <c r="L1674" t="str">
        <f>VLOOKUP(Tabela_Brasil[[#This Row],[Estado]],'De-Para_Estado_Regiao'!$B$3:$C$29,2,FALSE)</f>
        <v>Sul</v>
      </c>
      <c r="M1674">
        <f>IF(Tabela_Brasil[[#This Row],[IBGE_1-4]]&gt;=951,1,0)</f>
        <v>0</v>
      </c>
      <c r="N1674">
        <f>IF(Tabela_Brasil[[#This Row],[COMP_P]]&lt;=2,1,0)</f>
        <v>0</v>
      </c>
    </row>
    <row r="1675" spans="1:14" x14ac:dyDescent="0.25">
      <c r="A1675" s="9" t="s">
        <v>1690</v>
      </c>
      <c r="B1675" s="9" t="s">
        <v>24</v>
      </c>
      <c r="C1675" s="9">
        <v>971</v>
      </c>
      <c r="D1675" s="9">
        <v>0.61599999999999999</v>
      </c>
      <c r="E1675" s="9">
        <v>0.60699999999999998</v>
      </c>
      <c r="F1675" s="9">
        <v>0.50700000000000001</v>
      </c>
      <c r="G1675" s="9">
        <v>9145.9699999999993</v>
      </c>
      <c r="H1675" s="10">
        <v>8</v>
      </c>
      <c r="I1675" t="str">
        <f>CONCATENATE(Tabela_Brasil[[#This Row],[Município]],"-",Tabela_Brasil[[#This Row],[Estado]])</f>
        <v>Uruçuca-BA</v>
      </c>
      <c r="J1675">
        <f>IF(Tabela_Brasil[[#This Row],[IDHM]]&lt;=0.599,1,0)</f>
        <v>0</v>
      </c>
      <c r="K1675" t="str">
        <f>IF(Tabela_Brasil[[#This Row],[IDHM]]&lt;=0.55,"Baixo",IF(Tabela_Brasil[[#This Row],[IDHM]]&lt;=0.699,"Médio",IF(Tabela_Brasil[[#This Row],[IDHM]]&lt;=0.799,"Alto","Muito Alto")))</f>
        <v>Médio</v>
      </c>
      <c r="L1675" t="str">
        <f>VLOOKUP(Tabela_Brasil[[#This Row],[Estado]],'De-Para_Estado_Regiao'!$B$3:$C$29,2,FALSE)</f>
        <v>Nordeste</v>
      </c>
      <c r="M1675">
        <f>IF(Tabela_Brasil[[#This Row],[IBGE_1-4]]&gt;=951,1,0)</f>
        <v>1</v>
      </c>
      <c r="N1675">
        <f>IF(Tabela_Brasil[[#This Row],[COMP_P]]&lt;=2,1,0)</f>
        <v>0</v>
      </c>
    </row>
    <row r="1676" spans="1:14" x14ac:dyDescent="0.25">
      <c r="A1676" s="12" t="s">
        <v>1691</v>
      </c>
      <c r="B1676" s="12" t="s">
        <v>22</v>
      </c>
      <c r="C1676" s="12">
        <v>103</v>
      </c>
      <c r="D1676" s="12">
        <v>0.66</v>
      </c>
      <c r="E1676" s="12">
        <v>0.67100000000000004</v>
      </c>
      <c r="F1676" s="12">
        <v>0.54300000000000004</v>
      </c>
      <c r="G1676" s="12">
        <v>18512.84</v>
      </c>
      <c r="H1676" s="13">
        <v>1</v>
      </c>
      <c r="I1676" t="str">
        <f>CONCATENATE(Tabela_Brasil[[#This Row],[Município]],"-",Tabela_Brasil[[#This Row],[Estado]])</f>
        <v>Agudos Do Sul-PR</v>
      </c>
      <c r="J1676">
        <f>IF(Tabela_Brasil[[#This Row],[IDHM]]&lt;=0.599,1,0)</f>
        <v>0</v>
      </c>
      <c r="K1676" t="str">
        <f>IF(Tabela_Brasil[[#This Row],[IDHM]]&lt;=0.55,"Baixo",IF(Tabela_Brasil[[#This Row],[IDHM]]&lt;=0.699,"Médio",IF(Tabela_Brasil[[#This Row],[IDHM]]&lt;=0.799,"Alto","Muito Alto")))</f>
        <v>Médio</v>
      </c>
      <c r="L1676" t="str">
        <f>VLOOKUP(Tabela_Brasil[[#This Row],[Estado]],'De-Para_Estado_Regiao'!$B$3:$C$29,2,FALSE)</f>
        <v>Sul</v>
      </c>
      <c r="M1676">
        <f>IF(Tabela_Brasil[[#This Row],[IBGE_1-4]]&gt;=951,1,0)</f>
        <v>0</v>
      </c>
      <c r="N1676">
        <f>IF(Tabela_Brasil[[#This Row],[COMP_P]]&lt;=2,1,0)</f>
        <v>1</v>
      </c>
    </row>
    <row r="1677" spans="1:14" x14ac:dyDescent="0.25">
      <c r="A1677" s="9" t="s">
        <v>1692</v>
      </c>
      <c r="B1677" s="9" t="s">
        <v>87</v>
      </c>
      <c r="C1677" s="9">
        <v>2247</v>
      </c>
      <c r="D1677" s="9">
        <v>0.54200000000000004</v>
      </c>
      <c r="E1677" s="9">
        <v>0.48699999999999999</v>
      </c>
      <c r="F1677" s="9">
        <v>0.42499999999999999</v>
      </c>
      <c r="G1677" s="9">
        <v>5091.8999999999996</v>
      </c>
      <c r="H1677" s="10">
        <v>3</v>
      </c>
      <c r="I1677" t="str">
        <f>CONCATENATE(Tabela_Brasil[[#This Row],[Município]],"-",Tabela_Brasil[[#This Row],[Estado]])</f>
        <v>Vargem Grande-MA</v>
      </c>
      <c r="J1677">
        <f>IF(Tabela_Brasil[[#This Row],[IDHM]]&lt;=0.599,1,0)</f>
        <v>1</v>
      </c>
      <c r="K1677" t="str">
        <f>IF(Tabela_Brasil[[#This Row],[IDHM]]&lt;=0.55,"Baixo",IF(Tabela_Brasil[[#This Row],[IDHM]]&lt;=0.699,"Médio",IF(Tabela_Brasil[[#This Row],[IDHM]]&lt;=0.799,"Alto","Muito Alto")))</f>
        <v>Baixo</v>
      </c>
      <c r="L1677" t="str">
        <f>VLOOKUP(Tabela_Brasil[[#This Row],[Estado]],'De-Para_Estado_Regiao'!$B$3:$C$29,2,FALSE)</f>
        <v>Nordeste</v>
      </c>
      <c r="M1677">
        <f>IF(Tabela_Brasil[[#This Row],[IBGE_1-4]]&gt;=951,1,0)</f>
        <v>1</v>
      </c>
      <c r="N1677">
        <f>IF(Tabela_Brasil[[#This Row],[COMP_P]]&lt;=2,1,0)</f>
        <v>0</v>
      </c>
    </row>
    <row r="1678" spans="1:14" x14ac:dyDescent="0.25">
      <c r="A1678" s="12" t="s">
        <v>1693</v>
      </c>
      <c r="B1678" s="12" t="s">
        <v>22</v>
      </c>
      <c r="C1678" s="12">
        <v>474</v>
      </c>
      <c r="D1678" s="12">
        <v>0.72199999999999998</v>
      </c>
      <c r="E1678" s="12">
        <v>0.73</v>
      </c>
      <c r="F1678" s="12">
        <v>0.61299999999999999</v>
      </c>
      <c r="G1678" s="12">
        <v>27679.52</v>
      </c>
      <c r="H1678" s="13">
        <v>9</v>
      </c>
      <c r="I1678" t="str">
        <f>CONCATENATE(Tabela_Brasil[[#This Row],[Município]],"-",Tabela_Brasil[[#This Row],[Estado]])</f>
        <v>Marmeleiro-PR</v>
      </c>
      <c r="J1678">
        <f>IF(Tabela_Brasil[[#This Row],[IDHM]]&lt;=0.599,1,0)</f>
        <v>0</v>
      </c>
      <c r="K1678" t="str">
        <f>IF(Tabela_Brasil[[#This Row],[IDHM]]&lt;=0.55,"Baixo",IF(Tabela_Brasil[[#This Row],[IDHM]]&lt;=0.699,"Médio",IF(Tabela_Brasil[[#This Row],[IDHM]]&lt;=0.799,"Alto","Muito Alto")))</f>
        <v>Alto</v>
      </c>
      <c r="L1678" t="str">
        <f>VLOOKUP(Tabela_Brasil[[#This Row],[Estado]],'De-Para_Estado_Regiao'!$B$3:$C$29,2,FALSE)</f>
        <v>Sul</v>
      </c>
      <c r="M1678">
        <f>IF(Tabela_Brasil[[#This Row],[IBGE_1-4]]&gt;=951,1,0)</f>
        <v>0</v>
      </c>
      <c r="N1678">
        <f>IF(Tabela_Brasil[[#This Row],[COMP_P]]&lt;=2,1,0)</f>
        <v>0</v>
      </c>
    </row>
    <row r="1679" spans="1:14" x14ac:dyDescent="0.25">
      <c r="A1679" s="9" t="s">
        <v>1694</v>
      </c>
      <c r="B1679" s="9" t="s">
        <v>31</v>
      </c>
      <c r="C1679" s="9">
        <v>1016</v>
      </c>
      <c r="D1679" s="9">
        <v>0.61299999999999999</v>
      </c>
      <c r="E1679" s="9">
        <v>0.57599999999999996</v>
      </c>
      <c r="F1679" s="9">
        <v>0.51500000000000001</v>
      </c>
      <c r="G1679" s="9">
        <v>7030.18</v>
      </c>
      <c r="H1679" s="10">
        <v>13</v>
      </c>
      <c r="I1679" t="str">
        <f>CONCATENATE(Tabela_Brasil[[#This Row],[Município]],"-",Tabela_Brasil[[#This Row],[Estado]])</f>
        <v>Lavras Da Mangabeira-CE</v>
      </c>
      <c r="J1679">
        <f>IF(Tabela_Brasil[[#This Row],[IDHM]]&lt;=0.599,1,0)</f>
        <v>0</v>
      </c>
      <c r="K1679" t="str">
        <f>IF(Tabela_Brasil[[#This Row],[IDHM]]&lt;=0.55,"Baixo",IF(Tabela_Brasil[[#This Row],[IDHM]]&lt;=0.699,"Médio",IF(Tabela_Brasil[[#This Row],[IDHM]]&lt;=0.799,"Alto","Muito Alto")))</f>
        <v>Médio</v>
      </c>
      <c r="L1679" t="str">
        <f>VLOOKUP(Tabela_Brasil[[#This Row],[Estado]],'De-Para_Estado_Regiao'!$B$3:$C$29,2,FALSE)</f>
        <v>Nordeste</v>
      </c>
      <c r="M1679">
        <f>IF(Tabela_Brasil[[#This Row],[IBGE_1-4]]&gt;=951,1,0)</f>
        <v>1</v>
      </c>
      <c r="N1679">
        <f>IF(Tabela_Brasil[[#This Row],[COMP_P]]&lt;=2,1,0)</f>
        <v>0</v>
      </c>
    </row>
    <row r="1680" spans="1:14" x14ac:dyDescent="0.25">
      <c r="A1680" s="12" t="s">
        <v>1695</v>
      </c>
      <c r="B1680" s="12" t="s">
        <v>16</v>
      </c>
      <c r="C1680" s="12">
        <v>451</v>
      </c>
      <c r="D1680" s="12">
        <v>0.66200000000000003</v>
      </c>
      <c r="E1680" s="12">
        <v>0.60399999999999998</v>
      </c>
      <c r="F1680" s="12">
        <v>0.61</v>
      </c>
      <c r="G1680" s="12">
        <v>8991.7199999999993</v>
      </c>
      <c r="H1680" s="13">
        <v>6</v>
      </c>
      <c r="I1680" t="str">
        <f>CONCATENATE(Tabela_Brasil[[#This Row],[Município]],"-",Tabela_Brasil[[#This Row],[Estado]])</f>
        <v>Mato Verde-MG</v>
      </c>
      <c r="J1680">
        <f>IF(Tabela_Brasil[[#This Row],[IDHM]]&lt;=0.599,1,0)</f>
        <v>0</v>
      </c>
      <c r="K1680" t="str">
        <f>IF(Tabela_Brasil[[#This Row],[IDHM]]&lt;=0.55,"Baixo",IF(Tabela_Brasil[[#This Row],[IDHM]]&lt;=0.699,"Médio",IF(Tabela_Brasil[[#This Row],[IDHM]]&lt;=0.799,"Alto","Muito Alto")))</f>
        <v>Médio</v>
      </c>
      <c r="L1680" t="str">
        <f>VLOOKUP(Tabela_Brasil[[#This Row],[Estado]],'De-Para_Estado_Regiao'!$B$3:$C$29,2,FALSE)</f>
        <v>Sudeste</v>
      </c>
      <c r="M1680">
        <f>IF(Tabela_Brasil[[#This Row],[IBGE_1-4]]&gt;=951,1,0)</f>
        <v>0</v>
      </c>
      <c r="N1680">
        <f>IF(Tabela_Brasil[[#This Row],[COMP_P]]&lt;=2,1,0)</f>
        <v>0</v>
      </c>
    </row>
    <row r="1681" spans="1:14" x14ac:dyDescent="0.25">
      <c r="A1681" s="9" t="s">
        <v>1696</v>
      </c>
      <c r="B1681" s="9" t="s">
        <v>22</v>
      </c>
      <c r="C1681" s="9">
        <v>322</v>
      </c>
      <c r="D1681" s="9">
        <v>0.66500000000000004</v>
      </c>
      <c r="E1681" s="9">
        <v>0.69599999999999995</v>
      </c>
      <c r="F1681" s="9">
        <v>0.52100000000000002</v>
      </c>
      <c r="G1681" s="9">
        <v>21255.55</v>
      </c>
      <c r="H1681" s="10">
        <v>9</v>
      </c>
      <c r="I1681" t="str">
        <f>CONCATENATE(Tabela_Brasil[[#This Row],[Município]],"-",Tabela_Brasil[[#This Row],[Estado]])</f>
        <v>Iretama-PR</v>
      </c>
      <c r="J1681">
        <f>IF(Tabela_Brasil[[#This Row],[IDHM]]&lt;=0.599,1,0)</f>
        <v>0</v>
      </c>
      <c r="K1681" t="str">
        <f>IF(Tabela_Brasil[[#This Row],[IDHM]]&lt;=0.55,"Baixo",IF(Tabela_Brasil[[#This Row],[IDHM]]&lt;=0.699,"Médio",IF(Tabela_Brasil[[#This Row],[IDHM]]&lt;=0.799,"Alto","Muito Alto")))</f>
        <v>Médio</v>
      </c>
      <c r="L1681" t="str">
        <f>VLOOKUP(Tabela_Brasil[[#This Row],[Estado]],'De-Para_Estado_Regiao'!$B$3:$C$29,2,FALSE)</f>
        <v>Sul</v>
      </c>
      <c r="M1681">
        <f>IF(Tabela_Brasil[[#This Row],[IBGE_1-4]]&gt;=951,1,0)</f>
        <v>0</v>
      </c>
      <c r="N1681">
        <f>IF(Tabela_Brasil[[#This Row],[COMP_P]]&lt;=2,1,0)</f>
        <v>0</v>
      </c>
    </row>
    <row r="1682" spans="1:14" x14ac:dyDescent="0.25">
      <c r="A1682" s="12" t="s">
        <v>1697</v>
      </c>
      <c r="B1682" s="12" t="s">
        <v>16</v>
      </c>
      <c r="C1682" s="12">
        <v>378</v>
      </c>
      <c r="D1682" s="12">
        <v>0.67500000000000004</v>
      </c>
      <c r="E1682" s="12">
        <v>0.66</v>
      </c>
      <c r="F1682" s="12">
        <v>0.55100000000000005</v>
      </c>
      <c r="G1682" s="12">
        <v>12668.53</v>
      </c>
      <c r="H1682" s="13">
        <v>7</v>
      </c>
      <c r="I1682" t="str">
        <f>CONCATENATE(Tabela_Brasil[[#This Row],[Município]],"-",Tabela_Brasil[[#This Row],[Estado]])</f>
        <v>Eugenópolis-MG</v>
      </c>
      <c r="J1682">
        <f>IF(Tabela_Brasil[[#This Row],[IDHM]]&lt;=0.599,1,0)</f>
        <v>0</v>
      </c>
      <c r="K1682" t="str">
        <f>IF(Tabela_Brasil[[#This Row],[IDHM]]&lt;=0.55,"Baixo",IF(Tabela_Brasil[[#This Row],[IDHM]]&lt;=0.699,"Médio",IF(Tabela_Brasil[[#This Row],[IDHM]]&lt;=0.799,"Alto","Muito Alto")))</f>
        <v>Médio</v>
      </c>
      <c r="L1682" t="str">
        <f>VLOOKUP(Tabela_Brasil[[#This Row],[Estado]],'De-Para_Estado_Regiao'!$B$3:$C$29,2,FALSE)</f>
        <v>Sudeste</v>
      </c>
      <c r="M1682">
        <f>IF(Tabela_Brasil[[#This Row],[IBGE_1-4]]&gt;=951,1,0)</f>
        <v>0</v>
      </c>
      <c r="N1682">
        <f>IF(Tabela_Brasil[[#This Row],[COMP_P]]&lt;=2,1,0)</f>
        <v>0</v>
      </c>
    </row>
    <row r="1683" spans="1:14" x14ac:dyDescent="0.25">
      <c r="A1683" s="9" t="s">
        <v>1698</v>
      </c>
      <c r="B1683" s="9" t="s">
        <v>49</v>
      </c>
      <c r="C1683" s="9">
        <v>1017</v>
      </c>
      <c r="D1683" s="9">
        <v>0.59499999999999997</v>
      </c>
      <c r="E1683" s="9">
        <v>0.59399999999999997</v>
      </c>
      <c r="F1683" s="9">
        <v>0.44700000000000001</v>
      </c>
      <c r="G1683" s="9">
        <v>15517.48</v>
      </c>
      <c r="H1683" s="10">
        <v>4</v>
      </c>
      <c r="I1683" t="str">
        <f>CONCATENATE(Tabela_Brasil[[#This Row],[Município]],"-",Tabela_Brasil[[#This Row],[Estado]])</f>
        <v>São Geraldo Do Araguaia-PA</v>
      </c>
      <c r="J1683">
        <f>IF(Tabela_Brasil[[#This Row],[IDHM]]&lt;=0.599,1,0)</f>
        <v>1</v>
      </c>
      <c r="K1683" t="str">
        <f>IF(Tabela_Brasil[[#This Row],[IDHM]]&lt;=0.55,"Baixo",IF(Tabela_Brasil[[#This Row],[IDHM]]&lt;=0.699,"Médio",IF(Tabela_Brasil[[#This Row],[IDHM]]&lt;=0.799,"Alto","Muito Alto")))</f>
        <v>Médio</v>
      </c>
      <c r="L1683" t="str">
        <f>VLOOKUP(Tabela_Brasil[[#This Row],[Estado]],'De-Para_Estado_Regiao'!$B$3:$C$29,2,FALSE)</f>
        <v>Norte</v>
      </c>
      <c r="M1683">
        <f>IF(Tabela_Brasil[[#This Row],[IBGE_1-4]]&gt;=951,1,0)</f>
        <v>1</v>
      </c>
      <c r="N1683">
        <f>IF(Tabela_Brasil[[#This Row],[COMP_P]]&lt;=2,1,0)</f>
        <v>0</v>
      </c>
    </row>
    <row r="1684" spans="1:14" x14ac:dyDescent="0.25">
      <c r="A1684" s="12" t="s">
        <v>1699</v>
      </c>
      <c r="B1684" s="12" t="s">
        <v>10</v>
      </c>
      <c r="C1684" s="12">
        <v>728</v>
      </c>
      <c r="D1684" s="12">
        <v>0.7</v>
      </c>
      <c r="E1684" s="12">
        <v>0.69799999999999995</v>
      </c>
      <c r="F1684" s="12">
        <v>0.60599999999999998</v>
      </c>
      <c r="G1684" s="12">
        <v>17507.39</v>
      </c>
      <c r="H1684" s="13">
        <v>22</v>
      </c>
      <c r="I1684" t="str">
        <f>CONCATENATE(Tabela_Brasil[[#This Row],[Município]],"-",Tabela_Brasil[[#This Row],[Estado]])</f>
        <v>Porciúncula-RJ</v>
      </c>
      <c r="J1684">
        <f>IF(Tabela_Brasil[[#This Row],[IDHM]]&lt;=0.599,1,0)</f>
        <v>0</v>
      </c>
      <c r="K1684" t="str">
        <f>IF(Tabela_Brasil[[#This Row],[IDHM]]&lt;=0.55,"Baixo",IF(Tabela_Brasil[[#This Row],[IDHM]]&lt;=0.699,"Médio",IF(Tabela_Brasil[[#This Row],[IDHM]]&lt;=0.799,"Alto","Muito Alto")))</f>
        <v>Alto</v>
      </c>
      <c r="L1684" t="str">
        <f>VLOOKUP(Tabela_Brasil[[#This Row],[Estado]],'De-Para_Estado_Regiao'!$B$3:$C$29,2,FALSE)</f>
        <v>Sudeste</v>
      </c>
      <c r="M1684">
        <f>IF(Tabela_Brasil[[#This Row],[IBGE_1-4]]&gt;=951,1,0)</f>
        <v>0</v>
      </c>
      <c r="N1684">
        <f>IF(Tabela_Brasil[[#This Row],[COMP_P]]&lt;=2,1,0)</f>
        <v>0</v>
      </c>
    </row>
    <row r="1685" spans="1:14" x14ac:dyDescent="0.25">
      <c r="A1685" s="9" t="s">
        <v>1700</v>
      </c>
      <c r="B1685" s="9" t="s">
        <v>39</v>
      </c>
      <c r="C1685" s="9">
        <v>1149</v>
      </c>
      <c r="D1685" s="9">
        <v>0.64700000000000002</v>
      </c>
      <c r="E1685" s="9">
        <v>0.627</v>
      </c>
      <c r="F1685" s="9">
        <v>0.53800000000000003</v>
      </c>
      <c r="G1685" s="9">
        <v>16206.55</v>
      </c>
      <c r="H1685" s="10">
        <v>4</v>
      </c>
      <c r="I1685" t="str">
        <f>CONCATENATE(Tabela_Brasil[[#This Row],[Município]],"-",Tabela_Brasil[[#This Row],[Estado]])</f>
        <v>Presidente Figueiredo-AM</v>
      </c>
      <c r="J1685">
        <f>IF(Tabela_Brasil[[#This Row],[IDHM]]&lt;=0.599,1,0)</f>
        <v>0</v>
      </c>
      <c r="K1685" t="str">
        <f>IF(Tabela_Brasil[[#This Row],[IDHM]]&lt;=0.55,"Baixo",IF(Tabela_Brasil[[#This Row],[IDHM]]&lt;=0.699,"Médio",IF(Tabela_Brasil[[#This Row],[IDHM]]&lt;=0.799,"Alto","Muito Alto")))</f>
        <v>Médio</v>
      </c>
      <c r="L1685" t="str">
        <f>VLOOKUP(Tabela_Brasil[[#This Row],[Estado]],'De-Para_Estado_Regiao'!$B$3:$C$29,2,FALSE)</f>
        <v>Norte</v>
      </c>
      <c r="M1685">
        <f>IF(Tabela_Brasil[[#This Row],[IBGE_1-4]]&gt;=951,1,0)</f>
        <v>1</v>
      </c>
      <c r="N1685">
        <f>IF(Tabela_Brasil[[#This Row],[COMP_P]]&lt;=2,1,0)</f>
        <v>0</v>
      </c>
    </row>
    <row r="1686" spans="1:14" x14ac:dyDescent="0.25">
      <c r="A1686" s="12" t="s">
        <v>1701</v>
      </c>
      <c r="B1686" s="12" t="s">
        <v>87</v>
      </c>
      <c r="C1686" s="12">
        <v>1381</v>
      </c>
      <c r="D1686" s="12">
        <v>0.63</v>
      </c>
      <c r="E1686" s="12">
        <v>0.60099999999999998</v>
      </c>
      <c r="F1686" s="12">
        <v>0.54500000000000004</v>
      </c>
      <c r="G1686" s="12">
        <v>10562.8</v>
      </c>
      <c r="H1686" s="13">
        <v>21</v>
      </c>
      <c r="I1686" t="str">
        <f>CONCATENATE(Tabela_Brasil[[#This Row],[Município]],"-",Tabela_Brasil[[#This Row],[Estado]])</f>
        <v>Itinga Do Maranhão-MA</v>
      </c>
      <c r="J1686">
        <f>IF(Tabela_Brasil[[#This Row],[IDHM]]&lt;=0.599,1,0)</f>
        <v>0</v>
      </c>
      <c r="K1686" t="str">
        <f>IF(Tabela_Brasil[[#This Row],[IDHM]]&lt;=0.55,"Baixo",IF(Tabela_Brasil[[#This Row],[IDHM]]&lt;=0.699,"Médio",IF(Tabela_Brasil[[#This Row],[IDHM]]&lt;=0.799,"Alto","Muito Alto")))</f>
        <v>Médio</v>
      </c>
      <c r="L1686" t="str">
        <f>VLOOKUP(Tabela_Brasil[[#This Row],[Estado]],'De-Para_Estado_Regiao'!$B$3:$C$29,2,FALSE)</f>
        <v>Nordeste</v>
      </c>
      <c r="M1686">
        <f>IF(Tabela_Brasil[[#This Row],[IBGE_1-4]]&gt;=951,1,0)</f>
        <v>1</v>
      </c>
      <c r="N1686">
        <f>IF(Tabela_Brasil[[#This Row],[COMP_P]]&lt;=2,1,0)</f>
        <v>0</v>
      </c>
    </row>
    <row r="1687" spans="1:14" x14ac:dyDescent="0.25">
      <c r="A1687" s="9" t="s">
        <v>1702</v>
      </c>
      <c r="B1687" s="9" t="s">
        <v>16</v>
      </c>
      <c r="C1687" s="9">
        <v>515</v>
      </c>
      <c r="D1687" s="9">
        <v>0.68</v>
      </c>
      <c r="E1687" s="9">
        <v>0.65400000000000003</v>
      </c>
      <c r="F1687" s="9">
        <v>0.55800000000000005</v>
      </c>
      <c r="G1687" s="9">
        <v>17990.66</v>
      </c>
      <c r="H1687" s="10">
        <v>1</v>
      </c>
      <c r="I1687" t="str">
        <f>CONCATENATE(Tabela_Brasil[[#This Row],[Município]],"-",Tabela_Brasil[[#This Row],[Estado]])</f>
        <v>Centralina-MG</v>
      </c>
      <c r="J1687">
        <f>IF(Tabela_Brasil[[#This Row],[IDHM]]&lt;=0.599,1,0)</f>
        <v>0</v>
      </c>
      <c r="K1687" t="str">
        <f>IF(Tabela_Brasil[[#This Row],[IDHM]]&lt;=0.55,"Baixo",IF(Tabela_Brasil[[#This Row],[IDHM]]&lt;=0.699,"Médio",IF(Tabela_Brasil[[#This Row],[IDHM]]&lt;=0.799,"Alto","Muito Alto")))</f>
        <v>Médio</v>
      </c>
      <c r="L1687" t="str">
        <f>VLOOKUP(Tabela_Brasil[[#This Row],[Estado]],'De-Para_Estado_Regiao'!$B$3:$C$29,2,FALSE)</f>
        <v>Sudeste</v>
      </c>
      <c r="M1687">
        <f>IF(Tabela_Brasil[[#This Row],[IBGE_1-4]]&gt;=951,1,0)</f>
        <v>0</v>
      </c>
      <c r="N1687">
        <f>IF(Tabela_Brasil[[#This Row],[COMP_P]]&lt;=2,1,0)</f>
        <v>1</v>
      </c>
    </row>
    <row r="1688" spans="1:14" x14ac:dyDescent="0.25">
      <c r="A1688" s="12" t="s">
        <v>1703</v>
      </c>
      <c r="B1688" s="12" t="s">
        <v>33</v>
      </c>
      <c r="C1688" s="12">
        <v>356</v>
      </c>
      <c r="D1688" s="12">
        <v>0.70099999999999996</v>
      </c>
      <c r="E1688" s="12">
        <v>0.64700000000000002</v>
      </c>
      <c r="F1688" s="12">
        <v>0.64400000000000002</v>
      </c>
      <c r="G1688" s="12">
        <v>13239.96</v>
      </c>
      <c r="H1688" s="13">
        <v>7</v>
      </c>
      <c r="I1688" t="str">
        <f>CONCATENATE(Tabela_Brasil[[#This Row],[Município]],"-",Tabela_Brasil[[#This Row],[Estado]])</f>
        <v>Santa Terezinha De Goiás-GO</v>
      </c>
      <c r="J1688">
        <f>IF(Tabela_Brasil[[#This Row],[IDHM]]&lt;=0.599,1,0)</f>
        <v>0</v>
      </c>
      <c r="K1688" t="str">
        <f>IF(Tabela_Brasil[[#This Row],[IDHM]]&lt;=0.55,"Baixo",IF(Tabela_Brasil[[#This Row],[IDHM]]&lt;=0.699,"Médio",IF(Tabela_Brasil[[#This Row],[IDHM]]&lt;=0.799,"Alto","Muito Alto")))</f>
        <v>Alto</v>
      </c>
      <c r="L1688" t="str">
        <f>VLOOKUP(Tabela_Brasil[[#This Row],[Estado]],'De-Para_Estado_Regiao'!$B$3:$C$29,2,FALSE)</f>
        <v>Centro-Oeste</v>
      </c>
      <c r="M1688">
        <f>IF(Tabela_Brasil[[#This Row],[IBGE_1-4]]&gt;=951,1,0)</f>
        <v>0</v>
      </c>
      <c r="N1688">
        <f>IF(Tabela_Brasil[[#This Row],[COMP_P]]&lt;=2,1,0)</f>
        <v>0</v>
      </c>
    </row>
    <row r="1689" spans="1:14" x14ac:dyDescent="0.25">
      <c r="A1689" s="9" t="s">
        <v>1704</v>
      </c>
      <c r="B1689" s="9" t="s">
        <v>59</v>
      </c>
      <c r="C1689" s="9">
        <v>303</v>
      </c>
      <c r="D1689" s="9">
        <v>0.74</v>
      </c>
      <c r="E1689" s="9">
        <v>0.72299999999999998</v>
      </c>
      <c r="F1689" s="9">
        <v>0.64500000000000002</v>
      </c>
      <c r="G1689" s="9">
        <v>22641.53</v>
      </c>
      <c r="H1689" s="10">
        <v>28</v>
      </c>
      <c r="I1689" t="str">
        <f>CONCATENATE(Tabela_Brasil[[#This Row],[Município]],"-",Tabela_Brasil[[#This Row],[Estado]])</f>
        <v>Benedito Novo-SC</v>
      </c>
      <c r="J1689">
        <f>IF(Tabela_Brasil[[#This Row],[IDHM]]&lt;=0.599,1,0)</f>
        <v>0</v>
      </c>
      <c r="K1689" t="str">
        <f>IF(Tabela_Brasil[[#This Row],[IDHM]]&lt;=0.55,"Baixo",IF(Tabela_Brasil[[#This Row],[IDHM]]&lt;=0.699,"Médio",IF(Tabela_Brasil[[#This Row],[IDHM]]&lt;=0.799,"Alto","Muito Alto")))</f>
        <v>Alto</v>
      </c>
      <c r="L1689" t="str">
        <f>VLOOKUP(Tabela_Brasil[[#This Row],[Estado]],'De-Para_Estado_Regiao'!$B$3:$C$29,2,FALSE)</f>
        <v>Sul</v>
      </c>
      <c r="M1689">
        <f>IF(Tabela_Brasil[[#This Row],[IBGE_1-4]]&gt;=951,1,0)</f>
        <v>0</v>
      </c>
      <c r="N1689">
        <f>IF(Tabela_Brasil[[#This Row],[COMP_P]]&lt;=2,1,0)</f>
        <v>0</v>
      </c>
    </row>
    <row r="1690" spans="1:14" x14ac:dyDescent="0.25">
      <c r="A1690" s="12" t="s">
        <v>1705</v>
      </c>
      <c r="B1690" s="12" t="s">
        <v>29</v>
      </c>
      <c r="C1690" s="12">
        <v>221</v>
      </c>
      <c r="D1690" s="12">
        <v>0.54</v>
      </c>
      <c r="E1690" s="12">
        <v>0.59699999999999998</v>
      </c>
      <c r="F1690" s="12">
        <v>0.32400000000000001</v>
      </c>
      <c r="G1690" s="12">
        <v>16932.060000000001</v>
      </c>
      <c r="H1690" s="13">
        <v>11</v>
      </c>
      <c r="I1690" t="str">
        <f>CONCATENATE(Tabela_Brasil[[#This Row],[Município]],"-",Tabela_Brasil[[#This Row],[Estado]])</f>
        <v>Campinápolis-MT</v>
      </c>
      <c r="J1690">
        <f>IF(Tabela_Brasil[[#This Row],[IDHM]]&lt;=0.599,1,0)</f>
        <v>1</v>
      </c>
      <c r="K1690" t="str">
        <f>IF(Tabela_Brasil[[#This Row],[IDHM]]&lt;=0.55,"Baixo",IF(Tabela_Brasil[[#This Row],[IDHM]]&lt;=0.699,"Médio",IF(Tabela_Brasil[[#This Row],[IDHM]]&lt;=0.799,"Alto","Muito Alto")))</f>
        <v>Baixo</v>
      </c>
      <c r="L1690" t="str">
        <f>VLOOKUP(Tabela_Brasil[[#This Row],[Estado]],'De-Para_Estado_Regiao'!$B$3:$C$29,2,FALSE)</f>
        <v>Centro-Oeste</v>
      </c>
      <c r="M1690">
        <f>IF(Tabela_Brasil[[#This Row],[IBGE_1-4]]&gt;=951,1,0)</f>
        <v>0</v>
      </c>
      <c r="N1690">
        <f>IF(Tabela_Brasil[[#This Row],[COMP_P]]&lt;=2,1,0)</f>
        <v>0</v>
      </c>
    </row>
    <row r="1691" spans="1:14" x14ac:dyDescent="0.25">
      <c r="A1691" s="9" t="s">
        <v>1706</v>
      </c>
      <c r="B1691" s="9" t="s">
        <v>59</v>
      </c>
      <c r="C1691" s="9">
        <v>648</v>
      </c>
      <c r="D1691" s="9">
        <v>0.752</v>
      </c>
      <c r="E1691" s="9">
        <v>0.74199999999999999</v>
      </c>
      <c r="F1691" s="9">
        <v>0.65900000000000003</v>
      </c>
      <c r="G1691" s="9">
        <v>35210.550000000003</v>
      </c>
      <c r="H1691" s="10">
        <v>15</v>
      </c>
      <c r="I1691" t="str">
        <f>CONCATENATE(Tabela_Brasil[[#This Row],[Município]],"-",Tabela_Brasil[[#This Row],[Estado]])</f>
        <v>Capinzal-SC</v>
      </c>
      <c r="J1691">
        <f>IF(Tabela_Brasil[[#This Row],[IDHM]]&lt;=0.599,1,0)</f>
        <v>0</v>
      </c>
      <c r="K1691" t="str">
        <f>IF(Tabela_Brasil[[#This Row],[IDHM]]&lt;=0.55,"Baixo",IF(Tabela_Brasil[[#This Row],[IDHM]]&lt;=0.699,"Médio",IF(Tabela_Brasil[[#This Row],[IDHM]]&lt;=0.799,"Alto","Muito Alto")))</f>
        <v>Alto</v>
      </c>
      <c r="L1691" t="str">
        <f>VLOOKUP(Tabela_Brasil[[#This Row],[Estado]],'De-Para_Estado_Regiao'!$B$3:$C$29,2,FALSE)</f>
        <v>Sul</v>
      </c>
      <c r="M1691">
        <f>IF(Tabela_Brasil[[#This Row],[IBGE_1-4]]&gt;=951,1,0)</f>
        <v>0</v>
      </c>
      <c r="N1691">
        <f>IF(Tabela_Brasil[[#This Row],[COMP_P]]&lt;=2,1,0)</f>
        <v>0</v>
      </c>
    </row>
    <row r="1692" spans="1:14" x14ac:dyDescent="0.25">
      <c r="A1692" s="12" t="s">
        <v>1707</v>
      </c>
      <c r="B1692" s="12" t="s">
        <v>39</v>
      </c>
      <c r="C1692" s="12">
        <v>1965</v>
      </c>
      <c r="D1692" s="12">
        <v>0.56299999999999994</v>
      </c>
      <c r="E1692" s="12">
        <v>0.54800000000000004</v>
      </c>
      <c r="F1692" s="12">
        <v>0.43099999999999999</v>
      </c>
      <c r="G1692" s="12">
        <v>11363.73</v>
      </c>
      <c r="H1692" s="13">
        <v>8</v>
      </c>
      <c r="I1692" t="str">
        <f>CONCATENATE(Tabela_Brasil[[#This Row],[Município]],"-",Tabela_Brasil[[#This Row],[Estado]])</f>
        <v>Eirunepé-AM</v>
      </c>
      <c r="J1692">
        <f>IF(Tabela_Brasil[[#This Row],[IDHM]]&lt;=0.599,1,0)</f>
        <v>1</v>
      </c>
      <c r="K1692" t="str">
        <f>IF(Tabela_Brasil[[#This Row],[IDHM]]&lt;=0.55,"Baixo",IF(Tabela_Brasil[[#This Row],[IDHM]]&lt;=0.699,"Médio",IF(Tabela_Brasil[[#This Row],[IDHM]]&lt;=0.799,"Alto","Muito Alto")))</f>
        <v>Médio</v>
      </c>
      <c r="L1692" t="str">
        <f>VLOOKUP(Tabela_Brasil[[#This Row],[Estado]],'De-Para_Estado_Regiao'!$B$3:$C$29,2,FALSE)</f>
        <v>Norte</v>
      </c>
      <c r="M1692">
        <f>IF(Tabela_Brasil[[#This Row],[IBGE_1-4]]&gt;=951,1,0)</f>
        <v>1</v>
      </c>
      <c r="N1692">
        <f>IF(Tabela_Brasil[[#This Row],[COMP_P]]&lt;=2,1,0)</f>
        <v>0</v>
      </c>
    </row>
    <row r="1693" spans="1:14" x14ac:dyDescent="0.25">
      <c r="A1693" s="9" t="s">
        <v>1708</v>
      </c>
      <c r="B1693" s="9" t="s">
        <v>72</v>
      </c>
      <c r="C1693" s="9">
        <v>687</v>
      </c>
      <c r="D1693" s="9">
        <v>0.60899999999999999</v>
      </c>
      <c r="E1693" s="9">
        <v>0.57799999999999996</v>
      </c>
      <c r="F1693" s="9">
        <v>0.50700000000000001</v>
      </c>
      <c r="G1693" s="9">
        <v>8555.75</v>
      </c>
      <c r="H1693" s="10">
        <v>2</v>
      </c>
      <c r="I1693" t="str">
        <f>CONCATENATE(Tabela_Brasil[[#This Row],[Município]],"-",Tabela_Brasil[[#This Row],[Estado]])</f>
        <v>Monte Alegre-RN</v>
      </c>
      <c r="J1693">
        <f>IF(Tabela_Brasil[[#This Row],[IDHM]]&lt;=0.599,1,0)</f>
        <v>0</v>
      </c>
      <c r="K1693" t="str">
        <f>IF(Tabela_Brasil[[#This Row],[IDHM]]&lt;=0.55,"Baixo",IF(Tabela_Brasil[[#This Row],[IDHM]]&lt;=0.699,"Médio",IF(Tabela_Brasil[[#This Row],[IDHM]]&lt;=0.799,"Alto","Muito Alto")))</f>
        <v>Médio</v>
      </c>
      <c r="L1693" t="str">
        <f>VLOOKUP(Tabela_Brasil[[#This Row],[Estado]],'De-Para_Estado_Regiao'!$B$3:$C$29,2,FALSE)</f>
        <v>Nordeste</v>
      </c>
      <c r="M1693">
        <f>IF(Tabela_Brasil[[#This Row],[IBGE_1-4]]&gt;=951,1,0)</f>
        <v>0</v>
      </c>
      <c r="N1693">
        <f>IF(Tabela_Brasil[[#This Row],[COMP_P]]&lt;=2,1,0)</f>
        <v>1</v>
      </c>
    </row>
    <row r="1694" spans="1:14" x14ac:dyDescent="0.25">
      <c r="A1694" s="12" t="s">
        <v>1570</v>
      </c>
      <c r="B1694" s="12" t="s">
        <v>24</v>
      </c>
      <c r="C1694" s="12">
        <v>1914</v>
      </c>
      <c r="D1694" s="12">
        <v>0.64500000000000002</v>
      </c>
      <c r="E1694" s="12">
        <v>0.63200000000000001</v>
      </c>
      <c r="F1694" s="12">
        <v>0.52</v>
      </c>
      <c r="G1694" s="12">
        <v>12088.97</v>
      </c>
      <c r="H1694" s="13">
        <v>18</v>
      </c>
      <c r="I1694" t="str">
        <f>CONCATENATE(Tabela_Brasil[[#This Row],[Município]],"-",Tabela_Brasil[[#This Row],[Estado]])</f>
        <v>Vera Cruz-BA</v>
      </c>
      <c r="J1694">
        <f>IF(Tabela_Brasil[[#This Row],[IDHM]]&lt;=0.599,1,0)</f>
        <v>0</v>
      </c>
      <c r="K1694" t="str">
        <f>IF(Tabela_Brasil[[#This Row],[IDHM]]&lt;=0.55,"Baixo",IF(Tabela_Brasil[[#This Row],[IDHM]]&lt;=0.699,"Médio",IF(Tabela_Brasil[[#This Row],[IDHM]]&lt;=0.799,"Alto","Muito Alto")))</f>
        <v>Médio</v>
      </c>
      <c r="L1694" t="str">
        <f>VLOOKUP(Tabela_Brasil[[#This Row],[Estado]],'De-Para_Estado_Regiao'!$B$3:$C$29,2,FALSE)</f>
        <v>Nordeste</v>
      </c>
      <c r="M1694">
        <f>IF(Tabela_Brasil[[#This Row],[IBGE_1-4]]&gt;=951,1,0)</f>
        <v>1</v>
      </c>
      <c r="N1694">
        <f>IF(Tabela_Brasil[[#This Row],[COMP_P]]&lt;=2,1,0)</f>
        <v>0</v>
      </c>
    </row>
    <row r="1695" spans="1:14" x14ac:dyDescent="0.25">
      <c r="A1695" s="9" t="s">
        <v>76</v>
      </c>
      <c r="B1695" s="9" t="s">
        <v>31</v>
      </c>
      <c r="C1695" s="9">
        <v>2200</v>
      </c>
      <c r="D1695" s="9">
        <v>0.65</v>
      </c>
      <c r="E1695" s="9">
        <v>0.58699999999999997</v>
      </c>
      <c r="F1695" s="9">
        <v>0.57799999999999996</v>
      </c>
      <c r="G1695" s="9">
        <v>12352.04</v>
      </c>
      <c r="H1695" s="10">
        <v>16</v>
      </c>
      <c r="I1695" t="str">
        <f>CONCATENATE(Tabela_Brasil[[#This Row],[Município]],"-",Tabela_Brasil[[#This Row],[Estado]])</f>
        <v>Cascavel-CE</v>
      </c>
      <c r="J1695">
        <f>IF(Tabela_Brasil[[#This Row],[IDHM]]&lt;=0.599,1,0)</f>
        <v>0</v>
      </c>
      <c r="K1695" t="str">
        <f>IF(Tabela_Brasil[[#This Row],[IDHM]]&lt;=0.55,"Baixo",IF(Tabela_Brasil[[#This Row],[IDHM]]&lt;=0.699,"Médio",IF(Tabela_Brasil[[#This Row],[IDHM]]&lt;=0.799,"Alto","Muito Alto")))</f>
        <v>Médio</v>
      </c>
      <c r="L1695" t="str">
        <f>VLOOKUP(Tabela_Brasil[[#This Row],[Estado]],'De-Para_Estado_Regiao'!$B$3:$C$29,2,FALSE)</f>
        <v>Nordeste</v>
      </c>
      <c r="M1695">
        <f>IF(Tabela_Brasil[[#This Row],[IBGE_1-4]]&gt;=951,1,0)</f>
        <v>1</v>
      </c>
      <c r="N1695">
        <f>IF(Tabela_Brasil[[#This Row],[COMP_P]]&lt;=2,1,0)</f>
        <v>0</v>
      </c>
    </row>
    <row r="1696" spans="1:14" x14ac:dyDescent="0.25">
      <c r="A1696" s="12" t="s">
        <v>1709</v>
      </c>
      <c r="B1696" s="12" t="s">
        <v>82</v>
      </c>
      <c r="C1696" s="12">
        <v>338</v>
      </c>
      <c r="D1696" s="12">
        <v>0.60799999999999998</v>
      </c>
      <c r="E1696" s="12">
        <v>0.58599999999999997</v>
      </c>
      <c r="F1696" s="12">
        <v>0.49</v>
      </c>
      <c r="G1696" s="12">
        <v>9378.44</v>
      </c>
      <c r="H1696" s="13">
        <v>31</v>
      </c>
      <c r="I1696" t="str">
        <f>CONCATENATE(Tabela_Brasil[[#This Row],[Município]],"-",Tabela_Brasil[[#This Row],[Estado]])</f>
        <v>São João Do Rio Do Peixe-PB</v>
      </c>
      <c r="J1696">
        <f>IF(Tabela_Brasil[[#This Row],[IDHM]]&lt;=0.599,1,0)</f>
        <v>0</v>
      </c>
      <c r="K1696" t="str">
        <f>IF(Tabela_Brasil[[#This Row],[IDHM]]&lt;=0.55,"Baixo",IF(Tabela_Brasil[[#This Row],[IDHM]]&lt;=0.699,"Médio",IF(Tabela_Brasil[[#This Row],[IDHM]]&lt;=0.799,"Alto","Muito Alto")))</f>
        <v>Médio</v>
      </c>
      <c r="L1696" t="str">
        <f>VLOOKUP(Tabela_Brasil[[#This Row],[Estado]],'De-Para_Estado_Regiao'!$B$3:$C$29,2,FALSE)</f>
        <v>Nordeste</v>
      </c>
      <c r="M1696">
        <f>IF(Tabela_Brasil[[#This Row],[IBGE_1-4]]&gt;=951,1,0)</f>
        <v>0</v>
      </c>
      <c r="N1696">
        <f>IF(Tabela_Brasil[[#This Row],[COMP_P]]&lt;=2,1,0)</f>
        <v>0</v>
      </c>
    </row>
    <row r="1697" spans="1:14" x14ac:dyDescent="0.25">
      <c r="A1697" s="9" t="s">
        <v>1710</v>
      </c>
      <c r="B1697" s="9" t="s">
        <v>16</v>
      </c>
      <c r="C1697" s="9">
        <v>350</v>
      </c>
      <c r="D1697" s="9">
        <v>0.64800000000000002</v>
      </c>
      <c r="E1697" s="9">
        <v>0.622</v>
      </c>
      <c r="F1697" s="9">
        <v>0.53300000000000003</v>
      </c>
      <c r="G1697" s="9">
        <v>13291.84</v>
      </c>
      <c r="H1697" s="10">
        <v>6</v>
      </c>
      <c r="I1697" t="str">
        <f>CONCATENATE(Tabela_Brasil[[#This Row],[Município]],"-",Tabela_Brasil[[#This Row],[Estado]])</f>
        <v>Santa Maria De Itabira-MG</v>
      </c>
      <c r="J1697">
        <f>IF(Tabela_Brasil[[#This Row],[IDHM]]&lt;=0.599,1,0)</f>
        <v>0</v>
      </c>
      <c r="K1697" t="str">
        <f>IF(Tabela_Brasil[[#This Row],[IDHM]]&lt;=0.55,"Baixo",IF(Tabela_Brasil[[#This Row],[IDHM]]&lt;=0.699,"Médio",IF(Tabela_Brasil[[#This Row],[IDHM]]&lt;=0.799,"Alto","Muito Alto")))</f>
        <v>Médio</v>
      </c>
      <c r="L1697" t="str">
        <f>VLOOKUP(Tabela_Brasil[[#This Row],[Estado]],'De-Para_Estado_Regiao'!$B$3:$C$29,2,FALSE)</f>
        <v>Sudeste</v>
      </c>
      <c r="M1697">
        <f>IF(Tabela_Brasil[[#This Row],[IBGE_1-4]]&gt;=951,1,0)</f>
        <v>0</v>
      </c>
      <c r="N1697">
        <f>IF(Tabela_Brasil[[#This Row],[COMP_P]]&lt;=2,1,0)</f>
        <v>0</v>
      </c>
    </row>
    <row r="1698" spans="1:14" x14ac:dyDescent="0.25">
      <c r="A1698" s="12" t="s">
        <v>1711</v>
      </c>
      <c r="B1698" s="12" t="s">
        <v>118</v>
      </c>
      <c r="C1698" s="12">
        <v>1125</v>
      </c>
      <c r="D1698" s="12">
        <v>0.63100000000000001</v>
      </c>
      <c r="E1698" s="12">
        <v>0.61399999999999999</v>
      </c>
      <c r="F1698" s="12">
        <v>0.51600000000000001</v>
      </c>
      <c r="G1698" s="12">
        <v>36777.46</v>
      </c>
      <c r="H1698" s="13">
        <v>6</v>
      </c>
      <c r="I1698" t="str">
        <f>CONCATENATE(Tabela_Brasil[[#This Row],[Município]],"-",Tabela_Brasil[[#This Row],[Estado]])</f>
        <v>Uruçuí-PI</v>
      </c>
      <c r="J1698">
        <f>IF(Tabela_Brasil[[#This Row],[IDHM]]&lt;=0.599,1,0)</f>
        <v>0</v>
      </c>
      <c r="K1698" t="str">
        <f>IF(Tabela_Brasil[[#This Row],[IDHM]]&lt;=0.55,"Baixo",IF(Tabela_Brasil[[#This Row],[IDHM]]&lt;=0.699,"Médio",IF(Tabela_Brasil[[#This Row],[IDHM]]&lt;=0.799,"Alto","Muito Alto")))</f>
        <v>Médio</v>
      </c>
      <c r="L1698" t="str">
        <f>VLOOKUP(Tabela_Brasil[[#This Row],[Estado]],'De-Para_Estado_Regiao'!$B$3:$C$29,2,FALSE)</f>
        <v>Nordeste</v>
      </c>
      <c r="M1698">
        <f>IF(Tabela_Brasil[[#This Row],[IBGE_1-4]]&gt;=951,1,0)</f>
        <v>1</v>
      </c>
      <c r="N1698">
        <f>IF(Tabela_Brasil[[#This Row],[COMP_P]]&lt;=2,1,0)</f>
        <v>0</v>
      </c>
    </row>
    <row r="1699" spans="1:14" x14ac:dyDescent="0.25">
      <c r="A1699" s="9" t="s">
        <v>1712</v>
      </c>
      <c r="B1699" s="9" t="s">
        <v>24</v>
      </c>
      <c r="C1699" s="9">
        <v>754</v>
      </c>
      <c r="D1699" s="9">
        <v>0.60299999999999998</v>
      </c>
      <c r="E1699" s="9">
        <v>0.57499999999999996</v>
      </c>
      <c r="F1699" s="9">
        <v>0.48099999999999998</v>
      </c>
      <c r="G1699" s="9">
        <v>33778.300000000003</v>
      </c>
      <c r="H1699" s="10">
        <v>3</v>
      </c>
      <c r="I1699" t="str">
        <f>CONCATENATE(Tabela_Brasil[[#This Row],[Município]],"-",Tabela_Brasil[[#This Row],[Estado]])</f>
        <v>Correntina-BA</v>
      </c>
      <c r="J1699">
        <f>IF(Tabela_Brasil[[#This Row],[IDHM]]&lt;=0.599,1,0)</f>
        <v>0</v>
      </c>
      <c r="K1699" t="str">
        <f>IF(Tabela_Brasil[[#This Row],[IDHM]]&lt;=0.55,"Baixo",IF(Tabela_Brasil[[#This Row],[IDHM]]&lt;=0.699,"Médio",IF(Tabela_Brasil[[#This Row],[IDHM]]&lt;=0.799,"Alto","Muito Alto")))</f>
        <v>Médio</v>
      </c>
      <c r="L1699" t="str">
        <f>VLOOKUP(Tabela_Brasil[[#This Row],[Estado]],'De-Para_Estado_Regiao'!$B$3:$C$29,2,FALSE)</f>
        <v>Nordeste</v>
      </c>
      <c r="M1699">
        <f>IF(Tabela_Brasil[[#This Row],[IBGE_1-4]]&gt;=951,1,0)</f>
        <v>0</v>
      </c>
      <c r="N1699">
        <f>IF(Tabela_Brasil[[#This Row],[COMP_P]]&lt;=2,1,0)</f>
        <v>0</v>
      </c>
    </row>
    <row r="1700" spans="1:14" x14ac:dyDescent="0.25">
      <c r="A1700" s="12" t="s">
        <v>336</v>
      </c>
      <c r="B1700" s="12" t="s">
        <v>87</v>
      </c>
      <c r="C1700" s="12">
        <v>2089</v>
      </c>
      <c r="D1700" s="12">
        <v>0.55000000000000004</v>
      </c>
      <c r="E1700" s="12">
        <v>0.52500000000000002</v>
      </c>
      <c r="F1700" s="12">
        <v>0.45200000000000001</v>
      </c>
      <c r="G1700" s="12">
        <v>7851.23</v>
      </c>
      <c r="H1700" s="13">
        <v>99</v>
      </c>
      <c r="I1700" t="str">
        <f>CONCATENATE(Tabela_Brasil[[#This Row],[Município]],"-",Tabela_Brasil[[#This Row],[Estado]])</f>
        <v>Santa Luzia-MA</v>
      </c>
      <c r="J1700">
        <f>IF(Tabela_Brasil[[#This Row],[IDHM]]&lt;=0.599,1,0)</f>
        <v>1</v>
      </c>
      <c r="K1700" t="str">
        <f>IF(Tabela_Brasil[[#This Row],[IDHM]]&lt;=0.55,"Baixo",IF(Tabela_Brasil[[#This Row],[IDHM]]&lt;=0.699,"Médio",IF(Tabela_Brasil[[#This Row],[IDHM]]&lt;=0.799,"Alto","Muito Alto")))</f>
        <v>Baixo</v>
      </c>
      <c r="L1700" t="str">
        <f>VLOOKUP(Tabela_Brasil[[#This Row],[Estado]],'De-Para_Estado_Regiao'!$B$3:$C$29,2,FALSE)</f>
        <v>Nordeste</v>
      </c>
      <c r="M1700">
        <f>IF(Tabela_Brasil[[#This Row],[IBGE_1-4]]&gt;=951,1,0)</f>
        <v>1</v>
      </c>
      <c r="N1700">
        <f>IF(Tabela_Brasil[[#This Row],[COMP_P]]&lt;=2,1,0)</f>
        <v>0</v>
      </c>
    </row>
    <row r="1701" spans="1:14" x14ac:dyDescent="0.25">
      <c r="A1701" s="9" t="s">
        <v>1713</v>
      </c>
      <c r="B1701" s="9" t="s">
        <v>22</v>
      </c>
      <c r="C1701" s="9">
        <v>338</v>
      </c>
      <c r="D1701" s="9">
        <v>0.72199999999999998</v>
      </c>
      <c r="E1701" s="9">
        <v>0.71799999999999997</v>
      </c>
      <c r="F1701" s="9">
        <v>0.63800000000000001</v>
      </c>
      <c r="G1701" s="9">
        <v>16249.61</v>
      </c>
      <c r="H1701" s="10">
        <v>7</v>
      </c>
      <c r="I1701" t="str">
        <f>CONCATENATE(Tabela_Brasil[[#This Row],[Município]],"-",Tabela_Brasil[[#This Row],[Estado]])</f>
        <v>Califórnia-PR</v>
      </c>
      <c r="J1701">
        <f>IF(Tabela_Brasil[[#This Row],[IDHM]]&lt;=0.599,1,0)</f>
        <v>0</v>
      </c>
      <c r="K1701" t="str">
        <f>IF(Tabela_Brasil[[#This Row],[IDHM]]&lt;=0.55,"Baixo",IF(Tabela_Brasil[[#This Row],[IDHM]]&lt;=0.699,"Médio",IF(Tabela_Brasil[[#This Row],[IDHM]]&lt;=0.799,"Alto","Muito Alto")))</f>
        <v>Alto</v>
      </c>
      <c r="L1701" t="str">
        <f>VLOOKUP(Tabela_Brasil[[#This Row],[Estado]],'De-Para_Estado_Regiao'!$B$3:$C$29,2,FALSE)</f>
        <v>Sul</v>
      </c>
      <c r="M1701">
        <f>IF(Tabela_Brasil[[#This Row],[IBGE_1-4]]&gt;=951,1,0)</f>
        <v>0</v>
      </c>
      <c r="N1701">
        <f>IF(Tabela_Brasil[[#This Row],[COMP_P]]&lt;=2,1,0)</f>
        <v>0</v>
      </c>
    </row>
    <row r="1702" spans="1:14" x14ac:dyDescent="0.25">
      <c r="A1702" s="12" t="s">
        <v>1714</v>
      </c>
      <c r="B1702" s="12" t="s">
        <v>29</v>
      </c>
      <c r="C1702" s="12">
        <v>348</v>
      </c>
      <c r="D1702" s="12">
        <v>0.67</v>
      </c>
      <c r="E1702" s="12">
        <v>0.66800000000000004</v>
      </c>
      <c r="F1702" s="12">
        <v>0.54200000000000004</v>
      </c>
      <c r="G1702" s="12">
        <v>26125.61</v>
      </c>
      <c r="H1702" s="13">
        <v>13</v>
      </c>
      <c r="I1702" t="str">
        <f>CONCATENATE(Tabela_Brasil[[#This Row],[Município]],"-",Tabela_Brasil[[#This Row],[Estado]])</f>
        <v>Ribeirão Cascalheira-MT</v>
      </c>
      <c r="J1702">
        <f>IF(Tabela_Brasil[[#This Row],[IDHM]]&lt;=0.599,1,0)</f>
        <v>0</v>
      </c>
      <c r="K1702" t="str">
        <f>IF(Tabela_Brasil[[#This Row],[IDHM]]&lt;=0.55,"Baixo",IF(Tabela_Brasil[[#This Row],[IDHM]]&lt;=0.699,"Médio",IF(Tabela_Brasil[[#This Row],[IDHM]]&lt;=0.799,"Alto","Muito Alto")))</f>
        <v>Médio</v>
      </c>
      <c r="L1702" t="str">
        <f>VLOOKUP(Tabela_Brasil[[#This Row],[Estado]],'De-Para_Estado_Regiao'!$B$3:$C$29,2,FALSE)</f>
        <v>Centro-Oeste</v>
      </c>
      <c r="M1702">
        <f>IF(Tabela_Brasil[[#This Row],[IBGE_1-4]]&gt;=951,1,0)</f>
        <v>0</v>
      </c>
      <c r="N1702">
        <f>IF(Tabela_Brasil[[#This Row],[COMP_P]]&lt;=2,1,0)</f>
        <v>0</v>
      </c>
    </row>
    <row r="1703" spans="1:14" x14ac:dyDescent="0.25">
      <c r="A1703" s="9" t="s">
        <v>1715</v>
      </c>
      <c r="B1703" s="9" t="s">
        <v>16</v>
      </c>
      <c r="C1703" s="9">
        <v>1039</v>
      </c>
      <c r="D1703" s="9">
        <v>0.61499999999999999</v>
      </c>
      <c r="E1703" s="9">
        <v>0.61899999999999999</v>
      </c>
      <c r="F1703" s="9">
        <v>0.46100000000000002</v>
      </c>
      <c r="G1703" s="9">
        <v>9385.9699999999993</v>
      </c>
      <c r="H1703" s="10">
        <v>6</v>
      </c>
      <c r="I1703" t="str">
        <f>CONCATENATE(Tabela_Brasil[[#This Row],[Município]],"-",Tabela_Brasil[[#This Row],[Estado]])</f>
        <v>Jequitinhonha-MG</v>
      </c>
      <c r="J1703">
        <f>IF(Tabela_Brasil[[#This Row],[IDHM]]&lt;=0.599,1,0)</f>
        <v>0</v>
      </c>
      <c r="K1703" t="str">
        <f>IF(Tabela_Brasil[[#This Row],[IDHM]]&lt;=0.55,"Baixo",IF(Tabela_Brasil[[#This Row],[IDHM]]&lt;=0.699,"Médio",IF(Tabela_Brasil[[#This Row],[IDHM]]&lt;=0.799,"Alto","Muito Alto")))</f>
        <v>Médio</v>
      </c>
      <c r="L1703" t="str">
        <f>VLOOKUP(Tabela_Brasil[[#This Row],[Estado]],'De-Para_Estado_Regiao'!$B$3:$C$29,2,FALSE)</f>
        <v>Sudeste</v>
      </c>
      <c r="M1703">
        <f>IF(Tabela_Brasil[[#This Row],[IBGE_1-4]]&gt;=951,1,0)</f>
        <v>1</v>
      </c>
      <c r="N1703">
        <f>IF(Tabela_Brasil[[#This Row],[COMP_P]]&lt;=2,1,0)</f>
        <v>0</v>
      </c>
    </row>
    <row r="1704" spans="1:14" x14ac:dyDescent="0.25">
      <c r="A1704" s="12" t="s">
        <v>1716</v>
      </c>
      <c r="B1704" s="12" t="s">
        <v>14</v>
      </c>
      <c r="C1704" s="12">
        <v>831</v>
      </c>
      <c r="D1704" s="12">
        <v>0.75900000000000001</v>
      </c>
      <c r="E1704" s="12">
        <v>0.75600000000000001</v>
      </c>
      <c r="F1704" s="12">
        <v>0.69399999999999995</v>
      </c>
      <c r="G1704" s="12">
        <v>38114.5</v>
      </c>
      <c r="H1704" s="13">
        <v>40</v>
      </c>
      <c r="I1704" t="str">
        <f>CONCATENATE(Tabela_Brasil[[#This Row],[Município]],"-",Tabela_Brasil[[#This Row],[Estado]])</f>
        <v>Três De Maio-RS</v>
      </c>
      <c r="J1704">
        <f>IF(Tabela_Brasil[[#This Row],[IDHM]]&lt;=0.599,1,0)</f>
        <v>0</v>
      </c>
      <c r="K1704" t="str">
        <f>IF(Tabela_Brasil[[#This Row],[IDHM]]&lt;=0.55,"Baixo",IF(Tabela_Brasil[[#This Row],[IDHM]]&lt;=0.699,"Médio",IF(Tabela_Brasil[[#This Row],[IDHM]]&lt;=0.799,"Alto","Muito Alto")))</f>
        <v>Alto</v>
      </c>
      <c r="L1704" t="str">
        <f>VLOOKUP(Tabela_Brasil[[#This Row],[Estado]],'De-Para_Estado_Regiao'!$B$3:$C$29,2,FALSE)</f>
        <v>Sul</v>
      </c>
      <c r="M1704">
        <f>IF(Tabela_Brasil[[#This Row],[IBGE_1-4]]&gt;=951,1,0)</f>
        <v>0</v>
      </c>
      <c r="N1704">
        <f>IF(Tabela_Brasil[[#This Row],[COMP_P]]&lt;=2,1,0)</f>
        <v>0</v>
      </c>
    </row>
    <row r="1705" spans="1:14" x14ac:dyDescent="0.25">
      <c r="A1705" s="9" t="s">
        <v>1375</v>
      </c>
      <c r="B1705" s="9" t="s">
        <v>24</v>
      </c>
      <c r="C1705" s="9">
        <v>452</v>
      </c>
      <c r="D1705" s="9">
        <v>0.622</v>
      </c>
      <c r="E1705" s="9">
        <v>0.59</v>
      </c>
      <c r="F1705" s="9">
        <v>0.51800000000000002</v>
      </c>
      <c r="G1705" s="9">
        <v>7834.83</v>
      </c>
      <c r="H1705" s="10">
        <v>0</v>
      </c>
      <c r="I1705" t="str">
        <f>CONCATENATE(Tabela_Brasil[[#This Row],[Município]],"-",Tabela_Brasil[[#This Row],[Estado]])</f>
        <v>Milagres-BA</v>
      </c>
      <c r="J1705">
        <f>IF(Tabela_Brasil[[#This Row],[IDHM]]&lt;=0.599,1,0)</f>
        <v>0</v>
      </c>
      <c r="K1705" t="str">
        <f>IF(Tabela_Brasil[[#This Row],[IDHM]]&lt;=0.55,"Baixo",IF(Tabela_Brasil[[#This Row],[IDHM]]&lt;=0.699,"Médio",IF(Tabela_Brasil[[#This Row],[IDHM]]&lt;=0.799,"Alto","Muito Alto")))</f>
        <v>Médio</v>
      </c>
      <c r="L1705" t="str">
        <f>VLOOKUP(Tabela_Brasil[[#This Row],[Estado]],'De-Para_Estado_Regiao'!$B$3:$C$29,2,FALSE)</f>
        <v>Nordeste</v>
      </c>
      <c r="M1705">
        <f>IF(Tabela_Brasil[[#This Row],[IBGE_1-4]]&gt;=951,1,0)</f>
        <v>0</v>
      </c>
      <c r="N1705">
        <f>IF(Tabela_Brasil[[#This Row],[COMP_P]]&lt;=2,1,0)</f>
        <v>1</v>
      </c>
    </row>
    <row r="1706" spans="1:14" x14ac:dyDescent="0.25">
      <c r="A1706" s="12" t="s">
        <v>1717</v>
      </c>
      <c r="B1706" s="12" t="s">
        <v>7</v>
      </c>
      <c r="C1706" s="12">
        <v>182</v>
      </c>
      <c r="D1706" s="12">
        <v>0.71799999999999997</v>
      </c>
      <c r="E1706" s="12">
        <v>0.65900000000000003</v>
      </c>
      <c r="F1706" s="12">
        <v>0.67</v>
      </c>
      <c r="G1706" s="12">
        <v>48835.62</v>
      </c>
      <c r="H1706" s="13">
        <v>4</v>
      </c>
      <c r="I1706" t="str">
        <f>CONCATENATE(Tabela_Brasil[[#This Row],[Município]],"-",Tabela_Brasil[[#This Row],[Estado]])</f>
        <v>Narandiba-SP</v>
      </c>
      <c r="J1706">
        <f>IF(Tabela_Brasil[[#This Row],[IDHM]]&lt;=0.599,1,0)</f>
        <v>0</v>
      </c>
      <c r="K1706" t="str">
        <f>IF(Tabela_Brasil[[#This Row],[IDHM]]&lt;=0.55,"Baixo",IF(Tabela_Brasil[[#This Row],[IDHM]]&lt;=0.699,"Médio",IF(Tabela_Brasil[[#This Row],[IDHM]]&lt;=0.799,"Alto","Muito Alto")))</f>
        <v>Alto</v>
      </c>
      <c r="L1706" t="str">
        <f>VLOOKUP(Tabela_Brasil[[#This Row],[Estado]],'De-Para_Estado_Regiao'!$B$3:$C$29,2,FALSE)</f>
        <v>Sudeste</v>
      </c>
      <c r="M1706">
        <f>IF(Tabela_Brasil[[#This Row],[IBGE_1-4]]&gt;=951,1,0)</f>
        <v>0</v>
      </c>
      <c r="N1706">
        <f>IF(Tabela_Brasil[[#This Row],[COMP_P]]&lt;=2,1,0)</f>
        <v>0</v>
      </c>
    </row>
    <row r="1707" spans="1:14" x14ac:dyDescent="0.25">
      <c r="A1707" s="9" t="s">
        <v>1718</v>
      </c>
      <c r="B1707" s="9" t="s">
        <v>29</v>
      </c>
      <c r="C1707" s="9">
        <v>389</v>
      </c>
      <c r="D1707" s="9">
        <v>0.68</v>
      </c>
      <c r="E1707" s="9">
        <v>0.66300000000000003</v>
      </c>
      <c r="F1707" s="9">
        <v>0.56799999999999995</v>
      </c>
      <c r="G1707" s="9">
        <v>48646.74</v>
      </c>
      <c r="H1707" s="10">
        <v>3</v>
      </c>
      <c r="I1707" t="str">
        <f>CONCATENATE(Tabela_Brasil[[#This Row],[Município]],"-",Tabela_Brasil[[#This Row],[Estado]])</f>
        <v>Vera-MT</v>
      </c>
      <c r="J1707">
        <f>IF(Tabela_Brasil[[#This Row],[IDHM]]&lt;=0.599,1,0)</f>
        <v>0</v>
      </c>
      <c r="K1707" t="str">
        <f>IF(Tabela_Brasil[[#This Row],[IDHM]]&lt;=0.55,"Baixo",IF(Tabela_Brasil[[#This Row],[IDHM]]&lt;=0.699,"Médio",IF(Tabela_Brasil[[#This Row],[IDHM]]&lt;=0.799,"Alto","Muito Alto")))</f>
        <v>Médio</v>
      </c>
      <c r="L1707" t="str">
        <f>VLOOKUP(Tabela_Brasil[[#This Row],[Estado]],'De-Para_Estado_Regiao'!$B$3:$C$29,2,FALSE)</f>
        <v>Centro-Oeste</v>
      </c>
      <c r="M1707">
        <f>IF(Tabela_Brasil[[#This Row],[IBGE_1-4]]&gt;=951,1,0)</f>
        <v>0</v>
      </c>
      <c r="N1707">
        <f>IF(Tabela_Brasil[[#This Row],[COMP_P]]&lt;=2,1,0)</f>
        <v>0</v>
      </c>
    </row>
    <row r="1708" spans="1:14" x14ac:dyDescent="0.25">
      <c r="A1708" s="12" t="s">
        <v>1719</v>
      </c>
      <c r="B1708" s="12" t="s">
        <v>29</v>
      </c>
      <c r="C1708" s="12">
        <v>600</v>
      </c>
      <c r="D1708" s="12">
        <v>0.7</v>
      </c>
      <c r="E1708" s="12">
        <v>0.67700000000000005</v>
      </c>
      <c r="F1708" s="12">
        <v>0.64900000000000002</v>
      </c>
      <c r="G1708" s="12">
        <v>17256.009999999998</v>
      </c>
      <c r="H1708" s="13">
        <v>14</v>
      </c>
      <c r="I1708" t="str">
        <f>CONCATENATE(Tabela_Brasil[[#This Row],[Município]],"-",Tabela_Brasil[[#This Row],[Estado]])</f>
        <v>Arenápolis-MT</v>
      </c>
      <c r="J1708">
        <f>IF(Tabela_Brasil[[#This Row],[IDHM]]&lt;=0.599,1,0)</f>
        <v>0</v>
      </c>
      <c r="K1708" t="str">
        <f>IF(Tabela_Brasil[[#This Row],[IDHM]]&lt;=0.55,"Baixo",IF(Tabela_Brasil[[#This Row],[IDHM]]&lt;=0.699,"Médio",IF(Tabela_Brasil[[#This Row],[IDHM]]&lt;=0.799,"Alto","Muito Alto")))</f>
        <v>Alto</v>
      </c>
      <c r="L1708" t="str">
        <f>VLOOKUP(Tabela_Brasil[[#This Row],[Estado]],'De-Para_Estado_Regiao'!$B$3:$C$29,2,FALSE)</f>
        <v>Centro-Oeste</v>
      </c>
      <c r="M1708">
        <f>IF(Tabela_Brasil[[#This Row],[IBGE_1-4]]&gt;=951,1,0)</f>
        <v>0</v>
      </c>
      <c r="N1708">
        <f>IF(Tabela_Brasil[[#This Row],[COMP_P]]&lt;=2,1,0)</f>
        <v>0</v>
      </c>
    </row>
    <row r="1709" spans="1:14" x14ac:dyDescent="0.25">
      <c r="A1709" s="9" t="s">
        <v>1720</v>
      </c>
      <c r="B1709" s="9" t="s">
        <v>24</v>
      </c>
      <c r="C1709" s="9">
        <v>509</v>
      </c>
      <c r="D1709" s="9">
        <v>0.55500000000000005</v>
      </c>
      <c r="E1709" s="9">
        <v>0.54</v>
      </c>
      <c r="F1709" s="9">
        <v>0.41499999999999998</v>
      </c>
      <c r="G1709" s="9">
        <v>6920.19</v>
      </c>
      <c r="H1709" s="10">
        <v>22</v>
      </c>
      <c r="I1709" t="str">
        <f>CONCATENATE(Tabela_Brasil[[#This Row],[Município]],"-",Tabela_Brasil[[#This Row],[Estado]])</f>
        <v>Andaraí-BA</v>
      </c>
      <c r="J1709">
        <f>IF(Tabela_Brasil[[#This Row],[IDHM]]&lt;=0.599,1,0)</f>
        <v>1</v>
      </c>
      <c r="K1709" t="str">
        <f>IF(Tabela_Brasil[[#This Row],[IDHM]]&lt;=0.55,"Baixo",IF(Tabela_Brasil[[#This Row],[IDHM]]&lt;=0.699,"Médio",IF(Tabela_Brasil[[#This Row],[IDHM]]&lt;=0.799,"Alto","Muito Alto")))</f>
        <v>Médio</v>
      </c>
      <c r="L1709" t="str">
        <f>VLOOKUP(Tabela_Brasil[[#This Row],[Estado]],'De-Para_Estado_Regiao'!$B$3:$C$29,2,FALSE)</f>
        <v>Nordeste</v>
      </c>
      <c r="M1709">
        <f>IF(Tabela_Brasil[[#This Row],[IBGE_1-4]]&gt;=951,1,0)</f>
        <v>0</v>
      </c>
      <c r="N1709">
        <f>IF(Tabela_Brasil[[#This Row],[COMP_P]]&lt;=2,1,0)</f>
        <v>0</v>
      </c>
    </row>
    <row r="1710" spans="1:14" x14ac:dyDescent="0.25">
      <c r="A1710" s="12" t="s">
        <v>1721</v>
      </c>
      <c r="B1710" s="12" t="s">
        <v>14</v>
      </c>
      <c r="C1710" s="12">
        <v>1207</v>
      </c>
      <c r="D1710" s="12">
        <v>0.73099999999999998</v>
      </c>
      <c r="E1710" s="12">
        <v>0.72699999999999998</v>
      </c>
      <c r="F1710" s="12">
        <v>0.625</v>
      </c>
      <c r="G1710" s="12">
        <v>23916.29</v>
      </c>
      <c r="H1710" s="13">
        <v>45</v>
      </c>
      <c r="I1710" t="str">
        <f>CONCATENATE(Tabela_Brasil[[#This Row],[Município]],"-",Tabela_Brasil[[#This Row],[Estado]])</f>
        <v>Soledade-RS</v>
      </c>
      <c r="J1710">
        <f>IF(Tabela_Brasil[[#This Row],[IDHM]]&lt;=0.599,1,0)</f>
        <v>0</v>
      </c>
      <c r="K1710" t="str">
        <f>IF(Tabela_Brasil[[#This Row],[IDHM]]&lt;=0.55,"Baixo",IF(Tabela_Brasil[[#This Row],[IDHM]]&lt;=0.699,"Médio",IF(Tabela_Brasil[[#This Row],[IDHM]]&lt;=0.799,"Alto","Muito Alto")))</f>
        <v>Alto</v>
      </c>
      <c r="L1710" t="str">
        <f>VLOOKUP(Tabela_Brasil[[#This Row],[Estado]],'De-Para_Estado_Regiao'!$B$3:$C$29,2,FALSE)</f>
        <v>Sul</v>
      </c>
      <c r="M1710">
        <f>IF(Tabela_Brasil[[#This Row],[IBGE_1-4]]&gt;=951,1,0)</f>
        <v>1</v>
      </c>
      <c r="N1710">
        <f>IF(Tabela_Brasil[[#This Row],[COMP_P]]&lt;=2,1,0)</f>
        <v>0</v>
      </c>
    </row>
    <row r="1711" spans="1:14" x14ac:dyDescent="0.25">
      <c r="A1711" s="9" t="s">
        <v>1722</v>
      </c>
      <c r="B1711" s="9" t="s">
        <v>33</v>
      </c>
      <c r="C1711" s="9">
        <v>395</v>
      </c>
      <c r="D1711" s="9">
        <v>0.71799999999999997</v>
      </c>
      <c r="E1711" s="9">
        <v>0.67100000000000004</v>
      </c>
      <c r="F1711" s="9">
        <v>0.66</v>
      </c>
      <c r="G1711" s="9">
        <v>17486.150000000001</v>
      </c>
      <c r="H1711" s="10">
        <v>3</v>
      </c>
      <c r="I1711" t="str">
        <f>CONCATENATE(Tabela_Brasil[[#This Row],[Município]],"-",Tabela_Brasil[[#This Row],[Estado]])</f>
        <v>Nova Veneza-GO</v>
      </c>
      <c r="J1711">
        <f>IF(Tabela_Brasil[[#This Row],[IDHM]]&lt;=0.599,1,0)</f>
        <v>0</v>
      </c>
      <c r="K1711" t="str">
        <f>IF(Tabela_Brasil[[#This Row],[IDHM]]&lt;=0.55,"Baixo",IF(Tabela_Brasil[[#This Row],[IDHM]]&lt;=0.699,"Médio",IF(Tabela_Brasil[[#This Row],[IDHM]]&lt;=0.799,"Alto","Muito Alto")))</f>
        <v>Alto</v>
      </c>
      <c r="L1711" t="str">
        <f>VLOOKUP(Tabela_Brasil[[#This Row],[Estado]],'De-Para_Estado_Regiao'!$B$3:$C$29,2,FALSE)</f>
        <v>Centro-Oeste</v>
      </c>
      <c r="M1711">
        <f>IF(Tabela_Brasil[[#This Row],[IBGE_1-4]]&gt;=951,1,0)</f>
        <v>0</v>
      </c>
      <c r="N1711">
        <f>IF(Tabela_Brasil[[#This Row],[COMP_P]]&lt;=2,1,0)</f>
        <v>0</v>
      </c>
    </row>
    <row r="1712" spans="1:14" x14ac:dyDescent="0.25">
      <c r="A1712" s="12" t="s">
        <v>1723</v>
      </c>
      <c r="B1712" s="12" t="s">
        <v>16</v>
      </c>
      <c r="C1712" s="12">
        <v>225</v>
      </c>
      <c r="D1712" s="12">
        <v>0.69</v>
      </c>
      <c r="E1712" s="12">
        <v>0.70899999999999996</v>
      </c>
      <c r="F1712" s="12">
        <v>0.55800000000000005</v>
      </c>
      <c r="G1712" s="12">
        <v>50102.67</v>
      </c>
      <c r="H1712" s="13">
        <v>2</v>
      </c>
      <c r="I1712" t="str">
        <f>CONCATENATE(Tabela_Brasil[[#This Row],[Município]],"-",Tabela_Brasil[[#This Row],[Estado]])</f>
        <v>Guarda-Mor-MG</v>
      </c>
      <c r="J1712">
        <f>IF(Tabela_Brasil[[#This Row],[IDHM]]&lt;=0.599,1,0)</f>
        <v>0</v>
      </c>
      <c r="K1712" t="str">
        <f>IF(Tabela_Brasil[[#This Row],[IDHM]]&lt;=0.55,"Baixo",IF(Tabela_Brasil[[#This Row],[IDHM]]&lt;=0.699,"Médio",IF(Tabela_Brasil[[#This Row],[IDHM]]&lt;=0.799,"Alto","Muito Alto")))</f>
        <v>Médio</v>
      </c>
      <c r="L1712" t="str">
        <f>VLOOKUP(Tabela_Brasil[[#This Row],[Estado]],'De-Para_Estado_Regiao'!$B$3:$C$29,2,FALSE)</f>
        <v>Sudeste</v>
      </c>
      <c r="M1712">
        <f>IF(Tabela_Brasil[[#This Row],[IBGE_1-4]]&gt;=951,1,0)</f>
        <v>0</v>
      </c>
      <c r="N1712">
        <f>IF(Tabela_Brasil[[#This Row],[COMP_P]]&lt;=2,1,0)</f>
        <v>1</v>
      </c>
    </row>
    <row r="1713" spans="1:14" x14ac:dyDescent="0.25">
      <c r="A1713" s="9" t="s">
        <v>1724</v>
      </c>
      <c r="B1713" s="9" t="s">
        <v>16</v>
      </c>
      <c r="C1713" s="9">
        <v>960</v>
      </c>
      <c r="D1713" s="9">
        <v>0.629</v>
      </c>
      <c r="E1713" s="9">
        <v>0.61299999999999999</v>
      </c>
      <c r="F1713" s="9">
        <v>0.51600000000000001</v>
      </c>
      <c r="G1713" s="9">
        <v>12071.22</v>
      </c>
      <c r="H1713" s="10">
        <v>11</v>
      </c>
      <c r="I1713" t="str">
        <f>CONCATENATE(Tabela_Brasil[[#This Row],[Município]],"-",Tabela_Brasil[[#This Row],[Estado]])</f>
        <v>Itaobim-MG</v>
      </c>
      <c r="J1713">
        <f>IF(Tabela_Brasil[[#This Row],[IDHM]]&lt;=0.599,1,0)</f>
        <v>0</v>
      </c>
      <c r="K1713" t="str">
        <f>IF(Tabela_Brasil[[#This Row],[IDHM]]&lt;=0.55,"Baixo",IF(Tabela_Brasil[[#This Row],[IDHM]]&lt;=0.699,"Médio",IF(Tabela_Brasil[[#This Row],[IDHM]]&lt;=0.799,"Alto","Muito Alto")))</f>
        <v>Médio</v>
      </c>
      <c r="L1713" t="str">
        <f>VLOOKUP(Tabela_Brasil[[#This Row],[Estado]],'De-Para_Estado_Regiao'!$B$3:$C$29,2,FALSE)</f>
        <v>Sudeste</v>
      </c>
      <c r="M1713">
        <f>IF(Tabela_Brasil[[#This Row],[IBGE_1-4]]&gt;=951,1,0)</f>
        <v>1</v>
      </c>
      <c r="N1713">
        <f>IF(Tabela_Brasil[[#This Row],[COMP_P]]&lt;=2,1,0)</f>
        <v>0</v>
      </c>
    </row>
    <row r="1714" spans="1:14" x14ac:dyDescent="0.25">
      <c r="A1714" s="12" t="s">
        <v>1725</v>
      </c>
      <c r="B1714" s="12" t="s">
        <v>24</v>
      </c>
      <c r="C1714" s="12">
        <v>977</v>
      </c>
      <c r="D1714" s="12">
        <v>0.59899999999999998</v>
      </c>
      <c r="E1714" s="12">
        <v>0.60899999999999999</v>
      </c>
      <c r="F1714" s="12">
        <v>0.46600000000000003</v>
      </c>
      <c r="G1714" s="12">
        <v>12317.23</v>
      </c>
      <c r="H1714" s="13">
        <v>18</v>
      </c>
      <c r="I1714" t="str">
        <f>CONCATENATE(Tabela_Brasil[[#This Row],[Município]],"-",Tabela_Brasil[[#This Row],[Estado]])</f>
        <v>Itajuípe-BA</v>
      </c>
      <c r="J1714">
        <f>IF(Tabela_Brasil[[#This Row],[IDHM]]&lt;=0.599,1,0)</f>
        <v>1</v>
      </c>
      <c r="K1714" t="str">
        <f>IF(Tabela_Brasil[[#This Row],[IDHM]]&lt;=0.55,"Baixo",IF(Tabela_Brasil[[#This Row],[IDHM]]&lt;=0.699,"Médio",IF(Tabela_Brasil[[#This Row],[IDHM]]&lt;=0.799,"Alto","Muito Alto")))</f>
        <v>Médio</v>
      </c>
      <c r="L1714" t="str">
        <f>VLOOKUP(Tabela_Brasil[[#This Row],[Estado]],'De-Para_Estado_Regiao'!$B$3:$C$29,2,FALSE)</f>
        <v>Nordeste</v>
      </c>
      <c r="M1714">
        <f>IF(Tabela_Brasil[[#This Row],[IBGE_1-4]]&gt;=951,1,0)</f>
        <v>1</v>
      </c>
      <c r="N1714">
        <f>IF(Tabela_Brasil[[#This Row],[COMP_P]]&lt;=2,1,0)</f>
        <v>0</v>
      </c>
    </row>
    <row r="1715" spans="1:14" x14ac:dyDescent="0.25">
      <c r="A1715" s="9" t="s">
        <v>1726</v>
      </c>
      <c r="B1715" s="9" t="s">
        <v>16</v>
      </c>
      <c r="C1715" s="9">
        <v>537</v>
      </c>
      <c r="D1715" s="9">
        <v>0.623</v>
      </c>
      <c r="E1715" s="9">
        <v>0.61499999999999999</v>
      </c>
      <c r="F1715" s="9">
        <v>0.49099999999999999</v>
      </c>
      <c r="G1715" s="9">
        <v>8851.67</v>
      </c>
      <c r="H1715" s="10">
        <v>1</v>
      </c>
      <c r="I1715" t="str">
        <f>CONCATENATE(Tabela_Brasil[[#This Row],[Município]],"-",Tabela_Brasil[[#This Row],[Estado]])</f>
        <v>Bom Jesus Do Galho-MG</v>
      </c>
      <c r="J1715">
        <f>IF(Tabela_Brasil[[#This Row],[IDHM]]&lt;=0.599,1,0)</f>
        <v>0</v>
      </c>
      <c r="K1715" t="str">
        <f>IF(Tabela_Brasil[[#This Row],[IDHM]]&lt;=0.55,"Baixo",IF(Tabela_Brasil[[#This Row],[IDHM]]&lt;=0.699,"Médio",IF(Tabela_Brasil[[#This Row],[IDHM]]&lt;=0.799,"Alto","Muito Alto")))</f>
        <v>Médio</v>
      </c>
      <c r="L1715" t="str">
        <f>VLOOKUP(Tabela_Brasil[[#This Row],[Estado]],'De-Para_Estado_Regiao'!$B$3:$C$29,2,FALSE)</f>
        <v>Sudeste</v>
      </c>
      <c r="M1715">
        <f>IF(Tabela_Brasil[[#This Row],[IBGE_1-4]]&gt;=951,1,0)</f>
        <v>0</v>
      </c>
      <c r="N1715">
        <f>IF(Tabela_Brasil[[#This Row],[COMP_P]]&lt;=2,1,0)</f>
        <v>1</v>
      </c>
    </row>
    <row r="1716" spans="1:14" x14ac:dyDescent="0.25">
      <c r="A1716" s="12" t="s">
        <v>1727</v>
      </c>
      <c r="B1716" s="12" t="s">
        <v>22</v>
      </c>
      <c r="C1716" s="12">
        <v>357</v>
      </c>
      <c r="D1716" s="12">
        <v>0.67</v>
      </c>
      <c r="E1716" s="12">
        <v>0.68600000000000005</v>
      </c>
      <c r="F1716" s="12">
        <v>0.54900000000000004</v>
      </c>
      <c r="G1716" s="12">
        <v>18467.41</v>
      </c>
      <c r="H1716" s="13">
        <v>8</v>
      </c>
      <c r="I1716" t="str">
        <f>CONCATENATE(Tabela_Brasil[[#This Row],[Município]],"-",Tabela_Brasil[[#This Row],[Estado]])</f>
        <v>Centenário Do Sul-PR</v>
      </c>
      <c r="J1716">
        <f>IF(Tabela_Brasil[[#This Row],[IDHM]]&lt;=0.599,1,0)</f>
        <v>0</v>
      </c>
      <c r="K1716" t="str">
        <f>IF(Tabela_Brasil[[#This Row],[IDHM]]&lt;=0.55,"Baixo",IF(Tabela_Brasil[[#This Row],[IDHM]]&lt;=0.699,"Médio",IF(Tabela_Brasil[[#This Row],[IDHM]]&lt;=0.799,"Alto","Muito Alto")))</f>
        <v>Médio</v>
      </c>
      <c r="L1716" t="str">
        <f>VLOOKUP(Tabela_Brasil[[#This Row],[Estado]],'De-Para_Estado_Regiao'!$B$3:$C$29,2,FALSE)</f>
        <v>Sul</v>
      </c>
      <c r="M1716">
        <f>IF(Tabela_Brasil[[#This Row],[IBGE_1-4]]&gt;=951,1,0)</f>
        <v>0</v>
      </c>
      <c r="N1716">
        <f>IF(Tabela_Brasil[[#This Row],[COMP_P]]&lt;=2,1,0)</f>
        <v>0</v>
      </c>
    </row>
    <row r="1717" spans="1:14" x14ac:dyDescent="0.25">
      <c r="A1717" s="9" t="s">
        <v>828</v>
      </c>
      <c r="B1717" s="9" t="s">
        <v>22</v>
      </c>
      <c r="C1717" s="9">
        <v>587</v>
      </c>
      <c r="D1717" s="9">
        <v>0.63500000000000001</v>
      </c>
      <c r="E1717" s="9">
        <v>0.63800000000000001</v>
      </c>
      <c r="F1717" s="9">
        <v>0.52200000000000002</v>
      </c>
      <c r="G1717" s="9">
        <v>17136.939999999999</v>
      </c>
      <c r="H1717" s="10">
        <v>2</v>
      </c>
      <c r="I1717" t="str">
        <f>CONCATENATE(Tabela_Brasil[[#This Row],[Município]],"-",Tabela_Brasil[[#This Row],[Estado]])</f>
        <v>Cantagalo-PR</v>
      </c>
      <c r="J1717">
        <f>IF(Tabela_Brasil[[#This Row],[IDHM]]&lt;=0.599,1,0)</f>
        <v>0</v>
      </c>
      <c r="K1717" t="str">
        <f>IF(Tabela_Brasil[[#This Row],[IDHM]]&lt;=0.55,"Baixo",IF(Tabela_Brasil[[#This Row],[IDHM]]&lt;=0.699,"Médio",IF(Tabela_Brasil[[#This Row],[IDHM]]&lt;=0.799,"Alto","Muito Alto")))</f>
        <v>Médio</v>
      </c>
      <c r="L1717" t="str">
        <f>VLOOKUP(Tabela_Brasil[[#This Row],[Estado]],'De-Para_Estado_Regiao'!$B$3:$C$29,2,FALSE)</f>
        <v>Sul</v>
      </c>
      <c r="M1717">
        <f>IF(Tabela_Brasil[[#This Row],[IBGE_1-4]]&gt;=951,1,0)</f>
        <v>0</v>
      </c>
      <c r="N1717">
        <f>IF(Tabela_Brasil[[#This Row],[COMP_P]]&lt;=2,1,0)</f>
        <v>1</v>
      </c>
    </row>
    <row r="1718" spans="1:14" x14ac:dyDescent="0.25">
      <c r="A1718" s="12" t="s">
        <v>1728</v>
      </c>
      <c r="B1718" s="12" t="s">
        <v>22</v>
      </c>
      <c r="C1718" s="12">
        <v>438</v>
      </c>
      <c r="D1718" s="12">
        <v>0.73299999999999998</v>
      </c>
      <c r="E1718" s="12">
        <v>0.72599999999999998</v>
      </c>
      <c r="F1718" s="12">
        <v>0.64200000000000002</v>
      </c>
      <c r="G1718" s="12">
        <v>45658.04</v>
      </c>
      <c r="H1718" s="13">
        <v>17</v>
      </c>
      <c r="I1718" t="str">
        <f>CONCATENATE(Tabela_Brasil[[#This Row],[Município]],"-",Tabela_Brasil[[#This Row],[Estado]])</f>
        <v>Nova Aurora-PR</v>
      </c>
      <c r="J1718">
        <f>IF(Tabela_Brasil[[#This Row],[IDHM]]&lt;=0.599,1,0)</f>
        <v>0</v>
      </c>
      <c r="K1718" t="str">
        <f>IF(Tabela_Brasil[[#This Row],[IDHM]]&lt;=0.55,"Baixo",IF(Tabela_Brasil[[#This Row],[IDHM]]&lt;=0.699,"Médio",IF(Tabela_Brasil[[#This Row],[IDHM]]&lt;=0.799,"Alto","Muito Alto")))</f>
        <v>Alto</v>
      </c>
      <c r="L1718" t="str">
        <f>VLOOKUP(Tabela_Brasil[[#This Row],[Estado]],'De-Para_Estado_Regiao'!$B$3:$C$29,2,FALSE)</f>
        <v>Sul</v>
      </c>
      <c r="M1718">
        <f>IF(Tabela_Brasil[[#This Row],[IBGE_1-4]]&gt;=951,1,0)</f>
        <v>0</v>
      </c>
      <c r="N1718">
        <f>IF(Tabela_Brasil[[#This Row],[COMP_P]]&lt;=2,1,0)</f>
        <v>0</v>
      </c>
    </row>
    <row r="1719" spans="1:14" x14ac:dyDescent="0.25">
      <c r="A1719" s="9" t="s">
        <v>1729</v>
      </c>
      <c r="B1719" s="9" t="s">
        <v>16</v>
      </c>
      <c r="C1719" s="9">
        <v>301</v>
      </c>
      <c r="D1719" s="9">
        <v>0.67200000000000004</v>
      </c>
      <c r="E1719" s="9">
        <v>0.64500000000000002</v>
      </c>
      <c r="F1719" s="9">
        <v>0.55800000000000005</v>
      </c>
      <c r="G1719" s="9">
        <v>14420.46</v>
      </c>
      <c r="H1719" s="10">
        <v>3</v>
      </c>
      <c r="I1719" t="str">
        <f>CONCATENATE(Tabela_Brasil[[#This Row],[Município]],"-",Tabela_Brasil[[#This Row],[Estado]])</f>
        <v>Maravilhas-MG</v>
      </c>
      <c r="J1719">
        <f>IF(Tabela_Brasil[[#This Row],[IDHM]]&lt;=0.599,1,0)</f>
        <v>0</v>
      </c>
      <c r="K1719" t="str">
        <f>IF(Tabela_Brasil[[#This Row],[IDHM]]&lt;=0.55,"Baixo",IF(Tabela_Brasil[[#This Row],[IDHM]]&lt;=0.699,"Médio",IF(Tabela_Brasil[[#This Row],[IDHM]]&lt;=0.799,"Alto","Muito Alto")))</f>
        <v>Médio</v>
      </c>
      <c r="L1719" t="str">
        <f>VLOOKUP(Tabela_Brasil[[#This Row],[Estado]],'De-Para_Estado_Regiao'!$B$3:$C$29,2,FALSE)</f>
        <v>Sudeste</v>
      </c>
      <c r="M1719">
        <f>IF(Tabela_Brasil[[#This Row],[IBGE_1-4]]&gt;=951,1,0)</f>
        <v>0</v>
      </c>
      <c r="N1719">
        <f>IF(Tabela_Brasil[[#This Row],[COMP_P]]&lt;=2,1,0)</f>
        <v>0</v>
      </c>
    </row>
    <row r="1720" spans="1:14" x14ac:dyDescent="0.25">
      <c r="A1720" s="12" t="s">
        <v>1730</v>
      </c>
      <c r="B1720" s="12" t="s">
        <v>16</v>
      </c>
      <c r="C1720" s="12">
        <v>306</v>
      </c>
      <c r="D1720" s="12">
        <v>0.627</v>
      </c>
      <c r="E1720" s="12">
        <v>0.59899999999999998</v>
      </c>
      <c r="F1720" s="12">
        <v>0.50700000000000001</v>
      </c>
      <c r="G1720" s="12">
        <v>8014.75</v>
      </c>
      <c r="H1720" s="13">
        <v>5</v>
      </c>
      <c r="I1720" t="str">
        <f>CONCATENATE(Tabela_Brasil[[#This Row],[Município]],"-",Tabela_Brasil[[#This Row],[Estado]])</f>
        <v>Pavão-MG</v>
      </c>
      <c r="J1720">
        <f>IF(Tabela_Brasil[[#This Row],[IDHM]]&lt;=0.599,1,0)</f>
        <v>0</v>
      </c>
      <c r="K1720" t="str">
        <f>IF(Tabela_Brasil[[#This Row],[IDHM]]&lt;=0.55,"Baixo",IF(Tabela_Brasil[[#This Row],[IDHM]]&lt;=0.699,"Médio",IF(Tabela_Brasil[[#This Row],[IDHM]]&lt;=0.799,"Alto","Muito Alto")))</f>
        <v>Médio</v>
      </c>
      <c r="L1720" t="str">
        <f>VLOOKUP(Tabela_Brasil[[#This Row],[Estado]],'De-Para_Estado_Regiao'!$B$3:$C$29,2,FALSE)</f>
        <v>Sudeste</v>
      </c>
      <c r="M1720">
        <f>IF(Tabela_Brasil[[#This Row],[IBGE_1-4]]&gt;=951,1,0)</f>
        <v>0</v>
      </c>
      <c r="N1720">
        <f>IF(Tabela_Brasil[[#This Row],[COMP_P]]&lt;=2,1,0)</f>
        <v>0</v>
      </c>
    </row>
    <row r="1721" spans="1:14" x14ac:dyDescent="0.25">
      <c r="A1721" s="9" t="s">
        <v>1731</v>
      </c>
      <c r="B1721" s="9" t="s">
        <v>16</v>
      </c>
      <c r="C1721" s="9">
        <v>354</v>
      </c>
      <c r="D1721" s="9">
        <v>0.61</v>
      </c>
      <c r="E1721" s="9">
        <v>0.58499999999999996</v>
      </c>
      <c r="F1721" s="9">
        <v>0.48799999999999999</v>
      </c>
      <c r="G1721" s="9">
        <v>7332.85</v>
      </c>
      <c r="H1721" s="10">
        <v>11</v>
      </c>
      <c r="I1721" t="str">
        <f>CONCATENATE(Tabela_Brasil[[#This Row],[Município]],"-",Tabela_Brasil[[#This Row],[Estado]])</f>
        <v>Virgem Da Lapa-MG</v>
      </c>
      <c r="J1721">
        <f>IF(Tabela_Brasil[[#This Row],[IDHM]]&lt;=0.599,1,0)</f>
        <v>0</v>
      </c>
      <c r="K1721" t="str">
        <f>IF(Tabela_Brasil[[#This Row],[IDHM]]&lt;=0.55,"Baixo",IF(Tabela_Brasil[[#This Row],[IDHM]]&lt;=0.699,"Médio",IF(Tabela_Brasil[[#This Row],[IDHM]]&lt;=0.799,"Alto","Muito Alto")))</f>
        <v>Médio</v>
      </c>
      <c r="L1721" t="str">
        <f>VLOOKUP(Tabela_Brasil[[#This Row],[Estado]],'De-Para_Estado_Regiao'!$B$3:$C$29,2,FALSE)</f>
        <v>Sudeste</v>
      </c>
      <c r="M1721">
        <f>IF(Tabela_Brasil[[#This Row],[IBGE_1-4]]&gt;=951,1,0)</f>
        <v>0</v>
      </c>
      <c r="N1721">
        <f>IF(Tabela_Brasil[[#This Row],[COMP_P]]&lt;=2,1,0)</f>
        <v>0</v>
      </c>
    </row>
    <row r="1722" spans="1:14" x14ac:dyDescent="0.25">
      <c r="A1722" s="12" t="s">
        <v>1732</v>
      </c>
      <c r="B1722" s="12" t="s">
        <v>29</v>
      </c>
      <c r="C1722" s="12">
        <v>232</v>
      </c>
      <c r="D1722" s="12">
        <v>0.64900000000000002</v>
      </c>
      <c r="E1722" s="12">
        <v>0.65800000000000003</v>
      </c>
      <c r="F1722" s="12">
        <v>0.50700000000000001</v>
      </c>
      <c r="G1722" s="12">
        <v>69298.960000000006</v>
      </c>
      <c r="H1722" s="13">
        <v>3</v>
      </c>
      <c r="I1722" t="str">
        <f>CONCATENATE(Tabela_Brasil[[#This Row],[Município]],"-",Tabela_Brasil[[#This Row],[Estado]])</f>
        <v>Novo São Joaquim-MT</v>
      </c>
      <c r="J1722">
        <f>IF(Tabela_Brasil[[#This Row],[IDHM]]&lt;=0.599,1,0)</f>
        <v>0</v>
      </c>
      <c r="K1722" t="str">
        <f>IF(Tabela_Brasil[[#This Row],[IDHM]]&lt;=0.55,"Baixo",IF(Tabela_Brasil[[#This Row],[IDHM]]&lt;=0.699,"Médio",IF(Tabela_Brasil[[#This Row],[IDHM]]&lt;=0.799,"Alto","Muito Alto")))</f>
        <v>Médio</v>
      </c>
      <c r="L1722" t="str">
        <f>VLOOKUP(Tabela_Brasil[[#This Row],[Estado]],'De-Para_Estado_Regiao'!$B$3:$C$29,2,FALSE)</f>
        <v>Centro-Oeste</v>
      </c>
      <c r="M1722">
        <f>IF(Tabela_Brasil[[#This Row],[IBGE_1-4]]&gt;=951,1,0)</f>
        <v>0</v>
      </c>
      <c r="N1722">
        <f>IF(Tabela_Brasil[[#This Row],[COMP_P]]&lt;=2,1,0)</f>
        <v>0</v>
      </c>
    </row>
    <row r="1723" spans="1:14" x14ac:dyDescent="0.25">
      <c r="A1723" s="9" t="s">
        <v>1733</v>
      </c>
      <c r="B1723" s="9" t="s">
        <v>33</v>
      </c>
      <c r="C1723" s="9">
        <v>524</v>
      </c>
      <c r="D1723" s="9">
        <v>0.73</v>
      </c>
      <c r="E1723" s="9">
        <v>0.77400000000000002</v>
      </c>
      <c r="F1723" s="9">
        <v>0.59899999999999998</v>
      </c>
      <c r="G1723" s="9">
        <v>53694.65</v>
      </c>
      <c r="H1723" s="10">
        <v>11</v>
      </c>
      <c r="I1723" t="str">
        <f>CONCATENATE(Tabela_Brasil[[#This Row],[Município]],"-",Tabela_Brasil[[#This Row],[Estado]])</f>
        <v>Caçu-GO</v>
      </c>
      <c r="J1723">
        <f>IF(Tabela_Brasil[[#This Row],[IDHM]]&lt;=0.599,1,0)</f>
        <v>0</v>
      </c>
      <c r="K1723" t="str">
        <f>IF(Tabela_Brasil[[#This Row],[IDHM]]&lt;=0.55,"Baixo",IF(Tabela_Brasil[[#This Row],[IDHM]]&lt;=0.699,"Médio",IF(Tabela_Brasil[[#This Row],[IDHM]]&lt;=0.799,"Alto","Muito Alto")))</f>
        <v>Alto</v>
      </c>
      <c r="L1723" t="str">
        <f>VLOOKUP(Tabela_Brasil[[#This Row],[Estado]],'De-Para_Estado_Regiao'!$B$3:$C$29,2,FALSE)</f>
        <v>Centro-Oeste</v>
      </c>
      <c r="M1723">
        <f>IF(Tabela_Brasil[[#This Row],[IBGE_1-4]]&gt;=951,1,0)</f>
        <v>0</v>
      </c>
      <c r="N1723">
        <f>IF(Tabela_Brasil[[#This Row],[COMP_P]]&lt;=2,1,0)</f>
        <v>0</v>
      </c>
    </row>
    <row r="1724" spans="1:14" x14ac:dyDescent="0.25">
      <c r="A1724" s="12" t="s">
        <v>1734</v>
      </c>
      <c r="B1724" s="12" t="s">
        <v>14</v>
      </c>
      <c r="C1724" s="12">
        <v>1428</v>
      </c>
      <c r="D1724" s="12">
        <v>0.74099999999999999</v>
      </c>
      <c r="E1724" s="12">
        <v>0.71799999999999997</v>
      </c>
      <c r="F1724" s="12">
        <v>0.66400000000000003</v>
      </c>
      <c r="G1724" s="12">
        <v>32129.27</v>
      </c>
      <c r="H1724" s="13">
        <v>61</v>
      </c>
      <c r="I1724" t="str">
        <f>CONCATENATE(Tabela_Brasil[[#This Row],[Município]],"-",Tabela_Brasil[[#This Row],[Estado]])</f>
        <v>São Luiz Gonzaga-RS</v>
      </c>
      <c r="J1724">
        <f>IF(Tabela_Brasil[[#This Row],[IDHM]]&lt;=0.599,1,0)</f>
        <v>0</v>
      </c>
      <c r="K1724" t="str">
        <f>IF(Tabela_Brasil[[#This Row],[IDHM]]&lt;=0.55,"Baixo",IF(Tabela_Brasil[[#This Row],[IDHM]]&lt;=0.699,"Médio",IF(Tabela_Brasil[[#This Row],[IDHM]]&lt;=0.799,"Alto","Muito Alto")))</f>
        <v>Alto</v>
      </c>
      <c r="L1724" t="str">
        <f>VLOOKUP(Tabela_Brasil[[#This Row],[Estado]],'De-Para_Estado_Regiao'!$B$3:$C$29,2,FALSE)</f>
        <v>Sul</v>
      </c>
      <c r="M1724">
        <f>IF(Tabela_Brasil[[#This Row],[IBGE_1-4]]&gt;=951,1,0)</f>
        <v>1</v>
      </c>
      <c r="N1724">
        <f>IF(Tabela_Brasil[[#This Row],[COMP_P]]&lt;=2,1,0)</f>
        <v>0</v>
      </c>
    </row>
    <row r="1725" spans="1:14" x14ac:dyDescent="0.25">
      <c r="A1725" s="9" t="s">
        <v>1735</v>
      </c>
      <c r="B1725" s="9" t="s">
        <v>29</v>
      </c>
      <c r="C1725" s="9">
        <v>819</v>
      </c>
      <c r="D1725" s="9">
        <v>0.7</v>
      </c>
      <c r="E1725" s="9">
        <v>0.67500000000000004</v>
      </c>
      <c r="F1725" s="9">
        <v>0.61099999999999999</v>
      </c>
      <c r="G1725" s="9">
        <v>35667.870000000003</v>
      </c>
      <c r="H1725" s="10">
        <v>9</v>
      </c>
      <c r="I1725" t="str">
        <f>CONCATENATE(Tabela_Brasil[[#This Row],[Município]],"-",Tabela_Brasil[[#This Row],[Estado]])</f>
        <v>Nobres-MT</v>
      </c>
      <c r="J1725">
        <f>IF(Tabela_Brasil[[#This Row],[IDHM]]&lt;=0.599,1,0)</f>
        <v>0</v>
      </c>
      <c r="K1725" t="str">
        <f>IF(Tabela_Brasil[[#This Row],[IDHM]]&lt;=0.55,"Baixo",IF(Tabela_Brasil[[#This Row],[IDHM]]&lt;=0.699,"Médio",IF(Tabela_Brasil[[#This Row],[IDHM]]&lt;=0.799,"Alto","Muito Alto")))</f>
        <v>Alto</v>
      </c>
      <c r="L1725" t="str">
        <f>VLOOKUP(Tabela_Brasil[[#This Row],[Estado]],'De-Para_Estado_Regiao'!$B$3:$C$29,2,FALSE)</f>
        <v>Centro-Oeste</v>
      </c>
      <c r="M1725">
        <f>IF(Tabela_Brasil[[#This Row],[IBGE_1-4]]&gt;=951,1,0)</f>
        <v>0</v>
      </c>
      <c r="N1725">
        <f>IF(Tabela_Brasil[[#This Row],[COMP_P]]&lt;=2,1,0)</f>
        <v>0</v>
      </c>
    </row>
    <row r="1726" spans="1:14" x14ac:dyDescent="0.25">
      <c r="A1726" s="12" t="s">
        <v>1736</v>
      </c>
      <c r="B1726" s="12" t="s">
        <v>19</v>
      </c>
      <c r="C1726" s="12">
        <v>930</v>
      </c>
      <c r="D1726" s="12">
        <v>0.56499999999999995</v>
      </c>
      <c r="E1726" s="12">
        <v>0.54300000000000004</v>
      </c>
      <c r="F1726" s="12">
        <v>0.44500000000000001</v>
      </c>
      <c r="G1726" s="12">
        <v>6302.48</v>
      </c>
      <c r="H1726" s="13">
        <v>7</v>
      </c>
      <c r="I1726" t="str">
        <f>CONCATENATE(Tabela_Brasil[[#This Row],[Município]],"-",Tabela_Brasil[[#This Row],[Estado]])</f>
        <v>Bodocó-PE</v>
      </c>
      <c r="J1726">
        <f>IF(Tabela_Brasil[[#This Row],[IDHM]]&lt;=0.599,1,0)</f>
        <v>1</v>
      </c>
      <c r="K1726" t="str">
        <f>IF(Tabela_Brasil[[#This Row],[IDHM]]&lt;=0.55,"Baixo",IF(Tabela_Brasil[[#This Row],[IDHM]]&lt;=0.699,"Médio",IF(Tabela_Brasil[[#This Row],[IDHM]]&lt;=0.799,"Alto","Muito Alto")))</f>
        <v>Médio</v>
      </c>
      <c r="L1726" t="str">
        <f>VLOOKUP(Tabela_Brasil[[#This Row],[Estado]],'De-Para_Estado_Regiao'!$B$3:$C$29,2,FALSE)</f>
        <v>Nordeste</v>
      </c>
      <c r="M1726">
        <f>IF(Tabela_Brasil[[#This Row],[IBGE_1-4]]&gt;=951,1,0)</f>
        <v>0</v>
      </c>
      <c r="N1726">
        <f>IF(Tabela_Brasil[[#This Row],[COMP_P]]&lt;=2,1,0)</f>
        <v>0</v>
      </c>
    </row>
    <row r="1727" spans="1:14" x14ac:dyDescent="0.25">
      <c r="A1727" s="9" t="s">
        <v>1737</v>
      </c>
      <c r="B1727" s="9" t="s">
        <v>10</v>
      </c>
      <c r="C1727" s="9">
        <v>299</v>
      </c>
      <c r="D1727" s="9">
        <v>0.67</v>
      </c>
      <c r="E1727" s="9">
        <v>0.67200000000000004</v>
      </c>
      <c r="F1727" s="9">
        <v>0.55600000000000005</v>
      </c>
      <c r="G1727" s="9">
        <v>16574.71</v>
      </c>
      <c r="H1727" s="10">
        <v>7</v>
      </c>
      <c r="I1727" t="str">
        <f>CONCATENATE(Tabela_Brasil[[#This Row],[Município]],"-",Tabela_Brasil[[#This Row],[Estado]])</f>
        <v>Santa Maria Madalena-RJ</v>
      </c>
      <c r="J1727">
        <f>IF(Tabela_Brasil[[#This Row],[IDHM]]&lt;=0.599,1,0)</f>
        <v>0</v>
      </c>
      <c r="K1727" t="str">
        <f>IF(Tabela_Brasil[[#This Row],[IDHM]]&lt;=0.55,"Baixo",IF(Tabela_Brasil[[#This Row],[IDHM]]&lt;=0.699,"Médio",IF(Tabela_Brasil[[#This Row],[IDHM]]&lt;=0.799,"Alto","Muito Alto")))</f>
        <v>Médio</v>
      </c>
      <c r="L1727" t="str">
        <f>VLOOKUP(Tabela_Brasil[[#This Row],[Estado]],'De-Para_Estado_Regiao'!$B$3:$C$29,2,FALSE)</f>
        <v>Sudeste</v>
      </c>
      <c r="M1727">
        <f>IF(Tabela_Brasil[[#This Row],[IBGE_1-4]]&gt;=951,1,0)</f>
        <v>0</v>
      </c>
      <c r="N1727">
        <f>IF(Tabela_Brasil[[#This Row],[COMP_P]]&lt;=2,1,0)</f>
        <v>0</v>
      </c>
    </row>
    <row r="1728" spans="1:14" x14ac:dyDescent="0.25">
      <c r="A1728" s="12" t="s">
        <v>1738</v>
      </c>
      <c r="B1728" s="12" t="s">
        <v>31</v>
      </c>
      <c r="C1728" s="12">
        <v>999</v>
      </c>
      <c r="D1728" s="12">
        <v>0.624</v>
      </c>
      <c r="E1728" s="12">
        <v>0.56799999999999995</v>
      </c>
      <c r="F1728" s="12">
        <v>0.54800000000000004</v>
      </c>
      <c r="G1728" s="12">
        <v>11031.7</v>
      </c>
      <c r="H1728" s="13">
        <v>19</v>
      </c>
      <c r="I1728" t="str">
        <f>CONCATENATE(Tabela_Brasil[[#This Row],[Município]],"-",Tabela_Brasil[[#This Row],[Estado]])</f>
        <v>Jaguaruana-CE</v>
      </c>
      <c r="J1728">
        <f>IF(Tabela_Brasil[[#This Row],[IDHM]]&lt;=0.599,1,0)</f>
        <v>0</v>
      </c>
      <c r="K1728" t="str">
        <f>IF(Tabela_Brasil[[#This Row],[IDHM]]&lt;=0.55,"Baixo",IF(Tabela_Brasil[[#This Row],[IDHM]]&lt;=0.699,"Médio",IF(Tabela_Brasil[[#This Row],[IDHM]]&lt;=0.799,"Alto","Muito Alto")))</f>
        <v>Médio</v>
      </c>
      <c r="L1728" t="str">
        <f>VLOOKUP(Tabela_Brasil[[#This Row],[Estado]],'De-Para_Estado_Regiao'!$B$3:$C$29,2,FALSE)</f>
        <v>Nordeste</v>
      </c>
      <c r="M1728">
        <f>IF(Tabela_Brasil[[#This Row],[IBGE_1-4]]&gt;=951,1,0)</f>
        <v>1</v>
      </c>
      <c r="N1728">
        <f>IF(Tabela_Brasil[[#This Row],[COMP_P]]&lt;=2,1,0)</f>
        <v>0</v>
      </c>
    </row>
    <row r="1729" spans="1:14" x14ac:dyDescent="0.25">
      <c r="A1729" s="9" t="s">
        <v>1739</v>
      </c>
      <c r="B1729" s="9" t="s">
        <v>33</v>
      </c>
      <c r="C1729" s="9">
        <v>213</v>
      </c>
      <c r="D1729" s="9">
        <v>0.67200000000000004</v>
      </c>
      <c r="E1729" s="9">
        <v>0.69199999999999995</v>
      </c>
      <c r="F1729" s="9">
        <v>0.54600000000000004</v>
      </c>
      <c r="G1729" s="9">
        <v>17975.849999999999</v>
      </c>
      <c r="H1729" s="10">
        <v>1</v>
      </c>
      <c r="I1729" t="str">
        <f>CONCATENATE(Tabela_Brasil[[#This Row],[Município]],"-",Tabela_Brasil[[#This Row],[Estado]])</f>
        <v>Britânia-GO</v>
      </c>
      <c r="J1729">
        <f>IF(Tabela_Brasil[[#This Row],[IDHM]]&lt;=0.599,1,0)</f>
        <v>0</v>
      </c>
      <c r="K1729" t="str">
        <f>IF(Tabela_Brasil[[#This Row],[IDHM]]&lt;=0.55,"Baixo",IF(Tabela_Brasil[[#This Row],[IDHM]]&lt;=0.699,"Médio",IF(Tabela_Brasil[[#This Row],[IDHM]]&lt;=0.799,"Alto","Muito Alto")))</f>
        <v>Médio</v>
      </c>
      <c r="L1729" t="str">
        <f>VLOOKUP(Tabela_Brasil[[#This Row],[Estado]],'De-Para_Estado_Regiao'!$B$3:$C$29,2,FALSE)</f>
        <v>Centro-Oeste</v>
      </c>
      <c r="M1729">
        <f>IF(Tabela_Brasil[[#This Row],[IBGE_1-4]]&gt;=951,1,0)</f>
        <v>0</v>
      </c>
      <c r="N1729">
        <f>IF(Tabela_Brasil[[#This Row],[COMP_P]]&lt;=2,1,0)</f>
        <v>1</v>
      </c>
    </row>
    <row r="1730" spans="1:14" x14ac:dyDescent="0.25">
      <c r="A1730" s="12" t="s">
        <v>1740</v>
      </c>
      <c r="B1730" s="12" t="s">
        <v>33</v>
      </c>
      <c r="C1730" s="12">
        <v>577</v>
      </c>
      <c r="D1730" s="12">
        <v>0.70299999999999996</v>
      </c>
      <c r="E1730" s="12">
        <v>0.66500000000000004</v>
      </c>
      <c r="F1730" s="12">
        <v>0.63400000000000001</v>
      </c>
      <c r="G1730" s="12">
        <v>14343.91</v>
      </c>
      <c r="H1730" s="13">
        <v>5</v>
      </c>
      <c r="I1730" t="str">
        <f>CONCATENATE(Tabela_Brasil[[#This Row],[Município]],"-",Tabela_Brasil[[#This Row],[Estado]])</f>
        <v>Uruana-GO</v>
      </c>
      <c r="J1730">
        <f>IF(Tabela_Brasil[[#This Row],[IDHM]]&lt;=0.599,1,0)</f>
        <v>0</v>
      </c>
      <c r="K1730" t="str">
        <f>IF(Tabela_Brasil[[#This Row],[IDHM]]&lt;=0.55,"Baixo",IF(Tabela_Brasil[[#This Row],[IDHM]]&lt;=0.699,"Médio",IF(Tabela_Brasil[[#This Row],[IDHM]]&lt;=0.799,"Alto","Muito Alto")))</f>
        <v>Alto</v>
      </c>
      <c r="L1730" t="str">
        <f>VLOOKUP(Tabela_Brasil[[#This Row],[Estado]],'De-Para_Estado_Regiao'!$B$3:$C$29,2,FALSE)</f>
        <v>Centro-Oeste</v>
      </c>
      <c r="M1730">
        <f>IF(Tabela_Brasil[[#This Row],[IBGE_1-4]]&gt;=951,1,0)</f>
        <v>0</v>
      </c>
      <c r="N1730">
        <f>IF(Tabela_Brasil[[#This Row],[COMP_P]]&lt;=2,1,0)</f>
        <v>0</v>
      </c>
    </row>
    <row r="1731" spans="1:14" x14ac:dyDescent="0.25">
      <c r="A1731" s="9" t="s">
        <v>1741</v>
      </c>
      <c r="B1731" s="9" t="s">
        <v>24</v>
      </c>
      <c r="C1731" s="9">
        <v>289</v>
      </c>
      <c r="D1731" s="9">
        <v>0.59699999999999998</v>
      </c>
      <c r="E1731" s="9">
        <v>0.56000000000000005</v>
      </c>
      <c r="F1731" s="9">
        <v>0.49</v>
      </c>
      <c r="G1731" s="9">
        <v>8513.23</v>
      </c>
      <c r="H1731" s="10">
        <v>1</v>
      </c>
      <c r="I1731" t="str">
        <f>CONCATENATE(Tabela_Brasil[[#This Row],[Município]],"-",Tabela_Brasil[[#This Row],[Estado]])</f>
        <v>Brejões-BA</v>
      </c>
      <c r="J1731">
        <f>IF(Tabela_Brasil[[#This Row],[IDHM]]&lt;=0.599,1,0)</f>
        <v>1</v>
      </c>
      <c r="K1731" t="str">
        <f>IF(Tabela_Brasil[[#This Row],[IDHM]]&lt;=0.55,"Baixo",IF(Tabela_Brasil[[#This Row],[IDHM]]&lt;=0.699,"Médio",IF(Tabela_Brasil[[#This Row],[IDHM]]&lt;=0.799,"Alto","Muito Alto")))</f>
        <v>Médio</v>
      </c>
      <c r="L1731" t="str">
        <f>VLOOKUP(Tabela_Brasil[[#This Row],[Estado]],'De-Para_Estado_Regiao'!$B$3:$C$29,2,FALSE)</f>
        <v>Nordeste</v>
      </c>
      <c r="M1731">
        <f>IF(Tabela_Brasil[[#This Row],[IBGE_1-4]]&gt;=951,1,0)</f>
        <v>0</v>
      </c>
      <c r="N1731">
        <f>IF(Tabela_Brasil[[#This Row],[COMP_P]]&lt;=2,1,0)</f>
        <v>1</v>
      </c>
    </row>
    <row r="1732" spans="1:14" x14ac:dyDescent="0.25">
      <c r="A1732" s="12" t="s">
        <v>1742</v>
      </c>
      <c r="B1732" s="12" t="s">
        <v>39</v>
      </c>
      <c r="C1732" s="12">
        <v>1644</v>
      </c>
      <c r="D1732" s="12">
        <v>0.58799999999999997</v>
      </c>
      <c r="E1732" s="12">
        <v>0.57599999999999996</v>
      </c>
      <c r="F1732" s="12">
        <v>0.45500000000000002</v>
      </c>
      <c r="G1732" s="12">
        <v>9115.3799999999992</v>
      </c>
      <c r="H1732" s="13">
        <v>5</v>
      </c>
      <c r="I1732" t="str">
        <f>CONCATENATE(Tabela_Brasil[[#This Row],[Município]],"-",Tabela_Brasil[[#This Row],[Estado]])</f>
        <v>Boca Do Acre-AM</v>
      </c>
      <c r="J1732">
        <f>IF(Tabela_Brasil[[#This Row],[IDHM]]&lt;=0.599,1,0)</f>
        <v>1</v>
      </c>
      <c r="K1732" t="str">
        <f>IF(Tabela_Brasil[[#This Row],[IDHM]]&lt;=0.55,"Baixo",IF(Tabela_Brasil[[#This Row],[IDHM]]&lt;=0.699,"Médio",IF(Tabela_Brasil[[#This Row],[IDHM]]&lt;=0.799,"Alto","Muito Alto")))</f>
        <v>Médio</v>
      </c>
      <c r="L1732" t="str">
        <f>VLOOKUP(Tabela_Brasil[[#This Row],[Estado]],'De-Para_Estado_Regiao'!$B$3:$C$29,2,FALSE)</f>
        <v>Norte</v>
      </c>
      <c r="M1732">
        <f>IF(Tabela_Brasil[[#This Row],[IBGE_1-4]]&gt;=951,1,0)</f>
        <v>1</v>
      </c>
      <c r="N1732">
        <f>IF(Tabela_Brasil[[#This Row],[COMP_P]]&lt;=2,1,0)</f>
        <v>0</v>
      </c>
    </row>
    <row r="1733" spans="1:14" x14ac:dyDescent="0.25">
      <c r="A1733" s="9" t="s">
        <v>1743</v>
      </c>
      <c r="B1733" s="9" t="s">
        <v>94</v>
      </c>
      <c r="C1733" s="9">
        <v>3226</v>
      </c>
      <c r="D1733" s="9">
        <v>0.59299999999999997</v>
      </c>
      <c r="E1733" s="9">
        <v>0.59</v>
      </c>
      <c r="F1733" s="9">
        <v>0.46200000000000002</v>
      </c>
      <c r="G1733" s="9">
        <v>11990.47</v>
      </c>
      <c r="H1733" s="10">
        <v>38</v>
      </c>
      <c r="I1733" t="str">
        <f>CONCATENATE(Tabela_Brasil[[#This Row],[Município]],"-",Tabela_Brasil[[#This Row],[Estado]])</f>
        <v>União Dos Palmares-AL</v>
      </c>
      <c r="J1733">
        <f>IF(Tabela_Brasil[[#This Row],[IDHM]]&lt;=0.599,1,0)</f>
        <v>1</v>
      </c>
      <c r="K1733" t="str">
        <f>IF(Tabela_Brasil[[#This Row],[IDHM]]&lt;=0.55,"Baixo",IF(Tabela_Brasil[[#This Row],[IDHM]]&lt;=0.699,"Médio",IF(Tabela_Brasil[[#This Row],[IDHM]]&lt;=0.799,"Alto","Muito Alto")))</f>
        <v>Médio</v>
      </c>
      <c r="L1733" t="str">
        <f>VLOOKUP(Tabela_Brasil[[#This Row],[Estado]],'De-Para_Estado_Regiao'!$B$3:$C$29,2,FALSE)</f>
        <v>Nordeste</v>
      </c>
      <c r="M1733">
        <f>IF(Tabela_Brasil[[#This Row],[IBGE_1-4]]&gt;=951,1,0)</f>
        <v>1</v>
      </c>
      <c r="N1733">
        <f>IF(Tabela_Brasil[[#This Row],[COMP_P]]&lt;=2,1,0)</f>
        <v>0</v>
      </c>
    </row>
    <row r="1734" spans="1:14" x14ac:dyDescent="0.25">
      <c r="A1734" s="12" t="s">
        <v>1744</v>
      </c>
      <c r="B1734" s="12" t="s">
        <v>49</v>
      </c>
      <c r="C1734" s="12">
        <v>2702</v>
      </c>
      <c r="D1734" s="12">
        <v>0.59099999999999997</v>
      </c>
      <c r="E1734" s="12">
        <v>0.58199999999999996</v>
      </c>
      <c r="F1734" s="12">
        <v>0.47099999999999997</v>
      </c>
      <c r="G1734" s="12">
        <v>11652.53</v>
      </c>
      <c r="H1734" s="13">
        <v>6</v>
      </c>
      <c r="I1734" t="str">
        <f>CONCATENATE(Tabela_Brasil[[#This Row],[Município]],"-",Tabela_Brasil[[#This Row],[Estado]])</f>
        <v>São Miguel Do Guamá-PA</v>
      </c>
      <c r="J1734">
        <f>IF(Tabela_Brasil[[#This Row],[IDHM]]&lt;=0.599,1,0)</f>
        <v>1</v>
      </c>
      <c r="K1734" t="str">
        <f>IF(Tabela_Brasil[[#This Row],[IDHM]]&lt;=0.55,"Baixo",IF(Tabela_Brasil[[#This Row],[IDHM]]&lt;=0.699,"Médio",IF(Tabela_Brasil[[#This Row],[IDHM]]&lt;=0.799,"Alto","Muito Alto")))</f>
        <v>Médio</v>
      </c>
      <c r="L1734" t="str">
        <f>VLOOKUP(Tabela_Brasil[[#This Row],[Estado]],'De-Para_Estado_Regiao'!$B$3:$C$29,2,FALSE)</f>
        <v>Norte</v>
      </c>
      <c r="M1734">
        <f>IF(Tabela_Brasil[[#This Row],[IBGE_1-4]]&gt;=951,1,0)</f>
        <v>1</v>
      </c>
      <c r="N1734">
        <f>IF(Tabela_Brasil[[#This Row],[COMP_P]]&lt;=2,1,0)</f>
        <v>0</v>
      </c>
    </row>
    <row r="1735" spans="1:14" x14ac:dyDescent="0.25">
      <c r="A1735" s="9" t="s">
        <v>1745</v>
      </c>
      <c r="B1735" s="9" t="s">
        <v>72</v>
      </c>
      <c r="C1735" s="9">
        <v>2411</v>
      </c>
      <c r="D1735" s="9">
        <v>0.61599999999999999</v>
      </c>
      <c r="E1735" s="9">
        <v>0.59899999999999998</v>
      </c>
      <c r="F1735" s="9">
        <v>0.505</v>
      </c>
      <c r="G1735" s="9">
        <v>10718.21</v>
      </c>
      <c r="H1735" s="10">
        <v>64</v>
      </c>
      <c r="I1735" t="str">
        <f>CONCATENATE(Tabela_Brasil[[#This Row],[Município]],"-",Tabela_Brasil[[#This Row],[Estado]])</f>
        <v>Ceará-Mirim-RN</v>
      </c>
      <c r="J1735">
        <f>IF(Tabela_Brasil[[#This Row],[IDHM]]&lt;=0.599,1,0)</f>
        <v>0</v>
      </c>
      <c r="K1735" t="str">
        <f>IF(Tabela_Brasil[[#This Row],[IDHM]]&lt;=0.55,"Baixo",IF(Tabela_Brasil[[#This Row],[IDHM]]&lt;=0.699,"Médio",IF(Tabela_Brasil[[#This Row],[IDHM]]&lt;=0.799,"Alto","Muito Alto")))</f>
        <v>Médio</v>
      </c>
      <c r="L1735" t="str">
        <f>VLOOKUP(Tabela_Brasil[[#This Row],[Estado]],'De-Para_Estado_Regiao'!$B$3:$C$29,2,FALSE)</f>
        <v>Nordeste</v>
      </c>
      <c r="M1735">
        <f>IF(Tabela_Brasil[[#This Row],[IBGE_1-4]]&gt;=951,1,0)</f>
        <v>1</v>
      </c>
      <c r="N1735">
        <f>IF(Tabela_Brasil[[#This Row],[COMP_P]]&lt;=2,1,0)</f>
        <v>0</v>
      </c>
    </row>
    <row r="1736" spans="1:14" x14ac:dyDescent="0.25">
      <c r="A1736" s="12" t="s">
        <v>1746</v>
      </c>
      <c r="B1736" s="12" t="s">
        <v>59</v>
      </c>
      <c r="C1736" s="12">
        <v>877</v>
      </c>
      <c r="D1736" s="12">
        <v>0.75</v>
      </c>
      <c r="E1736" s="12">
        <v>0.748</v>
      </c>
      <c r="F1736" s="12">
        <v>0.69499999999999995</v>
      </c>
      <c r="G1736" s="12">
        <v>34299.24</v>
      </c>
      <c r="H1736" s="13">
        <v>18</v>
      </c>
      <c r="I1736" t="str">
        <f>CONCATENATE(Tabela_Brasil[[#This Row],[Município]],"-",Tabela_Brasil[[#This Row],[Estado]])</f>
        <v>São Lourenço Do Oeste-SC</v>
      </c>
      <c r="J1736">
        <f>IF(Tabela_Brasil[[#This Row],[IDHM]]&lt;=0.599,1,0)</f>
        <v>0</v>
      </c>
      <c r="K1736" t="str">
        <f>IF(Tabela_Brasil[[#This Row],[IDHM]]&lt;=0.55,"Baixo",IF(Tabela_Brasil[[#This Row],[IDHM]]&lt;=0.699,"Médio",IF(Tabela_Brasil[[#This Row],[IDHM]]&lt;=0.799,"Alto","Muito Alto")))</f>
        <v>Alto</v>
      </c>
      <c r="L1736" t="str">
        <f>VLOOKUP(Tabela_Brasil[[#This Row],[Estado]],'De-Para_Estado_Regiao'!$B$3:$C$29,2,FALSE)</f>
        <v>Sul</v>
      </c>
      <c r="M1736">
        <f>IF(Tabela_Brasil[[#This Row],[IBGE_1-4]]&gt;=951,1,0)</f>
        <v>0</v>
      </c>
      <c r="N1736">
        <f>IF(Tabela_Brasil[[#This Row],[COMP_P]]&lt;=2,1,0)</f>
        <v>0</v>
      </c>
    </row>
    <row r="1737" spans="1:14" x14ac:dyDescent="0.25">
      <c r="A1737" s="9" t="s">
        <v>1747</v>
      </c>
      <c r="B1737" s="9" t="s">
        <v>16</v>
      </c>
      <c r="C1737" s="9">
        <v>944</v>
      </c>
      <c r="D1737" s="9">
        <v>0.64</v>
      </c>
      <c r="E1737" s="9">
        <v>0.59299999999999997</v>
      </c>
      <c r="F1737" s="9">
        <v>0.56399999999999995</v>
      </c>
      <c r="G1737" s="9">
        <v>9992.0499999999993</v>
      </c>
      <c r="H1737" s="10">
        <v>25</v>
      </c>
      <c r="I1737" t="str">
        <f>CONCATENATE(Tabela_Brasil[[#This Row],[Município]],"-",Tabela_Brasil[[#This Row],[Estado]])</f>
        <v>Itacarambi-MG</v>
      </c>
      <c r="J1737">
        <f>IF(Tabela_Brasil[[#This Row],[IDHM]]&lt;=0.599,1,0)</f>
        <v>0</v>
      </c>
      <c r="K1737" t="str">
        <f>IF(Tabela_Brasil[[#This Row],[IDHM]]&lt;=0.55,"Baixo",IF(Tabela_Brasil[[#This Row],[IDHM]]&lt;=0.699,"Médio",IF(Tabela_Brasil[[#This Row],[IDHM]]&lt;=0.799,"Alto","Muito Alto")))</f>
        <v>Médio</v>
      </c>
      <c r="L1737" t="str">
        <f>VLOOKUP(Tabela_Brasil[[#This Row],[Estado]],'De-Para_Estado_Regiao'!$B$3:$C$29,2,FALSE)</f>
        <v>Sudeste</v>
      </c>
      <c r="M1737">
        <f>IF(Tabela_Brasil[[#This Row],[IBGE_1-4]]&gt;=951,1,0)</f>
        <v>0</v>
      </c>
      <c r="N1737">
        <f>IF(Tabela_Brasil[[#This Row],[COMP_P]]&lt;=2,1,0)</f>
        <v>0</v>
      </c>
    </row>
    <row r="1738" spans="1:14" x14ac:dyDescent="0.25">
      <c r="A1738" s="12" t="s">
        <v>1748</v>
      </c>
      <c r="B1738" s="12" t="s">
        <v>29</v>
      </c>
      <c r="C1738" s="12">
        <v>211</v>
      </c>
      <c r="D1738" s="12">
        <v>0.63</v>
      </c>
      <c r="E1738" s="12">
        <v>0.56699999999999995</v>
      </c>
      <c r="F1738" s="12">
        <v>0.54900000000000004</v>
      </c>
      <c r="G1738" s="12">
        <v>28100.03</v>
      </c>
      <c r="H1738" s="13">
        <v>8</v>
      </c>
      <c r="I1738" t="str">
        <f>CONCATENATE(Tabela_Brasil[[#This Row],[Município]],"-",Tabela_Brasil[[#This Row],[Estado]])</f>
        <v>Jangada-MT</v>
      </c>
      <c r="J1738">
        <f>IF(Tabela_Brasil[[#This Row],[IDHM]]&lt;=0.599,1,0)</f>
        <v>0</v>
      </c>
      <c r="K1738" t="str">
        <f>IF(Tabela_Brasil[[#This Row],[IDHM]]&lt;=0.55,"Baixo",IF(Tabela_Brasil[[#This Row],[IDHM]]&lt;=0.699,"Médio",IF(Tabela_Brasil[[#This Row],[IDHM]]&lt;=0.799,"Alto","Muito Alto")))</f>
        <v>Médio</v>
      </c>
      <c r="L1738" t="str">
        <f>VLOOKUP(Tabela_Brasil[[#This Row],[Estado]],'De-Para_Estado_Regiao'!$B$3:$C$29,2,FALSE)</f>
        <v>Centro-Oeste</v>
      </c>
      <c r="M1738">
        <f>IF(Tabela_Brasil[[#This Row],[IBGE_1-4]]&gt;=951,1,0)</f>
        <v>0</v>
      </c>
      <c r="N1738">
        <f>IF(Tabela_Brasil[[#This Row],[COMP_P]]&lt;=2,1,0)</f>
        <v>0</v>
      </c>
    </row>
    <row r="1739" spans="1:14" x14ac:dyDescent="0.25">
      <c r="A1739" s="9" t="s">
        <v>1749</v>
      </c>
      <c r="B1739" s="9" t="s">
        <v>16</v>
      </c>
      <c r="C1739" s="9">
        <v>608</v>
      </c>
      <c r="D1739" s="9">
        <v>0.64800000000000002</v>
      </c>
      <c r="E1739" s="9">
        <v>0.64100000000000001</v>
      </c>
      <c r="F1739" s="9">
        <v>0.51300000000000001</v>
      </c>
      <c r="G1739" s="9">
        <v>17948.79</v>
      </c>
      <c r="H1739" s="10">
        <v>18</v>
      </c>
      <c r="I1739" t="str">
        <f>CONCATENATE(Tabela_Brasil[[#This Row],[Município]],"-",Tabela_Brasil[[#This Row],[Estado]])</f>
        <v>Carlos Chagas-MG</v>
      </c>
      <c r="J1739">
        <f>IF(Tabela_Brasil[[#This Row],[IDHM]]&lt;=0.599,1,0)</f>
        <v>0</v>
      </c>
      <c r="K1739" t="str">
        <f>IF(Tabela_Brasil[[#This Row],[IDHM]]&lt;=0.55,"Baixo",IF(Tabela_Brasil[[#This Row],[IDHM]]&lt;=0.699,"Médio",IF(Tabela_Brasil[[#This Row],[IDHM]]&lt;=0.799,"Alto","Muito Alto")))</f>
        <v>Médio</v>
      </c>
      <c r="L1739" t="str">
        <f>VLOOKUP(Tabela_Brasil[[#This Row],[Estado]],'De-Para_Estado_Regiao'!$B$3:$C$29,2,FALSE)</f>
        <v>Sudeste</v>
      </c>
      <c r="M1739">
        <f>IF(Tabela_Brasil[[#This Row],[IBGE_1-4]]&gt;=951,1,0)</f>
        <v>0</v>
      </c>
      <c r="N1739">
        <f>IF(Tabela_Brasil[[#This Row],[COMP_P]]&lt;=2,1,0)</f>
        <v>0</v>
      </c>
    </row>
    <row r="1740" spans="1:14" x14ac:dyDescent="0.25">
      <c r="A1740" s="12" t="s">
        <v>1750</v>
      </c>
      <c r="B1740" s="12" t="s">
        <v>16</v>
      </c>
      <c r="C1740" s="12">
        <v>371</v>
      </c>
      <c r="D1740" s="12">
        <v>0.70799999999999996</v>
      </c>
      <c r="E1740" s="12">
        <v>0.67600000000000005</v>
      </c>
      <c r="F1740" s="12">
        <v>0.64600000000000002</v>
      </c>
      <c r="G1740" s="12">
        <v>161058.06</v>
      </c>
      <c r="H1740" s="13">
        <v>0</v>
      </c>
      <c r="I1740" t="str">
        <f>CONCATENATE(Tabela_Brasil[[#This Row],[Município]],"-",Tabela_Brasil[[#This Row],[Estado]])</f>
        <v>Araporã-MG</v>
      </c>
      <c r="J1740">
        <f>IF(Tabela_Brasil[[#This Row],[IDHM]]&lt;=0.599,1,0)</f>
        <v>0</v>
      </c>
      <c r="K1740" t="str">
        <f>IF(Tabela_Brasil[[#This Row],[IDHM]]&lt;=0.55,"Baixo",IF(Tabela_Brasil[[#This Row],[IDHM]]&lt;=0.699,"Médio",IF(Tabela_Brasil[[#This Row],[IDHM]]&lt;=0.799,"Alto","Muito Alto")))</f>
        <v>Alto</v>
      </c>
      <c r="L1740" t="str">
        <f>VLOOKUP(Tabela_Brasil[[#This Row],[Estado]],'De-Para_Estado_Regiao'!$B$3:$C$29,2,FALSE)</f>
        <v>Sudeste</v>
      </c>
      <c r="M1740">
        <f>IF(Tabela_Brasil[[#This Row],[IBGE_1-4]]&gt;=951,1,0)</f>
        <v>0</v>
      </c>
      <c r="N1740">
        <f>IF(Tabela_Brasil[[#This Row],[COMP_P]]&lt;=2,1,0)</f>
        <v>1</v>
      </c>
    </row>
    <row r="1741" spans="1:14" x14ac:dyDescent="0.25">
      <c r="A1741" s="9" t="s">
        <v>1751</v>
      </c>
      <c r="B1741" s="9" t="s">
        <v>7</v>
      </c>
      <c r="C1741" s="9">
        <v>655</v>
      </c>
      <c r="D1741" s="9">
        <v>0.73599999999999999</v>
      </c>
      <c r="E1741" s="9">
        <v>0.72</v>
      </c>
      <c r="F1741" s="9">
        <v>0.67500000000000004</v>
      </c>
      <c r="G1741" s="9">
        <v>16381.07</v>
      </c>
      <c r="H1741" s="10">
        <v>12</v>
      </c>
      <c r="I1741" t="str">
        <f>CONCATENATE(Tabela_Brasil[[#This Row],[Município]],"-",Tabela_Brasil[[#This Row],[Estado]])</f>
        <v>Charqueada-SP</v>
      </c>
      <c r="J1741">
        <f>IF(Tabela_Brasil[[#This Row],[IDHM]]&lt;=0.599,1,0)</f>
        <v>0</v>
      </c>
      <c r="K1741" t="str">
        <f>IF(Tabela_Brasil[[#This Row],[IDHM]]&lt;=0.55,"Baixo",IF(Tabela_Brasil[[#This Row],[IDHM]]&lt;=0.699,"Médio",IF(Tabela_Brasil[[#This Row],[IDHM]]&lt;=0.799,"Alto","Muito Alto")))</f>
        <v>Alto</v>
      </c>
      <c r="L1741" t="str">
        <f>VLOOKUP(Tabela_Brasil[[#This Row],[Estado]],'De-Para_Estado_Regiao'!$B$3:$C$29,2,FALSE)</f>
        <v>Sudeste</v>
      </c>
      <c r="M1741">
        <f>IF(Tabela_Brasil[[#This Row],[IBGE_1-4]]&gt;=951,1,0)</f>
        <v>0</v>
      </c>
      <c r="N1741">
        <f>IF(Tabela_Brasil[[#This Row],[COMP_P]]&lt;=2,1,0)</f>
        <v>0</v>
      </c>
    </row>
    <row r="1742" spans="1:14" x14ac:dyDescent="0.25">
      <c r="A1742" s="12" t="s">
        <v>1752</v>
      </c>
      <c r="B1742" s="12" t="s">
        <v>7</v>
      </c>
      <c r="C1742" s="12">
        <v>95</v>
      </c>
      <c r="D1742" s="12">
        <v>0.85</v>
      </c>
      <c r="E1742" s="12">
        <v>0.84899999999999998</v>
      </c>
      <c r="F1742" s="12">
        <v>0.82499999999999996</v>
      </c>
      <c r="G1742" s="12">
        <v>41378.019999999997</v>
      </c>
      <c r="H1742" s="13">
        <v>3</v>
      </c>
      <c r="I1742" t="str">
        <f>CONCATENATE(Tabela_Brasil[[#This Row],[Município]],"-",Tabela_Brasil[[#This Row],[Estado]])</f>
        <v>Águas De São Pedro-SP</v>
      </c>
      <c r="J1742">
        <f>IF(Tabela_Brasil[[#This Row],[IDHM]]&lt;=0.599,1,0)</f>
        <v>0</v>
      </c>
      <c r="K1742" t="str">
        <f>IF(Tabela_Brasil[[#This Row],[IDHM]]&lt;=0.55,"Baixo",IF(Tabela_Brasil[[#This Row],[IDHM]]&lt;=0.699,"Médio",IF(Tabela_Brasil[[#This Row],[IDHM]]&lt;=0.799,"Alto","Muito Alto")))</f>
        <v>Muito Alto</v>
      </c>
      <c r="L1742" t="str">
        <f>VLOOKUP(Tabela_Brasil[[#This Row],[Estado]],'De-Para_Estado_Regiao'!$B$3:$C$29,2,FALSE)</f>
        <v>Sudeste</v>
      </c>
      <c r="M1742">
        <f>IF(Tabela_Brasil[[#This Row],[IBGE_1-4]]&gt;=951,1,0)</f>
        <v>0</v>
      </c>
      <c r="N1742">
        <f>IF(Tabela_Brasil[[#This Row],[COMP_P]]&lt;=2,1,0)</f>
        <v>0</v>
      </c>
    </row>
    <row r="1743" spans="1:14" x14ac:dyDescent="0.25">
      <c r="A1743" s="9" t="s">
        <v>1753</v>
      </c>
      <c r="B1743" s="9" t="s">
        <v>59</v>
      </c>
      <c r="C1743" s="9">
        <v>616</v>
      </c>
      <c r="D1743" s="9">
        <v>0.69599999999999995</v>
      </c>
      <c r="E1743" s="9">
        <v>0.68400000000000005</v>
      </c>
      <c r="F1743" s="9">
        <v>0.57799999999999996</v>
      </c>
      <c r="G1743" s="9">
        <v>33982.699999999997</v>
      </c>
      <c r="H1743" s="10">
        <v>14</v>
      </c>
      <c r="I1743" t="str">
        <f>CONCATENATE(Tabela_Brasil[[#This Row],[Município]],"-",Tabela_Brasil[[#This Row],[Estado]])</f>
        <v>Abelardo Luz-SC</v>
      </c>
      <c r="J1743">
        <f>IF(Tabela_Brasil[[#This Row],[IDHM]]&lt;=0.599,1,0)</f>
        <v>0</v>
      </c>
      <c r="K1743" t="str">
        <f>IF(Tabela_Brasil[[#This Row],[IDHM]]&lt;=0.55,"Baixo",IF(Tabela_Brasil[[#This Row],[IDHM]]&lt;=0.699,"Médio",IF(Tabela_Brasil[[#This Row],[IDHM]]&lt;=0.799,"Alto","Muito Alto")))</f>
        <v>Médio</v>
      </c>
      <c r="L1743" t="str">
        <f>VLOOKUP(Tabela_Brasil[[#This Row],[Estado]],'De-Para_Estado_Regiao'!$B$3:$C$29,2,FALSE)</f>
        <v>Sul</v>
      </c>
      <c r="M1743">
        <f>IF(Tabela_Brasil[[#This Row],[IBGE_1-4]]&gt;=951,1,0)</f>
        <v>0</v>
      </c>
      <c r="N1743">
        <f>IF(Tabela_Brasil[[#This Row],[COMP_P]]&lt;=2,1,0)</f>
        <v>0</v>
      </c>
    </row>
    <row r="1744" spans="1:14" x14ac:dyDescent="0.25">
      <c r="A1744" s="12" t="s">
        <v>1754</v>
      </c>
      <c r="B1744" s="12" t="s">
        <v>33</v>
      </c>
      <c r="C1744" s="12">
        <v>187</v>
      </c>
      <c r="D1744" s="12">
        <v>0.70099999999999996</v>
      </c>
      <c r="E1744" s="12">
        <v>0.72399999999999998</v>
      </c>
      <c r="F1744" s="12">
        <v>0.57799999999999996</v>
      </c>
      <c r="G1744" s="12">
        <v>23482.92</v>
      </c>
      <c r="H1744" s="13">
        <v>3</v>
      </c>
      <c r="I1744" t="str">
        <f>CONCATENATE(Tabela_Brasil[[#This Row],[Município]],"-",Tabela_Brasil[[#This Row],[Estado]])</f>
        <v>Castelândia-GO</v>
      </c>
      <c r="J1744">
        <f>IF(Tabela_Brasil[[#This Row],[IDHM]]&lt;=0.599,1,0)</f>
        <v>0</v>
      </c>
      <c r="K1744" t="str">
        <f>IF(Tabela_Brasil[[#This Row],[IDHM]]&lt;=0.55,"Baixo",IF(Tabela_Brasil[[#This Row],[IDHM]]&lt;=0.699,"Médio",IF(Tabela_Brasil[[#This Row],[IDHM]]&lt;=0.799,"Alto","Muito Alto")))</f>
        <v>Alto</v>
      </c>
      <c r="L1744" t="str">
        <f>VLOOKUP(Tabela_Brasil[[#This Row],[Estado]],'De-Para_Estado_Regiao'!$B$3:$C$29,2,FALSE)</f>
        <v>Centro-Oeste</v>
      </c>
      <c r="M1744">
        <f>IF(Tabela_Brasil[[#This Row],[IBGE_1-4]]&gt;=951,1,0)</f>
        <v>0</v>
      </c>
      <c r="N1744">
        <f>IF(Tabela_Brasil[[#This Row],[COMP_P]]&lt;=2,1,0)</f>
        <v>0</v>
      </c>
    </row>
    <row r="1745" spans="1:14" x14ac:dyDescent="0.25">
      <c r="A1745" s="9" t="s">
        <v>708</v>
      </c>
      <c r="B1745" s="9" t="s">
        <v>22</v>
      </c>
      <c r="C1745" s="9">
        <v>719</v>
      </c>
      <c r="D1745" s="9">
        <v>0.748</v>
      </c>
      <c r="E1745" s="9">
        <v>0.72299999999999998</v>
      </c>
      <c r="F1745" s="9">
        <v>0.69199999999999995</v>
      </c>
      <c r="G1745" s="9">
        <v>89241.06</v>
      </c>
      <c r="H1745" s="10">
        <v>14</v>
      </c>
      <c r="I1745" t="str">
        <f>CONCATENATE(Tabela_Brasil[[#This Row],[Município]],"-",Tabela_Brasil[[#This Row],[Estado]])</f>
        <v>Cafelândia-PR</v>
      </c>
      <c r="J1745">
        <f>IF(Tabela_Brasil[[#This Row],[IDHM]]&lt;=0.599,1,0)</f>
        <v>0</v>
      </c>
      <c r="K1745" t="str">
        <f>IF(Tabela_Brasil[[#This Row],[IDHM]]&lt;=0.55,"Baixo",IF(Tabela_Brasil[[#This Row],[IDHM]]&lt;=0.699,"Médio",IF(Tabela_Brasil[[#This Row],[IDHM]]&lt;=0.799,"Alto","Muito Alto")))</f>
        <v>Alto</v>
      </c>
      <c r="L1745" t="str">
        <f>VLOOKUP(Tabela_Brasil[[#This Row],[Estado]],'De-Para_Estado_Regiao'!$B$3:$C$29,2,FALSE)</f>
        <v>Sul</v>
      </c>
      <c r="M1745">
        <f>IF(Tabela_Brasil[[#This Row],[IBGE_1-4]]&gt;=951,1,0)</f>
        <v>0</v>
      </c>
      <c r="N1745">
        <f>IF(Tabela_Brasil[[#This Row],[COMP_P]]&lt;=2,1,0)</f>
        <v>0</v>
      </c>
    </row>
    <row r="1746" spans="1:14" x14ac:dyDescent="0.25">
      <c r="A1746" s="12" t="s">
        <v>1755</v>
      </c>
      <c r="B1746" s="12" t="s">
        <v>16</v>
      </c>
      <c r="C1746" s="12">
        <v>772</v>
      </c>
      <c r="D1746" s="12">
        <v>0.72299999999999998</v>
      </c>
      <c r="E1746" s="12">
        <v>0.747</v>
      </c>
      <c r="F1746" s="12">
        <v>0.60099999999999998</v>
      </c>
      <c r="G1746" s="12">
        <v>21133.08</v>
      </c>
      <c r="H1746" s="13">
        <v>9</v>
      </c>
      <c r="I1746" t="str">
        <f>CONCATENATE(Tabela_Brasil[[#This Row],[Município]],"-",Tabela_Brasil[[#This Row],[Estado]])</f>
        <v>Capinópolis-MG</v>
      </c>
      <c r="J1746">
        <f>IF(Tabela_Brasil[[#This Row],[IDHM]]&lt;=0.599,1,0)</f>
        <v>0</v>
      </c>
      <c r="K1746" t="str">
        <f>IF(Tabela_Brasil[[#This Row],[IDHM]]&lt;=0.55,"Baixo",IF(Tabela_Brasil[[#This Row],[IDHM]]&lt;=0.699,"Médio",IF(Tabela_Brasil[[#This Row],[IDHM]]&lt;=0.799,"Alto","Muito Alto")))</f>
        <v>Alto</v>
      </c>
      <c r="L1746" t="str">
        <f>VLOOKUP(Tabela_Brasil[[#This Row],[Estado]],'De-Para_Estado_Regiao'!$B$3:$C$29,2,FALSE)</f>
        <v>Sudeste</v>
      </c>
      <c r="M1746">
        <f>IF(Tabela_Brasil[[#This Row],[IBGE_1-4]]&gt;=951,1,0)</f>
        <v>0</v>
      </c>
      <c r="N1746">
        <f>IF(Tabela_Brasil[[#This Row],[COMP_P]]&lt;=2,1,0)</f>
        <v>0</v>
      </c>
    </row>
    <row r="1747" spans="1:14" x14ac:dyDescent="0.25">
      <c r="A1747" s="9" t="s">
        <v>1756</v>
      </c>
      <c r="B1747" s="9" t="s">
        <v>87</v>
      </c>
      <c r="C1747" s="9">
        <v>914</v>
      </c>
      <c r="D1747" s="9">
        <v>0.56100000000000005</v>
      </c>
      <c r="E1747" s="9">
        <v>0.49299999999999999</v>
      </c>
      <c r="F1747" s="9">
        <v>0.46100000000000002</v>
      </c>
      <c r="G1747" s="9">
        <v>8333.33</v>
      </c>
      <c r="H1747" s="10">
        <v>0</v>
      </c>
      <c r="I1747" t="str">
        <f>CONCATENATE(Tabela_Brasil[[#This Row],[Município]],"-",Tabela_Brasil[[#This Row],[Estado]])</f>
        <v>Turiaçu-MA</v>
      </c>
      <c r="J1747">
        <f>IF(Tabela_Brasil[[#This Row],[IDHM]]&lt;=0.599,1,0)</f>
        <v>1</v>
      </c>
      <c r="K1747" t="str">
        <f>IF(Tabela_Brasil[[#This Row],[IDHM]]&lt;=0.55,"Baixo",IF(Tabela_Brasil[[#This Row],[IDHM]]&lt;=0.699,"Médio",IF(Tabela_Brasil[[#This Row],[IDHM]]&lt;=0.799,"Alto","Muito Alto")))</f>
        <v>Médio</v>
      </c>
      <c r="L1747" t="str">
        <f>VLOOKUP(Tabela_Brasil[[#This Row],[Estado]],'De-Para_Estado_Regiao'!$B$3:$C$29,2,FALSE)</f>
        <v>Nordeste</v>
      </c>
      <c r="M1747">
        <f>IF(Tabela_Brasil[[#This Row],[IBGE_1-4]]&gt;=951,1,0)</f>
        <v>0</v>
      </c>
      <c r="N1747">
        <f>IF(Tabela_Brasil[[#This Row],[COMP_P]]&lt;=2,1,0)</f>
        <v>1</v>
      </c>
    </row>
    <row r="1748" spans="1:14" x14ac:dyDescent="0.25">
      <c r="A1748" s="12" t="s">
        <v>1757</v>
      </c>
      <c r="B1748" s="12" t="s">
        <v>19</v>
      </c>
      <c r="C1748" s="12">
        <v>2518</v>
      </c>
      <c r="D1748" s="12">
        <v>0.56200000000000006</v>
      </c>
      <c r="E1748" s="12">
        <v>0.58099999999999996</v>
      </c>
      <c r="F1748" s="12">
        <v>0.41699999999999998</v>
      </c>
      <c r="G1748" s="12">
        <v>6561.15</v>
      </c>
      <c r="H1748" s="13">
        <v>7</v>
      </c>
      <c r="I1748" t="str">
        <f>CONCATENATE(Tabela_Brasil[[#This Row],[Município]],"-",Tabela_Brasil[[#This Row],[Estado]])</f>
        <v>Brejo Da Madre De Deus-PE</v>
      </c>
      <c r="J1748">
        <f>IF(Tabela_Brasil[[#This Row],[IDHM]]&lt;=0.599,1,0)</f>
        <v>1</v>
      </c>
      <c r="K1748" t="str">
        <f>IF(Tabela_Brasil[[#This Row],[IDHM]]&lt;=0.55,"Baixo",IF(Tabela_Brasil[[#This Row],[IDHM]]&lt;=0.699,"Médio",IF(Tabela_Brasil[[#This Row],[IDHM]]&lt;=0.799,"Alto","Muito Alto")))</f>
        <v>Médio</v>
      </c>
      <c r="L1748" t="str">
        <f>VLOOKUP(Tabela_Brasil[[#This Row],[Estado]],'De-Para_Estado_Regiao'!$B$3:$C$29,2,FALSE)</f>
        <v>Nordeste</v>
      </c>
      <c r="M1748">
        <f>IF(Tabela_Brasil[[#This Row],[IBGE_1-4]]&gt;=951,1,0)</f>
        <v>1</v>
      </c>
      <c r="N1748">
        <f>IF(Tabela_Brasil[[#This Row],[COMP_P]]&lt;=2,1,0)</f>
        <v>0</v>
      </c>
    </row>
    <row r="1749" spans="1:14" x14ac:dyDescent="0.25">
      <c r="A1749" s="9" t="s">
        <v>1758</v>
      </c>
      <c r="B1749" s="9" t="s">
        <v>16</v>
      </c>
      <c r="C1749" s="9">
        <v>145</v>
      </c>
      <c r="D1749" s="9">
        <v>0.66</v>
      </c>
      <c r="E1749" s="9">
        <v>0.629</v>
      </c>
      <c r="F1749" s="9">
        <v>0.54400000000000004</v>
      </c>
      <c r="G1749" s="9">
        <v>112989.28</v>
      </c>
      <c r="H1749" s="10">
        <v>3</v>
      </c>
      <c r="I1749" t="str">
        <f>CONCATENATE(Tabela_Brasil[[#This Row],[Município]],"-",Tabela_Brasil[[#This Row],[Estado]])</f>
        <v>Jeceaba-MG</v>
      </c>
      <c r="J1749">
        <f>IF(Tabela_Brasil[[#This Row],[IDHM]]&lt;=0.599,1,0)</f>
        <v>0</v>
      </c>
      <c r="K1749" t="str">
        <f>IF(Tabela_Brasil[[#This Row],[IDHM]]&lt;=0.55,"Baixo",IF(Tabela_Brasil[[#This Row],[IDHM]]&lt;=0.699,"Médio",IF(Tabela_Brasil[[#This Row],[IDHM]]&lt;=0.799,"Alto","Muito Alto")))</f>
        <v>Médio</v>
      </c>
      <c r="L1749" t="str">
        <f>VLOOKUP(Tabela_Brasil[[#This Row],[Estado]],'De-Para_Estado_Regiao'!$B$3:$C$29,2,FALSE)</f>
        <v>Sudeste</v>
      </c>
      <c r="M1749">
        <f>IF(Tabela_Brasil[[#This Row],[IBGE_1-4]]&gt;=951,1,0)</f>
        <v>0</v>
      </c>
      <c r="N1749">
        <f>IF(Tabela_Brasil[[#This Row],[COMP_P]]&lt;=2,1,0)</f>
        <v>0</v>
      </c>
    </row>
    <row r="1750" spans="1:14" x14ac:dyDescent="0.25">
      <c r="A1750" s="12" t="s">
        <v>1759</v>
      </c>
      <c r="B1750" s="12" t="s">
        <v>19</v>
      </c>
      <c r="C1750" s="12">
        <v>1511</v>
      </c>
      <c r="D1750" s="12">
        <v>0.626</v>
      </c>
      <c r="E1750" s="12">
        <v>0.58799999999999997</v>
      </c>
      <c r="F1750" s="12">
        <v>0.53800000000000003</v>
      </c>
      <c r="G1750" s="12">
        <v>12356.67</v>
      </c>
      <c r="H1750" s="13">
        <v>20</v>
      </c>
      <c r="I1750" t="str">
        <f>CONCATENATE(Tabela_Brasil[[#This Row],[Município]],"-",Tabela_Brasil[[#This Row],[Estado]])</f>
        <v>Floresta-PE</v>
      </c>
      <c r="J1750">
        <f>IF(Tabela_Brasil[[#This Row],[IDHM]]&lt;=0.599,1,0)</f>
        <v>0</v>
      </c>
      <c r="K1750" t="str">
        <f>IF(Tabela_Brasil[[#This Row],[IDHM]]&lt;=0.55,"Baixo",IF(Tabela_Brasil[[#This Row],[IDHM]]&lt;=0.699,"Médio",IF(Tabela_Brasil[[#This Row],[IDHM]]&lt;=0.799,"Alto","Muito Alto")))</f>
        <v>Médio</v>
      </c>
      <c r="L1750" t="str">
        <f>VLOOKUP(Tabela_Brasil[[#This Row],[Estado]],'De-Para_Estado_Regiao'!$B$3:$C$29,2,FALSE)</f>
        <v>Nordeste</v>
      </c>
      <c r="M1750">
        <f>IF(Tabela_Brasil[[#This Row],[IBGE_1-4]]&gt;=951,1,0)</f>
        <v>1</v>
      </c>
      <c r="N1750">
        <f>IF(Tabela_Brasil[[#This Row],[COMP_P]]&lt;=2,1,0)</f>
        <v>0</v>
      </c>
    </row>
    <row r="1751" spans="1:14" x14ac:dyDescent="0.25">
      <c r="A1751" s="9" t="s">
        <v>1760</v>
      </c>
      <c r="B1751" s="9" t="s">
        <v>7</v>
      </c>
      <c r="C1751" s="9">
        <v>473</v>
      </c>
      <c r="D1751" s="9">
        <v>0.68700000000000006</v>
      </c>
      <c r="E1751" s="9">
        <v>0.69199999999999995</v>
      </c>
      <c r="F1751" s="9">
        <v>0.58299999999999996</v>
      </c>
      <c r="G1751" s="9">
        <v>13307.71</v>
      </c>
      <c r="H1751" s="10">
        <v>4</v>
      </c>
      <c r="I1751" t="str">
        <f>CONCATENATE(Tabela_Brasil[[#This Row],[Município]],"-",Tabela_Brasil[[#This Row],[Estado]])</f>
        <v>Guareí-SP</v>
      </c>
      <c r="J1751">
        <f>IF(Tabela_Brasil[[#This Row],[IDHM]]&lt;=0.599,1,0)</f>
        <v>0</v>
      </c>
      <c r="K1751" t="str">
        <f>IF(Tabela_Brasil[[#This Row],[IDHM]]&lt;=0.55,"Baixo",IF(Tabela_Brasil[[#This Row],[IDHM]]&lt;=0.699,"Médio",IF(Tabela_Brasil[[#This Row],[IDHM]]&lt;=0.799,"Alto","Muito Alto")))</f>
        <v>Médio</v>
      </c>
      <c r="L1751" t="str">
        <f>VLOOKUP(Tabela_Brasil[[#This Row],[Estado]],'De-Para_Estado_Regiao'!$B$3:$C$29,2,FALSE)</f>
        <v>Sudeste</v>
      </c>
      <c r="M1751">
        <f>IF(Tabela_Brasil[[#This Row],[IBGE_1-4]]&gt;=951,1,0)</f>
        <v>0</v>
      </c>
      <c r="N1751">
        <f>IF(Tabela_Brasil[[#This Row],[COMP_P]]&lt;=2,1,0)</f>
        <v>0</v>
      </c>
    </row>
    <row r="1752" spans="1:14" x14ac:dyDescent="0.25">
      <c r="A1752" s="12" t="s">
        <v>1761</v>
      </c>
      <c r="B1752" s="12" t="s">
        <v>87</v>
      </c>
      <c r="C1752" s="12">
        <v>591</v>
      </c>
      <c r="D1752" s="12">
        <v>0.56999999999999995</v>
      </c>
      <c r="E1752" s="12">
        <v>0.48299999999999998</v>
      </c>
      <c r="F1752" s="12">
        <v>0.49399999999999999</v>
      </c>
      <c r="G1752" s="12">
        <v>6868.65</v>
      </c>
      <c r="H1752" s="13">
        <v>1</v>
      </c>
      <c r="I1752" t="str">
        <f>CONCATENATE(Tabela_Brasil[[#This Row],[Município]],"-",Tabela_Brasil[[#This Row],[Estado]])</f>
        <v>Mata Roma-MA</v>
      </c>
      <c r="J1752">
        <f>IF(Tabela_Brasil[[#This Row],[IDHM]]&lt;=0.599,1,0)</f>
        <v>1</v>
      </c>
      <c r="K1752" t="str">
        <f>IF(Tabela_Brasil[[#This Row],[IDHM]]&lt;=0.55,"Baixo",IF(Tabela_Brasil[[#This Row],[IDHM]]&lt;=0.699,"Médio",IF(Tabela_Brasil[[#This Row],[IDHM]]&lt;=0.799,"Alto","Muito Alto")))</f>
        <v>Médio</v>
      </c>
      <c r="L1752" t="str">
        <f>VLOOKUP(Tabela_Brasil[[#This Row],[Estado]],'De-Para_Estado_Regiao'!$B$3:$C$29,2,FALSE)</f>
        <v>Nordeste</v>
      </c>
      <c r="M1752">
        <f>IF(Tabela_Brasil[[#This Row],[IBGE_1-4]]&gt;=951,1,0)</f>
        <v>0</v>
      </c>
      <c r="N1752">
        <f>IF(Tabela_Brasil[[#This Row],[COMP_P]]&lt;=2,1,0)</f>
        <v>1</v>
      </c>
    </row>
    <row r="1753" spans="1:14" x14ac:dyDescent="0.25">
      <c r="A1753" s="9" t="s">
        <v>1762</v>
      </c>
      <c r="B1753" s="9" t="s">
        <v>7</v>
      </c>
      <c r="C1753" s="9">
        <v>142</v>
      </c>
      <c r="D1753" s="9">
        <v>0.71499999999999997</v>
      </c>
      <c r="E1753" s="9">
        <v>0.66200000000000003</v>
      </c>
      <c r="F1753" s="9">
        <v>0.68100000000000005</v>
      </c>
      <c r="G1753" s="9">
        <v>133036.07</v>
      </c>
      <c r="H1753" s="10">
        <v>2</v>
      </c>
      <c r="I1753" t="str">
        <f>CONCATENATE(Tabela_Brasil[[#This Row],[Município]],"-",Tabela_Brasil[[#This Row],[Estado]])</f>
        <v>Queiroz-SP</v>
      </c>
      <c r="J1753">
        <f>IF(Tabela_Brasil[[#This Row],[IDHM]]&lt;=0.599,1,0)</f>
        <v>0</v>
      </c>
      <c r="K1753" t="str">
        <f>IF(Tabela_Brasil[[#This Row],[IDHM]]&lt;=0.55,"Baixo",IF(Tabela_Brasil[[#This Row],[IDHM]]&lt;=0.699,"Médio",IF(Tabela_Brasil[[#This Row],[IDHM]]&lt;=0.799,"Alto","Muito Alto")))</f>
        <v>Alto</v>
      </c>
      <c r="L1753" t="str">
        <f>VLOOKUP(Tabela_Brasil[[#This Row],[Estado]],'De-Para_Estado_Regiao'!$B$3:$C$29,2,FALSE)</f>
        <v>Sudeste</v>
      </c>
      <c r="M1753">
        <f>IF(Tabela_Brasil[[#This Row],[IBGE_1-4]]&gt;=951,1,0)</f>
        <v>0</v>
      </c>
      <c r="N1753">
        <f>IF(Tabela_Brasil[[#This Row],[COMP_P]]&lt;=2,1,0)</f>
        <v>1</v>
      </c>
    </row>
    <row r="1754" spans="1:14" x14ac:dyDescent="0.25">
      <c r="A1754" s="12" t="s">
        <v>1763</v>
      </c>
      <c r="B1754" s="12" t="s">
        <v>59</v>
      </c>
      <c r="C1754" s="12">
        <v>515</v>
      </c>
      <c r="D1754" s="12">
        <v>0.747</v>
      </c>
      <c r="E1754" s="12">
        <v>0.73699999999999999</v>
      </c>
      <c r="F1754" s="12">
        <v>0.65100000000000002</v>
      </c>
      <c r="G1754" s="12">
        <v>19003.349999999999</v>
      </c>
      <c r="H1754" s="13">
        <v>6</v>
      </c>
      <c r="I1754" t="str">
        <f>CONCATENATE(Tabela_Brasil[[#This Row],[Município]],"-",Tabela_Brasil[[#This Row],[Estado]])</f>
        <v>Governador Celso Ramos-SC</v>
      </c>
      <c r="J1754">
        <f>IF(Tabela_Brasil[[#This Row],[IDHM]]&lt;=0.599,1,0)</f>
        <v>0</v>
      </c>
      <c r="K1754" t="str">
        <f>IF(Tabela_Brasil[[#This Row],[IDHM]]&lt;=0.55,"Baixo",IF(Tabela_Brasil[[#This Row],[IDHM]]&lt;=0.699,"Médio",IF(Tabela_Brasil[[#This Row],[IDHM]]&lt;=0.799,"Alto","Muito Alto")))</f>
        <v>Alto</v>
      </c>
      <c r="L1754" t="str">
        <f>VLOOKUP(Tabela_Brasil[[#This Row],[Estado]],'De-Para_Estado_Regiao'!$B$3:$C$29,2,FALSE)</f>
        <v>Sul</v>
      </c>
      <c r="M1754">
        <f>IF(Tabela_Brasil[[#This Row],[IBGE_1-4]]&gt;=951,1,0)</f>
        <v>0</v>
      </c>
      <c r="N1754">
        <f>IF(Tabela_Brasil[[#This Row],[COMP_P]]&lt;=2,1,0)</f>
        <v>0</v>
      </c>
    </row>
    <row r="1755" spans="1:14" x14ac:dyDescent="0.25">
      <c r="A1755" s="9" t="s">
        <v>1764</v>
      </c>
      <c r="B1755" s="9" t="s">
        <v>72</v>
      </c>
      <c r="C1755" s="9">
        <v>1551</v>
      </c>
      <c r="D1755" s="9">
        <v>0.629</v>
      </c>
      <c r="E1755" s="9">
        <v>0.58899999999999997</v>
      </c>
      <c r="F1755" s="9">
        <v>0.53700000000000003</v>
      </c>
      <c r="G1755" s="9">
        <v>11902.92</v>
      </c>
      <c r="H1755" s="10">
        <v>38</v>
      </c>
      <c r="I1755" t="str">
        <f>CONCATENATE(Tabela_Brasil[[#This Row],[Município]],"-",Tabela_Brasil[[#This Row],[Estado]])</f>
        <v>Nova Cruz-RN</v>
      </c>
      <c r="J1755">
        <f>IF(Tabela_Brasil[[#This Row],[IDHM]]&lt;=0.599,1,0)</f>
        <v>0</v>
      </c>
      <c r="K1755" t="str">
        <f>IF(Tabela_Brasil[[#This Row],[IDHM]]&lt;=0.55,"Baixo",IF(Tabela_Brasil[[#This Row],[IDHM]]&lt;=0.699,"Médio",IF(Tabela_Brasil[[#This Row],[IDHM]]&lt;=0.799,"Alto","Muito Alto")))</f>
        <v>Médio</v>
      </c>
      <c r="L1755" t="str">
        <f>VLOOKUP(Tabela_Brasil[[#This Row],[Estado]],'De-Para_Estado_Regiao'!$B$3:$C$29,2,FALSE)</f>
        <v>Nordeste</v>
      </c>
      <c r="M1755">
        <f>IF(Tabela_Brasil[[#This Row],[IBGE_1-4]]&gt;=951,1,0)</f>
        <v>1</v>
      </c>
      <c r="N1755">
        <f>IF(Tabela_Brasil[[#This Row],[COMP_P]]&lt;=2,1,0)</f>
        <v>0</v>
      </c>
    </row>
    <row r="1756" spans="1:14" x14ac:dyDescent="0.25">
      <c r="A1756" s="12" t="s">
        <v>577</v>
      </c>
      <c r="B1756" s="12" t="s">
        <v>87</v>
      </c>
      <c r="C1756" s="12">
        <v>1057</v>
      </c>
      <c r="D1756" s="12">
        <v>0.56200000000000006</v>
      </c>
      <c r="E1756" s="12">
        <v>0.51700000000000002</v>
      </c>
      <c r="F1756" s="12">
        <v>0.45400000000000001</v>
      </c>
      <c r="G1756" s="12">
        <v>6392.68</v>
      </c>
      <c r="H1756" s="13">
        <v>52</v>
      </c>
      <c r="I1756" t="str">
        <f>CONCATENATE(Tabela_Brasil[[#This Row],[Município]],"-",Tabela_Brasil[[#This Row],[Estado]])</f>
        <v>Brejo-MA</v>
      </c>
      <c r="J1756">
        <f>IF(Tabela_Brasil[[#This Row],[IDHM]]&lt;=0.599,1,0)</f>
        <v>1</v>
      </c>
      <c r="K1756" t="str">
        <f>IF(Tabela_Brasil[[#This Row],[IDHM]]&lt;=0.55,"Baixo",IF(Tabela_Brasil[[#This Row],[IDHM]]&lt;=0.699,"Médio",IF(Tabela_Brasil[[#This Row],[IDHM]]&lt;=0.799,"Alto","Muito Alto")))</f>
        <v>Médio</v>
      </c>
      <c r="L1756" t="str">
        <f>VLOOKUP(Tabela_Brasil[[#This Row],[Estado]],'De-Para_Estado_Regiao'!$B$3:$C$29,2,FALSE)</f>
        <v>Nordeste</v>
      </c>
      <c r="M1756">
        <f>IF(Tabela_Brasil[[#This Row],[IBGE_1-4]]&gt;=951,1,0)</f>
        <v>1</v>
      </c>
      <c r="N1756">
        <f>IF(Tabela_Brasil[[#This Row],[COMP_P]]&lt;=2,1,0)</f>
        <v>0</v>
      </c>
    </row>
    <row r="1757" spans="1:14" x14ac:dyDescent="0.25">
      <c r="A1757" s="9" t="s">
        <v>1765</v>
      </c>
      <c r="B1757" s="9" t="s">
        <v>24</v>
      </c>
      <c r="C1757" s="9">
        <v>415</v>
      </c>
      <c r="D1757" s="9">
        <v>0.60799999999999998</v>
      </c>
      <c r="E1757" s="9">
        <v>0.53900000000000003</v>
      </c>
      <c r="F1757" s="9">
        <v>0.53700000000000003</v>
      </c>
      <c r="G1757" s="9">
        <v>7516.23</v>
      </c>
      <c r="H1757" s="10">
        <v>1</v>
      </c>
      <c r="I1757" t="str">
        <f>CONCATENATE(Tabela_Brasil[[#This Row],[Município]],"-",Tabela_Brasil[[#This Row],[Estado]])</f>
        <v>Serra Dourada-BA</v>
      </c>
      <c r="J1757">
        <f>IF(Tabela_Brasil[[#This Row],[IDHM]]&lt;=0.599,1,0)</f>
        <v>0</v>
      </c>
      <c r="K1757" t="str">
        <f>IF(Tabela_Brasil[[#This Row],[IDHM]]&lt;=0.55,"Baixo",IF(Tabela_Brasil[[#This Row],[IDHM]]&lt;=0.699,"Médio",IF(Tabela_Brasil[[#This Row],[IDHM]]&lt;=0.799,"Alto","Muito Alto")))</f>
        <v>Médio</v>
      </c>
      <c r="L1757" t="str">
        <f>VLOOKUP(Tabela_Brasil[[#This Row],[Estado]],'De-Para_Estado_Regiao'!$B$3:$C$29,2,FALSE)</f>
        <v>Nordeste</v>
      </c>
      <c r="M1757">
        <f>IF(Tabela_Brasil[[#This Row],[IBGE_1-4]]&gt;=951,1,0)</f>
        <v>0</v>
      </c>
      <c r="N1757">
        <f>IF(Tabela_Brasil[[#This Row],[COMP_P]]&lt;=2,1,0)</f>
        <v>1</v>
      </c>
    </row>
    <row r="1758" spans="1:14" x14ac:dyDescent="0.25">
      <c r="A1758" s="12" t="s">
        <v>1766</v>
      </c>
      <c r="B1758" s="12" t="s">
        <v>29</v>
      </c>
      <c r="C1758" s="12">
        <v>520</v>
      </c>
      <c r="D1758" s="12">
        <v>0.7</v>
      </c>
      <c r="E1758" s="12">
        <v>0.71899999999999997</v>
      </c>
      <c r="F1758" s="12">
        <v>0.58599999999999997</v>
      </c>
      <c r="G1758" s="12">
        <v>32264.33</v>
      </c>
      <c r="H1758" s="13">
        <v>9</v>
      </c>
      <c r="I1758" t="str">
        <f>CONCATENATE(Tabela_Brasil[[#This Row],[Município]],"-",Tabela_Brasil[[#This Row],[Estado]])</f>
        <v>Cláudia-MT</v>
      </c>
      <c r="J1758">
        <f>IF(Tabela_Brasil[[#This Row],[IDHM]]&lt;=0.599,1,0)</f>
        <v>0</v>
      </c>
      <c r="K1758" t="str">
        <f>IF(Tabela_Brasil[[#This Row],[IDHM]]&lt;=0.55,"Baixo",IF(Tabela_Brasil[[#This Row],[IDHM]]&lt;=0.699,"Médio",IF(Tabela_Brasil[[#This Row],[IDHM]]&lt;=0.799,"Alto","Muito Alto")))</f>
        <v>Alto</v>
      </c>
      <c r="L1758" t="str">
        <f>VLOOKUP(Tabela_Brasil[[#This Row],[Estado]],'De-Para_Estado_Regiao'!$B$3:$C$29,2,FALSE)</f>
        <v>Centro-Oeste</v>
      </c>
      <c r="M1758">
        <f>IF(Tabela_Brasil[[#This Row],[IBGE_1-4]]&gt;=951,1,0)</f>
        <v>0</v>
      </c>
      <c r="N1758">
        <f>IF(Tabela_Brasil[[#This Row],[COMP_P]]&lt;=2,1,0)</f>
        <v>0</v>
      </c>
    </row>
    <row r="1759" spans="1:14" x14ac:dyDescent="0.25">
      <c r="A1759" s="9" t="s">
        <v>1767</v>
      </c>
      <c r="B1759" s="9" t="s">
        <v>39</v>
      </c>
      <c r="C1759" s="9">
        <v>1586</v>
      </c>
      <c r="D1759" s="9">
        <v>0.53</v>
      </c>
      <c r="E1759" s="9">
        <v>0.51800000000000002</v>
      </c>
      <c r="F1759" s="9">
        <v>0.4</v>
      </c>
      <c r="G1759" s="9">
        <v>7417.66</v>
      </c>
      <c r="H1759" s="10">
        <v>4</v>
      </c>
      <c r="I1759" t="str">
        <f>CONCATENATE(Tabela_Brasil[[#This Row],[Município]],"-",Tabela_Brasil[[#This Row],[Estado]])</f>
        <v>Fonte Boa-AM</v>
      </c>
      <c r="J1759">
        <f>IF(Tabela_Brasil[[#This Row],[IDHM]]&lt;=0.599,1,0)</f>
        <v>1</v>
      </c>
      <c r="K1759" t="str">
        <f>IF(Tabela_Brasil[[#This Row],[IDHM]]&lt;=0.55,"Baixo",IF(Tabela_Brasil[[#This Row],[IDHM]]&lt;=0.699,"Médio",IF(Tabela_Brasil[[#This Row],[IDHM]]&lt;=0.799,"Alto","Muito Alto")))</f>
        <v>Baixo</v>
      </c>
      <c r="L1759" t="str">
        <f>VLOOKUP(Tabela_Brasil[[#This Row],[Estado]],'De-Para_Estado_Regiao'!$B$3:$C$29,2,FALSE)</f>
        <v>Norte</v>
      </c>
      <c r="M1759">
        <f>IF(Tabela_Brasil[[#This Row],[IBGE_1-4]]&gt;=951,1,0)</f>
        <v>1</v>
      </c>
      <c r="N1759">
        <f>IF(Tabela_Brasil[[#This Row],[COMP_P]]&lt;=2,1,0)</f>
        <v>0</v>
      </c>
    </row>
    <row r="1760" spans="1:14" x14ac:dyDescent="0.25">
      <c r="A1760" s="12" t="s">
        <v>1768</v>
      </c>
      <c r="B1760" s="12" t="s">
        <v>64</v>
      </c>
      <c r="C1760" s="12">
        <v>1630</v>
      </c>
      <c r="D1760" s="12">
        <v>0.71</v>
      </c>
      <c r="E1760" s="12">
        <v>0.69199999999999995</v>
      </c>
      <c r="F1760" s="12">
        <v>0.621</v>
      </c>
      <c r="G1760" s="12">
        <v>19002.96</v>
      </c>
      <c r="H1760" s="13">
        <v>78</v>
      </c>
      <c r="I1760" t="str">
        <f>CONCATENATE(Tabela_Brasil[[#This Row],[Município]],"-",Tabela_Brasil[[#This Row],[Estado]])</f>
        <v>Nova Venécia-ES</v>
      </c>
      <c r="J1760">
        <f>IF(Tabela_Brasil[[#This Row],[IDHM]]&lt;=0.599,1,0)</f>
        <v>0</v>
      </c>
      <c r="K1760" t="str">
        <f>IF(Tabela_Brasil[[#This Row],[IDHM]]&lt;=0.55,"Baixo",IF(Tabela_Brasil[[#This Row],[IDHM]]&lt;=0.699,"Médio",IF(Tabela_Brasil[[#This Row],[IDHM]]&lt;=0.799,"Alto","Muito Alto")))</f>
        <v>Alto</v>
      </c>
      <c r="L1760" t="str">
        <f>VLOOKUP(Tabela_Brasil[[#This Row],[Estado]],'De-Para_Estado_Regiao'!$B$3:$C$29,2,FALSE)</f>
        <v>Sudeste</v>
      </c>
      <c r="M1760">
        <f>IF(Tabela_Brasil[[#This Row],[IBGE_1-4]]&gt;=951,1,0)</f>
        <v>1</v>
      </c>
      <c r="N1760">
        <f>IF(Tabela_Brasil[[#This Row],[COMP_P]]&lt;=2,1,0)</f>
        <v>0</v>
      </c>
    </row>
    <row r="1761" spans="1:14" x14ac:dyDescent="0.25">
      <c r="A1761" s="9" t="s">
        <v>1769</v>
      </c>
      <c r="B1761" s="9" t="s">
        <v>59</v>
      </c>
      <c r="C1761" s="9">
        <v>1082</v>
      </c>
      <c r="D1761" s="9">
        <v>0.753</v>
      </c>
      <c r="E1761" s="9">
        <v>0.754</v>
      </c>
      <c r="F1761" s="9">
        <v>0.65700000000000003</v>
      </c>
      <c r="G1761" s="9">
        <v>27917.23</v>
      </c>
      <c r="H1761" s="10">
        <v>26</v>
      </c>
      <c r="I1761" t="str">
        <f>CONCATENATE(Tabela_Brasil[[#This Row],[Município]],"-",Tabela_Brasil[[#This Row],[Estado]])</f>
        <v>Forquilhinha-SC</v>
      </c>
      <c r="J1761">
        <f>IF(Tabela_Brasil[[#This Row],[IDHM]]&lt;=0.599,1,0)</f>
        <v>0</v>
      </c>
      <c r="K1761" t="str">
        <f>IF(Tabela_Brasil[[#This Row],[IDHM]]&lt;=0.55,"Baixo",IF(Tabela_Brasil[[#This Row],[IDHM]]&lt;=0.699,"Médio",IF(Tabela_Brasil[[#This Row],[IDHM]]&lt;=0.799,"Alto","Muito Alto")))</f>
        <v>Alto</v>
      </c>
      <c r="L1761" t="str">
        <f>VLOOKUP(Tabela_Brasil[[#This Row],[Estado]],'De-Para_Estado_Regiao'!$B$3:$C$29,2,FALSE)</f>
        <v>Sul</v>
      </c>
      <c r="M1761">
        <f>IF(Tabela_Brasil[[#This Row],[IBGE_1-4]]&gt;=951,1,0)</f>
        <v>1</v>
      </c>
      <c r="N1761">
        <f>IF(Tabela_Brasil[[#This Row],[COMP_P]]&lt;=2,1,0)</f>
        <v>0</v>
      </c>
    </row>
    <row r="1762" spans="1:14" x14ac:dyDescent="0.25">
      <c r="A1762" s="12" t="s">
        <v>1297</v>
      </c>
      <c r="B1762" s="12" t="s">
        <v>148</v>
      </c>
      <c r="C1762" s="12">
        <v>1593</v>
      </c>
      <c r="D1762" s="12">
        <v>0.61599999999999999</v>
      </c>
      <c r="E1762" s="12">
        <v>0.65</v>
      </c>
      <c r="F1762" s="12">
        <v>0.47899999999999998</v>
      </c>
      <c r="G1762" s="12">
        <v>15123.8</v>
      </c>
      <c r="H1762" s="13">
        <v>14</v>
      </c>
      <c r="I1762" t="str">
        <f>CONCATENATE(Tabela_Brasil[[#This Row],[Município]],"-",Tabela_Brasil[[#This Row],[Estado]])</f>
        <v>Buritis-RO</v>
      </c>
      <c r="J1762">
        <f>IF(Tabela_Brasil[[#This Row],[IDHM]]&lt;=0.599,1,0)</f>
        <v>0</v>
      </c>
      <c r="K1762" t="str">
        <f>IF(Tabela_Brasil[[#This Row],[IDHM]]&lt;=0.55,"Baixo",IF(Tabela_Brasil[[#This Row],[IDHM]]&lt;=0.699,"Médio",IF(Tabela_Brasil[[#This Row],[IDHM]]&lt;=0.799,"Alto","Muito Alto")))</f>
        <v>Médio</v>
      </c>
      <c r="L1762" t="str">
        <f>VLOOKUP(Tabela_Brasil[[#This Row],[Estado]],'De-Para_Estado_Regiao'!$B$3:$C$29,2,FALSE)</f>
        <v>Norte</v>
      </c>
      <c r="M1762">
        <f>IF(Tabela_Brasil[[#This Row],[IBGE_1-4]]&gt;=951,1,0)</f>
        <v>1</v>
      </c>
      <c r="N1762">
        <f>IF(Tabela_Brasil[[#This Row],[COMP_P]]&lt;=2,1,0)</f>
        <v>0</v>
      </c>
    </row>
    <row r="1763" spans="1:14" x14ac:dyDescent="0.25">
      <c r="A1763" s="9" t="s">
        <v>1770</v>
      </c>
      <c r="B1763" s="9" t="s">
        <v>16</v>
      </c>
      <c r="C1763" s="9">
        <v>162</v>
      </c>
      <c r="D1763" s="9">
        <v>0.66</v>
      </c>
      <c r="E1763" s="9">
        <v>0.627</v>
      </c>
      <c r="F1763" s="9">
        <v>0.58299999999999996</v>
      </c>
      <c r="G1763" s="9">
        <v>9967.19</v>
      </c>
      <c r="H1763" s="10">
        <v>1</v>
      </c>
      <c r="I1763" t="str">
        <f>CONCATENATE(Tabela_Brasil[[#This Row],[Município]],"-",Tabela_Brasil[[#This Row],[Estado]])</f>
        <v>São José Do Divino-MG</v>
      </c>
      <c r="J1763">
        <f>IF(Tabela_Brasil[[#This Row],[IDHM]]&lt;=0.599,1,0)</f>
        <v>0</v>
      </c>
      <c r="K1763" t="str">
        <f>IF(Tabela_Brasil[[#This Row],[IDHM]]&lt;=0.55,"Baixo",IF(Tabela_Brasil[[#This Row],[IDHM]]&lt;=0.699,"Médio",IF(Tabela_Brasil[[#This Row],[IDHM]]&lt;=0.799,"Alto","Muito Alto")))</f>
        <v>Médio</v>
      </c>
      <c r="L1763" t="str">
        <f>VLOOKUP(Tabela_Brasil[[#This Row],[Estado]],'De-Para_Estado_Regiao'!$B$3:$C$29,2,FALSE)</f>
        <v>Sudeste</v>
      </c>
      <c r="M1763">
        <f>IF(Tabela_Brasil[[#This Row],[IBGE_1-4]]&gt;=951,1,0)</f>
        <v>0</v>
      </c>
      <c r="N1763">
        <f>IF(Tabela_Brasil[[#This Row],[COMP_P]]&lt;=2,1,0)</f>
        <v>1</v>
      </c>
    </row>
    <row r="1764" spans="1:14" x14ac:dyDescent="0.25">
      <c r="A1764" s="12" t="s">
        <v>1771</v>
      </c>
      <c r="B1764" s="12" t="s">
        <v>82</v>
      </c>
      <c r="C1764" s="12">
        <v>1360</v>
      </c>
      <c r="D1764" s="12">
        <v>0.623</v>
      </c>
      <c r="E1764" s="12">
        <v>0.59799999999999998</v>
      </c>
      <c r="F1764" s="12">
        <v>0.52600000000000002</v>
      </c>
      <c r="G1764" s="12">
        <v>12208.76</v>
      </c>
      <c r="H1764" s="13">
        <v>12</v>
      </c>
      <c r="I1764" t="str">
        <f>CONCATENATE(Tabela_Brasil[[#This Row],[Município]],"-",Tabela_Brasil[[#This Row],[Estado]])</f>
        <v>Esperança-PB</v>
      </c>
      <c r="J1764">
        <f>IF(Tabela_Brasil[[#This Row],[IDHM]]&lt;=0.599,1,0)</f>
        <v>0</v>
      </c>
      <c r="K1764" t="str">
        <f>IF(Tabela_Brasil[[#This Row],[IDHM]]&lt;=0.55,"Baixo",IF(Tabela_Brasil[[#This Row],[IDHM]]&lt;=0.699,"Médio",IF(Tabela_Brasil[[#This Row],[IDHM]]&lt;=0.799,"Alto","Muito Alto")))</f>
        <v>Médio</v>
      </c>
      <c r="L1764" t="str">
        <f>VLOOKUP(Tabela_Brasil[[#This Row],[Estado]],'De-Para_Estado_Regiao'!$B$3:$C$29,2,FALSE)</f>
        <v>Nordeste</v>
      </c>
      <c r="M1764">
        <f>IF(Tabela_Brasil[[#This Row],[IBGE_1-4]]&gt;=951,1,0)</f>
        <v>1</v>
      </c>
      <c r="N1764">
        <f>IF(Tabela_Brasil[[#This Row],[COMP_P]]&lt;=2,1,0)</f>
        <v>0</v>
      </c>
    </row>
    <row r="1765" spans="1:14" x14ac:dyDescent="0.25">
      <c r="A1765" s="9" t="s">
        <v>1772</v>
      </c>
      <c r="B1765" s="9" t="s">
        <v>31</v>
      </c>
      <c r="C1765" s="9">
        <v>1649</v>
      </c>
      <c r="D1765" s="9">
        <v>0.61599999999999999</v>
      </c>
      <c r="E1765" s="9">
        <v>0.54100000000000004</v>
      </c>
      <c r="F1765" s="9">
        <v>0.55400000000000005</v>
      </c>
      <c r="G1765" s="9">
        <v>6015.2</v>
      </c>
      <c r="H1765" s="10">
        <v>33</v>
      </c>
      <c r="I1765" t="str">
        <f>CONCATENATE(Tabela_Brasil[[#This Row],[Município]],"-",Tabela_Brasil[[#This Row],[Estado]])</f>
        <v>Massapê-CE</v>
      </c>
      <c r="J1765">
        <f>IF(Tabela_Brasil[[#This Row],[IDHM]]&lt;=0.599,1,0)</f>
        <v>0</v>
      </c>
      <c r="K1765" t="str">
        <f>IF(Tabela_Brasil[[#This Row],[IDHM]]&lt;=0.55,"Baixo",IF(Tabela_Brasil[[#This Row],[IDHM]]&lt;=0.699,"Médio",IF(Tabela_Brasil[[#This Row],[IDHM]]&lt;=0.799,"Alto","Muito Alto")))</f>
        <v>Médio</v>
      </c>
      <c r="L1765" t="str">
        <f>VLOOKUP(Tabela_Brasil[[#This Row],[Estado]],'De-Para_Estado_Regiao'!$B$3:$C$29,2,FALSE)</f>
        <v>Nordeste</v>
      </c>
      <c r="M1765">
        <f>IF(Tabela_Brasil[[#This Row],[IBGE_1-4]]&gt;=951,1,0)</f>
        <v>1</v>
      </c>
      <c r="N1765">
        <f>IF(Tabela_Brasil[[#This Row],[COMP_P]]&lt;=2,1,0)</f>
        <v>0</v>
      </c>
    </row>
    <row r="1766" spans="1:14" x14ac:dyDescent="0.25">
      <c r="A1766" s="12" t="s">
        <v>1773</v>
      </c>
      <c r="B1766" s="12" t="s">
        <v>24</v>
      </c>
      <c r="C1766" s="12">
        <v>211</v>
      </c>
      <c r="D1766" s="12">
        <v>0.56999999999999995</v>
      </c>
      <c r="E1766" s="12">
        <v>0.57299999999999995</v>
      </c>
      <c r="F1766" s="12">
        <v>0.46200000000000002</v>
      </c>
      <c r="G1766" s="12">
        <v>6210.54</v>
      </c>
      <c r="H1766" s="13">
        <v>15</v>
      </c>
      <c r="I1766" t="str">
        <f>CONCATENATE(Tabela_Brasil[[#This Row],[Município]],"-",Tabela_Brasil[[#This Row],[Estado]])</f>
        <v>Planaltino-BA</v>
      </c>
      <c r="J1766">
        <f>IF(Tabela_Brasil[[#This Row],[IDHM]]&lt;=0.599,1,0)</f>
        <v>1</v>
      </c>
      <c r="K1766" t="str">
        <f>IF(Tabela_Brasil[[#This Row],[IDHM]]&lt;=0.55,"Baixo",IF(Tabela_Brasil[[#This Row],[IDHM]]&lt;=0.699,"Médio",IF(Tabela_Brasil[[#This Row],[IDHM]]&lt;=0.799,"Alto","Muito Alto")))</f>
        <v>Médio</v>
      </c>
      <c r="L1766" t="str">
        <f>VLOOKUP(Tabela_Brasil[[#This Row],[Estado]],'De-Para_Estado_Regiao'!$B$3:$C$29,2,FALSE)</f>
        <v>Nordeste</v>
      </c>
      <c r="M1766">
        <f>IF(Tabela_Brasil[[#This Row],[IBGE_1-4]]&gt;=951,1,0)</f>
        <v>0</v>
      </c>
      <c r="N1766">
        <f>IF(Tabela_Brasil[[#This Row],[COMP_P]]&lt;=2,1,0)</f>
        <v>0</v>
      </c>
    </row>
    <row r="1767" spans="1:14" x14ac:dyDescent="0.25">
      <c r="A1767" s="9" t="s">
        <v>1774</v>
      </c>
      <c r="B1767" s="9" t="s">
        <v>24</v>
      </c>
      <c r="C1767" s="9">
        <v>853</v>
      </c>
      <c r="D1767" s="9">
        <v>0.56000000000000005</v>
      </c>
      <c r="E1767" s="9">
        <v>0.53400000000000003</v>
      </c>
      <c r="F1767" s="9">
        <v>0.40300000000000002</v>
      </c>
      <c r="G1767" s="9">
        <v>7213.56</v>
      </c>
      <c r="H1767" s="10">
        <v>26</v>
      </c>
      <c r="I1767" t="str">
        <f>CONCATENATE(Tabela_Brasil[[#This Row],[Município]],"-",Tabela_Brasil[[#This Row],[Estado]])</f>
        <v>Olindina-BA</v>
      </c>
      <c r="J1767">
        <f>IF(Tabela_Brasil[[#This Row],[IDHM]]&lt;=0.599,1,0)</f>
        <v>1</v>
      </c>
      <c r="K1767" t="str">
        <f>IF(Tabela_Brasil[[#This Row],[IDHM]]&lt;=0.55,"Baixo",IF(Tabela_Brasil[[#This Row],[IDHM]]&lt;=0.699,"Médio",IF(Tabela_Brasil[[#This Row],[IDHM]]&lt;=0.799,"Alto","Muito Alto")))</f>
        <v>Médio</v>
      </c>
      <c r="L1767" t="str">
        <f>VLOOKUP(Tabela_Brasil[[#This Row],[Estado]],'De-Para_Estado_Regiao'!$B$3:$C$29,2,FALSE)</f>
        <v>Nordeste</v>
      </c>
      <c r="M1767">
        <f>IF(Tabela_Brasil[[#This Row],[IBGE_1-4]]&gt;=951,1,0)</f>
        <v>0</v>
      </c>
      <c r="N1767">
        <f>IF(Tabela_Brasil[[#This Row],[COMP_P]]&lt;=2,1,0)</f>
        <v>0</v>
      </c>
    </row>
    <row r="1768" spans="1:14" x14ac:dyDescent="0.25">
      <c r="A1768" s="12" t="s">
        <v>1775</v>
      </c>
      <c r="B1768" s="12" t="s">
        <v>33</v>
      </c>
      <c r="C1768" s="12">
        <v>472</v>
      </c>
      <c r="D1768" s="12">
        <v>0.74</v>
      </c>
      <c r="E1768" s="12">
        <v>0.755</v>
      </c>
      <c r="F1768" s="12">
        <v>0.64800000000000002</v>
      </c>
      <c r="G1768" s="12">
        <v>58818.79</v>
      </c>
      <c r="H1768" s="13">
        <v>12</v>
      </c>
      <c r="I1768" t="str">
        <f>CONCATENATE(Tabela_Brasil[[#This Row],[Município]],"-",Tabela_Brasil[[#This Row],[Estado]])</f>
        <v>Edéia-GO</v>
      </c>
      <c r="J1768">
        <f>IF(Tabela_Brasil[[#This Row],[IDHM]]&lt;=0.599,1,0)</f>
        <v>0</v>
      </c>
      <c r="K1768" t="str">
        <f>IF(Tabela_Brasil[[#This Row],[IDHM]]&lt;=0.55,"Baixo",IF(Tabela_Brasil[[#This Row],[IDHM]]&lt;=0.699,"Médio",IF(Tabela_Brasil[[#This Row],[IDHM]]&lt;=0.799,"Alto","Muito Alto")))</f>
        <v>Alto</v>
      </c>
      <c r="L1768" t="str">
        <f>VLOOKUP(Tabela_Brasil[[#This Row],[Estado]],'De-Para_Estado_Regiao'!$B$3:$C$29,2,FALSE)</f>
        <v>Centro-Oeste</v>
      </c>
      <c r="M1768">
        <f>IF(Tabela_Brasil[[#This Row],[IBGE_1-4]]&gt;=951,1,0)</f>
        <v>0</v>
      </c>
      <c r="N1768">
        <f>IF(Tabela_Brasil[[#This Row],[COMP_P]]&lt;=2,1,0)</f>
        <v>0</v>
      </c>
    </row>
    <row r="1769" spans="1:14" x14ac:dyDescent="0.25">
      <c r="A1769" s="9" t="s">
        <v>1776</v>
      </c>
      <c r="B1769" s="9" t="s">
        <v>82</v>
      </c>
      <c r="C1769" s="9">
        <v>801</v>
      </c>
      <c r="D1769" s="9">
        <v>0.59099999999999997</v>
      </c>
      <c r="E1769" s="9">
        <v>0.57399999999999995</v>
      </c>
      <c r="F1769" s="9">
        <v>0.47</v>
      </c>
      <c r="G1769" s="9">
        <v>8785.18</v>
      </c>
      <c r="H1769" s="10">
        <v>7</v>
      </c>
      <c r="I1769" t="str">
        <f>CONCATENATE(Tabela_Brasil[[#This Row],[Município]],"-",Tabela_Brasil[[#This Row],[Estado]])</f>
        <v>Cuité-PB</v>
      </c>
      <c r="J1769">
        <f>IF(Tabela_Brasil[[#This Row],[IDHM]]&lt;=0.599,1,0)</f>
        <v>1</v>
      </c>
      <c r="K1769" t="str">
        <f>IF(Tabela_Brasil[[#This Row],[IDHM]]&lt;=0.55,"Baixo",IF(Tabela_Brasil[[#This Row],[IDHM]]&lt;=0.699,"Médio",IF(Tabela_Brasil[[#This Row],[IDHM]]&lt;=0.799,"Alto","Muito Alto")))</f>
        <v>Médio</v>
      </c>
      <c r="L1769" t="str">
        <f>VLOOKUP(Tabela_Brasil[[#This Row],[Estado]],'De-Para_Estado_Regiao'!$B$3:$C$29,2,FALSE)</f>
        <v>Nordeste</v>
      </c>
      <c r="M1769">
        <f>IF(Tabela_Brasil[[#This Row],[IBGE_1-4]]&gt;=951,1,0)</f>
        <v>0</v>
      </c>
      <c r="N1769">
        <f>IF(Tabela_Brasil[[#This Row],[COMP_P]]&lt;=2,1,0)</f>
        <v>0</v>
      </c>
    </row>
    <row r="1770" spans="1:14" x14ac:dyDescent="0.25">
      <c r="A1770" s="12" t="s">
        <v>1777</v>
      </c>
      <c r="B1770" s="12" t="s">
        <v>16</v>
      </c>
      <c r="C1770" s="12">
        <v>408</v>
      </c>
      <c r="D1770" s="12">
        <v>0.69</v>
      </c>
      <c r="E1770" s="12">
        <v>0.68200000000000005</v>
      </c>
      <c r="F1770" s="12">
        <v>0.56999999999999995</v>
      </c>
      <c r="G1770" s="12">
        <v>14996.48</v>
      </c>
      <c r="H1770" s="13">
        <v>10</v>
      </c>
      <c r="I1770" t="str">
        <f>CONCATENATE(Tabela_Brasil[[#This Row],[Município]],"-",Tabela_Brasil[[#This Row],[Estado]])</f>
        <v>São Gonçalo Do Pará-MG</v>
      </c>
      <c r="J1770">
        <f>IF(Tabela_Brasil[[#This Row],[IDHM]]&lt;=0.599,1,0)</f>
        <v>0</v>
      </c>
      <c r="K1770" t="str">
        <f>IF(Tabela_Brasil[[#This Row],[IDHM]]&lt;=0.55,"Baixo",IF(Tabela_Brasil[[#This Row],[IDHM]]&lt;=0.699,"Médio",IF(Tabela_Brasil[[#This Row],[IDHM]]&lt;=0.799,"Alto","Muito Alto")))</f>
        <v>Médio</v>
      </c>
      <c r="L1770" t="str">
        <f>VLOOKUP(Tabela_Brasil[[#This Row],[Estado]],'De-Para_Estado_Regiao'!$B$3:$C$29,2,FALSE)</f>
        <v>Sudeste</v>
      </c>
      <c r="M1770">
        <f>IF(Tabela_Brasil[[#This Row],[IBGE_1-4]]&gt;=951,1,0)</f>
        <v>0</v>
      </c>
      <c r="N1770">
        <f>IF(Tabela_Brasil[[#This Row],[COMP_P]]&lt;=2,1,0)</f>
        <v>0</v>
      </c>
    </row>
    <row r="1771" spans="1:14" x14ac:dyDescent="0.25">
      <c r="A1771" s="9" t="s">
        <v>1778</v>
      </c>
      <c r="B1771" s="9" t="s">
        <v>87</v>
      </c>
      <c r="C1771" s="9">
        <v>538</v>
      </c>
      <c r="D1771" s="9">
        <v>0.58099999999999996</v>
      </c>
      <c r="E1771" s="9">
        <v>0.55500000000000005</v>
      </c>
      <c r="F1771" s="9">
        <v>0.49099999999999999</v>
      </c>
      <c r="G1771" s="9">
        <v>16509.59</v>
      </c>
      <c r="H1771" s="10">
        <v>0</v>
      </c>
      <c r="I1771" t="str">
        <f>CONCATENATE(Tabela_Brasil[[#This Row],[Município]],"-",Tabela_Brasil[[#This Row],[Estado]])</f>
        <v>Vila Nova Dos Martírios-MA</v>
      </c>
      <c r="J1771">
        <f>IF(Tabela_Brasil[[#This Row],[IDHM]]&lt;=0.599,1,0)</f>
        <v>1</v>
      </c>
      <c r="K1771" t="str">
        <f>IF(Tabela_Brasil[[#This Row],[IDHM]]&lt;=0.55,"Baixo",IF(Tabela_Brasil[[#This Row],[IDHM]]&lt;=0.699,"Médio",IF(Tabela_Brasil[[#This Row],[IDHM]]&lt;=0.799,"Alto","Muito Alto")))</f>
        <v>Médio</v>
      </c>
      <c r="L1771" t="str">
        <f>VLOOKUP(Tabela_Brasil[[#This Row],[Estado]],'De-Para_Estado_Regiao'!$B$3:$C$29,2,FALSE)</f>
        <v>Nordeste</v>
      </c>
      <c r="M1771">
        <f>IF(Tabela_Brasil[[#This Row],[IBGE_1-4]]&gt;=951,1,0)</f>
        <v>0</v>
      </c>
      <c r="N1771">
        <f>IF(Tabela_Brasil[[#This Row],[COMP_P]]&lt;=2,1,0)</f>
        <v>1</v>
      </c>
    </row>
    <row r="1772" spans="1:14" x14ac:dyDescent="0.25">
      <c r="A1772" s="12" t="s">
        <v>1779</v>
      </c>
      <c r="B1772" s="12" t="s">
        <v>22</v>
      </c>
      <c r="C1772" s="12">
        <v>257</v>
      </c>
      <c r="D1772" s="12">
        <v>0.71599999999999997</v>
      </c>
      <c r="E1772" s="12">
        <v>0.71099999999999997</v>
      </c>
      <c r="F1772" s="12">
        <v>0.64600000000000002</v>
      </c>
      <c r="G1772" s="12">
        <v>28179.360000000001</v>
      </c>
      <c r="H1772" s="13">
        <v>6</v>
      </c>
      <c r="I1772" t="str">
        <f>CONCATENATE(Tabela_Brasil[[#This Row],[Município]],"-",Tabela_Brasil[[#This Row],[Estado]])</f>
        <v>Nova Prata Do Iguaçu-PR</v>
      </c>
      <c r="J1772">
        <f>IF(Tabela_Brasil[[#This Row],[IDHM]]&lt;=0.599,1,0)</f>
        <v>0</v>
      </c>
      <c r="K1772" t="str">
        <f>IF(Tabela_Brasil[[#This Row],[IDHM]]&lt;=0.55,"Baixo",IF(Tabela_Brasil[[#This Row],[IDHM]]&lt;=0.699,"Médio",IF(Tabela_Brasil[[#This Row],[IDHM]]&lt;=0.799,"Alto","Muito Alto")))</f>
        <v>Alto</v>
      </c>
      <c r="L1772" t="str">
        <f>VLOOKUP(Tabela_Brasil[[#This Row],[Estado]],'De-Para_Estado_Regiao'!$B$3:$C$29,2,FALSE)</f>
        <v>Sul</v>
      </c>
      <c r="M1772">
        <f>IF(Tabela_Brasil[[#This Row],[IBGE_1-4]]&gt;=951,1,0)</f>
        <v>0</v>
      </c>
      <c r="N1772">
        <f>IF(Tabela_Brasil[[#This Row],[COMP_P]]&lt;=2,1,0)</f>
        <v>0</v>
      </c>
    </row>
    <row r="1773" spans="1:14" x14ac:dyDescent="0.25">
      <c r="A1773" s="9" t="s">
        <v>1780</v>
      </c>
      <c r="B1773" s="9" t="s">
        <v>16</v>
      </c>
      <c r="C1773" s="9">
        <v>667</v>
      </c>
      <c r="D1773" s="9">
        <v>0.7</v>
      </c>
      <c r="E1773" s="9">
        <v>0.72299999999999998</v>
      </c>
      <c r="F1773" s="9">
        <v>0.57599999999999996</v>
      </c>
      <c r="G1773" s="9">
        <v>19249.259999999998</v>
      </c>
      <c r="H1773" s="10">
        <v>9</v>
      </c>
      <c r="I1773" t="str">
        <f>CONCATENATE(Tabela_Brasil[[#This Row],[Município]],"-",Tabela_Brasil[[#This Row],[Estado]])</f>
        <v>Cássia-MG</v>
      </c>
      <c r="J1773">
        <f>IF(Tabela_Brasil[[#This Row],[IDHM]]&lt;=0.599,1,0)</f>
        <v>0</v>
      </c>
      <c r="K1773" t="str">
        <f>IF(Tabela_Brasil[[#This Row],[IDHM]]&lt;=0.55,"Baixo",IF(Tabela_Brasil[[#This Row],[IDHM]]&lt;=0.699,"Médio",IF(Tabela_Brasil[[#This Row],[IDHM]]&lt;=0.799,"Alto","Muito Alto")))</f>
        <v>Alto</v>
      </c>
      <c r="L1773" t="str">
        <f>VLOOKUP(Tabela_Brasil[[#This Row],[Estado]],'De-Para_Estado_Regiao'!$B$3:$C$29,2,FALSE)</f>
        <v>Sudeste</v>
      </c>
      <c r="M1773">
        <f>IF(Tabela_Brasil[[#This Row],[IBGE_1-4]]&gt;=951,1,0)</f>
        <v>0</v>
      </c>
      <c r="N1773">
        <f>IF(Tabela_Brasil[[#This Row],[COMP_P]]&lt;=2,1,0)</f>
        <v>0</v>
      </c>
    </row>
    <row r="1774" spans="1:14" x14ac:dyDescent="0.25">
      <c r="A1774" s="12" t="s">
        <v>1781</v>
      </c>
      <c r="B1774" s="12" t="s">
        <v>82</v>
      </c>
      <c r="C1774" s="12">
        <v>1224</v>
      </c>
      <c r="D1774" s="12">
        <v>0.59499999999999997</v>
      </c>
      <c r="E1774" s="12">
        <v>0.59199999999999997</v>
      </c>
      <c r="F1774" s="12">
        <v>0.46800000000000003</v>
      </c>
      <c r="G1774" s="12">
        <v>9637.23</v>
      </c>
      <c r="H1774" s="13">
        <v>48</v>
      </c>
      <c r="I1774" t="str">
        <f>CONCATENATE(Tabela_Brasil[[#This Row],[Município]],"-",Tabela_Brasil[[#This Row],[Estado]])</f>
        <v>Solânea-PB</v>
      </c>
      <c r="J1774">
        <f>IF(Tabela_Brasil[[#This Row],[IDHM]]&lt;=0.599,1,0)</f>
        <v>1</v>
      </c>
      <c r="K1774" t="str">
        <f>IF(Tabela_Brasil[[#This Row],[IDHM]]&lt;=0.55,"Baixo",IF(Tabela_Brasil[[#This Row],[IDHM]]&lt;=0.699,"Médio",IF(Tabela_Brasil[[#This Row],[IDHM]]&lt;=0.799,"Alto","Muito Alto")))</f>
        <v>Médio</v>
      </c>
      <c r="L1774" t="str">
        <f>VLOOKUP(Tabela_Brasil[[#This Row],[Estado]],'De-Para_Estado_Regiao'!$B$3:$C$29,2,FALSE)</f>
        <v>Nordeste</v>
      </c>
      <c r="M1774">
        <f>IF(Tabela_Brasil[[#This Row],[IBGE_1-4]]&gt;=951,1,0)</f>
        <v>1</v>
      </c>
      <c r="N1774">
        <f>IF(Tabela_Brasil[[#This Row],[COMP_P]]&lt;=2,1,0)</f>
        <v>0</v>
      </c>
    </row>
    <row r="1775" spans="1:14" x14ac:dyDescent="0.25">
      <c r="A1775" s="9" t="s">
        <v>1782</v>
      </c>
      <c r="B1775" s="9" t="s">
        <v>7</v>
      </c>
      <c r="C1775" s="9">
        <v>595</v>
      </c>
      <c r="D1775" s="9">
        <v>0.63900000000000001</v>
      </c>
      <c r="E1775" s="9">
        <v>0.59199999999999997</v>
      </c>
      <c r="F1775" s="9">
        <v>0.55300000000000005</v>
      </c>
      <c r="G1775" s="9">
        <v>23377.9</v>
      </c>
      <c r="H1775" s="10">
        <v>15</v>
      </c>
      <c r="I1775" t="str">
        <f>CONCATENATE(Tabela_Brasil[[#This Row],[Município]],"-",Tabela_Brasil[[#This Row],[Estado]])</f>
        <v>Ribeirão Branco-SP</v>
      </c>
      <c r="J1775">
        <f>IF(Tabela_Brasil[[#This Row],[IDHM]]&lt;=0.599,1,0)</f>
        <v>0</v>
      </c>
      <c r="K1775" t="str">
        <f>IF(Tabela_Brasil[[#This Row],[IDHM]]&lt;=0.55,"Baixo",IF(Tabela_Brasil[[#This Row],[IDHM]]&lt;=0.699,"Médio",IF(Tabela_Brasil[[#This Row],[IDHM]]&lt;=0.799,"Alto","Muito Alto")))</f>
        <v>Médio</v>
      </c>
      <c r="L1775" t="str">
        <f>VLOOKUP(Tabela_Brasil[[#This Row],[Estado]],'De-Para_Estado_Regiao'!$B$3:$C$29,2,FALSE)</f>
        <v>Sudeste</v>
      </c>
      <c r="M1775">
        <f>IF(Tabela_Brasil[[#This Row],[IBGE_1-4]]&gt;=951,1,0)</f>
        <v>0</v>
      </c>
      <c r="N1775">
        <f>IF(Tabela_Brasil[[#This Row],[COMP_P]]&lt;=2,1,0)</f>
        <v>0</v>
      </c>
    </row>
    <row r="1776" spans="1:14" x14ac:dyDescent="0.25">
      <c r="A1776" s="12" t="s">
        <v>1783</v>
      </c>
      <c r="B1776" s="12" t="s">
        <v>118</v>
      </c>
      <c r="C1776" s="12">
        <v>660</v>
      </c>
      <c r="D1776" s="12">
        <v>0.59</v>
      </c>
      <c r="E1776" s="12">
        <v>0.56599999999999995</v>
      </c>
      <c r="F1776" s="12">
        <v>0.47299999999999998</v>
      </c>
      <c r="G1776" s="12">
        <v>7869.62</v>
      </c>
      <c r="H1776" s="13">
        <v>8</v>
      </c>
      <c r="I1776" t="str">
        <f>CONCATENATE(Tabela_Brasil[[#This Row],[Município]],"-",Tabela_Brasil[[#This Row],[Estado]])</f>
        <v>Castelo Do Piauí-PI</v>
      </c>
      <c r="J1776">
        <f>IF(Tabela_Brasil[[#This Row],[IDHM]]&lt;=0.599,1,0)</f>
        <v>1</v>
      </c>
      <c r="K1776" t="str">
        <f>IF(Tabela_Brasil[[#This Row],[IDHM]]&lt;=0.55,"Baixo",IF(Tabela_Brasil[[#This Row],[IDHM]]&lt;=0.699,"Médio",IF(Tabela_Brasil[[#This Row],[IDHM]]&lt;=0.799,"Alto","Muito Alto")))</f>
        <v>Médio</v>
      </c>
      <c r="L1776" t="str">
        <f>VLOOKUP(Tabela_Brasil[[#This Row],[Estado]],'De-Para_Estado_Regiao'!$B$3:$C$29,2,FALSE)</f>
        <v>Nordeste</v>
      </c>
      <c r="M1776">
        <f>IF(Tabela_Brasil[[#This Row],[IBGE_1-4]]&gt;=951,1,0)</f>
        <v>0</v>
      </c>
      <c r="N1776">
        <f>IF(Tabela_Brasil[[#This Row],[COMP_P]]&lt;=2,1,0)</f>
        <v>0</v>
      </c>
    </row>
    <row r="1777" spans="1:14" x14ac:dyDescent="0.25">
      <c r="A1777" s="9" t="s">
        <v>1784</v>
      </c>
      <c r="B1777" s="9" t="s">
        <v>16</v>
      </c>
      <c r="C1777" s="9">
        <v>961</v>
      </c>
      <c r="D1777" s="9">
        <v>0.68400000000000005</v>
      </c>
      <c r="E1777" s="9">
        <v>0.68500000000000005</v>
      </c>
      <c r="F1777" s="9">
        <v>0.57599999999999996</v>
      </c>
      <c r="G1777" s="9">
        <v>15959.36</v>
      </c>
      <c r="H1777" s="10">
        <v>30</v>
      </c>
      <c r="I1777" t="str">
        <f>CONCATENATE(Tabela_Brasil[[#This Row],[Município]],"-",Tabela_Brasil[[#This Row],[Estado]])</f>
        <v>Aimorés-MG</v>
      </c>
      <c r="J1777">
        <f>IF(Tabela_Brasil[[#This Row],[IDHM]]&lt;=0.599,1,0)</f>
        <v>0</v>
      </c>
      <c r="K1777" t="str">
        <f>IF(Tabela_Brasil[[#This Row],[IDHM]]&lt;=0.55,"Baixo",IF(Tabela_Brasil[[#This Row],[IDHM]]&lt;=0.699,"Médio",IF(Tabela_Brasil[[#This Row],[IDHM]]&lt;=0.799,"Alto","Muito Alto")))</f>
        <v>Médio</v>
      </c>
      <c r="L1777" t="str">
        <f>VLOOKUP(Tabela_Brasil[[#This Row],[Estado]],'De-Para_Estado_Regiao'!$B$3:$C$29,2,FALSE)</f>
        <v>Sudeste</v>
      </c>
      <c r="M1777">
        <f>IF(Tabela_Brasil[[#This Row],[IBGE_1-4]]&gt;=951,1,0)</f>
        <v>1</v>
      </c>
      <c r="N1777">
        <f>IF(Tabela_Brasil[[#This Row],[COMP_P]]&lt;=2,1,0)</f>
        <v>0</v>
      </c>
    </row>
    <row r="1778" spans="1:14" x14ac:dyDescent="0.25">
      <c r="A1778" s="12" t="s">
        <v>1785</v>
      </c>
      <c r="B1778" s="12" t="s">
        <v>19</v>
      </c>
      <c r="C1778" s="12">
        <v>1273</v>
      </c>
      <c r="D1778" s="12">
        <v>0.63500000000000001</v>
      </c>
      <c r="E1778" s="12">
        <v>0.60199999999999998</v>
      </c>
      <c r="F1778" s="12">
        <v>0.55400000000000005</v>
      </c>
      <c r="G1778" s="12">
        <v>8902.44</v>
      </c>
      <c r="H1778" s="13">
        <v>10</v>
      </c>
      <c r="I1778" t="str">
        <f>CONCATENATE(Tabela_Brasil[[#This Row],[Município]],"-",Tabela_Brasil[[#This Row],[Estado]])</f>
        <v>São José Do Egito-PE</v>
      </c>
      <c r="J1778">
        <f>IF(Tabela_Brasil[[#This Row],[IDHM]]&lt;=0.599,1,0)</f>
        <v>0</v>
      </c>
      <c r="K1778" t="str">
        <f>IF(Tabela_Brasil[[#This Row],[IDHM]]&lt;=0.55,"Baixo",IF(Tabela_Brasil[[#This Row],[IDHM]]&lt;=0.699,"Médio",IF(Tabela_Brasil[[#This Row],[IDHM]]&lt;=0.799,"Alto","Muito Alto")))</f>
        <v>Médio</v>
      </c>
      <c r="L1778" t="str">
        <f>VLOOKUP(Tabela_Brasil[[#This Row],[Estado]],'De-Para_Estado_Regiao'!$B$3:$C$29,2,FALSE)</f>
        <v>Nordeste</v>
      </c>
      <c r="M1778">
        <f>IF(Tabela_Brasil[[#This Row],[IBGE_1-4]]&gt;=951,1,0)</f>
        <v>1</v>
      </c>
      <c r="N1778">
        <f>IF(Tabela_Brasil[[#This Row],[COMP_P]]&lt;=2,1,0)</f>
        <v>0</v>
      </c>
    </row>
    <row r="1779" spans="1:14" x14ac:dyDescent="0.25">
      <c r="A1779" s="9" t="s">
        <v>1786</v>
      </c>
      <c r="B1779" s="9" t="s">
        <v>22</v>
      </c>
      <c r="C1779" s="9">
        <v>290</v>
      </c>
      <c r="D1779" s="9">
        <v>0.65200000000000002</v>
      </c>
      <c r="E1779" s="9">
        <v>0.68400000000000005</v>
      </c>
      <c r="F1779" s="9">
        <v>0.48899999999999999</v>
      </c>
      <c r="G1779" s="9">
        <v>26300.79</v>
      </c>
      <c r="H1779" s="10">
        <v>4</v>
      </c>
      <c r="I1779" t="str">
        <f>CONCATENATE(Tabela_Brasil[[#This Row],[Município]],"-",Tabela_Brasil[[#This Row],[Estado]])</f>
        <v>Ipiranga-PR</v>
      </c>
      <c r="J1779">
        <f>IF(Tabela_Brasil[[#This Row],[IDHM]]&lt;=0.599,1,0)</f>
        <v>0</v>
      </c>
      <c r="K1779" t="str">
        <f>IF(Tabela_Brasil[[#This Row],[IDHM]]&lt;=0.55,"Baixo",IF(Tabela_Brasil[[#This Row],[IDHM]]&lt;=0.699,"Médio",IF(Tabela_Brasil[[#This Row],[IDHM]]&lt;=0.799,"Alto","Muito Alto")))</f>
        <v>Médio</v>
      </c>
      <c r="L1779" t="str">
        <f>VLOOKUP(Tabela_Brasil[[#This Row],[Estado]],'De-Para_Estado_Regiao'!$B$3:$C$29,2,FALSE)</f>
        <v>Sul</v>
      </c>
      <c r="M1779">
        <f>IF(Tabela_Brasil[[#This Row],[IBGE_1-4]]&gt;=951,1,0)</f>
        <v>0</v>
      </c>
      <c r="N1779">
        <f>IF(Tabela_Brasil[[#This Row],[COMP_P]]&lt;=2,1,0)</f>
        <v>0</v>
      </c>
    </row>
    <row r="1780" spans="1:14" x14ac:dyDescent="0.25">
      <c r="A1780" s="12" t="s">
        <v>1787</v>
      </c>
      <c r="B1780" s="12" t="s">
        <v>7</v>
      </c>
      <c r="C1780" s="12">
        <v>337</v>
      </c>
      <c r="D1780" s="12">
        <v>0.70099999999999996</v>
      </c>
      <c r="E1780" s="12">
        <v>0.68899999999999995</v>
      </c>
      <c r="F1780" s="12">
        <v>0.60899999999999999</v>
      </c>
      <c r="G1780" s="12">
        <v>25448.6</v>
      </c>
      <c r="H1780" s="13">
        <v>13</v>
      </c>
      <c r="I1780" t="str">
        <f>CONCATENATE(Tabela_Brasil[[#This Row],[Município]],"-",Tabela_Brasil[[#This Row],[Estado]])</f>
        <v>São Sebastião Da Grama-SP</v>
      </c>
      <c r="J1780">
        <f>IF(Tabela_Brasil[[#This Row],[IDHM]]&lt;=0.599,1,0)</f>
        <v>0</v>
      </c>
      <c r="K1780" t="str">
        <f>IF(Tabela_Brasil[[#This Row],[IDHM]]&lt;=0.55,"Baixo",IF(Tabela_Brasil[[#This Row],[IDHM]]&lt;=0.699,"Médio",IF(Tabela_Brasil[[#This Row],[IDHM]]&lt;=0.799,"Alto","Muito Alto")))</f>
        <v>Alto</v>
      </c>
      <c r="L1780" t="str">
        <f>VLOOKUP(Tabela_Brasil[[#This Row],[Estado]],'De-Para_Estado_Regiao'!$B$3:$C$29,2,FALSE)</f>
        <v>Sudeste</v>
      </c>
      <c r="M1780">
        <f>IF(Tabela_Brasil[[#This Row],[IBGE_1-4]]&gt;=951,1,0)</f>
        <v>0</v>
      </c>
      <c r="N1780">
        <f>IF(Tabela_Brasil[[#This Row],[COMP_P]]&lt;=2,1,0)</f>
        <v>0</v>
      </c>
    </row>
    <row r="1781" spans="1:14" x14ac:dyDescent="0.25">
      <c r="A1781" s="9" t="s">
        <v>1788</v>
      </c>
      <c r="B1781" s="9" t="s">
        <v>72</v>
      </c>
      <c r="C1781" s="9">
        <v>1507</v>
      </c>
      <c r="D1781" s="9">
        <v>0.59499999999999997</v>
      </c>
      <c r="E1781" s="9">
        <v>0.6</v>
      </c>
      <c r="F1781" s="9">
        <v>0.48399999999999999</v>
      </c>
      <c r="G1781" s="9">
        <v>27173.83</v>
      </c>
      <c r="H1781" s="10">
        <v>9</v>
      </c>
      <c r="I1781" t="str">
        <f>CONCATENATE(Tabela_Brasil[[#This Row],[Município]],"-",Tabela_Brasil[[#This Row],[Estado]])</f>
        <v>João Câmara-RN</v>
      </c>
      <c r="J1781">
        <f>IF(Tabela_Brasil[[#This Row],[IDHM]]&lt;=0.599,1,0)</f>
        <v>1</v>
      </c>
      <c r="K1781" t="str">
        <f>IF(Tabela_Brasil[[#This Row],[IDHM]]&lt;=0.55,"Baixo",IF(Tabela_Brasil[[#This Row],[IDHM]]&lt;=0.699,"Médio",IF(Tabela_Brasil[[#This Row],[IDHM]]&lt;=0.799,"Alto","Muito Alto")))</f>
        <v>Médio</v>
      </c>
      <c r="L1781" t="str">
        <f>VLOOKUP(Tabela_Brasil[[#This Row],[Estado]],'De-Para_Estado_Regiao'!$B$3:$C$29,2,FALSE)</f>
        <v>Nordeste</v>
      </c>
      <c r="M1781">
        <f>IF(Tabela_Brasil[[#This Row],[IBGE_1-4]]&gt;=951,1,0)</f>
        <v>1</v>
      </c>
      <c r="N1781">
        <f>IF(Tabela_Brasil[[#This Row],[COMP_P]]&lt;=2,1,0)</f>
        <v>0</v>
      </c>
    </row>
    <row r="1782" spans="1:14" x14ac:dyDescent="0.25">
      <c r="A1782" s="12" t="s">
        <v>1789</v>
      </c>
      <c r="B1782" s="12" t="s">
        <v>118</v>
      </c>
      <c r="C1782" s="12">
        <v>539</v>
      </c>
      <c r="D1782" s="12">
        <v>0.59799999999999998</v>
      </c>
      <c r="E1782" s="12">
        <v>0.57399999999999995</v>
      </c>
      <c r="F1782" s="12">
        <v>0.497</v>
      </c>
      <c r="G1782" s="12">
        <v>7198.74</v>
      </c>
      <c r="H1782" s="13">
        <v>5</v>
      </c>
      <c r="I1782" t="str">
        <f>CONCATENATE(Tabela_Brasil[[#This Row],[Município]],"-",Tabela_Brasil[[#This Row],[Estado]])</f>
        <v>Amarante-PI</v>
      </c>
      <c r="J1782">
        <f>IF(Tabela_Brasil[[#This Row],[IDHM]]&lt;=0.599,1,0)</f>
        <v>1</v>
      </c>
      <c r="K1782" t="str">
        <f>IF(Tabela_Brasil[[#This Row],[IDHM]]&lt;=0.55,"Baixo",IF(Tabela_Brasil[[#This Row],[IDHM]]&lt;=0.699,"Médio",IF(Tabela_Brasil[[#This Row],[IDHM]]&lt;=0.799,"Alto","Muito Alto")))</f>
        <v>Médio</v>
      </c>
      <c r="L1782" t="str">
        <f>VLOOKUP(Tabela_Brasil[[#This Row],[Estado]],'De-Para_Estado_Regiao'!$B$3:$C$29,2,FALSE)</f>
        <v>Nordeste</v>
      </c>
      <c r="M1782">
        <f>IF(Tabela_Brasil[[#This Row],[IBGE_1-4]]&gt;=951,1,0)</f>
        <v>0</v>
      </c>
      <c r="N1782">
        <f>IF(Tabela_Brasil[[#This Row],[COMP_P]]&lt;=2,1,0)</f>
        <v>0</v>
      </c>
    </row>
    <row r="1783" spans="1:14" x14ac:dyDescent="0.25">
      <c r="A1783" s="9" t="s">
        <v>1790</v>
      </c>
      <c r="B1783" s="9" t="s">
        <v>39</v>
      </c>
      <c r="C1783" s="9">
        <v>788</v>
      </c>
      <c r="D1783" s="9">
        <v>0.63700000000000001</v>
      </c>
      <c r="E1783" s="9">
        <v>0.621</v>
      </c>
      <c r="F1783" s="9">
        <v>0.54</v>
      </c>
      <c r="G1783" s="9">
        <v>8809.6200000000008</v>
      </c>
      <c r="H1783" s="10">
        <v>5</v>
      </c>
      <c r="I1783" t="str">
        <f>CONCATENATE(Tabela_Brasil[[#This Row],[Município]],"-",Tabela_Brasil[[#This Row],[Estado]])</f>
        <v>Apuí-AM</v>
      </c>
      <c r="J1783">
        <f>IF(Tabela_Brasil[[#This Row],[IDHM]]&lt;=0.599,1,0)</f>
        <v>0</v>
      </c>
      <c r="K1783" t="str">
        <f>IF(Tabela_Brasil[[#This Row],[IDHM]]&lt;=0.55,"Baixo",IF(Tabela_Brasil[[#This Row],[IDHM]]&lt;=0.699,"Médio",IF(Tabela_Brasil[[#This Row],[IDHM]]&lt;=0.799,"Alto","Muito Alto")))</f>
        <v>Médio</v>
      </c>
      <c r="L1783" t="str">
        <f>VLOOKUP(Tabela_Brasil[[#This Row],[Estado]],'De-Para_Estado_Regiao'!$B$3:$C$29,2,FALSE)</f>
        <v>Norte</v>
      </c>
      <c r="M1783">
        <f>IF(Tabela_Brasil[[#This Row],[IBGE_1-4]]&gt;=951,1,0)</f>
        <v>0</v>
      </c>
      <c r="N1783">
        <f>IF(Tabela_Brasil[[#This Row],[COMP_P]]&lt;=2,1,0)</f>
        <v>0</v>
      </c>
    </row>
    <row r="1784" spans="1:14" x14ac:dyDescent="0.25">
      <c r="A1784" s="12" t="s">
        <v>1791</v>
      </c>
      <c r="B1784" s="12" t="s">
        <v>16</v>
      </c>
      <c r="C1784" s="12">
        <v>656</v>
      </c>
      <c r="D1784" s="12">
        <v>0.70099999999999996</v>
      </c>
      <c r="E1784" s="12">
        <v>0.73399999999999999</v>
      </c>
      <c r="F1784" s="12">
        <v>0.56200000000000006</v>
      </c>
      <c r="G1784" s="12">
        <v>57177.27</v>
      </c>
      <c r="H1784" s="13">
        <v>14</v>
      </c>
      <c r="I1784" t="str">
        <f>CONCATENATE(Tabela_Brasil[[#This Row],[Município]],"-",Tabela_Brasil[[#This Row],[Estado]])</f>
        <v>Nova Ponte-MG</v>
      </c>
      <c r="J1784">
        <f>IF(Tabela_Brasil[[#This Row],[IDHM]]&lt;=0.599,1,0)</f>
        <v>0</v>
      </c>
      <c r="K1784" t="str">
        <f>IF(Tabela_Brasil[[#This Row],[IDHM]]&lt;=0.55,"Baixo",IF(Tabela_Brasil[[#This Row],[IDHM]]&lt;=0.699,"Médio",IF(Tabela_Brasil[[#This Row],[IDHM]]&lt;=0.799,"Alto","Muito Alto")))</f>
        <v>Alto</v>
      </c>
      <c r="L1784" t="str">
        <f>VLOOKUP(Tabela_Brasil[[#This Row],[Estado]],'De-Para_Estado_Regiao'!$B$3:$C$29,2,FALSE)</f>
        <v>Sudeste</v>
      </c>
      <c r="M1784">
        <f>IF(Tabela_Brasil[[#This Row],[IBGE_1-4]]&gt;=951,1,0)</f>
        <v>0</v>
      </c>
      <c r="N1784">
        <f>IF(Tabela_Brasil[[#This Row],[COMP_P]]&lt;=2,1,0)</f>
        <v>0</v>
      </c>
    </row>
    <row r="1785" spans="1:14" x14ac:dyDescent="0.25">
      <c r="A1785" s="9" t="s">
        <v>1792</v>
      </c>
      <c r="B1785" s="9" t="s">
        <v>111</v>
      </c>
      <c r="C1785" s="9">
        <v>1282</v>
      </c>
      <c r="D1785" s="9">
        <v>0.74099999999999999</v>
      </c>
      <c r="E1785" s="9">
        <v>0.72399999999999998</v>
      </c>
      <c r="F1785" s="9">
        <v>0.67</v>
      </c>
      <c r="G1785" s="9">
        <v>22271.24</v>
      </c>
      <c r="H1785" s="10">
        <v>18</v>
      </c>
      <c r="I1785" t="str">
        <f>CONCATENATE(Tabela_Brasil[[#This Row],[Município]],"-",Tabela_Brasil[[#This Row],[Estado]])</f>
        <v>Guaraí-TO</v>
      </c>
      <c r="J1785">
        <f>IF(Tabela_Brasil[[#This Row],[IDHM]]&lt;=0.599,1,0)</f>
        <v>0</v>
      </c>
      <c r="K1785" t="str">
        <f>IF(Tabela_Brasil[[#This Row],[IDHM]]&lt;=0.55,"Baixo",IF(Tabela_Brasil[[#This Row],[IDHM]]&lt;=0.699,"Médio",IF(Tabela_Brasil[[#This Row],[IDHM]]&lt;=0.799,"Alto","Muito Alto")))</f>
        <v>Alto</v>
      </c>
      <c r="L1785" t="str">
        <f>VLOOKUP(Tabela_Brasil[[#This Row],[Estado]],'De-Para_Estado_Regiao'!$B$3:$C$29,2,FALSE)</f>
        <v>Norte</v>
      </c>
      <c r="M1785">
        <f>IF(Tabela_Brasil[[#This Row],[IBGE_1-4]]&gt;=951,1,0)</f>
        <v>1</v>
      </c>
      <c r="N1785">
        <f>IF(Tabela_Brasil[[#This Row],[COMP_P]]&lt;=2,1,0)</f>
        <v>0</v>
      </c>
    </row>
    <row r="1786" spans="1:14" x14ac:dyDescent="0.25">
      <c r="A1786" s="12" t="s">
        <v>1793</v>
      </c>
      <c r="B1786" s="12" t="s">
        <v>22</v>
      </c>
      <c r="C1786" s="12">
        <v>199</v>
      </c>
      <c r="D1786" s="12">
        <v>0.72499999999999998</v>
      </c>
      <c r="E1786" s="12">
        <v>0.70199999999999996</v>
      </c>
      <c r="F1786" s="12">
        <v>0.65100000000000002</v>
      </c>
      <c r="G1786" s="12">
        <v>23014.14</v>
      </c>
      <c r="H1786" s="13">
        <v>7</v>
      </c>
      <c r="I1786" t="str">
        <f>CONCATENATE(Tabela_Brasil[[#This Row],[Município]],"-",Tabela_Brasil[[#This Row],[Estado]])</f>
        <v>Cambira-PR</v>
      </c>
      <c r="J1786">
        <f>IF(Tabela_Brasil[[#This Row],[IDHM]]&lt;=0.599,1,0)</f>
        <v>0</v>
      </c>
      <c r="K1786" t="str">
        <f>IF(Tabela_Brasil[[#This Row],[IDHM]]&lt;=0.55,"Baixo",IF(Tabela_Brasil[[#This Row],[IDHM]]&lt;=0.699,"Médio",IF(Tabela_Brasil[[#This Row],[IDHM]]&lt;=0.799,"Alto","Muito Alto")))</f>
        <v>Alto</v>
      </c>
      <c r="L1786" t="str">
        <f>VLOOKUP(Tabela_Brasil[[#This Row],[Estado]],'De-Para_Estado_Regiao'!$B$3:$C$29,2,FALSE)</f>
        <v>Sul</v>
      </c>
      <c r="M1786">
        <f>IF(Tabela_Brasil[[#This Row],[IBGE_1-4]]&gt;=951,1,0)</f>
        <v>0</v>
      </c>
      <c r="N1786">
        <f>IF(Tabela_Brasil[[#This Row],[COMP_P]]&lt;=2,1,0)</f>
        <v>0</v>
      </c>
    </row>
    <row r="1787" spans="1:14" x14ac:dyDescent="0.25">
      <c r="A1787" s="9" t="s">
        <v>1794</v>
      </c>
      <c r="B1787" s="9" t="s">
        <v>7</v>
      </c>
      <c r="C1787" s="9">
        <v>271</v>
      </c>
      <c r="D1787" s="9">
        <v>0.72799999999999998</v>
      </c>
      <c r="E1787" s="9">
        <v>0.67500000000000004</v>
      </c>
      <c r="F1787" s="9">
        <v>0.68899999999999995</v>
      </c>
      <c r="G1787" s="9">
        <v>12751.97</v>
      </c>
      <c r="H1787" s="10">
        <v>1</v>
      </c>
      <c r="I1787" t="str">
        <f>CONCATENATE(Tabela_Brasil[[#This Row],[Município]],"-",Tabela_Brasil[[#This Row],[Estado]])</f>
        <v>Guaimbê-SP</v>
      </c>
      <c r="J1787">
        <f>IF(Tabela_Brasil[[#This Row],[IDHM]]&lt;=0.599,1,0)</f>
        <v>0</v>
      </c>
      <c r="K1787" t="str">
        <f>IF(Tabela_Brasil[[#This Row],[IDHM]]&lt;=0.55,"Baixo",IF(Tabela_Brasil[[#This Row],[IDHM]]&lt;=0.699,"Médio",IF(Tabela_Brasil[[#This Row],[IDHM]]&lt;=0.799,"Alto","Muito Alto")))</f>
        <v>Alto</v>
      </c>
      <c r="L1787" t="str">
        <f>VLOOKUP(Tabela_Brasil[[#This Row],[Estado]],'De-Para_Estado_Regiao'!$B$3:$C$29,2,FALSE)</f>
        <v>Sudeste</v>
      </c>
      <c r="M1787">
        <f>IF(Tabela_Brasil[[#This Row],[IBGE_1-4]]&gt;=951,1,0)</f>
        <v>0</v>
      </c>
      <c r="N1787">
        <f>IF(Tabela_Brasil[[#This Row],[COMP_P]]&lt;=2,1,0)</f>
        <v>1</v>
      </c>
    </row>
    <row r="1788" spans="1:14" x14ac:dyDescent="0.25">
      <c r="A1788" s="12" t="s">
        <v>1795</v>
      </c>
      <c r="B1788" s="12" t="s">
        <v>16</v>
      </c>
      <c r="C1788" s="12">
        <v>957</v>
      </c>
      <c r="D1788" s="12">
        <v>0.73</v>
      </c>
      <c r="E1788" s="12">
        <v>0.67700000000000005</v>
      </c>
      <c r="F1788" s="12">
        <v>0.67900000000000005</v>
      </c>
      <c r="G1788" s="12">
        <v>20394.47</v>
      </c>
      <c r="H1788" s="13">
        <v>17</v>
      </c>
      <c r="I1788" t="str">
        <f>CONCATENATE(Tabela_Brasil[[#This Row],[Município]],"-",Tabela_Brasil[[#This Row],[Estado]])</f>
        <v>São José Da Lapa-MG</v>
      </c>
      <c r="J1788">
        <f>IF(Tabela_Brasil[[#This Row],[IDHM]]&lt;=0.599,1,0)</f>
        <v>0</v>
      </c>
      <c r="K1788" t="str">
        <f>IF(Tabela_Brasil[[#This Row],[IDHM]]&lt;=0.55,"Baixo",IF(Tabela_Brasil[[#This Row],[IDHM]]&lt;=0.699,"Médio",IF(Tabela_Brasil[[#This Row],[IDHM]]&lt;=0.799,"Alto","Muito Alto")))</f>
        <v>Alto</v>
      </c>
      <c r="L1788" t="str">
        <f>VLOOKUP(Tabela_Brasil[[#This Row],[Estado]],'De-Para_Estado_Regiao'!$B$3:$C$29,2,FALSE)</f>
        <v>Sudeste</v>
      </c>
      <c r="M1788">
        <f>IF(Tabela_Brasil[[#This Row],[IBGE_1-4]]&gt;=951,1,0)</f>
        <v>1</v>
      </c>
      <c r="N1788">
        <f>IF(Tabela_Brasil[[#This Row],[COMP_P]]&lt;=2,1,0)</f>
        <v>0</v>
      </c>
    </row>
    <row r="1789" spans="1:14" x14ac:dyDescent="0.25">
      <c r="A1789" s="9" t="s">
        <v>1796</v>
      </c>
      <c r="B1789" s="9" t="s">
        <v>118</v>
      </c>
      <c r="C1789" s="9">
        <v>1084</v>
      </c>
      <c r="D1789" s="9">
        <v>0.64200000000000002</v>
      </c>
      <c r="E1789" s="9">
        <v>0.62</v>
      </c>
      <c r="F1789" s="9">
        <v>0.54</v>
      </c>
      <c r="G1789" s="9">
        <v>10718.9</v>
      </c>
      <c r="H1789" s="10">
        <v>8</v>
      </c>
      <c r="I1789" t="str">
        <f>CONCATENATE(Tabela_Brasil[[#This Row],[Município]],"-",Tabela_Brasil[[#This Row],[Estado]])</f>
        <v>Corrente-PI</v>
      </c>
      <c r="J1789">
        <f>IF(Tabela_Brasil[[#This Row],[IDHM]]&lt;=0.599,1,0)</f>
        <v>0</v>
      </c>
      <c r="K1789" t="str">
        <f>IF(Tabela_Brasil[[#This Row],[IDHM]]&lt;=0.55,"Baixo",IF(Tabela_Brasil[[#This Row],[IDHM]]&lt;=0.699,"Médio",IF(Tabela_Brasil[[#This Row],[IDHM]]&lt;=0.799,"Alto","Muito Alto")))</f>
        <v>Médio</v>
      </c>
      <c r="L1789" t="str">
        <f>VLOOKUP(Tabela_Brasil[[#This Row],[Estado]],'De-Para_Estado_Regiao'!$B$3:$C$29,2,FALSE)</f>
        <v>Nordeste</v>
      </c>
      <c r="M1789">
        <f>IF(Tabela_Brasil[[#This Row],[IBGE_1-4]]&gt;=951,1,0)</f>
        <v>1</v>
      </c>
      <c r="N1789">
        <f>IF(Tabela_Brasil[[#This Row],[COMP_P]]&lt;=2,1,0)</f>
        <v>0</v>
      </c>
    </row>
    <row r="1790" spans="1:14" x14ac:dyDescent="0.25">
      <c r="A1790" s="12" t="s">
        <v>1797</v>
      </c>
      <c r="B1790" s="12" t="s">
        <v>118</v>
      </c>
      <c r="C1790" s="12">
        <v>715</v>
      </c>
      <c r="D1790" s="12">
        <v>0.6</v>
      </c>
      <c r="E1790" s="12">
        <v>0.59599999999999997</v>
      </c>
      <c r="F1790" s="12">
        <v>0.47199999999999998</v>
      </c>
      <c r="G1790" s="12">
        <v>10052.530000000001</v>
      </c>
      <c r="H1790" s="13">
        <v>33</v>
      </c>
      <c r="I1790" t="str">
        <f>CONCATENATE(Tabela_Brasil[[#This Row],[Município]],"-",Tabela_Brasil[[#This Row],[Estado]])</f>
        <v>Paulistana-PI</v>
      </c>
      <c r="J1790">
        <f>IF(Tabela_Brasil[[#This Row],[IDHM]]&lt;=0.599,1,0)</f>
        <v>0</v>
      </c>
      <c r="K1790" t="str">
        <f>IF(Tabela_Brasil[[#This Row],[IDHM]]&lt;=0.55,"Baixo",IF(Tabela_Brasil[[#This Row],[IDHM]]&lt;=0.699,"Médio",IF(Tabela_Brasil[[#This Row],[IDHM]]&lt;=0.799,"Alto","Muito Alto")))</f>
        <v>Médio</v>
      </c>
      <c r="L1790" t="str">
        <f>VLOOKUP(Tabela_Brasil[[#This Row],[Estado]],'De-Para_Estado_Regiao'!$B$3:$C$29,2,FALSE)</f>
        <v>Nordeste</v>
      </c>
      <c r="M1790">
        <f>IF(Tabela_Brasil[[#This Row],[IBGE_1-4]]&gt;=951,1,0)</f>
        <v>0</v>
      </c>
      <c r="N1790">
        <f>IF(Tabela_Brasil[[#This Row],[COMP_P]]&lt;=2,1,0)</f>
        <v>0</v>
      </c>
    </row>
    <row r="1791" spans="1:14" x14ac:dyDescent="0.25">
      <c r="A1791" s="9" t="s">
        <v>1798</v>
      </c>
      <c r="B1791" s="9" t="s">
        <v>33</v>
      </c>
      <c r="C1791" s="9">
        <v>301</v>
      </c>
      <c r="D1791" s="9">
        <v>0.71</v>
      </c>
      <c r="E1791" s="9">
        <v>0.70199999999999996</v>
      </c>
      <c r="F1791" s="9">
        <v>0.63100000000000001</v>
      </c>
      <c r="G1791" s="9">
        <v>19143.560000000001</v>
      </c>
      <c r="H1791" s="10">
        <v>5</v>
      </c>
      <c r="I1791" t="str">
        <f>CONCATENATE(Tabela_Brasil[[#This Row],[Município]],"-",Tabela_Brasil[[#This Row],[Estado]])</f>
        <v>Nazário-GO</v>
      </c>
      <c r="J1791">
        <f>IF(Tabela_Brasil[[#This Row],[IDHM]]&lt;=0.599,1,0)</f>
        <v>0</v>
      </c>
      <c r="K1791" t="str">
        <f>IF(Tabela_Brasil[[#This Row],[IDHM]]&lt;=0.55,"Baixo",IF(Tabela_Brasil[[#This Row],[IDHM]]&lt;=0.699,"Médio",IF(Tabela_Brasil[[#This Row],[IDHM]]&lt;=0.799,"Alto","Muito Alto")))</f>
        <v>Alto</v>
      </c>
      <c r="L1791" t="str">
        <f>VLOOKUP(Tabela_Brasil[[#This Row],[Estado]],'De-Para_Estado_Regiao'!$B$3:$C$29,2,FALSE)</f>
        <v>Centro-Oeste</v>
      </c>
      <c r="M1791">
        <f>IF(Tabela_Brasil[[#This Row],[IBGE_1-4]]&gt;=951,1,0)</f>
        <v>0</v>
      </c>
      <c r="N1791">
        <f>IF(Tabela_Brasil[[#This Row],[COMP_P]]&lt;=2,1,0)</f>
        <v>0</v>
      </c>
    </row>
    <row r="1792" spans="1:14" x14ac:dyDescent="0.25">
      <c r="A1792" s="12" t="s">
        <v>1799</v>
      </c>
      <c r="B1792" s="12" t="s">
        <v>16</v>
      </c>
      <c r="C1792" s="12">
        <v>617</v>
      </c>
      <c r="D1792" s="12">
        <v>0.69</v>
      </c>
      <c r="E1792" s="12">
        <v>0.68</v>
      </c>
      <c r="F1792" s="12">
        <v>0.60199999999999998</v>
      </c>
      <c r="G1792" s="12">
        <v>17542.650000000001</v>
      </c>
      <c r="H1792" s="13">
        <v>4</v>
      </c>
      <c r="I1792" t="str">
        <f>CONCATENATE(Tabela_Brasil[[#This Row],[Município]],"-",Tabela_Brasil[[#This Row],[Estado]])</f>
        <v>Bom Sucesso-MG</v>
      </c>
      <c r="J1792">
        <f>IF(Tabela_Brasil[[#This Row],[IDHM]]&lt;=0.599,1,0)</f>
        <v>0</v>
      </c>
      <c r="K1792" t="str">
        <f>IF(Tabela_Brasil[[#This Row],[IDHM]]&lt;=0.55,"Baixo",IF(Tabela_Brasil[[#This Row],[IDHM]]&lt;=0.699,"Médio",IF(Tabela_Brasil[[#This Row],[IDHM]]&lt;=0.799,"Alto","Muito Alto")))</f>
        <v>Médio</v>
      </c>
      <c r="L1792" t="str">
        <f>VLOOKUP(Tabela_Brasil[[#This Row],[Estado]],'De-Para_Estado_Regiao'!$B$3:$C$29,2,FALSE)</f>
        <v>Sudeste</v>
      </c>
      <c r="M1792">
        <f>IF(Tabela_Brasil[[#This Row],[IBGE_1-4]]&gt;=951,1,0)</f>
        <v>0</v>
      </c>
      <c r="N1792">
        <f>IF(Tabela_Brasil[[#This Row],[COMP_P]]&lt;=2,1,0)</f>
        <v>0</v>
      </c>
    </row>
    <row r="1793" spans="1:14" x14ac:dyDescent="0.25">
      <c r="A1793" s="9" t="s">
        <v>1800</v>
      </c>
      <c r="B1793" s="9" t="s">
        <v>24</v>
      </c>
      <c r="C1793" s="9">
        <v>843</v>
      </c>
      <c r="D1793" s="9">
        <v>0.63700000000000001</v>
      </c>
      <c r="E1793" s="9">
        <v>0.623</v>
      </c>
      <c r="F1793" s="9">
        <v>0.56799999999999995</v>
      </c>
      <c r="G1793" s="9">
        <v>7453.19</v>
      </c>
      <c r="H1793" s="10">
        <v>18</v>
      </c>
      <c r="I1793" t="str">
        <f>CONCATENATE(Tabela_Brasil[[#This Row],[Município]],"-",Tabela_Brasil[[#This Row],[Estado]])</f>
        <v>Valente-BA</v>
      </c>
      <c r="J1793">
        <f>IF(Tabela_Brasil[[#This Row],[IDHM]]&lt;=0.599,1,0)</f>
        <v>0</v>
      </c>
      <c r="K1793" t="str">
        <f>IF(Tabela_Brasil[[#This Row],[IDHM]]&lt;=0.55,"Baixo",IF(Tabela_Brasil[[#This Row],[IDHM]]&lt;=0.699,"Médio",IF(Tabela_Brasil[[#This Row],[IDHM]]&lt;=0.799,"Alto","Muito Alto")))</f>
        <v>Médio</v>
      </c>
      <c r="L1793" t="str">
        <f>VLOOKUP(Tabela_Brasil[[#This Row],[Estado]],'De-Para_Estado_Regiao'!$B$3:$C$29,2,FALSE)</f>
        <v>Nordeste</v>
      </c>
      <c r="M1793">
        <f>IF(Tabela_Brasil[[#This Row],[IBGE_1-4]]&gt;=951,1,0)</f>
        <v>0</v>
      </c>
      <c r="N1793">
        <f>IF(Tabela_Brasil[[#This Row],[COMP_P]]&lt;=2,1,0)</f>
        <v>0</v>
      </c>
    </row>
    <row r="1794" spans="1:14" x14ac:dyDescent="0.25">
      <c r="A1794" s="12" t="s">
        <v>1801</v>
      </c>
      <c r="B1794" s="12" t="s">
        <v>16</v>
      </c>
      <c r="C1794" s="12">
        <v>524</v>
      </c>
      <c r="D1794" s="12">
        <v>0.65500000000000003</v>
      </c>
      <c r="E1794" s="12">
        <v>0.67200000000000004</v>
      </c>
      <c r="F1794" s="12">
        <v>0.52300000000000002</v>
      </c>
      <c r="G1794" s="12">
        <v>19338.22</v>
      </c>
      <c r="H1794" s="13">
        <v>9</v>
      </c>
      <c r="I1794" t="str">
        <f>CONCATENATE(Tabela_Brasil[[#This Row],[Município]],"-",Tabela_Brasil[[#This Row],[Estado]])</f>
        <v>Carmo Da Cachoeira-MG</v>
      </c>
      <c r="J1794">
        <f>IF(Tabela_Brasil[[#This Row],[IDHM]]&lt;=0.599,1,0)</f>
        <v>0</v>
      </c>
      <c r="K1794" t="str">
        <f>IF(Tabela_Brasil[[#This Row],[IDHM]]&lt;=0.55,"Baixo",IF(Tabela_Brasil[[#This Row],[IDHM]]&lt;=0.699,"Médio",IF(Tabela_Brasil[[#This Row],[IDHM]]&lt;=0.799,"Alto","Muito Alto")))</f>
        <v>Médio</v>
      </c>
      <c r="L1794" t="str">
        <f>VLOOKUP(Tabela_Brasil[[#This Row],[Estado]],'De-Para_Estado_Regiao'!$B$3:$C$29,2,FALSE)</f>
        <v>Sudeste</v>
      </c>
      <c r="M1794">
        <f>IF(Tabela_Brasil[[#This Row],[IBGE_1-4]]&gt;=951,1,0)</f>
        <v>0</v>
      </c>
      <c r="N1794">
        <f>IF(Tabela_Brasil[[#This Row],[COMP_P]]&lt;=2,1,0)</f>
        <v>0</v>
      </c>
    </row>
    <row r="1795" spans="1:14" x14ac:dyDescent="0.25">
      <c r="A1795" s="9" t="s">
        <v>1802</v>
      </c>
      <c r="B1795" s="9" t="s">
        <v>7</v>
      </c>
      <c r="C1795" s="9">
        <v>208</v>
      </c>
      <c r="D1795" s="9">
        <v>0.75700000000000001</v>
      </c>
      <c r="E1795" s="9">
        <v>0.74399999999999999</v>
      </c>
      <c r="F1795" s="9">
        <v>0.69499999999999995</v>
      </c>
      <c r="G1795" s="9">
        <v>26362.59</v>
      </c>
      <c r="H1795" s="10">
        <v>4</v>
      </c>
      <c r="I1795" t="str">
        <f>CONCATENATE(Tabela_Brasil[[#This Row],[Município]],"-",Tabela_Brasil[[#This Row],[Estado]])</f>
        <v>Águas De Santa Bárbara-SP</v>
      </c>
      <c r="J1795">
        <f>IF(Tabela_Brasil[[#This Row],[IDHM]]&lt;=0.599,1,0)</f>
        <v>0</v>
      </c>
      <c r="K1795" t="str">
        <f>IF(Tabela_Brasil[[#This Row],[IDHM]]&lt;=0.55,"Baixo",IF(Tabela_Brasil[[#This Row],[IDHM]]&lt;=0.699,"Médio",IF(Tabela_Brasil[[#This Row],[IDHM]]&lt;=0.799,"Alto","Muito Alto")))</f>
        <v>Alto</v>
      </c>
      <c r="L1795" t="str">
        <f>VLOOKUP(Tabela_Brasil[[#This Row],[Estado]],'De-Para_Estado_Regiao'!$B$3:$C$29,2,FALSE)</f>
        <v>Sudeste</v>
      </c>
      <c r="M1795">
        <f>IF(Tabela_Brasil[[#This Row],[IBGE_1-4]]&gt;=951,1,0)</f>
        <v>0</v>
      </c>
      <c r="N1795">
        <f>IF(Tabela_Brasil[[#This Row],[COMP_P]]&lt;=2,1,0)</f>
        <v>0</v>
      </c>
    </row>
    <row r="1796" spans="1:14" x14ac:dyDescent="0.25">
      <c r="A1796" s="12" t="s">
        <v>1803</v>
      </c>
      <c r="B1796" s="12" t="s">
        <v>39</v>
      </c>
      <c r="C1796" s="12">
        <v>1622</v>
      </c>
      <c r="D1796" s="12">
        <v>0.57399999999999995</v>
      </c>
      <c r="E1796" s="12">
        <v>0.52600000000000002</v>
      </c>
      <c r="F1796" s="12">
        <v>0.47099999999999997</v>
      </c>
      <c r="G1796" s="12">
        <v>6602.92</v>
      </c>
      <c r="H1796" s="13">
        <v>2</v>
      </c>
      <c r="I1796" t="str">
        <f>CONCATENATE(Tabela_Brasil[[#This Row],[Município]],"-",Tabela_Brasil[[#This Row],[Estado]])</f>
        <v>Benjamin Constant-AM</v>
      </c>
      <c r="J1796">
        <f>IF(Tabela_Brasil[[#This Row],[IDHM]]&lt;=0.599,1,0)</f>
        <v>1</v>
      </c>
      <c r="K1796" t="str">
        <f>IF(Tabela_Brasil[[#This Row],[IDHM]]&lt;=0.55,"Baixo",IF(Tabela_Brasil[[#This Row],[IDHM]]&lt;=0.699,"Médio",IF(Tabela_Brasil[[#This Row],[IDHM]]&lt;=0.799,"Alto","Muito Alto")))</f>
        <v>Médio</v>
      </c>
      <c r="L1796" t="str">
        <f>VLOOKUP(Tabela_Brasil[[#This Row],[Estado]],'De-Para_Estado_Regiao'!$B$3:$C$29,2,FALSE)</f>
        <v>Norte</v>
      </c>
      <c r="M1796">
        <f>IF(Tabela_Brasil[[#This Row],[IBGE_1-4]]&gt;=951,1,0)</f>
        <v>1</v>
      </c>
      <c r="N1796">
        <f>IF(Tabela_Brasil[[#This Row],[COMP_P]]&lt;=2,1,0)</f>
        <v>1</v>
      </c>
    </row>
    <row r="1797" spans="1:14" x14ac:dyDescent="0.25">
      <c r="A1797" s="9" t="s">
        <v>1804</v>
      </c>
      <c r="B1797" s="9" t="s">
        <v>22</v>
      </c>
      <c r="C1797" s="9">
        <v>629</v>
      </c>
      <c r="D1797" s="9">
        <v>0.74</v>
      </c>
      <c r="E1797" s="9">
        <v>0.73799999999999999</v>
      </c>
      <c r="F1797" s="9">
        <v>0.67800000000000005</v>
      </c>
      <c r="G1797" s="9">
        <v>33334.01</v>
      </c>
      <c r="H1797" s="10">
        <v>35</v>
      </c>
      <c r="I1797" t="str">
        <f>CONCATENATE(Tabela_Brasil[[#This Row],[Município]],"-",Tabela_Brasil[[#This Row],[Estado]])</f>
        <v>Santa Helena-PR</v>
      </c>
      <c r="J1797">
        <f>IF(Tabela_Brasil[[#This Row],[IDHM]]&lt;=0.599,1,0)</f>
        <v>0</v>
      </c>
      <c r="K1797" t="str">
        <f>IF(Tabela_Brasil[[#This Row],[IDHM]]&lt;=0.55,"Baixo",IF(Tabela_Brasil[[#This Row],[IDHM]]&lt;=0.699,"Médio",IF(Tabela_Brasil[[#This Row],[IDHM]]&lt;=0.799,"Alto","Muito Alto")))</f>
        <v>Alto</v>
      </c>
      <c r="L1797" t="str">
        <f>VLOOKUP(Tabela_Brasil[[#This Row],[Estado]],'De-Para_Estado_Regiao'!$B$3:$C$29,2,FALSE)</f>
        <v>Sul</v>
      </c>
      <c r="M1797">
        <f>IF(Tabela_Brasil[[#This Row],[IBGE_1-4]]&gt;=951,1,0)</f>
        <v>0</v>
      </c>
      <c r="N1797">
        <f>IF(Tabela_Brasil[[#This Row],[COMP_P]]&lt;=2,1,0)</f>
        <v>0</v>
      </c>
    </row>
    <row r="1798" spans="1:14" x14ac:dyDescent="0.25">
      <c r="A1798" s="12" t="s">
        <v>1365</v>
      </c>
      <c r="B1798" s="12" t="s">
        <v>33</v>
      </c>
      <c r="C1798" s="12">
        <v>207</v>
      </c>
      <c r="D1798" s="12">
        <v>0.63400000000000001</v>
      </c>
      <c r="E1798" s="12">
        <v>0.64200000000000002</v>
      </c>
      <c r="F1798" s="12">
        <v>0.48799999999999999</v>
      </c>
      <c r="G1798" s="12">
        <v>18190.8</v>
      </c>
      <c r="H1798" s="13">
        <v>1</v>
      </c>
      <c r="I1798" t="str">
        <f>CONCATENATE(Tabela_Brasil[[#This Row],[Município]],"-",Tabela_Brasil[[#This Row],[Estado]])</f>
        <v>Mundo Novo-GO</v>
      </c>
      <c r="J1798">
        <f>IF(Tabela_Brasil[[#This Row],[IDHM]]&lt;=0.599,1,0)</f>
        <v>0</v>
      </c>
      <c r="K1798" t="str">
        <f>IF(Tabela_Brasil[[#This Row],[IDHM]]&lt;=0.55,"Baixo",IF(Tabela_Brasil[[#This Row],[IDHM]]&lt;=0.699,"Médio",IF(Tabela_Brasil[[#This Row],[IDHM]]&lt;=0.799,"Alto","Muito Alto")))</f>
        <v>Médio</v>
      </c>
      <c r="L1798" t="str">
        <f>VLOOKUP(Tabela_Brasil[[#This Row],[Estado]],'De-Para_Estado_Regiao'!$B$3:$C$29,2,FALSE)</f>
        <v>Centro-Oeste</v>
      </c>
      <c r="M1798">
        <f>IF(Tabela_Brasil[[#This Row],[IBGE_1-4]]&gt;=951,1,0)</f>
        <v>0</v>
      </c>
      <c r="N1798">
        <f>IF(Tabela_Brasil[[#This Row],[COMP_P]]&lt;=2,1,0)</f>
        <v>1</v>
      </c>
    </row>
    <row r="1799" spans="1:14" x14ac:dyDescent="0.25">
      <c r="A1799" s="9" t="s">
        <v>1805</v>
      </c>
      <c r="B1799" s="9" t="s">
        <v>22</v>
      </c>
      <c r="C1799" s="9">
        <v>367</v>
      </c>
      <c r="D1799" s="9">
        <v>0.69</v>
      </c>
      <c r="E1799" s="9">
        <v>0.71</v>
      </c>
      <c r="F1799" s="9">
        <v>0.54400000000000004</v>
      </c>
      <c r="G1799" s="9">
        <v>18312.439999999999</v>
      </c>
      <c r="H1799" s="10">
        <v>9</v>
      </c>
      <c r="I1799" t="str">
        <f>CONCATENATE(Tabela_Brasil[[#This Row],[Município]],"-",Tabela_Brasil[[#This Row],[Estado]])</f>
        <v>Morretes-PR</v>
      </c>
      <c r="J1799">
        <f>IF(Tabela_Brasil[[#This Row],[IDHM]]&lt;=0.599,1,0)</f>
        <v>0</v>
      </c>
      <c r="K1799" t="str">
        <f>IF(Tabela_Brasil[[#This Row],[IDHM]]&lt;=0.55,"Baixo",IF(Tabela_Brasil[[#This Row],[IDHM]]&lt;=0.699,"Médio",IF(Tabela_Brasil[[#This Row],[IDHM]]&lt;=0.799,"Alto","Muito Alto")))</f>
        <v>Médio</v>
      </c>
      <c r="L1799" t="str">
        <f>VLOOKUP(Tabela_Brasil[[#This Row],[Estado]],'De-Para_Estado_Regiao'!$B$3:$C$29,2,FALSE)</f>
        <v>Sul</v>
      </c>
      <c r="M1799">
        <f>IF(Tabela_Brasil[[#This Row],[IBGE_1-4]]&gt;=951,1,0)</f>
        <v>0</v>
      </c>
      <c r="N1799">
        <f>IF(Tabela_Brasil[[#This Row],[COMP_P]]&lt;=2,1,0)</f>
        <v>0</v>
      </c>
    </row>
    <row r="1800" spans="1:14" x14ac:dyDescent="0.25">
      <c r="A1800" s="12" t="s">
        <v>1806</v>
      </c>
      <c r="B1800" s="12" t="s">
        <v>22</v>
      </c>
      <c r="C1800" s="12">
        <v>467</v>
      </c>
      <c r="D1800" s="12">
        <v>0.72</v>
      </c>
      <c r="E1800" s="12">
        <v>0.69799999999999995</v>
      </c>
      <c r="F1800" s="12">
        <v>0.64900000000000002</v>
      </c>
      <c r="G1800" s="12">
        <v>38103.199999999997</v>
      </c>
      <c r="H1800" s="13">
        <v>15</v>
      </c>
      <c r="I1800" t="str">
        <f>CONCATENATE(Tabela_Brasil[[#This Row],[Município]],"-",Tabela_Brasil[[#This Row],[Estado]])</f>
        <v>Mamborê-PR</v>
      </c>
      <c r="J1800">
        <f>IF(Tabela_Brasil[[#This Row],[IDHM]]&lt;=0.599,1,0)</f>
        <v>0</v>
      </c>
      <c r="K1800" t="str">
        <f>IF(Tabela_Brasil[[#This Row],[IDHM]]&lt;=0.55,"Baixo",IF(Tabela_Brasil[[#This Row],[IDHM]]&lt;=0.699,"Médio",IF(Tabela_Brasil[[#This Row],[IDHM]]&lt;=0.799,"Alto","Muito Alto")))</f>
        <v>Alto</v>
      </c>
      <c r="L1800" t="str">
        <f>VLOOKUP(Tabela_Brasil[[#This Row],[Estado]],'De-Para_Estado_Regiao'!$B$3:$C$29,2,FALSE)</f>
        <v>Sul</v>
      </c>
      <c r="M1800">
        <f>IF(Tabela_Brasil[[#This Row],[IBGE_1-4]]&gt;=951,1,0)</f>
        <v>0</v>
      </c>
      <c r="N1800">
        <f>IF(Tabela_Brasil[[#This Row],[COMP_P]]&lt;=2,1,0)</f>
        <v>0</v>
      </c>
    </row>
    <row r="1801" spans="1:14" x14ac:dyDescent="0.25">
      <c r="A1801" s="9" t="s">
        <v>1807</v>
      </c>
      <c r="B1801" s="9" t="s">
        <v>24</v>
      </c>
      <c r="C1801" s="9">
        <v>567</v>
      </c>
      <c r="D1801" s="9">
        <v>0.61599999999999999</v>
      </c>
      <c r="E1801" s="9">
        <v>0.56499999999999995</v>
      </c>
      <c r="F1801" s="9">
        <v>0.52500000000000002</v>
      </c>
      <c r="G1801" s="9">
        <v>8318.56</v>
      </c>
      <c r="H1801" s="10">
        <v>19</v>
      </c>
      <c r="I1801" t="str">
        <f>CONCATENATE(Tabela_Brasil[[#This Row],[Município]],"-",Tabela_Brasil[[#This Row],[Estado]])</f>
        <v>São Felipe-BA</v>
      </c>
      <c r="J1801">
        <f>IF(Tabela_Brasil[[#This Row],[IDHM]]&lt;=0.599,1,0)</f>
        <v>0</v>
      </c>
      <c r="K1801" t="str">
        <f>IF(Tabela_Brasil[[#This Row],[IDHM]]&lt;=0.55,"Baixo",IF(Tabela_Brasil[[#This Row],[IDHM]]&lt;=0.699,"Médio",IF(Tabela_Brasil[[#This Row],[IDHM]]&lt;=0.799,"Alto","Muito Alto")))</f>
        <v>Médio</v>
      </c>
      <c r="L1801" t="str">
        <f>VLOOKUP(Tabela_Brasil[[#This Row],[Estado]],'De-Para_Estado_Regiao'!$B$3:$C$29,2,FALSE)</f>
        <v>Nordeste</v>
      </c>
      <c r="M1801">
        <f>IF(Tabela_Brasil[[#This Row],[IBGE_1-4]]&gt;=951,1,0)</f>
        <v>0</v>
      </c>
      <c r="N1801">
        <f>IF(Tabela_Brasil[[#This Row],[COMP_P]]&lt;=2,1,0)</f>
        <v>0</v>
      </c>
    </row>
    <row r="1802" spans="1:14" x14ac:dyDescent="0.25">
      <c r="A1802" s="12" t="s">
        <v>1808</v>
      </c>
      <c r="B1802" s="12" t="s">
        <v>22</v>
      </c>
      <c r="C1802" s="12">
        <v>366</v>
      </c>
      <c r="D1802" s="12">
        <v>0.71599999999999997</v>
      </c>
      <c r="E1802" s="12">
        <v>0.72499999999999998</v>
      </c>
      <c r="F1802" s="12">
        <v>0.628</v>
      </c>
      <c r="G1802" s="12">
        <v>25990.55</v>
      </c>
      <c r="H1802" s="13">
        <v>5</v>
      </c>
      <c r="I1802" t="str">
        <f>CONCATENATE(Tabela_Brasil[[#This Row],[Município]],"-",Tabela_Brasil[[#This Row],[Estado]])</f>
        <v>Manoel Ribas-PR</v>
      </c>
      <c r="J1802">
        <f>IF(Tabela_Brasil[[#This Row],[IDHM]]&lt;=0.599,1,0)</f>
        <v>0</v>
      </c>
      <c r="K1802" t="str">
        <f>IF(Tabela_Brasil[[#This Row],[IDHM]]&lt;=0.55,"Baixo",IF(Tabela_Brasil[[#This Row],[IDHM]]&lt;=0.699,"Médio",IF(Tabela_Brasil[[#This Row],[IDHM]]&lt;=0.799,"Alto","Muito Alto")))</f>
        <v>Alto</v>
      </c>
      <c r="L1802" t="str">
        <f>VLOOKUP(Tabela_Brasil[[#This Row],[Estado]],'De-Para_Estado_Regiao'!$B$3:$C$29,2,FALSE)</f>
        <v>Sul</v>
      </c>
      <c r="M1802">
        <f>IF(Tabela_Brasil[[#This Row],[IBGE_1-4]]&gt;=951,1,0)</f>
        <v>0</v>
      </c>
      <c r="N1802">
        <f>IF(Tabela_Brasil[[#This Row],[COMP_P]]&lt;=2,1,0)</f>
        <v>0</v>
      </c>
    </row>
    <row r="1803" spans="1:14" x14ac:dyDescent="0.25">
      <c r="A1803" s="9" t="s">
        <v>1809</v>
      </c>
      <c r="B1803" s="9" t="s">
        <v>29</v>
      </c>
      <c r="C1803" s="9">
        <v>864</v>
      </c>
      <c r="D1803" s="9">
        <v>0.68200000000000005</v>
      </c>
      <c r="E1803" s="9">
        <v>0.68899999999999995</v>
      </c>
      <c r="F1803" s="9">
        <v>0.54800000000000004</v>
      </c>
      <c r="G1803" s="9">
        <v>33865.26</v>
      </c>
      <c r="H1803" s="10">
        <v>9</v>
      </c>
      <c r="I1803" t="str">
        <f>CONCATENATE(Tabela_Brasil[[#This Row],[Município]],"-",Tabela_Brasil[[#This Row],[Estado]])</f>
        <v>São José Do Rio Claro-MT</v>
      </c>
      <c r="J1803">
        <f>IF(Tabela_Brasil[[#This Row],[IDHM]]&lt;=0.599,1,0)</f>
        <v>0</v>
      </c>
      <c r="K1803" t="str">
        <f>IF(Tabela_Brasil[[#This Row],[IDHM]]&lt;=0.55,"Baixo",IF(Tabela_Brasil[[#This Row],[IDHM]]&lt;=0.699,"Médio",IF(Tabela_Brasil[[#This Row],[IDHM]]&lt;=0.799,"Alto","Muito Alto")))</f>
        <v>Médio</v>
      </c>
      <c r="L1803" t="str">
        <f>VLOOKUP(Tabela_Brasil[[#This Row],[Estado]],'De-Para_Estado_Regiao'!$B$3:$C$29,2,FALSE)</f>
        <v>Centro-Oeste</v>
      </c>
      <c r="M1803">
        <f>IF(Tabela_Brasil[[#This Row],[IBGE_1-4]]&gt;=951,1,0)</f>
        <v>0</v>
      </c>
      <c r="N1803">
        <f>IF(Tabela_Brasil[[#This Row],[COMP_P]]&lt;=2,1,0)</f>
        <v>0</v>
      </c>
    </row>
    <row r="1804" spans="1:14" x14ac:dyDescent="0.25">
      <c r="A1804" s="12" t="s">
        <v>1810</v>
      </c>
      <c r="B1804" s="12" t="s">
        <v>29</v>
      </c>
      <c r="C1804" s="12">
        <v>573</v>
      </c>
      <c r="D1804" s="12">
        <v>0.70499999999999996</v>
      </c>
      <c r="E1804" s="12">
        <v>0.67700000000000005</v>
      </c>
      <c r="F1804" s="12">
        <v>0.63700000000000001</v>
      </c>
      <c r="G1804" s="12">
        <v>25825.95</v>
      </c>
      <c r="H1804" s="13">
        <v>19</v>
      </c>
      <c r="I1804" t="str">
        <f>CONCATENATE(Tabela_Brasil[[#This Row],[Município]],"-",Tabela_Brasil[[#This Row],[Estado]])</f>
        <v>Guiratinga-MT</v>
      </c>
      <c r="J1804">
        <f>IF(Tabela_Brasil[[#This Row],[IDHM]]&lt;=0.599,1,0)</f>
        <v>0</v>
      </c>
      <c r="K1804" t="str">
        <f>IF(Tabela_Brasil[[#This Row],[IDHM]]&lt;=0.55,"Baixo",IF(Tabela_Brasil[[#This Row],[IDHM]]&lt;=0.699,"Médio",IF(Tabela_Brasil[[#This Row],[IDHM]]&lt;=0.799,"Alto","Muito Alto")))</f>
        <v>Alto</v>
      </c>
      <c r="L1804" t="str">
        <f>VLOOKUP(Tabela_Brasil[[#This Row],[Estado]],'De-Para_Estado_Regiao'!$B$3:$C$29,2,FALSE)</f>
        <v>Centro-Oeste</v>
      </c>
      <c r="M1804">
        <f>IF(Tabela_Brasil[[#This Row],[IBGE_1-4]]&gt;=951,1,0)</f>
        <v>0</v>
      </c>
      <c r="N1804">
        <f>IF(Tabela_Brasil[[#This Row],[COMP_P]]&lt;=2,1,0)</f>
        <v>0</v>
      </c>
    </row>
    <row r="1805" spans="1:14" x14ac:dyDescent="0.25">
      <c r="A1805" s="9" t="s">
        <v>1811</v>
      </c>
      <c r="B1805" s="9" t="s">
        <v>64</v>
      </c>
      <c r="C1805" s="9">
        <v>733</v>
      </c>
      <c r="D1805" s="9">
        <v>0.66700000000000004</v>
      </c>
      <c r="E1805" s="9">
        <v>0.67900000000000005</v>
      </c>
      <c r="F1805" s="9">
        <v>0.53500000000000003</v>
      </c>
      <c r="G1805" s="9">
        <v>17598.86</v>
      </c>
      <c r="H1805" s="10">
        <v>29</v>
      </c>
      <c r="I1805" t="str">
        <f>CONCATENATE(Tabela_Brasil[[#This Row],[Município]],"-",Tabela_Brasil[[#This Row],[Estado]])</f>
        <v>Montanha-ES</v>
      </c>
      <c r="J1805">
        <f>IF(Tabela_Brasil[[#This Row],[IDHM]]&lt;=0.599,1,0)</f>
        <v>0</v>
      </c>
      <c r="K1805" t="str">
        <f>IF(Tabela_Brasil[[#This Row],[IDHM]]&lt;=0.55,"Baixo",IF(Tabela_Brasil[[#This Row],[IDHM]]&lt;=0.699,"Médio",IF(Tabela_Brasil[[#This Row],[IDHM]]&lt;=0.799,"Alto","Muito Alto")))</f>
        <v>Médio</v>
      </c>
      <c r="L1805" t="str">
        <f>VLOOKUP(Tabela_Brasil[[#This Row],[Estado]],'De-Para_Estado_Regiao'!$B$3:$C$29,2,FALSE)</f>
        <v>Sudeste</v>
      </c>
      <c r="M1805">
        <f>IF(Tabela_Brasil[[#This Row],[IBGE_1-4]]&gt;=951,1,0)</f>
        <v>0</v>
      </c>
      <c r="N1805">
        <f>IF(Tabela_Brasil[[#This Row],[COMP_P]]&lt;=2,1,0)</f>
        <v>0</v>
      </c>
    </row>
    <row r="1806" spans="1:14" x14ac:dyDescent="0.25">
      <c r="A1806" s="12" t="s">
        <v>1812</v>
      </c>
      <c r="B1806" s="12" t="s">
        <v>39</v>
      </c>
      <c r="C1806" s="12">
        <v>1724</v>
      </c>
      <c r="D1806" s="12">
        <v>0.57999999999999996</v>
      </c>
      <c r="E1806" s="12">
        <v>0.57999999999999996</v>
      </c>
      <c r="F1806" s="12">
        <v>0.45600000000000002</v>
      </c>
      <c r="G1806" s="12">
        <v>8859.52</v>
      </c>
      <c r="H1806" s="13">
        <v>39</v>
      </c>
      <c r="I1806" t="str">
        <f>CONCATENATE(Tabela_Brasil[[#This Row],[Município]],"-",Tabela_Brasil[[#This Row],[Estado]])</f>
        <v>Manicoré-AM</v>
      </c>
      <c r="J1806">
        <f>IF(Tabela_Brasil[[#This Row],[IDHM]]&lt;=0.599,1,0)</f>
        <v>1</v>
      </c>
      <c r="K1806" t="str">
        <f>IF(Tabela_Brasil[[#This Row],[IDHM]]&lt;=0.55,"Baixo",IF(Tabela_Brasil[[#This Row],[IDHM]]&lt;=0.699,"Médio",IF(Tabela_Brasil[[#This Row],[IDHM]]&lt;=0.799,"Alto","Muito Alto")))</f>
        <v>Médio</v>
      </c>
      <c r="L1806" t="str">
        <f>VLOOKUP(Tabela_Brasil[[#This Row],[Estado]],'De-Para_Estado_Regiao'!$B$3:$C$29,2,FALSE)</f>
        <v>Norte</v>
      </c>
      <c r="M1806">
        <f>IF(Tabela_Brasil[[#This Row],[IBGE_1-4]]&gt;=951,1,0)</f>
        <v>1</v>
      </c>
      <c r="N1806">
        <f>IF(Tabela_Brasil[[#This Row],[COMP_P]]&lt;=2,1,0)</f>
        <v>0</v>
      </c>
    </row>
    <row r="1807" spans="1:14" x14ac:dyDescent="0.25">
      <c r="A1807" s="9" t="s">
        <v>1813</v>
      </c>
      <c r="B1807" s="9" t="s">
        <v>7</v>
      </c>
      <c r="C1807" s="9">
        <v>463</v>
      </c>
      <c r="D1807" s="9">
        <v>0.74</v>
      </c>
      <c r="E1807" s="9">
        <v>0.71599999999999997</v>
      </c>
      <c r="F1807" s="9">
        <v>0.69499999999999995</v>
      </c>
      <c r="G1807" s="9">
        <v>21331.37</v>
      </c>
      <c r="H1807" s="10">
        <v>2</v>
      </c>
      <c r="I1807" t="str">
        <f>CONCATENATE(Tabela_Brasil[[#This Row],[Município]],"-",Tabela_Brasil[[#This Row],[Estado]])</f>
        <v>Estiva Gerbi-SP</v>
      </c>
      <c r="J1807">
        <f>IF(Tabela_Brasil[[#This Row],[IDHM]]&lt;=0.599,1,0)</f>
        <v>0</v>
      </c>
      <c r="K1807" t="str">
        <f>IF(Tabela_Brasil[[#This Row],[IDHM]]&lt;=0.55,"Baixo",IF(Tabela_Brasil[[#This Row],[IDHM]]&lt;=0.699,"Médio",IF(Tabela_Brasil[[#This Row],[IDHM]]&lt;=0.799,"Alto","Muito Alto")))</f>
        <v>Alto</v>
      </c>
      <c r="L1807" t="str">
        <f>VLOOKUP(Tabela_Brasil[[#This Row],[Estado]],'De-Para_Estado_Regiao'!$B$3:$C$29,2,FALSE)</f>
        <v>Sudeste</v>
      </c>
      <c r="M1807">
        <f>IF(Tabela_Brasil[[#This Row],[IBGE_1-4]]&gt;=951,1,0)</f>
        <v>0</v>
      </c>
      <c r="N1807">
        <f>IF(Tabela_Brasil[[#This Row],[COMP_P]]&lt;=2,1,0)</f>
        <v>1</v>
      </c>
    </row>
    <row r="1808" spans="1:14" x14ac:dyDescent="0.25">
      <c r="A1808" s="12" t="s">
        <v>1814</v>
      </c>
      <c r="B1808" s="12" t="s">
        <v>24</v>
      </c>
      <c r="C1808" s="12">
        <v>674</v>
      </c>
      <c r="D1808" s="12">
        <v>0.57999999999999996</v>
      </c>
      <c r="E1808" s="12">
        <v>0.55000000000000004</v>
      </c>
      <c r="F1808" s="12">
        <v>0.45900000000000002</v>
      </c>
      <c r="G1808" s="12">
        <v>20524.38</v>
      </c>
      <c r="H1808" s="13">
        <v>24</v>
      </c>
      <c r="I1808" t="str">
        <f>CONCATENATE(Tabela_Brasil[[#This Row],[Município]],"-",Tabela_Brasil[[#This Row],[Estado]])</f>
        <v>Itatim-BA</v>
      </c>
      <c r="J1808">
        <f>IF(Tabela_Brasil[[#This Row],[IDHM]]&lt;=0.599,1,0)</f>
        <v>1</v>
      </c>
      <c r="K1808" t="str">
        <f>IF(Tabela_Brasil[[#This Row],[IDHM]]&lt;=0.55,"Baixo",IF(Tabela_Brasil[[#This Row],[IDHM]]&lt;=0.699,"Médio",IF(Tabela_Brasil[[#This Row],[IDHM]]&lt;=0.799,"Alto","Muito Alto")))</f>
        <v>Médio</v>
      </c>
      <c r="L1808" t="str">
        <f>VLOOKUP(Tabela_Brasil[[#This Row],[Estado]],'De-Para_Estado_Regiao'!$B$3:$C$29,2,FALSE)</f>
        <v>Nordeste</v>
      </c>
      <c r="M1808">
        <f>IF(Tabela_Brasil[[#This Row],[IBGE_1-4]]&gt;=951,1,0)</f>
        <v>0</v>
      </c>
      <c r="N1808">
        <f>IF(Tabela_Brasil[[#This Row],[COMP_P]]&lt;=2,1,0)</f>
        <v>0</v>
      </c>
    </row>
    <row r="1809" spans="1:14" x14ac:dyDescent="0.25">
      <c r="A1809" s="9" t="s">
        <v>1815</v>
      </c>
      <c r="B1809" s="9" t="s">
        <v>16</v>
      </c>
      <c r="C1809" s="9">
        <v>231</v>
      </c>
      <c r="D1809" s="9">
        <v>0.58299999999999996</v>
      </c>
      <c r="E1809" s="9">
        <v>0.59</v>
      </c>
      <c r="F1809" s="9">
        <v>0.43</v>
      </c>
      <c r="G1809" s="9">
        <v>9263.9599999999991</v>
      </c>
      <c r="H1809" s="10">
        <v>6</v>
      </c>
      <c r="I1809" t="str">
        <f>CONCATENATE(Tabela_Brasil[[#This Row],[Município]],"-",Tabela_Brasil[[#This Row],[Estado]])</f>
        <v>Coluna-MG</v>
      </c>
      <c r="J1809">
        <f>IF(Tabela_Brasil[[#This Row],[IDHM]]&lt;=0.599,1,0)</f>
        <v>1</v>
      </c>
      <c r="K1809" t="str">
        <f>IF(Tabela_Brasil[[#This Row],[IDHM]]&lt;=0.55,"Baixo",IF(Tabela_Brasil[[#This Row],[IDHM]]&lt;=0.699,"Médio",IF(Tabela_Brasil[[#This Row],[IDHM]]&lt;=0.799,"Alto","Muito Alto")))</f>
        <v>Médio</v>
      </c>
      <c r="L1809" t="str">
        <f>VLOOKUP(Tabela_Brasil[[#This Row],[Estado]],'De-Para_Estado_Regiao'!$B$3:$C$29,2,FALSE)</f>
        <v>Sudeste</v>
      </c>
      <c r="M1809">
        <f>IF(Tabela_Brasil[[#This Row],[IBGE_1-4]]&gt;=951,1,0)</f>
        <v>0</v>
      </c>
      <c r="N1809">
        <f>IF(Tabela_Brasil[[#This Row],[COMP_P]]&lt;=2,1,0)</f>
        <v>0</v>
      </c>
    </row>
    <row r="1810" spans="1:14" x14ac:dyDescent="0.25">
      <c r="A1810" s="12" t="s">
        <v>1816</v>
      </c>
      <c r="B1810" s="12" t="s">
        <v>49</v>
      </c>
      <c r="C1810" s="12">
        <v>5279</v>
      </c>
      <c r="D1810" s="12">
        <v>0.58799999999999997</v>
      </c>
      <c r="E1810" s="12">
        <v>0.58299999999999996</v>
      </c>
      <c r="F1810" s="12">
        <v>0.45</v>
      </c>
      <c r="G1810" s="12">
        <v>8711.6200000000008</v>
      </c>
      <c r="H1810" s="13">
        <v>6</v>
      </c>
      <c r="I1810" t="str">
        <f>CONCATENATE(Tabela_Brasil[[#This Row],[Município]],"-",Tabela_Brasil[[#This Row],[Estado]])</f>
        <v>Tailândia-PA</v>
      </c>
      <c r="J1810">
        <f>IF(Tabela_Brasil[[#This Row],[IDHM]]&lt;=0.599,1,0)</f>
        <v>1</v>
      </c>
      <c r="K1810" t="str">
        <f>IF(Tabela_Brasil[[#This Row],[IDHM]]&lt;=0.55,"Baixo",IF(Tabela_Brasil[[#This Row],[IDHM]]&lt;=0.699,"Médio",IF(Tabela_Brasil[[#This Row],[IDHM]]&lt;=0.799,"Alto","Muito Alto")))</f>
        <v>Médio</v>
      </c>
      <c r="L1810" t="str">
        <f>VLOOKUP(Tabela_Brasil[[#This Row],[Estado]],'De-Para_Estado_Regiao'!$B$3:$C$29,2,FALSE)</f>
        <v>Norte</v>
      </c>
      <c r="M1810">
        <f>IF(Tabela_Brasil[[#This Row],[IBGE_1-4]]&gt;=951,1,0)</f>
        <v>1</v>
      </c>
      <c r="N1810">
        <f>IF(Tabela_Brasil[[#This Row],[COMP_P]]&lt;=2,1,0)</f>
        <v>0</v>
      </c>
    </row>
    <row r="1811" spans="1:14" x14ac:dyDescent="0.25">
      <c r="A1811" s="9" t="s">
        <v>781</v>
      </c>
      <c r="B1811" s="9" t="s">
        <v>22</v>
      </c>
      <c r="C1811" s="9">
        <v>570</v>
      </c>
      <c r="D1811" s="9">
        <v>0.70599999999999996</v>
      </c>
      <c r="E1811" s="9">
        <v>0.71899999999999997</v>
      </c>
      <c r="F1811" s="9">
        <v>0.61099999999999999</v>
      </c>
      <c r="G1811" s="9">
        <v>34197.129999999997</v>
      </c>
      <c r="H1811" s="10">
        <v>16</v>
      </c>
      <c r="I1811" t="str">
        <f>CONCATENATE(Tabela_Brasil[[#This Row],[Município]],"-",Tabela_Brasil[[#This Row],[Estado]])</f>
        <v>Capanema-PR</v>
      </c>
      <c r="J1811">
        <f>IF(Tabela_Brasil[[#This Row],[IDHM]]&lt;=0.599,1,0)</f>
        <v>0</v>
      </c>
      <c r="K1811" t="str">
        <f>IF(Tabela_Brasil[[#This Row],[IDHM]]&lt;=0.55,"Baixo",IF(Tabela_Brasil[[#This Row],[IDHM]]&lt;=0.699,"Médio",IF(Tabela_Brasil[[#This Row],[IDHM]]&lt;=0.799,"Alto","Muito Alto")))</f>
        <v>Alto</v>
      </c>
      <c r="L1811" t="str">
        <f>VLOOKUP(Tabela_Brasil[[#This Row],[Estado]],'De-Para_Estado_Regiao'!$B$3:$C$29,2,FALSE)</f>
        <v>Sul</v>
      </c>
      <c r="M1811">
        <f>IF(Tabela_Brasil[[#This Row],[IBGE_1-4]]&gt;=951,1,0)</f>
        <v>0</v>
      </c>
      <c r="N1811">
        <f>IF(Tabela_Brasil[[#This Row],[COMP_P]]&lt;=2,1,0)</f>
        <v>0</v>
      </c>
    </row>
    <row r="1812" spans="1:14" x14ac:dyDescent="0.25">
      <c r="A1812" s="12" t="s">
        <v>1817</v>
      </c>
      <c r="B1812" s="12" t="s">
        <v>14</v>
      </c>
      <c r="C1812" s="12">
        <v>780</v>
      </c>
      <c r="D1812" s="12">
        <v>0.68500000000000005</v>
      </c>
      <c r="E1812" s="12">
        <v>0.70099999999999996</v>
      </c>
      <c r="F1812" s="12">
        <v>0.53400000000000003</v>
      </c>
      <c r="G1812" s="12">
        <v>28967.51</v>
      </c>
      <c r="H1812" s="13">
        <v>20</v>
      </c>
      <c r="I1812" t="str">
        <f>CONCATENATE(Tabela_Brasil[[#This Row],[Município]],"-",Tabela_Brasil[[#This Row],[Estado]])</f>
        <v>São Francisco De Paula-RS</v>
      </c>
      <c r="J1812">
        <f>IF(Tabela_Brasil[[#This Row],[IDHM]]&lt;=0.599,1,0)</f>
        <v>0</v>
      </c>
      <c r="K1812" t="str">
        <f>IF(Tabela_Brasil[[#This Row],[IDHM]]&lt;=0.55,"Baixo",IF(Tabela_Brasil[[#This Row],[IDHM]]&lt;=0.699,"Médio",IF(Tabela_Brasil[[#This Row],[IDHM]]&lt;=0.799,"Alto","Muito Alto")))</f>
        <v>Médio</v>
      </c>
      <c r="L1812" t="str">
        <f>VLOOKUP(Tabela_Brasil[[#This Row],[Estado]],'De-Para_Estado_Regiao'!$B$3:$C$29,2,FALSE)</f>
        <v>Sul</v>
      </c>
      <c r="M1812">
        <f>IF(Tabela_Brasil[[#This Row],[IBGE_1-4]]&gt;=951,1,0)</f>
        <v>0</v>
      </c>
      <c r="N1812">
        <f>IF(Tabela_Brasil[[#This Row],[COMP_P]]&lt;=2,1,0)</f>
        <v>0</v>
      </c>
    </row>
    <row r="1813" spans="1:14" x14ac:dyDescent="0.25">
      <c r="A1813" s="9" t="s">
        <v>1818</v>
      </c>
      <c r="B1813" s="9" t="s">
        <v>7</v>
      </c>
      <c r="C1813" s="9">
        <v>170</v>
      </c>
      <c r="D1813" s="9">
        <v>0.73799999999999999</v>
      </c>
      <c r="E1813" s="9">
        <v>0.69299999999999995</v>
      </c>
      <c r="F1813" s="9">
        <v>0.67100000000000004</v>
      </c>
      <c r="G1813" s="9">
        <v>47749.58</v>
      </c>
      <c r="H1813" s="10">
        <v>3</v>
      </c>
      <c r="I1813" t="str">
        <f>CONCATENATE(Tabela_Brasil[[#This Row],[Município]],"-",Tabela_Brasil[[#This Row],[Estado]])</f>
        <v>Onda Verde-SP</v>
      </c>
      <c r="J1813">
        <f>IF(Tabela_Brasil[[#This Row],[IDHM]]&lt;=0.599,1,0)</f>
        <v>0</v>
      </c>
      <c r="K1813" t="str">
        <f>IF(Tabela_Brasil[[#This Row],[IDHM]]&lt;=0.55,"Baixo",IF(Tabela_Brasil[[#This Row],[IDHM]]&lt;=0.699,"Médio",IF(Tabela_Brasil[[#This Row],[IDHM]]&lt;=0.799,"Alto","Muito Alto")))</f>
        <v>Alto</v>
      </c>
      <c r="L1813" t="str">
        <f>VLOOKUP(Tabela_Brasil[[#This Row],[Estado]],'De-Para_Estado_Regiao'!$B$3:$C$29,2,FALSE)</f>
        <v>Sudeste</v>
      </c>
      <c r="M1813">
        <f>IF(Tabela_Brasil[[#This Row],[IBGE_1-4]]&gt;=951,1,0)</f>
        <v>0</v>
      </c>
      <c r="N1813">
        <f>IF(Tabela_Brasil[[#This Row],[COMP_P]]&lt;=2,1,0)</f>
        <v>0</v>
      </c>
    </row>
    <row r="1814" spans="1:14" x14ac:dyDescent="0.25">
      <c r="A1814" s="12" t="s">
        <v>1819</v>
      </c>
      <c r="B1814" s="12" t="s">
        <v>39</v>
      </c>
      <c r="C1814" s="12">
        <v>1513</v>
      </c>
      <c r="D1814" s="12">
        <v>0.49</v>
      </c>
      <c r="E1814" s="12">
        <v>0.438</v>
      </c>
      <c r="F1814" s="12">
        <v>0.35299999999999998</v>
      </c>
      <c r="G1814" s="12">
        <v>6887.79</v>
      </c>
      <c r="H1814" s="13">
        <v>3</v>
      </c>
      <c r="I1814" t="str">
        <f>CONCATENATE(Tabela_Brasil[[#This Row],[Município]],"-",Tabela_Brasil[[#This Row],[Estado]])</f>
        <v>Santo Antônio Do Içá-AM</v>
      </c>
      <c r="J1814">
        <f>IF(Tabela_Brasil[[#This Row],[IDHM]]&lt;=0.599,1,0)</f>
        <v>1</v>
      </c>
      <c r="K1814" t="str">
        <f>IF(Tabela_Brasil[[#This Row],[IDHM]]&lt;=0.55,"Baixo",IF(Tabela_Brasil[[#This Row],[IDHM]]&lt;=0.699,"Médio",IF(Tabela_Brasil[[#This Row],[IDHM]]&lt;=0.799,"Alto","Muito Alto")))</f>
        <v>Baixo</v>
      </c>
      <c r="L1814" t="str">
        <f>VLOOKUP(Tabela_Brasil[[#This Row],[Estado]],'De-Para_Estado_Regiao'!$B$3:$C$29,2,FALSE)</f>
        <v>Norte</v>
      </c>
      <c r="M1814">
        <f>IF(Tabela_Brasil[[#This Row],[IBGE_1-4]]&gt;=951,1,0)</f>
        <v>1</v>
      </c>
      <c r="N1814">
        <f>IF(Tabela_Brasil[[#This Row],[COMP_P]]&lt;=2,1,0)</f>
        <v>0</v>
      </c>
    </row>
    <row r="1815" spans="1:14" x14ac:dyDescent="0.25">
      <c r="A1815" s="9" t="s">
        <v>1820</v>
      </c>
      <c r="B1815" s="9" t="s">
        <v>24</v>
      </c>
      <c r="C1815" s="9">
        <v>201</v>
      </c>
      <c r="D1815" s="9">
        <v>0.52800000000000002</v>
      </c>
      <c r="E1815" s="9">
        <v>0.54500000000000004</v>
      </c>
      <c r="F1815" s="9">
        <v>0.36</v>
      </c>
      <c r="G1815" s="9">
        <v>6505.2</v>
      </c>
      <c r="H1815" s="10">
        <v>2</v>
      </c>
      <c r="I1815" t="str">
        <f>CONCATENATE(Tabela_Brasil[[#This Row],[Município]],"-",Tabela_Brasil[[#This Row],[Estado]])</f>
        <v>Tremedal-BA</v>
      </c>
      <c r="J1815">
        <f>IF(Tabela_Brasil[[#This Row],[IDHM]]&lt;=0.599,1,0)</f>
        <v>1</v>
      </c>
      <c r="K1815" t="str">
        <f>IF(Tabela_Brasil[[#This Row],[IDHM]]&lt;=0.55,"Baixo",IF(Tabela_Brasil[[#This Row],[IDHM]]&lt;=0.699,"Médio",IF(Tabela_Brasil[[#This Row],[IDHM]]&lt;=0.799,"Alto","Muito Alto")))</f>
        <v>Baixo</v>
      </c>
      <c r="L1815" t="str">
        <f>VLOOKUP(Tabela_Brasil[[#This Row],[Estado]],'De-Para_Estado_Regiao'!$B$3:$C$29,2,FALSE)</f>
        <v>Nordeste</v>
      </c>
      <c r="M1815">
        <f>IF(Tabela_Brasil[[#This Row],[IBGE_1-4]]&gt;=951,1,0)</f>
        <v>0</v>
      </c>
      <c r="N1815">
        <f>IF(Tabela_Brasil[[#This Row],[COMP_P]]&lt;=2,1,0)</f>
        <v>1</v>
      </c>
    </row>
    <row r="1816" spans="1:14" x14ac:dyDescent="0.25">
      <c r="A1816" s="12" t="s">
        <v>1821</v>
      </c>
      <c r="B1816" s="12" t="s">
        <v>39</v>
      </c>
      <c r="C1816" s="12">
        <v>886</v>
      </c>
      <c r="D1816" s="12">
        <v>0.55700000000000005</v>
      </c>
      <c r="E1816" s="12">
        <v>0.51500000000000001</v>
      </c>
      <c r="F1816" s="12">
        <v>0.43099999999999999</v>
      </c>
      <c r="G1816" s="12">
        <v>6543.75</v>
      </c>
      <c r="H1816" s="13">
        <v>25</v>
      </c>
      <c r="I1816" t="str">
        <f>CONCATENATE(Tabela_Brasil[[#This Row],[Município]],"-",Tabela_Brasil[[#This Row],[Estado]])</f>
        <v>Careiro-AM</v>
      </c>
      <c r="J1816">
        <f>IF(Tabela_Brasil[[#This Row],[IDHM]]&lt;=0.599,1,0)</f>
        <v>1</v>
      </c>
      <c r="K1816" t="str">
        <f>IF(Tabela_Brasil[[#This Row],[IDHM]]&lt;=0.55,"Baixo",IF(Tabela_Brasil[[#This Row],[IDHM]]&lt;=0.699,"Médio",IF(Tabela_Brasil[[#This Row],[IDHM]]&lt;=0.799,"Alto","Muito Alto")))</f>
        <v>Médio</v>
      </c>
      <c r="L1816" t="str">
        <f>VLOOKUP(Tabela_Brasil[[#This Row],[Estado]],'De-Para_Estado_Regiao'!$B$3:$C$29,2,FALSE)</f>
        <v>Norte</v>
      </c>
      <c r="M1816">
        <f>IF(Tabela_Brasil[[#This Row],[IBGE_1-4]]&gt;=951,1,0)</f>
        <v>0</v>
      </c>
      <c r="N1816">
        <f>IF(Tabela_Brasil[[#This Row],[COMP_P]]&lt;=2,1,0)</f>
        <v>0</v>
      </c>
    </row>
    <row r="1817" spans="1:14" x14ac:dyDescent="0.25">
      <c r="A1817" s="9" t="s">
        <v>1822</v>
      </c>
      <c r="B1817" s="9" t="s">
        <v>22</v>
      </c>
      <c r="C1817" s="9">
        <v>501</v>
      </c>
      <c r="D1817" s="9">
        <v>0.69599999999999995</v>
      </c>
      <c r="E1817" s="9">
        <v>0.66700000000000004</v>
      </c>
      <c r="F1817" s="9">
        <v>0.625</v>
      </c>
      <c r="G1817" s="9">
        <v>16225.81</v>
      </c>
      <c r="H1817" s="10">
        <v>7</v>
      </c>
      <c r="I1817" t="str">
        <f>CONCATENATE(Tabela_Brasil[[#This Row],[Município]],"-",Tabela_Brasil[[#This Row],[Estado]])</f>
        <v>Barbosa Ferraz-PR</v>
      </c>
      <c r="J1817">
        <f>IF(Tabela_Brasil[[#This Row],[IDHM]]&lt;=0.599,1,0)</f>
        <v>0</v>
      </c>
      <c r="K1817" t="str">
        <f>IF(Tabela_Brasil[[#This Row],[IDHM]]&lt;=0.55,"Baixo",IF(Tabela_Brasil[[#This Row],[IDHM]]&lt;=0.699,"Médio",IF(Tabela_Brasil[[#This Row],[IDHM]]&lt;=0.799,"Alto","Muito Alto")))</f>
        <v>Médio</v>
      </c>
      <c r="L1817" t="str">
        <f>VLOOKUP(Tabela_Brasil[[#This Row],[Estado]],'De-Para_Estado_Regiao'!$B$3:$C$29,2,FALSE)</f>
        <v>Sul</v>
      </c>
      <c r="M1817">
        <f>IF(Tabela_Brasil[[#This Row],[IBGE_1-4]]&gt;=951,1,0)</f>
        <v>0</v>
      </c>
      <c r="N1817">
        <f>IF(Tabela_Brasil[[#This Row],[COMP_P]]&lt;=2,1,0)</f>
        <v>0</v>
      </c>
    </row>
    <row r="1818" spans="1:14" x14ac:dyDescent="0.25">
      <c r="A1818" s="12" t="s">
        <v>1823</v>
      </c>
      <c r="B1818" s="12" t="s">
        <v>22</v>
      </c>
      <c r="C1818" s="12">
        <v>551</v>
      </c>
      <c r="D1818" s="12">
        <v>0.68799999999999994</v>
      </c>
      <c r="E1818" s="12">
        <v>0.69499999999999995</v>
      </c>
      <c r="F1818" s="12">
        <v>0.57899999999999996</v>
      </c>
      <c r="G1818" s="12">
        <v>98109.15</v>
      </c>
      <c r="H1818" s="13">
        <v>10</v>
      </c>
      <c r="I1818" t="str">
        <f>CONCATENATE(Tabela_Brasil[[#This Row],[Município]],"-",Tabela_Brasil[[#This Row],[Estado]])</f>
        <v>Mangueirinha-PR</v>
      </c>
      <c r="J1818">
        <f>IF(Tabela_Brasil[[#This Row],[IDHM]]&lt;=0.599,1,0)</f>
        <v>0</v>
      </c>
      <c r="K1818" t="str">
        <f>IF(Tabela_Brasil[[#This Row],[IDHM]]&lt;=0.55,"Baixo",IF(Tabela_Brasil[[#This Row],[IDHM]]&lt;=0.699,"Médio",IF(Tabela_Brasil[[#This Row],[IDHM]]&lt;=0.799,"Alto","Muito Alto")))</f>
        <v>Médio</v>
      </c>
      <c r="L1818" t="str">
        <f>VLOOKUP(Tabela_Brasil[[#This Row],[Estado]],'De-Para_Estado_Regiao'!$B$3:$C$29,2,FALSE)</f>
        <v>Sul</v>
      </c>
      <c r="M1818">
        <f>IF(Tabela_Brasil[[#This Row],[IBGE_1-4]]&gt;=951,1,0)</f>
        <v>0</v>
      </c>
      <c r="N1818">
        <f>IF(Tabela_Brasil[[#This Row],[COMP_P]]&lt;=2,1,0)</f>
        <v>0</v>
      </c>
    </row>
    <row r="1819" spans="1:14" x14ac:dyDescent="0.25">
      <c r="A1819" s="9" t="s">
        <v>1824</v>
      </c>
      <c r="B1819" s="9" t="s">
        <v>33</v>
      </c>
      <c r="C1819" s="9">
        <v>521</v>
      </c>
      <c r="D1819" s="9">
        <v>0.68500000000000005</v>
      </c>
      <c r="E1819" s="9">
        <v>0.65</v>
      </c>
      <c r="F1819" s="9">
        <v>0.60899999999999999</v>
      </c>
      <c r="G1819" s="9">
        <v>23186.59</v>
      </c>
      <c r="H1819" s="10">
        <v>3</v>
      </c>
      <c r="I1819" t="str">
        <f>CONCATENATE(Tabela_Brasil[[#This Row],[Município]],"-",Tabela_Brasil[[#This Row],[Estado]])</f>
        <v>São João D'Aliança-GO</v>
      </c>
      <c r="J1819">
        <f>IF(Tabela_Brasil[[#This Row],[IDHM]]&lt;=0.599,1,0)</f>
        <v>0</v>
      </c>
      <c r="K1819" t="str">
        <f>IF(Tabela_Brasil[[#This Row],[IDHM]]&lt;=0.55,"Baixo",IF(Tabela_Brasil[[#This Row],[IDHM]]&lt;=0.699,"Médio",IF(Tabela_Brasil[[#This Row],[IDHM]]&lt;=0.799,"Alto","Muito Alto")))</f>
        <v>Médio</v>
      </c>
      <c r="L1819" t="str">
        <f>VLOOKUP(Tabela_Brasil[[#This Row],[Estado]],'De-Para_Estado_Regiao'!$B$3:$C$29,2,FALSE)</f>
        <v>Centro-Oeste</v>
      </c>
      <c r="M1819">
        <f>IF(Tabela_Brasil[[#This Row],[IBGE_1-4]]&gt;=951,1,0)</f>
        <v>0</v>
      </c>
      <c r="N1819">
        <f>IF(Tabela_Brasil[[#This Row],[COMP_P]]&lt;=2,1,0)</f>
        <v>0</v>
      </c>
    </row>
    <row r="1820" spans="1:14" x14ac:dyDescent="0.25">
      <c r="A1820" s="12" t="s">
        <v>1825</v>
      </c>
      <c r="B1820" s="12" t="s">
        <v>87</v>
      </c>
      <c r="C1820" s="12">
        <v>824</v>
      </c>
      <c r="D1820" s="12">
        <v>0.56000000000000005</v>
      </c>
      <c r="E1820" s="12">
        <v>0.46500000000000002</v>
      </c>
      <c r="F1820" s="12">
        <v>0.48299999999999998</v>
      </c>
      <c r="G1820" s="12">
        <v>5611.29</v>
      </c>
      <c r="H1820" s="13">
        <v>2</v>
      </c>
      <c r="I1820" t="str">
        <f>CONCATENATE(Tabela_Brasil[[#This Row],[Município]],"-",Tabela_Brasil[[#This Row],[Estado]])</f>
        <v>Alto Alegre Do Pindaré-MA</v>
      </c>
      <c r="J1820">
        <f>IF(Tabela_Brasil[[#This Row],[IDHM]]&lt;=0.599,1,0)</f>
        <v>1</v>
      </c>
      <c r="K1820" t="str">
        <f>IF(Tabela_Brasil[[#This Row],[IDHM]]&lt;=0.55,"Baixo",IF(Tabela_Brasil[[#This Row],[IDHM]]&lt;=0.699,"Médio",IF(Tabela_Brasil[[#This Row],[IDHM]]&lt;=0.799,"Alto","Muito Alto")))</f>
        <v>Médio</v>
      </c>
      <c r="L1820" t="str">
        <f>VLOOKUP(Tabela_Brasil[[#This Row],[Estado]],'De-Para_Estado_Regiao'!$B$3:$C$29,2,FALSE)</f>
        <v>Nordeste</v>
      </c>
      <c r="M1820">
        <f>IF(Tabela_Brasil[[#This Row],[IBGE_1-4]]&gt;=951,1,0)</f>
        <v>0</v>
      </c>
      <c r="N1820">
        <f>IF(Tabela_Brasil[[#This Row],[COMP_P]]&lt;=2,1,0)</f>
        <v>1</v>
      </c>
    </row>
    <row r="1821" spans="1:14" x14ac:dyDescent="0.25">
      <c r="A1821" s="9" t="s">
        <v>1826</v>
      </c>
      <c r="B1821" s="9" t="s">
        <v>14</v>
      </c>
      <c r="C1821" s="9">
        <v>796</v>
      </c>
      <c r="D1821" s="9">
        <v>0.70799999999999996</v>
      </c>
      <c r="E1821" s="9">
        <v>0.70799999999999996</v>
      </c>
      <c r="F1821" s="9">
        <v>0.57599999999999996</v>
      </c>
      <c r="G1821" s="9">
        <v>30301.78</v>
      </c>
      <c r="H1821" s="10">
        <v>25</v>
      </c>
      <c r="I1821" t="str">
        <f>CONCATENATE(Tabela_Brasil[[#This Row],[Município]],"-",Tabela_Brasil[[#This Row],[Estado]])</f>
        <v>São Sepé-RS</v>
      </c>
      <c r="J1821">
        <f>IF(Tabela_Brasil[[#This Row],[IDHM]]&lt;=0.599,1,0)</f>
        <v>0</v>
      </c>
      <c r="K1821" t="str">
        <f>IF(Tabela_Brasil[[#This Row],[IDHM]]&lt;=0.55,"Baixo",IF(Tabela_Brasil[[#This Row],[IDHM]]&lt;=0.699,"Médio",IF(Tabela_Brasil[[#This Row],[IDHM]]&lt;=0.799,"Alto","Muito Alto")))</f>
        <v>Alto</v>
      </c>
      <c r="L1821" t="str">
        <f>VLOOKUP(Tabela_Brasil[[#This Row],[Estado]],'De-Para_Estado_Regiao'!$B$3:$C$29,2,FALSE)</f>
        <v>Sul</v>
      </c>
      <c r="M1821">
        <f>IF(Tabela_Brasil[[#This Row],[IBGE_1-4]]&gt;=951,1,0)</f>
        <v>0</v>
      </c>
      <c r="N1821">
        <f>IF(Tabela_Brasil[[#This Row],[COMP_P]]&lt;=2,1,0)</f>
        <v>0</v>
      </c>
    </row>
    <row r="1822" spans="1:14" x14ac:dyDescent="0.25">
      <c r="A1822" s="12" t="s">
        <v>1827</v>
      </c>
      <c r="B1822" s="12" t="s">
        <v>33</v>
      </c>
      <c r="C1822" s="12">
        <v>355</v>
      </c>
      <c r="D1822" s="12">
        <v>0.71299999999999997</v>
      </c>
      <c r="E1822" s="12">
        <v>0.72299999999999998</v>
      </c>
      <c r="F1822" s="12">
        <v>0.61099999999999999</v>
      </c>
      <c r="G1822" s="12">
        <v>21484.13</v>
      </c>
      <c r="H1822" s="13">
        <v>10</v>
      </c>
      <c r="I1822" t="str">
        <f>CONCATENATE(Tabela_Brasil[[#This Row],[Município]],"-",Tabela_Brasil[[#This Row],[Estado]])</f>
        <v>Alto Paraíso De Goiás-GO</v>
      </c>
      <c r="J1822">
        <f>IF(Tabela_Brasil[[#This Row],[IDHM]]&lt;=0.599,1,0)</f>
        <v>0</v>
      </c>
      <c r="K1822" t="str">
        <f>IF(Tabela_Brasil[[#This Row],[IDHM]]&lt;=0.55,"Baixo",IF(Tabela_Brasil[[#This Row],[IDHM]]&lt;=0.699,"Médio",IF(Tabela_Brasil[[#This Row],[IDHM]]&lt;=0.799,"Alto","Muito Alto")))</f>
        <v>Alto</v>
      </c>
      <c r="L1822" t="str">
        <f>VLOOKUP(Tabela_Brasil[[#This Row],[Estado]],'De-Para_Estado_Regiao'!$B$3:$C$29,2,FALSE)</f>
        <v>Centro-Oeste</v>
      </c>
      <c r="M1822">
        <f>IF(Tabela_Brasil[[#This Row],[IBGE_1-4]]&gt;=951,1,0)</f>
        <v>0</v>
      </c>
      <c r="N1822">
        <f>IF(Tabela_Brasil[[#This Row],[COMP_P]]&lt;=2,1,0)</f>
        <v>0</v>
      </c>
    </row>
    <row r="1823" spans="1:14" x14ac:dyDescent="0.25">
      <c r="A1823" s="9" t="s">
        <v>1828</v>
      </c>
      <c r="B1823" s="9" t="s">
        <v>53</v>
      </c>
      <c r="C1823" s="9">
        <v>404</v>
      </c>
      <c r="D1823" s="9">
        <v>0.64300000000000002</v>
      </c>
      <c r="E1823" s="9">
        <v>0.63300000000000001</v>
      </c>
      <c r="F1823" s="9">
        <v>0.52600000000000002</v>
      </c>
      <c r="G1823" s="9">
        <v>22889.34</v>
      </c>
      <c r="H1823" s="10">
        <v>4</v>
      </c>
      <c r="I1823" t="str">
        <f>CONCATENATE(Tabela_Brasil[[#This Row],[Município]],"-",Tabela_Brasil[[#This Row],[Estado]])</f>
        <v>Antônio João-MS</v>
      </c>
      <c r="J1823">
        <f>IF(Tabela_Brasil[[#This Row],[IDHM]]&lt;=0.599,1,0)</f>
        <v>0</v>
      </c>
      <c r="K1823" t="str">
        <f>IF(Tabela_Brasil[[#This Row],[IDHM]]&lt;=0.55,"Baixo",IF(Tabela_Brasil[[#This Row],[IDHM]]&lt;=0.699,"Médio",IF(Tabela_Brasil[[#This Row],[IDHM]]&lt;=0.799,"Alto","Muito Alto")))</f>
        <v>Médio</v>
      </c>
      <c r="L1823" t="str">
        <f>VLOOKUP(Tabela_Brasil[[#This Row],[Estado]],'De-Para_Estado_Regiao'!$B$3:$C$29,2,FALSE)</f>
        <v>Centro-Oeste</v>
      </c>
      <c r="M1823">
        <f>IF(Tabela_Brasil[[#This Row],[IBGE_1-4]]&gt;=951,1,0)</f>
        <v>0</v>
      </c>
      <c r="N1823">
        <f>IF(Tabela_Brasil[[#This Row],[COMP_P]]&lt;=2,1,0)</f>
        <v>0</v>
      </c>
    </row>
    <row r="1824" spans="1:14" x14ac:dyDescent="0.25">
      <c r="A1824" s="12" t="s">
        <v>1829</v>
      </c>
      <c r="B1824" s="12" t="s">
        <v>7</v>
      </c>
      <c r="C1824" s="12">
        <v>125</v>
      </c>
      <c r="D1824" s="12">
        <v>0.73199999999999998</v>
      </c>
      <c r="E1824" s="12">
        <v>0.66400000000000003</v>
      </c>
      <c r="F1824" s="12">
        <v>0.71399999999999997</v>
      </c>
      <c r="G1824" s="12">
        <v>10971.88</v>
      </c>
      <c r="H1824" s="13">
        <v>0</v>
      </c>
      <c r="I1824" t="str">
        <f>CONCATENATE(Tabela_Brasil[[#This Row],[Município]],"-",Tabela_Brasil[[#This Row],[Estado]])</f>
        <v>Santo Expedito-SP</v>
      </c>
      <c r="J1824">
        <f>IF(Tabela_Brasil[[#This Row],[IDHM]]&lt;=0.599,1,0)</f>
        <v>0</v>
      </c>
      <c r="K1824" t="str">
        <f>IF(Tabela_Brasil[[#This Row],[IDHM]]&lt;=0.55,"Baixo",IF(Tabela_Brasil[[#This Row],[IDHM]]&lt;=0.699,"Médio",IF(Tabela_Brasil[[#This Row],[IDHM]]&lt;=0.799,"Alto","Muito Alto")))</f>
        <v>Alto</v>
      </c>
      <c r="L1824" t="str">
        <f>VLOOKUP(Tabela_Brasil[[#This Row],[Estado]],'De-Para_Estado_Regiao'!$B$3:$C$29,2,FALSE)</f>
        <v>Sudeste</v>
      </c>
      <c r="M1824">
        <f>IF(Tabela_Brasil[[#This Row],[IBGE_1-4]]&gt;=951,1,0)</f>
        <v>0</v>
      </c>
      <c r="N1824">
        <f>IF(Tabela_Brasil[[#This Row],[COMP_P]]&lt;=2,1,0)</f>
        <v>1</v>
      </c>
    </row>
    <row r="1825" spans="1:14" x14ac:dyDescent="0.25">
      <c r="A1825" s="9" t="s">
        <v>1830</v>
      </c>
      <c r="B1825" s="9" t="s">
        <v>39</v>
      </c>
      <c r="C1825" s="9">
        <v>2807</v>
      </c>
      <c r="D1825" s="9">
        <v>0.61299999999999999</v>
      </c>
      <c r="E1825" s="9">
        <v>0.60699999999999998</v>
      </c>
      <c r="F1825" s="9">
        <v>0.47599999999999998</v>
      </c>
      <c r="G1825" s="9">
        <v>13618.27</v>
      </c>
      <c r="H1825" s="10">
        <v>39</v>
      </c>
      <c r="I1825" t="str">
        <f>CONCATENATE(Tabela_Brasil[[#This Row],[Município]],"-",Tabela_Brasil[[#This Row],[Estado]])</f>
        <v>Iranduba-AM</v>
      </c>
      <c r="J1825">
        <f>IF(Tabela_Brasil[[#This Row],[IDHM]]&lt;=0.599,1,0)</f>
        <v>0</v>
      </c>
      <c r="K1825" t="str">
        <f>IF(Tabela_Brasil[[#This Row],[IDHM]]&lt;=0.55,"Baixo",IF(Tabela_Brasil[[#This Row],[IDHM]]&lt;=0.699,"Médio",IF(Tabela_Brasil[[#This Row],[IDHM]]&lt;=0.799,"Alto","Muito Alto")))</f>
        <v>Médio</v>
      </c>
      <c r="L1825" t="str">
        <f>VLOOKUP(Tabela_Brasil[[#This Row],[Estado]],'De-Para_Estado_Regiao'!$B$3:$C$29,2,FALSE)</f>
        <v>Norte</v>
      </c>
      <c r="M1825">
        <f>IF(Tabela_Brasil[[#This Row],[IBGE_1-4]]&gt;=951,1,0)</f>
        <v>1</v>
      </c>
      <c r="N1825">
        <f>IF(Tabela_Brasil[[#This Row],[COMP_P]]&lt;=2,1,0)</f>
        <v>0</v>
      </c>
    </row>
    <row r="1826" spans="1:14" x14ac:dyDescent="0.25">
      <c r="A1826" s="12" t="s">
        <v>1831</v>
      </c>
      <c r="B1826" s="12" t="s">
        <v>94</v>
      </c>
      <c r="C1826" s="12">
        <v>1636</v>
      </c>
      <c r="D1826" s="12">
        <v>0.53600000000000003</v>
      </c>
      <c r="E1826" s="12">
        <v>0.55000000000000004</v>
      </c>
      <c r="F1826" s="12">
        <v>0.4</v>
      </c>
      <c r="G1826" s="12">
        <v>12215.12</v>
      </c>
      <c r="H1826" s="13">
        <v>7</v>
      </c>
      <c r="I1826" t="str">
        <f>CONCATENATE(Tabela_Brasil[[#This Row],[Município]],"-",Tabela_Brasil[[#This Row],[Estado]])</f>
        <v>São Luís Do Quitunde-AL</v>
      </c>
      <c r="J1826">
        <f>IF(Tabela_Brasil[[#This Row],[IDHM]]&lt;=0.599,1,0)</f>
        <v>1</v>
      </c>
      <c r="K1826" t="str">
        <f>IF(Tabela_Brasil[[#This Row],[IDHM]]&lt;=0.55,"Baixo",IF(Tabela_Brasil[[#This Row],[IDHM]]&lt;=0.699,"Médio",IF(Tabela_Brasil[[#This Row],[IDHM]]&lt;=0.799,"Alto","Muito Alto")))</f>
        <v>Baixo</v>
      </c>
      <c r="L1826" t="str">
        <f>VLOOKUP(Tabela_Brasil[[#This Row],[Estado]],'De-Para_Estado_Regiao'!$B$3:$C$29,2,FALSE)</f>
        <v>Nordeste</v>
      </c>
      <c r="M1826">
        <f>IF(Tabela_Brasil[[#This Row],[IBGE_1-4]]&gt;=951,1,0)</f>
        <v>1</v>
      </c>
      <c r="N1826">
        <f>IF(Tabela_Brasil[[#This Row],[COMP_P]]&lt;=2,1,0)</f>
        <v>0</v>
      </c>
    </row>
    <row r="1827" spans="1:14" x14ac:dyDescent="0.25">
      <c r="A1827" s="9" t="s">
        <v>1832</v>
      </c>
      <c r="B1827" s="9" t="s">
        <v>33</v>
      </c>
      <c r="C1827" s="9">
        <v>201</v>
      </c>
      <c r="D1827" s="9">
        <v>0.71</v>
      </c>
      <c r="E1827" s="9">
        <v>0.69</v>
      </c>
      <c r="F1827" s="9">
        <v>0.625</v>
      </c>
      <c r="G1827" s="9">
        <v>41228.74</v>
      </c>
      <c r="H1827" s="10">
        <v>2</v>
      </c>
      <c r="I1827" t="str">
        <f>CONCATENATE(Tabela_Brasil[[#This Row],[Município]],"-",Tabela_Brasil[[#This Row],[Estado]])</f>
        <v>Jandaia-GO</v>
      </c>
      <c r="J1827">
        <f>IF(Tabela_Brasil[[#This Row],[IDHM]]&lt;=0.599,1,0)</f>
        <v>0</v>
      </c>
      <c r="K1827" t="str">
        <f>IF(Tabela_Brasil[[#This Row],[IDHM]]&lt;=0.55,"Baixo",IF(Tabela_Brasil[[#This Row],[IDHM]]&lt;=0.699,"Médio",IF(Tabela_Brasil[[#This Row],[IDHM]]&lt;=0.799,"Alto","Muito Alto")))</f>
        <v>Alto</v>
      </c>
      <c r="L1827" t="str">
        <f>VLOOKUP(Tabela_Brasil[[#This Row],[Estado]],'De-Para_Estado_Regiao'!$B$3:$C$29,2,FALSE)</f>
        <v>Centro-Oeste</v>
      </c>
      <c r="M1827">
        <f>IF(Tabela_Brasil[[#This Row],[IBGE_1-4]]&gt;=951,1,0)</f>
        <v>0</v>
      </c>
      <c r="N1827">
        <f>IF(Tabela_Brasil[[#This Row],[COMP_P]]&lt;=2,1,0)</f>
        <v>1</v>
      </c>
    </row>
    <row r="1828" spans="1:14" x14ac:dyDescent="0.25">
      <c r="A1828" s="12" t="s">
        <v>1833</v>
      </c>
      <c r="B1828" s="12" t="s">
        <v>49</v>
      </c>
      <c r="C1828" s="12">
        <v>911</v>
      </c>
      <c r="D1828" s="12">
        <v>0.55000000000000004</v>
      </c>
      <c r="E1828" s="12">
        <v>0.56299999999999994</v>
      </c>
      <c r="F1828" s="12">
        <v>0.371</v>
      </c>
      <c r="G1828" s="12">
        <v>11784.93</v>
      </c>
      <c r="H1828" s="13">
        <v>23</v>
      </c>
      <c r="I1828" t="str">
        <f>CONCATENATE(Tabela_Brasil[[#This Row],[Município]],"-",Tabela_Brasil[[#This Row],[Estado]])</f>
        <v>Anapu-PA</v>
      </c>
      <c r="J1828">
        <f>IF(Tabela_Brasil[[#This Row],[IDHM]]&lt;=0.599,1,0)</f>
        <v>1</v>
      </c>
      <c r="K1828" t="str">
        <f>IF(Tabela_Brasil[[#This Row],[IDHM]]&lt;=0.55,"Baixo",IF(Tabela_Brasil[[#This Row],[IDHM]]&lt;=0.699,"Médio",IF(Tabela_Brasil[[#This Row],[IDHM]]&lt;=0.799,"Alto","Muito Alto")))</f>
        <v>Baixo</v>
      </c>
      <c r="L1828" t="str">
        <f>VLOOKUP(Tabela_Brasil[[#This Row],[Estado]],'De-Para_Estado_Regiao'!$B$3:$C$29,2,FALSE)</f>
        <v>Norte</v>
      </c>
      <c r="M1828">
        <f>IF(Tabela_Brasil[[#This Row],[IBGE_1-4]]&gt;=951,1,0)</f>
        <v>0</v>
      </c>
      <c r="N1828">
        <f>IF(Tabela_Brasil[[#This Row],[COMP_P]]&lt;=2,1,0)</f>
        <v>0</v>
      </c>
    </row>
    <row r="1829" spans="1:14" x14ac:dyDescent="0.25">
      <c r="A1829" s="9" t="s">
        <v>1804</v>
      </c>
      <c r="B1829" s="9" t="s">
        <v>87</v>
      </c>
      <c r="C1829" s="9">
        <v>1414</v>
      </c>
      <c r="D1829" s="9">
        <v>0.56999999999999995</v>
      </c>
      <c r="E1829" s="9">
        <v>0.53100000000000003</v>
      </c>
      <c r="F1829" s="9">
        <v>0.47099999999999997</v>
      </c>
      <c r="G1829" s="9">
        <v>6283.71</v>
      </c>
      <c r="H1829" s="10">
        <v>26</v>
      </c>
      <c r="I1829" t="str">
        <f>CONCATENATE(Tabela_Brasil[[#This Row],[Município]],"-",Tabela_Brasil[[#This Row],[Estado]])</f>
        <v>Santa Helena-MA</v>
      </c>
      <c r="J1829">
        <f>IF(Tabela_Brasil[[#This Row],[IDHM]]&lt;=0.599,1,0)</f>
        <v>1</v>
      </c>
      <c r="K1829" t="str">
        <f>IF(Tabela_Brasil[[#This Row],[IDHM]]&lt;=0.55,"Baixo",IF(Tabela_Brasil[[#This Row],[IDHM]]&lt;=0.699,"Médio",IF(Tabela_Brasil[[#This Row],[IDHM]]&lt;=0.799,"Alto","Muito Alto")))</f>
        <v>Médio</v>
      </c>
      <c r="L1829" t="str">
        <f>VLOOKUP(Tabela_Brasil[[#This Row],[Estado]],'De-Para_Estado_Regiao'!$B$3:$C$29,2,FALSE)</f>
        <v>Nordeste</v>
      </c>
      <c r="M1829">
        <f>IF(Tabela_Brasil[[#This Row],[IBGE_1-4]]&gt;=951,1,0)</f>
        <v>1</v>
      </c>
      <c r="N1829">
        <f>IF(Tabela_Brasil[[#This Row],[COMP_P]]&lt;=2,1,0)</f>
        <v>0</v>
      </c>
    </row>
    <row r="1830" spans="1:14" x14ac:dyDescent="0.25">
      <c r="A1830" s="12" t="s">
        <v>1834</v>
      </c>
      <c r="B1830" s="12" t="s">
        <v>33</v>
      </c>
      <c r="C1830" s="12">
        <v>349</v>
      </c>
      <c r="D1830" s="12">
        <v>0.71299999999999997</v>
      </c>
      <c r="E1830" s="12">
        <v>0.67700000000000005</v>
      </c>
      <c r="F1830" s="12">
        <v>0.64900000000000002</v>
      </c>
      <c r="G1830" s="12">
        <v>25795.29</v>
      </c>
      <c r="H1830" s="13">
        <v>3</v>
      </c>
      <c r="I1830" t="str">
        <f>CONCATENATE(Tabela_Brasil[[#This Row],[Município]],"-",Tabela_Brasil[[#This Row],[Estado]])</f>
        <v>Carmo Do Rio Verde-GO</v>
      </c>
      <c r="J1830">
        <f>IF(Tabela_Brasil[[#This Row],[IDHM]]&lt;=0.599,1,0)</f>
        <v>0</v>
      </c>
      <c r="K1830" t="str">
        <f>IF(Tabela_Brasil[[#This Row],[IDHM]]&lt;=0.55,"Baixo",IF(Tabela_Brasil[[#This Row],[IDHM]]&lt;=0.699,"Médio",IF(Tabela_Brasil[[#This Row],[IDHM]]&lt;=0.799,"Alto","Muito Alto")))</f>
        <v>Alto</v>
      </c>
      <c r="L1830" t="str">
        <f>VLOOKUP(Tabela_Brasil[[#This Row],[Estado]],'De-Para_Estado_Regiao'!$B$3:$C$29,2,FALSE)</f>
        <v>Centro-Oeste</v>
      </c>
      <c r="M1830">
        <f>IF(Tabela_Brasil[[#This Row],[IBGE_1-4]]&gt;=951,1,0)</f>
        <v>0</v>
      </c>
      <c r="N1830">
        <f>IF(Tabela_Brasil[[#This Row],[COMP_P]]&lt;=2,1,0)</f>
        <v>0</v>
      </c>
    </row>
    <row r="1831" spans="1:14" x14ac:dyDescent="0.25">
      <c r="A1831" s="9" t="s">
        <v>1835</v>
      </c>
      <c r="B1831" s="9" t="s">
        <v>31</v>
      </c>
      <c r="C1831" s="9">
        <v>1870</v>
      </c>
      <c r="D1831" s="9">
        <v>0.60599999999999998</v>
      </c>
      <c r="E1831" s="9">
        <v>0.56799999999999995</v>
      </c>
      <c r="F1831" s="9">
        <v>0.53600000000000003</v>
      </c>
      <c r="G1831" s="9">
        <v>8004.06</v>
      </c>
      <c r="H1831" s="10">
        <v>40</v>
      </c>
      <c r="I1831" t="str">
        <f>CONCATENATE(Tabela_Brasil[[#This Row],[Município]],"-",Tabela_Brasil[[#This Row],[Estado]])</f>
        <v>Icó-CE</v>
      </c>
      <c r="J1831">
        <f>IF(Tabela_Brasil[[#This Row],[IDHM]]&lt;=0.599,1,0)</f>
        <v>0</v>
      </c>
      <c r="K1831" t="str">
        <f>IF(Tabela_Brasil[[#This Row],[IDHM]]&lt;=0.55,"Baixo",IF(Tabela_Brasil[[#This Row],[IDHM]]&lt;=0.699,"Médio",IF(Tabela_Brasil[[#This Row],[IDHM]]&lt;=0.799,"Alto","Muito Alto")))</f>
        <v>Médio</v>
      </c>
      <c r="L1831" t="str">
        <f>VLOOKUP(Tabela_Brasil[[#This Row],[Estado]],'De-Para_Estado_Regiao'!$B$3:$C$29,2,FALSE)</f>
        <v>Nordeste</v>
      </c>
      <c r="M1831">
        <f>IF(Tabela_Brasil[[#This Row],[IBGE_1-4]]&gt;=951,1,0)</f>
        <v>1</v>
      </c>
      <c r="N1831">
        <f>IF(Tabela_Brasil[[#This Row],[COMP_P]]&lt;=2,1,0)</f>
        <v>0</v>
      </c>
    </row>
    <row r="1832" spans="1:14" x14ac:dyDescent="0.25">
      <c r="A1832" s="12" t="s">
        <v>1836</v>
      </c>
      <c r="B1832" s="12" t="s">
        <v>7</v>
      </c>
      <c r="C1832" s="12">
        <v>443</v>
      </c>
      <c r="D1832" s="12">
        <v>0.67</v>
      </c>
      <c r="E1832" s="12">
        <v>0.65100000000000002</v>
      </c>
      <c r="F1832" s="12">
        <v>0.56200000000000006</v>
      </c>
      <c r="G1832" s="12">
        <v>28053.09</v>
      </c>
      <c r="H1832" s="13">
        <v>3</v>
      </c>
      <c r="I1832" t="str">
        <f>CONCATENATE(Tabela_Brasil[[#This Row],[Município]],"-",Tabela_Brasil[[#This Row],[Estado]])</f>
        <v>Sete Barras-SP</v>
      </c>
      <c r="J1832">
        <f>IF(Tabela_Brasil[[#This Row],[IDHM]]&lt;=0.599,1,0)</f>
        <v>0</v>
      </c>
      <c r="K1832" t="str">
        <f>IF(Tabela_Brasil[[#This Row],[IDHM]]&lt;=0.55,"Baixo",IF(Tabela_Brasil[[#This Row],[IDHM]]&lt;=0.699,"Médio",IF(Tabela_Brasil[[#This Row],[IDHM]]&lt;=0.799,"Alto","Muito Alto")))</f>
        <v>Médio</v>
      </c>
      <c r="L1832" t="str">
        <f>VLOOKUP(Tabela_Brasil[[#This Row],[Estado]],'De-Para_Estado_Regiao'!$B$3:$C$29,2,FALSE)</f>
        <v>Sudeste</v>
      </c>
      <c r="M1832">
        <f>IF(Tabela_Brasil[[#This Row],[IBGE_1-4]]&gt;=951,1,0)</f>
        <v>0</v>
      </c>
      <c r="N1832">
        <f>IF(Tabela_Brasil[[#This Row],[COMP_P]]&lt;=2,1,0)</f>
        <v>0</v>
      </c>
    </row>
    <row r="1833" spans="1:14" x14ac:dyDescent="0.25">
      <c r="A1833" s="9" t="s">
        <v>1837</v>
      </c>
      <c r="B1833" s="9" t="s">
        <v>7</v>
      </c>
      <c r="C1833" s="9">
        <v>165</v>
      </c>
      <c r="D1833" s="9">
        <v>0.72</v>
      </c>
      <c r="E1833" s="9">
        <v>0.746</v>
      </c>
      <c r="F1833" s="9">
        <v>0.60699999999999998</v>
      </c>
      <c r="G1833" s="9">
        <v>19354.599999999999</v>
      </c>
      <c r="H1833" s="10">
        <v>5</v>
      </c>
      <c r="I1833" t="str">
        <f>CONCATENATE(Tabela_Brasil[[#This Row],[Município]],"-",Tabela_Brasil[[#This Row],[Estado]])</f>
        <v>Mombuca-SP</v>
      </c>
      <c r="J1833">
        <f>IF(Tabela_Brasil[[#This Row],[IDHM]]&lt;=0.599,1,0)</f>
        <v>0</v>
      </c>
      <c r="K1833" t="str">
        <f>IF(Tabela_Brasil[[#This Row],[IDHM]]&lt;=0.55,"Baixo",IF(Tabela_Brasil[[#This Row],[IDHM]]&lt;=0.699,"Médio",IF(Tabela_Brasil[[#This Row],[IDHM]]&lt;=0.799,"Alto","Muito Alto")))</f>
        <v>Alto</v>
      </c>
      <c r="L1833" t="str">
        <f>VLOOKUP(Tabela_Brasil[[#This Row],[Estado]],'De-Para_Estado_Regiao'!$B$3:$C$29,2,FALSE)</f>
        <v>Sudeste</v>
      </c>
      <c r="M1833">
        <f>IF(Tabela_Brasil[[#This Row],[IBGE_1-4]]&gt;=951,1,0)</f>
        <v>0</v>
      </c>
      <c r="N1833">
        <f>IF(Tabela_Brasil[[#This Row],[COMP_P]]&lt;=2,1,0)</f>
        <v>0</v>
      </c>
    </row>
    <row r="1834" spans="1:14" x14ac:dyDescent="0.25">
      <c r="A1834" s="12" t="s">
        <v>1838</v>
      </c>
      <c r="B1834" s="12" t="s">
        <v>94</v>
      </c>
      <c r="C1834" s="12">
        <v>1984</v>
      </c>
      <c r="D1834" s="12">
        <v>0.59099999999999997</v>
      </c>
      <c r="E1834" s="12">
        <v>0.57899999999999996</v>
      </c>
      <c r="F1834" s="12">
        <v>0.46300000000000002</v>
      </c>
      <c r="G1834" s="12">
        <v>10798.17</v>
      </c>
      <c r="H1834" s="13">
        <v>63</v>
      </c>
      <c r="I1834" t="str">
        <f>CONCATENATE(Tabela_Brasil[[#This Row],[Município]],"-",Tabela_Brasil[[#This Row],[Estado]])</f>
        <v>Santana Do Ipanema-AL</v>
      </c>
      <c r="J1834">
        <f>IF(Tabela_Brasil[[#This Row],[IDHM]]&lt;=0.599,1,0)</f>
        <v>1</v>
      </c>
      <c r="K1834" t="str">
        <f>IF(Tabela_Brasil[[#This Row],[IDHM]]&lt;=0.55,"Baixo",IF(Tabela_Brasil[[#This Row],[IDHM]]&lt;=0.699,"Médio",IF(Tabela_Brasil[[#This Row],[IDHM]]&lt;=0.799,"Alto","Muito Alto")))</f>
        <v>Médio</v>
      </c>
      <c r="L1834" t="str">
        <f>VLOOKUP(Tabela_Brasil[[#This Row],[Estado]],'De-Para_Estado_Regiao'!$B$3:$C$29,2,FALSE)</f>
        <v>Nordeste</v>
      </c>
      <c r="M1834">
        <f>IF(Tabela_Brasil[[#This Row],[IBGE_1-4]]&gt;=951,1,0)</f>
        <v>1</v>
      </c>
      <c r="N1834">
        <f>IF(Tabela_Brasil[[#This Row],[COMP_P]]&lt;=2,1,0)</f>
        <v>0</v>
      </c>
    </row>
    <row r="1835" spans="1:14" x14ac:dyDescent="0.25">
      <c r="A1835" s="9" t="s">
        <v>1839</v>
      </c>
      <c r="B1835" s="9" t="s">
        <v>87</v>
      </c>
      <c r="C1835" s="9">
        <v>900</v>
      </c>
      <c r="D1835" s="9">
        <v>0.58099999999999996</v>
      </c>
      <c r="E1835" s="9">
        <v>0.53600000000000003</v>
      </c>
      <c r="F1835" s="9">
        <v>0.48399999999999999</v>
      </c>
      <c r="G1835" s="9">
        <v>6260.45</v>
      </c>
      <c r="H1835" s="10">
        <v>16</v>
      </c>
      <c r="I1835" t="str">
        <f>CONCATENATE(Tabela_Brasil[[#This Row],[Município]],"-",Tabela_Brasil[[#This Row],[Estado]])</f>
        <v>Nova Olinda Do Maranhão-MA</v>
      </c>
      <c r="J1835">
        <f>IF(Tabela_Brasil[[#This Row],[IDHM]]&lt;=0.599,1,0)</f>
        <v>1</v>
      </c>
      <c r="K1835" t="str">
        <f>IF(Tabela_Brasil[[#This Row],[IDHM]]&lt;=0.55,"Baixo",IF(Tabela_Brasil[[#This Row],[IDHM]]&lt;=0.699,"Médio",IF(Tabela_Brasil[[#This Row],[IDHM]]&lt;=0.799,"Alto","Muito Alto")))</f>
        <v>Médio</v>
      </c>
      <c r="L1835" t="str">
        <f>VLOOKUP(Tabela_Brasil[[#This Row],[Estado]],'De-Para_Estado_Regiao'!$B$3:$C$29,2,FALSE)</f>
        <v>Nordeste</v>
      </c>
      <c r="M1835">
        <f>IF(Tabela_Brasil[[#This Row],[IBGE_1-4]]&gt;=951,1,0)</f>
        <v>0</v>
      </c>
      <c r="N1835">
        <f>IF(Tabela_Brasil[[#This Row],[COMP_P]]&lt;=2,1,0)</f>
        <v>0</v>
      </c>
    </row>
    <row r="1836" spans="1:14" x14ac:dyDescent="0.25">
      <c r="A1836" s="12" t="s">
        <v>1840</v>
      </c>
      <c r="B1836" s="12" t="s">
        <v>39</v>
      </c>
      <c r="C1836" s="12">
        <v>1283</v>
      </c>
      <c r="D1836" s="12">
        <v>0.56000000000000005</v>
      </c>
      <c r="E1836" s="12">
        <v>0.54100000000000004</v>
      </c>
      <c r="F1836" s="12">
        <v>0.41199999999999998</v>
      </c>
      <c r="G1836" s="12">
        <v>5861.52</v>
      </c>
      <c r="H1836" s="13">
        <v>37</v>
      </c>
      <c r="I1836" t="str">
        <f>CONCATENATE(Tabela_Brasil[[#This Row],[Município]],"-",Tabela_Brasil[[#This Row],[Estado]])</f>
        <v>Nova Olinda Do Norte-AM</v>
      </c>
      <c r="J1836">
        <f>IF(Tabela_Brasil[[#This Row],[IDHM]]&lt;=0.599,1,0)</f>
        <v>1</v>
      </c>
      <c r="K1836" t="str">
        <f>IF(Tabela_Brasil[[#This Row],[IDHM]]&lt;=0.55,"Baixo",IF(Tabela_Brasil[[#This Row],[IDHM]]&lt;=0.699,"Médio",IF(Tabela_Brasil[[#This Row],[IDHM]]&lt;=0.799,"Alto","Muito Alto")))</f>
        <v>Médio</v>
      </c>
      <c r="L1836" t="str">
        <f>VLOOKUP(Tabela_Brasil[[#This Row],[Estado]],'De-Para_Estado_Regiao'!$B$3:$C$29,2,FALSE)</f>
        <v>Norte</v>
      </c>
      <c r="M1836">
        <f>IF(Tabela_Brasil[[#This Row],[IBGE_1-4]]&gt;=951,1,0)</f>
        <v>1</v>
      </c>
      <c r="N1836">
        <f>IF(Tabela_Brasil[[#This Row],[COMP_P]]&lt;=2,1,0)</f>
        <v>0</v>
      </c>
    </row>
    <row r="1837" spans="1:14" x14ac:dyDescent="0.25">
      <c r="A1837" s="9" t="s">
        <v>1841</v>
      </c>
      <c r="B1837" s="9" t="s">
        <v>87</v>
      </c>
      <c r="C1837" s="9">
        <v>832</v>
      </c>
      <c r="D1837" s="9">
        <v>0.54600000000000004</v>
      </c>
      <c r="E1837" s="9">
        <v>0.47499999999999998</v>
      </c>
      <c r="F1837" s="9">
        <v>0.47199999999999998</v>
      </c>
      <c r="G1837" s="9">
        <v>5079.1099999999997</v>
      </c>
      <c r="H1837" s="10">
        <v>45</v>
      </c>
      <c r="I1837" t="str">
        <f>CONCATENATE(Tabela_Brasil[[#This Row],[Município]],"-",Tabela_Brasil[[#This Row],[Estado]])</f>
        <v>Icatu-MA</v>
      </c>
      <c r="J1837">
        <f>IF(Tabela_Brasil[[#This Row],[IDHM]]&lt;=0.599,1,0)</f>
        <v>1</v>
      </c>
      <c r="K1837" t="str">
        <f>IF(Tabela_Brasil[[#This Row],[IDHM]]&lt;=0.55,"Baixo",IF(Tabela_Brasil[[#This Row],[IDHM]]&lt;=0.699,"Médio",IF(Tabela_Brasil[[#This Row],[IDHM]]&lt;=0.799,"Alto","Muito Alto")))</f>
        <v>Baixo</v>
      </c>
      <c r="L1837" t="str">
        <f>VLOOKUP(Tabela_Brasil[[#This Row],[Estado]],'De-Para_Estado_Regiao'!$B$3:$C$29,2,FALSE)</f>
        <v>Nordeste</v>
      </c>
      <c r="M1837">
        <f>IF(Tabela_Brasil[[#This Row],[IBGE_1-4]]&gt;=951,1,0)</f>
        <v>0</v>
      </c>
      <c r="N1837">
        <f>IF(Tabela_Brasil[[#This Row],[COMP_P]]&lt;=2,1,0)</f>
        <v>0</v>
      </c>
    </row>
    <row r="1838" spans="1:14" x14ac:dyDescent="0.25">
      <c r="A1838" s="12" t="s">
        <v>1842</v>
      </c>
      <c r="B1838" s="12" t="s">
        <v>16</v>
      </c>
      <c r="C1838" s="12">
        <v>2165</v>
      </c>
      <c r="D1838" s="12">
        <v>0.7</v>
      </c>
      <c r="E1838" s="12">
        <v>0.68300000000000005</v>
      </c>
      <c r="F1838" s="12">
        <v>0.63</v>
      </c>
      <c r="G1838" s="12">
        <v>27473.67</v>
      </c>
      <c r="H1838" s="13">
        <v>33</v>
      </c>
      <c r="I1838" t="str">
        <f>CONCATENATE(Tabela_Brasil[[#This Row],[Município]],"-",Tabela_Brasil[[#This Row],[Estado]])</f>
        <v>João Pinheiro-MG</v>
      </c>
      <c r="J1838">
        <f>IF(Tabela_Brasil[[#This Row],[IDHM]]&lt;=0.599,1,0)</f>
        <v>0</v>
      </c>
      <c r="K1838" t="str">
        <f>IF(Tabela_Brasil[[#This Row],[IDHM]]&lt;=0.55,"Baixo",IF(Tabela_Brasil[[#This Row],[IDHM]]&lt;=0.699,"Médio",IF(Tabela_Brasil[[#This Row],[IDHM]]&lt;=0.799,"Alto","Muito Alto")))</f>
        <v>Alto</v>
      </c>
      <c r="L1838" t="str">
        <f>VLOOKUP(Tabela_Brasil[[#This Row],[Estado]],'De-Para_Estado_Regiao'!$B$3:$C$29,2,FALSE)</f>
        <v>Sudeste</v>
      </c>
      <c r="M1838">
        <f>IF(Tabela_Brasil[[#This Row],[IBGE_1-4]]&gt;=951,1,0)</f>
        <v>1</v>
      </c>
      <c r="N1838">
        <f>IF(Tabela_Brasil[[#This Row],[COMP_P]]&lt;=2,1,0)</f>
        <v>0</v>
      </c>
    </row>
    <row r="1839" spans="1:14" x14ac:dyDescent="0.25">
      <c r="A1839" s="9" t="s">
        <v>1843</v>
      </c>
      <c r="B1839" s="9" t="s">
        <v>72</v>
      </c>
      <c r="C1839" s="9">
        <v>845</v>
      </c>
      <c r="D1839" s="9">
        <v>0.63900000000000001</v>
      </c>
      <c r="E1839" s="9">
        <v>0.61099999999999999</v>
      </c>
      <c r="F1839" s="9">
        <v>0.57099999999999995</v>
      </c>
      <c r="G1839" s="9">
        <v>11573.86</v>
      </c>
      <c r="H1839" s="10">
        <v>29</v>
      </c>
      <c r="I1839" t="str">
        <f>CONCATENATE(Tabela_Brasil[[#This Row],[Município]],"-",Tabela_Brasil[[#This Row],[Estado]])</f>
        <v>Apodi-RN</v>
      </c>
      <c r="J1839">
        <f>IF(Tabela_Brasil[[#This Row],[IDHM]]&lt;=0.599,1,0)</f>
        <v>0</v>
      </c>
      <c r="K1839" t="str">
        <f>IF(Tabela_Brasil[[#This Row],[IDHM]]&lt;=0.55,"Baixo",IF(Tabela_Brasil[[#This Row],[IDHM]]&lt;=0.699,"Médio",IF(Tabela_Brasil[[#This Row],[IDHM]]&lt;=0.799,"Alto","Muito Alto")))</f>
        <v>Médio</v>
      </c>
      <c r="L1839" t="str">
        <f>VLOOKUP(Tabela_Brasil[[#This Row],[Estado]],'De-Para_Estado_Regiao'!$B$3:$C$29,2,FALSE)</f>
        <v>Nordeste</v>
      </c>
      <c r="M1839">
        <f>IF(Tabela_Brasil[[#This Row],[IBGE_1-4]]&gt;=951,1,0)</f>
        <v>0</v>
      </c>
      <c r="N1839">
        <f>IF(Tabela_Brasil[[#This Row],[COMP_P]]&lt;=2,1,0)</f>
        <v>0</v>
      </c>
    </row>
    <row r="1840" spans="1:14" x14ac:dyDescent="0.25">
      <c r="A1840" s="12" t="s">
        <v>1844</v>
      </c>
      <c r="B1840" s="12" t="s">
        <v>16</v>
      </c>
      <c r="C1840" s="12">
        <v>258</v>
      </c>
      <c r="D1840" s="12">
        <v>0.626</v>
      </c>
      <c r="E1840" s="12">
        <v>0.61399999999999999</v>
      </c>
      <c r="F1840" s="12">
        <v>0.5</v>
      </c>
      <c r="G1840" s="12">
        <v>9798.85</v>
      </c>
      <c r="H1840" s="13">
        <v>5</v>
      </c>
      <c r="I1840" t="str">
        <f>CONCATENATE(Tabela_Brasil[[#This Row],[Município]],"-",Tabela_Brasil[[#This Row],[Estado]])</f>
        <v>Pocrane-MG</v>
      </c>
      <c r="J1840">
        <f>IF(Tabela_Brasil[[#This Row],[IDHM]]&lt;=0.599,1,0)</f>
        <v>0</v>
      </c>
      <c r="K1840" t="str">
        <f>IF(Tabela_Brasil[[#This Row],[IDHM]]&lt;=0.55,"Baixo",IF(Tabela_Brasil[[#This Row],[IDHM]]&lt;=0.699,"Médio",IF(Tabela_Brasil[[#This Row],[IDHM]]&lt;=0.799,"Alto","Muito Alto")))</f>
        <v>Médio</v>
      </c>
      <c r="L1840" t="str">
        <f>VLOOKUP(Tabela_Brasil[[#This Row],[Estado]],'De-Para_Estado_Regiao'!$B$3:$C$29,2,FALSE)</f>
        <v>Sudeste</v>
      </c>
      <c r="M1840">
        <f>IF(Tabela_Brasil[[#This Row],[IBGE_1-4]]&gt;=951,1,0)</f>
        <v>0</v>
      </c>
      <c r="N1840">
        <f>IF(Tabela_Brasil[[#This Row],[COMP_P]]&lt;=2,1,0)</f>
        <v>0</v>
      </c>
    </row>
    <row r="1841" spans="1:14" x14ac:dyDescent="0.25">
      <c r="A1841" s="9" t="s">
        <v>1845</v>
      </c>
      <c r="B1841" s="9" t="s">
        <v>19</v>
      </c>
      <c r="C1841" s="9">
        <v>823</v>
      </c>
      <c r="D1841" s="9">
        <v>0.61299999999999999</v>
      </c>
      <c r="E1841" s="9">
        <v>0.56200000000000006</v>
      </c>
      <c r="F1841" s="9">
        <v>0.50600000000000001</v>
      </c>
      <c r="G1841" s="9">
        <v>11804.5</v>
      </c>
      <c r="H1841" s="10">
        <v>23</v>
      </c>
      <c r="I1841" t="str">
        <f>CONCATENATE(Tabela_Brasil[[#This Row],[Município]],"-",Tabela_Brasil[[#This Row],[Estado]])</f>
        <v>Rio Formoso-PE</v>
      </c>
      <c r="J1841">
        <f>IF(Tabela_Brasil[[#This Row],[IDHM]]&lt;=0.599,1,0)</f>
        <v>0</v>
      </c>
      <c r="K1841" t="str">
        <f>IF(Tabela_Brasil[[#This Row],[IDHM]]&lt;=0.55,"Baixo",IF(Tabela_Brasil[[#This Row],[IDHM]]&lt;=0.699,"Médio",IF(Tabela_Brasil[[#This Row],[IDHM]]&lt;=0.799,"Alto","Muito Alto")))</f>
        <v>Médio</v>
      </c>
      <c r="L1841" t="str">
        <f>VLOOKUP(Tabela_Brasil[[#This Row],[Estado]],'De-Para_Estado_Regiao'!$B$3:$C$29,2,FALSE)</f>
        <v>Nordeste</v>
      </c>
      <c r="M1841">
        <f>IF(Tabela_Brasil[[#This Row],[IBGE_1-4]]&gt;=951,1,0)</f>
        <v>0</v>
      </c>
      <c r="N1841">
        <f>IF(Tabela_Brasil[[#This Row],[COMP_P]]&lt;=2,1,0)</f>
        <v>0</v>
      </c>
    </row>
    <row r="1842" spans="1:14" x14ac:dyDescent="0.25">
      <c r="A1842" s="12" t="s">
        <v>1846</v>
      </c>
      <c r="B1842" s="12" t="s">
        <v>87</v>
      </c>
      <c r="C1842" s="12">
        <v>562</v>
      </c>
      <c r="D1842" s="12">
        <v>0.50900000000000001</v>
      </c>
      <c r="E1842" s="12">
        <v>0.48699999999999999</v>
      </c>
      <c r="F1842" s="12">
        <v>0.39700000000000002</v>
      </c>
      <c r="G1842" s="12">
        <v>5779.54</v>
      </c>
      <c r="H1842" s="13">
        <v>0</v>
      </c>
      <c r="I1842" t="str">
        <f>CONCATENATE(Tabela_Brasil[[#This Row],[Município]],"-",Tabela_Brasil[[#This Row],[Estado]])</f>
        <v>São João Do Carú-MA</v>
      </c>
      <c r="J1842">
        <f>IF(Tabela_Brasil[[#This Row],[IDHM]]&lt;=0.599,1,0)</f>
        <v>1</v>
      </c>
      <c r="K1842" t="str">
        <f>IF(Tabela_Brasil[[#This Row],[IDHM]]&lt;=0.55,"Baixo",IF(Tabela_Brasil[[#This Row],[IDHM]]&lt;=0.699,"Médio",IF(Tabela_Brasil[[#This Row],[IDHM]]&lt;=0.799,"Alto","Muito Alto")))</f>
        <v>Baixo</v>
      </c>
      <c r="L1842" t="str">
        <f>VLOOKUP(Tabela_Brasil[[#This Row],[Estado]],'De-Para_Estado_Regiao'!$B$3:$C$29,2,FALSE)</f>
        <v>Nordeste</v>
      </c>
      <c r="M1842">
        <f>IF(Tabela_Brasil[[#This Row],[IBGE_1-4]]&gt;=951,1,0)</f>
        <v>0</v>
      </c>
      <c r="N1842">
        <f>IF(Tabela_Brasil[[#This Row],[COMP_P]]&lt;=2,1,0)</f>
        <v>1</v>
      </c>
    </row>
    <row r="1843" spans="1:14" x14ac:dyDescent="0.25">
      <c r="A1843" s="9" t="s">
        <v>1847</v>
      </c>
      <c r="B1843" s="9" t="s">
        <v>22</v>
      </c>
      <c r="C1843" s="9">
        <v>559</v>
      </c>
      <c r="D1843" s="9">
        <v>0.70099999999999996</v>
      </c>
      <c r="E1843" s="9">
        <v>0.68200000000000005</v>
      </c>
      <c r="F1843" s="9">
        <v>0.625</v>
      </c>
      <c r="G1843" s="9">
        <v>20375.509999999998</v>
      </c>
      <c r="H1843" s="10">
        <v>10</v>
      </c>
      <c r="I1843" t="str">
        <f>CONCATENATE(Tabela_Brasil[[#This Row],[Município]],"-",Tabela_Brasil[[#This Row],[Estado]])</f>
        <v>Florestópolis-PR</v>
      </c>
      <c r="J1843">
        <f>IF(Tabela_Brasil[[#This Row],[IDHM]]&lt;=0.599,1,0)</f>
        <v>0</v>
      </c>
      <c r="K1843" t="str">
        <f>IF(Tabela_Brasil[[#This Row],[IDHM]]&lt;=0.55,"Baixo",IF(Tabela_Brasil[[#This Row],[IDHM]]&lt;=0.699,"Médio",IF(Tabela_Brasil[[#This Row],[IDHM]]&lt;=0.799,"Alto","Muito Alto")))</f>
        <v>Alto</v>
      </c>
      <c r="L1843" t="str">
        <f>VLOOKUP(Tabela_Brasil[[#This Row],[Estado]],'De-Para_Estado_Regiao'!$B$3:$C$29,2,FALSE)</f>
        <v>Sul</v>
      </c>
      <c r="M1843">
        <f>IF(Tabela_Brasil[[#This Row],[IBGE_1-4]]&gt;=951,1,0)</f>
        <v>0</v>
      </c>
      <c r="N1843">
        <f>IF(Tabela_Brasil[[#This Row],[COMP_P]]&lt;=2,1,0)</f>
        <v>0</v>
      </c>
    </row>
    <row r="1844" spans="1:14" x14ac:dyDescent="0.25">
      <c r="A1844" s="12" t="s">
        <v>1848</v>
      </c>
      <c r="B1844" s="12" t="s">
        <v>7</v>
      </c>
      <c r="C1844" s="12">
        <v>106</v>
      </c>
      <c r="D1844" s="12">
        <v>0.73</v>
      </c>
      <c r="E1844" s="12">
        <v>0.72299999999999998</v>
      </c>
      <c r="F1844" s="12">
        <v>0.64100000000000001</v>
      </c>
      <c r="G1844" s="12">
        <v>19309.05</v>
      </c>
      <c r="H1844" s="13">
        <v>0</v>
      </c>
      <c r="I1844" t="str">
        <f>CONCATENATE(Tabela_Brasil[[#This Row],[Município]],"-",Tabela_Brasil[[#This Row],[Estado]])</f>
        <v>Embaúba-SP</v>
      </c>
      <c r="J1844">
        <f>IF(Tabela_Brasil[[#This Row],[IDHM]]&lt;=0.599,1,0)</f>
        <v>0</v>
      </c>
      <c r="K1844" t="str">
        <f>IF(Tabela_Brasil[[#This Row],[IDHM]]&lt;=0.55,"Baixo",IF(Tabela_Brasil[[#This Row],[IDHM]]&lt;=0.699,"Médio",IF(Tabela_Brasil[[#This Row],[IDHM]]&lt;=0.799,"Alto","Muito Alto")))</f>
        <v>Alto</v>
      </c>
      <c r="L1844" t="str">
        <f>VLOOKUP(Tabela_Brasil[[#This Row],[Estado]],'De-Para_Estado_Regiao'!$B$3:$C$29,2,FALSE)</f>
        <v>Sudeste</v>
      </c>
      <c r="M1844">
        <f>IF(Tabela_Brasil[[#This Row],[IBGE_1-4]]&gt;=951,1,0)</f>
        <v>0</v>
      </c>
      <c r="N1844">
        <f>IF(Tabela_Brasil[[#This Row],[COMP_P]]&lt;=2,1,0)</f>
        <v>1</v>
      </c>
    </row>
    <row r="1845" spans="1:14" x14ac:dyDescent="0.25">
      <c r="A1845" s="9" t="s">
        <v>1849</v>
      </c>
      <c r="B1845" s="9" t="s">
        <v>24</v>
      </c>
      <c r="C1845" s="9">
        <v>499</v>
      </c>
      <c r="D1845" s="9">
        <v>0.56000000000000005</v>
      </c>
      <c r="E1845" s="9">
        <v>0.54700000000000004</v>
      </c>
      <c r="F1845" s="9">
        <v>0.45900000000000002</v>
      </c>
      <c r="G1845" s="9">
        <v>8471.8700000000008</v>
      </c>
      <c r="H1845" s="10">
        <v>20</v>
      </c>
      <c r="I1845" t="str">
        <f>CONCATENATE(Tabela_Brasil[[#This Row],[Município]],"-",Tabela_Brasil[[#This Row],[Estado]])</f>
        <v>Ourolândia-BA</v>
      </c>
      <c r="J1845">
        <f>IF(Tabela_Brasil[[#This Row],[IDHM]]&lt;=0.599,1,0)</f>
        <v>1</v>
      </c>
      <c r="K1845" t="str">
        <f>IF(Tabela_Brasil[[#This Row],[IDHM]]&lt;=0.55,"Baixo",IF(Tabela_Brasil[[#This Row],[IDHM]]&lt;=0.699,"Médio",IF(Tabela_Brasil[[#This Row],[IDHM]]&lt;=0.799,"Alto","Muito Alto")))</f>
        <v>Médio</v>
      </c>
      <c r="L1845" t="str">
        <f>VLOOKUP(Tabela_Brasil[[#This Row],[Estado]],'De-Para_Estado_Regiao'!$B$3:$C$29,2,FALSE)</f>
        <v>Nordeste</v>
      </c>
      <c r="M1845">
        <f>IF(Tabela_Brasil[[#This Row],[IBGE_1-4]]&gt;=951,1,0)</f>
        <v>0</v>
      </c>
      <c r="N1845">
        <f>IF(Tabela_Brasil[[#This Row],[COMP_P]]&lt;=2,1,0)</f>
        <v>0</v>
      </c>
    </row>
    <row r="1846" spans="1:14" x14ac:dyDescent="0.25">
      <c r="A1846" s="12" t="s">
        <v>1850</v>
      </c>
      <c r="B1846" s="12" t="s">
        <v>16</v>
      </c>
      <c r="C1846" s="12">
        <v>356</v>
      </c>
      <c r="D1846" s="12">
        <v>0.59799999999999998</v>
      </c>
      <c r="E1846" s="12">
        <v>0.57099999999999995</v>
      </c>
      <c r="F1846" s="12">
        <v>0.46899999999999997</v>
      </c>
      <c r="G1846" s="12">
        <v>5789.39</v>
      </c>
      <c r="H1846" s="13">
        <v>8</v>
      </c>
      <c r="I1846" t="str">
        <f>CONCATENATE(Tabela_Brasil[[#This Row],[Município]],"-",Tabela_Brasil[[#This Row],[Estado]])</f>
        <v>Chapada Do Norte-MG</v>
      </c>
      <c r="J1846">
        <f>IF(Tabela_Brasil[[#This Row],[IDHM]]&lt;=0.599,1,0)</f>
        <v>1</v>
      </c>
      <c r="K1846" t="str">
        <f>IF(Tabela_Brasil[[#This Row],[IDHM]]&lt;=0.55,"Baixo",IF(Tabela_Brasil[[#This Row],[IDHM]]&lt;=0.699,"Médio",IF(Tabela_Brasil[[#This Row],[IDHM]]&lt;=0.799,"Alto","Muito Alto")))</f>
        <v>Médio</v>
      </c>
      <c r="L1846" t="str">
        <f>VLOOKUP(Tabela_Brasil[[#This Row],[Estado]],'De-Para_Estado_Regiao'!$B$3:$C$29,2,FALSE)</f>
        <v>Sudeste</v>
      </c>
      <c r="M1846">
        <f>IF(Tabela_Brasil[[#This Row],[IBGE_1-4]]&gt;=951,1,0)</f>
        <v>0</v>
      </c>
      <c r="N1846">
        <f>IF(Tabela_Brasil[[#This Row],[COMP_P]]&lt;=2,1,0)</f>
        <v>0</v>
      </c>
    </row>
    <row r="1847" spans="1:14" x14ac:dyDescent="0.25">
      <c r="A1847" s="9" t="s">
        <v>1851</v>
      </c>
      <c r="B1847" s="9" t="s">
        <v>10</v>
      </c>
      <c r="C1847" s="9">
        <v>376</v>
      </c>
      <c r="D1847" s="9">
        <v>0.72199999999999998</v>
      </c>
      <c r="E1847" s="9">
        <v>0.67400000000000004</v>
      </c>
      <c r="F1847" s="9">
        <v>0.69399999999999995</v>
      </c>
      <c r="G1847" s="9">
        <v>19198.29</v>
      </c>
      <c r="H1847" s="10">
        <v>9</v>
      </c>
      <c r="I1847" t="str">
        <f>CONCATENATE(Tabela_Brasil[[#This Row],[Município]],"-",Tabela_Brasil[[#This Row],[Estado]])</f>
        <v>Engenheiro Paulo De Frontin-RJ</v>
      </c>
      <c r="J1847">
        <f>IF(Tabela_Brasil[[#This Row],[IDHM]]&lt;=0.599,1,0)</f>
        <v>0</v>
      </c>
      <c r="K1847" t="str">
        <f>IF(Tabela_Brasil[[#This Row],[IDHM]]&lt;=0.55,"Baixo",IF(Tabela_Brasil[[#This Row],[IDHM]]&lt;=0.699,"Médio",IF(Tabela_Brasil[[#This Row],[IDHM]]&lt;=0.799,"Alto","Muito Alto")))</f>
        <v>Alto</v>
      </c>
      <c r="L1847" t="str">
        <f>VLOOKUP(Tabela_Brasil[[#This Row],[Estado]],'De-Para_Estado_Regiao'!$B$3:$C$29,2,FALSE)</f>
        <v>Sudeste</v>
      </c>
      <c r="M1847">
        <f>IF(Tabela_Brasil[[#This Row],[IBGE_1-4]]&gt;=951,1,0)</f>
        <v>0</v>
      </c>
      <c r="N1847">
        <f>IF(Tabela_Brasil[[#This Row],[COMP_P]]&lt;=2,1,0)</f>
        <v>0</v>
      </c>
    </row>
    <row r="1848" spans="1:14" x14ac:dyDescent="0.25">
      <c r="A1848" s="12" t="s">
        <v>1852</v>
      </c>
      <c r="B1848" s="12" t="s">
        <v>14</v>
      </c>
      <c r="C1848" s="12">
        <v>727</v>
      </c>
      <c r="D1848" s="12">
        <v>0.69499999999999995</v>
      </c>
      <c r="E1848" s="12">
        <v>0.69899999999999995</v>
      </c>
      <c r="F1848" s="12">
        <v>0.55600000000000005</v>
      </c>
      <c r="G1848" s="12">
        <v>19591.84</v>
      </c>
      <c r="H1848" s="13">
        <v>13</v>
      </c>
      <c r="I1848" t="str">
        <f>CONCATENATE(Tabela_Brasil[[#This Row],[Município]],"-",Tabela_Brasil[[#This Row],[Estado]])</f>
        <v>Tapes-RS</v>
      </c>
      <c r="J1848">
        <f>IF(Tabela_Brasil[[#This Row],[IDHM]]&lt;=0.599,1,0)</f>
        <v>0</v>
      </c>
      <c r="K1848" t="str">
        <f>IF(Tabela_Brasil[[#This Row],[IDHM]]&lt;=0.55,"Baixo",IF(Tabela_Brasil[[#This Row],[IDHM]]&lt;=0.699,"Médio",IF(Tabela_Brasil[[#This Row],[IDHM]]&lt;=0.799,"Alto","Muito Alto")))</f>
        <v>Médio</v>
      </c>
      <c r="L1848" t="str">
        <f>VLOOKUP(Tabela_Brasil[[#This Row],[Estado]],'De-Para_Estado_Regiao'!$B$3:$C$29,2,FALSE)</f>
        <v>Sul</v>
      </c>
      <c r="M1848">
        <f>IF(Tabela_Brasil[[#This Row],[IBGE_1-4]]&gt;=951,1,0)</f>
        <v>0</v>
      </c>
      <c r="N1848">
        <f>IF(Tabela_Brasil[[#This Row],[COMP_P]]&lt;=2,1,0)</f>
        <v>0</v>
      </c>
    </row>
    <row r="1849" spans="1:14" x14ac:dyDescent="0.25">
      <c r="A1849" s="9" t="s">
        <v>1853</v>
      </c>
      <c r="B1849" s="9" t="s">
        <v>19</v>
      </c>
      <c r="C1849" s="9">
        <v>1415</v>
      </c>
      <c r="D1849" s="9">
        <v>0.55000000000000004</v>
      </c>
      <c r="E1849" s="9">
        <v>0.54100000000000004</v>
      </c>
      <c r="F1849" s="9">
        <v>0.433</v>
      </c>
      <c r="G1849" s="9">
        <v>8489.51</v>
      </c>
      <c r="H1849" s="10">
        <v>25</v>
      </c>
      <c r="I1849" t="str">
        <f>CONCATENATE(Tabela_Brasil[[#This Row],[Município]],"-",Tabela_Brasil[[#This Row],[Estado]])</f>
        <v>Ipubi-PE</v>
      </c>
      <c r="J1849">
        <f>IF(Tabela_Brasil[[#This Row],[IDHM]]&lt;=0.599,1,0)</f>
        <v>1</v>
      </c>
      <c r="K1849" t="str">
        <f>IF(Tabela_Brasil[[#This Row],[IDHM]]&lt;=0.55,"Baixo",IF(Tabela_Brasil[[#This Row],[IDHM]]&lt;=0.699,"Médio",IF(Tabela_Brasil[[#This Row],[IDHM]]&lt;=0.799,"Alto","Muito Alto")))</f>
        <v>Baixo</v>
      </c>
      <c r="L1849" t="str">
        <f>VLOOKUP(Tabela_Brasil[[#This Row],[Estado]],'De-Para_Estado_Regiao'!$B$3:$C$29,2,FALSE)</f>
        <v>Nordeste</v>
      </c>
      <c r="M1849">
        <f>IF(Tabela_Brasil[[#This Row],[IBGE_1-4]]&gt;=951,1,0)</f>
        <v>1</v>
      </c>
      <c r="N1849">
        <f>IF(Tabela_Brasil[[#This Row],[COMP_P]]&lt;=2,1,0)</f>
        <v>0</v>
      </c>
    </row>
    <row r="1850" spans="1:14" x14ac:dyDescent="0.25">
      <c r="A1850" s="12" t="s">
        <v>1854</v>
      </c>
      <c r="B1850" s="12" t="s">
        <v>210</v>
      </c>
      <c r="C1850" s="12">
        <v>1279</v>
      </c>
      <c r="D1850" s="12">
        <v>0.66</v>
      </c>
      <c r="E1850" s="12">
        <v>0.69299999999999995</v>
      </c>
      <c r="F1850" s="12">
        <v>0.52700000000000002</v>
      </c>
      <c r="G1850" s="12">
        <v>14199</v>
      </c>
      <c r="H1850" s="13">
        <v>13</v>
      </c>
      <c r="I1850" t="str">
        <f>CONCATENATE(Tabela_Brasil[[#This Row],[Município]],"-",Tabela_Brasil[[#This Row],[Estado]])</f>
        <v>Oiapoque-AP</v>
      </c>
      <c r="J1850">
        <f>IF(Tabela_Brasil[[#This Row],[IDHM]]&lt;=0.599,1,0)</f>
        <v>0</v>
      </c>
      <c r="K1850" t="str">
        <f>IF(Tabela_Brasil[[#This Row],[IDHM]]&lt;=0.55,"Baixo",IF(Tabela_Brasil[[#This Row],[IDHM]]&lt;=0.699,"Médio",IF(Tabela_Brasil[[#This Row],[IDHM]]&lt;=0.799,"Alto","Muito Alto")))</f>
        <v>Médio</v>
      </c>
      <c r="L1850" t="str">
        <f>VLOOKUP(Tabela_Brasil[[#This Row],[Estado]],'De-Para_Estado_Regiao'!$B$3:$C$29,2,FALSE)</f>
        <v>Norte</v>
      </c>
      <c r="M1850">
        <f>IF(Tabela_Brasil[[#This Row],[IBGE_1-4]]&gt;=951,1,0)</f>
        <v>1</v>
      </c>
      <c r="N1850">
        <f>IF(Tabela_Brasil[[#This Row],[COMP_P]]&lt;=2,1,0)</f>
        <v>0</v>
      </c>
    </row>
    <row r="1851" spans="1:14" x14ac:dyDescent="0.25">
      <c r="A1851" s="9" t="s">
        <v>1855</v>
      </c>
      <c r="B1851" s="9" t="s">
        <v>22</v>
      </c>
      <c r="C1851" s="9">
        <v>454</v>
      </c>
      <c r="D1851" s="9">
        <v>0.63900000000000001</v>
      </c>
      <c r="E1851" s="9">
        <v>0.65300000000000002</v>
      </c>
      <c r="F1851" s="9">
        <v>0.504</v>
      </c>
      <c r="G1851" s="9">
        <v>20095.740000000002</v>
      </c>
      <c r="H1851" s="10">
        <v>9</v>
      </c>
      <c r="I1851" t="str">
        <f>CONCATENATE(Tabela_Brasil[[#This Row],[Município]],"-",Tabela_Brasil[[#This Row],[Estado]])</f>
        <v>Mariluz-PR</v>
      </c>
      <c r="J1851">
        <f>IF(Tabela_Brasil[[#This Row],[IDHM]]&lt;=0.599,1,0)</f>
        <v>0</v>
      </c>
      <c r="K1851" t="str">
        <f>IF(Tabela_Brasil[[#This Row],[IDHM]]&lt;=0.55,"Baixo",IF(Tabela_Brasil[[#This Row],[IDHM]]&lt;=0.699,"Médio",IF(Tabela_Brasil[[#This Row],[IDHM]]&lt;=0.799,"Alto","Muito Alto")))</f>
        <v>Médio</v>
      </c>
      <c r="L1851" t="str">
        <f>VLOOKUP(Tabela_Brasil[[#This Row],[Estado]],'De-Para_Estado_Regiao'!$B$3:$C$29,2,FALSE)</f>
        <v>Sul</v>
      </c>
      <c r="M1851">
        <f>IF(Tabela_Brasil[[#This Row],[IBGE_1-4]]&gt;=951,1,0)</f>
        <v>0</v>
      </c>
      <c r="N1851">
        <f>IF(Tabela_Brasil[[#This Row],[COMP_P]]&lt;=2,1,0)</f>
        <v>0</v>
      </c>
    </row>
    <row r="1852" spans="1:14" x14ac:dyDescent="0.25">
      <c r="A1852" s="12" t="s">
        <v>1856</v>
      </c>
      <c r="B1852" s="12" t="s">
        <v>24</v>
      </c>
      <c r="C1852" s="12">
        <v>411</v>
      </c>
      <c r="D1852" s="12">
        <v>0.625</v>
      </c>
      <c r="E1852" s="12">
        <v>0.59499999999999997</v>
      </c>
      <c r="F1852" s="12">
        <v>0.54500000000000004</v>
      </c>
      <c r="G1852" s="12">
        <v>9290.75</v>
      </c>
      <c r="H1852" s="13">
        <v>1</v>
      </c>
      <c r="I1852" t="str">
        <f>CONCATENATE(Tabela_Brasil[[#This Row],[Município]],"-",Tabela_Brasil[[#This Row],[Estado]])</f>
        <v>Potiraguá-BA</v>
      </c>
      <c r="J1852">
        <f>IF(Tabela_Brasil[[#This Row],[IDHM]]&lt;=0.599,1,0)</f>
        <v>0</v>
      </c>
      <c r="K1852" t="str">
        <f>IF(Tabela_Brasil[[#This Row],[IDHM]]&lt;=0.55,"Baixo",IF(Tabela_Brasil[[#This Row],[IDHM]]&lt;=0.699,"Médio",IF(Tabela_Brasil[[#This Row],[IDHM]]&lt;=0.799,"Alto","Muito Alto")))</f>
        <v>Médio</v>
      </c>
      <c r="L1852" t="str">
        <f>VLOOKUP(Tabela_Brasil[[#This Row],[Estado]],'De-Para_Estado_Regiao'!$B$3:$C$29,2,FALSE)</f>
        <v>Nordeste</v>
      </c>
      <c r="M1852">
        <f>IF(Tabela_Brasil[[#This Row],[IBGE_1-4]]&gt;=951,1,0)</f>
        <v>0</v>
      </c>
      <c r="N1852">
        <f>IF(Tabela_Brasil[[#This Row],[COMP_P]]&lt;=2,1,0)</f>
        <v>1</v>
      </c>
    </row>
    <row r="1853" spans="1:14" x14ac:dyDescent="0.25">
      <c r="A1853" s="9" t="s">
        <v>1857</v>
      </c>
      <c r="B1853" s="9" t="s">
        <v>31</v>
      </c>
      <c r="C1853" s="9">
        <v>514</v>
      </c>
      <c r="D1853" s="9">
        <v>0.625</v>
      </c>
      <c r="E1853" s="9">
        <v>0.56499999999999995</v>
      </c>
      <c r="F1853" s="9">
        <v>0.57399999999999995</v>
      </c>
      <c r="G1853" s="9">
        <v>9013.7800000000007</v>
      </c>
      <c r="H1853" s="10">
        <v>4</v>
      </c>
      <c r="I1853" t="str">
        <f>CONCATENATE(Tabela_Brasil[[#This Row],[Município]],"-",Tabela_Brasil[[#This Row],[Estado]])</f>
        <v>Solonópole-CE</v>
      </c>
      <c r="J1853">
        <f>IF(Tabela_Brasil[[#This Row],[IDHM]]&lt;=0.599,1,0)</f>
        <v>0</v>
      </c>
      <c r="K1853" t="str">
        <f>IF(Tabela_Brasil[[#This Row],[IDHM]]&lt;=0.55,"Baixo",IF(Tabela_Brasil[[#This Row],[IDHM]]&lt;=0.699,"Médio",IF(Tabela_Brasil[[#This Row],[IDHM]]&lt;=0.799,"Alto","Muito Alto")))</f>
        <v>Médio</v>
      </c>
      <c r="L1853" t="str">
        <f>VLOOKUP(Tabela_Brasil[[#This Row],[Estado]],'De-Para_Estado_Regiao'!$B$3:$C$29,2,FALSE)</f>
        <v>Nordeste</v>
      </c>
      <c r="M1853">
        <f>IF(Tabela_Brasil[[#This Row],[IBGE_1-4]]&gt;=951,1,0)</f>
        <v>0</v>
      </c>
      <c r="N1853">
        <f>IF(Tabela_Brasil[[#This Row],[COMP_P]]&lt;=2,1,0)</f>
        <v>0</v>
      </c>
    </row>
    <row r="1854" spans="1:14" x14ac:dyDescent="0.25">
      <c r="A1854" s="12" t="s">
        <v>1858</v>
      </c>
      <c r="B1854" s="12" t="s">
        <v>82</v>
      </c>
      <c r="C1854" s="12">
        <v>1590</v>
      </c>
      <c r="D1854" s="12">
        <v>0.60799999999999998</v>
      </c>
      <c r="E1854" s="12">
        <v>0.57799999999999996</v>
      </c>
      <c r="F1854" s="12">
        <v>0.48899999999999999</v>
      </c>
      <c r="G1854" s="12">
        <v>9997.76</v>
      </c>
      <c r="H1854" s="13">
        <v>29</v>
      </c>
      <c r="I1854" t="str">
        <f>CONCATENATE(Tabela_Brasil[[#This Row],[Município]],"-",Tabela_Brasil[[#This Row],[Estado]])</f>
        <v>Queimadas-PB</v>
      </c>
      <c r="J1854">
        <f>IF(Tabela_Brasil[[#This Row],[IDHM]]&lt;=0.599,1,0)</f>
        <v>0</v>
      </c>
      <c r="K1854" t="str">
        <f>IF(Tabela_Brasil[[#This Row],[IDHM]]&lt;=0.55,"Baixo",IF(Tabela_Brasil[[#This Row],[IDHM]]&lt;=0.699,"Médio",IF(Tabela_Brasil[[#This Row],[IDHM]]&lt;=0.799,"Alto","Muito Alto")))</f>
        <v>Médio</v>
      </c>
      <c r="L1854" t="str">
        <f>VLOOKUP(Tabela_Brasil[[#This Row],[Estado]],'De-Para_Estado_Regiao'!$B$3:$C$29,2,FALSE)</f>
        <v>Nordeste</v>
      </c>
      <c r="M1854">
        <f>IF(Tabela_Brasil[[#This Row],[IBGE_1-4]]&gt;=951,1,0)</f>
        <v>1</v>
      </c>
      <c r="N1854">
        <f>IF(Tabela_Brasil[[#This Row],[COMP_P]]&lt;=2,1,0)</f>
        <v>0</v>
      </c>
    </row>
    <row r="1855" spans="1:14" x14ac:dyDescent="0.25">
      <c r="A1855" s="9" t="s">
        <v>1859</v>
      </c>
      <c r="B1855" s="9" t="s">
        <v>49</v>
      </c>
      <c r="C1855" s="9">
        <v>1793</v>
      </c>
      <c r="D1855" s="9">
        <v>0.67</v>
      </c>
      <c r="E1855" s="9">
        <v>0.67</v>
      </c>
      <c r="F1855" s="9">
        <v>0.56899999999999995</v>
      </c>
      <c r="G1855" s="9">
        <v>67238.81</v>
      </c>
      <c r="H1855" s="10">
        <v>39</v>
      </c>
      <c r="I1855" t="str">
        <f>CONCATENATE(Tabela_Brasil[[#This Row],[Município]],"-",Tabela_Brasil[[#This Row],[Estado]])</f>
        <v>Canaã Dos Carajás-PA</v>
      </c>
      <c r="J1855">
        <f>IF(Tabela_Brasil[[#This Row],[IDHM]]&lt;=0.599,1,0)</f>
        <v>0</v>
      </c>
      <c r="K1855" t="str">
        <f>IF(Tabela_Brasil[[#This Row],[IDHM]]&lt;=0.55,"Baixo",IF(Tabela_Brasil[[#This Row],[IDHM]]&lt;=0.699,"Médio",IF(Tabela_Brasil[[#This Row],[IDHM]]&lt;=0.799,"Alto","Muito Alto")))</f>
        <v>Médio</v>
      </c>
      <c r="L1855" t="str">
        <f>VLOOKUP(Tabela_Brasil[[#This Row],[Estado]],'De-Para_Estado_Regiao'!$B$3:$C$29,2,FALSE)</f>
        <v>Norte</v>
      </c>
      <c r="M1855">
        <f>IF(Tabela_Brasil[[#This Row],[IBGE_1-4]]&gt;=951,1,0)</f>
        <v>1</v>
      </c>
      <c r="N1855">
        <f>IF(Tabela_Brasil[[#This Row],[COMP_P]]&lt;=2,1,0)</f>
        <v>0</v>
      </c>
    </row>
    <row r="1856" spans="1:14" x14ac:dyDescent="0.25">
      <c r="A1856" s="12" t="s">
        <v>1860</v>
      </c>
      <c r="B1856" s="12" t="s">
        <v>33</v>
      </c>
      <c r="C1856" s="12">
        <v>85</v>
      </c>
      <c r="D1856" s="12">
        <v>0.7</v>
      </c>
      <c r="E1856" s="12">
        <v>0.69399999999999995</v>
      </c>
      <c r="F1856" s="12">
        <v>0.58499999999999996</v>
      </c>
      <c r="G1856" s="12">
        <v>18672.82</v>
      </c>
      <c r="H1856" s="13">
        <v>1</v>
      </c>
      <c r="I1856" t="str">
        <f>CONCATENATE(Tabela_Brasil[[#This Row],[Município]],"-",Tabela_Brasil[[#This Row],[Estado]])</f>
        <v>Aloândia-GO</v>
      </c>
      <c r="J1856">
        <f>IF(Tabela_Brasil[[#This Row],[IDHM]]&lt;=0.599,1,0)</f>
        <v>0</v>
      </c>
      <c r="K1856" t="str">
        <f>IF(Tabela_Brasil[[#This Row],[IDHM]]&lt;=0.55,"Baixo",IF(Tabela_Brasil[[#This Row],[IDHM]]&lt;=0.699,"Médio",IF(Tabela_Brasil[[#This Row],[IDHM]]&lt;=0.799,"Alto","Muito Alto")))</f>
        <v>Alto</v>
      </c>
      <c r="L1856" t="str">
        <f>VLOOKUP(Tabela_Brasil[[#This Row],[Estado]],'De-Para_Estado_Regiao'!$B$3:$C$29,2,FALSE)</f>
        <v>Centro-Oeste</v>
      </c>
      <c r="M1856">
        <f>IF(Tabela_Brasil[[#This Row],[IBGE_1-4]]&gt;=951,1,0)</f>
        <v>0</v>
      </c>
      <c r="N1856">
        <f>IF(Tabela_Brasil[[#This Row],[COMP_P]]&lt;=2,1,0)</f>
        <v>1</v>
      </c>
    </row>
    <row r="1857" spans="1:14" x14ac:dyDescent="0.25">
      <c r="A1857" s="9" t="s">
        <v>1861</v>
      </c>
      <c r="B1857" s="9" t="s">
        <v>22</v>
      </c>
      <c r="C1857" s="9">
        <v>447</v>
      </c>
      <c r="D1857" s="9">
        <v>0.6</v>
      </c>
      <c r="E1857" s="9">
        <v>0.623</v>
      </c>
      <c r="F1857" s="9">
        <v>0.45400000000000001</v>
      </c>
      <c r="G1857" s="9">
        <v>13891.23</v>
      </c>
      <c r="H1857" s="10">
        <v>12</v>
      </c>
      <c r="I1857" t="str">
        <f>CONCATENATE(Tabela_Brasil[[#This Row],[Município]],"-",Tabela_Brasil[[#This Row],[Estado]])</f>
        <v>Inácio Martins-PR</v>
      </c>
      <c r="J1857">
        <f>IF(Tabela_Brasil[[#This Row],[IDHM]]&lt;=0.599,1,0)</f>
        <v>0</v>
      </c>
      <c r="K1857" t="str">
        <f>IF(Tabela_Brasil[[#This Row],[IDHM]]&lt;=0.55,"Baixo",IF(Tabela_Brasil[[#This Row],[IDHM]]&lt;=0.699,"Médio",IF(Tabela_Brasil[[#This Row],[IDHM]]&lt;=0.799,"Alto","Muito Alto")))</f>
        <v>Médio</v>
      </c>
      <c r="L1857" t="str">
        <f>VLOOKUP(Tabela_Brasil[[#This Row],[Estado]],'De-Para_Estado_Regiao'!$B$3:$C$29,2,FALSE)</f>
        <v>Sul</v>
      </c>
      <c r="M1857">
        <f>IF(Tabela_Brasil[[#This Row],[IBGE_1-4]]&gt;=951,1,0)</f>
        <v>0</v>
      </c>
      <c r="N1857">
        <f>IF(Tabela_Brasil[[#This Row],[COMP_P]]&lt;=2,1,0)</f>
        <v>0</v>
      </c>
    </row>
    <row r="1858" spans="1:14" x14ac:dyDescent="0.25">
      <c r="A1858" s="12" t="s">
        <v>1862</v>
      </c>
      <c r="B1858" s="12" t="s">
        <v>24</v>
      </c>
      <c r="C1858" s="12">
        <v>1286</v>
      </c>
      <c r="D1858" s="12">
        <v>0.56499999999999995</v>
      </c>
      <c r="E1858" s="12">
        <v>0.56200000000000006</v>
      </c>
      <c r="F1858" s="12">
        <v>0.45200000000000001</v>
      </c>
      <c r="G1858" s="12">
        <v>9267.06</v>
      </c>
      <c r="H1858" s="13">
        <v>8</v>
      </c>
      <c r="I1858" t="str">
        <f>CONCATENATE(Tabela_Brasil[[#This Row],[Município]],"-",Tabela_Brasil[[#This Row],[Estado]])</f>
        <v>Camamu-BA</v>
      </c>
      <c r="J1858">
        <f>IF(Tabela_Brasil[[#This Row],[IDHM]]&lt;=0.599,1,0)</f>
        <v>1</v>
      </c>
      <c r="K1858" t="str">
        <f>IF(Tabela_Brasil[[#This Row],[IDHM]]&lt;=0.55,"Baixo",IF(Tabela_Brasil[[#This Row],[IDHM]]&lt;=0.699,"Médio",IF(Tabela_Brasil[[#This Row],[IDHM]]&lt;=0.799,"Alto","Muito Alto")))</f>
        <v>Médio</v>
      </c>
      <c r="L1858" t="str">
        <f>VLOOKUP(Tabela_Brasil[[#This Row],[Estado]],'De-Para_Estado_Regiao'!$B$3:$C$29,2,FALSE)</f>
        <v>Nordeste</v>
      </c>
      <c r="M1858">
        <f>IF(Tabela_Brasil[[#This Row],[IBGE_1-4]]&gt;=951,1,0)</f>
        <v>1</v>
      </c>
      <c r="N1858">
        <f>IF(Tabela_Brasil[[#This Row],[COMP_P]]&lt;=2,1,0)</f>
        <v>0</v>
      </c>
    </row>
    <row r="1859" spans="1:14" x14ac:dyDescent="0.25">
      <c r="A1859" s="9" t="s">
        <v>1863</v>
      </c>
      <c r="B1859" s="9" t="s">
        <v>7</v>
      </c>
      <c r="C1859" s="9">
        <v>259</v>
      </c>
      <c r="D1859" s="9">
        <v>0.72499999999999998</v>
      </c>
      <c r="E1859" s="9">
        <v>0.69599999999999995</v>
      </c>
      <c r="F1859" s="9">
        <v>0.66600000000000004</v>
      </c>
      <c r="G1859" s="9">
        <v>52999.97</v>
      </c>
      <c r="H1859" s="10">
        <v>8</v>
      </c>
      <c r="I1859" t="str">
        <f>CONCATENATE(Tabela_Brasil[[#This Row],[Município]],"-",Tabela_Brasil[[#This Row],[Estado]])</f>
        <v>Ilha Comprida-SP</v>
      </c>
      <c r="J1859">
        <f>IF(Tabela_Brasil[[#This Row],[IDHM]]&lt;=0.599,1,0)</f>
        <v>0</v>
      </c>
      <c r="K1859" t="str">
        <f>IF(Tabela_Brasil[[#This Row],[IDHM]]&lt;=0.55,"Baixo",IF(Tabela_Brasil[[#This Row],[IDHM]]&lt;=0.699,"Médio",IF(Tabela_Brasil[[#This Row],[IDHM]]&lt;=0.799,"Alto","Muito Alto")))</f>
        <v>Alto</v>
      </c>
      <c r="L1859" t="str">
        <f>VLOOKUP(Tabela_Brasil[[#This Row],[Estado]],'De-Para_Estado_Regiao'!$B$3:$C$29,2,FALSE)</f>
        <v>Sudeste</v>
      </c>
      <c r="M1859">
        <f>IF(Tabela_Brasil[[#This Row],[IBGE_1-4]]&gt;=951,1,0)</f>
        <v>0</v>
      </c>
      <c r="N1859">
        <f>IF(Tabela_Brasil[[#This Row],[COMP_P]]&lt;=2,1,0)</f>
        <v>0</v>
      </c>
    </row>
    <row r="1860" spans="1:14" x14ac:dyDescent="0.25">
      <c r="A1860" s="12" t="s">
        <v>1864</v>
      </c>
      <c r="B1860" s="12" t="s">
        <v>49</v>
      </c>
      <c r="C1860" s="12">
        <v>2287</v>
      </c>
      <c r="D1860" s="12">
        <v>0.61699999999999999</v>
      </c>
      <c r="E1860" s="12">
        <v>0.59399999999999997</v>
      </c>
      <c r="F1860" s="12">
        <v>0.51600000000000001</v>
      </c>
      <c r="G1860" s="12">
        <v>7066.07</v>
      </c>
      <c r="H1860" s="13">
        <v>49</v>
      </c>
      <c r="I1860" t="str">
        <f>CONCATENATE(Tabela_Brasil[[#This Row],[Município]],"-",Tabela_Brasil[[#This Row],[Estado]])</f>
        <v>Vigia-PA</v>
      </c>
      <c r="J1860">
        <f>IF(Tabela_Brasil[[#This Row],[IDHM]]&lt;=0.599,1,0)</f>
        <v>0</v>
      </c>
      <c r="K1860" t="str">
        <f>IF(Tabela_Brasil[[#This Row],[IDHM]]&lt;=0.55,"Baixo",IF(Tabela_Brasil[[#This Row],[IDHM]]&lt;=0.699,"Médio",IF(Tabela_Brasil[[#This Row],[IDHM]]&lt;=0.799,"Alto","Muito Alto")))</f>
        <v>Médio</v>
      </c>
      <c r="L1860" t="str">
        <f>VLOOKUP(Tabela_Brasil[[#This Row],[Estado]],'De-Para_Estado_Regiao'!$B$3:$C$29,2,FALSE)</f>
        <v>Norte</v>
      </c>
      <c r="M1860">
        <f>IF(Tabela_Brasil[[#This Row],[IBGE_1-4]]&gt;=951,1,0)</f>
        <v>1</v>
      </c>
      <c r="N1860">
        <f>IF(Tabela_Brasil[[#This Row],[COMP_P]]&lt;=2,1,0)</f>
        <v>0</v>
      </c>
    </row>
    <row r="1861" spans="1:14" x14ac:dyDescent="0.25">
      <c r="A1861" s="9" t="s">
        <v>1865</v>
      </c>
      <c r="B1861" s="9" t="s">
        <v>16</v>
      </c>
      <c r="C1861" s="9">
        <v>522</v>
      </c>
      <c r="D1861" s="9">
        <v>0.72</v>
      </c>
      <c r="E1861" s="9">
        <v>0.71</v>
      </c>
      <c r="F1861" s="9">
        <v>0.623</v>
      </c>
      <c r="G1861" s="9">
        <v>15209.57</v>
      </c>
      <c r="H1861" s="10">
        <v>14</v>
      </c>
      <c r="I1861" t="str">
        <f>CONCATENATE(Tabela_Brasil[[#This Row],[Município]],"-",Tabela_Brasil[[#This Row],[Estado]])</f>
        <v>Dores Do Indaiá-MG</v>
      </c>
      <c r="J1861">
        <f>IF(Tabela_Brasil[[#This Row],[IDHM]]&lt;=0.599,1,0)</f>
        <v>0</v>
      </c>
      <c r="K1861" t="str">
        <f>IF(Tabela_Brasil[[#This Row],[IDHM]]&lt;=0.55,"Baixo",IF(Tabela_Brasil[[#This Row],[IDHM]]&lt;=0.699,"Médio",IF(Tabela_Brasil[[#This Row],[IDHM]]&lt;=0.799,"Alto","Muito Alto")))</f>
        <v>Alto</v>
      </c>
      <c r="L1861" t="str">
        <f>VLOOKUP(Tabela_Brasil[[#This Row],[Estado]],'De-Para_Estado_Regiao'!$B$3:$C$29,2,FALSE)</f>
        <v>Sudeste</v>
      </c>
      <c r="M1861">
        <f>IF(Tabela_Brasil[[#This Row],[IBGE_1-4]]&gt;=951,1,0)</f>
        <v>0</v>
      </c>
      <c r="N1861">
        <f>IF(Tabela_Brasil[[#This Row],[COMP_P]]&lt;=2,1,0)</f>
        <v>0</v>
      </c>
    </row>
    <row r="1862" spans="1:14" x14ac:dyDescent="0.25">
      <c r="A1862" s="12" t="s">
        <v>1866</v>
      </c>
      <c r="B1862" s="12" t="s">
        <v>16</v>
      </c>
      <c r="C1862" s="12">
        <v>293</v>
      </c>
      <c r="D1862" s="12">
        <v>0.73</v>
      </c>
      <c r="E1862" s="12">
        <v>0.71399999999999997</v>
      </c>
      <c r="F1862" s="12">
        <v>0.61799999999999999</v>
      </c>
      <c r="G1862" s="12">
        <v>65375.69</v>
      </c>
      <c r="H1862" s="13">
        <v>6</v>
      </c>
      <c r="I1862" t="str">
        <f>CONCATENATE(Tabela_Brasil[[#This Row],[Município]],"-",Tabela_Brasil[[#This Row],[Estado]])</f>
        <v>Conquista-MG</v>
      </c>
      <c r="J1862">
        <f>IF(Tabela_Brasil[[#This Row],[IDHM]]&lt;=0.599,1,0)</f>
        <v>0</v>
      </c>
      <c r="K1862" t="str">
        <f>IF(Tabela_Brasil[[#This Row],[IDHM]]&lt;=0.55,"Baixo",IF(Tabela_Brasil[[#This Row],[IDHM]]&lt;=0.699,"Médio",IF(Tabela_Brasil[[#This Row],[IDHM]]&lt;=0.799,"Alto","Muito Alto")))</f>
        <v>Alto</v>
      </c>
      <c r="L1862" t="str">
        <f>VLOOKUP(Tabela_Brasil[[#This Row],[Estado]],'De-Para_Estado_Regiao'!$B$3:$C$29,2,FALSE)</f>
        <v>Sudeste</v>
      </c>
      <c r="M1862">
        <f>IF(Tabela_Brasil[[#This Row],[IBGE_1-4]]&gt;=951,1,0)</f>
        <v>0</v>
      </c>
      <c r="N1862">
        <f>IF(Tabela_Brasil[[#This Row],[COMP_P]]&lt;=2,1,0)</f>
        <v>0</v>
      </c>
    </row>
    <row r="1863" spans="1:14" x14ac:dyDescent="0.25">
      <c r="A1863" s="9" t="s">
        <v>1867</v>
      </c>
      <c r="B1863" s="9" t="s">
        <v>16</v>
      </c>
      <c r="C1863" s="9">
        <v>879</v>
      </c>
      <c r="D1863" s="9">
        <v>0.65400000000000003</v>
      </c>
      <c r="E1863" s="9">
        <v>0.60499999999999998</v>
      </c>
      <c r="F1863" s="9">
        <v>0.57199999999999995</v>
      </c>
      <c r="G1863" s="9">
        <v>14169</v>
      </c>
      <c r="H1863" s="10">
        <v>22</v>
      </c>
      <c r="I1863" t="str">
        <f>CONCATENATE(Tabela_Brasil[[#This Row],[Município]],"-",Tabela_Brasil[[#This Row],[Estado]])</f>
        <v>Francisco Sá-MG</v>
      </c>
      <c r="J1863">
        <f>IF(Tabela_Brasil[[#This Row],[IDHM]]&lt;=0.599,1,0)</f>
        <v>0</v>
      </c>
      <c r="K1863" t="str">
        <f>IF(Tabela_Brasil[[#This Row],[IDHM]]&lt;=0.55,"Baixo",IF(Tabela_Brasil[[#This Row],[IDHM]]&lt;=0.699,"Médio",IF(Tabela_Brasil[[#This Row],[IDHM]]&lt;=0.799,"Alto","Muito Alto")))</f>
        <v>Médio</v>
      </c>
      <c r="L1863" t="str">
        <f>VLOOKUP(Tabela_Brasil[[#This Row],[Estado]],'De-Para_Estado_Regiao'!$B$3:$C$29,2,FALSE)</f>
        <v>Sudeste</v>
      </c>
      <c r="M1863">
        <f>IF(Tabela_Brasil[[#This Row],[IBGE_1-4]]&gt;=951,1,0)</f>
        <v>0</v>
      </c>
      <c r="N1863">
        <f>IF(Tabela_Brasil[[#This Row],[COMP_P]]&lt;=2,1,0)</f>
        <v>0</v>
      </c>
    </row>
    <row r="1864" spans="1:14" x14ac:dyDescent="0.25">
      <c r="A1864" s="12" t="s">
        <v>1868</v>
      </c>
      <c r="B1864" s="12" t="s">
        <v>39</v>
      </c>
      <c r="C1864" s="12">
        <v>1410</v>
      </c>
      <c r="D1864" s="12">
        <v>0.57999999999999996</v>
      </c>
      <c r="E1864" s="12">
        <v>0.53900000000000003</v>
      </c>
      <c r="F1864" s="12">
        <v>0.44600000000000001</v>
      </c>
      <c r="G1864" s="12">
        <v>7621.23</v>
      </c>
      <c r="H1864" s="13">
        <v>17</v>
      </c>
      <c r="I1864" t="str">
        <f>CONCATENATE(Tabela_Brasil[[#This Row],[Município]],"-",Tabela_Brasil[[#This Row],[Estado]])</f>
        <v>Autazes-AM</v>
      </c>
      <c r="J1864">
        <f>IF(Tabela_Brasil[[#This Row],[IDHM]]&lt;=0.599,1,0)</f>
        <v>1</v>
      </c>
      <c r="K1864" t="str">
        <f>IF(Tabela_Brasil[[#This Row],[IDHM]]&lt;=0.55,"Baixo",IF(Tabela_Brasil[[#This Row],[IDHM]]&lt;=0.699,"Médio",IF(Tabela_Brasil[[#This Row],[IDHM]]&lt;=0.799,"Alto","Muito Alto")))</f>
        <v>Médio</v>
      </c>
      <c r="L1864" t="str">
        <f>VLOOKUP(Tabela_Brasil[[#This Row],[Estado]],'De-Para_Estado_Regiao'!$B$3:$C$29,2,FALSE)</f>
        <v>Norte</v>
      </c>
      <c r="M1864">
        <f>IF(Tabela_Brasil[[#This Row],[IBGE_1-4]]&gt;=951,1,0)</f>
        <v>1</v>
      </c>
      <c r="N1864">
        <f>IF(Tabela_Brasil[[#This Row],[COMP_P]]&lt;=2,1,0)</f>
        <v>0</v>
      </c>
    </row>
    <row r="1865" spans="1:14" x14ac:dyDescent="0.25">
      <c r="A1865" s="9" t="s">
        <v>1869</v>
      </c>
      <c r="B1865" s="9" t="s">
        <v>49</v>
      </c>
      <c r="C1865" s="9">
        <v>2112</v>
      </c>
      <c r="D1865" s="9">
        <v>0.58899999999999997</v>
      </c>
      <c r="E1865" s="9">
        <v>0.60899999999999999</v>
      </c>
      <c r="F1865" s="9">
        <v>0.42</v>
      </c>
      <c r="G1865" s="9">
        <v>11347.19</v>
      </c>
      <c r="H1865" s="10">
        <v>12</v>
      </c>
      <c r="I1865" t="str">
        <f>CONCATENATE(Tabela_Brasil[[#This Row],[Município]],"-",Tabela_Brasil[[#This Row],[Estado]])</f>
        <v>Uruará-PA</v>
      </c>
      <c r="J1865">
        <f>IF(Tabela_Brasil[[#This Row],[IDHM]]&lt;=0.599,1,0)</f>
        <v>1</v>
      </c>
      <c r="K1865" t="str">
        <f>IF(Tabela_Brasil[[#This Row],[IDHM]]&lt;=0.55,"Baixo",IF(Tabela_Brasil[[#This Row],[IDHM]]&lt;=0.699,"Médio",IF(Tabela_Brasil[[#This Row],[IDHM]]&lt;=0.799,"Alto","Muito Alto")))</f>
        <v>Médio</v>
      </c>
      <c r="L1865" t="str">
        <f>VLOOKUP(Tabela_Brasil[[#This Row],[Estado]],'De-Para_Estado_Regiao'!$B$3:$C$29,2,FALSE)</f>
        <v>Norte</v>
      </c>
      <c r="M1865">
        <f>IF(Tabela_Brasil[[#This Row],[IBGE_1-4]]&gt;=951,1,0)</f>
        <v>1</v>
      </c>
      <c r="N1865">
        <f>IF(Tabela_Brasil[[#This Row],[COMP_P]]&lt;=2,1,0)</f>
        <v>0</v>
      </c>
    </row>
    <row r="1866" spans="1:14" x14ac:dyDescent="0.25">
      <c r="A1866" s="12" t="s">
        <v>1870</v>
      </c>
      <c r="B1866" s="12" t="s">
        <v>16</v>
      </c>
      <c r="C1866" s="12">
        <v>198</v>
      </c>
      <c r="D1866" s="12">
        <v>0.66700000000000004</v>
      </c>
      <c r="E1866" s="12">
        <v>0.64</v>
      </c>
      <c r="F1866" s="12">
        <v>0.57799999999999996</v>
      </c>
      <c r="G1866" s="12">
        <v>13985.07</v>
      </c>
      <c r="H1866" s="13">
        <v>3</v>
      </c>
      <c r="I1866" t="str">
        <f>CONCATENATE(Tabela_Brasil[[#This Row],[Município]],"-",Tabela_Brasil[[#This Row],[Estado]])</f>
        <v>São Thomé Das Letras-MG</v>
      </c>
      <c r="J1866">
        <f>IF(Tabela_Brasil[[#This Row],[IDHM]]&lt;=0.599,1,0)</f>
        <v>0</v>
      </c>
      <c r="K1866" t="str">
        <f>IF(Tabela_Brasil[[#This Row],[IDHM]]&lt;=0.55,"Baixo",IF(Tabela_Brasil[[#This Row],[IDHM]]&lt;=0.699,"Médio",IF(Tabela_Brasil[[#This Row],[IDHM]]&lt;=0.799,"Alto","Muito Alto")))</f>
        <v>Médio</v>
      </c>
      <c r="L1866" t="str">
        <f>VLOOKUP(Tabela_Brasil[[#This Row],[Estado]],'De-Para_Estado_Regiao'!$B$3:$C$29,2,FALSE)</f>
        <v>Sudeste</v>
      </c>
      <c r="M1866">
        <f>IF(Tabela_Brasil[[#This Row],[IBGE_1-4]]&gt;=951,1,0)</f>
        <v>0</v>
      </c>
      <c r="N1866">
        <f>IF(Tabela_Brasil[[#This Row],[COMP_P]]&lt;=2,1,0)</f>
        <v>0</v>
      </c>
    </row>
    <row r="1867" spans="1:14" x14ac:dyDescent="0.25">
      <c r="A1867" s="9" t="s">
        <v>1871</v>
      </c>
      <c r="B1867" s="9" t="s">
        <v>31</v>
      </c>
      <c r="C1867" s="9">
        <v>1839</v>
      </c>
      <c r="D1867" s="9">
        <v>0.61</v>
      </c>
      <c r="E1867" s="9">
        <v>0.56899999999999995</v>
      </c>
      <c r="F1867" s="9">
        <v>0.52500000000000002</v>
      </c>
      <c r="G1867" s="9">
        <v>12217.14</v>
      </c>
      <c r="H1867" s="10">
        <v>57</v>
      </c>
      <c r="I1867" t="str">
        <f>CONCATENATE(Tabela_Brasil[[#This Row],[Município]],"-",Tabela_Brasil[[#This Row],[Estado]])</f>
        <v>Morada Nova-CE</v>
      </c>
      <c r="J1867">
        <f>IF(Tabela_Brasil[[#This Row],[IDHM]]&lt;=0.599,1,0)</f>
        <v>0</v>
      </c>
      <c r="K1867" t="str">
        <f>IF(Tabela_Brasil[[#This Row],[IDHM]]&lt;=0.55,"Baixo",IF(Tabela_Brasil[[#This Row],[IDHM]]&lt;=0.699,"Médio",IF(Tabela_Brasil[[#This Row],[IDHM]]&lt;=0.799,"Alto","Muito Alto")))</f>
        <v>Médio</v>
      </c>
      <c r="L1867" t="str">
        <f>VLOOKUP(Tabela_Brasil[[#This Row],[Estado]],'De-Para_Estado_Regiao'!$B$3:$C$29,2,FALSE)</f>
        <v>Nordeste</v>
      </c>
      <c r="M1867">
        <f>IF(Tabela_Brasil[[#This Row],[IBGE_1-4]]&gt;=951,1,0)</f>
        <v>1</v>
      </c>
      <c r="N1867">
        <f>IF(Tabela_Brasil[[#This Row],[COMP_P]]&lt;=2,1,0)</f>
        <v>0</v>
      </c>
    </row>
    <row r="1868" spans="1:14" x14ac:dyDescent="0.25">
      <c r="A1868" s="12" t="s">
        <v>1872</v>
      </c>
      <c r="B1868" s="12" t="s">
        <v>16</v>
      </c>
      <c r="C1868" s="12">
        <v>316</v>
      </c>
      <c r="D1868" s="12">
        <v>0.69</v>
      </c>
      <c r="E1868" s="12">
        <v>0.66200000000000003</v>
      </c>
      <c r="F1868" s="12">
        <v>0.59699999999999998</v>
      </c>
      <c r="G1868" s="12">
        <v>28285.75</v>
      </c>
      <c r="H1868" s="13">
        <v>5</v>
      </c>
      <c r="I1868" t="str">
        <f>CONCATENATE(Tabela_Brasil[[#This Row],[Município]],"-",Tabela_Brasil[[#This Row],[Estado]])</f>
        <v>Nazareno-MG</v>
      </c>
      <c r="J1868">
        <f>IF(Tabela_Brasil[[#This Row],[IDHM]]&lt;=0.599,1,0)</f>
        <v>0</v>
      </c>
      <c r="K1868" t="str">
        <f>IF(Tabela_Brasil[[#This Row],[IDHM]]&lt;=0.55,"Baixo",IF(Tabela_Brasil[[#This Row],[IDHM]]&lt;=0.699,"Médio",IF(Tabela_Brasil[[#This Row],[IDHM]]&lt;=0.799,"Alto","Muito Alto")))</f>
        <v>Médio</v>
      </c>
      <c r="L1868" t="str">
        <f>VLOOKUP(Tabela_Brasil[[#This Row],[Estado]],'De-Para_Estado_Regiao'!$B$3:$C$29,2,FALSE)</f>
        <v>Sudeste</v>
      </c>
      <c r="M1868">
        <f>IF(Tabela_Brasil[[#This Row],[IBGE_1-4]]&gt;=951,1,0)</f>
        <v>0</v>
      </c>
      <c r="N1868">
        <f>IF(Tabela_Brasil[[#This Row],[COMP_P]]&lt;=2,1,0)</f>
        <v>0</v>
      </c>
    </row>
    <row r="1869" spans="1:14" x14ac:dyDescent="0.25">
      <c r="A1869" s="9" t="s">
        <v>1873</v>
      </c>
      <c r="B1869" s="9" t="s">
        <v>19</v>
      </c>
      <c r="C1869" s="9">
        <v>1470</v>
      </c>
      <c r="D1869" s="9">
        <v>0.61099999999999999</v>
      </c>
      <c r="E1869" s="9">
        <v>0.59899999999999998</v>
      </c>
      <c r="F1869" s="9">
        <v>0.503</v>
      </c>
      <c r="G1869" s="9">
        <v>10377.950000000001</v>
      </c>
      <c r="H1869" s="10">
        <v>36</v>
      </c>
      <c r="I1869" t="str">
        <f>CONCATENATE(Tabela_Brasil[[#This Row],[Município]],"-",Tabela_Brasil[[#This Row],[Estado]])</f>
        <v>Lajedo-PE</v>
      </c>
      <c r="J1869">
        <f>IF(Tabela_Brasil[[#This Row],[IDHM]]&lt;=0.599,1,0)</f>
        <v>0</v>
      </c>
      <c r="K1869" t="str">
        <f>IF(Tabela_Brasil[[#This Row],[IDHM]]&lt;=0.55,"Baixo",IF(Tabela_Brasil[[#This Row],[IDHM]]&lt;=0.699,"Médio",IF(Tabela_Brasil[[#This Row],[IDHM]]&lt;=0.799,"Alto","Muito Alto")))</f>
        <v>Médio</v>
      </c>
      <c r="L1869" t="str">
        <f>VLOOKUP(Tabela_Brasil[[#This Row],[Estado]],'De-Para_Estado_Regiao'!$B$3:$C$29,2,FALSE)</f>
        <v>Nordeste</v>
      </c>
      <c r="M1869">
        <f>IF(Tabela_Brasil[[#This Row],[IBGE_1-4]]&gt;=951,1,0)</f>
        <v>1</v>
      </c>
      <c r="N1869">
        <f>IF(Tabela_Brasil[[#This Row],[COMP_P]]&lt;=2,1,0)</f>
        <v>0</v>
      </c>
    </row>
    <row r="1870" spans="1:14" x14ac:dyDescent="0.25">
      <c r="A1870" s="12" t="s">
        <v>1551</v>
      </c>
      <c r="B1870" s="12" t="s">
        <v>87</v>
      </c>
      <c r="C1870" s="12">
        <v>387</v>
      </c>
      <c r="D1870" s="12">
        <v>0.60899999999999999</v>
      </c>
      <c r="E1870" s="12">
        <v>0.55400000000000005</v>
      </c>
      <c r="F1870" s="12">
        <v>0.54200000000000004</v>
      </c>
      <c r="G1870" s="12">
        <v>13647.29</v>
      </c>
      <c r="H1870" s="13">
        <v>2</v>
      </c>
      <c r="I1870" t="str">
        <f>CONCATENATE(Tabela_Brasil[[#This Row],[Município]],"-",Tabela_Brasil[[#This Row],[Estado]])</f>
        <v>São João Do Paraíso-MA</v>
      </c>
      <c r="J1870">
        <f>IF(Tabela_Brasil[[#This Row],[IDHM]]&lt;=0.599,1,0)</f>
        <v>0</v>
      </c>
      <c r="K1870" t="str">
        <f>IF(Tabela_Brasil[[#This Row],[IDHM]]&lt;=0.55,"Baixo",IF(Tabela_Brasil[[#This Row],[IDHM]]&lt;=0.699,"Médio",IF(Tabela_Brasil[[#This Row],[IDHM]]&lt;=0.799,"Alto","Muito Alto")))</f>
        <v>Médio</v>
      </c>
      <c r="L1870" t="str">
        <f>VLOOKUP(Tabela_Brasil[[#This Row],[Estado]],'De-Para_Estado_Regiao'!$B$3:$C$29,2,FALSE)</f>
        <v>Nordeste</v>
      </c>
      <c r="M1870">
        <f>IF(Tabela_Brasil[[#This Row],[IBGE_1-4]]&gt;=951,1,0)</f>
        <v>0</v>
      </c>
      <c r="N1870">
        <f>IF(Tabela_Brasil[[#This Row],[COMP_P]]&lt;=2,1,0)</f>
        <v>1</v>
      </c>
    </row>
    <row r="1871" spans="1:14" x14ac:dyDescent="0.25">
      <c r="A1871" s="9" t="s">
        <v>1874</v>
      </c>
      <c r="B1871" s="9" t="s">
        <v>24</v>
      </c>
      <c r="C1871" s="9">
        <v>1337</v>
      </c>
      <c r="D1871" s="9">
        <v>0.57399999999999995</v>
      </c>
      <c r="E1871" s="9">
        <v>0.58799999999999997</v>
      </c>
      <c r="F1871" s="9">
        <v>0.46100000000000002</v>
      </c>
      <c r="G1871" s="9">
        <v>7574.04</v>
      </c>
      <c r="H1871" s="10">
        <v>2</v>
      </c>
      <c r="I1871" t="str">
        <f>CONCATENATE(Tabela_Brasil[[#This Row],[Município]],"-",Tabela_Brasil[[#This Row],[Estado]])</f>
        <v>Iaçu-BA</v>
      </c>
      <c r="J1871">
        <f>IF(Tabela_Brasil[[#This Row],[IDHM]]&lt;=0.599,1,0)</f>
        <v>1</v>
      </c>
      <c r="K1871" t="str">
        <f>IF(Tabela_Brasil[[#This Row],[IDHM]]&lt;=0.55,"Baixo",IF(Tabela_Brasil[[#This Row],[IDHM]]&lt;=0.699,"Médio",IF(Tabela_Brasil[[#This Row],[IDHM]]&lt;=0.799,"Alto","Muito Alto")))</f>
        <v>Médio</v>
      </c>
      <c r="L1871" t="str">
        <f>VLOOKUP(Tabela_Brasil[[#This Row],[Estado]],'De-Para_Estado_Regiao'!$B$3:$C$29,2,FALSE)</f>
        <v>Nordeste</v>
      </c>
      <c r="M1871">
        <f>IF(Tabela_Brasil[[#This Row],[IBGE_1-4]]&gt;=951,1,0)</f>
        <v>1</v>
      </c>
      <c r="N1871">
        <f>IF(Tabela_Brasil[[#This Row],[COMP_P]]&lt;=2,1,0)</f>
        <v>1</v>
      </c>
    </row>
    <row r="1872" spans="1:14" x14ac:dyDescent="0.25">
      <c r="A1872" s="12" t="s">
        <v>1875</v>
      </c>
      <c r="B1872" s="12" t="s">
        <v>16</v>
      </c>
      <c r="C1872" s="12">
        <v>331</v>
      </c>
      <c r="D1872" s="12">
        <v>0.72099999999999997</v>
      </c>
      <c r="E1872" s="12">
        <v>0.68200000000000005</v>
      </c>
      <c r="F1872" s="12">
        <v>0.65400000000000003</v>
      </c>
      <c r="G1872" s="12">
        <v>23648.880000000001</v>
      </c>
      <c r="H1872" s="13">
        <v>6</v>
      </c>
      <c r="I1872" t="str">
        <f>CONCATENATE(Tabela_Brasil[[#This Row],[Município]],"-",Tabela_Brasil[[#This Row],[Estado]])</f>
        <v>Monsenhor Paulo-MG</v>
      </c>
      <c r="J1872">
        <f>IF(Tabela_Brasil[[#This Row],[IDHM]]&lt;=0.599,1,0)</f>
        <v>0</v>
      </c>
      <c r="K1872" t="str">
        <f>IF(Tabela_Brasil[[#This Row],[IDHM]]&lt;=0.55,"Baixo",IF(Tabela_Brasil[[#This Row],[IDHM]]&lt;=0.699,"Médio",IF(Tabela_Brasil[[#This Row],[IDHM]]&lt;=0.799,"Alto","Muito Alto")))</f>
        <v>Alto</v>
      </c>
      <c r="L1872" t="str">
        <f>VLOOKUP(Tabela_Brasil[[#This Row],[Estado]],'De-Para_Estado_Regiao'!$B$3:$C$29,2,FALSE)</f>
        <v>Sudeste</v>
      </c>
      <c r="M1872">
        <f>IF(Tabela_Brasil[[#This Row],[IBGE_1-4]]&gt;=951,1,0)</f>
        <v>0</v>
      </c>
      <c r="N1872">
        <f>IF(Tabela_Brasil[[#This Row],[COMP_P]]&lt;=2,1,0)</f>
        <v>0</v>
      </c>
    </row>
    <row r="1873" spans="1:14" x14ac:dyDescent="0.25">
      <c r="A1873" s="9" t="s">
        <v>1876</v>
      </c>
      <c r="B1873" s="9" t="s">
        <v>22</v>
      </c>
      <c r="C1873" s="9">
        <v>255</v>
      </c>
      <c r="D1873" s="9">
        <v>0.67</v>
      </c>
      <c r="E1873" s="9">
        <v>0.65500000000000003</v>
      </c>
      <c r="F1873" s="9">
        <v>0.56200000000000006</v>
      </c>
      <c r="G1873" s="9">
        <v>20007.759999999998</v>
      </c>
      <c r="H1873" s="10">
        <v>0</v>
      </c>
      <c r="I1873" t="str">
        <f>CONCATENATE(Tabela_Brasil[[#This Row],[Município]],"-",Tabela_Brasil[[#This Row],[Estado]])</f>
        <v>Congonhinhas-PR</v>
      </c>
      <c r="J1873">
        <f>IF(Tabela_Brasil[[#This Row],[IDHM]]&lt;=0.599,1,0)</f>
        <v>0</v>
      </c>
      <c r="K1873" t="str">
        <f>IF(Tabela_Brasil[[#This Row],[IDHM]]&lt;=0.55,"Baixo",IF(Tabela_Brasil[[#This Row],[IDHM]]&lt;=0.699,"Médio",IF(Tabela_Brasil[[#This Row],[IDHM]]&lt;=0.799,"Alto","Muito Alto")))</f>
        <v>Médio</v>
      </c>
      <c r="L1873" t="str">
        <f>VLOOKUP(Tabela_Brasil[[#This Row],[Estado]],'De-Para_Estado_Regiao'!$B$3:$C$29,2,FALSE)</f>
        <v>Sul</v>
      </c>
      <c r="M1873">
        <f>IF(Tabela_Brasil[[#This Row],[IBGE_1-4]]&gt;=951,1,0)</f>
        <v>0</v>
      </c>
      <c r="N1873">
        <f>IF(Tabela_Brasil[[#This Row],[COMP_P]]&lt;=2,1,0)</f>
        <v>1</v>
      </c>
    </row>
    <row r="1874" spans="1:14" x14ac:dyDescent="0.25">
      <c r="A1874" s="12" t="s">
        <v>1877</v>
      </c>
      <c r="B1874" s="12" t="s">
        <v>22</v>
      </c>
      <c r="C1874" s="12">
        <v>332</v>
      </c>
      <c r="D1874" s="12">
        <v>0.70499999999999996</v>
      </c>
      <c r="E1874" s="12">
        <v>0.68</v>
      </c>
      <c r="F1874" s="12">
        <v>0.61499999999999999</v>
      </c>
      <c r="G1874" s="12">
        <v>35794.230000000003</v>
      </c>
      <c r="H1874" s="13">
        <v>6</v>
      </c>
      <c r="I1874" t="str">
        <f>CONCATENATE(Tabela_Brasil[[#This Row],[Município]],"-",Tabela_Brasil[[#This Row],[Estado]])</f>
        <v>Jesuítas-PR</v>
      </c>
      <c r="J1874">
        <f>IF(Tabela_Brasil[[#This Row],[IDHM]]&lt;=0.599,1,0)</f>
        <v>0</v>
      </c>
      <c r="K1874" t="str">
        <f>IF(Tabela_Brasil[[#This Row],[IDHM]]&lt;=0.55,"Baixo",IF(Tabela_Brasil[[#This Row],[IDHM]]&lt;=0.699,"Médio",IF(Tabela_Brasil[[#This Row],[IDHM]]&lt;=0.799,"Alto","Muito Alto")))</f>
        <v>Alto</v>
      </c>
      <c r="L1874" t="str">
        <f>VLOOKUP(Tabela_Brasil[[#This Row],[Estado]],'De-Para_Estado_Regiao'!$B$3:$C$29,2,FALSE)</f>
        <v>Sul</v>
      </c>
      <c r="M1874">
        <f>IF(Tabela_Brasil[[#This Row],[IBGE_1-4]]&gt;=951,1,0)</f>
        <v>0</v>
      </c>
      <c r="N1874">
        <f>IF(Tabela_Brasil[[#This Row],[COMP_P]]&lt;=2,1,0)</f>
        <v>0</v>
      </c>
    </row>
    <row r="1875" spans="1:14" x14ac:dyDescent="0.25">
      <c r="A1875" s="9" t="s">
        <v>1878</v>
      </c>
      <c r="B1875" s="9" t="s">
        <v>14</v>
      </c>
      <c r="C1875" s="9">
        <v>80</v>
      </c>
      <c r="D1875" s="9">
        <v>0.70599999999999996</v>
      </c>
      <c r="E1875" s="9">
        <v>0.70699999999999996</v>
      </c>
      <c r="F1875" s="9">
        <v>0.59299999999999997</v>
      </c>
      <c r="G1875" s="9">
        <v>36120.83</v>
      </c>
      <c r="H1875" s="10">
        <v>6</v>
      </c>
      <c r="I1875" t="str">
        <f>CONCATENATE(Tabela_Brasil[[#This Row],[Município]],"-",Tabela_Brasil[[#This Row],[Estado]])</f>
        <v>Doutor Maurício Cardoso-RS</v>
      </c>
      <c r="J1875">
        <f>IF(Tabela_Brasil[[#This Row],[IDHM]]&lt;=0.599,1,0)</f>
        <v>0</v>
      </c>
      <c r="K1875" t="str">
        <f>IF(Tabela_Brasil[[#This Row],[IDHM]]&lt;=0.55,"Baixo",IF(Tabela_Brasil[[#This Row],[IDHM]]&lt;=0.699,"Médio",IF(Tabela_Brasil[[#This Row],[IDHM]]&lt;=0.799,"Alto","Muito Alto")))</f>
        <v>Alto</v>
      </c>
      <c r="L1875" t="str">
        <f>VLOOKUP(Tabela_Brasil[[#This Row],[Estado]],'De-Para_Estado_Regiao'!$B$3:$C$29,2,FALSE)</f>
        <v>Sul</v>
      </c>
      <c r="M1875">
        <f>IF(Tabela_Brasil[[#This Row],[IBGE_1-4]]&gt;=951,1,0)</f>
        <v>0</v>
      </c>
      <c r="N1875">
        <f>IF(Tabela_Brasil[[#This Row],[COMP_P]]&lt;=2,1,0)</f>
        <v>0</v>
      </c>
    </row>
    <row r="1876" spans="1:14" x14ac:dyDescent="0.25">
      <c r="A1876" s="12" t="s">
        <v>1879</v>
      </c>
      <c r="B1876" s="12" t="s">
        <v>22</v>
      </c>
      <c r="C1876" s="12">
        <v>225</v>
      </c>
      <c r="D1876" s="12">
        <v>0.68</v>
      </c>
      <c r="E1876" s="12">
        <v>0.64800000000000002</v>
      </c>
      <c r="F1876" s="12">
        <v>0.60299999999999998</v>
      </c>
      <c r="G1876" s="12">
        <v>16390.599999999999</v>
      </c>
      <c r="H1876" s="13">
        <v>18</v>
      </c>
      <c r="I1876" t="str">
        <f>CONCATENATE(Tabela_Brasil[[#This Row],[Município]],"-",Tabela_Brasil[[#This Row],[Estado]])</f>
        <v>Quitandinha-PR</v>
      </c>
      <c r="J1876">
        <f>IF(Tabela_Brasil[[#This Row],[IDHM]]&lt;=0.599,1,0)</f>
        <v>0</v>
      </c>
      <c r="K1876" t="str">
        <f>IF(Tabela_Brasil[[#This Row],[IDHM]]&lt;=0.55,"Baixo",IF(Tabela_Brasil[[#This Row],[IDHM]]&lt;=0.699,"Médio",IF(Tabela_Brasil[[#This Row],[IDHM]]&lt;=0.799,"Alto","Muito Alto")))</f>
        <v>Médio</v>
      </c>
      <c r="L1876" t="str">
        <f>VLOOKUP(Tabela_Brasil[[#This Row],[Estado]],'De-Para_Estado_Regiao'!$B$3:$C$29,2,FALSE)</f>
        <v>Sul</v>
      </c>
      <c r="M1876">
        <f>IF(Tabela_Brasil[[#This Row],[IBGE_1-4]]&gt;=951,1,0)</f>
        <v>0</v>
      </c>
      <c r="N1876">
        <f>IF(Tabela_Brasil[[#This Row],[COMP_P]]&lt;=2,1,0)</f>
        <v>0</v>
      </c>
    </row>
    <row r="1877" spans="1:14" x14ac:dyDescent="0.25">
      <c r="A1877" s="9" t="s">
        <v>1880</v>
      </c>
      <c r="B1877" s="9" t="s">
        <v>53</v>
      </c>
      <c r="C1877" s="9">
        <v>451</v>
      </c>
      <c r="D1877" s="9">
        <v>0.7</v>
      </c>
      <c r="E1877" s="9">
        <v>0.69199999999999995</v>
      </c>
      <c r="F1877" s="9">
        <v>0.58199999999999996</v>
      </c>
      <c r="G1877" s="9">
        <v>60899.26</v>
      </c>
      <c r="H1877" s="10">
        <v>4</v>
      </c>
      <c r="I1877" t="str">
        <f>CONCATENATE(Tabela_Brasil[[#This Row],[Município]],"-",Tabela_Brasil[[#This Row],[Estado]])</f>
        <v>Angélica-MS</v>
      </c>
      <c r="J1877">
        <f>IF(Tabela_Brasil[[#This Row],[IDHM]]&lt;=0.599,1,0)</f>
        <v>0</v>
      </c>
      <c r="K1877" t="str">
        <f>IF(Tabela_Brasil[[#This Row],[IDHM]]&lt;=0.55,"Baixo",IF(Tabela_Brasil[[#This Row],[IDHM]]&lt;=0.699,"Médio",IF(Tabela_Brasil[[#This Row],[IDHM]]&lt;=0.799,"Alto","Muito Alto")))</f>
        <v>Alto</v>
      </c>
      <c r="L1877" t="str">
        <f>VLOOKUP(Tabela_Brasil[[#This Row],[Estado]],'De-Para_Estado_Regiao'!$B$3:$C$29,2,FALSE)</f>
        <v>Centro-Oeste</v>
      </c>
      <c r="M1877">
        <f>IF(Tabela_Brasil[[#This Row],[IBGE_1-4]]&gt;=951,1,0)</f>
        <v>0</v>
      </c>
      <c r="N1877">
        <f>IF(Tabela_Brasil[[#This Row],[COMP_P]]&lt;=2,1,0)</f>
        <v>0</v>
      </c>
    </row>
    <row r="1878" spans="1:14" x14ac:dyDescent="0.25">
      <c r="A1878" s="12" t="s">
        <v>1881</v>
      </c>
      <c r="B1878" s="12" t="s">
        <v>29</v>
      </c>
      <c r="C1878" s="12">
        <v>502</v>
      </c>
      <c r="D1878" s="12">
        <v>0.70499999999999996</v>
      </c>
      <c r="E1878" s="12">
        <v>0.73599999999999999</v>
      </c>
      <c r="F1878" s="12">
        <v>0.57099999999999995</v>
      </c>
      <c r="G1878" s="12">
        <v>104237.7</v>
      </c>
      <c r="H1878" s="13">
        <v>5</v>
      </c>
      <c r="I1878" t="str">
        <f>CONCATENATE(Tabela_Brasil[[#This Row],[Município]],"-",Tabela_Brasil[[#This Row],[Estado]])</f>
        <v>Alto Taquari-MT</v>
      </c>
      <c r="J1878">
        <f>IF(Tabela_Brasil[[#This Row],[IDHM]]&lt;=0.599,1,0)</f>
        <v>0</v>
      </c>
      <c r="K1878" t="str">
        <f>IF(Tabela_Brasil[[#This Row],[IDHM]]&lt;=0.55,"Baixo",IF(Tabela_Brasil[[#This Row],[IDHM]]&lt;=0.699,"Médio",IF(Tabela_Brasil[[#This Row],[IDHM]]&lt;=0.799,"Alto","Muito Alto")))</f>
        <v>Alto</v>
      </c>
      <c r="L1878" t="str">
        <f>VLOOKUP(Tabela_Brasil[[#This Row],[Estado]],'De-Para_Estado_Regiao'!$B$3:$C$29,2,FALSE)</f>
        <v>Centro-Oeste</v>
      </c>
      <c r="M1878">
        <f>IF(Tabela_Brasil[[#This Row],[IBGE_1-4]]&gt;=951,1,0)</f>
        <v>0</v>
      </c>
      <c r="N1878">
        <f>IF(Tabela_Brasil[[#This Row],[COMP_P]]&lt;=2,1,0)</f>
        <v>0</v>
      </c>
    </row>
    <row r="1879" spans="1:14" x14ac:dyDescent="0.25">
      <c r="A1879" s="9" t="s">
        <v>1882</v>
      </c>
      <c r="B1879" s="9" t="s">
        <v>22</v>
      </c>
      <c r="C1879" s="9">
        <v>397</v>
      </c>
      <c r="D1879" s="9">
        <v>0.68</v>
      </c>
      <c r="E1879" s="9">
        <v>0.68300000000000005</v>
      </c>
      <c r="F1879" s="9">
        <v>0.55700000000000005</v>
      </c>
      <c r="G1879" s="9">
        <v>24942.69</v>
      </c>
      <c r="H1879" s="10">
        <v>4</v>
      </c>
      <c r="I1879" t="str">
        <f>CONCATENATE(Tabela_Brasil[[#This Row],[Município]],"-",Tabela_Brasil[[#This Row],[Estado]])</f>
        <v>Três Barras Do Paraná-PR</v>
      </c>
      <c r="J1879">
        <f>IF(Tabela_Brasil[[#This Row],[IDHM]]&lt;=0.599,1,0)</f>
        <v>0</v>
      </c>
      <c r="K1879" t="str">
        <f>IF(Tabela_Brasil[[#This Row],[IDHM]]&lt;=0.55,"Baixo",IF(Tabela_Brasil[[#This Row],[IDHM]]&lt;=0.699,"Médio",IF(Tabela_Brasil[[#This Row],[IDHM]]&lt;=0.799,"Alto","Muito Alto")))</f>
        <v>Médio</v>
      </c>
      <c r="L1879" t="str">
        <f>VLOOKUP(Tabela_Brasil[[#This Row],[Estado]],'De-Para_Estado_Regiao'!$B$3:$C$29,2,FALSE)</f>
        <v>Sul</v>
      </c>
      <c r="M1879">
        <f>IF(Tabela_Brasil[[#This Row],[IBGE_1-4]]&gt;=951,1,0)</f>
        <v>0</v>
      </c>
      <c r="N1879">
        <f>IF(Tabela_Brasil[[#This Row],[COMP_P]]&lt;=2,1,0)</f>
        <v>0</v>
      </c>
    </row>
    <row r="1880" spans="1:14" x14ac:dyDescent="0.25">
      <c r="A1880" s="12" t="s">
        <v>1883</v>
      </c>
      <c r="B1880" s="12" t="s">
        <v>87</v>
      </c>
      <c r="C1880" s="12">
        <v>1126</v>
      </c>
      <c r="D1880" s="12">
        <v>0.622</v>
      </c>
      <c r="E1880" s="12">
        <v>0.58199999999999996</v>
      </c>
      <c r="F1880" s="12">
        <v>0.54500000000000004</v>
      </c>
      <c r="G1880" s="12">
        <v>9479.7900000000009</v>
      </c>
      <c r="H1880" s="13">
        <v>6</v>
      </c>
      <c r="I1880" t="str">
        <f>CONCATENATE(Tabela_Brasil[[#This Row],[Município]],"-",Tabela_Brasil[[#This Row],[Estado]])</f>
        <v>Dom Pedro-MA</v>
      </c>
      <c r="J1880">
        <f>IF(Tabela_Brasil[[#This Row],[IDHM]]&lt;=0.599,1,0)</f>
        <v>0</v>
      </c>
      <c r="K1880" t="str">
        <f>IF(Tabela_Brasil[[#This Row],[IDHM]]&lt;=0.55,"Baixo",IF(Tabela_Brasil[[#This Row],[IDHM]]&lt;=0.699,"Médio",IF(Tabela_Brasil[[#This Row],[IDHM]]&lt;=0.799,"Alto","Muito Alto")))</f>
        <v>Médio</v>
      </c>
      <c r="L1880" t="str">
        <f>VLOOKUP(Tabela_Brasil[[#This Row],[Estado]],'De-Para_Estado_Regiao'!$B$3:$C$29,2,FALSE)</f>
        <v>Nordeste</v>
      </c>
      <c r="M1880">
        <f>IF(Tabela_Brasil[[#This Row],[IBGE_1-4]]&gt;=951,1,0)</f>
        <v>1</v>
      </c>
      <c r="N1880">
        <f>IF(Tabela_Brasil[[#This Row],[COMP_P]]&lt;=2,1,0)</f>
        <v>0</v>
      </c>
    </row>
    <row r="1881" spans="1:14" x14ac:dyDescent="0.25">
      <c r="A1881" s="9" t="s">
        <v>1884</v>
      </c>
      <c r="B1881" s="9" t="s">
        <v>16</v>
      </c>
      <c r="C1881" s="9">
        <v>617</v>
      </c>
      <c r="D1881" s="9">
        <v>0.63800000000000001</v>
      </c>
      <c r="E1881" s="9">
        <v>0.63700000000000001</v>
      </c>
      <c r="F1881" s="9">
        <v>0.502</v>
      </c>
      <c r="G1881" s="9">
        <v>11258.32</v>
      </c>
      <c r="H1881" s="10">
        <v>11</v>
      </c>
      <c r="I1881" t="str">
        <f>CONCATENATE(Tabela_Brasil[[#This Row],[Município]],"-",Tabela_Brasil[[#This Row],[Estado]])</f>
        <v>Sabinópolis-MG</v>
      </c>
      <c r="J1881">
        <f>IF(Tabela_Brasil[[#This Row],[IDHM]]&lt;=0.599,1,0)</f>
        <v>0</v>
      </c>
      <c r="K1881" t="str">
        <f>IF(Tabela_Brasil[[#This Row],[IDHM]]&lt;=0.55,"Baixo",IF(Tabela_Brasil[[#This Row],[IDHM]]&lt;=0.699,"Médio",IF(Tabela_Brasil[[#This Row],[IDHM]]&lt;=0.799,"Alto","Muito Alto")))</f>
        <v>Médio</v>
      </c>
      <c r="L1881" t="str">
        <f>VLOOKUP(Tabela_Brasil[[#This Row],[Estado]],'De-Para_Estado_Regiao'!$B$3:$C$29,2,FALSE)</f>
        <v>Sudeste</v>
      </c>
      <c r="M1881">
        <f>IF(Tabela_Brasil[[#This Row],[IBGE_1-4]]&gt;=951,1,0)</f>
        <v>0</v>
      </c>
      <c r="N1881">
        <f>IF(Tabela_Brasil[[#This Row],[COMP_P]]&lt;=2,1,0)</f>
        <v>0</v>
      </c>
    </row>
    <row r="1882" spans="1:14" x14ac:dyDescent="0.25">
      <c r="A1882" s="12" t="s">
        <v>1885</v>
      </c>
      <c r="B1882" s="12" t="s">
        <v>22</v>
      </c>
      <c r="C1882" s="12">
        <v>861</v>
      </c>
      <c r="D1882" s="12">
        <v>0.67</v>
      </c>
      <c r="E1882" s="12">
        <v>0.69</v>
      </c>
      <c r="F1882" s="12">
        <v>0.54300000000000004</v>
      </c>
      <c r="G1882" s="12">
        <v>24252.639999999999</v>
      </c>
      <c r="H1882" s="13">
        <v>20</v>
      </c>
      <c r="I1882" t="str">
        <f>CONCATENATE(Tabela_Brasil[[#This Row],[Município]],"-",Tabela_Brasil[[#This Row],[Estado]])</f>
        <v>Santo Antônio Do Sudoeste-PR</v>
      </c>
      <c r="J1882">
        <f>IF(Tabela_Brasil[[#This Row],[IDHM]]&lt;=0.599,1,0)</f>
        <v>0</v>
      </c>
      <c r="K1882" t="str">
        <f>IF(Tabela_Brasil[[#This Row],[IDHM]]&lt;=0.55,"Baixo",IF(Tabela_Brasil[[#This Row],[IDHM]]&lt;=0.699,"Médio",IF(Tabela_Brasil[[#This Row],[IDHM]]&lt;=0.799,"Alto","Muito Alto")))</f>
        <v>Médio</v>
      </c>
      <c r="L1882" t="str">
        <f>VLOOKUP(Tabela_Brasil[[#This Row],[Estado]],'De-Para_Estado_Regiao'!$B$3:$C$29,2,FALSE)</f>
        <v>Sul</v>
      </c>
      <c r="M1882">
        <f>IF(Tabela_Brasil[[#This Row],[IBGE_1-4]]&gt;=951,1,0)</f>
        <v>0</v>
      </c>
      <c r="N1882">
        <f>IF(Tabela_Brasil[[#This Row],[COMP_P]]&lt;=2,1,0)</f>
        <v>0</v>
      </c>
    </row>
    <row r="1883" spans="1:14" x14ac:dyDescent="0.25">
      <c r="A1883" s="9" t="s">
        <v>1886</v>
      </c>
      <c r="B1883" s="9" t="s">
        <v>31</v>
      </c>
      <c r="C1883" s="9">
        <v>2709</v>
      </c>
      <c r="D1883" s="9">
        <v>0.70099999999999996</v>
      </c>
      <c r="E1883" s="9">
        <v>0.7</v>
      </c>
      <c r="F1883" s="9">
        <v>0.621</v>
      </c>
      <c r="G1883" s="9">
        <v>59097.86</v>
      </c>
      <c r="H1883" s="10">
        <v>57</v>
      </c>
      <c r="I1883" t="str">
        <f>CONCATENATE(Tabela_Brasil[[#This Row],[Município]],"-",Tabela_Brasil[[#This Row],[Estado]])</f>
        <v>Eusébio-CE</v>
      </c>
      <c r="J1883">
        <f>IF(Tabela_Brasil[[#This Row],[IDHM]]&lt;=0.599,1,0)</f>
        <v>0</v>
      </c>
      <c r="K1883" t="str">
        <f>IF(Tabela_Brasil[[#This Row],[IDHM]]&lt;=0.55,"Baixo",IF(Tabela_Brasil[[#This Row],[IDHM]]&lt;=0.699,"Médio",IF(Tabela_Brasil[[#This Row],[IDHM]]&lt;=0.799,"Alto","Muito Alto")))</f>
        <v>Alto</v>
      </c>
      <c r="L1883" t="str">
        <f>VLOOKUP(Tabela_Brasil[[#This Row],[Estado]],'De-Para_Estado_Regiao'!$B$3:$C$29,2,FALSE)</f>
        <v>Nordeste</v>
      </c>
      <c r="M1883">
        <f>IF(Tabela_Brasil[[#This Row],[IBGE_1-4]]&gt;=951,1,0)</f>
        <v>1</v>
      </c>
      <c r="N1883">
        <f>IF(Tabela_Brasil[[#This Row],[COMP_P]]&lt;=2,1,0)</f>
        <v>0</v>
      </c>
    </row>
    <row r="1884" spans="1:14" x14ac:dyDescent="0.25">
      <c r="A1884" s="12" t="s">
        <v>1887</v>
      </c>
      <c r="B1884" s="12" t="s">
        <v>72</v>
      </c>
      <c r="C1884" s="12">
        <v>1005</v>
      </c>
      <c r="D1884" s="12">
        <v>0.63800000000000001</v>
      </c>
      <c r="E1884" s="12">
        <v>0.61899999999999999</v>
      </c>
      <c r="F1884" s="12">
        <v>0.53700000000000003</v>
      </c>
      <c r="G1884" s="12">
        <v>12434.28</v>
      </c>
      <c r="H1884" s="13">
        <v>7</v>
      </c>
      <c r="I1884" t="str">
        <f>CONCATENATE(Tabela_Brasil[[#This Row],[Município]],"-",Tabela_Brasil[[#This Row],[Estado]])</f>
        <v>Goianinha-RN</v>
      </c>
      <c r="J1884">
        <f>IF(Tabela_Brasil[[#This Row],[IDHM]]&lt;=0.599,1,0)</f>
        <v>0</v>
      </c>
      <c r="K1884" t="str">
        <f>IF(Tabela_Brasil[[#This Row],[IDHM]]&lt;=0.55,"Baixo",IF(Tabela_Brasil[[#This Row],[IDHM]]&lt;=0.699,"Médio",IF(Tabela_Brasil[[#This Row],[IDHM]]&lt;=0.799,"Alto","Muito Alto")))</f>
        <v>Médio</v>
      </c>
      <c r="L1884" t="str">
        <f>VLOOKUP(Tabela_Brasil[[#This Row],[Estado]],'De-Para_Estado_Regiao'!$B$3:$C$29,2,FALSE)</f>
        <v>Nordeste</v>
      </c>
      <c r="M1884">
        <f>IF(Tabela_Brasil[[#This Row],[IBGE_1-4]]&gt;=951,1,0)</f>
        <v>1</v>
      </c>
      <c r="N1884">
        <f>IF(Tabela_Brasil[[#This Row],[COMP_P]]&lt;=2,1,0)</f>
        <v>0</v>
      </c>
    </row>
    <row r="1885" spans="1:14" x14ac:dyDescent="0.25">
      <c r="A1885" s="9" t="s">
        <v>1888</v>
      </c>
      <c r="B1885" s="9" t="s">
        <v>87</v>
      </c>
      <c r="C1885" s="9">
        <v>546</v>
      </c>
      <c r="D1885" s="9">
        <v>0.61599999999999999</v>
      </c>
      <c r="E1885" s="9">
        <v>0.56599999999999995</v>
      </c>
      <c r="F1885" s="9">
        <v>0.53400000000000003</v>
      </c>
      <c r="G1885" s="9">
        <v>10323.92</v>
      </c>
      <c r="H1885" s="10">
        <v>1</v>
      </c>
      <c r="I1885" t="str">
        <f>CONCATENATE(Tabela_Brasil[[#This Row],[Município]],"-",Tabela_Brasil[[#This Row],[Estado]])</f>
        <v>Fortaleza Dos Nogueiras-MA</v>
      </c>
      <c r="J1885">
        <f>IF(Tabela_Brasil[[#This Row],[IDHM]]&lt;=0.599,1,0)</f>
        <v>0</v>
      </c>
      <c r="K1885" t="str">
        <f>IF(Tabela_Brasil[[#This Row],[IDHM]]&lt;=0.55,"Baixo",IF(Tabela_Brasil[[#This Row],[IDHM]]&lt;=0.699,"Médio",IF(Tabela_Brasil[[#This Row],[IDHM]]&lt;=0.799,"Alto","Muito Alto")))</f>
        <v>Médio</v>
      </c>
      <c r="L1885" t="str">
        <f>VLOOKUP(Tabela_Brasil[[#This Row],[Estado]],'De-Para_Estado_Regiao'!$B$3:$C$29,2,FALSE)</f>
        <v>Nordeste</v>
      </c>
      <c r="M1885">
        <f>IF(Tabela_Brasil[[#This Row],[IBGE_1-4]]&gt;=951,1,0)</f>
        <v>0</v>
      </c>
      <c r="N1885">
        <f>IF(Tabela_Brasil[[#This Row],[COMP_P]]&lt;=2,1,0)</f>
        <v>1</v>
      </c>
    </row>
    <row r="1886" spans="1:14" x14ac:dyDescent="0.25">
      <c r="A1886" s="12" t="s">
        <v>1889</v>
      </c>
      <c r="B1886" s="12" t="s">
        <v>10</v>
      </c>
      <c r="C1886" s="12">
        <v>660</v>
      </c>
      <c r="D1886" s="12">
        <v>0.69</v>
      </c>
      <c r="E1886" s="12">
        <v>0.67600000000000005</v>
      </c>
      <c r="F1886" s="12">
        <v>0.60299999999999998</v>
      </c>
      <c r="G1886" s="12">
        <v>18183.439999999999</v>
      </c>
      <c r="H1886" s="13">
        <v>12</v>
      </c>
      <c r="I1886" t="str">
        <f>CONCATENATE(Tabela_Brasil[[#This Row],[Município]],"-",Tabela_Brasil[[#This Row],[Estado]])</f>
        <v>Quatis-RJ</v>
      </c>
      <c r="J1886">
        <f>IF(Tabela_Brasil[[#This Row],[IDHM]]&lt;=0.599,1,0)</f>
        <v>0</v>
      </c>
      <c r="K1886" t="str">
        <f>IF(Tabela_Brasil[[#This Row],[IDHM]]&lt;=0.55,"Baixo",IF(Tabela_Brasil[[#This Row],[IDHM]]&lt;=0.699,"Médio",IF(Tabela_Brasil[[#This Row],[IDHM]]&lt;=0.799,"Alto","Muito Alto")))</f>
        <v>Médio</v>
      </c>
      <c r="L1886" t="str">
        <f>VLOOKUP(Tabela_Brasil[[#This Row],[Estado]],'De-Para_Estado_Regiao'!$B$3:$C$29,2,FALSE)</f>
        <v>Sudeste</v>
      </c>
      <c r="M1886">
        <f>IF(Tabela_Brasil[[#This Row],[IBGE_1-4]]&gt;=951,1,0)</f>
        <v>0</v>
      </c>
      <c r="N1886">
        <f>IF(Tabela_Brasil[[#This Row],[COMP_P]]&lt;=2,1,0)</f>
        <v>0</v>
      </c>
    </row>
    <row r="1887" spans="1:14" x14ac:dyDescent="0.25">
      <c r="A1887" s="9" t="s">
        <v>1890</v>
      </c>
      <c r="B1887" s="9" t="s">
        <v>7</v>
      </c>
      <c r="C1887" s="9">
        <v>297</v>
      </c>
      <c r="D1887" s="9">
        <v>0.69</v>
      </c>
      <c r="E1887" s="9">
        <v>0.68799999999999994</v>
      </c>
      <c r="F1887" s="9">
        <v>0.57099999999999995</v>
      </c>
      <c r="G1887" s="9">
        <v>19060.12</v>
      </c>
      <c r="H1887" s="10">
        <v>4</v>
      </c>
      <c r="I1887" t="str">
        <f>CONCATENATE(Tabela_Brasil[[#This Row],[Município]],"-",Tabela_Brasil[[#This Row],[Estado]])</f>
        <v>Santa Maria Da Serra-SP</v>
      </c>
      <c r="J1887">
        <f>IF(Tabela_Brasil[[#This Row],[IDHM]]&lt;=0.599,1,0)</f>
        <v>0</v>
      </c>
      <c r="K1887" t="str">
        <f>IF(Tabela_Brasil[[#This Row],[IDHM]]&lt;=0.55,"Baixo",IF(Tabela_Brasil[[#This Row],[IDHM]]&lt;=0.699,"Médio",IF(Tabela_Brasil[[#This Row],[IDHM]]&lt;=0.799,"Alto","Muito Alto")))</f>
        <v>Médio</v>
      </c>
      <c r="L1887" t="str">
        <f>VLOOKUP(Tabela_Brasil[[#This Row],[Estado]],'De-Para_Estado_Regiao'!$B$3:$C$29,2,FALSE)</f>
        <v>Sudeste</v>
      </c>
      <c r="M1887">
        <f>IF(Tabela_Brasil[[#This Row],[IBGE_1-4]]&gt;=951,1,0)</f>
        <v>0</v>
      </c>
      <c r="N1887">
        <f>IF(Tabela_Brasil[[#This Row],[COMP_P]]&lt;=2,1,0)</f>
        <v>0</v>
      </c>
    </row>
    <row r="1888" spans="1:14" x14ac:dyDescent="0.25">
      <c r="A1888" s="12" t="s">
        <v>1891</v>
      </c>
      <c r="B1888" s="12" t="s">
        <v>22</v>
      </c>
      <c r="C1888" s="12">
        <v>391</v>
      </c>
      <c r="D1888" s="12">
        <v>0.68</v>
      </c>
      <c r="E1888" s="12">
        <v>0.66500000000000004</v>
      </c>
      <c r="F1888" s="12">
        <v>0.59499999999999997</v>
      </c>
      <c r="G1888" s="12">
        <v>33900.68</v>
      </c>
      <c r="H1888" s="13">
        <v>4</v>
      </c>
      <c r="I1888" t="str">
        <f>CONCATENATE(Tabela_Brasil[[#This Row],[Município]],"-",Tabela_Brasil[[#This Row],[Estado]])</f>
        <v>Roncador-PR</v>
      </c>
      <c r="J1888">
        <f>IF(Tabela_Brasil[[#This Row],[IDHM]]&lt;=0.599,1,0)</f>
        <v>0</v>
      </c>
      <c r="K1888" t="str">
        <f>IF(Tabela_Brasil[[#This Row],[IDHM]]&lt;=0.55,"Baixo",IF(Tabela_Brasil[[#This Row],[IDHM]]&lt;=0.699,"Médio",IF(Tabela_Brasil[[#This Row],[IDHM]]&lt;=0.799,"Alto","Muito Alto")))</f>
        <v>Médio</v>
      </c>
      <c r="L1888" t="str">
        <f>VLOOKUP(Tabela_Brasil[[#This Row],[Estado]],'De-Para_Estado_Regiao'!$B$3:$C$29,2,FALSE)</f>
        <v>Sul</v>
      </c>
      <c r="M1888">
        <f>IF(Tabela_Brasil[[#This Row],[IBGE_1-4]]&gt;=951,1,0)</f>
        <v>0</v>
      </c>
      <c r="N1888">
        <f>IF(Tabela_Brasil[[#This Row],[COMP_P]]&lt;=2,1,0)</f>
        <v>0</v>
      </c>
    </row>
    <row r="1889" spans="1:14" x14ac:dyDescent="0.25">
      <c r="A1889" s="9" t="s">
        <v>1892</v>
      </c>
      <c r="B1889" s="9" t="s">
        <v>31</v>
      </c>
      <c r="C1889" s="9">
        <v>1377</v>
      </c>
      <c r="D1889" s="9">
        <v>0.61399999999999999</v>
      </c>
      <c r="E1889" s="9">
        <v>0.58499999999999996</v>
      </c>
      <c r="F1889" s="9">
        <v>0.52400000000000002</v>
      </c>
      <c r="G1889" s="9">
        <v>8218.75</v>
      </c>
      <c r="H1889" s="10">
        <v>7</v>
      </c>
      <c r="I1889" t="str">
        <f>CONCATENATE(Tabela_Brasil[[#This Row],[Município]],"-",Tabela_Brasil[[#This Row],[Estado]])</f>
        <v>Nova Russas-CE</v>
      </c>
      <c r="J1889">
        <f>IF(Tabela_Brasil[[#This Row],[IDHM]]&lt;=0.599,1,0)</f>
        <v>0</v>
      </c>
      <c r="K1889" t="str">
        <f>IF(Tabela_Brasil[[#This Row],[IDHM]]&lt;=0.55,"Baixo",IF(Tabela_Brasil[[#This Row],[IDHM]]&lt;=0.699,"Médio",IF(Tabela_Brasil[[#This Row],[IDHM]]&lt;=0.799,"Alto","Muito Alto")))</f>
        <v>Médio</v>
      </c>
      <c r="L1889" t="str">
        <f>VLOOKUP(Tabela_Brasil[[#This Row],[Estado]],'De-Para_Estado_Regiao'!$B$3:$C$29,2,FALSE)</f>
        <v>Nordeste</v>
      </c>
      <c r="M1889">
        <f>IF(Tabela_Brasil[[#This Row],[IBGE_1-4]]&gt;=951,1,0)</f>
        <v>1</v>
      </c>
      <c r="N1889">
        <f>IF(Tabela_Brasil[[#This Row],[COMP_P]]&lt;=2,1,0)</f>
        <v>0</v>
      </c>
    </row>
    <row r="1890" spans="1:14" x14ac:dyDescent="0.25">
      <c r="A1890" s="12" t="s">
        <v>1893</v>
      </c>
      <c r="B1890" s="12" t="s">
        <v>64</v>
      </c>
      <c r="C1890" s="12">
        <v>1293</v>
      </c>
      <c r="D1890" s="12">
        <v>0.71</v>
      </c>
      <c r="E1890" s="12">
        <v>0.73899999999999999</v>
      </c>
      <c r="F1890" s="12">
        <v>0.57799999999999996</v>
      </c>
      <c r="G1890" s="12">
        <v>15153.52</v>
      </c>
      <c r="H1890" s="13">
        <v>35</v>
      </c>
      <c r="I1890" t="str">
        <f>CONCATENATE(Tabela_Brasil[[#This Row],[Município]],"-",Tabela_Brasil[[#This Row],[Estado]])</f>
        <v>São Gabriel Da Palha-ES</v>
      </c>
      <c r="J1890">
        <f>IF(Tabela_Brasil[[#This Row],[IDHM]]&lt;=0.599,1,0)</f>
        <v>0</v>
      </c>
      <c r="K1890" t="str">
        <f>IF(Tabela_Brasil[[#This Row],[IDHM]]&lt;=0.55,"Baixo",IF(Tabela_Brasil[[#This Row],[IDHM]]&lt;=0.699,"Médio",IF(Tabela_Brasil[[#This Row],[IDHM]]&lt;=0.799,"Alto","Muito Alto")))</f>
        <v>Alto</v>
      </c>
      <c r="L1890" t="str">
        <f>VLOOKUP(Tabela_Brasil[[#This Row],[Estado]],'De-Para_Estado_Regiao'!$B$3:$C$29,2,FALSE)</f>
        <v>Sudeste</v>
      </c>
      <c r="M1890">
        <f>IF(Tabela_Brasil[[#This Row],[IBGE_1-4]]&gt;=951,1,0)</f>
        <v>1</v>
      </c>
      <c r="N1890">
        <f>IF(Tabela_Brasil[[#This Row],[COMP_P]]&lt;=2,1,0)</f>
        <v>0</v>
      </c>
    </row>
    <row r="1891" spans="1:14" x14ac:dyDescent="0.25">
      <c r="A1891" s="9" t="s">
        <v>1894</v>
      </c>
      <c r="B1891" s="9" t="s">
        <v>33</v>
      </c>
      <c r="C1891" s="9">
        <v>322</v>
      </c>
      <c r="D1891" s="9">
        <v>0.67</v>
      </c>
      <c r="E1891" s="9">
        <v>0.68</v>
      </c>
      <c r="F1891" s="9">
        <v>0.54500000000000004</v>
      </c>
      <c r="G1891" s="9">
        <v>16231.26</v>
      </c>
      <c r="H1891" s="10">
        <v>3</v>
      </c>
      <c r="I1891" t="str">
        <f>CONCATENATE(Tabela_Brasil[[#This Row],[Município]],"-",Tabela_Brasil[[#This Row],[Estado]])</f>
        <v>Bom Jardim De Goiás-GO</v>
      </c>
      <c r="J1891">
        <f>IF(Tabela_Brasil[[#This Row],[IDHM]]&lt;=0.599,1,0)</f>
        <v>0</v>
      </c>
      <c r="K1891" t="str">
        <f>IF(Tabela_Brasil[[#This Row],[IDHM]]&lt;=0.55,"Baixo",IF(Tabela_Brasil[[#This Row],[IDHM]]&lt;=0.699,"Médio",IF(Tabela_Brasil[[#This Row],[IDHM]]&lt;=0.799,"Alto","Muito Alto")))</f>
        <v>Médio</v>
      </c>
      <c r="L1891" t="str">
        <f>VLOOKUP(Tabela_Brasil[[#This Row],[Estado]],'De-Para_Estado_Regiao'!$B$3:$C$29,2,FALSE)</f>
        <v>Centro-Oeste</v>
      </c>
      <c r="M1891">
        <f>IF(Tabela_Brasil[[#This Row],[IBGE_1-4]]&gt;=951,1,0)</f>
        <v>0</v>
      </c>
      <c r="N1891">
        <f>IF(Tabela_Brasil[[#This Row],[COMP_P]]&lt;=2,1,0)</f>
        <v>0</v>
      </c>
    </row>
    <row r="1892" spans="1:14" x14ac:dyDescent="0.25">
      <c r="A1892" s="12" t="s">
        <v>96</v>
      </c>
      <c r="B1892" s="12" t="s">
        <v>16</v>
      </c>
      <c r="C1892" s="12">
        <v>981</v>
      </c>
      <c r="D1892" s="12">
        <v>0.68200000000000005</v>
      </c>
      <c r="E1892" s="12">
        <v>0.66600000000000004</v>
      </c>
      <c r="F1892" s="12">
        <v>0.57999999999999996</v>
      </c>
      <c r="G1892" s="12">
        <v>16703.47</v>
      </c>
      <c r="H1892" s="13">
        <v>27</v>
      </c>
      <c r="I1892" t="str">
        <f>CONCATENATE(Tabela_Brasil[[#This Row],[Município]],"-",Tabela_Brasil[[#This Row],[Estado]])</f>
        <v>Campos Gerais-MG</v>
      </c>
      <c r="J1892">
        <f>IF(Tabela_Brasil[[#This Row],[IDHM]]&lt;=0.599,1,0)</f>
        <v>0</v>
      </c>
      <c r="K1892" t="str">
        <f>IF(Tabela_Brasil[[#This Row],[IDHM]]&lt;=0.55,"Baixo",IF(Tabela_Brasil[[#This Row],[IDHM]]&lt;=0.699,"Médio",IF(Tabela_Brasil[[#This Row],[IDHM]]&lt;=0.799,"Alto","Muito Alto")))</f>
        <v>Médio</v>
      </c>
      <c r="L1892" t="str">
        <f>VLOOKUP(Tabela_Brasil[[#This Row],[Estado]],'De-Para_Estado_Regiao'!$B$3:$C$29,2,FALSE)</f>
        <v>Sudeste</v>
      </c>
      <c r="M1892">
        <f>IF(Tabela_Brasil[[#This Row],[IBGE_1-4]]&gt;=951,1,0)</f>
        <v>1</v>
      </c>
      <c r="N1892">
        <f>IF(Tabela_Brasil[[#This Row],[COMP_P]]&lt;=2,1,0)</f>
        <v>0</v>
      </c>
    </row>
    <row r="1893" spans="1:14" x14ac:dyDescent="0.25">
      <c r="A1893" s="9" t="s">
        <v>1895</v>
      </c>
      <c r="B1893" s="9" t="s">
        <v>7</v>
      </c>
      <c r="C1893" s="9">
        <v>583</v>
      </c>
      <c r="D1893" s="9">
        <v>0.70499999999999996</v>
      </c>
      <c r="E1893" s="9">
        <v>0.68799999999999994</v>
      </c>
      <c r="F1893" s="9">
        <v>0.623</v>
      </c>
      <c r="G1893" s="9">
        <v>26101.7</v>
      </c>
      <c r="H1893" s="10">
        <v>3</v>
      </c>
      <c r="I1893" t="str">
        <f>CONCATENATE(Tabela_Brasil[[#This Row],[Município]],"-",Tabela_Brasil[[#This Row],[Estado]])</f>
        <v>Avanhandava-SP</v>
      </c>
      <c r="J1893">
        <f>IF(Tabela_Brasil[[#This Row],[IDHM]]&lt;=0.599,1,0)</f>
        <v>0</v>
      </c>
      <c r="K1893" t="str">
        <f>IF(Tabela_Brasil[[#This Row],[IDHM]]&lt;=0.55,"Baixo",IF(Tabela_Brasil[[#This Row],[IDHM]]&lt;=0.699,"Médio",IF(Tabela_Brasil[[#This Row],[IDHM]]&lt;=0.799,"Alto","Muito Alto")))</f>
        <v>Alto</v>
      </c>
      <c r="L1893" t="str">
        <f>VLOOKUP(Tabela_Brasil[[#This Row],[Estado]],'De-Para_Estado_Regiao'!$B$3:$C$29,2,FALSE)</f>
        <v>Sudeste</v>
      </c>
      <c r="M1893">
        <f>IF(Tabela_Brasil[[#This Row],[IBGE_1-4]]&gt;=951,1,0)</f>
        <v>0</v>
      </c>
      <c r="N1893">
        <f>IF(Tabela_Brasil[[#This Row],[COMP_P]]&lt;=2,1,0)</f>
        <v>0</v>
      </c>
    </row>
    <row r="1894" spans="1:14" x14ac:dyDescent="0.25">
      <c r="A1894" s="12" t="s">
        <v>1896</v>
      </c>
      <c r="B1894" s="12" t="s">
        <v>87</v>
      </c>
      <c r="C1894" s="12">
        <v>474</v>
      </c>
      <c r="D1894" s="12">
        <v>0.60099999999999998</v>
      </c>
      <c r="E1894" s="12">
        <v>0.51</v>
      </c>
      <c r="F1894" s="12">
        <v>0.56100000000000005</v>
      </c>
      <c r="G1894" s="12">
        <v>5340.6</v>
      </c>
      <c r="H1894" s="13">
        <v>12</v>
      </c>
      <c r="I1894" t="str">
        <f>CONCATENATE(Tabela_Brasil[[#This Row],[Município]],"-",Tabela_Brasil[[#This Row],[Estado]])</f>
        <v>Bequimão-MA</v>
      </c>
      <c r="J1894">
        <f>IF(Tabela_Brasil[[#This Row],[IDHM]]&lt;=0.599,1,0)</f>
        <v>0</v>
      </c>
      <c r="K1894" t="str">
        <f>IF(Tabela_Brasil[[#This Row],[IDHM]]&lt;=0.55,"Baixo",IF(Tabela_Brasil[[#This Row],[IDHM]]&lt;=0.699,"Médio",IF(Tabela_Brasil[[#This Row],[IDHM]]&lt;=0.799,"Alto","Muito Alto")))</f>
        <v>Médio</v>
      </c>
      <c r="L1894" t="str">
        <f>VLOOKUP(Tabela_Brasil[[#This Row],[Estado]],'De-Para_Estado_Regiao'!$B$3:$C$29,2,FALSE)</f>
        <v>Nordeste</v>
      </c>
      <c r="M1894">
        <f>IF(Tabela_Brasil[[#This Row],[IBGE_1-4]]&gt;=951,1,0)</f>
        <v>0</v>
      </c>
      <c r="N1894">
        <f>IF(Tabela_Brasil[[#This Row],[COMP_P]]&lt;=2,1,0)</f>
        <v>0</v>
      </c>
    </row>
    <row r="1895" spans="1:14" x14ac:dyDescent="0.25">
      <c r="A1895" s="9" t="s">
        <v>1897</v>
      </c>
      <c r="B1895" s="9" t="s">
        <v>33</v>
      </c>
      <c r="C1895" s="9">
        <v>479</v>
      </c>
      <c r="D1895" s="9">
        <v>0.69099999999999995</v>
      </c>
      <c r="E1895" s="9">
        <v>0.68</v>
      </c>
      <c r="F1895" s="9">
        <v>0.57899999999999996</v>
      </c>
      <c r="G1895" s="9">
        <v>17278.330000000002</v>
      </c>
      <c r="H1895" s="10">
        <v>9</v>
      </c>
      <c r="I1895" t="str">
        <f>CONCATENATE(Tabela_Brasil[[#This Row],[Município]],"-",Tabela_Brasil[[#This Row],[Estado]])</f>
        <v>Mara Rosa-GO</v>
      </c>
      <c r="J1895">
        <f>IF(Tabela_Brasil[[#This Row],[IDHM]]&lt;=0.599,1,0)</f>
        <v>0</v>
      </c>
      <c r="K1895" t="str">
        <f>IF(Tabela_Brasil[[#This Row],[IDHM]]&lt;=0.55,"Baixo",IF(Tabela_Brasil[[#This Row],[IDHM]]&lt;=0.699,"Médio",IF(Tabela_Brasil[[#This Row],[IDHM]]&lt;=0.799,"Alto","Muito Alto")))</f>
        <v>Médio</v>
      </c>
      <c r="L1895" t="str">
        <f>VLOOKUP(Tabela_Brasil[[#This Row],[Estado]],'De-Para_Estado_Regiao'!$B$3:$C$29,2,FALSE)</f>
        <v>Centro-Oeste</v>
      </c>
      <c r="M1895">
        <f>IF(Tabela_Brasil[[#This Row],[IBGE_1-4]]&gt;=951,1,0)</f>
        <v>0</v>
      </c>
      <c r="N1895">
        <f>IF(Tabela_Brasil[[#This Row],[COMP_P]]&lt;=2,1,0)</f>
        <v>0</v>
      </c>
    </row>
    <row r="1896" spans="1:14" x14ac:dyDescent="0.25">
      <c r="A1896" s="12" t="s">
        <v>1898</v>
      </c>
      <c r="B1896" s="12" t="s">
        <v>114</v>
      </c>
      <c r="C1896" s="12">
        <v>1072</v>
      </c>
      <c r="D1896" s="12">
        <v>0.55600000000000005</v>
      </c>
      <c r="E1896" s="12">
        <v>0.55500000000000005</v>
      </c>
      <c r="F1896" s="12">
        <v>0.40699999999999997</v>
      </c>
      <c r="G1896" s="12">
        <v>9803.5</v>
      </c>
      <c r="H1896" s="13">
        <v>46</v>
      </c>
      <c r="I1896" t="str">
        <f>CONCATENATE(Tabela_Brasil[[#This Row],[Município]],"-",Tabela_Brasil[[#This Row],[Estado]])</f>
        <v>Itabaianinha-SE</v>
      </c>
      <c r="J1896">
        <f>IF(Tabela_Brasil[[#This Row],[IDHM]]&lt;=0.599,1,0)</f>
        <v>1</v>
      </c>
      <c r="K1896" t="str">
        <f>IF(Tabela_Brasil[[#This Row],[IDHM]]&lt;=0.55,"Baixo",IF(Tabela_Brasil[[#This Row],[IDHM]]&lt;=0.699,"Médio",IF(Tabela_Brasil[[#This Row],[IDHM]]&lt;=0.799,"Alto","Muito Alto")))</f>
        <v>Médio</v>
      </c>
      <c r="L1896" t="str">
        <f>VLOOKUP(Tabela_Brasil[[#This Row],[Estado]],'De-Para_Estado_Regiao'!$B$3:$C$29,2,FALSE)</f>
        <v>Nordeste</v>
      </c>
      <c r="M1896">
        <f>IF(Tabela_Brasil[[#This Row],[IBGE_1-4]]&gt;=951,1,0)</f>
        <v>1</v>
      </c>
      <c r="N1896">
        <f>IF(Tabela_Brasil[[#This Row],[COMP_P]]&lt;=2,1,0)</f>
        <v>0</v>
      </c>
    </row>
    <row r="1897" spans="1:14" x14ac:dyDescent="0.25">
      <c r="A1897" s="9" t="s">
        <v>1899</v>
      </c>
      <c r="B1897" s="9" t="s">
        <v>22</v>
      </c>
      <c r="C1897" s="9">
        <v>703</v>
      </c>
      <c r="D1897" s="9">
        <v>0.71</v>
      </c>
      <c r="E1897" s="9">
        <v>0.69799999999999995</v>
      </c>
      <c r="F1897" s="9">
        <v>0.61299999999999999</v>
      </c>
      <c r="G1897" s="9">
        <v>19978.34</v>
      </c>
      <c r="H1897" s="10">
        <v>8</v>
      </c>
      <c r="I1897" t="str">
        <f>CONCATENATE(Tabela_Brasil[[#This Row],[Município]],"-",Tabela_Brasil[[#This Row],[Estado]])</f>
        <v>Terra Rica-PR</v>
      </c>
      <c r="J1897">
        <f>IF(Tabela_Brasil[[#This Row],[IDHM]]&lt;=0.599,1,0)</f>
        <v>0</v>
      </c>
      <c r="K1897" t="str">
        <f>IF(Tabela_Brasil[[#This Row],[IDHM]]&lt;=0.55,"Baixo",IF(Tabela_Brasil[[#This Row],[IDHM]]&lt;=0.699,"Médio",IF(Tabela_Brasil[[#This Row],[IDHM]]&lt;=0.799,"Alto","Muito Alto")))</f>
        <v>Alto</v>
      </c>
      <c r="L1897" t="str">
        <f>VLOOKUP(Tabela_Brasil[[#This Row],[Estado]],'De-Para_Estado_Regiao'!$B$3:$C$29,2,FALSE)</f>
        <v>Sul</v>
      </c>
      <c r="M1897">
        <f>IF(Tabela_Brasil[[#This Row],[IBGE_1-4]]&gt;=951,1,0)</f>
        <v>0</v>
      </c>
      <c r="N1897">
        <f>IF(Tabela_Brasil[[#This Row],[COMP_P]]&lt;=2,1,0)</f>
        <v>0</v>
      </c>
    </row>
    <row r="1898" spans="1:14" x14ac:dyDescent="0.25">
      <c r="A1898" s="12" t="s">
        <v>1900</v>
      </c>
      <c r="B1898" s="12" t="s">
        <v>118</v>
      </c>
      <c r="C1898" s="12">
        <v>1431</v>
      </c>
      <c r="D1898" s="12">
        <v>0.66</v>
      </c>
      <c r="E1898" s="12">
        <v>0.63100000000000001</v>
      </c>
      <c r="F1898" s="12">
        <v>0.58699999999999997</v>
      </c>
      <c r="G1898" s="12">
        <v>11453.54</v>
      </c>
      <c r="H1898" s="13">
        <v>24</v>
      </c>
      <c r="I1898" t="str">
        <f>CONCATENATE(Tabela_Brasil[[#This Row],[Município]],"-",Tabela_Brasil[[#This Row],[Estado]])</f>
        <v>São Raimundo Nonato-PI</v>
      </c>
      <c r="J1898">
        <f>IF(Tabela_Brasil[[#This Row],[IDHM]]&lt;=0.599,1,0)</f>
        <v>0</v>
      </c>
      <c r="K1898" t="str">
        <f>IF(Tabela_Brasil[[#This Row],[IDHM]]&lt;=0.55,"Baixo",IF(Tabela_Brasil[[#This Row],[IDHM]]&lt;=0.699,"Médio",IF(Tabela_Brasil[[#This Row],[IDHM]]&lt;=0.799,"Alto","Muito Alto")))</f>
        <v>Médio</v>
      </c>
      <c r="L1898" t="str">
        <f>VLOOKUP(Tabela_Brasil[[#This Row],[Estado]],'De-Para_Estado_Regiao'!$B$3:$C$29,2,FALSE)</f>
        <v>Nordeste</v>
      </c>
      <c r="M1898">
        <f>IF(Tabela_Brasil[[#This Row],[IBGE_1-4]]&gt;=951,1,0)</f>
        <v>1</v>
      </c>
      <c r="N1898">
        <f>IF(Tabela_Brasil[[#This Row],[COMP_P]]&lt;=2,1,0)</f>
        <v>0</v>
      </c>
    </row>
    <row r="1899" spans="1:14" x14ac:dyDescent="0.25">
      <c r="A1899" s="9" t="s">
        <v>336</v>
      </c>
      <c r="B1899" s="9" t="s">
        <v>82</v>
      </c>
      <c r="C1899" s="9">
        <v>781</v>
      </c>
      <c r="D1899" s="9">
        <v>0.68200000000000005</v>
      </c>
      <c r="E1899" s="9">
        <v>0.62</v>
      </c>
      <c r="F1899" s="9">
        <v>0.63500000000000001</v>
      </c>
      <c r="G1899" s="9">
        <v>11212.47</v>
      </c>
      <c r="H1899" s="10">
        <v>9</v>
      </c>
      <c r="I1899" t="str">
        <f>CONCATENATE(Tabela_Brasil[[#This Row],[Município]],"-",Tabela_Brasil[[#This Row],[Estado]])</f>
        <v>Santa Luzia-PB</v>
      </c>
      <c r="J1899">
        <f>IF(Tabela_Brasil[[#This Row],[IDHM]]&lt;=0.599,1,0)</f>
        <v>0</v>
      </c>
      <c r="K1899" t="str">
        <f>IF(Tabela_Brasil[[#This Row],[IDHM]]&lt;=0.55,"Baixo",IF(Tabela_Brasil[[#This Row],[IDHM]]&lt;=0.699,"Médio",IF(Tabela_Brasil[[#This Row],[IDHM]]&lt;=0.799,"Alto","Muito Alto")))</f>
        <v>Médio</v>
      </c>
      <c r="L1899" t="str">
        <f>VLOOKUP(Tabela_Brasil[[#This Row],[Estado]],'De-Para_Estado_Regiao'!$B$3:$C$29,2,FALSE)</f>
        <v>Nordeste</v>
      </c>
      <c r="M1899">
        <f>IF(Tabela_Brasil[[#This Row],[IBGE_1-4]]&gt;=951,1,0)</f>
        <v>0</v>
      </c>
      <c r="N1899">
        <f>IF(Tabela_Brasil[[#This Row],[COMP_P]]&lt;=2,1,0)</f>
        <v>0</v>
      </c>
    </row>
    <row r="1900" spans="1:14" x14ac:dyDescent="0.25">
      <c r="A1900" s="12" t="s">
        <v>1901</v>
      </c>
      <c r="B1900" s="12" t="s">
        <v>16</v>
      </c>
      <c r="C1900" s="12">
        <v>717</v>
      </c>
      <c r="D1900" s="12">
        <v>0.71</v>
      </c>
      <c r="E1900" s="12">
        <v>0.71799999999999997</v>
      </c>
      <c r="F1900" s="12">
        <v>0.57599999999999996</v>
      </c>
      <c r="G1900" s="12">
        <v>35370.9</v>
      </c>
      <c r="H1900" s="13">
        <v>23</v>
      </c>
      <c r="I1900" t="str">
        <f>CONCATENATE(Tabela_Brasil[[#This Row],[Município]],"-",Tabela_Brasil[[#This Row],[Estado]])</f>
        <v>Santa Vitória-MG</v>
      </c>
      <c r="J1900">
        <f>IF(Tabela_Brasil[[#This Row],[IDHM]]&lt;=0.599,1,0)</f>
        <v>0</v>
      </c>
      <c r="K1900" t="str">
        <f>IF(Tabela_Brasil[[#This Row],[IDHM]]&lt;=0.55,"Baixo",IF(Tabela_Brasil[[#This Row],[IDHM]]&lt;=0.699,"Médio",IF(Tabela_Brasil[[#This Row],[IDHM]]&lt;=0.799,"Alto","Muito Alto")))</f>
        <v>Alto</v>
      </c>
      <c r="L1900" t="str">
        <f>VLOOKUP(Tabela_Brasil[[#This Row],[Estado]],'De-Para_Estado_Regiao'!$B$3:$C$29,2,FALSE)</f>
        <v>Sudeste</v>
      </c>
      <c r="M1900">
        <f>IF(Tabela_Brasil[[#This Row],[IBGE_1-4]]&gt;=951,1,0)</f>
        <v>0</v>
      </c>
      <c r="N1900">
        <f>IF(Tabela_Brasil[[#This Row],[COMP_P]]&lt;=2,1,0)</f>
        <v>0</v>
      </c>
    </row>
    <row r="1901" spans="1:14" x14ac:dyDescent="0.25">
      <c r="A1901" s="9" t="s">
        <v>1902</v>
      </c>
      <c r="B1901" s="9" t="s">
        <v>22</v>
      </c>
      <c r="C1901" s="9">
        <v>202</v>
      </c>
      <c r="D1901" s="9">
        <v>0.746</v>
      </c>
      <c r="E1901" s="9">
        <v>0.70399999999999996</v>
      </c>
      <c r="F1901" s="9">
        <v>0.70199999999999996</v>
      </c>
      <c r="G1901" s="9">
        <v>25031.98</v>
      </c>
      <c r="H1901" s="10">
        <v>3</v>
      </c>
      <c r="I1901" t="str">
        <f>CONCATENATE(Tabela_Brasil[[#This Row],[Município]],"-",Tabela_Brasil[[#This Row],[Estado]])</f>
        <v>Doutor Camargo-PR</v>
      </c>
      <c r="J1901">
        <f>IF(Tabela_Brasil[[#This Row],[IDHM]]&lt;=0.599,1,0)</f>
        <v>0</v>
      </c>
      <c r="K1901" t="str">
        <f>IF(Tabela_Brasil[[#This Row],[IDHM]]&lt;=0.55,"Baixo",IF(Tabela_Brasil[[#This Row],[IDHM]]&lt;=0.699,"Médio",IF(Tabela_Brasil[[#This Row],[IDHM]]&lt;=0.799,"Alto","Muito Alto")))</f>
        <v>Alto</v>
      </c>
      <c r="L1901" t="str">
        <f>VLOOKUP(Tabela_Brasil[[#This Row],[Estado]],'De-Para_Estado_Regiao'!$B$3:$C$29,2,FALSE)</f>
        <v>Sul</v>
      </c>
      <c r="M1901">
        <f>IF(Tabela_Brasil[[#This Row],[IBGE_1-4]]&gt;=951,1,0)</f>
        <v>0</v>
      </c>
      <c r="N1901">
        <f>IF(Tabela_Brasil[[#This Row],[COMP_P]]&lt;=2,1,0)</f>
        <v>0</v>
      </c>
    </row>
    <row r="1902" spans="1:14" x14ac:dyDescent="0.25">
      <c r="A1902" s="12" t="s">
        <v>1903</v>
      </c>
      <c r="B1902" s="12" t="s">
        <v>14</v>
      </c>
      <c r="C1902" s="12">
        <v>1595</v>
      </c>
      <c r="D1902" s="12">
        <v>0.73699999999999999</v>
      </c>
      <c r="E1902" s="12">
        <v>0.72199999999999998</v>
      </c>
      <c r="F1902" s="12">
        <v>0.66700000000000004</v>
      </c>
      <c r="G1902" s="12">
        <v>38153.39</v>
      </c>
      <c r="H1902" s="13">
        <v>28</v>
      </c>
      <c r="I1902" t="str">
        <f>CONCATENATE(Tabela_Brasil[[#This Row],[Município]],"-",Tabela_Brasil[[#This Row],[Estado]])</f>
        <v>Palmeira Das Missões-RS</v>
      </c>
      <c r="J1902">
        <f>IF(Tabela_Brasil[[#This Row],[IDHM]]&lt;=0.599,1,0)</f>
        <v>0</v>
      </c>
      <c r="K1902" t="str">
        <f>IF(Tabela_Brasil[[#This Row],[IDHM]]&lt;=0.55,"Baixo",IF(Tabela_Brasil[[#This Row],[IDHM]]&lt;=0.699,"Médio",IF(Tabela_Brasil[[#This Row],[IDHM]]&lt;=0.799,"Alto","Muito Alto")))</f>
        <v>Alto</v>
      </c>
      <c r="L1902" t="str">
        <f>VLOOKUP(Tabela_Brasil[[#This Row],[Estado]],'De-Para_Estado_Regiao'!$B$3:$C$29,2,FALSE)</f>
        <v>Sul</v>
      </c>
      <c r="M1902">
        <f>IF(Tabela_Brasil[[#This Row],[IBGE_1-4]]&gt;=951,1,0)</f>
        <v>1</v>
      </c>
      <c r="N1902">
        <f>IF(Tabela_Brasil[[#This Row],[COMP_P]]&lt;=2,1,0)</f>
        <v>0</v>
      </c>
    </row>
    <row r="1903" spans="1:14" x14ac:dyDescent="0.25">
      <c r="A1903" s="9" t="s">
        <v>1904</v>
      </c>
      <c r="B1903" s="9" t="s">
        <v>33</v>
      </c>
      <c r="C1903" s="9">
        <v>963</v>
      </c>
      <c r="D1903" s="9">
        <v>0.73199999999999998</v>
      </c>
      <c r="E1903" s="9">
        <v>0.69399999999999995</v>
      </c>
      <c r="F1903" s="9">
        <v>0.68</v>
      </c>
      <c r="G1903" s="9">
        <v>10897.66</v>
      </c>
      <c r="H1903" s="10">
        <v>13</v>
      </c>
      <c r="I1903" t="str">
        <f>CONCATENATE(Tabela_Brasil[[#This Row],[Município]],"-",Tabela_Brasil[[#This Row],[Estado]])</f>
        <v>Aragarças-GO</v>
      </c>
      <c r="J1903">
        <f>IF(Tabela_Brasil[[#This Row],[IDHM]]&lt;=0.599,1,0)</f>
        <v>0</v>
      </c>
      <c r="K1903" t="str">
        <f>IF(Tabela_Brasil[[#This Row],[IDHM]]&lt;=0.55,"Baixo",IF(Tabela_Brasil[[#This Row],[IDHM]]&lt;=0.699,"Médio",IF(Tabela_Brasil[[#This Row],[IDHM]]&lt;=0.799,"Alto","Muito Alto")))</f>
        <v>Alto</v>
      </c>
      <c r="L1903" t="str">
        <f>VLOOKUP(Tabela_Brasil[[#This Row],[Estado]],'De-Para_Estado_Regiao'!$B$3:$C$29,2,FALSE)</f>
        <v>Centro-Oeste</v>
      </c>
      <c r="M1903">
        <f>IF(Tabela_Brasil[[#This Row],[IBGE_1-4]]&gt;=951,1,0)</f>
        <v>1</v>
      </c>
      <c r="N1903">
        <f>IF(Tabela_Brasil[[#This Row],[COMP_P]]&lt;=2,1,0)</f>
        <v>0</v>
      </c>
    </row>
    <row r="1904" spans="1:14" x14ac:dyDescent="0.25">
      <c r="A1904" s="12" t="s">
        <v>1905</v>
      </c>
      <c r="B1904" s="12" t="s">
        <v>118</v>
      </c>
      <c r="C1904" s="12">
        <v>904</v>
      </c>
      <c r="D1904" s="12">
        <v>0.64700000000000002</v>
      </c>
      <c r="E1904" s="12">
        <v>0.62</v>
      </c>
      <c r="F1904" s="12">
        <v>0.56599999999999995</v>
      </c>
      <c r="G1904" s="12">
        <v>10051.35</v>
      </c>
      <c r="H1904" s="13">
        <v>15</v>
      </c>
      <c r="I1904" t="str">
        <f>CONCATENATE(Tabela_Brasil[[#This Row],[Município]],"-",Tabela_Brasil[[#This Row],[Estado]])</f>
        <v>Valença Do Piauí-PI</v>
      </c>
      <c r="J1904">
        <f>IF(Tabela_Brasil[[#This Row],[IDHM]]&lt;=0.599,1,0)</f>
        <v>0</v>
      </c>
      <c r="K1904" t="str">
        <f>IF(Tabela_Brasil[[#This Row],[IDHM]]&lt;=0.55,"Baixo",IF(Tabela_Brasil[[#This Row],[IDHM]]&lt;=0.699,"Médio",IF(Tabela_Brasil[[#This Row],[IDHM]]&lt;=0.799,"Alto","Muito Alto")))</f>
        <v>Médio</v>
      </c>
      <c r="L1904" t="str">
        <f>VLOOKUP(Tabela_Brasil[[#This Row],[Estado]],'De-Para_Estado_Regiao'!$B$3:$C$29,2,FALSE)</f>
        <v>Nordeste</v>
      </c>
      <c r="M1904">
        <f>IF(Tabela_Brasil[[#This Row],[IBGE_1-4]]&gt;=951,1,0)</f>
        <v>0</v>
      </c>
      <c r="N1904">
        <f>IF(Tabela_Brasil[[#This Row],[COMP_P]]&lt;=2,1,0)</f>
        <v>0</v>
      </c>
    </row>
    <row r="1905" spans="1:14" x14ac:dyDescent="0.25">
      <c r="A1905" s="9" t="s">
        <v>1906</v>
      </c>
      <c r="B1905" s="9" t="s">
        <v>33</v>
      </c>
      <c r="C1905" s="9">
        <v>280</v>
      </c>
      <c r="D1905" s="9">
        <v>0.69799999999999995</v>
      </c>
      <c r="E1905" s="9">
        <v>0.70299999999999996</v>
      </c>
      <c r="F1905" s="9">
        <v>0.60199999999999998</v>
      </c>
      <c r="G1905" s="9">
        <v>114807.73</v>
      </c>
      <c r="H1905" s="10">
        <v>8</v>
      </c>
      <c r="I1905" t="str">
        <f>CONCATENATE(Tabela_Brasil[[#This Row],[Município]],"-",Tabela_Brasil[[#This Row],[Estado]])</f>
        <v>Cachoeira Dourada-GO</v>
      </c>
      <c r="J1905">
        <f>IF(Tabela_Brasil[[#This Row],[IDHM]]&lt;=0.599,1,0)</f>
        <v>0</v>
      </c>
      <c r="K1905" t="str">
        <f>IF(Tabela_Brasil[[#This Row],[IDHM]]&lt;=0.55,"Baixo",IF(Tabela_Brasil[[#This Row],[IDHM]]&lt;=0.699,"Médio",IF(Tabela_Brasil[[#This Row],[IDHM]]&lt;=0.799,"Alto","Muito Alto")))</f>
        <v>Médio</v>
      </c>
      <c r="L1905" t="str">
        <f>VLOOKUP(Tabela_Brasil[[#This Row],[Estado]],'De-Para_Estado_Regiao'!$B$3:$C$29,2,FALSE)</f>
        <v>Centro-Oeste</v>
      </c>
      <c r="M1905">
        <f>IF(Tabela_Brasil[[#This Row],[IBGE_1-4]]&gt;=951,1,0)</f>
        <v>0</v>
      </c>
      <c r="N1905">
        <f>IF(Tabela_Brasil[[#This Row],[COMP_P]]&lt;=2,1,0)</f>
        <v>0</v>
      </c>
    </row>
    <row r="1906" spans="1:14" x14ac:dyDescent="0.25">
      <c r="A1906" s="12" t="s">
        <v>1907</v>
      </c>
      <c r="B1906" s="12" t="s">
        <v>49</v>
      </c>
      <c r="C1906" s="12">
        <v>2808</v>
      </c>
      <c r="D1906" s="12">
        <v>0.53700000000000003</v>
      </c>
      <c r="E1906" s="12">
        <v>0.55700000000000005</v>
      </c>
      <c r="F1906" s="12">
        <v>0.376</v>
      </c>
      <c r="G1906" s="12">
        <v>11368.05</v>
      </c>
      <c r="H1906" s="13">
        <v>5</v>
      </c>
      <c r="I1906" t="str">
        <f>CONCATENATE(Tabela_Brasil[[#This Row],[Município]],"-",Tabela_Brasil[[#This Row],[Estado]])</f>
        <v>Novo Repartimento-PA</v>
      </c>
      <c r="J1906">
        <f>IF(Tabela_Brasil[[#This Row],[IDHM]]&lt;=0.599,1,0)</f>
        <v>1</v>
      </c>
      <c r="K1906" t="str">
        <f>IF(Tabela_Brasil[[#This Row],[IDHM]]&lt;=0.55,"Baixo",IF(Tabela_Brasil[[#This Row],[IDHM]]&lt;=0.699,"Médio",IF(Tabela_Brasil[[#This Row],[IDHM]]&lt;=0.799,"Alto","Muito Alto")))</f>
        <v>Baixo</v>
      </c>
      <c r="L1906" t="str">
        <f>VLOOKUP(Tabela_Brasil[[#This Row],[Estado]],'De-Para_Estado_Regiao'!$B$3:$C$29,2,FALSE)</f>
        <v>Norte</v>
      </c>
      <c r="M1906">
        <f>IF(Tabela_Brasil[[#This Row],[IBGE_1-4]]&gt;=951,1,0)</f>
        <v>1</v>
      </c>
      <c r="N1906">
        <f>IF(Tabela_Brasil[[#This Row],[COMP_P]]&lt;=2,1,0)</f>
        <v>0</v>
      </c>
    </row>
    <row r="1907" spans="1:14" x14ac:dyDescent="0.25">
      <c r="A1907" s="9" t="s">
        <v>1908</v>
      </c>
      <c r="B1907" s="9" t="s">
        <v>49</v>
      </c>
      <c r="C1907" s="9">
        <v>1442</v>
      </c>
      <c r="D1907" s="9">
        <v>0.55000000000000004</v>
      </c>
      <c r="E1907" s="9">
        <v>0.57299999999999995</v>
      </c>
      <c r="F1907" s="9">
        <v>0.38500000000000001</v>
      </c>
      <c r="G1907" s="9">
        <v>9088.27</v>
      </c>
      <c r="H1907" s="10">
        <v>52</v>
      </c>
      <c r="I1907" t="str">
        <f>CONCATENATE(Tabela_Brasil[[#This Row],[Município]],"-",Tabela_Brasil[[#This Row],[Estado]])</f>
        <v>Capitão Poço-PA</v>
      </c>
      <c r="J1907">
        <f>IF(Tabela_Brasil[[#This Row],[IDHM]]&lt;=0.599,1,0)</f>
        <v>1</v>
      </c>
      <c r="K1907" t="str">
        <f>IF(Tabela_Brasil[[#This Row],[IDHM]]&lt;=0.55,"Baixo",IF(Tabela_Brasil[[#This Row],[IDHM]]&lt;=0.699,"Médio",IF(Tabela_Brasil[[#This Row],[IDHM]]&lt;=0.799,"Alto","Muito Alto")))</f>
        <v>Baixo</v>
      </c>
      <c r="L1907" t="str">
        <f>VLOOKUP(Tabela_Brasil[[#This Row],[Estado]],'De-Para_Estado_Regiao'!$B$3:$C$29,2,FALSE)</f>
        <v>Norte</v>
      </c>
      <c r="M1907">
        <f>IF(Tabela_Brasil[[#This Row],[IBGE_1-4]]&gt;=951,1,0)</f>
        <v>1</v>
      </c>
      <c r="N1907">
        <f>IF(Tabela_Brasil[[#This Row],[COMP_P]]&lt;=2,1,0)</f>
        <v>0</v>
      </c>
    </row>
    <row r="1908" spans="1:14" x14ac:dyDescent="0.25">
      <c r="A1908" s="12" t="s">
        <v>1909</v>
      </c>
      <c r="B1908" s="12" t="s">
        <v>49</v>
      </c>
      <c r="C1908" s="12">
        <v>1082</v>
      </c>
      <c r="D1908" s="12">
        <v>0.50600000000000001</v>
      </c>
      <c r="E1908" s="12">
        <v>0.51700000000000002</v>
      </c>
      <c r="F1908" s="12">
        <v>0.33200000000000002</v>
      </c>
      <c r="G1908" s="12">
        <v>14578.7</v>
      </c>
      <c r="H1908" s="13">
        <v>12</v>
      </c>
      <c r="I1908" t="str">
        <f>CONCATENATE(Tabela_Brasil[[#This Row],[Município]],"-",Tabela_Brasil[[#This Row],[Estado]])</f>
        <v>Acará-PA</v>
      </c>
      <c r="J1908">
        <f>IF(Tabela_Brasil[[#This Row],[IDHM]]&lt;=0.599,1,0)</f>
        <v>1</v>
      </c>
      <c r="K1908" t="str">
        <f>IF(Tabela_Brasil[[#This Row],[IDHM]]&lt;=0.55,"Baixo",IF(Tabela_Brasil[[#This Row],[IDHM]]&lt;=0.699,"Médio",IF(Tabela_Brasil[[#This Row],[IDHM]]&lt;=0.799,"Alto","Muito Alto")))</f>
        <v>Baixo</v>
      </c>
      <c r="L1908" t="str">
        <f>VLOOKUP(Tabela_Brasil[[#This Row],[Estado]],'De-Para_Estado_Regiao'!$B$3:$C$29,2,FALSE)</f>
        <v>Norte</v>
      </c>
      <c r="M1908">
        <f>IF(Tabela_Brasil[[#This Row],[IBGE_1-4]]&gt;=951,1,0)</f>
        <v>1</v>
      </c>
      <c r="N1908">
        <f>IF(Tabela_Brasil[[#This Row],[COMP_P]]&lt;=2,1,0)</f>
        <v>0</v>
      </c>
    </row>
    <row r="1909" spans="1:14" x14ac:dyDescent="0.25">
      <c r="A1909" s="9" t="s">
        <v>1910</v>
      </c>
      <c r="B1909" s="9" t="s">
        <v>118</v>
      </c>
      <c r="C1909" s="9">
        <v>1811</v>
      </c>
      <c r="D1909" s="9">
        <v>0.61399999999999999</v>
      </c>
      <c r="E1909" s="9">
        <v>0.59</v>
      </c>
      <c r="F1909" s="9">
        <v>0.51200000000000001</v>
      </c>
      <c r="G1909" s="9">
        <v>8706.16</v>
      </c>
      <c r="H1909" s="10">
        <v>11</v>
      </c>
      <c r="I1909" t="str">
        <f>CONCATENATE(Tabela_Brasil[[#This Row],[Município]],"-",Tabela_Brasil[[#This Row],[Estado]])</f>
        <v>Altos-PI</v>
      </c>
      <c r="J1909">
        <f>IF(Tabela_Brasil[[#This Row],[IDHM]]&lt;=0.599,1,0)</f>
        <v>0</v>
      </c>
      <c r="K1909" t="str">
        <f>IF(Tabela_Brasil[[#This Row],[IDHM]]&lt;=0.55,"Baixo",IF(Tabela_Brasil[[#This Row],[IDHM]]&lt;=0.699,"Médio",IF(Tabela_Brasil[[#This Row],[IDHM]]&lt;=0.799,"Alto","Muito Alto")))</f>
        <v>Médio</v>
      </c>
      <c r="L1909" t="str">
        <f>VLOOKUP(Tabela_Brasil[[#This Row],[Estado]],'De-Para_Estado_Regiao'!$B$3:$C$29,2,FALSE)</f>
        <v>Nordeste</v>
      </c>
      <c r="M1909">
        <f>IF(Tabela_Brasil[[#This Row],[IBGE_1-4]]&gt;=951,1,0)</f>
        <v>1</v>
      </c>
      <c r="N1909">
        <f>IF(Tabela_Brasil[[#This Row],[COMP_P]]&lt;=2,1,0)</f>
        <v>0</v>
      </c>
    </row>
    <row r="1910" spans="1:14" x14ac:dyDescent="0.25">
      <c r="A1910" s="12" t="s">
        <v>1911</v>
      </c>
      <c r="B1910" s="12" t="s">
        <v>22</v>
      </c>
      <c r="C1910" s="12">
        <v>257</v>
      </c>
      <c r="D1910" s="12">
        <v>0.74</v>
      </c>
      <c r="E1910" s="12">
        <v>0.71</v>
      </c>
      <c r="F1910" s="12">
        <v>0.67600000000000005</v>
      </c>
      <c r="G1910" s="12">
        <v>52950.19</v>
      </c>
      <c r="H1910" s="13">
        <v>7</v>
      </c>
      <c r="I1910" t="str">
        <f>CONCATENATE(Tabela_Brasil[[#This Row],[Município]],"-",Tabela_Brasil[[#This Row],[Estado]])</f>
        <v>Sabáudia-PR</v>
      </c>
      <c r="J1910">
        <f>IF(Tabela_Brasil[[#This Row],[IDHM]]&lt;=0.599,1,0)</f>
        <v>0</v>
      </c>
      <c r="K1910" t="str">
        <f>IF(Tabela_Brasil[[#This Row],[IDHM]]&lt;=0.55,"Baixo",IF(Tabela_Brasil[[#This Row],[IDHM]]&lt;=0.699,"Médio",IF(Tabela_Brasil[[#This Row],[IDHM]]&lt;=0.799,"Alto","Muito Alto")))</f>
        <v>Alto</v>
      </c>
      <c r="L1910" t="str">
        <f>VLOOKUP(Tabela_Brasil[[#This Row],[Estado]],'De-Para_Estado_Regiao'!$B$3:$C$29,2,FALSE)</f>
        <v>Sul</v>
      </c>
      <c r="M1910">
        <f>IF(Tabela_Brasil[[#This Row],[IBGE_1-4]]&gt;=951,1,0)</f>
        <v>0</v>
      </c>
      <c r="N1910">
        <f>IF(Tabela_Brasil[[#This Row],[COMP_P]]&lt;=2,1,0)</f>
        <v>0</v>
      </c>
    </row>
    <row r="1911" spans="1:14" x14ac:dyDescent="0.25">
      <c r="A1911" s="9" t="s">
        <v>1912</v>
      </c>
      <c r="B1911" s="9" t="s">
        <v>87</v>
      </c>
      <c r="C1911" s="9">
        <v>1085</v>
      </c>
      <c r="D1911" s="9">
        <v>0.54600000000000004</v>
      </c>
      <c r="E1911" s="9">
        <v>0.499</v>
      </c>
      <c r="F1911" s="9">
        <v>0.46400000000000002</v>
      </c>
      <c r="G1911" s="9">
        <v>5789.7</v>
      </c>
      <c r="H1911" s="10">
        <v>0</v>
      </c>
      <c r="I1911" t="str">
        <f>CONCATENATE(Tabela_Brasil[[#This Row],[Município]],"-",Tabela_Brasil[[#This Row],[Estado]])</f>
        <v>Monção-MA</v>
      </c>
      <c r="J1911">
        <f>IF(Tabela_Brasil[[#This Row],[IDHM]]&lt;=0.599,1,0)</f>
        <v>1</v>
      </c>
      <c r="K1911" t="str">
        <f>IF(Tabela_Brasil[[#This Row],[IDHM]]&lt;=0.55,"Baixo",IF(Tabela_Brasil[[#This Row],[IDHM]]&lt;=0.699,"Médio",IF(Tabela_Brasil[[#This Row],[IDHM]]&lt;=0.799,"Alto","Muito Alto")))</f>
        <v>Baixo</v>
      </c>
      <c r="L1911" t="str">
        <f>VLOOKUP(Tabela_Brasil[[#This Row],[Estado]],'De-Para_Estado_Regiao'!$B$3:$C$29,2,FALSE)</f>
        <v>Nordeste</v>
      </c>
      <c r="M1911">
        <f>IF(Tabela_Brasil[[#This Row],[IBGE_1-4]]&gt;=951,1,0)</f>
        <v>1</v>
      </c>
      <c r="N1911">
        <f>IF(Tabela_Brasil[[#This Row],[COMP_P]]&lt;=2,1,0)</f>
        <v>1</v>
      </c>
    </row>
    <row r="1912" spans="1:14" x14ac:dyDescent="0.25">
      <c r="A1912" s="12" t="s">
        <v>1913</v>
      </c>
      <c r="B1912" s="12" t="s">
        <v>87</v>
      </c>
      <c r="C1912" s="12">
        <v>402</v>
      </c>
      <c r="D1912" s="12">
        <v>0.55600000000000005</v>
      </c>
      <c r="E1912" s="12">
        <v>0.48499999999999999</v>
      </c>
      <c r="F1912" s="12">
        <v>0.45900000000000002</v>
      </c>
      <c r="G1912" s="12">
        <v>7003.35</v>
      </c>
      <c r="H1912" s="13">
        <v>1</v>
      </c>
      <c r="I1912" t="str">
        <f>CONCATENATE(Tabela_Brasil[[#This Row],[Município]],"-",Tabela_Brasil[[#This Row],[Estado]])</f>
        <v>Formosa Da Serra Negra-MA</v>
      </c>
      <c r="J1912">
        <f>IF(Tabela_Brasil[[#This Row],[IDHM]]&lt;=0.599,1,0)</f>
        <v>1</v>
      </c>
      <c r="K1912" t="str">
        <f>IF(Tabela_Brasil[[#This Row],[IDHM]]&lt;=0.55,"Baixo",IF(Tabela_Brasil[[#This Row],[IDHM]]&lt;=0.699,"Médio",IF(Tabela_Brasil[[#This Row],[IDHM]]&lt;=0.799,"Alto","Muito Alto")))</f>
        <v>Médio</v>
      </c>
      <c r="L1912" t="str">
        <f>VLOOKUP(Tabela_Brasil[[#This Row],[Estado]],'De-Para_Estado_Regiao'!$B$3:$C$29,2,FALSE)</f>
        <v>Nordeste</v>
      </c>
      <c r="M1912">
        <f>IF(Tabela_Brasil[[#This Row],[IBGE_1-4]]&gt;=951,1,0)</f>
        <v>0</v>
      </c>
      <c r="N1912">
        <f>IF(Tabela_Brasil[[#This Row],[COMP_P]]&lt;=2,1,0)</f>
        <v>1</v>
      </c>
    </row>
    <row r="1913" spans="1:14" x14ac:dyDescent="0.25">
      <c r="A1913" s="9" t="s">
        <v>1119</v>
      </c>
      <c r="B1913" s="9" t="s">
        <v>22</v>
      </c>
      <c r="C1913" s="9">
        <v>174</v>
      </c>
      <c r="D1913" s="9">
        <v>0.71299999999999997</v>
      </c>
      <c r="E1913" s="9">
        <v>0.68200000000000005</v>
      </c>
      <c r="F1913" s="9">
        <v>0.64100000000000001</v>
      </c>
      <c r="G1913" s="9">
        <v>39061.29</v>
      </c>
      <c r="H1913" s="10">
        <v>6</v>
      </c>
      <c r="I1913" t="str">
        <f>CONCATENATE(Tabela_Brasil[[#This Row],[Município]],"-",Tabela_Brasil[[#This Row],[Estado]])</f>
        <v>Cruzeiro Do Sul-PR</v>
      </c>
      <c r="J1913">
        <f>IF(Tabela_Brasil[[#This Row],[IDHM]]&lt;=0.599,1,0)</f>
        <v>0</v>
      </c>
      <c r="K1913" t="str">
        <f>IF(Tabela_Brasil[[#This Row],[IDHM]]&lt;=0.55,"Baixo",IF(Tabela_Brasil[[#This Row],[IDHM]]&lt;=0.699,"Médio",IF(Tabela_Brasil[[#This Row],[IDHM]]&lt;=0.799,"Alto","Muito Alto")))</f>
        <v>Alto</v>
      </c>
      <c r="L1913" t="str">
        <f>VLOOKUP(Tabela_Brasil[[#This Row],[Estado]],'De-Para_Estado_Regiao'!$B$3:$C$29,2,FALSE)</f>
        <v>Sul</v>
      </c>
      <c r="M1913">
        <f>IF(Tabela_Brasil[[#This Row],[IBGE_1-4]]&gt;=951,1,0)</f>
        <v>0</v>
      </c>
      <c r="N1913">
        <f>IF(Tabela_Brasil[[#This Row],[COMP_P]]&lt;=2,1,0)</f>
        <v>0</v>
      </c>
    </row>
    <row r="1914" spans="1:14" x14ac:dyDescent="0.25">
      <c r="A1914" s="12" t="s">
        <v>1914</v>
      </c>
      <c r="B1914" s="12" t="s">
        <v>87</v>
      </c>
      <c r="C1914" s="12">
        <v>1167</v>
      </c>
      <c r="D1914" s="12">
        <v>0.63400000000000001</v>
      </c>
      <c r="E1914" s="12">
        <v>0.6</v>
      </c>
      <c r="F1914" s="12">
        <v>0.52900000000000003</v>
      </c>
      <c r="G1914" s="12">
        <v>10165.969999999999</v>
      </c>
      <c r="H1914" s="13">
        <v>30</v>
      </c>
      <c r="I1914" t="str">
        <f>CONCATENATE(Tabela_Brasil[[#This Row],[Município]],"-",Tabela_Brasil[[#This Row],[Estado]])</f>
        <v>Carolina-MA</v>
      </c>
      <c r="J1914">
        <f>IF(Tabela_Brasil[[#This Row],[IDHM]]&lt;=0.599,1,0)</f>
        <v>0</v>
      </c>
      <c r="K1914" t="str">
        <f>IF(Tabela_Brasil[[#This Row],[IDHM]]&lt;=0.55,"Baixo",IF(Tabela_Brasil[[#This Row],[IDHM]]&lt;=0.699,"Médio",IF(Tabela_Brasil[[#This Row],[IDHM]]&lt;=0.799,"Alto","Muito Alto")))</f>
        <v>Médio</v>
      </c>
      <c r="L1914" t="str">
        <f>VLOOKUP(Tabela_Brasil[[#This Row],[Estado]],'De-Para_Estado_Regiao'!$B$3:$C$29,2,FALSE)</f>
        <v>Nordeste</v>
      </c>
      <c r="M1914">
        <f>IF(Tabela_Brasil[[#This Row],[IBGE_1-4]]&gt;=951,1,0)</f>
        <v>1</v>
      </c>
      <c r="N1914">
        <f>IF(Tabela_Brasil[[#This Row],[COMP_P]]&lt;=2,1,0)</f>
        <v>0</v>
      </c>
    </row>
    <row r="1915" spans="1:14" x14ac:dyDescent="0.25">
      <c r="A1915" s="9" t="s">
        <v>1915</v>
      </c>
      <c r="B1915" s="9" t="s">
        <v>33</v>
      </c>
      <c r="C1915" s="9">
        <v>302</v>
      </c>
      <c r="D1915" s="9">
        <v>0.67400000000000004</v>
      </c>
      <c r="E1915" s="9">
        <v>0.69599999999999995</v>
      </c>
      <c r="F1915" s="9">
        <v>0.54</v>
      </c>
      <c r="G1915" s="9">
        <v>14622.77</v>
      </c>
      <c r="H1915" s="10">
        <v>2</v>
      </c>
      <c r="I1915" t="str">
        <f>CONCATENATE(Tabela_Brasil[[#This Row],[Município]],"-",Tabela_Brasil[[#This Row],[Estado]])</f>
        <v>Araguapaz-GO</v>
      </c>
      <c r="J1915">
        <f>IF(Tabela_Brasil[[#This Row],[IDHM]]&lt;=0.599,1,0)</f>
        <v>0</v>
      </c>
      <c r="K1915" t="str">
        <f>IF(Tabela_Brasil[[#This Row],[IDHM]]&lt;=0.55,"Baixo",IF(Tabela_Brasil[[#This Row],[IDHM]]&lt;=0.699,"Médio",IF(Tabela_Brasil[[#This Row],[IDHM]]&lt;=0.799,"Alto","Muito Alto")))</f>
        <v>Médio</v>
      </c>
      <c r="L1915" t="str">
        <f>VLOOKUP(Tabela_Brasil[[#This Row],[Estado]],'De-Para_Estado_Regiao'!$B$3:$C$29,2,FALSE)</f>
        <v>Centro-Oeste</v>
      </c>
      <c r="M1915">
        <f>IF(Tabela_Brasil[[#This Row],[IBGE_1-4]]&gt;=951,1,0)</f>
        <v>0</v>
      </c>
      <c r="N1915">
        <f>IF(Tabela_Brasil[[#This Row],[COMP_P]]&lt;=2,1,0)</f>
        <v>1</v>
      </c>
    </row>
    <row r="1916" spans="1:14" x14ac:dyDescent="0.25">
      <c r="A1916" s="12" t="s">
        <v>1916</v>
      </c>
      <c r="B1916" s="12" t="s">
        <v>72</v>
      </c>
      <c r="C1916" s="12">
        <v>1063</v>
      </c>
      <c r="D1916" s="12">
        <v>0.66500000000000004</v>
      </c>
      <c r="E1916" s="12">
        <v>0.65</v>
      </c>
      <c r="F1916" s="12">
        <v>0.57199999999999995</v>
      </c>
      <c r="G1916" s="12">
        <v>17222.310000000001</v>
      </c>
      <c r="H1916" s="13">
        <v>35</v>
      </c>
      <c r="I1916" t="str">
        <f>CONCATENATE(Tabela_Brasil[[#This Row],[Município]],"-",Tabela_Brasil[[#This Row],[Estado]])</f>
        <v>Macau-RN</v>
      </c>
      <c r="J1916">
        <f>IF(Tabela_Brasil[[#This Row],[IDHM]]&lt;=0.599,1,0)</f>
        <v>0</v>
      </c>
      <c r="K1916" t="str">
        <f>IF(Tabela_Brasil[[#This Row],[IDHM]]&lt;=0.55,"Baixo",IF(Tabela_Brasil[[#This Row],[IDHM]]&lt;=0.699,"Médio",IF(Tabela_Brasil[[#This Row],[IDHM]]&lt;=0.799,"Alto","Muito Alto")))</f>
        <v>Médio</v>
      </c>
      <c r="L1916" t="str">
        <f>VLOOKUP(Tabela_Brasil[[#This Row],[Estado]],'De-Para_Estado_Regiao'!$B$3:$C$29,2,FALSE)</f>
        <v>Nordeste</v>
      </c>
      <c r="M1916">
        <f>IF(Tabela_Brasil[[#This Row],[IBGE_1-4]]&gt;=951,1,0)</f>
        <v>1</v>
      </c>
      <c r="N1916">
        <f>IF(Tabela_Brasil[[#This Row],[COMP_P]]&lt;=2,1,0)</f>
        <v>0</v>
      </c>
    </row>
    <row r="1917" spans="1:14" x14ac:dyDescent="0.25">
      <c r="A1917" s="9" t="s">
        <v>1917</v>
      </c>
      <c r="B1917" s="9" t="s">
        <v>118</v>
      </c>
      <c r="C1917" s="9">
        <v>613</v>
      </c>
      <c r="D1917" s="9">
        <v>0.57999999999999996</v>
      </c>
      <c r="E1917" s="9">
        <v>0.57099999999999995</v>
      </c>
      <c r="F1917" s="9">
        <v>0.46200000000000002</v>
      </c>
      <c r="G1917" s="9">
        <v>9760.48</v>
      </c>
      <c r="H1917" s="10">
        <v>29</v>
      </c>
      <c r="I1917" t="str">
        <f>CONCATENATE(Tabela_Brasil[[#This Row],[Município]],"-",Tabela_Brasil[[#This Row],[Estado]])</f>
        <v>Canto Do Buriti-PI</v>
      </c>
      <c r="J1917">
        <f>IF(Tabela_Brasil[[#This Row],[IDHM]]&lt;=0.599,1,0)</f>
        <v>1</v>
      </c>
      <c r="K1917" t="str">
        <f>IF(Tabela_Brasil[[#This Row],[IDHM]]&lt;=0.55,"Baixo",IF(Tabela_Brasil[[#This Row],[IDHM]]&lt;=0.699,"Médio",IF(Tabela_Brasil[[#This Row],[IDHM]]&lt;=0.799,"Alto","Muito Alto")))</f>
        <v>Médio</v>
      </c>
      <c r="L1917" t="str">
        <f>VLOOKUP(Tabela_Brasil[[#This Row],[Estado]],'De-Para_Estado_Regiao'!$B$3:$C$29,2,FALSE)</f>
        <v>Nordeste</v>
      </c>
      <c r="M1917">
        <f>IF(Tabela_Brasil[[#This Row],[IBGE_1-4]]&gt;=951,1,0)</f>
        <v>0</v>
      </c>
      <c r="N1917">
        <f>IF(Tabela_Brasil[[#This Row],[COMP_P]]&lt;=2,1,0)</f>
        <v>0</v>
      </c>
    </row>
    <row r="1918" spans="1:14" x14ac:dyDescent="0.25">
      <c r="A1918" s="12" t="s">
        <v>1918</v>
      </c>
      <c r="B1918" s="12" t="s">
        <v>82</v>
      </c>
      <c r="C1918" s="12">
        <v>704</v>
      </c>
      <c r="D1918" s="12">
        <v>0.59</v>
      </c>
      <c r="E1918" s="12">
        <v>0.57699999999999996</v>
      </c>
      <c r="F1918" s="12">
        <v>0.47599999999999998</v>
      </c>
      <c r="G1918" s="12">
        <v>8144.83</v>
      </c>
      <c r="H1918" s="13">
        <v>10</v>
      </c>
      <c r="I1918" t="str">
        <f>CONCATENATE(Tabela_Brasil[[#This Row],[Município]],"-",Tabela_Brasil[[#This Row],[Estado]])</f>
        <v>Conceição-PB</v>
      </c>
      <c r="J1918">
        <f>IF(Tabela_Brasil[[#This Row],[IDHM]]&lt;=0.599,1,0)</f>
        <v>1</v>
      </c>
      <c r="K1918" t="str">
        <f>IF(Tabela_Brasil[[#This Row],[IDHM]]&lt;=0.55,"Baixo",IF(Tabela_Brasil[[#This Row],[IDHM]]&lt;=0.699,"Médio",IF(Tabela_Brasil[[#This Row],[IDHM]]&lt;=0.799,"Alto","Muito Alto")))</f>
        <v>Médio</v>
      </c>
      <c r="L1918" t="str">
        <f>VLOOKUP(Tabela_Brasil[[#This Row],[Estado]],'De-Para_Estado_Regiao'!$B$3:$C$29,2,FALSE)</f>
        <v>Nordeste</v>
      </c>
      <c r="M1918">
        <f>IF(Tabela_Brasil[[#This Row],[IBGE_1-4]]&gt;=951,1,0)</f>
        <v>0</v>
      </c>
      <c r="N1918">
        <f>IF(Tabela_Brasil[[#This Row],[COMP_P]]&lt;=2,1,0)</f>
        <v>0</v>
      </c>
    </row>
    <row r="1919" spans="1:14" x14ac:dyDescent="0.25">
      <c r="A1919" s="9" t="s">
        <v>1919</v>
      </c>
      <c r="B1919" s="9" t="s">
        <v>22</v>
      </c>
      <c r="C1919" s="9">
        <v>379</v>
      </c>
      <c r="D1919" s="9">
        <v>0.71499999999999997</v>
      </c>
      <c r="E1919" s="9">
        <v>0.68899999999999995</v>
      </c>
      <c r="F1919" s="9">
        <v>0.65100000000000002</v>
      </c>
      <c r="G1919" s="9">
        <v>21107.67</v>
      </c>
      <c r="H1919" s="10">
        <v>12</v>
      </c>
      <c r="I1919" t="str">
        <f>CONCATENATE(Tabela_Brasil[[#This Row],[Município]],"-",Tabela_Brasil[[#This Row],[Estado]])</f>
        <v>São Sebastião Da Amoreira-PR</v>
      </c>
      <c r="J1919">
        <f>IF(Tabela_Brasil[[#This Row],[IDHM]]&lt;=0.599,1,0)</f>
        <v>0</v>
      </c>
      <c r="K1919" t="str">
        <f>IF(Tabela_Brasil[[#This Row],[IDHM]]&lt;=0.55,"Baixo",IF(Tabela_Brasil[[#This Row],[IDHM]]&lt;=0.699,"Médio",IF(Tabela_Brasil[[#This Row],[IDHM]]&lt;=0.799,"Alto","Muito Alto")))</f>
        <v>Alto</v>
      </c>
      <c r="L1919" t="str">
        <f>VLOOKUP(Tabela_Brasil[[#This Row],[Estado]],'De-Para_Estado_Regiao'!$B$3:$C$29,2,FALSE)</f>
        <v>Sul</v>
      </c>
      <c r="M1919">
        <f>IF(Tabela_Brasil[[#This Row],[IBGE_1-4]]&gt;=951,1,0)</f>
        <v>0</v>
      </c>
      <c r="N1919">
        <f>IF(Tabela_Brasil[[#This Row],[COMP_P]]&lt;=2,1,0)</f>
        <v>0</v>
      </c>
    </row>
    <row r="1920" spans="1:14" x14ac:dyDescent="0.25">
      <c r="A1920" s="12" t="s">
        <v>1920</v>
      </c>
      <c r="B1920" s="12" t="s">
        <v>87</v>
      </c>
      <c r="C1920" s="12">
        <v>395</v>
      </c>
      <c r="D1920" s="12">
        <v>0.55700000000000005</v>
      </c>
      <c r="E1920" s="12">
        <v>0.50800000000000001</v>
      </c>
      <c r="F1920" s="12">
        <v>0.46600000000000003</v>
      </c>
      <c r="G1920" s="12">
        <v>6083.36</v>
      </c>
      <c r="H1920" s="13">
        <v>22</v>
      </c>
      <c r="I1920" t="str">
        <f>CONCATENATE(Tabela_Brasil[[#This Row],[Município]],"-",Tabela_Brasil[[#This Row],[Estado]])</f>
        <v>Lago Verde-MA</v>
      </c>
      <c r="J1920">
        <f>IF(Tabela_Brasil[[#This Row],[IDHM]]&lt;=0.599,1,0)</f>
        <v>1</v>
      </c>
      <c r="K1920" t="str">
        <f>IF(Tabela_Brasil[[#This Row],[IDHM]]&lt;=0.55,"Baixo",IF(Tabela_Brasil[[#This Row],[IDHM]]&lt;=0.699,"Médio",IF(Tabela_Brasil[[#This Row],[IDHM]]&lt;=0.799,"Alto","Muito Alto")))</f>
        <v>Médio</v>
      </c>
      <c r="L1920" t="str">
        <f>VLOOKUP(Tabela_Brasil[[#This Row],[Estado]],'De-Para_Estado_Regiao'!$B$3:$C$29,2,FALSE)</f>
        <v>Nordeste</v>
      </c>
      <c r="M1920">
        <f>IF(Tabela_Brasil[[#This Row],[IBGE_1-4]]&gt;=951,1,0)</f>
        <v>0</v>
      </c>
      <c r="N1920">
        <f>IF(Tabela_Brasil[[#This Row],[COMP_P]]&lt;=2,1,0)</f>
        <v>0</v>
      </c>
    </row>
    <row r="1921" spans="1:14" x14ac:dyDescent="0.25">
      <c r="A1921" s="9" t="s">
        <v>1921</v>
      </c>
      <c r="B1921" s="9" t="s">
        <v>16</v>
      </c>
      <c r="C1921" s="9">
        <v>785</v>
      </c>
      <c r="D1921" s="9">
        <v>0.59599999999999997</v>
      </c>
      <c r="E1921" s="9">
        <v>0.55600000000000005</v>
      </c>
      <c r="F1921" s="9">
        <v>0.47799999999999998</v>
      </c>
      <c r="G1921" s="9">
        <v>7877.63</v>
      </c>
      <c r="H1921" s="10">
        <v>8</v>
      </c>
      <c r="I1921" t="str">
        <f>CONCATENATE(Tabela_Brasil[[#This Row],[Município]],"-",Tabela_Brasil[[#This Row],[Estado]])</f>
        <v>Padre Paraíso-MG</v>
      </c>
      <c r="J1921">
        <f>IF(Tabela_Brasil[[#This Row],[IDHM]]&lt;=0.599,1,0)</f>
        <v>1</v>
      </c>
      <c r="K1921" t="str">
        <f>IF(Tabela_Brasil[[#This Row],[IDHM]]&lt;=0.55,"Baixo",IF(Tabela_Brasil[[#This Row],[IDHM]]&lt;=0.699,"Médio",IF(Tabela_Brasil[[#This Row],[IDHM]]&lt;=0.799,"Alto","Muito Alto")))</f>
        <v>Médio</v>
      </c>
      <c r="L1921" t="str">
        <f>VLOOKUP(Tabela_Brasil[[#This Row],[Estado]],'De-Para_Estado_Regiao'!$B$3:$C$29,2,FALSE)</f>
        <v>Sudeste</v>
      </c>
      <c r="M1921">
        <f>IF(Tabela_Brasil[[#This Row],[IBGE_1-4]]&gt;=951,1,0)</f>
        <v>0</v>
      </c>
      <c r="N1921">
        <f>IF(Tabela_Brasil[[#This Row],[COMP_P]]&lt;=2,1,0)</f>
        <v>0</v>
      </c>
    </row>
    <row r="1922" spans="1:14" x14ac:dyDescent="0.25">
      <c r="A1922" s="12" t="s">
        <v>1922</v>
      </c>
      <c r="B1922" s="12" t="s">
        <v>7</v>
      </c>
      <c r="C1922" s="12">
        <v>309</v>
      </c>
      <c r="D1922" s="12">
        <v>0.7</v>
      </c>
      <c r="E1922" s="12">
        <v>0.67600000000000005</v>
      </c>
      <c r="F1922" s="12">
        <v>0.59899999999999998</v>
      </c>
      <c r="G1922" s="12">
        <v>13925.31</v>
      </c>
      <c r="H1922" s="13">
        <v>4</v>
      </c>
      <c r="I1922" t="str">
        <f>CONCATENATE(Tabela_Brasil[[#This Row],[Município]],"-",Tabela_Brasil[[#This Row],[Estado]])</f>
        <v>Barbosa-SP</v>
      </c>
      <c r="J1922">
        <f>IF(Tabela_Brasil[[#This Row],[IDHM]]&lt;=0.599,1,0)</f>
        <v>0</v>
      </c>
      <c r="K1922" t="str">
        <f>IF(Tabela_Brasil[[#This Row],[IDHM]]&lt;=0.55,"Baixo",IF(Tabela_Brasil[[#This Row],[IDHM]]&lt;=0.699,"Médio",IF(Tabela_Brasil[[#This Row],[IDHM]]&lt;=0.799,"Alto","Muito Alto")))</f>
        <v>Alto</v>
      </c>
      <c r="L1922" t="str">
        <f>VLOOKUP(Tabela_Brasil[[#This Row],[Estado]],'De-Para_Estado_Regiao'!$B$3:$C$29,2,FALSE)</f>
        <v>Sudeste</v>
      </c>
      <c r="M1922">
        <f>IF(Tabela_Brasil[[#This Row],[IBGE_1-4]]&gt;=951,1,0)</f>
        <v>0</v>
      </c>
      <c r="N1922">
        <f>IF(Tabela_Brasil[[#This Row],[COMP_P]]&lt;=2,1,0)</f>
        <v>0</v>
      </c>
    </row>
    <row r="1923" spans="1:14" x14ac:dyDescent="0.25">
      <c r="A1923" s="9" t="s">
        <v>1923</v>
      </c>
      <c r="B1923" s="9" t="s">
        <v>16</v>
      </c>
      <c r="C1923" s="9">
        <v>617</v>
      </c>
      <c r="D1923" s="9">
        <v>0.60099999999999998</v>
      </c>
      <c r="E1923" s="9">
        <v>0.58599999999999997</v>
      </c>
      <c r="F1923" s="9">
        <v>0.45800000000000002</v>
      </c>
      <c r="G1923" s="9">
        <v>13619.57</v>
      </c>
      <c r="H1923" s="10">
        <v>3</v>
      </c>
      <c r="I1923" t="str">
        <f>CONCATENATE(Tabela_Brasil[[#This Row],[Município]],"-",Tabela_Brasil[[#This Row],[Estado]])</f>
        <v>Águas Vermelhas-MG</v>
      </c>
      <c r="J1923">
        <f>IF(Tabela_Brasil[[#This Row],[IDHM]]&lt;=0.599,1,0)</f>
        <v>0</v>
      </c>
      <c r="K1923" t="str">
        <f>IF(Tabela_Brasil[[#This Row],[IDHM]]&lt;=0.55,"Baixo",IF(Tabela_Brasil[[#This Row],[IDHM]]&lt;=0.699,"Médio",IF(Tabela_Brasil[[#This Row],[IDHM]]&lt;=0.799,"Alto","Muito Alto")))</f>
        <v>Médio</v>
      </c>
      <c r="L1923" t="str">
        <f>VLOOKUP(Tabela_Brasil[[#This Row],[Estado]],'De-Para_Estado_Regiao'!$B$3:$C$29,2,FALSE)</f>
        <v>Sudeste</v>
      </c>
      <c r="M1923">
        <f>IF(Tabela_Brasil[[#This Row],[IBGE_1-4]]&gt;=951,1,0)</f>
        <v>0</v>
      </c>
      <c r="N1923">
        <f>IF(Tabela_Brasil[[#This Row],[COMP_P]]&lt;=2,1,0)</f>
        <v>0</v>
      </c>
    </row>
    <row r="1924" spans="1:14" x14ac:dyDescent="0.25">
      <c r="A1924" s="12" t="s">
        <v>1924</v>
      </c>
      <c r="B1924" s="12" t="s">
        <v>87</v>
      </c>
      <c r="C1924" s="12">
        <v>1062</v>
      </c>
      <c r="D1924" s="12">
        <v>0.59599999999999997</v>
      </c>
      <c r="E1924" s="12">
        <v>0.54</v>
      </c>
      <c r="F1924" s="12">
        <v>0.53400000000000003</v>
      </c>
      <c r="G1924" s="12">
        <v>8771.5</v>
      </c>
      <c r="H1924" s="13">
        <v>10</v>
      </c>
      <c r="I1924" t="str">
        <f>CONCATENATE(Tabela_Brasil[[#This Row],[Município]],"-",Tabela_Brasil[[#This Row],[Estado]])</f>
        <v>Vitória Do Mearim-MA</v>
      </c>
      <c r="J1924">
        <f>IF(Tabela_Brasil[[#This Row],[IDHM]]&lt;=0.599,1,0)</f>
        <v>1</v>
      </c>
      <c r="K1924" t="str">
        <f>IF(Tabela_Brasil[[#This Row],[IDHM]]&lt;=0.55,"Baixo",IF(Tabela_Brasil[[#This Row],[IDHM]]&lt;=0.699,"Médio",IF(Tabela_Brasil[[#This Row],[IDHM]]&lt;=0.799,"Alto","Muito Alto")))</f>
        <v>Médio</v>
      </c>
      <c r="L1924" t="str">
        <f>VLOOKUP(Tabela_Brasil[[#This Row],[Estado]],'De-Para_Estado_Regiao'!$B$3:$C$29,2,FALSE)</f>
        <v>Nordeste</v>
      </c>
      <c r="M1924">
        <f>IF(Tabela_Brasil[[#This Row],[IBGE_1-4]]&gt;=951,1,0)</f>
        <v>1</v>
      </c>
      <c r="N1924">
        <f>IF(Tabela_Brasil[[#This Row],[COMP_P]]&lt;=2,1,0)</f>
        <v>0</v>
      </c>
    </row>
    <row r="1925" spans="1:14" x14ac:dyDescent="0.25">
      <c r="A1925" s="9" t="s">
        <v>1925</v>
      </c>
      <c r="B1925" s="9" t="s">
        <v>87</v>
      </c>
      <c r="C1925" s="9">
        <v>375</v>
      </c>
      <c r="D1925" s="9">
        <v>0.56999999999999995</v>
      </c>
      <c r="E1925" s="9">
        <v>0.54700000000000004</v>
      </c>
      <c r="F1925" s="9">
        <v>0.46500000000000002</v>
      </c>
      <c r="G1925" s="9">
        <v>89606.91</v>
      </c>
      <c r="H1925" s="10">
        <v>1</v>
      </c>
      <c r="I1925" t="str">
        <f>CONCATENATE(Tabela_Brasil[[#This Row],[Município]],"-",Tabela_Brasil[[#This Row],[Estado]])</f>
        <v>Santo Antônio Dos Lopes-MA</v>
      </c>
      <c r="J1925">
        <f>IF(Tabela_Brasil[[#This Row],[IDHM]]&lt;=0.599,1,0)</f>
        <v>1</v>
      </c>
      <c r="K1925" t="str">
        <f>IF(Tabela_Brasil[[#This Row],[IDHM]]&lt;=0.55,"Baixo",IF(Tabela_Brasil[[#This Row],[IDHM]]&lt;=0.699,"Médio",IF(Tabela_Brasil[[#This Row],[IDHM]]&lt;=0.799,"Alto","Muito Alto")))</f>
        <v>Médio</v>
      </c>
      <c r="L1925" t="str">
        <f>VLOOKUP(Tabela_Brasil[[#This Row],[Estado]],'De-Para_Estado_Regiao'!$B$3:$C$29,2,FALSE)</f>
        <v>Nordeste</v>
      </c>
      <c r="M1925">
        <f>IF(Tabela_Brasil[[#This Row],[IBGE_1-4]]&gt;=951,1,0)</f>
        <v>0</v>
      </c>
      <c r="N1925">
        <f>IF(Tabela_Brasil[[#This Row],[COMP_P]]&lt;=2,1,0)</f>
        <v>1</v>
      </c>
    </row>
    <row r="1926" spans="1:14" x14ac:dyDescent="0.25">
      <c r="A1926" s="12" t="s">
        <v>1926</v>
      </c>
      <c r="B1926" s="12" t="s">
        <v>16</v>
      </c>
      <c r="C1926" s="12">
        <v>619</v>
      </c>
      <c r="D1926" s="12">
        <v>0.72299999999999998</v>
      </c>
      <c r="E1926" s="12">
        <v>0.752</v>
      </c>
      <c r="F1926" s="12">
        <v>0.57099999999999995</v>
      </c>
      <c r="G1926" s="12">
        <v>41854.58</v>
      </c>
      <c r="H1926" s="13">
        <v>5</v>
      </c>
      <c r="I1926" t="str">
        <f>CONCATENATE(Tabela_Brasil[[#This Row],[Município]],"-",Tabela_Brasil[[#This Row],[Estado]])</f>
        <v>Perdizes-MG</v>
      </c>
      <c r="J1926">
        <f>IF(Tabela_Brasil[[#This Row],[IDHM]]&lt;=0.599,1,0)</f>
        <v>0</v>
      </c>
      <c r="K1926" t="str">
        <f>IF(Tabela_Brasil[[#This Row],[IDHM]]&lt;=0.55,"Baixo",IF(Tabela_Brasil[[#This Row],[IDHM]]&lt;=0.699,"Médio",IF(Tabela_Brasil[[#This Row],[IDHM]]&lt;=0.799,"Alto","Muito Alto")))</f>
        <v>Alto</v>
      </c>
      <c r="L1926" t="str">
        <f>VLOOKUP(Tabela_Brasil[[#This Row],[Estado]],'De-Para_Estado_Regiao'!$B$3:$C$29,2,FALSE)</f>
        <v>Sudeste</v>
      </c>
      <c r="M1926">
        <f>IF(Tabela_Brasil[[#This Row],[IBGE_1-4]]&gt;=951,1,0)</f>
        <v>0</v>
      </c>
      <c r="N1926">
        <f>IF(Tabela_Brasil[[#This Row],[COMP_P]]&lt;=2,1,0)</f>
        <v>0</v>
      </c>
    </row>
    <row r="1927" spans="1:14" x14ac:dyDescent="0.25">
      <c r="A1927" s="9" t="s">
        <v>1927</v>
      </c>
      <c r="B1927" s="9" t="s">
        <v>94</v>
      </c>
      <c r="C1927" s="9">
        <v>2477</v>
      </c>
      <c r="D1927" s="9">
        <v>0.61199999999999999</v>
      </c>
      <c r="E1927" s="9">
        <v>0.59899999999999998</v>
      </c>
      <c r="F1927" s="9">
        <v>0.49399999999999999</v>
      </c>
      <c r="G1927" s="9">
        <v>8737.5300000000007</v>
      </c>
      <c r="H1927" s="10">
        <v>18</v>
      </c>
      <c r="I1927" t="str">
        <f>CONCATENATE(Tabela_Brasil[[#This Row],[Município]],"-",Tabela_Brasil[[#This Row],[Estado]])</f>
        <v>Delmiro Gouveia-AL</v>
      </c>
      <c r="J1927">
        <f>IF(Tabela_Brasil[[#This Row],[IDHM]]&lt;=0.599,1,0)</f>
        <v>0</v>
      </c>
      <c r="K1927" t="str">
        <f>IF(Tabela_Brasil[[#This Row],[IDHM]]&lt;=0.55,"Baixo",IF(Tabela_Brasil[[#This Row],[IDHM]]&lt;=0.699,"Médio",IF(Tabela_Brasil[[#This Row],[IDHM]]&lt;=0.799,"Alto","Muito Alto")))</f>
        <v>Médio</v>
      </c>
      <c r="L1927" t="str">
        <f>VLOOKUP(Tabela_Brasil[[#This Row],[Estado]],'De-Para_Estado_Regiao'!$B$3:$C$29,2,FALSE)</f>
        <v>Nordeste</v>
      </c>
      <c r="M1927">
        <f>IF(Tabela_Brasil[[#This Row],[IBGE_1-4]]&gt;=951,1,0)</f>
        <v>1</v>
      </c>
      <c r="N1927">
        <f>IF(Tabela_Brasil[[#This Row],[COMP_P]]&lt;=2,1,0)</f>
        <v>0</v>
      </c>
    </row>
    <row r="1928" spans="1:14" x14ac:dyDescent="0.25">
      <c r="A1928" s="12" t="s">
        <v>1928</v>
      </c>
      <c r="B1928" s="12" t="s">
        <v>111</v>
      </c>
      <c r="C1928" s="12">
        <v>1582</v>
      </c>
      <c r="D1928" s="12">
        <v>0.63100000000000001</v>
      </c>
      <c r="E1928" s="12">
        <v>0.60399999999999998</v>
      </c>
      <c r="F1928" s="12">
        <v>0.52500000000000002</v>
      </c>
      <c r="G1928" s="12">
        <v>10837.63</v>
      </c>
      <c r="H1928" s="13">
        <v>7</v>
      </c>
      <c r="I1928" t="str">
        <f>CONCATENATE(Tabela_Brasil[[#This Row],[Município]],"-",Tabela_Brasil[[#This Row],[Estado]])</f>
        <v>Araguatins-TO</v>
      </c>
      <c r="J1928">
        <f>IF(Tabela_Brasil[[#This Row],[IDHM]]&lt;=0.599,1,0)</f>
        <v>0</v>
      </c>
      <c r="K1928" t="str">
        <f>IF(Tabela_Brasil[[#This Row],[IDHM]]&lt;=0.55,"Baixo",IF(Tabela_Brasil[[#This Row],[IDHM]]&lt;=0.699,"Médio",IF(Tabela_Brasil[[#This Row],[IDHM]]&lt;=0.799,"Alto","Muito Alto")))</f>
        <v>Médio</v>
      </c>
      <c r="L1928" t="str">
        <f>VLOOKUP(Tabela_Brasil[[#This Row],[Estado]],'De-Para_Estado_Regiao'!$B$3:$C$29,2,FALSE)</f>
        <v>Norte</v>
      </c>
      <c r="M1928">
        <f>IF(Tabela_Brasil[[#This Row],[IBGE_1-4]]&gt;=951,1,0)</f>
        <v>1</v>
      </c>
      <c r="N1928">
        <f>IF(Tabela_Brasil[[#This Row],[COMP_P]]&lt;=2,1,0)</f>
        <v>0</v>
      </c>
    </row>
    <row r="1929" spans="1:14" x14ac:dyDescent="0.25">
      <c r="A1929" s="9" t="s">
        <v>1929</v>
      </c>
      <c r="B1929" s="9" t="s">
        <v>72</v>
      </c>
      <c r="C1929" s="9">
        <v>705</v>
      </c>
      <c r="D1929" s="9">
        <v>0.622</v>
      </c>
      <c r="E1929" s="9">
        <v>0.58399999999999996</v>
      </c>
      <c r="F1929" s="9">
        <v>0.55500000000000005</v>
      </c>
      <c r="G1929" s="9">
        <v>8465.9699999999993</v>
      </c>
      <c r="H1929" s="10">
        <v>16</v>
      </c>
      <c r="I1929" t="str">
        <f>CONCATENATE(Tabela_Brasil[[#This Row],[Município]],"-",Tabela_Brasil[[#This Row],[Estado]])</f>
        <v>São Paulo Do Potengi-RN</v>
      </c>
      <c r="J1929">
        <f>IF(Tabela_Brasil[[#This Row],[IDHM]]&lt;=0.599,1,0)</f>
        <v>0</v>
      </c>
      <c r="K1929" t="str">
        <f>IF(Tabela_Brasil[[#This Row],[IDHM]]&lt;=0.55,"Baixo",IF(Tabela_Brasil[[#This Row],[IDHM]]&lt;=0.699,"Médio",IF(Tabela_Brasil[[#This Row],[IDHM]]&lt;=0.799,"Alto","Muito Alto")))</f>
        <v>Médio</v>
      </c>
      <c r="L1929" t="str">
        <f>VLOOKUP(Tabela_Brasil[[#This Row],[Estado]],'De-Para_Estado_Regiao'!$B$3:$C$29,2,FALSE)</f>
        <v>Nordeste</v>
      </c>
      <c r="M1929">
        <f>IF(Tabela_Brasil[[#This Row],[IBGE_1-4]]&gt;=951,1,0)</f>
        <v>0</v>
      </c>
      <c r="N1929">
        <f>IF(Tabela_Brasil[[#This Row],[COMP_P]]&lt;=2,1,0)</f>
        <v>0</v>
      </c>
    </row>
    <row r="1930" spans="1:14" x14ac:dyDescent="0.25">
      <c r="A1930" s="12" t="s">
        <v>1930</v>
      </c>
      <c r="B1930" s="12" t="s">
        <v>33</v>
      </c>
      <c r="C1930" s="12">
        <v>766</v>
      </c>
      <c r="D1930" s="12">
        <v>0.64400000000000002</v>
      </c>
      <c r="E1930" s="12">
        <v>0.61499999999999999</v>
      </c>
      <c r="F1930" s="12">
        <v>0.52700000000000002</v>
      </c>
      <c r="G1930" s="12">
        <v>10710.49</v>
      </c>
      <c r="H1930" s="13">
        <v>16</v>
      </c>
      <c r="I1930" t="str">
        <f>CONCATENATE(Tabela_Brasil[[#This Row],[Município]],"-",Tabela_Brasil[[#This Row],[Estado]])</f>
        <v>Iaciara-GO</v>
      </c>
      <c r="J1930">
        <f>IF(Tabela_Brasil[[#This Row],[IDHM]]&lt;=0.599,1,0)</f>
        <v>0</v>
      </c>
      <c r="K1930" t="str">
        <f>IF(Tabela_Brasil[[#This Row],[IDHM]]&lt;=0.55,"Baixo",IF(Tabela_Brasil[[#This Row],[IDHM]]&lt;=0.699,"Médio",IF(Tabela_Brasil[[#This Row],[IDHM]]&lt;=0.799,"Alto","Muito Alto")))</f>
        <v>Médio</v>
      </c>
      <c r="L1930" t="str">
        <f>VLOOKUP(Tabela_Brasil[[#This Row],[Estado]],'De-Para_Estado_Regiao'!$B$3:$C$29,2,FALSE)</f>
        <v>Centro-Oeste</v>
      </c>
      <c r="M1930">
        <f>IF(Tabela_Brasil[[#This Row],[IBGE_1-4]]&gt;=951,1,0)</f>
        <v>0</v>
      </c>
      <c r="N1930">
        <f>IF(Tabela_Brasil[[#This Row],[COMP_P]]&lt;=2,1,0)</f>
        <v>0</v>
      </c>
    </row>
    <row r="1931" spans="1:14" x14ac:dyDescent="0.25">
      <c r="A1931" s="9" t="s">
        <v>1931</v>
      </c>
      <c r="B1931" s="9" t="s">
        <v>39</v>
      </c>
      <c r="C1931" s="9">
        <v>1559</v>
      </c>
      <c r="D1931" s="9">
        <v>0.52100000000000002</v>
      </c>
      <c r="E1931" s="9">
        <v>0.47099999999999997</v>
      </c>
      <c r="F1931" s="9">
        <v>0.38600000000000001</v>
      </c>
      <c r="G1931" s="9">
        <v>5500.85</v>
      </c>
      <c r="H1931" s="10">
        <v>1</v>
      </c>
      <c r="I1931" t="str">
        <f>CONCATENATE(Tabela_Brasil[[#This Row],[Município]],"-",Tabela_Brasil[[#This Row],[Estado]])</f>
        <v>São Paulo De Olivença-AM</v>
      </c>
      <c r="J1931">
        <f>IF(Tabela_Brasil[[#This Row],[IDHM]]&lt;=0.599,1,0)</f>
        <v>1</v>
      </c>
      <c r="K1931" t="str">
        <f>IF(Tabela_Brasil[[#This Row],[IDHM]]&lt;=0.55,"Baixo",IF(Tabela_Brasil[[#This Row],[IDHM]]&lt;=0.699,"Médio",IF(Tabela_Brasil[[#This Row],[IDHM]]&lt;=0.799,"Alto","Muito Alto")))</f>
        <v>Baixo</v>
      </c>
      <c r="L1931" t="str">
        <f>VLOOKUP(Tabela_Brasil[[#This Row],[Estado]],'De-Para_Estado_Regiao'!$B$3:$C$29,2,FALSE)</f>
        <v>Norte</v>
      </c>
      <c r="M1931">
        <f>IF(Tabela_Brasil[[#This Row],[IBGE_1-4]]&gt;=951,1,0)</f>
        <v>1</v>
      </c>
      <c r="N1931">
        <f>IF(Tabela_Brasil[[#This Row],[COMP_P]]&lt;=2,1,0)</f>
        <v>1</v>
      </c>
    </row>
    <row r="1932" spans="1:14" x14ac:dyDescent="0.25">
      <c r="A1932" s="12" t="s">
        <v>1932</v>
      </c>
      <c r="B1932" s="12" t="s">
        <v>29</v>
      </c>
      <c r="C1932" s="12">
        <v>477</v>
      </c>
      <c r="D1932" s="12">
        <v>0.71599999999999997</v>
      </c>
      <c r="E1932" s="12">
        <v>0.70599999999999996</v>
      </c>
      <c r="F1932" s="12">
        <v>0.63100000000000001</v>
      </c>
      <c r="G1932" s="12">
        <v>39015.199999999997</v>
      </c>
      <c r="H1932" s="13">
        <v>14</v>
      </c>
      <c r="I1932" t="str">
        <f>CONCATENATE(Tabela_Brasil[[#This Row],[Município]],"-",Tabela_Brasil[[#This Row],[Estado]])</f>
        <v>Matupá-MT</v>
      </c>
      <c r="J1932">
        <f>IF(Tabela_Brasil[[#This Row],[IDHM]]&lt;=0.599,1,0)</f>
        <v>0</v>
      </c>
      <c r="K1932" t="str">
        <f>IF(Tabela_Brasil[[#This Row],[IDHM]]&lt;=0.55,"Baixo",IF(Tabela_Brasil[[#This Row],[IDHM]]&lt;=0.699,"Médio",IF(Tabela_Brasil[[#This Row],[IDHM]]&lt;=0.799,"Alto","Muito Alto")))</f>
        <v>Alto</v>
      </c>
      <c r="L1932" t="str">
        <f>VLOOKUP(Tabela_Brasil[[#This Row],[Estado]],'De-Para_Estado_Regiao'!$B$3:$C$29,2,FALSE)</f>
        <v>Centro-Oeste</v>
      </c>
      <c r="M1932">
        <f>IF(Tabela_Brasil[[#This Row],[IBGE_1-4]]&gt;=951,1,0)</f>
        <v>0</v>
      </c>
      <c r="N1932">
        <f>IF(Tabela_Brasil[[#This Row],[COMP_P]]&lt;=2,1,0)</f>
        <v>0</v>
      </c>
    </row>
    <row r="1933" spans="1:14" x14ac:dyDescent="0.25">
      <c r="A1933" s="9" t="s">
        <v>1933</v>
      </c>
      <c r="B1933" s="9" t="s">
        <v>59</v>
      </c>
      <c r="C1933" s="9">
        <v>168</v>
      </c>
      <c r="D1933" s="9">
        <v>0.72799999999999998</v>
      </c>
      <c r="E1933" s="9">
        <v>0.73699999999999999</v>
      </c>
      <c r="F1933" s="9">
        <v>0.63100000000000001</v>
      </c>
      <c r="G1933" s="9">
        <v>29679.96</v>
      </c>
      <c r="H1933" s="10">
        <v>3</v>
      </c>
      <c r="I1933" t="str">
        <f>CONCATENATE(Tabela_Brasil[[#This Row],[Município]],"-",Tabela_Brasil[[#This Row],[Estado]])</f>
        <v>Caibi-SC</v>
      </c>
      <c r="J1933">
        <f>IF(Tabela_Brasil[[#This Row],[IDHM]]&lt;=0.599,1,0)</f>
        <v>0</v>
      </c>
      <c r="K1933" t="str">
        <f>IF(Tabela_Brasil[[#This Row],[IDHM]]&lt;=0.55,"Baixo",IF(Tabela_Brasil[[#This Row],[IDHM]]&lt;=0.699,"Médio",IF(Tabela_Brasil[[#This Row],[IDHM]]&lt;=0.799,"Alto","Muito Alto")))</f>
        <v>Alto</v>
      </c>
      <c r="L1933" t="str">
        <f>VLOOKUP(Tabela_Brasil[[#This Row],[Estado]],'De-Para_Estado_Regiao'!$B$3:$C$29,2,FALSE)</f>
        <v>Sul</v>
      </c>
      <c r="M1933">
        <f>IF(Tabela_Brasil[[#This Row],[IBGE_1-4]]&gt;=951,1,0)</f>
        <v>0</v>
      </c>
      <c r="N1933">
        <f>IF(Tabela_Brasil[[#This Row],[COMP_P]]&lt;=2,1,0)</f>
        <v>0</v>
      </c>
    </row>
    <row r="1934" spans="1:14" x14ac:dyDescent="0.25">
      <c r="A1934" s="12" t="s">
        <v>1934</v>
      </c>
      <c r="B1934" s="12" t="s">
        <v>24</v>
      </c>
      <c r="C1934" s="12">
        <v>733</v>
      </c>
      <c r="D1934" s="12">
        <v>0.57499999999999996</v>
      </c>
      <c r="E1934" s="12">
        <v>0.53300000000000003</v>
      </c>
      <c r="F1934" s="12">
        <v>0.46</v>
      </c>
      <c r="G1934" s="12">
        <v>6256.8</v>
      </c>
      <c r="H1934" s="13">
        <v>0</v>
      </c>
      <c r="I1934" t="str">
        <f>CONCATENATE(Tabela_Brasil[[#This Row],[Município]],"-",Tabela_Brasil[[#This Row],[Estado]])</f>
        <v>Abaré-BA</v>
      </c>
      <c r="J1934">
        <f>IF(Tabela_Brasil[[#This Row],[IDHM]]&lt;=0.599,1,0)</f>
        <v>1</v>
      </c>
      <c r="K1934" t="str">
        <f>IF(Tabela_Brasil[[#This Row],[IDHM]]&lt;=0.55,"Baixo",IF(Tabela_Brasil[[#This Row],[IDHM]]&lt;=0.699,"Médio",IF(Tabela_Brasil[[#This Row],[IDHM]]&lt;=0.799,"Alto","Muito Alto")))</f>
        <v>Médio</v>
      </c>
      <c r="L1934" t="str">
        <f>VLOOKUP(Tabela_Brasil[[#This Row],[Estado]],'De-Para_Estado_Regiao'!$B$3:$C$29,2,FALSE)</f>
        <v>Nordeste</v>
      </c>
      <c r="M1934">
        <f>IF(Tabela_Brasil[[#This Row],[IBGE_1-4]]&gt;=951,1,0)</f>
        <v>0</v>
      </c>
      <c r="N1934">
        <f>IF(Tabela_Brasil[[#This Row],[COMP_P]]&lt;=2,1,0)</f>
        <v>1</v>
      </c>
    </row>
    <row r="1935" spans="1:14" x14ac:dyDescent="0.25">
      <c r="A1935" s="9" t="s">
        <v>1935</v>
      </c>
      <c r="B1935" s="9" t="s">
        <v>16</v>
      </c>
      <c r="C1935" s="9">
        <v>173</v>
      </c>
      <c r="D1935" s="9">
        <v>0.66200000000000003</v>
      </c>
      <c r="E1935" s="9">
        <v>0.624</v>
      </c>
      <c r="F1935" s="9">
        <v>0.56799999999999995</v>
      </c>
      <c r="G1935" s="9">
        <v>11709.32</v>
      </c>
      <c r="H1935" s="10">
        <v>4</v>
      </c>
      <c r="I1935" t="str">
        <f>CONCATENATE(Tabela_Brasil[[#This Row],[Município]],"-",Tabela_Brasil[[#This Row],[Estado]])</f>
        <v>Nova União-MG</v>
      </c>
      <c r="J1935">
        <f>IF(Tabela_Brasil[[#This Row],[IDHM]]&lt;=0.599,1,0)</f>
        <v>0</v>
      </c>
      <c r="K1935" t="str">
        <f>IF(Tabela_Brasil[[#This Row],[IDHM]]&lt;=0.55,"Baixo",IF(Tabela_Brasil[[#This Row],[IDHM]]&lt;=0.699,"Médio",IF(Tabela_Brasil[[#This Row],[IDHM]]&lt;=0.799,"Alto","Muito Alto")))</f>
        <v>Médio</v>
      </c>
      <c r="L1935" t="str">
        <f>VLOOKUP(Tabela_Brasil[[#This Row],[Estado]],'De-Para_Estado_Regiao'!$B$3:$C$29,2,FALSE)</f>
        <v>Sudeste</v>
      </c>
      <c r="M1935">
        <f>IF(Tabela_Brasil[[#This Row],[IBGE_1-4]]&gt;=951,1,0)</f>
        <v>0</v>
      </c>
      <c r="N1935">
        <f>IF(Tabela_Brasil[[#This Row],[COMP_P]]&lt;=2,1,0)</f>
        <v>0</v>
      </c>
    </row>
    <row r="1936" spans="1:14" x14ac:dyDescent="0.25">
      <c r="A1936" s="12" t="s">
        <v>1936</v>
      </c>
      <c r="B1936" s="12" t="s">
        <v>22</v>
      </c>
      <c r="C1936" s="12">
        <v>143</v>
      </c>
      <c r="D1936" s="12">
        <v>0.63600000000000001</v>
      </c>
      <c r="E1936" s="12">
        <v>0.67900000000000005</v>
      </c>
      <c r="F1936" s="12">
        <v>0.47899999999999998</v>
      </c>
      <c r="G1936" s="12">
        <v>21838.91</v>
      </c>
      <c r="H1936" s="13">
        <v>2</v>
      </c>
      <c r="I1936" t="str">
        <f>CONCATENATE(Tabela_Brasil[[#This Row],[Município]],"-",Tabela_Brasil[[#This Row],[Estado]])</f>
        <v>Tijucas Do Sul-PR</v>
      </c>
      <c r="J1936">
        <f>IF(Tabela_Brasil[[#This Row],[IDHM]]&lt;=0.599,1,0)</f>
        <v>0</v>
      </c>
      <c r="K1936" t="str">
        <f>IF(Tabela_Brasil[[#This Row],[IDHM]]&lt;=0.55,"Baixo",IF(Tabela_Brasil[[#This Row],[IDHM]]&lt;=0.699,"Médio",IF(Tabela_Brasil[[#This Row],[IDHM]]&lt;=0.799,"Alto","Muito Alto")))</f>
        <v>Médio</v>
      </c>
      <c r="L1936" t="str">
        <f>VLOOKUP(Tabela_Brasil[[#This Row],[Estado]],'De-Para_Estado_Regiao'!$B$3:$C$29,2,FALSE)</f>
        <v>Sul</v>
      </c>
      <c r="M1936">
        <f>IF(Tabela_Brasil[[#This Row],[IBGE_1-4]]&gt;=951,1,0)</f>
        <v>0</v>
      </c>
      <c r="N1936">
        <f>IF(Tabela_Brasil[[#This Row],[COMP_P]]&lt;=2,1,0)</f>
        <v>1</v>
      </c>
    </row>
    <row r="1937" spans="1:14" x14ac:dyDescent="0.25">
      <c r="A1937" s="9" t="s">
        <v>1937</v>
      </c>
      <c r="B1937" s="9" t="s">
        <v>19</v>
      </c>
      <c r="C1937" s="9">
        <v>458</v>
      </c>
      <c r="D1937" s="9">
        <v>0.52200000000000002</v>
      </c>
      <c r="E1937" s="9">
        <v>0.497</v>
      </c>
      <c r="F1937" s="9">
        <v>0.39200000000000002</v>
      </c>
      <c r="G1937" s="9">
        <v>8644.6200000000008</v>
      </c>
      <c r="H1937" s="10">
        <v>2</v>
      </c>
      <c r="I1937" t="str">
        <f>CONCATENATE(Tabela_Brasil[[#This Row],[Município]],"-",Tabela_Brasil[[#This Row],[Estado]])</f>
        <v>Caetés-PE</v>
      </c>
      <c r="J1937">
        <f>IF(Tabela_Brasil[[#This Row],[IDHM]]&lt;=0.599,1,0)</f>
        <v>1</v>
      </c>
      <c r="K1937" t="str">
        <f>IF(Tabela_Brasil[[#This Row],[IDHM]]&lt;=0.55,"Baixo",IF(Tabela_Brasil[[#This Row],[IDHM]]&lt;=0.699,"Médio",IF(Tabela_Brasil[[#This Row],[IDHM]]&lt;=0.799,"Alto","Muito Alto")))</f>
        <v>Baixo</v>
      </c>
      <c r="L1937" t="str">
        <f>VLOOKUP(Tabela_Brasil[[#This Row],[Estado]],'De-Para_Estado_Regiao'!$B$3:$C$29,2,FALSE)</f>
        <v>Nordeste</v>
      </c>
      <c r="M1937">
        <f>IF(Tabela_Brasil[[#This Row],[IBGE_1-4]]&gt;=951,1,0)</f>
        <v>0</v>
      </c>
      <c r="N1937">
        <f>IF(Tabela_Brasil[[#This Row],[COMP_P]]&lt;=2,1,0)</f>
        <v>1</v>
      </c>
    </row>
    <row r="1938" spans="1:14" x14ac:dyDescent="0.25">
      <c r="A1938" s="12" t="s">
        <v>1938</v>
      </c>
      <c r="B1938" s="12" t="s">
        <v>31</v>
      </c>
      <c r="C1938" s="12">
        <v>1360</v>
      </c>
      <c r="D1938" s="12">
        <v>0.621</v>
      </c>
      <c r="E1938" s="12">
        <v>0.57999999999999996</v>
      </c>
      <c r="F1938" s="12">
        <v>0.54300000000000004</v>
      </c>
      <c r="G1938" s="12">
        <v>13091.49</v>
      </c>
      <c r="H1938" s="13">
        <v>22</v>
      </c>
      <c r="I1938" t="str">
        <f>CONCATENATE(Tabela_Brasil[[#This Row],[Município]],"-",Tabela_Brasil[[#This Row],[Estado]])</f>
        <v>Jaguaribe-CE</v>
      </c>
      <c r="J1938">
        <f>IF(Tabela_Brasil[[#This Row],[IDHM]]&lt;=0.599,1,0)</f>
        <v>0</v>
      </c>
      <c r="K1938" t="str">
        <f>IF(Tabela_Brasil[[#This Row],[IDHM]]&lt;=0.55,"Baixo",IF(Tabela_Brasil[[#This Row],[IDHM]]&lt;=0.699,"Médio",IF(Tabela_Brasil[[#This Row],[IDHM]]&lt;=0.799,"Alto","Muito Alto")))</f>
        <v>Médio</v>
      </c>
      <c r="L1938" t="str">
        <f>VLOOKUP(Tabela_Brasil[[#This Row],[Estado]],'De-Para_Estado_Regiao'!$B$3:$C$29,2,FALSE)</f>
        <v>Nordeste</v>
      </c>
      <c r="M1938">
        <f>IF(Tabela_Brasil[[#This Row],[IBGE_1-4]]&gt;=951,1,0)</f>
        <v>1</v>
      </c>
      <c r="N1938">
        <f>IF(Tabela_Brasil[[#This Row],[COMP_P]]&lt;=2,1,0)</f>
        <v>0</v>
      </c>
    </row>
    <row r="1939" spans="1:14" x14ac:dyDescent="0.25">
      <c r="A1939" s="9" t="s">
        <v>1939</v>
      </c>
      <c r="B1939" s="9" t="s">
        <v>7</v>
      </c>
      <c r="C1939" s="9">
        <v>311</v>
      </c>
      <c r="D1939" s="9">
        <v>0.747</v>
      </c>
      <c r="E1939" s="9">
        <v>0.74299999999999999</v>
      </c>
      <c r="F1939" s="9">
        <v>0.69399999999999995</v>
      </c>
      <c r="G1939" s="9">
        <v>37772.910000000003</v>
      </c>
      <c r="H1939" s="10">
        <v>5</v>
      </c>
      <c r="I1939" t="str">
        <f>CONCATENATE(Tabela_Brasil[[#This Row],[Município]],"-",Tabela_Brasil[[#This Row],[Estado]])</f>
        <v>Sud Mennucci-SP</v>
      </c>
      <c r="J1939">
        <f>IF(Tabela_Brasil[[#This Row],[IDHM]]&lt;=0.599,1,0)</f>
        <v>0</v>
      </c>
      <c r="K1939" t="str">
        <f>IF(Tabela_Brasil[[#This Row],[IDHM]]&lt;=0.55,"Baixo",IF(Tabela_Brasil[[#This Row],[IDHM]]&lt;=0.699,"Médio",IF(Tabela_Brasil[[#This Row],[IDHM]]&lt;=0.799,"Alto","Muito Alto")))</f>
        <v>Alto</v>
      </c>
      <c r="L1939" t="str">
        <f>VLOOKUP(Tabela_Brasil[[#This Row],[Estado]],'De-Para_Estado_Regiao'!$B$3:$C$29,2,FALSE)</f>
        <v>Sudeste</v>
      </c>
      <c r="M1939">
        <f>IF(Tabela_Brasil[[#This Row],[IBGE_1-4]]&gt;=951,1,0)</f>
        <v>0</v>
      </c>
      <c r="N1939">
        <f>IF(Tabela_Brasil[[#This Row],[COMP_P]]&lt;=2,1,0)</f>
        <v>0</v>
      </c>
    </row>
    <row r="1940" spans="1:14" x14ac:dyDescent="0.25">
      <c r="A1940" s="12" t="s">
        <v>1940</v>
      </c>
      <c r="B1940" s="12" t="s">
        <v>14</v>
      </c>
      <c r="C1940" s="12">
        <v>1199</v>
      </c>
      <c r="D1940" s="12">
        <v>0.71</v>
      </c>
      <c r="E1940" s="12">
        <v>0.69799999999999995</v>
      </c>
      <c r="F1940" s="12">
        <v>0.60799999999999998</v>
      </c>
      <c r="G1940" s="12">
        <v>22271.08</v>
      </c>
      <c r="H1940" s="13">
        <v>24</v>
      </c>
      <c r="I1940" t="str">
        <f>CONCATENATE(Tabela_Brasil[[#This Row],[Município]],"-",Tabela_Brasil[[#This Row],[Estado]])</f>
        <v>Jaguarão-RS</v>
      </c>
      <c r="J1940">
        <f>IF(Tabela_Brasil[[#This Row],[IDHM]]&lt;=0.599,1,0)</f>
        <v>0</v>
      </c>
      <c r="K1940" t="str">
        <f>IF(Tabela_Brasil[[#This Row],[IDHM]]&lt;=0.55,"Baixo",IF(Tabela_Brasil[[#This Row],[IDHM]]&lt;=0.699,"Médio",IF(Tabela_Brasil[[#This Row],[IDHM]]&lt;=0.799,"Alto","Muito Alto")))</f>
        <v>Alto</v>
      </c>
      <c r="L1940" t="str">
        <f>VLOOKUP(Tabela_Brasil[[#This Row],[Estado]],'De-Para_Estado_Regiao'!$B$3:$C$29,2,FALSE)</f>
        <v>Sul</v>
      </c>
      <c r="M1940">
        <f>IF(Tabela_Brasil[[#This Row],[IBGE_1-4]]&gt;=951,1,0)</f>
        <v>1</v>
      </c>
      <c r="N1940">
        <f>IF(Tabela_Brasil[[#This Row],[COMP_P]]&lt;=2,1,0)</f>
        <v>0</v>
      </c>
    </row>
    <row r="1941" spans="1:14" x14ac:dyDescent="0.25">
      <c r="A1941" s="9" t="s">
        <v>1941</v>
      </c>
      <c r="B1941" s="9" t="s">
        <v>16</v>
      </c>
      <c r="C1941" s="9">
        <v>544</v>
      </c>
      <c r="D1941" s="9">
        <v>0.627</v>
      </c>
      <c r="E1941" s="9">
        <v>0.63</v>
      </c>
      <c r="F1941" s="9">
        <v>0.497</v>
      </c>
      <c r="G1941" s="9">
        <v>10890.86</v>
      </c>
      <c r="H1941" s="10">
        <v>5</v>
      </c>
      <c r="I1941" t="str">
        <f>CONCATENATE(Tabela_Brasil[[#This Row],[Município]],"-",Tabela_Brasil[[#This Row],[Estado]])</f>
        <v>Peçanha-MG</v>
      </c>
      <c r="J1941">
        <f>IF(Tabela_Brasil[[#This Row],[IDHM]]&lt;=0.599,1,0)</f>
        <v>0</v>
      </c>
      <c r="K1941" t="str">
        <f>IF(Tabela_Brasil[[#This Row],[IDHM]]&lt;=0.55,"Baixo",IF(Tabela_Brasil[[#This Row],[IDHM]]&lt;=0.699,"Médio",IF(Tabela_Brasil[[#This Row],[IDHM]]&lt;=0.799,"Alto","Muito Alto")))</f>
        <v>Médio</v>
      </c>
      <c r="L1941" t="str">
        <f>VLOOKUP(Tabela_Brasil[[#This Row],[Estado]],'De-Para_Estado_Regiao'!$B$3:$C$29,2,FALSE)</f>
        <v>Sudeste</v>
      </c>
      <c r="M1941">
        <f>IF(Tabela_Brasil[[#This Row],[IBGE_1-4]]&gt;=951,1,0)</f>
        <v>0</v>
      </c>
      <c r="N1941">
        <f>IF(Tabela_Brasil[[#This Row],[COMP_P]]&lt;=2,1,0)</f>
        <v>0</v>
      </c>
    </row>
    <row r="1942" spans="1:14" x14ac:dyDescent="0.25">
      <c r="A1942" s="12" t="s">
        <v>1942</v>
      </c>
      <c r="B1942" s="12" t="s">
        <v>24</v>
      </c>
      <c r="C1942" s="12">
        <v>464</v>
      </c>
      <c r="D1942" s="12">
        <v>0.57999999999999996</v>
      </c>
      <c r="E1942" s="12">
        <v>0.58599999999999997</v>
      </c>
      <c r="F1942" s="12">
        <v>0.47199999999999998</v>
      </c>
      <c r="G1942" s="12">
        <v>9173.2199999999993</v>
      </c>
      <c r="H1942" s="13">
        <v>2</v>
      </c>
      <c r="I1942" t="str">
        <f>CONCATENATE(Tabela_Brasil[[#This Row],[Município]],"-",Tabela_Brasil[[#This Row],[Estado]])</f>
        <v>Maiquinique-BA</v>
      </c>
      <c r="J1942">
        <f>IF(Tabela_Brasil[[#This Row],[IDHM]]&lt;=0.599,1,0)</f>
        <v>1</v>
      </c>
      <c r="K1942" t="str">
        <f>IF(Tabela_Brasil[[#This Row],[IDHM]]&lt;=0.55,"Baixo",IF(Tabela_Brasil[[#This Row],[IDHM]]&lt;=0.699,"Médio",IF(Tabela_Brasil[[#This Row],[IDHM]]&lt;=0.799,"Alto","Muito Alto")))</f>
        <v>Médio</v>
      </c>
      <c r="L1942" t="str">
        <f>VLOOKUP(Tabela_Brasil[[#This Row],[Estado]],'De-Para_Estado_Regiao'!$B$3:$C$29,2,FALSE)</f>
        <v>Nordeste</v>
      </c>
      <c r="M1942">
        <f>IF(Tabela_Brasil[[#This Row],[IBGE_1-4]]&gt;=951,1,0)</f>
        <v>0</v>
      </c>
      <c r="N1942">
        <f>IF(Tabela_Brasil[[#This Row],[COMP_P]]&lt;=2,1,0)</f>
        <v>1</v>
      </c>
    </row>
    <row r="1943" spans="1:14" x14ac:dyDescent="0.25">
      <c r="A1943" s="9" t="s">
        <v>1943</v>
      </c>
      <c r="B1943" s="9" t="s">
        <v>24</v>
      </c>
      <c r="C1943" s="9">
        <v>405</v>
      </c>
      <c r="D1943" s="9">
        <v>0.621</v>
      </c>
      <c r="E1943" s="9">
        <v>0.58199999999999996</v>
      </c>
      <c r="F1943" s="9">
        <v>0.53100000000000003</v>
      </c>
      <c r="G1943" s="9">
        <v>7792.86</v>
      </c>
      <c r="H1943" s="10">
        <v>10</v>
      </c>
      <c r="I1943" t="str">
        <f>CONCATENATE(Tabela_Brasil[[#This Row],[Município]],"-",Tabela_Brasil[[#This Row],[Estado]])</f>
        <v>Licínio De Almeida-BA</v>
      </c>
      <c r="J1943">
        <f>IF(Tabela_Brasil[[#This Row],[IDHM]]&lt;=0.599,1,0)</f>
        <v>0</v>
      </c>
      <c r="K1943" t="str">
        <f>IF(Tabela_Brasil[[#This Row],[IDHM]]&lt;=0.55,"Baixo",IF(Tabela_Brasil[[#This Row],[IDHM]]&lt;=0.699,"Médio",IF(Tabela_Brasil[[#This Row],[IDHM]]&lt;=0.799,"Alto","Muito Alto")))</f>
        <v>Médio</v>
      </c>
      <c r="L1943" t="str">
        <f>VLOOKUP(Tabela_Brasil[[#This Row],[Estado]],'De-Para_Estado_Regiao'!$B$3:$C$29,2,FALSE)</f>
        <v>Nordeste</v>
      </c>
      <c r="M1943">
        <f>IF(Tabela_Brasil[[#This Row],[IBGE_1-4]]&gt;=951,1,0)</f>
        <v>0</v>
      </c>
      <c r="N1943">
        <f>IF(Tabela_Brasil[[#This Row],[COMP_P]]&lt;=2,1,0)</f>
        <v>0</v>
      </c>
    </row>
    <row r="1944" spans="1:14" x14ac:dyDescent="0.25">
      <c r="A1944" s="12" t="s">
        <v>660</v>
      </c>
      <c r="B1944" s="12" t="s">
        <v>19</v>
      </c>
      <c r="C1944" s="12">
        <v>1587</v>
      </c>
      <c r="D1944" s="12">
        <v>0.59499999999999997</v>
      </c>
      <c r="E1944" s="12">
        <v>0.60199999999999998</v>
      </c>
      <c r="F1944" s="12">
        <v>0.45500000000000002</v>
      </c>
      <c r="G1944" s="12">
        <v>9760.11</v>
      </c>
      <c r="H1944" s="13">
        <v>5</v>
      </c>
      <c r="I1944" t="str">
        <f>CONCATENATE(Tabela_Brasil[[#This Row],[Município]],"-",Tabela_Brasil[[#This Row],[Estado]])</f>
        <v>Trindade-PE</v>
      </c>
      <c r="J1944">
        <f>IF(Tabela_Brasil[[#This Row],[IDHM]]&lt;=0.599,1,0)</f>
        <v>1</v>
      </c>
      <c r="K1944" t="str">
        <f>IF(Tabela_Brasil[[#This Row],[IDHM]]&lt;=0.55,"Baixo",IF(Tabela_Brasil[[#This Row],[IDHM]]&lt;=0.699,"Médio",IF(Tabela_Brasil[[#This Row],[IDHM]]&lt;=0.799,"Alto","Muito Alto")))</f>
        <v>Médio</v>
      </c>
      <c r="L1944" t="str">
        <f>VLOOKUP(Tabela_Brasil[[#This Row],[Estado]],'De-Para_Estado_Regiao'!$B$3:$C$29,2,FALSE)</f>
        <v>Nordeste</v>
      </c>
      <c r="M1944">
        <f>IF(Tabela_Brasil[[#This Row],[IBGE_1-4]]&gt;=951,1,0)</f>
        <v>1</v>
      </c>
      <c r="N1944">
        <f>IF(Tabela_Brasil[[#This Row],[COMP_P]]&lt;=2,1,0)</f>
        <v>0</v>
      </c>
    </row>
    <row r="1945" spans="1:14" x14ac:dyDescent="0.25">
      <c r="A1945" s="9" t="s">
        <v>1944</v>
      </c>
      <c r="B1945" s="9" t="s">
        <v>22</v>
      </c>
      <c r="C1945" s="9">
        <v>406</v>
      </c>
      <c r="D1945" s="9">
        <v>0.71799999999999997</v>
      </c>
      <c r="E1945" s="9">
        <v>0.70699999999999996</v>
      </c>
      <c r="F1945" s="9">
        <v>0.625</v>
      </c>
      <c r="G1945" s="9">
        <v>23322.99</v>
      </c>
      <c r="H1945" s="10">
        <v>22</v>
      </c>
      <c r="I1945" t="str">
        <f>CONCATENATE(Tabela_Brasil[[#This Row],[Município]],"-",Tabela_Brasil[[#This Row],[Estado]])</f>
        <v>Salto Do Lontra-PR</v>
      </c>
      <c r="J1945">
        <f>IF(Tabela_Brasil[[#This Row],[IDHM]]&lt;=0.599,1,0)</f>
        <v>0</v>
      </c>
      <c r="K1945" t="str">
        <f>IF(Tabela_Brasil[[#This Row],[IDHM]]&lt;=0.55,"Baixo",IF(Tabela_Brasil[[#This Row],[IDHM]]&lt;=0.699,"Médio",IF(Tabela_Brasil[[#This Row],[IDHM]]&lt;=0.799,"Alto","Muito Alto")))</f>
        <v>Alto</v>
      </c>
      <c r="L1945" t="str">
        <f>VLOOKUP(Tabela_Brasil[[#This Row],[Estado]],'De-Para_Estado_Regiao'!$B$3:$C$29,2,FALSE)</f>
        <v>Sul</v>
      </c>
      <c r="M1945">
        <f>IF(Tabela_Brasil[[#This Row],[IBGE_1-4]]&gt;=951,1,0)</f>
        <v>0</v>
      </c>
      <c r="N1945">
        <f>IF(Tabela_Brasil[[#This Row],[COMP_P]]&lt;=2,1,0)</f>
        <v>0</v>
      </c>
    </row>
    <row r="1946" spans="1:14" x14ac:dyDescent="0.25">
      <c r="A1946" s="12" t="s">
        <v>1945</v>
      </c>
      <c r="B1946" s="12" t="s">
        <v>33</v>
      </c>
      <c r="C1946" s="12">
        <v>267</v>
      </c>
      <c r="D1946" s="12">
        <v>0.747</v>
      </c>
      <c r="E1946" s="12">
        <v>0.72099999999999997</v>
      </c>
      <c r="F1946" s="12">
        <v>0.69699999999999995</v>
      </c>
      <c r="G1946" s="12">
        <v>95794.89</v>
      </c>
      <c r="H1946" s="13">
        <v>1</v>
      </c>
      <c r="I1946" t="str">
        <f>CONCATENATE(Tabela_Brasil[[#This Row],[Município]],"-",Tabela_Brasil[[#This Row],[Estado]])</f>
        <v>Ouvidor-GO</v>
      </c>
      <c r="J1946">
        <f>IF(Tabela_Brasil[[#This Row],[IDHM]]&lt;=0.599,1,0)</f>
        <v>0</v>
      </c>
      <c r="K1946" t="str">
        <f>IF(Tabela_Brasil[[#This Row],[IDHM]]&lt;=0.55,"Baixo",IF(Tabela_Brasil[[#This Row],[IDHM]]&lt;=0.699,"Médio",IF(Tabela_Brasil[[#This Row],[IDHM]]&lt;=0.799,"Alto","Muito Alto")))</f>
        <v>Alto</v>
      </c>
      <c r="L1946" t="str">
        <f>VLOOKUP(Tabela_Brasil[[#This Row],[Estado]],'De-Para_Estado_Regiao'!$B$3:$C$29,2,FALSE)</f>
        <v>Centro-Oeste</v>
      </c>
      <c r="M1946">
        <f>IF(Tabela_Brasil[[#This Row],[IBGE_1-4]]&gt;=951,1,0)</f>
        <v>0</v>
      </c>
      <c r="N1946">
        <f>IF(Tabela_Brasil[[#This Row],[COMP_P]]&lt;=2,1,0)</f>
        <v>1</v>
      </c>
    </row>
    <row r="1947" spans="1:14" x14ac:dyDescent="0.25">
      <c r="A1947" s="9" t="s">
        <v>1946</v>
      </c>
      <c r="B1947" s="9" t="s">
        <v>7</v>
      </c>
      <c r="C1947" s="9">
        <v>808</v>
      </c>
      <c r="D1947" s="9">
        <v>0.7</v>
      </c>
      <c r="E1947" s="9">
        <v>0.71699999999999997</v>
      </c>
      <c r="F1947" s="9">
        <v>0.59699999999999998</v>
      </c>
      <c r="G1947" s="9">
        <v>103080.36</v>
      </c>
      <c r="H1947" s="10">
        <v>22</v>
      </c>
      <c r="I1947" t="str">
        <f>CONCATENATE(Tabela_Brasil[[#This Row],[Município]],"-",Tabela_Brasil[[#This Row],[Estado]])</f>
        <v>Araçariguama-SP</v>
      </c>
      <c r="J1947">
        <f>IF(Tabela_Brasil[[#This Row],[IDHM]]&lt;=0.599,1,0)</f>
        <v>0</v>
      </c>
      <c r="K1947" t="str">
        <f>IF(Tabela_Brasil[[#This Row],[IDHM]]&lt;=0.55,"Baixo",IF(Tabela_Brasil[[#This Row],[IDHM]]&lt;=0.699,"Médio",IF(Tabela_Brasil[[#This Row],[IDHM]]&lt;=0.799,"Alto","Muito Alto")))</f>
        <v>Alto</v>
      </c>
      <c r="L1947" t="str">
        <f>VLOOKUP(Tabela_Brasil[[#This Row],[Estado]],'De-Para_Estado_Regiao'!$B$3:$C$29,2,FALSE)</f>
        <v>Sudeste</v>
      </c>
      <c r="M1947">
        <f>IF(Tabela_Brasil[[#This Row],[IBGE_1-4]]&gt;=951,1,0)</f>
        <v>0</v>
      </c>
      <c r="N1947">
        <f>IF(Tabela_Brasil[[#This Row],[COMP_P]]&lt;=2,1,0)</f>
        <v>0</v>
      </c>
    </row>
    <row r="1948" spans="1:14" x14ac:dyDescent="0.25">
      <c r="A1948" s="12" t="s">
        <v>1947</v>
      </c>
      <c r="B1948" s="12" t="s">
        <v>72</v>
      </c>
      <c r="C1948" s="12">
        <v>1503</v>
      </c>
      <c r="D1948" s="12">
        <v>0.57899999999999996</v>
      </c>
      <c r="E1948" s="12">
        <v>0.55700000000000005</v>
      </c>
      <c r="F1948" s="12">
        <v>0.48599999999999999</v>
      </c>
      <c r="G1948" s="12">
        <v>12107.01</v>
      </c>
      <c r="H1948" s="13">
        <v>30</v>
      </c>
      <c r="I1948" t="str">
        <f>CONCATENATE(Tabela_Brasil[[#This Row],[Município]],"-",Tabela_Brasil[[#This Row],[Estado]])</f>
        <v>Canguaretama-RN</v>
      </c>
      <c r="J1948">
        <f>IF(Tabela_Brasil[[#This Row],[IDHM]]&lt;=0.599,1,0)</f>
        <v>1</v>
      </c>
      <c r="K1948" t="str">
        <f>IF(Tabela_Brasil[[#This Row],[IDHM]]&lt;=0.55,"Baixo",IF(Tabela_Brasil[[#This Row],[IDHM]]&lt;=0.699,"Médio",IF(Tabela_Brasil[[#This Row],[IDHM]]&lt;=0.799,"Alto","Muito Alto")))</f>
        <v>Médio</v>
      </c>
      <c r="L1948" t="str">
        <f>VLOOKUP(Tabela_Brasil[[#This Row],[Estado]],'De-Para_Estado_Regiao'!$B$3:$C$29,2,FALSE)</f>
        <v>Nordeste</v>
      </c>
      <c r="M1948">
        <f>IF(Tabela_Brasil[[#This Row],[IBGE_1-4]]&gt;=951,1,0)</f>
        <v>1</v>
      </c>
      <c r="N1948">
        <f>IF(Tabela_Brasil[[#This Row],[COMP_P]]&lt;=2,1,0)</f>
        <v>0</v>
      </c>
    </row>
    <row r="1949" spans="1:14" x14ac:dyDescent="0.25">
      <c r="A1949" s="9" t="s">
        <v>1948</v>
      </c>
      <c r="B1949" s="9" t="s">
        <v>87</v>
      </c>
      <c r="C1949" s="9">
        <v>1010</v>
      </c>
      <c r="D1949" s="9">
        <v>0.56499999999999995</v>
      </c>
      <c r="E1949" s="9">
        <v>0.497</v>
      </c>
      <c r="F1949" s="9">
        <v>0.46800000000000003</v>
      </c>
      <c r="G1949" s="9">
        <v>5636.11</v>
      </c>
      <c r="H1949" s="10">
        <v>2</v>
      </c>
      <c r="I1949" t="str">
        <f>CONCATENATE(Tabela_Brasil[[#This Row],[Município]],"-",Tabela_Brasil[[#This Row],[Estado]])</f>
        <v>Cantanhede-MA</v>
      </c>
      <c r="J1949">
        <f>IF(Tabela_Brasil[[#This Row],[IDHM]]&lt;=0.599,1,0)</f>
        <v>1</v>
      </c>
      <c r="K1949" t="str">
        <f>IF(Tabela_Brasil[[#This Row],[IDHM]]&lt;=0.55,"Baixo",IF(Tabela_Brasil[[#This Row],[IDHM]]&lt;=0.699,"Médio",IF(Tabela_Brasil[[#This Row],[IDHM]]&lt;=0.799,"Alto","Muito Alto")))</f>
        <v>Médio</v>
      </c>
      <c r="L1949" t="str">
        <f>VLOOKUP(Tabela_Brasil[[#This Row],[Estado]],'De-Para_Estado_Regiao'!$B$3:$C$29,2,FALSE)</f>
        <v>Nordeste</v>
      </c>
      <c r="M1949">
        <f>IF(Tabela_Brasil[[#This Row],[IBGE_1-4]]&gt;=951,1,0)</f>
        <v>1</v>
      </c>
      <c r="N1949">
        <f>IF(Tabela_Brasil[[#This Row],[COMP_P]]&lt;=2,1,0)</f>
        <v>1</v>
      </c>
    </row>
    <row r="1950" spans="1:14" x14ac:dyDescent="0.25">
      <c r="A1950" s="12" t="s">
        <v>1949</v>
      </c>
      <c r="B1950" s="12" t="s">
        <v>22</v>
      </c>
      <c r="C1950" s="12">
        <v>224</v>
      </c>
      <c r="D1950" s="12">
        <v>0.72499999999999998</v>
      </c>
      <c r="E1950" s="12">
        <v>0.72399999999999998</v>
      </c>
      <c r="F1950" s="12">
        <v>0.65100000000000002</v>
      </c>
      <c r="G1950" s="12">
        <v>46202.41</v>
      </c>
      <c r="H1950" s="13">
        <v>11</v>
      </c>
      <c r="I1950" t="str">
        <f>CONCATENATE(Tabela_Brasil[[#This Row],[Município]],"-",Tabela_Brasil[[#This Row],[Estado]])</f>
        <v>Sertaneja-PR</v>
      </c>
      <c r="J1950">
        <f>IF(Tabela_Brasil[[#This Row],[IDHM]]&lt;=0.599,1,0)</f>
        <v>0</v>
      </c>
      <c r="K1950" t="str">
        <f>IF(Tabela_Brasil[[#This Row],[IDHM]]&lt;=0.55,"Baixo",IF(Tabela_Brasil[[#This Row],[IDHM]]&lt;=0.699,"Médio",IF(Tabela_Brasil[[#This Row],[IDHM]]&lt;=0.799,"Alto","Muito Alto")))</f>
        <v>Alto</v>
      </c>
      <c r="L1950" t="str">
        <f>VLOOKUP(Tabela_Brasil[[#This Row],[Estado]],'De-Para_Estado_Regiao'!$B$3:$C$29,2,FALSE)</f>
        <v>Sul</v>
      </c>
      <c r="M1950">
        <f>IF(Tabela_Brasil[[#This Row],[IBGE_1-4]]&gt;=951,1,0)</f>
        <v>0</v>
      </c>
      <c r="N1950">
        <f>IF(Tabela_Brasil[[#This Row],[COMP_P]]&lt;=2,1,0)</f>
        <v>0</v>
      </c>
    </row>
    <row r="1951" spans="1:14" x14ac:dyDescent="0.25">
      <c r="A1951" s="9" t="s">
        <v>1950</v>
      </c>
      <c r="B1951" s="9" t="s">
        <v>7</v>
      </c>
      <c r="C1951" s="9">
        <v>324</v>
      </c>
      <c r="D1951" s="9">
        <v>0.70499999999999996</v>
      </c>
      <c r="E1951" s="9">
        <v>0.66400000000000003</v>
      </c>
      <c r="F1951" s="9">
        <v>0.63900000000000001</v>
      </c>
      <c r="G1951" s="9">
        <v>24005.35</v>
      </c>
      <c r="H1951" s="10">
        <v>2</v>
      </c>
      <c r="I1951" t="str">
        <f>CONCATENATE(Tabela_Brasil[[#This Row],[Município]],"-",Tabela_Brasil[[#This Row],[Estado]])</f>
        <v>Restinga-SP</v>
      </c>
      <c r="J1951">
        <f>IF(Tabela_Brasil[[#This Row],[IDHM]]&lt;=0.599,1,0)</f>
        <v>0</v>
      </c>
      <c r="K1951" t="str">
        <f>IF(Tabela_Brasil[[#This Row],[IDHM]]&lt;=0.55,"Baixo",IF(Tabela_Brasil[[#This Row],[IDHM]]&lt;=0.699,"Médio",IF(Tabela_Brasil[[#This Row],[IDHM]]&lt;=0.799,"Alto","Muito Alto")))</f>
        <v>Alto</v>
      </c>
      <c r="L1951" t="str">
        <f>VLOOKUP(Tabela_Brasil[[#This Row],[Estado]],'De-Para_Estado_Regiao'!$B$3:$C$29,2,FALSE)</f>
        <v>Sudeste</v>
      </c>
      <c r="M1951">
        <f>IF(Tabela_Brasil[[#This Row],[IBGE_1-4]]&gt;=951,1,0)</f>
        <v>0</v>
      </c>
      <c r="N1951">
        <f>IF(Tabela_Brasil[[#This Row],[COMP_P]]&lt;=2,1,0)</f>
        <v>1</v>
      </c>
    </row>
    <row r="1952" spans="1:14" x14ac:dyDescent="0.25">
      <c r="A1952" s="12" t="s">
        <v>1951</v>
      </c>
      <c r="B1952" s="12" t="s">
        <v>24</v>
      </c>
      <c r="C1952" s="12">
        <v>368</v>
      </c>
      <c r="D1952" s="12">
        <v>0.55000000000000004</v>
      </c>
      <c r="E1952" s="12">
        <v>0.53300000000000003</v>
      </c>
      <c r="F1952" s="12">
        <v>0.42699999999999999</v>
      </c>
      <c r="G1952" s="12">
        <v>6995.88</v>
      </c>
      <c r="H1952" s="13">
        <v>14</v>
      </c>
      <c r="I1952" t="str">
        <f>CONCATENATE(Tabela_Brasil[[#This Row],[Município]],"-",Tabela_Brasil[[#This Row],[Estado]])</f>
        <v>Oliveira Dos Brejinhos-BA</v>
      </c>
      <c r="J1952">
        <f>IF(Tabela_Brasil[[#This Row],[IDHM]]&lt;=0.599,1,0)</f>
        <v>1</v>
      </c>
      <c r="K1952" t="str">
        <f>IF(Tabela_Brasil[[#This Row],[IDHM]]&lt;=0.55,"Baixo",IF(Tabela_Brasil[[#This Row],[IDHM]]&lt;=0.699,"Médio",IF(Tabela_Brasil[[#This Row],[IDHM]]&lt;=0.799,"Alto","Muito Alto")))</f>
        <v>Baixo</v>
      </c>
      <c r="L1952" t="str">
        <f>VLOOKUP(Tabela_Brasil[[#This Row],[Estado]],'De-Para_Estado_Regiao'!$B$3:$C$29,2,FALSE)</f>
        <v>Nordeste</v>
      </c>
      <c r="M1952">
        <f>IF(Tabela_Brasil[[#This Row],[IBGE_1-4]]&gt;=951,1,0)</f>
        <v>0</v>
      </c>
      <c r="N1952">
        <f>IF(Tabela_Brasil[[#This Row],[COMP_P]]&lt;=2,1,0)</f>
        <v>0</v>
      </c>
    </row>
    <row r="1953" spans="1:14" x14ac:dyDescent="0.25">
      <c r="A1953" s="9" t="s">
        <v>1952</v>
      </c>
      <c r="B1953" s="9" t="s">
        <v>16</v>
      </c>
      <c r="C1953" s="9">
        <v>572</v>
      </c>
      <c r="D1953" s="9">
        <v>0.7</v>
      </c>
      <c r="E1953" s="9">
        <v>0.69399999999999995</v>
      </c>
      <c r="F1953" s="9">
        <v>0.58199999999999996</v>
      </c>
      <c r="G1953" s="9">
        <v>20239.78</v>
      </c>
      <c r="H1953" s="10">
        <v>17</v>
      </c>
      <c r="I1953" t="str">
        <f>CONCATENATE(Tabela_Brasil[[#This Row],[Município]],"-",Tabela_Brasil[[#This Row],[Estado]])</f>
        <v>Carmópolis De Minas-MG</v>
      </c>
      <c r="J1953">
        <f>IF(Tabela_Brasil[[#This Row],[IDHM]]&lt;=0.599,1,0)</f>
        <v>0</v>
      </c>
      <c r="K1953" t="str">
        <f>IF(Tabela_Brasil[[#This Row],[IDHM]]&lt;=0.55,"Baixo",IF(Tabela_Brasil[[#This Row],[IDHM]]&lt;=0.699,"Médio",IF(Tabela_Brasil[[#This Row],[IDHM]]&lt;=0.799,"Alto","Muito Alto")))</f>
        <v>Alto</v>
      </c>
      <c r="L1953" t="str">
        <f>VLOOKUP(Tabela_Brasil[[#This Row],[Estado]],'De-Para_Estado_Regiao'!$B$3:$C$29,2,FALSE)</f>
        <v>Sudeste</v>
      </c>
      <c r="M1953">
        <f>IF(Tabela_Brasil[[#This Row],[IBGE_1-4]]&gt;=951,1,0)</f>
        <v>0</v>
      </c>
      <c r="N1953">
        <f>IF(Tabela_Brasil[[#This Row],[COMP_P]]&lt;=2,1,0)</f>
        <v>0</v>
      </c>
    </row>
    <row r="1954" spans="1:14" x14ac:dyDescent="0.25">
      <c r="A1954" s="12" t="s">
        <v>1953</v>
      </c>
      <c r="B1954" s="12" t="s">
        <v>87</v>
      </c>
      <c r="C1954" s="12">
        <v>1091</v>
      </c>
      <c r="D1954" s="12">
        <v>0.57999999999999996</v>
      </c>
      <c r="E1954" s="12">
        <v>0.57199999999999995</v>
      </c>
      <c r="F1954" s="12">
        <v>0.47299999999999998</v>
      </c>
      <c r="G1954" s="12">
        <v>6441.33</v>
      </c>
      <c r="H1954" s="13">
        <v>2</v>
      </c>
      <c r="I1954" t="str">
        <f>CONCATENATE(Tabela_Brasil[[#This Row],[Município]],"-",Tabela_Brasil[[#This Row],[Estado]])</f>
        <v>Paraibano-MA</v>
      </c>
      <c r="J1954">
        <f>IF(Tabela_Brasil[[#This Row],[IDHM]]&lt;=0.599,1,0)</f>
        <v>1</v>
      </c>
      <c r="K1954" t="str">
        <f>IF(Tabela_Brasil[[#This Row],[IDHM]]&lt;=0.55,"Baixo",IF(Tabela_Brasil[[#This Row],[IDHM]]&lt;=0.699,"Médio",IF(Tabela_Brasil[[#This Row],[IDHM]]&lt;=0.799,"Alto","Muito Alto")))</f>
        <v>Médio</v>
      </c>
      <c r="L1954" t="str">
        <f>VLOOKUP(Tabela_Brasil[[#This Row],[Estado]],'De-Para_Estado_Regiao'!$B$3:$C$29,2,FALSE)</f>
        <v>Nordeste</v>
      </c>
      <c r="M1954">
        <f>IF(Tabela_Brasil[[#This Row],[IBGE_1-4]]&gt;=951,1,0)</f>
        <v>1</v>
      </c>
      <c r="N1954">
        <f>IF(Tabela_Brasil[[#This Row],[COMP_P]]&lt;=2,1,0)</f>
        <v>1</v>
      </c>
    </row>
    <row r="1955" spans="1:14" x14ac:dyDescent="0.25">
      <c r="A1955" s="9" t="s">
        <v>1954</v>
      </c>
      <c r="B1955" s="9" t="s">
        <v>49</v>
      </c>
      <c r="C1955" s="9">
        <v>774</v>
      </c>
      <c r="D1955" s="9">
        <v>0.502</v>
      </c>
      <c r="E1955" s="9">
        <v>0.48199999999999998</v>
      </c>
      <c r="F1955" s="9">
        <v>0.34599999999999997</v>
      </c>
      <c r="G1955" s="9">
        <v>8741.3799999999992</v>
      </c>
      <c r="H1955" s="10">
        <v>0</v>
      </c>
      <c r="I1955" t="str">
        <f>CONCATENATE(Tabela_Brasil[[#This Row],[Município]],"-",Tabela_Brasil[[#This Row],[Estado]])</f>
        <v>Nova Esperança Do Piriá-PA</v>
      </c>
      <c r="J1955">
        <f>IF(Tabela_Brasil[[#This Row],[IDHM]]&lt;=0.599,1,0)</f>
        <v>1</v>
      </c>
      <c r="K1955" t="str">
        <f>IF(Tabela_Brasil[[#This Row],[IDHM]]&lt;=0.55,"Baixo",IF(Tabela_Brasil[[#This Row],[IDHM]]&lt;=0.699,"Médio",IF(Tabela_Brasil[[#This Row],[IDHM]]&lt;=0.799,"Alto","Muito Alto")))</f>
        <v>Baixo</v>
      </c>
      <c r="L1955" t="str">
        <f>VLOOKUP(Tabela_Brasil[[#This Row],[Estado]],'De-Para_Estado_Regiao'!$B$3:$C$29,2,FALSE)</f>
        <v>Norte</v>
      </c>
      <c r="M1955">
        <f>IF(Tabela_Brasil[[#This Row],[IBGE_1-4]]&gt;=951,1,0)</f>
        <v>0</v>
      </c>
      <c r="N1955">
        <f>IF(Tabela_Brasil[[#This Row],[COMP_P]]&lt;=2,1,0)</f>
        <v>1</v>
      </c>
    </row>
    <row r="1956" spans="1:14" x14ac:dyDescent="0.25">
      <c r="A1956" s="12" t="s">
        <v>1955</v>
      </c>
      <c r="B1956" s="12" t="s">
        <v>31</v>
      </c>
      <c r="C1956" s="12">
        <v>824</v>
      </c>
      <c r="D1956" s="12">
        <v>0.63400000000000001</v>
      </c>
      <c r="E1956" s="12">
        <v>0.57399999999999995</v>
      </c>
      <c r="F1956" s="12">
        <v>0.60199999999999998</v>
      </c>
      <c r="G1956" s="12">
        <v>12745.27</v>
      </c>
      <c r="H1956" s="13">
        <v>6</v>
      </c>
      <c r="I1956" t="str">
        <f>CONCATENATE(Tabela_Brasil[[#This Row],[Município]],"-",Tabela_Brasil[[#This Row],[Estado]])</f>
        <v>Paraipaba-CE</v>
      </c>
      <c r="J1956">
        <f>IF(Tabela_Brasil[[#This Row],[IDHM]]&lt;=0.599,1,0)</f>
        <v>0</v>
      </c>
      <c r="K1956" t="str">
        <f>IF(Tabela_Brasil[[#This Row],[IDHM]]&lt;=0.55,"Baixo",IF(Tabela_Brasil[[#This Row],[IDHM]]&lt;=0.699,"Médio",IF(Tabela_Brasil[[#This Row],[IDHM]]&lt;=0.799,"Alto","Muito Alto")))</f>
        <v>Médio</v>
      </c>
      <c r="L1956" t="str">
        <f>VLOOKUP(Tabela_Brasil[[#This Row],[Estado]],'De-Para_Estado_Regiao'!$B$3:$C$29,2,FALSE)</f>
        <v>Nordeste</v>
      </c>
      <c r="M1956">
        <f>IF(Tabela_Brasil[[#This Row],[IBGE_1-4]]&gt;=951,1,0)</f>
        <v>0</v>
      </c>
      <c r="N1956">
        <f>IF(Tabela_Brasil[[#This Row],[COMP_P]]&lt;=2,1,0)</f>
        <v>0</v>
      </c>
    </row>
    <row r="1957" spans="1:14" x14ac:dyDescent="0.25">
      <c r="A1957" s="9" t="s">
        <v>1956</v>
      </c>
      <c r="B1957" s="9" t="s">
        <v>22</v>
      </c>
      <c r="C1957" s="9">
        <v>218</v>
      </c>
      <c r="D1957" s="9">
        <v>0.71</v>
      </c>
      <c r="E1957" s="9">
        <v>0.69899999999999995</v>
      </c>
      <c r="F1957" s="9">
        <v>0.63100000000000001</v>
      </c>
      <c r="G1957" s="9">
        <v>12963.73</v>
      </c>
      <c r="H1957" s="10">
        <v>4</v>
      </c>
      <c r="I1957" t="str">
        <f>CONCATENATE(Tabela_Brasil[[#This Row],[Município]],"-",Tabela_Brasil[[#This Row],[Estado]])</f>
        <v>Nova Olímpia-PR</v>
      </c>
      <c r="J1957">
        <f>IF(Tabela_Brasil[[#This Row],[IDHM]]&lt;=0.599,1,0)</f>
        <v>0</v>
      </c>
      <c r="K1957" t="str">
        <f>IF(Tabela_Brasil[[#This Row],[IDHM]]&lt;=0.55,"Baixo",IF(Tabela_Brasil[[#This Row],[IDHM]]&lt;=0.699,"Médio",IF(Tabela_Brasil[[#This Row],[IDHM]]&lt;=0.799,"Alto","Muito Alto")))</f>
        <v>Alto</v>
      </c>
      <c r="L1957" t="str">
        <f>VLOOKUP(Tabela_Brasil[[#This Row],[Estado]],'De-Para_Estado_Regiao'!$B$3:$C$29,2,FALSE)</f>
        <v>Sul</v>
      </c>
      <c r="M1957">
        <f>IF(Tabela_Brasil[[#This Row],[IBGE_1-4]]&gt;=951,1,0)</f>
        <v>0</v>
      </c>
      <c r="N1957">
        <f>IF(Tabela_Brasil[[#This Row],[COMP_P]]&lt;=2,1,0)</f>
        <v>0</v>
      </c>
    </row>
    <row r="1958" spans="1:14" x14ac:dyDescent="0.25">
      <c r="A1958" s="12" t="s">
        <v>1957</v>
      </c>
      <c r="B1958" s="12" t="s">
        <v>16</v>
      </c>
      <c r="C1958" s="12">
        <v>612</v>
      </c>
      <c r="D1958" s="12">
        <v>0.60499999999999998</v>
      </c>
      <c r="E1958" s="12">
        <v>0.63900000000000001</v>
      </c>
      <c r="F1958" s="12">
        <v>0.42099999999999999</v>
      </c>
      <c r="G1958" s="12">
        <v>11821.81</v>
      </c>
      <c r="H1958" s="13">
        <v>10</v>
      </c>
      <c r="I1958" t="str">
        <f>CONCATENATE(Tabela_Brasil[[#This Row],[Município]],"-",Tabela_Brasil[[#This Row],[Estado]])</f>
        <v>Divino-MG</v>
      </c>
      <c r="J1958">
        <f>IF(Tabela_Brasil[[#This Row],[IDHM]]&lt;=0.599,1,0)</f>
        <v>0</v>
      </c>
      <c r="K1958" t="str">
        <f>IF(Tabela_Brasil[[#This Row],[IDHM]]&lt;=0.55,"Baixo",IF(Tabela_Brasil[[#This Row],[IDHM]]&lt;=0.699,"Médio",IF(Tabela_Brasil[[#This Row],[IDHM]]&lt;=0.799,"Alto","Muito Alto")))</f>
        <v>Médio</v>
      </c>
      <c r="L1958" t="str">
        <f>VLOOKUP(Tabela_Brasil[[#This Row],[Estado]],'De-Para_Estado_Regiao'!$B$3:$C$29,2,FALSE)</f>
        <v>Sudeste</v>
      </c>
      <c r="M1958">
        <f>IF(Tabela_Brasil[[#This Row],[IBGE_1-4]]&gt;=951,1,0)</f>
        <v>0</v>
      </c>
      <c r="N1958">
        <f>IF(Tabela_Brasil[[#This Row],[COMP_P]]&lt;=2,1,0)</f>
        <v>0</v>
      </c>
    </row>
    <row r="1959" spans="1:14" x14ac:dyDescent="0.25">
      <c r="A1959" s="9" t="s">
        <v>1958</v>
      </c>
      <c r="B1959" s="9" t="s">
        <v>7</v>
      </c>
      <c r="C1959" s="9">
        <v>313</v>
      </c>
      <c r="D1959" s="9">
        <v>0.70799999999999996</v>
      </c>
      <c r="E1959" s="9">
        <v>0.69199999999999995</v>
      </c>
      <c r="F1959" s="9">
        <v>0.628</v>
      </c>
      <c r="G1959" s="9">
        <v>47003.22</v>
      </c>
      <c r="H1959" s="10">
        <v>3</v>
      </c>
      <c r="I1959" t="str">
        <f>CONCATENATE(Tabela_Brasil[[#This Row],[Município]],"-",Tabela_Brasil[[#This Row],[Estado]])</f>
        <v>Ibirarema-SP</v>
      </c>
      <c r="J1959">
        <f>IF(Tabela_Brasil[[#This Row],[IDHM]]&lt;=0.599,1,0)</f>
        <v>0</v>
      </c>
      <c r="K1959" t="str">
        <f>IF(Tabela_Brasil[[#This Row],[IDHM]]&lt;=0.55,"Baixo",IF(Tabela_Brasil[[#This Row],[IDHM]]&lt;=0.699,"Médio",IF(Tabela_Brasil[[#This Row],[IDHM]]&lt;=0.799,"Alto","Muito Alto")))</f>
        <v>Alto</v>
      </c>
      <c r="L1959" t="str">
        <f>VLOOKUP(Tabela_Brasil[[#This Row],[Estado]],'De-Para_Estado_Regiao'!$B$3:$C$29,2,FALSE)</f>
        <v>Sudeste</v>
      </c>
      <c r="M1959">
        <f>IF(Tabela_Brasil[[#This Row],[IBGE_1-4]]&gt;=951,1,0)</f>
        <v>0</v>
      </c>
      <c r="N1959">
        <f>IF(Tabela_Brasil[[#This Row],[COMP_P]]&lt;=2,1,0)</f>
        <v>0</v>
      </c>
    </row>
    <row r="1960" spans="1:14" x14ac:dyDescent="0.25">
      <c r="A1960" s="12" t="s">
        <v>1959</v>
      </c>
      <c r="B1960" s="12" t="s">
        <v>16</v>
      </c>
      <c r="C1960" s="12">
        <v>236</v>
      </c>
      <c r="D1960" s="12">
        <v>0.56499999999999995</v>
      </c>
      <c r="E1960" s="12">
        <v>0.55900000000000005</v>
      </c>
      <c r="F1960" s="12">
        <v>0.437</v>
      </c>
      <c r="G1960" s="12">
        <v>7521</v>
      </c>
      <c r="H1960" s="13">
        <v>4</v>
      </c>
      <c r="I1960" t="str">
        <f>CONCATENATE(Tabela_Brasil[[#This Row],[Município]],"-",Tabela_Brasil[[#This Row],[Estado]])</f>
        <v>Palmópolis-MG</v>
      </c>
      <c r="J1960">
        <f>IF(Tabela_Brasil[[#This Row],[IDHM]]&lt;=0.599,1,0)</f>
        <v>1</v>
      </c>
      <c r="K1960" t="str">
        <f>IF(Tabela_Brasil[[#This Row],[IDHM]]&lt;=0.55,"Baixo",IF(Tabela_Brasil[[#This Row],[IDHM]]&lt;=0.699,"Médio",IF(Tabela_Brasil[[#This Row],[IDHM]]&lt;=0.799,"Alto","Muito Alto")))</f>
        <v>Médio</v>
      </c>
      <c r="L1960" t="str">
        <f>VLOOKUP(Tabela_Brasil[[#This Row],[Estado]],'De-Para_Estado_Regiao'!$B$3:$C$29,2,FALSE)</f>
        <v>Sudeste</v>
      </c>
      <c r="M1960">
        <f>IF(Tabela_Brasil[[#This Row],[IBGE_1-4]]&gt;=951,1,0)</f>
        <v>0</v>
      </c>
      <c r="N1960">
        <f>IF(Tabela_Brasil[[#This Row],[COMP_P]]&lt;=2,1,0)</f>
        <v>0</v>
      </c>
    </row>
    <row r="1961" spans="1:14" x14ac:dyDescent="0.25">
      <c r="A1961" s="9" t="s">
        <v>1960</v>
      </c>
      <c r="B1961" s="9" t="s">
        <v>87</v>
      </c>
      <c r="C1961" s="9">
        <v>713</v>
      </c>
      <c r="D1961" s="9">
        <v>0.57999999999999996</v>
      </c>
      <c r="E1961" s="9">
        <v>0.55800000000000005</v>
      </c>
      <c r="F1961" s="9">
        <v>0.49399999999999999</v>
      </c>
      <c r="G1961" s="9">
        <v>6384.25</v>
      </c>
      <c r="H1961" s="10">
        <v>5</v>
      </c>
      <c r="I1961" t="str">
        <f>CONCATENATE(Tabela_Brasil[[#This Row],[Município]],"-",Tabela_Brasil[[#This Row],[Estado]])</f>
        <v>Fortuna-MA</v>
      </c>
      <c r="J1961">
        <f>IF(Tabela_Brasil[[#This Row],[IDHM]]&lt;=0.599,1,0)</f>
        <v>1</v>
      </c>
      <c r="K1961" t="str">
        <f>IF(Tabela_Brasil[[#This Row],[IDHM]]&lt;=0.55,"Baixo",IF(Tabela_Brasil[[#This Row],[IDHM]]&lt;=0.699,"Médio",IF(Tabela_Brasil[[#This Row],[IDHM]]&lt;=0.799,"Alto","Muito Alto")))</f>
        <v>Médio</v>
      </c>
      <c r="L1961" t="str">
        <f>VLOOKUP(Tabela_Brasil[[#This Row],[Estado]],'De-Para_Estado_Regiao'!$B$3:$C$29,2,FALSE)</f>
        <v>Nordeste</v>
      </c>
      <c r="M1961">
        <f>IF(Tabela_Brasil[[#This Row],[IBGE_1-4]]&gt;=951,1,0)</f>
        <v>0</v>
      </c>
      <c r="N1961">
        <f>IF(Tabela_Brasil[[#This Row],[COMP_P]]&lt;=2,1,0)</f>
        <v>0</v>
      </c>
    </row>
    <row r="1962" spans="1:14" x14ac:dyDescent="0.25">
      <c r="A1962" s="12" t="s">
        <v>1961</v>
      </c>
      <c r="B1962" s="12" t="s">
        <v>24</v>
      </c>
      <c r="C1962" s="12">
        <v>836</v>
      </c>
      <c r="D1962" s="12">
        <v>0.50600000000000001</v>
      </c>
      <c r="E1962" s="12">
        <v>0.51400000000000001</v>
      </c>
      <c r="F1962" s="12">
        <v>0.34300000000000003</v>
      </c>
      <c r="G1962" s="12">
        <v>5850.33</v>
      </c>
      <c r="H1962" s="13">
        <v>6</v>
      </c>
      <c r="I1962" t="str">
        <f>CONCATENATE(Tabela_Brasil[[#This Row],[Município]],"-",Tabela_Brasil[[#This Row],[Estado]])</f>
        <v>Pilão Arcado-BA</v>
      </c>
      <c r="J1962">
        <f>IF(Tabela_Brasil[[#This Row],[IDHM]]&lt;=0.599,1,0)</f>
        <v>1</v>
      </c>
      <c r="K1962" t="str">
        <f>IF(Tabela_Brasil[[#This Row],[IDHM]]&lt;=0.55,"Baixo",IF(Tabela_Brasil[[#This Row],[IDHM]]&lt;=0.699,"Médio",IF(Tabela_Brasil[[#This Row],[IDHM]]&lt;=0.799,"Alto","Muito Alto")))</f>
        <v>Baixo</v>
      </c>
      <c r="L1962" t="str">
        <f>VLOOKUP(Tabela_Brasil[[#This Row],[Estado]],'De-Para_Estado_Regiao'!$B$3:$C$29,2,FALSE)</f>
        <v>Nordeste</v>
      </c>
      <c r="M1962">
        <f>IF(Tabela_Brasil[[#This Row],[IBGE_1-4]]&gt;=951,1,0)</f>
        <v>0</v>
      </c>
      <c r="N1962">
        <f>IF(Tabela_Brasil[[#This Row],[COMP_P]]&lt;=2,1,0)</f>
        <v>0</v>
      </c>
    </row>
    <row r="1963" spans="1:14" x14ac:dyDescent="0.25">
      <c r="A1963" s="9" t="s">
        <v>1962</v>
      </c>
      <c r="B1963" s="9" t="s">
        <v>16</v>
      </c>
      <c r="C1963" s="9">
        <v>648</v>
      </c>
      <c r="D1963" s="9">
        <v>0.67400000000000004</v>
      </c>
      <c r="E1963" s="9">
        <v>0.69899999999999995</v>
      </c>
      <c r="F1963" s="9">
        <v>0.51600000000000001</v>
      </c>
      <c r="G1963" s="9">
        <v>27464.22</v>
      </c>
      <c r="H1963" s="10">
        <v>21</v>
      </c>
      <c r="I1963" t="str">
        <f>CONCATENATE(Tabela_Brasil[[#This Row],[Município]],"-",Tabela_Brasil[[#This Row],[Estado]])</f>
        <v>Monte Alegre De Minas-MG</v>
      </c>
      <c r="J1963">
        <f>IF(Tabela_Brasil[[#This Row],[IDHM]]&lt;=0.599,1,0)</f>
        <v>0</v>
      </c>
      <c r="K1963" t="str">
        <f>IF(Tabela_Brasil[[#This Row],[IDHM]]&lt;=0.55,"Baixo",IF(Tabela_Brasil[[#This Row],[IDHM]]&lt;=0.699,"Médio",IF(Tabela_Brasil[[#This Row],[IDHM]]&lt;=0.799,"Alto","Muito Alto")))</f>
        <v>Médio</v>
      </c>
      <c r="L1963" t="str">
        <f>VLOOKUP(Tabela_Brasil[[#This Row],[Estado]],'De-Para_Estado_Regiao'!$B$3:$C$29,2,FALSE)</f>
        <v>Sudeste</v>
      </c>
      <c r="M1963">
        <f>IF(Tabela_Brasil[[#This Row],[IBGE_1-4]]&gt;=951,1,0)</f>
        <v>0</v>
      </c>
      <c r="N1963">
        <f>IF(Tabela_Brasil[[#This Row],[COMP_P]]&lt;=2,1,0)</f>
        <v>0</v>
      </c>
    </row>
    <row r="1964" spans="1:14" x14ac:dyDescent="0.25">
      <c r="A1964" s="12" t="s">
        <v>1963</v>
      </c>
      <c r="B1964" s="12" t="s">
        <v>16</v>
      </c>
      <c r="C1964" s="12">
        <v>219</v>
      </c>
      <c r="D1964" s="12">
        <v>0.68799999999999994</v>
      </c>
      <c r="E1964" s="12">
        <v>0.66</v>
      </c>
      <c r="F1964" s="12">
        <v>0.63</v>
      </c>
      <c r="G1964" s="12">
        <v>9990.2000000000007</v>
      </c>
      <c r="H1964" s="13">
        <v>2</v>
      </c>
      <c r="I1964" t="str">
        <f>CONCATENATE(Tabela_Brasil[[#This Row],[Município]],"-",Tabela_Brasil[[#This Row],[Estado]])</f>
        <v>Dom Cavati-MG</v>
      </c>
      <c r="J1964">
        <f>IF(Tabela_Brasil[[#This Row],[IDHM]]&lt;=0.599,1,0)</f>
        <v>0</v>
      </c>
      <c r="K1964" t="str">
        <f>IF(Tabela_Brasil[[#This Row],[IDHM]]&lt;=0.55,"Baixo",IF(Tabela_Brasil[[#This Row],[IDHM]]&lt;=0.699,"Médio",IF(Tabela_Brasil[[#This Row],[IDHM]]&lt;=0.799,"Alto","Muito Alto")))</f>
        <v>Médio</v>
      </c>
      <c r="L1964" t="str">
        <f>VLOOKUP(Tabela_Brasil[[#This Row],[Estado]],'De-Para_Estado_Regiao'!$B$3:$C$29,2,FALSE)</f>
        <v>Sudeste</v>
      </c>
      <c r="M1964">
        <f>IF(Tabela_Brasil[[#This Row],[IBGE_1-4]]&gt;=951,1,0)</f>
        <v>0</v>
      </c>
      <c r="N1964">
        <f>IF(Tabela_Brasil[[#This Row],[COMP_P]]&lt;=2,1,0)</f>
        <v>1</v>
      </c>
    </row>
    <row r="1965" spans="1:14" x14ac:dyDescent="0.25">
      <c r="A1965" s="9" t="s">
        <v>1964</v>
      </c>
      <c r="B1965" s="9" t="s">
        <v>16</v>
      </c>
      <c r="C1965" s="9">
        <v>131</v>
      </c>
      <c r="D1965" s="9">
        <v>0.66900000000000004</v>
      </c>
      <c r="E1965" s="9">
        <v>0.64900000000000002</v>
      </c>
      <c r="F1965" s="9">
        <v>0.55200000000000005</v>
      </c>
      <c r="G1965" s="9">
        <v>10774.38</v>
      </c>
      <c r="H1965" s="10">
        <v>4</v>
      </c>
      <c r="I1965" t="str">
        <f>CONCATENATE(Tabela_Brasil[[#This Row],[Município]],"-",Tabela_Brasil[[#This Row],[Estado]])</f>
        <v>Delfim Moreira-MG</v>
      </c>
      <c r="J1965">
        <f>IF(Tabela_Brasil[[#This Row],[IDHM]]&lt;=0.599,1,0)</f>
        <v>0</v>
      </c>
      <c r="K1965" t="str">
        <f>IF(Tabela_Brasil[[#This Row],[IDHM]]&lt;=0.55,"Baixo",IF(Tabela_Brasil[[#This Row],[IDHM]]&lt;=0.699,"Médio",IF(Tabela_Brasil[[#This Row],[IDHM]]&lt;=0.799,"Alto","Muito Alto")))</f>
        <v>Médio</v>
      </c>
      <c r="L1965" t="str">
        <f>VLOOKUP(Tabela_Brasil[[#This Row],[Estado]],'De-Para_Estado_Regiao'!$B$3:$C$29,2,FALSE)</f>
        <v>Sudeste</v>
      </c>
      <c r="M1965">
        <f>IF(Tabela_Brasil[[#This Row],[IBGE_1-4]]&gt;=951,1,0)</f>
        <v>0</v>
      </c>
      <c r="N1965">
        <f>IF(Tabela_Brasil[[#This Row],[COMP_P]]&lt;=2,1,0)</f>
        <v>0</v>
      </c>
    </row>
    <row r="1966" spans="1:14" x14ac:dyDescent="0.25">
      <c r="A1966" s="12" t="s">
        <v>1965</v>
      </c>
      <c r="B1966" s="12" t="s">
        <v>87</v>
      </c>
      <c r="C1966" s="12">
        <v>365</v>
      </c>
      <c r="D1966" s="12">
        <v>0.56399999999999995</v>
      </c>
      <c r="E1966" s="12">
        <v>0.50900000000000001</v>
      </c>
      <c r="F1966" s="12">
        <v>0.45600000000000002</v>
      </c>
      <c r="G1966" s="12">
        <v>7622</v>
      </c>
      <c r="H1966" s="13">
        <v>19</v>
      </c>
      <c r="I1966" t="str">
        <f>CONCATENATE(Tabela_Brasil[[#This Row],[Município]],"-",Tabela_Brasil[[#This Row],[Estado]])</f>
        <v>Sítio Novo-MA</v>
      </c>
      <c r="J1966">
        <f>IF(Tabela_Brasil[[#This Row],[IDHM]]&lt;=0.599,1,0)</f>
        <v>1</v>
      </c>
      <c r="K1966" t="str">
        <f>IF(Tabela_Brasil[[#This Row],[IDHM]]&lt;=0.55,"Baixo",IF(Tabela_Brasil[[#This Row],[IDHM]]&lt;=0.699,"Médio",IF(Tabela_Brasil[[#This Row],[IDHM]]&lt;=0.799,"Alto","Muito Alto")))</f>
        <v>Médio</v>
      </c>
      <c r="L1966" t="str">
        <f>VLOOKUP(Tabela_Brasil[[#This Row],[Estado]],'De-Para_Estado_Regiao'!$B$3:$C$29,2,FALSE)</f>
        <v>Nordeste</v>
      </c>
      <c r="M1966">
        <f>IF(Tabela_Brasil[[#This Row],[IBGE_1-4]]&gt;=951,1,0)</f>
        <v>0</v>
      </c>
      <c r="N1966">
        <f>IF(Tabela_Brasil[[#This Row],[COMP_P]]&lt;=2,1,0)</f>
        <v>0</v>
      </c>
    </row>
    <row r="1967" spans="1:14" x14ac:dyDescent="0.25">
      <c r="A1967" s="9" t="s">
        <v>1966</v>
      </c>
      <c r="B1967" s="9" t="s">
        <v>19</v>
      </c>
      <c r="C1967" s="9">
        <v>1077</v>
      </c>
      <c r="D1967" s="9">
        <v>0.61</v>
      </c>
      <c r="E1967" s="9">
        <v>0.56899999999999995</v>
      </c>
      <c r="F1967" s="9">
        <v>0.52</v>
      </c>
      <c r="G1967" s="9">
        <v>7299.38</v>
      </c>
      <c r="H1967" s="10">
        <v>33</v>
      </c>
      <c r="I1967" t="str">
        <f>CONCATENATE(Tabela_Brasil[[#This Row],[Município]],"-",Tabela_Brasil[[#This Row],[Estado]])</f>
        <v>São José Do Belmonte-PE</v>
      </c>
      <c r="J1967">
        <f>IF(Tabela_Brasil[[#This Row],[IDHM]]&lt;=0.599,1,0)</f>
        <v>0</v>
      </c>
      <c r="K1967" t="str">
        <f>IF(Tabela_Brasil[[#This Row],[IDHM]]&lt;=0.55,"Baixo",IF(Tabela_Brasil[[#This Row],[IDHM]]&lt;=0.699,"Médio",IF(Tabela_Brasil[[#This Row],[IDHM]]&lt;=0.799,"Alto","Muito Alto")))</f>
        <v>Médio</v>
      </c>
      <c r="L1967" t="str">
        <f>VLOOKUP(Tabela_Brasil[[#This Row],[Estado]],'De-Para_Estado_Regiao'!$B$3:$C$29,2,FALSE)</f>
        <v>Nordeste</v>
      </c>
      <c r="M1967">
        <f>IF(Tabela_Brasil[[#This Row],[IBGE_1-4]]&gt;=951,1,0)</f>
        <v>1</v>
      </c>
      <c r="N1967">
        <f>IF(Tabela_Brasil[[#This Row],[COMP_P]]&lt;=2,1,0)</f>
        <v>0</v>
      </c>
    </row>
    <row r="1968" spans="1:14" x14ac:dyDescent="0.25">
      <c r="A1968" s="12" t="s">
        <v>1967</v>
      </c>
      <c r="B1968" s="12" t="s">
        <v>22</v>
      </c>
      <c r="C1968" s="12">
        <v>454</v>
      </c>
      <c r="D1968" s="12">
        <v>0.67200000000000004</v>
      </c>
      <c r="E1968" s="12">
        <v>0.64700000000000002</v>
      </c>
      <c r="F1968" s="12">
        <v>0.57599999999999996</v>
      </c>
      <c r="G1968" s="12">
        <v>21768.39</v>
      </c>
      <c r="H1968" s="13">
        <v>2</v>
      </c>
      <c r="I1968" t="str">
        <f>CONCATENATE(Tabela_Brasil[[#This Row],[Município]],"-",Tabela_Brasil[[#This Row],[Estado]])</f>
        <v>Rebouças-PR</v>
      </c>
      <c r="J1968">
        <f>IF(Tabela_Brasil[[#This Row],[IDHM]]&lt;=0.599,1,0)</f>
        <v>0</v>
      </c>
      <c r="K1968" t="str">
        <f>IF(Tabela_Brasil[[#This Row],[IDHM]]&lt;=0.55,"Baixo",IF(Tabela_Brasil[[#This Row],[IDHM]]&lt;=0.699,"Médio",IF(Tabela_Brasil[[#This Row],[IDHM]]&lt;=0.799,"Alto","Muito Alto")))</f>
        <v>Médio</v>
      </c>
      <c r="L1968" t="str">
        <f>VLOOKUP(Tabela_Brasil[[#This Row],[Estado]],'De-Para_Estado_Regiao'!$B$3:$C$29,2,FALSE)</f>
        <v>Sul</v>
      </c>
      <c r="M1968">
        <f>IF(Tabela_Brasil[[#This Row],[IBGE_1-4]]&gt;=951,1,0)</f>
        <v>0</v>
      </c>
      <c r="N1968">
        <f>IF(Tabela_Brasil[[#This Row],[COMP_P]]&lt;=2,1,0)</f>
        <v>1</v>
      </c>
    </row>
    <row r="1969" spans="1:14" x14ac:dyDescent="0.25">
      <c r="A1969" s="9" t="s">
        <v>1968</v>
      </c>
      <c r="B1969" s="9" t="s">
        <v>7</v>
      </c>
      <c r="C1969" s="9">
        <v>265</v>
      </c>
      <c r="D1969" s="9">
        <v>0.72799999999999998</v>
      </c>
      <c r="E1969" s="9">
        <v>0.70399999999999996</v>
      </c>
      <c r="F1969" s="9">
        <v>0.66600000000000004</v>
      </c>
      <c r="G1969" s="9">
        <v>12812.82</v>
      </c>
      <c r="H1969" s="10">
        <v>9</v>
      </c>
      <c r="I1969" t="str">
        <f>CONCATENATE(Tabela_Brasil[[#This Row],[Município]],"-",Tabela_Brasil[[#This Row],[Estado]])</f>
        <v>São Lourenço Da Serra-SP</v>
      </c>
      <c r="J1969">
        <f>IF(Tabela_Brasil[[#This Row],[IDHM]]&lt;=0.599,1,0)</f>
        <v>0</v>
      </c>
      <c r="K1969" t="str">
        <f>IF(Tabela_Brasil[[#This Row],[IDHM]]&lt;=0.55,"Baixo",IF(Tabela_Brasil[[#This Row],[IDHM]]&lt;=0.699,"Médio",IF(Tabela_Brasil[[#This Row],[IDHM]]&lt;=0.799,"Alto","Muito Alto")))</f>
        <v>Alto</v>
      </c>
      <c r="L1969" t="str">
        <f>VLOOKUP(Tabela_Brasil[[#This Row],[Estado]],'De-Para_Estado_Regiao'!$B$3:$C$29,2,FALSE)</f>
        <v>Sudeste</v>
      </c>
      <c r="M1969">
        <f>IF(Tabela_Brasil[[#This Row],[IBGE_1-4]]&gt;=951,1,0)</f>
        <v>0</v>
      </c>
      <c r="N1969">
        <f>IF(Tabela_Brasil[[#This Row],[COMP_P]]&lt;=2,1,0)</f>
        <v>0</v>
      </c>
    </row>
    <row r="1970" spans="1:14" x14ac:dyDescent="0.25">
      <c r="A1970" s="12" t="s">
        <v>1969</v>
      </c>
      <c r="B1970" s="12" t="s">
        <v>59</v>
      </c>
      <c r="C1970" s="12">
        <v>239</v>
      </c>
      <c r="D1970" s="12">
        <v>0.73</v>
      </c>
      <c r="E1970" s="12">
        <v>0.73899999999999999</v>
      </c>
      <c r="F1970" s="12">
        <v>0.63400000000000001</v>
      </c>
      <c r="G1970" s="12">
        <v>24500.23</v>
      </c>
      <c r="H1970" s="13">
        <v>6</v>
      </c>
      <c r="I1970" t="str">
        <f>CONCATENATE(Tabela_Brasil[[#This Row],[Município]],"-",Tabela_Brasil[[#This Row],[Estado]])</f>
        <v>Rio Dos Cedros-SC</v>
      </c>
      <c r="J1970">
        <f>IF(Tabela_Brasil[[#This Row],[IDHM]]&lt;=0.599,1,0)</f>
        <v>0</v>
      </c>
      <c r="K1970" t="str">
        <f>IF(Tabela_Brasil[[#This Row],[IDHM]]&lt;=0.55,"Baixo",IF(Tabela_Brasil[[#This Row],[IDHM]]&lt;=0.699,"Médio",IF(Tabela_Brasil[[#This Row],[IDHM]]&lt;=0.799,"Alto","Muito Alto")))</f>
        <v>Alto</v>
      </c>
      <c r="L1970" t="str">
        <f>VLOOKUP(Tabela_Brasil[[#This Row],[Estado]],'De-Para_Estado_Regiao'!$B$3:$C$29,2,FALSE)</f>
        <v>Sul</v>
      </c>
      <c r="M1970">
        <f>IF(Tabela_Brasil[[#This Row],[IBGE_1-4]]&gt;=951,1,0)</f>
        <v>0</v>
      </c>
      <c r="N1970">
        <f>IF(Tabela_Brasil[[#This Row],[COMP_P]]&lt;=2,1,0)</f>
        <v>0</v>
      </c>
    </row>
    <row r="1971" spans="1:14" x14ac:dyDescent="0.25">
      <c r="A1971" s="9" t="s">
        <v>1970</v>
      </c>
      <c r="B1971" s="9" t="s">
        <v>87</v>
      </c>
      <c r="C1971" s="9">
        <v>1147</v>
      </c>
      <c r="D1971" s="9">
        <v>0.56999999999999995</v>
      </c>
      <c r="E1971" s="9">
        <v>0.56299999999999994</v>
      </c>
      <c r="F1971" s="9">
        <v>0.47699999999999998</v>
      </c>
      <c r="G1971" s="9">
        <v>6932.37</v>
      </c>
      <c r="H1971" s="10">
        <v>3</v>
      </c>
      <c r="I1971" t="str">
        <f>CONCATENATE(Tabela_Brasil[[#This Row],[Município]],"-",Tabela_Brasil[[#This Row],[Estado]])</f>
        <v>Vitorino Freire-MA</v>
      </c>
      <c r="J1971">
        <f>IF(Tabela_Brasil[[#This Row],[IDHM]]&lt;=0.599,1,0)</f>
        <v>1</v>
      </c>
      <c r="K1971" t="str">
        <f>IF(Tabela_Brasil[[#This Row],[IDHM]]&lt;=0.55,"Baixo",IF(Tabela_Brasil[[#This Row],[IDHM]]&lt;=0.699,"Médio",IF(Tabela_Brasil[[#This Row],[IDHM]]&lt;=0.799,"Alto","Muito Alto")))</f>
        <v>Médio</v>
      </c>
      <c r="L1971" t="str">
        <f>VLOOKUP(Tabela_Brasil[[#This Row],[Estado]],'De-Para_Estado_Regiao'!$B$3:$C$29,2,FALSE)</f>
        <v>Nordeste</v>
      </c>
      <c r="M1971">
        <f>IF(Tabela_Brasil[[#This Row],[IBGE_1-4]]&gt;=951,1,0)</f>
        <v>1</v>
      </c>
      <c r="N1971">
        <f>IF(Tabela_Brasil[[#This Row],[COMP_P]]&lt;=2,1,0)</f>
        <v>0</v>
      </c>
    </row>
    <row r="1972" spans="1:14" x14ac:dyDescent="0.25">
      <c r="A1972" s="12" t="s">
        <v>1971</v>
      </c>
      <c r="B1972" s="12" t="s">
        <v>22</v>
      </c>
      <c r="C1972" s="12">
        <v>124</v>
      </c>
      <c r="D1972" s="12">
        <v>0.66700000000000004</v>
      </c>
      <c r="E1972" s="12">
        <v>0.64400000000000002</v>
      </c>
      <c r="F1972" s="12">
        <v>0.56299999999999994</v>
      </c>
      <c r="G1972" s="12">
        <v>37991.47</v>
      </c>
      <c r="H1972" s="13">
        <v>2</v>
      </c>
      <c r="I1972" t="str">
        <f>CONCATENATE(Tabela_Brasil[[#This Row],[Município]],"-",Tabela_Brasil[[#This Row],[Estado]])</f>
        <v>Adrianópolis-PR</v>
      </c>
      <c r="J1972">
        <f>IF(Tabela_Brasil[[#This Row],[IDHM]]&lt;=0.599,1,0)</f>
        <v>0</v>
      </c>
      <c r="K1972" t="str">
        <f>IF(Tabela_Brasil[[#This Row],[IDHM]]&lt;=0.55,"Baixo",IF(Tabela_Brasil[[#This Row],[IDHM]]&lt;=0.699,"Médio",IF(Tabela_Brasil[[#This Row],[IDHM]]&lt;=0.799,"Alto","Muito Alto")))</f>
        <v>Médio</v>
      </c>
      <c r="L1972" t="str">
        <f>VLOOKUP(Tabela_Brasil[[#This Row],[Estado]],'De-Para_Estado_Regiao'!$B$3:$C$29,2,FALSE)</f>
        <v>Sul</v>
      </c>
      <c r="M1972">
        <f>IF(Tabela_Brasil[[#This Row],[IBGE_1-4]]&gt;=951,1,0)</f>
        <v>0</v>
      </c>
      <c r="N1972">
        <f>IF(Tabela_Brasil[[#This Row],[COMP_P]]&lt;=2,1,0)</f>
        <v>1</v>
      </c>
    </row>
    <row r="1973" spans="1:14" x14ac:dyDescent="0.25">
      <c r="A1973" s="9" t="s">
        <v>1972</v>
      </c>
      <c r="B1973" s="9" t="s">
        <v>87</v>
      </c>
      <c r="C1973" s="9">
        <v>1949</v>
      </c>
      <c r="D1973" s="9">
        <v>0.56999999999999995</v>
      </c>
      <c r="E1973" s="9">
        <v>0.51500000000000001</v>
      </c>
      <c r="F1973" s="9">
        <v>0.47899999999999998</v>
      </c>
      <c r="G1973" s="9">
        <v>7284.41</v>
      </c>
      <c r="H1973" s="10">
        <v>8</v>
      </c>
      <c r="I1973" t="str">
        <f>CONCATENATE(Tabela_Brasil[[#This Row],[Município]],"-",Tabela_Brasil[[#This Row],[Estado]])</f>
        <v>Barreirinhas-MA</v>
      </c>
      <c r="J1973">
        <f>IF(Tabela_Brasil[[#This Row],[IDHM]]&lt;=0.599,1,0)</f>
        <v>1</v>
      </c>
      <c r="K1973" t="str">
        <f>IF(Tabela_Brasil[[#This Row],[IDHM]]&lt;=0.55,"Baixo",IF(Tabela_Brasil[[#This Row],[IDHM]]&lt;=0.699,"Médio",IF(Tabela_Brasil[[#This Row],[IDHM]]&lt;=0.799,"Alto","Muito Alto")))</f>
        <v>Médio</v>
      </c>
      <c r="L1973" t="str">
        <f>VLOOKUP(Tabela_Brasil[[#This Row],[Estado]],'De-Para_Estado_Regiao'!$B$3:$C$29,2,FALSE)</f>
        <v>Nordeste</v>
      </c>
      <c r="M1973">
        <f>IF(Tabela_Brasil[[#This Row],[IBGE_1-4]]&gt;=951,1,0)</f>
        <v>1</v>
      </c>
      <c r="N1973">
        <f>IF(Tabela_Brasil[[#This Row],[COMP_P]]&lt;=2,1,0)</f>
        <v>0</v>
      </c>
    </row>
    <row r="1974" spans="1:14" x14ac:dyDescent="0.25">
      <c r="A1974" s="12" t="s">
        <v>1973</v>
      </c>
      <c r="B1974" s="12" t="s">
        <v>114</v>
      </c>
      <c r="C1974" s="12">
        <v>1420</v>
      </c>
      <c r="D1974" s="12">
        <v>0.59</v>
      </c>
      <c r="E1974" s="12">
        <v>0.59099999999999997</v>
      </c>
      <c r="F1974" s="12">
        <v>0.45600000000000002</v>
      </c>
      <c r="G1974" s="12">
        <v>14297.99</v>
      </c>
      <c r="H1974" s="13">
        <v>16</v>
      </c>
      <c r="I1974" t="str">
        <f>CONCATENATE(Tabela_Brasil[[#This Row],[Município]],"-",Tabela_Brasil[[#This Row],[Estado]])</f>
        <v>Nossa Senhora Da Glória-SE</v>
      </c>
      <c r="J1974">
        <f>IF(Tabela_Brasil[[#This Row],[IDHM]]&lt;=0.599,1,0)</f>
        <v>1</v>
      </c>
      <c r="K1974" t="str">
        <f>IF(Tabela_Brasil[[#This Row],[IDHM]]&lt;=0.55,"Baixo",IF(Tabela_Brasil[[#This Row],[IDHM]]&lt;=0.699,"Médio",IF(Tabela_Brasil[[#This Row],[IDHM]]&lt;=0.799,"Alto","Muito Alto")))</f>
        <v>Médio</v>
      </c>
      <c r="L1974" t="str">
        <f>VLOOKUP(Tabela_Brasil[[#This Row],[Estado]],'De-Para_Estado_Regiao'!$B$3:$C$29,2,FALSE)</f>
        <v>Nordeste</v>
      </c>
      <c r="M1974">
        <f>IF(Tabela_Brasil[[#This Row],[IBGE_1-4]]&gt;=951,1,0)</f>
        <v>1</v>
      </c>
      <c r="N1974">
        <f>IF(Tabela_Brasil[[#This Row],[COMP_P]]&lt;=2,1,0)</f>
        <v>0</v>
      </c>
    </row>
    <row r="1975" spans="1:14" x14ac:dyDescent="0.25">
      <c r="A1975" s="9" t="s">
        <v>1974</v>
      </c>
      <c r="B1975" s="9" t="s">
        <v>16</v>
      </c>
      <c r="C1975" s="9">
        <v>518</v>
      </c>
      <c r="D1975" s="9">
        <v>0.67</v>
      </c>
      <c r="E1975" s="9">
        <v>0.68700000000000006</v>
      </c>
      <c r="F1975" s="9">
        <v>0.52500000000000002</v>
      </c>
      <c r="G1975" s="9">
        <v>16813.68</v>
      </c>
      <c r="H1975" s="10">
        <v>14</v>
      </c>
      <c r="I1975" t="str">
        <f>CONCATENATE(Tabela_Brasil[[#This Row],[Município]],"-",Tabela_Brasil[[#This Row],[Estado]])</f>
        <v>Nova Resende-MG</v>
      </c>
      <c r="J1975">
        <f>IF(Tabela_Brasil[[#This Row],[IDHM]]&lt;=0.599,1,0)</f>
        <v>0</v>
      </c>
      <c r="K1975" t="str">
        <f>IF(Tabela_Brasil[[#This Row],[IDHM]]&lt;=0.55,"Baixo",IF(Tabela_Brasil[[#This Row],[IDHM]]&lt;=0.699,"Médio",IF(Tabela_Brasil[[#This Row],[IDHM]]&lt;=0.799,"Alto","Muito Alto")))</f>
        <v>Médio</v>
      </c>
      <c r="L1975" t="str">
        <f>VLOOKUP(Tabela_Brasil[[#This Row],[Estado]],'De-Para_Estado_Regiao'!$B$3:$C$29,2,FALSE)</f>
        <v>Sudeste</v>
      </c>
      <c r="M1975">
        <f>IF(Tabela_Brasil[[#This Row],[IBGE_1-4]]&gt;=951,1,0)</f>
        <v>0</v>
      </c>
      <c r="N1975">
        <f>IF(Tabela_Brasil[[#This Row],[COMP_P]]&lt;=2,1,0)</f>
        <v>0</v>
      </c>
    </row>
    <row r="1976" spans="1:14" x14ac:dyDescent="0.25">
      <c r="A1976" s="12" t="s">
        <v>1975</v>
      </c>
      <c r="B1976" s="12" t="s">
        <v>16</v>
      </c>
      <c r="C1976" s="12">
        <v>285</v>
      </c>
      <c r="D1976" s="12">
        <v>0.70599999999999996</v>
      </c>
      <c r="E1976" s="12">
        <v>0.73499999999999999</v>
      </c>
      <c r="F1976" s="12">
        <v>0.55800000000000005</v>
      </c>
      <c r="G1976" s="12">
        <v>51606.78</v>
      </c>
      <c r="H1976" s="13">
        <v>2</v>
      </c>
      <c r="I1976" t="str">
        <f>CONCATENATE(Tabela_Brasil[[#This Row],[Município]],"-",Tabela_Brasil[[#This Row],[Estado]])</f>
        <v>Campo Florido-MG</v>
      </c>
      <c r="J1976">
        <f>IF(Tabela_Brasil[[#This Row],[IDHM]]&lt;=0.599,1,0)</f>
        <v>0</v>
      </c>
      <c r="K1976" t="str">
        <f>IF(Tabela_Brasil[[#This Row],[IDHM]]&lt;=0.55,"Baixo",IF(Tabela_Brasil[[#This Row],[IDHM]]&lt;=0.699,"Médio",IF(Tabela_Brasil[[#This Row],[IDHM]]&lt;=0.799,"Alto","Muito Alto")))</f>
        <v>Alto</v>
      </c>
      <c r="L1976" t="str">
        <f>VLOOKUP(Tabela_Brasil[[#This Row],[Estado]],'De-Para_Estado_Regiao'!$B$3:$C$29,2,FALSE)</f>
        <v>Sudeste</v>
      </c>
      <c r="M1976">
        <f>IF(Tabela_Brasil[[#This Row],[IBGE_1-4]]&gt;=951,1,0)</f>
        <v>0</v>
      </c>
      <c r="N1976">
        <f>IF(Tabela_Brasil[[#This Row],[COMP_P]]&lt;=2,1,0)</f>
        <v>1</v>
      </c>
    </row>
    <row r="1977" spans="1:14" x14ac:dyDescent="0.25">
      <c r="A1977" s="9" t="s">
        <v>1976</v>
      </c>
      <c r="B1977" s="9" t="s">
        <v>16</v>
      </c>
      <c r="C1977" s="9">
        <v>547</v>
      </c>
      <c r="D1977" s="9">
        <v>0.7</v>
      </c>
      <c r="E1977" s="9">
        <v>0.70199999999999996</v>
      </c>
      <c r="F1977" s="9">
        <v>0.56799999999999995</v>
      </c>
      <c r="G1977" s="9">
        <v>15712.78</v>
      </c>
      <c r="H1977" s="10">
        <v>15</v>
      </c>
      <c r="I1977" t="str">
        <f>CONCATENATE(Tabela_Brasil[[#This Row],[Município]],"-",Tabela_Brasil[[#This Row],[Estado]])</f>
        <v>Botelhos-MG</v>
      </c>
      <c r="J1977">
        <f>IF(Tabela_Brasil[[#This Row],[IDHM]]&lt;=0.599,1,0)</f>
        <v>0</v>
      </c>
      <c r="K1977" t="str">
        <f>IF(Tabela_Brasil[[#This Row],[IDHM]]&lt;=0.55,"Baixo",IF(Tabela_Brasil[[#This Row],[IDHM]]&lt;=0.699,"Médio",IF(Tabela_Brasil[[#This Row],[IDHM]]&lt;=0.799,"Alto","Muito Alto")))</f>
        <v>Alto</v>
      </c>
      <c r="L1977" t="str">
        <f>VLOOKUP(Tabela_Brasil[[#This Row],[Estado]],'De-Para_Estado_Regiao'!$B$3:$C$29,2,FALSE)</f>
        <v>Sudeste</v>
      </c>
      <c r="M1977">
        <f>IF(Tabela_Brasil[[#This Row],[IBGE_1-4]]&gt;=951,1,0)</f>
        <v>0</v>
      </c>
      <c r="N1977">
        <f>IF(Tabela_Brasil[[#This Row],[COMP_P]]&lt;=2,1,0)</f>
        <v>0</v>
      </c>
    </row>
    <row r="1978" spans="1:14" x14ac:dyDescent="0.25">
      <c r="A1978" s="12" t="s">
        <v>1977</v>
      </c>
      <c r="B1978" s="12" t="s">
        <v>16</v>
      </c>
      <c r="C1978" s="12">
        <v>361</v>
      </c>
      <c r="D1978" s="12">
        <v>0.58099999999999996</v>
      </c>
      <c r="E1978" s="12">
        <v>0.58099999999999996</v>
      </c>
      <c r="F1978" s="12">
        <v>0.45</v>
      </c>
      <c r="G1978" s="12">
        <v>6891.25</v>
      </c>
      <c r="H1978" s="13">
        <v>1</v>
      </c>
      <c r="I1978" t="str">
        <f>CONCATENATE(Tabela_Brasil[[#This Row],[Município]],"-",Tabela_Brasil[[#This Row],[Estado]])</f>
        <v>Mata Verde-MG</v>
      </c>
      <c r="J1978">
        <f>IF(Tabela_Brasil[[#This Row],[IDHM]]&lt;=0.599,1,0)</f>
        <v>1</v>
      </c>
      <c r="K1978" t="str">
        <f>IF(Tabela_Brasil[[#This Row],[IDHM]]&lt;=0.55,"Baixo",IF(Tabela_Brasil[[#This Row],[IDHM]]&lt;=0.699,"Médio",IF(Tabela_Brasil[[#This Row],[IDHM]]&lt;=0.799,"Alto","Muito Alto")))</f>
        <v>Médio</v>
      </c>
      <c r="L1978" t="str">
        <f>VLOOKUP(Tabela_Brasil[[#This Row],[Estado]],'De-Para_Estado_Regiao'!$B$3:$C$29,2,FALSE)</f>
        <v>Sudeste</v>
      </c>
      <c r="M1978">
        <f>IF(Tabela_Brasil[[#This Row],[IBGE_1-4]]&gt;=951,1,0)</f>
        <v>0</v>
      </c>
      <c r="N1978">
        <f>IF(Tabela_Brasil[[#This Row],[COMP_P]]&lt;=2,1,0)</f>
        <v>1</v>
      </c>
    </row>
    <row r="1979" spans="1:14" x14ac:dyDescent="0.25">
      <c r="A1979" s="9" t="s">
        <v>1978</v>
      </c>
      <c r="B1979" s="9" t="s">
        <v>24</v>
      </c>
      <c r="C1979" s="9">
        <v>626</v>
      </c>
      <c r="D1979" s="9">
        <v>0.56999999999999995</v>
      </c>
      <c r="E1979" s="9">
        <v>0.57499999999999996</v>
      </c>
      <c r="F1979" s="9">
        <v>0.438</v>
      </c>
      <c r="G1979" s="9">
        <v>6535.44</v>
      </c>
      <c r="H1979" s="10">
        <v>9</v>
      </c>
      <c r="I1979" t="str">
        <f>CONCATENATE(Tabela_Brasil[[#This Row],[Município]],"-",Tabela_Brasil[[#This Row],[Estado]])</f>
        <v>Mairi-BA</v>
      </c>
      <c r="J1979">
        <f>IF(Tabela_Brasil[[#This Row],[IDHM]]&lt;=0.599,1,0)</f>
        <v>1</v>
      </c>
      <c r="K1979" t="str">
        <f>IF(Tabela_Brasil[[#This Row],[IDHM]]&lt;=0.55,"Baixo",IF(Tabela_Brasil[[#This Row],[IDHM]]&lt;=0.699,"Médio",IF(Tabela_Brasil[[#This Row],[IDHM]]&lt;=0.799,"Alto","Muito Alto")))</f>
        <v>Médio</v>
      </c>
      <c r="L1979" t="str">
        <f>VLOOKUP(Tabela_Brasil[[#This Row],[Estado]],'De-Para_Estado_Regiao'!$B$3:$C$29,2,FALSE)</f>
        <v>Nordeste</v>
      </c>
      <c r="M1979">
        <f>IF(Tabela_Brasil[[#This Row],[IBGE_1-4]]&gt;=951,1,0)</f>
        <v>0</v>
      </c>
      <c r="N1979">
        <f>IF(Tabela_Brasil[[#This Row],[COMP_P]]&lt;=2,1,0)</f>
        <v>0</v>
      </c>
    </row>
    <row r="1980" spans="1:14" x14ac:dyDescent="0.25">
      <c r="A1980" s="12" t="s">
        <v>1979</v>
      </c>
      <c r="B1980" s="12" t="s">
        <v>16</v>
      </c>
      <c r="C1980" s="12">
        <v>92</v>
      </c>
      <c r="D1980" s="12">
        <v>0.69299999999999995</v>
      </c>
      <c r="E1980" s="12">
        <v>0.67700000000000005</v>
      </c>
      <c r="F1980" s="12">
        <v>0.61199999999999999</v>
      </c>
      <c r="G1980" s="12">
        <v>17128.79</v>
      </c>
      <c r="H1980" s="13">
        <v>1</v>
      </c>
      <c r="I1980" t="str">
        <f>CONCATENATE(Tabela_Brasil[[#This Row],[Município]],"-",Tabela_Brasil[[#This Row],[Estado]])</f>
        <v>Natércia-MG</v>
      </c>
      <c r="J1980">
        <f>IF(Tabela_Brasil[[#This Row],[IDHM]]&lt;=0.599,1,0)</f>
        <v>0</v>
      </c>
      <c r="K1980" t="str">
        <f>IF(Tabela_Brasil[[#This Row],[IDHM]]&lt;=0.55,"Baixo",IF(Tabela_Brasil[[#This Row],[IDHM]]&lt;=0.699,"Médio",IF(Tabela_Brasil[[#This Row],[IDHM]]&lt;=0.799,"Alto","Muito Alto")))</f>
        <v>Médio</v>
      </c>
      <c r="L1980" t="str">
        <f>VLOOKUP(Tabela_Brasil[[#This Row],[Estado]],'De-Para_Estado_Regiao'!$B$3:$C$29,2,FALSE)</f>
        <v>Sudeste</v>
      </c>
      <c r="M1980">
        <f>IF(Tabela_Brasil[[#This Row],[IBGE_1-4]]&gt;=951,1,0)</f>
        <v>0</v>
      </c>
      <c r="N1980">
        <f>IF(Tabela_Brasil[[#This Row],[COMP_P]]&lt;=2,1,0)</f>
        <v>1</v>
      </c>
    </row>
    <row r="1981" spans="1:14" x14ac:dyDescent="0.25">
      <c r="A1981" s="9" t="s">
        <v>1980</v>
      </c>
      <c r="B1981" s="9" t="s">
        <v>31</v>
      </c>
      <c r="C1981" s="9">
        <v>1057</v>
      </c>
      <c r="D1981" s="9">
        <v>0.63800000000000001</v>
      </c>
      <c r="E1981" s="9">
        <v>0.58499999999999996</v>
      </c>
      <c r="F1981" s="9">
        <v>0.57099999999999995</v>
      </c>
      <c r="G1981" s="9">
        <v>12047.14</v>
      </c>
      <c r="H1981" s="10">
        <v>7</v>
      </c>
      <c r="I1981" t="str">
        <f>CONCATENATE(Tabela_Brasil[[#This Row],[Município]],"-",Tabela_Brasil[[#This Row],[Estado]])</f>
        <v>Beberibe-CE</v>
      </c>
      <c r="J1981">
        <f>IF(Tabela_Brasil[[#This Row],[IDHM]]&lt;=0.599,1,0)</f>
        <v>0</v>
      </c>
      <c r="K1981" t="str">
        <f>IF(Tabela_Brasil[[#This Row],[IDHM]]&lt;=0.55,"Baixo",IF(Tabela_Brasil[[#This Row],[IDHM]]&lt;=0.699,"Médio",IF(Tabela_Brasil[[#This Row],[IDHM]]&lt;=0.799,"Alto","Muito Alto")))</f>
        <v>Médio</v>
      </c>
      <c r="L1981" t="str">
        <f>VLOOKUP(Tabela_Brasil[[#This Row],[Estado]],'De-Para_Estado_Regiao'!$B$3:$C$29,2,FALSE)</f>
        <v>Nordeste</v>
      </c>
      <c r="M1981">
        <f>IF(Tabela_Brasil[[#This Row],[IBGE_1-4]]&gt;=951,1,0)</f>
        <v>1</v>
      </c>
      <c r="N1981">
        <f>IF(Tabela_Brasil[[#This Row],[COMP_P]]&lt;=2,1,0)</f>
        <v>0</v>
      </c>
    </row>
    <row r="1982" spans="1:14" x14ac:dyDescent="0.25">
      <c r="A1982" s="12" t="s">
        <v>1981</v>
      </c>
      <c r="B1982" s="12" t="s">
        <v>24</v>
      </c>
      <c r="C1982" s="12">
        <v>688</v>
      </c>
      <c r="D1982" s="12">
        <v>0.56000000000000005</v>
      </c>
      <c r="E1982" s="12">
        <v>0.56599999999999995</v>
      </c>
      <c r="F1982" s="12">
        <v>0.42399999999999999</v>
      </c>
      <c r="G1982" s="12">
        <v>7959.67</v>
      </c>
      <c r="H1982" s="13">
        <v>5</v>
      </c>
      <c r="I1982" t="str">
        <f>CONCATENATE(Tabela_Brasil[[#This Row],[Município]],"-",Tabela_Brasil[[#This Row],[Estado]])</f>
        <v>Presidente Tancredo Neves-BA</v>
      </c>
      <c r="J1982">
        <f>IF(Tabela_Brasil[[#This Row],[IDHM]]&lt;=0.599,1,0)</f>
        <v>1</v>
      </c>
      <c r="K1982" t="str">
        <f>IF(Tabela_Brasil[[#This Row],[IDHM]]&lt;=0.55,"Baixo",IF(Tabela_Brasil[[#This Row],[IDHM]]&lt;=0.699,"Médio",IF(Tabela_Brasil[[#This Row],[IDHM]]&lt;=0.799,"Alto","Muito Alto")))</f>
        <v>Médio</v>
      </c>
      <c r="L1982" t="str">
        <f>VLOOKUP(Tabela_Brasil[[#This Row],[Estado]],'De-Para_Estado_Regiao'!$B$3:$C$29,2,FALSE)</f>
        <v>Nordeste</v>
      </c>
      <c r="M1982">
        <f>IF(Tabela_Brasil[[#This Row],[IBGE_1-4]]&gt;=951,1,0)</f>
        <v>0</v>
      </c>
      <c r="N1982">
        <f>IF(Tabela_Brasil[[#This Row],[COMP_P]]&lt;=2,1,0)</f>
        <v>0</v>
      </c>
    </row>
    <row r="1983" spans="1:14" x14ac:dyDescent="0.25">
      <c r="A1983" s="9" t="s">
        <v>1982</v>
      </c>
      <c r="B1983" s="9" t="s">
        <v>24</v>
      </c>
      <c r="C1983" s="9">
        <v>680</v>
      </c>
      <c r="D1983" s="9">
        <v>0.60499999999999998</v>
      </c>
      <c r="E1983" s="9">
        <v>0.55400000000000005</v>
      </c>
      <c r="F1983" s="9">
        <v>0.53500000000000003</v>
      </c>
      <c r="G1983" s="9">
        <v>7431.82</v>
      </c>
      <c r="H1983" s="10">
        <v>22</v>
      </c>
      <c r="I1983" t="str">
        <f>CONCATENATE(Tabela_Brasil[[#This Row],[Município]],"-",Tabela_Brasil[[#This Row],[Estado]])</f>
        <v>Uauá-BA</v>
      </c>
      <c r="J1983">
        <f>IF(Tabela_Brasil[[#This Row],[IDHM]]&lt;=0.599,1,0)</f>
        <v>0</v>
      </c>
      <c r="K1983" t="str">
        <f>IF(Tabela_Brasil[[#This Row],[IDHM]]&lt;=0.55,"Baixo",IF(Tabela_Brasil[[#This Row],[IDHM]]&lt;=0.699,"Médio",IF(Tabela_Brasil[[#This Row],[IDHM]]&lt;=0.799,"Alto","Muito Alto")))</f>
        <v>Médio</v>
      </c>
      <c r="L1983" t="str">
        <f>VLOOKUP(Tabela_Brasil[[#This Row],[Estado]],'De-Para_Estado_Regiao'!$B$3:$C$29,2,FALSE)</f>
        <v>Nordeste</v>
      </c>
      <c r="M1983">
        <f>IF(Tabela_Brasil[[#This Row],[IBGE_1-4]]&gt;=951,1,0)</f>
        <v>0</v>
      </c>
      <c r="N1983">
        <f>IF(Tabela_Brasil[[#This Row],[COMP_P]]&lt;=2,1,0)</f>
        <v>0</v>
      </c>
    </row>
    <row r="1984" spans="1:14" x14ac:dyDescent="0.25">
      <c r="A1984" s="12" t="s">
        <v>1983</v>
      </c>
      <c r="B1984" s="12" t="s">
        <v>16</v>
      </c>
      <c r="C1984" s="12">
        <v>569</v>
      </c>
      <c r="D1984" s="12">
        <v>0.70599999999999996</v>
      </c>
      <c r="E1984" s="12">
        <v>0.72599999999999998</v>
      </c>
      <c r="F1984" s="12">
        <v>0.55800000000000005</v>
      </c>
      <c r="G1984" s="12">
        <v>48847.6</v>
      </c>
      <c r="H1984" s="13">
        <v>6</v>
      </c>
      <c r="I1984" t="str">
        <f>CONCATENATE(Tabela_Brasil[[#This Row],[Município]],"-",Tabela_Brasil[[#This Row],[Estado]])</f>
        <v>Santa Juliana-MG</v>
      </c>
      <c r="J1984">
        <f>IF(Tabela_Brasil[[#This Row],[IDHM]]&lt;=0.599,1,0)</f>
        <v>0</v>
      </c>
      <c r="K1984" t="str">
        <f>IF(Tabela_Brasil[[#This Row],[IDHM]]&lt;=0.55,"Baixo",IF(Tabela_Brasil[[#This Row],[IDHM]]&lt;=0.699,"Médio",IF(Tabela_Brasil[[#This Row],[IDHM]]&lt;=0.799,"Alto","Muito Alto")))</f>
        <v>Alto</v>
      </c>
      <c r="L1984" t="str">
        <f>VLOOKUP(Tabela_Brasil[[#This Row],[Estado]],'De-Para_Estado_Regiao'!$B$3:$C$29,2,FALSE)</f>
        <v>Sudeste</v>
      </c>
      <c r="M1984">
        <f>IF(Tabela_Brasil[[#This Row],[IBGE_1-4]]&gt;=951,1,0)</f>
        <v>0</v>
      </c>
      <c r="N1984">
        <f>IF(Tabela_Brasil[[#This Row],[COMP_P]]&lt;=2,1,0)</f>
        <v>0</v>
      </c>
    </row>
    <row r="1985" spans="1:14" x14ac:dyDescent="0.25">
      <c r="A1985" s="9" t="s">
        <v>1984</v>
      </c>
      <c r="B1985" s="9" t="s">
        <v>24</v>
      </c>
      <c r="C1985" s="9">
        <v>862</v>
      </c>
      <c r="D1985" s="9">
        <v>0.60899999999999999</v>
      </c>
      <c r="E1985" s="9">
        <v>0.55700000000000005</v>
      </c>
      <c r="F1985" s="9">
        <v>0.51300000000000001</v>
      </c>
      <c r="G1985" s="9">
        <v>6366.29</v>
      </c>
      <c r="H1985" s="10">
        <v>58</v>
      </c>
      <c r="I1985" t="str">
        <f>CONCATENATE(Tabela_Brasil[[#This Row],[Município]],"-",Tabela_Brasil[[#This Row],[Estado]])</f>
        <v>Macaúbas-BA</v>
      </c>
      <c r="J1985">
        <f>IF(Tabela_Brasil[[#This Row],[IDHM]]&lt;=0.599,1,0)</f>
        <v>0</v>
      </c>
      <c r="K1985" t="str">
        <f>IF(Tabela_Brasil[[#This Row],[IDHM]]&lt;=0.55,"Baixo",IF(Tabela_Brasil[[#This Row],[IDHM]]&lt;=0.699,"Médio",IF(Tabela_Brasil[[#This Row],[IDHM]]&lt;=0.799,"Alto","Muito Alto")))</f>
        <v>Médio</v>
      </c>
      <c r="L1985" t="str">
        <f>VLOOKUP(Tabela_Brasil[[#This Row],[Estado]],'De-Para_Estado_Regiao'!$B$3:$C$29,2,FALSE)</f>
        <v>Nordeste</v>
      </c>
      <c r="M1985">
        <f>IF(Tabela_Brasil[[#This Row],[IBGE_1-4]]&gt;=951,1,0)</f>
        <v>0</v>
      </c>
      <c r="N1985">
        <f>IF(Tabela_Brasil[[#This Row],[COMP_P]]&lt;=2,1,0)</f>
        <v>0</v>
      </c>
    </row>
    <row r="1986" spans="1:14" x14ac:dyDescent="0.25">
      <c r="A1986" s="12" t="s">
        <v>1985</v>
      </c>
      <c r="B1986" s="12" t="s">
        <v>7</v>
      </c>
      <c r="C1986" s="12">
        <v>189</v>
      </c>
      <c r="D1986" s="12">
        <v>0.68700000000000006</v>
      </c>
      <c r="E1986" s="12">
        <v>0.69799999999999995</v>
      </c>
      <c r="F1986" s="12">
        <v>0.58099999999999996</v>
      </c>
      <c r="G1986" s="12">
        <v>48984.4</v>
      </c>
      <c r="H1986" s="13">
        <v>3</v>
      </c>
      <c r="I1986" t="str">
        <f>CONCATENATE(Tabela_Brasil[[#This Row],[Município]],"-",Tabela_Brasil[[#This Row],[Estado]])</f>
        <v>Altair-SP</v>
      </c>
      <c r="J1986">
        <f>IF(Tabela_Brasil[[#This Row],[IDHM]]&lt;=0.599,1,0)</f>
        <v>0</v>
      </c>
      <c r="K1986" t="str">
        <f>IF(Tabela_Brasil[[#This Row],[IDHM]]&lt;=0.55,"Baixo",IF(Tabela_Brasil[[#This Row],[IDHM]]&lt;=0.699,"Médio",IF(Tabela_Brasil[[#This Row],[IDHM]]&lt;=0.799,"Alto","Muito Alto")))</f>
        <v>Médio</v>
      </c>
      <c r="L1986" t="str">
        <f>VLOOKUP(Tabela_Brasil[[#This Row],[Estado]],'De-Para_Estado_Regiao'!$B$3:$C$29,2,FALSE)</f>
        <v>Sudeste</v>
      </c>
      <c r="M1986">
        <f>IF(Tabela_Brasil[[#This Row],[IBGE_1-4]]&gt;=951,1,0)</f>
        <v>0</v>
      </c>
      <c r="N1986">
        <f>IF(Tabela_Brasil[[#This Row],[COMP_P]]&lt;=2,1,0)</f>
        <v>0</v>
      </c>
    </row>
    <row r="1987" spans="1:14" x14ac:dyDescent="0.25">
      <c r="A1987" s="9" t="s">
        <v>1986</v>
      </c>
      <c r="B1987" s="9" t="s">
        <v>24</v>
      </c>
      <c r="C1987" s="9">
        <v>341</v>
      </c>
      <c r="D1987" s="9">
        <v>0.54</v>
      </c>
      <c r="E1987" s="9">
        <v>0.52200000000000002</v>
      </c>
      <c r="F1987" s="9">
        <v>0.39200000000000002</v>
      </c>
      <c r="G1987" s="9">
        <v>7757.99</v>
      </c>
      <c r="H1987" s="10">
        <v>6</v>
      </c>
      <c r="I1987" t="str">
        <f>CONCATENATE(Tabela_Brasil[[#This Row],[Município]],"-",Tabela_Brasil[[#This Row],[Estado]])</f>
        <v>Dário Meira-BA</v>
      </c>
      <c r="J1987">
        <f>IF(Tabela_Brasil[[#This Row],[IDHM]]&lt;=0.599,1,0)</f>
        <v>1</v>
      </c>
      <c r="K1987" t="str">
        <f>IF(Tabela_Brasil[[#This Row],[IDHM]]&lt;=0.55,"Baixo",IF(Tabela_Brasil[[#This Row],[IDHM]]&lt;=0.699,"Médio",IF(Tabela_Brasil[[#This Row],[IDHM]]&lt;=0.799,"Alto","Muito Alto")))</f>
        <v>Baixo</v>
      </c>
      <c r="L1987" t="str">
        <f>VLOOKUP(Tabela_Brasil[[#This Row],[Estado]],'De-Para_Estado_Regiao'!$B$3:$C$29,2,FALSE)</f>
        <v>Nordeste</v>
      </c>
      <c r="M1987">
        <f>IF(Tabela_Brasil[[#This Row],[IBGE_1-4]]&gt;=951,1,0)</f>
        <v>0</v>
      </c>
      <c r="N1987">
        <f>IF(Tabela_Brasil[[#This Row],[COMP_P]]&lt;=2,1,0)</f>
        <v>0</v>
      </c>
    </row>
    <row r="1988" spans="1:14" x14ac:dyDescent="0.25">
      <c r="A1988" s="12" t="s">
        <v>1987</v>
      </c>
      <c r="B1988" s="12" t="s">
        <v>24</v>
      </c>
      <c r="C1988" s="12">
        <v>1392</v>
      </c>
      <c r="D1988" s="12">
        <v>0.59799999999999998</v>
      </c>
      <c r="E1988" s="12">
        <v>0.55900000000000005</v>
      </c>
      <c r="F1988" s="12">
        <v>0.5</v>
      </c>
      <c r="G1988" s="12">
        <v>8675.16</v>
      </c>
      <c r="H1988" s="13">
        <v>43</v>
      </c>
      <c r="I1988" t="str">
        <f>CONCATENATE(Tabela_Brasil[[#This Row],[Município]],"-",Tabela_Brasil[[#This Row],[Estado]])</f>
        <v>Santaluz-BA</v>
      </c>
      <c r="J1988">
        <f>IF(Tabela_Brasil[[#This Row],[IDHM]]&lt;=0.599,1,0)</f>
        <v>1</v>
      </c>
      <c r="K1988" t="str">
        <f>IF(Tabela_Brasil[[#This Row],[IDHM]]&lt;=0.55,"Baixo",IF(Tabela_Brasil[[#This Row],[IDHM]]&lt;=0.699,"Médio",IF(Tabela_Brasil[[#This Row],[IDHM]]&lt;=0.799,"Alto","Muito Alto")))</f>
        <v>Médio</v>
      </c>
      <c r="L1988" t="str">
        <f>VLOOKUP(Tabela_Brasil[[#This Row],[Estado]],'De-Para_Estado_Regiao'!$B$3:$C$29,2,FALSE)</f>
        <v>Nordeste</v>
      </c>
      <c r="M1988">
        <f>IF(Tabela_Brasil[[#This Row],[IBGE_1-4]]&gt;=951,1,0)</f>
        <v>1</v>
      </c>
      <c r="N1988">
        <f>IF(Tabela_Brasil[[#This Row],[COMP_P]]&lt;=2,1,0)</f>
        <v>0</v>
      </c>
    </row>
    <row r="1989" spans="1:14" x14ac:dyDescent="0.25">
      <c r="A1989" s="9" t="s">
        <v>1988</v>
      </c>
      <c r="B1989" s="9" t="s">
        <v>22</v>
      </c>
      <c r="C1989" s="9">
        <v>543</v>
      </c>
      <c r="D1989" s="9">
        <v>0.71799999999999997</v>
      </c>
      <c r="E1989" s="9">
        <v>0.71199999999999997</v>
      </c>
      <c r="F1989" s="9">
        <v>0.64500000000000002</v>
      </c>
      <c r="G1989" s="9">
        <v>26673.21</v>
      </c>
      <c r="H1989" s="10">
        <v>10</v>
      </c>
      <c r="I1989" t="str">
        <f>CONCATENATE(Tabela_Brasil[[#This Row],[Município]],"-",Tabela_Brasil[[#This Row],[Estado]])</f>
        <v>Cidade Gaúcha-PR</v>
      </c>
      <c r="J1989">
        <f>IF(Tabela_Brasil[[#This Row],[IDHM]]&lt;=0.599,1,0)</f>
        <v>0</v>
      </c>
      <c r="K1989" t="str">
        <f>IF(Tabela_Brasil[[#This Row],[IDHM]]&lt;=0.55,"Baixo",IF(Tabela_Brasil[[#This Row],[IDHM]]&lt;=0.699,"Médio",IF(Tabela_Brasil[[#This Row],[IDHM]]&lt;=0.799,"Alto","Muito Alto")))</f>
        <v>Alto</v>
      </c>
      <c r="L1989" t="str">
        <f>VLOOKUP(Tabela_Brasil[[#This Row],[Estado]],'De-Para_Estado_Regiao'!$B$3:$C$29,2,FALSE)</f>
        <v>Sul</v>
      </c>
      <c r="M1989">
        <f>IF(Tabela_Brasil[[#This Row],[IBGE_1-4]]&gt;=951,1,0)</f>
        <v>0</v>
      </c>
      <c r="N1989">
        <f>IF(Tabela_Brasil[[#This Row],[COMP_P]]&lt;=2,1,0)</f>
        <v>0</v>
      </c>
    </row>
    <row r="1990" spans="1:14" x14ac:dyDescent="0.25">
      <c r="A1990" s="12" t="s">
        <v>1989</v>
      </c>
      <c r="B1990" s="12" t="s">
        <v>33</v>
      </c>
      <c r="C1990" s="12">
        <v>230</v>
      </c>
      <c r="D1990" s="12">
        <v>0.71</v>
      </c>
      <c r="E1990" s="12">
        <v>0.70399999999999996</v>
      </c>
      <c r="F1990" s="12">
        <v>0.622</v>
      </c>
      <c r="G1990" s="12">
        <v>34807.440000000002</v>
      </c>
      <c r="H1990" s="13">
        <v>3</v>
      </c>
      <c r="I1990" t="str">
        <f>CONCATENATE(Tabela_Brasil[[#This Row],[Município]],"-",Tabela_Brasil[[#This Row],[Estado]])</f>
        <v>Montes Claros De Goiás-GO</v>
      </c>
      <c r="J1990">
        <f>IF(Tabela_Brasil[[#This Row],[IDHM]]&lt;=0.599,1,0)</f>
        <v>0</v>
      </c>
      <c r="K1990" t="str">
        <f>IF(Tabela_Brasil[[#This Row],[IDHM]]&lt;=0.55,"Baixo",IF(Tabela_Brasil[[#This Row],[IDHM]]&lt;=0.699,"Médio",IF(Tabela_Brasil[[#This Row],[IDHM]]&lt;=0.799,"Alto","Muito Alto")))</f>
        <v>Alto</v>
      </c>
      <c r="L1990" t="str">
        <f>VLOOKUP(Tabela_Brasil[[#This Row],[Estado]],'De-Para_Estado_Regiao'!$B$3:$C$29,2,FALSE)</f>
        <v>Centro-Oeste</v>
      </c>
      <c r="M1990">
        <f>IF(Tabela_Brasil[[#This Row],[IBGE_1-4]]&gt;=951,1,0)</f>
        <v>0</v>
      </c>
      <c r="N1990">
        <f>IF(Tabela_Brasil[[#This Row],[COMP_P]]&lt;=2,1,0)</f>
        <v>0</v>
      </c>
    </row>
    <row r="1991" spans="1:14" x14ac:dyDescent="0.25">
      <c r="A1991" s="9" t="s">
        <v>1990</v>
      </c>
      <c r="B1991" s="9" t="s">
        <v>24</v>
      </c>
      <c r="C1991" s="9">
        <v>507</v>
      </c>
      <c r="D1991" s="9">
        <v>0.57999999999999996</v>
      </c>
      <c r="E1991" s="9">
        <v>0.53900000000000003</v>
      </c>
      <c r="F1991" s="9">
        <v>0.47499999999999998</v>
      </c>
      <c r="G1991" s="9">
        <v>7000.47</v>
      </c>
      <c r="H1991" s="10">
        <v>2</v>
      </c>
      <c r="I1991" t="str">
        <f>CONCATENATE(Tabela_Brasil[[#This Row],[Município]],"-",Tabela_Brasil[[#This Row],[Estado]])</f>
        <v>Ponto Novo-BA</v>
      </c>
      <c r="J1991">
        <f>IF(Tabela_Brasil[[#This Row],[IDHM]]&lt;=0.599,1,0)</f>
        <v>1</v>
      </c>
      <c r="K1991" t="str">
        <f>IF(Tabela_Brasil[[#This Row],[IDHM]]&lt;=0.55,"Baixo",IF(Tabela_Brasil[[#This Row],[IDHM]]&lt;=0.699,"Médio",IF(Tabela_Brasil[[#This Row],[IDHM]]&lt;=0.799,"Alto","Muito Alto")))</f>
        <v>Médio</v>
      </c>
      <c r="L1991" t="str">
        <f>VLOOKUP(Tabela_Brasil[[#This Row],[Estado]],'De-Para_Estado_Regiao'!$B$3:$C$29,2,FALSE)</f>
        <v>Nordeste</v>
      </c>
      <c r="M1991">
        <f>IF(Tabela_Brasil[[#This Row],[IBGE_1-4]]&gt;=951,1,0)</f>
        <v>0</v>
      </c>
      <c r="N1991">
        <f>IF(Tabela_Brasil[[#This Row],[COMP_P]]&lt;=2,1,0)</f>
        <v>1</v>
      </c>
    </row>
    <row r="1992" spans="1:14" x14ac:dyDescent="0.25">
      <c r="A1992" s="12" t="s">
        <v>1991</v>
      </c>
      <c r="B1992" s="12" t="s">
        <v>24</v>
      </c>
      <c r="C1992" s="12">
        <v>531</v>
      </c>
      <c r="D1992" s="12">
        <v>0.56499999999999995</v>
      </c>
      <c r="E1992" s="12">
        <v>0.504</v>
      </c>
      <c r="F1992" s="12">
        <v>0.47099999999999997</v>
      </c>
      <c r="G1992" s="12">
        <v>5428.47</v>
      </c>
      <c r="H1992" s="13">
        <v>1</v>
      </c>
      <c r="I1992" t="str">
        <f>CONCATENATE(Tabela_Brasil[[#This Row],[Município]],"-",Tabela_Brasil[[#This Row],[Estado]])</f>
        <v>Buritirama-BA</v>
      </c>
      <c r="J1992">
        <f>IF(Tabela_Brasil[[#This Row],[IDHM]]&lt;=0.599,1,0)</f>
        <v>1</v>
      </c>
      <c r="K1992" t="str">
        <f>IF(Tabela_Brasil[[#This Row],[IDHM]]&lt;=0.55,"Baixo",IF(Tabela_Brasil[[#This Row],[IDHM]]&lt;=0.699,"Médio",IF(Tabela_Brasil[[#This Row],[IDHM]]&lt;=0.799,"Alto","Muito Alto")))</f>
        <v>Médio</v>
      </c>
      <c r="L1992" t="str">
        <f>VLOOKUP(Tabela_Brasil[[#This Row],[Estado]],'De-Para_Estado_Regiao'!$B$3:$C$29,2,FALSE)</f>
        <v>Nordeste</v>
      </c>
      <c r="M1992">
        <f>IF(Tabela_Brasil[[#This Row],[IBGE_1-4]]&gt;=951,1,0)</f>
        <v>0</v>
      </c>
      <c r="N1992">
        <f>IF(Tabela_Brasil[[#This Row],[COMP_P]]&lt;=2,1,0)</f>
        <v>1</v>
      </c>
    </row>
    <row r="1993" spans="1:14" x14ac:dyDescent="0.25">
      <c r="A1993" s="9" t="s">
        <v>1992</v>
      </c>
      <c r="B1993" s="9" t="s">
        <v>16</v>
      </c>
      <c r="C1993" s="9">
        <v>813</v>
      </c>
      <c r="D1993" s="9">
        <v>0.74199999999999999</v>
      </c>
      <c r="E1993" s="9">
        <v>0.70699999999999996</v>
      </c>
      <c r="F1993" s="9">
        <v>0.66600000000000004</v>
      </c>
      <c r="G1993" s="9">
        <v>27494.32</v>
      </c>
      <c r="H1993" s="10">
        <v>26</v>
      </c>
      <c r="I1993" t="str">
        <f>CONCATENATE(Tabela_Brasil[[#This Row],[Município]],"-",Tabela_Brasil[[#This Row],[Estado]])</f>
        <v>Vazante-MG</v>
      </c>
      <c r="J1993">
        <f>IF(Tabela_Brasil[[#This Row],[IDHM]]&lt;=0.599,1,0)</f>
        <v>0</v>
      </c>
      <c r="K1993" t="str">
        <f>IF(Tabela_Brasil[[#This Row],[IDHM]]&lt;=0.55,"Baixo",IF(Tabela_Brasil[[#This Row],[IDHM]]&lt;=0.699,"Médio",IF(Tabela_Brasil[[#This Row],[IDHM]]&lt;=0.799,"Alto","Muito Alto")))</f>
        <v>Alto</v>
      </c>
      <c r="L1993" t="str">
        <f>VLOOKUP(Tabela_Brasil[[#This Row],[Estado]],'De-Para_Estado_Regiao'!$B$3:$C$29,2,FALSE)</f>
        <v>Sudeste</v>
      </c>
      <c r="M1993">
        <f>IF(Tabela_Brasil[[#This Row],[IBGE_1-4]]&gt;=951,1,0)</f>
        <v>0</v>
      </c>
      <c r="N1993">
        <f>IF(Tabela_Brasil[[#This Row],[COMP_P]]&lt;=2,1,0)</f>
        <v>0</v>
      </c>
    </row>
    <row r="1994" spans="1:14" x14ac:dyDescent="0.25">
      <c r="A1994" s="12" t="s">
        <v>288</v>
      </c>
      <c r="B1994" s="12" t="s">
        <v>19</v>
      </c>
      <c r="C1994" s="12">
        <v>908</v>
      </c>
      <c r="D1994" s="12">
        <v>0.57899999999999996</v>
      </c>
      <c r="E1994" s="12">
        <v>0.58699999999999997</v>
      </c>
      <c r="F1994" s="12">
        <v>0.439</v>
      </c>
      <c r="G1994" s="12">
        <v>8560.39</v>
      </c>
      <c r="H1994" s="13">
        <v>7</v>
      </c>
      <c r="I1994" t="str">
        <f>CONCATENATE(Tabela_Brasil[[#This Row],[Município]],"-",Tabela_Brasil[[#This Row],[Estado]])</f>
        <v>Cachoeirinha-PE</v>
      </c>
      <c r="J1994">
        <f>IF(Tabela_Brasil[[#This Row],[IDHM]]&lt;=0.599,1,0)</f>
        <v>1</v>
      </c>
      <c r="K1994" t="str">
        <f>IF(Tabela_Brasil[[#This Row],[IDHM]]&lt;=0.55,"Baixo",IF(Tabela_Brasil[[#This Row],[IDHM]]&lt;=0.699,"Médio",IF(Tabela_Brasil[[#This Row],[IDHM]]&lt;=0.799,"Alto","Muito Alto")))</f>
        <v>Médio</v>
      </c>
      <c r="L1994" t="str">
        <f>VLOOKUP(Tabela_Brasil[[#This Row],[Estado]],'De-Para_Estado_Regiao'!$B$3:$C$29,2,FALSE)</f>
        <v>Nordeste</v>
      </c>
      <c r="M1994">
        <f>IF(Tabela_Brasil[[#This Row],[IBGE_1-4]]&gt;=951,1,0)</f>
        <v>0</v>
      </c>
      <c r="N1994">
        <f>IF(Tabela_Brasil[[#This Row],[COMP_P]]&lt;=2,1,0)</f>
        <v>0</v>
      </c>
    </row>
    <row r="1995" spans="1:14" x14ac:dyDescent="0.25">
      <c r="A1995" s="9" t="s">
        <v>1993</v>
      </c>
      <c r="B1995" s="9" t="s">
        <v>16</v>
      </c>
      <c r="C1995" s="9">
        <v>159</v>
      </c>
      <c r="D1995" s="9">
        <v>0.73699999999999999</v>
      </c>
      <c r="E1995" s="9">
        <v>0.69899999999999995</v>
      </c>
      <c r="F1995" s="9">
        <v>0.67500000000000004</v>
      </c>
      <c r="G1995" s="9">
        <v>24768.93</v>
      </c>
      <c r="H1995" s="10">
        <v>2</v>
      </c>
      <c r="I1995" t="str">
        <f>CONCATENATE(Tabela_Brasil[[#This Row],[Município]],"-",Tabela_Brasil[[#This Row],[Estado]])</f>
        <v>Ribeirão Vermelho-MG</v>
      </c>
      <c r="J1995">
        <f>IF(Tabela_Brasil[[#This Row],[IDHM]]&lt;=0.599,1,0)</f>
        <v>0</v>
      </c>
      <c r="K1995" t="str">
        <f>IF(Tabela_Brasil[[#This Row],[IDHM]]&lt;=0.55,"Baixo",IF(Tabela_Brasil[[#This Row],[IDHM]]&lt;=0.699,"Médio",IF(Tabela_Brasil[[#This Row],[IDHM]]&lt;=0.799,"Alto","Muito Alto")))</f>
        <v>Alto</v>
      </c>
      <c r="L1995" t="str">
        <f>VLOOKUP(Tabela_Brasil[[#This Row],[Estado]],'De-Para_Estado_Regiao'!$B$3:$C$29,2,FALSE)</f>
        <v>Sudeste</v>
      </c>
      <c r="M1995">
        <f>IF(Tabela_Brasil[[#This Row],[IBGE_1-4]]&gt;=951,1,0)</f>
        <v>0</v>
      </c>
      <c r="N1995">
        <f>IF(Tabela_Brasil[[#This Row],[COMP_P]]&lt;=2,1,0)</f>
        <v>1</v>
      </c>
    </row>
    <row r="1996" spans="1:14" x14ac:dyDescent="0.25">
      <c r="A1996" s="12" t="s">
        <v>1994</v>
      </c>
      <c r="B1996" s="12" t="s">
        <v>24</v>
      </c>
      <c r="C1996" s="12">
        <v>526</v>
      </c>
      <c r="D1996" s="12">
        <v>0.57999999999999996</v>
      </c>
      <c r="E1996" s="12">
        <v>0.56699999999999995</v>
      </c>
      <c r="F1996" s="12">
        <v>0.47199999999999998</v>
      </c>
      <c r="G1996" s="12">
        <v>9461.18</v>
      </c>
      <c r="H1996" s="13">
        <v>8</v>
      </c>
      <c r="I1996" t="str">
        <f>CONCATENATE(Tabela_Brasil[[#This Row],[Município]],"-",Tabela_Brasil[[#This Row],[Estado]])</f>
        <v>Paripiranga-BA</v>
      </c>
      <c r="J1996">
        <f>IF(Tabela_Brasil[[#This Row],[IDHM]]&lt;=0.599,1,0)</f>
        <v>1</v>
      </c>
      <c r="K1996" t="str">
        <f>IF(Tabela_Brasil[[#This Row],[IDHM]]&lt;=0.55,"Baixo",IF(Tabela_Brasil[[#This Row],[IDHM]]&lt;=0.699,"Médio",IF(Tabela_Brasil[[#This Row],[IDHM]]&lt;=0.799,"Alto","Muito Alto")))</f>
        <v>Médio</v>
      </c>
      <c r="L1996" t="str">
        <f>VLOOKUP(Tabela_Brasil[[#This Row],[Estado]],'De-Para_Estado_Regiao'!$B$3:$C$29,2,FALSE)</f>
        <v>Nordeste</v>
      </c>
      <c r="M1996">
        <f>IF(Tabela_Brasil[[#This Row],[IBGE_1-4]]&gt;=951,1,0)</f>
        <v>0</v>
      </c>
      <c r="N1996">
        <f>IF(Tabela_Brasil[[#This Row],[COMP_P]]&lt;=2,1,0)</f>
        <v>0</v>
      </c>
    </row>
    <row r="1997" spans="1:14" x14ac:dyDescent="0.25">
      <c r="A1997" s="9" t="s">
        <v>1995</v>
      </c>
      <c r="B1997" s="9" t="s">
        <v>7</v>
      </c>
      <c r="C1997" s="9">
        <v>30</v>
      </c>
      <c r="D1997" s="9">
        <v>0.746</v>
      </c>
      <c r="E1997" s="9">
        <v>0.71199999999999997</v>
      </c>
      <c r="F1997" s="9">
        <v>0.67500000000000004</v>
      </c>
      <c r="G1997" s="9">
        <v>100029.91</v>
      </c>
      <c r="H1997" s="10">
        <v>3</v>
      </c>
      <c r="I1997" t="str">
        <f>CONCATENATE(Tabela_Brasil[[#This Row],[Município]],"-",Tabela_Brasil[[#This Row],[Estado]])</f>
        <v>Borá-SP</v>
      </c>
      <c r="J1997">
        <f>IF(Tabela_Brasil[[#This Row],[IDHM]]&lt;=0.599,1,0)</f>
        <v>0</v>
      </c>
      <c r="K1997" t="str">
        <f>IF(Tabela_Brasil[[#This Row],[IDHM]]&lt;=0.55,"Baixo",IF(Tabela_Brasil[[#This Row],[IDHM]]&lt;=0.699,"Médio",IF(Tabela_Brasil[[#This Row],[IDHM]]&lt;=0.799,"Alto","Muito Alto")))</f>
        <v>Alto</v>
      </c>
      <c r="L1997" t="str">
        <f>VLOOKUP(Tabela_Brasil[[#This Row],[Estado]],'De-Para_Estado_Regiao'!$B$3:$C$29,2,FALSE)</f>
        <v>Sudeste</v>
      </c>
      <c r="M1997">
        <f>IF(Tabela_Brasil[[#This Row],[IBGE_1-4]]&gt;=951,1,0)</f>
        <v>0</v>
      </c>
      <c r="N1997">
        <f>IF(Tabela_Brasil[[#This Row],[COMP_P]]&lt;=2,1,0)</f>
        <v>0</v>
      </c>
    </row>
    <row r="1998" spans="1:14" x14ac:dyDescent="0.25">
      <c r="A1998" s="12" t="s">
        <v>1996</v>
      </c>
      <c r="B1998" s="12" t="s">
        <v>118</v>
      </c>
      <c r="C1998" s="12">
        <v>901</v>
      </c>
      <c r="D1998" s="12">
        <v>0.64500000000000002</v>
      </c>
      <c r="E1998" s="12">
        <v>0.61499999999999999</v>
      </c>
      <c r="F1998" s="12">
        <v>0.56699999999999995</v>
      </c>
      <c r="G1998" s="12">
        <v>9678.0400000000009</v>
      </c>
      <c r="H1998" s="13">
        <v>7</v>
      </c>
      <c r="I1998" t="str">
        <f>CONCATENATE(Tabela_Brasil[[#This Row],[Município]],"-",Tabela_Brasil[[#This Row],[Estado]])</f>
        <v>São João Do Piauí-PI</v>
      </c>
      <c r="J1998">
        <f>IF(Tabela_Brasil[[#This Row],[IDHM]]&lt;=0.599,1,0)</f>
        <v>0</v>
      </c>
      <c r="K1998" t="str">
        <f>IF(Tabela_Brasil[[#This Row],[IDHM]]&lt;=0.55,"Baixo",IF(Tabela_Brasil[[#This Row],[IDHM]]&lt;=0.699,"Médio",IF(Tabela_Brasil[[#This Row],[IDHM]]&lt;=0.799,"Alto","Muito Alto")))</f>
        <v>Médio</v>
      </c>
      <c r="L1998" t="str">
        <f>VLOOKUP(Tabela_Brasil[[#This Row],[Estado]],'De-Para_Estado_Regiao'!$B$3:$C$29,2,FALSE)</f>
        <v>Nordeste</v>
      </c>
      <c r="M1998">
        <f>IF(Tabela_Brasil[[#This Row],[IBGE_1-4]]&gt;=951,1,0)</f>
        <v>0</v>
      </c>
      <c r="N1998">
        <f>IF(Tabela_Brasil[[#This Row],[COMP_P]]&lt;=2,1,0)</f>
        <v>0</v>
      </c>
    </row>
    <row r="1999" spans="1:14" x14ac:dyDescent="0.25">
      <c r="A1999" s="9" t="s">
        <v>1997</v>
      </c>
      <c r="B1999" s="9" t="s">
        <v>24</v>
      </c>
      <c r="C1999" s="9">
        <v>1069</v>
      </c>
      <c r="D1999" s="9">
        <v>0.60699999999999998</v>
      </c>
      <c r="E1999" s="9">
        <v>0.57699999999999996</v>
      </c>
      <c r="F1999" s="9">
        <v>0.51900000000000002</v>
      </c>
      <c r="G1999" s="9">
        <v>13216.09</v>
      </c>
      <c r="H1999" s="10">
        <v>35</v>
      </c>
      <c r="I1999" t="str">
        <f>CONCATENATE(Tabela_Brasil[[#This Row],[Município]],"-",Tabela_Brasil[[#This Row],[Estado]])</f>
        <v>Maracás-BA</v>
      </c>
      <c r="J1999">
        <f>IF(Tabela_Brasil[[#This Row],[IDHM]]&lt;=0.599,1,0)</f>
        <v>0</v>
      </c>
      <c r="K1999" t="str">
        <f>IF(Tabela_Brasil[[#This Row],[IDHM]]&lt;=0.55,"Baixo",IF(Tabela_Brasil[[#This Row],[IDHM]]&lt;=0.699,"Médio",IF(Tabela_Brasil[[#This Row],[IDHM]]&lt;=0.799,"Alto","Muito Alto")))</f>
        <v>Médio</v>
      </c>
      <c r="L1999" t="str">
        <f>VLOOKUP(Tabela_Brasil[[#This Row],[Estado]],'De-Para_Estado_Regiao'!$B$3:$C$29,2,FALSE)</f>
        <v>Nordeste</v>
      </c>
      <c r="M1999">
        <f>IF(Tabela_Brasil[[#This Row],[IBGE_1-4]]&gt;=951,1,0)</f>
        <v>1</v>
      </c>
      <c r="N1999">
        <f>IF(Tabela_Brasil[[#This Row],[COMP_P]]&lt;=2,1,0)</f>
        <v>0</v>
      </c>
    </row>
    <row r="2000" spans="1:14" x14ac:dyDescent="0.25">
      <c r="A2000" s="12" t="s">
        <v>1998</v>
      </c>
      <c r="B2000" s="12" t="s">
        <v>39</v>
      </c>
      <c r="C2000" s="12">
        <v>922</v>
      </c>
      <c r="D2000" s="12">
        <v>0.502</v>
      </c>
      <c r="E2000" s="12">
        <v>0.51200000000000001</v>
      </c>
      <c r="F2000" s="12">
        <v>0.35499999999999998</v>
      </c>
      <c r="G2000" s="12">
        <v>12019.31</v>
      </c>
      <c r="H2000" s="13">
        <v>0</v>
      </c>
      <c r="I2000" t="str">
        <f>CONCATENATE(Tabela_Brasil[[#This Row],[Município]],"-",Tabela_Brasil[[#This Row],[Estado]])</f>
        <v>Tapauá-AM</v>
      </c>
      <c r="J2000">
        <f>IF(Tabela_Brasil[[#This Row],[IDHM]]&lt;=0.599,1,0)</f>
        <v>1</v>
      </c>
      <c r="K2000" t="str">
        <f>IF(Tabela_Brasil[[#This Row],[IDHM]]&lt;=0.55,"Baixo",IF(Tabela_Brasil[[#This Row],[IDHM]]&lt;=0.699,"Médio",IF(Tabela_Brasil[[#This Row],[IDHM]]&lt;=0.799,"Alto","Muito Alto")))</f>
        <v>Baixo</v>
      </c>
      <c r="L2000" t="str">
        <f>VLOOKUP(Tabela_Brasil[[#This Row],[Estado]],'De-Para_Estado_Regiao'!$B$3:$C$29,2,FALSE)</f>
        <v>Norte</v>
      </c>
      <c r="M2000">
        <f>IF(Tabela_Brasil[[#This Row],[IBGE_1-4]]&gt;=951,1,0)</f>
        <v>0</v>
      </c>
      <c r="N2000">
        <f>IF(Tabela_Brasil[[#This Row],[COMP_P]]&lt;=2,1,0)</f>
        <v>1</v>
      </c>
    </row>
    <row r="2001" spans="1:14" x14ac:dyDescent="0.25">
      <c r="A2001" s="9" t="s">
        <v>1999</v>
      </c>
      <c r="B2001" s="9" t="s">
        <v>16</v>
      </c>
      <c r="C2001" s="9">
        <v>652</v>
      </c>
      <c r="D2001" s="9">
        <v>0.70099999999999996</v>
      </c>
      <c r="E2001" s="9">
        <v>0.67900000000000005</v>
      </c>
      <c r="F2001" s="9">
        <v>0.61099999999999999</v>
      </c>
      <c r="G2001" s="9">
        <v>23619.61</v>
      </c>
      <c r="H2001" s="10">
        <v>22</v>
      </c>
      <c r="I2001" t="str">
        <f>CONCATENATE(Tabela_Brasil[[#This Row],[Município]],"-",Tabela_Brasil[[#This Row],[Estado]])</f>
        <v>Presidente Olegário-MG</v>
      </c>
      <c r="J2001">
        <f>IF(Tabela_Brasil[[#This Row],[IDHM]]&lt;=0.599,1,0)</f>
        <v>0</v>
      </c>
      <c r="K2001" t="str">
        <f>IF(Tabela_Brasil[[#This Row],[IDHM]]&lt;=0.55,"Baixo",IF(Tabela_Brasil[[#This Row],[IDHM]]&lt;=0.699,"Médio",IF(Tabela_Brasil[[#This Row],[IDHM]]&lt;=0.799,"Alto","Muito Alto")))</f>
        <v>Alto</v>
      </c>
      <c r="L2001" t="str">
        <f>VLOOKUP(Tabela_Brasil[[#This Row],[Estado]],'De-Para_Estado_Regiao'!$B$3:$C$29,2,FALSE)</f>
        <v>Sudeste</v>
      </c>
      <c r="M2001">
        <f>IF(Tabela_Brasil[[#This Row],[IBGE_1-4]]&gt;=951,1,0)</f>
        <v>0</v>
      </c>
      <c r="N2001">
        <f>IF(Tabela_Brasil[[#This Row],[COMP_P]]&lt;=2,1,0)</f>
        <v>0</v>
      </c>
    </row>
    <row r="2002" spans="1:14" x14ac:dyDescent="0.25">
      <c r="A2002" s="12" t="s">
        <v>2000</v>
      </c>
      <c r="B2002" s="12" t="s">
        <v>148</v>
      </c>
      <c r="C2002" s="12">
        <v>1172</v>
      </c>
      <c r="D2002" s="12">
        <v>0.59599999999999997</v>
      </c>
      <c r="E2002" s="12">
        <v>0.629</v>
      </c>
      <c r="F2002" s="12">
        <v>0.44600000000000001</v>
      </c>
      <c r="G2002" s="12">
        <v>13523.83</v>
      </c>
      <c r="H2002" s="13">
        <v>20</v>
      </c>
      <c r="I2002" t="str">
        <f>CONCATENATE(Tabela_Brasil[[#This Row],[Município]],"-",Tabela_Brasil[[#This Row],[Estado]])</f>
        <v>Machadinho D'Oeste-RO</v>
      </c>
      <c r="J2002">
        <f>IF(Tabela_Brasil[[#This Row],[IDHM]]&lt;=0.599,1,0)</f>
        <v>1</v>
      </c>
      <c r="K2002" t="str">
        <f>IF(Tabela_Brasil[[#This Row],[IDHM]]&lt;=0.55,"Baixo",IF(Tabela_Brasil[[#This Row],[IDHM]]&lt;=0.699,"Médio",IF(Tabela_Brasil[[#This Row],[IDHM]]&lt;=0.799,"Alto","Muito Alto")))</f>
        <v>Médio</v>
      </c>
      <c r="L2002" t="str">
        <f>VLOOKUP(Tabela_Brasil[[#This Row],[Estado]],'De-Para_Estado_Regiao'!$B$3:$C$29,2,FALSE)</f>
        <v>Norte</v>
      </c>
      <c r="M2002">
        <f>IF(Tabela_Brasil[[#This Row],[IBGE_1-4]]&gt;=951,1,0)</f>
        <v>1</v>
      </c>
      <c r="N2002">
        <f>IF(Tabela_Brasil[[#This Row],[COMP_P]]&lt;=2,1,0)</f>
        <v>0</v>
      </c>
    </row>
    <row r="2003" spans="1:14" x14ac:dyDescent="0.25">
      <c r="A2003" s="9" t="s">
        <v>2001</v>
      </c>
      <c r="B2003" s="9" t="s">
        <v>7</v>
      </c>
      <c r="C2003" s="9">
        <v>193</v>
      </c>
      <c r="D2003" s="9">
        <v>0.70099999999999996</v>
      </c>
      <c r="E2003" s="9">
        <v>0.68100000000000005</v>
      </c>
      <c r="F2003" s="9">
        <v>0.63300000000000001</v>
      </c>
      <c r="G2003" s="9">
        <v>19929.080000000002</v>
      </c>
      <c r="H2003" s="10">
        <v>1</v>
      </c>
      <c r="I2003" t="str">
        <f>CONCATENATE(Tabela_Brasil[[#This Row],[Município]],"-",Tabela_Brasil[[#This Row],[Estado]])</f>
        <v>Pratânia-SP</v>
      </c>
      <c r="J2003">
        <f>IF(Tabela_Brasil[[#This Row],[IDHM]]&lt;=0.599,1,0)</f>
        <v>0</v>
      </c>
      <c r="K2003" t="str">
        <f>IF(Tabela_Brasil[[#This Row],[IDHM]]&lt;=0.55,"Baixo",IF(Tabela_Brasil[[#This Row],[IDHM]]&lt;=0.699,"Médio",IF(Tabela_Brasil[[#This Row],[IDHM]]&lt;=0.799,"Alto","Muito Alto")))</f>
        <v>Alto</v>
      </c>
      <c r="L2003" t="str">
        <f>VLOOKUP(Tabela_Brasil[[#This Row],[Estado]],'De-Para_Estado_Regiao'!$B$3:$C$29,2,FALSE)</f>
        <v>Sudeste</v>
      </c>
      <c r="M2003">
        <f>IF(Tabela_Brasil[[#This Row],[IBGE_1-4]]&gt;=951,1,0)</f>
        <v>0</v>
      </c>
      <c r="N2003">
        <f>IF(Tabela_Brasil[[#This Row],[COMP_P]]&lt;=2,1,0)</f>
        <v>1</v>
      </c>
    </row>
    <row r="2004" spans="1:14" x14ac:dyDescent="0.25">
      <c r="A2004" s="12" t="s">
        <v>2002</v>
      </c>
      <c r="B2004" s="12" t="s">
        <v>39</v>
      </c>
      <c r="C2004" s="12">
        <v>1284</v>
      </c>
      <c r="D2004" s="12">
        <v>0.56000000000000005</v>
      </c>
      <c r="E2004" s="12">
        <v>0.53200000000000003</v>
      </c>
      <c r="F2004" s="12">
        <v>0.42499999999999999</v>
      </c>
      <c r="G2004" s="12">
        <v>6655.2</v>
      </c>
      <c r="H2004" s="13">
        <v>8</v>
      </c>
      <c r="I2004" t="str">
        <f>CONCATENATE(Tabela_Brasil[[#This Row],[Município]],"-",Tabela_Brasil[[#This Row],[Estado]])</f>
        <v>Borba-AM</v>
      </c>
      <c r="J2004">
        <f>IF(Tabela_Brasil[[#This Row],[IDHM]]&lt;=0.599,1,0)</f>
        <v>1</v>
      </c>
      <c r="K2004" t="str">
        <f>IF(Tabela_Brasil[[#This Row],[IDHM]]&lt;=0.55,"Baixo",IF(Tabela_Brasil[[#This Row],[IDHM]]&lt;=0.699,"Médio",IF(Tabela_Brasil[[#This Row],[IDHM]]&lt;=0.799,"Alto","Muito Alto")))</f>
        <v>Médio</v>
      </c>
      <c r="L2004" t="str">
        <f>VLOOKUP(Tabela_Brasil[[#This Row],[Estado]],'De-Para_Estado_Regiao'!$B$3:$C$29,2,FALSE)</f>
        <v>Norte</v>
      </c>
      <c r="M2004">
        <f>IF(Tabela_Brasil[[#This Row],[IBGE_1-4]]&gt;=951,1,0)</f>
        <v>1</v>
      </c>
      <c r="N2004">
        <f>IF(Tabela_Brasil[[#This Row],[COMP_P]]&lt;=2,1,0)</f>
        <v>0</v>
      </c>
    </row>
    <row r="2005" spans="1:14" x14ac:dyDescent="0.25">
      <c r="A2005" s="9" t="s">
        <v>1858</v>
      </c>
      <c r="B2005" s="9" t="s">
        <v>24</v>
      </c>
      <c r="C2005" s="9">
        <v>813</v>
      </c>
      <c r="D2005" s="9">
        <v>0.59</v>
      </c>
      <c r="E2005" s="9">
        <v>0.55000000000000004</v>
      </c>
      <c r="F2005" s="9">
        <v>0.49299999999999999</v>
      </c>
      <c r="G2005" s="9">
        <v>7842.17</v>
      </c>
      <c r="H2005" s="10">
        <v>3</v>
      </c>
      <c r="I2005" t="str">
        <f>CONCATENATE(Tabela_Brasil[[#This Row],[Município]],"-",Tabela_Brasil[[#This Row],[Estado]])</f>
        <v>Queimadas-BA</v>
      </c>
      <c r="J2005">
        <f>IF(Tabela_Brasil[[#This Row],[IDHM]]&lt;=0.599,1,0)</f>
        <v>1</v>
      </c>
      <c r="K2005" t="str">
        <f>IF(Tabela_Brasil[[#This Row],[IDHM]]&lt;=0.55,"Baixo",IF(Tabela_Brasil[[#This Row],[IDHM]]&lt;=0.699,"Médio",IF(Tabela_Brasil[[#This Row],[IDHM]]&lt;=0.799,"Alto","Muito Alto")))</f>
        <v>Médio</v>
      </c>
      <c r="L2005" t="str">
        <f>VLOOKUP(Tabela_Brasil[[#This Row],[Estado]],'De-Para_Estado_Regiao'!$B$3:$C$29,2,FALSE)</f>
        <v>Nordeste</v>
      </c>
      <c r="M2005">
        <f>IF(Tabela_Brasil[[#This Row],[IBGE_1-4]]&gt;=951,1,0)</f>
        <v>0</v>
      </c>
      <c r="N2005">
        <f>IF(Tabela_Brasil[[#This Row],[COMP_P]]&lt;=2,1,0)</f>
        <v>0</v>
      </c>
    </row>
    <row r="2006" spans="1:14" x14ac:dyDescent="0.25">
      <c r="A2006" s="12" t="s">
        <v>2003</v>
      </c>
      <c r="B2006" s="12" t="s">
        <v>39</v>
      </c>
      <c r="C2006" s="12">
        <v>873</v>
      </c>
      <c r="D2006" s="12">
        <v>0.62</v>
      </c>
      <c r="E2006" s="12">
        <v>0.55100000000000005</v>
      </c>
      <c r="F2006" s="12">
        <v>0.57499999999999996</v>
      </c>
      <c r="G2006" s="12">
        <v>17378.650000000001</v>
      </c>
      <c r="H2006" s="13">
        <v>7</v>
      </c>
      <c r="I2006" t="str">
        <f>CONCATENATE(Tabela_Brasil[[#This Row],[Município]],"-",Tabela_Brasil[[#This Row],[Estado]])</f>
        <v>Urucará-AM</v>
      </c>
      <c r="J2006">
        <f>IF(Tabela_Brasil[[#This Row],[IDHM]]&lt;=0.599,1,0)</f>
        <v>0</v>
      </c>
      <c r="K2006" t="str">
        <f>IF(Tabela_Brasil[[#This Row],[IDHM]]&lt;=0.55,"Baixo",IF(Tabela_Brasil[[#This Row],[IDHM]]&lt;=0.699,"Médio",IF(Tabela_Brasil[[#This Row],[IDHM]]&lt;=0.799,"Alto","Muito Alto")))</f>
        <v>Médio</v>
      </c>
      <c r="L2006" t="str">
        <f>VLOOKUP(Tabela_Brasil[[#This Row],[Estado]],'De-Para_Estado_Regiao'!$B$3:$C$29,2,FALSE)</f>
        <v>Norte</v>
      </c>
      <c r="M2006">
        <f>IF(Tabela_Brasil[[#This Row],[IBGE_1-4]]&gt;=951,1,0)</f>
        <v>0</v>
      </c>
      <c r="N2006">
        <f>IF(Tabela_Brasil[[#This Row],[COMP_P]]&lt;=2,1,0)</f>
        <v>0</v>
      </c>
    </row>
    <row r="2007" spans="1:14" x14ac:dyDescent="0.25">
      <c r="A2007" s="9" t="s">
        <v>2004</v>
      </c>
      <c r="B2007" s="9" t="s">
        <v>39</v>
      </c>
      <c r="C2007" s="9">
        <v>918</v>
      </c>
      <c r="D2007" s="9">
        <v>0.56999999999999995</v>
      </c>
      <c r="E2007" s="9">
        <v>0.55100000000000005</v>
      </c>
      <c r="F2007" s="9">
        <v>0.434</v>
      </c>
      <c r="G2007" s="9">
        <v>6650.15</v>
      </c>
      <c r="H2007" s="10">
        <v>4</v>
      </c>
      <c r="I2007" t="str">
        <f>CONCATENATE(Tabela_Brasil[[#This Row],[Município]],"-",Tabela_Brasil[[#This Row],[Estado]])</f>
        <v>Novo Airão-AM</v>
      </c>
      <c r="J2007">
        <f>IF(Tabela_Brasil[[#This Row],[IDHM]]&lt;=0.599,1,0)</f>
        <v>1</v>
      </c>
      <c r="K2007" t="str">
        <f>IF(Tabela_Brasil[[#This Row],[IDHM]]&lt;=0.55,"Baixo",IF(Tabela_Brasil[[#This Row],[IDHM]]&lt;=0.699,"Médio",IF(Tabela_Brasil[[#This Row],[IDHM]]&lt;=0.799,"Alto","Muito Alto")))</f>
        <v>Médio</v>
      </c>
      <c r="L2007" t="str">
        <f>VLOOKUP(Tabela_Brasil[[#This Row],[Estado]],'De-Para_Estado_Regiao'!$B$3:$C$29,2,FALSE)</f>
        <v>Norte</v>
      </c>
      <c r="M2007">
        <f>IF(Tabela_Brasil[[#This Row],[IBGE_1-4]]&gt;=951,1,0)</f>
        <v>0</v>
      </c>
      <c r="N2007">
        <f>IF(Tabela_Brasil[[#This Row],[COMP_P]]&lt;=2,1,0)</f>
        <v>0</v>
      </c>
    </row>
    <row r="2008" spans="1:14" x14ac:dyDescent="0.25">
      <c r="A2008" s="12" t="s">
        <v>2005</v>
      </c>
      <c r="B2008" s="12" t="s">
        <v>87</v>
      </c>
      <c r="C2008" s="12">
        <v>985</v>
      </c>
      <c r="D2008" s="12">
        <v>0.54100000000000004</v>
      </c>
      <c r="E2008" s="12">
        <v>0.46800000000000003</v>
      </c>
      <c r="F2008" s="12">
        <v>0.45200000000000001</v>
      </c>
      <c r="G2008" s="12">
        <v>5684.05</v>
      </c>
      <c r="H2008" s="13">
        <v>0</v>
      </c>
      <c r="I2008" t="str">
        <f>CONCATENATE(Tabela_Brasil[[#This Row],[Município]],"-",Tabela_Brasil[[#This Row],[Estado]])</f>
        <v>São Benedito Do Rio Preto-MA</v>
      </c>
      <c r="J2008">
        <f>IF(Tabela_Brasil[[#This Row],[IDHM]]&lt;=0.599,1,0)</f>
        <v>1</v>
      </c>
      <c r="K2008" t="str">
        <f>IF(Tabela_Brasil[[#This Row],[IDHM]]&lt;=0.55,"Baixo",IF(Tabela_Brasil[[#This Row],[IDHM]]&lt;=0.699,"Médio",IF(Tabela_Brasil[[#This Row],[IDHM]]&lt;=0.799,"Alto","Muito Alto")))</f>
        <v>Baixo</v>
      </c>
      <c r="L2008" t="str">
        <f>VLOOKUP(Tabela_Brasil[[#This Row],[Estado]],'De-Para_Estado_Regiao'!$B$3:$C$29,2,FALSE)</f>
        <v>Nordeste</v>
      </c>
      <c r="M2008">
        <f>IF(Tabela_Brasil[[#This Row],[IBGE_1-4]]&gt;=951,1,0)</f>
        <v>1</v>
      </c>
      <c r="N2008">
        <f>IF(Tabela_Brasil[[#This Row],[COMP_P]]&lt;=2,1,0)</f>
        <v>1</v>
      </c>
    </row>
    <row r="2009" spans="1:14" x14ac:dyDescent="0.25">
      <c r="A2009" s="9" t="s">
        <v>2006</v>
      </c>
      <c r="B2009" s="9" t="s">
        <v>114</v>
      </c>
      <c r="C2009" s="9">
        <v>1110</v>
      </c>
      <c r="D2009" s="9">
        <v>0.56999999999999995</v>
      </c>
      <c r="E2009" s="9">
        <v>0.56599999999999995</v>
      </c>
      <c r="F2009" s="9">
        <v>0.435</v>
      </c>
      <c r="G2009" s="9">
        <v>44297.9</v>
      </c>
      <c r="H2009" s="10">
        <v>31</v>
      </c>
      <c r="I2009" t="str">
        <f>CONCATENATE(Tabela_Brasil[[#This Row],[Município]],"-",Tabela_Brasil[[#This Row],[Estado]])</f>
        <v>Canindé De São Francisco-SE</v>
      </c>
      <c r="J2009">
        <f>IF(Tabela_Brasil[[#This Row],[IDHM]]&lt;=0.599,1,0)</f>
        <v>1</v>
      </c>
      <c r="K2009" t="str">
        <f>IF(Tabela_Brasil[[#This Row],[IDHM]]&lt;=0.55,"Baixo",IF(Tabela_Brasil[[#This Row],[IDHM]]&lt;=0.699,"Médio",IF(Tabela_Brasil[[#This Row],[IDHM]]&lt;=0.799,"Alto","Muito Alto")))</f>
        <v>Médio</v>
      </c>
      <c r="L2009" t="str">
        <f>VLOOKUP(Tabela_Brasil[[#This Row],[Estado]],'De-Para_Estado_Regiao'!$B$3:$C$29,2,FALSE)</f>
        <v>Nordeste</v>
      </c>
      <c r="M2009">
        <f>IF(Tabela_Brasil[[#This Row],[IBGE_1-4]]&gt;=951,1,0)</f>
        <v>1</v>
      </c>
      <c r="N2009">
        <f>IF(Tabela_Brasil[[#This Row],[COMP_P]]&lt;=2,1,0)</f>
        <v>0</v>
      </c>
    </row>
    <row r="2010" spans="1:14" x14ac:dyDescent="0.25">
      <c r="A2010" s="12" t="s">
        <v>2007</v>
      </c>
      <c r="B2010" s="12" t="s">
        <v>39</v>
      </c>
      <c r="C2010" s="12">
        <v>881</v>
      </c>
      <c r="D2010" s="12">
        <v>0.5</v>
      </c>
      <c r="E2010" s="12">
        <v>0.54500000000000004</v>
      </c>
      <c r="F2010" s="12">
        <v>0.315</v>
      </c>
      <c r="G2010" s="12">
        <v>5697.67</v>
      </c>
      <c r="H2010" s="13">
        <v>2</v>
      </c>
      <c r="I2010" t="str">
        <f>CONCATENATE(Tabela_Brasil[[#This Row],[Município]],"-",Tabela_Brasil[[#This Row],[Estado]])</f>
        <v>Barcelos-AM</v>
      </c>
      <c r="J2010">
        <f>IF(Tabela_Brasil[[#This Row],[IDHM]]&lt;=0.599,1,0)</f>
        <v>1</v>
      </c>
      <c r="K2010" t="str">
        <f>IF(Tabela_Brasil[[#This Row],[IDHM]]&lt;=0.55,"Baixo",IF(Tabela_Brasil[[#This Row],[IDHM]]&lt;=0.699,"Médio",IF(Tabela_Brasil[[#This Row],[IDHM]]&lt;=0.799,"Alto","Muito Alto")))</f>
        <v>Baixo</v>
      </c>
      <c r="L2010" t="str">
        <f>VLOOKUP(Tabela_Brasil[[#This Row],[Estado]],'De-Para_Estado_Regiao'!$B$3:$C$29,2,FALSE)</f>
        <v>Norte</v>
      </c>
      <c r="M2010">
        <f>IF(Tabela_Brasil[[#This Row],[IBGE_1-4]]&gt;=951,1,0)</f>
        <v>0</v>
      </c>
      <c r="N2010">
        <f>IF(Tabela_Brasil[[#This Row],[COMP_P]]&lt;=2,1,0)</f>
        <v>1</v>
      </c>
    </row>
    <row r="2011" spans="1:14" x14ac:dyDescent="0.25">
      <c r="A2011" s="9" t="s">
        <v>2008</v>
      </c>
      <c r="B2011" s="9" t="s">
        <v>16</v>
      </c>
      <c r="C2011" s="9">
        <v>1619</v>
      </c>
      <c r="D2011" s="9">
        <v>0.68500000000000005</v>
      </c>
      <c r="E2011" s="9">
        <v>0.66300000000000003</v>
      </c>
      <c r="F2011" s="9">
        <v>0.55200000000000005</v>
      </c>
      <c r="G2011" s="9">
        <v>15602.87</v>
      </c>
      <c r="H2011" s="10">
        <v>18</v>
      </c>
      <c r="I2011" t="str">
        <f>CONCATENATE(Tabela_Brasil[[#This Row],[Município]],"-",Tabela_Brasil[[#This Row],[Estado]])</f>
        <v>Santana Do Paraíso-MG</v>
      </c>
      <c r="J2011">
        <f>IF(Tabela_Brasil[[#This Row],[IDHM]]&lt;=0.599,1,0)</f>
        <v>0</v>
      </c>
      <c r="K2011" t="str">
        <f>IF(Tabela_Brasil[[#This Row],[IDHM]]&lt;=0.55,"Baixo",IF(Tabela_Brasil[[#This Row],[IDHM]]&lt;=0.699,"Médio",IF(Tabela_Brasil[[#This Row],[IDHM]]&lt;=0.799,"Alto","Muito Alto")))</f>
        <v>Médio</v>
      </c>
      <c r="L2011" t="str">
        <f>VLOOKUP(Tabela_Brasil[[#This Row],[Estado]],'De-Para_Estado_Regiao'!$B$3:$C$29,2,FALSE)</f>
        <v>Sudeste</v>
      </c>
      <c r="M2011">
        <f>IF(Tabela_Brasil[[#This Row],[IBGE_1-4]]&gt;=951,1,0)</f>
        <v>1</v>
      </c>
      <c r="N2011">
        <f>IF(Tabela_Brasil[[#This Row],[COMP_P]]&lt;=2,1,0)</f>
        <v>0</v>
      </c>
    </row>
    <row r="2012" spans="1:14" x14ac:dyDescent="0.25">
      <c r="A2012" s="12" t="s">
        <v>2009</v>
      </c>
      <c r="B2012" s="12" t="s">
        <v>118</v>
      </c>
      <c r="C2012" s="12">
        <v>2532</v>
      </c>
      <c r="D2012" s="12">
        <v>0.63500000000000001</v>
      </c>
      <c r="E2012" s="12">
        <v>0.621</v>
      </c>
      <c r="F2012" s="12">
        <v>0.53300000000000003</v>
      </c>
      <c r="G2012" s="12">
        <v>10246.67</v>
      </c>
      <c r="H2012" s="13">
        <v>70</v>
      </c>
      <c r="I2012" t="str">
        <f>CONCATENATE(Tabela_Brasil[[#This Row],[Município]],"-",Tabela_Brasil[[#This Row],[Estado]])</f>
        <v>Piripiri-PI</v>
      </c>
      <c r="J2012">
        <f>IF(Tabela_Brasil[[#This Row],[IDHM]]&lt;=0.599,1,0)</f>
        <v>0</v>
      </c>
      <c r="K2012" t="str">
        <f>IF(Tabela_Brasil[[#This Row],[IDHM]]&lt;=0.55,"Baixo",IF(Tabela_Brasil[[#This Row],[IDHM]]&lt;=0.699,"Médio",IF(Tabela_Brasil[[#This Row],[IDHM]]&lt;=0.799,"Alto","Muito Alto")))</f>
        <v>Médio</v>
      </c>
      <c r="L2012" t="str">
        <f>VLOOKUP(Tabela_Brasil[[#This Row],[Estado]],'De-Para_Estado_Regiao'!$B$3:$C$29,2,FALSE)</f>
        <v>Nordeste</v>
      </c>
      <c r="M2012">
        <f>IF(Tabela_Brasil[[#This Row],[IBGE_1-4]]&gt;=951,1,0)</f>
        <v>1</v>
      </c>
      <c r="N2012">
        <f>IF(Tabela_Brasil[[#This Row],[COMP_P]]&lt;=2,1,0)</f>
        <v>0</v>
      </c>
    </row>
    <row r="2013" spans="1:14" x14ac:dyDescent="0.25">
      <c r="A2013" s="9" t="s">
        <v>2010</v>
      </c>
      <c r="B2013" s="9" t="s">
        <v>39</v>
      </c>
      <c r="C2013" s="9">
        <v>586</v>
      </c>
      <c r="D2013" s="9">
        <v>0.53</v>
      </c>
      <c r="E2013" s="9">
        <v>0.52200000000000002</v>
      </c>
      <c r="F2013" s="9">
        <v>0.379</v>
      </c>
      <c r="G2013" s="9">
        <v>6351.22</v>
      </c>
      <c r="H2013" s="10">
        <v>2</v>
      </c>
      <c r="I2013" t="str">
        <f>CONCATENATE(Tabela_Brasil[[#This Row],[Município]],"-",Tabela_Brasil[[#This Row],[Estado]])</f>
        <v>Canutama-AM</v>
      </c>
      <c r="J2013">
        <f>IF(Tabela_Brasil[[#This Row],[IDHM]]&lt;=0.599,1,0)</f>
        <v>1</v>
      </c>
      <c r="K2013" t="str">
        <f>IF(Tabela_Brasil[[#This Row],[IDHM]]&lt;=0.55,"Baixo",IF(Tabela_Brasil[[#This Row],[IDHM]]&lt;=0.699,"Médio",IF(Tabela_Brasil[[#This Row],[IDHM]]&lt;=0.799,"Alto","Muito Alto")))</f>
        <v>Baixo</v>
      </c>
      <c r="L2013" t="str">
        <f>VLOOKUP(Tabela_Brasil[[#This Row],[Estado]],'De-Para_Estado_Regiao'!$B$3:$C$29,2,FALSE)</f>
        <v>Norte</v>
      </c>
      <c r="M2013">
        <f>IF(Tabela_Brasil[[#This Row],[IBGE_1-4]]&gt;=951,1,0)</f>
        <v>0</v>
      </c>
      <c r="N2013">
        <f>IF(Tabela_Brasil[[#This Row],[COMP_P]]&lt;=2,1,0)</f>
        <v>1</v>
      </c>
    </row>
    <row r="2014" spans="1:14" x14ac:dyDescent="0.25">
      <c r="A2014" s="12" t="s">
        <v>2011</v>
      </c>
      <c r="B2014" s="12" t="s">
        <v>39</v>
      </c>
      <c r="C2014" s="12">
        <v>1249</v>
      </c>
      <c r="D2014" s="12">
        <v>0.51600000000000001</v>
      </c>
      <c r="E2014" s="12">
        <v>0.52800000000000002</v>
      </c>
      <c r="F2014" s="12">
        <v>0.34</v>
      </c>
      <c r="G2014" s="12">
        <v>12223.5</v>
      </c>
      <c r="H2014" s="13">
        <v>0</v>
      </c>
      <c r="I2014" t="str">
        <f>CONCATENATE(Tabela_Brasil[[#This Row],[Município]],"-",Tabela_Brasil[[#This Row],[Estado]])</f>
        <v>Jutaí-AM</v>
      </c>
      <c r="J2014">
        <f>IF(Tabela_Brasil[[#This Row],[IDHM]]&lt;=0.599,1,0)</f>
        <v>1</v>
      </c>
      <c r="K2014" t="str">
        <f>IF(Tabela_Brasil[[#This Row],[IDHM]]&lt;=0.55,"Baixo",IF(Tabela_Brasil[[#This Row],[IDHM]]&lt;=0.699,"Médio",IF(Tabela_Brasil[[#This Row],[IDHM]]&lt;=0.799,"Alto","Muito Alto")))</f>
        <v>Baixo</v>
      </c>
      <c r="L2014" t="str">
        <f>VLOOKUP(Tabela_Brasil[[#This Row],[Estado]],'De-Para_Estado_Regiao'!$B$3:$C$29,2,FALSE)</f>
        <v>Norte</v>
      </c>
      <c r="M2014">
        <f>IF(Tabela_Brasil[[#This Row],[IBGE_1-4]]&gt;=951,1,0)</f>
        <v>1</v>
      </c>
      <c r="N2014">
        <f>IF(Tabela_Brasil[[#This Row],[COMP_P]]&lt;=2,1,0)</f>
        <v>1</v>
      </c>
    </row>
    <row r="2015" spans="1:14" x14ac:dyDescent="0.25">
      <c r="A2015" s="9" t="s">
        <v>2012</v>
      </c>
      <c r="B2015" s="9" t="s">
        <v>49</v>
      </c>
      <c r="C2015" s="9">
        <v>1194</v>
      </c>
      <c r="D2015" s="9">
        <v>0.48899999999999999</v>
      </c>
      <c r="E2015" s="9">
        <v>0.50800000000000001</v>
      </c>
      <c r="F2015" s="9">
        <v>0.30399999999999999</v>
      </c>
      <c r="G2015" s="9">
        <v>7922.43</v>
      </c>
      <c r="H2015" s="10">
        <v>4</v>
      </c>
      <c r="I2015" t="str">
        <f>CONCATENATE(Tabela_Brasil[[#This Row],[Município]],"-",Tabela_Brasil[[#This Row],[Estado]])</f>
        <v>Ipixuna Do Pará-PA</v>
      </c>
      <c r="J2015">
        <f>IF(Tabela_Brasil[[#This Row],[IDHM]]&lt;=0.599,1,0)</f>
        <v>1</v>
      </c>
      <c r="K2015" t="str">
        <f>IF(Tabela_Brasil[[#This Row],[IDHM]]&lt;=0.55,"Baixo",IF(Tabela_Brasil[[#This Row],[IDHM]]&lt;=0.699,"Médio",IF(Tabela_Brasil[[#This Row],[IDHM]]&lt;=0.799,"Alto","Muito Alto")))</f>
        <v>Baixo</v>
      </c>
      <c r="L2015" t="str">
        <f>VLOOKUP(Tabela_Brasil[[#This Row],[Estado]],'De-Para_Estado_Regiao'!$B$3:$C$29,2,FALSE)</f>
        <v>Norte</v>
      </c>
      <c r="M2015">
        <f>IF(Tabela_Brasil[[#This Row],[IBGE_1-4]]&gt;=951,1,0)</f>
        <v>1</v>
      </c>
      <c r="N2015">
        <f>IF(Tabela_Brasil[[#This Row],[COMP_P]]&lt;=2,1,0)</f>
        <v>0</v>
      </c>
    </row>
    <row r="2016" spans="1:14" x14ac:dyDescent="0.25">
      <c r="A2016" s="12" t="s">
        <v>2013</v>
      </c>
      <c r="B2016" s="12" t="s">
        <v>49</v>
      </c>
      <c r="C2016" s="12">
        <v>3988</v>
      </c>
      <c r="D2016" s="12">
        <v>0.503</v>
      </c>
      <c r="E2016" s="12">
        <v>0.52400000000000002</v>
      </c>
      <c r="F2016" s="12">
        <v>0.312</v>
      </c>
      <c r="G2016" s="12">
        <v>6921.05</v>
      </c>
      <c r="H2016" s="13">
        <v>36</v>
      </c>
      <c r="I2016" t="str">
        <f>CONCATENATE(Tabela_Brasil[[#This Row],[Município]],"-",Tabela_Brasil[[#This Row],[Estado]])</f>
        <v>Breves-PA</v>
      </c>
      <c r="J2016">
        <f>IF(Tabela_Brasil[[#This Row],[IDHM]]&lt;=0.599,1,0)</f>
        <v>1</v>
      </c>
      <c r="K2016" t="str">
        <f>IF(Tabela_Brasil[[#This Row],[IDHM]]&lt;=0.55,"Baixo",IF(Tabela_Brasil[[#This Row],[IDHM]]&lt;=0.699,"Médio",IF(Tabela_Brasil[[#This Row],[IDHM]]&lt;=0.799,"Alto","Muito Alto")))</f>
        <v>Baixo</v>
      </c>
      <c r="L2016" t="str">
        <f>VLOOKUP(Tabela_Brasil[[#This Row],[Estado]],'De-Para_Estado_Regiao'!$B$3:$C$29,2,FALSE)</f>
        <v>Norte</v>
      </c>
      <c r="M2016">
        <f>IF(Tabela_Brasil[[#This Row],[IBGE_1-4]]&gt;=951,1,0)</f>
        <v>1</v>
      </c>
      <c r="N2016">
        <f>IF(Tabela_Brasil[[#This Row],[COMP_P]]&lt;=2,1,0)</f>
        <v>0</v>
      </c>
    </row>
    <row r="2017" spans="1:14" x14ac:dyDescent="0.25">
      <c r="A2017" s="9" t="s">
        <v>2014</v>
      </c>
      <c r="B2017" s="9" t="s">
        <v>31</v>
      </c>
      <c r="C2017" s="9">
        <v>1333</v>
      </c>
      <c r="D2017" s="9">
        <v>0.629</v>
      </c>
      <c r="E2017" s="9">
        <v>0.56200000000000006</v>
      </c>
      <c r="F2017" s="9">
        <v>0.60399999999999998</v>
      </c>
      <c r="G2017" s="9">
        <v>9940.75</v>
      </c>
      <c r="H2017" s="10">
        <v>42</v>
      </c>
      <c r="I2017" t="str">
        <f>CONCATENATE(Tabela_Brasil[[#This Row],[Município]],"-",Tabela_Brasil[[#This Row],[Estado]])</f>
        <v>Pentecoste-CE</v>
      </c>
      <c r="J2017">
        <f>IF(Tabela_Brasil[[#This Row],[IDHM]]&lt;=0.599,1,0)</f>
        <v>0</v>
      </c>
      <c r="K2017" t="str">
        <f>IF(Tabela_Brasil[[#This Row],[IDHM]]&lt;=0.55,"Baixo",IF(Tabela_Brasil[[#This Row],[IDHM]]&lt;=0.699,"Médio",IF(Tabela_Brasil[[#This Row],[IDHM]]&lt;=0.799,"Alto","Muito Alto")))</f>
        <v>Médio</v>
      </c>
      <c r="L2017" t="str">
        <f>VLOOKUP(Tabela_Brasil[[#This Row],[Estado]],'De-Para_Estado_Regiao'!$B$3:$C$29,2,FALSE)</f>
        <v>Nordeste</v>
      </c>
      <c r="M2017">
        <f>IF(Tabela_Brasil[[#This Row],[IBGE_1-4]]&gt;=951,1,0)</f>
        <v>1</v>
      </c>
      <c r="N2017">
        <f>IF(Tabela_Brasil[[#This Row],[COMP_P]]&lt;=2,1,0)</f>
        <v>0</v>
      </c>
    </row>
    <row r="2018" spans="1:14" x14ac:dyDescent="0.25">
      <c r="A2018" s="12" t="s">
        <v>2015</v>
      </c>
      <c r="B2018" s="12" t="s">
        <v>22</v>
      </c>
      <c r="C2018" s="12">
        <v>92</v>
      </c>
      <c r="D2018" s="12">
        <v>0.752</v>
      </c>
      <c r="E2018" s="12">
        <v>0.76700000000000002</v>
      </c>
      <c r="F2018" s="12">
        <v>0.66400000000000003</v>
      </c>
      <c r="G2018" s="12">
        <v>35376.39</v>
      </c>
      <c r="H2018" s="13">
        <v>6</v>
      </c>
      <c r="I2018" t="str">
        <f>CONCATENATE(Tabela_Brasil[[#This Row],[Município]],"-",Tabela_Brasil[[#This Row],[Estado]])</f>
        <v>Enéas Marques-PR</v>
      </c>
      <c r="J2018">
        <f>IF(Tabela_Brasil[[#This Row],[IDHM]]&lt;=0.599,1,0)</f>
        <v>0</v>
      </c>
      <c r="K2018" t="str">
        <f>IF(Tabela_Brasil[[#This Row],[IDHM]]&lt;=0.55,"Baixo",IF(Tabela_Brasil[[#This Row],[IDHM]]&lt;=0.699,"Médio",IF(Tabela_Brasil[[#This Row],[IDHM]]&lt;=0.799,"Alto","Muito Alto")))</f>
        <v>Alto</v>
      </c>
      <c r="L2018" t="str">
        <f>VLOOKUP(Tabela_Brasil[[#This Row],[Estado]],'De-Para_Estado_Regiao'!$B$3:$C$29,2,FALSE)</f>
        <v>Sul</v>
      </c>
      <c r="M2018">
        <f>IF(Tabela_Brasil[[#This Row],[IBGE_1-4]]&gt;=951,1,0)</f>
        <v>0</v>
      </c>
      <c r="N2018">
        <f>IF(Tabela_Brasil[[#This Row],[COMP_P]]&lt;=2,1,0)</f>
        <v>0</v>
      </c>
    </row>
    <row r="2019" spans="1:14" x14ac:dyDescent="0.25">
      <c r="A2019" s="9" t="s">
        <v>2016</v>
      </c>
      <c r="B2019" s="9" t="s">
        <v>22</v>
      </c>
      <c r="C2019" s="9">
        <v>523</v>
      </c>
      <c r="D2019" s="9">
        <v>0.72</v>
      </c>
      <c r="E2019" s="9">
        <v>0.68899999999999995</v>
      </c>
      <c r="F2019" s="9">
        <v>0.63800000000000001</v>
      </c>
      <c r="G2019" s="9">
        <v>27491.68</v>
      </c>
      <c r="H2019" s="10">
        <v>8</v>
      </c>
      <c r="I2019" t="str">
        <f>CONCATENATE(Tabela_Brasil[[#This Row],[Município]],"-",Tabela_Brasil[[#This Row],[Estado]])</f>
        <v>Paranacity-PR</v>
      </c>
      <c r="J2019">
        <f>IF(Tabela_Brasil[[#This Row],[IDHM]]&lt;=0.599,1,0)</f>
        <v>0</v>
      </c>
      <c r="K2019" t="str">
        <f>IF(Tabela_Brasil[[#This Row],[IDHM]]&lt;=0.55,"Baixo",IF(Tabela_Brasil[[#This Row],[IDHM]]&lt;=0.699,"Médio",IF(Tabela_Brasil[[#This Row],[IDHM]]&lt;=0.799,"Alto","Muito Alto")))</f>
        <v>Alto</v>
      </c>
      <c r="L2019" t="str">
        <f>VLOOKUP(Tabela_Brasil[[#This Row],[Estado]],'De-Para_Estado_Regiao'!$B$3:$C$29,2,FALSE)</f>
        <v>Sul</v>
      </c>
      <c r="M2019">
        <f>IF(Tabela_Brasil[[#This Row],[IBGE_1-4]]&gt;=951,1,0)</f>
        <v>0</v>
      </c>
      <c r="N2019">
        <f>IF(Tabela_Brasil[[#This Row],[COMP_P]]&lt;=2,1,0)</f>
        <v>0</v>
      </c>
    </row>
    <row r="2020" spans="1:14" x14ac:dyDescent="0.25">
      <c r="A2020" s="12" t="s">
        <v>2017</v>
      </c>
      <c r="B2020" s="12" t="s">
        <v>22</v>
      </c>
      <c r="C2020" s="12">
        <v>317</v>
      </c>
      <c r="D2020" s="12">
        <v>0.71599999999999997</v>
      </c>
      <c r="E2020" s="12">
        <v>0.70399999999999996</v>
      </c>
      <c r="F2020" s="12">
        <v>0.627</v>
      </c>
      <c r="G2020" s="12">
        <v>43752.23</v>
      </c>
      <c r="H2020" s="13">
        <v>14</v>
      </c>
      <c r="I2020" t="str">
        <f>CONCATENATE(Tabela_Brasil[[#This Row],[Município]],"-",Tabela_Brasil[[#This Row],[Estado]])</f>
        <v>Ribeirão Claro-PR</v>
      </c>
      <c r="J2020">
        <f>IF(Tabela_Brasil[[#This Row],[IDHM]]&lt;=0.599,1,0)</f>
        <v>0</v>
      </c>
      <c r="K2020" t="str">
        <f>IF(Tabela_Brasil[[#This Row],[IDHM]]&lt;=0.55,"Baixo",IF(Tabela_Brasil[[#This Row],[IDHM]]&lt;=0.699,"Médio",IF(Tabela_Brasil[[#This Row],[IDHM]]&lt;=0.799,"Alto","Muito Alto")))</f>
        <v>Alto</v>
      </c>
      <c r="L2020" t="str">
        <f>VLOOKUP(Tabela_Brasil[[#This Row],[Estado]],'De-Para_Estado_Regiao'!$B$3:$C$29,2,FALSE)</f>
        <v>Sul</v>
      </c>
      <c r="M2020">
        <f>IF(Tabela_Brasil[[#This Row],[IBGE_1-4]]&gt;=951,1,0)</f>
        <v>0</v>
      </c>
      <c r="N2020">
        <f>IF(Tabela_Brasil[[#This Row],[COMP_P]]&lt;=2,1,0)</f>
        <v>0</v>
      </c>
    </row>
    <row r="2021" spans="1:14" x14ac:dyDescent="0.25">
      <c r="A2021" s="9" t="s">
        <v>2018</v>
      </c>
      <c r="B2021" s="9" t="s">
        <v>16</v>
      </c>
      <c r="C2021" s="9">
        <v>314</v>
      </c>
      <c r="D2021" s="9">
        <v>0.60399999999999998</v>
      </c>
      <c r="E2021" s="9">
        <v>0.57899999999999996</v>
      </c>
      <c r="F2021" s="9">
        <v>0.48199999999999998</v>
      </c>
      <c r="G2021" s="9">
        <v>17523.259999999998</v>
      </c>
      <c r="H2021" s="10">
        <v>3</v>
      </c>
      <c r="I2021" t="str">
        <f>CONCATENATE(Tabela_Brasil[[#This Row],[Município]],"-",Tabela_Brasil[[#This Row],[Estado]])</f>
        <v>Grão Mogol-MG</v>
      </c>
      <c r="J2021">
        <f>IF(Tabela_Brasil[[#This Row],[IDHM]]&lt;=0.599,1,0)</f>
        <v>0</v>
      </c>
      <c r="K2021" t="str">
        <f>IF(Tabela_Brasil[[#This Row],[IDHM]]&lt;=0.55,"Baixo",IF(Tabela_Brasil[[#This Row],[IDHM]]&lt;=0.699,"Médio",IF(Tabela_Brasil[[#This Row],[IDHM]]&lt;=0.799,"Alto","Muito Alto")))</f>
        <v>Médio</v>
      </c>
      <c r="L2021" t="str">
        <f>VLOOKUP(Tabela_Brasil[[#This Row],[Estado]],'De-Para_Estado_Regiao'!$B$3:$C$29,2,FALSE)</f>
        <v>Sudeste</v>
      </c>
      <c r="M2021">
        <f>IF(Tabela_Brasil[[#This Row],[IBGE_1-4]]&gt;=951,1,0)</f>
        <v>0</v>
      </c>
      <c r="N2021">
        <f>IF(Tabela_Brasil[[#This Row],[COMP_P]]&lt;=2,1,0)</f>
        <v>0</v>
      </c>
    </row>
    <row r="2022" spans="1:14" x14ac:dyDescent="0.25">
      <c r="A2022" s="12" t="s">
        <v>2019</v>
      </c>
      <c r="B2022" s="12" t="s">
        <v>22</v>
      </c>
      <c r="C2022" s="12">
        <v>199</v>
      </c>
      <c r="D2022" s="12">
        <v>0.71</v>
      </c>
      <c r="E2022" s="12">
        <v>0.67200000000000004</v>
      </c>
      <c r="F2022" s="12">
        <v>0.66400000000000003</v>
      </c>
      <c r="G2022" s="12">
        <v>20066.03</v>
      </c>
      <c r="H2022" s="13">
        <v>4</v>
      </c>
      <c r="I2022" t="str">
        <f>CONCATENATE(Tabela_Brasil[[#This Row],[Município]],"-",Tabela_Brasil[[#This Row],[Estado]])</f>
        <v>Itaguajé-PR</v>
      </c>
      <c r="J2022">
        <f>IF(Tabela_Brasil[[#This Row],[IDHM]]&lt;=0.599,1,0)</f>
        <v>0</v>
      </c>
      <c r="K2022" t="str">
        <f>IF(Tabela_Brasil[[#This Row],[IDHM]]&lt;=0.55,"Baixo",IF(Tabela_Brasil[[#This Row],[IDHM]]&lt;=0.699,"Médio",IF(Tabela_Brasil[[#This Row],[IDHM]]&lt;=0.799,"Alto","Muito Alto")))</f>
        <v>Alto</v>
      </c>
      <c r="L2022" t="str">
        <f>VLOOKUP(Tabela_Brasil[[#This Row],[Estado]],'De-Para_Estado_Regiao'!$B$3:$C$29,2,FALSE)</f>
        <v>Sul</v>
      </c>
      <c r="M2022">
        <f>IF(Tabela_Brasil[[#This Row],[IBGE_1-4]]&gt;=951,1,0)</f>
        <v>0</v>
      </c>
      <c r="N2022">
        <f>IF(Tabela_Brasil[[#This Row],[COMP_P]]&lt;=2,1,0)</f>
        <v>0</v>
      </c>
    </row>
    <row r="2023" spans="1:14" x14ac:dyDescent="0.25">
      <c r="A2023" s="9" t="s">
        <v>2020</v>
      </c>
      <c r="B2023" s="9" t="s">
        <v>7</v>
      </c>
      <c r="C2023" s="9">
        <v>117</v>
      </c>
      <c r="D2023" s="9">
        <v>0.71299999999999997</v>
      </c>
      <c r="E2023" s="9">
        <v>0.67800000000000005</v>
      </c>
      <c r="F2023" s="9">
        <v>0.65200000000000002</v>
      </c>
      <c r="G2023" s="9">
        <v>43838.84</v>
      </c>
      <c r="H2023" s="10">
        <v>2</v>
      </c>
      <c r="I2023" t="str">
        <f>CONCATENATE(Tabela_Brasil[[#This Row],[Município]],"-",Tabela_Brasil[[#This Row],[Estado]])</f>
        <v>Florínea-SP</v>
      </c>
      <c r="J2023">
        <f>IF(Tabela_Brasil[[#This Row],[IDHM]]&lt;=0.599,1,0)</f>
        <v>0</v>
      </c>
      <c r="K2023" t="str">
        <f>IF(Tabela_Brasil[[#This Row],[IDHM]]&lt;=0.55,"Baixo",IF(Tabela_Brasil[[#This Row],[IDHM]]&lt;=0.699,"Médio",IF(Tabela_Brasil[[#This Row],[IDHM]]&lt;=0.799,"Alto","Muito Alto")))</f>
        <v>Alto</v>
      </c>
      <c r="L2023" t="str">
        <f>VLOOKUP(Tabela_Brasil[[#This Row],[Estado]],'De-Para_Estado_Regiao'!$B$3:$C$29,2,FALSE)</f>
        <v>Sudeste</v>
      </c>
      <c r="M2023">
        <f>IF(Tabela_Brasil[[#This Row],[IBGE_1-4]]&gt;=951,1,0)</f>
        <v>0</v>
      </c>
      <c r="N2023">
        <f>IF(Tabela_Brasil[[#This Row],[COMP_P]]&lt;=2,1,0)</f>
        <v>1</v>
      </c>
    </row>
    <row r="2024" spans="1:14" x14ac:dyDescent="0.25">
      <c r="A2024" s="12" t="s">
        <v>933</v>
      </c>
      <c r="B2024" s="12" t="s">
        <v>59</v>
      </c>
      <c r="C2024" s="12">
        <v>606</v>
      </c>
      <c r="D2024" s="12">
        <v>0.78</v>
      </c>
      <c r="E2024" s="12">
        <v>0.75800000000000001</v>
      </c>
      <c r="F2024" s="12">
        <v>0.71599999999999997</v>
      </c>
      <c r="G2024" s="12">
        <v>49338.21</v>
      </c>
      <c r="H2024" s="13">
        <v>27</v>
      </c>
      <c r="I2024" t="str">
        <f>CONCATENATE(Tabela_Brasil[[#This Row],[Município]],"-",Tabela_Brasil[[#This Row],[Estado]])</f>
        <v>Pinhalzinho-SC</v>
      </c>
      <c r="J2024">
        <f>IF(Tabela_Brasil[[#This Row],[IDHM]]&lt;=0.599,1,0)</f>
        <v>0</v>
      </c>
      <c r="K2024" t="str">
        <f>IF(Tabela_Brasil[[#This Row],[IDHM]]&lt;=0.55,"Baixo",IF(Tabela_Brasil[[#This Row],[IDHM]]&lt;=0.699,"Médio",IF(Tabela_Brasil[[#This Row],[IDHM]]&lt;=0.799,"Alto","Muito Alto")))</f>
        <v>Alto</v>
      </c>
      <c r="L2024" t="str">
        <f>VLOOKUP(Tabela_Brasil[[#This Row],[Estado]],'De-Para_Estado_Regiao'!$B$3:$C$29,2,FALSE)</f>
        <v>Sul</v>
      </c>
      <c r="M2024">
        <f>IF(Tabela_Brasil[[#This Row],[IBGE_1-4]]&gt;=951,1,0)</f>
        <v>0</v>
      </c>
      <c r="N2024">
        <f>IF(Tabela_Brasil[[#This Row],[COMP_P]]&lt;=2,1,0)</f>
        <v>0</v>
      </c>
    </row>
    <row r="2025" spans="1:14" x14ac:dyDescent="0.25">
      <c r="A2025" s="9" t="s">
        <v>1520</v>
      </c>
      <c r="B2025" s="9" t="s">
        <v>24</v>
      </c>
      <c r="C2025" s="9">
        <v>398</v>
      </c>
      <c r="D2025" s="9">
        <v>0.56100000000000005</v>
      </c>
      <c r="E2025" s="9">
        <v>0.55200000000000005</v>
      </c>
      <c r="F2025" s="9">
        <v>0.46700000000000003</v>
      </c>
      <c r="G2025" s="9">
        <v>9282.5400000000009</v>
      </c>
      <c r="H2025" s="10">
        <v>0</v>
      </c>
      <c r="I2025" t="str">
        <f>CONCATENATE(Tabela_Brasil[[#This Row],[Município]],"-",Tabela_Brasil[[#This Row],[Estado]])</f>
        <v>Bonito-BA</v>
      </c>
      <c r="J2025">
        <f>IF(Tabela_Brasil[[#This Row],[IDHM]]&lt;=0.599,1,0)</f>
        <v>1</v>
      </c>
      <c r="K2025" t="str">
        <f>IF(Tabela_Brasil[[#This Row],[IDHM]]&lt;=0.55,"Baixo",IF(Tabela_Brasil[[#This Row],[IDHM]]&lt;=0.699,"Médio",IF(Tabela_Brasil[[#This Row],[IDHM]]&lt;=0.799,"Alto","Muito Alto")))</f>
        <v>Médio</v>
      </c>
      <c r="L2025" t="str">
        <f>VLOOKUP(Tabela_Brasil[[#This Row],[Estado]],'De-Para_Estado_Regiao'!$B$3:$C$29,2,FALSE)</f>
        <v>Nordeste</v>
      </c>
      <c r="M2025">
        <f>IF(Tabela_Brasil[[#This Row],[IBGE_1-4]]&gt;=951,1,0)</f>
        <v>0</v>
      </c>
      <c r="N2025">
        <f>IF(Tabela_Brasil[[#This Row],[COMP_P]]&lt;=2,1,0)</f>
        <v>1</v>
      </c>
    </row>
    <row r="2026" spans="1:14" x14ac:dyDescent="0.25">
      <c r="A2026" s="12" t="s">
        <v>2021</v>
      </c>
      <c r="B2026" s="12" t="s">
        <v>87</v>
      </c>
      <c r="C2026" s="12">
        <v>443</v>
      </c>
      <c r="D2026" s="12">
        <v>0.57299999999999995</v>
      </c>
      <c r="E2026" s="12">
        <v>0.52500000000000002</v>
      </c>
      <c r="F2026" s="12">
        <v>0.47499999999999998</v>
      </c>
      <c r="G2026" s="12">
        <v>5422.74</v>
      </c>
      <c r="H2026" s="13">
        <v>3</v>
      </c>
      <c r="I2026" t="str">
        <f>CONCATENATE(Tabela_Brasil[[#This Row],[Município]],"-",Tabela_Brasil[[#This Row],[Estado]])</f>
        <v>Alcântara-MA</v>
      </c>
      <c r="J2026">
        <f>IF(Tabela_Brasil[[#This Row],[IDHM]]&lt;=0.599,1,0)</f>
        <v>1</v>
      </c>
      <c r="K2026" t="str">
        <f>IF(Tabela_Brasil[[#This Row],[IDHM]]&lt;=0.55,"Baixo",IF(Tabela_Brasil[[#This Row],[IDHM]]&lt;=0.699,"Médio",IF(Tabela_Brasil[[#This Row],[IDHM]]&lt;=0.799,"Alto","Muito Alto")))</f>
        <v>Médio</v>
      </c>
      <c r="L2026" t="str">
        <f>VLOOKUP(Tabela_Brasil[[#This Row],[Estado]],'De-Para_Estado_Regiao'!$B$3:$C$29,2,FALSE)</f>
        <v>Nordeste</v>
      </c>
      <c r="M2026">
        <f>IF(Tabela_Brasil[[#This Row],[IBGE_1-4]]&gt;=951,1,0)</f>
        <v>0</v>
      </c>
      <c r="N2026">
        <f>IF(Tabela_Brasil[[#This Row],[COMP_P]]&lt;=2,1,0)</f>
        <v>0</v>
      </c>
    </row>
    <row r="2027" spans="1:14" x14ac:dyDescent="0.25">
      <c r="A2027" s="9" t="s">
        <v>2022</v>
      </c>
      <c r="B2027" s="9" t="s">
        <v>94</v>
      </c>
      <c r="C2027" s="9">
        <v>952</v>
      </c>
      <c r="D2027" s="9">
        <v>0.52700000000000002</v>
      </c>
      <c r="E2027" s="9">
        <v>0.50800000000000001</v>
      </c>
      <c r="F2027" s="9">
        <v>0.40899999999999997</v>
      </c>
      <c r="G2027" s="9">
        <v>6988.02</v>
      </c>
      <c r="H2027" s="10">
        <v>34</v>
      </c>
      <c r="I2027" t="str">
        <f>CONCATENATE(Tabela_Brasil[[#This Row],[Município]],"-",Tabela_Brasil[[#This Row],[Estado]])</f>
        <v>São José Da Tapera-AL</v>
      </c>
      <c r="J2027">
        <f>IF(Tabela_Brasil[[#This Row],[IDHM]]&lt;=0.599,1,0)</f>
        <v>1</v>
      </c>
      <c r="K2027" t="str">
        <f>IF(Tabela_Brasil[[#This Row],[IDHM]]&lt;=0.55,"Baixo",IF(Tabela_Brasil[[#This Row],[IDHM]]&lt;=0.699,"Médio",IF(Tabela_Brasil[[#This Row],[IDHM]]&lt;=0.799,"Alto","Muito Alto")))</f>
        <v>Baixo</v>
      </c>
      <c r="L2027" t="str">
        <f>VLOOKUP(Tabela_Brasil[[#This Row],[Estado]],'De-Para_Estado_Regiao'!$B$3:$C$29,2,FALSE)</f>
        <v>Nordeste</v>
      </c>
      <c r="M2027">
        <f>IF(Tabela_Brasil[[#This Row],[IBGE_1-4]]&gt;=951,1,0)</f>
        <v>1</v>
      </c>
      <c r="N2027">
        <f>IF(Tabela_Brasil[[#This Row],[COMP_P]]&lt;=2,1,0)</f>
        <v>0</v>
      </c>
    </row>
    <row r="2028" spans="1:14" x14ac:dyDescent="0.25">
      <c r="A2028" s="12" t="s">
        <v>529</v>
      </c>
      <c r="B2028" s="12" t="s">
        <v>31</v>
      </c>
      <c r="C2028" s="12">
        <v>839</v>
      </c>
      <c r="D2028" s="12">
        <v>0.626</v>
      </c>
      <c r="E2028" s="12">
        <v>0.56699999999999995</v>
      </c>
      <c r="F2028" s="12">
        <v>0.57699999999999996</v>
      </c>
      <c r="G2028" s="12">
        <v>8891.27</v>
      </c>
      <c r="H2028" s="13">
        <v>4</v>
      </c>
      <c r="I2028" t="str">
        <f>CONCATENATE(Tabela_Brasil[[#This Row],[Município]],"-",Tabela_Brasil[[#This Row],[Estado]])</f>
        <v>Redenção-CE</v>
      </c>
      <c r="J2028">
        <f>IF(Tabela_Brasil[[#This Row],[IDHM]]&lt;=0.599,1,0)</f>
        <v>0</v>
      </c>
      <c r="K2028" t="str">
        <f>IF(Tabela_Brasil[[#This Row],[IDHM]]&lt;=0.55,"Baixo",IF(Tabela_Brasil[[#This Row],[IDHM]]&lt;=0.699,"Médio",IF(Tabela_Brasil[[#This Row],[IDHM]]&lt;=0.799,"Alto","Muito Alto")))</f>
        <v>Médio</v>
      </c>
      <c r="L2028" t="str">
        <f>VLOOKUP(Tabela_Brasil[[#This Row],[Estado]],'De-Para_Estado_Regiao'!$B$3:$C$29,2,FALSE)</f>
        <v>Nordeste</v>
      </c>
      <c r="M2028">
        <f>IF(Tabela_Brasil[[#This Row],[IBGE_1-4]]&gt;=951,1,0)</f>
        <v>0</v>
      </c>
      <c r="N2028">
        <f>IF(Tabela_Brasil[[#This Row],[COMP_P]]&lt;=2,1,0)</f>
        <v>0</v>
      </c>
    </row>
    <row r="2029" spans="1:14" x14ac:dyDescent="0.25">
      <c r="A2029" s="9" t="s">
        <v>2023</v>
      </c>
      <c r="B2029" s="9" t="s">
        <v>87</v>
      </c>
      <c r="C2029" s="9">
        <v>961</v>
      </c>
      <c r="D2029" s="9">
        <v>0.56999999999999995</v>
      </c>
      <c r="E2029" s="9">
        <v>0.51400000000000001</v>
      </c>
      <c r="F2029" s="9">
        <v>0.47899999999999998</v>
      </c>
      <c r="G2029" s="9">
        <v>9426.7199999999993</v>
      </c>
      <c r="H2029" s="10">
        <v>2</v>
      </c>
      <c r="I2029" t="str">
        <f>CONCATENATE(Tabela_Brasil[[#This Row],[Município]],"-",Tabela_Brasil[[#This Row],[Estado]])</f>
        <v>São Bernardo-MA</v>
      </c>
      <c r="J2029">
        <f>IF(Tabela_Brasil[[#This Row],[IDHM]]&lt;=0.599,1,0)</f>
        <v>1</v>
      </c>
      <c r="K2029" t="str">
        <f>IF(Tabela_Brasil[[#This Row],[IDHM]]&lt;=0.55,"Baixo",IF(Tabela_Brasil[[#This Row],[IDHM]]&lt;=0.699,"Médio",IF(Tabela_Brasil[[#This Row],[IDHM]]&lt;=0.799,"Alto","Muito Alto")))</f>
        <v>Médio</v>
      </c>
      <c r="L2029" t="str">
        <f>VLOOKUP(Tabela_Brasil[[#This Row],[Estado]],'De-Para_Estado_Regiao'!$B$3:$C$29,2,FALSE)</f>
        <v>Nordeste</v>
      </c>
      <c r="M2029">
        <f>IF(Tabela_Brasil[[#This Row],[IBGE_1-4]]&gt;=951,1,0)</f>
        <v>1</v>
      </c>
      <c r="N2029">
        <f>IF(Tabela_Brasil[[#This Row],[COMP_P]]&lt;=2,1,0)</f>
        <v>1</v>
      </c>
    </row>
    <row r="2030" spans="1:14" x14ac:dyDescent="0.25">
      <c r="A2030" s="12" t="s">
        <v>2024</v>
      </c>
      <c r="B2030" s="12" t="s">
        <v>22</v>
      </c>
      <c r="C2030" s="12">
        <v>883</v>
      </c>
      <c r="D2030" s="12">
        <v>0.68700000000000006</v>
      </c>
      <c r="E2030" s="12">
        <v>0.68600000000000005</v>
      </c>
      <c r="F2030" s="12">
        <v>0.56399999999999995</v>
      </c>
      <c r="G2030" s="12">
        <v>27049.43</v>
      </c>
      <c r="H2030" s="13">
        <v>7</v>
      </c>
      <c r="I2030" t="str">
        <f>CONCATENATE(Tabela_Brasil[[#This Row],[Município]],"-",Tabela_Brasil[[#This Row],[Estado]])</f>
        <v>Antonina-PR</v>
      </c>
      <c r="J2030">
        <f>IF(Tabela_Brasil[[#This Row],[IDHM]]&lt;=0.599,1,0)</f>
        <v>0</v>
      </c>
      <c r="K2030" t="str">
        <f>IF(Tabela_Brasil[[#This Row],[IDHM]]&lt;=0.55,"Baixo",IF(Tabela_Brasil[[#This Row],[IDHM]]&lt;=0.699,"Médio",IF(Tabela_Brasil[[#This Row],[IDHM]]&lt;=0.799,"Alto","Muito Alto")))</f>
        <v>Médio</v>
      </c>
      <c r="L2030" t="str">
        <f>VLOOKUP(Tabela_Brasil[[#This Row],[Estado]],'De-Para_Estado_Regiao'!$B$3:$C$29,2,FALSE)</f>
        <v>Sul</v>
      </c>
      <c r="M2030">
        <f>IF(Tabela_Brasil[[#This Row],[IBGE_1-4]]&gt;=951,1,0)</f>
        <v>0</v>
      </c>
      <c r="N2030">
        <f>IF(Tabela_Brasil[[#This Row],[COMP_P]]&lt;=2,1,0)</f>
        <v>0</v>
      </c>
    </row>
    <row r="2031" spans="1:14" x14ac:dyDescent="0.25">
      <c r="A2031" s="9" t="s">
        <v>2025</v>
      </c>
      <c r="B2031" s="9" t="s">
        <v>59</v>
      </c>
      <c r="C2031" s="9">
        <v>663</v>
      </c>
      <c r="D2031" s="9">
        <v>0.76</v>
      </c>
      <c r="E2031" s="9">
        <v>0.73899999999999999</v>
      </c>
      <c r="F2031" s="9">
        <v>0.68200000000000005</v>
      </c>
      <c r="G2031" s="9">
        <v>32918.050000000003</v>
      </c>
      <c r="H2031" s="10">
        <v>8</v>
      </c>
      <c r="I2031" t="str">
        <f>CONCATENATE(Tabela_Brasil[[#This Row],[Município]],"-",Tabela_Brasil[[#This Row],[Estado]])</f>
        <v>Itapoá-SC</v>
      </c>
      <c r="J2031">
        <f>IF(Tabela_Brasil[[#This Row],[IDHM]]&lt;=0.599,1,0)</f>
        <v>0</v>
      </c>
      <c r="K2031" t="str">
        <f>IF(Tabela_Brasil[[#This Row],[IDHM]]&lt;=0.55,"Baixo",IF(Tabela_Brasil[[#This Row],[IDHM]]&lt;=0.699,"Médio",IF(Tabela_Brasil[[#This Row],[IDHM]]&lt;=0.799,"Alto","Muito Alto")))</f>
        <v>Alto</v>
      </c>
      <c r="L2031" t="str">
        <f>VLOOKUP(Tabela_Brasil[[#This Row],[Estado]],'De-Para_Estado_Regiao'!$B$3:$C$29,2,FALSE)</f>
        <v>Sul</v>
      </c>
      <c r="M2031">
        <f>IF(Tabela_Brasil[[#This Row],[IBGE_1-4]]&gt;=951,1,0)</f>
        <v>0</v>
      </c>
      <c r="N2031">
        <f>IF(Tabela_Brasil[[#This Row],[COMP_P]]&lt;=2,1,0)</f>
        <v>0</v>
      </c>
    </row>
    <row r="2032" spans="1:14" x14ac:dyDescent="0.25">
      <c r="A2032" s="12" t="s">
        <v>2026</v>
      </c>
      <c r="B2032" s="12" t="s">
        <v>16</v>
      </c>
      <c r="C2032" s="12">
        <v>178</v>
      </c>
      <c r="D2032" s="12">
        <v>0.626</v>
      </c>
      <c r="E2032" s="12">
        <v>0.61699999999999999</v>
      </c>
      <c r="F2032" s="12">
        <v>0.51800000000000002</v>
      </c>
      <c r="G2032" s="12">
        <v>8720.86</v>
      </c>
      <c r="H2032" s="13">
        <v>2</v>
      </c>
      <c r="I2032" t="str">
        <f>CONCATENATE(Tabela_Brasil[[#This Row],[Município]],"-",Tabela_Brasil[[#This Row],[Estado]])</f>
        <v>Mendes Pimentel-MG</v>
      </c>
      <c r="J2032">
        <f>IF(Tabela_Brasil[[#This Row],[IDHM]]&lt;=0.599,1,0)</f>
        <v>0</v>
      </c>
      <c r="K2032" t="str">
        <f>IF(Tabela_Brasil[[#This Row],[IDHM]]&lt;=0.55,"Baixo",IF(Tabela_Brasil[[#This Row],[IDHM]]&lt;=0.699,"Médio",IF(Tabela_Brasil[[#This Row],[IDHM]]&lt;=0.799,"Alto","Muito Alto")))</f>
        <v>Médio</v>
      </c>
      <c r="L2032" t="str">
        <f>VLOOKUP(Tabela_Brasil[[#This Row],[Estado]],'De-Para_Estado_Regiao'!$B$3:$C$29,2,FALSE)</f>
        <v>Sudeste</v>
      </c>
      <c r="M2032">
        <f>IF(Tabela_Brasil[[#This Row],[IBGE_1-4]]&gt;=951,1,0)</f>
        <v>0</v>
      </c>
      <c r="N2032">
        <f>IF(Tabela_Brasil[[#This Row],[COMP_P]]&lt;=2,1,0)</f>
        <v>1</v>
      </c>
    </row>
    <row r="2033" spans="1:14" x14ac:dyDescent="0.25">
      <c r="A2033" s="9" t="s">
        <v>2027</v>
      </c>
      <c r="B2033" s="9" t="s">
        <v>19</v>
      </c>
      <c r="C2033" s="9">
        <v>1239</v>
      </c>
      <c r="D2033" s="9">
        <v>0.59</v>
      </c>
      <c r="E2033" s="9">
        <v>0.60099999999999998</v>
      </c>
      <c r="F2033" s="9">
        <v>0.45300000000000001</v>
      </c>
      <c r="G2033" s="9">
        <v>9507.57</v>
      </c>
      <c r="H2033" s="10">
        <v>31</v>
      </c>
      <c r="I2033" t="str">
        <f>CONCATENATE(Tabela_Brasil[[#This Row],[Município]],"-",Tabela_Brasil[[#This Row],[Estado]])</f>
        <v>Cupira-PE</v>
      </c>
      <c r="J2033">
        <f>IF(Tabela_Brasil[[#This Row],[IDHM]]&lt;=0.599,1,0)</f>
        <v>1</v>
      </c>
      <c r="K2033" t="str">
        <f>IF(Tabela_Brasil[[#This Row],[IDHM]]&lt;=0.55,"Baixo",IF(Tabela_Brasil[[#This Row],[IDHM]]&lt;=0.699,"Médio",IF(Tabela_Brasil[[#This Row],[IDHM]]&lt;=0.799,"Alto","Muito Alto")))</f>
        <v>Médio</v>
      </c>
      <c r="L2033" t="str">
        <f>VLOOKUP(Tabela_Brasil[[#This Row],[Estado]],'De-Para_Estado_Regiao'!$B$3:$C$29,2,FALSE)</f>
        <v>Nordeste</v>
      </c>
      <c r="M2033">
        <f>IF(Tabela_Brasil[[#This Row],[IBGE_1-4]]&gt;=951,1,0)</f>
        <v>1</v>
      </c>
      <c r="N2033">
        <f>IF(Tabela_Brasil[[#This Row],[COMP_P]]&lt;=2,1,0)</f>
        <v>0</v>
      </c>
    </row>
    <row r="2034" spans="1:14" x14ac:dyDescent="0.25">
      <c r="A2034" s="12" t="s">
        <v>2028</v>
      </c>
      <c r="B2034" s="12" t="s">
        <v>33</v>
      </c>
      <c r="C2034" s="12">
        <v>340</v>
      </c>
      <c r="D2034" s="12">
        <v>0.71099999999999997</v>
      </c>
      <c r="E2034" s="12">
        <v>0.68400000000000005</v>
      </c>
      <c r="F2034" s="12">
        <v>0.65200000000000002</v>
      </c>
      <c r="G2034" s="12">
        <v>32385.23</v>
      </c>
      <c r="H2034" s="13">
        <v>6</v>
      </c>
      <c r="I2034" t="str">
        <f>CONCATENATE(Tabela_Brasil[[#This Row],[Município]],"-",Tabela_Brasil[[#This Row],[Estado]])</f>
        <v>Cezarina-GO</v>
      </c>
      <c r="J2034">
        <f>IF(Tabela_Brasil[[#This Row],[IDHM]]&lt;=0.599,1,0)</f>
        <v>0</v>
      </c>
      <c r="K2034" t="str">
        <f>IF(Tabela_Brasil[[#This Row],[IDHM]]&lt;=0.55,"Baixo",IF(Tabela_Brasil[[#This Row],[IDHM]]&lt;=0.699,"Médio",IF(Tabela_Brasil[[#This Row],[IDHM]]&lt;=0.799,"Alto","Muito Alto")))</f>
        <v>Alto</v>
      </c>
      <c r="L2034" t="str">
        <f>VLOOKUP(Tabela_Brasil[[#This Row],[Estado]],'De-Para_Estado_Regiao'!$B$3:$C$29,2,FALSE)</f>
        <v>Centro-Oeste</v>
      </c>
      <c r="M2034">
        <f>IF(Tabela_Brasil[[#This Row],[IBGE_1-4]]&gt;=951,1,0)</f>
        <v>0</v>
      </c>
      <c r="N2034">
        <f>IF(Tabela_Brasil[[#This Row],[COMP_P]]&lt;=2,1,0)</f>
        <v>0</v>
      </c>
    </row>
    <row r="2035" spans="1:14" x14ac:dyDescent="0.25">
      <c r="A2035" s="9" t="s">
        <v>2029</v>
      </c>
      <c r="B2035" s="9" t="s">
        <v>33</v>
      </c>
      <c r="C2035" s="9">
        <v>429</v>
      </c>
      <c r="D2035" s="9">
        <v>0.64300000000000002</v>
      </c>
      <c r="E2035" s="9">
        <v>0.67400000000000004</v>
      </c>
      <c r="F2035" s="9">
        <v>0.48499999999999999</v>
      </c>
      <c r="G2035" s="9">
        <v>29242.11</v>
      </c>
      <c r="H2035" s="10">
        <v>9</v>
      </c>
      <c r="I2035" t="str">
        <f>CONCATENATE(Tabela_Brasil[[#This Row],[Município]],"-",Tabela_Brasil[[#This Row],[Estado]])</f>
        <v>Nova Crixás-GO</v>
      </c>
      <c r="J2035">
        <f>IF(Tabela_Brasil[[#This Row],[IDHM]]&lt;=0.599,1,0)</f>
        <v>0</v>
      </c>
      <c r="K2035" t="str">
        <f>IF(Tabela_Brasil[[#This Row],[IDHM]]&lt;=0.55,"Baixo",IF(Tabela_Brasil[[#This Row],[IDHM]]&lt;=0.699,"Médio",IF(Tabela_Brasil[[#This Row],[IDHM]]&lt;=0.799,"Alto","Muito Alto")))</f>
        <v>Médio</v>
      </c>
      <c r="L2035" t="str">
        <f>VLOOKUP(Tabela_Brasil[[#This Row],[Estado]],'De-Para_Estado_Regiao'!$B$3:$C$29,2,FALSE)</f>
        <v>Centro-Oeste</v>
      </c>
      <c r="M2035">
        <f>IF(Tabela_Brasil[[#This Row],[IBGE_1-4]]&gt;=951,1,0)</f>
        <v>0</v>
      </c>
      <c r="N2035">
        <f>IF(Tabela_Brasil[[#This Row],[COMP_P]]&lt;=2,1,0)</f>
        <v>0</v>
      </c>
    </row>
    <row r="2036" spans="1:14" x14ac:dyDescent="0.25">
      <c r="A2036" s="12" t="s">
        <v>2030</v>
      </c>
      <c r="B2036" s="12" t="s">
        <v>10</v>
      </c>
      <c r="C2036" s="12">
        <v>395</v>
      </c>
      <c r="D2036" s="12">
        <v>0.65900000000000003</v>
      </c>
      <c r="E2036" s="12">
        <v>0.63600000000000001</v>
      </c>
      <c r="F2036" s="12">
        <v>0.55500000000000005</v>
      </c>
      <c r="G2036" s="12">
        <v>14922.88</v>
      </c>
      <c r="H2036" s="13">
        <v>4</v>
      </c>
      <c r="I2036" t="str">
        <f>CONCATENATE(Tabela_Brasil[[#This Row],[Município]],"-",Tabela_Brasil[[#This Row],[Estado]])</f>
        <v>Varre-Sai-RJ</v>
      </c>
      <c r="J2036">
        <f>IF(Tabela_Brasil[[#This Row],[IDHM]]&lt;=0.599,1,0)</f>
        <v>0</v>
      </c>
      <c r="K2036" t="str">
        <f>IF(Tabela_Brasil[[#This Row],[IDHM]]&lt;=0.55,"Baixo",IF(Tabela_Brasil[[#This Row],[IDHM]]&lt;=0.699,"Médio",IF(Tabela_Brasil[[#This Row],[IDHM]]&lt;=0.799,"Alto","Muito Alto")))</f>
        <v>Médio</v>
      </c>
      <c r="L2036" t="str">
        <f>VLOOKUP(Tabela_Brasil[[#This Row],[Estado]],'De-Para_Estado_Regiao'!$B$3:$C$29,2,FALSE)</f>
        <v>Sudeste</v>
      </c>
      <c r="M2036">
        <f>IF(Tabela_Brasil[[#This Row],[IBGE_1-4]]&gt;=951,1,0)</f>
        <v>0</v>
      </c>
      <c r="N2036">
        <f>IF(Tabela_Brasil[[#This Row],[COMP_P]]&lt;=2,1,0)</f>
        <v>0</v>
      </c>
    </row>
    <row r="2037" spans="1:14" x14ac:dyDescent="0.25">
      <c r="A2037" s="9" t="s">
        <v>2031</v>
      </c>
      <c r="B2037" s="9" t="s">
        <v>10</v>
      </c>
      <c r="C2037" s="9">
        <v>512</v>
      </c>
      <c r="D2037" s="9">
        <v>0.68400000000000005</v>
      </c>
      <c r="E2037" s="9">
        <v>0.68600000000000005</v>
      </c>
      <c r="F2037" s="9">
        <v>0.56599999999999995</v>
      </c>
      <c r="G2037" s="9">
        <v>26229.599999999999</v>
      </c>
      <c r="H2037" s="10">
        <v>16</v>
      </c>
      <c r="I2037" t="str">
        <f>CONCATENATE(Tabela_Brasil[[#This Row],[Município]],"-",Tabela_Brasil[[#This Row],[Estado]])</f>
        <v>Areal-RJ</v>
      </c>
      <c r="J2037">
        <f>IF(Tabela_Brasil[[#This Row],[IDHM]]&lt;=0.599,1,0)</f>
        <v>0</v>
      </c>
      <c r="K2037" t="str">
        <f>IF(Tabela_Brasil[[#This Row],[IDHM]]&lt;=0.55,"Baixo",IF(Tabela_Brasil[[#This Row],[IDHM]]&lt;=0.699,"Médio",IF(Tabela_Brasil[[#This Row],[IDHM]]&lt;=0.799,"Alto","Muito Alto")))</f>
        <v>Médio</v>
      </c>
      <c r="L2037" t="str">
        <f>VLOOKUP(Tabela_Brasil[[#This Row],[Estado]],'De-Para_Estado_Regiao'!$B$3:$C$29,2,FALSE)</f>
        <v>Sudeste</v>
      </c>
      <c r="M2037">
        <f>IF(Tabela_Brasil[[#This Row],[IBGE_1-4]]&gt;=951,1,0)</f>
        <v>0</v>
      </c>
      <c r="N2037">
        <f>IF(Tabela_Brasil[[#This Row],[COMP_P]]&lt;=2,1,0)</f>
        <v>0</v>
      </c>
    </row>
    <row r="2038" spans="1:14" x14ac:dyDescent="0.25">
      <c r="A2038" s="12" t="s">
        <v>2032</v>
      </c>
      <c r="B2038" s="12" t="s">
        <v>16</v>
      </c>
      <c r="C2038" s="12">
        <v>374</v>
      </c>
      <c r="D2038" s="12">
        <v>0.69</v>
      </c>
      <c r="E2038" s="12">
        <v>0.68</v>
      </c>
      <c r="F2038" s="12">
        <v>0.57199999999999995</v>
      </c>
      <c r="G2038" s="12">
        <v>14208.32</v>
      </c>
      <c r="H2038" s="13">
        <v>11</v>
      </c>
      <c r="I2038" t="str">
        <f>CONCATENATE(Tabela_Brasil[[#This Row],[Município]],"-",Tabela_Brasil[[#This Row],[Estado]])</f>
        <v>Carmo Da Mata-MG</v>
      </c>
      <c r="J2038">
        <f>IF(Tabela_Brasil[[#This Row],[IDHM]]&lt;=0.599,1,0)</f>
        <v>0</v>
      </c>
      <c r="K2038" t="str">
        <f>IF(Tabela_Brasil[[#This Row],[IDHM]]&lt;=0.55,"Baixo",IF(Tabela_Brasil[[#This Row],[IDHM]]&lt;=0.699,"Médio",IF(Tabela_Brasil[[#This Row],[IDHM]]&lt;=0.799,"Alto","Muito Alto")))</f>
        <v>Médio</v>
      </c>
      <c r="L2038" t="str">
        <f>VLOOKUP(Tabela_Brasil[[#This Row],[Estado]],'De-Para_Estado_Regiao'!$B$3:$C$29,2,FALSE)</f>
        <v>Sudeste</v>
      </c>
      <c r="M2038">
        <f>IF(Tabela_Brasil[[#This Row],[IBGE_1-4]]&gt;=951,1,0)</f>
        <v>0</v>
      </c>
      <c r="N2038">
        <f>IF(Tabela_Brasil[[#This Row],[COMP_P]]&lt;=2,1,0)</f>
        <v>0</v>
      </c>
    </row>
    <row r="2039" spans="1:14" x14ac:dyDescent="0.25">
      <c r="A2039" s="9" t="s">
        <v>2033</v>
      </c>
      <c r="B2039" s="9" t="s">
        <v>22</v>
      </c>
      <c r="C2039" s="9">
        <v>175</v>
      </c>
      <c r="D2039" s="9">
        <v>0.7</v>
      </c>
      <c r="E2039" s="9">
        <v>0.66100000000000003</v>
      </c>
      <c r="F2039" s="9">
        <v>0.63100000000000001</v>
      </c>
      <c r="G2039" s="9">
        <v>18031.810000000001</v>
      </c>
      <c r="H2039" s="10">
        <v>5</v>
      </c>
      <c r="I2039" t="str">
        <f>CONCATENATE(Tabela_Brasil[[#This Row],[Município]],"-",Tabela_Brasil[[#This Row],[Estado]])</f>
        <v>Salto Do Itararé-PR</v>
      </c>
      <c r="J2039">
        <f>IF(Tabela_Brasil[[#This Row],[IDHM]]&lt;=0.599,1,0)</f>
        <v>0</v>
      </c>
      <c r="K2039" t="str">
        <f>IF(Tabela_Brasil[[#This Row],[IDHM]]&lt;=0.55,"Baixo",IF(Tabela_Brasil[[#This Row],[IDHM]]&lt;=0.699,"Médio",IF(Tabela_Brasil[[#This Row],[IDHM]]&lt;=0.799,"Alto","Muito Alto")))</f>
        <v>Alto</v>
      </c>
      <c r="L2039" t="str">
        <f>VLOOKUP(Tabela_Brasil[[#This Row],[Estado]],'De-Para_Estado_Regiao'!$B$3:$C$29,2,FALSE)</f>
        <v>Sul</v>
      </c>
      <c r="M2039">
        <f>IF(Tabela_Brasil[[#This Row],[IBGE_1-4]]&gt;=951,1,0)</f>
        <v>0</v>
      </c>
      <c r="N2039">
        <f>IF(Tabela_Brasil[[#This Row],[COMP_P]]&lt;=2,1,0)</f>
        <v>0</v>
      </c>
    </row>
    <row r="2040" spans="1:14" x14ac:dyDescent="0.25">
      <c r="A2040" s="12" t="s">
        <v>2034</v>
      </c>
      <c r="B2040" s="12" t="s">
        <v>24</v>
      </c>
      <c r="C2040" s="12">
        <v>719</v>
      </c>
      <c r="D2040" s="12">
        <v>0.59599999999999997</v>
      </c>
      <c r="E2040" s="12">
        <v>0.55000000000000004</v>
      </c>
      <c r="F2040" s="12">
        <v>0.51</v>
      </c>
      <c r="G2040" s="12">
        <v>6889.61</v>
      </c>
      <c r="H2040" s="13">
        <v>27</v>
      </c>
      <c r="I2040" t="str">
        <f>CONCATENATE(Tabela_Brasil[[#This Row],[Município]],"-",Tabela_Brasil[[#This Row],[Estado]])</f>
        <v>Lapão-BA</v>
      </c>
      <c r="J2040">
        <f>IF(Tabela_Brasil[[#This Row],[IDHM]]&lt;=0.599,1,0)</f>
        <v>1</v>
      </c>
      <c r="K2040" t="str">
        <f>IF(Tabela_Brasil[[#This Row],[IDHM]]&lt;=0.55,"Baixo",IF(Tabela_Brasil[[#This Row],[IDHM]]&lt;=0.699,"Médio",IF(Tabela_Brasil[[#This Row],[IDHM]]&lt;=0.799,"Alto","Muito Alto")))</f>
        <v>Médio</v>
      </c>
      <c r="L2040" t="str">
        <f>VLOOKUP(Tabela_Brasil[[#This Row],[Estado]],'De-Para_Estado_Regiao'!$B$3:$C$29,2,FALSE)</f>
        <v>Nordeste</v>
      </c>
      <c r="M2040">
        <f>IF(Tabela_Brasil[[#This Row],[IBGE_1-4]]&gt;=951,1,0)</f>
        <v>0</v>
      </c>
      <c r="N2040">
        <f>IF(Tabela_Brasil[[#This Row],[COMP_P]]&lt;=2,1,0)</f>
        <v>0</v>
      </c>
    </row>
    <row r="2041" spans="1:14" x14ac:dyDescent="0.25">
      <c r="A2041" s="9" t="s">
        <v>2035</v>
      </c>
      <c r="B2041" s="9" t="s">
        <v>87</v>
      </c>
      <c r="C2041" s="9">
        <v>823</v>
      </c>
      <c r="D2041" s="9">
        <v>0.65200000000000002</v>
      </c>
      <c r="E2041" s="9">
        <v>0.61099999999999999</v>
      </c>
      <c r="F2041" s="9">
        <v>0.58599999999999997</v>
      </c>
      <c r="G2041" s="9">
        <v>10521.12</v>
      </c>
      <c r="H2041" s="10">
        <v>0</v>
      </c>
      <c r="I2041" t="str">
        <f>CONCATENATE(Tabela_Brasil[[#This Row],[Município]],"-",Tabela_Brasil[[#This Row],[Estado]])</f>
        <v>Campestre Do Maranhão-MA</v>
      </c>
      <c r="J2041">
        <f>IF(Tabela_Brasil[[#This Row],[IDHM]]&lt;=0.599,1,0)</f>
        <v>0</v>
      </c>
      <c r="K2041" t="str">
        <f>IF(Tabela_Brasil[[#This Row],[IDHM]]&lt;=0.55,"Baixo",IF(Tabela_Brasil[[#This Row],[IDHM]]&lt;=0.699,"Médio",IF(Tabela_Brasil[[#This Row],[IDHM]]&lt;=0.799,"Alto","Muito Alto")))</f>
        <v>Médio</v>
      </c>
      <c r="L2041" t="str">
        <f>VLOOKUP(Tabela_Brasil[[#This Row],[Estado]],'De-Para_Estado_Regiao'!$B$3:$C$29,2,FALSE)</f>
        <v>Nordeste</v>
      </c>
      <c r="M2041">
        <f>IF(Tabela_Brasil[[#This Row],[IBGE_1-4]]&gt;=951,1,0)</f>
        <v>0</v>
      </c>
      <c r="N2041">
        <f>IF(Tabela_Brasil[[#This Row],[COMP_P]]&lt;=2,1,0)</f>
        <v>1</v>
      </c>
    </row>
    <row r="2042" spans="1:14" x14ac:dyDescent="0.25">
      <c r="A2042" s="12" t="s">
        <v>2036</v>
      </c>
      <c r="B2042" s="12" t="s">
        <v>72</v>
      </c>
      <c r="C2042" s="12">
        <v>795</v>
      </c>
      <c r="D2042" s="12">
        <v>0.63800000000000001</v>
      </c>
      <c r="E2042" s="12">
        <v>0.59399999999999997</v>
      </c>
      <c r="F2042" s="12">
        <v>0.55600000000000005</v>
      </c>
      <c r="G2042" s="12">
        <v>11839.51</v>
      </c>
      <c r="H2042" s="13">
        <v>8</v>
      </c>
      <c r="I2042" t="str">
        <f>CONCATENATE(Tabela_Brasil[[#This Row],[Município]],"-",Tabela_Brasil[[#This Row],[Estado]])</f>
        <v>Caraúbas-RN</v>
      </c>
      <c r="J2042">
        <f>IF(Tabela_Brasil[[#This Row],[IDHM]]&lt;=0.599,1,0)</f>
        <v>0</v>
      </c>
      <c r="K2042" t="str">
        <f>IF(Tabela_Brasil[[#This Row],[IDHM]]&lt;=0.55,"Baixo",IF(Tabela_Brasil[[#This Row],[IDHM]]&lt;=0.699,"Médio",IF(Tabela_Brasil[[#This Row],[IDHM]]&lt;=0.799,"Alto","Muito Alto")))</f>
        <v>Médio</v>
      </c>
      <c r="L2042" t="str">
        <f>VLOOKUP(Tabela_Brasil[[#This Row],[Estado]],'De-Para_Estado_Regiao'!$B$3:$C$29,2,FALSE)</f>
        <v>Nordeste</v>
      </c>
      <c r="M2042">
        <f>IF(Tabela_Brasil[[#This Row],[IBGE_1-4]]&gt;=951,1,0)</f>
        <v>0</v>
      </c>
      <c r="N2042">
        <f>IF(Tabela_Brasil[[#This Row],[COMP_P]]&lt;=2,1,0)</f>
        <v>0</v>
      </c>
    </row>
    <row r="2043" spans="1:14" x14ac:dyDescent="0.25">
      <c r="A2043" s="9" t="s">
        <v>2037</v>
      </c>
      <c r="B2043" s="9" t="s">
        <v>59</v>
      </c>
      <c r="C2043" s="9">
        <v>1154</v>
      </c>
      <c r="D2043" s="9">
        <v>0.70299999999999996</v>
      </c>
      <c r="E2043" s="9">
        <v>0.69599999999999995</v>
      </c>
      <c r="F2043" s="9">
        <v>0.60199999999999998</v>
      </c>
      <c r="G2043" s="9">
        <v>94595.1</v>
      </c>
      <c r="H2043" s="10">
        <v>32</v>
      </c>
      <c r="I2043" t="str">
        <f>CONCATENATE(Tabela_Brasil[[#This Row],[Município]],"-",Tabela_Brasil[[#This Row],[Estado]])</f>
        <v>Araquari-SC</v>
      </c>
      <c r="J2043">
        <f>IF(Tabela_Brasil[[#This Row],[IDHM]]&lt;=0.599,1,0)</f>
        <v>0</v>
      </c>
      <c r="K2043" t="str">
        <f>IF(Tabela_Brasil[[#This Row],[IDHM]]&lt;=0.55,"Baixo",IF(Tabela_Brasil[[#This Row],[IDHM]]&lt;=0.699,"Médio",IF(Tabela_Brasil[[#This Row],[IDHM]]&lt;=0.799,"Alto","Muito Alto")))</f>
        <v>Alto</v>
      </c>
      <c r="L2043" t="str">
        <f>VLOOKUP(Tabela_Brasil[[#This Row],[Estado]],'De-Para_Estado_Regiao'!$B$3:$C$29,2,FALSE)</f>
        <v>Sul</v>
      </c>
      <c r="M2043">
        <f>IF(Tabela_Brasil[[#This Row],[IBGE_1-4]]&gt;=951,1,0)</f>
        <v>1</v>
      </c>
      <c r="N2043">
        <f>IF(Tabela_Brasil[[#This Row],[COMP_P]]&lt;=2,1,0)</f>
        <v>0</v>
      </c>
    </row>
    <row r="2044" spans="1:14" x14ac:dyDescent="0.25">
      <c r="A2044" s="12" t="s">
        <v>2038</v>
      </c>
      <c r="B2044" s="12" t="s">
        <v>49</v>
      </c>
      <c r="C2044" s="12">
        <v>882</v>
      </c>
      <c r="D2044" s="12">
        <v>0.57999999999999996</v>
      </c>
      <c r="E2044" s="12">
        <v>0.54200000000000004</v>
      </c>
      <c r="F2044" s="12">
        <v>0.48</v>
      </c>
      <c r="G2044" s="12">
        <v>6927.55</v>
      </c>
      <c r="H2044" s="13">
        <v>2</v>
      </c>
      <c r="I2044" t="str">
        <f>CONCATENATE(Tabela_Brasil[[#This Row],[Município]],"-",Tabela_Brasil[[#This Row],[Estado]])</f>
        <v>Curuçá-PA</v>
      </c>
      <c r="J2044">
        <f>IF(Tabela_Brasil[[#This Row],[IDHM]]&lt;=0.599,1,0)</f>
        <v>1</v>
      </c>
      <c r="K2044" t="str">
        <f>IF(Tabela_Brasil[[#This Row],[IDHM]]&lt;=0.55,"Baixo",IF(Tabela_Brasil[[#This Row],[IDHM]]&lt;=0.699,"Médio",IF(Tabela_Brasil[[#This Row],[IDHM]]&lt;=0.799,"Alto","Muito Alto")))</f>
        <v>Médio</v>
      </c>
      <c r="L2044" t="str">
        <f>VLOOKUP(Tabela_Brasil[[#This Row],[Estado]],'De-Para_Estado_Regiao'!$B$3:$C$29,2,FALSE)</f>
        <v>Norte</v>
      </c>
      <c r="M2044">
        <f>IF(Tabela_Brasil[[#This Row],[IBGE_1-4]]&gt;=951,1,0)</f>
        <v>0</v>
      </c>
      <c r="N2044">
        <f>IF(Tabela_Brasil[[#This Row],[COMP_P]]&lt;=2,1,0)</f>
        <v>1</v>
      </c>
    </row>
    <row r="2045" spans="1:14" x14ac:dyDescent="0.25">
      <c r="A2045" s="9" t="s">
        <v>2039</v>
      </c>
      <c r="B2045" s="9" t="s">
        <v>39</v>
      </c>
      <c r="C2045" s="9">
        <v>1172</v>
      </c>
      <c r="D2045" s="9">
        <v>0.61099999999999999</v>
      </c>
      <c r="E2045" s="9">
        <v>0.59</v>
      </c>
      <c r="F2045" s="9">
        <v>0.49299999999999999</v>
      </c>
      <c r="G2045" s="9">
        <v>14234.32</v>
      </c>
      <c r="H2045" s="10">
        <v>2</v>
      </c>
      <c r="I2045" t="str">
        <f>CONCATENATE(Tabela_Brasil[[#This Row],[Município]],"-",Tabela_Brasil[[#This Row],[Estado]])</f>
        <v>Rio Preto Da Eva-AM</v>
      </c>
      <c r="J2045">
        <f>IF(Tabela_Brasil[[#This Row],[IDHM]]&lt;=0.599,1,0)</f>
        <v>0</v>
      </c>
      <c r="K2045" t="str">
        <f>IF(Tabela_Brasil[[#This Row],[IDHM]]&lt;=0.55,"Baixo",IF(Tabela_Brasil[[#This Row],[IDHM]]&lt;=0.699,"Médio",IF(Tabela_Brasil[[#This Row],[IDHM]]&lt;=0.799,"Alto","Muito Alto")))</f>
        <v>Médio</v>
      </c>
      <c r="L2045" t="str">
        <f>VLOOKUP(Tabela_Brasil[[#This Row],[Estado]],'De-Para_Estado_Regiao'!$B$3:$C$29,2,FALSE)</f>
        <v>Norte</v>
      </c>
      <c r="M2045">
        <f>IF(Tabela_Brasil[[#This Row],[IBGE_1-4]]&gt;=951,1,0)</f>
        <v>1</v>
      </c>
      <c r="N2045">
        <f>IF(Tabela_Brasil[[#This Row],[COMP_P]]&lt;=2,1,0)</f>
        <v>1</v>
      </c>
    </row>
    <row r="2046" spans="1:14" x14ac:dyDescent="0.25">
      <c r="A2046" s="12" t="s">
        <v>2040</v>
      </c>
      <c r="B2046" s="12" t="s">
        <v>16</v>
      </c>
      <c r="C2046" s="12">
        <v>277</v>
      </c>
      <c r="D2046" s="12">
        <v>0.64500000000000002</v>
      </c>
      <c r="E2046" s="12">
        <v>0.624</v>
      </c>
      <c r="F2046" s="12">
        <v>0.50700000000000001</v>
      </c>
      <c r="G2046" s="12">
        <v>14981.84</v>
      </c>
      <c r="H2046" s="13">
        <v>5</v>
      </c>
      <c r="I2046" t="str">
        <f>CONCATENATE(Tabela_Brasil[[#This Row],[Município]],"-",Tabela_Brasil[[#This Row],[Estado]])</f>
        <v>Antônio Dias-MG</v>
      </c>
      <c r="J2046">
        <f>IF(Tabela_Brasil[[#This Row],[IDHM]]&lt;=0.599,1,0)</f>
        <v>0</v>
      </c>
      <c r="K2046" t="str">
        <f>IF(Tabela_Brasil[[#This Row],[IDHM]]&lt;=0.55,"Baixo",IF(Tabela_Brasil[[#This Row],[IDHM]]&lt;=0.699,"Médio",IF(Tabela_Brasil[[#This Row],[IDHM]]&lt;=0.799,"Alto","Muito Alto")))</f>
        <v>Médio</v>
      </c>
      <c r="L2046" t="str">
        <f>VLOOKUP(Tabela_Brasil[[#This Row],[Estado]],'De-Para_Estado_Regiao'!$B$3:$C$29,2,FALSE)</f>
        <v>Sudeste</v>
      </c>
      <c r="M2046">
        <f>IF(Tabela_Brasil[[#This Row],[IBGE_1-4]]&gt;=951,1,0)</f>
        <v>0</v>
      </c>
      <c r="N2046">
        <f>IF(Tabela_Brasil[[#This Row],[COMP_P]]&lt;=2,1,0)</f>
        <v>0</v>
      </c>
    </row>
    <row r="2047" spans="1:14" x14ac:dyDescent="0.25">
      <c r="A2047" s="9" t="s">
        <v>2041</v>
      </c>
      <c r="B2047" s="9" t="s">
        <v>19</v>
      </c>
      <c r="C2047" s="9">
        <v>1916</v>
      </c>
      <c r="D2047" s="9">
        <v>0.60899999999999999</v>
      </c>
      <c r="E2047" s="9">
        <v>0.57799999999999996</v>
      </c>
      <c r="F2047" s="9">
        <v>0.51500000000000001</v>
      </c>
      <c r="G2047" s="9">
        <v>6345.61</v>
      </c>
      <c r="H2047" s="10">
        <v>6</v>
      </c>
      <c r="I2047" t="str">
        <f>CONCATENATE(Tabela_Brasil[[#This Row],[Município]],"-",Tabela_Brasil[[#This Row],[Estado]])</f>
        <v>Catende-PE</v>
      </c>
      <c r="J2047">
        <f>IF(Tabela_Brasil[[#This Row],[IDHM]]&lt;=0.599,1,0)</f>
        <v>0</v>
      </c>
      <c r="K2047" t="str">
        <f>IF(Tabela_Brasil[[#This Row],[IDHM]]&lt;=0.55,"Baixo",IF(Tabela_Brasil[[#This Row],[IDHM]]&lt;=0.699,"Médio",IF(Tabela_Brasil[[#This Row],[IDHM]]&lt;=0.799,"Alto","Muito Alto")))</f>
        <v>Médio</v>
      </c>
      <c r="L2047" t="str">
        <f>VLOOKUP(Tabela_Brasil[[#This Row],[Estado]],'De-Para_Estado_Regiao'!$B$3:$C$29,2,FALSE)</f>
        <v>Nordeste</v>
      </c>
      <c r="M2047">
        <f>IF(Tabela_Brasil[[#This Row],[IBGE_1-4]]&gt;=951,1,0)</f>
        <v>1</v>
      </c>
      <c r="N2047">
        <f>IF(Tabela_Brasil[[#This Row],[COMP_P]]&lt;=2,1,0)</f>
        <v>0</v>
      </c>
    </row>
    <row r="2048" spans="1:14" x14ac:dyDescent="0.25">
      <c r="A2048" s="12" t="s">
        <v>2042</v>
      </c>
      <c r="B2048" s="12" t="s">
        <v>19</v>
      </c>
      <c r="C2048" s="12">
        <v>2476</v>
      </c>
      <c r="D2048" s="12">
        <v>0.61799999999999999</v>
      </c>
      <c r="E2048" s="12">
        <v>0.65500000000000003</v>
      </c>
      <c r="F2048" s="12">
        <v>0.45200000000000001</v>
      </c>
      <c r="G2048" s="12">
        <v>13442</v>
      </c>
      <c r="H2048" s="13">
        <v>29</v>
      </c>
      <c r="I2048" t="str">
        <f>CONCATENATE(Tabela_Brasil[[#This Row],[Município]],"-",Tabela_Brasil[[#This Row],[Estado]])</f>
        <v>Toritama-PE</v>
      </c>
      <c r="J2048">
        <f>IF(Tabela_Brasil[[#This Row],[IDHM]]&lt;=0.599,1,0)</f>
        <v>0</v>
      </c>
      <c r="K2048" t="str">
        <f>IF(Tabela_Brasil[[#This Row],[IDHM]]&lt;=0.55,"Baixo",IF(Tabela_Brasil[[#This Row],[IDHM]]&lt;=0.699,"Médio",IF(Tabela_Brasil[[#This Row],[IDHM]]&lt;=0.799,"Alto","Muito Alto")))</f>
        <v>Médio</v>
      </c>
      <c r="L2048" t="str">
        <f>VLOOKUP(Tabela_Brasil[[#This Row],[Estado]],'De-Para_Estado_Regiao'!$B$3:$C$29,2,FALSE)</f>
        <v>Nordeste</v>
      </c>
      <c r="M2048">
        <f>IF(Tabela_Brasil[[#This Row],[IBGE_1-4]]&gt;=951,1,0)</f>
        <v>1</v>
      </c>
      <c r="N2048">
        <f>IF(Tabela_Brasil[[#This Row],[COMP_P]]&lt;=2,1,0)</f>
        <v>0</v>
      </c>
    </row>
    <row r="2049" spans="1:14" x14ac:dyDescent="0.25">
      <c r="A2049" s="9" t="s">
        <v>2043</v>
      </c>
      <c r="B2049" s="9" t="s">
        <v>16</v>
      </c>
      <c r="C2049" s="9">
        <v>254</v>
      </c>
      <c r="D2049" s="9">
        <v>0.71</v>
      </c>
      <c r="E2049" s="9">
        <v>0.69299999999999995</v>
      </c>
      <c r="F2049" s="9">
        <v>0.62</v>
      </c>
      <c r="G2049" s="9">
        <v>42132.62</v>
      </c>
      <c r="H2049" s="10">
        <v>2</v>
      </c>
      <c r="I2049" t="str">
        <f>CONCATENATE(Tabela_Brasil[[#This Row],[Município]],"-",Tabela_Brasil[[#This Row],[Estado]])</f>
        <v>Limeira Do Oeste-MG</v>
      </c>
      <c r="J2049">
        <f>IF(Tabela_Brasil[[#This Row],[IDHM]]&lt;=0.599,1,0)</f>
        <v>0</v>
      </c>
      <c r="K2049" t="str">
        <f>IF(Tabela_Brasil[[#This Row],[IDHM]]&lt;=0.55,"Baixo",IF(Tabela_Brasil[[#This Row],[IDHM]]&lt;=0.699,"Médio",IF(Tabela_Brasil[[#This Row],[IDHM]]&lt;=0.799,"Alto","Muito Alto")))</f>
        <v>Alto</v>
      </c>
      <c r="L2049" t="str">
        <f>VLOOKUP(Tabela_Brasil[[#This Row],[Estado]],'De-Para_Estado_Regiao'!$B$3:$C$29,2,FALSE)</f>
        <v>Sudeste</v>
      </c>
      <c r="M2049">
        <f>IF(Tabela_Brasil[[#This Row],[IBGE_1-4]]&gt;=951,1,0)</f>
        <v>0</v>
      </c>
      <c r="N2049">
        <f>IF(Tabela_Brasil[[#This Row],[COMP_P]]&lt;=2,1,0)</f>
        <v>1</v>
      </c>
    </row>
    <row r="2050" spans="1:14" x14ac:dyDescent="0.25">
      <c r="A2050" s="12" t="s">
        <v>2044</v>
      </c>
      <c r="B2050" s="12" t="s">
        <v>82</v>
      </c>
      <c r="C2050" s="12">
        <v>1027</v>
      </c>
      <c r="D2050" s="12">
        <v>0.57999999999999996</v>
      </c>
      <c r="E2050" s="12">
        <v>0.57599999999999996</v>
      </c>
      <c r="F2050" s="12">
        <v>0.43</v>
      </c>
      <c r="G2050" s="12">
        <v>8378.43</v>
      </c>
      <c r="H2050" s="13">
        <v>22</v>
      </c>
      <c r="I2050" t="str">
        <f>CONCATENATE(Tabela_Brasil[[#This Row],[Município]],"-",Tabela_Brasil[[#This Row],[Estado]])</f>
        <v>Alagoa Grande-PB</v>
      </c>
      <c r="J2050">
        <f>IF(Tabela_Brasil[[#This Row],[IDHM]]&lt;=0.599,1,0)</f>
        <v>1</v>
      </c>
      <c r="K2050" t="str">
        <f>IF(Tabela_Brasil[[#This Row],[IDHM]]&lt;=0.55,"Baixo",IF(Tabela_Brasil[[#This Row],[IDHM]]&lt;=0.699,"Médio",IF(Tabela_Brasil[[#This Row],[IDHM]]&lt;=0.799,"Alto","Muito Alto")))</f>
        <v>Médio</v>
      </c>
      <c r="L2050" t="str">
        <f>VLOOKUP(Tabela_Brasil[[#This Row],[Estado]],'De-Para_Estado_Regiao'!$B$3:$C$29,2,FALSE)</f>
        <v>Nordeste</v>
      </c>
      <c r="M2050">
        <f>IF(Tabela_Brasil[[#This Row],[IBGE_1-4]]&gt;=951,1,0)</f>
        <v>1</v>
      </c>
      <c r="N2050">
        <f>IF(Tabela_Brasil[[#This Row],[COMP_P]]&lt;=2,1,0)</f>
        <v>0</v>
      </c>
    </row>
    <row r="2051" spans="1:14" x14ac:dyDescent="0.25">
      <c r="A2051" s="9" t="s">
        <v>2045</v>
      </c>
      <c r="B2051" s="9" t="s">
        <v>72</v>
      </c>
      <c r="C2051" s="9">
        <v>1219</v>
      </c>
      <c r="D2051" s="9">
        <v>0.61099999999999999</v>
      </c>
      <c r="E2051" s="9">
        <v>0.59899999999999998</v>
      </c>
      <c r="F2051" s="9">
        <v>0.50800000000000001</v>
      </c>
      <c r="G2051" s="9">
        <v>15308.09</v>
      </c>
      <c r="H2051" s="10">
        <v>6</v>
      </c>
      <c r="I2051" t="str">
        <f>CONCATENATE(Tabela_Brasil[[#This Row],[Município]],"-",Tabela_Brasil[[#This Row],[Estado]])</f>
        <v>São José De Mipibu-RN</v>
      </c>
      <c r="J2051">
        <f>IF(Tabela_Brasil[[#This Row],[IDHM]]&lt;=0.599,1,0)</f>
        <v>0</v>
      </c>
      <c r="K2051" t="str">
        <f>IF(Tabela_Brasil[[#This Row],[IDHM]]&lt;=0.55,"Baixo",IF(Tabela_Brasil[[#This Row],[IDHM]]&lt;=0.699,"Médio",IF(Tabela_Brasil[[#This Row],[IDHM]]&lt;=0.799,"Alto","Muito Alto")))</f>
        <v>Médio</v>
      </c>
      <c r="L2051" t="str">
        <f>VLOOKUP(Tabela_Brasil[[#This Row],[Estado]],'De-Para_Estado_Regiao'!$B$3:$C$29,2,FALSE)</f>
        <v>Nordeste</v>
      </c>
      <c r="M2051">
        <f>IF(Tabela_Brasil[[#This Row],[IBGE_1-4]]&gt;=951,1,0)</f>
        <v>1</v>
      </c>
      <c r="N2051">
        <f>IF(Tabela_Brasil[[#This Row],[COMP_P]]&lt;=2,1,0)</f>
        <v>0</v>
      </c>
    </row>
    <row r="2052" spans="1:14" x14ac:dyDescent="0.25">
      <c r="A2052" s="12" t="s">
        <v>2046</v>
      </c>
      <c r="B2052" s="12" t="s">
        <v>7</v>
      </c>
      <c r="C2052" s="12">
        <v>247</v>
      </c>
      <c r="D2052" s="12">
        <v>0.69599999999999995</v>
      </c>
      <c r="E2052" s="12">
        <v>0.67500000000000004</v>
      </c>
      <c r="F2052" s="12">
        <v>0.60899999999999999</v>
      </c>
      <c r="G2052" s="12">
        <v>15358.13</v>
      </c>
      <c r="H2052" s="13">
        <v>4</v>
      </c>
      <c r="I2052" t="str">
        <f>CONCATENATE(Tabela_Brasil[[#This Row],[Município]],"-",Tabela_Brasil[[#This Row],[Estado]])</f>
        <v>Espírito Santo Do Turvo-SP</v>
      </c>
      <c r="J2052">
        <f>IF(Tabela_Brasil[[#This Row],[IDHM]]&lt;=0.599,1,0)</f>
        <v>0</v>
      </c>
      <c r="K2052" t="str">
        <f>IF(Tabela_Brasil[[#This Row],[IDHM]]&lt;=0.55,"Baixo",IF(Tabela_Brasil[[#This Row],[IDHM]]&lt;=0.699,"Médio",IF(Tabela_Brasil[[#This Row],[IDHM]]&lt;=0.799,"Alto","Muito Alto")))</f>
        <v>Médio</v>
      </c>
      <c r="L2052" t="str">
        <f>VLOOKUP(Tabela_Brasil[[#This Row],[Estado]],'De-Para_Estado_Regiao'!$B$3:$C$29,2,FALSE)</f>
        <v>Sudeste</v>
      </c>
      <c r="M2052">
        <f>IF(Tabela_Brasil[[#This Row],[IBGE_1-4]]&gt;=951,1,0)</f>
        <v>0</v>
      </c>
      <c r="N2052">
        <f>IF(Tabela_Brasil[[#This Row],[COMP_P]]&lt;=2,1,0)</f>
        <v>0</v>
      </c>
    </row>
    <row r="2053" spans="1:14" x14ac:dyDescent="0.25">
      <c r="A2053" s="9" t="s">
        <v>2047</v>
      </c>
      <c r="B2053" s="9" t="s">
        <v>16</v>
      </c>
      <c r="C2053" s="9">
        <v>210</v>
      </c>
      <c r="D2053" s="9">
        <v>0.61199999999999999</v>
      </c>
      <c r="E2053" s="9">
        <v>0.59599999999999997</v>
      </c>
      <c r="F2053" s="9">
        <v>0.48299999999999998</v>
      </c>
      <c r="G2053" s="9">
        <v>9576.73</v>
      </c>
      <c r="H2053" s="10">
        <v>1</v>
      </c>
      <c r="I2053" t="str">
        <f>CONCATENATE(Tabela_Brasil[[#This Row],[Município]],"-",Tabela_Brasil[[#This Row],[Estado]])</f>
        <v>Mathias Lobato-MG</v>
      </c>
      <c r="J2053">
        <f>IF(Tabela_Brasil[[#This Row],[IDHM]]&lt;=0.599,1,0)</f>
        <v>0</v>
      </c>
      <c r="K2053" t="str">
        <f>IF(Tabela_Brasil[[#This Row],[IDHM]]&lt;=0.55,"Baixo",IF(Tabela_Brasil[[#This Row],[IDHM]]&lt;=0.699,"Médio",IF(Tabela_Brasil[[#This Row],[IDHM]]&lt;=0.799,"Alto","Muito Alto")))</f>
        <v>Médio</v>
      </c>
      <c r="L2053" t="str">
        <f>VLOOKUP(Tabela_Brasil[[#This Row],[Estado]],'De-Para_Estado_Regiao'!$B$3:$C$29,2,FALSE)</f>
        <v>Sudeste</v>
      </c>
      <c r="M2053">
        <f>IF(Tabela_Brasil[[#This Row],[IBGE_1-4]]&gt;=951,1,0)</f>
        <v>0</v>
      </c>
      <c r="N2053">
        <f>IF(Tabela_Brasil[[#This Row],[COMP_P]]&lt;=2,1,0)</f>
        <v>1</v>
      </c>
    </row>
    <row r="2054" spans="1:14" x14ac:dyDescent="0.25">
      <c r="A2054" s="12" t="s">
        <v>2048</v>
      </c>
      <c r="B2054" s="12" t="s">
        <v>33</v>
      </c>
      <c r="C2054" s="12">
        <v>93</v>
      </c>
      <c r="D2054" s="12">
        <v>0.7</v>
      </c>
      <c r="E2054" s="12">
        <v>0.66100000000000003</v>
      </c>
      <c r="F2054" s="12">
        <v>0.62</v>
      </c>
      <c r="G2054" s="12">
        <v>16113.79</v>
      </c>
      <c r="H2054" s="13">
        <v>0</v>
      </c>
      <c r="I2054" t="str">
        <f>CONCATENATE(Tabela_Brasil[[#This Row],[Município]],"-",Tabela_Brasil[[#This Row],[Estado]])</f>
        <v>Aurilândia-GO</v>
      </c>
      <c r="J2054">
        <f>IF(Tabela_Brasil[[#This Row],[IDHM]]&lt;=0.599,1,0)</f>
        <v>0</v>
      </c>
      <c r="K2054" t="str">
        <f>IF(Tabela_Brasil[[#This Row],[IDHM]]&lt;=0.55,"Baixo",IF(Tabela_Brasil[[#This Row],[IDHM]]&lt;=0.699,"Médio",IF(Tabela_Brasil[[#This Row],[IDHM]]&lt;=0.799,"Alto","Muito Alto")))</f>
        <v>Alto</v>
      </c>
      <c r="L2054" t="str">
        <f>VLOOKUP(Tabela_Brasil[[#This Row],[Estado]],'De-Para_Estado_Regiao'!$B$3:$C$29,2,FALSE)</f>
        <v>Centro-Oeste</v>
      </c>
      <c r="M2054">
        <f>IF(Tabela_Brasil[[#This Row],[IBGE_1-4]]&gt;=951,1,0)</f>
        <v>0</v>
      </c>
      <c r="N2054">
        <f>IF(Tabela_Brasil[[#This Row],[COMP_P]]&lt;=2,1,0)</f>
        <v>1</v>
      </c>
    </row>
    <row r="2055" spans="1:14" x14ac:dyDescent="0.25">
      <c r="A2055" s="9" t="s">
        <v>2049</v>
      </c>
      <c r="B2055" s="9" t="s">
        <v>59</v>
      </c>
      <c r="C2055" s="9">
        <v>554</v>
      </c>
      <c r="D2055" s="9">
        <v>0.72</v>
      </c>
      <c r="E2055" s="9">
        <v>0.72799999999999998</v>
      </c>
      <c r="F2055" s="9">
        <v>0.59799999999999998</v>
      </c>
      <c r="G2055" s="9">
        <v>29398.98</v>
      </c>
      <c r="H2055" s="10">
        <v>17</v>
      </c>
      <c r="I2055" t="str">
        <f>CONCATENATE(Tabela_Brasil[[#This Row],[Município]],"-",Tabela_Brasil[[#This Row],[Estado]])</f>
        <v>Pouso Redondo-SC</v>
      </c>
      <c r="J2055">
        <f>IF(Tabela_Brasil[[#This Row],[IDHM]]&lt;=0.599,1,0)</f>
        <v>0</v>
      </c>
      <c r="K2055" t="str">
        <f>IF(Tabela_Brasil[[#This Row],[IDHM]]&lt;=0.55,"Baixo",IF(Tabela_Brasil[[#This Row],[IDHM]]&lt;=0.699,"Médio",IF(Tabela_Brasil[[#This Row],[IDHM]]&lt;=0.799,"Alto","Muito Alto")))</f>
        <v>Alto</v>
      </c>
      <c r="L2055" t="str">
        <f>VLOOKUP(Tabela_Brasil[[#This Row],[Estado]],'De-Para_Estado_Regiao'!$B$3:$C$29,2,FALSE)</f>
        <v>Sul</v>
      </c>
      <c r="M2055">
        <f>IF(Tabela_Brasil[[#This Row],[IBGE_1-4]]&gt;=951,1,0)</f>
        <v>0</v>
      </c>
      <c r="N2055">
        <f>IF(Tabela_Brasil[[#This Row],[COMP_P]]&lt;=2,1,0)</f>
        <v>0</v>
      </c>
    </row>
    <row r="2056" spans="1:14" x14ac:dyDescent="0.25">
      <c r="A2056" s="12" t="s">
        <v>2050</v>
      </c>
      <c r="B2056" s="12" t="s">
        <v>31</v>
      </c>
      <c r="C2056" s="12">
        <v>748</v>
      </c>
      <c r="D2056" s="12">
        <v>0.59</v>
      </c>
      <c r="E2056" s="12">
        <v>0.52800000000000002</v>
      </c>
      <c r="F2056" s="12">
        <v>0.505</v>
      </c>
      <c r="G2056" s="12">
        <v>5264.33</v>
      </c>
      <c r="H2056" s="13">
        <v>3</v>
      </c>
      <c r="I2056" t="str">
        <f>CONCATENATE(Tabela_Brasil[[#This Row],[Município]],"-",Tabela_Brasil[[#This Row],[Estado]])</f>
        <v>Caridade-CE</v>
      </c>
      <c r="J2056">
        <f>IF(Tabela_Brasil[[#This Row],[IDHM]]&lt;=0.599,1,0)</f>
        <v>1</v>
      </c>
      <c r="K2056" t="str">
        <f>IF(Tabela_Brasil[[#This Row],[IDHM]]&lt;=0.55,"Baixo",IF(Tabela_Brasil[[#This Row],[IDHM]]&lt;=0.699,"Médio",IF(Tabela_Brasil[[#This Row],[IDHM]]&lt;=0.799,"Alto","Muito Alto")))</f>
        <v>Médio</v>
      </c>
      <c r="L2056" t="str">
        <f>VLOOKUP(Tabela_Brasil[[#This Row],[Estado]],'De-Para_Estado_Regiao'!$B$3:$C$29,2,FALSE)</f>
        <v>Nordeste</v>
      </c>
      <c r="M2056">
        <f>IF(Tabela_Brasil[[#This Row],[IBGE_1-4]]&gt;=951,1,0)</f>
        <v>0</v>
      </c>
      <c r="N2056">
        <f>IF(Tabela_Brasil[[#This Row],[COMP_P]]&lt;=2,1,0)</f>
        <v>0</v>
      </c>
    </row>
    <row r="2057" spans="1:14" x14ac:dyDescent="0.25">
      <c r="A2057" s="9" t="s">
        <v>2051</v>
      </c>
      <c r="B2057" s="9" t="s">
        <v>33</v>
      </c>
      <c r="C2057" s="9">
        <v>372</v>
      </c>
      <c r="D2057" s="9">
        <v>0.67</v>
      </c>
      <c r="E2057" s="9">
        <v>0.63700000000000001</v>
      </c>
      <c r="F2057" s="9">
        <v>0.57099999999999995</v>
      </c>
      <c r="G2057" s="9">
        <v>34393.25</v>
      </c>
      <c r="H2057" s="10">
        <v>3</v>
      </c>
      <c r="I2057" t="str">
        <f>CONCATENATE(Tabela_Brasil[[#This Row],[Município]],"-",Tabela_Brasil[[#This Row],[Estado]])</f>
        <v>Cabeceiras-GO</v>
      </c>
      <c r="J2057">
        <f>IF(Tabela_Brasil[[#This Row],[IDHM]]&lt;=0.599,1,0)</f>
        <v>0</v>
      </c>
      <c r="K2057" t="str">
        <f>IF(Tabela_Brasil[[#This Row],[IDHM]]&lt;=0.55,"Baixo",IF(Tabela_Brasil[[#This Row],[IDHM]]&lt;=0.699,"Médio",IF(Tabela_Brasil[[#This Row],[IDHM]]&lt;=0.799,"Alto","Muito Alto")))</f>
        <v>Médio</v>
      </c>
      <c r="L2057" t="str">
        <f>VLOOKUP(Tabela_Brasil[[#This Row],[Estado]],'De-Para_Estado_Regiao'!$B$3:$C$29,2,FALSE)</f>
        <v>Centro-Oeste</v>
      </c>
      <c r="M2057">
        <f>IF(Tabela_Brasil[[#This Row],[IBGE_1-4]]&gt;=951,1,0)</f>
        <v>0</v>
      </c>
      <c r="N2057">
        <f>IF(Tabela_Brasil[[#This Row],[COMP_P]]&lt;=2,1,0)</f>
        <v>0</v>
      </c>
    </row>
    <row r="2058" spans="1:14" x14ac:dyDescent="0.25">
      <c r="A2058" s="12" t="s">
        <v>2052</v>
      </c>
      <c r="B2058" s="12" t="s">
        <v>82</v>
      </c>
      <c r="C2058" s="12">
        <v>1456</v>
      </c>
      <c r="D2058" s="12">
        <v>0.63400000000000001</v>
      </c>
      <c r="E2058" s="12">
        <v>0.629</v>
      </c>
      <c r="F2058" s="12">
        <v>0.51500000000000001</v>
      </c>
      <c r="G2058" s="12">
        <v>11217.86</v>
      </c>
      <c r="H2058" s="13">
        <v>36</v>
      </c>
      <c r="I2058" t="str">
        <f>CONCATENATE(Tabela_Brasil[[#This Row],[Município]],"-",Tabela_Brasil[[#This Row],[Estado]])</f>
        <v>Pombal-PB</v>
      </c>
      <c r="J2058">
        <f>IF(Tabela_Brasil[[#This Row],[IDHM]]&lt;=0.599,1,0)</f>
        <v>0</v>
      </c>
      <c r="K2058" t="str">
        <f>IF(Tabela_Brasil[[#This Row],[IDHM]]&lt;=0.55,"Baixo",IF(Tabela_Brasil[[#This Row],[IDHM]]&lt;=0.699,"Médio",IF(Tabela_Brasil[[#This Row],[IDHM]]&lt;=0.799,"Alto","Muito Alto")))</f>
        <v>Médio</v>
      </c>
      <c r="L2058" t="str">
        <f>VLOOKUP(Tabela_Brasil[[#This Row],[Estado]],'De-Para_Estado_Regiao'!$B$3:$C$29,2,FALSE)</f>
        <v>Nordeste</v>
      </c>
      <c r="M2058">
        <f>IF(Tabela_Brasil[[#This Row],[IBGE_1-4]]&gt;=951,1,0)</f>
        <v>1</v>
      </c>
      <c r="N2058">
        <f>IF(Tabela_Brasil[[#This Row],[COMP_P]]&lt;=2,1,0)</f>
        <v>0</v>
      </c>
    </row>
    <row r="2059" spans="1:14" x14ac:dyDescent="0.25">
      <c r="A2059" s="9" t="s">
        <v>2053</v>
      </c>
      <c r="B2059" s="9" t="s">
        <v>31</v>
      </c>
      <c r="C2059" s="9">
        <v>1281</v>
      </c>
      <c r="D2059" s="9">
        <v>0.63</v>
      </c>
      <c r="E2059" s="9">
        <v>0.58399999999999996</v>
      </c>
      <c r="F2059" s="9">
        <v>0.55600000000000005</v>
      </c>
      <c r="G2059" s="9">
        <v>7424.99</v>
      </c>
      <c r="H2059" s="10">
        <v>22</v>
      </c>
      <c r="I2059" t="str">
        <f>CONCATENATE(Tabela_Brasil[[#This Row],[Município]],"-",Tabela_Brasil[[#This Row],[Estado]])</f>
        <v>Campos Sales-CE</v>
      </c>
      <c r="J2059">
        <f>IF(Tabela_Brasil[[#This Row],[IDHM]]&lt;=0.599,1,0)</f>
        <v>0</v>
      </c>
      <c r="K2059" t="str">
        <f>IF(Tabela_Brasil[[#This Row],[IDHM]]&lt;=0.55,"Baixo",IF(Tabela_Brasil[[#This Row],[IDHM]]&lt;=0.699,"Médio",IF(Tabela_Brasil[[#This Row],[IDHM]]&lt;=0.799,"Alto","Muito Alto")))</f>
        <v>Médio</v>
      </c>
      <c r="L2059" t="str">
        <f>VLOOKUP(Tabela_Brasil[[#This Row],[Estado]],'De-Para_Estado_Regiao'!$B$3:$C$29,2,FALSE)</f>
        <v>Nordeste</v>
      </c>
      <c r="M2059">
        <f>IF(Tabela_Brasil[[#This Row],[IBGE_1-4]]&gt;=951,1,0)</f>
        <v>1</v>
      </c>
      <c r="N2059">
        <f>IF(Tabela_Brasil[[#This Row],[COMP_P]]&lt;=2,1,0)</f>
        <v>0</v>
      </c>
    </row>
    <row r="2060" spans="1:14" x14ac:dyDescent="0.25">
      <c r="A2060" s="12" t="s">
        <v>2054</v>
      </c>
      <c r="B2060" s="12" t="s">
        <v>87</v>
      </c>
      <c r="C2060" s="12">
        <v>472</v>
      </c>
      <c r="D2060" s="12">
        <v>0.53</v>
      </c>
      <c r="E2060" s="12">
        <v>0.48499999999999999</v>
      </c>
      <c r="F2060" s="12">
        <v>0.45100000000000001</v>
      </c>
      <c r="G2060" s="12">
        <v>5776.25</v>
      </c>
      <c r="H2060" s="13">
        <v>0</v>
      </c>
      <c r="I2060" t="str">
        <f>CONCATENATE(Tabela_Brasil[[#This Row],[Município]],"-",Tabela_Brasil[[#This Row],[Estado]])</f>
        <v>Duque Bacelar-MA</v>
      </c>
      <c r="J2060">
        <f>IF(Tabela_Brasil[[#This Row],[IDHM]]&lt;=0.599,1,0)</f>
        <v>1</v>
      </c>
      <c r="K2060" t="str">
        <f>IF(Tabela_Brasil[[#This Row],[IDHM]]&lt;=0.55,"Baixo",IF(Tabela_Brasil[[#This Row],[IDHM]]&lt;=0.699,"Médio",IF(Tabela_Brasil[[#This Row],[IDHM]]&lt;=0.799,"Alto","Muito Alto")))</f>
        <v>Baixo</v>
      </c>
      <c r="L2060" t="str">
        <f>VLOOKUP(Tabela_Brasil[[#This Row],[Estado]],'De-Para_Estado_Regiao'!$B$3:$C$29,2,FALSE)</f>
        <v>Nordeste</v>
      </c>
      <c r="M2060">
        <f>IF(Tabela_Brasil[[#This Row],[IBGE_1-4]]&gt;=951,1,0)</f>
        <v>0</v>
      </c>
      <c r="N2060">
        <f>IF(Tabela_Brasil[[#This Row],[COMP_P]]&lt;=2,1,0)</f>
        <v>1</v>
      </c>
    </row>
    <row r="2061" spans="1:14" x14ac:dyDescent="0.25">
      <c r="A2061" s="9" t="s">
        <v>2055</v>
      </c>
      <c r="B2061" s="9" t="s">
        <v>87</v>
      </c>
      <c r="C2061" s="9">
        <v>1704</v>
      </c>
      <c r="D2061" s="9">
        <v>0.56100000000000005</v>
      </c>
      <c r="E2061" s="9">
        <v>0.54300000000000004</v>
      </c>
      <c r="F2061" s="9">
        <v>0.45100000000000001</v>
      </c>
      <c r="G2061" s="9">
        <v>6766.18</v>
      </c>
      <c r="H2061" s="10">
        <v>4</v>
      </c>
      <c r="I2061" t="str">
        <f>CONCATENATE(Tabela_Brasil[[#This Row],[Município]],"-",Tabela_Brasil[[#This Row],[Estado]])</f>
        <v>Tutóia-MA</v>
      </c>
      <c r="J2061">
        <f>IF(Tabela_Brasil[[#This Row],[IDHM]]&lt;=0.599,1,0)</f>
        <v>1</v>
      </c>
      <c r="K2061" t="str">
        <f>IF(Tabela_Brasil[[#This Row],[IDHM]]&lt;=0.55,"Baixo",IF(Tabela_Brasil[[#This Row],[IDHM]]&lt;=0.699,"Médio",IF(Tabela_Brasil[[#This Row],[IDHM]]&lt;=0.799,"Alto","Muito Alto")))</f>
        <v>Médio</v>
      </c>
      <c r="L2061" t="str">
        <f>VLOOKUP(Tabela_Brasil[[#This Row],[Estado]],'De-Para_Estado_Regiao'!$B$3:$C$29,2,FALSE)</f>
        <v>Nordeste</v>
      </c>
      <c r="M2061">
        <f>IF(Tabela_Brasil[[#This Row],[IBGE_1-4]]&gt;=951,1,0)</f>
        <v>1</v>
      </c>
      <c r="N2061">
        <f>IF(Tabela_Brasil[[#This Row],[COMP_P]]&lt;=2,1,0)</f>
        <v>0</v>
      </c>
    </row>
    <row r="2062" spans="1:14" x14ac:dyDescent="0.25">
      <c r="A2062" s="12" t="s">
        <v>2056</v>
      </c>
      <c r="B2062" s="12" t="s">
        <v>31</v>
      </c>
      <c r="C2062" s="12">
        <v>452</v>
      </c>
      <c r="D2062" s="12">
        <v>0.60099999999999998</v>
      </c>
      <c r="E2062" s="12">
        <v>0.56299999999999994</v>
      </c>
      <c r="F2062" s="12">
        <v>0.499</v>
      </c>
      <c r="G2062" s="12">
        <v>7889.81</v>
      </c>
      <c r="H2062" s="13">
        <v>2</v>
      </c>
      <c r="I2062" t="str">
        <f>CONCATENATE(Tabela_Brasil[[#This Row],[Município]],"-",Tabela_Brasil[[#This Row],[Estado]])</f>
        <v>Alto Santo-CE</v>
      </c>
      <c r="J2062">
        <f>IF(Tabela_Brasil[[#This Row],[IDHM]]&lt;=0.599,1,0)</f>
        <v>0</v>
      </c>
      <c r="K2062" t="str">
        <f>IF(Tabela_Brasil[[#This Row],[IDHM]]&lt;=0.55,"Baixo",IF(Tabela_Brasil[[#This Row],[IDHM]]&lt;=0.699,"Médio",IF(Tabela_Brasil[[#This Row],[IDHM]]&lt;=0.799,"Alto","Muito Alto")))</f>
        <v>Médio</v>
      </c>
      <c r="L2062" t="str">
        <f>VLOOKUP(Tabela_Brasil[[#This Row],[Estado]],'De-Para_Estado_Regiao'!$B$3:$C$29,2,FALSE)</f>
        <v>Nordeste</v>
      </c>
      <c r="M2062">
        <f>IF(Tabela_Brasil[[#This Row],[IBGE_1-4]]&gt;=951,1,0)</f>
        <v>0</v>
      </c>
      <c r="N2062">
        <f>IF(Tabela_Brasil[[#This Row],[COMP_P]]&lt;=2,1,0)</f>
        <v>1</v>
      </c>
    </row>
    <row r="2063" spans="1:14" x14ac:dyDescent="0.25">
      <c r="A2063" s="9" t="s">
        <v>2057</v>
      </c>
      <c r="B2063" s="9" t="s">
        <v>31</v>
      </c>
      <c r="C2063" s="9">
        <v>1282</v>
      </c>
      <c r="D2063" s="9">
        <v>0.60599999999999998</v>
      </c>
      <c r="E2063" s="9">
        <v>0.52200000000000002</v>
      </c>
      <c r="F2063" s="9">
        <v>0.57699999999999996</v>
      </c>
      <c r="G2063" s="9">
        <v>11755.46</v>
      </c>
      <c r="H2063" s="10">
        <v>56</v>
      </c>
      <c r="I2063" t="str">
        <f>CONCATENATE(Tabela_Brasil[[#This Row],[Município]],"-",Tabela_Brasil[[#This Row],[Estado]])</f>
        <v>Trairi-CE</v>
      </c>
      <c r="J2063">
        <f>IF(Tabela_Brasil[[#This Row],[IDHM]]&lt;=0.599,1,0)</f>
        <v>0</v>
      </c>
      <c r="K2063" t="str">
        <f>IF(Tabela_Brasil[[#This Row],[IDHM]]&lt;=0.55,"Baixo",IF(Tabela_Brasil[[#This Row],[IDHM]]&lt;=0.699,"Médio",IF(Tabela_Brasil[[#This Row],[IDHM]]&lt;=0.799,"Alto","Muito Alto")))</f>
        <v>Médio</v>
      </c>
      <c r="L2063" t="str">
        <f>VLOOKUP(Tabela_Brasil[[#This Row],[Estado]],'De-Para_Estado_Regiao'!$B$3:$C$29,2,FALSE)</f>
        <v>Nordeste</v>
      </c>
      <c r="M2063">
        <f>IF(Tabela_Brasil[[#This Row],[IBGE_1-4]]&gt;=951,1,0)</f>
        <v>1</v>
      </c>
      <c r="N2063">
        <f>IF(Tabela_Brasil[[#This Row],[COMP_P]]&lt;=2,1,0)</f>
        <v>0</v>
      </c>
    </row>
    <row r="2064" spans="1:14" x14ac:dyDescent="0.25">
      <c r="A2064" s="12" t="s">
        <v>2058</v>
      </c>
      <c r="B2064" s="12" t="s">
        <v>33</v>
      </c>
      <c r="C2064" s="12">
        <v>231</v>
      </c>
      <c r="D2064" s="12">
        <v>0.65400000000000003</v>
      </c>
      <c r="E2064" s="12">
        <v>0.60799999999999998</v>
      </c>
      <c r="F2064" s="12">
        <v>0.57699999999999996</v>
      </c>
      <c r="G2064" s="12">
        <v>11984.88</v>
      </c>
      <c r="H2064" s="13">
        <v>0</v>
      </c>
      <c r="I2064" t="str">
        <f>CONCATENATE(Tabela_Brasil[[#This Row],[Município]],"-",Tabela_Brasil[[#This Row],[Estado]])</f>
        <v>Campos Verdes-GO</v>
      </c>
      <c r="J2064">
        <f>IF(Tabela_Brasil[[#This Row],[IDHM]]&lt;=0.599,1,0)</f>
        <v>0</v>
      </c>
      <c r="K2064" t="str">
        <f>IF(Tabela_Brasil[[#This Row],[IDHM]]&lt;=0.55,"Baixo",IF(Tabela_Brasil[[#This Row],[IDHM]]&lt;=0.699,"Médio",IF(Tabela_Brasil[[#This Row],[IDHM]]&lt;=0.799,"Alto","Muito Alto")))</f>
        <v>Médio</v>
      </c>
      <c r="L2064" t="str">
        <f>VLOOKUP(Tabela_Brasil[[#This Row],[Estado]],'De-Para_Estado_Regiao'!$B$3:$C$29,2,FALSE)</f>
        <v>Centro-Oeste</v>
      </c>
      <c r="M2064">
        <f>IF(Tabela_Brasil[[#This Row],[IBGE_1-4]]&gt;=951,1,0)</f>
        <v>0</v>
      </c>
      <c r="N2064">
        <f>IF(Tabela_Brasil[[#This Row],[COMP_P]]&lt;=2,1,0)</f>
        <v>1</v>
      </c>
    </row>
    <row r="2065" spans="1:14" x14ac:dyDescent="0.25">
      <c r="A2065" s="9" t="s">
        <v>2059</v>
      </c>
      <c r="B2065" s="9" t="s">
        <v>39</v>
      </c>
      <c r="C2065" s="9">
        <v>1251</v>
      </c>
      <c r="D2065" s="9">
        <v>0.57399999999999995</v>
      </c>
      <c r="E2065" s="9">
        <v>0.46899999999999997</v>
      </c>
      <c r="F2065" s="9">
        <v>0.52200000000000002</v>
      </c>
      <c r="G2065" s="9">
        <v>7059.8</v>
      </c>
      <c r="H2065" s="10">
        <v>34</v>
      </c>
      <c r="I2065" t="str">
        <f>CONCATENATE(Tabela_Brasil[[#This Row],[Município]],"-",Tabela_Brasil[[#This Row],[Estado]])</f>
        <v>Barreirinha-AM</v>
      </c>
      <c r="J2065">
        <f>IF(Tabela_Brasil[[#This Row],[IDHM]]&lt;=0.599,1,0)</f>
        <v>1</v>
      </c>
      <c r="K2065" t="str">
        <f>IF(Tabela_Brasil[[#This Row],[IDHM]]&lt;=0.55,"Baixo",IF(Tabela_Brasil[[#This Row],[IDHM]]&lt;=0.699,"Médio",IF(Tabela_Brasil[[#This Row],[IDHM]]&lt;=0.799,"Alto","Muito Alto")))</f>
        <v>Médio</v>
      </c>
      <c r="L2065" t="str">
        <f>VLOOKUP(Tabela_Brasil[[#This Row],[Estado]],'De-Para_Estado_Regiao'!$B$3:$C$29,2,FALSE)</f>
        <v>Norte</v>
      </c>
      <c r="M2065">
        <f>IF(Tabela_Brasil[[#This Row],[IBGE_1-4]]&gt;=951,1,0)</f>
        <v>1</v>
      </c>
      <c r="N2065">
        <f>IF(Tabela_Brasil[[#This Row],[COMP_P]]&lt;=2,1,0)</f>
        <v>0</v>
      </c>
    </row>
    <row r="2066" spans="1:14" x14ac:dyDescent="0.25">
      <c r="A2066" s="12" t="s">
        <v>2060</v>
      </c>
      <c r="B2066" s="12" t="s">
        <v>24</v>
      </c>
      <c r="C2066" s="12">
        <v>1031</v>
      </c>
      <c r="D2066" s="12">
        <v>0.56499999999999995</v>
      </c>
      <c r="E2066" s="12">
        <v>0.55600000000000005</v>
      </c>
      <c r="F2066" s="12">
        <v>0.42899999999999999</v>
      </c>
      <c r="G2066" s="12">
        <v>10848.54</v>
      </c>
      <c r="H2066" s="13">
        <v>5</v>
      </c>
      <c r="I2066" t="str">
        <f>CONCATENATE(Tabela_Brasil[[#This Row],[Município]],"-",Tabela_Brasil[[#This Row],[Estado]])</f>
        <v>Inhambupe-BA</v>
      </c>
      <c r="J2066">
        <f>IF(Tabela_Brasil[[#This Row],[IDHM]]&lt;=0.599,1,0)</f>
        <v>1</v>
      </c>
      <c r="K2066" t="str">
        <f>IF(Tabela_Brasil[[#This Row],[IDHM]]&lt;=0.55,"Baixo",IF(Tabela_Brasil[[#This Row],[IDHM]]&lt;=0.699,"Médio",IF(Tabela_Brasil[[#This Row],[IDHM]]&lt;=0.799,"Alto","Muito Alto")))</f>
        <v>Médio</v>
      </c>
      <c r="L2066" t="str">
        <f>VLOOKUP(Tabela_Brasil[[#This Row],[Estado]],'De-Para_Estado_Regiao'!$B$3:$C$29,2,FALSE)</f>
        <v>Nordeste</v>
      </c>
      <c r="M2066">
        <f>IF(Tabela_Brasil[[#This Row],[IBGE_1-4]]&gt;=951,1,0)</f>
        <v>1</v>
      </c>
      <c r="N2066">
        <f>IF(Tabela_Brasil[[#This Row],[COMP_P]]&lt;=2,1,0)</f>
        <v>0</v>
      </c>
    </row>
    <row r="2067" spans="1:14" x14ac:dyDescent="0.25">
      <c r="A2067" s="9" t="s">
        <v>2061</v>
      </c>
      <c r="B2067" s="9" t="s">
        <v>31</v>
      </c>
      <c r="C2067" s="9">
        <v>669</v>
      </c>
      <c r="D2067" s="9">
        <v>0.61199999999999999</v>
      </c>
      <c r="E2067" s="9">
        <v>0.52700000000000002</v>
      </c>
      <c r="F2067" s="9">
        <v>0.55700000000000005</v>
      </c>
      <c r="G2067" s="9">
        <v>6116.46</v>
      </c>
      <c r="H2067" s="10">
        <v>19</v>
      </c>
      <c r="I2067" t="str">
        <f>CONCATENATE(Tabela_Brasil[[#This Row],[Município]],"-",Tabela_Brasil[[#This Row],[Estado]])</f>
        <v>Santana Do Cariri-CE</v>
      </c>
      <c r="J2067">
        <f>IF(Tabela_Brasil[[#This Row],[IDHM]]&lt;=0.599,1,0)</f>
        <v>0</v>
      </c>
      <c r="K2067" t="str">
        <f>IF(Tabela_Brasil[[#This Row],[IDHM]]&lt;=0.55,"Baixo",IF(Tabela_Brasil[[#This Row],[IDHM]]&lt;=0.699,"Médio",IF(Tabela_Brasil[[#This Row],[IDHM]]&lt;=0.799,"Alto","Muito Alto")))</f>
        <v>Médio</v>
      </c>
      <c r="L2067" t="str">
        <f>VLOOKUP(Tabela_Brasil[[#This Row],[Estado]],'De-Para_Estado_Regiao'!$B$3:$C$29,2,FALSE)</f>
        <v>Nordeste</v>
      </c>
      <c r="M2067">
        <f>IF(Tabela_Brasil[[#This Row],[IBGE_1-4]]&gt;=951,1,0)</f>
        <v>0</v>
      </c>
      <c r="N2067">
        <f>IF(Tabela_Brasil[[#This Row],[COMP_P]]&lt;=2,1,0)</f>
        <v>0</v>
      </c>
    </row>
    <row r="2068" spans="1:14" x14ac:dyDescent="0.25">
      <c r="A2068" s="12" t="s">
        <v>2062</v>
      </c>
      <c r="B2068" s="12" t="s">
        <v>31</v>
      </c>
      <c r="C2068" s="12">
        <v>1008</v>
      </c>
      <c r="D2068" s="12">
        <v>0.63700000000000001</v>
      </c>
      <c r="E2068" s="12">
        <v>0.59699999999999998</v>
      </c>
      <c r="F2068" s="12">
        <v>0.58099999999999996</v>
      </c>
      <c r="G2068" s="12">
        <v>12320.61</v>
      </c>
      <c r="H2068" s="13">
        <v>8</v>
      </c>
      <c r="I2068" t="str">
        <f>CONCATENATE(Tabela_Brasil[[#This Row],[Município]],"-",Tabela_Brasil[[#This Row],[Estado]])</f>
        <v>Paracuru-CE</v>
      </c>
      <c r="J2068">
        <f>IF(Tabela_Brasil[[#This Row],[IDHM]]&lt;=0.599,1,0)</f>
        <v>0</v>
      </c>
      <c r="K2068" t="str">
        <f>IF(Tabela_Brasil[[#This Row],[IDHM]]&lt;=0.55,"Baixo",IF(Tabela_Brasil[[#This Row],[IDHM]]&lt;=0.699,"Médio",IF(Tabela_Brasil[[#This Row],[IDHM]]&lt;=0.799,"Alto","Muito Alto")))</f>
        <v>Médio</v>
      </c>
      <c r="L2068" t="str">
        <f>VLOOKUP(Tabela_Brasil[[#This Row],[Estado]],'De-Para_Estado_Regiao'!$B$3:$C$29,2,FALSE)</f>
        <v>Nordeste</v>
      </c>
      <c r="M2068">
        <f>IF(Tabela_Brasil[[#This Row],[IBGE_1-4]]&gt;=951,1,0)</f>
        <v>1</v>
      </c>
      <c r="N2068">
        <f>IF(Tabela_Brasil[[#This Row],[COMP_P]]&lt;=2,1,0)</f>
        <v>0</v>
      </c>
    </row>
    <row r="2069" spans="1:14" x14ac:dyDescent="0.25">
      <c r="A2069" s="9" t="s">
        <v>2063</v>
      </c>
      <c r="B2069" s="9" t="s">
        <v>16</v>
      </c>
      <c r="C2069" s="9">
        <v>979</v>
      </c>
      <c r="D2069" s="9">
        <v>0.66200000000000003</v>
      </c>
      <c r="E2069" s="9">
        <v>0.64600000000000002</v>
      </c>
      <c r="F2069" s="9">
        <v>0.53700000000000003</v>
      </c>
      <c r="G2069" s="9">
        <v>11562.24</v>
      </c>
      <c r="H2069" s="10">
        <v>23</v>
      </c>
      <c r="I2069" t="str">
        <f>CONCATENATE(Tabela_Brasil[[#This Row],[Município]],"-",Tabela_Brasil[[#This Row],[Estado]])</f>
        <v>Conselheiro Pena-MG</v>
      </c>
      <c r="J2069">
        <f>IF(Tabela_Brasil[[#This Row],[IDHM]]&lt;=0.599,1,0)</f>
        <v>0</v>
      </c>
      <c r="K2069" t="str">
        <f>IF(Tabela_Brasil[[#This Row],[IDHM]]&lt;=0.55,"Baixo",IF(Tabela_Brasil[[#This Row],[IDHM]]&lt;=0.699,"Médio",IF(Tabela_Brasil[[#This Row],[IDHM]]&lt;=0.799,"Alto","Muito Alto")))</f>
        <v>Médio</v>
      </c>
      <c r="L2069" t="str">
        <f>VLOOKUP(Tabela_Brasil[[#This Row],[Estado]],'De-Para_Estado_Regiao'!$B$3:$C$29,2,FALSE)</f>
        <v>Sudeste</v>
      </c>
      <c r="M2069">
        <f>IF(Tabela_Brasil[[#This Row],[IBGE_1-4]]&gt;=951,1,0)</f>
        <v>1</v>
      </c>
      <c r="N2069">
        <f>IF(Tabela_Brasil[[#This Row],[COMP_P]]&lt;=2,1,0)</f>
        <v>0</v>
      </c>
    </row>
    <row r="2070" spans="1:14" x14ac:dyDescent="0.25">
      <c r="A2070" s="12" t="s">
        <v>2064</v>
      </c>
      <c r="B2070" s="12" t="s">
        <v>16</v>
      </c>
      <c r="C2070" s="12">
        <v>335</v>
      </c>
      <c r="D2070" s="12">
        <v>0.73</v>
      </c>
      <c r="E2070" s="12">
        <v>0.70299999999999996</v>
      </c>
      <c r="F2070" s="12">
        <v>0.63900000000000001</v>
      </c>
      <c r="G2070" s="12">
        <v>16754.93</v>
      </c>
      <c r="H2070" s="13">
        <v>3</v>
      </c>
      <c r="I2070" t="str">
        <f>CONCATENATE(Tabela_Brasil[[#This Row],[Município]],"-",Tabela_Brasil[[#This Row],[Estado]])</f>
        <v>Pratápolis-MG</v>
      </c>
      <c r="J2070">
        <f>IF(Tabela_Brasil[[#This Row],[IDHM]]&lt;=0.599,1,0)</f>
        <v>0</v>
      </c>
      <c r="K2070" t="str">
        <f>IF(Tabela_Brasil[[#This Row],[IDHM]]&lt;=0.55,"Baixo",IF(Tabela_Brasil[[#This Row],[IDHM]]&lt;=0.699,"Médio",IF(Tabela_Brasil[[#This Row],[IDHM]]&lt;=0.799,"Alto","Muito Alto")))</f>
        <v>Alto</v>
      </c>
      <c r="L2070" t="str">
        <f>VLOOKUP(Tabela_Brasil[[#This Row],[Estado]],'De-Para_Estado_Regiao'!$B$3:$C$29,2,FALSE)</f>
        <v>Sudeste</v>
      </c>
      <c r="M2070">
        <f>IF(Tabela_Brasil[[#This Row],[IBGE_1-4]]&gt;=951,1,0)</f>
        <v>0</v>
      </c>
      <c r="N2070">
        <f>IF(Tabela_Brasil[[#This Row],[COMP_P]]&lt;=2,1,0)</f>
        <v>0</v>
      </c>
    </row>
    <row r="2071" spans="1:14" x14ac:dyDescent="0.25">
      <c r="A2071" s="9" t="s">
        <v>2065</v>
      </c>
      <c r="B2071" s="9" t="s">
        <v>39</v>
      </c>
      <c r="C2071" s="9">
        <v>1166</v>
      </c>
      <c r="D2071" s="9">
        <v>0.55000000000000004</v>
      </c>
      <c r="E2071" s="9">
        <v>0.53200000000000003</v>
      </c>
      <c r="F2071" s="9">
        <v>0.42099999999999999</v>
      </c>
      <c r="G2071" s="9">
        <v>6757.82</v>
      </c>
      <c r="H2071" s="10">
        <v>5</v>
      </c>
      <c r="I2071" t="str">
        <f>CONCATENATE(Tabela_Brasil[[#This Row],[Município]],"-",Tabela_Brasil[[#This Row],[Estado]])</f>
        <v>Novo Aripuanã-AM</v>
      </c>
      <c r="J2071">
        <f>IF(Tabela_Brasil[[#This Row],[IDHM]]&lt;=0.599,1,0)</f>
        <v>1</v>
      </c>
      <c r="K2071" t="str">
        <f>IF(Tabela_Brasil[[#This Row],[IDHM]]&lt;=0.55,"Baixo",IF(Tabela_Brasil[[#This Row],[IDHM]]&lt;=0.699,"Médio",IF(Tabela_Brasil[[#This Row],[IDHM]]&lt;=0.799,"Alto","Muito Alto")))</f>
        <v>Baixo</v>
      </c>
      <c r="L2071" t="str">
        <f>VLOOKUP(Tabela_Brasil[[#This Row],[Estado]],'De-Para_Estado_Regiao'!$B$3:$C$29,2,FALSE)</f>
        <v>Norte</v>
      </c>
      <c r="M2071">
        <f>IF(Tabela_Brasil[[#This Row],[IBGE_1-4]]&gt;=951,1,0)</f>
        <v>1</v>
      </c>
      <c r="N2071">
        <f>IF(Tabela_Brasil[[#This Row],[COMP_P]]&lt;=2,1,0)</f>
        <v>0</v>
      </c>
    </row>
    <row r="2072" spans="1:14" x14ac:dyDescent="0.25">
      <c r="A2072" s="12" t="s">
        <v>2066</v>
      </c>
      <c r="B2072" s="12" t="s">
        <v>16</v>
      </c>
      <c r="C2072" s="12">
        <v>631</v>
      </c>
      <c r="D2072" s="12">
        <v>0.64</v>
      </c>
      <c r="E2072" s="12">
        <v>0.629</v>
      </c>
      <c r="F2072" s="12">
        <v>0.51100000000000001</v>
      </c>
      <c r="G2072" s="12">
        <v>8433.84</v>
      </c>
      <c r="H2072" s="13">
        <v>15</v>
      </c>
      <c r="I2072" t="str">
        <f>CONCATENATE(Tabela_Brasil[[#This Row],[Município]],"-",Tabela_Brasil[[#This Row],[Estado]])</f>
        <v>Santa Maria Do Suaçuí-MG</v>
      </c>
      <c r="J2072">
        <f>IF(Tabela_Brasil[[#This Row],[IDHM]]&lt;=0.599,1,0)</f>
        <v>0</v>
      </c>
      <c r="K2072" t="str">
        <f>IF(Tabela_Brasil[[#This Row],[IDHM]]&lt;=0.55,"Baixo",IF(Tabela_Brasil[[#This Row],[IDHM]]&lt;=0.699,"Médio",IF(Tabela_Brasil[[#This Row],[IDHM]]&lt;=0.799,"Alto","Muito Alto")))</f>
        <v>Médio</v>
      </c>
      <c r="L2072" t="str">
        <f>VLOOKUP(Tabela_Brasil[[#This Row],[Estado]],'De-Para_Estado_Regiao'!$B$3:$C$29,2,FALSE)</f>
        <v>Sudeste</v>
      </c>
      <c r="M2072">
        <f>IF(Tabela_Brasil[[#This Row],[IBGE_1-4]]&gt;=951,1,0)</f>
        <v>0</v>
      </c>
      <c r="N2072">
        <f>IF(Tabela_Brasil[[#This Row],[COMP_P]]&lt;=2,1,0)</f>
        <v>0</v>
      </c>
    </row>
    <row r="2073" spans="1:14" x14ac:dyDescent="0.25">
      <c r="A2073" s="9" t="s">
        <v>2067</v>
      </c>
      <c r="B2073" s="9" t="s">
        <v>118</v>
      </c>
      <c r="C2073" s="9">
        <v>376</v>
      </c>
      <c r="D2073" s="9">
        <v>0.58299999999999996</v>
      </c>
      <c r="E2073" s="9">
        <v>0.59399999999999997</v>
      </c>
      <c r="F2073" s="9">
        <v>0.46</v>
      </c>
      <c r="G2073" s="9">
        <v>8818.7199999999993</v>
      </c>
      <c r="H2073" s="10">
        <v>2</v>
      </c>
      <c r="I2073" t="str">
        <f>CONCATENATE(Tabela_Brasil[[#This Row],[Município]],"-",Tabela_Brasil[[#This Row],[Estado]])</f>
        <v>Itaueira-PI</v>
      </c>
      <c r="J2073">
        <f>IF(Tabela_Brasil[[#This Row],[IDHM]]&lt;=0.599,1,0)</f>
        <v>1</v>
      </c>
      <c r="K2073" t="str">
        <f>IF(Tabela_Brasil[[#This Row],[IDHM]]&lt;=0.55,"Baixo",IF(Tabela_Brasil[[#This Row],[IDHM]]&lt;=0.699,"Médio",IF(Tabela_Brasil[[#This Row],[IDHM]]&lt;=0.799,"Alto","Muito Alto")))</f>
        <v>Médio</v>
      </c>
      <c r="L2073" t="str">
        <f>VLOOKUP(Tabela_Brasil[[#This Row],[Estado]],'De-Para_Estado_Regiao'!$B$3:$C$29,2,FALSE)</f>
        <v>Nordeste</v>
      </c>
      <c r="M2073">
        <f>IF(Tabela_Brasil[[#This Row],[IBGE_1-4]]&gt;=951,1,0)</f>
        <v>0</v>
      </c>
      <c r="N2073">
        <f>IF(Tabela_Brasil[[#This Row],[COMP_P]]&lt;=2,1,0)</f>
        <v>1</v>
      </c>
    </row>
    <row r="2074" spans="1:14" x14ac:dyDescent="0.25">
      <c r="A2074" s="12" t="s">
        <v>2068</v>
      </c>
      <c r="B2074" s="12" t="s">
        <v>49</v>
      </c>
      <c r="C2074" s="12">
        <v>2231</v>
      </c>
      <c r="D2074" s="12">
        <v>0.54700000000000004</v>
      </c>
      <c r="E2074" s="12">
        <v>0.57799999999999996</v>
      </c>
      <c r="F2074" s="12">
        <v>0.375</v>
      </c>
      <c r="G2074" s="12">
        <v>11041.92</v>
      </c>
      <c r="H2074" s="13">
        <v>49</v>
      </c>
      <c r="I2074" t="str">
        <f>CONCATENATE(Tabela_Brasil[[#This Row],[Município]],"-",Tabela_Brasil[[#This Row],[Estado]])</f>
        <v>Moju-PA</v>
      </c>
      <c r="J2074">
        <f>IF(Tabela_Brasil[[#This Row],[IDHM]]&lt;=0.599,1,0)</f>
        <v>1</v>
      </c>
      <c r="K2074" t="str">
        <f>IF(Tabela_Brasil[[#This Row],[IDHM]]&lt;=0.55,"Baixo",IF(Tabela_Brasil[[#This Row],[IDHM]]&lt;=0.699,"Médio",IF(Tabela_Brasil[[#This Row],[IDHM]]&lt;=0.799,"Alto","Muito Alto")))</f>
        <v>Baixo</v>
      </c>
      <c r="L2074" t="str">
        <f>VLOOKUP(Tabela_Brasil[[#This Row],[Estado]],'De-Para_Estado_Regiao'!$B$3:$C$29,2,FALSE)</f>
        <v>Norte</v>
      </c>
      <c r="M2074">
        <f>IF(Tabela_Brasil[[#This Row],[IBGE_1-4]]&gt;=951,1,0)</f>
        <v>1</v>
      </c>
      <c r="N2074">
        <f>IF(Tabela_Brasil[[#This Row],[COMP_P]]&lt;=2,1,0)</f>
        <v>0</v>
      </c>
    </row>
    <row r="2075" spans="1:14" x14ac:dyDescent="0.25">
      <c r="A2075" s="9" t="s">
        <v>2069</v>
      </c>
      <c r="B2075" s="9" t="s">
        <v>22</v>
      </c>
      <c r="C2075" s="9">
        <v>318</v>
      </c>
      <c r="D2075" s="9">
        <v>0.70799999999999996</v>
      </c>
      <c r="E2075" s="9">
        <v>0.69499999999999995</v>
      </c>
      <c r="F2075" s="9">
        <v>0.61699999999999999</v>
      </c>
      <c r="G2075" s="9">
        <v>21927.919999999998</v>
      </c>
      <c r="H2075" s="10">
        <v>5</v>
      </c>
      <c r="I2075" t="str">
        <f>CONCATENATE(Tabela_Brasil[[#This Row],[Município]],"-",Tabela_Brasil[[#This Row],[Estado]])</f>
        <v>Alvorada Do Sul-PR</v>
      </c>
      <c r="J2075">
        <f>IF(Tabela_Brasil[[#This Row],[IDHM]]&lt;=0.599,1,0)</f>
        <v>0</v>
      </c>
      <c r="K2075" t="str">
        <f>IF(Tabela_Brasil[[#This Row],[IDHM]]&lt;=0.55,"Baixo",IF(Tabela_Brasil[[#This Row],[IDHM]]&lt;=0.699,"Médio",IF(Tabela_Brasil[[#This Row],[IDHM]]&lt;=0.799,"Alto","Muito Alto")))</f>
        <v>Alto</v>
      </c>
      <c r="L2075" t="str">
        <f>VLOOKUP(Tabela_Brasil[[#This Row],[Estado]],'De-Para_Estado_Regiao'!$B$3:$C$29,2,FALSE)</f>
        <v>Sul</v>
      </c>
      <c r="M2075">
        <f>IF(Tabela_Brasil[[#This Row],[IBGE_1-4]]&gt;=951,1,0)</f>
        <v>0</v>
      </c>
      <c r="N2075">
        <f>IF(Tabela_Brasil[[#This Row],[COMP_P]]&lt;=2,1,0)</f>
        <v>0</v>
      </c>
    </row>
    <row r="2076" spans="1:14" x14ac:dyDescent="0.25">
      <c r="A2076" s="12" t="s">
        <v>2070</v>
      </c>
      <c r="B2076" s="12" t="s">
        <v>39</v>
      </c>
      <c r="C2076" s="12">
        <v>534</v>
      </c>
      <c r="D2076" s="12">
        <v>0.58599999999999997</v>
      </c>
      <c r="E2076" s="12">
        <v>0.51300000000000001</v>
      </c>
      <c r="F2076" s="12">
        <v>0.503</v>
      </c>
      <c r="G2076" s="12">
        <v>6462.02</v>
      </c>
      <c r="H2076" s="13">
        <v>0</v>
      </c>
      <c r="I2076" t="str">
        <f>CONCATENATE(Tabela_Brasil[[#This Row],[Município]],"-",Tabela_Brasil[[#This Row],[Estado]])</f>
        <v>Nhamundá-AM</v>
      </c>
      <c r="J2076">
        <f>IF(Tabela_Brasil[[#This Row],[IDHM]]&lt;=0.599,1,0)</f>
        <v>1</v>
      </c>
      <c r="K2076" t="str">
        <f>IF(Tabela_Brasil[[#This Row],[IDHM]]&lt;=0.55,"Baixo",IF(Tabela_Brasil[[#This Row],[IDHM]]&lt;=0.699,"Médio",IF(Tabela_Brasil[[#This Row],[IDHM]]&lt;=0.799,"Alto","Muito Alto")))</f>
        <v>Médio</v>
      </c>
      <c r="L2076" t="str">
        <f>VLOOKUP(Tabela_Brasil[[#This Row],[Estado]],'De-Para_Estado_Regiao'!$B$3:$C$29,2,FALSE)</f>
        <v>Norte</v>
      </c>
      <c r="M2076">
        <f>IF(Tabela_Brasil[[#This Row],[IBGE_1-4]]&gt;=951,1,0)</f>
        <v>0</v>
      </c>
      <c r="N2076">
        <f>IF(Tabela_Brasil[[#This Row],[COMP_P]]&lt;=2,1,0)</f>
        <v>1</v>
      </c>
    </row>
    <row r="2077" spans="1:14" x14ac:dyDescent="0.25">
      <c r="A2077" s="9" t="s">
        <v>2071</v>
      </c>
      <c r="B2077" s="9" t="s">
        <v>94</v>
      </c>
      <c r="C2077" s="9">
        <v>514</v>
      </c>
      <c r="D2077" s="9">
        <v>0.52500000000000002</v>
      </c>
      <c r="E2077" s="9">
        <v>0.51700000000000002</v>
      </c>
      <c r="F2077" s="9">
        <v>0.40799999999999997</v>
      </c>
      <c r="G2077" s="9">
        <v>6450.88</v>
      </c>
      <c r="H2077" s="10">
        <v>4</v>
      </c>
      <c r="I2077" t="str">
        <f>CONCATENATE(Tabela_Brasil[[#This Row],[Município]],"-",Tabela_Brasil[[#This Row],[Estado]])</f>
        <v>Craíbas-AL</v>
      </c>
      <c r="J2077">
        <f>IF(Tabela_Brasil[[#This Row],[IDHM]]&lt;=0.599,1,0)</f>
        <v>1</v>
      </c>
      <c r="K2077" t="str">
        <f>IF(Tabela_Brasil[[#This Row],[IDHM]]&lt;=0.55,"Baixo",IF(Tabela_Brasil[[#This Row],[IDHM]]&lt;=0.699,"Médio",IF(Tabela_Brasil[[#This Row],[IDHM]]&lt;=0.799,"Alto","Muito Alto")))</f>
        <v>Baixo</v>
      </c>
      <c r="L2077" t="str">
        <f>VLOOKUP(Tabela_Brasil[[#This Row],[Estado]],'De-Para_Estado_Regiao'!$B$3:$C$29,2,FALSE)</f>
        <v>Nordeste</v>
      </c>
      <c r="M2077">
        <f>IF(Tabela_Brasil[[#This Row],[IBGE_1-4]]&gt;=951,1,0)</f>
        <v>0</v>
      </c>
      <c r="N2077">
        <f>IF(Tabela_Brasil[[#This Row],[COMP_P]]&lt;=2,1,0)</f>
        <v>0</v>
      </c>
    </row>
    <row r="2078" spans="1:14" x14ac:dyDescent="0.25">
      <c r="A2078" s="12" t="s">
        <v>2072</v>
      </c>
      <c r="B2078" s="12" t="s">
        <v>16</v>
      </c>
      <c r="C2078" s="12">
        <v>228</v>
      </c>
      <c r="D2078" s="12">
        <v>0.70299999999999996</v>
      </c>
      <c r="E2078" s="12">
        <v>0.66300000000000003</v>
      </c>
      <c r="F2078" s="12">
        <v>0.623</v>
      </c>
      <c r="G2078" s="12">
        <v>9384.4500000000007</v>
      </c>
      <c r="H2078" s="13">
        <v>8</v>
      </c>
      <c r="I2078" t="str">
        <f>CONCATENATE(Tabela_Brasil[[#This Row],[Município]],"-",Tabela_Brasil[[#This Row],[Estado]])</f>
        <v>Palma-MG</v>
      </c>
      <c r="J2078">
        <f>IF(Tabela_Brasil[[#This Row],[IDHM]]&lt;=0.599,1,0)</f>
        <v>0</v>
      </c>
      <c r="K2078" t="str">
        <f>IF(Tabela_Brasil[[#This Row],[IDHM]]&lt;=0.55,"Baixo",IF(Tabela_Brasil[[#This Row],[IDHM]]&lt;=0.699,"Médio",IF(Tabela_Brasil[[#This Row],[IDHM]]&lt;=0.799,"Alto","Muito Alto")))</f>
        <v>Alto</v>
      </c>
      <c r="L2078" t="str">
        <f>VLOOKUP(Tabela_Brasil[[#This Row],[Estado]],'De-Para_Estado_Regiao'!$B$3:$C$29,2,FALSE)</f>
        <v>Sudeste</v>
      </c>
      <c r="M2078">
        <f>IF(Tabela_Brasil[[#This Row],[IBGE_1-4]]&gt;=951,1,0)</f>
        <v>0</v>
      </c>
      <c r="N2078">
        <f>IF(Tabela_Brasil[[#This Row],[COMP_P]]&lt;=2,1,0)</f>
        <v>0</v>
      </c>
    </row>
    <row r="2079" spans="1:14" x14ac:dyDescent="0.25">
      <c r="A2079" s="9" t="s">
        <v>2073</v>
      </c>
      <c r="B2079" s="9" t="s">
        <v>82</v>
      </c>
      <c r="C2079" s="9">
        <v>1072</v>
      </c>
      <c r="D2079" s="9">
        <v>0.55000000000000004</v>
      </c>
      <c r="E2079" s="9">
        <v>0.55300000000000005</v>
      </c>
      <c r="F2079" s="9">
        <v>0.42899999999999999</v>
      </c>
      <c r="G2079" s="9">
        <v>8894.2199999999993</v>
      </c>
      <c r="H2079" s="10">
        <v>21</v>
      </c>
      <c r="I2079" t="str">
        <f>CONCATENATE(Tabela_Brasil[[#This Row],[Município]],"-",Tabela_Brasil[[#This Row],[Estado]])</f>
        <v>Mari-PB</v>
      </c>
      <c r="J2079">
        <f>IF(Tabela_Brasil[[#This Row],[IDHM]]&lt;=0.599,1,0)</f>
        <v>1</v>
      </c>
      <c r="K2079" t="str">
        <f>IF(Tabela_Brasil[[#This Row],[IDHM]]&lt;=0.55,"Baixo",IF(Tabela_Brasil[[#This Row],[IDHM]]&lt;=0.699,"Médio",IF(Tabela_Brasil[[#This Row],[IDHM]]&lt;=0.799,"Alto","Muito Alto")))</f>
        <v>Baixo</v>
      </c>
      <c r="L2079" t="str">
        <f>VLOOKUP(Tabela_Brasil[[#This Row],[Estado]],'De-Para_Estado_Regiao'!$B$3:$C$29,2,FALSE)</f>
        <v>Nordeste</v>
      </c>
      <c r="M2079">
        <f>IF(Tabela_Brasil[[#This Row],[IBGE_1-4]]&gt;=951,1,0)</f>
        <v>1</v>
      </c>
      <c r="N2079">
        <f>IF(Tabela_Brasil[[#This Row],[COMP_P]]&lt;=2,1,0)</f>
        <v>0</v>
      </c>
    </row>
    <row r="2080" spans="1:14" x14ac:dyDescent="0.25">
      <c r="A2080" s="12" t="s">
        <v>2074</v>
      </c>
      <c r="B2080" s="12" t="s">
        <v>16</v>
      </c>
      <c r="C2080" s="12">
        <v>267</v>
      </c>
      <c r="D2080" s="12">
        <v>0.626</v>
      </c>
      <c r="E2080" s="12">
        <v>0.61499999999999999</v>
      </c>
      <c r="F2080" s="12">
        <v>0.48199999999999998</v>
      </c>
      <c r="G2080" s="12">
        <v>7542.04</v>
      </c>
      <c r="H2080" s="13">
        <v>3</v>
      </c>
      <c r="I2080" t="str">
        <f>CONCATENATE(Tabela_Brasil[[#This Row],[Município]],"-",Tabela_Brasil[[#This Row],[Estado]])</f>
        <v>Tumiritinga-MG</v>
      </c>
      <c r="J2080">
        <f>IF(Tabela_Brasil[[#This Row],[IDHM]]&lt;=0.599,1,0)</f>
        <v>0</v>
      </c>
      <c r="K2080" t="str">
        <f>IF(Tabela_Brasil[[#This Row],[IDHM]]&lt;=0.55,"Baixo",IF(Tabela_Brasil[[#This Row],[IDHM]]&lt;=0.699,"Médio",IF(Tabela_Brasil[[#This Row],[IDHM]]&lt;=0.799,"Alto","Muito Alto")))</f>
        <v>Médio</v>
      </c>
      <c r="L2080" t="str">
        <f>VLOOKUP(Tabela_Brasil[[#This Row],[Estado]],'De-Para_Estado_Regiao'!$B$3:$C$29,2,FALSE)</f>
        <v>Sudeste</v>
      </c>
      <c r="M2080">
        <f>IF(Tabela_Brasil[[#This Row],[IBGE_1-4]]&gt;=951,1,0)</f>
        <v>0</v>
      </c>
      <c r="N2080">
        <f>IF(Tabela_Brasil[[#This Row],[COMP_P]]&lt;=2,1,0)</f>
        <v>0</v>
      </c>
    </row>
    <row r="2081" spans="1:14" x14ac:dyDescent="0.25">
      <c r="A2081" s="9" t="s">
        <v>2075</v>
      </c>
      <c r="B2081" s="9" t="s">
        <v>24</v>
      </c>
      <c r="C2081" s="9">
        <v>1336</v>
      </c>
      <c r="D2081" s="9">
        <v>0.60599999999999998</v>
      </c>
      <c r="E2081" s="9">
        <v>0.60099999999999998</v>
      </c>
      <c r="F2081" s="9">
        <v>0.48199999999999998</v>
      </c>
      <c r="G2081" s="9">
        <v>11115.84</v>
      </c>
      <c r="H2081" s="10">
        <v>55</v>
      </c>
      <c r="I2081" t="str">
        <f>CONCATENATE(Tabela_Brasil[[#This Row],[Município]],"-",Tabela_Brasil[[#This Row],[Estado]])</f>
        <v>Ituberá-BA</v>
      </c>
      <c r="J2081">
        <f>IF(Tabela_Brasil[[#This Row],[IDHM]]&lt;=0.599,1,0)</f>
        <v>0</v>
      </c>
      <c r="K2081" t="str">
        <f>IF(Tabela_Brasil[[#This Row],[IDHM]]&lt;=0.55,"Baixo",IF(Tabela_Brasil[[#This Row],[IDHM]]&lt;=0.699,"Médio",IF(Tabela_Brasil[[#This Row],[IDHM]]&lt;=0.799,"Alto","Muito Alto")))</f>
        <v>Médio</v>
      </c>
      <c r="L2081" t="str">
        <f>VLOOKUP(Tabela_Brasil[[#This Row],[Estado]],'De-Para_Estado_Regiao'!$B$3:$C$29,2,FALSE)</f>
        <v>Nordeste</v>
      </c>
      <c r="M2081">
        <f>IF(Tabela_Brasil[[#This Row],[IBGE_1-4]]&gt;=951,1,0)</f>
        <v>1</v>
      </c>
      <c r="N2081">
        <f>IF(Tabela_Brasil[[#This Row],[COMP_P]]&lt;=2,1,0)</f>
        <v>0</v>
      </c>
    </row>
    <row r="2082" spans="1:14" x14ac:dyDescent="0.25">
      <c r="A2082" s="12" t="s">
        <v>2076</v>
      </c>
      <c r="B2082" s="12" t="s">
        <v>22</v>
      </c>
      <c r="C2082" s="12">
        <v>496</v>
      </c>
      <c r="D2082" s="12">
        <v>0.622</v>
      </c>
      <c r="E2082" s="12">
        <v>0.63600000000000001</v>
      </c>
      <c r="F2082" s="12">
        <v>0.48099999999999998</v>
      </c>
      <c r="G2082" s="12">
        <v>16241</v>
      </c>
      <c r="H2082" s="13">
        <v>4</v>
      </c>
      <c r="I2082" t="str">
        <f>CONCATENATE(Tabela_Brasil[[#This Row],[Município]],"-",Tabela_Brasil[[#This Row],[Estado]])</f>
        <v>Imbaú-PR</v>
      </c>
      <c r="J2082">
        <f>IF(Tabela_Brasil[[#This Row],[IDHM]]&lt;=0.599,1,0)</f>
        <v>0</v>
      </c>
      <c r="K2082" t="str">
        <f>IF(Tabela_Brasil[[#This Row],[IDHM]]&lt;=0.55,"Baixo",IF(Tabela_Brasil[[#This Row],[IDHM]]&lt;=0.699,"Médio",IF(Tabela_Brasil[[#This Row],[IDHM]]&lt;=0.799,"Alto","Muito Alto")))</f>
        <v>Médio</v>
      </c>
      <c r="L2082" t="str">
        <f>VLOOKUP(Tabela_Brasil[[#This Row],[Estado]],'De-Para_Estado_Regiao'!$B$3:$C$29,2,FALSE)</f>
        <v>Sul</v>
      </c>
      <c r="M2082">
        <f>IF(Tabela_Brasil[[#This Row],[IBGE_1-4]]&gt;=951,1,0)</f>
        <v>0</v>
      </c>
      <c r="N2082">
        <f>IF(Tabela_Brasil[[#This Row],[COMP_P]]&lt;=2,1,0)</f>
        <v>0</v>
      </c>
    </row>
    <row r="2083" spans="1:14" x14ac:dyDescent="0.25">
      <c r="A2083" s="9" t="s">
        <v>2077</v>
      </c>
      <c r="B2083" s="9" t="s">
        <v>118</v>
      </c>
      <c r="C2083" s="9">
        <v>586</v>
      </c>
      <c r="D2083" s="9">
        <v>0.57999999999999996</v>
      </c>
      <c r="E2083" s="9">
        <v>0.57299999999999995</v>
      </c>
      <c r="F2083" s="9">
        <v>0.45</v>
      </c>
      <c r="G2083" s="9">
        <v>8120.47</v>
      </c>
      <c r="H2083" s="10">
        <v>4</v>
      </c>
      <c r="I2083" t="str">
        <f>CONCATENATE(Tabela_Brasil[[#This Row],[Município]],"-",Tabela_Brasil[[#This Row],[Estado]])</f>
        <v>Elesbão Veloso-PI</v>
      </c>
      <c r="J2083">
        <f>IF(Tabela_Brasil[[#This Row],[IDHM]]&lt;=0.599,1,0)</f>
        <v>1</v>
      </c>
      <c r="K2083" t="str">
        <f>IF(Tabela_Brasil[[#This Row],[IDHM]]&lt;=0.55,"Baixo",IF(Tabela_Brasil[[#This Row],[IDHM]]&lt;=0.699,"Médio",IF(Tabela_Brasil[[#This Row],[IDHM]]&lt;=0.799,"Alto","Muito Alto")))</f>
        <v>Médio</v>
      </c>
      <c r="L2083" t="str">
        <f>VLOOKUP(Tabela_Brasil[[#This Row],[Estado]],'De-Para_Estado_Regiao'!$B$3:$C$29,2,FALSE)</f>
        <v>Nordeste</v>
      </c>
      <c r="M2083">
        <f>IF(Tabela_Brasil[[#This Row],[IBGE_1-4]]&gt;=951,1,0)</f>
        <v>0</v>
      </c>
      <c r="N2083">
        <f>IF(Tabela_Brasil[[#This Row],[COMP_P]]&lt;=2,1,0)</f>
        <v>0</v>
      </c>
    </row>
    <row r="2084" spans="1:14" x14ac:dyDescent="0.25">
      <c r="A2084" s="12" t="s">
        <v>2078</v>
      </c>
      <c r="B2084" s="12" t="s">
        <v>16</v>
      </c>
      <c r="C2084" s="12">
        <v>177</v>
      </c>
      <c r="D2084" s="12">
        <v>0.67</v>
      </c>
      <c r="E2084" s="12">
        <v>0.65700000000000003</v>
      </c>
      <c r="F2084" s="12">
        <v>0.55300000000000005</v>
      </c>
      <c r="G2084" s="12">
        <v>9207.67</v>
      </c>
      <c r="H2084" s="13">
        <v>2</v>
      </c>
      <c r="I2084" t="str">
        <f>CONCATENATE(Tabela_Brasil[[#This Row],[Município]],"-",Tabela_Brasil[[#This Row],[Estado]])</f>
        <v>São José Do Goiabal-MG</v>
      </c>
      <c r="J2084">
        <f>IF(Tabela_Brasil[[#This Row],[IDHM]]&lt;=0.599,1,0)</f>
        <v>0</v>
      </c>
      <c r="K2084" t="str">
        <f>IF(Tabela_Brasil[[#This Row],[IDHM]]&lt;=0.55,"Baixo",IF(Tabela_Brasil[[#This Row],[IDHM]]&lt;=0.699,"Médio",IF(Tabela_Brasil[[#This Row],[IDHM]]&lt;=0.799,"Alto","Muito Alto")))</f>
        <v>Médio</v>
      </c>
      <c r="L2084" t="str">
        <f>VLOOKUP(Tabela_Brasil[[#This Row],[Estado]],'De-Para_Estado_Regiao'!$B$3:$C$29,2,FALSE)</f>
        <v>Sudeste</v>
      </c>
      <c r="M2084">
        <f>IF(Tabela_Brasil[[#This Row],[IBGE_1-4]]&gt;=951,1,0)</f>
        <v>0</v>
      </c>
      <c r="N2084">
        <f>IF(Tabela_Brasil[[#This Row],[COMP_P]]&lt;=2,1,0)</f>
        <v>1</v>
      </c>
    </row>
    <row r="2085" spans="1:14" x14ac:dyDescent="0.25">
      <c r="A2085" s="9" t="s">
        <v>2079</v>
      </c>
      <c r="B2085" s="9" t="s">
        <v>33</v>
      </c>
      <c r="C2085" s="9">
        <v>349</v>
      </c>
      <c r="D2085" s="9">
        <v>0.67500000000000004</v>
      </c>
      <c r="E2085" s="9">
        <v>0.70799999999999996</v>
      </c>
      <c r="F2085" s="9">
        <v>0.52600000000000002</v>
      </c>
      <c r="G2085" s="9">
        <v>18184.900000000001</v>
      </c>
      <c r="H2085" s="10">
        <v>5</v>
      </c>
      <c r="I2085" t="str">
        <f>CONCATENATE(Tabela_Brasil[[#This Row],[Município]],"-",Tabela_Brasil[[#This Row],[Estado]])</f>
        <v>Aruanã-GO</v>
      </c>
      <c r="J2085">
        <f>IF(Tabela_Brasil[[#This Row],[IDHM]]&lt;=0.599,1,0)</f>
        <v>0</v>
      </c>
      <c r="K2085" t="str">
        <f>IF(Tabela_Brasil[[#This Row],[IDHM]]&lt;=0.55,"Baixo",IF(Tabela_Brasil[[#This Row],[IDHM]]&lt;=0.699,"Médio",IF(Tabela_Brasil[[#This Row],[IDHM]]&lt;=0.799,"Alto","Muito Alto")))</f>
        <v>Médio</v>
      </c>
      <c r="L2085" t="str">
        <f>VLOOKUP(Tabela_Brasil[[#This Row],[Estado]],'De-Para_Estado_Regiao'!$B$3:$C$29,2,FALSE)</f>
        <v>Centro-Oeste</v>
      </c>
      <c r="M2085">
        <f>IF(Tabela_Brasil[[#This Row],[IBGE_1-4]]&gt;=951,1,0)</f>
        <v>0</v>
      </c>
      <c r="N2085">
        <f>IF(Tabela_Brasil[[#This Row],[COMP_P]]&lt;=2,1,0)</f>
        <v>0</v>
      </c>
    </row>
    <row r="2086" spans="1:14" x14ac:dyDescent="0.25">
      <c r="A2086" s="12" t="s">
        <v>2080</v>
      </c>
      <c r="B2086" s="12" t="s">
        <v>49</v>
      </c>
      <c r="C2086" s="12">
        <v>2504</v>
      </c>
      <c r="D2086" s="12">
        <v>0.60399999999999998</v>
      </c>
      <c r="E2086" s="12">
        <v>0.68200000000000005</v>
      </c>
      <c r="F2086" s="12">
        <v>0.42499999999999999</v>
      </c>
      <c r="G2086" s="12">
        <v>23408.58</v>
      </c>
      <c r="H2086" s="13">
        <v>1</v>
      </c>
      <c r="I2086" t="str">
        <f>CONCATENATE(Tabela_Brasil[[#This Row],[Município]],"-",Tabela_Brasil[[#This Row],[Estado]])</f>
        <v>Ulianópolis-PA</v>
      </c>
      <c r="J2086">
        <f>IF(Tabela_Brasil[[#This Row],[IDHM]]&lt;=0.599,1,0)</f>
        <v>0</v>
      </c>
      <c r="K2086" t="str">
        <f>IF(Tabela_Brasil[[#This Row],[IDHM]]&lt;=0.55,"Baixo",IF(Tabela_Brasil[[#This Row],[IDHM]]&lt;=0.699,"Médio",IF(Tabela_Brasil[[#This Row],[IDHM]]&lt;=0.799,"Alto","Muito Alto")))</f>
        <v>Médio</v>
      </c>
      <c r="L2086" t="str">
        <f>VLOOKUP(Tabela_Brasil[[#This Row],[Estado]],'De-Para_Estado_Regiao'!$B$3:$C$29,2,FALSE)</f>
        <v>Norte</v>
      </c>
      <c r="M2086">
        <f>IF(Tabela_Brasil[[#This Row],[IBGE_1-4]]&gt;=951,1,0)</f>
        <v>1</v>
      </c>
      <c r="N2086">
        <f>IF(Tabela_Brasil[[#This Row],[COMP_P]]&lt;=2,1,0)</f>
        <v>1</v>
      </c>
    </row>
    <row r="2087" spans="1:14" x14ac:dyDescent="0.25">
      <c r="A2087" s="9" t="s">
        <v>2081</v>
      </c>
      <c r="B2087" s="9" t="s">
        <v>24</v>
      </c>
      <c r="C2087" s="9">
        <v>1055</v>
      </c>
      <c r="D2087" s="9">
        <v>0.59299999999999997</v>
      </c>
      <c r="E2087" s="9">
        <v>0.57299999999999995</v>
      </c>
      <c r="F2087" s="9">
        <v>0.51300000000000001</v>
      </c>
      <c r="G2087" s="9">
        <v>8508.5499999999993</v>
      </c>
      <c r="H2087" s="10">
        <v>1</v>
      </c>
      <c r="I2087" t="str">
        <f>CONCATENATE(Tabela_Brasil[[#This Row],[Município]],"-",Tabela_Brasil[[#This Row],[Estado]])</f>
        <v>João Dourado-BA</v>
      </c>
      <c r="J2087">
        <f>IF(Tabela_Brasil[[#This Row],[IDHM]]&lt;=0.599,1,0)</f>
        <v>1</v>
      </c>
      <c r="K2087" t="str">
        <f>IF(Tabela_Brasil[[#This Row],[IDHM]]&lt;=0.55,"Baixo",IF(Tabela_Brasil[[#This Row],[IDHM]]&lt;=0.699,"Médio",IF(Tabela_Brasil[[#This Row],[IDHM]]&lt;=0.799,"Alto","Muito Alto")))</f>
        <v>Médio</v>
      </c>
      <c r="L2087" t="str">
        <f>VLOOKUP(Tabela_Brasil[[#This Row],[Estado]],'De-Para_Estado_Regiao'!$B$3:$C$29,2,FALSE)</f>
        <v>Nordeste</v>
      </c>
      <c r="M2087">
        <f>IF(Tabela_Brasil[[#This Row],[IBGE_1-4]]&gt;=951,1,0)</f>
        <v>1</v>
      </c>
      <c r="N2087">
        <f>IF(Tabela_Brasil[[#This Row],[COMP_P]]&lt;=2,1,0)</f>
        <v>1</v>
      </c>
    </row>
    <row r="2088" spans="1:14" x14ac:dyDescent="0.25">
      <c r="A2088" s="12" t="s">
        <v>2082</v>
      </c>
      <c r="B2088" s="12" t="s">
        <v>16</v>
      </c>
      <c r="C2088" s="12">
        <v>193</v>
      </c>
      <c r="D2088" s="12">
        <v>0.71</v>
      </c>
      <c r="E2088" s="12">
        <v>0.69399999999999995</v>
      </c>
      <c r="F2088" s="12">
        <v>0.61299999999999999</v>
      </c>
      <c r="G2088" s="12">
        <v>10517.16</v>
      </c>
      <c r="H2088" s="13">
        <v>1</v>
      </c>
      <c r="I2088" t="str">
        <f>CONCATENATE(Tabela_Brasil[[#This Row],[Município]],"-",Tabela_Brasil[[#This Row],[Estado]])</f>
        <v>Laranjal-MG</v>
      </c>
      <c r="J2088">
        <f>IF(Tabela_Brasil[[#This Row],[IDHM]]&lt;=0.599,1,0)</f>
        <v>0</v>
      </c>
      <c r="K2088" t="str">
        <f>IF(Tabela_Brasil[[#This Row],[IDHM]]&lt;=0.55,"Baixo",IF(Tabela_Brasil[[#This Row],[IDHM]]&lt;=0.699,"Médio",IF(Tabela_Brasil[[#This Row],[IDHM]]&lt;=0.799,"Alto","Muito Alto")))</f>
        <v>Alto</v>
      </c>
      <c r="L2088" t="str">
        <f>VLOOKUP(Tabela_Brasil[[#This Row],[Estado]],'De-Para_Estado_Regiao'!$B$3:$C$29,2,FALSE)</f>
        <v>Sudeste</v>
      </c>
      <c r="M2088">
        <f>IF(Tabela_Brasil[[#This Row],[IBGE_1-4]]&gt;=951,1,0)</f>
        <v>0</v>
      </c>
      <c r="N2088">
        <f>IF(Tabela_Brasil[[#This Row],[COMP_P]]&lt;=2,1,0)</f>
        <v>1</v>
      </c>
    </row>
    <row r="2089" spans="1:14" x14ac:dyDescent="0.25">
      <c r="A2089" s="9" t="s">
        <v>2083</v>
      </c>
      <c r="B2089" s="9" t="s">
        <v>49</v>
      </c>
      <c r="C2089" s="9">
        <v>2489</v>
      </c>
      <c r="D2089" s="9">
        <v>0.64700000000000002</v>
      </c>
      <c r="E2089" s="9">
        <v>0.628</v>
      </c>
      <c r="F2089" s="9">
        <v>0.54100000000000004</v>
      </c>
      <c r="G2089" s="9">
        <v>10514.59</v>
      </c>
      <c r="H2089" s="10">
        <v>24</v>
      </c>
      <c r="I2089" t="str">
        <f>CONCATENATE(Tabela_Brasil[[#This Row],[Município]],"-",Tabela_Brasil[[#This Row],[Estado]])</f>
        <v>Salinópolis-PA</v>
      </c>
      <c r="J2089">
        <f>IF(Tabela_Brasil[[#This Row],[IDHM]]&lt;=0.599,1,0)</f>
        <v>0</v>
      </c>
      <c r="K2089" t="str">
        <f>IF(Tabela_Brasil[[#This Row],[IDHM]]&lt;=0.55,"Baixo",IF(Tabela_Brasil[[#This Row],[IDHM]]&lt;=0.699,"Médio",IF(Tabela_Brasil[[#This Row],[IDHM]]&lt;=0.799,"Alto","Muito Alto")))</f>
        <v>Médio</v>
      </c>
      <c r="L2089" t="str">
        <f>VLOOKUP(Tabela_Brasil[[#This Row],[Estado]],'De-Para_Estado_Regiao'!$B$3:$C$29,2,FALSE)</f>
        <v>Norte</v>
      </c>
      <c r="M2089">
        <f>IF(Tabela_Brasil[[#This Row],[IBGE_1-4]]&gt;=951,1,0)</f>
        <v>1</v>
      </c>
      <c r="N2089">
        <f>IF(Tabela_Brasil[[#This Row],[COMP_P]]&lt;=2,1,0)</f>
        <v>0</v>
      </c>
    </row>
    <row r="2090" spans="1:14" x14ac:dyDescent="0.25">
      <c r="A2090" s="12" t="s">
        <v>282</v>
      </c>
      <c r="B2090" s="12" t="s">
        <v>24</v>
      </c>
      <c r="C2090" s="12">
        <v>713</v>
      </c>
      <c r="D2090" s="12">
        <v>0.59</v>
      </c>
      <c r="E2090" s="12">
        <v>0.55000000000000004</v>
      </c>
      <c r="F2090" s="12">
        <v>0.53700000000000003</v>
      </c>
      <c r="G2090" s="12">
        <v>5582.87</v>
      </c>
      <c r="H2090" s="13">
        <v>29</v>
      </c>
      <c r="I2090" t="str">
        <f>CONCATENATE(Tabela_Brasil[[#This Row],[Município]],"-",Tabela_Brasil[[#This Row],[Estado]])</f>
        <v>São Gabriel-BA</v>
      </c>
      <c r="J2090">
        <f>IF(Tabela_Brasil[[#This Row],[IDHM]]&lt;=0.599,1,0)</f>
        <v>1</v>
      </c>
      <c r="K2090" t="str">
        <f>IF(Tabela_Brasil[[#This Row],[IDHM]]&lt;=0.55,"Baixo",IF(Tabela_Brasil[[#This Row],[IDHM]]&lt;=0.699,"Médio",IF(Tabela_Brasil[[#This Row],[IDHM]]&lt;=0.799,"Alto","Muito Alto")))</f>
        <v>Médio</v>
      </c>
      <c r="L2090" t="str">
        <f>VLOOKUP(Tabela_Brasil[[#This Row],[Estado]],'De-Para_Estado_Regiao'!$B$3:$C$29,2,FALSE)</f>
        <v>Nordeste</v>
      </c>
      <c r="M2090">
        <f>IF(Tabela_Brasil[[#This Row],[IBGE_1-4]]&gt;=951,1,0)</f>
        <v>0</v>
      </c>
      <c r="N2090">
        <f>IF(Tabela_Brasil[[#This Row],[COMP_P]]&lt;=2,1,0)</f>
        <v>0</v>
      </c>
    </row>
    <row r="2091" spans="1:14" x14ac:dyDescent="0.25">
      <c r="A2091" s="9" t="s">
        <v>1520</v>
      </c>
      <c r="B2091" s="9" t="s">
        <v>19</v>
      </c>
      <c r="C2091" s="9">
        <v>1668</v>
      </c>
      <c r="D2091" s="9">
        <v>0.56100000000000005</v>
      </c>
      <c r="E2091" s="9">
        <v>0.55900000000000005</v>
      </c>
      <c r="F2091" s="9">
        <v>0.42</v>
      </c>
      <c r="G2091" s="9">
        <v>9565.07</v>
      </c>
      <c r="H2091" s="10">
        <v>11</v>
      </c>
      <c r="I2091" t="str">
        <f>CONCATENATE(Tabela_Brasil[[#This Row],[Município]],"-",Tabela_Brasil[[#This Row],[Estado]])</f>
        <v>Bonito-PE</v>
      </c>
      <c r="J2091">
        <f>IF(Tabela_Brasil[[#This Row],[IDHM]]&lt;=0.599,1,0)</f>
        <v>1</v>
      </c>
      <c r="K2091" t="str">
        <f>IF(Tabela_Brasil[[#This Row],[IDHM]]&lt;=0.55,"Baixo",IF(Tabela_Brasil[[#This Row],[IDHM]]&lt;=0.699,"Médio",IF(Tabela_Brasil[[#This Row],[IDHM]]&lt;=0.799,"Alto","Muito Alto")))</f>
        <v>Médio</v>
      </c>
      <c r="L2091" t="str">
        <f>VLOOKUP(Tabela_Brasil[[#This Row],[Estado]],'De-Para_Estado_Regiao'!$B$3:$C$29,2,FALSE)</f>
        <v>Nordeste</v>
      </c>
      <c r="M2091">
        <f>IF(Tabela_Brasil[[#This Row],[IBGE_1-4]]&gt;=951,1,0)</f>
        <v>1</v>
      </c>
      <c r="N2091">
        <f>IF(Tabela_Brasil[[#This Row],[COMP_P]]&lt;=2,1,0)</f>
        <v>0</v>
      </c>
    </row>
    <row r="2092" spans="1:14" x14ac:dyDescent="0.25">
      <c r="A2092" s="12" t="s">
        <v>2084</v>
      </c>
      <c r="B2092" s="12" t="s">
        <v>87</v>
      </c>
      <c r="C2092" s="12">
        <v>1107</v>
      </c>
      <c r="D2092" s="12">
        <v>0.54200000000000004</v>
      </c>
      <c r="E2092" s="12">
        <v>0.504</v>
      </c>
      <c r="F2092" s="12">
        <v>0.41599999999999998</v>
      </c>
      <c r="G2092" s="12">
        <v>5543.79</v>
      </c>
      <c r="H2092" s="13">
        <v>5</v>
      </c>
      <c r="I2092" t="str">
        <f>CONCATENATE(Tabela_Brasil[[#This Row],[Município]],"-",Tabela_Brasil[[#This Row],[Estado]])</f>
        <v>Parnarama-MA</v>
      </c>
      <c r="J2092">
        <f>IF(Tabela_Brasil[[#This Row],[IDHM]]&lt;=0.599,1,0)</f>
        <v>1</v>
      </c>
      <c r="K2092" t="str">
        <f>IF(Tabela_Brasil[[#This Row],[IDHM]]&lt;=0.55,"Baixo",IF(Tabela_Brasil[[#This Row],[IDHM]]&lt;=0.699,"Médio",IF(Tabela_Brasil[[#This Row],[IDHM]]&lt;=0.799,"Alto","Muito Alto")))</f>
        <v>Baixo</v>
      </c>
      <c r="L2092" t="str">
        <f>VLOOKUP(Tabela_Brasil[[#This Row],[Estado]],'De-Para_Estado_Regiao'!$B$3:$C$29,2,FALSE)</f>
        <v>Nordeste</v>
      </c>
      <c r="M2092">
        <f>IF(Tabela_Brasil[[#This Row],[IBGE_1-4]]&gt;=951,1,0)</f>
        <v>1</v>
      </c>
      <c r="N2092">
        <f>IF(Tabela_Brasil[[#This Row],[COMP_P]]&lt;=2,1,0)</f>
        <v>0</v>
      </c>
    </row>
    <row r="2093" spans="1:14" x14ac:dyDescent="0.25">
      <c r="A2093" s="9" t="s">
        <v>2085</v>
      </c>
      <c r="B2093" s="9" t="s">
        <v>39</v>
      </c>
      <c r="C2093" s="9">
        <v>1052</v>
      </c>
      <c r="D2093" s="9">
        <v>0.50900000000000001</v>
      </c>
      <c r="E2093" s="9">
        <v>0.52100000000000002</v>
      </c>
      <c r="F2093" s="9">
        <v>0.34899999999999998</v>
      </c>
      <c r="G2093" s="9">
        <v>7448.88</v>
      </c>
      <c r="H2093" s="10">
        <v>3</v>
      </c>
      <c r="I2093" t="str">
        <f>CONCATENATE(Tabela_Brasil[[#This Row],[Município]],"-",Tabela_Brasil[[#This Row],[Estado]])</f>
        <v>Envira-AM</v>
      </c>
      <c r="J2093">
        <f>IF(Tabela_Brasil[[#This Row],[IDHM]]&lt;=0.599,1,0)</f>
        <v>1</v>
      </c>
      <c r="K2093" t="str">
        <f>IF(Tabela_Brasil[[#This Row],[IDHM]]&lt;=0.55,"Baixo",IF(Tabela_Brasil[[#This Row],[IDHM]]&lt;=0.699,"Médio",IF(Tabela_Brasil[[#This Row],[IDHM]]&lt;=0.799,"Alto","Muito Alto")))</f>
        <v>Baixo</v>
      </c>
      <c r="L2093" t="str">
        <f>VLOOKUP(Tabela_Brasil[[#This Row],[Estado]],'De-Para_Estado_Regiao'!$B$3:$C$29,2,FALSE)</f>
        <v>Norte</v>
      </c>
      <c r="M2093">
        <f>IF(Tabela_Brasil[[#This Row],[IBGE_1-4]]&gt;=951,1,0)</f>
        <v>1</v>
      </c>
      <c r="N2093">
        <f>IF(Tabela_Brasil[[#This Row],[COMP_P]]&lt;=2,1,0)</f>
        <v>0</v>
      </c>
    </row>
    <row r="2094" spans="1:14" x14ac:dyDescent="0.25">
      <c r="A2094" s="12" t="s">
        <v>2086</v>
      </c>
      <c r="B2094" s="12" t="s">
        <v>22</v>
      </c>
      <c r="C2094" s="12">
        <v>184</v>
      </c>
      <c r="D2094" s="12">
        <v>0.7</v>
      </c>
      <c r="E2094" s="12">
        <v>0.68899999999999995</v>
      </c>
      <c r="F2094" s="12">
        <v>0.61899999999999999</v>
      </c>
      <c r="G2094" s="12">
        <v>20776.009999999998</v>
      </c>
      <c r="H2094" s="13">
        <v>4</v>
      </c>
      <c r="I2094" t="str">
        <f>CONCATENATE(Tabela_Brasil[[#This Row],[Município]],"-",Tabela_Brasil[[#This Row],[Estado]])</f>
        <v>Tapira-PR</v>
      </c>
      <c r="J2094">
        <f>IF(Tabela_Brasil[[#This Row],[IDHM]]&lt;=0.599,1,0)</f>
        <v>0</v>
      </c>
      <c r="K2094" t="str">
        <f>IF(Tabela_Brasil[[#This Row],[IDHM]]&lt;=0.55,"Baixo",IF(Tabela_Brasil[[#This Row],[IDHM]]&lt;=0.699,"Médio",IF(Tabela_Brasil[[#This Row],[IDHM]]&lt;=0.799,"Alto","Muito Alto")))</f>
        <v>Alto</v>
      </c>
      <c r="L2094" t="str">
        <f>VLOOKUP(Tabela_Brasil[[#This Row],[Estado]],'De-Para_Estado_Regiao'!$B$3:$C$29,2,FALSE)</f>
        <v>Sul</v>
      </c>
      <c r="M2094">
        <f>IF(Tabela_Brasil[[#This Row],[IBGE_1-4]]&gt;=951,1,0)</f>
        <v>0</v>
      </c>
      <c r="N2094">
        <f>IF(Tabela_Brasil[[#This Row],[COMP_P]]&lt;=2,1,0)</f>
        <v>0</v>
      </c>
    </row>
    <row r="2095" spans="1:14" x14ac:dyDescent="0.25">
      <c r="A2095" s="9" t="s">
        <v>2087</v>
      </c>
      <c r="B2095" s="9" t="s">
        <v>22</v>
      </c>
      <c r="C2095" s="9">
        <v>298</v>
      </c>
      <c r="D2095" s="9">
        <v>0.629</v>
      </c>
      <c r="E2095" s="9">
        <v>0.64300000000000002</v>
      </c>
      <c r="F2095" s="9">
        <v>0.49399999999999999</v>
      </c>
      <c r="G2095" s="9">
        <v>18562.740000000002</v>
      </c>
      <c r="H2095" s="10">
        <v>16</v>
      </c>
      <c r="I2095" t="str">
        <f>CONCATENATE(Tabela_Brasil[[#This Row],[Município]],"-",Tabela_Brasil[[#This Row],[Estado]])</f>
        <v>Cândido De Abreu-PR</v>
      </c>
      <c r="J2095">
        <f>IF(Tabela_Brasil[[#This Row],[IDHM]]&lt;=0.599,1,0)</f>
        <v>0</v>
      </c>
      <c r="K2095" t="str">
        <f>IF(Tabela_Brasil[[#This Row],[IDHM]]&lt;=0.55,"Baixo",IF(Tabela_Brasil[[#This Row],[IDHM]]&lt;=0.699,"Médio",IF(Tabela_Brasil[[#This Row],[IDHM]]&lt;=0.799,"Alto","Muito Alto")))</f>
        <v>Médio</v>
      </c>
      <c r="L2095" t="str">
        <f>VLOOKUP(Tabela_Brasil[[#This Row],[Estado]],'De-Para_Estado_Regiao'!$B$3:$C$29,2,FALSE)</f>
        <v>Sul</v>
      </c>
      <c r="M2095">
        <f>IF(Tabela_Brasil[[#This Row],[IBGE_1-4]]&gt;=951,1,0)</f>
        <v>0</v>
      </c>
      <c r="N2095">
        <f>IF(Tabela_Brasil[[#This Row],[COMP_P]]&lt;=2,1,0)</f>
        <v>0</v>
      </c>
    </row>
    <row r="2096" spans="1:14" x14ac:dyDescent="0.25">
      <c r="A2096" s="12" t="s">
        <v>2088</v>
      </c>
      <c r="B2096" s="12" t="s">
        <v>118</v>
      </c>
      <c r="C2096" s="12">
        <v>1366</v>
      </c>
      <c r="D2096" s="12">
        <v>0.60499999999999998</v>
      </c>
      <c r="E2096" s="12">
        <v>0.57899999999999996</v>
      </c>
      <c r="F2096" s="12">
        <v>0.497</v>
      </c>
      <c r="G2096" s="12">
        <v>8328.67</v>
      </c>
      <c r="H2096" s="13">
        <v>60</v>
      </c>
      <c r="I2096" t="str">
        <f>CONCATENATE(Tabela_Brasil[[#This Row],[Município]],"-",Tabela_Brasil[[#This Row],[Estado]])</f>
        <v>Esperantina-PI</v>
      </c>
      <c r="J2096">
        <f>IF(Tabela_Brasil[[#This Row],[IDHM]]&lt;=0.599,1,0)</f>
        <v>0</v>
      </c>
      <c r="K2096" t="str">
        <f>IF(Tabela_Brasil[[#This Row],[IDHM]]&lt;=0.55,"Baixo",IF(Tabela_Brasil[[#This Row],[IDHM]]&lt;=0.699,"Médio",IF(Tabela_Brasil[[#This Row],[IDHM]]&lt;=0.799,"Alto","Muito Alto")))</f>
        <v>Médio</v>
      </c>
      <c r="L2096" t="str">
        <f>VLOOKUP(Tabela_Brasil[[#This Row],[Estado]],'De-Para_Estado_Regiao'!$B$3:$C$29,2,FALSE)</f>
        <v>Nordeste</v>
      </c>
      <c r="M2096">
        <f>IF(Tabela_Brasil[[#This Row],[IBGE_1-4]]&gt;=951,1,0)</f>
        <v>1</v>
      </c>
      <c r="N2096">
        <f>IF(Tabela_Brasil[[#This Row],[COMP_P]]&lt;=2,1,0)</f>
        <v>0</v>
      </c>
    </row>
    <row r="2097" spans="1:14" x14ac:dyDescent="0.25">
      <c r="A2097" s="9" t="s">
        <v>2089</v>
      </c>
      <c r="B2097" s="9" t="s">
        <v>16</v>
      </c>
      <c r="C2097" s="9">
        <v>380</v>
      </c>
      <c r="D2097" s="9">
        <v>0.67500000000000004</v>
      </c>
      <c r="E2097" s="9">
        <v>0.63200000000000001</v>
      </c>
      <c r="F2097" s="9">
        <v>0.59199999999999997</v>
      </c>
      <c r="G2097" s="9">
        <v>9844.0400000000009</v>
      </c>
      <c r="H2097" s="10">
        <v>2</v>
      </c>
      <c r="I2097" t="str">
        <f>CONCATENATE(Tabela_Brasil[[#This Row],[Município]],"-",Tabela_Brasil[[#This Row],[Estado]])</f>
        <v>Naque-MG</v>
      </c>
      <c r="J2097">
        <f>IF(Tabela_Brasil[[#This Row],[IDHM]]&lt;=0.599,1,0)</f>
        <v>0</v>
      </c>
      <c r="K2097" t="str">
        <f>IF(Tabela_Brasil[[#This Row],[IDHM]]&lt;=0.55,"Baixo",IF(Tabela_Brasil[[#This Row],[IDHM]]&lt;=0.699,"Médio",IF(Tabela_Brasil[[#This Row],[IDHM]]&lt;=0.799,"Alto","Muito Alto")))</f>
        <v>Médio</v>
      </c>
      <c r="L2097" t="str">
        <f>VLOOKUP(Tabela_Brasil[[#This Row],[Estado]],'De-Para_Estado_Regiao'!$B$3:$C$29,2,FALSE)</f>
        <v>Sudeste</v>
      </c>
      <c r="M2097">
        <f>IF(Tabela_Brasil[[#This Row],[IBGE_1-4]]&gt;=951,1,0)</f>
        <v>0</v>
      </c>
      <c r="N2097">
        <f>IF(Tabela_Brasil[[#This Row],[COMP_P]]&lt;=2,1,0)</f>
        <v>1</v>
      </c>
    </row>
    <row r="2098" spans="1:14" x14ac:dyDescent="0.25">
      <c r="A2098" s="12" t="s">
        <v>2090</v>
      </c>
      <c r="B2098" s="12" t="s">
        <v>14</v>
      </c>
      <c r="C2098" s="12">
        <v>353</v>
      </c>
      <c r="D2098" s="12">
        <v>0.70599999999999996</v>
      </c>
      <c r="E2098" s="12">
        <v>0.67600000000000005</v>
      </c>
      <c r="F2098" s="12">
        <v>0.65800000000000003</v>
      </c>
      <c r="G2098" s="12">
        <v>29788.92</v>
      </c>
      <c r="H2098" s="13">
        <v>3</v>
      </c>
      <c r="I2098" t="str">
        <f>CONCATENATE(Tabela_Brasil[[#This Row],[Município]],"-",Tabela_Brasil[[#This Row],[Estado]])</f>
        <v>Chuí-RS</v>
      </c>
      <c r="J2098">
        <f>IF(Tabela_Brasil[[#This Row],[IDHM]]&lt;=0.599,1,0)</f>
        <v>0</v>
      </c>
      <c r="K2098" t="str">
        <f>IF(Tabela_Brasil[[#This Row],[IDHM]]&lt;=0.55,"Baixo",IF(Tabela_Brasil[[#This Row],[IDHM]]&lt;=0.699,"Médio",IF(Tabela_Brasil[[#This Row],[IDHM]]&lt;=0.799,"Alto","Muito Alto")))</f>
        <v>Alto</v>
      </c>
      <c r="L2098" t="str">
        <f>VLOOKUP(Tabela_Brasil[[#This Row],[Estado]],'De-Para_Estado_Regiao'!$B$3:$C$29,2,FALSE)</f>
        <v>Sul</v>
      </c>
      <c r="M2098">
        <f>IF(Tabela_Brasil[[#This Row],[IBGE_1-4]]&gt;=951,1,0)</f>
        <v>0</v>
      </c>
      <c r="N2098">
        <f>IF(Tabela_Brasil[[#This Row],[COMP_P]]&lt;=2,1,0)</f>
        <v>0</v>
      </c>
    </row>
    <row r="2099" spans="1:14" x14ac:dyDescent="0.25">
      <c r="A2099" s="9" t="s">
        <v>2091</v>
      </c>
      <c r="B2099" s="9" t="s">
        <v>22</v>
      </c>
      <c r="C2099" s="9">
        <v>373</v>
      </c>
      <c r="D2099" s="9">
        <v>0.68799999999999994</v>
      </c>
      <c r="E2099" s="9">
        <v>0.68100000000000005</v>
      </c>
      <c r="F2099" s="9">
        <v>0.58399999999999996</v>
      </c>
      <c r="G2099" s="9">
        <v>24857.57</v>
      </c>
      <c r="H2099" s="10">
        <v>5</v>
      </c>
      <c r="I2099" t="str">
        <f>CONCATENATE(Tabela_Brasil[[#This Row],[Município]],"-",Tabela_Brasil[[#This Row],[Estado]])</f>
        <v>Nova Fátima-PR</v>
      </c>
      <c r="J2099">
        <f>IF(Tabela_Brasil[[#This Row],[IDHM]]&lt;=0.599,1,0)</f>
        <v>0</v>
      </c>
      <c r="K2099" t="str">
        <f>IF(Tabela_Brasil[[#This Row],[IDHM]]&lt;=0.55,"Baixo",IF(Tabela_Brasil[[#This Row],[IDHM]]&lt;=0.699,"Médio",IF(Tabela_Brasil[[#This Row],[IDHM]]&lt;=0.799,"Alto","Muito Alto")))</f>
        <v>Médio</v>
      </c>
      <c r="L2099" t="str">
        <f>VLOOKUP(Tabela_Brasil[[#This Row],[Estado]],'De-Para_Estado_Regiao'!$B$3:$C$29,2,FALSE)</f>
        <v>Sul</v>
      </c>
      <c r="M2099">
        <f>IF(Tabela_Brasil[[#This Row],[IBGE_1-4]]&gt;=951,1,0)</f>
        <v>0</v>
      </c>
      <c r="N2099">
        <f>IF(Tabela_Brasil[[#This Row],[COMP_P]]&lt;=2,1,0)</f>
        <v>0</v>
      </c>
    </row>
    <row r="2100" spans="1:14" x14ac:dyDescent="0.25">
      <c r="A2100" s="9" t="s">
        <v>502</v>
      </c>
      <c r="B2100" s="9" t="s">
        <v>22</v>
      </c>
      <c r="C2100" s="9">
        <v>470</v>
      </c>
      <c r="D2100" s="9">
        <v>0.63900000000000001</v>
      </c>
      <c r="E2100" s="9">
        <v>0.64700000000000002</v>
      </c>
      <c r="F2100" s="9">
        <v>0.51100000000000001</v>
      </c>
      <c r="G2100" s="9">
        <v>17060.28</v>
      </c>
      <c r="H2100" s="10">
        <v>22</v>
      </c>
      <c r="I2100" t="str">
        <f>CONCATENATE(Tabela_Brasil[[#This Row],[Município]],"-",Tabela_Brasil[[#This Row],[Estado]])</f>
        <v>Palmital-PR</v>
      </c>
      <c r="J2100">
        <f>IF(Tabela_Brasil[[#This Row],[IDHM]]&lt;=0.599,1,0)</f>
        <v>0</v>
      </c>
      <c r="K2100" t="str">
        <f>IF(Tabela_Brasil[[#This Row],[IDHM]]&lt;=0.55,"Baixo",IF(Tabela_Brasil[[#This Row],[IDHM]]&lt;=0.699,"Médio",IF(Tabela_Brasil[[#This Row],[IDHM]]&lt;=0.799,"Alto","Muito Alto")))</f>
        <v>Médio</v>
      </c>
      <c r="L2100" t="str">
        <f>VLOOKUP(Tabela_Brasil[[#This Row],[Estado]],'De-Para_Estado_Regiao'!$B$3:$C$29,2,FALSE)</f>
        <v>Sul</v>
      </c>
      <c r="M2100">
        <f>IF(Tabela_Brasil[[#This Row],[IBGE_1-4]]&gt;=951,1,0)</f>
        <v>0</v>
      </c>
      <c r="N2100">
        <f>IF(Tabela_Brasil[[#This Row],[COMP_P]]&lt;=2,1,0)</f>
        <v>0</v>
      </c>
    </row>
    <row r="2101" spans="1:14" x14ac:dyDescent="0.25">
      <c r="A2101" s="12" t="s">
        <v>2092</v>
      </c>
      <c r="B2101" s="12" t="s">
        <v>31</v>
      </c>
      <c r="C2101" s="12">
        <v>1486</v>
      </c>
      <c r="D2101" s="12">
        <v>0.61799999999999999</v>
      </c>
      <c r="E2101" s="12">
        <v>0.58299999999999996</v>
      </c>
      <c r="F2101" s="12">
        <v>0.53200000000000003</v>
      </c>
      <c r="G2101" s="12">
        <v>8052.99</v>
      </c>
      <c r="H2101" s="13">
        <v>42</v>
      </c>
      <c r="I2101" t="str">
        <f>CONCATENATE(Tabela_Brasil[[#This Row],[Município]],"-",Tabela_Brasil[[#This Row],[Estado]])</f>
        <v>Ipu-CE</v>
      </c>
      <c r="J2101">
        <f>IF(Tabela_Brasil[[#This Row],[IDHM]]&lt;=0.599,1,0)</f>
        <v>0</v>
      </c>
      <c r="K2101" t="str">
        <f>IF(Tabela_Brasil[[#This Row],[IDHM]]&lt;=0.55,"Baixo",IF(Tabela_Brasil[[#This Row],[IDHM]]&lt;=0.699,"Médio",IF(Tabela_Brasil[[#This Row],[IDHM]]&lt;=0.799,"Alto","Muito Alto")))</f>
        <v>Médio</v>
      </c>
      <c r="L2101" t="str">
        <f>VLOOKUP(Tabela_Brasil[[#This Row],[Estado]],'De-Para_Estado_Regiao'!$B$3:$C$29,2,FALSE)</f>
        <v>Nordeste</v>
      </c>
      <c r="M2101">
        <f>IF(Tabela_Brasil[[#This Row],[IBGE_1-4]]&gt;=951,1,0)</f>
        <v>1</v>
      </c>
      <c r="N2101">
        <f>IF(Tabela_Brasil[[#This Row],[COMP_P]]&lt;=2,1,0)</f>
        <v>0</v>
      </c>
    </row>
    <row r="2102" spans="1:14" x14ac:dyDescent="0.25">
      <c r="A2102" s="9" t="s">
        <v>2093</v>
      </c>
      <c r="B2102" s="9" t="s">
        <v>24</v>
      </c>
      <c r="C2102" s="9">
        <v>319</v>
      </c>
      <c r="D2102" s="9">
        <v>0.54</v>
      </c>
      <c r="E2102" s="9">
        <v>0.54900000000000004</v>
      </c>
      <c r="F2102" s="9">
        <v>0.371</v>
      </c>
      <c r="G2102" s="9">
        <v>8089.98</v>
      </c>
      <c r="H2102" s="10">
        <v>8</v>
      </c>
      <c r="I2102" t="str">
        <f>CONCATENATE(Tabela_Brasil[[#This Row],[Município]],"-",Tabela_Brasil[[#This Row],[Estado]])</f>
        <v>Anagé-BA</v>
      </c>
      <c r="J2102">
        <f>IF(Tabela_Brasil[[#This Row],[IDHM]]&lt;=0.599,1,0)</f>
        <v>1</v>
      </c>
      <c r="K2102" t="str">
        <f>IF(Tabela_Brasil[[#This Row],[IDHM]]&lt;=0.55,"Baixo",IF(Tabela_Brasil[[#This Row],[IDHM]]&lt;=0.699,"Médio",IF(Tabela_Brasil[[#This Row],[IDHM]]&lt;=0.799,"Alto","Muito Alto")))</f>
        <v>Baixo</v>
      </c>
      <c r="L2102" t="str">
        <f>VLOOKUP(Tabela_Brasil[[#This Row],[Estado]],'De-Para_Estado_Regiao'!$B$3:$C$29,2,FALSE)</f>
        <v>Nordeste</v>
      </c>
      <c r="M2102">
        <f>IF(Tabela_Brasil[[#This Row],[IBGE_1-4]]&gt;=951,1,0)</f>
        <v>0</v>
      </c>
      <c r="N2102">
        <f>IF(Tabela_Brasil[[#This Row],[COMP_P]]&lt;=2,1,0)</f>
        <v>0</v>
      </c>
    </row>
    <row r="2103" spans="1:14" x14ac:dyDescent="0.25">
      <c r="A2103" s="12" t="s">
        <v>2094</v>
      </c>
      <c r="B2103" s="12" t="s">
        <v>22</v>
      </c>
      <c r="C2103" s="12">
        <v>183</v>
      </c>
      <c r="D2103" s="12">
        <v>0.68</v>
      </c>
      <c r="E2103" s="12">
        <v>0.70199999999999996</v>
      </c>
      <c r="F2103" s="12">
        <v>0.54300000000000004</v>
      </c>
      <c r="G2103" s="12">
        <v>18344.53</v>
      </c>
      <c r="H2103" s="13">
        <v>4</v>
      </c>
      <c r="I2103" t="str">
        <f>CONCATENATE(Tabela_Brasil[[#This Row],[Município]],"-",Tabela_Brasil[[#This Row],[Estado]])</f>
        <v>São Jorge Do Patrocínio-PR</v>
      </c>
      <c r="J2103">
        <f>IF(Tabela_Brasil[[#This Row],[IDHM]]&lt;=0.599,1,0)</f>
        <v>0</v>
      </c>
      <c r="K2103" t="str">
        <f>IF(Tabela_Brasil[[#This Row],[IDHM]]&lt;=0.55,"Baixo",IF(Tabela_Brasil[[#This Row],[IDHM]]&lt;=0.699,"Médio",IF(Tabela_Brasil[[#This Row],[IDHM]]&lt;=0.799,"Alto","Muito Alto")))</f>
        <v>Médio</v>
      </c>
      <c r="L2103" t="str">
        <f>VLOOKUP(Tabela_Brasil[[#This Row],[Estado]],'De-Para_Estado_Regiao'!$B$3:$C$29,2,FALSE)</f>
        <v>Sul</v>
      </c>
      <c r="M2103">
        <f>IF(Tabela_Brasil[[#This Row],[IBGE_1-4]]&gt;=951,1,0)</f>
        <v>0</v>
      </c>
      <c r="N2103">
        <f>IF(Tabela_Brasil[[#This Row],[COMP_P]]&lt;=2,1,0)</f>
        <v>0</v>
      </c>
    </row>
    <row r="2104" spans="1:14" x14ac:dyDescent="0.25">
      <c r="A2104" s="9" t="s">
        <v>2095</v>
      </c>
      <c r="B2104" s="9" t="s">
        <v>24</v>
      </c>
      <c r="C2104" s="9">
        <v>490</v>
      </c>
      <c r="D2104" s="9">
        <v>0.57999999999999996</v>
      </c>
      <c r="E2104" s="9">
        <v>0.56499999999999995</v>
      </c>
      <c r="F2104" s="9">
        <v>0.44</v>
      </c>
      <c r="G2104" s="9">
        <v>9749.64</v>
      </c>
      <c r="H2104" s="10">
        <v>10</v>
      </c>
      <c r="I2104" t="str">
        <f>CONCATENATE(Tabela_Brasil[[#This Row],[Município]],"-",Tabela_Brasil[[#This Row],[Estado]])</f>
        <v>Tanhaçu-BA</v>
      </c>
      <c r="J2104">
        <f>IF(Tabela_Brasil[[#This Row],[IDHM]]&lt;=0.599,1,0)</f>
        <v>1</v>
      </c>
      <c r="K2104" t="str">
        <f>IF(Tabela_Brasil[[#This Row],[IDHM]]&lt;=0.55,"Baixo",IF(Tabela_Brasil[[#This Row],[IDHM]]&lt;=0.699,"Médio",IF(Tabela_Brasil[[#This Row],[IDHM]]&lt;=0.799,"Alto","Muito Alto")))</f>
        <v>Médio</v>
      </c>
      <c r="L2104" t="str">
        <f>VLOOKUP(Tabela_Brasil[[#This Row],[Estado]],'De-Para_Estado_Regiao'!$B$3:$C$29,2,FALSE)</f>
        <v>Nordeste</v>
      </c>
      <c r="M2104">
        <f>IF(Tabela_Brasil[[#This Row],[IBGE_1-4]]&gt;=951,1,0)</f>
        <v>0</v>
      </c>
      <c r="N2104">
        <f>IF(Tabela_Brasil[[#This Row],[COMP_P]]&lt;=2,1,0)</f>
        <v>0</v>
      </c>
    </row>
    <row r="2105" spans="1:14" x14ac:dyDescent="0.25">
      <c r="A2105" s="12" t="s">
        <v>2096</v>
      </c>
      <c r="B2105" s="12" t="s">
        <v>24</v>
      </c>
      <c r="C2105" s="12">
        <v>594</v>
      </c>
      <c r="D2105" s="12">
        <v>0.59599999999999997</v>
      </c>
      <c r="E2105" s="12">
        <v>0.55800000000000005</v>
      </c>
      <c r="F2105" s="12">
        <v>0.47099999999999997</v>
      </c>
      <c r="G2105" s="12">
        <v>11281.1</v>
      </c>
      <c r="H2105" s="13">
        <v>2</v>
      </c>
      <c r="I2105" t="str">
        <f>CONCATENATE(Tabela_Brasil[[#This Row],[Município]],"-",Tabela_Brasil[[#This Row],[Estado]])</f>
        <v>Cocos-BA</v>
      </c>
      <c r="J2105">
        <f>IF(Tabela_Brasil[[#This Row],[IDHM]]&lt;=0.599,1,0)</f>
        <v>1</v>
      </c>
      <c r="K2105" t="str">
        <f>IF(Tabela_Brasil[[#This Row],[IDHM]]&lt;=0.55,"Baixo",IF(Tabela_Brasil[[#This Row],[IDHM]]&lt;=0.699,"Médio",IF(Tabela_Brasil[[#This Row],[IDHM]]&lt;=0.799,"Alto","Muito Alto")))</f>
        <v>Médio</v>
      </c>
      <c r="L2105" t="str">
        <f>VLOOKUP(Tabela_Brasil[[#This Row],[Estado]],'De-Para_Estado_Regiao'!$B$3:$C$29,2,FALSE)</f>
        <v>Nordeste</v>
      </c>
      <c r="M2105">
        <f>IF(Tabela_Brasil[[#This Row],[IBGE_1-4]]&gt;=951,1,0)</f>
        <v>0</v>
      </c>
      <c r="N2105">
        <f>IF(Tabela_Brasil[[#This Row],[COMP_P]]&lt;=2,1,0)</f>
        <v>1</v>
      </c>
    </row>
    <row r="2106" spans="1:14" x14ac:dyDescent="0.25">
      <c r="A2106" s="9" t="s">
        <v>2097</v>
      </c>
      <c r="B2106" s="9" t="s">
        <v>22</v>
      </c>
      <c r="C2106" s="9">
        <v>327</v>
      </c>
      <c r="D2106" s="9">
        <v>0.63700000000000001</v>
      </c>
      <c r="E2106" s="9">
        <v>0.626</v>
      </c>
      <c r="F2106" s="9">
        <v>0.503</v>
      </c>
      <c r="G2106" s="9">
        <v>17682.38</v>
      </c>
      <c r="H2106" s="10">
        <v>21</v>
      </c>
      <c r="I2106" t="str">
        <f>CONCATENATE(Tabela_Brasil[[#This Row],[Município]],"-",Tabela_Brasil[[#This Row],[Estado]])</f>
        <v>São Jerônimo Da Serra-PR</v>
      </c>
      <c r="J2106">
        <f>IF(Tabela_Brasil[[#This Row],[IDHM]]&lt;=0.599,1,0)</f>
        <v>0</v>
      </c>
      <c r="K2106" t="str">
        <f>IF(Tabela_Brasil[[#This Row],[IDHM]]&lt;=0.55,"Baixo",IF(Tabela_Brasil[[#This Row],[IDHM]]&lt;=0.699,"Médio",IF(Tabela_Brasil[[#This Row],[IDHM]]&lt;=0.799,"Alto","Muito Alto")))</f>
        <v>Médio</v>
      </c>
      <c r="L2106" t="str">
        <f>VLOOKUP(Tabela_Brasil[[#This Row],[Estado]],'De-Para_Estado_Regiao'!$B$3:$C$29,2,FALSE)</f>
        <v>Sul</v>
      </c>
      <c r="M2106">
        <f>IF(Tabela_Brasil[[#This Row],[IBGE_1-4]]&gt;=951,1,0)</f>
        <v>0</v>
      </c>
      <c r="N2106">
        <f>IF(Tabela_Brasil[[#This Row],[COMP_P]]&lt;=2,1,0)</f>
        <v>0</v>
      </c>
    </row>
    <row r="2107" spans="1:14" x14ac:dyDescent="0.25">
      <c r="A2107" s="12" t="s">
        <v>2098</v>
      </c>
      <c r="B2107" s="12" t="s">
        <v>24</v>
      </c>
      <c r="C2107" s="12">
        <v>813</v>
      </c>
      <c r="D2107" s="12">
        <v>0.61499999999999999</v>
      </c>
      <c r="E2107" s="12">
        <v>0.57199999999999995</v>
      </c>
      <c r="F2107" s="12">
        <v>0.53200000000000003</v>
      </c>
      <c r="G2107" s="12">
        <v>6675.43</v>
      </c>
      <c r="H2107" s="13">
        <v>24</v>
      </c>
      <c r="I2107" t="str">
        <f>CONCATENATE(Tabela_Brasil[[#This Row],[Município]],"-",Tabela_Brasil[[#This Row],[Estado]])</f>
        <v>Riacho De Santana-BA</v>
      </c>
      <c r="J2107">
        <f>IF(Tabela_Brasil[[#This Row],[IDHM]]&lt;=0.599,1,0)</f>
        <v>0</v>
      </c>
      <c r="K2107" t="str">
        <f>IF(Tabela_Brasil[[#This Row],[IDHM]]&lt;=0.55,"Baixo",IF(Tabela_Brasil[[#This Row],[IDHM]]&lt;=0.699,"Médio",IF(Tabela_Brasil[[#This Row],[IDHM]]&lt;=0.799,"Alto","Muito Alto")))</f>
        <v>Médio</v>
      </c>
      <c r="L2107" t="str">
        <f>VLOOKUP(Tabela_Brasil[[#This Row],[Estado]],'De-Para_Estado_Regiao'!$B$3:$C$29,2,FALSE)</f>
        <v>Nordeste</v>
      </c>
      <c r="M2107">
        <f>IF(Tabela_Brasil[[#This Row],[IBGE_1-4]]&gt;=951,1,0)</f>
        <v>0</v>
      </c>
      <c r="N2107">
        <f>IF(Tabela_Brasil[[#This Row],[COMP_P]]&lt;=2,1,0)</f>
        <v>0</v>
      </c>
    </row>
    <row r="2108" spans="1:14" x14ac:dyDescent="0.25">
      <c r="A2108" s="9" t="s">
        <v>2099</v>
      </c>
      <c r="B2108" s="9" t="s">
        <v>72</v>
      </c>
      <c r="C2108" s="9">
        <v>3020</v>
      </c>
      <c r="D2108" s="9">
        <v>0.64</v>
      </c>
      <c r="E2108" s="9">
        <v>0.61299999999999999</v>
      </c>
      <c r="F2108" s="9">
        <v>0.54500000000000004</v>
      </c>
      <c r="G2108" s="9">
        <v>16898.439999999999</v>
      </c>
      <c r="H2108" s="10">
        <v>39</v>
      </c>
      <c r="I2108" t="str">
        <f>CONCATENATE(Tabela_Brasil[[#This Row],[Município]],"-",Tabela_Brasil[[#This Row],[Estado]])</f>
        <v>Macaíba-RN</v>
      </c>
      <c r="J2108">
        <f>IF(Tabela_Brasil[[#This Row],[IDHM]]&lt;=0.599,1,0)</f>
        <v>0</v>
      </c>
      <c r="K2108" t="str">
        <f>IF(Tabela_Brasil[[#This Row],[IDHM]]&lt;=0.55,"Baixo",IF(Tabela_Brasil[[#This Row],[IDHM]]&lt;=0.699,"Médio",IF(Tabela_Brasil[[#This Row],[IDHM]]&lt;=0.799,"Alto","Muito Alto")))</f>
        <v>Médio</v>
      </c>
      <c r="L2108" t="str">
        <f>VLOOKUP(Tabela_Brasil[[#This Row],[Estado]],'De-Para_Estado_Regiao'!$B$3:$C$29,2,FALSE)</f>
        <v>Nordeste</v>
      </c>
      <c r="M2108">
        <f>IF(Tabela_Brasil[[#This Row],[IBGE_1-4]]&gt;=951,1,0)</f>
        <v>1</v>
      </c>
      <c r="N2108">
        <f>IF(Tabela_Brasil[[#This Row],[COMP_P]]&lt;=2,1,0)</f>
        <v>0</v>
      </c>
    </row>
    <row r="2109" spans="1:14" x14ac:dyDescent="0.25">
      <c r="A2109" s="12" t="s">
        <v>2100</v>
      </c>
      <c r="B2109" s="12" t="s">
        <v>31</v>
      </c>
      <c r="C2109" s="12">
        <v>1795</v>
      </c>
      <c r="D2109" s="12">
        <v>0.56000000000000005</v>
      </c>
      <c r="E2109" s="12">
        <v>0.495</v>
      </c>
      <c r="F2109" s="12">
        <v>0.45300000000000001</v>
      </c>
      <c r="G2109" s="12">
        <v>6919.34</v>
      </c>
      <c r="H2109" s="13">
        <v>3</v>
      </c>
      <c r="I2109" t="str">
        <f>CONCATENATE(Tabela_Brasil[[#This Row],[Município]],"-",Tabela_Brasil[[#This Row],[Estado]])</f>
        <v>Granja-CE</v>
      </c>
      <c r="J2109">
        <f>IF(Tabela_Brasil[[#This Row],[IDHM]]&lt;=0.599,1,0)</f>
        <v>1</v>
      </c>
      <c r="K2109" t="str">
        <f>IF(Tabela_Brasil[[#This Row],[IDHM]]&lt;=0.55,"Baixo",IF(Tabela_Brasil[[#This Row],[IDHM]]&lt;=0.699,"Médio",IF(Tabela_Brasil[[#This Row],[IDHM]]&lt;=0.799,"Alto","Muito Alto")))</f>
        <v>Médio</v>
      </c>
      <c r="L2109" t="str">
        <f>VLOOKUP(Tabela_Brasil[[#This Row],[Estado]],'De-Para_Estado_Regiao'!$B$3:$C$29,2,FALSE)</f>
        <v>Nordeste</v>
      </c>
      <c r="M2109">
        <f>IF(Tabela_Brasil[[#This Row],[IBGE_1-4]]&gt;=951,1,0)</f>
        <v>1</v>
      </c>
      <c r="N2109">
        <f>IF(Tabela_Brasil[[#This Row],[COMP_P]]&lt;=2,1,0)</f>
        <v>0</v>
      </c>
    </row>
    <row r="2110" spans="1:14" x14ac:dyDescent="0.25">
      <c r="A2110" s="9" t="s">
        <v>2101</v>
      </c>
      <c r="B2110" s="9" t="s">
        <v>33</v>
      </c>
      <c r="C2110" s="9">
        <v>262</v>
      </c>
      <c r="D2110" s="9">
        <v>0.65</v>
      </c>
      <c r="E2110" s="9">
        <v>0.65800000000000003</v>
      </c>
      <c r="F2110" s="9">
        <v>0.50900000000000001</v>
      </c>
      <c r="G2110" s="9">
        <v>14625.31</v>
      </c>
      <c r="H2110" s="10">
        <v>3</v>
      </c>
      <c r="I2110" t="str">
        <f>CONCATENATE(Tabela_Brasil[[#This Row],[Município]],"-",Tabela_Brasil[[#This Row],[Estado]])</f>
        <v>São Francisco De Goiás-GO</v>
      </c>
      <c r="J2110">
        <f>IF(Tabela_Brasil[[#This Row],[IDHM]]&lt;=0.599,1,0)</f>
        <v>0</v>
      </c>
      <c r="K2110" t="str">
        <f>IF(Tabela_Brasil[[#This Row],[IDHM]]&lt;=0.55,"Baixo",IF(Tabela_Brasil[[#This Row],[IDHM]]&lt;=0.699,"Médio",IF(Tabela_Brasil[[#This Row],[IDHM]]&lt;=0.799,"Alto","Muito Alto")))</f>
        <v>Médio</v>
      </c>
      <c r="L2110" t="str">
        <f>VLOOKUP(Tabela_Brasil[[#This Row],[Estado]],'De-Para_Estado_Regiao'!$B$3:$C$29,2,FALSE)</f>
        <v>Centro-Oeste</v>
      </c>
      <c r="M2110">
        <f>IF(Tabela_Brasil[[#This Row],[IBGE_1-4]]&gt;=951,1,0)</f>
        <v>0</v>
      </c>
      <c r="N2110">
        <f>IF(Tabela_Brasil[[#This Row],[COMP_P]]&lt;=2,1,0)</f>
        <v>0</v>
      </c>
    </row>
    <row r="2111" spans="1:14" x14ac:dyDescent="0.25">
      <c r="A2111" s="12" t="s">
        <v>2102</v>
      </c>
      <c r="B2111" s="12" t="s">
        <v>16</v>
      </c>
      <c r="C2111" s="12">
        <v>1395</v>
      </c>
      <c r="D2111" s="12">
        <v>0.66200000000000003</v>
      </c>
      <c r="E2111" s="12">
        <v>0.66400000000000003</v>
      </c>
      <c r="F2111" s="12">
        <v>0.51800000000000002</v>
      </c>
      <c r="G2111" s="12">
        <v>19149.88</v>
      </c>
      <c r="H2111" s="13">
        <v>15</v>
      </c>
      <c r="I2111" t="str">
        <f>CONCATENATE(Tabela_Brasil[[#This Row],[Município]],"-",Tabela_Brasil[[#This Row],[Estado]])</f>
        <v>São Joaquim De Bicas-MG</v>
      </c>
      <c r="J2111">
        <f>IF(Tabela_Brasil[[#This Row],[IDHM]]&lt;=0.599,1,0)</f>
        <v>0</v>
      </c>
      <c r="K2111" t="str">
        <f>IF(Tabela_Brasil[[#This Row],[IDHM]]&lt;=0.55,"Baixo",IF(Tabela_Brasil[[#This Row],[IDHM]]&lt;=0.699,"Médio",IF(Tabela_Brasil[[#This Row],[IDHM]]&lt;=0.799,"Alto","Muito Alto")))</f>
        <v>Médio</v>
      </c>
      <c r="L2111" t="str">
        <f>VLOOKUP(Tabela_Brasil[[#This Row],[Estado]],'De-Para_Estado_Regiao'!$B$3:$C$29,2,FALSE)</f>
        <v>Sudeste</v>
      </c>
      <c r="M2111">
        <f>IF(Tabela_Brasil[[#This Row],[IBGE_1-4]]&gt;=951,1,0)</f>
        <v>1</v>
      </c>
      <c r="N2111">
        <f>IF(Tabela_Brasil[[#This Row],[COMP_P]]&lt;=2,1,0)</f>
        <v>0</v>
      </c>
    </row>
    <row r="2112" spans="1:14" x14ac:dyDescent="0.25">
      <c r="A2112" s="9" t="s">
        <v>2103</v>
      </c>
      <c r="B2112" s="9" t="s">
        <v>33</v>
      </c>
      <c r="C2112" s="9">
        <v>146</v>
      </c>
      <c r="D2112" s="9">
        <v>0.71499999999999997</v>
      </c>
      <c r="E2112" s="9">
        <v>0.68600000000000005</v>
      </c>
      <c r="F2112" s="9">
        <v>0.63900000000000001</v>
      </c>
      <c r="G2112" s="9">
        <v>12971.17</v>
      </c>
      <c r="H2112" s="10">
        <v>4</v>
      </c>
      <c r="I2112" t="str">
        <f>CONCATENATE(Tabela_Brasil[[#This Row],[Município]],"-",Tabela_Brasil[[#This Row],[Estado]])</f>
        <v>Formoso-GO</v>
      </c>
      <c r="J2112">
        <f>IF(Tabela_Brasil[[#This Row],[IDHM]]&lt;=0.599,1,0)</f>
        <v>0</v>
      </c>
      <c r="K2112" t="str">
        <f>IF(Tabela_Brasil[[#This Row],[IDHM]]&lt;=0.55,"Baixo",IF(Tabela_Brasil[[#This Row],[IDHM]]&lt;=0.699,"Médio",IF(Tabela_Brasil[[#This Row],[IDHM]]&lt;=0.799,"Alto","Muito Alto")))</f>
        <v>Alto</v>
      </c>
      <c r="L2112" t="str">
        <f>VLOOKUP(Tabela_Brasil[[#This Row],[Estado]],'De-Para_Estado_Regiao'!$B$3:$C$29,2,FALSE)</f>
        <v>Centro-Oeste</v>
      </c>
      <c r="M2112">
        <f>IF(Tabela_Brasil[[#This Row],[IBGE_1-4]]&gt;=951,1,0)</f>
        <v>0</v>
      </c>
      <c r="N2112">
        <f>IF(Tabela_Brasil[[#This Row],[COMP_P]]&lt;=2,1,0)</f>
        <v>0</v>
      </c>
    </row>
    <row r="2113" spans="1:14" x14ac:dyDescent="0.25">
      <c r="A2113" s="12" t="s">
        <v>2104</v>
      </c>
      <c r="B2113" s="12" t="s">
        <v>22</v>
      </c>
      <c r="C2113" s="12">
        <v>218</v>
      </c>
      <c r="D2113" s="12">
        <v>0.7</v>
      </c>
      <c r="E2113" s="12">
        <v>0.70799999999999996</v>
      </c>
      <c r="F2113" s="12">
        <v>0.59499999999999997</v>
      </c>
      <c r="G2113" s="12">
        <v>21135.56</v>
      </c>
      <c r="H2113" s="13">
        <v>3</v>
      </c>
      <c r="I2113" t="str">
        <f>CONCATENATE(Tabela_Brasil[[#This Row],[Município]],"-",Tabela_Brasil[[#This Row],[Estado]])</f>
        <v>Porto Amazonas-PR</v>
      </c>
      <c r="J2113">
        <f>IF(Tabela_Brasil[[#This Row],[IDHM]]&lt;=0.599,1,0)</f>
        <v>0</v>
      </c>
      <c r="K2113" t="str">
        <f>IF(Tabela_Brasil[[#This Row],[IDHM]]&lt;=0.55,"Baixo",IF(Tabela_Brasil[[#This Row],[IDHM]]&lt;=0.699,"Médio",IF(Tabela_Brasil[[#This Row],[IDHM]]&lt;=0.799,"Alto","Muito Alto")))</f>
        <v>Alto</v>
      </c>
      <c r="L2113" t="str">
        <f>VLOOKUP(Tabela_Brasil[[#This Row],[Estado]],'De-Para_Estado_Regiao'!$B$3:$C$29,2,FALSE)</f>
        <v>Sul</v>
      </c>
      <c r="M2113">
        <f>IF(Tabela_Brasil[[#This Row],[IBGE_1-4]]&gt;=951,1,0)</f>
        <v>0</v>
      </c>
      <c r="N2113">
        <f>IF(Tabela_Brasil[[#This Row],[COMP_P]]&lt;=2,1,0)</f>
        <v>0</v>
      </c>
    </row>
    <row r="2114" spans="1:14" x14ac:dyDescent="0.25">
      <c r="A2114" s="9" t="s">
        <v>2105</v>
      </c>
      <c r="B2114" s="9" t="s">
        <v>24</v>
      </c>
      <c r="C2114" s="9">
        <v>609</v>
      </c>
      <c r="D2114" s="9">
        <v>0.54400000000000004</v>
      </c>
      <c r="E2114" s="9">
        <v>0.52100000000000002</v>
      </c>
      <c r="F2114" s="9">
        <v>0.39800000000000002</v>
      </c>
      <c r="G2114" s="9">
        <v>7498.26</v>
      </c>
      <c r="H2114" s="10">
        <v>46</v>
      </c>
      <c r="I2114" t="str">
        <f>CONCATENATE(Tabela_Brasil[[#This Row],[Município]],"-",Tabela_Brasil[[#This Row],[Estado]])</f>
        <v>Itiúba-BA</v>
      </c>
      <c r="J2114">
        <f>IF(Tabela_Brasil[[#This Row],[IDHM]]&lt;=0.599,1,0)</f>
        <v>1</v>
      </c>
      <c r="K2114" t="str">
        <f>IF(Tabela_Brasil[[#This Row],[IDHM]]&lt;=0.55,"Baixo",IF(Tabela_Brasil[[#This Row],[IDHM]]&lt;=0.699,"Médio",IF(Tabela_Brasil[[#This Row],[IDHM]]&lt;=0.799,"Alto","Muito Alto")))</f>
        <v>Baixo</v>
      </c>
      <c r="L2114" t="str">
        <f>VLOOKUP(Tabela_Brasil[[#This Row],[Estado]],'De-Para_Estado_Regiao'!$B$3:$C$29,2,FALSE)</f>
        <v>Nordeste</v>
      </c>
      <c r="M2114">
        <f>IF(Tabela_Brasil[[#This Row],[IBGE_1-4]]&gt;=951,1,0)</f>
        <v>0</v>
      </c>
      <c r="N2114">
        <f>IF(Tabela_Brasil[[#This Row],[COMP_P]]&lt;=2,1,0)</f>
        <v>0</v>
      </c>
    </row>
    <row r="2115" spans="1:14" x14ac:dyDescent="0.25">
      <c r="A2115" s="12" t="s">
        <v>2106</v>
      </c>
      <c r="B2115" s="12" t="s">
        <v>49</v>
      </c>
      <c r="C2115" s="12">
        <v>1150</v>
      </c>
      <c r="D2115" s="12">
        <v>0.54700000000000004</v>
      </c>
      <c r="E2115" s="12">
        <v>0.54</v>
      </c>
      <c r="F2115" s="12">
        <v>0.39100000000000001</v>
      </c>
      <c r="G2115" s="12">
        <v>6100.47</v>
      </c>
      <c r="H2115" s="13">
        <v>0</v>
      </c>
      <c r="I2115" t="str">
        <f>CONCATENATE(Tabela_Brasil[[#This Row],[Município]],"-",Tabela_Brasil[[#This Row],[Estado]])</f>
        <v>Muaná-PA</v>
      </c>
      <c r="J2115">
        <f>IF(Tabela_Brasil[[#This Row],[IDHM]]&lt;=0.599,1,0)</f>
        <v>1</v>
      </c>
      <c r="K2115" t="str">
        <f>IF(Tabela_Brasil[[#This Row],[IDHM]]&lt;=0.55,"Baixo",IF(Tabela_Brasil[[#This Row],[IDHM]]&lt;=0.699,"Médio",IF(Tabela_Brasil[[#This Row],[IDHM]]&lt;=0.799,"Alto","Muito Alto")))</f>
        <v>Baixo</v>
      </c>
      <c r="L2115" t="str">
        <f>VLOOKUP(Tabela_Brasil[[#This Row],[Estado]],'De-Para_Estado_Regiao'!$B$3:$C$29,2,FALSE)</f>
        <v>Norte</v>
      </c>
      <c r="M2115">
        <f>IF(Tabela_Brasil[[#This Row],[IBGE_1-4]]&gt;=951,1,0)</f>
        <v>1</v>
      </c>
      <c r="N2115">
        <f>IF(Tabela_Brasil[[#This Row],[COMP_P]]&lt;=2,1,0)</f>
        <v>1</v>
      </c>
    </row>
    <row r="2116" spans="1:14" x14ac:dyDescent="0.25">
      <c r="A2116" s="9" t="s">
        <v>2107</v>
      </c>
      <c r="B2116" s="9" t="s">
        <v>16</v>
      </c>
      <c r="C2116" s="9">
        <v>122</v>
      </c>
      <c r="D2116" s="9">
        <v>0.69599999999999995</v>
      </c>
      <c r="E2116" s="9">
        <v>0.70699999999999996</v>
      </c>
      <c r="F2116" s="9">
        <v>0.57599999999999996</v>
      </c>
      <c r="G2116" s="9">
        <v>19518.34</v>
      </c>
      <c r="H2116" s="10">
        <v>2</v>
      </c>
      <c r="I2116" t="str">
        <f>CONCATENATE(Tabela_Brasil[[#This Row],[Município]],"-",Tabela_Brasil[[#This Row],[Estado]])</f>
        <v>Turvolândia-MG</v>
      </c>
      <c r="J2116">
        <f>IF(Tabela_Brasil[[#This Row],[IDHM]]&lt;=0.599,1,0)</f>
        <v>0</v>
      </c>
      <c r="K2116" t="str">
        <f>IF(Tabela_Brasil[[#This Row],[IDHM]]&lt;=0.55,"Baixo",IF(Tabela_Brasil[[#This Row],[IDHM]]&lt;=0.699,"Médio",IF(Tabela_Brasil[[#This Row],[IDHM]]&lt;=0.799,"Alto","Muito Alto")))</f>
        <v>Médio</v>
      </c>
      <c r="L2116" t="str">
        <f>VLOOKUP(Tabela_Brasil[[#This Row],[Estado]],'De-Para_Estado_Regiao'!$B$3:$C$29,2,FALSE)</f>
        <v>Sudeste</v>
      </c>
      <c r="M2116">
        <f>IF(Tabela_Brasil[[#This Row],[IBGE_1-4]]&gt;=951,1,0)</f>
        <v>0</v>
      </c>
      <c r="N2116">
        <f>IF(Tabela_Brasil[[#This Row],[COMP_P]]&lt;=2,1,0)</f>
        <v>1</v>
      </c>
    </row>
    <row r="2117" spans="1:14" x14ac:dyDescent="0.25">
      <c r="A2117" s="12" t="s">
        <v>2108</v>
      </c>
      <c r="B2117" s="12" t="s">
        <v>16</v>
      </c>
      <c r="C2117" s="12">
        <v>627</v>
      </c>
      <c r="D2117" s="12">
        <v>0.59</v>
      </c>
      <c r="E2117" s="12">
        <v>0.57199999999999995</v>
      </c>
      <c r="F2117" s="12">
        <v>0.44800000000000001</v>
      </c>
      <c r="G2117" s="12">
        <v>8000.9</v>
      </c>
      <c r="H2117" s="13">
        <v>6</v>
      </c>
      <c r="I2117" t="str">
        <f>CONCATENATE(Tabela_Brasil[[#This Row],[Município]],"-",Tabela_Brasil[[#This Row],[Estado]])</f>
        <v>Joaíma-MG</v>
      </c>
      <c r="J2117">
        <f>IF(Tabela_Brasil[[#This Row],[IDHM]]&lt;=0.599,1,0)</f>
        <v>1</v>
      </c>
      <c r="K2117" t="str">
        <f>IF(Tabela_Brasil[[#This Row],[IDHM]]&lt;=0.55,"Baixo",IF(Tabela_Brasil[[#This Row],[IDHM]]&lt;=0.699,"Médio",IF(Tabela_Brasil[[#This Row],[IDHM]]&lt;=0.799,"Alto","Muito Alto")))</f>
        <v>Médio</v>
      </c>
      <c r="L2117" t="str">
        <f>VLOOKUP(Tabela_Brasil[[#This Row],[Estado]],'De-Para_Estado_Regiao'!$B$3:$C$29,2,FALSE)</f>
        <v>Sudeste</v>
      </c>
      <c r="M2117">
        <f>IF(Tabela_Brasil[[#This Row],[IBGE_1-4]]&gt;=951,1,0)</f>
        <v>0</v>
      </c>
      <c r="N2117">
        <f>IF(Tabela_Brasil[[#This Row],[COMP_P]]&lt;=2,1,0)</f>
        <v>0</v>
      </c>
    </row>
    <row r="2118" spans="1:14" x14ac:dyDescent="0.25">
      <c r="A2118" s="9" t="s">
        <v>2109</v>
      </c>
      <c r="B2118" s="9" t="s">
        <v>16</v>
      </c>
      <c r="C2118" s="9">
        <v>197</v>
      </c>
      <c r="D2118" s="9">
        <v>0.58099999999999996</v>
      </c>
      <c r="E2118" s="9">
        <v>0.56399999999999995</v>
      </c>
      <c r="F2118" s="9">
        <v>0.42699999999999999</v>
      </c>
      <c r="G2118" s="9">
        <v>6587.8</v>
      </c>
      <c r="H2118" s="10">
        <v>6</v>
      </c>
      <c r="I2118" t="str">
        <f>CONCATENATE(Tabela_Brasil[[#This Row],[Município]],"-",Tabela_Brasil[[#This Row],[Estado]])</f>
        <v>São Sebastião Do Maranhão-MG</v>
      </c>
      <c r="J2118">
        <f>IF(Tabela_Brasil[[#This Row],[IDHM]]&lt;=0.599,1,0)</f>
        <v>1</v>
      </c>
      <c r="K2118" t="str">
        <f>IF(Tabela_Brasil[[#This Row],[IDHM]]&lt;=0.55,"Baixo",IF(Tabela_Brasil[[#This Row],[IDHM]]&lt;=0.699,"Médio",IF(Tabela_Brasil[[#This Row],[IDHM]]&lt;=0.799,"Alto","Muito Alto")))</f>
        <v>Médio</v>
      </c>
      <c r="L2118" t="str">
        <f>VLOOKUP(Tabela_Brasil[[#This Row],[Estado]],'De-Para_Estado_Regiao'!$B$3:$C$29,2,FALSE)</f>
        <v>Sudeste</v>
      </c>
      <c r="M2118">
        <f>IF(Tabela_Brasil[[#This Row],[IBGE_1-4]]&gt;=951,1,0)</f>
        <v>0</v>
      </c>
      <c r="N2118">
        <f>IF(Tabela_Brasil[[#This Row],[COMP_P]]&lt;=2,1,0)</f>
        <v>0</v>
      </c>
    </row>
    <row r="2119" spans="1:14" x14ac:dyDescent="0.25">
      <c r="A2119" s="12" t="s">
        <v>2110</v>
      </c>
      <c r="B2119" s="12" t="s">
        <v>111</v>
      </c>
      <c r="C2119" s="12">
        <v>726</v>
      </c>
      <c r="D2119" s="12">
        <v>0.63400000000000001</v>
      </c>
      <c r="E2119" s="12">
        <v>0.628</v>
      </c>
      <c r="F2119" s="12">
        <v>0.497</v>
      </c>
      <c r="G2119" s="12">
        <v>13380.3</v>
      </c>
      <c r="H2119" s="13">
        <v>4</v>
      </c>
      <c r="I2119" t="str">
        <f>CONCATENATE(Tabela_Brasil[[#This Row],[Município]],"-",Tabela_Brasil[[#This Row],[Estado]])</f>
        <v>Taguatinga-TO</v>
      </c>
      <c r="J2119">
        <f>IF(Tabela_Brasil[[#This Row],[IDHM]]&lt;=0.599,1,0)</f>
        <v>0</v>
      </c>
      <c r="K2119" t="str">
        <f>IF(Tabela_Brasil[[#This Row],[IDHM]]&lt;=0.55,"Baixo",IF(Tabela_Brasil[[#This Row],[IDHM]]&lt;=0.699,"Médio",IF(Tabela_Brasil[[#This Row],[IDHM]]&lt;=0.799,"Alto","Muito Alto")))</f>
        <v>Médio</v>
      </c>
      <c r="L2119" t="str">
        <f>VLOOKUP(Tabela_Brasil[[#This Row],[Estado]],'De-Para_Estado_Regiao'!$B$3:$C$29,2,FALSE)</f>
        <v>Norte</v>
      </c>
      <c r="M2119">
        <f>IF(Tabela_Brasil[[#This Row],[IBGE_1-4]]&gt;=951,1,0)</f>
        <v>0</v>
      </c>
      <c r="N2119">
        <f>IF(Tabela_Brasil[[#This Row],[COMP_P]]&lt;=2,1,0)</f>
        <v>0</v>
      </c>
    </row>
    <row r="2120" spans="1:14" x14ac:dyDescent="0.25">
      <c r="A2120" s="9" t="s">
        <v>2111</v>
      </c>
      <c r="B2120" s="9" t="s">
        <v>33</v>
      </c>
      <c r="C2120" s="9">
        <v>504</v>
      </c>
      <c r="D2120" s="9">
        <v>0.73299999999999998</v>
      </c>
      <c r="E2120" s="9">
        <v>0.73799999999999999</v>
      </c>
      <c r="F2120" s="9">
        <v>0.64400000000000002</v>
      </c>
      <c r="G2120" s="9">
        <v>59010.83</v>
      </c>
      <c r="H2120" s="10">
        <v>10</v>
      </c>
      <c r="I2120" t="str">
        <f>CONCATENATE(Tabela_Brasil[[#This Row],[Município]],"-",Tabela_Brasil[[#This Row],[Estado]])</f>
        <v>Montividiu-GO</v>
      </c>
      <c r="J2120">
        <f>IF(Tabela_Brasil[[#This Row],[IDHM]]&lt;=0.599,1,0)</f>
        <v>0</v>
      </c>
      <c r="K2120" t="str">
        <f>IF(Tabela_Brasil[[#This Row],[IDHM]]&lt;=0.55,"Baixo",IF(Tabela_Brasil[[#This Row],[IDHM]]&lt;=0.699,"Médio",IF(Tabela_Brasil[[#This Row],[IDHM]]&lt;=0.799,"Alto","Muito Alto")))</f>
        <v>Alto</v>
      </c>
      <c r="L2120" t="str">
        <f>VLOOKUP(Tabela_Brasil[[#This Row],[Estado]],'De-Para_Estado_Regiao'!$B$3:$C$29,2,FALSE)</f>
        <v>Centro-Oeste</v>
      </c>
      <c r="M2120">
        <f>IF(Tabela_Brasil[[#This Row],[IBGE_1-4]]&gt;=951,1,0)</f>
        <v>0</v>
      </c>
      <c r="N2120">
        <f>IF(Tabela_Brasil[[#This Row],[COMP_P]]&lt;=2,1,0)</f>
        <v>0</v>
      </c>
    </row>
    <row r="2121" spans="1:14" x14ac:dyDescent="0.25">
      <c r="A2121" s="12" t="s">
        <v>2112</v>
      </c>
      <c r="B2121" s="12" t="s">
        <v>148</v>
      </c>
      <c r="C2121" s="12">
        <v>937</v>
      </c>
      <c r="D2121" s="12">
        <v>0.61199999999999999</v>
      </c>
      <c r="E2121" s="12">
        <v>0.66300000000000003</v>
      </c>
      <c r="F2121" s="12">
        <v>0.439</v>
      </c>
      <c r="G2121" s="12">
        <v>14517.11</v>
      </c>
      <c r="H2121" s="13">
        <v>5</v>
      </c>
      <c r="I2121" t="str">
        <f>CONCATENATE(Tabela_Brasil[[#This Row],[Município]],"-",Tabela_Brasil[[#This Row],[Estado]])</f>
        <v>Cujubim-RO</v>
      </c>
      <c r="J2121">
        <f>IF(Tabela_Brasil[[#This Row],[IDHM]]&lt;=0.599,1,0)</f>
        <v>0</v>
      </c>
      <c r="K2121" t="str">
        <f>IF(Tabela_Brasil[[#This Row],[IDHM]]&lt;=0.55,"Baixo",IF(Tabela_Brasil[[#This Row],[IDHM]]&lt;=0.699,"Médio",IF(Tabela_Brasil[[#This Row],[IDHM]]&lt;=0.799,"Alto","Muito Alto")))</f>
        <v>Médio</v>
      </c>
      <c r="L2121" t="str">
        <f>VLOOKUP(Tabela_Brasil[[#This Row],[Estado]],'De-Para_Estado_Regiao'!$B$3:$C$29,2,FALSE)</f>
        <v>Norte</v>
      </c>
      <c r="M2121">
        <f>IF(Tabela_Brasil[[#This Row],[IBGE_1-4]]&gt;=951,1,0)</f>
        <v>0</v>
      </c>
      <c r="N2121">
        <f>IF(Tabela_Brasil[[#This Row],[COMP_P]]&lt;=2,1,0)</f>
        <v>0</v>
      </c>
    </row>
    <row r="2122" spans="1:14" x14ac:dyDescent="0.25">
      <c r="A2122" s="9" t="s">
        <v>2113</v>
      </c>
      <c r="B2122" s="9" t="s">
        <v>16</v>
      </c>
      <c r="C2122" s="9">
        <v>465</v>
      </c>
      <c r="D2122" s="9">
        <v>0.7</v>
      </c>
      <c r="E2122" s="9">
        <v>0.64600000000000002</v>
      </c>
      <c r="F2122" s="9">
        <v>0.63700000000000001</v>
      </c>
      <c r="G2122" s="9">
        <v>10449.82</v>
      </c>
      <c r="H2122" s="10">
        <v>15</v>
      </c>
      <c r="I2122" t="str">
        <f>CONCATENATE(Tabela_Brasil[[#This Row],[Município]],"-",Tabela_Brasil[[#This Row],[Estado]])</f>
        <v>Maria Da Fé-MG</v>
      </c>
      <c r="J2122">
        <f>IF(Tabela_Brasil[[#This Row],[IDHM]]&lt;=0.599,1,0)</f>
        <v>0</v>
      </c>
      <c r="K2122" t="str">
        <f>IF(Tabela_Brasil[[#This Row],[IDHM]]&lt;=0.55,"Baixo",IF(Tabela_Brasil[[#This Row],[IDHM]]&lt;=0.699,"Médio",IF(Tabela_Brasil[[#This Row],[IDHM]]&lt;=0.799,"Alto","Muito Alto")))</f>
        <v>Alto</v>
      </c>
      <c r="L2122" t="str">
        <f>VLOOKUP(Tabela_Brasil[[#This Row],[Estado]],'De-Para_Estado_Regiao'!$B$3:$C$29,2,FALSE)</f>
        <v>Sudeste</v>
      </c>
      <c r="M2122">
        <f>IF(Tabela_Brasil[[#This Row],[IBGE_1-4]]&gt;=951,1,0)</f>
        <v>0</v>
      </c>
      <c r="N2122">
        <f>IF(Tabela_Brasil[[#This Row],[COMP_P]]&lt;=2,1,0)</f>
        <v>0</v>
      </c>
    </row>
    <row r="2123" spans="1:14" x14ac:dyDescent="0.25">
      <c r="A2123" s="12" t="s">
        <v>2114</v>
      </c>
      <c r="B2123" s="12" t="s">
        <v>16</v>
      </c>
      <c r="C2123" s="12">
        <v>198</v>
      </c>
      <c r="D2123" s="12">
        <v>0.66</v>
      </c>
      <c r="E2123" s="12">
        <v>0.66</v>
      </c>
      <c r="F2123" s="12">
        <v>0.55400000000000005</v>
      </c>
      <c r="G2123" s="12">
        <v>12189.26</v>
      </c>
      <c r="H2123" s="13">
        <v>12</v>
      </c>
      <c r="I2123" t="str">
        <f>CONCATENATE(Tabela_Brasil[[#This Row],[Município]],"-",Tabela_Brasil[[#This Row],[Estado]])</f>
        <v>Alto Jequitibá-MG</v>
      </c>
      <c r="J2123">
        <f>IF(Tabela_Brasil[[#This Row],[IDHM]]&lt;=0.599,1,0)</f>
        <v>0</v>
      </c>
      <c r="K2123" t="str">
        <f>IF(Tabela_Brasil[[#This Row],[IDHM]]&lt;=0.55,"Baixo",IF(Tabela_Brasil[[#This Row],[IDHM]]&lt;=0.699,"Médio",IF(Tabela_Brasil[[#This Row],[IDHM]]&lt;=0.799,"Alto","Muito Alto")))</f>
        <v>Médio</v>
      </c>
      <c r="L2123" t="str">
        <f>VLOOKUP(Tabela_Brasil[[#This Row],[Estado]],'De-Para_Estado_Regiao'!$B$3:$C$29,2,FALSE)</f>
        <v>Sudeste</v>
      </c>
      <c r="M2123">
        <f>IF(Tabela_Brasil[[#This Row],[IBGE_1-4]]&gt;=951,1,0)</f>
        <v>0</v>
      </c>
      <c r="N2123">
        <f>IF(Tabela_Brasil[[#This Row],[COMP_P]]&lt;=2,1,0)</f>
        <v>0</v>
      </c>
    </row>
    <row r="2124" spans="1:14" x14ac:dyDescent="0.25">
      <c r="A2124" s="9" t="s">
        <v>2115</v>
      </c>
      <c r="B2124" s="9" t="s">
        <v>16</v>
      </c>
      <c r="C2124" s="9">
        <v>758</v>
      </c>
      <c r="D2124" s="9">
        <v>0.7</v>
      </c>
      <c r="E2124" s="9">
        <v>0.69</v>
      </c>
      <c r="F2124" s="9">
        <v>0.58199999999999996</v>
      </c>
      <c r="G2124" s="9">
        <v>22786.15</v>
      </c>
      <c r="H2124" s="10">
        <v>6</v>
      </c>
      <c r="I2124" t="str">
        <f>CONCATENATE(Tabela_Brasil[[#This Row],[Município]],"-",Tabela_Brasil[[#This Row],[Estado]])</f>
        <v>Campos Altos-MG</v>
      </c>
      <c r="J2124">
        <f>IF(Tabela_Brasil[[#This Row],[IDHM]]&lt;=0.599,1,0)</f>
        <v>0</v>
      </c>
      <c r="K2124" t="str">
        <f>IF(Tabela_Brasil[[#This Row],[IDHM]]&lt;=0.55,"Baixo",IF(Tabela_Brasil[[#This Row],[IDHM]]&lt;=0.699,"Médio",IF(Tabela_Brasil[[#This Row],[IDHM]]&lt;=0.799,"Alto","Muito Alto")))</f>
        <v>Alto</v>
      </c>
      <c r="L2124" t="str">
        <f>VLOOKUP(Tabela_Brasil[[#This Row],[Estado]],'De-Para_Estado_Regiao'!$B$3:$C$29,2,FALSE)</f>
        <v>Sudeste</v>
      </c>
      <c r="M2124">
        <f>IF(Tabela_Brasil[[#This Row],[IBGE_1-4]]&gt;=951,1,0)</f>
        <v>0</v>
      </c>
      <c r="N2124">
        <f>IF(Tabela_Brasil[[#This Row],[COMP_P]]&lt;=2,1,0)</f>
        <v>0</v>
      </c>
    </row>
    <row r="2125" spans="1:14" x14ac:dyDescent="0.25">
      <c r="A2125" s="12" t="s">
        <v>1010</v>
      </c>
      <c r="B2125" s="12" t="s">
        <v>31</v>
      </c>
      <c r="C2125" s="12">
        <v>672</v>
      </c>
      <c r="D2125" s="12">
        <v>0.59699999999999998</v>
      </c>
      <c r="E2125" s="12">
        <v>0.54900000000000004</v>
      </c>
      <c r="F2125" s="12">
        <v>0.499</v>
      </c>
      <c r="G2125" s="12">
        <v>6756.65</v>
      </c>
      <c r="H2125" s="13">
        <v>2</v>
      </c>
      <c r="I2125" t="str">
        <f>CONCATENATE(Tabela_Brasil[[#This Row],[Município]],"-",Tabela_Brasil[[#This Row],[Estado]])</f>
        <v>Hidrolândia-CE</v>
      </c>
      <c r="J2125">
        <f>IF(Tabela_Brasil[[#This Row],[IDHM]]&lt;=0.599,1,0)</f>
        <v>1</v>
      </c>
      <c r="K2125" t="str">
        <f>IF(Tabela_Brasil[[#This Row],[IDHM]]&lt;=0.55,"Baixo",IF(Tabela_Brasil[[#This Row],[IDHM]]&lt;=0.699,"Médio",IF(Tabela_Brasil[[#This Row],[IDHM]]&lt;=0.799,"Alto","Muito Alto")))</f>
        <v>Médio</v>
      </c>
      <c r="L2125" t="str">
        <f>VLOOKUP(Tabela_Brasil[[#This Row],[Estado]],'De-Para_Estado_Regiao'!$B$3:$C$29,2,FALSE)</f>
        <v>Nordeste</v>
      </c>
      <c r="M2125">
        <f>IF(Tabela_Brasil[[#This Row],[IBGE_1-4]]&gt;=951,1,0)</f>
        <v>0</v>
      </c>
      <c r="N2125">
        <f>IF(Tabela_Brasil[[#This Row],[COMP_P]]&lt;=2,1,0)</f>
        <v>1</v>
      </c>
    </row>
    <row r="2126" spans="1:14" x14ac:dyDescent="0.25">
      <c r="A2126" s="9" t="s">
        <v>2116</v>
      </c>
      <c r="B2126" s="9" t="s">
        <v>118</v>
      </c>
      <c r="C2126" s="9">
        <v>650</v>
      </c>
      <c r="D2126" s="9">
        <v>0.65</v>
      </c>
      <c r="E2126" s="9">
        <v>0.63900000000000001</v>
      </c>
      <c r="F2126" s="9">
        <v>0.54200000000000004</v>
      </c>
      <c r="G2126" s="9">
        <v>41553.97</v>
      </c>
      <c r="H2126" s="10">
        <v>4</v>
      </c>
      <c r="I2126" t="str">
        <f>CONCATENATE(Tabela_Brasil[[#This Row],[Município]],"-",Tabela_Brasil[[#This Row],[Estado]])</f>
        <v>Guadalupe-PI</v>
      </c>
      <c r="J2126">
        <f>IF(Tabela_Brasil[[#This Row],[IDHM]]&lt;=0.599,1,0)</f>
        <v>0</v>
      </c>
      <c r="K2126" t="str">
        <f>IF(Tabela_Brasil[[#This Row],[IDHM]]&lt;=0.55,"Baixo",IF(Tabela_Brasil[[#This Row],[IDHM]]&lt;=0.699,"Médio",IF(Tabela_Brasil[[#This Row],[IDHM]]&lt;=0.799,"Alto","Muito Alto")))</f>
        <v>Médio</v>
      </c>
      <c r="L2126" t="str">
        <f>VLOOKUP(Tabela_Brasil[[#This Row],[Estado]],'De-Para_Estado_Regiao'!$B$3:$C$29,2,FALSE)</f>
        <v>Nordeste</v>
      </c>
      <c r="M2126">
        <f>IF(Tabela_Brasil[[#This Row],[IBGE_1-4]]&gt;=951,1,0)</f>
        <v>0</v>
      </c>
      <c r="N2126">
        <f>IF(Tabela_Brasil[[#This Row],[COMP_P]]&lt;=2,1,0)</f>
        <v>0</v>
      </c>
    </row>
    <row r="2127" spans="1:14" x14ac:dyDescent="0.25">
      <c r="A2127" s="12" t="s">
        <v>2117</v>
      </c>
      <c r="B2127" s="12" t="s">
        <v>59</v>
      </c>
      <c r="C2127" s="12">
        <v>494</v>
      </c>
      <c r="D2127" s="12">
        <v>0.755</v>
      </c>
      <c r="E2127" s="12">
        <v>0.75600000000000001</v>
      </c>
      <c r="F2127" s="12">
        <v>0.68300000000000005</v>
      </c>
      <c r="G2127" s="12">
        <v>46373.72</v>
      </c>
      <c r="H2127" s="13">
        <v>6</v>
      </c>
      <c r="I2127" t="str">
        <f>CONCATENATE(Tabela_Brasil[[#This Row],[Município]],"-",Tabela_Brasil[[#This Row],[Estado]])</f>
        <v>São Ludgero-SC</v>
      </c>
      <c r="J2127">
        <f>IF(Tabela_Brasil[[#This Row],[IDHM]]&lt;=0.599,1,0)</f>
        <v>0</v>
      </c>
      <c r="K2127" t="str">
        <f>IF(Tabela_Brasil[[#This Row],[IDHM]]&lt;=0.55,"Baixo",IF(Tabela_Brasil[[#This Row],[IDHM]]&lt;=0.699,"Médio",IF(Tabela_Brasil[[#This Row],[IDHM]]&lt;=0.799,"Alto","Muito Alto")))</f>
        <v>Alto</v>
      </c>
      <c r="L2127" t="str">
        <f>VLOOKUP(Tabela_Brasil[[#This Row],[Estado]],'De-Para_Estado_Regiao'!$B$3:$C$29,2,FALSE)</f>
        <v>Sul</v>
      </c>
      <c r="M2127">
        <f>IF(Tabela_Brasil[[#This Row],[IBGE_1-4]]&gt;=951,1,0)</f>
        <v>0</v>
      </c>
      <c r="N2127">
        <f>IF(Tabela_Brasil[[#This Row],[COMP_P]]&lt;=2,1,0)</f>
        <v>0</v>
      </c>
    </row>
    <row r="2128" spans="1:14" x14ac:dyDescent="0.25">
      <c r="A2128" s="9" t="s">
        <v>2118</v>
      </c>
      <c r="B2128" s="9" t="s">
        <v>16</v>
      </c>
      <c r="C2128" s="9">
        <v>349</v>
      </c>
      <c r="D2128" s="9">
        <v>0.64</v>
      </c>
      <c r="E2128" s="9">
        <v>0.60699999999999998</v>
      </c>
      <c r="F2128" s="9">
        <v>0.55200000000000005</v>
      </c>
      <c r="G2128" s="9">
        <v>10143.6</v>
      </c>
      <c r="H2128" s="10">
        <v>6</v>
      </c>
      <c r="I2128" t="str">
        <f>CONCATENATE(Tabela_Brasil[[#This Row],[Município]],"-",Tabela_Brasil[[#This Row],[Estado]])</f>
        <v>Machacalis-MG</v>
      </c>
      <c r="J2128">
        <f>IF(Tabela_Brasil[[#This Row],[IDHM]]&lt;=0.599,1,0)</f>
        <v>0</v>
      </c>
      <c r="K2128" t="str">
        <f>IF(Tabela_Brasil[[#This Row],[IDHM]]&lt;=0.55,"Baixo",IF(Tabela_Brasil[[#This Row],[IDHM]]&lt;=0.699,"Médio",IF(Tabela_Brasil[[#This Row],[IDHM]]&lt;=0.799,"Alto","Muito Alto")))</f>
        <v>Médio</v>
      </c>
      <c r="L2128" t="str">
        <f>VLOOKUP(Tabela_Brasil[[#This Row],[Estado]],'De-Para_Estado_Regiao'!$B$3:$C$29,2,FALSE)</f>
        <v>Sudeste</v>
      </c>
      <c r="M2128">
        <f>IF(Tabela_Brasil[[#This Row],[IBGE_1-4]]&gt;=951,1,0)</f>
        <v>0</v>
      </c>
      <c r="N2128">
        <f>IF(Tabela_Brasil[[#This Row],[COMP_P]]&lt;=2,1,0)</f>
        <v>0</v>
      </c>
    </row>
    <row r="2129" spans="1:14" x14ac:dyDescent="0.25">
      <c r="A2129" s="12" t="s">
        <v>2119</v>
      </c>
      <c r="B2129" s="12" t="s">
        <v>16</v>
      </c>
      <c r="C2129" s="12">
        <v>585</v>
      </c>
      <c r="D2129" s="12">
        <v>0.66500000000000004</v>
      </c>
      <c r="E2129" s="12">
        <v>0.59599999999999997</v>
      </c>
      <c r="F2129" s="12">
        <v>0.622</v>
      </c>
      <c r="G2129" s="12">
        <v>8266.86</v>
      </c>
      <c r="H2129" s="13">
        <v>10</v>
      </c>
      <c r="I2129" t="str">
        <f>CONCATENATE(Tabela_Brasil[[#This Row],[Município]],"-",Tabela_Brasil[[#This Row],[Estado]])</f>
        <v>Mirabela-MG</v>
      </c>
      <c r="J2129">
        <f>IF(Tabela_Brasil[[#This Row],[IDHM]]&lt;=0.599,1,0)</f>
        <v>0</v>
      </c>
      <c r="K2129" t="str">
        <f>IF(Tabela_Brasil[[#This Row],[IDHM]]&lt;=0.55,"Baixo",IF(Tabela_Brasil[[#This Row],[IDHM]]&lt;=0.699,"Médio",IF(Tabela_Brasil[[#This Row],[IDHM]]&lt;=0.799,"Alto","Muito Alto")))</f>
        <v>Médio</v>
      </c>
      <c r="L2129" t="str">
        <f>VLOOKUP(Tabela_Brasil[[#This Row],[Estado]],'De-Para_Estado_Regiao'!$B$3:$C$29,2,FALSE)</f>
        <v>Sudeste</v>
      </c>
      <c r="M2129">
        <f>IF(Tabela_Brasil[[#This Row],[IBGE_1-4]]&gt;=951,1,0)</f>
        <v>0</v>
      </c>
      <c r="N2129">
        <f>IF(Tabela_Brasil[[#This Row],[COMP_P]]&lt;=2,1,0)</f>
        <v>0</v>
      </c>
    </row>
    <row r="2130" spans="1:14" x14ac:dyDescent="0.25">
      <c r="A2130" s="9" t="s">
        <v>2120</v>
      </c>
      <c r="B2130" s="9" t="s">
        <v>16</v>
      </c>
      <c r="C2130" s="9">
        <v>336</v>
      </c>
      <c r="D2130" s="9">
        <v>0.55200000000000005</v>
      </c>
      <c r="E2130" s="9">
        <v>0.56999999999999995</v>
      </c>
      <c r="F2130" s="9">
        <v>0.38800000000000001</v>
      </c>
      <c r="G2130" s="9">
        <v>6904.47</v>
      </c>
      <c r="H2130" s="10">
        <v>6</v>
      </c>
      <c r="I2130" t="str">
        <f>CONCATENATE(Tabela_Brasil[[#This Row],[Município]],"-",Tabela_Brasil[[#This Row],[Estado]])</f>
        <v>Itaipé-MG</v>
      </c>
      <c r="J2130">
        <f>IF(Tabela_Brasil[[#This Row],[IDHM]]&lt;=0.599,1,0)</f>
        <v>1</v>
      </c>
      <c r="K2130" t="str">
        <f>IF(Tabela_Brasil[[#This Row],[IDHM]]&lt;=0.55,"Baixo",IF(Tabela_Brasil[[#This Row],[IDHM]]&lt;=0.699,"Médio",IF(Tabela_Brasil[[#This Row],[IDHM]]&lt;=0.799,"Alto","Muito Alto")))</f>
        <v>Médio</v>
      </c>
      <c r="L2130" t="str">
        <f>VLOOKUP(Tabela_Brasil[[#This Row],[Estado]],'De-Para_Estado_Regiao'!$B$3:$C$29,2,FALSE)</f>
        <v>Sudeste</v>
      </c>
      <c r="M2130">
        <f>IF(Tabela_Brasil[[#This Row],[IBGE_1-4]]&gt;=951,1,0)</f>
        <v>0</v>
      </c>
      <c r="N2130">
        <f>IF(Tabela_Brasil[[#This Row],[COMP_P]]&lt;=2,1,0)</f>
        <v>0</v>
      </c>
    </row>
    <row r="2131" spans="1:14" x14ac:dyDescent="0.25">
      <c r="A2131" s="12" t="s">
        <v>2121</v>
      </c>
      <c r="B2131" s="12" t="s">
        <v>87</v>
      </c>
      <c r="C2131" s="12">
        <v>675</v>
      </c>
      <c r="D2131" s="12">
        <v>0.56799999999999995</v>
      </c>
      <c r="E2131" s="12">
        <v>0.52900000000000003</v>
      </c>
      <c r="F2131" s="12">
        <v>0.48299999999999998</v>
      </c>
      <c r="G2131" s="12">
        <v>5708.63</v>
      </c>
      <c r="H2131" s="13">
        <v>17</v>
      </c>
      <c r="I2131" t="str">
        <f>CONCATENATE(Tabela_Brasil[[#This Row],[Município]],"-",Tabela_Brasil[[#This Row],[Estado]])</f>
        <v>Apicum-Açu-MA</v>
      </c>
      <c r="J2131">
        <f>IF(Tabela_Brasil[[#This Row],[IDHM]]&lt;=0.599,1,0)</f>
        <v>1</v>
      </c>
      <c r="K2131" t="str">
        <f>IF(Tabela_Brasil[[#This Row],[IDHM]]&lt;=0.55,"Baixo",IF(Tabela_Brasil[[#This Row],[IDHM]]&lt;=0.699,"Médio",IF(Tabela_Brasil[[#This Row],[IDHM]]&lt;=0.799,"Alto","Muito Alto")))</f>
        <v>Médio</v>
      </c>
      <c r="L2131" t="str">
        <f>VLOOKUP(Tabela_Brasil[[#This Row],[Estado]],'De-Para_Estado_Regiao'!$B$3:$C$29,2,FALSE)</f>
        <v>Nordeste</v>
      </c>
      <c r="M2131">
        <f>IF(Tabela_Brasil[[#This Row],[IBGE_1-4]]&gt;=951,1,0)</f>
        <v>0</v>
      </c>
      <c r="N2131">
        <f>IF(Tabela_Brasil[[#This Row],[COMP_P]]&lt;=2,1,0)</f>
        <v>0</v>
      </c>
    </row>
    <row r="2132" spans="1:14" x14ac:dyDescent="0.25">
      <c r="A2132" s="9" t="s">
        <v>2122</v>
      </c>
      <c r="B2132" s="9" t="s">
        <v>22</v>
      </c>
      <c r="C2132" s="9">
        <v>138</v>
      </c>
      <c r="D2132" s="9">
        <v>0.70499999999999996</v>
      </c>
      <c r="E2132" s="9">
        <v>0.68200000000000005</v>
      </c>
      <c r="F2132" s="9">
        <v>0.64600000000000002</v>
      </c>
      <c r="G2132" s="9">
        <v>22724.66</v>
      </c>
      <c r="H2132" s="10">
        <v>4</v>
      </c>
      <c r="I2132" t="str">
        <f>CONCATENATE(Tabela_Brasil[[#This Row],[Município]],"-",Tabela_Brasil[[#This Row],[Estado]])</f>
        <v>Planaltina Do Paraná-PR</v>
      </c>
      <c r="J2132">
        <f>IF(Tabela_Brasil[[#This Row],[IDHM]]&lt;=0.599,1,0)</f>
        <v>0</v>
      </c>
      <c r="K2132" t="str">
        <f>IF(Tabela_Brasil[[#This Row],[IDHM]]&lt;=0.55,"Baixo",IF(Tabela_Brasil[[#This Row],[IDHM]]&lt;=0.699,"Médio",IF(Tabela_Brasil[[#This Row],[IDHM]]&lt;=0.799,"Alto","Muito Alto")))</f>
        <v>Alto</v>
      </c>
      <c r="L2132" t="str">
        <f>VLOOKUP(Tabela_Brasil[[#This Row],[Estado]],'De-Para_Estado_Regiao'!$B$3:$C$29,2,FALSE)</f>
        <v>Sul</v>
      </c>
      <c r="M2132">
        <f>IF(Tabela_Brasil[[#This Row],[IBGE_1-4]]&gt;=951,1,0)</f>
        <v>0</v>
      </c>
      <c r="N2132">
        <f>IF(Tabela_Brasil[[#This Row],[COMP_P]]&lt;=2,1,0)</f>
        <v>0</v>
      </c>
    </row>
    <row r="2133" spans="1:14" x14ac:dyDescent="0.25">
      <c r="A2133" s="12" t="s">
        <v>2123</v>
      </c>
      <c r="B2133" s="12" t="s">
        <v>14</v>
      </c>
      <c r="C2133" s="12">
        <v>879</v>
      </c>
      <c r="D2133" s="12">
        <v>0.71599999999999997</v>
      </c>
      <c r="E2133" s="12">
        <v>0.73299999999999998</v>
      </c>
      <c r="F2133" s="12">
        <v>0.60199999999999998</v>
      </c>
      <c r="G2133" s="12">
        <v>53494.43</v>
      </c>
      <c r="H2133" s="13">
        <v>28</v>
      </c>
      <c r="I2133" t="str">
        <f>CONCATENATE(Tabela_Brasil[[#This Row],[Município]],"-",Tabela_Brasil[[#This Row],[Estado]])</f>
        <v>Júlio De Castilhos-RS</v>
      </c>
      <c r="J2133">
        <f>IF(Tabela_Brasil[[#This Row],[IDHM]]&lt;=0.599,1,0)</f>
        <v>0</v>
      </c>
      <c r="K2133" t="str">
        <f>IF(Tabela_Brasil[[#This Row],[IDHM]]&lt;=0.55,"Baixo",IF(Tabela_Brasil[[#This Row],[IDHM]]&lt;=0.699,"Médio",IF(Tabela_Brasil[[#This Row],[IDHM]]&lt;=0.799,"Alto","Muito Alto")))</f>
        <v>Alto</v>
      </c>
      <c r="L2133" t="str">
        <f>VLOOKUP(Tabela_Brasil[[#This Row],[Estado]],'De-Para_Estado_Regiao'!$B$3:$C$29,2,FALSE)</f>
        <v>Sul</v>
      </c>
      <c r="M2133">
        <f>IF(Tabela_Brasil[[#This Row],[IBGE_1-4]]&gt;=951,1,0)</f>
        <v>0</v>
      </c>
      <c r="N2133">
        <f>IF(Tabela_Brasil[[#This Row],[COMP_P]]&lt;=2,1,0)</f>
        <v>0</v>
      </c>
    </row>
    <row r="2134" spans="1:14" x14ac:dyDescent="0.25">
      <c r="A2134" s="9" t="s">
        <v>2124</v>
      </c>
      <c r="B2134" s="9" t="s">
        <v>72</v>
      </c>
      <c r="C2134" s="9">
        <v>1170</v>
      </c>
      <c r="D2134" s="9">
        <v>0.57399999999999995</v>
      </c>
      <c r="E2134" s="9">
        <v>0.56200000000000006</v>
      </c>
      <c r="F2134" s="9">
        <v>0.44600000000000001</v>
      </c>
      <c r="G2134" s="9">
        <v>18282.490000000002</v>
      </c>
      <c r="H2134" s="10">
        <v>6</v>
      </c>
      <c r="I2134" t="str">
        <f>CONCATENATE(Tabela_Brasil[[#This Row],[Município]],"-",Tabela_Brasil[[#This Row],[Estado]])</f>
        <v>Baraúna-RN</v>
      </c>
      <c r="J2134">
        <f>IF(Tabela_Brasil[[#This Row],[IDHM]]&lt;=0.599,1,0)</f>
        <v>1</v>
      </c>
      <c r="K2134" t="str">
        <f>IF(Tabela_Brasil[[#This Row],[IDHM]]&lt;=0.55,"Baixo",IF(Tabela_Brasil[[#This Row],[IDHM]]&lt;=0.699,"Médio",IF(Tabela_Brasil[[#This Row],[IDHM]]&lt;=0.799,"Alto","Muito Alto")))</f>
        <v>Médio</v>
      </c>
      <c r="L2134" t="str">
        <f>VLOOKUP(Tabela_Brasil[[#This Row],[Estado]],'De-Para_Estado_Regiao'!$B$3:$C$29,2,FALSE)</f>
        <v>Nordeste</v>
      </c>
      <c r="M2134">
        <f>IF(Tabela_Brasil[[#This Row],[IBGE_1-4]]&gt;=951,1,0)</f>
        <v>1</v>
      </c>
      <c r="N2134">
        <f>IF(Tabela_Brasil[[#This Row],[COMP_P]]&lt;=2,1,0)</f>
        <v>0</v>
      </c>
    </row>
    <row r="2135" spans="1:14" x14ac:dyDescent="0.25">
      <c r="A2135" s="12" t="s">
        <v>2125</v>
      </c>
      <c r="B2135" s="12" t="s">
        <v>7</v>
      </c>
      <c r="C2135" s="12">
        <v>163</v>
      </c>
      <c r="D2135" s="12">
        <v>0.68</v>
      </c>
      <c r="E2135" s="12">
        <v>0.65700000000000003</v>
      </c>
      <c r="F2135" s="12">
        <v>0.58399999999999996</v>
      </c>
      <c r="G2135" s="12">
        <v>10192</v>
      </c>
      <c r="H2135" s="13">
        <v>1</v>
      </c>
      <c r="I2135" t="str">
        <f>CONCATENATE(Tabela_Brasil[[#This Row],[Município]],"-",Tabela_Brasil[[#This Row],[Estado]])</f>
        <v>Silveiras-SP</v>
      </c>
      <c r="J2135">
        <f>IF(Tabela_Brasil[[#This Row],[IDHM]]&lt;=0.599,1,0)</f>
        <v>0</v>
      </c>
      <c r="K2135" t="str">
        <f>IF(Tabela_Brasil[[#This Row],[IDHM]]&lt;=0.55,"Baixo",IF(Tabela_Brasil[[#This Row],[IDHM]]&lt;=0.699,"Médio",IF(Tabela_Brasil[[#This Row],[IDHM]]&lt;=0.799,"Alto","Muito Alto")))</f>
        <v>Médio</v>
      </c>
      <c r="L2135" t="str">
        <f>VLOOKUP(Tabela_Brasil[[#This Row],[Estado]],'De-Para_Estado_Regiao'!$B$3:$C$29,2,FALSE)</f>
        <v>Sudeste</v>
      </c>
      <c r="M2135">
        <f>IF(Tabela_Brasil[[#This Row],[IBGE_1-4]]&gt;=951,1,0)</f>
        <v>0</v>
      </c>
      <c r="N2135">
        <f>IF(Tabela_Brasil[[#This Row],[COMP_P]]&lt;=2,1,0)</f>
        <v>1</v>
      </c>
    </row>
    <row r="2136" spans="1:14" x14ac:dyDescent="0.25">
      <c r="A2136" s="9" t="s">
        <v>2126</v>
      </c>
      <c r="B2136" s="9" t="s">
        <v>22</v>
      </c>
      <c r="C2136" s="9">
        <v>805</v>
      </c>
      <c r="D2136" s="9">
        <v>0.66400000000000003</v>
      </c>
      <c r="E2136" s="9">
        <v>0.67800000000000005</v>
      </c>
      <c r="F2136" s="9">
        <v>0.51900000000000002</v>
      </c>
      <c r="G2136" s="9">
        <v>43400.72</v>
      </c>
      <c r="H2136" s="10">
        <v>13</v>
      </c>
      <c r="I2136" t="str">
        <f>CONCATENATE(Tabela_Brasil[[#This Row],[Município]],"-",Tabela_Brasil[[#This Row],[Estado]])</f>
        <v>Tibagi-PR</v>
      </c>
      <c r="J2136">
        <f>IF(Tabela_Brasil[[#This Row],[IDHM]]&lt;=0.599,1,0)</f>
        <v>0</v>
      </c>
      <c r="K2136" t="str">
        <f>IF(Tabela_Brasil[[#This Row],[IDHM]]&lt;=0.55,"Baixo",IF(Tabela_Brasil[[#This Row],[IDHM]]&lt;=0.699,"Médio",IF(Tabela_Brasil[[#This Row],[IDHM]]&lt;=0.799,"Alto","Muito Alto")))</f>
        <v>Médio</v>
      </c>
      <c r="L2136" t="str">
        <f>VLOOKUP(Tabela_Brasil[[#This Row],[Estado]],'De-Para_Estado_Regiao'!$B$3:$C$29,2,FALSE)</f>
        <v>Sul</v>
      </c>
      <c r="M2136">
        <f>IF(Tabela_Brasil[[#This Row],[IBGE_1-4]]&gt;=951,1,0)</f>
        <v>0</v>
      </c>
      <c r="N2136">
        <f>IF(Tabela_Brasil[[#This Row],[COMP_P]]&lt;=2,1,0)</f>
        <v>0</v>
      </c>
    </row>
    <row r="2137" spans="1:14" x14ac:dyDescent="0.25">
      <c r="A2137" s="12" t="s">
        <v>2127</v>
      </c>
      <c r="B2137" s="12" t="s">
        <v>16</v>
      </c>
      <c r="C2137" s="12">
        <v>323</v>
      </c>
      <c r="D2137" s="12">
        <v>0.72099999999999997</v>
      </c>
      <c r="E2137" s="12">
        <v>0.70299999999999996</v>
      </c>
      <c r="F2137" s="12">
        <v>0.629</v>
      </c>
      <c r="G2137" s="12">
        <v>13075.36</v>
      </c>
      <c r="H2137" s="13">
        <v>6</v>
      </c>
      <c r="I2137" t="str">
        <f>CONCATENATE(Tabela_Brasil[[#This Row],[Município]],"-",Tabela_Brasil[[#This Row],[Estado]])</f>
        <v>Moema-MG</v>
      </c>
      <c r="J2137">
        <f>IF(Tabela_Brasil[[#This Row],[IDHM]]&lt;=0.599,1,0)</f>
        <v>0</v>
      </c>
      <c r="K2137" t="str">
        <f>IF(Tabela_Brasil[[#This Row],[IDHM]]&lt;=0.55,"Baixo",IF(Tabela_Brasil[[#This Row],[IDHM]]&lt;=0.699,"Médio",IF(Tabela_Brasil[[#This Row],[IDHM]]&lt;=0.799,"Alto","Muito Alto")))</f>
        <v>Alto</v>
      </c>
      <c r="L2137" t="str">
        <f>VLOOKUP(Tabela_Brasil[[#This Row],[Estado]],'De-Para_Estado_Regiao'!$B$3:$C$29,2,FALSE)</f>
        <v>Sudeste</v>
      </c>
      <c r="M2137">
        <f>IF(Tabela_Brasil[[#This Row],[IBGE_1-4]]&gt;=951,1,0)</f>
        <v>0</v>
      </c>
      <c r="N2137">
        <f>IF(Tabela_Brasil[[#This Row],[COMP_P]]&lt;=2,1,0)</f>
        <v>0</v>
      </c>
    </row>
    <row r="2138" spans="1:14" x14ac:dyDescent="0.25">
      <c r="A2138" s="9" t="s">
        <v>2128</v>
      </c>
      <c r="B2138" s="9" t="s">
        <v>118</v>
      </c>
      <c r="C2138" s="9">
        <v>1393</v>
      </c>
      <c r="D2138" s="9">
        <v>0.63400000000000001</v>
      </c>
      <c r="E2138" s="9">
        <v>0.61899999999999999</v>
      </c>
      <c r="F2138" s="9">
        <v>0.54700000000000004</v>
      </c>
      <c r="G2138" s="9">
        <v>10380.69</v>
      </c>
      <c r="H2138" s="10">
        <v>23</v>
      </c>
      <c r="I2138" t="str">
        <f>CONCATENATE(Tabela_Brasil[[#This Row],[Município]],"-",Tabela_Brasil[[#This Row],[Estado]])</f>
        <v>Oeiras-PI</v>
      </c>
      <c r="J2138">
        <f>IF(Tabela_Brasil[[#This Row],[IDHM]]&lt;=0.599,1,0)</f>
        <v>0</v>
      </c>
      <c r="K2138" t="str">
        <f>IF(Tabela_Brasil[[#This Row],[IDHM]]&lt;=0.55,"Baixo",IF(Tabela_Brasil[[#This Row],[IDHM]]&lt;=0.699,"Médio",IF(Tabela_Brasil[[#This Row],[IDHM]]&lt;=0.799,"Alto","Muito Alto")))</f>
        <v>Médio</v>
      </c>
      <c r="L2138" t="str">
        <f>VLOOKUP(Tabela_Brasil[[#This Row],[Estado]],'De-Para_Estado_Regiao'!$B$3:$C$29,2,FALSE)</f>
        <v>Nordeste</v>
      </c>
      <c r="M2138">
        <f>IF(Tabela_Brasil[[#This Row],[IBGE_1-4]]&gt;=951,1,0)</f>
        <v>1</v>
      </c>
      <c r="N2138">
        <f>IF(Tabela_Brasil[[#This Row],[COMP_P]]&lt;=2,1,0)</f>
        <v>0</v>
      </c>
    </row>
    <row r="2139" spans="1:14" x14ac:dyDescent="0.25">
      <c r="A2139" s="12" t="s">
        <v>2129</v>
      </c>
      <c r="B2139" s="12" t="s">
        <v>24</v>
      </c>
      <c r="C2139" s="12">
        <v>446</v>
      </c>
      <c r="D2139" s="12">
        <v>0.59899999999999998</v>
      </c>
      <c r="E2139" s="12">
        <v>0.54800000000000004</v>
      </c>
      <c r="F2139" s="12">
        <v>0.52300000000000002</v>
      </c>
      <c r="G2139" s="12">
        <v>13100.34</v>
      </c>
      <c r="H2139" s="13">
        <v>23</v>
      </c>
      <c r="I2139" t="str">
        <f>CONCATENATE(Tabela_Brasil[[#This Row],[Município]],"-",Tabela_Brasil[[#This Row],[Estado]])</f>
        <v>Iraquara-BA</v>
      </c>
      <c r="J2139">
        <f>IF(Tabela_Brasil[[#This Row],[IDHM]]&lt;=0.599,1,0)</f>
        <v>1</v>
      </c>
      <c r="K2139" t="str">
        <f>IF(Tabela_Brasil[[#This Row],[IDHM]]&lt;=0.55,"Baixo",IF(Tabela_Brasil[[#This Row],[IDHM]]&lt;=0.699,"Médio",IF(Tabela_Brasil[[#This Row],[IDHM]]&lt;=0.799,"Alto","Muito Alto")))</f>
        <v>Médio</v>
      </c>
      <c r="L2139" t="str">
        <f>VLOOKUP(Tabela_Brasil[[#This Row],[Estado]],'De-Para_Estado_Regiao'!$B$3:$C$29,2,FALSE)</f>
        <v>Nordeste</v>
      </c>
      <c r="M2139">
        <f>IF(Tabela_Brasil[[#This Row],[IBGE_1-4]]&gt;=951,1,0)</f>
        <v>0</v>
      </c>
      <c r="N2139">
        <f>IF(Tabela_Brasil[[#This Row],[COMP_P]]&lt;=2,1,0)</f>
        <v>0</v>
      </c>
    </row>
    <row r="2140" spans="1:14" x14ac:dyDescent="0.25">
      <c r="A2140" s="9" t="s">
        <v>2130</v>
      </c>
      <c r="B2140" s="9" t="s">
        <v>33</v>
      </c>
      <c r="C2140" s="9">
        <v>373</v>
      </c>
      <c r="D2140" s="9">
        <v>0.73199999999999998</v>
      </c>
      <c r="E2140" s="9">
        <v>0.68100000000000005</v>
      </c>
      <c r="F2140" s="9">
        <v>0.68799999999999994</v>
      </c>
      <c r="G2140" s="9">
        <v>12227.44</v>
      </c>
      <c r="H2140" s="10">
        <v>7</v>
      </c>
      <c r="I2140" t="str">
        <f>CONCATENATE(Tabela_Brasil[[#This Row],[Município]],"-",Tabela_Brasil[[#This Row],[Estado]])</f>
        <v>Firminópolis-GO</v>
      </c>
      <c r="J2140">
        <f>IF(Tabela_Brasil[[#This Row],[IDHM]]&lt;=0.599,1,0)</f>
        <v>0</v>
      </c>
      <c r="K2140" t="str">
        <f>IF(Tabela_Brasil[[#This Row],[IDHM]]&lt;=0.55,"Baixo",IF(Tabela_Brasil[[#This Row],[IDHM]]&lt;=0.699,"Médio",IF(Tabela_Brasil[[#This Row],[IDHM]]&lt;=0.799,"Alto","Muito Alto")))</f>
        <v>Alto</v>
      </c>
      <c r="L2140" t="str">
        <f>VLOOKUP(Tabela_Brasil[[#This Row],[Estado]],'De-Para_Estado_Regiao'!$B$3:$C$29,2,FALSE)</f>
        <v>Centro-Oeste</v>
      </c>
      <c r="M2140">
        <f>IF(Tabela_Brasil[[#This Row],[IBGE_1-4]]&gt;=951,1,0)</f>
        <v>0</v>
      </c>
      <c r="N2140">
        <f>IF(Tabela_Brasil[[#This Row],[COMP_P]]&lt;=2,1,0)</f>
        <v>0</v>
      </c>
    </row>
    <row r="2141" spans="1:14" x14ac:dyDescent="0.25">
      <c r="A2141" s="12" t="s">
        <v>2131</v>
      </c>
      <c r="B2141" s="12" t="s">
        <v>33</v>
      </c>
      <c r="C2141" s="12">
        <v>374</v>
      </c>
      <c r="D2141" s="12">
        <v>0.65700000000000003</v>
      </c>
      <c r="E2141" s="12">
        <v>0.64800000000000002</v>
      </c>
      <c r="F2141" s="12">
        <v>0.53100000000000003</v>
      </c>
      <c r="G2141" s="12">
        <v>14789.79</v>
      </c>
      <c r="H2141" s="13">
        <v>12</v>
      </c>
      <c r="I2141" t="str">
        <f>CONCATENATE(Tabela_Brasil[[#This Row],[Município]],"-",Tabela_Brasil[[#This Row],[Estado]])</f>
        <v>Cocalzinho De Goiás-GO</v>
      </c>
      <c r="J2141">
        <f>IF(Tabela_Brasil[[#This Row],[IDHM]]&lt;=0.599,1,0)</f>
        <v>0</v>
      </c>
      <c r="K2141" t="str">
        <f>IF(Tabela_Brasil[[#This Row],[IDHM]]&lt;=0.55,"Baixo",IF(Tabela_Brasil[[#This Row],[IDHM]]&lt;=0.699,"Médio",IF(Tabela_Brasil[[#This Row],[IDHM]]&lt;=0.799,"Alto","Muito Alto")))</f>
        <v>Médio</v>
      </c>
      <c r="L2141" t="str">
        <f>VLOOKUP(Tabela_Brasil[[#This Row],[Estado]],'De-Para_Estado_Regiao'!$B$3:$C$29,2,FALSE)</f>
        <v>Centro-Oeste</v>
      </c>
      <c r="M2141">
        <f>IF(Tabela_Brasil[[#This Row],[IBGE_1-4]]&gt;=951,1,0)</f>
        <v>0</v>
      </c>
      <c r="N2141">
        <f>IF(Tabela_Brasil[[#This Row],[COMP_P]]&lt;=2,1,0)</f>
        <v>0</v>
      </c>
    </row>
    <row r="2142" spans="1:14" x14ac:dyDescent="0.25">
      <c r="A2142" s="9" t="s">
        <v>2132</v>
      </c>
      <c r="B2142" s="9" t="s">
        <v>94</v>
      </c>
      <c r="C2142" s="9">
        <v>801</v>
      </c>
      <c r="D2142" s="9">
        <v>0.53600000000000003</v>
      </c>
      <c r="E2142" s="9">
        <v>0.498</v>
      </c>
      <c r="F2142" s="9">
        <v>0.40500000000000003</v>
      </c>
      <c r="G2142" s="9">
        <v>7046.49</v>
      </c>
      <c r="H2142" s="10">
        <v>66</v>
      </c>
      <c r="I2142" t="str">
        <f>CONCATENATE(Tabela_Brasil[[#This Row],[Município]],"-",Tabela_Brasil[[#This Row],[Estado]])</f>
        <v>Girau Do Ponciano-AL</v>
      </c>
      <c r="J2142">
        <f>IF(Tabela_Brasil[[#This Row],[IDHM]]&lt;=0.599,1,0)</f>
        <v>1</v>
      </c>
      <c r="K2142" t="str">
        <f>IF(Tabela_Brasil[[#This Row],[IDHM]]&lt;=0.55,"Baixo",IF(Tabela_Brasil[[#This Row],[IDHM]]&lt;=0.699,"Médio",IF(Tabela_Brasil[[#This Row],[IDHM]]&lt;=0.799,"Alto","Muito Alto")))</f>
        <v>Baixo</v>
      </c>
      <c r="L2142" t="str">
        <f>VLOOKUP(Tabela_Brasil[[#This Row],[Estado]],'De-Para_Estado_Regiao'!$B$3:$C$29,2,FALSE)</f>
        <v>Nordeste</v>
      </c>
      <c r="M2142">
        <f>IF(Tabela_Brasil[[#This Row],[IBGE_1-4]]&gt;=951,1,0)</f>
        <v>0</v>
      </c>
      <c r="N2142">
        <f>IF(Tabela_Brasil[[#This Row],[COMP_P]]&lt;=2,1,0)</f>
        <v>0</v>
      </c>
    </row>
    <row r="2143" spans="1:14" x14ac:dyDescent="0.25">
      <c r="A2143" s="12" t="s">
        <v>2133</v>
      </c>
      <c r="B2143" s="12" t="s">
        <v>22</v>
      </c>
      <c r="C2143" s="12">
        <v>186</v>
      </c>
      <c r="D2143" s="12">
        <v>0.72299999999999998</v>
      </c>
      <c r="E2143" s="12">
        <v>0.69199999999999995</v>
      </c>
      <c r="F2143" s="12">
        <v>0.65200000000000002</v>
      </c>
      <c r="G2143" s="12">
        <v>38335.129999999997</v>
      </c>
      <c r="H2143" s="13">
        <v>1</v>
      </c>
      <c r="I2143" t="str">
        <f>CONCATENATE(Tabela_Brasil[[#This Row],[Município]],"-",Tabela_Brasil[[#This Row],[Estado]])</f>
        <v>Formosa Do Oeste-PR</v>
      </c>
      <c r="J2143">
        <f>IF(Tabela_Brasil[[#This Row],[IDHM]]&lt;=0.599,1,0)</f>
        <v>0</v>
      </c>
      <c r="K2143" t="str">
        <f>IF(Tabela_Brasil[[#This Row],[IDHM]]&lt;=0.55,"Baixo",IF(Tabela_Brasil[[#This Row],[IDHM]]&lt;=0.699,"Médio",IF(Tabela_Brasil[[#This Row],[IDHM]]&lt;=0.799,"Alto","Muito Alto")))</f>
        <v>Alto</v>
      </c>
      <c r="L2143" t="str">
        <f>VLOOKUP(Tabela_Brasil[[#This Row],[Estado]],'De-Para_Estado_Regiao'!$B$3:$C$29,2,FALSE)</f>
        <v>Sul</v>
      </c>
      <c r="M2143">
        <f>IF(Tabela_Brasil[[#This Row],[IBGE_1-4]]&gt;=951,1,0)</f>
        <v>0</v>
      </c>
      <c r="N2143">
        <f>IF(Tabela_Brasil[[#This Row],[COMP_P]]&lt;=2,1,0)</f>
        <v>1</v>
      </c>
    </row>
    <row r="2144" spans="1:14" x14ac:dyDescent="0.25">
      <c r="A2144" s="9" t="s">
        <v>2134</v>
      </c>
      <c r="B2144" s="9" t="s">
        <v>24</v>
      </c>
      <c r="C2144" s="9">
        <v>759</v>
      </c>
      <c r="D2144" s="9">
        <v>0.63700000000000001</v>
      </c>
      <c r="E2144" s="9">
        <v>0.624</v>
      </c>
      <c r="F2144" s="9">
        <v>0.52500000000000002</v>
      </c>
      <c r="G2144" s="9">
        <v>10668.11</v>
      </c>
      <c r="H2144" s="10">
        <v>3</v>
      </c>
      <c r="I2144" t="str">
        <f>CONCATENATE(Tabela_Brasil[[#This Row],[Município]],"-",Tabela_Brasil[[#This Row],[Estado]])</f>
        <v>Itanhém-BA</v>
      </c>
      <c r="J2144">
        <f>IF(Tabela_Brasil[[#This Row],[IDHM]]&lt;=0.599,1,0)</f>
        <v>0</v>
      </c>
      <c r="K2144" t="str">
        <f>IF(Tabela_Brasil[[#This Row],[IDHM]]&lt;=0.55,"Baixo",IF(Tabela_Brasil[[#This Row],[IDHM]]&lt;=0.699,"Médio",IF(Tabela_Brasil[[#This Row],[IDHM]]&lt;=0.799,"Alto","Muito Alto")))</f>
        <v>Médio</v>
      </c>
      <c r="L2144" t="str">
        <f>VLOOKUP(Tabela_Brasil[[#This Row],[Estado]],'De-Para_Estado_Regiao'!$B$3:$C$29,2,FALSE)</f>
        <v>Nordeste</v>
      </c>
      <c r="M2144">
        <f>IF(Tabela_Brasil[[#This Row],[IBGE_1-4]]&gt;=951,1,0)</f>
        <v>0</v>
      </c>
      <c r="N2144">
        <f>IF(Tabela_Brasil[[#This Row],[COMP_P]]&lt;=2,1,0)</f>
        <v>0</v>
      </c>
    </row>
    <row r="2145" spans="1:14" x14ac:dyDescent="0.25">
      <c r="A2145" s="12" t="s">
        <v>2135</v>
      </c>
      <c r="B2145" s="12" t="s">
        <v>87</v>
      </c>
      <c r="C2145" s="12">
        <v>730</v>
      </c>
      <c r="D2145" s="12">
        <v>0.61899999999999999</v>
      </c>
      <c r="E2145" s="12">
        <v>0.57899999999999996</v>
      </c>
      <c r="F2145" s="12">
        <v>0.56000000000000005</v>
      </c>
      <c r="G2145" s="12">
        <v>6071.98</v>
      </c>
      <c r="H2145" s="13">
        <v>1</v>
      </c>
      <c r="I2145" t="str">
        <f>CONCATENATE(Tabela_Brasil[[#This Row],[Município]],"-",Tabela_Brasil[[#This Row],[Estado]])</f>
        <v>Matinha-MA</v>
      </c>
      <c r="J2145">
        <f>IF(Tabela_Brasil[[#This Row],[IDHM]]&lt;=0.599,1,0)</f>
        <v>0</v>
      </c>
      <c r="K2145" t="str">
        <f>IF(Tabela_Brasil[[#This Row],[IDHM]]&lt;=0.55,"Baixo",IF(Tabela_Brasil[[#This Row],[IDHM]]&lt;=0.699,"Médio",IF(Tabela_Brasil[[#This Row],[IDHM]]&lt;=0.799,"Alto","Muito Alto")))</f>
        <v>Médio</v>
      </c>
      <c r="L2145" t="str">
        <f>VLOOKUP(Tabela_Brasil[[#This Row],[Estado]],'De-Para_Estado_Regiao'!$B$3:$C$29,2,FALSE)</f>
        <v>Nordeste</v>
      </c>
      <c r="M2145">
        <f>IF(Tabela_Brasil[[#This Row],[IBGE_1-4]]&gt;=951,1,0)</f>
        <v>0</v>
      </c>
      <c r="N2145">
        <f>IF(Tabela_Brasil[[#This Row],[COMP_P]]&lt;=2,1,0)</f>
        <v>1</v>
      </c>
    </row>
    <row r="2146" spans="1:14" x14ac:dyDescent="0.25">
      <c r="A2146" s="9" t="s">
        <v>2136</v>
      </c>
      <c r="B2146" s="9" t="s">
        <v>24</v>
      </c>
      <c r="C2146" s="9">
        <v>427</v>
      </c>
      <c r="D2146" s="9">
        <v>0.59</v>
      </c>
      <c r="E2146" s="9">
        <v>0.56999999999999995</v>
      </c>
      <c r="F2146" s="9">
        <v>0.502</v>
      </c>
      <c r="G2146" s="9">
        <v>8971.84</v>
      </c>
      <c r="H2146" s="10">
        <v>0</v>
      </c>
      <c r="I2146" t="str">
        <f>CONCATENATE(Tabela_Brasil[[#This Row],[Município]],"-",Tabela_Brasil[[#This Row],[Estado]])</f>
        <v>Itaju Do Colônia-BA</v>
      </c>
      <c r="J2146">
        <f>IF(Tabela_Brasil[[#This Row],[IDHM]]&lt;=0.599,1,0)</f>
        <v>1</v>
      </c>
      <c r="K2146" t="str">
        <f>IF(Tabela_Brasil[[#This Row],[IDHM]]&lt;=0.55,"Baixo",IF(Tabela_Brasil[[#This Row],[IDHM]]&lt;=0.699,"Médio",IF(Tabela_Brasil[[#This Row],[IDHM]]&lt;=0.799,"Alto","Muito Alto")))</f>
        <v>Médio</v>
      </c>
      <c r="L2146" t="str">
        <f>VLOOKUP(Tabela_Brasil[[#This Row],[Estado]],'De-Para_Estado_Regiao'!$B$3:$C$29,2,FALSE)</f>
        <v>Nordeste</v>
      </c>
      <c r="M2146">
        <f>IF(Tabela_Brasil[[#This Row],[IBGE_1-4]]&gt;=951,1,0)</f>
        <v>0</v>
      </c>
      <c r="N2146">
        <f>IF(Tabela_Brasil[[#This Row],[COMP_P]]&lt;=2,1,0)</f>
        <v>1</v>
      </c>
    </row>
    <row r="2147" spans="1:14" x14ac:dyDescent="0.25">
      <c r="A2147" s="12" t="s">
        <v>2137</v>
      </c>
      <c r="B2147" s="12" t="s">
        <v>59</v>
      </c>
      <c r="C2147" s="12">
        <v>673</v>
      </c>
      <c r="D2147" s="12">
        <v>0.70799999999999996</v>
      </c>
      <c r="E2147" s="12">
        <v>0.7</v>
      </c>
      <c r="F2147" s="12">
        <v>0.60599999999999998</v>
      </c>
      <c r="G2147" s="12">
        <v>31930.85</v>
      </c>
      <c r="H2147" s="13">
        <v>29</v>
      </c>
      <c r="I2147" t="str">
        <f>CONCATENATE(Tabela_Brasil[[#This Row],[Município]],"-",Tabela_Brasil[[#This Row],[Estado]])</f>
        <v>Itaiópolis-SC</v>
      </c>
      <c r="J2147">
        <f>IF(Tabela_Brasil[[#This Row],[IDHM]]&lt;=0.599,1,0)</f>
        <v>0</v>
      </c>
      <c r="K2147" t="str">
        <f>IF(Tabela_Brasil[[#This Row],[IDHM]]&lt;=0.55,"Baixo",IF(Tabela_Brasil[[#This Row],[IDHM]]&lt;=0.699,"Médio",IF(Tabela_Brasil[[#This Row],[IDHM]]&lt;=0.799,"Alto","Muito Alto")))</f>
        <v>Alto</v>
      </c>
      <c r="L2147" t="str">
        <f>VLOOKUP(Tabela_Brasil[[#This Row],[Estado]],'De-Para_Estado_Regiao'!$B$3:$C$29,2,FALSE)</f>
        <v>Sul</v>
      </c>
      <c r="M2147">
        <f>IF(Tabela_Brasil[[#This Row],[IBGE_1-4]]&gt;=951,1,0)</f>
        <v>0</v>
      </c>
      <c r="N2147">
        <f>IF(Tabela_Brasil[[#This Row],[COMP_P]]&lt;=2,1,0)</f>
        <v>0</v>
      </c>
    </row>
    <row r="2148" spans="1:14" x14ac:dyDescent="0.25">
      <c r="A2148" s="9" t="s">
        <v>2138</v>
      </c>
      <c r="B2148" s="9" t="s">
        <v>87</v>
      </c>
      <c r="C2148" s="9">
        <v>525</v>
      </c>
      <c r="D2148" s="9">
        <v>0.54</v>
      </c>
      <c r="E2148" s="9">
        <v>0.52</v>
      </c>
      <c r="F2148" s="9">
        <v>0.435</v>
      </c>
      <c r="G2148" s="9">
        <v>5695.12</v>
      </c>
      <c r="H2148" s="10">
        <v>0</v>
      </c>
      <c r="I2148" t="str">
        <f>CONCATENATE(Tabela_Brasil[[#This Row],[Município]],"-",Tabela_Brasil[[#This Row],[Estado]])</f>
        <v>Senador Alexandre Costa-MA</v>
      </c>
      <c r="J2148">
        <f>IF(Tabela_Brasil[[#This Row],[IDHM]]&lt;=0.599,1,0)</f>
        <v>1</v>
      </c>
      <c r="K2148" t="str">
        <f>IF(Tabela_Brasil[[#This Row],[IDHM]]&lt;=0.55,"Baixo",IF(Tabela_Brasil[[#This Row],[IDHM]]&lt;=0.699,"Médio",IF(Tabela_Brasil[[#This Row],[IDHM]]&lt;=0.799,"Alto","Muito Alto")))</f>
        <v>Baixo</v>
      </c>
      <c r="L2148" t="str">
        <f>VLOOKUP(Tabela_Brasil[[#This Row],[Estado]],'De-Para_Estado_Regiao'!$B$3:$C$29,2,FALSE)</f>
        <v>Nordeste</v>
      </c>
      <c r="M2148">
        <f>IF(Tabela_Brasil[[#This Row],[IBGE_1-4]]&gt;=951,1,0)</f>
        <v>0</v>
      </c>
      <c r="N2148">
        <f>IF(Tabela_Brasil[[#This Row],[COMP_P]]&lt;=2,1,0)</f>
        <v>1</v>
      </c>
    </row>
    <row r="2149" spans="1:14" x14ac:dyDescent="0.25">
      <c r="A2149" s="12" t="s">
        <v>2139</v>
      </c>
      <c r="B2149" s="12" t="s">
        <v>22</v>
      </c>
      <c r="C2149" s="12">
        <v>294</v>
      </c>
      <c r="D2149" s="12">
        <v>0.70599999999999996</v>
      </c>
      <c r="E2149" s="12">
        <v>0.70399999999999996</v>
      </c>
      <c r="F2149" s="12">
        <v>0.63600000000000001</v>
      </c>
      <c r="G2149" s="12">
        <v>21421.759999999998</v>
      </c>
      <c r="H2149" s="13">
        <v>18</v>
      </c>
      <c r="I2149" t="str">
        <f>CONCATENATE(Tabela_Brasil[[#This Row],[Município]],"-",Tabela_Brasil[[#This Row],[Estado]])</f>
        <v>Planalto-PR</v>
      </c>
      <c r="J2149">
        <f>IF(Tabela_Brasil[[#This Row],[IDHM]]&lt;=0.599,1,0)</f>
        <v>0</v>
      </c>
      <c r="K2149" t="str">
        <f>IF(Tabela_Brasil[[#This Row],[IDHM]]&lt;=0.55,"Baixo",IF(Tabela_Brasil[[#This Row],[IDHM]]&lt;=0.699,"Médio",IF(Tabela_Brasil[[#This Row],[IDHM]]&lt;=0.799,"Alto","Muito Alto")))</f>
        <v>Alto</v>
      </c>
      <c r="L2149" t="str">
        <f>VLOOKUP(Tabela_Brasil[[#This Row],[Estado]],'De-Para_Estado_Regiao'!$B$3:$C$29,2,FALSE)</f>
        <v>Sul</v>
      </c>
      <c r="M2149">
        <f>IF(Tabela_Brasil[[#This Row],[IBGE_1-4]]&gt;=951,1,0)</f>
        <v>0</v>
      </c>
      <c r="N2149">
        <f>IF(Tabela_Brasil[[#This Row],[COMP_P]]&lt;=2,1,0)</f>
        <v>0</v>
      </c>
    </row>
    <row r="2150" spans="1:14" x14ac:dyDescent="0.25">
      <c r="A2150" s="9" t="s">
        <v>2140</v>
      </c>
      <c r="B2150" s="9" t="s">
        <v>53</v>
      </c>
      <c r="C2150" s="9">
        <v>566</v>
      </c>
      <c r="D2150" s="9">
        <v>0.61399999999999999</v>
      </c>
      <c r="E2150" s="9">
        <v>0.66</v>
      </c>
      <c r="F2150" s="9">
        <v>0.45</v>
      </c>
      <c r="G2150" s="9">
        <v>19635.580000000002</v>
      </c>
      <c r="H2150" s="10">
        <v>9</v>
      </c>
      <c r="I2150" t="str">
        <f>CONCATENATE(Tabela_Brasil[[#This Row],[Município]],"-",Tabela_Brasil[[#This Row],[Estado]])</f>
        <v>Sete Quedas-MS</v>
      </c>
      <c r="J2150">
        <f>IF(Tabela_Brasil[[#This Row],[IDHM]]&lt;=0.599,1,0)</f>
        <v>0</v>
      </c>
      <c r="K2150" t="str">
        <f>IF(Tabela_Brasil[[#This Row],[IDHM]]&lt;=0.55,"Baixo",IF(Tabela_Brasil[[#This Row],[IDHM]]&lt;=0.699,"Médio",IF(Tabela_Brasil[[#This Row],[IDHM]]&lt;=0.799,"Alto","Muito Alto")))</f>
        <v>Médio</v>
      </c>
      <c r="L2150" t="str">
        <f>VLOOKUP(Tabela_Brasil[[#This Row],[Estado]],'De-Para_Estado_Regiao'!$B$3:$C$29,2,FALSE)</f>
        <v>Centro-Oeste</v>
      </c>
      <c r="M2150">
        <f>IF(Tabela_Brasil[[#This Row],[IBGE_1-4]]&gt;=951,1,0)</f>
        <v>0</v>
      </c>
      <c r="N2150">
        <f>IF(Tabela_Brasil[[#This Row],[COMP_P]]&lt;=2,1,0)</f>
        <v>0</v>
      </c>
    </row>
    <row r="2151" spans="1:14" x14ac:dyDescent="0.25">
      <c r="A2151" s="12" t="s">
        <v>2141</v>
      </c>
      <c r="B2151" s="12" t="s">
        <v>33</v>
      </c>
      <c r="C2151" s="12">
        <v>141</v>
      </c>
      <c r="D2151" s="12">
        <v>0.70599999999999996</v>
      </c>
      <c r="E2151" s="12">
        <v>0.69599999999999995</v>
      </c>
      <c r="F2151" s="12">
        <v>0.623</v>
      </c>
      <c r="G2151" s="12">
        <v>16565.28</v>
      </c>
      <c r="H2151" s="13">
        <v>8</v>
      </c>
      <c r="I2151" t="str">
        <f>CONCATENATE(Tabela_Brasil[[#This Row],[Município]],"-",Tabela_Brasil[[#This Row],[Estado]])</f>
        <v>Mossâmedes-GO</v>
      </c>
      <c r="J2151">
        <f>IF(Tabela_Brasil[[#This Row],[IDHM]]&lt;=0.599,1,0)</f>
        <v>0</v>
      </c>
      <c r="K2151" t="str">
        <f>IF(Tabela_Brasil[[#This Row],[IDHM]]&lt;=0.55,"Baixo",IF(Tabela_Brasil[[#This Row],[IDHM]]&lt;=0.699,"Médio",IF(Tabela_Brasil[[#This Row],[IDHM]]&lt;=0.799,"Alto","Muito Alto")))</f>
        <v>Alto</v>
      </c>
      <c r="L2151" t="str">
        <f>VLOOKUP(Tabela_Brasil[[#This Row],[Estado]],'De-Para_Estado_Regiao'!$B$3:$C$29,2,FALSE)</f>
        <v>Centro-Oeste</v>
      </c>
      <c r="M2151">
        <f>IF(Tabela_Brasil[[#This Row],[IBGE_1-4]]&gt;=951,1,0)</f>
        <v>0</v>
      </c>
      <c r="N2151">
        <f>IF(Tabela_Brasil[[#This Row],[COMP_P]]&lt;=2,1,0)</f>
        <v>0</v>
      </c>
    </row>
    <row r="2152" spans="1:14" x14ac:dyDescent="0.25">
      <c r="A2152" s="9" t="s">
        <v>2142</v>
      </c>
      <c r="B2152" s="9" t="s">
        <v>22</v>
      </c>
      <c r="C2152" s="9">
        <v>315</v>
      </c>
      <c r="D2152" s="9">
        <v>0.68200000000000005</v>
      </c>
      <c r="E2152" s="9">
        <v>0.70299999999999996</v>
      </c>
      <c r="F2152" s="9">
        <v>0.54700000000000004</v>
      </c>
      <c r="G2152" s="9">
        <v>39246.01</v>
      </c>
      <c r="H2152" s="10">
        <v>6</v>
      </c>
      <c r="I2152" t="str">
        <f>CONCATENATE(Tabela_Brasil[[#This Row],[Município]],"-",Tabela_Brasil[[#This Row],[Estado]])</f>
        <v>São Carlos Do Ivaí-PR</v>
      </c>
      <c r="J2152">
        <f>IF(Tabela_Brasil[[#This Row],[IDHM]]&lt;=0.599,1,0)</f>
        <v>0</v>
      </c>
      <c r="K2152" t="str">
        <f>IF(Tabela_Brasil[[#This Row],[IDHM]]&lt;=0.55,"Baixo",IF(Tabela_Brasil[[#This Row],[IDHM]]&lt;=0.699,"Médio",IF(Tabela_Brasil[[#This Row],[IDHM]]&lt;=0.799,"Alto","Muito Alto")))</f>
        <v>Médio</v>
      </c>
      <c r="L2152" t="str">
        <f>VLOOKUP(Tabela_Brasil[[#This Row],[Estado]],'De-Para_Estado_Regiao'!$B$3:$C$29,2,FALSE)</f>
        <v>Sul</v>
      </c>
      <c r="M2152">
        <f>IF(Tabela_Brasil[[#This Row],[IBGE_1-4]]&gt;=951,1,0)</f>
        <v>0</v>
      </c>
      <c r="N2152">
        <f>IF(Tabela_Brasil[[#This Row],[COMP_P]]&lt;=2,1,0)</f>
        <v>0</v>
      </c>
    </row>
    <row r="2153" spans="1:14" x14ac:dyDescent="0.25">
      <c r="A2153" s="12" t="s">
        <v>2143</v>
      </c>
      <c r="B2153" s="12" t="s">
        <v>72</v>
      </c>
      <c r="C2153" s="12">
        <v>1057</v>
      </c>
      <c r="D2153" s="12">
        <v>0.68</v>
      </c>
      <c r="E2153" s="12">
        <v>0.625</v>
      </c>
      <c r="F2153" s="12">
        <v>0.61699999999999999</v>
      </c>
      <c r="G2153" s="12">
        <v>13709.32</v>
      </c>
      <c r="H2153" s="13">
        <v>17</v>
      </c>
      <c r="I2153" t="str">
        <f>CONCATENATE(Tabela_Brasil[[#This Row],[Município]],"-",Tabela_Brasil[[#This Row],[Estado]])</f>
        <v>Parelhas-RN</v>
      </c>
      <c r="J2153">
        <f>IF(Tabela_Brasil[[#This Row],[IDHM]]&lt;=0.599,1,0)</f>
        <v>0</v>
      </c>
      <c r="K2153" t="str">
        <f>IF(Tabela_Brasil[[#This Row],[IDHM]]&lt;=0.55,"Baixo",IF(Tabela_Brasil[[#This Row],[IDHM]]&lt;=0.699,"Médio",IF(Tabela_Brasil[[#This Row],[IDHM]]&lt;=0.799,"Alto","Muito Alto")))</f>
        <v>Médio</v>
      </c>
      <c r="L2153" t="str">
        <f>VLOOKUP(Tabela_Brasil[[#This Row],[Estado]],'De-Para_Estado_Regiao'!$B$3:$C$29,2,FALSE)</f>
        <v>Nordeste</v>
      </c>
      <c r="M2153">
        <f>IF(Tabela_Brasil[[#This Row],[IBGE_1-4]]&gt;=951,1,0)</f>
        <v>1</v>
      </c>
      <c r="N2153">
        <f>IF(Tabela_Brasil[[#This Row],[COMP_P]]&lt;=2,1,0)</f>
        <v>0</v>
      </c>
    </row>
    <row r="2154" spans="1:14" x14ac:dyDescent="0.25">
      <c r="A2154" s="9" t="s">
        <v>2144</v>
      </c>
      <c r="B2154" s="9" t="s">
        <v>22</v>
      </c>
      <c r="C2154" s="9">
        <v>192</v>
      </c>
      <c r="D2154" s="9">
        <v>0.71499999999999997</v>
      </c>
      <c r="E2154" s="9">
        <v>0.68899999999999995</v>
      </c>
      <c r="F2154" s="9">
        <v>0.63100000000000001</v>
      </c>
      <c r="G2154" s="9">
        <v>34073.49</v>
      </c>
      <c r="H2154" s="10">
        <v>4</v>
      </c>
      <c r="I2154" t="str">
        <f>CONCATENATE(Tabela_Brasil[[#This Row],[Município]],"-",Tabela_Brasil[[#This Row],[Estado]])</f>
        <v>Quinta Do Sol-PR</v>
      </c>
      <c r="J2154">
        <f>IF(Tabela_Brasil[[#This Row],[IDHM]]&lt;=0.599,1,0)</f>
        <v>0</v>
      </c>
      <c r="K2154" t="str">
        <f>IF(Tabela_Brasil[[#This Row],[IDHM]]&lt;=0.55,"Baixo",IF(Tabela_Brasil[[#This Row],[IDHM]]&lt;=0.699,"Médio",IF(Tabela_Brasil[[#This Row],[IDHM]]&lt;=0.799,"Alto","Muito Alto")))</f>
        <v>Alto</v>
      </c>
      <c r="L2154" t="str">
        <f>VLOOKUP(Tabela_Brasil[[#This Row],[Estado]],'De-Para_Estado_Regiao'!$B$3:$C$29,2,FALSE)</f>
        <v>Sul</v>
      </c>
      <c r="M2154">
        <f>IF(Tabela_Brasil[[#This Row],[IBGE_1-4]]&gt;=951,1,0)</f>
        <v>0</v>
      </c>
      <c r="N2154">
        <f>IF(Tabela_Brasil[[#This Row],[COMP_P]]&lt;=2,1,0)</f>
        <v>0</v>
      </c>
    </row>
    <row r="2155" spans="1:14" x14ac:dyDescent="0.25">
      <c r="A2155" s="12" t="s">
        <v>2145</v>
      </c>
      <c r="B2155" s="12" t="s">
        <v>114</v>
      </c>
      <c r="C2155" s="12">
        <v>2007</v>
      </c>
      <c r="D2155" s="12">
        <v>0.55700000000000005</v>
      </c>
      <c r="E2155" s="12">
        <v>0.60899999999999999</v>
      </c>
      <c r="F2155" s="12">
        <v>0.40400000000000003</v>
      </c>
      <c r="G2155" s="12">
        <v>9688.16</v>
      </c>
      <c r="H2155" s="13">
        <v>28</v>
      </c>
      <c r="I2155" t="str">
        <f>CONCATENATE(Tabela_Brasil[[#This Row],[Município]],"-",Tabela_Brasil[[#This Row],[Estado]])</f>
        <v>Tobias Barreto-SE</v>
      </c>
      <c r="J2155">
        <f>IF(Tabela_Brasil[[#This Row],[IDHM]]&lt;=0.599,1,0)</f>
        <v>1</v>
      </c>
      <c r="K2155" t="str">
        <f>IF(Tabela_Brasil[[#This Row],[IDHM]]&lt;=0.55,"Baixo",IF(Tabela_Brasil[[#This Row],[IDHM]]&lt;=0.699,"Médio",IF(Tabela_Brasil[[#This Row],[IDHM]]&lt;=0.799,"Alto","Muito Alto")))</f>
        <v>Médio</v>
      </c>
      <c r="L2155" t="str">
        <f>VLOOKUP(Tabela_Brasil[[#This Row],[Estado]],'De-Para_Estado_Regiao'!$B$3:$C$29,2,FALSE)</f>
        <v>Nordeste</v>
      </c>
      <c r="M2155">
        <f>IF(Tabela_Brasil[[#This Row],[IBGE_1-4]]&gt;=951,1,0)</f>
        <v>1</v>
      </c>
      <c r="N2155">
        <f>IF(Tabela_Brasil[[#This Row],[COMP_P]]&lt;=2,1,0)</f>
        <v>0</v>
      </c>
    </row>
    <row r="2156" spans="1:14" x14ac:dyDescent="0.25">
      <c r="A2156" s="9" t="s">
        <v>2146</v>
      </c>
      <c r="B2156" s="9" t="s">
        <v>19</v>
      </c>
      <c r="C2156" s="9">
        <v>1543</v>
      </c>
      <c r="D2156" s="9">
        <v>0.66200000000000003</v>
      </c>
      <c r="E2156" s="9">
        <v>0.60799999999999998</v>
      </c>
      <c r="F2156" s="9">
        <v>0.60399999999999998</v>
      </c>
      <c r="G2156" s="9">
        <v>14297.44</v>
      </c>
      <c r="H2156" s="10">
        <v>14</v>
      </c>
      <c r="I2156" t="str">
        <f>CONCATENATE(Tabela_Brasil[[#This Row],[Município]],"-",Tabela_Brasil[[#This Row],[Estado]])</f>
        <v>Nazaré Da Mata-PE</v>
      </c>
      <c r="J2156">
        <f>IF(Tabela_Brasil[[#This Row],[IDHM]]&lt;=0.599,1,0)</f>
        <v>0</v>
      </c>
      <c r="K2156" t="str">
        <f>IF(Tabela_Brasil[[#This Row],[IDHM]]&lt;=0.55,"Baixo",IF(Tabela_Brasil[[#This Row],[IDHM]]&lt;=0.699,"Médio",IF(Tabela_Brasil[[#This Row],[IDHM]]&lt;=0.799,"Alto","Muito Alto")))</f>
        <v>Médio</v>
      </c>
      <c r="L2156" t="str">
        <f>VLOOKUP(Tabela_Brasil[[#This Row],[Estado]],'De-Para_Estado_Regiao'!$B$3:$C$29,2,FALSE)</f>
        <v>Nordeste</v>
      </c>
      <c r="M2156">
        <f>IF(Tabela_Brasil[[#This Row],[IBGE_1-4]]&gt;=951,1,0)</f>
        <v>1</v>
      </c>
      <c r="N2156">
        <f>IF(Tabela_Brasil[[#This Row],[COMP_P]]&lt;=2,1,0)</f>
        <v>0</v>
      </c>
    </row>
    <row r="2157" spans="1:14" x14ac:dyDescent="0.25">
      <c r="A2157" s="12" t="s">
        <v>2147</v>
      </c>
      <c r="B2157" s="12" t="s">
        <v>19</v>
      </c>
      <c r="C2157" s="12">
        <v>1250</v>
      </c>
      <c r="D2157" s="12">
        <v>0.60499999999999998</v>
      </c>
      <c r="E2157" s="12">
        <v>0.56999999999999995</v>
      </c>
      <c r="F2157" s="12">
        <v>0.504</v>
      </c>
      <c r="G2157" s="12">
        <v>8049.85</v>
      </c>
      <c r="H2157" s="13">
        <v>4</v>
      </c>
      <c r="I2157" t="str">
        <f>CONCATENATE(Tabela_Brasil[[#This Row],[Município]],"-",Tabela_Brasil[[#This Row],[Estado]])</f>
        <v>Tabira-PE</v>
      </c>
      <c r="J2157">
        <f>IF(Tabela_Brasil[[#This Row],[IDHM]]&lt;=0.599,1,0)</f>
        <v>0</v>
      </c>
      <c r="K2157" t="str">
        <f>IF(Tabela_Brasil[[#This Row],[IDHM]]&lt;=0.55,"Baixo",IF(Tabela_Brasil[[#This Row],[IDHM]]&lt;=0.699,"Médio",IF(Tabela_Brasil[[#This Row],[IDHM]]&lt;=0.799,"Alto","Muito Alto")))</f>
        <v>Médio</v>
      </c>
      <c r="L2157" t="str">
        <f>VLOOKUP(Tabela_Brasil[[#This Row],[Estado]],'De-Para_Estado_Regiao'!$B$3:$C$29,2,FALSE)</f>
        <v>Nordeste</v>
      </c>
      <c r="M2157">
        <f>IF(Tabela_Brasil[[#This Row],[IBGE_1-4]]&gt;=951,1,0)</f>
        <v>1</v>
      </c>
      <c r="N2157">
        <f>IF(Tabela_Brasil[[#This Row],[COMP_P]]&lt;=2,1,0)</f>
        <v>0</v>
      </c>
    </row>
    <row r="2158" spans="1:14" x14ac:dyDescent="0.25">
      <c r="A2158" s="9" t="s">
        <v>2148</v>
      </c>
      <c r="B2158" s="9" t="s">
        <v>16</v>
      </c>
      <c r="C2158" s="9">
        <v>96</v>
      </c>
      <c r="D2158" s="9">
        <v>0.65</v>
      </c>
      <c r="E2158" s="9">
        <v>0.64300000000000002</v>
      </c>
      <c r="F2158" s="9">
        <v>0.52500000000000002</v>
      </c>
      <c r="G2158" s="9">
        <v>11885.31</v>
      </c>
      <c r="H2158" s="10">
        <v>2</v>
      </c>
      <c r="I2158" t="str">
        <f>CONCATENATE(Tabela_Brasil[[#This Row],[Município]],"-",Tabela_Brasil[[#This Row],[Estado]])</f>
        <v>Taquaraçu De Minas-MG</v>
      </c>
      <c r="J2158">
        <f>IF(Tabela_Brasil[[#This Row],[IDHM]]&lt;=0.599,1,0)</f>
        <v>0</v>
      </c>
      <c r="K2158" t="str">
        <f>IF(Tabela_Brasil[[#This Row],[IDHM]]&lt;=0.55,"Baixo",IF(Tabela_Brasil[[#This Row],[IDHM]]&lt;=0.699,"Médio",IF(Tabela_Brasil[[#This Row],[IDHM]]&lt;=0.799,"Alto","Muito Alto")))</f>
        <v>Médio</v>
      </c>
      <c r="L2158" t="str">
        <f>VLOOKUP(Tabela_Brasil[[#This Row],[Estado]],'De-Para_Estado_Regiao'!$B$3:$C$29,2,FALSE)</f>
        <v>Sudeste</v>
      </c>
      <c r="M2158">
        <f>IF(Tabela_Brasil[[#This Row],[IBGE_1-4]]&gt;=951,1,0)</f>
        <v>0</v>
      </c>
      <c r="N2158">
        <f>IF(Tabela_Brasil[[#This Row],[COMP_P]]&lt;=2,1,0)</f>
        <v>1</v>
      </c>
    </row>
    <row r="2159" spans="1:14" x14ac:dyDescent="0.25">
      <c r="A2159" s="12" t="s">
        <v>2149</v>
      </c>
      <c r="B2159" s="12" t="s">
        <v>24</v>
      </c>
      <c r="C2159" s="12">
        <v>352</v>
      </c>
      <c r="D2159" s="12">
        <v>0.59799999999999998</v>
      </c>
      <c r="E2159" s="12">
        <v>0.59499999999999997</v>
      </c>
      <c r="F2159" s="12">
        <v>0.46899999999999997</v>
      </c>
      <c r="G2159" s="12">
        <v>9412.25</v>
      </c>
      <c r="H2159" s="13">
        <v>18</v>
      </c>
      <c r="I2159" t="str">
        <f>CONCATENATE(Tabela_Brasil[[#This Row],[Município]],"-",Tabela_Brasil[[#This Row],[Estado]])</f>
        <v>Urandi-BA</v>
      </c>
      <c r="J2159">
        <f>IF(Tabela_Brasil[[#This Row],[IDHM]]&lt;=0.599,1,0)</f>
        <v>1</v>
      </c>
      <c r="K2159" t="str">
        <f>IF(Tabela_Brasil[[#This Row],[IDHM]]&lt;=0.55,"Baixo",IF(Tabela_Brasil[[#This Row],[IDHM]]&lt;=0.699,"Médio",IF(Tabela_Brasil[[#This Row],[IDHM]]&lt;=0.799,"Alto","Muito Alto")))</f>
        <v>Médio</v>
      </c>
      <c r="L2159" t="str">
        <f>VLOOKUP(Tabela_Brasil[[#This Row],[Estado]],'De-Para_Estado_Regiao'!$B$3:$C$29,2,FALSE)</f>
        <v>Nordeste</v>
      </c>
      <c r="M2159">
        <f>IF(Tabela_Brasil[[#This Row],[IBGE_1-4]]&gt;=951,1,0)</f>
        <v>0</v>
      </c>
      <c r="N2159">
        <f>IF(Tabela_Brasil[[#This Row],[COMP_P]]&lt;=2,1,0)</f>
        <v>0</v>
      </c>
    </row>
    <row r="2160" spans="1:14" x14ac:dyDescent="0.25">
      <c r="A2160" s="9" t="s">
        <v>2150</v>
      </c>
      <c r="B2160" s="9" t="s">
        <v>33</v>
      </c>
      <c r="C2160" s="9">
        <v>309</v>
      </c>
      <c r="D2160" s="9">
        <v>0.70599999999999996</v>
      </c>
      <c r="E2160" s="9">
        <v>0.66700000000000004</v>
      </c>
      <c r="F2160" s="9">
        <v>0.63500000000000001</v>
      </c>
      <c r="G2160" s="9">
        <v>14794.64</v>
      </c>
      <c r="H2160" s="10">
        <v>4</v>
      </c>
      <c r="I2160" t="str">
        <f>CONCATENATE(Tabela_Brasil[[#This Row],[Município]],"-",Tabela_Brasil[[#This Row],[Estado]])</f>
        <v>Santa Bárbara De Goiás-GO</v>
      </c>
      <c r="J2160">
        <f>IF(Tabela_Brasil[[#This Row],[IDHM]]&lt;=0.599,1,0)</f>
        <v>0</v>
      </c>
      <c r="K2160" t="str">
        <f>IF(Tabela_Brasil[[#This Row],[IDHM]]&lt;=0.55,"Baixo",IF(Tabela_Brasil[[#This Row],[IDHM]]&lt;=0.699,"Médio",IF(Tabela_Brasil[[#This Row],[IDHM]]&lt;=0.799,"Alto","Muito Alto")))</f>
        <v>Alto</v>
      </c>
      <c r="L2160" t="str">
        <f>VLOOKUP(Tabela_Brasil[[#This Row],[Estado]],'De-Para_Estado_Regiao'!$B$3:$C$29,2,FALSE)</f>
        <v>Centro-Oeste</v>
      </c>
      <c r="M2160">
        <f>IF(Tabela_Brasil[[#This Row],[IBGE_1-4]]&gt;=951,1,0)</f>
        <v>0</v>
      </c>
      <c r="N2160">
        <f>IF(Tabela_Brasil[[#This Row],[COMP_P]]&lt;=2,1,0)</f>
        <v>0</v>
      </c>
    </row>
    <row r="2161" spans="1:14" x14ac:dyDescent="0.25">
      <c r="A2161" s="12" t="s">
        <v>2151</v>
      </c>
      <c r="B2161" s="12" t="s">
        <v>16</v>
      </c>
      <c r="C2161" s="12">
        <v>360</v>
      </c>
      <c r="D2161" s="12">
        <v>0.61399999999999999</v>
      </c>
      <c r="E2161" s="12">
        <v>0.60399999999999998</v>
      </c>
      <c r="F2161" s="12">
        <v>0.47499999999999998</v>
      </c>
      <c r="G2161" s="12">
        <v>9061.7199999999993</v>
      </c>
      <c r="H2161" s="13">
        <v>5</v>
      </c>
      <c r="I2161" t="str">
        <f>CONCATENATE(Tabela_Brasil[[#This Row],[Município]],"-",Tabela_Brasil[[#This Row],[Estado]])</f>
        <v>Ubaporanga-MG</v>
      </c>
      <c r="J2161">
        <f>IF(Tabela_Brasil[[#This Row],[IDHM]]&lt;=0.599,1,0)</f>
        <v>0</v>
      </c>
      <c r="K2161" t="str">
        <f>IF(Tabela_Brasil[[#This Row],[IDHM]]&lt;=0.55,"Baixo",IF(Tabela_Brasil[[#This Row],[IDHM]]&lt;=0.699,"Médio",IF(Tabela_Brasil[[#This Row],[IDHM]]&lt;=0.799,"Alto","Muito Alto")))</f>
        <v>Médio</v>
      </c>
      <c r="L2161" t="str">
        <f>VLOOKUP(Tabela_Brasil[[#This Row],[Estado]],'De-Para_Estado_Regiao'!$B$3:$C$29,2,FALSE)</f>
        <v>Sudeste</v>
      </c>
      <c r="M2161">
        <f>IF(Tabela_Brasil[[#This Row],[IBGE_1-4]]&gt;=951,1,0)</f>
        <v>0</v>
      </c>
      <c r="N2161">
        <f>IF(Tabela_Brasil[[#This Row],[COMP_P]]&lt;=2,1,0)</f>
        <v>0</v>
      </c>
    </row>
    <row r="2162" spans="1:14" x14ac:dyDescent="0.25">
      <c r="A2162" s="9" t="s">
        <v>2152</v>
      </c>
      <c r="B2162" s="9" t="s">
        <v>24</v>
      </c>
      <c r="C2162" s="9">
        <v>414</v>
      </c>
      <c r="D2162" s="9">
        <v>0.54600000000000004</v>
      </c>
      <c r="E2162" s="9">
        <v>0.53300000000000003</v>
      </c>
      <c r="F2162" s="9">
        <v>0.43099999999999999</v>
      </c>
      <c r="G2162" s="9">
        <v>6467.97</v>
      </c>
      <c r="H2162" s="10">
        <v>19</v>
      </c>
      <c r="I2162" t="str">
        <f>CONCATENATE(Tabela_Brasil[[#This Row],[Município]],"-",Tabela_Brasil[[#This Row],[Estado]])</f>
        <v>Santa Brígida-BA</v>
      </c>
      <c r="J2162">
        <f>IF(Tabela_Brasil[[#This Row],[IDHM]]&lt;=0.599,1,0)</f>
        <v>1</v>
      </c>
      <c r="K2162" t="str">
        <f>IF(Tabela_Brasil[[#This Row],[IDHM]]&lt;=0.55,"Baixo",IF(Tabela_Brasil[[#This Row],[IDHM]]&lt;=0.699,"Médio",IF(Tabela_Brasil[[#This Row],[IDHM]]&lt;=0.799,"Alto","Muito Alto")))</f>
        <v>Baixo</v>
      </c>
      <c r="L2162" t="str">
        <f>VLOOKUP(Tabela_Brasil[[#This Row],[Estado]],'De-Para_Estado_Regiao'!$B$3:$C$29,2,FALSE)</f>
        <v>Nordeste</v>
      </c>
      <c r="M2162">
        <f>IF(Tabela_Brasil[[#This Row],[IBGE_1-4]]&gt;=951,1,0)</f>
        <v>0</v>
      </c>
      <c r="N2162">
        <f>IF(Tabela_Brasil[[#This Row],[COMP_P]]&lt;=2,1,0)</f>
        <v>0</v>
      </c>
    </row>
    <row r="2163" spans="1:14" x14ac:dyDescent="0.25">
      <c r="A2163" s="12" t="s">
        <v>2153</v>
      </c>
      <c r="B2163" s="12" t="s">
        <v>39</v>
      </c>
      <c r="C2163" s="12">
        <v>971</v>
      </c>
      <c r="D2163" s="12">
        <v>0.496</v>
      </c>
      <c r="E2163" s="12">
        <v>0.53100000000000003</v>
      </c>
      <c r="F2163" s="12">
        <v>0.317</v>
      </c>
      <c r="G2163" s="12">
        <v>7226.48</v>
      </c>
      <c r="H2163" s="13">
        <v>4</v>
      </c>
      <c r="I2163" t="str">
        <f>CONCATENATE(Tabela_Brasil[[#This Row],[Município]],"-",Tabela_Brasil[[#This Row],[Estado]])</f>
        <v>Pauini-AM</v>
      </c>
      <c r="J2163">
        <f>IF(Tabela_Brasil[[#This Row],[IDHM]]&lt;=0.599,1,0)</f>
        <v>1</v>
      </c>
      <c r="K2163" t="str">
        <f>IF(Tabela_Brasil[[#This Row],[IDHM]]&lt;=0.55,"Baixo",IF(Tabela_Brasil[[#This Row],[IDHM]]&lt;=0.699,"Médio",IF(Tabela_Brasil[[#This Row],[IDHM]]&lt;=0.799,"Alto","Muito Alto")))</f>
        <v>Baixo</v>
      </c>
      <c r="L2163" t="str">
        <f>VLOOKUP(Tabela_Brasil[[#This Row],[Estado]],'De-Para_Estado_Regiao'!$B$3:$C$29,2,FALSE)</f>
        <v>Norte</v>
      </c>
      <c r="M2163">
        <f>IF(Tabela_Brasil[[#This Row],[IBGE_1-4]]&gt;=951,1,0)</f>
        <v>1</v>
      </c>
      <c r="N2163">
        <f>IF(Tabela_Brasil[[#This Row],[COMP_P]]&lt;=2,1,0)</f>
        <v>0</v>
      </c>
    </row>
    <row r="2164" spans="1:14" x14ac:dyDescent="0.25">
      <c r="A2164" s="9" t="s">
        <v>2154</v>
      </c>
      <c r="B2164" s="9" t="s">
        <v>49</v>
      </c>
      <c r="C2164" s="9">
        <v>711</v>
      </c>
      <c r="D2164" s="9">
        <v>0.52300000000000002</v>
      </c>
      <c r="E2164" s="9">
        <v>0.51200000000000001</v>
      </c>
      <c r="F2164" s="9">
        <v>0.35899999999999999</v>
      </c>
      <c r="G2164" s="9">
        <v>9606.44</v>
      </c>
      <c r="H2164" s="10">
        <v>5</v>
      </c>
      <c r="I2164" t="str">
        <f>CONCATENATE(Tabela_Brasil[[#This Row],[Município]],"-",Tabela_Brasil[[#This Row],[Estado]])</f>
        <v>Prainha-PA</v>
      </c>
      <c r="J2164">
        <f>IF(Tabela_Brasil[[#This Row],[IDHM]]&lt;=0.599,1,0)</f>
        <v>1</v>
      </c>
      <c r="K2164" t="str">
        <f>IF(Tabela_Brasil[[#This Row],[IDHM]]&lt;=0.55,"Baixo",IF(Tabela_Brasil[[#This Row],[IDHM]]&lt;=0.699,"Médio",IF(Tabela_Brasil[[#This Row],[IDHM]]&lt;=0.799,"Alto","Muito Alto")))</f>
        <v>Baixo</v>
      </c>
      <c r="L2164" t="str">
        <f>VLOOKUP(Tabela_Brasil[[#This Row],[Estado]],'De-Para_Estado_Regiao'!$B$3:$C$29,2,FALSE)</f>
        <v>Norte</v>
      </c>
      <c r="M2164">
        <f>IF(Tabela_Brasil[[#This Row],[IBGE_1-4]]&gt;=951,1,0)</f>
        <v>0</v>
      </c>
      <c r="N2164">
        <f>IF(Tabela_Brasil[[#This Row],[COMP_P]]&lt;=2,1,0)</f>
        <v>0</v>
      </c>
    </row>
    <row r="2165" spans="1:14" x14ac:dyDescent="0.25">
      <c r="A2165" s="12" t="s">
        <v>2155</v>
      </c>
      <c r="B2165" s="12" t="s">
        <v>7</v>
      </c>
      <c r="C2165" s="12">
        <v>405</v>
      </c>
      <c r="D2165" s="12">
        <v>0.77900000000000003</v>
      </c>
      <c r="E2165" s="12">
        <v>0.76200000000000001</v>
      </c>
      <c r="F2165" s="12">
        <v>0.72299999999999998</v>
      </c>
      <c r="G2165" s="12">
        <v>14610.61</v>
      </c>
      <c r="H2165" s="13">
        <v>14</v>
      </c>
      <c r="I2165" t="str">
        <f>CONCATENATE(Tabela_Brasil[[#This Row],[Município]],"-",Tabela_Brasil[[#This Row],[Estado]])</f>
        <v>Piratininga-SP</v>
      </c>
      <c r="J2165">
        <f>IF(Tabela_Brasil[[#This Row],[IDHM]]&lt;=0.599,1,0)</f>
        <v>0</v>
      </c>
      <c r="K2165" t="str">
        <f>IF(Tabela_Brasil[[#This Row],[IDHM]]&lt;=0.55,"Baixo",IF(Tabela_Brasil[[#This Row],[IDHM]]&lt;=0.699,"Médio",IF(Tabela_Brasil[[#This Row],[IDHM]]&lt;=0.799,"Alto","Muito Alto")))</f>
        <v>Alto</v>
      </c>
      <c r="L2165" t="str">
        <f>VLOOKUP(Tabela_Brasil[[#This Row],[Estado]],'De-Para_Estado_Regiao'!$B$3:$C$29,2,FALSE)</f>
        <v>Sudeste</v>
      </c>
      <c r="M2165">
        <f>IF(Tabela_Brasil[[#This Row],[IBGE_1-4]]&gt;=951,1,0)</f>
        <v>0</v>
      </c>
      <c r="N2165">
        <f>IF(Tabela_Brasil[[#This Row],[COMP_P]]&lt;=2,1,0)</f>
        <v>0</v>
      </c>
    </row>
    <row r="2166" spans="1:14" x14ac:dyDescent="0.25">
      <c r="A2166" s="9" t="s">
        <v>2156</v>
      </c>
      <c r="B2166" s="9" t="s">
        <v>22</v>
      </c>
      <c r="C2166" s="9">
        <v>191</v>
      </c>
      <c r="D2166" s="9">
        <v>0.7</v>
      </c>
      <c r="E2166" s="9">
        <v>0.67900000000000005</v>
      </c>
      <c r="F2166" s="9">
        <v>0.60099999999999998</v>
      </c>
      <c r="G2166" s="9">
        <v>24623.87</v>
      </c>
      <c r="H2166" s="10">
        <v>1</v>
      </c>
      <c r="I2166" t="str">
        <f>CONCATENATE(Tabela_Brasil[[#This Row],[Município]],"-",Tabela_Brasil[[#This Row],[Estado]])</f>
        <v>Pinhalão-PR</v>
      </c>
      <c r="J2166">
        <f>IF(Tabela_Brasil[[#This Row],[IDHM]]&lt;=0.599,1,0)</f>
        <v>0</v>
      </c>
      <c r="K2166" t="str">
        <f>IF(Tabela_Brasil[[#This Row],[IDHM]]&lt;=0.55,"Baixo",IF(Tabela_Brasil[[#This Row],[IDHM]]&lt;=0.699,"Médio",IF(Tabela_Brasil[[#This Row],[IDHM]]&lt;=0.799,"Alto","Muito Alto")))</f>
        <v>Alto</v>
      </c>
      <c r="L2166" t="str">
        <f>VLOOKUP(Tabela_Brasil[[#This Row],[Estado]],'De-Para_Estado_Regiao'!$B$3:$C$29,2,FALSE)</f>
        <v>Sul</v>
      </c>
      <c r="M2166">
        <f>IF(Tabela_Brasil[[#This Row],[IBGE_1-4]]&gt;=951,1,0)</f>
        <v>0</v>
      </c>
      <c r="N2166">
        <f>IF(Tabela_Brasil[[#This Row],[COMP_P]]&lt;=2,1,0)</f>
        <v>1</v>
      </c>
    </row>
    <row r="2167" spans="1:14" x14ac:dyDescent="0.25">
      <c r="A2167" s="12" t="s">
        <v>2157</v>
      </c>
      <c r="B2167" s="12" t="s">
        <v>16</v>
      </c>
      <c r="C2167" s="12">
        <v>151</v>
      </c>
      <c r="D2167" s="12">
        <v>0.74099999999999999</v>
      </c>
      <c r="E2167" s="12">
        <v>0.68899999999999995</v>
      </c>
      <c r="F2167" s="12">
        <v>0.70699999999999996</v>
      </c>
      <c r="G2167" s="12">
        <v>10071.43</v>
      </c>
      <c r="H2167" s="13">
        <v>2</v>
      </c>
      <c r="I2167" t="str">
        <f>CONCATENATE(Tabela_Brasil[[#This Row],[Município]],"-",Tabela_Brasil[[#This Row],[Estado]])</f>
        <v>Cachoeira Da Prata-MG</v>
      </c>
      <c r="J2167">
        <f>IF(Tabela_Brasil[[#This Row],[IDHM]]&lt;=0.599,1,0)</f>
        <v>0</v>
      </c>
      <c r="K2167" t="str">
        <f>IF(Tabela_Brasil[[#This Row],[IDHM]]&lt;=0.55,"Baixo",IF(Tabela_Brasil[[#This Row],[IDHM]]&lt;=0.699,"Médio",IF(Tabela_Brasil[[#This Row],[IDHM]]&lt;=0.799,"Alto","Muito Alto")))</f>
        <v>Alto</v>
      </c>
      <c r="L2167" t="str">
        <f>VLOOKUP(Tabela_Brasil[[#This Row],[Estado]],'De-Para_Estado_Regiao'!$B$3:$C$29,2,FALSE)</f>
        <v>Sudeste</v>
      </c>
      <c r="M2167">
        <f>IF(Tabela_Brasil[[#This Row],[IBGE_1-4]]&gt;=951,1,0)</f>
        <v>0</v>
      </c>
      <c r="N2167">
        <f>IF(Tabela_Brasil[[#This Row],[COMP_P]]&lt;=2,1,0)</f>
        <v>1</v>
      </c>
    </row>
    <row r="2168" spans="1:14" x14ac:dyDescent="0.25">
      <c r="A2168" s="9" t="s">
        <v>2158</v>
      </c>
      <c r="B2168" s="9" t="s">
        <v>19</v>
      </c>
      <c r="C2168" s="9">
        <v>786</v>
      </c>
      <c r="D2168" s="9">
        <v>0.59699999999999998</v>
      </c>
      <c r="E2168" s="9">
        <v>0.58099999999999996</v>
      </c>
      <c r="F2168" s="9">
        <v>0.52</v>
      </c>
      <c r="G2168" s="9">
        <v>11034.92</v>
      </c>
      <c r="H2168" s="10">
        <v>10</v>
      </c>
      <c r="I2168" t="str">
        <f>CONCATENATE(Tabela_Brasil[[#This Row],[Município]],"-",Tabela_Brasil[[#This Row],[Estado]])</f>
        <v>Lagoa Grande-PE</v>
      </c>
      <c r="J2168">
        <f>IF(Tabela_Brasil[[#This Row],[IDHM]]&lt;=0.599,1,0)</f>
        <v>1</v>
      </c>
      <c r="K2168" t="str">
        <f>IF(Tabela_Brasil[[#This Row],[IDHM]]&lt;=0.55,"Baixo",IF(Tabela_Brasil[[#This Row],[IDHM]]&lt;=0.699,"Médio",IF(Tabela_Brasil[[#This Row],[IDHM]]&lt;=0.799,"Alto","Muito Alto")))</f>
        <v>Médio</v>
      </c>
      <c r="L2168" t="str">
        <f>VLOOKUP(Tabela_Brasil[[#This Row],[Estado]],'De-Para_Estado_Regiao'!$B$3:$C$29,2,FALSE)</f>
        <v>Nordeste</v>
      </c>
      <c r="M2168">
        <f>IF(Tabela_Brasil[[#This Row],[IBGE_1-4]]&gt;=951,1,0)</f>
        <v>0</v>
      </c>
      <c r="N2168">
        <f>IF(Tabela_Brasil[[#This Row],[COMP_P]]&lt;=2,1,0)</f>
        <v>0</v>
      </c>
    </row>
    <row r="2169" spans="1:14" x14ac:dyDescent="0.25">
      <c r="A2169" s="12" t="s">
        <v>2159</v>
      </c>
      <c r="B2169" s="12" t="s">
        <v>16</v>
      </c>
      <c r="C2169" s="12">
        <v>186</v>
      </c>
      <c r="D2169" s="12">
        <v>0.69599999999999995</v>
      </c>
      <c r="E2169" s="12">
        <v>0.72</v>
      </c>
      <c r="F2169" s="12">
        <v>0.56200000000000006</v>
      </c>
      <c r="G2169" s="12">
        <v>21781.21</v>
      </c>
      <c r="H2169" s="13">
        <v>7</v>
      </c>
      <c r="I2169" t="str">
        <f>CONCATENATE(Tabela_Brasil[[#This Row],[Município]],"-",Tabela_Brasil[[#This Row],[Estado]])</f>
        <v>Cruzeiro Da Fortaleza-MG</v>
      </c>
      <c r="J2169">
        <f>IF(Tabela_Brasil[[#This Row],[IDHM]]&lt;=0.599,1,0)</f>
        <v>0</v>
      </c>
      <c r="K2169" t="str">
        <f>IF(Tabela_Brasil[[#This Row],[IDHM]]&lt;=0.55,"Baixo",IF(Tabela_Brasil[[#This Row],[IDHM]]&lt;=0.699,"Médio",IF(Tabela_Brasil[[#This Row],[IDHM]]&lt;=0.799,"Alto","Muito Alto")))</f>
        <v>Médio</v>
      </c>
      <c r="L2169" t="str">
        <f>VLOOKUP(Tabela_Brasil[[#This Row],[Estado]],'De-Para_Estado_Regiao'!$B$3:$C$29,2,FALSE)</f>
        <v>Sudeste</v>
      </c>
      <c r="M2169">
        <f>IF(Tabela_Brasil[[#This Row],[IBGE_1-4]]&gt;=951,1,0)</f>
        <v>0</v>
      </c>
      <c r="N2169">
        <f>IF(Tabela_Brasil[[#This Row],[COMP_P]]&lt;=2,1,0)</f>
        <v>0</v>
      </c>
    </row>
    <row r="2170" spans="1:14" x14ac:dyDescent="0.25">
      <c r="A2170" s="9" t="s">
        <v>2160</v>
      </c>
      <c r="B2170" s="9" t="s">
        <v>16</v>
      </c>
      <c r="C2170" s="9">
        <v>255</v>
      </c>
      <c r="D2170" s="9">
        <v>0.57799999999999996</v>
      </c>
      <c r="E2170" s="9">
        <v>0.56299999999999994</v>
      </c>
      <c r="F2170" s="9">
        <v>0.44400000000000001</v>
      </c>
      <c r="G2170" s="9">
        <v>9321.52</v>
      </c>
      <c r="H2170" s="10">
        <v>3</v>
      </c>
      <c r="I2170" t="str">
        <f>CONCATENATE(Tabela_Brasil[[#This Row],[Município]],"-",Tabela_Brasil[[#This Row],[Estado]])</f>
        <v>Cachoeira De Pajeú-MG</v>
      </c>
      <c r="J2170">
        <f>IF(Tabela_Brasil[[#This Row],[IDHM]]&lt;=0.599,1,0)</f>
        <v>1</v>
      </c>
      <c r="K2170" t="str">
        <f>IF(Tabela_Brasil[[#This Row],[IDHM]]&lt;=0.55,"Baixo",IF(Tabela_Brasil[[#This Row],[IDHM]]&lt;=0.699,"Médio",IF(Tabela_Brasil[[#This Row],[IDHM]]&lt;=0.799,"Alto","Muito Alto")))</f>
        <v>Médio</v>
      </c>
      <c r="L2170" t="str">
        <f>VLOOKUP(Tabela_Brasil[[#This Row],[Estado]],'De-Para_Estado_Regiao'!$B$3:$C$29,2,FALSE)</f>
        <v>Sudeste</v>
      </c>
      <c r="M2170">
        <f>IF(Tabela_Brasil[[#This Row],[IBGE_1-4]]&gt;=951,1,0)</f>
        <v>0</v>
      </c>
      <c r="N2170">
        <f>IF(Tabela_Brasil[[#This Row],[COMP_P]]&lt;=2,1,0)</f>
        <v>0</v>
      </c>
    </row>
    <row r="2171" spans="1:14" x14ac:dyDescent="0.25">
      <c r="A2171" s="12" t="s">
        <v>2161</v>
      </c>
      <c r="B2171" s="12" t="s">
        <v>22</v>
      </c>
      <c r="C2171" s="12">
        <v>207</v>
      </c>
      <c r="D2171" s="12">
        <v>0.7</v>
      </c>
      <c r="E2171" s="12">
        <v>0.66100000000000003</v>
      </c>
      <c r="F2171" s="12">
        <v>0.622</v>
      </c>
      <c r="G2171" s="12">
        <v>19995.669999999998</v>
      </c>
      <c r="H2171" s="13">
        <v>10</v>
      </c>
      <c r="I2171" t="str">
        <f>CONCATENATE(Tabela_Brasil[[#This Row],[Município]],"-",Tabela_Brasil[[#This Row],[Estado]])</f>
        <v>Tomazina-PR</v>
      </c>
      <c r="J2171">
        <f>IF(Tabela_Brasil[[#This Row],[IDHM]]&lt;=0.599,1,0)</f>
        <v>0</v>
      </c>
      <c r="K2171" t="str">
        <f>IF(Tabela_Brasil[[#This Row],[IDHM]]&lt;=0.55,"Baixo",IF(Tabela_Brasil[[#This Row],[IDHM]]&lt;=0.699,"Médio",IF(Tabela_Brasil[[#This Row],[IDHM]]&lt;=0.799,"Alto","Muito Alto")))</f>
        <v>Alto</v>
      </c>
      <c r="L2171" t="str">
        <f>VLOOKUP(Tabela_Brasil[[#This Row],[Estado]],'De-Para_Estado_Regiao'!$B$3:$C$29,2,FALSE)</f>
        <v>Sul</v>
      </c>
      <c r="M2171">
        <f>IF(Tabela_Brasil[[#This Row],[IBGE_1-4]]&gt;=951,1,0)</f>
        <v>0</v>
      </c>
      <c r="N2171">
        <f>IF(Tabela_Brasil[[#This Row],[COMP_P]]&lt;=2,1,0)</f>
        <v>0</v>
      </c>
    </row>
    <row r="2172" spans="1:14" x14ac:dyDescent="0.25">
      <c r="A2172" s="9" t="s">
        <v>2162</v>
      </c>
      <c r="B2172" s="9" t="s">
        <v>16</v>
      </c>
      <c r="C2172" s="9">
        <v>1240</v>
      </c>
      <c r="D2172" s="9">
        <v>0.66</v>
      </c>
      <c r="E2172" s="9">
        <v>0.61199999999999999</v>
      </c>
      <c r="F2172" s="9">
        <v>0.56799999999999995</v>
      </c>
      <c r="G2172" s="9">
        <v>9295.3799999999992</v>
      </c>
      <c r="H2172" s="10">
        <v>33</v>
      </c>
      <c r="I2172" t="str">
        <f>CONCATENATE(Tabela_Brasil[[#This Row],[Município]],"-",Tabela_Brasil[[#This Row],[Estado]])</f>
        <v>Brasília De Minas-MG</v>
      </c>
      <c r="J2172">
        <f>IF(Tabela_Brasil[[#This Row],[IDHM]]&lt;=0.599,1,0)</f>
        <v>0</v>
      </c>
      <c r="K2172" t="str">
        <f>IF(Tabela_Brasil[[#This Row],[IDHM]]&lt;=0.55,"Baixo",IF(Tabela_Brasil[[#This Row],[IDHM]]&lt;=0.699,"Médio",IF(Tabela_Brasil[[#This Row],[IDHM]]&lt;=0.799,"Alto","Muito Alto")))</f>
        <v>Médio</v>
      </c>
      <c r="L2172" t="str">
        <f>VLOOKUP(Tabela_Brasil[[#This Row],[Estado]],'De-Para_Estado_Regiao'!$B$3:$C$29,2,FALSE)</f>
        <v>Sudeste</v>
      </c>
      <c r="M2172">
        <f>IF(Tabela_Brasil[[#This Row],[IBGE_1-4]]&gt;=951,1,0)</f>
        <v>1</v>
      </c>
      <c r="N2172">
        <f>IF(Tabela_Brasil[[#This Row],[COMP_P]]&lt;=2,1,0)</f>
        <v>0</v>
      </c>
    </row>
    <row r="2173" spans="1:14" x14ac:dyDescent="0.25">
      <c r="A2173" s="12" t="s">
        <v>2163</v>
      </c>
      <c r="B2173" s="12" t="s">
        <v>16</v>
      </c>
      <c r="C2173" s="12">
        <v>498</v>
      </c>
      <c r="D2173" s="12">
        <v>0.56899999999999995</v>
      </c>
      <c r="E2173" s="12">
        <v>0.55900000000000005</v>
      </c>
      <c r="F2173" s="12">
        <v>0.41899999999999998</v>
      </c>
      <c r="G2173" s="12">
        <v>7421.55</v>
      </c>
      <c r="H2173" s="13">
        <v>15</v>
      </c>
      <c r="I2173" t="str">
        <f>CONCATENATE(Tabela_Brasil[[#This Row],[Município]],"-",Tabela_Brasil[[#This Row],[Estado]])</f>
        <v>São João Da Ponte-MG</v>
      </c>
      <c r="J2173">
        <f>IF(Tabela_Brasil[[#This Row],[IDHM]]&lt;=0.599,1,0)</f>
        <v>1</v>
      </c>
      <c r="K2173" t="str">
        <f>IF(Tabela_Brasil[[#This Row],[IDHM]]&lt;=0.55,"Baixo",IF(Tabela_Brasil[[#This Row],[IDHM]]&lt;=0.699,"Médio",IF(Tabela_Brasil[[#This Row],[IDHM]]&lt;=0.799,"Alto","Muito Alto")))</f>
        <v>Médio</v>
      </c>
      <c r="L2173" t="str">
        <f>VLOOKUP(Tabela_Brasil[[#This Row],[Estado]],'De-Para_Estado_Regiao'!$B$3:$C$29,2,FALSE)</f>
        <v>Sudeste</v>
      </c>
      <c r="M2173">
        <f>IF(Tabela_Brasil[[#This Row],[IBGE_1-4]]&gt;=951,1,0)</f>
        <v>0</v>
      </c>
      <c r="N2173">
        <f>IF(Tabela_Brasil[[#This Row],[COMP_P]]&lt;=2,1,0)</f>
        <v>0</v>
      </c>
    </row>
    <row r="2174" spans="1:14" x14ac:dyDescent="0.25">
      <c r="A2174" s="9" t="s">
        <v>2164</v>
      </c>
      <c r="B2174" s="9" t="s">
        <v>16</v>
      </c>
      <c r="C2174" s="9">
        <v>197</v>
      </c>
      <c r="D2174" s="9">
        <v>0.63400000000000001</v>
      </c>
      <c r="E2174" s="9">
        <v>0.61699999999999999</v>
      </c>
      <c r="F2174" s="9">
        <v>0.52100000000000002</v>
      </c>
      <c r="G2174" s="9">
        <v>9269.7800000000007</v>
      </c>
      <c r="H2174" s="10">
        <v>0</v>
      </c>
      <c r="I2174" t="str">
        <f>CONCATENATE(Tabela_Brasil[[#This Row],[Município]],"-",Tabela_Brasil[[#This Row],[Estado]])</f>
        <v>Entre Folhas-MG</v>
      </c>
      <c r="J2174">
        <f>IF(Tabela_Brasil[[#This Row],[IDHM]]&lt;=0.599,1,0)</f>
        <v>0</v>
      </c>
      <c r="K2174" t="str">
        <f>IF(Tabela_Brasil[[#This Row],[IDHM]]&lt;=0.55,"Baixo",IF(Tabela_Brasil[[#This Row],[IDHM]]&lt;=0.699,"Médio",IF(Tabela_Brasil[[#This Row],[IDHM]]&lt;=0.799,"Alto","Muito Alto")))</f>
        <v>Médio</v>
      </c>
      <c r="L2174" t="str">
        <f>VLOOKUP(Tabela_Brasil[[#This Row],[Estado]],'De-Para_Estado_Regiao'!$B$3:$C$29,2,FALSE)</f>
        <v>Sudeste</v>
      </c>
      <c r="M2174">
        <f>IF(Tabela_Brasil[[#This Row],[IBGE_1-4]]&gt;=951,1,0)</f>
        <v>0</v>
      </c>
      <c r="N2174">
        <f>IF(Tabela_Brasil[[#This Row],[COMP_P]]&lt;=2,1,0)</f>
        <v>1</v>
      </c>
    </row>
    <row r="2175" spans="1:14" x14ac:dyDescent="0.25">
      <c r="A2175" s="12" t="s">
        <v>814</v>
      </c>
      <c r="B2175" s="12" t="s">
        <v>82</v>
      </c>
      <c r="C2175" s="12">
        <v>1074</v>
      </c>
      <c r="D2175" s="12">
        <v>0.61299999999999999</v>
      </c>
      <c r="E2175" s="12">
        <v>0.59199999999999997</v>
      </c>
      <c r="F2175" s="12">
        <v>0.53600000000000003</v>
      </c>
      <c r="G2175" s="12">
        <v>10548.82</v>
      </c>
      <c r="H2175" s="13">
        <v>11</v>
      </c>
      <c r="I2175" t="str">
        <f>CONCATENATE(Tabela_Brasil[[#This Row],[Município]],"-",Tabela_Brasil[[#This Row],[Estado]])</f>
        <v>Itabaiana-PB</v>
      </c>
      <c r="J2175">
        <f>IF(Tabela_Brasil[[#This Row],[IDHM]]&lt;=0.599,1,0)</f>
        <v>0</v>
      </c>
      <c r="K2175" t="str">
        <f>IF(Tabela_Brasil[[#This Row],[IDHM]]&lt;=0.55,"Baixo",IF(Tabela_Brasil[[#This Row],[IDHM]]&lt;=0.699,"Médio",IF(Tabela_Brasil[[#This Row],[IDHM]]&lt;=0.799,"Alto","Muito Alto")))</f>
        <v>Médio</v>
      </c>
      <c r="L2175" t="str">
        <f>VLOOKUP(Tabela_Brasil[[#This Row],[Estado]],'De-Para_Estado_Regiao'!$B$3:$C$29,2,FALSE)</f>
        <v>Nordeste</v>
      </c>
      <c r="M2175">
        <f>IF(Tabela_Brasil[[#This Row],[IBGE_1-4]]&gt;=951,1,0)</f>
        <v>1</v>
      </c>
      <c r="N2175">
        <f>IF(Tabela_Brasil[[#This Row],[COMP_P]]&lt;=2,1,0)</f>
        <v>0</v>
      </c>
    </row>
    <row r="2176" spans="1:14" x14ac:dyDescent="0.25">
      <c r="A2176" s="9" t="s">
        <v>2165</v>
      </c>
      <c r="B2176" s="9" t="s">
        <v>33</v>
      </c>
      <c r="C2176" s="9">
        <v>417</v>
      </c>
      <c r="D2176" s="9">
        <v>0.71099999999999997</v>
      </c>
      <c r="E2176" s="9">
        <v>0.70199999999999996</v>
      </c>
      <c r="F2176" s="9">
        <v>0.61299999999999999</v>
      </c>
      <c r="G2176" s="9">
        <v>18278.93</v>
      </c>
      <c r="H2176" s="10">
        <v>5</v>
      </c>
      <c r="I2176" t="str">
        <f>CONCATENATE(Tabela_Brasil[[#This Row],[Município]],"-",Tabela_Brasil[[#This Row],[Estado]])</f>
        <v>Paranaiguara-GO</v>
      </c>
      <c r="J2176">
        <f>IF(Tabela_Brasil[[#This Row],[IDHM]]&lt;=0.599,1,0)</f>
        <v>0</v>
      </c>
      <c r="K2176" t="str">
        <f>IF(Tabela_Brasil[[#This Row],[IDHM]]&lt;=0.55,"Baixo",IF(Tabela_Brasil[[#This Row],[IDHM]]&lt;=0.699,"Médio",IF(Tabela_Brasil[[#This Row],[IDHM]]&lt;=0.799,"Alto","Muito Alto")))</f>
        <v>Alto</v>
      </c>
      <c r="L2176" t="str">
        <f>VLOOKUP(Tabela_Brasil[[#This Row],[Estado]],'De-Para_Estado_Regiao'!$B$3:$C$29,2,FALSE)</f>
        <v>Centro-Oeste</v>
      </c>
      <c r="M2176">
        <f>IF(Tabela_Brasil[[#This Row],[IBGE_1-4]]&gt;=951,1,0)</f>
        <v>0</v>
      </c>
      <c r="N2176">
        <f>IF(Tabela_Brasil[[#This Row],[COMP_P]]&lt;=2,1,0)</f>
        <v>0</v>
      </c>
    </row>
    <row r="2177" spans="1:14" x14ac:dyDescent="0.25">
      <c r="A2177" s="12" t="s">
        <v>2166</v>
      </c>
      <c r="B2177" s="12" t="s">
        <v>49</v>
      </c>
      <c r="C2177" s="12">
        <v>406</v>
      </c>
      <c r="D2177" s="12">
        <v>0.60899999999999999</v>
      </c>
      <c r="E2177" s="12">
        <v>0.56399999999999995</v>
      </c>
      <c r="F2177" s="12">
        <v>0.50700000000000001</v>
      </c>
      <c r="G2177" s="12">
        <v>7839.04</v>
      </c>
      <c r="H2177" s="13">
        <v>0</v>
      </c>
      <c r="I2177" t="str">
        <f>CONCATENATE(Tabela_Brasil[[#This Row],[Município]],"-",Tabela_Brasil[[#This Row],[Estado]])</f>
        <v>Nova Timboteua-PA</v>
      </c>
      <c r="J2177">
        <f>IF(Tabela_Brasil[[#This Row],[IDHM]]&lt;=0.599,1,0)</f>
        <v>0</v>
      </c>
      <c r="K2177" t="str">
        <f>IF(Tabela_Brasil[[#This Row],[IDHM]]&lt;=0.55,"Baixo",IF(Tabela_Brasil[[#This Row],[IDHM]]&lt;=0.699,"Médio",IF(Tabela_Brasil[[#This Row],[IDHM]]&lt;=0.799,"Alto","Muito Alto")))</f>
        <v>Médio</v>
      </c>
      <c r="L2177" t="str">
        <f>VLOOKUP(Tabela_Brasil[[#This Row],[Estado]],'De-Para_Estado_Regiao'!$B$3:$C$29,2,FALSE)</f>
        <v>Norte</v>
      </c>
      <c r="M2177">
        <f>IF(Tabela_Brasil[[#This Row],[IBGE_1-4]]&gt;=951,1,0)</f>
        <v>0</v>
      </c>
      <c r="N2177">
        <f>IF(Tabela_Brasil[[#This Row],[COMP_P]]&lt;=2,1,0)</f>
        <v>1</v>
      </c>
    </row>
    <row r="2178" spans="1:14" x14ac:dyDescent="0.25">
      <c r="A2178" s="9" t="s">
        <v>2167</v>
      </c>
      <c r="B2178" s="9" t="s">
        <v>64</v>
      </c>
      <c r="C2178" s="9">
        <v>1169</v>
      </c>
      <c r="D2178" s="9">
        <v>0.7</v>
      </c>
      <c r="E2178" s="9">
        <v>0.67</v>
      </c>
      <c r="F2178" s="9">
        <v>0.63700000000000001</v>
      </c>
      <c r="G2178" s="9">
        <v>20780.919999999998</v>
      </c>
      <c r="H2178" s="10">
        <v>16</v>
      </c>
      <c r="I2178" t="str">
        <f>CONCATENATE(Tabela_Brasil[[#This Row],[Município]],"-",Tabela_Brasil[[#This Row],[Estado]])</f>
        <v>Baixo Guandu-ES</v>
      </c>
      <c r="J2178">
        <f>IF(Tabela_Brasil[[#This Row],[IDHM]]&lt;=0.599,1,0)</f>
        <v>0</v>
      </c>
      <c r="K2178" t="str">
        <f>IF(Tabela_Brasil[[#This Row],[IDHM]]&lt;=0.55,"Baixo",IF(Tabela_Brasil[[#This Row],[IDHM]]&lt;=0.699,"Médio",IF(Tabela_Brasil[[#This Row],[IDHM]]&lt;=0.799,"Alto","Muito Alto")))</f>
        <v>Alto</v>
      </c>
      <c r="L2178" t="str">
        <f>VLOOKUP(Tabela_Brasil[[#This Row],[Estado]],'De-Para_Estado_Regiao'!$B$3:$C$29,2,FALSE)</f>
        <v>Sudeste</v>
      </c>
      <c r="M2178">
        <f>IF(Tabela_Brasil[[#This Row],[IBGE_1-4]]&gt;=951,1,0)</f>
        <v>1</v>
      </c>
      <c r="N2178">
        <f>IF(Tabela_Brasil[[#This Row],[COMP_P]]&lt;=2,1,0)</f>
        <v>0</v>
      </c>
    </row>
    <row r="2179" spans="1:14" x14ac:dyDescent="0.25">
      <c r="A2179" s="12" t="s">
        <v>2168</v>
      </c>
      <c r="B2179" s="12" t="s">
        <v>24</v>
      </c>
      <c r="C2179" s="12">
        <v>222</v>
      </c>
      <c r="D2179" s="12">
        <v>0.51300000000000001</v>
      </c>
      <c r="E2179" s="12">
        <v>0.48899999999999999</v>
      </c>
      <c r="F2179" s="12">
        <v>0.35399999999999998</v>
      </c>
      <c r="G2179" s="12">
        <v>5856.58</v>
      </c>
      <c r="H2179" s="13">
        <v>1</v>
      </c>
      <c r="I2179" t="str">
        <f>CONCATENATE(Tabela_Brasil[[#This Row],[Município]],"-",Tabela_Brasil[[#This Row],[Estado]])</f>
        <v>Pedro Alexandre-BA</v>
      </c>
      <c r="J2179">
        <f>IF(Tabela_Brasil[[#This Row],[IDHM]]&lt;=0.599,1,0)</f>
        <v>1</v>
      </c>
      <c r="K2179" t="str">
        <f>IF(Tabela_Brasil[[#This Row],[IDHM]]&lt;=0.55,"Baixo",IF(Tabela_Brasil[[#This Row],[IDHM]]&lt;=0.699,"Médio",IF(Tabela_Brasil[[#This Row],[IDHM]]&lt;=0.799,"Alto","Muito Alto")))</f>
        <v>Baixo</v>
      </c>
      <c r="L2179" t="str">
        <f>VLOOKUP(Tabela_Brasil[[#This Row],[Estado]],'De-Para_Estado_Regiao'!$B$3:$C$29,2,FALSE)</f>
        <v>Nordeste</v>
      </c>
      <c r="M2179">
        <f>IF(Tabela_Brasil[[#This Row],[IBGE_1-4]]&gt;=951,1,0)</f>
        <v>0</v>
      </c>
      <c r="N2179">
        <f>IF(Tabela_Brasil[[#This Row],[COMP_P]]&lt;=2,1,0)</f>
        <v>1</v>
      </c>
    </row>
    <row r="2180" spans="1:14" x14ac:dyDescent="0.25">
      <c r="A2180" s="9" t="s">
        <v>2169</v>
      </c>
      <c r="B2180" s="9" t="s">
        <v>22</v>
      </c>
      <c r="C2180" s="9">
        <v>280</v>
      </c>
      <c r="D2180" s="9">
        <v>0.67</v>
      </c>
      <c r="E2180" s="9">
        <v>0.66800000000000004</v>
      </c>
      <c r="F2180" s="9">
        <v>0.56299999999999994</v>
      </c>
      <c r="G2180" s="9">
        <v>16871.099999999999</v>
      </c>
      <c r="H2180" s="10">
        <v>4</v>
      </c>
      <c r="I2180" t="str">
        <f>CONCATENATE(Tabela_Brasil[[#This Row],[Município]],"-",Tabela_Brasil[[#This Row],[Estado]])</f>
        <v>Boa Vista Da Aparecida-PR</v>
      </c>
      <c r="J2180">
        <f>IF(Tabela_Brasil[[#This Row],[IDHM]]&lt;=0.599,1,0)</f>
        <v>0</v>
      </c>
      <c r="K2180" t="str">
        <f>IF(Tabela_Brasil[[#This Row],[IDHM]]&lt;=0.55,"Baixo",IF(Tabela_Brasil[[#This Row],[IDHM]]&lt;=0.699,"Médio",IF(Tabela_Brasil[[#This Row],[IDHM]]&lt;=0.799,"Alto","Muito Alto")))</f>
        <v>Médio</v>
      </c>
      <c r="L2180" t="str">
        <f>VLOOKUP(Tabela_Brasil[[#This Row],[Estado]],'De-Para_Estado_Regiao'!$B$3:$C$29,2,FALSE)</f>
        <v>Sul</v>
      </c>
      <c r="M2180">
        <f>IF(Tabela_Brasil[[#This Row],[IBGE_1-4]]&gt;=951,1,0)</f>
        <v>0</v>
      </c>
      <c r="N2180">
        <f>IF(Tabela_Brasil[[#This Row],[COMP_P]]&lt;=2,1,0)</f>
        <v>0</v>
      </c>
    </row>
    <row r="2181" spans="1:14" x14ac:dyDescent="0.25">
      <c r="A2181" s="12" t="s">
        <v>2170</v>
      </c>
      <c r="B2181" s="12" t="s">
        <v>94</v>
      </c>
      <c r="C2181" s="12">
        <v>1372</v>
      </c>
      <c r="D2181" s="12">
        <v>0.57399999999999995</v>
      </c>
      <c r="E2181" s="12">
        <v>0.55600000000000005</v>
      </c>
      <c r="F2181" s="12">
        <v>0.443</v>
      </c>
      <c r="G2181" s="12">
        <v>15157.55</v>
      </c>
      <c r="H2181" s="13">
        <v>8</v>
      </c>
      <c r="I2181" t="str">
        <f>CONCATENATE(Tabela_Brasil[[#This Row],[Município]],"-",Tabela_Brasil[[#This Row],[Estado]])</f>
        <v>Maragogi-AL</v>
      </c>
      <c r="J2181">
        <f>IF(Tabela_Brasil[[#This Row],[IDHM]]&lt;=0.599,1,0)</f>
        <v>1</v>
      </c>
      <c r="K2181" t="str">
        <f>IF(Tabela_Brasil[[#This Row],[IDHM]]&lt;=0.55,"Baixo",IF(Tabela_Brasil[[#This Row],[IDHM]]&lt;=0.699,"Médio",IF(Tabela_Brasil[[#This Row],[IDHM]]&lt;=0.799,"Alto","Muito Alto")))</f>
        <v>Médio</v>
      </c>
      <c r="L2181" t="str">
        <f>VLOOKUP(Tabela_Brasil[[#This Row],[Estado]],'De-Para_Estado_Regiao'!$B$3:$C$29,2,FALSE)</f>
        <v>Nordeste</v>
      </c>
      <c r="M2181">
        <f>IF(Tabela_Brasil[[#This Row],[IBGE_1-4]]&gt;=951,1,0)</f>
        <v>1</v>
      </c>
      <c r="N2181">
        <f>IF(Tabela_Brasil[[#This Row],[COMP_P]]&lt;=2,1,0)</f>
        <v>0</v>
      </c>
    </row>
    <row r="2182" spans="1:14" x14ac:dyDescent="0.25">
      <c r="A2182" s="9" t="s">
        <v>2171</v>
      </c>
      <c r="B2182" s="9" t="s">
        <v>118</v>
      </c>
      <c r="C2182" s="9">
        <v>1397</v>
      </c>
      <c r="D2182" s="9">
        <v>0.56999999999999995</v>
      </c>
      <c r="E2182" s="9">
        <v>0.56599999999999995</v>
      </c>
      <c r="F2182" s="9">
        <v>0.42799999999999999</v>
      </c>
      <c r="G2182" s="9">
        <v>7289.03</v>
      </c>
      <c r="H2182" s="10">
        <v>10</v>
      </c>
      <c r="I2182" t="str">
        <f>CONCATENATE(Tabela_Brasil[[#This Row],[Município]],"-",Tabela_Brasil[[#This Row],[Estado]])</f>
        <v>Pedro Ii-PI</v>
      </c>
      <c r="J2182">
        <f>IF(Tabela_Brasil[[#This Row],[IDHM]]&lt;=0.599,1,0)</f>
        <v>1</v>
      </c>
      <c r="K2182" t="str">
        <f>IF(Tabela_Brasil[[#This Row],[IDHM]]&lt;=0.55,"Baixo",IF(Tabela_Brasil[[#This Row],[IDHM]]&lt;=0.699,"Médio",IF(Tabela_Brasil[[#This Row],[IDHM]]&lt;=0.799,"Alto","Muito Alto")))</f>
        <v>Médio</v>
      </c>
      <c r="L2182" t="str">
        <f>VLOOKUP(Tabela_Brasil[[#This Row],[Estado]],'De-Para_Estado_Regiao'!$B$3:$C$29,2,FALSE)</f>
        <v>Nordeste</v>
      </c>
      <c r="M2182">
        <f>IF(Tabela_Brasil[[#This Row],[IBGE_1-4]]&gt;=951,1,0)</f>
        <v>1</v>
      </c>
      <c r="N2182">
        <f>IF(Tabela_Brasil[[#This Row],[COMP_P]]&lt;=2,1,0)</f>
        <v>0</v>
      </c>
    </row>
    <row r="2183" spans="1:14" x14ac:dyDescent="0.25">
      <c r="A2183" s="12" t="s">
        <v>2172</v>
      </c>
      <c r="B2183" s="12" t="s">
        <v>16</v>
      </c>
      <c r="C2183" s="12">
        <v>479</v>
      </c>
      <c r="D2183" s="12">
        <v>0.61</v>
      </c>
      <c r="E2183" s="12">
        <v>0.63500000000000001</v>
      </c>
      <c r="F2183" s="12">
        <v>0.45500000000000002</v>
      </c>
      <c r="G2183" s="12">
        <v>16310.11</v>
      </c>
      <c r="H2183" s="13">
        <v>16</v>
      </c>
      <c r="I2183" t="str">
        <f>CONCATENATE(Tabela_Brasil[[#This Row],[Município]],"-",Tabela_Brasil[[#This Row],[Estado]])</f>
        <v>Santa Margarida-MG</v>
      </c>
      <c r="J2183">
        <f>IF(Tabela_Brasil[[#This Row],[IDHM]]&lt;=0.599,1,0)</f>
        <v>0</v>
      </c>
      <c r="K2183" t="str">
        <f>IF(Tabela_Brasil[[#This Row],[IDHM]]&lt;=0.55,"Baixo",IF(Tabela_Brasil[[#This Row],[IDHM]]&lt;=0.699,"Médio",IF(Tabela_Brasil[[#This Row],[IDHM]]&lt;=0.799,"Alto","Muito Alto")))</f>
        <v>Médio</v>
      </c>
      <c r="L2183" t="str">
        <f>VLOOKUP(Tabela_Brasil[[#This Row],[Estado]],'De-Para_Estado_Regiao'!$B$3:$C$29,2,FALSE)</f>
        <v>Sudeste</v>
      </c>
      <c r="M2183">
        <f>IF(Tabela_Brasil[[#This Row],[IBGE_1-4]]&gt;=951,1,0)</f>
        <v>0</v>
      </c>
      <c r="N2183">
        <f>IF(Tabela_Brasil[[#This Row],[COMP_P]]&lt;=2,1,0)</f>
        <v>0</v>
      </c>
    </row>
    <row r="2184" spans="1:14" x14ac:dyDescent="0.25">
      <c r="A2184" s="9" t="s">
        <v>2173</v>
      </c>
      <c r="B2184" s="9" t="s">
        <v>33</v>
      </c>
      <c r="C2184" s="9">
        <v>361</v>
      </c>
      <c r="D2184" s="9">
        <v>0.70599999999999996</v>
      </c>
      <c r="E2184" s="9">
        <v>0.71399999999999997</v>
      </c>
      <c r="F2184" s="9">
        <v>0.59499999999999997</v>
      </c>
      <c r="G2184" s="9">
        <v>28443.11</v>
      </c>
      <c r="H2184" s="10">
        <v>6</v>
      </c>
      <c r="I2184" t="str">
        <f>CONCATENATE(Tabela_Brasil[[#This Row],[Município]],"-",Tabela_Brasil[[#This Row],[Estado]])</f>
        <v>Joviânia-GO</v>
      </c>
      <c r="J2184">
        <f>IF(Tabela_Brasil[[#This Row],[IDHM]]&lt;=0.599,1,0)</f>
        <v>0</v>
      </c>
      <c r="K2184" t="str">
        <f>IF(Tabela_Brasil[[#This Row],[IDHM]]&lt;=0.55,"Baixo",IF(Tabela_Brasil[[#This Row],[IDHM]]&lt;=0.699,"Médio",IF(Tabela_Brasil[[#This Row],[IDHM]]&lt;=0.799,"Alto","Muito Alto")))</f>
        <v>Alto</v>
      </c>
      <c r="L2184" t="str">
        <f>VLOOKUP(Tabela_Brasil[[#This Row],[Estado]],'De-Para_Estado_Regiao'!$B$3:$C$29,2,FALSE)</f>
        <v>Centro-Oeste</v>
      </c>
      <c r="M2184">
        <f>IF(Tabela_Brasil[[#This Row],[IBGE_1-4]]&gt;=951,1,0)</f>
        <v>0</v>
      </c>
      <c r="N2184">
        <f>IF(Tabela_Brasil[[#This Row],[COMP_P]]&lt;=2,1,0)</f>
        <v>0</v>
      </c>
    </row>
    <row r="2185" spans="1:14" x14ac:dyDescent="0.25">
      <c r="A2185" s="12" t="s">
        <v>2174</v>
      </c>
      <c r="B2185" s="12" t="s">
        <v>49</v>
      </c>
      <c r="C2185" s="12">
        <v>2531</v>
      </c>
      <c r="D2185" s="12">
        <v>0.48299999999999998</v>
      </c>
      <c r="E2185" s="12">
        <v>0.51300000000000001</v>
      </c>
      <c r="F2185" s="12">
        <v>0.28599999999999998</v>
      </c>
      <c r="G2185" s="12">
        <v>11716.45</v>
      </c>
      <c r="H2185" s="13">
        <v>125</v>
      </c>
      <c r="I2185" t="str">
        <f>CONCATENATE(Tabela_Brasil[[#This Row],[Município]],"-",Tabela_Brasil[[#This Row],[Estado]])</f>
        <v>Portel-PA</v>
      </c>
      <c r="J2185">
        <f>IF(Tabela_Brasil[[#This Row],[IDHM]]&lt;=0.599,1,0)</f>
        <v>1</v>
      </c>
      <c r="K2185" t="str">
        <f>IF(Tabela_Brasil[[#This Row],[IDHM]]&lt;=0.55,"Baixo",IF(Tabela_Brasil[[#This Row],[IDHM]]&lt;=0.699,"Médio",IF(Tabela_Brasil[[#This Row],[IDHM]]&lt;=0.799,"Alto","Muito Alto")))</f>
        <v>Baixo</v>
      </c>
      <c r="L2185" t="str">
        <f>VLOOKUP(Tabela_Brasil[[#This Row],[Estado]],'De-Para_Estado_Regiao'!$B$3:$C$29,2,FALSE)</f>
        <v>Norte</v>
      </c>
      <c r="M2185">
        <f>IF(Tabela_Brasil[[#This Row],[IBGE_1-4]]&gt;=951,1,0)</f>
        <v>1</v>
      </c>
      <c r="N2185">
        <f>IF(Tabela_Brasil[[#This Row],[COMP_P]]&lt;=2,1,0)</f>
        <v>0</v>
      </c>
    </row>
    <row r="2186" spans="1:14" x14ac:dyDescent="0.25">
      <c r="A2186" s="9" t="s">
        <v>2175</v>
      </c>
      <c r="B2186" s="9" t="s">
        <v>111</v>
      </c>
      <c r="C2186" s="9">
        <v>1263</v>
      </c>
      <c r="D2186" s="9">
        <v>0.68</v>
      </c>
      <c r="E2186" s="9">
        <v>0.63400000000000001</v>
      </c>
      <c r="F2186" s="9">
        <v>0.623</v>
      </c>
      <c r="G2186" s="9">
        <v>11712.68</v>
      </c>
      <c r="H2186" s="10">
        <v>7</v>
      </c>
      <c r="I2186" t="str">
        <f>CONCATENATE(Tabela_Brasil[[#This Row],[Município]],"-",Tabela_Brasil[[#This Row],[Estado]])</f>
        <v>Tocantinópolis-TO</v>
      </c>
      <c r="J2186">
        <f>IF(Tabela_Brasil[[#This Row],[IDHM]]&lt;=0.599,1,0)</f>
        <v>0</v>
      </c>
      <c r="K2186" t="str">
        <f>IF(Tabela_Brasil[[#This Row],[IDHM]]&lt;=0.55,"Baixo",IF(Tabela_Brasil[[#This Row],[IDHM]]&lt;=0.699,"Médio",IF(Tabela_Brasil[[#This Row],[IDHM]]&lt;=0.799,"Alto","Muito Alto")))</f>
        <v>Médio</v>
      </c>
      <c r="L2186" t="str">
        <f>VLOOKUP(Tabela_Brasil[[#This Row],[Estado]],'De-Para_Estado_Regiao'!$B$3:$C$29,2,FALSE)</f>
        <v>Norte</v>
      </c>
      <c r="M2186">
        <f>IF(Tabela_Brasil[[#This Row],[IBGE_1-4]]&gt;=951,1,0)</f>
        <v>1</v>
      </c>
      <c r="N2186">
        <f>IF(Tabela_Brasil[[#This Row],[COMP_P]]&lt;=2,1,0)</f>
        <v>0</v>
      </c>
    </row>
    <row r="2187" spans="1:14" x14ac:dyDescent="0.25">
      <c r="A2187" s="12" t="s">
        <v>2176</v>
      </c>
      <c r="B2187" s="12" t="s">
        <v>24</v>
      </c>
      <c r="C2187" s="12">
        <v>347</v>
      </c>
      <c r="D2187" s="12">
        <v>0.56100000000000005</v>
      </c>
      <c r="E2187" s="12">
        <v>0.57899999999999996</v>
      </c>
      <c r="F2187" s="12">
        <v>0.40600000000000003</v>
      </c>
      <c r="G2187" s="12">
        <v>6598.79</v>
      </c>
      <c r="H2187" s="13">
        <v>2</v>
      </c>
      <c r="I2187" t="str">
        <f>CONCATENATE(Tabela_Brasil[[#This Row],[Município]],"-",Tabela_Brasil[[#This Row],[Estado]])</f>
        <v>Caatiba-BA</v>
      </c>
      <c r="J2187">
        <f>IF(Tabela_Brasil[[#This Row],[IDHM]]&lt;=0.599,1,0)</f>
        <v>1</v>
      </c>
      <c r="K2187" t="str">
        <f>IF(Tabela_Brasil[[#This Row],[IDHM]]&lt;=0.55,"Baixo",IF(Tabela_Brasil[[#This Row],[IDHM]]&lt;=0.699,"Médio",IF(Tabela_Brasil[[#This Row],[IDHM]]&lt;=0.799,"Alto","Muito Alto")))</f>
        <v>Médio</v>
      </c>
      <c r="L2187" t="str">
        <f>VLOOKUP(Tabela_Brasil[[#This Row],[Estado]],'De-Para_Estado_Regiao'!$B$3:$C$29,2,FALSE)</f>
        <v>Nordeste</v>
      </c>
      <c r="M2187">
        <f>IF(Tabela_Brasil[[#This Row],[IBGE_1-4]]&gt;=951,1,0)</f>
        <v>0</v>
      </c>
      <c r="N2187">
        <f>IF(Tabela_Brasil[[#This Row],[COMP_P]]&lt;=2,1,0)</f>
        <v>1</v>
      </c>
    </row>
    <row r="2188" spans="1:14" x14ac:dyDescent="0.25">
      <c r="A2188" s="9" t="s">
        <v>2177</v>
      </c>
      <c r="B2188" s="9" t="s">
        <v>94</v>
      </c>
      <c r="C2188" s="9">
        <v>1869</v>
      </c>
      <c r="D2188" s="9">
        <v>0.56100000000000005</v>
      </c>
      <c r="E2188" s="9">
        <v>0.54500000000000004</v>
      </c>
      <c r="F2188" s="9">
        <v>0.43099999999999999</v>
      </c>
      <c r="G2188" s="9">
        <v>14098.23</v>
      </c>
      <c r="H2188" s="10">
        <v>4</v>
      </c>
      <c r="I2188" t="str">
        <f>CONCATENATE(Tabela_Brasil[[#This Row],[Município]],"-",Tabela_Brasil[[#This Row],[Estado]])</f>
        <v>Atalaia-AL</v>
      </c>
      <c r="J2188">
        <f>IF(Tabela_Brasil[[#This Row],[IDHM]]&lt;=0.599,1,0)</f>
        <v>1</v>
      </c>
      <c r="K2188" t="str">
        <f>IF(Tabela_Brasil[[#This Row],[IDHM]]&lt;=0.55,"Baixo",IF(Tabela_Brasil[[#This Row],[IDHM]]&lt;=0.699,"Médio",IF(Tabela_Brasil[[#This Row],[IDHM]]&lt;=0.799,"Alto","Muito Alto")))</f>
        <v>Médio</v>
      </c>
      <c r="L2188" t="str">
        <f>VLOOKUP(Tabela_Brasil[[#This Row],[Estado]],'De-Para_Estado_Regiao'!$B$3:$C$29,2,FALSE)</f>
        <v>Nordeste</v>
      </c>
      <c r="M2188">
        <f>IF(Tabela_Brasil[[#This Row],[IBGE_1-4]]&gt;=951,1,0)</f>
        <v>1</v>
      </c>
      <c r="N2188">
        <f>IF(Tabela_Brasil[[#This Row],[COMP_P]]&lt;=2,1,0)</f>
        <v>0</v>
      </c>
    </row>
    <row r="2189" spans="1:14" x14ac:dyDescent="0.25">
      <c r="A2189" s="12" t="s">
        <v>2178</v>
      </c>
      <c r="B2189" s="12" t="s">
        <v>24</v>
      </c>
      <c r="C2189" s="12">
        <v>135</v>
      </c>
      <c r="D2189" s="12">
        <v>0.59099999999999997</v>
      </c>
      <c r="E2189" s="12">
        <v>0.54700000000000004</v>
      </c>
      <c r="F2189" s="12">
        <v>0.48199999999999998</v>
      </c>
      <c r="G2189" s="12">
        <v>9833.8799999999992</v>
      </c>
      <c r="H2189" s="13">
        <v>0</v>
      </c>
      <c r="I2189" t="str">
        <f>CONCATENATE(Tabela_Brasil[[#This Row],[Município]],"-",Tabela_Brasil[[#This Row],[Estado]])</f>
        <v>Dom Basílio-BA</v>
      </c>
      <c r="J2189">
        <f>IF(Tabela_Brasil[[#This Row],[IDHM]]&lt;=0.599,1,0)</f>
        <v>1</v>
      </c>
      <c r="K2189" t="str">
        <f>IF(Tabela_Brasil[[#This Row],[IDHM]]&lt;=0.55,"Baixo",IF(Tabela_Brasil[[#This Row],[IDHM]]&lt;=0.699,"Médio",IF(Tabela_Brasil[[#This Row],[IDHM]]&lt;=0.799,"Alto","Muito Alto")))</f>
        <v>Médio</v>
      </c>
      <c r="L2189" t="str">
        <f>VLOOKUP(Tabela_Brasil[[#This Row],[Estado]],'De-Para_Estado_Regiao'!$B$3:$C$29,2,FALSE)</f>
        <v>Nordeste</v>
      </c>
      <c r="M2189">
        <f>IF(Tabela_Brasil[[#This Row],[IBGE_1-4]]&gt;=951,1,0)</f>
        <v>0</v>
      </c>
      <c r="N2189">
        <f>IF(Tabela_Brasil[[#This Row],[COMP_P]]&lt;=2,1,0)</f>
        <v>1</v>
      </c>
    </row>
    <row r="2190" spans="1:14" x14ac:dyDescent="0.25">
      <c r="A2190" s="9" t="s">
        <v>2179</v>
      </c>
      <c r="B2190" s="9" t="s">
        <v>16</v>
      </c>
      <c r="C2190" s="9">
        <v>559</v>
      </c>
      <c r="D2190" s="9">
        <v>0.67400000000000004</v>
      </c>
      <c r="E2190" s="9">
        <v>0.64400000000000002</v>
      </c>
      <c r="F2190" s="9">
        <v>0.59699999999999998</v>
      </c>
      <c r="G2190" s="9">
        <v>14826.73</v>
      </c>
      <c r="H2190" s="10">
        <v>6</v>
      </c>
      <c r="I2190" t="str">
        <f>CONCATENATE(Tabela_Brasil[[#This Row],[Município]],"-",Tabela_Brasil[[#This Row],[Estado]])</f>
        <v>Bela Vista De Minas-MG</v>
      </c>
      <c r="J2190">
        <f>IF(Tabela_Brasil[[#This Row],[IDHM]]&lt;=0.599,1,0)</f>
        <v>0</v>
      </c>
      <c r="K2190" t="str">
        <f>IF(Tabela_Brasil[[#This Row],[IDHM]]&lt;=0.55,"Baixo",IF(Tabela_Brasil[[#This Row],[IDHM]]&lt;=0.699,"Médio",IF(Tabela_Brasil[[#This Row],[IDHM]]&lt;=0.799,"Alto","Muito Alto")))</f>
        <v>Médio</v>
      </c>
      <c r="L2190" t="str">
        <f>VLOOKUP(Tabela_Brasil[[#This Row],[Estado]],'De-Para_Estado_Regiao'!$B$3:$C$29,2,FALSE)</f>
        <v>Sudeste</v>
      </c>
      <c r="M2190">
        <f>IF(Tabela_Brasil[[#This Row],[IBGE_1-4]]&gt;=951,1,0)</f>
        <v>0</v>
      </c>
      <c r="N2190">
        <f>IF(Tabela_Brasil[[#This Row],[COMP_P]]&lt;=2,1,0)</f>
        <v>0</v>
      </c>
    </row>
    <row r="2191" spans="1:14" x14ac:dyDescent="0.25">
      <c r="A2191" s="12" t="s">
        <v>2180</v>
      </c>
      <c r="B2191" s="12" t="s">
        <v>24</v>
      </c>
      <c r="C2191" s="12">
        <v>383</v>
      </c>
      <c r="D2191" s="12">
        <v>0.625</v>
      </c>
      <c r="E2191" s="12">
        <v>0.56399999999999995</v>
      </c>
      <c r="F2191" s="12">
        <v>0.55600000000000005</v>
      </c>
      <c r="G2191" s="12">
        <v>9772.3700000000008</v>
      </c>
      <c r="H2191" s="13">
        <v>1</v>
      </c>
      <c r="I2191" t="str">
        <f>CONCATENATE(Tabela_Brasil[[#This Row],[Município]],"-",Tabela_Brasil[[#This Row],[Estado]])</f>
        <v>Angical-BA</v>
      </c>
      <c r="J2191">
        <f>IF(Tabela_Brasil[[#This Row],[IDHM]]&lt;=0.599,1,0)</f>
        <v>0</v>
      </c>
      <c r="K2191" t="str">
        <f>IF(Tabela_Brasil[[#This Row],[IDHM]]&lt;=0.55,"Baixo",IF(Tabela_Brasil[[#This Row],[IDHM]]&lt;=0.699,"Médio",IF(Tabela_Brasil[[#This Row],[IDHM]]&lt;=0.799,"Alto","Muito Alto")))</f>
        <v>Médio</v>
      </c>
      <c r="L2191" t="str">
        <f>VLOOKUP(Tabela_Brasil[[#This Row],[Estado]],'De-Para_Estado_Regiao'!$B$3:$C$29,2,FALSE)</f>
        <v>Nordeste</v>
      </c>
      <c r="M2191">
        <f>IF(Tabela_Brasil[[#This Row],[IBGE_1-4]]&gt;=951,1,0)</f>
        <v>0</v>
      </c>
      <c r="N2191">
        <f>IF(Tabela_Brasil[[#This Row],[COMP_P]]&lt;=2,1,0)</f>
        <v>1</v>
      </c>
    </row>
    <row r="2192" spans="1:14" x14ac:dyDescent="0.25">
      <c r="A2192" s="9" t="s">
        <v>2181</v>
      </c>
      <c r="B2192" s="9" t="s">
        <v>33</v>
      </c>
      <c r="C2192" s="9">
        <v>380</v>
      </c>
      <c r="D2192" s="9">
        <v>0.68</v>
      </c>
      <c r="E2192" s="9">
        <v>0.66500000000000004</v>
      </c>
      <c r="F2192" s="9">
        <v>0.57099999999999995</v>
      </c>
      <c r="G2192" s="9">
        <v>12933.88</v>
      </c>
      <c r="H2192" s="10">
        <v>5</v>
      </c>
      <c r="I2192" t="str">
        <f>CONCATENATE(Tabela_Brasil[[#This Row],[Município]],"-",Tabela_Brasil[[#This Row],[Estado]])</f>
        <v>Corumbá De Goiás-GO</v>
      </c>
      <c r="J2192">
        <f>IF(Tabela_Brasil[[#This Row],[IDHM]]&lt;=0.599,1,0)</f>
        <v>0</v>
      </c>
      <c r="K2192" t="str">
        <f>IF(Tabela_Brasil[[#This Row],[IDHM]]&lt;=0.55,"Baixo",IF(Tabela_Brasil[[#This Row],[IDHM]]&lt;=0.699,"Médio",IF(Tabela_Brasil[[#This Row],[IDHM]]&lt;=0.799,"Alto","Muito Alto")))</f>
        <v>Médio</v>
      </c>
      <c r="L2192" t="str">
        <f>VLOOKUP(Tabela_Brasil[[#This Row],[Estado]],'De-Para_Estado_Regiao'!$B$3:$C$29,2,FALSE)</f>
        <v>Centro-Oeste</v>
      </c>
      <c r="M2192">
        <f>IF(Tabela_Brasil[[#This Row],[IBGE_1-4]]&gt;=951,1,0)</f>
        <v>0</v>
      </c>
      <c r="N2192">
        <f>IF(Tabela_Brasil[[#This Row],[COMP_P]]&lt;=2,1,0)</f>
        <v>0</v>
      </c>
    </row>
    <row r="2193" spans="1:14" x14ac:dyDescent="0.25">
      <c r="A2193" s="12" t="s">
        <v>2182</v>
      </c>
      <c r="B2193" s="12" t="s">
        <v>31</v>
      </c>
      <c r="C2193" s="12">
        <v>1172</v>
      </c>
      <c r="D2193" s="12">
        <v>0.60599999999999998</v>
      </c>
      <c r="E2193" s="12">
        <v>0.503</v>
      </c>
      <c r="F2193" s="12">
        <v>0.58199999999999996</v>
      </c>
      <c r="G2193" s="12">
        <v>9917.57</v>
      </c>
      <c r="H2193" s="13">
        <v>9</v>
      </c>
      <c r="I2193" t="str">
        <f>CONCATENATE(Tabela_Brasil[[#This Row],[Município]],"-",Tabela_Brasil[[#This Row],[Estado]])</f>
        <v>Amontada-CE</v>
      </c>
      <c r="J2193">
        <f>IF(Tabela_Brasil[[#This Row],[IDHM]]&lt;=0.599,1,0)</f>
        <v>0</v>
      </c>
      <c r="K2193" t="str">
        <f>IF(Tabela_Brasil[[#This Row],[IDHM]]&lt;=0.55,"Baixo",IF(Tabela_Brasil[[#This Row],[IDHM]]&lt;=0.699,"Médio",IF(Tabela_Brasil[[#This Row],[IDHM]]&lt;=0.799,"Alto","Muito Alto")))</f>
        <v>Médio</v>
      </c>
      <c r="L2193" t="str">
        <f>VLOOKUP(Tabela_Brasil[[#This Row],[Estado]],'De-Para_Estado_Regiao'!$B$3:$C$29,2,FALSE)</f>
        <v>Nordeste</v>
      </c>
      <c r="M2193">
        <f>IF(Tabela_Brasil[[#This Row],[IBGE_1-4]]&gt;=951,1,0)</f>
        <v>1</v>
      </c>
      <c r="N2193">
        <f>IF(Tabela_Brasil[[#This Row],[COMP_P]]&lt;=2,1,0)</f>
        <v>0</v>
      </c>
    </row>
    <row r="2194" spans="1:14" x14ac:dyDescent="0.25">
      <c r="A2194" s="9" t="s">
        <v>2183</v>
      </c>
      <c r="B2194" s="9" t="s">
        <v>29</v>
      </c>
      <c r="C2194" s="9">
        <v>229</v>
      </c>
      <c r="D2194" s="9">
        <v>0.71499999999999997</v>
      </c>
      <c r="E2194" s="9">
        <v>0.70299999999999996</v>
      </c>
      <c r="F2194" s="9">
        <v>0.628</v>
      </c>
      <c r="G2194" s="9">
        <v>78374.259999999995</v>
      </c>
      <c r="H2194" s="10">
        <v>0</v>
      </c>
      <c r="I2194" t="str">
        <f>CONCATENATE(Tabela_Brasil[[#This Row],[Município]],"-",Tabela_Brasil[[#This Row],[Estado]])</f>
        <v>Santa Carmem-MT</v>
      </c>
      <c r="J2194">
        <f>IF(Tabela_Brasil[[#This Row],[IDHM]]&lt;=0.599,1,0)</f>
        <v>0</v>
      </c>
      <c r="K2194" t="str">
        <f>IF(Tabela_Brasil[[#This Row],[IDHM]]&lt;=0.55,"Baixo",IF(Tabela_Brasil[[#This Row],[IDHM]]&lt;=0.699,"Médio",IF(Tabela_Brasil[[#This Row],[IDHM]]&lt;=0.799,"Alto","Muito Alto")))</f>
        <v>Alto</v>
      </c>
      <c r="L2194" t="str">
        <f>VLOOKUP(Tabela_Brasil[[#This Row],[Estado]],'De-Para_Estado_Regiao'!$B$3:$C$29,2,FALSE)</f>
        <v>Centro-Oeste</v>
      </c>
      <c r="M2194">
        <f>IF(Tabela_Brasil[[#This Row],[IBGE_1-4]]&gt;=951,1,0)</f>
        <v>0</v>
      </c>
      <c r="N2194">
        <f>IF(Tabela_Brasil[[#This Row],[COMP_P]]&lt;=2,1,0)</f>
        <v>1</v>
      </c>
    </row>
    <row r="2195" spans="1:14" x14ac:dyDescent="0.25">
      <c r="A2195" s="12" t="s">
        <v>2184</v>
      </c>
      <c r="B2195" s="12" t="s">
        <v>22</v>
      </c>
      <c r="C2195" s="12">
        <v>168</v>
      </c>
      <c r="D2195" s="12">
        <v>0.71599999999999997</v>
      </c>
      <c r="E2195" s="12">
        <v>0.66900000000000004</v>
      </c>
      <c r="F2195" s="12">
        <v>0.66500000000000004</v>
      </c>
      <c r="G2195" s="12">
        <v>28270.34</v>
      </c>
      <c r="H2195" s="13">
        <v>3</v>
      </c>
      <c r="I2195" t="str">
        <f>CONCATENATE(Tabela_Brasil[[#This Row],[Município]],"-",Tabela_Brasil[[#This Row],[Estado]])</f>
        <v>Fênix-PR</v>
      </c>
      <c r="J2195">
        <f>IF(Tabela_Brasil[[#This Row],[IDHM]]&lt;=0.599,1,0)</f>
        <v>0</v>
      </c>
      <c r="K2195" t="str">
        <f>IF(Tabela_Brasil[[#This Row],[IDHM]]&lt;=0.55,"Baixo",IF(Tabela_Brasil[[#This Row],[IDHM]]&lt;=0.699,"Médio",IF(Tabela_Brasil[[#This Row],[IDHM]]&lt;=0.799,"Alto","Muito Alto")))</f>
        <v>Alto</v>
      </c>
      <c r="L2195" t="str">
        <f>VLOOKUP(Tabela_Brasil[[#This Row],[Estado]],'De-Para_Estado_Regiao'!$B$3:$C$29,2,FALSE)</f>
        <v>Sul</v>
      </c>
      <c r="M2195">
        <f>IF(Tabela_Brasil[[#This Row],[IBGE_1-4]]&gt;=951,1,0)</f>
        <v>0</v>
      </c>
      <c r="N2195">
        <f>IF(Tabela_Brasil[[#This Row],[COMP_P]]&lt;=2,1,0)</f>
        <v>0</v>
      </c>
    </row>
    <row r="2196" spans="1:14" x14ac:dyDescent="0.25">
      <c r="A2196" s="9" t="s">
        <v>2185</v>
      </c>
      <c r="B2196" s="9" t="s">
        <v>53</v>
      </c>
      <c r="C2196" s="9">
        <v>1241</v>
      </c>
      <c r="D2196" s="9">
        <v>0.66</v>
      </c>
      <c r="E2196" s="9">
        <v>0.66300000000000003</v>
      </c>
      <c r="F2196" s="9">
        <v>0.55700000000000005</v>
      </c>
      <c r="G2196" s="9">
        <v>16593.34</v>
      </c>
      <c r="H2196" s="10">
        <v>8</v>
      </c>
      <c r="I2196" t="str">
        <f>CONCATENATE(Tabela_Brasil[[#This Row],[Município]],"-",Tabela_Brasil[[#This Row],[Estado]])</f>
        <v>Anastácio-MS</v>
      </c>
      <c r="J2196">
        <f>IF(Tabela_Brasil[[#This Row],[IDHM]]&lt;=0.599,1,0)</f>
        <v>0</v>
      </c>
      <c r="K2196" t="str">
        <f>IF(Tabela_Brasil[[#This Row],[IDHM]]&lt;=0.55,"Baixo",IF(Tabela_Brasil[[#This Row],[IDHM]]&lt;=0.699,"Médio",IF(Tabela_Brasil[[#This Row],[IDHM]]&lt;=0.799,"Alto","Muito Alto")))</f>
        <v>Médio</v>
      </c>
      <c r="L2196" t="str">
        <f>VLOOKUP(Tabela_Brasil[[#This Row],[Estado]],'De-Para_Estado_Regiao'!$B$3:$C$29,2,FALSE)</f>
        <v>Centro-Oeste</v>
      </c>
      <c r="M2196">
        <f>IF(Tabela_Brasil[[#This Row],[IBGE_1-4]]&gt;=951,1,0)</f>
        <v>1</v>
      </c>
      <c r="N2196">
        <f>IF(Tabela_Brasil[[#This Row],[COMP_P]]&lt;=2,1,0)</f>
        <v>0</v>
      </c>
    </row>
    <row r="2197" spans="1:14" x14ac:dyDescent="0.25">
      <c r="A2197" s="12" t="s">
        <v>2186</v>
      </c>
      <c r="B2197" s="12" t="s">
        <v>148</v>
      </c>
      <c r="C2197" s="12">
        <v>552</v>
      </c>
      <c r="D2197" s="12">
        <v>0.60699999999999998</v>
      </c>
      <c r="E2197" s="12">
        <v>0.64500000000000002</v>
      </c>
      <c r="F2197" s="12">
        <v>0.45400000000000001</v>
      </c>
      <c r="G2197" s="12">
        <v>15120.74</v>
      </c>
      <c r="H2197" s="13">
        <v>7</v>
      </c>
      <c r="I2197" t="str">
        <f>CONCATENATE(Tabela_Brasil[[#This Row],[Município]],"-",Tabela_Brasil[[#This Row],[Estado]])</f>
        <v>Monte Negro-RO</v>
      </c>
      <c r="J2197">
        <f>IF(Tabela_Brasil[[#This Row],[IDHM]]&lt;=0.599,1,0)</f>
        <v>0</v>
      </c>
      <c r="K2197" t="str">
        <f>IF(Tabela_Brasil[[#This Row],[IDHM]]&lt;=0.55,"Baixo",IF(Tabela_Brasil[[#This Row],[IDHM]]&lt;=0.699,"Médio",IF(Tabela_Brasil[[#This Row],[IDHM]]&lt;=0.799,"Alto","Muito Alto")))</f>
        <v>Médio</v>
      </c>
      <c r="L2197" t="str">
        <f>VLOOKUP(Tabela_Brasil[[#This Row],[Estado]],'De-Para_Estado_Regiao'!$B$3:$C$29,2,FALSE)</f>
        <v>Norte</v>
      </c>
      <c r="M2197">
        <f>IF(Tabela_Brasil[[#This Row],[IBGE_1-4]]&gt;=951,1,0)</f>
        <v>0</v>
      </c>
      <c r="N2197">
        <f>IF(Tabela_Brasil[[#This Row],[COMP_P]]&lt;=2,1,0)</f>
        <v>0</v>
      </c>
    </row>
    <row r="2198" spans="1:14" x14ac:dyDescent="0.25">
      <c r="A2198" s="9" t="s">
        <v>471</v>
      </c>
      <c r="B2198" s="9" t="s">
        <v>94</v>
      </c>
      <c r="C2198" s="9">
        <v>1245</v>
      </c>
      <c r="D2198" s="9">
        <v>0.58599999999999997</v>
      </c>
      <c r="E2198" s="9">
        <v>0.55400000000000005</v>
      </c>
      <c r="F2198" s="9">
        <v>0.47799999999999998</v>
      </c>
      <c r="G2198" s="9">
        <v>9930.24</v>
      </c>
      <c r="H2198" s="10">
        <v>9</v>
      </c>
      <c r="I2198" t="str">
        <f>CONCATENATE(Tabela_Brasil[[#This Row],[Município]],"-",Tabela_Brasil[[#This Row],[Estado]])</f>
        <v>Viçosa-AL</v>
      </c>
      <c r="J2198">
        <f>IF(Tabela_Brasil[[#This Row],[IDHM]]&lt;=0.599,1,0)</f>
        <v>1</v>
      </c>
      <c r="K2198" t="str">
        <f>IF(Tabela_Brasil[[#This Row],[IDHM]]&lt;=0.55,"Baixo",IF(Tabela_Brasil[[#This Row],[IDHM]]&lt;=0.699,"Médio",IF(Tabela_Brasil[[#This Row],[IDHM]]&lt;=0.799,"Alto","Muito Alto")))</f>
        <v>Médio</v>
      </c>
      <c r="L2198" t="str">
        <f>VLOOKUP(Tabela_Brasil[[#This Row],[Estado]],'De-Para_Estado_Regiao'!$B$3:$C$29,2,FALSE)</f>
        <v>Nordeste</v>
      </c>
      <c r="M2198">
        <f>IF(Tabela_Brasil[[#This Row],[IBGE_1-4]]&gt;=951,1,0)</f>
        <v>1</v>
      </c>
      <c r="N2198">
        <f>IF(Tabela_Brasil[[#This Row],[COMP_P]]&lt;=2,1,0)</f>
        <v>0</v>
      </c>
    </row>
    <row r="2199" spans="1:14" x14ac:dyDescent="0.25">
      <c r="A2199" s="12" t="s">
        <v>2187</v>
      </c>
      <c r="B2199" s="12" t="s">
        <v>16</v>
      </c>
      <c r="C2199" s="12">
        <v>963</v>
      </c>
      <c r="D2199" s="12">
        <v>0.71</v>
      </c>
      <c r="E2199" s="12">
        <v>0.69499999999999995</v>
      </c>
      <c r="F2199" s="12">
        <v>0.60499999999999998</v>
      </c>
      <c r="G2199" s="12">
        <v>17486.73</v>
      </c>
      <c r="H2199" s="13">
        <v>11</v>
      </c>
      <c r="I2199" t="str">
        <f>CONCATENATE(Tabela_Brasil[[#This Row],[Município]],"-",Tabela_Brasil[[#This Row],[Estado]])</f>
        <v>Carmo Do Cajuru-MG</v>
      </c>
      <c r="J2199">
        <f>IF(Tabela_Brasil[[#This Row],[IDHM]]&lt;=0.599,1,0)</f>
        <v>0</v>
      </c>
      <c r="K2199" t="str">
        <f>IF(Tabela_Brasil[[#This Row],[IDHM]]&lt;=0.55,"Baixo",IF(Tabela_Brasil[[#This Row],[IDHM]]&lt;=0.699,"Médio",IF(Tabela_Brasil[[#This Row],[IDHM]]&lt;=0.799,"Alto","Muito Alto")))</f>
        <v>Alto</v>
      </c>
      <c r="L2199" t="str">
        <f>VLOOKUP(Tabela_Brasil[[#This Row],[Estado]],'De-Para_Estado_Regiao'!$B$3:$C$29,2,FALSE)</f>
        <v>Sudeste</v>
      </c>
      <c r="M2199">
        <f>IF(Tabela_Brasil[[#This Row],[IBGE_1-4]]&gt;=951,1,0)</f>
        <v>1</v>
      </c>
      <c r="N2199">
        <f>IF(Tabela_Brasil[[#This Row],[COMP_P]]&lt;=2,1,0)</f>
        <v>0</v>
      </c>
    </row>
    <row r="2200" spans="1:14" x14ac:dyDescent="0.25">
      <c r="A2200" s="9" t="s">
        <v>2188</v>
      </c>
      <c r="B2200" s="9" t="s">
        <v>33</v>
      </c>
      <c r="C2200" s="9">
        <v>368</v>
      </c>
      <c r="D2200" s="9">
        <v>0.71499999999999997</v>
      </c>
      <c r="E2200" s="9">
        <v>0.72199999999999998</v>
      </c>
      <c r="F2200" s="9">
        <v>0.61199999999999999</v>
      </c>
      <c r="G2200" s="9">
        <v>30023.74</v>
      </c>
      <c r="H2200" s="10">
        <v>13</v>
      </c>
      <c r="I2200" t="str">
        <f>CONCATENATE(Tabela_Brasil[[#This Row],[Município]],"-",Tabela_Brasil[[#This Row],[Estado]])</f>
        <v>Orizona-GO</v>
      </c>
      <c r="J2200">
        <f>IF(Tabela_Brasil[[#This Row],[IDHM]]&lt;=0.599,1,0)</f>
        <v>0</v>
      </c>
      <c r="K2200" t="str">
        <f>IF(Tabela_Brasil[[#This Row],[IDHM]]&lt;=0.55,"Baixo",IF(Tabela_Brasil[[#This Row],[IDHM]]&lt;=0.699,"Médio",IF(Tabela_Brasil[[#This Row],[IDHM]]&lt;=0.799,"Alto","Muito Alto")))</f>
        <v>Alto</v>
      </c>
      <c r="L2200" t="str">
        <f>VLOOKUP(Tabela_Brasil[[#This Row],[Estado]],'De-Para_Estado_Regiao'!$B$3:$C$29,2,FALSE)</f>
        <v>Centro-Oeste</v>
      </c>
      <c r="M2200">
        <f>IF(Tabela_Brasil[[#This Row],[IBGE_1-4]]&gt;=951,1,0)</f>
        <v>0</v>
      </c>
      <c r="N2200">
        <f>IF(Tabela_Brasil[[#This Row],[COMP_P]]&lt;=2,1,0)</f>
        <v>0</v>
      </c>
    </row>
    <row r="2201" spans="1:14" x14ac:dyDescent="0.25">
      <c r="A2201" s="12" t="s">
        <v>2189</v>
      </c>
      <c r="B2201" s="12" t="s">
        <v>31</v>
      </c>
      <c r="C2201" s="12">
        <v>1356</v>
      </c>
      <c r="D2201" s="12">
        <v>0.61899999999999999</v>
      </c>
      <c r="E2201" s="12">
        <v>0.57399999999999995</v>
      </c>
      <c r="F2201" s="12">
        <v>0.54800000000000004</v>
      </c>
      <c r="G2201" s="12">
        <v>8541.11</v>
      </c>
      <c r="H2201" s="13">
        <v>15</v>
      </c>
      <c r="I2201" t="str">
        <f>CONCATENATE(Tabela_Brasil[[#This Row],[Município]],"-",Tabela_Brasil[[#This Row],[Estado]])</f>
        <v>Baturité-CE</v>
      </c>
      <c r="J2201">
        <f>IF(Tabela_Brasil[[#This Row],[IDHM]]&lt;=0.599,1,0)</f>
        <v>0</v>
      </c>
      <c r="K2201" t="str">
        <f>IF(Tabela_Brasil[[#This Row],[IDHM]]&lt;=0.55,"Baixo",IF(Tabela_Brasil[[#This Row],[IDHM]]&lt;=0.699,"Médio",IF(Tabela_Brasil[[#This Row],[IDHM]]&lt;=0.799,"Alto","Muito Alto")))</f>
        <v>Médio</v>
      </c>
      <c r="L2201" t="str">
        <f>VLOOKUP(Tabela_Brasil[[#This Row],[Estado]],'De-Para_Estado_Regiao'!$B$3:$C$29,2,FALSE)</f>
        <v>Nordeste</v>
      </c>
      <c r="M2201">
        <f>IF(Tabela_Brasil[[#This Row],[IBGE_1-4]]&gt;=951,1,0)</f>
        <v>1</v>
      </c>
      <c r="N2201">
        <f>IF(Tabela_Brasil[[#This Row],[COMP_P]]&lt;=2,1,0)</f>
        <v>0</v>
      </c>
    </row>
    <row r="2202" spans="1:14" x14ac:dyDescent="0.25">
      <c r="A2202" s="9" t="s">
        <v>2190</v>
      </c>
      <c r="B2202" s="9" t="s">
        <v>24</v>
      </c>
      <c r="C2202" s="9">
        <v>352</v>
      </c>
      <c r="D2202" s="9">
        <v>0.59099999999999997</v>
      </c>
      <c r="E2202" s="9">
        <v>0.55300000000000005</v>
      </c>
      <c r="F2202" s="9">
        <v>0.504</v>
      </c>
      <c r="G2202" s="9">
        <v>7983.28</v>
      </c>
      <c r="H2202" s="10">
        <v>2</v>
      </c>
      <c r="I2202" t="str">
        <f>CONCATENATE(Tabela_Brasil[[#This Row],[Município]],"-",Tabela_Brasil[[#This Row],[Estado]])</f>
        <v>Iuiu-BA</v>
      </c>
      <c r="J2202">
        <f>IF(Tabela_Brasil[[#This Row],[IDHM]]&lt;=0.599,1,0)</f>
        <v>1</v>
      </c>
      <c r="K2202" t="str">
        <f>IF(Tabela_Brasil[[#This Row],[IDHM]]&lt;=0.55,"Baixo",IF(Tabela_Brasil[[#This Row],[IDHM]]&lt;=0.699,"Médio",IF(Tabela_Brasil[[#This Row],[IDHM]]&lt;=0.799,"Alto","Muito Alto")))</f>
        <v>Médio</v>
      </c>
      <c r="L2202" t="str">
        <f>VLOOKUP(Tabela_Brasil[[#This Row],[Estado]],'De-Para_Estado_Regiao'!$B$3:$C$29,2,FALSE)</f>
        <v>Nordeste</v>
      </c>
      <c r="M2202">
        <f>IF(Tabela_Brasil[[#This Row],[IBGE_1-4]]&gt;=951,1,0)</f>
        <v>0</v>
      </c>
      <c r="N2202">
        <f>IF(Tabela_Brasil[[#This Row],[COMP_P]]&lt;=2,1,0)</f>
        <v>1</v>
      </c>
    </row>
    <row r="2203" spans="1:14" x14ac:dyDescent="0.25">
      <c r="A2203" s="12" t="s">
        <v>2191</v>
      </c>
      <c r="B2203" s="12" t="s">
        <v>82</v>
      </c>
      <c r="C2203" s="12">
        <v>1003</v>
      </c>
      <c r="D2203" s="12">
        <v>0.60599999999999998</v>
      </c>
      <c r="E2203" s="12">
        <v>0.6</v>
      </c>
      <c r="F2203" s="12">
        <v>0.51400000000000001</v>
      </c>
      <c r="G2203" s="12">
        <v>9028</v>
      </c>
      <c r="H2203" s="13">
        <v>10</v>
      </c>
      <c r="I2203" t="str">
        <f>CONCATENATE(Tabela_Brasil[[#This Row],[Município]],"-",Tabela_Brasil[[#This Row],[Estado]])</f>
        <v>Princesa Isabel-PB</v>
      </c>
      <c r="J2203">
        <f>IF(Tabela_Brasil[[#This Row],[IDHM]]&lt;=0.599,1,0)</f>
        <v>0</v>
      </c>
      <c r="K2203" t="str">
        <f>IF(Tabela_Brasil[[#This Row],[IDHM]]&lt;=0.55,"Baixo",IF(Tabela_Brasil[[#This Row],[IDHM]]&lt;=0.699,"Médio",IF(Tabela_Brasil[[#This Row],[IDHM]]&lt;=0.799,"Alto","Muito Alto")))</f>
        <v>Médio</v>
      </c>
      <c r="L2203" t="str">
        <f>VLOOKUP(Tabela_Brasil[[#This Row],[Estado]],'De-Para_Estado_Regiao'!$B$3:$C$29,2,FALSE)</f>
        <v>Nordeste</v>
      </c>
      <c r="M2203">
        <f>IF(Tabela_Brasil[[#This Row],[IBGE_1-4]]&gt;=951,1,0)</f>
        <v>1</v>
      </c>
      <c r="N2203">
        <f>IF(Tabela_Brasil[[#This Row],[COMP_P]]&lt;=2,1,0)</f>
        <v>0</v>
      </c>
    </row>
    <row r="2204" spans="1:14" x14ac:dyDescent="0.25">
      <c r="A2204" s="9" t="s">
        <v>2192</v>
      </c>
      <c r="B2204" s="9" t="s">
        <v>24</v>
      </c>
      <c r="C2204" s="9">
        <v>1113</v>
      </c>
      <c r="D2204" s="9">
        <v>0.58299999999999996</v>
      </c>
      <c r="E2204" s="9">
        <v>0.59399999999999997</v>
      </c>
      <c r="F2204" s="9">
        <v>0.41299999999999998</v>
      </c>
      <c r="G2204" s="9">
        <v>9397.23</v>
      </c>
      <c r="H2204" s="10">
        <v>21</v>
      </c>
      <c r="I2204" t="str">
        <f>CONCATENATE(Tabela_Brasil[[#This Row],[Município]],"-",Tabela_Brasil[[#This Row],[Estado]])</f>
        <v>Itacaré-BA</v>
      </c>
      <c r="J2204">
        <f>IF(Tabela_Brasil[[#This Row],[IDHM]]&lt;=0.599,1,0)</f>
        <v>1</v>
      </c>
      <c r="K2204" t="str">
        <f>IF(Tabela_Brasil[[#This Row],[IDHM]]&lt;=0.55,"Baixo",IF(Tabela_Brasil[[#This Row],[IDHM]]&lt;=0.699,"Médio",IF(Tabela_Brasil[[#This Row],[IDHM]]&lt;=0.799,"Alto","Muito Alto")))</f>
        <v>Médio</v>
      </c>
      <c r="L2204" t="str">
        <f>VLOOKUP(Tabela_Brasil[[#This Row],[Estado]],'De-Para_Estado_Regiao'!$B$3:$C$29,2,FALSE)</f>
        <v>Nordeste</v>
      </c>
      <c r="M2204">
        <f>IF(Tabela_Brasil[[#This Row],[IBGE_1-4]]&gt;=951,1,0)</f>
        <v>1</v>
      </c>
      <c r="N2204">
        <f>IF(Tabela_Brasil[[#This Row],[COMP_P]]&lt;=2,1,0)</f>
        <v>0</v>
      </c>
    </row>
    <row r="2205" spans="1:14" x14ac:dyDescent="0.25">
      <c r="A2205" s="12" t="s">
        <v>2193</v>
      </c>
      <c r="B2205" s="12" t="s">
        <v>7</v>
      </c>
      <c r="C2205" s="12">
        <v>1139</v>
      </c>
      <c r="D2205" s="12">
        <v>0.71</v>
      </c>
      <c r="E2205" s="12">
        <v>0.71</v>
      </c>
      <c r="F2205" s="12">
        <v>0.64</v>
      </c>
      <c r="G2205" s="12">
        <v>23459.93</v>
      </c>
      <c r="H2205" s="13">
        <v>11</v>
      </c>
      <c r="I2205" t="str">
        <f>CONCATENATE(Tabela_Brasil[[#This Row],[Município]],"-",Tabela_Brasil[[#This Row],[Estado]])</f>
        <v>Biritiba Mirim-SP</v>
      </c>
      <c r="J2205">
        <f>IF(Tabela_Brasil[[#This Row],[IDHM]]&lt;=0.599,1,0)</f>
        <v>0</v>
      </c>
      <c r="K2205" t="str">
        <f>IF(Tabela_Brasil[[#This Row],[IDHM]]&lt;=0.55,"Baixo",IF(Tabela_Brasil[[#This Row],[IDHM]]&lt;=0.699,"Médio",IF(Tabela_Brasil[[#This Row],[IDHM]]&lt;=0.799,"Alto","Muito Alto")))</f>
        <v>Alto</v>
      </c>
      <c r="L2205" t="str">
        <f>VLOOKUP(Tabela_Brasil[[#This Row],[Estado]],'De-Para_Estado_Regiao'!$B$3:$C$29,2,FALSE)</f>
        <v>Sudeste</v>
      </c>
      <c r="M2205">
        <f>IF(Tabela_Brasil[[#This Row],[IBGE_1-4]]&gt;=951,1,0)</f>
        <v>1</v>
      </c>
      <c r="N2205">
        <f>IF(Tabela_Brasil[[#This Row],[COMP_P]]&lt;=2,1,0)</f>
        <v>0</v>
      </c>
    </row>
    <row r="2206" spans="1:14" x14ac:dyDescent="0.25">
      <c r="A2206" s="9" t="s">
        <v>2194</v>
      </c>
      <c r="B2206" s="9" t="s">
        <v>24</v>
      </c>
      <c r="C2206" s="9">
        <v>611</v>
      </c>
      <c r="D2206" s="9">
        <v>0.57899999999999996</v>
      </c>
      <c r="E2206" s="9">
        <v>0.58399999999999996</v>
      </c>
      <c r="F2206" s="9">
        <v>0.44900000000000001</v>
      </c>
      <c r="G2206" s="9">
        <v>44548.73</v>
      </c>
      <c r="H2206" s="10">
        <v>35</v>
      </c>
      <c r="I2206" t="str">
        <f>CONCATENATE(Tabela_Brasil[[#This Row],[Município]],"-",Tabela_Brasil[[#This Row],[Estado]])</f>
        <v>São Desidério-BA</v>
      </c>
      <c r="J2206">
        <f>IF(Tabela_Brasil[[#This Row],[IDHM]]&lt;=0.599,1,0)</f>
        <v>1</v>
      </c>
      <c r="K2206" t="str">
        <f>IF(Tabela_Brasil[[#This Row],[IDHM]]&lt;=0.55,"Baixo",IF(Tabela_Brasil[[#This Row],[IDHM]]&lt;=0.699,"Médio",IF(Tabela_Brasil[[#This Row],[IDHM]]&lt;=0.799,"Alto","Muito Alto")))</f>
        <v>Médio</v>
      </c>
      <c r="L2206" t="str">
        <f>VLOOKUP(Tabela_Brasil[[#This Row],[Estado]],'De-Para_Estado_Regiao'!$B$3:$C$29,2,FALSE)</f>
        <v>Nordeste</v>
      </c>
      <c r="M2206">
        <f>IF(Tabela_Brasil[[#This Row],[IBGE_1-4]]&gt;=951,1,0)</f>
        <v>0</v>
      </c>
      <c r="N2206">
        <f>IF(Tabela_Brasil[[#This Row],[COMP_P]]&lt;=2,1,0)</f>
        <v>0</v>
      </c>
    </row>
    <row r="2207" spans="1:14" x14ac:dyDescent="0.25">
      <c r="A2207" s="12" t="s">
        <v>2195</v>
      </c>
      <c r="B2207" s="12" t="s">
        <v>94</v>
      </c>
      <c r="C2207" s="12">
        <v>1458</v>
      </c>
      <c r="D2207" s="12">
        <v>0.58599999999999997</v>
      </c>
      <c r="E2207" s="12">
        <v>0.55800000000000005</v>
      </c>
      <c r="F2207" s="12">
        <v>0.498</v>
      </c>
      <c r="G2207" s="12">
        <v>11362.15</v>
      </c>
      <c r="H2207" s="13">
        <v>19</v>
      </c>
      <c r="I2207" t="str">
        <f>CONCATENATE(Tabela_Brasil[[#This Row],[Município]],"-",Tabela_Brasil[[#This Row],[Estado]])</f>
        <v>Porto Calvo-AL</v>
      </c>
      <c r="J2207">
        <f>IF(Tabela_Brasil[[#This Row],[IDHM]]&lt;=0.599,1,0)</f>
        <v>1</v>
      </c>
      <c r="K2207" t="str">
        <f>IF(Tabela_Brasil[[#This Row],[IDHM]]&lt;=0.55,"Baixo",IF(Tabela_Brasil[[#This Row],[IDHM]]&lt;=0.699,"Médio",IF(Tabela_Brasil[[#This Row],[IDHM]]&lt;=0.799,"Alto","Muito Alto")))</f>
        <v>Médio</v>
      </c>
      <c r="L2207" t="str">
        <f>VLOOKUP(Tabela_Brasil[[#This Row],[Estado]],'De-Para_Estado_Regiao'!$B$3:$C$29,2,FALSE)</f>
        <v>Nordeste</v>
      </c>
      <c r="M2207">
        <f>IF(Tabela_Brasil[[#This Row],[IBGE_1-4]]&gt;=951,1,0)</f>
        <v>1</v>
      </c>
      <c r="N2207">
        <f>IF(Tabela_Brasil[[#This Row],[COMP_P]]&lt;=2,1,0)</f>
        <v>0</v>
      </c>
    </row>
    <row r="2208" spans="1:14" x14ac:dyDescent="0.25">
      <c r="A2208" s="9" t="s">
        <v>2196</v>
      </c>
      <c r="B2208" s="9" t="s">
        <v>10</v>
      </c>
      <c r="C2208" s="9">
        <v>423</v>
      </c>
      <c r="D2208" s="9">
        <v>0.68500000000000005</v>
      </c>
      <c r="E2208" s="9">
        <v>0.67600000000000005</v>
      </c>
      <c r="F2208" s="9">
        <v>0.60499999999999998</v>
      </c>
      <c r="G2208" s="9">
        <v>42356.06</v>
      </c>
      <c r="H2208" s="10">
        <v>9</v>
      </c>
      <c r="I2208" t="str">
        <f>CONCATENATE(Tabela_Brasil[[#This Row],[Município]],"-",Tabela_Brasil[[#This Row],[Estado]])</f>
        <v>Comendador Levy Gasparian-RJ</v>
      </c>
      <c r="J2208">
        <f>IF(Tabela_Brasil[[#This Row],[IDHM]]&lt;=0.599,1,0)</f>
        <v>0</v>
      </c>
      <c r="K2208" t="str">
        <f>IF(Tabela_Brasil[[#This Row],[IDHM]]&lt;=0.55,"Baixo",IF(Tabela_Brasil[[#This Row],[IDHM]]&lt;=0.699,"Médio",IF(Tabela_Brasil[[#This Row],[IDHM]]&lt;=0.799,"Alto","Muito Alto")))</f>
        <v>Médio</v>
      </c>
      <c r="L2208" t="str">
        <f>VLOOKUP(Tabela_Brasil[[#This Row],[Estado]],'De-Para_Estado_Regiao'!$B$3:$C$29,2,FALSE)</f>
        <v>Sudeste</v>
      </c>
      <c r="M2208">
        <f>IF(Tabela_Brasil[[#This Row],[IBGE_1-4]]&gt;=951,1,0)</f>
        <v>0</v>
      </c>
      <c r="N2208">
        <f>IF(Tabela_Brasil[[#This Row],[COMP_P]]&lt;=2,1,0)</f>
        <v>0</v>
      </c>
    </row>
    <row r="2209" spans="1:14" x14ac:dyDescent="0.25">
      <c r="A2209" s="12" t="s">
        <v>2197</v>
      </c>
      <c r="B2209" s="12" t="s">
        <v>16</v>
      </c>
      <c r="C2209" s="12">
        <v>422</v>
      </c>
      <c r="D2209" s="12">
        <v>0.67</v>
      </c>
      <c r="E2209" s="12">
        <v>0.68899999999999995</v>
      </c>
      <c r="F2209" s="12">
        <v>0.50800000000000001</v>
      </c>
      <c r="G2209" s="12">
        <v>13571.47</v>
      </c>
      <c r="H2209" s="13">
        <v>21</v>
      </c>
      <c r="I2209" t="str">
        <f>CONCATENATE(Tabela_Brasil[[#This Row],[Município]],"-",Tabela_Brasil[[#This Row],[Estado]])</f>
        <v>Rio Acima-MG</v>
      </c>
      <c r="J2209">
        <f>IF(Tabela_Brasil[[#This Row],[IDHM]]&lt;=0.599,1,0)</f>
        <v>0</v>
      </c>
      <c r="K2209" t="str">
        <f>IF(Tabela_Brasil[[#This Row],[IDHM]]&lt;=0.55,"Baixo",IF(Tabela_Brasil[[#This Row],[IDHM]]&lt;=0.699,"Médio",IF(Tabela_Brasil[[#This Row],[IDHM]]&lt;=0.799,"Alto","Muito Alto")))</f>
        <v>Médio</v>
      </c>
      <c r="L2209" t="str">
        <f>VLOOKUP(Tabela_Brasil[[#This Row],[Estado]],'De-Para_Estado_Regiao'!$B$3:$C$29,2,FALSE)</f>
        <v>Sudeste</v>
      </c>
      <c r="M2209">
        <f>IF(Tabela_Brasil[[#This Row],[IBGE_1-4]]&gt;=951,1,0)</f>
        <v>0</v>
      </c>
      <c r="N2209">
        <f>IF(Tabela_Brasil[[#This Row],[COMP_P]]&lt;=2,1,0)</f>
        <v>0</v>
      </c>
    </row>
    <row r="2210" spans="1:14" x14ac:dyDescent="0.25">
      <c r="A2210" s="9" t="s">
        <v>2198</v>
      </c>
      <c r="B2210" s="9" t="s">
        <v>53</v>
      </c>
      <c r="C2210" s="9">
        <v>745</v>
      </c>
      <c r="D2210" s="9">
        <v>0.67</v>
      </c>
      <c r="E2210" s="9">
        <v>0.67700000000000005</v>
      </c>
      <c r="F2210" s="9">
        <v>0.52600000000000002</v>
      </c>
      <c r="G2210" s="9">
        <v>18668.919999999998</v>
      </c>
      <c r="H2210" s="10">
        <v>1</v>
      </c>
      <c r="I2210" t="str">
        <f>CONCATENATE(Tabela_Brasil[[#This Row],[Município]],"-",Tabela_Brasil[[#This Row],[Estado]])</f>
        <v>Porto Murtinho-MS</v>
      </c>
      <c r="J2210">
        <f>IF(Tabela_Brasil[[#This Row],[IDHM]]&lt;=0.599,1,0)</f>
        <v>0</v>
      </c>
      <c r="K2210" t="str">
        <f>IF(Tabela_Brasil[[#This Row],[IDHM]]&lt;=0.55,"Baixo",IF(Tabela_Brasil[[#This Row],[IDHM]]&lt;=0.699,"Médio",IF(Tabela_Brasil[[#This Row],[IDHM]]&lt;=0.799,"Alto","Muito Alto")))</f>
        <v>Médio</v>
      </c>
      <c r="L2210" t="str">
        <f>VLOOKUP(Tabela_Brasil[[#This Row],[Estado]],'De-Para_Estado_Regiao'!$B$3:$C$29,2,FALSE)</f>
        <v>Centro-Oeste</v>
      </c>
      <c r="M2210">
        <f>IF(Tabela_Brasil[[#This Row],[IBGE_1-4]]&gt;=951,1,0)</f>
        <v>0</v>
      </c>
      <c r="N2210">
        <f>IF(Tabela_Brasil[[#This Row],[COMP_P]]&lt;=2,1,0)</f>
        <v>1</v>
      </c>
    </row>
    <row r="2211" spans="1:14" x14ac:dyDescent="0.25">
      <c r="A2211" s="12" t="s">
        <v>2199</v>
      </c>
      <c r="B2211" s="12" t="s">
        <v>16</v>
      </c>
      <c r="C2211" s="12">
        <v>117</v>
      </c>
      <c r="D2211" s="12">
        <v>0.56999999999999995</v>
      </c>
      <c r="E2211" s="12">
        <v>0.58199999999999996</v>
      </c>
      <c r="F2211" s="12">
        <v>0.41699999999999998</v>
      </c>
      <c r="G2211" s="12">
        <v>9511.69</v>
      </c>
      <c r="H2211" s="13">
        <v>6</v>
      </c>
      <c r="I2211" t="str">
        <f>CONCATENATE(Tabela_Brasil[[#This Row],[Município]],"-",Tabela_Brasil[[#This Row],[Estado]])</f>
        <v>São José Do Jacuri-MG</v>
      </c>
      <c r="J2211">
        <f>IF(Tabela_Brasil[[#This Row],[IDHM]]&lt;=0.599,1,0)</f>
        <v>1</v>
      </c>
      <c r="K2211" t="str">
        <f>IF(Tabela_Brasil[[#This Row],[IDHM]]&lt;=0.55,"Baixo",IF(Tabela_Brasil[[#This Row],[IDHM]]&lt;=0.699,"Médio",IF(Tabela_Brasil[[#This Row],[IDHM]]&lt;=0.799,"Alto","Muito Alto")))</f>
        <v>Médio</v>
      </c>
      <c r="L2211" t="str">
        <f>VLOOKUP(Tabela_Brasil[[#This Row],[Estado]],'De-Para_Estado_Regiao'!$B$3:$C$29,2,FALSE)</f>
        <v>Sudeste</v>
      </c>
      <c r="M2211">
        <f>IF(Tabela_Brasil[[#This Row],[IBGE_1-4]]&gt;=951,1,0)</f>
        <v>0</v>
      </c>
      <c r="N2211">
        <f>IF(Tabela_Brasil[[#This Row],[COMP_P]]&lt;=2,1,0)</f>
        <v>0</v>
      </c>
    </row>
    <row r="2212" spans="1:14" x14ac:dyDescent="0.25">
      <c r="A2212" s="9" t="s">
        <v>2200</v>
      </c>
      <c r="B2212" s="9" t="s">
        <v>49</v>
      </c>
      <c r="C2212" s="9">
        <v>1675</v>
      </c>
      <c r="D2212" s="9">
        <v>0.52</v>
      </c>
      <c r="E2212" s="9">
        <v>0.48</v>
      </c>
      <c r="F2212" s="9">
        <v>0.38</v>
      </c>
      <c r="G2212" s="9">
        <v>6993.3</v>
      </c>
      <c r="H2212" s="10">
        <v>0</v>
      </c>
      <c r="I2212" t="str">
        <f>CONCATENATE(Tabela_Brasil[[#This Row],[Município]],"-",Tabela_Brasil[[#This Row],[Estado]])</f>
        <v>Augusto Corrêa-PA</v>
      </c>
      <c r="J2212">
        <f>IF(Tabela_Brasil[[#This Row],[IDHM]]&lt;=0.599,1,0)</f>
        <v>1</v>
      </c>
      <c r="K2212" t="str">
        <f>IF(Tabela_Brasil[[#This Row],[IDHM]]&lt;=0.55,"Baixo",IF(Tabela_Brasil[[#This Row],[IDHM]]&lt;=0.699,"Médio",IF(Tabela_Brasil[[#This Row],[IDHM]]&lt;=0.799,"Alto","Muito Alto")))</f>
        <v>Baixo</v>
      </c>
      <c r="L2212" t="str">
        <f>VLOOKUP(Tabela_Brasil[[#This Row],[Estado]],'De-Para_Estado_Regiao'!$B$3:$C$29,2,FALSE)</f>
        <v>Norte</v>
      </c>
      <c r="M2212">
        <f>IF(Tabela_Brasil[[#This Row],[IBGE_1-4]]&gt;=951,1,0)</f>
        <v>1</v>
      </c>
      <c r="N2212">
        <f>IF(Tabela_Brasil[[#This Row],[COMP_P]]&lt;=2,1,0)</f>
        <v>1</v>
      </c>
    </row>
    <row r="2213" spans="1:14" x14ac:dyDescent="0.25">
      <c r="A2213" s="12" t="s">
        <v>2201</v>
      </c>
      <c r="B2213" s="12" t="s">
        <v>22</v>
      </c>
      <c r="C2213" s="12">
        <v>310</v>
      </c>
      <c r="D2213" s="12">
        <v>0.73099999999999998</v>
      </c>
      <c r="E2213" s="12">
        <v>0.71299999999999997</v>
      </c>
      <c r="F2213" s="12">
        <v>0.66100000000000003</v>
      </c>
      <c r="G2213" s="12">
        <v>41342.93</v>
      </c>
      <c r="H2213" s="13">
        <v>4</v>
      </c>
      <c r="I2213" t="str">
        <f>CONCATENATE(Tabela_Brasil[[#This Row],[Município]],"-",Tabela_Brasil[[#This Row],[Estado]])</f>
        <v>Itapejara D'Oeste-PR</v>
      </c>
      <c r="J2213">
        <f>IF(Tabela_Brasil[[#This Row],[IDHM]]&lt;=0.599,1,0)</f>
        <v>0</v>
      </c>
      <c r="K2213" t="str">
        <f>IF(Tabela_Brasil[[#This Row],[IDHM]]&lt;=0.55,"Baixo",IF(Tabela_Brasil[[#This Row],[IDHM]]&lt;=0.699,"Médio",IF(Tabela_Brasil[[#This Row],[IDHM]]&lt;=0.799,"Alto","Muito Alto")))</f>
        <v>Alto</v>
      </c>
      <c r="L2213" t="str">
        <f>VLOOKUP(Tabela_Brasil[[#This Row],[Estado]],'De-Para_Estado_Regiao'!$B$3:$C$29,2,FALSE)</f>
        <v>Sul</v>
      </c>
      <c r="M2213">
        <f>IF(Tabela_Brasil[[#This Row],[IBGE_1-4]]&gt;=951,1,0)</f>
        <v>0</v>
      </c>
      <c r="N2213">
        <f>IF(Tabela_Brasil[[#This Row],[COMP_P]]&lt;=2,1,0)</f>
        <v>0</v>
      </c>
    </row>
    <row r="2214" spans="1:14" x14ac:dyDescent="0.25">
      <c r="A2214" s="9" t="s">
        <v>2202</v>
      </c>
      <c r="B2214" s="9" t="s">
        <v>114</v>
      </c>
      <c r="C2214" s="9">
        <v>1233</v>
      </c>
      <c r="D2214" s="9">
        <v>0.60399999999999998</v>
      </c>
      <c r="E2214" s="9">
        <v>0.57899999999999996</v>
      </c>
      <c r="F2214" s="9">
        <v>0.49199999999999999</v>
      </c>
      <c r="G2214" s="9">
        <v>11848.25</v>
      </c>
      <c r="H2214" s="10">
        <v>7</v>
      </c>
      <c r="I2214" t="str">
        <f>CONCATENATE(Tabela_Brasil[[#This Row],[Município]],"-",Tabela_Brasil[[#This Row],[Estado]])</f>
        <v>Simão Dias-SE</v>
      </c>
      <c r="J2214">
        <f>IF(Tabela_Brasil[[#This Row],[IDHM]]&lt;=0.599,1,0)</f>
        <v>0</v>
      </c>
      <c r="K2214" t="str">
        <f>IF(Tabela_Brasil[[#This Row],[IDHM]]&lt;=0.55,"Baixo",IF(Tabela_Brasil[[#This Row],[IDHM]]&lt;=0.699,"Médio",IF(Tabela_Brasil[[#This Row],[IDHM]]&lt;=0.799,"Alto","Muito Alto")))</f>
        <v>Médio</v>
      </c>
      <c r="L2214" t="str">
        <f>VLOOKUP(Tabela_Brasil[[#This Row],[Estado]],'De-Para_Estado_Regiao'!$B$3:$C$29,2,FALSE)</f>
        <v>Nordeste</v>
      </c>
      <c r="M2214">
        <f>IF(Tabela_Brasil[[#This Row],[IBGE_1-4]]&gt;=951,1,0)</f>
        <v>1</v>
      </c>
      <c r="N2214">
        <f>IF(Tabela_Brasil[[#This Row],[COMP_P]]&lt;=2,1,0)</f>
        <v>0</v>
      </c>
    </row>
    <row r="2215" spans="1:14" x14ac:dyDescent="0.25">
      <c r="A2215" s="12" t="s">
        <v>2203</v>
      </c>
      <c r="B2215" s="12" t="s">
        <v>49</v>
      </c>
      <c r="C2215" s="12">
        <v>1602</v>
      </c>
      <c r="D2215" s="12">
        <v>0.61499999999999999</v>
      </c>
      <c r="E2215" s="12">
        <v>0.58299999999999996</v>
      </c>
      <c r="F2215" s="12">
        <v>0.52500000000000002</v>
      </c>
      <c r="G2215" s="12">
        <v>7329.77</v>
      </c>
      <c r="H2215" s="13">
        <v>15</v>
      </c>
      <c r="I2215" t="str">
        <f>CONCATENATE(Tabela_Brasil[[#This Row],[Município]],"-",Tabela_Brasil[[#This Row],[Estado]])</f>
        <v>Soure-PA</v>
      </c>
      <c r="J2215">
        <f>IF(Tabela_Brasil[[#This Row],[IDHM]]&lt;=0.599,1,0)</f>
        <v>0</v>
      </c>
      <c r="K2215" t="str">
        <f>IF(Tabela_Brasil[[#This Row],[IDHM]]&lt;=0.55,"Baixo",IF(Tabela_Brasil[[#This Row],[IDHM]]&lt;=0.699,"Médio",IF(Tabela_Brasil[[#This Row],[IDHM]]&lt;=0.799,"Alto","Muito Alto")))</f>
        <v>Médio</v>
      </c>
      <c r="L2215" t="str">
        <f>VLOOKUP(Tabela_Brasil[[#This Row],[Estado]],'De-Para_Estado_Regiao'!$B$3:$C$29,2,FALSE)</f>
        <v>Norte</v>
      </c>
      <c r="M2215">
        <f>IF(Tabela_Brasil[[#This Row],[IBGE_1-4]]&gt;=951,1,0)</f>
        <v>1</v>
      </c>
      <c r="N2215">
        <f>IF(Tabela_Brasil[[#This Row],[COMP_P]]&lt;=2,1,0)</f>
        <v>0</v>
      </c>
    </row>
    <row r="2216" spans="1:14" x14ac:dyDescent="0.25">
      <c r="A2216" s="9" t="s">
        <v>2204</v>
      </c>
      <c r="B2216" s="9" t="s">
        <v>16</v>
      </c>
      <c r="C2216" s="9">
        <v>383</v>
      </c>
      <c r="D2216" s="9">
        <v>0.60899999999999999</v>
      </c>
      <c r="E2216" s="9">
        <v>0.57699999999999996</v>
      </c>
      <c r="F2216" s="9">
        <v>0.48899999999999999</v>
      </c>
      <c r="G2216" s="9">
        <v>6293.2</v>
      </c>
      <c r="H2216" s="10">
        <v>0</v>
      </c>
      <c r="I2216" t="str">
        <f>CONCATENATE(Tabela_Brasil[[#This Row],[Município]],"-",Tabela_Brasil[[#This Row],[Estado]])</f>
        <v>Divisópolis-MG</v>
      </c>
      <c r="J2216">
        <f>IF(Tabela_Brasil[[#This Row],[IDHM]]&lt;=0.599,1,0)</f>
        <v>0</v>
      </c>
      <c r="K2216" t="str">
        <f>IF(Tabela_Brasil[[#This Row],[IDHM]]&lt;=0.55,"Baixo",IF(Tabela_Brasil[[#This Row],[IDHM]]&lt;=0.699,"Médio",IF(Tabela_Brasil[[#This Row],[IDHM]]&lt;=0.799,"Alto","Muito Alto")))</f>
        <v>Médio</v>
      </c>
      <c r="L2216" t="str">
        <f>VLOOKUP(Tabela_Brasil[[#This Row],[Estado]],'De-Para_Estado_Regiao'!$B$3:$C$29,2,FALSE)</f>
        <v>Sudeste</v>
      </c>
      <c r="M2216">
        <f>IF(Tabela_Brasil[[#This Row],[IBGE_1-4]]&gt;=951,1,0)</f>
        <v>0</v>
      </c>
      <c r="N2216">
        <f>IF(Tabela_Brasil[[#This Row],[COMP_P]]&lt;=2,1,0)</f>
        <v>1</v>
      </c>
    </row>
    <row r="2217" spans="1:14" x14ac:dyDescent="0.25">
      <c r="A2217" s="12" t="s">
        <v>2205</v>
      </c>
      <c r="B2217" s="12" t="s">
        <v>16</v>
      </c>
      <c r="C2217" s="12">
        <v>895</v>
      </c>
      <c r="D2217" s="12">
        <v>0.64200000000000002</v>
      </c>
      <c r="E2217" s="12">
        <v>0.57499999999999996</v>
      </c>
      <c r="F2217" s="12">
        <v>0.56999999999999995</v>
      </c>
      <c r="G2217" s="12">
        <v>7776.17</v>
      </c>
      <c r="H2217" s="13">
        <v>26</v>
      </c>
      <c r="I2217" t="str">
        <f>CONCATENATE(Tabela_Brasil[[#This Row],[Município]],"-",Tabela_Brasil[[#This Row],[Estado]])</f>
        <v>Coração De Jesus-MG</v>
      </c>
      <c r="J2217">
        <f>IF(Tabela_Brasil[[#This Row],[IDHM]]&lt;=0.599,1,0)</f>
        <v>0</v>
      </c>
      <c r="K2217" t="str">
        <f>IF(Tabela_Brasil[[#This Row],[IDHM]]&lt;=0.55,"Baixo",IF(Tabela_Brasil[[#This Row],[IDHM]]&lt;=0.699,"Médio",IF(Tabela_Brasil[[#This Row],[IDHM]]&lt;=0.799,"Alto","Muito Alto")))</f>
        <v>Médio</v>
      </c>
      <c r="L2217" t="str">
        <f>VLOOKUP(Tabela_Brasil[[#This Row],[Estado]],'De-Para_Estado_Regiao'!$B$3:$C$29,2,FALSE)</f>
        <v>Sudeste</v>
      </c>
      <c r="M2217">
        <f>IF(Tabela_Brasil[[#This Row],[IBGE_1-4]]&gt;=951,1,0)</f>
        <v>0</v>
      </c>
      <c r="N2217">
        <f>IF(Tabela_Brasil[[#This Row],[COMP_P]]&lt;=2,1,0)</f>
        <v>0</v>
      </c>
    </row>
    <row r="2218" spans="1:14" x14ac:dyDescent="0.25">
      <c r="A2218" s="9" t="s">
        <v>2206</v>
      </c>
      <c r="B2218" s="9" t="s">
        <v>148</v>
      </c>
      <c r="C2218" s="9">
        <v>1095</v>
      </c>
      <c r="D2218" s="9">
        <v>0.59</v>
      </c>
      <c r="E2218" s="9">
        <v>0.61899999999999999</v>
      </c>
      <c r="F2218" s="9">
        <v>0.42399999999999999</v>
      </c>
      <c r="G2218" s="9">
        <v>14846.72</v>
      </c>
      <c r="H2218" s="10">
        <v>8</v>
      </c>
      <c r="I2218" t="str">
        <f>CONCATENATE(Tabela_Brasil[[#This Row],[Município]],"-",Tabela_Brasil[[#This Row],[Estado]])</f>
        <v>Nova Mamoré-RO</v>
      </c>
      <c r="J2218">
        <f>IF(Tabela_Brasil[[#This Row],[IDHM]]&lt;=0.599,1,0)</f>
        <v>1</v>
      </c>
      <c r="K2218" t="str">
        <f>IF(Tabela_Brasil[[#This Row],[IDHM]]&lt;=0.55,"Baixo",IF(Tabela_Brasil[[#This Row],[IDHM]]&lt;=0.699,"Médio",IF(Tabela_Brasil[[#This Row],[IDHM]]&lt;=0.799,"Alto","Muito Alto")))</f>
        <v>Médio</v>
      </c>
      <c r="L2218" t="str">
        <f>VLOOKUP(Tabela_Brasil[[#This Row],[Estado]],'De-Para_Estado_Regiao'!$B$3:$C$29,2,FALSE)</f>
        <v>Norte</v>
      </c>
      <c r="M2218">
        <f>IF(Tabela_Brasil[[#This Row],[IBGE_1-4]]&gt;=951,1,0)</f>
        <v>1</v>
      </c>
      <c r="N2218">
        <f>IF(Tabela_Brasil[[#This Row],[COMP_P]]&lt;=2,1,0)</f>
        <v>0</v>
      </c>
    </row>
    <row r="2219" spans="1:14" x14ac:dyDescent="0.25">
      <c r="A2219" s="12" t="s">
        <v>2207</v>
      </c>
      <c r="B2219" s="12" t="s">
        <v>16</v>
      </c>
      <c r="C2219" s="12">
        <v>142</v>
      </c>
      <c r="D2219" s="12">
        <v>0.64</v>
      </c>
      <c r="E2219" s="12">
        <v>0.623</v>
      </c>
      <c r="F2219" s="12">
        <v>0.52200000000000002</v>
      </c>
      <c r="G2219" s="12">
        <v>11095.53</v>
      </c>
      <c r="H2219" s="13">
        <v>4</v>
      </c>
      <c r="I2219" t="str">
        <f>CONCATENATE(Tabela_Brasil[[#This Row],[Município]],"-",Tabela_Brasil[[#This Row],[Estado]])</f>
        <v>São João Do Manteninha-MG</v>
      </c>
      <c r="J2219">
        <f>IF(Tabela_Brasil[[#This Row],[IDHM]]&lt;=0.599,1,0)</f>
        <v>0</v>
      </c>
      <c r="K2219" t="str">
        <f>IF(Tabela_Brasil[[#This Row],[IDHM]]&lt;=0.55,"Baixo",IF(Tabela_Brasil[[#This Row],[IDHM]]&lt;=0.699,"Médio",IF(Tabela_Brasil[[#This Row],[IDHM]]&lt;=0.799,"Alto","Muito Alto")))</f>
        <v>Médio</v>
      </c>
      <c r="L2219" t="str">
        <f>VLOOKUP(Tabela_Brasil[[#This Row],[Estado]],'De-Para_Estado_Regiao'!$B$3:$C$29,2,FALSE)</f>
        <v>Sudeste</v>
      </c>
      <c r="M2219">
        <f>IF(Tabela_Brasil[[#This Row],[IBGE_1-4]]&gt;=951,1,0)</f>
        <v>0</v>
      </c>
      <c r="N2219">
        <f>IF(Tabela_Brasil[[#This Row],[COMP_P]]&lt;=2,1,0)</f>
        <v>0</v>
      </c>
    </row>
    <row r="2220" spans="1:14" x14ac:dyDescent="0.25">
      <c r="A2220" s="9" t="s">
        <v>2208</v>
      </c>
      <c r="B2220" s="9" t="s">
        <v>22</v>
      </c>
      <c r="C2220" s="9">
        <v>1348</v>
      </c>
      <c r="D2220" s="9">
        <v>0.63700000000000001</v>
      </c>
      <c r="E2220" s="9">
        <v>0.65400000000000003</v>
      </c>
      <c r="F2220" s="9">
        <v>0.50700000000000001</v>
      </c>
      <c r="G2220" s="9">
        <v>16676.75</v>
      </c>
      <c r="H2220" s="10">
        <v>10</v>
      </c>
      <c r="I2220" t="str">
        <f>CONCATENATE(Tabela_Brasil[[#This Row],[Município]],"-",Tabela_Brasil[[#This Row],[Estado]])</f>
        <v>Itaperuçu-PR</v>
      </c>
      <c r="J2220">
        <f>IF(Tabela_Brasil[[#This Row],[IDHM]]&lt;=0.599,1,0)</f>
        <v>0</v>
      </c>
      <c r="K2220" t="str">
        <f>IF(Tabela_Brasil[[#This Row],[IDHM]]&lt;=0.55,"Baixo",IF(Tabela_Brasil[[#This Row],[IDHM]]&lt;=0.699,"Médio",IF(Tabela_Brasil[[#This Row],[IDHM]]&lt;=0.799,"Alto","Muito Alto")))</f>
        <v>Médio</v>
      </c>
      <c r="L2220" t="str">
        <f>VLOOKUP(Tabela_Brasil[[#This Row],[Estado]],'De-Para_Estado_Regiao'!$B$3:$C$29,2,FALSE)</f>
        <v>Sul</v>
      </c>
      <c r="M2220">
        <f>IF(Tabela_Brasil[[#This Row],[IBGE_1-4]]&gt;=951,1,0)</f>
        <v>1</v>
      </c>
      <c r="N2220">
        <f>IF(Tabela_Brasil[[#This Row],[COMP_P]]&lt;=2,1,0)</f>
        <v>0</v>
      </c>
    </row>
    <row r="2221" spans="1:14" x14ac:dyDescent="0.25">
      <c r="A2221" s="12" t="s">
        <v>2209</v>
      </c>
      <c r="B2221" s="12" t="s">
        <v>49</v>
      </c>
      <c r="C2221" s="12">
        <v>695</v>
      </c>
      <c r="D2221" s="12">
        <v>0.51900000000000002</v>
      </c>
      <c r="E2221" s="12">
        <v>0.504</v>
      </c>
      <c r="F2221" s="12">
        <v>0.35799999999999998</v>
      </c>
      <c r="G2221" s="12">
        <v>9945.1299999999992</v>
      </c>
      <c r="H2221" s="13">
        <v>0</v>
      </c>
      <c r="I2221" t="str">
        <f>CONCATENATE(Tabela_Brasil[[#This Row],[Município]],"-",Tabela_Brasil[[#This Row],[Estado]])</f>
        <v>Aurora Do Pará-PA</v>
      </c>
      <c r="J2221">
        <f>IF(Tabela_Brasil[[#This Row],[IDHM]]&lt;=0.599,1,0)</f>
        <v>1</v>
      </c>
      <c r="K2221" t="str">
        <f>IF(Tabela_Brasil[[#This Row],[IDHM]]&lt;=0.55,"Baixo",IF(Tabela_Brasil[[#This Row],[IDHM]]&lt;=0.699,"Médio",IF(Tabela_Brasil[[#This Row],[IDHM]]&lt;=0.799,"Alto","Muito Alto")))</f>
        <v>Baixo</v>
      </c>
      <c r="L2221" t="str">
        <f>VLOOKUP(Tabela_Brasil[[#This Row],[Estado]],'De-Para_Estado_Regiao'!$B$3:$C$29,2,FALSE)</f>
        <v>Norte</v>
      </c>
      <c r="M2221">
        <f>IF(Tabela_Brasil[[#This Row],[IBGE_1-4]]&gt;=951,1,0)</f>
        <v>0</v>
      </c>
      <c r="N2221">
        <f>IF(Tabela_Brasil[[#This Row],[COMP_P]]&lt;=2,1,0)</f>
        <v>1</v>
      </c>
    </row>
    <row r="2222" spans="1:14" x14ac:dyDescent="0.25">
      <c r="A2222" s="9" t="s">
        <v>2210</v>
      </c>
      <c r="B2222" s="9" t="s">
        <v>53</v>
      </c>
      <c r="C2222" s="9">
        <v>954</v>
      </c>
      <c r="D2222" s="9">
        <v>0.69</v>
      </c>
      <c r="E2222" s="9">
        <v>0.746</v>
      </c>
      <c r="F2222" s="9">
        <v>0.55400000000000005</v>
      </c>
      <c r="G2222" s="9">
        <v>70601.27</v>
      </c>
      <c r="H2222" s="10">
        <v>14</v>
      </c>
      <c r="I2222" t="str">
        <f>CONCATENATE(Tabela_Brasil[[#This Row],[Município]],"-",Tabela_Brasil[[#This Row],[Estado]])</f>
        <v>Nova Alvorada Do Sul-MS</v>
      </c>
      <c r="J2222">
        <f>IF(Tabela_Brasil[[#This Row],[IDHM]]&lt;=0.599,1,0)</f>
        <v>0</v>
      </c>
      <c r="K2222" t="str">
        <f>IF(Tabela_Brasil[[#This Row],[IDHM]]&lt;=0.55,"Baixo",IF(Tabela_Brasil[[#This Row],[IDHM]]&lt;=0.699,"Médio",IF(Tabela_Brasil[[#This Row],[IDHM]]&lt;=0.799,"Alto","Muito Alto")))</f>
        <v>Médio</v>
      </c>
      <c r="L2222" t="str">
        <f>VLOOKUP(Tabela_Brasil[[#This Row],[Estado]],'De-Para_Estado_Regiao'!$B$3:$C$29,2,FALSE)</f>
        <v>Centro-Oeste</v>
      </c>
      <c r="M2222">
        <f>IF(Tabela_Brasil[[#This Row],[IBGE_1-4]]&gt;=951,1,0)</f>
        <v>1</v>
      </c>
      <c r="N2222">
        <f>IF(Tabela_Brasil[[#This Row],[COMP_P]]&lt;=2,1,0)</f>
        <v>0</v>
      </c>
    </row>
    <row r="2223" spans="1:14" x14ac:dyDescent="0.25">
      <c r="A2223" s="12" t="s">
        <v>2211</v>
      </c>
      <c r="B2223" s="12" t="s">
        <v>7</v>
      </c>
      <c r="C2223" s="12">
        <v>137</v>
      </c>
      <c r="D2223" s="12">
        <v>0.73</v>
      </c>
      <c r="E2223" s="12">
        <v>0.68200000000000005</v>
      </c>
      <c r="F2223" s="12">
        <v>0.69099999999999995</v>
      </c>
      <c r="G2223" s="12">
        <v>13658.49</v>
      </c>
      <c r="H2223" s="13">
        <v>1</v>
      </c>
      <c r="I2223" t="str">
        <f>CONCATENATE(Tabela_Brasil[[#This Row],[Município]],"-",Tabela_Brasil[[#This Row],[Estado]])</f>
        <v>Caiabu-SP</v>
      </c>
      <c r="J2223">
        <f>IF(Tabela_Brasil[[#This Row],[IDHM]]&lt;=0.599,1,0)</f>
        <v>0</v>
      </c>
      <c r="K2223" t="str">
        <f>IF(Tabela_Brasil[[#This Row],[IDHM]]&lt;=0.55,"Baixo",IF(Tabela_Brasil[[#This Row],[IDHM]]&lt;=0.699,"Médio",IF(Tabela_Brasil[[#This Row],[IDHM]]&lt;=0.799,"Alto","Muito Alto")))</f>
        <v>Alto</v>
      </c>
      <c r="L2223" t="str">
        <f>VLOOKUP(Tabela_Brasil[[#This Row],[Estado]],'De-Para_Estado_Regiao'!$B$3:$C$29,2,FALSE)</f>
        <v>Sudeste</v>
      </c>
      <c r="M2223">
        <f>IF(Tabela_Brasil[[#This Row],[IBGE_1-4]]&gt;=951,1,0)</f>
        <v>0</v>
      </c>
      <c r="N2223">
        <f>IF(Tabela_Brasil[[#This Row],[COMP_P]]&lt;=2,1,0)</f>
        <v>1</v>
      </c>
    </row>
    <row r="2224" spans="1:14" x14ac:dyDescent="0.25">
      <c r="A2224" s="9" t="s">
        <v>2212</v>
      </c>
      <c r="B2224" s="9" t="s">
        <v>24</v>
      </c>
      <c r="C2224" s="9">
        <v>1131</v>
      </c>
      <c r="D2224" s="9">
        <v>0.621</v>
      </c>
      <c r="E2224" s="9">
        <v>0.61599999999999999</v>
      </c>
      <c r="F2224" s="9">
        <v>0.497</v>
      </c>
      <c r="G2224" s="9">
        <v>14230.09</v>
      </c>
      <c r="H2224" s="10">
        <v>8</v>
      </c>
      <c r="I2224" t="str">
        <f>CONCATENATE(Tabela_Brasil[[#This Row],[Município]],"-",Tabela_Brasil[[#This Row],[Estado]])</f>
        <v>Prado-BA</v>
      </c>
      <c r="J2224">
        <f>IF(Tabela_Brasil[[#This Row],[IDHM]]&lt;=0.599,1,0)</f>
        <v>0</v>
      </c>
      <c r="K2224" t="str">
        <f>IF(Tabela_Brasil[[#This Row],[IDHM]]&lt;=0.55,"Baixo",IF(Tabela_Brasil[[#This Row],[IDHM]]&lt;=0.699,"Médio",IF(Tabela_Brasil[[#This Row],[IDHM]]&lt;=0.799,"Alto","Muito Alto")))</f>
        <v>Médio</v>
      </c>
      <c r="L2224" t="str">
        <f>VLOOKUP(Tabela_Brasil[[#This Row],[Estado]],'De-Para_Estado_Regiao'!$B$3:$C$29,2,FALSE)</f>
        <v>Nordeste</v>
      </c>
      <c r="M2224">
        <f>IF(Tabela_Brasil[[#This Row],[IBGE_1-4]]&gt;=951,1,0)</f>
        <v>1</v>
      </c>
      <c r="N2224">
        <f>IF(Tabela_Brasil[[#This Row],[COMP_P]]&lt;=2,1,0)</f>
        <v>0</v>
      </c>
    </row>
    <row r="2225" spans="1:14" x14ac:dyDescent="0.25">
      <c r="A2225" s="12" t="s">
        <v>2213</v>
      </c>
      <c r="B2225" s="12" t="s">
        <v>16</v>
      </c>
      <c r="C2225" s="12">
        <v>1641</v>
      </c>
      <c r="D2225" s="12">
        <v>0.624</v>
      </c>
      <c r="E2225" s="12">
        <v>0.60299999999999998</v>
      </c>
      <c r="F2225" s="12">
        <v>0.52400000000000002</v>
      </c>
      <c r="G2225" s="12">
        <v>15293.33</v>
      </c>
      <c r="H2225" s="13">
        <v>17</v>
      </c>
      <c r="I2225" t="str">
        <f>CONCATENATE(Tabela_Brasil[[#This Row],[Município]],"-",Tabela_Brasil[[#This Row],[Estado]])</f>
        <v>Buritizeiro-MG</v>
      </c>
      <c r="J2225">
        <f>IF(Tabela_Brasil[[#This Row],[IDHM]]&lt;=0.599,1,0)</f>
        <v>0</v>
      </c>
      <c r="K2225" t="str">
        <f>IF(Tabela_Brasil[[#This Row],[IDHM]]&lt;=0.55,"Baixo",IF(Tabela_Brasil[[#This Row],[IDHM]]&lt;=0.699,"Médio",IF(Tabela_Brasil[[#This Row],[IDHM]]&lt;=0.799,"Alto","Muito Alto")))</f>
        <v>Médio</v>
      </c>
      <c r="L2225" t="str">
        <f>VLOOKUP(Tabela_Brasil[[#This Row],[Estado]],'De-Para_Estado_Regiao'!$B$3:$C$29,2,FALSE)</f>
        <v>Sudeste</v>
      </c>
      <c r="M2225">
        <f>IF(Tabela_Brasil[[#This Row],[IBGE_1-4]]&gt;=951,1,0)</f>
        <v>1</v>
      </c>
      <c r="N2225">
        <f>IF(Tabela_Brasil[[#This Row],[COMP_P]]&lt;=2,1,0)</f>
        <v>0</v>
      </c>
    </row>
    <row r="2226" spans="1:14" x14ac:dyDescent="0.25">
      <c r="A2226" s="9" t="s">
        <v>2214</v>
      </c>
      <c r="B2226" s="9" t="s">
        <v>49</v>
      </c>
      <c r="C2226" s="9">
        <v>2342</v>
      </c>
      <c r="D2226" s="9">
        <v>0.56399999999999995</v>
      </c>
      <c r="E2226" s="9">
        <v>0.52900000000000003</v>
      </c>
      <c r="F2226" s="9">
        <v>0.436</v>
      </c>
      <c r="G2226" s="9">
        <v>11999.45</v>
      </c>
      <c r="H2226" s="10">
        <v>3</v>
      </c>
      <c r="I2226" t="str">
        <f>CONCATENATE(Tabela_Brasil[[#This Row],[Município]],"-",Tabela_Brasil[[#This Row],[Estado]])</f>
        <v>Alenquer-PA</v>
      </c>
      <c r="J2226">
        <f>IF(Tabela_Brasil[[#This Row],[IDHM]]&lt;=0.599,1,0)</f>
        <v>1</v>
      </c>
      <c r="K2226" t="str">
        <f>IF(Tabela_Brasil[[#This Row],[IDHM]]&lt;=0.55,"Baixo",IF(Tabela_Brasil[[#This Row],[IDHM]]&lt;=0.699,"Médio",IF(Tabela_Brasil[[#This Row],[IDHM]]&lt;=0.799,"Alto","Muito Alto")))</f>
        <v>Médio</v>
      </c>
      <c r="L2226" t="str">
        <f>VLOOKUP(Tabela_Brasil[[#This Row],[Estado]],'De-Para_Estado_Regiao'!$B$3:$C$29,2,FALSE)</f>
        <v>Norte</v>
      </c>
      <c r="M2226">
        <f>IF(Tabela_Brasil[[#This Row],[IBGE_1-4]]&gt;=951,1,0)</f>
        <v>1</v>
      </c>
      <c r="N2226">
        <f>IF(Tabela_Brasil[[#This Row],[COMP_P]]&lt;=2,1,0)</f>
        <v>0</v>
      </c>
    </row>
    <row r="2227" spans="1:14" x14ac:dyDescent="0.25">
      <c r="A2227" s="12" t="s">
        <v>2215</v>
      </c>
      <c r="B2227" s="12" t="s">
        <v>94</v>
      </c>
      <c r="C2227" s="12">
        <v>545</v>
      </c>
      <c r="D2227" s="12">
        <v>0.57499999999999996</v>
      </c>
      <c r="E2227" s="12">
        <v>0.58599999999999997</v>
      </c>
      <c r="F2227" s="12">
        <v>0.45400000000000001</v>
      </c>
      <c r="G2227" s="12">
        <v>14489.98</v>
      </c>
      <c r="H2227" s="13">
        <v>3</v>
      </c>
      <c r="I2227" t="str">
        <f>CONCATENATE(Tabela_Brasil[[#This Row],[Município]],"-",Tabela_Brasil[[#This Row],[Estado]])</f>
        <v>Junqueiro-AL</v>
      </c>
      <c r="J2227">
        <f>IF(Tabela_Brasil[[#This Row],[IDHM]]&lt;=0.599,1,0)</f>
        <v>1</v>
      </c>
      <c r="K2227" t="str">
        <f>IF(Tabela_Brasil[[#This Row],[IDHM]]&lt;=0.55,"Baixo",IF(Tabela_Brasil[[#This Row],[IDHM]]&lt;=0.699,"Médio",IF(Tabela_Brasil[[#This Row],[IDHM]]&lt;=0.799,"Alto","Muito Alto")))</f>
        <v>Médio</v>
      </c>
      <c r="L2227" t="str">
        <f>VLOOKUP(Tabela_Brasil[[#This Row],[Estado]],'De-Para_Estado_Regiao'!$B$3:$C$29,2,FALSE)</f>
        <v>Nordeste</v>
      </c>
      <c r="M2227">
        <f>IF(Tabela_Brasil[[#This Row],[IBGE_1-4]]&gt;=951,1,0)</f>
        <v>0</v>
      </c>
      <c r="N2227">
        <f>IF(Tabela_Brasil[[#This Row],[COMP_P]]&lt;=2,1,0)</f>
        <v>0</v>
      </c>
    </row>
    <row r="2228" spans="1:14" x14ac:dyDescent="0.25">
      <c r="A2228" s="9" t="s">
        <v>2216</v>
      </c>
      <c r="B2228" s="9" t="s">
        <v>39</v>
      </c>
      <c r="C2228" s="9">
        <v>832</v>
      </c>
      <c r="D2228" s="9">
        <v>0.50600000000000001</v>
      </c>
      <c r="E2228" s="9">
        <v>0.51200000000000001</v>
      </c>
      <c r="F2228" s="9">
        <v>0.34599999999999997</v>
      </c>
      <c r="G2228" s="9">
        <v>6557.79</v>
      </c>
      <c r="H2228" s="10">
        <v>1</v>
      </c>
      <c r="I2228" t="str">
        <f>CONCATENATE(Tabela_Brasil[[#This Row],[Município]],"-",Tabela_Brasil[[#This Row],[Estado]])</f>
        <v>Beruri-AM</v>
      </c>
      <c r="J2228">
        <f>IF(Tabela_Brasil[[#This Row],[IDHM]]&lt;=0.599,1,0)</f>
        <v>1</v>
      </c>
      <c r="K2228" t="str">
        <f>IF(Tabela_Brasil[[#This Row],[IDHM]]&lt;=0.55,"Baixo",IF(Tabela_Brasil[[#This Row],[IDHM]]&lt;=0.699,"Médio",IF(Tabela_Brasil[[#This Row],[IDHM]]&lt;=0.799,"Alto","Muito Alto")))</f>
        <v>Baixo</v>
      </c>
      <c r="L2228" t="str">
        <f>VLOOKUP(Tabela_Brasil[[#This Row],[Estado]],'De-Para_Estado_Regiao'!$B$3:$C$29,2,FALSE)</f>
        <v>Norte</v>
      </c>
      <c r="M2228">
        <f>IF(Tabela_Brasil[[#This Row],[IBGE_1-4]]&gt;=951,1,0)</f>
        <v>0</v>
      </c>
      <c r="N2228">
        <f>IF(Tabela_Brasil[[#This Row],[COMP_P]]&lt;=2,1,0)</f>
        <v>1</v>
      </c>
    </row>
    <row r="2229" spans="1:14" x14ac:dyDescent="0.25">
      <c r="A2229" s="12" t="s">
        <v>2217</v>
      </c>
      <c r="B2229" s="12" t="s">
        <v>148</v>
      </c>
      <c r="C2229" s="12">
        <v>568</v>
      </c>
      <c r="D2229" s="12">
        <v>0.65</v>
      </c>
      <c r="E2229" s="12">
        <v>0.64400000000000002</v>
      </c>
      <c r="F2229" s="12">
        <v>0.53700000000000003</v>
      </c>
      <c r="G2229" s="12">
        <v>21385.41</v>
      </c>
      <c r="H2229" s="13">
        <v>5</v>
      </c>
      <c r="I2229" t="str">
        <f>CONCATENATE(Tabela_Brasil[[#This Row],[Município]],"-",Tabela_Brasil[[#This Row],[Estado]])</f>
        <v>São Miguel Do Guaporé-RO</v>
      </c>
      <c r="J2229">
        <f>IF(Tabela_Brasil[[#This Row],[IDHM]]&lt;=0.599,1,0)</f>
        <v>0</v>
      </c>
      <c r="K2229" t="str">
        <f>IF(Tabela_Brasil[[#This Row],[IDHM]]&lt;=0.55,"Baixo",IF(Tabela_Brasil[[#This Row],[IDHM]]&lt;=0.699,"Médio",IF(Tabela_Brasil[[#This Row],[IDHM]]&lt;=0.799,"Alto","Muito Alto")))</f>
        <v>Médio</v>
      </c>
      <c r="L2229" t="str">
        <f>VLOOKUP(Tabela_Brasil[[#This Row],[Estado]],'De-Para_Estado_Regiao'!$B$3:$C$29,2,FALSE)</f>
        <v>Norte</v>
      </c>
      <c r="M2229">
        <f>IF(Tabela_Brasil[[#This Row],[IBGE_1-4]]&gt;=951,1,0)</f>
        <v>0</v>
      </c>
      <c r="N2229">
        <f>IF(Tabela_Brasil[[#This Row],[COMP_P]]&lt;=2,1,0)</f>
        <v>0</v>
      </c>
    </row>
    <row r="2230" spans="1:14" x14ac:dyDescent="0.25">
      <c r="A2230" s="9" t="s">
        <v>287</v>
      </c>
      <c r="B2230" s="9" t="s">
        <v>94</v>
      </c>
      <c r="C2230" s="9">
        <v>943</v>
      </c>
      <c r="D2230" s="9">
        <v>0.55000000000000004</v>
      </c>
      <c r="E2230" s="9">
        <v>0.53700000000000003</v>
      </c>
      <c r="F2230" s="9">
        <v>0.432</v>
      </c>
      <c r="G2230" s="9">
        <v>9874.7900000000009</v>
      </c>
      <c r="H2230" s="10">
        <v>7</v>
      </c>
      <c r="I2230" t="str">
        <f>CONCATENATE(Tabela_Brasil[[#This Row],[Município]],"-",Tabela_Brasil[[#This Row],[Estado]])</f>
        <v>São Sebastião-AL</v>
      </c>
      <c r="J2230">
        <f>IF(Tabela_Brasil[[#This Row],[IDHM]]&lt;=0.599,1,0)</f>
        <v>1</v>
      </c>
      <c r="K2230" t="str">
        <f>IF(Tabela_Brasil[[#This Row],[IDHM]]&lt;=0.55,"Baixo",IF(Tabela_Brasil[[#This Row],[IDHM]]&lt;=0.699,"Médio",IF(Tabela_Brasil[[#This Row],[IDHM]]&lt;=0.799,"Alto","Muito Alto")))</f>
        <v>Baixo</v>
      </c>
      <c r="L2230" t="str">
        <f>VLOOKUP(Tabela_Brasil[[#This Row],[Estado]],'De-Para_Estado_Regiao'!$B$3:$C$29,2,FALSE)</f>
        <v>Nordeste</v>
      </c>
      <c r="M2230">
        <f>IF(Tabela_Brasil[[#This Row],[IBGE_1-4]]&gt;=951,1,0)</f>
        <v>0</v>
      </c>
      <c r="N2230">
        <f>IF(Tabela_Brasil[[#This Row],[COMP_P]]&lt;=2,1,0)</f>
        <v>0</v>
      </c>
    </row>
    <row r="2231" spans="1:14" x14ac:dyDescent="0.25">
      <c r="A2231" s="12" t="s">
        <v>2218</v>
      </c>
      <c r="B2231" s="12" t="s">
        <v>16</v>
      </c>
      <c r="C2231" s="12">
        <v>107</v>
      </c>
      <c r="D2231" s="12">
        <v>0.7</v>
      </c>
      <c r="E2231" s="12">
        <v>0.68700000000000006</v>
      </c>
      <c r="F2231" s="12">
        <v>0.58799999999999997</v>
      </c>
      <c r="G2231" s="12">
        <v>43314.1</v>
      </c>
      <c r="H2231" s="13">
        <v>3</v>
      </c>
      <c r="I2231" t="str">
        <f>CONCATENATE(Tabela_Brasil[[#This Row],[Município]],"-",Tabela_Brasil[[#This Row],[Estado]])</f>
        <v>Conceição Do Pará-MG</v>
      </c>
      <c r="J2231">
        <f>IF(Tabela_Brasil[[#This Row],[IDHM]]&lt;=0.599,1,0)</f>
        <v>0</v>
      </c>
      <c r="K2231" t="str">
        <f>IF(Tabela_Brasil[[#This Row],[IDHM]]&lt;=0.55,"Baixo",IF(Tabela_Brasil[[#This Row],[IDHM]]&lt;=0.699,"Médio",IF(Tabela_Brasil[[#This Row],[IDHM]]&lt;=0.799,"Alto","Muito Alto")))</f>
        <v>Alto</v>
      </c>
      <c r="L2231" t="str">
        <f>VLOOKUP(Tabela_Brasil[[#This Row],[Estado]],'De-Para_Estado_Regiao'!$B$3:$C$29,2,FALSE)</f>
        <v>Sudeste</v>
      </c>
      <c r="M2231">
        <f>IF(Tabela_Brasil[[#This Row],[IBGE_1-4]]&gt;=951,1,0)</f>
        <v>0</v>
      </c>
      <c r="N2231">
        <f>IF(Tabela_Brasil[[#This Row],[COMP_P]]&lt;=2,1,0)</f>
        <v>0</v>
      </c>
    </row>
    <row r="2232" spans="1:14" x14ac:dyDescent="0.25">
      <c r="A2232" s="9" t="s">
        <v>2219</v>
      </c>
      <c r="B2232" s="9" t="s">
        <v>16</v>
      </c>
      <c r="C2232" s="9">
        <v>288</v>
      </c>
      <c r="D2232" s="9">
        <v>0.64300000000000002</v>
      </c>
      <c r="E2232" s="9">
        <v>0.60499999999999998</v>
      </c>
      <c r="F2232" s="9">
        <v>0.55200000000000005</v>
      </c>
      <c r="G2232" s="9">
        <v>9424.86</v>
      </c>
      <c r="H2232" s="10">
        <v>3</v>
      </c>
      <c r="I2232" t="str">
        <f>CONCATENATE(Tabela_Brasil[[#This Row],[Município]],"-",Tabela_Brasil[[#This Row],[Estado]])</f>
        <v>Jequitaí-MG</v>
      </c>
      <c r="J2232">
        <f>IF(Tabela_Brasil[[#This Row],[IDHM]]&lt;=0.599,1,0)</f>
        <v>0</v>
      </c>
      <c r="K2232" t="str">
        <f>IF(Tabela_Brasil[[#This Row],[IDHM]]&lt;=0.55,"Baixo",IF(Tabela_Brasil[[#This Row],[IDHM]]&lt;=0.699,"Médio",IF(Tabela_Brasil[[#This Row],[IDHM]]&lt;=0.799,"Alto","Muito Alto")))</f>
        <v>Médio</v>
      </c>
      <c r="L2232" t="str">
        <f>VLOOKUP(Tabela_Brasil[[#This Row],[Estado]],'De-Para_Estado_Regiao'!$B$3:$C$29,2,FALSE)</f>
        <v>Sudeste</v>
      </c>
      <c r="M2232">
        <f>IF(Tabela_Brasil[[#This Row],[IBGE_1-4]]&gt;=951,1,0)</f>
        <v>0</v>
      </c>
      <c r="N2232">
        <f>IF(Tabela_Brasil[[#This Row],[COMP_P]]&lt;=2,1,0)</f>
        <v>0</v>
      </c>
    </row>
    <row r="2233" spans="1:14" x14ac:dyDescent="0.25">
      <c r="A2233" s="12" t="s">
        <v>2220</v>
      </c>
      <c r="B2233" s="12" t="s">
        <v>94</v>
      </c>
      <c r="C2233" s="12">
        <v>1290</v>
      </c>
      <c r="D2233" s="12">
        <v>0.53100000000000003</v>
      </c>
      <c r="E2233" s="12">
        <v>0.50900000000000001</v>
      </c>
      <c r="F2233" s="12">
        <v>0.38600000000000001</v>
      </c>
      <c r="G2233" s="12">
        <v>8876.43</v>
      </c>
      <c r="H2233" s="13">
        <v>16</v>
      </c>
      <c r="I2233" t="str">
        <f>CONCATENATE(Tabela_Brasil[[#This Row],[Município]],"-",Tabela_Brasil[[#This Row],[Estado]])</f>
        <v>Joaquim Gomes-AL</v>
      </c>
      <c r="J2233">
        <f>IF(Tabela_Brasil[[#This Row],[IDHM]]&lt;=0.599,1,0)</f>
        <v>1</v>
      </c>
      <c r="K2233" t="str">
        <f>IF(Tabela_Brasil[[#This Row],[IDHM]]&lt;=0.55,"Baixo",IF(Tabela_Brasil[[#This Row],[IDHM]]&lt;=0.699,"Médio",IF(Tabela_Brasil[[#This Row],[IDHM]]&lt;=0.799,"Alto","Muito Alto")))</f>
        <v>Baixo</v>
      </c>
      <c r="L2233" t="str">
        <f>VLOOKUP(Tabela_Brasil[[#This Row],[Estado]],'De-Para_Estado_Regiao'!$B$3:$C$29,2,FALSE)</f>
        <v>Nordeste</v>
      </c>
      <c r="M2233">
        <f>IF(Tabela_Brasil[[#This Row],[IBGE_1-4]]&gt;=951,1,0)</f>
        <v>1</v>
      </c>
      <c r="N2233">
        <f>IF(Tabela_Brasil[[#This Row],[COMP_P]]&lt;=2,1,0)</f>
        <v>0</v>
      </c>
    </row>
    <row r="2234" spans="1:14" x14ac:dyDescent="0.25">
      <c r="A2234" s="9" t="s">
        <v>2221</v>
      </c>
      <c r="B2234" s="9" t="s">
        <v>16</v>
      </c>
      <c r="C2234" s="9">
        <v>755</v>
      </c>
      <c r="D2234" s="9">
        <v>0.66</v>
      </c>
      <c r="E2234" s="9">
        <v>0.60699999999999998</v>
      </c>
      <c r="F2234" s="9">
        <v>0.56999999999999995</v>
      </c>
      <c r="G2234" s="9">
        <v>11200.04</v>
      </c>
      <c r="H2234" s="10">
        <v>17</v>
      </c>
      <c r="I2234" t="str">
        <f>CONCATENATE(Tabela_Brasil[[#This Row],[Município]],"-",Tabela_Brasil[[#This Row],[Estado]])</f>
        <v>Arinos-MG</v>
      </c>
      <c r="J2234">
        <f>IF(Tabela_Brasil[[#This Row],[IDHM]]&lt;=0.599,1,0)</f>
        <v>0</v>
      </c>
      <c r="K2234" t="str">
        <f>IF(Tabela_Brasil[[#This Row],[IDHM]]&lt;=0.55,"Baixo",IF(Tabela_Brasil[[#This Row],[IDHM]]&lt;=0.699,"Médio",IF(Tabela_Brasil[[#This Row],[IDHM]]&lt;=0.799,"Alto","Muito Alto")))</f>
        <v>Médio</v>
      </c>
      <c r="L2234" t="str">
        <f>VLOOKUP(Tabela_Brasil[[#This Row],[Estado]],'De-Para_Estado_Regiao'!$B$3:$C$29,2,FALSE)</f>
        <v>Sudeste</v>
      </c>
      <c r="M2234">
        <f>IF(Tabela_Brasil[[#This Row],[IBGE_1-4]]&gt;=951,1,0)</f>
        <v>0</v>
      </c>
      <c r="N2234">
        <f>IF(Tabela_Brasil[[#This Row],[COMP_P]]&lt;=2,1,0)</f>
        <v>0</v>
      </c>
    </row>
    <row r="2235" spans="1:14" x14ac:dyDescent="0.25">
      <c r="A2235" s="12" t="s">
        <v>2222</v>
      </c>
      <c r="B2235" s="12" t="s">
        <v>49</v>
      </c>
      <c r="C2235" s="12">
        <v>1857</v>
      </c>
      <c r="D2235" s="12">
        <v>0.52800000000000002</v>
      </c>
      <c r="E2235" s="12">
        <v>0.54300000000000004</v>
      </c>
      <c r="F2235" s="12">
        <v>0.36399999999999999</v>
      </c>
      <c r="G2235" s="12">
        <v>9860.2099999999991</v>
      </c>
      <c r="H2235" s="13">
        <v>32</v>
      </c>
      <c r="I2235" t="str">
        <f>CONCATENATE(Tabela_Brasil[[#This Row],[Município]],"-",Tabela_Brasil[[#This Row],[Estado]])</f>
        <v>Itupiranga-PA</v>
      </c>
      <c r="J2235">
        <f>IF(Tabela_Brasil[[#This Row],[IDHM]]&lt;=0.599,1,0)</f>
        <v>1</v>
      </c>
      <c r="K2235" t="str">
        <f>IF(Tabela_Brasil[[#This Row],[IDHM]]&lt;=0.55,"Baixo",IF(Tabela_Brasil[[#This Row],[IDHM]]&lt;=0.699,"Médio",IF(Tabela_Brasil[[#This Row],[IDHM]]&lt;=0.799,"Alto","Muito Alto")))</f>
        <v>Baixo</v>
      </c>
      <c r="L2235" t="str">
        <f>VLOOKUP(Tabela_Brasil[[#This Row],[Estado]],'De-Para_Estado_Regiao'!$B$3:$C$29,2,FALSE)</f>
        <v>Norte</v>
      </c>
      <c r="M2235">
        <f>IF(Tabela_Brasil[[#This Row],[IBGE_1-4]]&gt;=951,1,0)</f>
        <v>1</v>
      </c>
      <c r="N2235">
        <f>IF(Tabela_Brasil[[#This Row],[COMP_P]]&lt;=2,1,0)</f>
        <v>0</v>
      </c>
    </row>
    <row r="2236" spans="1:14" x14ac:dyDescent="0.25">
      <c r="A2236" s="9" t="s">
        <v>2223</v>
      </c>
      <c r="B2236" s="9" t="s">
        <v>87</v>
      </c>
      <c r="C2236" s="9">
        <v>333</v>
      </c>
      <c r="D2236" s="9">
        <v>0.55700000000000005</v>
      </c>
      <c r="E2236" s="9">
        <v>0.48599999999999999</v>
      </c>
      <c r="F2236" s="9">
        <v>0.47199999999999998</v>
      </c>
      <c r="G2236" s="9">
        <v>7665.58</v>
      </c>
      <c r="H2236" s="10">
        <v>0</v>
      </c>
      <c r="I2236" t="str">
        <f>CONCATENATE(Tabela_Brasil[[#This Row],[Município]],"-",Tabela_Brasil[[#This Row],[Estado]])</f>
        <v>Presidente Sarney-MA</v>
      </c>
      <c r="J2236">
        <f>IF(Tabela_Brasil[[#This Row],[IDHM]]&lt;=0.599,1,0)</f>
        <v>1</v>
      </c>
      <c r="K2236" t="str">
        <f>IF(Tabela_Brasil[[#This Row],[IDHM]]&lt;=0.55,"Baixo",IF(Tabela_Brasil[[#This Row],[IDHM]]&lt;=0.699,"Médio",IF(Tabela_Brasil[[#This Row],[IDHM]]&lt;=0.799,"Alto","Muito Alto")))</f>
        <v>Médio</v>
      </c>
      <c r="L2236" t="str">
        <f>VLOOKUP(Tabela_Brasil[[#This Row],[Estado]],'De-Para_Estado_Regiao'!$B$3:$C$29,2,FALSE)</f>
        <v>Nordeste</v>
      </c>
      <c r="M2236">
        <f>IF(Tabela_Brasil[[#This Row],[IBGE_1-4]]&gt;=951,1,0)</f>
        <v>0</v>
      </c>
      <c r="N2236">
        <f>IF(Tabela_Brasil[[#This Row],[COMP_P]]&lt;=2,1,0)</f>
        <v>1</v>
      </c>
    </row>
    <row r="2237" spans="1:14" x14ac:dyDescent="0.25">
      <c r="A2237" s="12" t="s">
        <v>2224</v>
      </c>
      <c r="B2237" s="12" t="s">
        <v>275</v>
      </c>
      <c r="C2237" s="12">
        <v>1020</v>
      </c>
      <c r="D2237" s="12">
        <v>0.61399999999999999</v>
      </c>
      <c r="E2237" s="12">
        <v>0.61899999999999999</v>
      </c>
      <c r="F2237" s="12">
        <v>0.48499999999999999</v>
      </c>
      <c r="G2237" s="12">
        <v>16728.68</v>
      </c>
      <c r="H2237" s="13">
        <v>13</v>
      </c>
      <c r="I2237" t="str">
        <f>CONCATENATE(Tabela_Brasil[[#This Row],[Município]],"-",Tabela_Brasil[[#This Row],[Estado]])</f>
        <v>Brasiléia-AC</v>
      </c>
      <c r="J2237">
        <f>IF(Tabela_Brasil[[#This Row],[IDHM]]&lt;=0.599,1,0)</f>
        <v>0</v>
      </c>
      <c r="K2237" t="str">
        <f>IF(Tabela_Brasil[[#This Row],[IDHM]]&lt;=0.55,"Baixo",IF(Tabela_Brasil[[#This Row],[IDHM]]&lt;=0.699,"Médio",IF(Tabela_Brasil[[#This Row],[IDHM]]&lt;=0.799,"Alto","Muito Alto")))</f>
        <v>Médio</v>
      </c>
      <c r="L2237" t="str">
        <f>VLOOKUP(Tabela_Brasil[[#This Row],[Estado]],'De-Para_Estado_Regiao'!$B$3:$C$29,2,FALSE)</f>
        <v>Norte</v>
      </c>
      <c r="M2237">
        <f>IF(Tabela_Brasil[[#This Row],[IBGE_1-4]]&gt;=951,1,0)</f>
        <v>1</v>
      </c>
      <c r="N2237">
        <f>IF(Tabela_Brasil[[#This Row],[COMP_P]]&lt;=2,1,0)</f>
        <v>0</v>
      </c>
    </row>
    <row r="2238" spans="1:14" x14ac:dyDescent="0.25">
      <c r="A2238" s="9" t="s">
        <v>2225</v>
      </c>
      <c r="B2238" s="9" t="s">
        <v>39</v>
      </c>
      <c r="C2238" s="9">
        <v>834</v>
      </c>
      <c r="D2238" s="9">
        <v>0.48099999999999998</v>
      </c>
      <c r="E2238" s="9">
        <v>0.47599999999999998</v>
      </c>
      <c r="F2238" s="9">
        <v>0.30199999999999999</v>
      </c>
      <c r="G2238" s="9">
        <v>4533.95</v>
      </c>
      <c r="H2238" s="10">
        <v>11</v>
      </c>
      <c r="I2238" t="str">
        <f>CONCATENATE(Tabela_Brasil[[#This Row],[Município]],"-",Tabela_Brasil[[#This Row],[Estado]])</f>
        <v>Ipixuna-AM</v>
      </c>
      <c r="J2238">
        <f>IF(Tabela_Brasil[[#This Row],[IDHM]]&lt;=0.599,1,0)</f>
        <v>1</v>
      </c>
      <c r="K2238" t="str">
        <f>IF(Tabela_Brasil[[#This Row],[IDHM]]&lt;=0.55,"Baixo",IF(Tabela_Brasil[[#This Row],[IDHM]]&lt;=0.699,"Médio",IF(Tabela_Brasil[[#This Row],[IDHM]]&lt;=0.799,"Alto","Muito Alto")))</f>
        <v>Baixo</v>
      </c>
      <c r="L2238" t="str">
        <f>VLOOKUP(Tabela_Brasil[[#This Row],[Estado]],'De-Para_Estado_Regiao'!$B$3:$C$29,2,FALSE)</f>
        <v>Norte</v>
      </c>
      <c r="M2238">
        <f>IF(Tabela_Brasil[[#This Row],[IBGE_1-4]]&gt;=951,1,0)</f>
        <v>0</v>
      </c>
      <c r="N2238">
        <f>IF(Tabela_Brasil[[#This Row],[COMP_P]]&lt;=2,1,0)</f>
        <v>0</v>
      </c>
    </row>
    <row r="2239" spans="1:14" x14ac:dyDescent="0.25">
      <c r="A2239" s="12" t="s">
        <v>2226</v>
      </c>
      <c r="B2239" s="12" t="s">
        <v>118</v>
      </c>
      <c r="C2239" s="12">
        <v>1302</v>
      </c>
      <c r="D2239" s="12">
        <v>0.57999999999999996</v>
      </c>
      <c r="E2239" s="12">
        <v>0.54200000000000004</v>
      </c>
      <c r="F2239" s="12">
        <v>0.45300000000000001</v>
      </c>
      <c r="G2239" s="12">
        <v>7428.39</v>
      </c>
      <c r="H2239" s="13">
        <v>18</v>
      </c>
      <c r="I2239" t="str">
        <f>CONCATENATE(Tabela_Brasil[[#This Row],[Município]],"-",Tabela_Brasil[[#This Row],[Estado]])</f>
        <v>União-PI</v>
      </c>
      <c r="J2239">
        <f>IF(Tabela_Brasil[[#This Row],[IDHM]]&lt;=0.599,1,0)</f>
        <v>1</v>
      </c>
      <c r="K2239" t="str">
        <f>IF(Tabela_Brasil[[#This Row],[IDHM]]&lt;=0.55,"Baixo",IF(Tabela_Brasil[[#This Row],[IDHM]]&lt;=0.699,"Médio",IF(Tabela_Brasil[[#This Row],[IDHM]]&lt;=0.799,"Alto","Muito Alto")))</f>
        <v>Médio</v>
      </c>
      <c r="L2239" t="str">
        <f>VLOOKUP(Tabela_Brasil[[#This Row],[Estado]],'De-Para_Estado_Regiao'!$B$3:$C$29,2,FALSE)</f>
        <v>Nordeste</v>
      </c>
      <c r="M2239">
        <f>IF(Tabela_Brasil[[#This Row],[IBGE_1-4]]&gt;=951,1,0)</f>
        <v>1</v>
      </c>
      <c r="N2239">
        <f>IF(Tabela_Brasil[[#This Row],[COMP_P]]&lt;=2,1,0)</f>
        <v>0</v>
      </c>
    </row>
    <row r="2240" spans="1:14" x14ac:dyDescent="0.25">
      <c r="A2240" s="9" t="s">
        <v>2227</v>
      </c>
      <c r="B2240" s="9" t="s">
        <v>87</v>
      </c>
      <c r="C2240" s="9">
        <v>932</v>
      </c>
      <c r="D2240" s="9">
        <v>0.52100000000000002</v>
      </c>
      <c r="E2240" s="9">
        <v>0.497</v>
      </c>
      <c r="F2240" s="9">
        <v>0.40200000000000002</v>
      </c>
      <c r="G2240" s="9">
        <v>5672.48</v>
      </c>
      <c r="H2240" s="10">
        <v>2</v>
      </c>
      <c r="I2240" t="str">
        <f>CONCATENATE(Tabela_Brasil[[#This Row],[Município]],"-",Tabela_Brasil[[#This Row],[Estado]])</f>
        <v>Araioses-MA</v>
      </c>
      <c r="J2240">
        <f>IF(Tabela_Brasil[[#This Row],[IDHM]]&lt;=0.599,1,0)</f>
        <v>1</v>
      </c>
      <c r="K2240" t="str">
        <f>IF(Tabela_Brasil[[#This Row],[IDHM]]&lt;=0.55,"Baixo",IF(Tabela_Brasil[[#This Row],[IDHM]]&lt;=0.699,"Médio",IF(Tabela_Brasil[[#This Row],[IDHM]]&lt;=0.799,"Alto","Muito Alto")))</f>
        <v>Baixo</v>
      </c>
      <c r="L2240" t="str">
        <f>VLOOKUP(Tabela_Brasil[[#This Row],[Estado]],'De-Para_Estado_Regiao'!$B$3:$C$29,2,FALSE)</f>
        <v>Nordeste</v>
      </c>
      <c r="M2240">
        <f>IF(Tabela_Brasil[[#This Row],[IBGE_1-4]]&gt;=951,1,0)</f>
        <v>0</v>
      </c>
      <c r="N2240">
        <f>IF(Tabela_Brasil[[#This Row],[COMP_P]]&lt;=2,1,0)</f>
        <v>1</v>
      </c>
    </row>
    <row r="2241" spans="1:14" x14ac:dyDescent="0.25">
      <c r="A2241" s="12" t="s">
        <v>2228</v>
      </c>
      <c r="B2241" s="12" t="s">
        <v>59</v>
      </c>
      <c r="C2241" s="12">
        <v>335</v>
      </c>
      <c r="D2241" s="12">
        <v>0.69</v>
      </c>
      <c r="E2241" s="12">
        <v>0.70199999999999996</v>
      </c>
      <c r="F2241" s="12">
        <v>0.59499999999999997</v>
      </c>
      <c r="G2241" s="12">
        <v>30017.15</v>
      </c>
      <c r="H2241" s="13">
        <v>10</v>
      </c>
      <c r="I2241" t="str">
        <f>CONCATENATE(Tabela_Brasil[[#This Row],[Município]],"-",Tabela_Brasil[[#This Row],[Estado]])</f>
        <v>Campo Erê-SC</v>
      </c>
      <c r="J2241">
        <f>IF(Tabela_Brasil[[#This Row],[IDHM]]&lt;=0.599,1,0)</f>
        <v>0</v>
      </c>
      <c r="K2241" t="str">
        <f>IF(Tabela_Brasil[[#This Row],[IDHM]]&lt;=0.55,"Baixo",IF(Tabela_Brasil[[#This Row],[IDHM]]&lt;=0.699,"Médio",IF(Tabela_Brasil[[#This Row],[IDHM]]&lt;=0.799,"Alto","Muito Alto")))</f>
        <v>Médio</v>
      </c>
      <c r="L2241" t="str">
        <f>VLOOKUP(Tabela_Brasil[[#This Row],[Estado]],'De-Para_Estado_Regiao'!$B$3:$C$29,2,FALSE)</f>
        <v>Sul</v>
      </c>
      <c r="M2241">
        <f>IF(Tabela_Brasil[[#This Row],[IBGE_1-4]]&gt;=951,1,0)</f>
        <v>0</v>
      </c>
      <c r="N2241">
        <f>IF(Tabela_Brasil[[#This Row],[COMP_P]]&lt;=2,1,0)</f>
        <v>0</v>
      </c>
    </row>
    <row r="2242" spans="1:14" x14ac:dyDescent="0.25">
      <c r="A2242" s="9" t="s">
        <v>2229</v>
      </c>
      <c r="B2242" s="9" t="s">
        <v>49</v>
      </c>
      <c r="C2242" s="9">
        <v>1726</v>
      </c>
      <c r="D2242" s="9">
        <v>0.51500000000000001</v>
      </c>
      <c r="E2242" s="9">
        <v>0.48199999999999998</v>
      </c>
      <c r="F2242" s="9">
        <v>0.36599999999999999</v>
      </c>
      <c r="G2242" s="9">
        <v>11170.38</v>
      </c>
      <c r="H2242" s="10">
        <v>24</v>
      </c>
      <c r="I2242" t="str">
        <f>CONCATENATE(Tabela_Brasil[[#This Row],[Município]],"-",Tabela_Brasil[[#This Row],[Estado]])</f>
        <v>Viseu-PA</v>
      </c>
      <c r="J2242">
        <f>IF(Tabela_Brasil[[#This Row],[IDHM]]&lt;=0.599,1,0)</f>
        <v>1</v>
      </c>
      <c r="K2242" t="str">
        <f>IF(Tabela_Brasil[[#This Row],[IDHM]]&lt;=0.55,"Baixo",IF(Tabela_Brasil[[#This Row],[IDHM]]&lt;=0.699,"Médio",IF(Tabela_Brasil[[#This Row],[IDHM]]&lt;=0.799,"Alto","Muito Alto")))</f>
        <v>Baixo</v>
      </c>
      <c r="L2242" t="str">
        <f>VLOOKUP(Tabela_Brasil[[#This Row],[Estado]],'De-Para_Estado_Regiao'!$B$3:$C$29,2,FALSE)</f>
        <v>Norte</v>
      </c>
      <c r="M2242">
        <f>IF(Tabela_Brasil[[#This Row],[IBGE_1-4]]&gt;=951,1,0)</f>
        <v>1</v>
      </c>
      <c r="N2242">
        <f>IF(Tabela_Brasil[[#This Row],[COMP_P]]&lt;=2,1,0)</f>
        <v>0</v>
      </c>
    </row>
    <row r="2243" spans="1:14" x14ac:dyDescent="0.25">
      <c r="A2243" s="12" t="s">
        <v>2230</v>
      </c>
      <c r="B2243" s="12" t="s">
        <v>118</v>
      </c>
      <c r="C2243" s="12">
        <v>1111</v>
      </c>
      <c r="D2243" s="12">
        <v>0.59599999999999997</v>
      </c>
      <c r="E2243" s="12">
        <v>0.57499999999999996</v>
      </c>
      <c r="F2243" s="12">
        <v>0.47799999999999998</v>
      </c>
      <c r="G2243" s="12">
        <v>8418.81</v>
      </c>
      <c r="H2243" s="13">
        <v>12</v>
      </c>
      <c r="I2243" t="str">
        <f>CONCATENATE(Tabela_Brasil[[#This Row],[Município]],"-",Tabela_Brasil[[#This Row],[Estado]])</f>
        <v>Piracuruca-PI</v>
      </c>
      <c r="J2243">
        <f>IF(Tabela_Brasil[[#This Row],[IDHM]]&lt;=0.599,1,0)</f>
        <v>1</v>
      </c>
      <c r="K2243" t="str">
        <f>IF(Tabela_Brasil[[#This Row],[IDHM]]&lt;=0.55,"Baixo",IF(Tabela_Brasil[[#This Row],[IDHM]]&lt;=0.699,"Médio",IF(Tabela_Brasil[[#This Row],[IDHM]]&lt;=0.799,"Alto","Muito Alto")))</f>
        <v>Médio</v>
      </c>
      <c r="L2243" t="str">
        <f>VLOOKUP(Tabela_Brasil[[#This Row],[Estado]],'De-Para_Estado_Regiao'!$B$3:$C$29,2,FALSE)</f>
        <v>Nordeste</v>
      </c>
      <c r="M2243">
        <f>IF(Tabela_Brasil[[#This Row],[IBGE_1-4]]&gt;=951,1,0)</f>
        <v>1</v>
      </c>
      <c r="N2243">
        <f>IF(Tabela_Brasil[[#This Row],[COMP_P]]&lt;=2,1,0)</f>
        <v>0</v>
      </c>
    </row>
    <row r="2244" spans="1:14" x14ac:dyDescent="0.25">
      <c r="A2244" s="9" t="s">
        <v>2231</v>
      </c>
      <c r="B2244" s="9" t="s">
        <v>19</v>
      </c>
      <c r="C2244" s="9">
        <v>1276</v>
      </c>
      <c r="D2244" s="9">
        <v>0.61299999999999999</v>
      </c>
      <c r="E2244" s="9">
        <v>0.60099999999999998</v>
      </c>
      <c r="F2244" s="9">
        <v>0.51</v>
      </c>
      <c r="G2244" s="9">
        <v>8002.14</v>
      </c>
      <c r="H2244" s="10">
        <v>8</v>
      </c>
      <c r="I2244" t="str">
        <f>CONCATENATE(Tabela_Brasil[[#This Row],[Município]],"-",Tabela_Brasil[[#This Row],[Estado]])</f>
        <v>Sertânia-PE</v>
      </c>
      <c r="J2244">
        <f>IF(Tabela_Brasil[[#This Row],[IDHM]]&lt;=0.599,1,0)</f>
        <v>0</v>
      </c>
      <c r="K2244" t="str">
        <f>IF(Tabela_Brasil[[#This Row],[IDHM]]&lt;=0.55,"Baixo",IF(Tabela_Brasil[[#This Row],[IDHM]]&lt;=0.699,"Médio",IF(Tabela_Brasil[[#This Row],[IDHM]]&lt;=0.799,"Alto","Muito Alto")))</f>
        <v>Médio</v>
      </c>
      <c r="L2244" t="str">
        <f>VLOOKUP(Tabela_Brasil[[#This Row],[Estado]],'De-Para_Estado_Regiao'!$B$3:$C$29,2,FALSE)</f>
        <v>Nordeste</v>
      </c>
      <c r="M2244">
        <f>IF(Tabela_Brasil[[#This Row],[IBGE_1-4]]&gt;=951,1,0)</f>
        <v>1</v>
      </c>
      <c r="N2244">
        <f>IF(Tabela_Brasil[[#This Row],[COMP_P]]&lt;=2,1,0)</f>
        <v>0</v>
      </c>
    </row>
    <row r="2245" spans="1:14" x14ac:dyDescent="0.25">
      <c r="A2245" s="12" t="s">
        <v>2232</v>
      </c>
      <c r="B2245" s="12" t="s">
        <v>49</v>
      </c>
      <c r="C2245" s="12">
        <v>2099</v>
      </c>
      <c r="D2245" s="12">
        <v>0.54700000000000004</v>
      </c>
      <c r="E2245" s="12">
        <v>0.51400000000000001</v>
      </c>
      <c r="F2245" s="12">
        <v>0.41299999999999998</v>
      </c>
      <c r="G2245" s="12">
        <v>6054.45</v>
      </c>
      <c r="H2245" s="13">
        <v>2</v>
      </c>
      <c r="I2245" t="str">
        <f>CONCATENATE(Tabela_Brasil[[#This Row],[Município]],"-",Tabela_Brasil[[#This Row],[Estado]])</f>
        <v>Igarapé-Miri-PA</v>
      </c>
      <c r="J2245">
        <f>IF(Tabela_Brasil[[#This Row],[IDHM]]&lt;=0.599,1,0)</f>
        <v>1</v>
      </c>
      <c r="K2245" t="str">
        <f>IF(Tabela_Brasil[[#This Row],[IDHM]]&lt;=0.55,"Baixo",IF(Tabela_Brasil[[#This Row],[IDHM]]&lt;=0.699,"Médio",IF(Tabela_Brasil[[#This Row],[IDHM]]&lt;=0.799,"Alto","Muito Alto")))</f>
        <v>Baixo</v>
      </c>
      <c r="L2245" t="str">
        <f>VLOOKUP(Tabela_Brasil[[#This Row],[Estado]],'De-Para_Estado_Regiao'!$B$3:$C$29,2,FALSE)</f>
        <v>Norte</v>
      </c>
      <c r="M2245">
        <f>IF(Tabela_Brasil[[#This Row],[IBGE_1-4]]&gt;=951,1,0)</f>
        <v>1</v>
      </c>
      <c r="N2245">
        <f>IF(Tabela_Brasil[[#This Row],[COMP_P]]&lt;=2,1,0)</f>
        <v>1</v>
      </c>
    </row>
    <row r="2246" spans="1:14" x14ac:dyDescent="0.25">
      <c r="A2246" s="9" t="s">
        <v>2233</v>
      </c>
      <c r="B2246" s="9" t="s">
        <v>16</v>
      </c>
      <c r="C2246" s="9">
        <v>597</v>
      </c>
      <c r="D2246" s="9">
        <v>0.59399999999999997</v>
      </c>
      <c r="E2246" s="9">
        <v>0.54600000000000004</v>
      </c>
      <c r="F2246" s="9">
        <v>0.47699999999999998</v>
      </c>
      <c r="G2246" s="9">
        <v>7397.55</v>
      </c>
      <c r="H2246" s="10">
        <v>17</v>
      </c>
      <c r="I2246" t="str">
        <f>CONCATENATE(Tabela_Brasil[[#This Row],[Município]],"-",Tabela_Brasil[[#This Row],[Estado]])</f>
        <v>Varzelândia-MG</v>
      </c>
      <c r="J2246">
        <f>IF(Tabela_Brasil[[#This Row],[IDHM]]&lt;=0.599,1,0)</f>
        <v>1</v>
      </c>
      <c r="K2246" t="str">
        <f>IF(Tabela_Brasil[[#This Row],[IDHM]]&lt;=0.55,"Baixo",IF(Tabela_Brasil[[#This Row],[IDHM]]&lt;=0.699,"Médio",IF(Tabela_Brasil[[#This Row],[IDHM]]&lt;=0.799,"Alto","Muito Alto")))</f>
        <v>Médio</v>
      </c>
      <c r="L2246" t="str">
        <f>VLOOKUP(Tabela_Brasil[[#This Row],[Estado]],'De-Para_Estado_Regiao'!$B$3:$C$29,2,FALSE)</f>
        <v>Sudeste</v>
      </c>
      <c r="M2246">
        <f>IF(Tabela_Brasil[[#This Row],[IBGE_1-4]]&gt;=951,1,0)</f>
        <v>0</v>
      </c>
      <c r="N2246">
        <f>IF(Tabela_Brasil[[#This Row],[COMP_P]]&lt;=2,1,0)</f>
        <v>0</v>
      </c>
    </row>
    <row r="2247" spans="1:14" x14ac:dyDescent="0.25">
      <c r="A2247" s="12" t="s">
        <v>1389</v>
      </c>
      <c r="B2247" s="12" t="s">
        <v>82</v>
      </c>
      <c r="C2247" s="12">
        <v>600</v>
      </c>
      <c r="D2247" s="12">
        <v>0.56999999999999995</v>
      </c>
      <c r="E2247" s="12">
        <v>0.54900000000000004</v>
      </c>
      <c r="F2247" s="12">
        <v>0.439</v>
      </c>
      <c r="G2247" s="12">
        <v>7653.89</v>
      </c>
      <c r="H2247" s="13">
        <v>5</v>
      </c>
      <c r="I2247" t="str">
        <f>CONCATENATE(Tabela_Brasil[[#This Row],[Município]],"-",Tabela_Brasil[[#This Row],[Estado]])</f>
        <v>Araruna-PB</v>
      </c>
      <c r="J2247">
        <f>IF(Tabela_Brasil[[#This Row],[IDHM]]&lt;=0.599,1,0)</f>
        <v>1</v>
      </c>
      <c r="K2247" t="str">
        <f>IF(Tabela_Brasil[[#This Row],[IDHM]]&lt;=0.55,"Baixo",IF(Tabela_Brasil[[#This Row],[IDHM]]&lt;=0.699,"Médio",IF(Tabela_Brasil[[#This Row],[IDHM]]&lt;=0.799,"Alto","Muito Alto")))</f>
        <v>Médio</v>
      </c>
      <c r="L2247" t="str">
        <f>VLOOKUP(Tabela_Brasil[[#This Row],[Estado]],'De-Para_Estado_Regiao'!$B$3:$C$29,2,FALSE)</f>
        <v>Nordeste</v>
      </c>
      <c r="M2247">
        <f>IF(Tabela_Brasil[[#This Row],[IBGE_1-4]]&gt;=951,1,0)</f>
        <v>0</v>
      </c>
      <c r="N2247">
        <f>IF(Tabela_Brasil[[#This Row],[COMP_P]]&lt;=2,1,0)</f>
        <v>0</v>
      </c>
    </row>
    <row r="2248" spans="1:14" x14ac:dyDescent="0.25">
      <c r="A2248" s="9" t="s">
        <v>2234</v>
      </c>
      <c r="B2248" s="9" t="s">
        <v>16</v>
      </c>
      <c r="C2248" s="9">
        <v>246</v>
      </c>
      <c r="D2248" s="9">
        <v>0.70099999999999996</v>
      </c>
      <c r="E2248" s="9">
        <v>0.68400000000000005</v>
      </c>
      <c r="F2248" s="9">
        <v>0.59799999999999998</v>
      </c>
      <c r="G2248" s="9">
        <v>11335.54</v>
      </c>
      <c r="H2248" s="10">
        <v>3</v>
      </c>
      <c r="I2248" t="str">
        <f>CONCATENATE(Tabela_Brasil[[#This Row],[Município]],"-",Tabela_Brasil[[#This Row],[Estado]])</f>
        <v>Dona Eusébia-MG</v>
      </c>
      <c r="J2248">
        <f>IF(Tabela_Brasil[[#This Row],[IDHM]]&lt;=0.599,1,0)</f>
        <v>0</v>
      </c>
      <c r="K2248" t="str">
        <f>IF(Tabela_Brasil[[#This Row],[IDHM]]&lt;=0.55,"Baixo",IF(Tabela_Brasil[[#This Row],[IDHM]]&lt;=0.699,"Médio",IF(Tabela_Brasil[[#This Row],[IDHM]]&lt;=0.799,"Alto","Muito Alto")))</f>
        <v>Alto</v>
      </c>
      <c r="L2248" t="str">
        <f>VLOOKUP(Tabela_Brasil[[#This Row],[Estado]],'De-Para_Estado_Regiao'!$B$3:$C$29,2,FALSE)</f>
        <v>Sudeste</v>
      </c>
      <c r="M2248">
        <f>IF(Tabela_Brasil[[#This Row],[IBGE_1-4]]&gt;=951,1,0)</f>
        <v>0</v>
      </c>
      <c r="N2248">
        <f>IF(Tabela_Brasil[[#This Row],[COMP_P]]&lt;=2,1,0)</f>
        <v>0</v>
      </c>
    </row>
    <row r="2249" spans="1:14" x14ac:dyDescent="0.25">
      <c r="A2249" s="12" t="s">
        <v>2235</v>
      </c>
      <c r="B2249" s="12" t="s">
        <v>94</v>
      </c>
      <c r="C2249" s="12">
        <v>3491</v>
      </c>
      <c r="D2249" s="12">
        <v>0.626</v>
      </c>
      <c r="E2249" s="12">
        <v>0.59099999999999997</v>
      </c>
      <c r="F2249" s="12">
        <v>0.54100000000000004</v>
      </c>
      <c r="G2249" s="12">
        <v>27183.71</v>
      </c>
      <c r="H2249" s="13">
        <v>25</v>
      </c>
      <c r="I2249" t="str">
        <f>CONCATENATE(Tabela_Brasil[[#This Row],[Município]],"-",Tabela_Brasil[[#This Row],[Estado]])</f>
        <v>Coruripe-AL</v>
      </c>
      <c r="J2249">
        <f>IF(Tabela_Brasil[[#This Row],[IDHM]]&lt;=0.599,1,0)</f>
        <v>0</v>
      </c>
      <c r="K2249" t="str">
        <f>IF(Tabela_Brasil[[#This Row],[IDHM]]&lt;=0.55,"Baixo",IF(Tabela_Brasil[[#This Row],[IDHM]]&lt;=0.699,"Médio",IF(Tabela_Brasil[[#This Row],[IDHM]]&lt;=0.799,"Alto","Muito Alto")))</f>
        <v>Médio</v>
      </c>
      <c r="L2249" t="str">
        <f>VLOOKUP(Tabela_Brasil[[#This Row],[Estado]],'De-Para_Estado_Regiao'!$B$3:$C$29,2,FALSE)</f>
        <v>Nordeste</v>
      </c>
      <c r="M2249">
        <f>IF(Tabela_Brasil[[#This Row],[IBGE_1-4]]&gt;=951,1,0)</f>
        <v>1</v>
      </c>
      <c r="N2249">
        <f>IF(Tabela_Brasil[[#This Row],[COMP_P]]&lt;=2,1,0)</f>
        <v>0</v>
      </c>
    </row>
    <row r="2250" spans="1:14" x14ac:dyDescent="0.25">
      <c r="A2250" s="9" t="s">
        <v>2236</v>
      </c>
      <c r="B2250" s="9" t="s">
        <v>19</v>
      </c>
      <c r="C2250" s="9">
        <v>1425</v>
      </c>
      <c r="D2250" s="9">
        <v>0.59399999999999997</v>
      </c>
      <c r="E2250" s="9">
        <v>0.60699999999999998</v>
      </c>
      <c r="F2250" s="9">
        <v>0.48899999999999999</v>
      </c>
      <c r="G2250" s="9">
        <v>9983.73</v>
      </c>
      <c r="H2250" s="10">
        <v>28</v>
      </c>
      <c r="I2250" t="str">
        <f>CONCATENATE(Tabela_Brasil[[#This Row],[Município]],"-",Tabela_Brasil[[#This Row],[Estado]])</f>
        <v>Custódia-PE</v>
      </c>
      <c r="J2250">
        <f>IF(Tabela_Brasil[[#This Row],[IDHM]]&lt;=0.599,1,0)</f>
        <v>1</v>
      </c>
      <c r="K2250" t="str">
        <f>IF(Tabela_Brasil[[#This Row],[IDHM]]&lt;=0.55,"Baixo",IF(Tabela_Brasil[[#This Row],[IDHM]]&lt;=0.699,"Médio",IF(Tabela_Brasil[[#This Row],[IDHM]]&lt;=0.799,"Alto","Muito Alto")))</f>
        <v>Médio</v>
      </c>
      <c r="L2250" t="str">
        <f>VLOOKUP(Tabela_Brasil[[#This Row],[Estado]],'De-Para_Estado_Regiao'!$B$3:$C$29,2,FALSE)</f>
        <v>Nordeste</v>
      </c>
      <c r="M2250">
        <f>IF(Tabela_Brasil[[#This Row],[IBGE_1-4]]&gt;=951,1,0)</f>
        <v>1</v>
      </c>
      <c r="N2250">
        <f>IF(Tabela_Brasil[[#This Row],[COMP_P]]&lt;=2,1,0)</f>
        <v>0</v>
      </c>
    </row>
    <row r="2251" spans="1:14" x14ac:dyDescent="0.25">
      <c r="A2251" s="12" t="s">
        <v>2237</v>
      </c>
      <c r="B2251" s="12" t="s">
        <v>49</v>
      </c>
      <c r="C2251" s="12">
        <v>1743</v>
      </c>
      <c r="D2251" s="12">
        <v>0.59</v>
      </c>
      <c r="E2251" s="12">
        <v>0.54700000000000004</v>
      </c>
      <c r="F2251" s="12">
        <v>0.501</v>
      </c>
      <c r="G2251" s="12">
        <v>17038.21</v>
      </c>
      <c r="H2251" s="13">
        <v>11</v>
      </c>
      <c r="I2251" t="str">
        <f>CONCATENATE(Tabela_Brasil[[#This Row],[Município]],"-",Tabela_Brasil[[#This Row],[Estado]])</f>
        <v>Juruti-PA</v>
      </c>
      <c r="J2251">
        <f>IF(Tabela_Brasil[[#This Row],[IDHM]]&lt;=0.599,1,0)</f>
        <v>1</v>
      </c>
      <c r="K2251" t="str">
        <f>IF(Tabela_Brasil[[#This Row],[IDHM]]&lt;=0.55,"Baixo",IF(Tabela_Brasil[[#This Row],[IDHM]]&lt;=0.699,"Médio",IF(Tabela_Brasil[[#This Row],[IDHM]]&lt;=0.799,"Alto","Muito Alto")))</f>
        <v>Médio</v>
      </c>
      <c r="L2251" t="str">
        <f>VLOOKUP(Tabela_Brasil[[#This Row],[Estado]],'De-Para_Estado_Regiao'!$B$3:$C$29,2,FALSE)</f>
        <v>Norte</v>
      </c>
      <c r="M2251">
        <f>IF(Tabela_Brasil[[#This Row],[IBGE_1-4]]&gt;=951,1,0)</f>
        <v>1</v>
      </c>
      <c r="N2251">
        <f>IF(Tabela_Brasil[[#This Row],[COMP_P]]&lt;=2,1,0)</f>
        <v>0</v>
      </c>
    </row>
    <row r="2252" spans="1:14" x14ac:dyDescent="0.25">
      <c r="A2252" s="9" t="s">
        <v>2238</v>
      </c>
      <c r="B2252" s="9" t="s">
        <v>19</v>
      </c>
      <c r="C2252" s="9">
        <v>1550</v>
      </c>
      <c r="D2252" s="9">
        <v>0.52700000000000002</v>
      </c>
      <c r="E2252" s="9">
        <v>0.497</v>
      </c>
      <c r="F2252" s="9">
        <v>0.39500000000000002</v>
      </c>
      <c r="G2252" s="9">
        <v>6528.24</v>
      </c>
      <c r="H2252" s="10">
        <v>5</v>
      </c>
      <c r="I2252" t="str">
        <f>CONCATENATE(Tabela_Brasil[[#This Row],[Município]],"-",Tabela_Brasil[[#This Row],[Estado]])</f>
        <v>Buíque-PE</v>
      </c>
      <c r="J2252">
        <f>IF(Tabela_Brasil[[#This Row],[IDHM]]&lt;=0.599,1,0)</f>
        <v>1</v>
      </c>
      <c r="K2252" t="str">
        <f>IF(Tabela_Brasil[[#This Row],[IDHM]]&lt;=0.55,"Baixo",IF(Tabela_Brasil[[#This Row],[IDHM]]&lt;=0.699,"Médio",IF(Tabela_Brasil[[#This Row],[IDHM]]&lt;=0.799,"Alto","Muito Alto")))</f>
        <v>Baixo</v>
      </c>
      <c r="L2252" t="str">
        <f>VLOOKUP(Tabela_Brasil[[#This Row],[Estado]],'De-Para_Estado_Regiao'!$B$3:$C$29,2,FALSE)</f>
        <v>Nordeste</v>
      </c>
      <c r="M2252">
        <f>IF(Tabela_Brasil[[#This Row],[IBGE_1-4]]&gt;=951,1,0)</f>
        <v>1</v>
      </c>
      <c r="N2252">
        <f>IF(Tabela_Brasil[[#This Row],[COMP_P]]&lt;=2,1,0)</f>
        <v>0</v>
      </c>
    </row>
    <row r="2253" spans="1:14" x14ac:dyDescent="0.25">
      <c r="A2253" s="12" t="s">
        <v>2239</v>
      </c>
      <c r="B2253" s="12" t="s">
        <v>22</v>
      </c>
      <c r="C2253" s="12">
        <v>209</v>
      </c>
      <c r="D2253" s="12">
        <v>0.72299999999999998</v>
      </c>
      <c r="E2253" s="12">
        <v>0.69899999999999995</v>
      </c>
      <c r="F2253" s="12">
        <v>0.65700000000000003</v>
      </c>
      <c r="G2253" s="12">
        <v>58039.48</v>
      </c>
      <c r="H2253" s="13">
        <v>3</v>
      </c>
      <c r="I2253" t="str">
        <f>CONCATENATE(Tabela_Brasil[[#This Row],[Município]],"-",Tabela_Brasil[[#This Row],[Estado]])</f>
        <v>Diamante Do Norte-PR</v>
      </c>
      <c r="J2253">
        <f>IF(Tabela_Brasil[[#This Row],[IDHM]]&lt;=0.599,1,0)</f>
        <v>0</v>
      </c>
      <c r="K2253" t="str">
        <f>IF(Tabela_Brasil[[#This Row],[IDHM]]&lt;=0.55,"Baixo",IF(Tabela_Brasil[[#This Row],[IDHM]]&lt;=0.699,"Médio",IF(Tabela_Brasil[[#This Row],[IDHM]]&lt;=0.799,"Alto","Muito Alto")))</f>
        <v>Alto</v>
      </c>
      <c r="L2253" t="str">
        <f>VLOOKUP(Tabela_Brasil[[#This Row],[Estado]],'De-Para_Estado_Regiao'!$B$3:$C$29,2,FALSE)</f>
        <v>Sul</v>
      </c>
      <c r="M2253">
        <f>IF(Tabela_Brasil[[#This Row],[IBGE_1-4]]&gt;=951,1,0)</f>
        <v>0</v>
      </c>
      <c r="N2253">
        <f>IF(Tabela_Brasil[[#This Row],[COMP_P]]&lt;=2,1,0)</f>
        <v>0</v>
      </c>
    </row>
    <row r="2254" spans="1:14" x14ac:dyDescent="0.25">
      <c r="A2254" s="9" t="s">
        <v>2240</v>
      </c>
      <c r="B2254" s="9" t="s">
        <v>14</v>
      </c>
      <c r="C2254" s="9">
        <v>1541</v>
      </c>
      <c r="D2254" s="9">
        <v>0.747</v>
      </c>
      <c r="E2254" s="9">
        <v>0.72599999999999998</v>
      </c>
      <c r="F2254" s="9">
        <v>0.65900000000000003</v>
      </c>
      <c r="G2254" s="9">
        <v>29205.05</v>
      </c>
      <c r="H2254" s="10">
        <v>27</v>
      </c>
      <c r="I2254" t="str">
        <f>CONCATENATE(Tabela_Brasil[[#This Row],[Município]],"-",Tabela_Brasil[[#This Row],[Estado]])</f>
        <v>Charqueadas-RS</v>
      </c>
      <c r="J2254">
        <f>IF(Tabela_Brasil[[#This Row],[IDHM]]&lt;=0.599,1,0)</f>
        <v>0</v>
      </c>
      <c r="K2254" t="str">
        <f>IF(Tabela_Brasil[[#This Row],[IDHM]]&lt;=0.55,"Baixo",IF(Tabela_Brasil[[#This Row],[IDHM]]&lt;=0.699,"Médio",IF(Tabela_Brasil[[#This Row],[IDHM]]&lt;=0.799,"Alto","Muito Alto")))</f>
        <v>Alto</v>
      </c>
      <c r="L2254" t="str">
        <f>VLOOKUP(Tabela_Brasil[[#This Row],[Estado]],'De-Para_Estado_Regiao'!$B$3:$C$29,2,FALSE)</f>
        <v>Sul</v>
      </c>
      <c r="M2254">
        <f>IF(Tabela_Brasil[[#This Row],[IBGE_1-4]]&gt;=951,1,0)</f>
        <v>1</v>
      </c>
      <c r="N2254">
        <f>IF(Tabela_Brasil[[#This Row],[COMP_P]]&lt;=2,1,0)</f>
        <v>0</v>
      </c>
    </row>
    <row r="2255" spans="1:14" x14ac:dyDescent="0.25">
      <c r="A2255" s="12" t="s">
        <v>2241</v>
      </c>
      <c r="B2255" s="12" t="s">
        <v>94</v>
      </c>
      <c r="C2255" s="12">
        <v>806</v>
      </c>
      <c r="D2255" s="12">
        <v>0.59399999999999997</v>
      </c>
      <c r="E2255" s="12">
        <v>0.56299999999999994</v>
      </c>
      <c r="F2255" s="12">
        <v>0.496</v>
      </c>
      <c r="G2255" s="12">
        <v>8803.02</v>
      </c>
      <c r="H2255" s="13">
        <v>25</v>
      </c>
      <c r="I2255" t="str">
        <f>CONCATENATE(Tabela_Brasil[[#This Row],[Município]],"-",Tabela_Brasil[[#This Row],[Estado]])</f>
        <v>Batalha-AL</v>
      </c>
      <c r="J2255">
        <f>IF(Tabela_Brasil[[#This Row],[IDHM]]&lt;=0.599,1,0)</f>
        <v>1</v>
      </c>
      <c r="K2255" t="str">
        <f>IF(Tabela_Brasil[[#This Row],[IDHM]]&lt;=0.55,"Baixo",IF(Tabela_Brasil[[#This Row],[IDHM]]&lt;=0.699,"Médio",IF(Tabela_Brasil[[#This Row],[IDHM]]&lt;=0.799,"Alto","Muito Alto")))</f>
        <v>Médio</v>
      </c>
      <c r="L2255" t="str">
        <f>VLOOKUP(Tabela_Brasil[[#This Row],[Estado]],'De-Para_Estado_Regiao'!$B$3:$C$29,2,FALSE)</f>
        <v>Nordeste</v>
      </c>
      <c r="M2255">
        <f>IF(Tabela_Brasil[[#This Row],[IBGE_1-4]]&gt;=951,1,0)</f>
        <v>0</v>
      </c>
      <c r="N2255">
        <f>IF(Tabela_Brasil[[#This Row],[COMP_P]]&lt;=2,1,0)</f>
        <v>0</v>
      </c>
    </row>
    <row r="2256" spans="1:14" x14ac:dyDescent="0.25">
      <c r="A2256" s="9" t="s">
        <v>2242</v>
      </c>
      <c r="B2256" s="9" t="s">
        <v>33</v>
      </c>
      <c r="C2256" s="9">
        <v>480</v>
      </c>
      <c r="D2256" s="9">
        <v>0.71</v>
      </c>
      <c r="E2256" s="9">
        <v>0.75</v>
      </c>
      <c r="F2256" s="9">
        <v>0.56899999999999995</v>
      </c>
      <c r="G2256" s="9">
        <v>21782.23</v>
      </c>
      <c r="H2256" s="10">
        <v>7</v>
      </c>
      <c r="I2256" t="str">
        <f>CONCATENATE(Tabela_Brasil[[#This Row],[Município]],"-",Tabela_Brasil[[#This Row],[Estado]])</f>
        <v>Cachoeira Alta-GO</v>
      </c>
      <c r="J2256">
        <f>IF(Tabela_Brasil[[#This Row],[IDHM]]&lt;=0.599,1,0)</f>
        <v>0</v>
      </c>
      <c r="K2256" t="str">
        <f>IF(Tabela_Brasil[[#This Row],[IDHM]]&lt;=0.55,"Baixo",IF(Tabela_Brasil[[#This Row],[IDHM]]&lt;=0.699,"Médio",IF(Tabela_Brasil[[#This Row],[IDHM]]&lt;=0.799,"Alto","Muito Alto")))</f>
        <v>Alto</v>
      </c>
      <c r="L2256" t="str">
        <f>VLOOKUP(Tabela_Brasil[[#This Row],[Estado]],'De-Para_Estado_Regiao'!$B$3:$C$29,2,FALSE)</f>
        <v>Centro-Oeste</v>
      </c>
      <c r="M2256">
        <f>IF(Tabela_Brasil[[#This Row],[IBGE_1-4]]&gt;=951,1,0)</f>
        <v>0</v>
      </c>
      <c r="N2256">
        <f>IF(Tabela_Brasil[[#This Row],[COMP_P]]&lt;=2,1,0)</f>
        <v>0</v>
      </c>
    </row>
    <row r="2257" spans="1:14" x14ac:dyDescent="0.25">
      <c r="A2257" s="12" t="s">
        <v>2243</v>
      </c>
      <c r="B2257" s="12" t="s">
        <v>148</v>
      </c>
      <c r="C2257" s="12">
        <v>177</v>
      </c>
      <c r="D2257" s="12">
        <v>0.625</v>
      </c>
      <c r="E2257" s="12">
        <v>0.66400000000000003</v>
      </c>
      <c r="F2257" s="12">
        <v>0.45700000000000002</v>
      </c>
      <c r="G2257" s="12">
        <v>13957.19</v>
      </c>
      <c r="H2257" s="13">
        <v>8</v>
      </c>
      <c r="I2257" t="str">
        <f>CONCATENATE(Tabela_Brasil[[#This Row],[Município]],"-",Tabela_Brasil[[#This Row],[Estado]])</f>
        <v>Alto Paraíso-RO</v>
      </c>
      <c r="J2257">
        <f>IF(Tabela_Brasil[[#This Row],[IDHM]]&lt;=0.599,1,0)</f>
        <v>0</v>
      </c>
      <c r="K2257" t="str">
        <f>IF(Tabela_Brasil[[#This Row],[IDHM]]&lt;=0.55,"Baixo",IF(Tabela_Brasil[[#This Row],[IDHM]]&lt;=0.699,"Médio",IF(Tabela_Brasil[[#This Row],[IDHM]]&lt;=0.799,"Alto","Muito Alto")))</f>
        <v>Médio</v>
      </c>
      <c r="L2257" t="str">
        <f>VLOOKUP(Tabela_Brasil[[#This Row],[Estado]],'De-Para_Estado_Regiao'!$B$3:$C$29,2,FALSE)</f>
        <v>Norte</v>
      </c>
      <c r="M2257">
        <f>IF(Tabela_Brasil[[#This Row],[IBGE_1-4]]&gt;=951,1,0)</f>
        <v>0</v>
      </c>
      <c r="N2257">
        <f>IF(Tabela_Brasil[[#This Row],[COMP_P]]&lt;=2,1,0)</f>
        <v>0</v>
      </c>
    </row>
    <row r="2258" spans="1:14" x14ac:dyDescent="0.25">
      <c r="A2258" s="9" t="s">
        <v>2244</v>
      </c>
      <c r="B2258" s="9" t="s">
        <v>16</v>
      </c>
      <c r="C2258" s="9">
        <v>112</v>
      </c>
      <c r="D2258" s="9">
        <v>0.68</v>
      </c>
      <c r="E2258" s="9">
        <v>0.69099999999999995</v>
      </c>
      <c r="F2258" s="9">
        <v>0.52500000000000002</v>
      </c>
      <c r="G2258" s="9">
        <v>20858.97</v>
      </c>
      <c r="H2258" s="10">
        <v>1</v>
      </c>
      <c r="I2258" t="str">
        <f>CONCATENATE(Tabela_Brasil[[#This Row],[Município]],"-",Tabela_Brasil[[#This Row],[Estado]])</f>
        <v>Gurinhatã-MG</v>
      </c>
      <c r="J2258">
        <f>IF(Tabela_Brasil[[#This Row],[IDHM]]&lt;=0.599,1,0)</f>
        <v>0</v>
      </c>
      <c r="K2258" t="str">
        <f>IF(Tabela_Brasil[[#This Row],[IDHM]]&lt;=0.55,"Baixo",IF(Tabela_Brasil[[#This Row],[IDHM]]&lt;=0.699,"Médio",IF(Tabela_Brasil[[#This Row],[IDHM]]&lt;=0.799,"Alto","Muito Alto")))</f>
        <v>Médio</v>
      </c>
      <c r="L2258" t="str">
        <f>VLOOKUP(Tabela_Brasil[[#This Row],[Estado]],'De-Para_Estado_Regiao'!$B$3:$C$29,2,FALSE)</f>
        <v>Sudeste</v>
      </c>
      <c r="M2258">
        <f>IF(Tabela_Brasil[[#This Row],[IBGE_1-4]]&gt;=951,1,0)</f>
        <v>0</v>
      </c>
      <c r="N2258">
        <f>IF(Tabela_Brasil[[#This Row],[COMP_P]]&lt;=2,1,0)</f>
        <v>1</v>
      </c>
    </row>
    <row r="2259" spans="1:14" x14ac:dyDescent="0.25">
      <c r="A2259" s="12" t="s">
        <v>2245</v>
      </c>
      <c r="B2259" s="12" t="s">
        <v>7</v>
      </c>
      <c r="C2259" s="12">
        <v>506</v>
      </c>
      <c r="D2259" s="12">
        <v>0.69</v>
      </c>
      <c r="E2259" s="12">
        <v>0.69699999999999995</v>
      </c>
      <c r="F2259" s="12">
        <v>0.57199999999999995</v>
      </c>
      <c r="G2259" s="12">
        <v>10651.27</v>
      </c>
      <c r="H2259" s="13">
        <v>3</v>
      </c>
      <c r="I2259" t="str">
        <f>CONCATENATE(Tabela_Brasil[[#This Row],[Município]],"-",Tabela_Brasil[[#This Row],[Estado]])</f>
        <v>Serra Azul-SP</v>
      </c>
      <c r="J2259">
        <f>IF(Tabela_Brasil[[#This Row],[IDHM]]&lt;=0.599,1,0)</f>
        <v>0</v>
      </c>
      <c r="K2259" t="str">
        <f>IF(Tabela_Brasil[[#This Row],[IDHM]]&lt;=0.55,"Baixo",IF(Tabela_Brasil[[#This Row],[IDHM]]&lt;=0.699,"Médio",IF(Tabela_Brasil[[#This Row],[IDHM]]&lt;=0.799,"Alto","Muito Alto")))</f>
        <v>Médio</v>
      </c>
      <c r="L2259" t="str">
        <f>VLOOKUP(Tabela_Brasil[[#This Row],[Estado]],'De-Para_Estado_Regiao'!$B$3:$C$29,2,FALSE)</f>
        <v>Sudeste</v>
      </c>
      <c r="M2259">
        <f>IF(Tabela_Brasil[[#This Row],[IBGE_1-4]]&gt;=951,1,0)</f>
        <v>0</v>
      </c>
      <c r="N2259">
        <f>IF(Tabela_Brasil[[#This Row],[COMP_P]]&lt;=2,1,0)</f>
        <v>0</v>
      </c>
    </row>
    <row r="2260" spans="1:14" x14ac:dyDescent="0.25">
      <c r="A2260" s="9" t="s">
        <v>2246</v>
      </c>
      <c r="B2260" s="9" t="s">
        <v>22</v>
      </c>
      <c r="C2260" s="9">
        <v>252</v>
      </c>
      <c r="D2260" s="9">
        <v>0.67</v>
      </c>
      <c r="E2260" s="9">
        <v>0.67600000000000005</v>
      </c>
      <c r="F2260" s="9">
        <v>0.54400000000000004</v>
      </c>
      <c r="G2260" s="9">
        <v>28166.74</v>
      </c>
      <c r="H2260" s="10">
        <v>6</v>
      </c>
      <c r="I2260" t="str">
        <f>CONCATENATE(Tabela_Brasil[[#This Row],[Município]],"-",Tabela_Brasil[[#This Row],[Estado]])</f>
        <v>Teixeira Soares-PR</v>
      </c>
      <c r="J2260">
        <f>IF(Tabela_Brasil[[#This Row],[IDHM]]&lt;=0.599,1,0)</f>
        <v>0</v>
      </c>
      <c r="K2260" t="str">
        <f>IF(Tabela_Brasil[[#This Row],[IDHM]]&lt;=0.55,"Baixo",IF(Tabela_Brasil[[#This Row],[IDHM]]&lt;=0.699,"Médio",IF(Tabela_Brasil[[#This Row],[IDHM]]&lt;=0.799,"Alto","Muito Alto")))</f>
        <v>Médio</v>
      </c>
      <c r="L2260" t="str">
        <f>VLOOKUP(Tabela_Brasil[[#This Row],[Estado]],'De-Para_Estado_Regiao'!$B$3:$C$29,2,FALSE)</f>
        <v>Sul</v>
      </c>
      <c r="M2260">
        <f>IF(Tabela_Brasil[[#This Row],[IBGE_1-4]]&gt;=951,1,0)</f>
        <v>0</v>
      </c>
      <c r="N2260">
        <f>IF(Tabela_Brasil[[#This Row],[COMP_P]]&lt;=2,1,0)</f>
        <v>0</v>
      </c>
    </row>
    <row r="2261" spans="1:14" x14ac:dyDescent="0.25">
      <c r="A2261" s="12" t="s">
        <v>2247</v>
      </c>
      <c r="B2261" s="12" t="s">
        <v>39</v>
      </c>
      <c r="C2261" s="12">
        <v>628</v>
      </c>
      <c r="D2261" s="12">
        <v>0.59599999999999997</v>
      </c>
      <c r="E2261" s="12">
        <v>0.55600000000000005</v>
      </c>
      <c r="F2261" s="12">
        <v>0.51</v>
      </c>
      <c r="G2261" s="12">
        <v>8518.3700000000008</v>
      </c>
      <c r="H2261" s="13">
        <v>2</v>
      </c>
      <c r="I2261" t="str">
        <f>CONCATENATE(Tabela_Brasil[[#This Row],[Município]],"-",Tabela_Brasil[[#This Row],[Estado]])</f>
        <v>Manaquiri-AM</v>
      </c>
      <c r="J2261">
        <f>IF(Tabela_Brasil[[#This Row],[IDHM]]&lt;=0.599,1,0)</f>
        <v>1</v>
      </c>
      <c r="K2261" t="str">
        <f>IF(Tabela_Brasil[[#This Row],[IDHM]]&lt;=0.55,"Baixo",IF(Tabela_Brasil[[#This Row],[IDHM]]&lt;=0.699,"Médio",IF(Tabela_Brasil[[#This Row],[IDHM]]&lt;=0.799,"Alto","Muito Alto")))</f>
        <v>Médio</v>
      </c>
      <c r="L2261" t="str">
        <f>VLOOKUP(Tabela_Brasil[[#This Row],[Estado]],'De-Para_Estado_Regiao'!$B$3:$C$29,2,FALSE)</f>
        <v>Norte</v>
      </c>
      <c r="M2261">
        <f>IF(Tabela_Brasil[[#This Row],[IBGE_1-4]]&gt;=951,1,0)</f>
        <v>0</v>
      </c>
      <c r="N2261">
        <f>IF(Tabela_Brasil[[#This Row],[COMP_P]]&lt;=2,1,0)</f>
        <v>1</v>
      </c>
    </row>
    <row r="2262" spans="1:14" x14ac:dyDescent="0.25">
      <c r="A2262" s="9" t="s">
        <v>2248</v>
      </c>
      <c r="B2262" s="9" t="s">
        <v>16</v>
      </c>
      <c r="C2262" s="9">
        <v>176</v>
      </c>
      <c r="D2262" s="9">
        <v>0.628</v>
      </c>
      <c r="E2262" s="9">
        <v>0.61699999999999999</v>
      </c>
      <c r="F2262" s="9">
        <v>0.49299999999999999</v>
      </c>
      <c r="G2262" s="9">
        <v>11566.8</v>
      </c>
      <c r="H2262" s="10">
        <v>8</v>
      </c>
      <c r="I2262" t="str">
        <f>CONCATENATE(Tabela_Brasil[[#This Row],[Município]],"-",Tabela_Brasil[[#This Row],[Estado]])</f>
        <v>Santana De Pirapama-MG</v>
      </c>
      <c r="J2262">
        <f>IF(Tabela_Brasil[[#This Row],[IDHM]]&lt;=0.599,1,0)</f>
        <v>0</v>
      </c>
      <c r="K2262" t="str">
        <f>IF(Tabela_Brasil[[#This Row],[IDHM]]&lt;=0.55,"Baixo",IF(Tabela_Brasil[[#This Row],[IDHM]]&lt;=0.699,"Médio",IF(Tabela_Brasil[[#This Row],[IDHM]]&lt;=0.799,"Alto","Muito Alto")))</f>
        <v>Médio</v>
      </c>
      <c r="L2262" t="str">
        <f>VLOOKUP(Tabela_Brasil[[#This Row],[Estado]],'De-Para_Estado_Regiao'!$B$3:$C$29,2,FALSE)</f>
        <v>Sudeste</v>
      </c>
      <c r="M2262">
        <f>IF(Tabela_Brasil[[#This Row],[IBGE_1-4]]&gt;=951,1,0)</f>
        <v>0</v>
      </c>
      <c r="N2262">
        <f>IF(Tabela_Brasil[[#This Row],[COMP_P]]&lt;=2,1,0)</f>
        <v>0</v>
      </c>
    </row>
    <row r="2263" spans="1:14" x14ac:dyDescent="0.25">
      <c r="A2263" s="12" t="s">
        <v>2249</v>
      </c>
      <c r="B2263" s="12" t="s">
        <v>33</v>
      </c>
      <c r="C2263" s="12">
        <v>401</v>
      </c>
      <c r="D2263" s="12">
        <v>0.59699999999999998</v>
      </c>
      <c r="E2263" s="12">
        <v>0.57599999999999996</v>
      </c>
      <c r="F2263" s="12">
        <v>0.44500000000000001</v>
      </c>
      <c r="G2263" s="12">
        <v>11816.12</v>
      </c>
      <c r="H2263" s="13">
        <v>10</v>
      </c>
      <c r="I2263" t="str">
        <f>CONCATENATE(Tabela_Brasil[[#This Row],[Município]],"-",Tabela_Brasil[[#This Row],[Estado]])</f>
        <v>São Domingos-GO</v>
      </c>
      <c r="J2263">
        <f>IF(Tabela_Brasil[[#This Row],[IDHM]]&lt;=0.599,1,0)</f>
        <v>1</v>
      </c>
      <c r="K2263" t="str">
        <f>IF(Tabela_Brasil[[#This Row],[IDHM]]&lt;=0.55,"Baixo",IF(Tabela_Brasil[[#This Row],[IDHM]]&lt;=0.699,"Médio",IF(Tabela_Brasil[[#This Row],[IDHM]]&lt;=0.799,"Alto","Muito Alto")))</f>
        <v>Médio</v>
      </c>
      <c r="L2263" t="str">
        <f>VLOOKUP(Tabela_Brasil[[#This Row],[Estado]],'De-Para_Estado_Regiao'!$B$3:$C$29,2,FALSE)</f>
        <v>Centro-Oeste</v>
      </c>
      <c r="M2263">
        <f>IF(Tabela_Brasil[[#This Row],[IBGE_1-4]]&gt;=951,1,0)</f>
        <v>0</v>
      </c>
      <c r="N2263">
        <f>IF(Tabela_Brasil[[#This Row],[COMP_P]]&lt;=2,1,0)</f>
        <v>0</v>
      </c>
    </row>
    <row r="2264" spans="1:14" x14ac:dyDescent="0.25">
      <c r="A2264" s="9" t="s">
        <v>2250</v>
      </c>
      <c r="B2264" s="9" t="s">
        <v>94</v>
      </c>
      <c r="C2264" s="9">
        <v>3052</v>
      </c>
      <c r="D2264" s="9">
        <v>0.64200000000000002</v>
      </c>
      <c r="E2264" s="9">
        <v>0.64100000000000001</v>
      </c>
      <c r="F2264" s="9">
        <v>0.52</v>
      </c>
      <c r="G2264" s="9">
        <v>31655.89</v>
      </c>
      <c r="H2264" s="10">
        <v>10</v>
      </c>
      <c r="I2264" t="str">
        <f>CONCATENATE(Tabela_Brasil[[#This Row],[Município]],"-",Tabela_Brasil[[#This Row],[Estado]])</f>
        <v>Marechal Deodoro-AL</v>
      </c>
      <c r="J2264">
        <f>IF(Tabela_Brasil[[#This Row],[IDHM]]&lt;=0.599,1,0)</f>
        <v>0</v>
      </c>
      <c r="K2264" t="str">
        <f>IF(Tabela_Brasil[[#This Row],[IDHM]]&lt;=0.55,"Baixo",IF(Tabela_Brasil[[#This Row],[IDHM]]&lt;=0.699,"Médio",IF(Tabela_Brasil[[#This Row],[IDHM]]&lt;=0.799,"Alto","Muito Alto")))</f>
        <v>Médio</v>
      </c>
      <c r="L2264" t="str">
        <f>VLOOKUP(Tabela_Brasil[[#This Row],[Estado]],'De-Para_Estado_Regiao'!$B$3:$C$29,2,FALSE)</f>
        <v>Nordeste</v>
      </c>
      <c r="M2264">
        <f>IF(Tabela_Brasil[[#This Row],[IBGE_1-4]]&gt;=951,1,0)</f>
        <v>1</v>
      </c>
      <c r="N2264">
        <f>IF(Tabela_Brasil[[#This Row],[COMP_P]]&lt;=2,1,0)</f>
        <v>0</v>
      </c>
    </row>
    <row r="2265" spans="1:14" x14ac:dyDescent="0.25">
      <c r="A2265" s="12" t="s">
        <v>2251</v>
      </c>
      <c r="B2265" s="12" t="s">
        <v>16</v>
      </c>
      <c r="C2265" s="12">
        <v>252</v>
      </c>
      <c r="D2265" s="12">
        <v>0.72299999999999998</v>
      </c>
      <c r="E2265" s="12">
        <v>0.748</v>
      </c>
      <c r="F2265" s="12">
        <v>0.58799999999999997</v>
      </c>
      <c r="G2265" s="12">
        <v>43359.63</v>
      </c>
      <c r="H2265" s="13">
        <v>1</v>
      </c>
      <c r="I2265" t="str">
        <f>CONCATENATE(Tabela_Brasil[[#This Row],[Município]],"-",Tabela_Brasil[[#This Row],[Estado]])</f>
        <v>Pirajuba-MG</v>
      </c>
      <c r="J2265">
        <f>IF(Tabela_Brasil[[#This Row],[IDHM]]&lt;=0.599,1,0)</f>
        <v>0</v>
      </c>
      <c r="K2265" t="str">
        <f>IF(Tabela_Brasil[[#This Row],[IDHM]]&lt;=0.55,"Baixo",IF(Tabela_Brasil[[#This Row],[IDHM]]&lt;=0.699,"Médio",IF(Tabela_Brasil[[#This Row],[IDHM]]&lt;=0.799,"Alto","Muito Alto")))</f>
        <v>Alto</v>
      </c>
      <c r="L2265" t="str">
        <f>VLOOKUP(Tabela_Brasil[[#This Row],[Estado]],'De-Para_Estado_Regiao'!$B$3:$C$29,2,FALSE)</f>
        <v>Sudeste</v>
      </c>
      <c r="M2265">
        <f>IF(Tabela_Brasil[[#This Row],[IBGE_1-4]]&gt;=951,1,0)</f>
        <v>0</v>
      </c>
      <c r="N2265">
        <f>IF(Tabela_Brasil[[#This Row],[COMP_P]]&lt;=2,1,0)</f>
        <v>1</v>
      </c>
    </row>
    <row r="2266" spans="1:14" x14ac:dyDescent="0.25">
      <c r="A2266" s="9" t="s">
        <v>2252</v>
      </c>
      <c r="B2266" s="9" t="s">
        <v>114</v>
      </c>
      <c r="C2266" s="9">
        <v>1025</v>
      </c>
      <c r="D2266" s="9">
        <v>0.61499999999999999</v>
      </c>
      <c r="E2266" s="9">
        <v>0.59599999999999997</v>
      </c>
      <c r="F2266" s="9">
        <v>0.51</v>
      </c>
      <c r="G2266" s="9">
        <v>9252.19</v>
      </c>
      <c r="H2266" s="10">
        <v>21</v>
      </c>
      <c r="I2266" t="str">
        <f>CONCATENATE(Tabela_Brasil[[#This Row],[Município]],"-",Tabela_Brasil[[#This Row],[Estado]])</f>
        <v>Capela-SE</v>
      </c>
      <c r="J2266">
        <f>IF(Tabela_Brasil[[#This Row],[IDHM]]&lt;=0.599,1,0)</f>
        <v>0</v>
      </c>
      <c r="K2266" t="str">
        <f>IF(Tabela_Brasil[[#This Row],[IDHM]]&lt;=0.55,"Baixo",IF(Tabela_Brasil[[#This Row],[IDHM]]&lt;=0.699,"Médio",IF(Tabela_Brasil[[#This Row],[IDHM]]&lt;=0.799,"Alto","Muito Alto")))</f>
        <v>Médio</v>
      </c>
      <c r="L2266" t="str">
        <f>VLOOKUP(Tabela_Brasil[[#This Row],[Estado]],'De-Para_Estado_Regiao'!$B$3:$C$29,2,FALSE)</f>
        <v>Nordeste</v>
      </c>
      <c r="M2266">
        <f>IF(Tabela_Brasil[[#This Row],[IBGE_1-4]]&gt;=951,1,0)</f>
        <v>1</v>
      </c>
      <c r="N2266">
        <f>IF(Tabela_Brasil[[#This Row],[COMP_P]]&lt;=2,1,0)</f>
        <v>0</v>
      </c>
    </row>
    <row r="2267" spans="1:14" x14ac:dyDescent="0.25">
      <c r="A2267" s="12" t="s">
        <v>705</v>
      </c>
      <c r="B2267" s="12" t="s">
        <v>14</v>
      </c>
      <c r="C2267" s="12">
        <v>883</v>
      </c>
      <c r="D2267" s="12">
        <v>0.77700000000000002</v>
      </c>
      <c r="E2267" s="12">
        <v>0.77600000000000002</v>
      </c>
      <c r="F2267" s="12">
        <v>0.70499999999999996</v>
      </c>
      <c r="G2267" s="12">
        <v>34589.72</v>
      </c>
      <c r="H2267" s="13">
        <v>31</v>
      </c>
      <c r="I2267" t="str">
        <f>CONCATENATE(Tabela_Brasil[[#This Row],[Município]],"-",Tabela_Brasil[[#This Row],[Estado]])</f>
        <v>Sarandi-RS</v>
      </c>
      <c r="J2267">
        <f>IF(Tabela_Brasil[[#This Row],[IDHM]]&lt;=0.599,1,0)</f>
        <v>0</v>
      </c>
      <c r="K2267" t="str">
        <f>IF(Tabela_Brasil[[#This Row],[IDHM]]&lt;=0.55,"Baixo",IF(Tabela_Brasil[[#This Row],[IDHM]]&lt;=0.699,"Médio",IF(Tabela_Brasil[[#This Row],[IDHM]]&lt;=0.799,"Alto","Muito Alto")))</f>
        <v>Alto</v>
      </c>
      <c r="L2267" t="str">
        <f>VLOOKUP(Tabela_Brasil[[#This Row],[Estado]],'De-Para_Estado_Regiao'!$B$3:$C$29,2,FALSE)</f>
        <v>Sul</v>
      </c>
      <c r="M2267">
        <f>IF(Tabela_Brasil[[#This Row],[IBGE_1-4]]&gt;=951,1,0)</f>
        <v>0</v>
      </c>
      <c r="N2267">
        <f>IF(Tabela_Brasil[[#This Row],[COMP_P]]&lt;=2,1,0)</f>
        <v>0</v>
      </c>
    </row>
    <row r="2268" spans="1:14" x14ac:dyDescent="0.25">
      <c r="A2268" s="9" t="s">
        <v>2253</v>
      </c>
      <c r="B2268" s="9" t="s">
        <v>16</v>
      </c>
      <c r="C2268" s="9">
        <v>56</v>
      </c>
      <c r="D2268" s="9">
        <v>0.72</v>
      </c>
      <c r="E2268" s="9">
        <v>0.7</v>
      </c>
      <c r="F2268" s="9">
        <v>0.61</v>
      </c>
      <c r="G2268" s="9">
        <v>16451.330000000002</v>
      </c>
      <c r="H2268" s="10">
        <v>1</v>
      </c>
      <c r="I2268" t="str">
        <f>CONCATENATE(Tabela_Brasil[[#This Row],[Município]],"-",Tabela_Brasil[[#This Row],[Estado]])</f>
        <v>Fama-MG</v>
      </c>
      <c r="J2268">
        <f>IF(Tabela_Brasil[[#This Row],[IDHM]]&lt;=0.599,1,0)</f>
        <v>0</v>
      </c>
      <c r="K2268" t="str">
        <f>IF(Tabela_Brasil[[#This Row],[IDHM]]&lt;=0.55,"Baixo",IF(Tabela_Brasil[[#This Row],[IDHM]]&lt;=0.699,"Médio",IF(Tabela_Brasil[[#This Row],[IDHM]]&lt;=0.799,"Alto","Muito Alto")))</f>
        <v>Alto</v>
      </c>
      <c r="L2268" t="str">
        <f>VLOOKUP(Tabela_Brasil[[#This Row],[Estado]],'De-Para_Estado_Regiao'!$B$3:$C$29,2,FALSE)</f>
        <v>Sudeste</v>
      </c>
      <c r="M2268">
        <f>IF(Tabela_Brasil[[#This Row],[IBGE_1-4]]&gt;=951,1,0)</f>
        <v>0</v>
      </c>
      <c r="N2268">
        <f>IF(Tabela_Brasil[[#This Row],[COMP_P]]&lt;=2,1,0)</f>
        <v>1</v>
      </c>
    </row>
    <row r="2269" spans="1:14" x14ac:dyDescent="0.25">
      <c r="A2269" s="12" t="s">
        <v>2254</v>
      </c>
      <c r="B2269" s="12" t="s">
        <v>210</v>
      </c>
      <c r="C2269" s="12">
        <v>746</v>
      </c>
      <c r="D2269" s="12">
        <v>0.59</v>
      </c>
      <c r="E2269" s="12">
        <v>0.60899999999999999</v>
      </c>
      <c r="F2269" s="12">
        <v>0.44900000000000001</v>
      </c>
      <c r="G2269" s="12">
        <v>11601.08</v>
      </c>
      <c r="H2269" s="13">
        <v>22</v>
      </c>
      <c r="I2269" t="str">
        <f>CONCATENATE(Tabela_Brasil[[#This Row],[Município]],"-",Tabela_Brasil[[#This Row],[Estado]])</f>
        <v>Mazagão-AP</v>
      </c>
      <c r="J2269">
        <f>IF(Tabela_Brasil[[#This Row],[IDHM]]&lt;=0.599,1,0)</f>
        <v>1</v>
      </c>
      <c r="K2269" t="str">
        <f>IF(Tabela_Brasil[[#This Row],[IDHM]]&lt;=0.55,"Baixo",IF(Tabela_Brasil[[#This Row],[IDHM]]&lt;=0.699,"Médio",IF(Tabela_Brasil[[#This Row],[IDHM]]&lt;=0.799,"Alto","Muito Alto")))</f>
        <v>Médio</v>
      </c>
      <c r="L2269" t="str">
        <f>VLOOKUP(Tabela_Brasil[[#This Row],[Estado]],'De-Para_Estado_Regiao'!$B$3:$C$29,2,FALSE)</f>
        <v>Norte</v>
      </c>
      <c r="M2269">
        <f>IF(Tabela_Brasil[[#This Row],[IBGE_1-4]]&gt;=951,1,0)</f>
        <v>0</v>
      </c>
      <c r="N2269">
        <f>IF(Tabela_Brasil[[#This Row],[COMP_P]]&lt;=2,1,0)</f>
        <v>0</v>
      </c>
    </row>
    <row r="2270" spans="1:14" x14ac:dyDescent="0.25">
      <c r="A2270" s="9" t="s">
        <v>2255</v>
      </c>
      <c r="B2270" s="9" t="s">
        <v>22</v>
      </c>
      <c r="C2270" s="9">
        <v>280</v>
      </c>
      <c r="D2270" s="9">
        <v>0.71099999999999997</v>
      </c>
      <c r="E2270" s="9">
        <v>0.71399999999999997</v>
      </c>
      <c r="F2270" s="9">
        <v>0.60799999999999998</v>
      </c>
      <c r="G2270" s="9">
        <v>30479.97</v>
      </c>
      <c r="H2270" s="10">
        <v>26</v>
      </c>
      <c r="I2270" t="str">
        <f>CONCATENATE(Tabela_Brasil[[#This Row],[Município]],"-",Tabela_Brasil[[#This Row],[Estado]])</f>
        <v>Missal-PR</v>
      </c>
      <c r="J2270">
        <f>IF(Tabela_Brasil[[#This Row],[IDHM]]&lt;=0.599,1,0)</f>
        <v>0</v>
      </c>
      <c r="K2270" t="str">
        <f>IF(Tabela_Brasil[[#This Row],[IDHM]]&lt;=0.55,"Baixo",IF(Tabela_Brasil[[#This Row],[IDHM]]&lt;=0.699,"Médio",IF(Tabela_Brasil[[#This Row],[IDHM]]&lt;=0.799,"Alto","Muito Alto")))</f>
        <v>Alto</v>
      </c>
      <c r="L2270" t="str">
        <f>VLOOKUP(Tabela_Brasil[[#This Row],[Estado]],'De-Para_Estado_Regiao'!$B$3:$C$29,2,FALSE)</f>
        <v>Sul</v>
      </c>
      <c r="M2270">
        <f>IF(Tabela_Brasil[[#This Row],[IBGE_1-4]]&gt;=951,1,0)</f>
        <v>0</v>
      </c>
      <c r="N2270">
        <f>IF(Tabela_Brasil[[#This Row],[COMP_P]]&lt;=2,1,0)</f>
        <v>0</v>
      </c>
    </row>
    <row r="2271" spans="1:14" x14ac:dyDescent="0.25">
      <c r="A2271" s="12" t="s">
        <v>2256</v>
      </c>
      <c r="B2271" s="12" t="s">
        <v>24</v>
      </c>
      <c r="C2271" s="12">
        <v>680</v>
      </c>
      <c r="D2271" s="12">
        <v>0.57499999999999996</v>
      </c>
      <c r="E2271" s="12">
        <v>0.56599999999999995</v>
      </c>
      <c r="F2271" s="12">
        <v>0.46899999999999997</v>
      </c>
      <c r="G2271" s="12">
        <v>11036.96</v>
      </c>
      <c r="H2271" s="13">
        <v>16</v>
      </c>
      <c r="I2271" t="str">
        <f>CONCATENATE(Tabela_Brasil[[#This Row],[Município]],"-",Tabela_Brasil[[#This Row],[Estado]])</f>
        <v>Barra Da Estiva-BA</v>
      </c>
      <c r="J2271">
        <f>IF(Tabela_Brasil[[#This Row],[IDHM]]&lt;=0.599,1,0)</f>
        <v>1</v>
      </c>
      <c r="K2271" t="str">
        <f>IF(Tabela_Brasil[[#This Row],[IDHM]]&lt;=0.55,"Baixo",IF(Tabela_Brasil[[#This Row],[IDHM]]&lt;=0.699,"Médio",IF(Tabela_Brasil[[#This Row],[IDHM]]&lt;=0.799,"Alto","Muito Alto")))</f>
        <v>Médio</v>
      </c>
      <c r="L2271" t="str">
        <f>VLOOKUP(Tabela_Brasil[[#This Row],[Estado]],'De-Para_Estado_Regiao'!$B$3:$C$29,2,FALSE)</f>
        <v>Nordeste</v>
      </c>
      <c r="M2271">
        <f>IF(Tabela_Brasil[[#This Row],[IBGE_1-4]]&gt;=951,1,0)</f>
        <v>0</v>
      </c>
      <c r="N2271">
        <f>IF(Tabela_Brasil[[#This Row],[COMP_P]]&lt;=2,1,0)</f>
        <v>0</v>
      </c>
    </row>
    <row r="2272" spans="1:14" x14ac:dyDescent="0.25">
      <c r="A2272" s="9" t="s">
        <v>2257</v>
      </c>
      <c r="B2272" s="9" t="s">
        <v>24</v>
      </c>
      <c r="C2272" s="9">
        <v>443</v>
      </c>
      <c r="D2272" s="9">
        <v>0.55700000000000005</v>
      </c>
      <c r="E2272" s="9">
        <v>0.54800000000000004</v>
      </c>
      <c r="F2272" s="9">
        <v>0.43099999999999999</v>
      </c>
      <c r="G2272" s="9">
        <v>6971.66</v>
      </c>
      <c r="H2272" s="10">
        <v>2</v>
      </c>
      <c r="I2272" t="str">
        <f>CONCATENATE(Tabela_Brasil[[#This Row],[Município]],"-",Tabela_Brasil[[#This Row],[Estado]])</f>
        <v>Floresta Azul-BA</v>
      </c>
      <c r="J2272">
        <f>IF(Tabela_Brasil[[#This Row],[IDHM]]&lt;=0.599,1,0)</f>
        <v>1</v>
      </c>
      <c r="K2272" t="str">
        <f>IF(Tabela_Brasil[[#This Row],[IDHM]]&lt;=0.55,"Baixo",IF(Tabela_Brasil[[#This Row],[IDHM]]&lt;=0.699,"Médio",IF(Tabela_Brasil[[#This Row],[IDHM]]&lt;=0.799,"Alto","Muito Alto")))</f>
        <v>Médio</v>
      </c>
      <c r="L2272" t="str">
        <f>VLOOKUP(Tabela_Brasil[[#This Row],[Estado]],'De-Para_Estado_Regiao'!$B$3:$C$29,2,FALSE)</f>
        <v>Nordeste</v>
      </c>
      <c r="M2272">
        <f>IF(Tabela_Brasil[[#This Row],[IBGE_1-4]]&gt;=951,1,0)</f>
        <v>0</v>
      </c>
      <c r="N2272">
        <f>IF(Tabela_Brasil[[#This Row],[COMP_P]]&lt;=2,1,0)</f>
        <v>1</v>
      </c>
    </row>
    <row r="2273" spans="1:14" x14ac:dyDescent="0.25">
      <c r="A2273" s="12" t="s">
        <v>2258</v>
      </c>
      <c r="B2273" s="12" t="s">
        <v>14</v>
      </c>
      <c r="C2273" s="12">
        <v>923</v>
      </c>
      <c r="D2273" s="12">
        <v>0.71</v>
      </c>
      <c r="E2273" s="12">
        <v>0.72099999999999997</v>
      </c>
      <c r="F2273" s="12">
        <v>0.59599999999999997</v>
      </c>
      <c r="G2273" s="12">
        <v>48195.3</v>
      </c>
      <c r="H2273" s="13">
        <v>27</v>
      </c>
      <c r="I2273" t="str">
        <f>CONCATENATE(Tabela_Brasil[[#This Row],[Município]],"-",Tabela_Brasil[[#This Row],[Estado]])</f>
        <v>Tupanciretã-RS</v>
      </c>
      <c r="J2273">
        <f>IF(Tabela_Brasil[[#This Row],[IDHM]]&lt;=0.599,1,0)</f>
        <v>0</v>
      </c>
      <c r="K2273" t="str">
        <f>IF(Tabela_Brasil[[#This Row],[IDHM]]&lt;=0.55,"Baixo",IF(Tabela_Brasil[[#This Row],[IDHM]]&lt;=0.699,"Médio",IF(Tabela_Brasil[[#This Row],[IDHM]]&lt;=0.799,"Alto","Muito Alto")))</f>
        <v>Alto</v>
      </c>
      <c r="L2273" t="str">
        <f>VLOOKUP(Tabela_Brasil[[#This Row],[Estado]],'De-Para_Estado_Regiao'!$B$3:$C$29,2,FALSE)</f>
        <v>Sul</v>
      </c>
      <c r="M2273">
        <f>IF(Tabela_Brasil[[#This Row],[IBGE_1-4]]&gt;=951,1,0)</f>
        <v>0</v>
      </c>
      <c r="N2273">
        <f>IF(Tabela_Brasil[[#This Row],[COMP_P]]&lt;=2,1,0)</f>
        <v>0</v>
      </c>
    </row>
    <row r="2274" spans="1:14" x14ac:dyDescent="0.25">
      <c r="A2274" s="9" t="s">
        <v>2259</v>
      </c>
      <c r="B2274" s="9" t="s">
        <v>22</v>
      </c>
      <c r="C2274" s="9">
        <v>371</v>
      </c>
      <c r="D2274" s="9">
        <v>0.64</v>
      </c>
      <c r="E2274" s="9">
        <v>0.67900000000000005</v>
      </c>
      <c r="F2274" s="9">
        <v>0.47299999999999998</v>
      </c>
      <c r="G2274" s="9">
        <v>15866.17</v>
      </c>
      <c r="H2274" s="10">
        <v>9</v>
      </c>
      <c r="I2274" t="str">
        <f>CONCATENATE(Tabela_Brasil[[#This Row],[Município]],"-",Tabela_Brasil[[#This Row],[Estado]])</f>
        <v>Bocaiúva Do Sul-PR</v>
      </c>
      <c r="J2274">
        <f>IF(Tabela_Brasil[[#This Row],[IDHM]]&lt;=0.599,1,0)</f>
        <v>0</v>
      </c>
      <c r="K2274" t="str">
        <f>IF(Tabela_Brasil[[#This Row],[IDHM]]&lt;=0.55,"Baixo",IF(Tabela_Brasil[[#This Row],[IDHM]]&lt;=0.699,"Médio",IF(Tabela_Brasil[[#This Row],[IDHM]]&lt;=0.799,"Alto","Muito Alto")))</f>
        <v>Médio</v>
      </c>
      <c r="L2274" t="str">
        <f>VLOOKUP(Tabela_Brasil[[#This Row],[Estado]],'De-Para_Estado_Regiao'!$B$3:$C$29,2,FALSE)</f>
        <v>Sul</v>
      </c>
      <c r="M2274">
        <f>IF(Tabela_Brasil[[#This Row],[IBGE_1-4]]&gt;=951,1,0)</f>
        <v>0</v>
      </c>
      <c r="N2274">
        <f>IF(Tabela_Brasil[[#This Row],[COMP_P]]&lt;=2,1,0)</f>
        <v>0</v>
      </c>
    </row>
    <row r="2275" spans="1:14" x14ac:dyDescent="0.25">
      <c r="A2275" s="12" t="s">
        <v>2260</v>
      </c>
      <c r="B2275" s="12" t="s">
        <v>16</v>
      </c>
      <c r="C2275" s="12">
        <v>190</v>
      </c>
      <c r="D2275" s="12">
        <v>0.61599999999999999</v>
      </c>
      <c r="E2275" s="12">
        <v>0.59</v>
      </c>
      <c r="F2275" s="12">
        <v>0.52400000000000002</v>
      </c>
      <c r="G2275" s="12">
        <v>9328.5499999999993</v>
      </c>
      <c r="H2275" s="13">
        <v>2</v>
      </c>
      <c r="I2275" t="str">
        <f>CONCATENATE(Tabela_Brasil[[#This Row],[Município]],"-",Tabela_Brasil[[#This Row],[Estado]])</f>
        <v>Datas-MG</v>
      </c>
      <c r="J2275">
        <f>IF(Tabela_Brasil[[#This Row],[IDHM]]&lt;=0.599,1,0)</f>
        <v>0</v>
      </c>
      <c r="K2275" t="str">
        <f>IF(Tabela_Brasil[[#This Row],[IDHM]]&lt;=0.55,"Baixo",IF(Tabela_Brasil[[#This Row],[IDHM]]&lt;=0.699,"Médio",IF(Tabela_Brasil[[#This Row],[IDHM]]&lt;=0.799,"Alto","Muito Alto")))</f>
        <v>Médio</v>
      </c>
      <c r="L2275" t="str">
        <f>VLOOKUP(Tabela_Brasil[[#This Row],[Estado]],'De-Para_Estado_Regiao'!$B$3:$C$29,2,FALSE)</f>
        <v>Sudeste</v>
      </c>
      <c r="M2275">
        <f>IF(Tabela_Brasil[[#This Row],[IBGE_1-4]]&gt;=951,1,0)</f>
        <v>0</v>
      </c>
      <c r="N2275">
        <f>IF(Tabela_Brasil[[#This Row],[COMP_P]]&lt;=2,1,0)</f>
        <v>1</v>
      </c>
    </row>
    <row r="2276" spans="1:14" x14ac:dyDescent="0.25">
      <c r="A2276" s="9" t="s">
        <v>2261</v>
      </c>
      <c r="B2276" s="9" t="s">
        <v>24</v>
      </c>
      <c r="C2276" s="9">
        <v>291</v>
      </c>
      <c r="D2276" s="9">
        <v>0.61</v>
      </c>
      <c r="E2276" s="9">
        <v>0.57299999999999995</v>
      </c>
      <c r="F2276" s="9">
        <v>0.504</v>
      </c>
      <c r="G2276" s="9">
        <v>8154.16</v>
      </c>
      <c r="H2276" s="10">
        <v>8</v>
      </c>
      <c r="I2276" t="str">
        <f>CONCATENATE(Tabela_Brasil[[#This Row],[Município]],"-",Tabela_Brasil[[#This Row],[Estado]])</f>
        <v>Santa Cruz Da Vitória-BA</v>
      </c>
      <c r="J2276">
        <f>IF(Tabela_Brasil[[#This Row],[IDHM]]&lt;=0.599,1,0)</f>
        <v>0</v>
      </c>
      <c r="K2276" t="str">
        <f>IF(Tabela_Brasil[[#This Row],[IDHM]]&lt;=0.55,"Baixo",IF(Tabela_Brasil[[#This Row],[IDHM]]&lt;=0.699,"Médio",IF(Tabela_Brasil[[#This Row],[IDHM]]&lt;=0.799,"Alto","Muito Alto")))</f>
        <v>Médio</v>
      </c>
      <c r="L2276" t="str">
        <f>VLOOKUP(Tabela_Brasil[[#This Row],[Estado]],'De-Para_Estado_Regiao'!$B$3:$C$29,2,FALSE)</f>
        <v>Nordeste</v>
      </c>
      <c r="M2276">
        <f>IF(Tabela_Brasil[[#This Row],[IBGE_1-4]]&gt;=951,1,0)</f>
        <v>0</v>
      </c>
      <c r="N2276">
        <f>IF(Tabela_Brasil[[#This Row],[COMP_P]]&lt;=2,1,0)</f>
        <v>0</v>
      </c>
    </row>
    <row r="2277" spans="1:14" x14ac:dyDescent="0.25">
      <c r="A2277" s="12" t="s">
        <v>2262</v>
      </c>
      <c r="B2277" s="12" t="s">
        <v>16</v>
      </c>
      <c r="C2277" s="12">
        <v>429</v>
      </c>
      <c r="D2277" s="12">
        <v>0.65</v>
      </c>
      <c r="E2277" s="12">
        <v>0.65300000000000002</v>
      </c>
      <c r="F2277" s="12">
        <v>0.53900000000000003</v>
      </c>
      <c r="G2277" s="12">
        <v>10987.21</v>
      </c>
      <c r="H2277" s="13">
        <v>11</v>
      </c>
      <c r="I2277" t="str">
        <f>CONCATENATE(Tabela_Brasil[[#This Row],[Município]],"-",Tabela_Brasil[[#This Row],[Estado]])</f>
        <v>Serra Dos Aimorés-MG</v>
      </c>
      <c r="J2277">
        <f>IF(Tabela_Brasil[[#This Row],[IDHM]]&lt;=0.599,1,0)</f>
        <v>0</v>
      </c>
      <c r="K2277" t="str">
        <f>IF(Tabela_Brasil[[#This Row],[IDHM]]&lt;=0.55,"Baixo",IF(Tabela_Brasil[[#This Row],[IDHM]]&lt;=0.699,"Médio",IF(Tabela_Brasil[[#This Row],[IDHM]]&lt;=0.799,"Alto","Muito Alto")))</f>
        <v>Médio</v>
      </c>
      <c r="L2277" t="str">
        <f>VLOOKUP(Tabela_Brasil[[#This Row],[Estado]],'De-Para_Estado_Regiao'!$B$3:$C$29,2,FALSE)</f>
        <v>Sudeste</v>
      </c>
      <c r="M2277">
        <f>IF(Tabela_Brasil[[#This Row],[IBGE_1-4]]&gt;=951,1,0)</f>
        <v>0</v>
      </c>
      <c r="N2277">
        <f>IF(Tabela_Brasil[[#This Row],[COMP_P]]&lt;=2,1,0)</f>
        <v>0</v>
      </c>
    </row>
    <row r="2278" spans="1:14" x14ac:dyDescent="0.25">
      <c r="A2278" s="9" t="s">
        <v>2263</v>
      </c>
      <c r="B2278" s="9" t="s">
        <v>24</v>
      </c>
      <c r="C2278" s="9">
        <v>1162</v>
      </c>
      <c r="D2278" s="9">
        <v>0.65400000000000003</v>
      </c>
      <c r="E2278" s="9">
        <v>0.624</v>
      </c>
      <c r="F2278" s="9">
        <v>0.57099999999999995</v>
      </c>
      <c r="G2278" s="9">
        <v>11955.99</v>
      </c>
      <c r="H2278" s="10">
        <v>7</v>
      </c>
      <c r="I2278" t="str">
        <f>CONCATENATE(Tabela_Brasil[[#This Row],[Município]],"-",Tabela_Brasil[[#This Row],[Estado]])</f>
        <v>Santa Cruz Cabrália-BA</v>
      </c>
      <c r="J2278">
        <f>IF(Tabela_Brasil[[#This Row],[IDHM]]&lt;=0.599,1,0)</f>
        <v>0</v>
      </c>
      <c r="K2278" t="str">
        <f>IF(Tabela_Brasil[[#This Row],[IDHM]]&lt;=0.55,"Baixo",IF(Tabela_Brasil[[#This Row],[IDHM]]&lt;=0.699,"Médio",IF(Tabela_Brasil[[#This Row],[IDHM]]&lt;=0.799,"Alto","Muito Alto")))</f>
        <v>Médio</v>
      </c>
      <c r="L2278" t="str">
        <f>VLOOKUP(Tabela_Brasil[[#This Row],[Estado]],'De-Para_Estado_Regiao'!$B$3:$C$29,2,FALSE)</f>
        <v>Nordeste</v>
      </c>
      <c r="M2278">
        <f>IF(Tabela_Brasil[[#This Row],[IBGE_1-4]]&gt;=951,1,0)</f>
        <v>1</v>
      </c>
      <c r="N2278">
        <f>IF(Tabela_Brasil[[#This Row],[COMP_P]]&lt;=2,1,0)</f>
        <v>0</v>
      </c>
    </row>
    <row r="2279" spans="1:14" x14ac:dyDescent="0.25">
      <c r="A2279" s="12" t="s">
        <v>2264</v>
      </c>
      <c r="B2279" s="12" t="s">
        <v>94</v>
      </c>
      <c r="C2279" s="12">
        <v>4296</v>
      </c>
      <c r="D2279" s="12">
        <v>0.64300000000000002</v>
      </c>
      <c r="E2279" s="12">
        <v>0.61599999999999999</v>
      </c>
      <c r="F2279" s="12">
        <v>0.54700000000000004</v>
      </c>
      <c r="G2279" s="12">
        <v>12968.97</v>
      </c>
      <c r="H2279" s="13">
        <v>56</v>
      </c>
      <c r="I2279" t="str">
        <f>CONCATENATE(Tabela_Brasil[[#This Row],[Município]],"-",Tabela_Brasil[[#This Row],[Estado]])</f>
        <v>Rio Largo-AL</v>
      </c>
      <c r="J2279">
        <f>IF(Tabela_Brasil[[#This Row],[IDHM]]&lt;=0.599,1,0)</f>
        <v>0</v>
      </c>
      <c r="K2279" t="str">
        <f>IF(Tabela_Brasil[[#This Row],[IDHM]]&lt;=0.55,"Baixo",IF(Tabela_Brasil[[#This Row],[IDHM]]&lt;=0.699,"Médio",IF(Tabela_Brasil[[#This Row],[IDHM]]&lt;=0.799,"Alto","Muito Alto")))</f>
        <v>Médio</v>
      </c>
      <c r="L2279" t="str">
        <f>VLOOKUP(Tabela_Brasil[[#This Row],[Estado]],'De-Para_Estado_Regiao'!$B$3:$C$29,2,FALSE)</f>
        <v>Nordeste</v>
      </c>
      <c r="M2279">
        <f>IF(Tabela_Brasil[[#This Row],[IBGE_1-4]]&gt;=951,1,0)</f>
        <v>1</v>
      </c>
      <c r="N2279">
        <f>IF(Tabela_Brasil[[#This Row],[COMP_P]]&lt;=2,1,0)</f>
        <v>0</v>
      </c>
    </row>
    <row r="2280" spans="1:14" x14ac:dyDescent="0.25">
      <c r="A2280" s="9" t="s">
        <v>2265</v>
      </c>
      <c r="B2280" s="9" t="s">
        <v>59</v>
      </c>
      <c r="C2280" s="9">
        <v>389</v>
      </c>
      <c r="D2280" s="9">
        <v>0.69299999999999995</v>
      </c>
      <c r="E2280" s="9">
        <v>0.69</v>
      </c>
      <c r="F2280" s="9">
        <v>0.61</v>
      </c>
      <c r="G2280" s="9">
        <v>19001.89</v>
      </c>
      <c r="H2280" s="10">
        <v>5</v>
      </c>
      <c r="I2280" t="str">
        <f>CONCATENATE(Tabela_Brasil[[#This Row],[Município]],"-",Tabela_Brasil[[#This Row],[Estado]])</f>
        <v>Ponte Serrada-SC</v>
      </c>
      <c r="J2280">
        <f>IF(Tabela_Brasil[[#This Row],[IDHM]]&lt;=0.599,1,0)</f>
        <v>0</v>
      </c>
      <c r="K2280" t="str">
        <f>IF(Tabela_Brasil[[#This Row],[IDHM]]&lt;=0.55,"Baixo",IF(Tabela_Brasil[[#This Row],[IDHM]]&lt;=0.699,"Médio",IF(Tabela_Brasil[[#This Row],[IDHM]]&lt;=0.799,"Alto","Muito Alto")))</f>
        <v>Médio</v>
      </c>
      <c r="L2280" t="str">
        <f>VLOOKUP(Tabela_Brasil[[#This Row],[Estado]],'De-Para_Estado_Regiao'!$B$3:$C$29,2,FALSE)</f>
        <v>Sul</v>
      </c>
      <c r="M2280">
        <f>IF(Tabela_Brasil[[#This Row],[IBGE_1-4]]&gt;=951,1,0)</f>
        <v>0</v>
      </c>
      <c r="N2280">
        <f>IF(Tabela_Brasil[[#This Row],[COMP_P]]&lt;=2,1,0)</f>
        <v>0</v>
      </c>
    </row>
    <row r="2281" spans="1:14" x14ac:dyDescent="0.25">
      <c r="A2281" s="12" t="s">
        <v>2266</v>
      </c>
      <c r="B2281" s="12" t="s">
        <v>16</v>
      </c>
      <c r="C2281" s="12">
        <v>138</v>
      </c>
      <c r="D2281" s="12">
        <v>0.61599999999999999</v>
      </c>
      <c r="E2281" s="12">
        <v>0.60699999999999998</v>
      </c>
      <c r="F2281" s="12">
        <v>0.46400000000000002</v>
      </c>
      <c r="G2281" s="12">
        <v>10645.43</v>
      </c>
      <c r="H2281" s="13">
        <v>1</v>
      </c>
      <c r="I2281" t="str">
        <f>CONCATENATE(Tabela_Brasil[[#This Row],[Município]],"-",Tabela_Brasil[[#This Row],[Estado]])</f>
        <v>Campanário-MG</v>
      </c>
      <c r="J2281">
        <f>IF(Tabela_Brasil[[#This Row],[IDHM]]&lt;=0.599,1,0)</f>
        <v>0</v>
      </c>
      <c r="K2281" t="str">
        <f>IF(Tabela_Brasil[[#This Row],[IDHM]]&lt;=0.55,"Baixo",IF(Tabela_Brasil[[#This Row],[IDHM]]&lt;=0.699,"Médio",IF(Tabela_Brasil[[#This Row],[IDHM]]&lt;=0.799,"Alto","Muito Alto")))</f>
        <v>Médio</v>
      </c>
      <c r="L2281" t="str">
        <f>VLOOKUP(Tabela_Brasil[[#This Row],[Estado]],'De-Para_Estado_Regiao'!$B$3:$C$29,2,FALSE)</f>
        <v>Sudeste</v>
      </c>
      <c r="M2281">
        <f>IF(Tabela_Brasil[[#This Row],[IBGE_1-4]]&gt;=951,1,0)</f>
        <v>0</v>
      </c>
      <c r="N2281">
        <f>IF(Tabela_Brasil[[#This Row],[COMP_P]]&lt;=2,1,0)</f>
        <v>1</v>
      </c>
    </row>
    <row r="2282" spans="1:14" x14ac:dyDescent="0.25">
      <c r="A2282" s="9" t="s">
        <v>2267</v>
      </c>
      <c r="B2282" s="9" t="s">
        <v>16</v>
      </c>
      <c r="C2282" s="9">
        <v>154</v>
      </c>
      <c r="D2282" s="9">
        <v>0.60499999999999998</v>
      </c>
      <c r="E2282" s="9">
        <v>0.57299999999999995</v>
      </c>
      <c r="F2282" s="9">
        <v>0.47899999999999998</v>
      </c>
      <c r="G2282" s="9">
        <v>7413.71</v>
      </c>
      <c r="H2282" s="10">
        <v>4</v>
      </c>
      <c r="I2282" t="str">
        <f>CONCATENATE(Tabela_Brasil[[#This Row],[Município]],"-",Tabela_Brasil[[#This Row],[Estado]])</f>
        <v>Rio Do Prado-MG</v>
      </c>
      <c r="J2282">
        <f>IF(Tabela_Brasil[[#This Row],[IDHM]]&lt;=0.599,1,0)</f>
        <v>0</v>
      </c>
      <c r="K2282" t="str">
        <f>IF(Tabela_Brasil[[#This Row],[IDHM]]&lt;=0.55,"Baixo",IF(Tabela_Brasil[[#This Row],[IDHM]]&lt;=0.699,"Médio",IF(Tabela_Brasil[[#This Row],[IDHM]]&lt;=0.799,"Alto","Muito Alto")))</f>
        <v>Médio</v>
      </c>
      <c r="L2282" t="str">
        <f>VLOOKUP(Tabela_Brasil[[#This Row],[Estado]],'De-Para_Estado_Regiao'!$B$3:$C$29,2,FALSE)</f>
        <v>Sudeste</v>
      </c>
      <c r="M2282">
        <f>IF(Tabela_Brasil[[#This Row],[IBGE_1-4]]&gt;=951,1,0)</f>
        <v>0</v>
      </c>
      <c r="N2282">
        <f>IF(Tabela_Brasil[[#This Row],[COMP_P]]&lt;=2,1,0)</f>
        <v>0</v>
      </c>
    </row>
    <row r="2283" spans="1:14" x14ac:dyDescent="0.25">
      <c r="A2283" s="12" t="s">
        <v>1708</v>
      </c>
      <c r="B2283" s="12" t="s">
        <v>49</v>
      </c>
      <c r="C2283" s="12">
        <v>1652</v>
      </c>
      <c r="D2283" s="12">
        <v>0.58899999999999997</v>
      </c>
      <c r="E2283" s="12">
        <v>0.54100000000000004</v>
      </c>
      <c r="F2283" s="12">
        <v>0.495</v>
      </c>
      <c r="G2283" s="12">
        <v>11910.55</v>
      </c>
      <c r="H2283" s="13">
        <v>18</v>
      </c>
      <c r="I2283" t="str">
        <f>CONCATENATE(Tabela_Brasil[[#This Row],[Município]],"-",Tabela_Brasil[[#This Row],[Estado]])</f>
        <v>Monte Alegre-PA</v>
      </c>
      <c r="J2283">
        <f>IF(Tabela_Brasil[[#This Row],[IDHM]]&lt;=0.599,1,0)</f>
        <v>1</v>
      </c>
      <c r="K2283" t="str">
        <f>IF(Tabela_Brasil[[#This Row],[IDHM]]&lt;=0.55,"Baixo",IF(Tabela_Brasil[[#This Row],[IDHM]]&lt;=0.699,"Médio",IF(Tabela_Brasil[[#This Row],[IDHM]]&lt;=0.799,"Alto","Muito Alto")))</f>
        <v>Médio</v>
      </c>
      <c r="L2283" t="str">
        <f>VLOOKUP(Tabela_Brasil[[#This Row],[Estado]],'De-Para_Estado_Regiao'!$B$3:$C$29,2,FALSE)</f>
        <v>Norte</v>
      </c>
      <c r="M2283">
        <f>IF(Tabela_Brasil[[#This Row],[IBGE_1-4]]&gt;=951,1,0)</f>
        <v>1</v>
      </c>
      <c r="N2283">
        <f>IF(Tabela_Brasil[[#This Row],[COMP_P]]&lt;=2,1,0)</f>
        <v>0</v>
      </c>
    </row>
    <row r="2284" spans="1:14" x14ac:dyDescent="0.25">
      <c r="A2284" s="9" t="s">
        <v>2268</v>
      </c>
      <c r="B2284" s="9" t="s">
        <v>114</v>
      </c>
      <c r="C2284" s="9">
        <v>774</v>
      </c>
      <c r="D2284" s="9">
        <v>0.57799999999999996</v>
      </c>
      <c r="E2284" s="9">
        <v>0.57299999999999995</v>
      </c>
      <c r="F2284" s="9">
        <v>0.45200000000000001</v>
      </c>
      <c r="G2284" s="9">
        <v>10880.89</v>
      </c>
      <c r="H2284" s="10">
        <v>7</v>
      </c>
      <c r="I2284" t="str">
        <f>CONCATENATE(Tabela_Brasil[[#This Row],[Município]],"-",Tabela_Brasil[[#This Row],[Estado]])</f>
        <v>Aquidabã-SE</v>
      </c>
      <c r="J2284">
        <f>IF(Tabela_Brasil[[#This Row],[IDHM]]&lt;=0.599,1,0)</f>
        <v>1</v>
      </c>
      <c r="K2284" t="str">
        <f>IF(Tabela_Brasil[[#This Row],[IDHM]]&lt;=0.55,"Baixo",IF(Tabela_Brasil[[#This Row],[IDHM]]&lt;=0.699,"Médio",IF(Tabela_Brasil[[#This Row],[IDHM]]&lt;=0.799,"Alto","Muito Alto")))</f>
        <v>Médio</v>
      </c>
      <c r="L2284" t="str">
        <f>VLOOKUP(Tabela_Brasil[[#This Row],[Estado]],'De-Para_Estado_Regiao'!$B$3:$C$29,2,FALSE)</f>
        <v>Nordeste</v>
      </c>
      <c r="M2284">
        <f>IF(Tabela_Brasil[[#This Row],[IBGE_1-4]]&gt;=951,1,0)</f>
        <v>0</v>
      </c>
      <c r="N2284">
        <f>IF(Tabela_Brasil[[#This Row],[COMP_P]]&lt;=2,1,0)</f>
        <v>0</v>
      </c>
    </row>
    <row r="2285" spans="1:14" x14ac:dyDescent="0.25">
      <c r="A2285" s="12" t="s">
        <v>2269</v>
      </c>
      <c r="B2285" s="12" t="s">
        <v>33</v>
      </c>
      <c r="C2285" s="12">
        <v>820</v>
      </c>
      <c r="D2285" s="12">
        <v>0.67700000000000005</v>
      </c>
      <c r="E2285" s="12">
        <v>0.68200000000000005</v>
      </c>
      <c r="F2285" s="12">
        <v>0.55400000000000005</v>
      </c>
      <c r="G2285" s="12">
        <v>14248.34</v>
      </c>
      <c r="H2285" s="13">
        <v>5</v>
      </c>
      <c r="I2285" t="str">
        <f>CONCATENATE(Tabela_Brasil[[#This Row],[Município]],"-",Tabela_Brasil[[#This Row],[Estado]])</f>
        <v>Maurilândia-GO</v>
      </c>
      <c r="J2285">
        <f>IF(Tabela_Brasil[[#This Row],[IDHM]]&lt;=0.599,1,0)</f>
        <v>0</v>
      </c>
      <c r="K2285" t="str">
        <f>IF(Tabela_Brasil[[#This Row],[IDHM]]&lt;=0.55,"Baixo",IF(Tabela_Brasil[[#This Row],[IDHM]]&lt;=0.699,"Médio",IF(Tabela_Brasil[[#This Row],[IDHM]]&lt;=0.799,"Alto","Muito Alto")))</f>
        <v>Médio</v>
      </c>
      <c r="L2285" t="str">
        <f>VLOOKUP(Tabela_Brasil[[#This Row],[Estado]],'De-Para_Estado_Regiao'!$B$3:$C$29,2,FALSE)</f>
        <v>Centro-Oeste</v>
      </c>
      <c r="M2285">
        <f>IF(Tabela_Brasil[[#This Row],[IBGE_1-4]]&gt;=951,1,0)</f>
        <v>0</v>
      </c>
      <c r="N2285">
        <f>IF(Tabela_Brasil[[#This Row],[COMP_P]]&lt;=2,1,0)</f>
        <v>0</v>
      </c>
    </row>
    <row r="2286" spans="1:14" x14ac:dyDescent="0.25">
      <c r="A2286" s="9" t="s">
        <v>2270</v>
      </c>
      <c r="B2286" s="9" t="s">
        <v>24</v>
      </c>
      <c r="C2286" s="9">
        <v>1558</v>
      </c>
      <c r="D2286" s="9">
        <v>0.55700000000000005</v>
      </c>
      <c r="E2286" s="9">
        <v>0.503</v>
      </c>
      <c r="F2286" s="9">
        <v>0.45700000000000002</v>
      </c>
      <c r="G2286" s="9">
        <v>6408.63</v>
      </c>
      <c r="H2286" s="10">
        <v>89</v>
      </c>
      <c r="I2286" t="str">
        <f>CONCATENATE(Tabela_Brasil[[#This Row],[Município]],"-",Tabela_Brasil[[#This Row],[Estado]])</f>
        <v>Barra-BA</v>
      </c>
      <c r="J2286">
        <f>IF(Tabela_Brasil[[#This Row],[IDHM]]&lt;=0.599,1,0)</f>
        <v>1</v>
      </c>
      <c r="K2286" t="str">
        <f>IF(Tabela_Brasil[[#This Row],[IDHM]]&lt;=0.55,"Baixo",IF(Tabela_Brasil[[#This Row],[IDHM]]&lt;=0.699,"Médio",IF(Tabela_Brasil[[#This Row],[IDHM]]&lt;=0.799,"Alto","Muito Alto")))</f>
        <v>Médio</v>
      </c>
      <c r="L2286" t="str">
        <f>VLOOKUP(Tabela_Brasil[[#This Row],[Estado]],'De-Para_Estado_Regiao'!$B$3:$C$29,2,FALSE)</f>
        <v>Nordeste</v>
      </c>
      <c r="M2286">
        <f>IF(Tabela_Brasil[[#This Row],[IBGE_1-4]]&gt;=951,1,0)</f>
        <v>1</v>
      </c>
      <c r="N2286">
        <f>IF(Tabela_Brasil[[#This Row],[COMP_P]]&lt;=2,1,0)</f>
        <v>0</v>
      </c>
    </row>
    <row r="2287" spans="1:14" x14ac:dyDescent="0.25">
      <c r="A2287" s="12" t="s">
        <v>2271</v>
      </c>
      <c r="B2287" s="12" t="s">
        <v>24</v>
      </c>
      <c r="C2287" s="12">
        <v>431</v>
      </c>
      <c r="D2287" s="12">
        <v>0.59499999999999997</v>
      </c>
      <c r="E2287" s="12">
        <v>0.53</v>
      </c>
      <c r="F2287" s="12">
        <v>0.51200000000000001</v>
      </c>
      <c r="G2287" s="12">
        <v>8491.14</v>
      </c>
      <c r="H2287" s="13">
        <v>40</v>
      </c>
      <c r="I2287" t="str">
        <f>CONCATENATE(Tabela_Brasil[[#This Row],[Município]],"-",Tabela_Brasil[[#This Row],[Estado]])</f>
        <v>Serra Do Ramalho-BA</v>
      </c>
      <c r="J2287">
        <f>IF(Tabela_Brasil[[#This Row],[IDHM]]&lt;=0.599,1,0)</f>
        <v>1</v>
      </c>
      <c r="K2287" t="str">
        <f>IF(Tabela_Brasil[[#This Row],[IDHM]]&lt;=0.55,"Baixo",IF(Tabela_Brasil[[#This Row],[IDHM]]&lt;=0.699,"Médio",IF(Tabela_Brasil[[#This Row],[IDHM]]&lt;=0.799,"Alto","Muito Alto")))</f>
        <v>Médio</v>
      </c>
      <c r="L2287" t="str">
        <f>VLOOKUP(Tabela_Brasil[[#This Row],[Estado]],'De-Para_Estado_Regiao'!$B$3:$C$29,2,FALSE)</f>
        <v>Nordeste</v>
      </c>
      <c r="M2287">
        <f>IF(Tabela_Brasil[[#This Row],[IBGE_1-4]]&gt;=951,1,0)</f>
        <v>0</v>
      </c>
      <c r="N2287">
        <f>IF(Tabela_Brasil[[#This Row],[COMP_P]]&lt;=2,1,0)</f>
        <v>0</v>
      </c>
    </row>
    <row r="2288" spans="1:14" x14ac:dyDescent="0.25">
      <c r="A2288" s="9" t="s">
        <v>2272</v>
      </c>
      <c r="B2288" s="9" t="s">
        <v>33</v>
      </c>
      <c r="C2288" s="9">
        <v>402</v>
      </c>
      <c r="D2288" s="9">
        <v>0.68400000000000005</v>
      </c>
      <c r="E2288" s="9">
        <v>0.70699999999999996</v>
      </c>
      <c r="F2288" s="9">
        <v>0.56200000000000006</v>
      </c>
      <c r="G2288" s="9">
        <v>41609.86</v>
      </c>
      <c r="H2288" s="10">
        <v>7</v>
      </c>
      <c r="I2288" t="str">
        <f>CONCATENATE(Tabela_Brasil[[#This Row],[Município]],"-",Tabela_Brasil[[#This Row],[Estado]])</f>
        <v>Vicentinópolis-GO</v>
      </c>
      <c r="J2288">
        <f>IF(Tabela_Brasil[[#This Row],[IDHM]]&lt;=0.599,1,0)</f>
        <v>0</v>
      </c>
      <c r="K2288" t="str">
        <f>IF(Tabela_Brasil[[#This Row],[IDHM]]&lt;=0.55,"Baixo",IF(Tabela_Brasil[[#This Row],[IDHM]]&lt;=0.699,"Médio",IF(Tabela_Brasil[[#This Row],[IDHM]]&lt;=0.799,"Alto","Muito Alto")))</f>
        <v>Médio</v>
      </c>
      <c r="L2288" t="str">
        <f>VLOOKUP(Tabela_Brasil[[#This Row],[Estado]],'De-Para_Estado_Regiao'!$B$3:$C$29,2,FALSE)</f>
        <v>Centro-Oeste</v>
      </c>
      <c r="M2288">
        <f>IF(Tabela_Brasil[[#This Row],[IBGE_1-4]]&gt;=951,1,0)</f>
        <v>0</v>
      </c>
      <c r="N2288">
        <f>IF(Tabela_Brasil[[#This Row],[COMP_P]]&lt;=2,1,0)</f>
        <v>0</v>
      </c>
    </row>
    <row r="2289" spans="1:14" x14ac:dyDescent="0.25">
      <c r="A2289" s="12" t="s">
        <v>2273</v>
      </c>
      <c r="B2289" s="12" t="s">
        <v>16</v>
      </c>
      <c r="C2289" s="12">
        <v>270</v>
      </c>
      <c r="D2289" s="12">
        <v>0.58299999999999996</v>
      </c>
      <c r="E2289" s="12">
        <v>0.57699999999999996</v>
      </c>
      <c r="F2289" s="12">
        <v>0.46200000000000002</v>
      </c>
      <c r="G2289" s="12">
        <v>7961.67</v>
      </c>
      <c r="H2289" s="13">
        <v>6</v>
      </c>
      <c r="I2289" t="str">
        <f>CONCATENATE(Tabela_Brasil[[#This Row],[Município]],"-",Tabela_Brasil[[#This Row],[Estado]])</f>
        <v>Felisburgo-MG</v>
      </c>
      <c r="J2289">
        <f>IF(Tabela_Brasil[[#This Row],[IDHM]]&lt;=0.599,1,0)</f>
        <v>1</v>
      </c>
      <c r="K2289" t="str">
        <f>IF(Tabela_Brasil[[#This Row],[IDHM]]&lt;=0.55,"Baixo",IF(Tabela_Brasil[[#This Row],[IDHM]]&lt;=0.699,"Médio",IF(Tabela_Brasil[[#This Row],[IDHM]]&lt;=0.799,"Alto","Muito Alto")))</f>
        <v>Médio</v>
      </c>
      <c r="L2289" t="str">
        <f>VLOOKUP(Tabela_Brasil[[#This Row],[Estado]],'De-Para_Estado_Regiao'!$B$3:$C$29,2,FALSE)</f>
        <v>Sudeste</v>
      </c>
      <c r="M2289">
        <f>IF(Tabela_Brasil[[#This Row],[IBGE_1-4]]&gt;=951,1,0)</f>
        <v>0</v>
      </c>
      <c r="N2289">
        <f>IF(Tabela_Brasil[[#This Row],[COMP_P]]&lt;=2,1,0)</f>
        <v>0</v>
      </c>
    </row>
    <row r="2290" spans="1:14" x14ac:dyDescent="0.25">
      <c r="A2290" s="9" t="s">
        <v>2274</v>
      </c>
      <c r="B2290" s="9" t="s">
        <v>94</v>
      </c>
      <c r="C2290" s="9">
        <v>651</v>
      </c>
      <c r="D2290" s="9">
        <v>0.55200000000000005</v>
      </c>
      <c r="E2290" s="9">
        <v>0.54100000000000004</v>
      </c>
      <c r="F2290" s="9">
        <v>0.443</v>
      </c>
      <c r="G2290" s="9">
        <v>6907.22</v>
      </c>
      <c r="H2290" s="10">
        <v>2</v>
      </c>
      <c r="I2290" t="str">
        <f>CONCATENATE(Tabela_Brasil[[#This Row],[Município]],"-",Tabela_Brasil[[#This Row],[Estado]])</f>
        <v>Lagoa Da Canoa-AL</v>
      </c>
      <c r="J2290">
        <f>IF(Tabela_Brasil[[#This Row],[IDHM]]&lt;=0.599,1,0)</f>
        <v>1</v>
      </c>
      <c r="K2290" t="str">
        <f>IF(Tabela_Brasil[[#This Row],[IDHM]]&lt;=0.55,"Baixo",IF(Tabela_Brasil[[#This Row],[IDHM]]&lt;=0.699,"Médio",IF(Tabela_Brasil[[#This Row],[IDHM]]&lt;=0.799,"Alto","Muito Alto")))</f>
        <v>Médio</v>
      </c>
      <c r="L2290" t="str">
        <f>VLOOKUP(Tabela_Brasil[[#This Row],[Estado]],'De-Para_Estado_Regiao'!$B$3:$C$29,2,FALSE)</f>
        <v>Nordeste</v>
      </c>
      <c r="M2290">
        <f>IF(Tabela_Brasil[[#This Row],[IBGE_1-4]]&gt;=951,1,0)</f>
        <v>0</v>
      </c>
      <c r="N2290">
        <f>IF(Tabela_Brasil[[#This Row],[COMP_P]]&lt;=2,1,0)</f>
        <v>1</v>
      </c>
    </row>
    <row r="2291" spans="1:14" x14ac:dyDescent="0.25">
      <c r="A2291" s="12" t="s">
        <v>2275</v>
      </c>
      <c r="B2291" s="12" t="s">
        <v>49</v>
      </c>
      <c r="C2291" s="12">
        <v>555</v>
      </c>
      <c r="D2291" s="12">
        <v>0.53100000000000003</v>
      </c>
      <c r="E2291" s="12">
        <v>0.51400000000000001</v>
      </c>
      <c r="F2291" s="12">
        <v>0.376</v>
      </c>
      <c r="G2291" s="12">
        <v>7769.35</v>
      </c>
      <c r="H2291" s="13">
        <v>11</v>
      </c>
      <c r="I2291" t="str">
        <f>CONCATENATE(Tabela_Brasil[[#This Row],[Município]],"-",Tabela_Brasil[[#This Row],[Estado]])</f>
        <v>Tracuateua-PA</v>
      </c>
      <c r="J2291">
        <f>IF(Tabela_Brasil[[#This Row],[IDHM]]&lt;=0.599,1,0)</f>
        <v>1</v>
      </c>
      <c r="K2291" t="str">
        <f>IF(Tabela_Brasil[[#This Row],[IDHM]]&lt;=0.55,"Baixo",IF(Tabela_Brasil[[#This Row],[IDHM]]&lt;=0.699,"Médio",IF(Tabela_Brasil[[#This Row],[IDHM]]&lt;=0.799,"Alto","Muito Alto")))</f>
        <v>Baixo</v>
      </c>
      <c r="L2291" t="str">
        <f>VLOOKUP(Tabela_Brasil[[#This Row],[Estado]],'De-Para_Estado_Regiao'!$B$3:$C$29,2,FALSE)</f>
        <v>Norte</v>
      </c>
      <c r="M2291">
        <f>IF(Tabela_Brasil[[#This Row],[IBGE_1-4]]&gt;=951,1,0)</f>
        <v>0</v>
      </c>
      <c r="N2291">
        <f>IF(Tabela_Brasil[[#This Row],[COMP_P]]&lt;=2,1,0)</f>
        <v>0</v>
      </c>
    </row>
    <row r="2292" spans="1:14" x14ac:dyDescent="0.25">
      <c r="A2292" s="9" t="s">
        <v>2276</v>
      </c>
      <c r="B2292" s="9" t="s">
        <v>94</v>
      </c>
      <c r="C2292" s="9">
        <v>1148</v>
      </c>
      <c r="D2292" s="9">
        <v>0.60399999999999998</v>
      </c>
      <c r="E2292" s="9">
        <v>0.56000000000000005</v>
      </c>
      <c r="F2292" s="9">
        <v>0.51800000000000002</v>
      </c>
      <c r="G2292" s="9">
        <v>9670.16</v>
      </c>
      <c r="H2292" s="10">
        <v>4</v>
      </c>
      <c r="I2292" t="str">
        <f>CONCATENATE(Tabela_Brasil[[#This Row],[Município]],"-",Tabela_Brasil[[#This Row],[Estado]])</f>
        <v>Boca Da Mata-AL</v>
      </c>
      <c r="J2292">
        <f>IF(Tabela_Brasil[[#This Row],[IDHM]]&lt;=0.599,1,0)</f>
        <v>0</v>
      </c>
      <c r="K2292" t="str">
        <f>IF(Tabela_Brasil[[#This Row],[IDHM]]&lt;=0.55,"Baixo",IF(Tabela_Brasil[[#This Row],[IDHM]]&lt;=0.699,"Médio",IF(Tabela_Brasil[[#This Row],[IDHM]]&lt;=0.799,"Alto","Muito Alto")))</f>
        <v>Médio</v>
      </c>
      <c r="L2292" t="str">
        <f>VLOOKUP(Tabela_Brasil[[#This Row],[Estado]],'De-Para_Estado_Regiao'!$B$3:$C$29,2,FALSE)</f>
        <v>Nordeste</v>
      </c>
      <c r="M2292">
        <f>IF(Tabela_Brasil[[#This Row],[IBGE_1-4]]&gt;=951,1,0)</f>
        <v>1</v>
      </c>
      <c r="N2292">
        <f>IF(Tabela_Brasil[[#This Row],[COMP_P]]&lt;=2,1,0)</f>
        <v>0</v>
      </c>
    </row>
    <row r="2293" spans="1:14" x14ac:dyDescent="0.25">
      <c r="A2293" s="12" t="s">
        <v>2277</v>
      </c>
      <c r="B2293" s="12" t="s">
        <v>114</v>
      </c>
      <c r="C2293" s="12">
        <v>4562</v>
      </c>
      <c r="D2293" s="12">
        <v>0.66200000000000003</v>
      </c>
      <c r="E2293" s="12">
        <v>0.624</v>
      </c>
      <c r="F2293" s="12">
        <v>0.58099999999999996</v>
      </c>
      <c r="G2293" s="12">
        <v>10172.459999999999</v>
      </c>
      <c r="H2293" s="13">
        <v>33</v>
      </c>
      <c r="I2293" t="str">
        <f>CONCATENATE(Tabela_Brasil[[#This Row],[Município]],"-",Tabela_Brasil[[#This Row],[Estado]])</f>
        <v>São Cristóvão-SE</v>
      </c>
      <c r="J2293">
        <f>IF(Tabela_Brasil[[#This Row],[IDHM]]&lt;=0.599,1,0)</f>
        <v>0</v>
      </c>
      <c r="K2293" t="str">
        <f>IF(Tabela_Brasil[[#This Row],[IDHM]]&lt;=0.55,"Baixo",IF(Tabela_Brasil[[#This Row],[IDHM]]&lt;=0.699,"Médio",IF(Tabela_Brasil[[#This Row],[IDHM]]&lt;=0.799,"Alto","Muito Alto")))</f>
        <v>Médio</v>
      </c>
      <c r="L2293" t="str">
        <f>VLOOKUP(Tabela_Brasil[[#This Row],[Estado]],'De-Para_Estado_Regiao'!$B$3:$C$29,2,FALSE)</f>
        <v>Nordeste</v>
      </c>
      <c r="M2293">
        <f>IF(Tabela_Brasil[[#This Row],[IBGE_1-4]]&gt;=951,1,0)</f>
        <v>1</v>
      </c>
      <c r="N2293">
        <f>IF(Tabela_Brasil[[#This Row],[COMP_P]]&lt;=2,1,0)</f>
        <v>0</v>
      </c>
    </row>
    <row r="2294" spans="1:14" x14ac:dyDescent="0.25">
      <c r="A2294" s="9" t="s">
        <v>1353</v>
      </c>
      <c r="B2294" s="9" t="s">
        <v>14</v>
      </c>
      <c r="C2294" s="9">
        <v>712</v>
      </c>
      <c r="D2294" s="9">
        <v>0.76</v>
      </c>
      <c r="E2294" s="9">
        <v>0.76300000000000001</v>
      </c>
      <c r="F2294" s="9">
        <v>0.68799999999999994</v>
      </c>
      <c r="G2294" s="9">
        <v>36329.19</v>
      </c>
      <c r="H2294" s="10">
        <v>24</v>
      </c>
      <c r="I2294" t="str">
        <f>CONCATENATE(Tabela_Brasil[[#This Row],[Município]],"-",Tabela_Brasil[[#This Row],[Estado]])</f>
        <v>Tapejara-RS</v>
      </c>
      <c r="J2294">
        <f>IF(Tabela_Brasil[[#This Row],[IDHM]]&lt;=0.599,1,0)</f>
        <v>0</v>
      </c>
      <c r="K2294" t="str">
        <f>IF(Tabela_Brasil[[#This Row],[IDHM]]&lt;=0.55,"Baixo",IF(Tabela_Brasil[[#This Row],[IDHM]]&lt;=0.699,"Médio",IF(Tabela_Brasil[[#This Row],[IDHM]]&lt;=0.799,"Alto","Muito Alto")))</f>
        <v>Alto</v>
      </c>
      <c r="L2294" t="str">
        <f>VLOOKUP(Tabela_Brasil[[#This Row],[Estado]],'De-Para_Estado_Regiao'!$B$3:$C$29,2,FALSE)</f>
        <v>Sul</v>
      </c>
      <c r="M2294">
        <f>IF(Tabela_Brasil[[#This Row],[IBGE_1-4]]&gt;=951,1,0)</f>
        <v>0</v>
      </c>
      <c r="N2294">
        <f>IF(Tabela_Brasil[[#This Row],[COMP_P]]&lt;=2,1,0)</f>
        <v>0</v>
      </c>
    </row>
    <row r="2295" spans="1:14" x14ac:dyDescent="0.25">
      <c r="A2295" s="12" t="s">
        <v>2278</v>
      </c>
      <c r="B2295" s="12" t="s">
        <v>59</v>
      </c>
      <c r="C2295" s="12">
        <v>904</v>
      </c>
      <c r="D2295" s="12">
        <v>0.69799999999999995</v>
      </c>
      <c r="E2295" s="12">
        <v>0.69699999999999995</v>
      </c>
      <c r="F2295" s="12">
        <v>0.59699999999999998</v>
      </c>
      <c r="G2295" s="12">
        <v>21635.89</v>
      </c>
      <c r="H2295" s="13">
        <v>7</v>
      </c>
      <c r="I2295" t="str">
        <f>CONCATENATE(Tabela_Brasil[[#This Row],[Município]],"-",Tabela_Brasil[[#This Row],[Estado]])</f>
        <v>Santa Cecília-SC</v>
      </c>
      <c r="J2295">
        <f>IF(Tabela_Brasil[[#This Row],[IDHM]]&lt;=0.599,1,0)</f>
        <v>0</v>
      </c>
      <c r="K2295" t="str">
        <f>IF(Tabela_Brasil[[#This Row],[IDHM]]&lt;=0.55,"Baixo",IF(Tabela_Brasil[[#This Row],[IDHM]]&lt;=0.699,"Médio",IF(Tabela_Brasil[[#This Row],[IDHM]]&lt;=0.799,"Alto","Muito Alto")))</f>
        <v>Médio</v>
      </c>
      <c r="L2295" t="str">
        <f>VLOOKUP(Tabela_Brasil[[#This Row],[Estado]],'De-Para_Estado_Regiao'!$B$3:$C$29,2,FALSE)</f>
        <v>Sul</v>
      </c>
      <c r="M2295">
        <f>IF(Tabela_Brasil[[#This Row],[IBGE_1-4]]&gt;=951,1,0)</f>
        <v>0</v>
      </c>
      <c r="N2295">
        <f>IF(Tabela_Brasil[[#This Row],[COMP_P]]&lt;=2,1,0)</f>
        <v>0</v>
      </c>
    </row>
    <row r="2296" spans="1:14" x14ac:dyDescent="0.25">
      <c r="A2296" s="9" t="s">
        <v>2279</v>
      </c>
      <c r="B2296" s="9" t="s">
        <v>53</v>
      </c>
      <c r="C2296" s="9">
        <v>488</v>
      </c>
      <c r="D2296" s="9">
        <v>0.70099999999999996</v>
      </c>
      <c r="E2296" s="9">
        <v>0.72099999999999997</v>
      </c>
      <c r="F2296" s="9">
        <v>0.56999999999999995</v>
      </c>
      <c r="G2296" s="9">
        <v>40947.839999999997</v>
      </c>
      <c r="H2296" s="10">
        <v>11</v>
      </c>
      <c r="I2296" t="str">
        <f>CONCATENATE(Tabela_Brasil[[#This Row],[Município]],"-",Tabela_Brasil[[#This Row],[Estado]])</f>
        <v>Brasilândia-MS</v>
      </c>
      <c r="J2296">
        <f>IF(Tabela_Brasil[[#This Row],[IDHM]]&lt;=0.599,1,0)</f>
        <v>0</v>
      </c>
      <c r="K2296" t="str">
        <f>IF(Tabela_Brasil[[#This Row],[IDHM]]&lt;=0.55,"Baixo",IF(Tabela_Brasil[[#This Row],[IDHM]]&lt;=0.699,"Médio",IF(Tabela_Brasil[[#This Row],[IDHM]]&lt;=0.799,"Alto","Muito Alto")))</f>
        <v>Alto</v>
      </c>
      <c r="L2296" t="str">
        <f>VLOOKUP(Tabela_Brasil[[#This Row],[Estado]],'De-Para_Estado_Regiao'!$B$3:$C$29,2,FALSE)</f>
        <v>Centro-Oeste</v>
      </c>
      <c r="M2296">
        <f>IF(Tabela_Brasil[[#This Row],[IBGE_1-4]]&gt;=951,1,0)</f>
        <v>0</v>
      </c>
      <c r="N2296">
        <f>IF(Tabela_Brasil[[#This Row],[COMP_P]]&lt;=2,1,0)</f>
        <v>0</v>
      </c>
    </row>
    <row r="2297" spans="1:14" x14ac:dyDescent="0.25">
      <c r="A2297" s="12" t="s">
        <v>2280</v>
      </c>
      <c r="B2297" s="12" t="s">
        <v>22</v>
      </c>
      <c r="C2297" s="12">
        <v>232</v>
      </c>
      <c r="D2297" s="12">
        <v>0.629</v>
      </c>
      <c r="E2297" s="12">
        <v>0.63100000000000001</v>
      </c>
      <c r="F2297" s="12">
        <v>0.498</v>
      </c>
      <c r="G2297" s="12">
        <v>20415.349999999999</v>
      </c>
      <c r="H2297" s="13">
        <v>18</v>
      </c>
      <c r="I2297" t="str">
        <f>CONCATENATE(Tabela_Brasil[[#This Row],[Município]],"-",Tabela_Brasil[[#This Row],[Estado]])</f>
        <v>Rio Bonito Do Iguaçu-PR</v>
      </c>
      <c r="J2297">
        <f>IF(Tabela_Brasil[[#This Row],[IDHM]]&lt;=0.599,1,0)</f>
        <v>0</v>
      </c>
      <c r="K2297" t="str">
        <f>IF(Tabela_Brasil[[#This Row],[IDHM]]&lt;=0.55,"Baixo",IF(Tabela_Brasil[[#This Row],[IDHM]]&lt;=0.699,"Médio",IF(Tabela_Brasil[[#This Row],[IDHM]]&lt;=0.799,"Alto","Muito Alto")))</f>
        <v>Médio</v>
      </c>
      <c r="L2297" t="str">
        <f>VLOOKUP(Tabela_Brasil[[#This Row],[Estado]],'De-Para_Estado_Regiao'!$B$3:$C$29,2,FALSE)</f>
        <v>Sul</v>
      </c>
      <c r="M2297">
        <f>IF(Tabela_Brasil[[#This Row],[IBGE_1-4]]&gt;=951,1,0)</f>
        <v>0</v>
      </c>
      <c r="N2297">
        <f>IF(Tabela_Brasil[[#This Row],[COMP_P]]&lt;=2,1,0)</f>
        <v>0</v>
      </c>
    </row>
    <row r="2298" spans="1:14" x14ac:dyDescent="0.25">
      <c r="A2298" s="9" t="s">
        <v>894</v>
      </c>
      <c r="B2298" s="9" t="s">
        <v>87</v>
      </c>
      <c r="C2298" s="9">
        <v>1336</v>
      </c>
      <c r="D2298" s="9">
        <v>0.54</v>
      </c>
      <c r="E2298" s="9">
        <v>0.51900000000000002</v>
      </c>
      <c r="F2298" s="9">
        <v>0.4</v>
      </c>
      <c r="G2298" s="9">
        <v>6809.03</v>
      </c>
      <c r="H2298" s="10">
        <v>59</v>
      </c>
      <c r="I2298" t="str">
        <f>CONCATENATE(Tabela_Brasil[[#This Row],[Município]],"-",Tabela_Brasil[[#This Row],[Estado]])</f>
        <v>Bom Jardim-MA</v>
      </c>
      <c r="J2298">
        <f>IF(Tabela_Brasil[[#This Row],[IDHM]]&lt;=0.599,1,0)</f>
        <v>1</v>
      </c>
      <c r="K2298" t="str">
        <f>IF(Tabela_Brasil[[#This Row],[IDHM]]&lt;=0.55,"Baixo",IF(Tabela_Brasil[[#This Row],[IDHM]]&lt;=0.699,"Médio",IF(Tabela_Brasil[[#This Row],[IDHM]]&lt;=0.799,"Alto","Muito Alto")))</f>
        <v>Baixo</v>
      </c>
      <c r="L2298" t="str">
        <f>VLOOKUP(Tabela_Brasil[[#This Row],[Estado]],'De-Para_Estado_Regiao'!$B$3:$C$29,2,FALSE)</f>
        <v>Nordeste</v>
      </c>
      <c r="M2298">
        <f>IF(Tabela_Brasil[[#This Row],[IBGE_1-4]]&gt;=951,1,0)</f>
        <v>1</v>
      </c>
      <c r="N2298">
        <f>IF(Tabela_Brasil[[#This Row],[COMP_P]]&lt;=2,1,0)</f>
        <v>0</v>
      </c>
    </row>
    <row r="2299" spans="1:14" x14ac:dyDescent="0.25">
      <c r="A2299" s="12" t="s">
        <v>2249</v>
      </c>
      <c r="B2299" s="12" t="s">
        <v>59</v>
      </c>
      <c r="C2299" s="12">
        <v>316</v>
      </c>
      <c r="D2299" s="12">
        <v>0.76500000000000001</v>
      </c>
      <c r="E2299" s="12">
        <v>0.76900000000000002</v>
      </c>
      <c r="F2299" s="12">
        <v>0.67500000000000004</v>
      </c>
      <c r="G2299" s="12">
        <v>34322.769999999997</v>
      </c>
      <c r="H2299" s="13">
        <v>8</v>
      </c>
      <c r="I2299" t="str">
        <f>CONCATENATE(Tabela_Brasil[[#This Row],[Município]],"-",Tabela_Brasil[[#This Row],[Estado]])</f>
        <v>São Domingos-SC</v>
      </c>
      <c r="J2299">
        <f>IF(Tabela_Brasil[[#This Row],[IDHM]]&lt;=0.599,1,0)</f>
        <v>0</v>
      </c>
      <c r="K2299" t="str">
        <f>IF(Tabela_Brasil[[#This Row],[IDHM]]&lt;=0.55,"Baixo",IF(Tabela_Brasil[[#This Row],[IDHM]]&lt;=0.699,"Médio",IF(Tabela_Brasil[[#This Row],[IDHM]]&lt;=0.799,"Alto","Muito Alto")))</f>
        <v>Alto</v>
      </c>
      <c r="L2299" t="str">
        <f>VLOOKUP(Tabela_Brasil[[#This Row],[Estado]],'De-Para_Estado_Regiao'!$B$3:$C$29,2,FALSE)</f>
        <v>Sul</v>
      </c>
      <c r="M2299">
        <f>IF(Tabela_Brasil[[#This Row],[IBGE_1-4]]&gt;=951,1,0)</f>
        <v>0</v>
      </c>
      <c r="N2299">
        <f>IF(Tabela_Brasil[[#This Row],[COMP_P]]&lt;=2,1,0)</f>
        <v>0</v>
      </c>
    </row>
    <row r="2300" spans="1:14" x14ac:dyDescent="0.25">
      <c r="A2300" s="9" t="s">
        <v>2281</v>
      </c>
      <c r="B2300" s="9" t="s">
        <v>22</v>
      </c>
      <c r="C2300" s="9">
        <v>533</v>
      </c>
      <c r="D2300" s="9">
        <v>0.67500000000000004</v>
      </c>
      <c r="E2300" s="9">
        <v>0.67300000000000004</v>
      </c>
      <c r="F2300" s="9">
        <v>0.56999999999999995</v>
      </c>
      <c r="G2300" s="9">
        <v>19092.63</v>
      </c>
      <c r="H2300" s="10">
        <v>12</v>
      </c>
      <c r="I2300" t="str">
        <f>CONCATENATE(Tabela_Brasil[[#This Row],[Município]],"-",Tabela_Brasil[[#This Row],[Estado]])</f>
        <v>Moreira Sales-PR</v>
      </c>
      <c r="J2300">
        <f>IF(Tabela_Brasil[[#This Row],[IDHM]]&lt;=0.599,1,0)</f>
        <v>0</v>
      </c>
      <c r="K2300" t="str">
        <f>IF(Tabela_Brasil[[#This Row],[IDHM]]&lt;=0.55,"Baixo",IF(Tabela_Brasil[[#This Row],[IDHM]]&lt;=0.699,"Médio",IF(Tabela_Brasil[[#This Row],[IDHM]]&lt;=0.799,"Alto","Muito Alto")))</f>
        <v>Médio</v>
      </c>
      <c r="L2300" t="str">
        <f>VLOOKUP(Tabela_Brasil[[#This Row],[Estado]],'De-Para_Estado_Regiao'!$B$3:$C$29,2,FALSE)</f>
        <v>Sul</v>
      </c>
      <c r="M2300">
        <f>IF(Tabela_Brasil[[#This Row],[IBGE_1-4]]&gt;=951,1,0)</f>
        <v>0</v>
      </c>
      <c r="N2300">
        <f>IF(Tabela_Brasil[[#This Row],[COMP_P]]&lt;=2,1,0)</f>
        <v>0</v>
      </c>
    </row>
    <row r="2301" spans="1:14" x14ac:dyDescent="0.25">
      <c r="A2301" s="12" t="s">
        <v>2282</v>
      </c>
      <c r="B2301" s="12" t="s">
        <v>114</v>
      </c>
      <c r="C2301" s="12">
        <v>657</v>
      </c>
      <c r="D2301" s="12">
        <v>0.52900000000000003</v>
      </c>
      <c r="E2301" s="12">
        <v>0.51900000000000002</v>
      </c>
      <c r="F2301" s="12">
        <v>0.376</v>
      </c>
      <c r="G2301" s="12">
        <v>7723.55</v>
      </c>
      <c r="H2301" s="13">
        <v>4</v>
      </c>
      <c r="I2301" t="str">
        <f>CONCATENATE(Tabela_Brasil[[#This Row],[Município]],"-",Tabela_Brasil[[#This Row],[Estado]])</f>
        <v>Poço Redondo-SE</v>
      </c>
      <c r="J2301">
        <f>IF(Tabela_Brasil[[#This Row],[IDHM]]&lt;=0.599,1,0)</f>
        <v>1</v>
      </c>
      <c r="K2301" t="str">
        <f>IF(Tabela_Brasil[[#This Row],[IDHM]]&lt;=0.55,"Baixo",IF(Tabela_Brasil[[#This Row],[IDHM]]&lt;=0.699,"Médio",IF(Tabela_Brasil[[#This Row],[IDHM]]&lt;=0.799,"Alto","Muito Alto")))</f>
        <v>Baixo</v>
      </c>
      <c r="L2301" t="str">
        <f>VLOOKUP(Tabela_Brasil[[#This Row],[Estado]],'De-Para_Estado_Regiao'!$B$3:$C$29,2,FALSE)</f>
        <v>Nordeste</v>
      </c>
      <c r="M2301">
        <f>IF(Tabela_Brasil[[#This Row],[IBGE_1-4]]&gt;=951,1,0)</f>
        <v>0</v>
      </c>
      <c r="N2301">
        <f>IF(Tabela_Brasil[[#This Row],[COMP_P]]&lt;=2,1,0)</f>
        <v>0</v>
      </c>
    </row>
    <row r="2302" spans="1:14" x14ac:dyDescent="0.25">
      <c r="A2302" s="9" t="s">
        <v>2283</v>
      </c>
      <c r="B2302" s="9" t="s">
        <v>16</v>
      </c>
      <c r="C2302" s="9">
        <v>1517</v>
      </c>
      <c r="D2302" s="9">
        <v>0.69</v>
      </c>
      <c r="E2302" s="9">
        <v>0.69399999999999995</v>
      </c>
      <c r="F2302" s="9">
        <v>0.56399999999999995</v>
      </c>
      <c r="G2302" s="9">
        <v>21402.21</v>
      </c>
      <c r="H2302" s="10">
        <v>35</v>
      </c>
      <c r="I2302" t="str">
        <f>CONCATENATE(Tabela_Brasil[[#This Row],[Município]],"-",Tabela_Brasil[[#This Row],[Estado]])</f>
        <v>Pompéu-MG</v>
      </c>
      <c r="J2302">
        <f>IF(Tabela_Brasil[[#This Row],[IDHM]]&lt;=0.599,1,0)</f>
        <v>0</v>
      </c>
      <c r="K2302" t="str">
        <f>IF(Tabela_Brasil[[#This Row],[IDHM]]&lt;=0.55,"Baixo",IF(Tabela_Brasil[[#This Row],[IDHM]]&lt;=0.699,"Médio",IF(Tabela_Brasil[[#This Row],[IDHM]]&lt;=0.799,"Alto","Muito Alto")))</f>
        <v>Médio</v>
      </c>
      <c r="L2302" t="str">
        <f>VLOOKUP(Tabela_Brasil[[#This Row],[Estado]],'De-Para_Estado_Regiao'!$B$3:$C$29,2,FALSE)</f>
        <v>Sudeste</v>
      </c>
      <c r="M2302">
        <f>IF(Tabela_Brasil[[#This Row],[IBGE_1-4]]&gt;=951,1,0)</f>
        <v>1</v>
      </c>
      <c r="N2302">
        <f>IF(Tabela_Brasil[[#This Row],[COMP_P]]&lt;=2,1,0)</f>
        <v>0</v>
      </c>
    </row>
    <row r="2303" spans="1:14" x14ac:dyDescent="0.25">
      <c r="A2303" s="12" t="s">
        <v>2284</v>
      </c>
      <c r="B2303" s="12" t="s">
        <v>22</v>
      </c>
      <c r="C2303" s="12">
        <v>317</v>
      </c>
      <c r="D2303" s="12">
        <v>0.65</v>
      </c>
      <c r="E2303" s="12">
        <v>0.65400000000000003</v>
      </c>
      <c r="F2303" s="12">
        <v>0.53400000000000003</v>
      </c>
      <c r="G2303" s="12">
        <v>20708.79</v>
      </c>
      <c r="H2303" s="13">
        <v>11</v>
      </c>
      <c r="I2303" t="str">
        <f>CONCATENATE(Tabela_Brasil[[#This Row],[Município]],"-",Tabela_Brasil[[#This Row],[Estado]])</f>
        <v>Ivaí-PR</v>
      </c>
      <c r="J2303">
        <f>IF(Tabela_Brasil[[#This Row],[IDHM]]&lt;=0.599,1,0)</f>
        <v>0</v>
      </c>
      <c r="K2303" t="str">
        <f>IF(Tabela_Brasil[[#This Row],[IDHM]]&lt;=0.55,"Baixo",IF(Tabela_Brasil[[#This Row],[IDHM]]&lt;=0.699,"Médio",IF(Tabela_Brasil[[#This Row],[IDHM]]&lt;=0.799,"Alto","Muito Alto")))</f>
        <v>Médio</v>
      </c>
      <c r="L2303" t="str">
        <f>VLOOKUP(Tabela_Brasil[[#This Row],[Estado]],'De-Para_Estado_Regiao'!$B$3:$C$29,2,FALSE)</f>
        <v>Sul</v>
      </c>
      <c r="M2303">
        <f>IF(Tabela_Brasil[[#This Row],[IBGE_1-4]]&gt;=951,1,0)</f>
        <v>0</v>
      </c>
      <c r="N2303">
        <f>IF(Tabela_Brasil[[#This Row],[COMP_P]]&lt;=2,1,0)</f>
        <v>0</v>
      </c>
    </row>
    <row r="2304" spans="1:14" x14ac:dyDescent="0.25">
      <c r="A2304" s="9" t="s">
        <v>2285</v>
      </c>
      <c r="B2304" s="9" t="s">
        <v>87</v>
      </c>
      <c r="C2304" s="9">
        <v>874</v>
      </c>
      <c r="D2304" s="9">
        <v>0.55000000000000004</v>
      </c>
      <c r="E2304" s="9">
        <v>0.54600000000000004</v>
      </c>
      <c r="F2304" s="9">
        <v>0.44700000000000001</v>
      </c>
      <c r="G2304" s="9">
        <v>7303.11</v>
      </c>
      <c r="H2304" s="10">
        <v>1</v>
      </c>
      <c r="I2304" t="str">
        <f>CONCATENATE(Tabela_Brasil[[#This Row],[Município]],"-",Tabela_Brasil[[#This Row],[Estado]])</f>
        <v>Paulo Ramos-MA</v>
      </c>
      <c r="J2304">
        <f>IF(Tabela_Brasil[[#This Row],[IDHM]]&lt;=0.599,1,0)</f>
        <v>1</v>
      </c>
      <c r="K2304" t="str">
        <f>IF(Tabela_Brasil[[#This Row],[IDHM]]&lt;=0.55,"Baixo",IF(Tabela_Brasil[[#This Row],[IDHM]]&lt;=0.699,"Médio",IF(Tabela_Brasil[[#This Row],[IDHM]]&lt;=0.799,"Alto","Muito Alto")))</f>
        <v>Baixo</v>
      </c>
      <c r="L2304" t="str">
        <f>VLOOKUP(Tabela_Brasil[[#This Row],[Estado]],'De-Para_Estado_Regiao'!$B$3:$C$29,2,FALSE)</f>
        <v>Nordeste</v>
      </c>
      <c r="M2304">
        <f>IF(Tabela_Brasil[[#This Row],[IBGE_1-4]]&gt;=951,1,0)</f>
        <v>0</v>
      </c>
      <c r="N2304">
        <f>IF(Tabela_Brasil[[#This Row],[COMP_P]]&lt;=2,1,0)</f>
        <v>1</v>
      </c>
    </row>
    <row r="2305" spans="1:14" x14ac:dyDescent="0.25">
      <c r="A2305" s="12" t="s">
        <v>2286</v>
      </c>
      <c r="B2305" s="12" t="s">
        <v>94</v>
      </c>
      <c r="C2305" s="12">
        <v>429</v>
      </c>
      <c r="D2305" s="12">
        <v>0.56399999999999995</v>
      </c>
      <c r="E2305" s="12">
        <v>0.54700000000000004</v>
      </c>
      <c r="F2305" s="12">
        <v>0.42399999999999999</v>
      </c>
      <c r="G2305" s="12">
        <v>6427.14</v>
      </c>
      <c r="H2305" s="13">
        <v>35</v>
      </c>
      <c r="I2305" t="str">
        <f>CONCATENATE(Tabela_Brasil[[#This Row],[Município]],"-",Tabela_Brasil[[#This Row],[Estado]])</f>
        <v>Igaci-AL</v>
      </c>
      <c r="J2305">
        <f>IF(Tabela_Brasil[[#This Row],[IDHM]]&lt;=0.599,1,0)</f>
        <v>1</v>
      </c>
      <c r="K2305" t="str">
        <f>IF(Tabela_Brasil[[#This Row],[IDHM]]&lt;=0.55,"Baixo",IF(Tabela_Brasil[[#This Row],[IDHM]]&lt;=0.699,"Médio",IF(Tabela_Brasil[[#This Row],[IDHM]]&lt;=0.799,"Alto","Muito Alto")))</f>
        <v>Médio</v>
      </c>
      <c r="L2305" t="str">
        <f>VLOOKUP(Tabela_Brasil[[#This Row],[Estado]],'De-Para_Estado_Regiao'!$B$3:$C$29,2,FALSE)</f>
        <v>Nordeste</v>
      </c>
      <c r="M2305">
        <f>IF(Tabela_Brasil[[#This Row],[IBGE_1-4]]&gt;=951,1,0)</f>
        <v>0</v>
      </c>
      <c r="N2305">
        <f>IF(Tabela_Brasil[[#This Row],[COMP_P]]&lt;=2,1,0)</f>
        <v>0</v>
      </c>
    </row>
    <row r="2306" spans="1:14" x14ac:dyDescent="0.25">
      <c r="A2306" s="9" t="s">
        <v>2287</v>
      </c>
      <c r="B2306" s="9" t="s">
        <v>24</v>
      </c>
      <c r="C2306" s="9">
        <v>603</v>
      </c>
      <c r="D2306" s="9">
        <v>0.54</v>
      </c>
      <c r="E2306" s="9">
        <v>0.54300000000000004</v>
      </c>
      <c r="F2306" s="9">
        <v>0.42599999999999999</v>
      </c>
      <c r="G2306" s="9">
        <v>8089.38</v>
      </c>
      <c r="H2306" s="10">
        <v>10</v>
      </c>
      <c r="I2306" t="str">
        <f>CONCATENATE(Tabela_Brasil[[#This Row],[Município]],"-",Tabela_Brasil[[#This Row],[Estado]])</f>
        <v>Itagi-BA</v>
      </c>
      <c r="J2306">
        <f>IF(Tabela_Brasil[[#This Row],[IDHM]]&lt;=0.599,1,0)</f>
        <v>1</v>
      </c>
      <c r="K2306" t="str">
        <f>IF(Tabela_Brasil[[#This Row],[IDHM]]&lt;=0.55,"Baixo",IF(Tabela_Brasil[[#This Row],[IDHM]]&lt;=0.699,"Médio",IF(Tabela_Brasil[[#This Row],[IDHM]]&lt;=0.799,"Alto","Muito Alto")))</f>
        <v>Baixo</v>
      </c>
      <c r="L2306" t="str">
        <f>VLOOKUP(Tabela_Brasil[[#This Row],[Estado]],'De-Para_Estado_Regiao'!$B$3:$C$29,2,FALSE)</f>
        <v>Nordeste</v>
      </c>
      <c r="M2306">
        <f>IF(Tabela_Brasil[[#This Row],[IBGE_1-4]]&gt;=951,1,0)</f>
        <v>0</v>
      </c>
      <c r="N2306">
        <f>IF(Tabela_Brasil[[#This Row],[COMP_P]]&lt;=2,1,0)</f>
        <v>0</v>
      </c>
    </row>
    <row r="2307" spans="1:14" x14ac:dyDescent="0.25">
      <c r="A2307" s="12" t="s">
        <v>2288</v>
      </c>
      <c r="B2307" s="12" t="s">
        <v>16</v>
      </c>
      <c r="C2307" s="12">
        <v>158</v>
      </c>
      <c r="D2307" s="12">
        <v>0.69799999999999995</v>
      </c>
      <c r="E2307" s="12">
        <v>0.68700000000000006</v>
      </c>
      <c r="F2307" s="12">
        <v>0.58399999999999996</v>
      </c>
      <c r="G2307" s="12">
        <v>28481.64</v>
      </c>
      <c r="H2307" s="13">
        <v>1</v>
      </c>
      <c r="I2307" t="str">
        <f>CONCATENATE(Tabela_Brasil[[#This Row],[Município]],"-",Tabela_Brasil[[#This Row],[Estado]])</f>
        <v>Claraval-MG</v>
      </c>
      <c r="J2307">
        <f>IF(Tabela_Brasil[[#This Row],[IDHM]]&lt;=0.599,1,0)</f>
        <v>0</v>
      </c>
      <c r="K2307" t="str">
        <f>IF(Tabela_Brasil[[#This Row],[IDHM]]&lt;=0.55,"Baixo",IF(Tabela_Brasil[[#This Row],[IDHM]]&lt;=0.699,"Médio",IF(Tabela_Brasil[[#This Row],[IDHM]]&lt;=0.799,"Alto","Muito Alto")))</f>
        <v>Médio</v>
      </c>
      <c r="L2307" t="str">
        <f>VLOOKUP(Tabela_Brasil[[#This Row],[Estado]],'De-Para_Estado_Regiao'!$B$3:$C$29,2,FALSE)</f>
        <v>Sudeste</v>
      </c>
      <c r="M2307">
        <f>IF(Tabela_Brasil[[#This Row],[IBGE_1-4]]&gt;=951,1,0)</f>
        <v>0</v>
      </c>
      <c r="N2307">
        <f>IF(Tabela_Brasil[[#This Row],[COMP_P]]&lt;=2,1,0)</f>
        <v>1</v>
      </c>
    </row>
    <row r="2308" spans="1:14" x14ac:dyDescent="0.25">
      <c r="A2308" s="9" t="s">
        <v>2289</v>
      </c>
      <c r="B2308" s="9" t="s">
        <v>14</v>
      </c>
      <c r="C2308" s="9">
        <v>906</v>
      </c>
      <c r="D2308" s="9">
        <v>0.69599999999999995</v>
      </c>
      <c r="E2308" s="9">
        <v>0.73399999999999999</v>
      </c>
      <c r="F2308" s="9">
        <v>0.56000000000000005</v>
      </c>
      <c r="G2308" s="9">
        <v>24006.46</v>
      </c>
      <c r="H2308" s="10">
        <v>20</v>
      </c>
      <c r="I2308" t="str">
        <f>CONCATENATE(Tabela_Brasil[[#This Row],[Município]],"-",Tabela_Brasil[[#This Row],[Estado]])</f>
        <v>São Jerônimo-RS</v>
      </c>
      <c r="J2308">
        <f>IF(Tabela_Brasil[[#This Row],[IDHM]]&lt;=0.599,1,0)</f>
        <v>0</v>
      </c>
      <c r="K2308" t="str">
        <f>IF(Tabela_Brasil[[#This Row],[IDHM]]&lt;=0.55,"Baixo",IF(Tabela_Brasil[[#This Row],[IDHM]]&lt;=0.699,"Médio",IF(Tabela_Brasil[[#This Row],[IDHM]]&lt;=0.799,"Alto","Muito Alto")))</f>
        <v>Médio</v>
      </c>
      <c r="L2308" t="str">
        <f>VLOOKUP(Tabela_Brasil[[#This Row],[Estado]],'De-Para_Estado_Regiao'!$B$3:$C$29,2,FALSE)</f>
        <v>Sul</v>
      </c>
      <c r="M2308">
        <f>IF(Tabela_Brasil[[#This Row],[IBGE_1-4]]&gt;=951,1,0)</f>
        <v>0</v>
      </c>
      <c r="N2308">
        <f>IF(Tabela_Brasil[[#This Row],[COMP_P]]&lt;=2,1,0)</f>
        <v>0</v>
      </c>
    </row>
    <row r="2309" spans="1:14" x14ac:dyDescent="0.25">
      <c r="A2309" s="12" t="s">
        <v>2290</v>
      </c>
      <c r="B2309" s="12" t="s">
        <v>49</v>
      </c>
      <c r="C2309" s="12">
        <v>1048</v>
      </c>
      <c r="D2309" s="12">
        <v>0.63500000000000001</v>
      </c>
      <c r="E2309" s="12">
        <v>0.60199999999999998</v>
      </c>
      <c r="F2309" s="12">
        <v>0.55800000000000005</v>
      </c>
      <c r="G2309" s="12">
        <v>25312.1</v>
      </c>
      <c r="H2309" s="13">
        <v>12</v>
      </c>
      <c r="I2309" t="str">
        <f>CONCATENATE(Tabela_Brasil[[#This Row],[Município]],"-",Tabela_Brasil[[#This Row],[Estado]])</f>
        <v>Terra Santa-PA</v>
      </c>
      <c r="J2309">
        <f>IF(Tabela_Brasil[[#This Row],[IDHM]]&lt;=0.599,1,0)</f>
        <v>0</v>
      </c>
      <c r="K2309" t="str">
        <f>IF(Tabela_Brasil[[#This Row],[IDHM]]&lt;=0.55,"Baixo",IF(Tabela_Brasil[[#This Row],[IDHM]]&lt;=0.699,"Médio",IF(Tabela_Brasil[[#This Row],[IDHM]]&lt;=0.799,"Alto","Muito Alto")))</f>
        <v>Médio</v>
      </c>
      <c r="L2309" t="str">
        <f>VLOOKUP(Tabela_Brasil[[#This Row],[Estado]],'De-Para_Estado_Regiao'!$B$3:$C$29,2,FALSE)</f>
        <v>Norte</v>
      </c>
      <c r="M2309">
        <f>IF(Tabela_Brasil[[#This Row],[IBGE_1-4]]&gt;=951,1,0)</f>
        <v>1</v>
      </c>
      <c r="N2309">
        <f>IF(Tabela_Brasil[[#This Row],[COMP_P]]&lt;=2,1,0)</f>
        <v>0</v>
      </c>
    </row>
    <row r="2310" spans="1:14" x14ac:dyDescent="0.25">
      <c r="A2310" s="9" t="s">
        <v>2291</v>
      </c>
      <c r="B2310" s="9" t="s">
        <v>94</v>
      </c>
      <c r="C2310" s="9">
        <v>2895</v>
      </c>
      <c r="D2310" s="9">
        <v>0.56399999999999995</v>
      </c>
      <c r="E2310" s="9">
        <v>0.54900000000000004</v>
      </c>
      <c r="F2310" s="9">
        <v>0.46600000000000003</v>
      </c>
      <c r="G2310" s="9">
        <v>8947.42</v>
      </c>
      <c r="H2310" s="10">
        <v>7</v>
      </c>
      <c r="I2310" t="str">
        <f>CONCATENATE(Tabela_Brasil[[#This Row],[Município]],"-",Tabela_Brasil[[#This Row],[Estado]])</f>
        <v>Teotônio Vilela-AL</v>
      </c>
      <c r="J2310">
        <f>IF(Tabela_Brasil[[#This Row],[IDHM]]&lt;=0.599,1,0)</f>
        <v>1</v>
      </c>
      <c r="K2310" t="str">
        <f>IF(Tabela_Brasil[[#This Row],[IDHM]]&lt;=0.55,"Baixo",IF(Tabela_Brasil[[#This Row],[IDHM]]&lt;=0.699,"Médio",IF(Tabela_Brasil[[#This Row],[IDHM]]&lt;=0.799,"Alto","Muito Alto")))</f>
        <v>Médio</v>
      </c>
      <c r="L2310" t="str">
        <f>VLOOKUP(Tabela_Brasil[[#This Row],[Estado]],'De-Para_Estado_Regiao'!$B$3:$C$29,2,FALSE)</f>
        <v>Nordeste</v>
      </c>
      <c r="M2310">
        <f>IF(Tabela_Brasil[[#This Row],[IBGE_1-4]]&gt;=951,1,0)</f>
        <v>1</v>
      </c>
      <c r="N2310">
        <f>IF(Tabela_Brasil[[#This Row],[COMP_P]]&lt;=2,1,0)</f>
        <v>0</v>
      </c>
    </row>
    <row r="2311" spans="1:14" x14ac:dyDescent="0.25">
      <c r="A2311" s="12" t="s">
        <v>2292</v>
      </c>
      <c r="B2311" s="12" t="s">
        <v>14</v>
      </c>
      <c r="C2311" s="12">
        <v>587</v>
      </c>
      <c r="D2311" s="12">
        <v>0.7</v>
      </c>
      <c r="E2311" s="12">
        <v>0.68</v>
      </c>
      <c r="F2311" s="12">
        <v>0.626</v>
      </c>
      <c r="G2311" s="12">
        <v>22585.03</v>
      </c>
      <c r="H2311" s="13">
        <v>8</v>
      </c>
      <c r="I2311" t="str">
        <f>CONCATENATE(Tabela_Brasil[[#This Row],[Município]],"-",Tabela_Brasil[[#This Row],[Estado]])</f>
        <v>Cacequi-RS</v>
      </c>
      <c r="J2311">
        <f>IF(Tabela_Brasil[[#This Row],[IDHM]]&lt;=0.599,1,0)</f>
        <v>0</v>
      </c>
      <c r="K2311" t="str">
        <f>IF(Tabela_Brasil[[#This Row],[IDHM]]&lt;=0.55,"Baixo",IF(Tabela_Brasil[[#This Row],[IDHM]]&lt;=0.699,"Médio",IF(Tabela_Brasil[[#This Row],[IDHM]]&lt;=0.799,"Alto","Muito Alto")))</f>
        <v>Alto</v>
      </c>
      <c r="L2311" t="str">
        <f>VLOOKUP(Tabela_Brasil[[#This Row],[Estado]],'De-Para_Estado_Regiao'!$B$3:$C$29,2,FALSE)</f>
        <v>Sul</v>
      </c>
      <c r="M2311">
        <f>IF(Tabela_Brasil[[#This Row],[IBGE_1-4]]&gt;=951,1,0)</f>
        <v>0</v>
      </c>
      <c r="N2311">
        <f>IF(Tabela_Brasil[[#This Row],[COMP_P]]&lt;=2,1,0)</f>
        <v>0</v>
      </c>
    </row>
    <row r="2312" spans="1:14" x14ac:dyDescent="0.25">
      <c r="A2312" s="9" t="s">
        <v>2139</v>
      </c>
      <c r="B2312" s="9" t="s">
        <v>24</v>
      </c>
      <c r="C2312" s="9">
        <v>1015</v>
      </c>
      <c r="D2312" s="9">
        <v>0.56000000000000005</v>
      </c>
      <c r="E2312" s="9">
        <v>0.55700000000000005</v>
      </c>
      <c r="F2312" s="9">
        <v>0.42799999999999999</v>
      </c>
      <c r="G2312" s="9">
        <v>8349.7999999999993</v>
      </c>
      <c r="H2312" s="10">
        <v>25</v>
      </c>
      <c r="I2312" t="str">
        <f>CONCATENATE(Tabela_Brasil[[#This Row],[Município]],"-",Tabela_Brasil[[#This Row],[Estado]])</f>
        <v>Planalto-BA</v>
      </c>
      <c r="J2312">
        <f>IF(Tabela_Brasil[[#This Row],[IDHM]]&lt;=0.599,1,0)</f>
        <v>1</v>
      </c>
      <c r="K2312" t="str">
        <f>IF(Tabela_Brasil[[#This Row],[IDHM]]&lt;=0.55,"Baixo",IF(Tabela_Brasil[[#This Row],[IDHM]]&lt;=0.699,"Médio",IF(Tabela_Brasil[[#This Row],[IDHM]]&lt;=0.799,"Alto","Muito Alto")))</f>
        <v>Médio</v>
      </c>
      <c r="L2312" t="str">
        <f>VLOOKUP(Tabela_Brasil[[#This Row],[Estado]],'De-Para_Estado_Regiao'!$B$3:$C$29,2,FALSE)</f>
        <v>Nordeste</v>
      </c>
      <c r="M2312">
        <f>IF(Tabela_Brasil[[#This Row],[IBGE_1-4]]&gt;=951,1,0)</f>
        <v>1</v>
      </c>
      <c r="N2312">
        <f>IF(Tabela_Brasil[[#This Row],[COMP_P]]&lt;=2,1,0)</f>
        <v>0</v>
      </c>
    </row>
    <row r="2313" spans="1:14" x14ac:dyDescent="0.25">
      <c r="A2313" s="12" t="s">
        <v>2293</v>
      </c>
      <c r="B2313" s="12" t="s">
        <v>22</v>
      </c>
      <c r="C2313" s="12">
        <v>463</v>
      </c>
      <c r="D2313" s="12">
        <v>0.63500000000000001</v>
      </c>
      <c r="E2313" s="12">
        <v>0.65500000000000003</v>
      </c>
      <c r="F2313" s="12">
        <v>0.503</v>
      </c>
      <c r="G2313" s="12">
        <v>30660.05</v>
      </c>
      <c r="H2313" s="13">
        <v>17</v>
      </c>
      <c r="I2313" t="str">
        <f>CONCATENATE(Tabela_Brasil[[#This Row],[Município]],"-",Tabela_Brasil[[#This Row],[Estado]])</f>
        <v>Candói-PR</v>
      </c>
      <c r="J2313">
        <f>IF(Tabela_Brasil[[#This Row],[IDHM]]&lt;=0.599,1,0)</f>
        <v>0</v>
      </c>
      <c r="K2313" t="str">
        <f>IF(Tabela_Brasil[[#This Row],[IDHM]]&lt;=0.55,"Baixo",IF(Tabela_Brasil[[#This Row],[IDHM]]&lt;=0.699,"Médio",IF(Tabela_Brasil[[#This Row],[IDHM]]&lt;=0.799,"Alto","Muito Alto")))</f>
        <v>Médio</v>
      </c>
      <c r="L2313" t="str">
        <f>VLOOKUP(Tabela_Brasil[[#This Row],[Estado]],'De-Para_Estado_Regiao'!$B$3:$C$29,2,FALSE)</f>
        <v>Sul</v>
      </c>
      <c r="M2313">
        <f>IF(Tabela_Brasil[[#This Row],[IBGE_1-4]]&gt;=951,1,0)</f>
        <v>0</v>
      </c>
      <c r="N2313">
        <f>IF(Tabela_Brasil[[#This Row],[COMP_P]]&lt;=2,1,0)</f>
        <v>0</v>
      </c>
    </row>
    <row r="2314" spans="1:14" x14ac:dyDescent="0.25">
      <c r="A2314" s="9" t="s">
        <v>2294</v>
      </c>
      <c r="B2314" s="9" t="s">
        <v>82</v>
      </c>
      <c r="C2314" s="9">
        <v>651</v>
      </c>
      <c r="D2314" s="9">
        <v>0.621</v>
      </c>
      <c r="E2314" s="9">
        <v>0.59299999999999997</v>
      </c>
      <c r="F2314" s="9">
        <v>0.55000000000000004</v>
      </c>
      <c r="G2314" s="9">
        <v>10484.200000000001</v>
      </c>
      <c r="H2314" s="10">
        <v>8</v>
      </c>
      <c r="I2314" t="str">
        <f>CONCATENATE(Tabela_Brasil[[#This Row],[Município]],"-",Tabela_Brasil[[#This Row],[Estado]])</f>
        <v>Piancó-PB</v>
      </c>
      <c r="J2314">
        <f>IF(Tabela_Brasil[[#This Row],[IDHM]]&lt;=0.599,1,0)</f>
        <v>0</v>
      </c>
      <c r="K2314" t="str">
        <f>IF(Tabela_Brasil[[#This Row],[IDHM]]&lt;=0.55,"Baixo",IF(Tabela_Brasil[[#This Row],[IDHM]]&lt;=0.699,"Médio",IF(Tabela_Brasil[[#This Row],[IDHM]]&lt;=0.799,"Alto","Muito Alto")))</f>
        <v>Médio</v>
      </c>
      <c r="L2314" t="str">
        <f>VLOOKUP(Tabela_Brasil[[#This Row],[Estado]],'De-Para_Estado_Regiao'!$B$3:$C$29,2,FALSE)</f>
        <v>Nordeste</v>
      </c>
      <c r="M2314">
        <f>IF(Tabela_Brasil[[#This Row],[IBGE_1-4]]&gt;=951,1,0)</f>
        <v>0</v>
      </c>
      <c r="N2314">
        <f>IF(Tabela_Brasil[[#This Row],[COMP_P]]&lt;=2,1,0)</f>
        <v>0</v>
      </c>
    </row>
    <row r="2315" spans="1:14" x14ac:dyDescent="0.25">
      <c r="A2315" s="12" t="s">
        <v>2295</v>
      </c>
      <c r="B2315" s="12" t="s">
        <v>7</v>
      </c>
      <c r="C2315" s="12">
        <v>35</v>
      </c>
      <c r="D2315" s="12">
        <v>0.77300000000000002</v>
      </c>
      <c r="E2315" s="12">
        <v>0.751</v>
      </c>
      <c r="F2315" s="12">
        <v>0.73299999999999998</v>
      </c>
      <c r="G2315" s="12">
        <v>21581.49</v>
      </c>
      <c r="H2315" s="13">
        <v>1</v>
      </c>
      <c r="I2315" t="str">
        <f>CONCATENATE(Tabela_Brasil[[#This Row],[Município]],"-",Tabela_Brasil[[#This Row],[Estado]])</f>
        <v>Santana Da Ponte Pensa-SP</v>
      </c>
      <c r="J2315">
        <f>IF(Tabela_Brasil[[#This Row],[IDHM]]&lt;=0.599,1,0)</f>
        <v>0</v>
      </c>
      <c r="K2315" t="str">
        <f>IF(Tabela_Brasil[[#This Row],[IDHM]]&lt;=0.55,"Baixo",IF(Tabela_Brasil[[#This Row],[IDHM]]&lt;=0.699,"Médio",IF(Tabela_Brasil[[#This Row],[IDHM]]&lt;=0.799,"Alto","Muito Alto")))</f>
        <v>Alto</v>
      </c>
      <c r="L2315" t="str">
        <f>VLOOKUP(Tabela_Brasil[[#This Row],[Estado]],'De-Para_Estado_Regiao'!$B$3:$C$29,2,FALSE)</f>
        <v>Sudeste</v>
      </c>
      <c r="M2315">
        <f>IF(Tabela_Brasil[[#This Row],[IBGE_1-4]]&gt;=951,1,0)</f>
        <v>0</v>
      </c>
      <c r="N2315">
        <f>IF(Tabela_Brasil[[#This Row],[COMP_P]]&lt;=2,1,0)</f>
        <v>1</v>
      </c>
    </row>
    <row r="2316" spans="1:14" x14ac:dyDescent="0.25">
      <c r="A2316" s="9" t="s">
        <v>2296</v>
      </c>
      <c r="B2316" s="9" t="s">
        <v>94</v>
      </c>
      <c r="C2316" s="9">
        <v>334</v>
      </c>
      <c r="D2316" s="9">
        <v>0.56799999999999995</v>
      </c>
      <c r="E2316" s="9">
        <v>0.55600000000000005</v>
      </c>
      <c r="F2316" s="9">
        <v>0.42799999999999999</v>
      </c>
      <c r="G2316" s="9">
        <v>13425.98</v>
      </c>
      <c r="H2316" s="10">
        <v>3</v>
      </c>
      <c r="I2316" t="str">
        <f>CONCATENATE(Tabela_Brasil[[#This Row],[Município]],"-",Tabela_Brasil[[#This Row],[Estado]])</f>
        <v>Igreja Nova-AL</v>
      </c>
      <c r="J2316">
        <f>IF(Tabela_Brasil[[#This Row],[IDHM]]&lt;=0.599,1,0)</f>
        <v>1</v>
      </c>
      <c r="K2316" t="str">
        <f>IF(Tabela_Brasil[[#This Row],[IDHM]]&lt;=0.55,"Baixo",IF(Tabela_Brasil[[#This Row],[IDHM]]&lt;=0.699,"Médio",IF(Tabela_Brasil[[#This Row],[IDHM]]&lt;=0.799,"Alto","Muito Alto")))</f>
        <v>Médio</v>
      </c>
      <c r="L2316" t="str">
        <f>VLOOKUP(Tabela_Brasil[[#This Row],[Estado]],'De-Para_Estado_Regiao'!$B$3:$C$29,2,FALSE)</f>
        <v>Nordeste</v>
      </c>
      <c r="M2316">
        <f>IF(Tabela_Brasil[[#This Row],[IBGE_1-4]]&gt;=951,1,0)</f>
        <v>0</v>
      </c>
      <c r="N2316">
        <f>IF(Tabela_Brasil[[#This Row],[COMP_P]]&lt;=2,1,0)</f>
        <v>0</v>
      </c>
    </row>
    <row r="2317" spans="1:14" x14ac:dyDescent="0.25">
      <c r="A2317" s="12" t="s">
        <v>2297</v>
      </c>
      <c r="B2317" s="12" t="s">
        <v>33</v>
      </c>
      <c r="C2317" s="12">
        <v>229</v>
      </c>
      <c r="D2317" s="12">
        <v>0.61499999999999999</v>
      </c>
      <c r="E2317" s="12">
        <v>0.59199999999999997</v>
      </c>
      <c r="F2317" s="12">
        <v>0.48099999999999998</v>
      </c>
      <c r="G2317" s="12">
        <v>9732.41</v>
      </c>
      <c r="H2317" s="13">
        <v>1</v>
      </c>
      <c r="I2317" t="str">
        <f>CONCATENATE(Tabela_Brasil[[#This Row],[Município]],"-",Tabela_Brasil[[#This Row],[Estado]])</f>
        <v>Monte Alegre De Goiás-GO</v>
      </c>
      <c r="J2317">
        <f>IF(Tabela_Brasil[[#This Row],[IDHM]]&lt;=0.599,1,0)</f>
        <v>0</v>
      </c>
      <c r="K2317" t="str">
        <f>IF(Tabela_Brasil[[#This Row],[IDHM]]&lt;=0.55,"Baixo",IF(Tabela_Brasil[[#This Row],[IDHM]]&lt;=0.699,"Médio",IF(Tabela_Brasil[[#This Row],[IDHM]]&lt;=0.799,"Alto","Muito Alto")))</f>
        <v>Médio</v>
      </c>
      <c r="L2317" t="str">
        <f>VLOOKUP(Tabela_Brasil[[#This Row],[Estado]],'De-Para_Estado_Regiao'!$B$3:$C$29,2,FALSE)</f>
        <v>Centro-Oeste</v>
      </c>
      <c r="M2317">
        <f>IF(Tabela_Brasil[[#This Row],[IBGE_1-4]]&gt;=951,1,0)</f>
        <v>0</v>
      </c>
      <c r="N2317">
        <f>IF(Tabela_Brasil[[#This Row],[COMP_P]]&lt;=2,1,0)</f>
        <v>1</v>
      </c>
    </row>
    <row r="2318" spans="1:14" x14ac:dyDescent="0.25">
      <c r="A2318" s="9" t="s">
        <v>2298</v>
      </c>
      <c r="B2318" s="9" t="s">
        <v>94</v>
      </c>
      <c r="C2318" s="9">
        <v>756</v>
      </c>
      <c r="D2318" s="9">
        <v>0.59299999999999997</v>
      </c>
      <c r="E2318" s="9">
        <v>0.53600000000000003</v>
      </c>
      <c r="F2318" s="9">
        <v>0.49099999999999999</v>
      </c>
      <c r="G2318" s="9">
        <v>6761.58</v>
      </c>
      <c r="H2318" s="10">
        <v>6</v>
      </c>
      <c r="I2318" t="str">
        <f>CONCATENATE(Tabela_Brasil[[#This Row],[Município]],"-",Tabela_Brasil[[#This Row],[Estado]])</f>
        <v>Pão De Açúcar-AL</v>
      </c>
      <c r="J2318">
        <f>IF(Tabela_Brasil[[#This Row],[IDHM]]&lt;=0.599,1,0)</f>
        <v>1</v>
      </c>
      <c r="K2318" t="str">
        <f>IF(Tabela_Brasil[[#This Row],[IDHM]]&lt;=0.55,"Baixo",IF(Tabela_Brasil[[#This Row],[IDHM]]&lt;=0.699,"Médio",IF(Tabela_Brasil[[#This Row],[IDHM]]&lt;=0.799,"Alto","Muito Alto")))</f>
        <v>Médio</v>
      </c>
      <c r="L2318" t="str">
        <f>VLOOKUP(Tabela_Brasil[[#This Row],[Estado]],'De-Para_Estado_Regiao'!$B$3:$C$29,2,FALSE)</f>
        <v>Nordeste</v>
      </c>
      <c r="M2318">
        <f>IF(Tabela_Brasil[[#This Row],[IBGE_1-4]]&gt;=951,1,0)</f>
        <v>0</v>
      </c>
      <c r="N2318">
        <f>IF(Tabela_Brasil[[#This Row],[COMP_P]]&lt;=2,1,0)</f>
        <v>0</v>
      </c>
    </row>
    <row r="2319" spans="1:14" x14ac:dyDescent="0.25">
      <c r="A2319" s="12" t="s">
        <v>2299</v>
      </c>
      <c r="B2319" s="12" t="s">
        <v>148</v>
      </c>
      <c r="C2319" s="12">
        <v>1209</v>
      </c>
      <c r="D2319" s="12">
        <v>0.64900000000000002</v>
      </c>
      <c r="E2319" s="12">
        <v>0.65200000000000002</v>
      </c>
      <c r="F2319" s="12">
        <v>0.51200000000000001</v>
      </c>
      <c r="G2319" s="12">
        <v>16170.5</v>
      </c>
      <c r="H2319" s="13">
        <v>6</v>
      </c>
      <c r="I2319" t="str">
        <f>CONCATENATE(Tabela_Brasil[[#This Row],[Município]],"-",Tabela_Brasil[[#This Row],[Estado]])</f>
        <v>Candeias Do Jamari-RO</v>
      </c>
      <c r="J2319">
        <f>IF(Tabela_Brasil[[#This Row],[IDHM]]&lt;=0.599,1,0)</f>
        <v>0</v>
      </c>
      <c r="K2319" t="str">
        <f>IF(Tabela_Brasil[[#This Row],[IDHM]]&lt;=0.55,"Baixo",IF(Tabela_Brasil[[#This Row],[IDHM]]&lt;=0.699,"Médio",IF(Tabela_Brasil[[#This Row],[IDHM]]&lt;=0.799,"Alto","Muito Alto")))</f>
        <v>Médio</v>
      </c>
      <c r="L2319" t="str">
        <f>VLOOKUP(Tabela_Brasil[[#This Row],[Estado]],'De-Para_Estado_Regiao'!$B$3:$C$29,2,FALSE)</f>
        <v>Norte</v>
      </c>
      <c r="M2319">
        <f>IF(Tabela_Brasil[[#This Row],[IBGE_1-4]]&gt;=951,1,0)</f>
        <v>1</v>
      </c>
      <c r="N2319">
        <f>IF(Tabela_Brasil[[#This Row],[COMP_P]]&lt;=2,1,0)</f>
        <v>0</v>
      </c>
    </row>
    <row r="2320" spans="1:14" x14ac:dyDescent="0.25">
      <c r="A2320" s="9" t="s">
        <v>2300</v>
      </c>
      <c r="B2320" s="9" t="s">
        <v>31</v>
      </c>
      <c r="C2320" s="9">
        <v>509</v>
      </c>
      <c r="D2320" s="9">
        <v>0.54</v>
      </c>
      <c r="E2320" s="9">
        <v>0.497</v>
      </c>
      <c r="F2320" s="9">
        <v>0.434</v>
      </c>
      <c r="G2320" s="9">
        <v>6538.95</v>
      </c>
      <c r="H2320" s="10">
        <v>0</v>
      </c>
      <c r="I2320" t="str">
        <f>CONCATENATE(Tabela_Brasil[[#This Row],[Município]],"-",Tabela_Brasil[[#This Row],[Estado]])</f>
        <v>Salitre-CE</v>
      </c>
      <c r="J2320">
        <f>IF(Tabela_Brasil[[#This Row],[IDHM]]&lt;=0.599,1,0)</f>
        <v>1</v>
      </c>
      <c r="K2320" t="str">
        <f>IF(Tabela_Brasil[[#This Row],[IDHM]]&lt;=0.55,"Baixo",IF(Tabela_Brasil[[#This Row],[IDHM]]&lt;=0.699,"Médio",IF(Tabela_Brasil[[#This Row],[IDHM]]&lt;=0.799,"Alto","Muito Alto")))</f>
        <v>Baixo</v>
      </c>
      <c r="L2320" t="str">
        <f>VLOOKUP(Tabela_Brasil[[#This Row],[Estado]],'De-Para_Estado_Regiao'!$B$3:$C$29,2,FALSE)</f>
        <v>Nordeste</v>
      </c>
      <c r="M2320">
        <f>IF(Tabela_Brasil[[#This Row],[IBGE_1-4]]&gt;=951,1,0)</f>
        <v>0</v>
      </c>
      <c r="N2320">
        <f>IF(Tabela_Brasil[[#This Row],[COMP_P]]&lt;=2,1,0)</f>
        <v>1</v>
      </c>
    </row>
    <row r="2321" spans="1:14" x14ac:dyDescent="0.25">
      <c r="A2321" s="12" t="s">
        <v>2301</v>
      </c>
      <c r="B2321" s="12" t="s">
        <v>118</v>
      </c>
      <c r="C2321" s="12">
        <v>776</v>
      </c>
      <c r="D2321" s="12">
        <v>0.53900000000000003</v>
      </c>
      <c r="E2321" s="12">
        <v>0.53300000000000003</v>
      </c>
      <c r="F2321" s="12">
        <v>0.39600000000000002</v>
      </c>
      <c r="G2321" s="12">
        <v>6102.62</v>
      </c>
      <c r="H2321" s="13">
        <v>2</v>
      </c>
      <c r="I2321" t="str">
        <f>CONCATENATE(Tabela_Brasil[[#This Row],[Município]],"-",Tabela_Brasil[[#This Row],[Estado]])</f>
        <v>Miguel Alves-PI</v>
      </c>
      <c r="J2321">
        <f>IF(Tabela_Brasil[[#This Row],[IDHM]]&lt;=0.599,1,0)</f>
        <v>1</v>
      </c>
      <c r="K2321" t="str">
        <f>IF(Tabela_Brasil[[#This Row],[IDHM]]&lt;=0.55,"Baixo",IF(Tabela_Brasil[[#This Row],[IDHM]]&lt;=0.699,"Médio",IF(Tabela_Brasil[[#This Row],[IDHM]]&lt;=0.799,"Alto","Muito Alto")))</f>
        <v>Baixo</v>
      </c>
      <c r="L2321" t="str">
        <f>VLOOKUP(Tabela_Brasil[[#This Row],[Estado]],'De-Para_Estado_Regiao'!$B$3:$C$29,2,FALSE)</f>
        <v>Nordeste</v>
      </c>
      <c r="M2321">
        <f>IF(Tabela_Brasil[[#This Row],[IBGE_1-4]]&gt;=951,1,0)</f>
        <v>0</v>
      </c>
      <c r="N2321">
        <f>IF(Tabela_Brasil[[#This Row],[COMP_P]]&lt;=2,1,0)</f>
        <v>1</v>
      </c>
    </row>
    <row r="2322" spans="1:14" x14ac:dyDescent="0.25">
      <c r="A2322" s="9" t="s">
        <v>2302</v>
      </c>
      <c r="B2322" s="9" t="s">
        <v>24</v>
      </c>
      <c r="C2322" s="9">
        <v>332</v>
      </c>
      <c r="D2322" s="9">
        <v>0.55000000000000004</v>
      </c>
      <c r="E2322" s="9">
        <v>0.52900000000000003</v>
      </c>
      <c r="F2322" s="9">
        <v>0.42199999999999999</v>
      </c>
      <c r="G2322" s="9">
        <v>7955.78</v>
      </c>
      <c r="H2322" s="10">
        <v>3</v>
      </c>
      <c r="I2322" t="str">
        <f>CONCATENATE(Tabela_Brasil[[#This Row],[Município]],"-",Tabela_Brasil[[#This Row],[Estado]])</f>
        <v>Água Fria-BA</v>
      </c>
      <c r="J2322">
        <f>IF(Tabela_Brasil[[#This Row],[IDHM]]&lt;=0.599,1,0)</f>
        <v>1</v>
      </c>
      <c r="K2322" t="str">
        <f>IF(Tabela_Brasil[[#This Row],[IDHM]]&lt;=0.55,"Baixo",IF(Tabela_Brasil[[#This Row],[IDHM]]&lt;=0.699,"Médio",IF(Tabela_Brasil[[#This Row],[IDHM]]&lt;=0.799,"Alto","Muito Alto")))</f>
        <v>Baixo</v>
      </c>
      <c r="L2322" t="str">
        <f>VLOOKUP(Tabela_Brasil[[#This Row],[Estado]],'De-Para_Estado_Regiao'!$B$3:$C$29,2,FALSE)</f>
        <v>Nordeste</v>
      </c>
      <c r="M2322">
        <f>IF(Tabela_Brasil[[#This Row],[IBGE_1-4]]&gt;=951,1,0)</f>
        <v>0</v>
      </c>
      <c r="N2322">
        <f>IF(Tabela_Brasil[[#This Row],[COMP_P]]&lt;=2,1,0)</f>
        <v>0</v>
      </c>
    </row>
    <row r="2323" spans="1:14" x14ac:dyDescent="0.25">
      <c r="A2323" s="12" t="s">
        <v>2303</v>
      </c>
      <c r="B2323" s="12" t="s">
        <v>24</v>
      </c>
      <c r="C2323" s="12">
        <v>877</v>
      </c>
      <c r="D2323" s="12">
        <v>0.59</v>
      </c>
      <c r="E2323" s="12">
        <v>0.51900000000000002</v>
      </c>
      <c r="F2323" s="12">
        <v>0.51</v>
      </c>
      <c r="G2323" s="12">
        <v>6115.72</v>
      </c>
      <c r="H2323" s="13">
        <v>2</v>
      </c>
      <c r="I2323" t="str">
        <f>CONCATENATE(Tabela_Brasil[[#This Row],[Município]],"-",Tabela_Brasil[[#This Row],[Estado]])</f>
        <v>Paratinga-BA</v>
      </c>
      <c r="J2323">
        <f>IF(Tabela_Brasil[[#This Row],[IDHM]]&lt;=0.599,1,0)</f>
        <v>1</v>
      </c>
      <c r="K2323" t="str">
        <f>IF(Tabela_Brasil[[#This Row],[IDHM]]&lt;=0.55,"Baixo",IF(Tabela_Brasil[[#This Row],[IDHM]]&lt;=0.699,"Médio",IF(Tabela_Brasil[[#This Row],[IDHM]]&lt;=0.799,"Alto","Muito Alto")))</f>
        <v>Médio</v>
      </c>
      <c r="L2323" t="str">
        <f>VLOOKUP(Tabela_Brasil[[#This Row],[Estado]],'De-Para_Estado_Regiao'!$B$3:$C$29,2,FALSE)</f>
        <v>Nordeste</v>
      </c>
      <c r="M2323">
        <f>IF(Tabela_Brasil[[#This Row],[IBGE_1-4]]&gt;=951,1,0)</f>
        <v>0</v>
      </c>
      <c r="N2323">
        <f>IF(Tabela_Brasil[[#This Row],[COMP_P]]&lt;=2,1,0)</f>
        <v>1</v>
      </c>
    </row>
    <row r="2324" spans="1:14" x14ac:dyDescent="0.25">
      <c r="A2324" s="9" t="s">
        <v>2304</v>
      </c>
      <c r="B2324" s="9" t="s">
        <v>94</v>
      </c>
      <c r="C2324" s="9">
        <v>1572</v>
      </c>
      <c r="D2324" s="9">
        <v>0.52700000000000002</v>
      </c>
      <c r="E2324" s="9">
        <v>0.54200000000000004</v>
      </c>
      <c r="F2324" s="9">
        <v>0.39500000000000002</v>
      </c>
      <c r="G2324" s="9">
        <v>8983.7199999999993</v>
      </c>
      <c r="H2324" s="10">
        <v>6</v>
      </c>
      <c r="I2324" t="str">
        <f>CONCATENATE(Tabela_Brasil[[#This Row],[Município]],"-",Tabela_Brasil[[#This Row],[Estado]])</f>
        <v>Murici-AL</v>
      </c>
      <c r="J2324">
        <f>IF(Tabela_Brasil[[#This Row],[IDHM]]&lt;=0.599,1,0)</f>
        <v>1</v>
      </c>
      <c r="K2324" t="str">
        <f>IF(Tabela_Brasil[[#This Row],[IDHM]]&lt;=0.55,"Baixo",IF(Tabela_Brasil[[#This Row],[IDHM]]&lt;=0.699,"Médio",IF(Tabela_Brasil[[#This Row],[IDHM]]&lt;=0.799,"Alto","Muito Alto")))</f>
        <v>Baixo</v>
      </c>
      <c r="L2324" t="str">
        <f>VLOOKUP(Tabela_Brasil[[#This Row],[Estado]],'De-Para_Estado_Regiao'!$B$3:$C$29,2,FALSE)</f>
        <v>Nordeste</v>
      </c>
      <c r="M2324">
        <f>IF(Tabela_Brasil[[#This Row],[IBGE_1-4]]&gt;=951,1,0)</f>
        <v>1</v>
      </c>
      <c r="N2324">
        <f>IF(Tabela_Brasil[[#This Row],[COMP_P]]&lt;=2,1,0)</f>
        <v>0</v>
      </c>
    </row>
    <row r="2325" spans="1:14" x14ac:dyDescent="0.25">
      <c r="A2325" s="12" t="s">
        <v>2305</v>
      </c>
      <c r="B2325" s="12" t="s">
        <v>148</v>
      </c>
      <c r="C2325" s="12">
        <v>638</v>
      </c>
      <c r="D2325" s="12">
        <v>0.61099999999999999</v>
      </c>
      <c r="E2325" s="12">
        <v>0.65700000000000003</v>
      </c>
      <c r="F2325" s="12">
        <v>0.46200000000000002</v>
      </c>
      <c r="G2325" s="12">
        <v>16479.25</v>
      </c>
      <c r="H2325" s="13">
        <v>6</v>
      </c>
      <c r="I2325" t="str">
        <f>CONCATENATE(Tabela_Brasil[[#This Row],[Município]],"-",Tabela_Brasil[[#This Row],[Estado]])</f>
        <v>São Francisco Do Guaporé-RO</v>
      </c>
      <c r="J2325">
        <f>IF(Tabela_Brasil[[#This Row],[IDHM]]&lt;=0.599,1,0)</f>
        <v>0</v>
      </c>
      <c r="K2325" t="str">
        <f>IF(Tabela_Brasil[[#This Row],[IDHM]]&lt;=0.55,"Baixo",IF(Tabela_Brasil[[#This Row],[IDHM]]&lt;=0.699,"Médio",IF(Tabela_Brasil[[#This Row],[IDHM]]&lt;=0.799,"Alto","Muito Alto")))</f>
        <v>Médio</v>
      </c>
      <c r="L2325" t="str">
        <f>VLOOKUP(Tabela_Brasil[[#This Row],[Estado]],'De-Para_Estado_Regiao'!$B$3:$C$29,2,FALSE)</f>
        <v>Norte</v>
      </c>
      <c r="M2325">
        <f>IF(Tabela_Brasil[[#This Row],[IBGE_1-4]]&gt;=951,1,0)</f>
        <v>0</v>
      </c>
      <c r="N2325">
        <f>IF(Tabela_Brasil[[#This Row],[COMP_P]]&lt;=2,1,0)</f>
        <v>0</v>
      </c>
    </row>
    <row r="2326" spans="1:14" x14ac:dyDescent="0.25">
      <c r="A2326" s="9" t="s">
        <v>1019</v>
      </c>
      <c r="B2326" s="9" t="s">
        <v>24</v>
      </c>
      <c r="C2326" s="9">
        <v>1219</v>
      </c>
      <c r="D2326" s="9">
        <v>0.57799999999999996</v>
      </c>
      <c r="E2326" s="9">
        <v>0.58899999999999997</v>
      </c>
      <c r="F2326" s="9">
        <v>0.436</v>
      </c>
      <c r="G2326" s="9">
        <v>9545.59</v>
      </c>
      <c r="H2326" s="10">
        <v>4</v>
      </c>
      <c r="I2326" t="str">
        <f>CONCATENATE(Tabela_Brasil[[#This Row],[Município]],"-",Tabela_Brasil[[#This Row],[Estado]])</f>
        <v>Itambé-BA</v>
      </c>
      <c r="J2326">
        <f>IF(Tabela_Brasil[[#This Row],[IDHM]]&lt;=0.599,1,0)</f>
        <v>1</v>
      </c>
      <c r="K2326" t="str">
        <f>IF(Tabela_Brasil[[#This Row],[IDHM]]&lt;=0.55,"Baixo",IF(Tabela_Brasil[[#This Row],[IDHM]]&lt;=0.699,"Médio",IF(Tabela_Brasil[[#This Row],[IDHM]]&lt;=0.799,"Alto","Muito Alto")))</f>
        <v>Médio</v>
      </c>
      <c r="L2326" t="str">
        <f>VLOOKUP(Tabela_Brasil[[#This Row],[Estado]],'De-Para_Estado_Regiao'!$B$3:$C$29,2,FALSE)</f>
        <v>Nordeste</v>
      </c>
      <c r="M2326">
        <f>IF(Tabela_Brasil[[#This Row],[IBGE_1-4]]&gt;=951,1,0)</f>
        <v>1</v>
      </c>
      <c r="N2326">
        <f>IF(Tabela_Brasil[[#This Row],[COMP_P]]&lt;=2,1,0)</f>
        <v>0</v>
      </c>
    </row>
    <row r="2327" spans="1:14" x14ac:dyDescent="0.25">
      <c r="A2327" s="12" t="s">
        <v>2306</v>
      </c>
      <c r="B2327" s="12" t="s">
        <v>24</v>
      </c>
      <c r="C2327" s="12">
        <v>1232</v>
      </c>
      <c r="D2327" s="12">
        <v>0.60099999999999998</v>
      </c>
      <c r="E2327" s="12">
        <v>0.56499999999999995</v>
      </c>
      <c r="F2327" s="12">
        <v>0.48199999999999998</v>
      </c>
      <c r="G2327" s="12">
        <v>6521.19</v>
      </c>
      <c r="H2327" s="13">
        <v>7</v>
      </c>
      <c r="I2327" t="str">
        <f>CONCATENATE(Tabela_Brasil[[#This Row],[Município]],"-",Tabela_Brasil[[#This Row],[Estado]])</f>
        <v>Cândido Sales-BA</v>
      </c>
      <c r="J2327">
        <f>IF(Tabela_Brasil[[#This Row],[IDHM]]&lt;=0.599,1,0)</f>
        <v>0</v>
      </c>
      <c r="K2327" t="str">
        <f>IF(Tabela_Brasil[[#This Row],[IDHM]]&lt;=0.55,"Baixo",IF(Tabela_Brasil[[#This Row],[IDHM]]&lt;=0.699,"Médio",IF(Tabela_Brasil[[#This Row],[IDHM]]&lt;=0.799,"Alto","Muito Alto")))</f>
        <v>Médio</v>
      </c>
      <c r="L2327" t="str">
        <f>VLOOKUP(Tabela_Brasil[[#This Row],[Estado]],'De-Para_Estado_Regiao'!$B$3:$C$29,2,FALSE)</f>
        <v>Nordeste</v>
      </c>
      <c r="M2327">
        <f>IF(Tabela_Brasil[[#This Row],[IBGE_1-4]]&gt;=951,1,0)</f>
        <v>1</v>
      </c>
      <c r="N2327">
        <f>IF(Tabela_Brasil[[#This Row],[COMP_P]]&lt;=2,1,0)</f>
        <v>0</v>
      </c>
    </row>
    <row r="2328" spans="1:14" x14ac:dyDescent="0.25">
      <c r="A2328" s="9" t="s">
        <v>2307</v>
      </c>
      <c r="B2328" s="9" t="s">
        <v>24</v>
      </c>
      <c r="C2328" s="9">
        <v>423</v>
      </c>
      <c r="D2328" s="9">
        <v>0.6</v>
      </c>
      <c r="E2328" s="9">
        <v>0.56899999999999995</v>
      </c>
      <c r="F2328" s="9">
        <v>0.498</v>
      </c>
      <c r="G2328" s="9">
        <v>10181.59</v>
      </c>
      <c r="H2328" s="10">
        <v>1</v>
      </c>
      <c r="I2328" t="str">
        <f>CONCATENATE(Tabela_Brasil[[#This Row],[Município]],"-",Tabela_Brasil[[#This Row],[Estado]])</f>
        <v>Wanderley-BA</v>
      </c>
      <c r="J2328">
        <f>IF(Tabela_Brasil[[#This Row],[IDHM]]&lt;=0.599,1,0)</f>
        <v>0</v>
      </c>
      <c r="K2328" t="str">
        <f>IF(Tabela_Brasil[[#This Row],[IDHM]]&lt;=0.55,"Baixo",IF(Tabela_Brasil[[#This Row],[IDHM]]&lt;=0.699,"Médio",IF(Tabela_Brasil[[#This Row],[IDHM]]&lt;=0.799,"Alto","Muito Alto")))</f>
        <v>Médio</v>
      </c>
      <c r="L2328" t="str">
        <f>VLOOKUP(Tabela_Brasil[[#This Row],[Estado]],'De-Para_Estado_Regiao'!$B$3:$C$29,2,FALSE)</f>
        <v>Nordeste</v>
      </c>
      <c r="M2328">
        <f>IF(Tabela_Brasil[[#This Row],[IBGE_1-4]]&gt;=951,1,0)</f>
        <v>0</v>
      </c>
      <c r="N2328">
        <f>IF(Tabela_Brasil[[#This Row],[COMP_P]]&lt;=2,1,0)</f>
        <v>1</v>
      </c>
    </row>
    <row r="2329" spans="1:14" x14ac:dyDescent="0.25">
      <c r="A2329" s="12" t="s">
        <v>1302</v>
      </c>
      <c r="B2329" s="12" t="s">
        <v>94</v>
      </c>
      <c r="C2329" s="12">
        <v>1001</v>
      </c>
      <c r="D2329" s="12">
        <v>0.58899999999999997</v>
      </c>
      <c r="E2329" s="12">
        <v>0.56299999999999994</v>
      </c>
      <c r="F2329" s="12">
        <v>0.46200000000000002</v>
      </c>
      <c r="G2329" s="12">
        <v>7950.03</v>
      </c>
      <c r="H2329" s="13">
        <v>6</v>
      </c>
      <c r="I2329" t="str">
        <f>CONCATENATE(Tabela_Brasil[[#This Row],[Município]],"-",Tabela_Brasil[[#This Row],[Estado]])</f>
        <v>Piranhas-AL</v>
      </c>
      <c r="J2329">
        <f>IF(Tabela_Brasil[[#This Row],[IDHM]]&lt;=0.599,1,0)</f>
        <v>1</v>
      </c>
      <c r="K2329" t="str">
        <f>IF(Tabela_Brasil[[#This Row],[IDHM]]&lt;=0.55,"Baixo",IF(Tabela_Brasil[[#This Row],[IDHM]]&lt;=0.699,"Médio",IF(Tabela_Brasil[[#This Row],[IDHM]]&lt;=0.799,"Alto","Muito Alto")))</f>
        <v>Médio</v>
      </c>
      <c r="L2329" t="str">
        <f>VLOOKUP(Tabela_Brasil[[#This Row],[Estado]],'De-Para_Estado_Regiao'!$B$3:$C$29,2,FALSE)</f>
        <v>Nordeste</v>
      </c>
      <c r="M2329">
        <f>IF(Tabela_Brasil[[#This Row],[IBGE_1-4]]&gt;=951,1,0)</f>
        <v>1</v>
      </c>
      <c r="N2329">
        <f>IF(Tabela_Brasil[[#This Row],[COMP_P]]&lt;=2,1,0)</f>
        <v>0</v>
      </c>
    </row>
    <row r="2330" spans="1:14" x14ac:dyDescent="0.25">
      <c r="A2330" s="9" t="s">
        <v>2308</v>
      </c>
      <c r="B2330" s="9" t="s">
        <v>210</v>
      </c>
      <c r="C2330" s="9">
        <v>393</v>
      </c>
      <c r="D2330" s="9">
        <v>0.66</v>
      </c>
      <c r="E2330" s="9">
        <v>0.63500000000000001</v>
      </c>
      <c r="F2330" s="9">
        <v>0.54200000000000004</v>
      </c>
      <c r="G2330" s="9">
        <v>49132.42</v>
      </c>
      <c r="H2330" s="10">
        <v>6</v>
      </c>
      <c r="I2330" t="str">
        <f>CONCATENATE(Tabela_Brasil[[#This Row],[Município]],"-",Tabela_Brasil[[#This Row],[Estado]])</f>
        <v>Ferreira Gomes-AP</v>
      </c>
      <c r="J2330">
        <f>IF(Tabela_Brasil[[#This Row],[IDHM]]&lt;=0.599,1,0)</f>
        <v>0</v>
      </c>
      <c r="K2330" t="str">
        <f>IF(Tabela_Brasil[[#This Row],[IDHM]]&lt;=0.55,"Baixo",IF(Tabela_Brasil[[#This Row],[IDHM]]&lt;=0.699,"Médio",IF(Tabela_Brasil[[#This Row],[IDHM]]&lt;=0.799,"Alto","Muito Alto")))</f>
        <v>Médio</v>
      </c>
      <c r="L2330" t="str">
        <f>VLOOKUP(Tabela_Brasil[[#This Row],[Estado]],'De-Para_Estado_Regiao'!$B$3:$C$29,2,FALSE)</f>
        <v>Norte</v>
      </c>
      <c r="M2330">
        <f>IF(Tabela_Brasil[[#This Row],[IBGE_1-4]]&gt;=951,1,0)</f>
        <v>0</v>
      </c>
      <c r="N2330">
        <f>IF(Tabela_Brasil[[#This Row],[COMP_P]]&lt;=2,1,0)</f>
        <v>0</v>
      </c>
    </row>
    <row r="2331" spans="1:14" x14ac:dyDescent="0.25">
      <c r="A2331" s="12" t="s">
        <v>2309</v>
      </c>
      <c r="B2331" s="12" t="s">
        <v>82</v>
      </c>
      <c r="C2331" s="12">
        <v>978</v>
      </c>
      <c r="D2331" s="12">
        <v>0.59399999999999997</v>
      </c>
      <c r="E2331" s="12">
        <v>0.59299999999999997</v>
      </c>
      <c r="F2331" s="12">
        <v>0.46700000000000003</v>
      </c>
      <c r="G2331" s="12">
        <v>9056.24</v>
      </c>
      <c r="H2331" s="13">
        <v>21</v>
      </c>
      <c r="I2331" t="str">
        <f>CONCATENATE(Tabela_Brasil[[#This Row],[Município]],"-",Tabela_Brasil[[#This Row],[Estado]])</f>
        <v>Areia-PB</v>
      </c>
      <c r="J2331">
        <f>IF(Tabela_Brasil[[#This Row],[IDHM]]&lt;=0.599,1,0)</f>
        <v>1</v>
      </c>
      <c r="K2331" t="str">
        <f>IF(Tabela_Brasil[[#This Row],[IDHM]]&lt;=0.55,"Baixo",IF(Tabela_Brasil[[#This Row],[IDHM]]&lt;=0.699,"Médio",IF(Tabela_Brasil[[#This Row],[IDHM]]&lt;=0.799,"Alto","Muito Alto")))</f>
        <v>Médio</v>
      </c>
      <c r="L2331" t="str">
        <f>VLOOKUP(Tabela_Brasil[[#This Row],[Estado]],'De-Para_Estado_Regiao'!$B$3:$C$29,2,FALSE)</f>
        <v>Nordeste</v>
      </c>
      <c r="M2331">
        <f>IF(Tabela_Brasil[[#This Row],[IBGE_1-4]]&gt;=951,1,0)</f>
        <v>1</v>
      </c>
      <c r="N2331">
        <f>IF(Tabela_Brasil[[#This Row],[COMP_P]]&lt;=2,1,0)</f>
        <v>0</v>
      </c>
    </row>
    <row r="2332" spans="1:14" x14ac:dyDescent="0.25">
      <c r="A2332" s="9" t="s">
        <v>2310</v>
      </c>
      <c r="B2332" s="9" t="s">
        <v>94</v>
      </c>
      <c r="C2332" s="9">
        <v>467</v>
      </c>
      <c r="D2332" s="9">
        <v>0.50600000000000001</v>
      </c>
      <c r="E2332" s="9">
        <v>0.504</v>
      </c>
      <c r="F2332" s="9">
        <v>0.35699999999999998</v>
      </c>
      <c r="G2332" s="9">
        <v>5647.4</v>
      </c>
      <c r="H2332" s="10">
        <v>15</v>
      </c>
      <c r="I2332" t="str">
        <f>CONCATENATE(Tabela_Brasil[[#This Row],[Município]],"-",Tabela_Brasil[[#This Row],[Estado]])</f>
        <v>Canapi-AL</v>
      </c>
      <c r="J2332">
        <f>IF(Tabela_Brasil[[#This Row],[IDHM]]&lt;=0.599,1,0)</f>
        <v>1</v>
      </c>
      <c r="K2332" t="str">
        <f>IF(Tabela_Brasil[[#This Row],[IDHM]]&lt;=0.55,"Baixo",IF(Tabela_Brasil[[#This Row],[IDHM]]&lt;=0.699,"Médio",IF(Tabela_Brasil[[#This Row],[IDHM]]&lt;=0.799,"Alto","Muito Alto")))</f>
        <v>Baixo</v>
      </c>
      <c r="L2332" t="str">
        <f>VLOOKUP(Tabela_Brasil[[#This Row],[Estado]],'De-Para_Estado_Regiao'!$B$3:$C$29,2,FALSE)</f>
        <v>Nordeste</v>
      </c>
      <c r="M2332">
        <f>IF(Tabela_Brasil[[#This Row],[IBGE_1-4]]&gt;=951,1,0)</f>
        <v>0</v>
      </c>
      <c r="N2332">
        <f>IF(Tabela_Brasil[[#This Row],[COMP_P]]&lt;=2,1,0)</f>
        <v>0</v>
      </c>
    </row>
    <row r="2333" spans="1:14" x14ac:dyDescent="0.25">
      <c r="A2333" s="12" t="s">
        <v>2311</v>
      </c>
      <c r="B2333" s="12" t="s">
        <v>94</v>
      </c>
      <c r="C2333" s="12">
        <v>1761</v>
      </c>
      <c r="D2333" s="12">
        <v>0.56999999999999995</v>
      </c>
      <c r="E2333" s="12">
        <v>0.53100000000000003</v>
      </c>
      <c r="F2333" s="12">
        <v>0.47</v>
      </c>
      <c r="G2333" s="12">
        <v>7627.57</v>
      </c>
      <c r="H2333" s="13">
        <v>3</v>
      </c>
      <c r="I2333" t="str">
        <f>CONCATENATE(Tabela_Brasil[[#This Row],[Município]],"-",Tabela_Brasil[[#This Row],[Estado]])</f>
        <v>Campo Alegre-AL</v>
      </c>
      <c r="J2333">
        <f>IF(Tabela_Brasil[[#This Row],[IDHM]]&lt;=0.599,1,0)</f>
        <v>1</v>
      </c>
      <c r="K2333" t="str">
        <f>IF(Tabela_Brasil[[#This Row],[IDHM]]&lt;=0.55,"Baixo",IF(Tabela_Brasil[[#This Row],[IDHM]]&lt;=0.699,"Médio",IF(Tabela_Brasil[[#This Row],[IDHM]]&lt;=0.799,"Alto","Muito Alto")))</f>
        <v>Médio</v>
      </c>
      <c r="L2333" t="str">
        <f>VLOOKUP(Tabela_Brasil[[#This Row],[Estado]],'De-Para_Estado_Regiao'!$B$3:$C$29,2,FALSE)</f>
        <v>Nordeste</v>
      </c>
      <c r="M2333">
        <f>IF(Tabela_Brasil[[#This Row],[IBGE_1-4]]&gt;=951,1,0)</f>
        <v>1</v>
      </c>
      <c r="N2333">
        <f>IF(Tabela_Brasil[[#This Row],[COMP_P]]&lt;=2,1,0)</f>
        <v>0</v>
      </c>
    </row>
    <row r="2334" spans="1:14" x14ac:dyDescent="0.25">
      <c r="A2334" s="9" t="s">
        <v>2312</v>
      </c>
      <c r="B2334" s="9" t="s">
        <v>16</v>
      </c>
      <c r="C2334" s="9">
        <v>1896</v>
      </c>
      <c r="D2334" s="9">
        <v>0.67</v>
      </c>
      <c r="E2334" s="9">
        <v>0.63400000000000001</v>
      </c>
      <c r="F2334" s="9">
        <v>0.57299999999999995</v>
      </c>
      <c r="G2334" s="9">
        <v>15274.21</v>
      </c>
      <c r="H2334" s="10">
        <v>32</v>
      </c>
      <c r="I2334" t="str">
        <f>CONCATENATE(Tabela_Brasil[[#This Row],[Município]],"-",Tabela_Brasil[[#This Row],[Estado]])</f>
        <v>Várzea Da Palma-MG</v>
      </c>
      <c r="J2334">
        <f>IF(Tabela_Brasil[[#This Row],[IDHM]]&lt;=0.599,1,0)</f>
        <v>0</v>
      </c>
      <c r="K2334" t="str">
        <f>IF(Tabela_Brasil[[#This Row],[IDHM]]&lt;=0.55,"Baixo",IF(Tabela_Brasil[[#This Row],[IDHM]]&lt;=0.699,"Médio",IF(Tabela_Brasil[[#This Row],[IDHM]]&lt;=0.799,"Alto","Muito Alto")))</f>
        <v>Médio</v>
      </c>
      <c r="L2334" t="str">
        <f>VLOOKUP(Tabela_Brasil[[#This Row],[Estado]],'De-Para_Estado_Regiao'!$B$3:$C$29,2,FALSE)</f>
        <v>Sudeste</v>
      </c>
      <c r="M2334">
        <f>IF(Tabela_Brasil[[#This Row],[IBGE_1-4]]&gt;=951,1,0)</f>
        <v>1</v>
      </c>
      <c r="N2334">
        <f>IF(Tabela_Brasil[[#This Row],[COMP_P]]&lt;=2,1,0)</f>
        <v>0</v>
      </c>
    </row>
    <row r="2335" spans="1:14" x14ac:dyDescent="0.25">
      <c r="A2335" s="12" t="s">
        <v>2313</v>
      </c>
      <c r="B2335" s="12" t="s">
        <v>59</v>
      </c>
      <c r="C2335" s="12">
        <v>582</v>
      </c>
      <c r="D2335" s="12">
        <v>0.7</v>
      </c>
      <c r="E2335" s="12">
        <v>0.69099999999999995</v>
      </c>
      <c r="F2335" s="12">
        <v>0.60299999999999998</v>
      </c>
      <c r="G2335" s="12">
        <v>25766.46</v>
      </c>
      <c r="H2335" s="13">
        <v>34</v>
      </c>
      <c r="I2335" t="str">
        <f>CONCATENATE(Tabela_Brasil[[#This Row],[Município]],"-",Tabela_Brasil[[#This Row],[Estado]])</f>
        <v>Papanduva-SC</v>
      </c>
      <c r="J2335">
        <f>IF(Tabela_Brasil[[#This Row],[IDHM]]&lt;=0.599,1,0)</f>
        <v>0</v>
      </c>
      <c r="K2335" t="str">
        <f>IF(Tabela_Brasil[[#This Row],[IDHM]]&lt;=0.55,"Baixo",IF(Tabela_Brasil[[#This Row],[IDHM]]&lt;=0.699,"Médio",IF(Tabela_Brasil[[#This Row],[IDHM]]&lt;=0.799,"Alto","Muito Alto")))</f>
        <v>Alto</v>
      </c>
      <c r="L2335" t="str">
        <f>VLOOKUP(Tabela_Brasil[[#This Row],[Estado]],'De-Para_Estado_Regiao'!$B$3:$C$29,2,FALSE)</f>
        <v>Sul</v>
      </c>
      <c r="M2335">
        <f>IF(Tabela_Brasil[[#This Row],[IBGE_1-4]]&gt;=951,1,0)</f>
        <v>0</v>
      </c>
      <c r="N2335">
        <f>IF(Tabela_Brasil[[#This Row],[COMP_P]]&lt;=2,1,0)</f>
        <v>0</v>
      </c>
    </row>
    <row r="2336" spans="1:14" x14ac:dyDescent="0.25">
      <c r="A2336" s="9" t="s">
        <v>2314</v>
      </c>
      <c r="B2336" s="9" t="s">
        <v>16</v>
      </c>
      <c r="C2336" s="9">
        <v>604</v>
      </c>
      <c r="D2336" s="9">
        <v>0.68</v>
      </c>
      <c r="E2336" s="9">
        <v>0.66400000000000003</v>
      </c>
      <c r="F2336" s="9">
        <v>0.56999999999999995</v>
      </c>
      <c r="G2336" s="9">
        <v>14049.32</v>
      </c>
      <c r="H2336" s="10">
        <v>14</v>
      </c>
      <c r="I2336" t="str">
        <f>CONCATENATE(Tabela_Brasil[[#This Row],[Município]],"-",Tabela_Brasil[[#This Row],[Estado]])</f>
        <v>Baependi-MG</v>
      </c>
      <c r="J2336">
        <f>IF(Tabela_Brasil[[#This Row],[IDHM]]&lt;=0.599,1,0)</f>
        <v>0</v>
      </c>
      <c r="K2336" t="str">
        <f>IF(Tabela_Brasil[[#This Row],[IDHM]]&lt;=0.55,"Baixo",IF(Tabela_Brasil[[#This Row],[IDHM]]&lt;=0.699,"Médio",IF(Tabela_Brasil[[#This Row],[IDHM]]&lt;=0.799,"Alto","Muito Alto")))</f>
        <v>Médio</v>
      </c>
      <c r="L2336" t="str">
        <f>VLOOKUP(Tabela_Brasil[[#This Row],[Estado]],'De-Para_Estado_Regiao'!$B$3:$C$29,2,FALSE)</f>
        <v>Sudeste</v>
      </c>
      <c r="M2336">
        <f>IF(Tabela_Brasil[[#This Row],[IBGE_1-4]]&gt;=951,1,0)</f>
        <v>0</v>
      </c>
      <c r="N2336">
        <f>IF(Tabela_Brasil[[#This Row],[COMP_P]]&lt;=2,1,0)</f>
        <v>0</v>
      </c>
    </row>
    <row r="2337" spans="1:14" x14ac:dyDescent="0.25">
      <c r="A2337" s="12" t="s">
        <v>2315</v>
      </c>
      <c r="B2337" s="12" t="s">
        <v>72</v>
      </c>
      <c r="C2337" s="12">
        <v>295</v>
      </c>
      <c r="D2337" s="12">
        <v>0.626</v>
      </c>
      <c r="E2337" s="12">
        <v>0.63200000000000001</v>
      </c>
      <c r="F2337" s="12">
        <v>0.505</v>
      </c>
      <c r="G2337" s="12">
        <v>125315.16</v>
      </c>
      <c r="H2337" s="13">
        <v>6</v>
      </c>
      <c r="I2337" t="str">
        <f>CONCATENATE(Tabela_Brasil[[#This Row],[Município]],"-",Tabela_Brasil[[#This Row],[Estado]])</f>
        <v>Guamaré-RN</v>
      </c>
      <c r="J2337">
        <f>IF(Tabela_Brasil[[#This Row],[IDHM]]&lt;=0.599,1,0)</f>
        <v>0</v>
      </c>
      <c r="K2337" t="str">
        <f>IF(Tabela_Brasil[[#This Row],[IDHM]]&lt;=0.55,"Baixo",IF(Tabela_Brasil[[#This Row],[IDHM]]&lt;=0.699,"Médio",IF(Tabela_Brasil[[#This Row],[IDHM]]&lt;=0.799,"Alto","Muito Alto")))</f>
        <v>Médio</v>
      </c>
      <c r="L2337" t="str">
        <f>VLOOKUP(Tabela_Brasil[[#This Row],[Estado]],'De-Para_Estado_Regiao'!$B$3:$C$29,2,FALSE)</f>
        <v>Nordeste</v>
      </c>
      <c r="M2337">
        <f>IF(Tabela_Brasil[[#This Row],[IBGE_1-4]]&gt;=951,1,0)</f>
        <v>0</v>
      </c>
      <c r="N2337">
        <f>IF(Tabela_Brasil[[#This Row],[COMP_P]]&lt;=2,1,0)</f>
        <v>0</v>
      </c>
    </row>
    <row r="2338" spans="1:14" x14ac:dyDescent="0.25">
      <c r="A2338" s="9" t="s">
        <v>2316</v>
      </c>
      <c r="B2338" s="9" t="s">
        <v>14</v>
      </c>
      <c r="C2338" s="9">
        <v>1753</v>
      </c>
      <c r="D2338" s="9">
        <v>0.72</v>
      </c>
      <c r="E2338" s="9">
        <v>0.71699999999999997</v>
      </c>
      <c r="F2338" s="9">
        <v>0.60899999999999999</v>
      </c>
      <c r="G2338" s="9">
        <v>36188.28</v>
      </c>
      <c r="H2338" s="10">
        <v>24</v>
      </c>
      <c r="I2338" t="str">
        <f>CONCATENATE(Tabela_Brasil[[#This Row],[Município]],"-",Tabela_Brasil[[#This Row],[Estado]])</f>
        <v>Eldorado Do Sul-RS</v>
      </c>
      <c r="J2338">
        <f>IF(Tabela_Brasil[[#This Row],[IDHM]]&lt;=0.599,1,0)</f>
        <v>0</v>
      </c>
      <c r="K2338" t="str">
        <f>IF(Tabela_Brasil[[#This Row],[IDHM]]&lt;=0.55,"Baixo",IF(Tabela_Brasil[[#This Row],[IDHM]]&lt;=0.699,"Médio",IF(Tabela_Brasil[[#This Row],[IDHM]]&lt;=0.799,"Alto","Muito Alto")))</f>
        <v>Alto</v>
      </c>
      <c r="L2338" t="str">
        <f>VLOOKUP(Tabela_Brasil[[#This Row],[Estado]],'De-Para_Estado_Regiao'!$B$3:$C$29,2,FALSE)</f>
        <v>Sul</v>
      </c>
      <c r="M2338">
        <f>IF(Tabela_Brasil[[#This Row],[IBGE_1-4]]&gt;=951,1,0)</f>
        <v>1</v>
      </c>
      <c r="N2338">
        <f>IF(Tabela_Brasil[[#This Row],[COMP_P]]&lt;=2,1,0)</f>
        <v>0</v>
      </c>
    </row>
    <row r="2339" spans="1:14" x14ac:dyDescent="0.25">
      <c r="A2339" s="12" t="s">
        <v>2317</v>
      </c>
      <c r="B2339" s="12" t="s">
        <v>29</v>
      </c>
      <c r="C2339" s="12">
        <v>298</v>
      </c>
      <c r="D2339" s="12">
        <v>0.74</v>
      </c>
      <c r="E2339" s="12">
        <v>0.8</v>
      </c>
      <c r="F2339" s="12">
        <v>0.625</v>
      </c>
      <c r="G2339" s="12">
        <v>202309.42</v>
      </c>
      <c r="H2339" s="13">
        <v>2</v>
      </c>
      <c r="I2339" t="str">
        <f>CONCATENATE(Tabela_Brasil[[#This Row],[Município]],"-",Tabela_Brasil[[#This Row],[Estado]])</f>
        <v>Campos De Júlio-MT</v>
      </c>
      <c r="J2339">
        <f>IF(Tabela_Brasil[[#This Row],[IDHM]]&lt;=0.599,1,0)</f>
        <v>0</v>
      </c>
      <c r="K2339" t="str">
        <f>IF(Tabela_Brasil[[#This Row],[IDHM]]&lt;=0.55,"Baixo",IF(Tabela_Brasil[[#This Row],[IDHM]]&lt;=0.699,"Médio",IF(Tabela_Brasil[[#This Row],[IDHM]]&lt;=0.799,"Alto","Muito Alto")))</f>
        <v>Alto</v>
      </c>
      <c r="L2339" t="str">
        <f>VLOOKUP(Tabela_Brasil[[#This Row],[Estado]],'De-Para_Estado_Regiao'!$B$3:$C$29,2,FALSE)</f>
        <v>Centro-Oeste</v>
      </c>
      <c r="M2339">
        <f>IF(Tabela_Brasil[[#This Row],[IBGE_1-4]]&gt;=951,1,0)</f>
        <v>0</v>
      </c>
      <c r="N2339">
        <f>IF(Tabela_Brasil[[#This Row],[COMP_P]]&lt;=2,1,0)</f>
        <v>1</v>
      </c>
    </row>
    <row r="2340" spans="1:14" x14ac:dyDescent="0.25">
      <c r="A2340" s="9" t="s">
        <v>2318</v>
      </c>
      <c r="B2340" s="9" t="s">
        <v>29</v>
      </c>
      <c r="C2340" s="9">
        <v>416</v>
      </c>
      <c r="D2340" s="9">
        <v>0.66900000000000004</v>
      </c>
      <c r="E2340" s="9">
        <v>0.69399999999999995</v>
      </c>
      <c r="F2340" s="9">
        <v>0.52900000000000003</v>
      </c>
      <c r="G2340" s="9">
        <v>115474.99</v>
      </c>
      <c r="H2340" s="10">
        <v>4</v>
      </c>
      <c r="I2340" t="str">
        <f>CONCATENATE(Tabela_Brasil[[#This Row],[Município]],"-",Tabela_Brasil[[#This Row],[Estado]])</f>
        <v>Nova Ubiratã-MT</v>
      </c>
      <c r="J2340">
        <f>IF(Tabela_Brasil[[#This Row],[IDHM]]&lt;=0.599,1,0)</f>
        <v>0</v>
      </c>
      <c r="K2340" t="str">
        <f>IF(Tabela_Brasil[[#This Row],[IDHM]]&lt;=0.55,"Baixo",IF(Tabela_Brasil[[#This Row],[IDHM]]&lt;=0.699,"Médio",IF(Tabela_Brasil[[#This Row],[IDHM]]&lt;=0.799,"Alto","Muito Alto")))</f>
        <v>Médio</v>
      </c>
      <c r="L2340" t="str">
        <f>VLOOKUP(Tabela_Brasil[[#This Row],[Estado]],'De-Para_Estado_Regiao'!$B$3:$C$29,2,FALSE)</f>
        <v>Centro-Oeste</v>
      </c>
      <c r="M2340">
        <f>IF(Tabela_Brasil[[#This Row],[IBGE_1-4]]&gt;=951,1,0)</f>
        <v>0</v>
      </c>
      <c r="N2340">
        <f>IF(Tabela_Brasil[[#This Row],[COMP_P]]&lt;=2,1,0)</f>
        <v>0</v>
      </c>
    </row>
    <row r="2341" spans="1:14" x14ac:dyDescent="0.25">
      <c r="A2341" s="12" t="s">
        <v>2319</v>
      </c>
      <c r="B2341" s="12" t="s">
        <v>29</v>
      </c>
      <c r="C2341" s="12">
        <v>278</v>
      </c>
      <c r="D2341" s="12">
        <v>0.69299999999999995</v>
      </c>
      <c r="E2341" s="12">
        <v>0.69399999999999995</v>
      </c>
      <c r="F2341" s="12">
        <v>0.59099999999999997</v>
      </c>
      <c r="G2341" s="12">
        <v>91162.75</v>
      </c>
      <c r="H2341" s="13">
        <v>6</v>
      </c>
      <c r="I2341" t="str">
        <f>CONCATENATE(Tabela_Brasil[[#This Row],[Município]],"-",Tabela_Brasil[[#This Row],[Estado]])</f>
        <v>Itiquira-MT</v>
      </c>
      <c r="J2341">
        <f>IF(Tabela_Brasil[[#This Row],[IDHM]]&lt;=0.599,1,0)</f>
        <v>0</v>
      </c>
      <c r="K2341" t="str">
        <f>IF(Tabela_Brasil[[#This Row],[IDHM]]&lt;=0.55,"Baixo",IF(Tabela_Brasil[[#This Row],[IDHM]]&lt;=0.699,"Médio",IF(Tabela_Brasil[[#This Row],[IDHM]]&lt;=0.799,"Alto","Muito Alto")))</f>
        <v>Médio</v>
      </c>
      <c r="L2341" t="str">
        <f>VLOOKUP(Tabela_Brasil[[#This Row],[Estado]],'De-Para_Estado_Regiao'!$B$3:$C$29,2,FALSE)</f>
        <v>Centro-Oeste</v>
      </c>
      <c r="M2341">
        <f>IF(Tabela_Brasil[[#This Row],[IBGE_1-4]]&gt;=951,1,0)</f>
        <v>0</v>
      </c>
      <c r="N2341">
        <f>IF(Tabela_Brasil[[#This Row],[COMP_P]]&lt;=2,1,0)</f>
        <v>0</v>
      </c>
    </row>
    <row r="2342" spans="1:14" x14ac:dyDescent="0.25">
      <c r="A2342" s="9" t="s">
        <v>2320</v>
      </c>
      <c r="B2342" s="9" t="s">
        <v>64</v>
      </c>
      <c r="C2342" s="9">
        <v>1489</v>
      </c>
      <c r="D2342" s="9">
        <v>0.69599999999999995</v>
      </c>
      <c r="E2342" s="9">
        <v>0.67600000000000005</v>
      </c>
      <c r="F2342" s="9">
        <v>0.58799999999999997</v>
      </c>
      <c r="G2342" s="9">
        <v>29171.51</v>
      </c>
      <c r="H2342" s="10">
        <v>20</v>
      </c>
      <c r="I2342" t="str">
        <f>CONCATENATE(Tabela_Brasil[[#This Row],[Município]],"-",Tabela_Brasil[[#This Row],[Estado]])</f>
        <v>Marataízes-ES</v>
      </c>
      <c r="J2342">
        <f>IF(Tabela_Brasil[[#This Row],[IDHM]]&lt;=0.599,1,0)</f>
        <v>0</v>
      </c>
      <c r="K2342" t="str">
        <f>IF(Tabela_Brasil[[#This Row],[IDHM]]&lt;=0.55,"Baixo",IF(Tabela_Brasil[[#This Row],[IDHM]]&lt;=0.699,"Médio",IF(Tabela_Brasil[[#This Row],[IDHM]]&lt;=0.799,"Alto","Muito Alto")))</f>
        <v>Médio</v>
      </c>
      <c r="L2342" t="str">
        <f>VLOOKUP(Tabela_Brasil[[#This Row],[Estado]],'De-Para_Estado_Regiao'!$B$3:$C$29,2,FALSE)</f>
        <v>Sudeste</v>
      </c>
      <c r="M2342">
        <f>IF(Tabela_Brasil[[#This Row],[IBGE_1-4]]&gt;=951,1,0)</f>
        <v>1</v>
      </c>
      <c r="N2342">
        <f>IF(Tabela_Brasil[[#This Row],[COMP_P]]&lt;=2,1,0)</f>
        <v>0</v>
      </c>
    </row>
    <row r="2343" spans="1:14" x14ac:dyDescent="0.25">
      <c r="A2343" s="12" t="s">
        <v>222</v>
      </c>
      <c r="B2343" s="12" t="s">
        <v>16</v>
      </c>
      <c r="C2343" s="12">
        <v>913</v>
      </c>
      <c r="D2343" s="12">
        <v>0.68400000000000005</v>
      </c>
      <c r="E2343" s="12">
        <v>0.69299999999999995</v>
      </c>
      <c r="F2343" s="12">
        <v>0.53</v>
      </c>
      <c r="G2343" s="12">
        <v>66685.05</v>
      </c>
      <c r="H2343" s="13">
        <v>5</v>
      </c>
      <c r="I2343" t="str">
        <f>CONCATENATE(Tabela_Brasil[[#This Row],[Município]],"-",Tabela_Brasil[[#This Row],[Estado]])</f>
        <v>Fronteira-MG</v>
      </c>
      <c r="J2343">
        <f>IF(Tabela_Brasil[[#This Row],[IDHM]]&lt;=0.599,1,0)</f>
        <v>0</v>
      </c>
      <c r="K2343" t="str">
        <f>IF(Tabela_Brasil[[#This Row],[IDHM]]&lt;=0.55,"Baixo",IF(Tabela_Brasil[[#This Row],[IDHM]]&lt;=0.699,"Médio",IF(Tabela_Brasil[[#This Row],[IDHM]]&lt;=0.799,"Alto","Muito Alto")))</f>
        <v>Médio</v>
      </c>
      <c r="L2343" t="str">
        <f>VLOOKUP(Tabela_Brasil[[#This Row],[Estado]],'De-Para_Estado_Regiao'!$B$3:$C$29,2,FALSE)</f>
        <v>Sudeste</v>
      </c>
      <c r="M2343">
        <f>IF(Tabela_Brasil[[#This Row],[IBGE_1-4]]&gt;=951,1,0)</f>
        <v>0</v>
      </c>
      <c r="N2343">
        <f>IF(Tabela_Brasil[[#This Row],[COMP_P]]&lt;=2,1,0)</f>
        <v>0</v>
      </c>
    </row>
    <row r="2344" spans="1:14" x14ac:dyDescent="0.25">
      <c r="A2344" s="9" t="s">
        <v>2321</v>
      </c>
      <c r="B2344" s="9" t="s">
        <v>33</v>
      </c>
      <c r="C2344" s="9">
        <v>420</v>
      </c>
      <c r="D2344" s="9">
        <v>0.74199999999999999</v>
      </c>
      <c r="E2344" s="9">
        <v>0.748</v>
      </c>
      <c r="F2344" s="9">
        <v>0.65200000000000002</v>
      </c>
      <c r="G2344" s="9">
        <v>121054.33</v>
      </c>
      <c r="H2344" s="10">
        <v>5</v>
      </c>
      <c r="I2344" t="str">
        <f>CONCATENATE(Tabela_Brasil[[#This Row],[Município]],"-",Tabela_Brasil[[#This Row],[Estado]])</f>
        <v>Chapadão Do Céu-GO</v>
      </c>
      <c r="J2344">
        <f>IF(Tabela_Brasil[[#This Row],[IDHM]]&lt;=0.599,1,0)</f>
        <v>0</v>
      </c>
      <c r="K2344" t="str">
        <f>IF(Tabela_Brasil[[#This Row],[IDHM]]&lt;=0.55,"Baixo",IF(Tabela_Brasil[[#This Row],[IDHM]]&lt;=0.699,"Médio",IF(Tabela_Brasil[[#This Row],[IDHM]]&lt;=0.799,"Alto","Muito Alto")))</f>
        <v>Alto</v>
      </c>
      <c r="L2344" t="str">
        <f>VLOOKUP(Tabela_Brasil[[#This Row],[Estado]],'De-Para_Estado_Regiao'!$B$3:$C$29,2,FALSE)</f>
        <v>Centro-Oeste</v>
      </c>
      <c r="M2344">
        <f>IF(Tabela_Brasil[[#This Row],[IBGE_1-4]]&gt;=951,1,0)</f>
        <v>0</v>
      </c>
      <c r="N2344">
        <f>IF(Tabela_Brasil[[#This Row],[COMP_P]]&lt;=2,1,0)</f>
        <v>0</v>
      </c>
    </row>
    <row r="2345" spans="1:14" x14ac:dyDescent="0.25">
      <c r="A2345" s="12" t="s">
        <v>2322</v>
      </c>
      <c r="B2345" s="12" t="s">
        <v>64</v>
      </c>
      <c r="C2345" s="12">
        <v>522</v>
      </c>
      <c r="D2345" s="12">
        <v>0.67</v>
      </c>
      <c r="E2345" s="12">
        <v>0.69499999999999995</v>
      </c>
      <c r="F2345" s="12">
        <v>0.52100000000000002</v>
      </c>
      <c r="G2345" s="12">
        <v>26239.09</v>
      </c>
      <c r="H2345" s="13">
        <v>42</v>
      </c>
      <c r="I2345" t="str">
        <f>CONCATENATE(Tabela_Brasil[[#This Row],[Município]],"-",Tabela_Brasil[[#This Row],[Estado]])</f>
        <v>Santa Maria De Jetibá-ES</v>
      </c>
      <c r="J2345">
        <f>IF(Tabela_Brasil[[#This Row],[IDHM]]&lt;=0.599,1,0)</f>
        <v>0</v>
      </c>
      <c r="K2345" t="str">
        <f>IF(Tabela_Brasil[[#This Row],[IDHM]]&lt;=0.55,"Baixo",IF(Tabela_Brasil[[#This Row],[IDHM]]&lt;=0.699,"Médio",IF(Tabela_Brasil[[#This Row],[IDHM]]&lt;=0.799,"Alto","Muito Alto")))</f>
        <v>Médio</v>
      </c>
      <c r="L2345" t="str">
        <f>VLOOKUP(Tabela_Brasil[[#This Row],[Estado]],'De-Para_Estado_Regiao'!$B$3:$C$29,2,FALSE)</f>
        <v>Sudeste</v>
      </c>
      <c r="M2345">
        <f>IF(Tabela_Brasil[[#This Row],[IBGE_1-4]]&gt;=951,1,0)</f>
        <v>0</v>
      </c>
      <c r="N2345">
        <f>IF(Tabela_Brasil[[#This Row],[COMP_P]]&lt;=2,1,0)</f>
        <v>0</v>
      </c>
    </row>
    <row r="2346" spans="1:14" x14ac:dyDescent="0.25">
      <c r="A2346" s="9" t="s">
        <v>2323</v>
      </c>
      <c r="B2346" s="9" t="s">
        <v>49</v>
      </c>
      <c r="C2346" s="9">
        <v>453</v>
      </c>
      <c r="D2346" s="9">
        <v>0.59599999999999997</v>
      </c>
      <c r="E2346" s="9">
        <v>0.59399999999999997</v>
      </c>
      <c r="F2346" s="9">
        <v>0.45100000000000001</v>
      </c>
      <c r="G2346" s="9">
        <v>69540.08</v>
      </c>
      <c r="H2346" s="10">
        <v>12</v>
      </c>
      <c r="I2346" t="str">
        <f>CONCATENATE(Tabela_Brasil[[#This Row],[Município]],"-",Tabela_Brasil[[#This Row],[Estado]])</f>
        <v>Vitória Do Xingu-PA</v>
      </c>
      <c r="J2346">
        <f>IF(Tabela_Brasil[[#This Row],[IDHM]]&lt;=0.599,1,0)</f>
        <v>1</v>
      </c>
      <c r="K2346" t="str">
        <f>IF(Tabela_Brasil[[#This Row],[IDHM]]&lt;=0.55,"Baixo",IF(Tabela_Brasil[[#This Row],[IDHM]]&lt;=0.699,"Médio",IF(Tabela_Brasil[[#This Row],[IDHM]]&lt;=0.799,"Alto","Muito Alto")))</f>
        <v>Médio</v>
      </c>
      <c r="L2346" t="str">
        <f>VLOOKUP(Tabela_Brasil[[#This Row],[Estado]],'De-Para_Estado_Regiao'!$B$3:$C$29,2,FALSE)</f>
        <v>Norte</v>
      </c>
      <c r="M2346">
        <f>IF(Tabela_Brasil[[#This Row],[IBGE_1-4]]&gt;=951,1,0)</f>
        <v>0</v>
      </c>
      <c r="N2346">
        <f>IF(Tabela_Brasil[[#This Row],[COMP_P]]&lt;=2,1,0)</f>
        <v>0</v>
      </c>
    </row>
    <row r="2347" spans="1:14" x14ac:dyDescent="0.25">
      <c r="A2347" s="12" t="s">
        <v>2324</v>
      </c>
      <c r="B2347" s="12" t="s">
        <v>14</v>
      </c>
      <c r="C2347" s="12">
        <v>590</v>
      </c>
      <c r="D2347" s="12">
        <v>0.76900000000000002</v>
      </c>
      <c r="E2347" s="12">
        <v>0.75</v>
      </c>
      <c r="F2347" s="12">
        <v>0.70599999999999996</v>
      </c>
      <c r="G2347" s="12">
        <v>48603.18</v>
      </c>
      <c r="H2347" s="13">
        <v>21</v>
      </c>
      <c r="I2347" t="str">
        <f>CONCATENATE(Tabela_Brasil[[#This Row],[Município]],"-",Tabela_Brasil[[#This Row],[Estado]])</f>
        <v>Arroio Do Meio-RS</v>
      </c>
      <c r="J2347">
        <f>IF(Tabela_Brasil[[#This Row],[IDHM]]&lt;=0.599,1,0)</f>
        <v>0</v>
      </c>
      <c r="K2347" t="str">
        <f>IF(Tabela_Brasil[[#This Row],[IDHM]]&lt;=0.55,"Baixo",IF(Tabela_Brasil[[#This Row],[IDHM]]&lt;=0.699,"Médio",IF(Tabela_Brasil[[#This Row],[IDHM]]&lt;=0.799,"Alto","Muito Alto")))</f>
        <v>Alto</v>
      </c>
      <c r="L2347" t="str">
        <f>VLOOKUP(Tabela_Brasil[[#This Row],[Estado]],'De-Para_Estado_Regiao'!$B$3:$C$29,2,FALSE)</f>
        <v>Sul</v>
      </c>
      <c r="M2347">
        <f>IF(Tabela_Brasil[[#This Row],[IBGE_1-4]]&gt;=951,1,0)</f>
        <v>0</v>
      </c>
      <c r="N2347">
        <f>IF(Tabela_Brasil[[#This Row],[COMP_P]]&lt;=2,1,0)</f>
        <v>0</v>
      </c>
    </row>
    <row r="2348" spans="1:14" x14ac:dyDescent="0.25">
      <c r="A2348" s="9" t="s">
        <v>2325</v>
      </c>
      <c r="B2348" s="9" t="s">
        <v>14</v>
      </c>
      <c r="C2348" s="9">
        <v>1165</v>
      </c>
      <c r="D2348" s="9">
        <v>0.71</v>
      </c>
      <c r="E2348" s="9">
        <v>0.74</v>
      </c>
      <c r="F2348" s="9">
        <v>0.58399999999999996</v>
      </c>
      <c r="G2348" s="9">
        <v>36661.69</v>
      </c>
      <c r="H2348" s="10">
        <v>17</v>
      </c>
      <c r="I2348" t="str">
        <f>CONCATENATE(Tabela_Brasil[[#This Row],[Município]],"-",Tabela_Brasil[[#This Row],[Estado]])</f>
        <v>Três Coroas-RS</v>
      </c>
      <c r="J2348">
        <f>IF(Tabela_Brasil[[#This Row],[IDHM]]&lt;=0.599,1,0)</f>
        <v>0</v>
      </c>
      <c r="K2348" t="str">
        <f>IF(Tabela_Brasil[[#This Row],[IDHM]]&lt;=0.55,"Baixo",IF(Tabela_Brasil[[#This Row],[IDHM]]&lt;=0.699,"Médio",IF(Tabela_Brasil[[#This Row],[IDHM]]&lt;=0.799,"Alto","Muito Alto")))</f>
        <v>Alto</v>
      </c>
      <c r="L2348" t="str">
        <f>VLOOKUP(Tabela_Brasil[[#This Row],[Estado]],'De-Para_Estado_Regiao'!$B$3:$C$29,2,FALSE)</f>
        <v>Sul</v>
      </c>
      <c r="M2348">
        <f>IF(Tabela_Brasil[[#This Row],[IBGE_1-4]]&gt;=951,1,0)</f>
        <v>1</v>
      </c>
      <c r="N2348">
        <f>IF(Tabela_Brasil[[#This Row],[COMP_P]]&lt;=2,1,0)</f>
        <v>0</v>
      </c>
    </row>
    <row r="2349" spans="1:14" x14ac:dyDescent="0.25">
      <c r="A2349" s="12" t="s">
        <v>2326</v>
      </c>
      <c r="B2349" s="12" t="s">
        <v>14</v>
      </c>
      <c r="C2349" s="12">
        <v>88</v>
      </c>
      <c r="D2349" s="12">
        <v>0.77200000000000002</v>
      </c>
      <c r="E2349" s="12">
        <v>0.80100000000000005</v>
      </c>
      <c r="F2349" s="12">
        <v>0.67</v>
      </c>
      <c r="G2349" s="12">
        <v>144218.51</v>
      </c>
      <c r="H2349" s="13">
        <v>7</v>
      </c>
      <c r="I2349" t="str">
        <f>CONCATENATE(Tabela_Brasil[[#This Row],[Município]],"-",Tabela_Brasil[[#This Row],[Estado]])</f>
        <v>Aratiba-RS</v>
      </c>
      <c r="J2349">
        <f>IF(Tabela_Brasil[[#This Row],[IDHM]]&lt;=0.599,1,0)</f>
        <v>0</v>
      </c>
      <c r="K2349" t="str">
        <f>IF(Tabela_Brasil[[#This Row],[IDHM]]&lt;=0.55,"Baixo",IF(Tabela_Brasil[[#This Row],[IDHM]]&lt;=0.699,"Médio",IF(Tabela_Brasil[[#This Row],[IDHM]]&lt;=0.799,"Alto","Muito Alto")))</f>
        <v>Alto</v>
      </c>
      <c r="L2349" t="str">
        <f>VLOOKUP(Tabela_Brasil[[#This Row],[Estado]],'De-Para_Estado_Regiao'!$B$3:$C$29,2,FALSE)</f>
        <v>Sul</v>
      </c>
      <c r="M2349">
        <f>IF(Tabela_Brasil[[#This Row],[IBGE_1-4]]&gt;=951,1,0)</f>
        <v>0</v>
      </c>
      <c r="N2349">
        <f>IF(Tabela_Brasil[[#This Row],[COMP_P]]&lt;=2,1,0)</f>
        <v>0</v>
      </c>
    </row>
    <row r="2350" spans="1:14" x14ac:dyDescent="0.25">
      <c r="A2350" s="9" t="s">
        <v>2327</v>
      </c>
      <c r="B2350" s="9" t="s">
        <v>14</v>
      </c>
      <c r="C2350" s="9">
        <v>807</v>
      </c>
      <c r="D2350" s="9">
        <v>0.78400000000000003</v>
      </c>
      <c r="E2350" s="9">
        <v>0.78</v>
      </c>
      <c r="F2350" s="9">
        <v>0.72899999999999998</v>
      </c>
      <c r="G2350" s="9">
        <v>42027.94</v>
      </c>
      <c r="H2350" s="10">
        <v>32</v>
      </c>
      <c r="I2350" t="str">
        <f>CONCATENATE(Tabela_Brasil[[#This Row],[Município]],"-",Tabela_Brasil[[#This Row],[Estado]])</f>
        <v>Ivoti-RS</v>
      </c>
      <c r="J2350">
        <f>IF(Tabela_Brasil[[#This Row],[IDHM]]&lt;=0.599,1,0)</f>
        <v>0</v>
      </c>
      <c r="K2350" t="str">
        <f>IF(Tabela_Brasil[[#This Row],[IDHM]]&lt;=0.55,"Baixo",IF(Tabela_Brasil[[#This Row],[IDHM]]&lt;=0.699,"Médio",IF(Tabela_Brasil[[#This Row],[IDHM]]&lt;=0.799,"Alto","Muito Alto")))</f>
        <v>Alto</v>
      </c>
      <c r="L2350" t="str">
        <f>VLOOKUP(Tabela_Brasil[[#This Row],[Estado]],'De-Para_Estado_Regiao'!$B$3:$C$29,2,FALSE)</f>
        <v>Sul</v>
      </c>
      <c r="M2350">
        <f>IF(Tabela_Brasil[[#This Row],[IBGE_1-4]]&gt;=951,1,0)</f>
        <v>0</v>
      </c>
      <c r="N2350">
        <f>IF(Tabela_Brasil[[#This Row],[COMP_P]]&lt;=2,1,0)</f>
        <v>0</v>
      </c>
    </row>
    <row r="2351" spans="1:14" x14ac:dyDescent="0.25">
      <c r="A2351" s="12" t="s">
        <v>2328</v>
      </c>
      <c r="B2351" s="12" t="s">
        <v>29</v>
      </c>
      <c r="C2351" s="12">
        <v>842</v>
      </c>
      <c r="D2351" s="12">
        <v>0.7</v>
      </c>
      <c r="E2351" s="12">
        <v>0.71199999999999997</v>
      </c>
      <c r="F2351" s="12">
        <v>0.61199999999999999</v>
      </c>
      <c r="G2351" s="12">
        <v>50298.54</v>
      </c>
      <c r="H2351" s="13">
        <v>19</v>
      </c>
      <c r="I2351" t="str">
        <f>CONCATENATE(Tabela_Brasil[[#This Row],[Município]],"-",Tabela_Brasil[[#This Row],[Estado]])</f>
        <v>Alto Araguaia-MT</v>
      </c>
      <c r="J2351">
        <f>IF(Tabela_Brasil[[#This Row],[IDHM]]&lt;=0.599,1,0)</f>
        <v>0</v>
      </c>
      <c r="K2351" t="str">
        <f>IF(Tabela_Brasil[[#This Row],[IDHM]]&lt;=0.55,"Baixo",IF(Tabela_Brasil[[#This Row],[IDHM]]&lt;=0.699,"Médio",IF(Tabela_Brasil[[#This Row],[IDHM]]&lt;=0.799,"Alto","Muito Alto")))</f>
        <v>Alto</v>
      </c>
      <c r="L2351" t="str">
        <f>VLOOKUP(Tabela_Brasil[[#This Row],[Estado]],'De-Para_Estado_Regiao'!$B$3:$C$29,2,FALSE)</f>
        <v>Centro-Oeste</v>
      </c>
      <c r="M2351">
        <f>IF(Tabela_Brasil[[#This Row],[IBGE_1-4]]&gt;=951,1,0)</f>
        <v>0</v>
      </c>
      <c r="N2351">
        <f>IF(Tabela_Brasil[[#This Row],[COMP_P]]&lt;=2,1,0)</f>
        <v>0</v>
      </c>
    </row>
    <row r="2352" spans="1:14" x14ac:dyDescent="0.25">
      <c r="A2352" s="9" t="s">
        <v>2329</v>
      </c>
      <c r="B2352" s="9" t="s">
        <v>59</v>
      </c>
      <c r="C2352" s="9">
        <v>810</v>
      </c>
      <c r="D2352" s="9">
        <v>0.76</v>
      </c>
      <c r="E2352" s="9">
        <v>0.75</v>
      </c>
      <c r="F2352" s="9">
        <v>0.66</v>
      </c>
      <c r="G2352" s="9">
        <v>44755.67</v>
      </c>
      <c r="H2352" s="10">
        <v>16</v>
      </c>
      <c r="I2352" t="str">
        <f>CONCATENATE(Tabela_Brasil[[#This Row],[Município]],"-",Tabela_Brasil[[#This Row],[Estado]])</f>
        <v>Porto Belo-SC</v>
      </c>
      <c r="J2352">
        <f>IF(Tabela_Brasil[[#This Row],[IDHM]]&lt;=0.599,1,0)</f>
        <v>0</v>
      </c>
      <c r="K2352" t="str">
        <f>IF(Tabela_Brasil[[#This Row],[IDHM]]&lt;=0.55,"Baixo",IF(Tabela_Brasil[[#This Row],[IDHM]]&lt;=0.699,"Médio",IF(Tabela_Brasil[[#This Row],[IDHM]]&lt;=0.799,"Alto","Muito Alto")))</f>
        <v>Alto</v>
      </c>
      <c r="L2352" t="str">
        <f>VLOOKUP(Tabela_Brasil[[#This Row],[Estado]],'De-Para_Estado_Regiao'!$B$3:$C$29,2,FALSE)</f>
        <v>Sul</v>
      </c>
      <c r="M2352">
        <f>IF(Tabela_Brasil[[#This Row],[IBGE_1-4]]&gt;=951,1,0)</f>
        <v>0</v>
      </c>
      <c r="N2352">
        <f>IF(Tabela_Brasil[[#This Row],[COMP_P]]&lt;=2,1,0)</f>
        <v>0</v>
      </c>
    </row>
    <row r="2353" spans="1:14" x14ac:dyDescent="0.25">
      <c r="A2353" s="12" t="s">
        <v>2330</v>
      </c>
      <c r="B2353" s="12" t="s">
        <v>14</v>
      </c>
      <c r="C2353" s="12">
        <v>1121</v>
      </c>
      <c r="D2353" s="12">
        <v>0.69299999999999995</v>
      </c>
      <c r="E2353" s="12">
        <v>0.70199999999999996</v>
      </c>
      <c r="F2353" s="12">
        <v>0.56000000000000005</v>
      </c>
      <c r="G2353" s="12">
        <v>22585.86</v>
      </c>
      <c r="H2353" s="13">
        <v>30</v>
      </c>
      <c r="I2353" t="str">
        <f>CONCATENATE(Tabela_Brasil[[#This Row],[Município]],"-",Tabela_Brasil[[#This Row],[Estado]])</f>
        <v>Rio Pardo-RS</v>
      </c>
      <c r="J2353">
        <f>IF(Tabela_Brasil[[#This Row],[IDHM]]&lt;=0.599,1,0)</f>
        <v>0</v>
      </c>
      <c r="K2353" t="str">
        <f>IF(Tabela_Brasil[[#This Row],[IDHM]]&lt;=0.55,"Baixo",IF(Tabela_Brasil[[#This Row],[IDHM]]&lt;=0.699,"Médio",IF(Tabela_Brasil[[#This Row],[IDHM]]&lt;=0.799,"Alto","Muito Alto")))</f>
        <v>Médio</v>
      </c>
      <c r="L2353" t="str">
        <f>VLOOKUP(Tabela_Brasil[[#This Row],[Estado]],'De-Para_Estado_Regiao'!$B$3:$C$29,2,FALSE)</f>
        <v>Sul</v>
      </c>
      <c r="M2353">
        <f>IF(Tabela_Brasil[[#This Row],[IBGE_1-4]]&gt;=951,1,0)</f>
        <v>1</v>
      </c>
      <c r="N2353">
        <f>IF(Tabela_Brasil[[#This Row],[COMP_P]]&lt;=2,1,0)</f>
        <v>0</v>
      </c>
    </row>
    <row r="2354" spans="1:14" x14ac:dyDescent="0.25">
      <c r="A2354" s="9" t="s">
        <v>2331</v>
      </c>
      <c r="B2354" s="9" t="s">
        <v>29</v>
      </c>
      <c r="C2354" s="9">
        <v>462</v>
      </c>
      <c r="D2354" s="9">
        <v>0.69599999999999995</v>
      </c>
      <c r="E2354" s="9">
        <v>0.69499999999999995</v>
      </c>
      <c r="F2354" s="9">
        <v>0.57099999999999995</v>
      </c>
      <c r="G2354" s="9">
        <v>44624.75</v>
      </c>
      <c r="H2354" s="10">
        <v>11</v>
      </c>
      <c r="I2354" t="str">
        <f>CONCATENATE(Tabela_Brasil[[#This Row],[Município]],"-",Tabela_Brasil[[#This Row],[Estado]])</f>
        <v>Brasnorte-MT</v>
      </c>
      <c r="J2354">
        <f>IF(Tabela_Brasil[[#This Row],[IDHM]]&lt;=0.599,1,0)</f>
        <v>0</v>
      </c>
      <c r="K2354" t="str">
        <f>IF(Tabela_Brasil[[#This Row],[IDHM]]&lt;=0.55,"Baixo",IF(Tabela_Brasil[[#This Row],[IDHM]]&lt;=0.699,"Médio",IF(Tabela_Brasil[[#This Row],[IDHM]]&lt;=0.799,"Alto","Muito Alto")))</f>
        <v>Médio</v>
      </c>
      <c r="L2354" t="str">
        <f>VLOOKUP(Tabela_Brasil[[#This Row],[Estado]],'De-Para_Estado_Regiao'!$B$3:$C$29,2,FALSE)</f>
        <v>Centro-Oeste</v>
      </c>
      <c r="M2354">
        <f>IF(Tabela_Brasil[[#This Row],[IBGE_1-4]]&gt;=951,1,0)</f>
        <v>0</v>
      </c>
      <c r="N2354">
        <f>IF(Tabela_Brasil[[#This Row],[COMP_P]]&lt;=2,1,0)</f>
        <v>0</v>
      </c>
    </row>
    <row r="2355" spans="1:14" x14ac:dyDescent="0.25">
      <c r="A2355" s="12" t="s">
        <v>2332</v>
      </c>
      <c r="B2355" s="12" t="s">
        <v>210</v>
      </c>
      <c r="C2355" s="12">
        <v>2482</v>
      </c>
      <c r="D2355" s="12">
        <v>0.66500000000000004</v>
      </c>
      <c r="E2355" s="12">
        <v>0.64100000000000001</v>
      </c>
      <c r="F2355" s="12">
        <v>0.57299999999999995</v>
      </c>
      <c r="G2355" s="12">
        <v>16741.38</v>
      </c>
      <c r="H2355" s="13">
        <v>38</v>
      </c>
      <c r="I2355" t="str">
        <f>CONCATENATE(Tabela_Brasil[[#This Row],[Município]],"-",Tabela_Brasil[[#This Row],[Estado]])</f>
        <v>Laranjal Do Jari-AP</v>
      </c>
      <c r="J2355">
        <f>IF(Tabela_Brasil[[#This Row],[IDHM]]&lt;=0.599,1,0)</f>
        <v>0</v>
      </c>
      <c r="K2355" t="str">
        <f>IF(Tabela_Brasil[[#This Row],[IDHM]]&lt;=0.55,"Baixo",IF(Tabela_Brasil[[#This Row],[IDHM]]&lt;=0.699,"Médio",IF(Tabela_Brasil[[#This Row],[IDHM]]&lt;=0.799,"Alto","Muito Alto")))</f>
        <v>Médio</v>
      </c>
      <c r="L2355" t="str">
        <f>VLOOKUP(Tabela_Brasil[[#This Row],[Estado]],'De-Para_Estado_Regiao'!$B$3:$C$29,2,FALSE)</f>
        <v>Norte</v>
      </c>
      <c r="M2355">
        <f>IF(Tabela_Brasil[[#This Row],[IBGE_1-4]]&gt;=951,1,0)</f>
        <v>1</v>
      </c>
      <c r="N2355">
        <f>IF(Tabela_Brasil[[#This Row],[COMP_P]]&lt;=2,1,0)</f>
        <v>0</v>
      </c>
    </row>
    <row r="2356" spans="1:14" x14ac:dyDescent="0.25">
      <c r="A2356" s="9" t="s">
        <v>2333</v>
      </c>
      <c r="B2356" s="9" t="s">
        <v>59</v>
      </c>
      <c r="C2356" s="9">
        <v>606</v>
      </c>
      <c r="D2356" s="9">
        <v>0.77900000000000003</v>
      </c>
      <c r="E2356" s="9">
        <v>0.80400000000000005</v>
      </c>
      <c r="F2356" s="9">
        <v>0.67400000000000004</v>
      </c>
      <c r="G2356" s="9">
        <v>43304.05</v>
      </c>
      <c r="H2356" s="10">
        <v>27</v>
      </c>
      <c r="I2356" t="str">
        <f>CONCATENATE(Tabela_Brasil[[#This Row],[Município]],"-",Tabela_Brasil[[#This Row],[Estado]])</f>
        <v>Seara-SC</v>
      </c>
      <c r="J2356">
        <f>IF(Tabela_Brasil[[#This Row],[IDHM]]&lt;=0.599,1,0)</f>
        <v>0</v>
      </c>
      <c r="K2356" t="str">
        <f>IF(Tabela_Brasil[[#This Row],[IDHM]]&lt;=0.55,"Baixo",IF(Tabela_Brasil[[#This Row],[IDHM]]&lt;=0.699,"Médio",IF(Tabela_Brasil[[#This Row],[IDHM]]&lt;=0.799,"Alto","Muito Alto")))</f>
        <v>Alto</v>
      </c>
      <c r="L2356" t="str">
        <f>VLOOKUP(Tabela_Brasil[[#This Row],[Estado]],'De-Para_Estado_Regiao'!$B$3:$C$29,2,FALSE)</f>
        <v>Sul</v>
      </c>
      <c r="M2356">
        <f>IF(Tabela_Brasil[[#This Row],[IBGE_1-4]]&gt;=951,1,0)</f>
        <v>0</v>
      </c>
      <c r="N2356">
        <f>IF(Tabela_Brasil[[#This Row],[COMP_P]]&lt;=2,1,0)</f>
        <v>0</v>
      </c>
    </row>
    <row r="2357" spans="1:14" x14ac:dyDescent="0.25">
      <c r="A2357" s="12" t="s">
        <v>2334</v>
      </c>
      <c r="B2357" s="12" t="s">
        <v>114</v>
      </c>
      <c r="C2357" s="12">
        <v>813</v>
      </c>
      <c r="D2357" s="12">
        <v>0.56100000000000005</v>
      </c>
      <c r="E2357" s="12">
        <v>0.54800000000000004</v>
      </c>
      <c r="F2357" s="12">
        <v>0.41399999999999998</v>
      </c>
      <c r="G2357" s="12">
        <v>22348.560000000001</v>
      </c>
      <c r="H2357" s="13">
        <v>5</v>
      </c>
      <c r="I2357" t="str">
        <f>CONCATENATE(Tabela_Brasil[[#This Row],[Município]],"-",Tabela_Brasil[[#This Row],[Estado]])</f>
        <v>Itaporanga D'Ajuda-SE</v>
      </c>
      <c r="J2357">
        <f>IF(Tabela_Brasil[[#This Row],[IDHM]]&lt;=0.599,1,0)</f>
        <v>1</v>
      </c>
      <c r="K2357" t="str">
        <f>IF(Tabela_Brasil[[#This Row],[IDHM]]&lt;=0.55,"Baixo",IF(Tabela_Brasil[[#This Row],[IDHM]]&lt;=0.699,"Médio",IF(Tabela_Brasil[[#This Row],[IDHM]]&lt;=0.799,"Alto","Muito Alto")))</f>
        <v>Médio</v>
      </c>
      <c r="L2357" t="str">
        <f>VLOOKUP(Tabela_Brasil[[#This Row],[Estado]],'De-Para_Estado_Regiao'!$B$3:$C$29,2,FALSE)</f>
        <v>Nordeste</v>
      </c>
      <c r="M2357">
        <f>IF(Tabela_Brasil[[#This Row],[IBGE_1-4]]&gt;=951,1,0)</f>
        <v>0</v>
      </c>
      <c r="N2357">
        <f>IF(Tabela_Brasil[[#This Row],[COMP_P]]&lt;=2,1,0)</f>
        <v>0</v>
      </c>
    </row>
    <row r="2358" spans="1:14" x14ac:dyDescent="0.25">
      <c r="A2358" s="9" t="s">
        <v>2335</v>
      </c>
      <c r="B2358" s="9" t="s">
        <v>29</v>
      </c>
      <c r="C2358" s="9">
        <v>550</v>
      </c>
      <c r="D2358" s="9">
        <v>0.67900000000000005</v>
      </c>
      <c r="E2358" s="9">
        <v>0.67200000000000004</v>
      </c>
      <c r="F2358" s="9">
        <v>0.57299999999999995</v>
      </c>
      <c r="G2358" s="9">
        <v>43698.96</v>
      </c>
      <c r="H2358" s="10">
        <v>9</v>
      </c>
      <c r="I2358" t="str">
        <f>CONCATENATE(Tabela_Brasil[[#This Row],[Município]],"-",Tabela_Brasil[[#This Row],[Estado]])</f>
        <v>Pedra Preta-MT</v>
      </c>
      <c r="J2358">
        <f>IF(Tabela_Brasil[[#This Row],[IDHM]]&lt;=0.599,1,0)</f>
        <v>0</v>
      </c>
      <c r="K2358" t="str">
        <f>IF(Tabela_Brasil[[#This Row],[IDHM]]&lt;=0.55,"Baixo",IF(Tabela_Brasil[[#This Row],[IDHM]]&lt;=0.699,"Médio",IF(Tabela_Brasil[[#This Row],[IDHM]]&lt;=0.799,"Alto","Muito Alto")))</f>
        <v>Médio</v>
      </c>
      <c r="L2358" t="str">
        <f>VLOOKUP(Tabela_Brasil[[#This Row],[Estado]],'De-Para_Estado_Regiao'!$B$3:$C$29,2,FALSE)</f>
        <v>Centro-Oeste</v>
      </c>
      <c r="M2358">
        <f>IF(Tabela_Brasil[[#This Row],[IBGE_1-4]]&gt;=951,1,0)</f>
        <v>0</v>
      </c>
      <c r="N2358">
        <f>IF(Tabela_Brasil[[#This Row],[COMP_P]]&lt;=2,1,0)</f>
        <v>0</v>
      </c>
    </row>
    <row r="2359" spans="1:14" x14ac:dyDescent="0.25">
      <c r="A2359" s="12" t="s">
        <v>1722</v>
      </c>
      <c r="B2359" s="12" t="s">
        <v>59</v>
      </c>
      <c r="C2359" s="12">
        <v>413</v>
      </c>
      <c r="D2359" s="12">
        <v>0.76800000000000002</v>
      </c>
      <c r="E2359" s="12">
        <v>0.74099999999999999</v>
      </c>
      <c r="F2359" s="12">
        <v>0.70299999999999996</v>
      </c>
      <c r="G2359" s="12">
        <v>49675.02</v>
      </c>
      <c r="H2359" s="13">
        <v>18</v>
      </c>
      <c r="I2359" t="str">
        <f>CONCATENATE(Tabela_Brasil[[#This Row],[Município]],"-",Tabela_Brasil[[#This Row],[Estado]])</f>
        <v>Nova Veneza-SC</v>
      </c>
      <c r="J2359">
        <f>IF(Tabela_Brasil[[#This Row],[IDHM]]&lt;=0.599,1,0)</f>
        <v>0</v>
      </c>
      <c r="K2359" t="str">
        <f>IF(Tabela_Brasil[[#This Row],[IDHM]]&lt;=0.55,"Baixo",IF(Tabela_Brasil[[#This Row],[IDHM]]&lt;=0.699,"Médio",IF(Tabela_Brasil[[#This Row],[IDHM]]&lt;=0.799,"Alto","Muito Alto")))</f>
        <v>Alto</v>
      </c>
      <c r="L2359" t="str">
        <f>VLOOKUP(Tabela_Brasil[[#This Row],[Estado]],'De-Para_Estado_Regiao'!$B$3:$C$29,2,FALSE)</f>
        <v>Sul</v>
      </c>
      <c r="M2359">
        <f>IF(Tabela_Brasil[[#This Row],[IBGE_1-4]]&gt;=951,1,0)</f>
        <v>0</v>
      </c>
      <c r="N2359">
        <f>IF(Tabela_Brasil[[#This Row],[COMP_P]]&lt;=2,1,0)</f>
        <v>0</v>
      </c>
    </row>
    <row r="2360" spans="1:14" x14ac:dyDescent="0.25">
      <c r="A2360" s="9" t="s">
        <v>2336</v>
      </c>
      <c r="B2360" s="9" t="s">
        <v>59</v>
      </c>
      <c r="C2360" s="9">
        <v>373</v>
      </c>
      <c r="D2360" s="9">
        <v>0.77500000000000002</v>
      </c>
      <c r="E2360" s="9">
        <v>0.76600000000000001</v>
      </c>
      <c r="F2360" s="9">
        <v>0.72299999999999998</v>
      </c>
      <c r="G2360" s="9">
        <v>43776.97</v>
      </c>
      <c r="H2360" s="10">
        <v>19</v>
      </c>
      <c r="I2360" t="str">
        <f>CONCATENATE(Tabela_Brasil[[#This Row],[Município]],"-",Tabela_Brasil[[#This Row],[Estado]])</f>
        <v>Itapiranga-SC</v>
      </c>
      <c r="J2360">
        <f>IF(Tabela_Brasil[[#This Row],[IDHM]]&lt;=0.599,1,0)</f>
        <v>0</v>
      </c>
      <c r="K2360" t="str">
        <f>IF(Tabela_Brasil[[#This Row],[IDHM]]&lt;=0.55,"Baixo",IF(Tabela_Brasil[[#This Row],[IDHM]]&lt;=0.699,"Médio",IF(Tabela_Brasil[[#This Row],[IDHM]]&lt;=0.799,"Alto","Muito Alto")))</f>
        <v>Alto</v>
      </c>
      <c r="L2360" t="str">
        <f>VLOOKUP(Tabela_Brasil[[#This Row],[Estado]],'De-Para_Estado_Regiao'!$B$3:$C$29,2,FALSE)</f>
        <v>Sul</v>
      </c>
      <c r="M2360">
        <f>IF(Tabela_Brasil[[#This Row],[IBGE_1-4]]&gt;=951,1,0)</f>
        <v>0</v>
      </c>
      <c r="N2360">
        <f>IF(Tabela_Brasil[[#This Row],[COMP_P]]&lt;=2,1,0)</f>
        <v>0</v>
      </c>
    </row>
    <row r="2361" spans="1:14" x14ac:dyDescent="0.25">
      <c r="A2361" s="12" t="s">
        <v>2337</v>
      </c>
      <c r="B2361" s="12" t="s">
        <v>64</v>
      </c>
      <c r="C2361" s="12">
        <v>978</v>
      </c>
      <c r="D2361" s="12">
        <v>0.73</v>
      </c>
      <c r="E2361" s="12">
        <v>0.69599999999999995</v>
      </c>
      <c r="F2361" s="12">
        <v>0.65400000000000003</v>
      </c>
      <c r="G2361" s="12">
        <v>25397.919999999998</v>
      </c>
      <c r="H2361" s="13">
        <v>17</v>
      </c>
      <c r="I2361" t="str">
        <f>CONCATENATE(Tabela_Brasil[[#This Row],[Município]],"-",Tabela_Brasil[[#This Row],[Estado]])</f>
        <v>Anchieta-ES</v>
      </c>
      <c r="J2361">
        <f>IF(Tabela_Brasil[[#This Row],[IDHM]]&lt;=0.599,1,0)</f>
        <v>0</v>
      </c>
      <c r="K2361" t="str">
        <f>IF(Tabela_Brasil[[#This Row],[IDHM]]&lt;=0.55,"Baixo",IF(Tabela_Brasil[[#This Row],[IDHM]]&lt;=0.699,"Médio",IF(Tabela_Brasil[[#This Row],[IDHM]]&lt;=0.799,"Alto","Muito Alto")))</f>
        <v>Alto</v>
      </c>
      <c r="L2361" t="str">
        <f>VLOOKUP(Tabela_Brasil[[#This Row],[Estado]],'De-Para_Estado_Regiao'!$B$3:$C$29,2,FALSE)</f>
        <v>Sudeste</v>
      </c>
      <c r="M2361">
        <f>IF(Tabela_Brasil[[#This Row],[IBGE_1-4]]&gt;=951,1,0)</f>
        <v>1</v>
      </c>
      <c r="N2361">
        <f>IF(Tabela_Brasil[[#This Row],[COMP_P]]&lt;=2,1,0)</f>
        <v>0</v>
      </c>
    </row>
    <row r="2362" spans="1:14" x14ac:dyDescent="0.25">
      <c r="A2362" s="9" t="s">
        <v>2338</v>
      </c>
      <c r="B2362" s="9" t="s">
        <v>29</v>
      </c>
      <c r="C2362" s="9">
        <v>1163</v>
      </c>
      <c r="D2362" s="9">
        <v>0.67</v>
      </c>
      <c r="E2362" s="9">
        <v>0.66</v>
      </c>
      <c r="F2362" s="9">
        <v>0.55600000000000005</v>
      </c>
      <c r="G2362" s="9">
        <v>24268.84</v>
      </c>
      <c r="H2362" s="10">
        <v>17</v>
      </c>
      <c r="I2362" t="str">
        <f>CONCATENATE(Tabela_Brasil[[#This Row],[Município]],"-",Tabela_Brasil[[#This Row],[Estado]])</f>
        <v>Confresa-MT</v>
      </c>
      <c r="J2362">
        <f>IF(Tabela_Brasil[[#This Row],[IDHM]]&lt;=0.599,1,0)</f>
        <v>0</v>
      </c>
      <c r="K2362" t="str">
        <f>IF(Tabela_Brasil[[#This Row],[IDHM]]&lt;=0.55,"Baixo",IF(Tabela_Brasil[[#This Row],[IDHM]]&lt;=0.699,"Médio",IF(Tabela_Brasil[[#This Row],[IDHM]]&lt;=0.799,"Alto","Muito Alto")))</f>
        <v>Médio</v>
      </c>
      <c r="L2362" t="str">
        <f>VLOOKUP(Tabela_Brasil[[#This Row],[Estado]],'De-Para_Estado_Regiao'!$B$3:$C$29,2,FALSE)</f>
        <v>Centro-Oeste</v>
      </c>
      <c r="M2362">
        <f>IF(Tabela_Brasil[[#This Row],[IBGE_1-4]]&gt;=951,1,0)</f>
        <v>1</v>
      </c>
      <c r="N2362">
        <f>IF(Tabela_Brasil[[#This Row],[COMP_P]]&lt;=2,1,0)</f>
        <v>0</v>
      </c>
    </row>
    <row r="2363" spans="1:14" x14ac:dyDescent="0.25">
      <c r="A2363" s="12" t="s">
        <v>2339</v>
      </c>
      <c r="B2363" s="12" t="s">
        <v>14</v>
      </c>
      <c r="C2363" s="12">
        <v>1086</v>
      </c>
      <c r="D2363" s="12">
        <v>0.73299999999999998</v>
      </c>
      <c r="E2363" s="12">
        <v>0.73699999999999999</v>
      </c>
      <c r="F2363" s="12">
        <v>0.629</v>
      </c>
      <c r="G2363" s="12">
        <v>25431.11</v>
      </c>
      <c r="H2363" s="13">
        <v>38</v>
      </c>
      <c r="I2363" t="str">
        <f>CONCATENATE(Tabela_Brasil[[#This Row],[Município]],"-",Tabela_Brasil[[#This Row],[Estado]])</f>
        <v>Taquari-RS</v>
      </c>
      <c r="J2363">
        <f>IF(Tabela_Brasil[[#This Row],[IDHM]]&lt;=0.599,1,0)</f>
        <v>0</v>
      </c>
      <c r="K2363" t="str">
        <f>IF(Tabela_Brasil[[#This Row],[IDHM]]&lt;=0.55,"Baixo",IF(Tabela_Brasil[[#This Row],[IDHM]]&lt;=0.699,"Médio",IF(Tabela_Brasil[[#This Row],[IDHM]]&lt;=0.799,"Alto","Muito Alto")))</f>
        <v>Alto</v>
      </c>
      <c r="L2363" t="str">
        <f>VLOOKUP(Tabela_Brasil[[#This Row],[Estado]],'De-Para_Estado_Regiao'!$B$3:$C$29,2,FALSE)</f>
        <v>Sul</v>
      </c>
      <c r="M2363">
        <f>IF(Tabela_Brasil[[#This Row],[IBGE_1-4]]&gt;=951,1,0)</f>
        <v>1</v>
      </c>
      <c r="N2363">
        <f>IF(Tabela_Brasil[[#This Row],[COMP_P]]&lt;=2,1,0)</f>
        <v>0</v>
      </c>
    </row>
    <row r="2364" spans="1:14" x14ac:dyDescent="0.25">
      <c r="A2364" s="9" t="s">
        <v>2340</v>
      </c>
      <c r="B2364" s="9" t="s">
        <v>64</v>
      </c>
      <c r="C2364" s="9">
        <v>325</v>
      </c>
      <c r="D2364" s="9">
        <v>0.66900000000000004</v>
      </c>
      <c r="E2364" s="9">
        <v>0.68</v>
      </c>
      <c r="F2364" s="9">
        <v>0.52800000000000002</v>
      </c>
      <c r="G2364" s="9">
        <v>19908.400000000001</v>
      </c>
      <c r="H2364" s="10">
        <v>30</v>
      </c>
      <c r="I2364" t="str">
        <f>CONCATENATE(Tabela_Brasil[[#This Row],[Município]],"-",Tabela_Brasil[[#This Row],[Estado]])</f>
        <v>Domingos Martins-ES</v>
      </c>
      <c r="J2364">
        <f>IF(Tabela_Brasil[[#This Row],[IDHM]]&lt;=0.599,1,0)</f>
        <v>0</v>
      </c>
      <c r="K2364" t="str">
        <f>IF(Tabela_Brasil[[#This Row],[IDHM]]&lt;=0.55,"Baixo",IF(Tabela_Brasil[[#This Row],[IDHM]]&lt;=0.699,"Médio",IF(Tabela_Brasil[[#This Row],[IDHM]]&lt;=0.799,"Alto","Muito Alto")))</f>
        <v>Médio</v>
      </c>
      <c r="L2364" t="str">
        <f>VLOOKUP(Tabela_Brasil[[#This Row],[Estado]],'De-Para_Estado_Regiao'!$B$3:$C$29,2,FALSE)</f>
        <v>Sudeste</v>
      </c>
      <c r="M2364">
        <f>IF(Tabela_Brasil[[#This Row],[IBGE_1-4]]&gt;=951,1,0)</f>
        <v>0</v>
      </c>
      <c r="N2364">
        <f>IF(Tabela_Brasil[[#This Row],[COMP_P]]&lt;=2,1,0)</f>
        <v>0</v>
      </c>
    </row>
    <row r="2365" spans="1:14" x14ac:dyDescent="0.25">
      <c r="A2365" s="12" t="s">
        <v>2341</v>
      </c>
      <c r="B2365" s="12" t="s">
        <v>14</v>
      </c>
      <c r="C2365" s="12">
        <v>213</v>
      </c>
      <c r="D2365" s="12">
        <v>0.747</v>
      </c>
      <c r="E2365" s="12">
        <v>0.77800000000000002</v>
      </c>
      <c r="F2365" s="12">
        <v>0.63200000000000001</v>
      </c>
      <c r="G2365" s="12">
        <v>70114.37</v>
      </c>
      <c r="H2365" s="13">
        <v>5</v>
      </c>
      <c r="I2365" t="str">
        <f>CONCATENATE(Tabela_Brasil[[#This Row],[Município]],"-",Tabela_Brasil[[#This Row],[Estado]])</f>
        <v>Nova Bassano-RS</v>
      </c>
      <c r="J2365">
        <f>IF(Tabela_Brasil[[#This Row],[IDHM]]&lt;=0.599,1,0)</f>
        <v>0</v>
      </c>
      <c r="K2365" t="str">
        <f>IF(Tabela_Brasil[[#This Row],[IDHM]]&lt;=0.55,"Baixo",IF(Tabela_Brasil[[#This Row],[IDHM]]&lt;=0.699,"Médio",IF(Tabela_Brasil[[#This Row],[IDHM]]&lt;=0.799,"Alto","Muito Alto")))</f>
        <v>Alto</v>
      </c>
      <c r="L2365" t="str">
        <f>VLOOKUP(Tabela_Brasil[[#This Row],[Estado]],'De-Para_Estado_Regiao'!$B$3:$C$29,2,FALSE)</f>
        <v>Sul</v>
      </c>
      <c r="M2365">
        <f>IF(Tabela_Brasil[[#This Row],[IBGE_1-4]]&gt;=951,1,0)</f>
        <v>0</v>
      </c>
      <c r="N2365">
        <f>IF(Tabela_Brasil[[#This Row],[COMP_P]]&lt;=2,1,0)</f>
        <v>0</v>
      </c>
    </row>
    <row r="2366" spans="1:14" x14ac:dyDescent="0.25">
      <c r="A2366" s="9" t="s">
        <v>2342</v>
      </c>
      <c r="B2366" s="9" t="s">
        <v>59</v>
      </c>
      <c r="C2366" s="9">
        <v>627</v>
      </c>
      <c r="D2366" s="9">
        <v>0.72499999999999998</v>
      </c>
      <c r="E2366" s="9">
        <v>0.71699999999999997</v>
      </c>
      <c r="F2366" s="9">
        <v>0.64</v>
      </c>
      <c r="G2366" s="9">
        <v>38676.33</v>
      </c>
      <c r="H2366" s="10">
        <v>17</v>
      </c>
      <c r="I2366" t="str">
        <f>CONCATENATE(Tabela_Brasil[[#This Row],[Município]],"-",Tabela_Brasil[[#This Row],[Estado]])</f>
        <v>Garuva-SC</v>
      </c>
      <c r="J2366">
        <f>IF(Tabela_Brasil[[#This Row],[IDHM]]&lt;=0.599,1,0)</f>
        <v>0</v>
      </c>
      <c r="K2366" t="str">
        <f>IF(Tabela_Brasil[[#This Row],[IDHM]]&lt;=0.55,"Baixo",IF(Tabela_Brasil[[#This Row],[IDHM]]&lt;=0.699,"Médio",IF(Tabela_Brasil[[#This Row],[IDHM]]&lt;=0.799,"Alto","Muito Alto")))</f>
        <v>Alto</v>
      </c>
      <c r="L2366" t="str">
        <f>VLOOKUP(Tabela_Brasil[[#This Row],[Estado]],'De-Para_Estado_Regiao'!$B$3:$C$29,2,FALSE)</f>
        <v>Sul</v>
      </c>
      <c r="M2366">
        <f>IF(Tabela_Brasil[[#This Row],[IBGE_1-4]]&gt;=951,1,0)</f>
        <v>0</v>
      </c>
      <c r="N2366">
        <f>IF(Tabela_Brasil[[#This Row],[COMP_P]]&lt;=2,1,0)</f>
        <v>0</v>
      </c>
    </row>
    <row r="2367" spans="1:14" x14ac:dyDescent="0.25">
      <c r="A2367" s="12" t="s">
        <v>2343</v>
      </c>
      <c r="B2367" s="12" t="s">
        <v>49</v>
      </c>
      <c r="C2367" s="12">
        <v>1042</v>
      </c>
      <c r="D2367" s="12">
        <v>0.502</v>
      </c>
      <c r="E2367" s="12">
        <v>0.50800000000000001</v>
      </c>
      <c r="F2367" s="12">
        <v>0.32300000000000001</v>
      </c>
      <c r="G2367" s="12">
        <v>20018.72</v>
      </c>
      <c r="H2367" s="13">
        <v>0</v>
      </c>
      <c r="I2367" t="str">
        <f>CONCATENATE(Tabela_Brasil[[#This Row],[Município]],"-",Tabela_Brasil[[#This Row],[Estado]])</f>
        <v>Curralinho-PA</v>
      </c>
      <c r="J2367">
        <f>IF(Tabela_Brasil[[#This Row],[IDHM]]&lt;=0.599,1,0)</f>
        <v>1</v>
      </c>
      <c r="K2367" t="str">
        <f>IF(Tabela_Brasil[[#This Row],[IDHM]]&lt;=0.55,"Baixo",IF(Tabela_Brasil[[#This Row],[IDHM]]&lt;=0.699,"Médio",IF(Tabela_Brasil[[#This Row],[IDHM]]&lt;=0.799,"Alto","Muito Alto")))</f>
        <v>Baixo</v>
      </c>
      <c r="L2367" t="str">
        <f>VLOOKUP(Tabela_Brasil[[#This Row],[Estado]],'De-Para_Estado_Regiao'!$B$3:$C$29,2,FALSE)</f>
        <v>Norte</v>
      </c>
      <c r="M2367">
        <f>IF(Tabela_Brasil[[#This Row],[IBGE_1-4]]&gt;=951,1,0)</f>
        <v>1</v>
      </c>
      <c r="N2367">
        <f>IF(Tabela_Brasil[[#This Row],[COMP_P]]&lt;=2,1,0)</f>
        <v>1</v>
      </c>
    </row>
    <row r="2368" spans="1:14" x14ac:dyDescent="0.25">
      <c r="A2368" s="9" t="s">
        <v>2344</v>
      </c>
      <c r="B2368" s="9" t="s">
        <v>22</v>
      </c>
      <c r="C2368" s="9">
        <v>304</v>
      </c>
      <c r="D2368" s="9">
        <v>0.72699999999999998</v>
      </c>
      <c r="E2368" s="9">
        <v>0.69499999999999995</v>
      </c>
      <c r="F2368" s="9">
        <v>0.66</v>
      </c>
      <c r="G2368" s="9">
        <v>61310</v>
      </c>
      <c r="H2368" s="10">
        <v>17</v>
      </c>
      <c r="I2368" t="str">
        <f>CONCATENATE(Tabela_Brasil[[#This Row],[Município]],"-",Tabela_Brasil[[#This Row],[Estado]])</f>
        <v>São João-PR</v>
      </c>
      <c r="J2368">
        <f>IF(Tabela_Brasil[[#This Row],[IDHM]]&lt;=0.599,1,0)</f>
        <v>0</v>
      </c>
      <c r="K2368" t="str">
        <f>IF(Tabela_Brasil[[#This Row],[IDHM]]&lt;=0.55,"Baixo",IF(Tabela_Brasil[[#This Row],[IDHM]]&lt;=0.699,"Médio",IF(Tabela_Brasil[[#This Row],[IDHM]]&lt;=0.799,"Alto","Muito Alto")))</f>
        <v>Alto</v>
      </c>
      <c r="L2368" t="str">
        <f>VLOOKUP(Tabela_Brasil[[#This Row],[Estado]],'De-Para_Estado_Regiao'!$B$3:$C$29,2,FALSE)</f>
        <v>Sul</v>
      </c>
      <c r="M2368">
        <f>IF(Tabela_Brasil[[#This Row],[IBGE_1-4]]&gt;=951,1,0)</f>
        <v>0</v>
      </c>
      <c r="N2368">
        <f>IF(Tabela_Brasil[[#This Row],[COMP_P]]&lt;=2,1,0)</f>
        <v>0</v>
      </c>
    </row>
    <row r="2369" spans="1:14" x14ac:dyDescent="0.25">
      <c r="A2369" s="12" t="s">
        <v>2345</v>
      </c>
      <c r="B2369" s="12" t="s">
        <v>59</v>
      </c>
      <c r="C2369" s="12">
        <v>1069</v>
      </c>
      <c r="D2369" s="12">
        <v>0.76700000000000002</v>
      </c>
      <c r="E2369" s="12">
        <v>0.72399999999999998</v>
      </c>
      <c r="F2369" s="12">
        <v>0.71599999999999997</v>
      </c>
      <c r="G2369" s="12">
        <v>26576.62</v>
      </c>
      <c r="H2369" s="13">
        <v>25</v>
      </c>
      <c r="I2369" t="str">
        <f>CONCATENATE(Tabela_Brasil[[#This Row],[Município]],"-",Tabela_Brasil[[#This Row],[Estado]])</f>
        <v>Capivari De Baixo-SC</v>
      </c>
      <c r="J2369">
        <f>IF(Tabela_Brasil[[#This Row],[IDHM]]&lt;=0.599,1,0)</f>
        <v>0</v>
      </c>
      <c r="K2369" t="str">
        <f>IF(Tabela_Brasil[[#This Row],[IDHM]]&lt;=0.55,"Baixo",IF(Tabela_Brasil[[#This Row],[IDHM]]&lt;=0.699,"Médio",IF(Tabela_Brasil[[#This Row],[IDHM]]&lt;=0.799,"Alto","Muito Alto")))</f>
        <v>Alto</v>
      </c>
      <c r="L2369" t="str">
        <f>VLOOKUP(Tabela_Brasil[[#This Row],[Estado]],'De-Para_Estado_Regiao'!$B$3:$C$29,2,FALSE)</f>
        <v>Sul</v>
      </c>
      <c r="M2369">
        <f>IF(Tabela_Brasil[[#This Row],[IBGE_1-4]]&gt;=951,1,0)</f>
        <v>1</v>
      </c>
      <c r="N2369">
        <f>IF(Tabela_Brasil[[#This Row],[COMP_P]]&lt;=2,1,0)</f>
        <v>0</v>
      </c>
    </row>
    <row r="2370" spans="1:14" x14ac:dyDescent="0.25">
      <c r="A2370" s="9" t="s">
        <v>2346</v>
      </c>
      <c r="B2370" s="9" t="s">
        <v>14</v>
      </c>
      <c r="C2370" s="9">
        <v>268</v>
      </c>
      <c r="D2370" s="9">
        <v>0.72499999999999998</v>
      </c>
      <c r="E2370" s="9">
        <v>0.71599999999999997</v>
      </c>
      <c r="F2370" s="9">
        <v>0.63400000000000001</v>
      </c>
      <c r="G2370" s="9">
        <v>72531.98</v>
      </c>
      <c r="H2370" s="10">
        <v>16</v>
      </c>
      <c r="I2370" t="str">
        <f>CONCATENATE(Tabela_Brasil[[#This Row],[Município]],"-",Tabela_Brasil[[#This Row],[Estado]])</f>
        <v>Santa Bárbara Do Sul-RS</v>
      </c>
      <c r="J2370">
        <f>IF(Tabela_Brasil[[#This Row],[IDHM]]&lt;=0.599,1,0)</f>
        <v>0</v>
      </c>
      <c r="K2370" t="str">
        <f>IF(Tabela_Brasil[[#This Row],[IDHM]]&lt;=0.55,"Baixo",IF(Tabela_Brasil[[#This Row],[IDHM]]&lt;=0.699,"Médio",IF(Tabela_Brasil[[#This Row],[IDHM]]&lt;=0.799,"Alto","Muito Alto")))</f>
        <v>Alto</v>
      </c>
      <c r="L2370" t="str">
        <f>VLOOKUP(Tabela_Brasil[[#This Row],[Estado]],'De-Para_Estado_Regiao'!$B$3:$C$29,2,FALSE)</f>
        <v>Sul</v>
      </c>
      <c r="M2370">
        <f>IF(Tabela_Brasil[[#This Row],[IBGE_1-4]]&gt;=951,1,0)</f>
        <v>0</v>
      </c>
      <c r="N2370">
        <f>IF(Tabela_Brasil[[#This Row],[COMP_P]]&lt;=2,1,0)</f>
        <v>0</v>
      </c>
    </row>
    <row r="2371" spans="1:14" x14ac:dyDescent="0.25">
      <c r="A2371" s="12" t="s">
        <v>2347</v>
      </c>
      <c r="B2371" s="12" t="s">
        <v>59</v>
      </c>
      <c r="C2371" s="12">
        <v>293</v>
      </c>
      <c r="D2371" s="12">
        <v>0.73799999999999999</v>
      </c>
      <c r="E2371" s="12">
        <v>0.75</v>
      </c>
      <c r="F2371" s="12">
        <v>0.60699999999999998</v>
      </c>
      <c r="G2371" s="12">
        <v>46244.25</v>
      </c>
      <c r="H2371" s="13">
        <v>6</v>
      </c>
      <c r="I2371" t="str">
        <f>CONCATENATE(Tabela_Brasil[[#This Row],[Município]],"-",Tabela_Brasil[[#This Row],[Estado]])</f>
        <v>Ilhota-SC</v>
      </c>
      <c r="J2371">
        <f>IF(Tabela_Brasil[[#This Row],[IDHM]]&lt;=0.599,1,0)</f>
        <v>0</v>
      </c>
      <c r="K2371" t="str">
        <f>IF(Tabela_Brasil[[#This Row],[IDHM]]&lt;=0.55,"Baixo",IF(Tabela_Brasil[[#This Row],[IDHM]]&lt;=0.699,"Médio",IF(Tabela_Brasil[[#This Row],[IDHM]]&lt;=0.799,"Alto","Muito Alto")))</f>
        <v>Alto</v>
      </c>
      <c r="L2371" t="str">
        <f>VLOOKUP(Tabela_Brasil[[#This Row],[Estado]],'De-Para_Estado_Regiao'!$B$3:$C$29,2,FALSE)</f>
        <v>Sul</v>
      </c>
      <c r="M2371">
        <f>IF(Tabela_Brasil[[#This Row],[IBGE_1-4]]&gt;=951,1,0)</f>
        <v>0</v>
      </c>
      <c r="N2371">
        <f>IF(Tabela_Brasil[[#This Row],[COMP_P]]&lt;=2,1,0)</f>
        <v>0</v>
      </c>
    </row>
    <row r="2372" spans="1:14" x14ac:dyDescent="0.25">
      <c r="A2372" s="9" t="s">
        <v>2348</v>
      </c>
      <c r="B2372" s="9" t="s">
        <v>7</v>
      </c>
      <c r="C2372" s="9">
        <v>438</v>
      </c>
      <c r="D2372" s="9">
        <v>0.745</v>
      </c>
      <c r="E2372" s="9">
        <v>0.72099999999999997</v>
      </c>
      <c r="F2372" s="9">
        <v>0.67500000000000004</v>
      </c>
      <c r="G2372" s="9">
        <v>56215.83</v>
      </c>
      <c r="H2372" s="10">
        <v>9</v>
      </c>
      <c r="I2372" t="str">
        <f>CONCATENATE(Tabela_Brasil[[#This Row],[Município]],"-",Tabela_Brasil[[#This Row],[Estado]])</f>
        <v>Iacanga-SP</v>
      </c>
      <c r="J2372">
        <f>IF(Tabela_Brasil[[#This Row],[IDHM]]&lt;=0.599,1,0)</f>
        <v>0</v>
      </c>
      <c r="K2372" t="str">
        <f>IF(Tabela_Brasil[[#This Row],[IDHM]]&lt;=0.55,"Baixo",IF(Tabela_Brasil[[#This Row],[IDHM]]&lt;=0.699,"Médio",IF(Tabela_Brasil[[#This Row],[IDHM]]&lt;=0.799,"Alto","Muito Alto")))</f>
        <v>Alto</v>
      </c>
      <c r="L2372" t="str">
        <f>VLOOKUP(Tabela_Brasil[[#This Row],[Estado]],'De-Para_Estado_Regiao'!$B$3:$C$29,2,FALSE)</f>
        <v>Sudeste</v>
      </c>
      <c r="M2372">
        <f>IF(Tabela_Brasil[[#This Row],[IBGE_1-4]]&gt;=951,1,0)</f>
        <v>0</v>
      </c>
      <c r="N2372">
        <f>IF(Tabela_Brasil[[#This Row],[COMP_P]]&lt;=2,1,0)</f>
        <v>0</v>
      </c>
    </row>
    <row r="2373" spans="1:14" x14ac:dyDescent="0.25">
      <c r="A2373" s="12" t="s">
        <v>2349</v>
      </c>
      <c r="B2373" s="12" t="s">
        <v>29</v>
      </c>
      <c r="C2373" s="12">
        <v>236</v>
      </c>
      <c r="D2373" s="12">
        <v>0.72699999999999998</v>
      </c>
      <c r="E2373" s="12">
        <v>0.74199999999999999</v>
      </c>
      <c r="F2373" s="12">
        <v>0.64200000000000002</v>
      </c>
      <c r="G2373" s="12">
        <v>89906.55</v>
      </c>
      <c r="H2373" s="13">
        <v>5</v>
      </c>
      <c r="I2373" t="str">
        <f>CONCATENATE(Tabela_Brasil[[#This Row],[Município]],"-",Tabela_Brasil[[#This Row],[Estado]])</f>
        <v>Ipiranga Do Norte-MT</v>
      </c>
      <c r="J2373">
        <f>IF(Tabela_Brasil[[#This Row],[IDHM]]&lt;=0.599,1,0)</f>
        <v>0</v>
      </c>
      <c r="K2373" t="str">
        <f>IF(Tabela_Brasil[[#This Row],[IDHM]]&lt;=0.55,"Baixo",IF(Tabela_Brasil[[#This Row],[IDHM]]&lt;=0.699,"Médio",IF(Tabela_Brasil[[#This Row],[IDHM]]&lt;=0.799,"Alto","Muito Alto")))</f>
        <v>Alto</v>
      </c>
      <c r="L2373" t="str">
        <f>VLOOKUP(Tabela_Brasil[[#This Row],[Estado]],'De-Para_Estado_Regiao'!$B$3:$C$29,2,FALSE)</f>
        <v>Centro-Oeste</v>
      </c>
      <c r="M2373">
        <f>IF(Tabela_Brasil[[#This Row],[IBGE_1-4]]&gt;=951,1,0)</f>
        <v>0</v>
      </c>
      <c r="N2373">
        <f>IF(Tabela_Brasil[[#This Row],[COMP_P]]&lt;=2,1,0)</f>
        <v>0</v>
      </c>
    </row>
    <row r="2374" spans="1:14" x14ac:dyDescent="0.25">
      <c r="A2374" s="9" t="s">
        <v>1956</v>
      </c>
      <c r="B2374" s="9" t="s">
        <v>29</v>
      </c>
      <c r="C2374" s="9">
        <v>1147</v>
      </c>
      <c r="D2374" s="9">
        <v>0.68200000000000005</v>
      </c>
      <c r="E2374" s="9">
        <v>0.70399999999999996</v>
      </c>
      <c r="F2374" s="9">
        <v>0.56100000000000005</v>
      </c>
      <c r="G2374" s="9">
        <v>32212.240000000002</v>
      </c>
      <c r="H2374" s="10">
        <v>6</v>
      </c>
      <c r="I2374" t="str">
        <f>CONCATENATE(Tabela_Brasil[[#This Row],[Município]],"-",Tabela_Brasil[[#This Row],[Estado]])</f>
        <v>Nova Olímpia-MT</v>
      </c>
      <c r="J2374">
        <f>IF(Tabela_Brasil[[#This Row],[IDHM]]&lt;=0.599,1,0)</f>
        <v>0</v>
      </c>
      <c r="K2374" t="str">
        <f>IF(Tabela_Brasil[[#This Row],[IDHM]]&lt;=0.55,"Baixo",IF(Tabela_Brasil[[#This Row],[IDHM]]&lt;=0.699,"Médio",IF(Tabela_Brasil[[#This Row],[IDHM]]&lt;=0.799,"Alto","Muito Alto")))</f>
        <v>Médio</v>
      </c>
      <c r="L2374" t="str">
        <f>VLOOKUP(Tabela_Brasil[[#This Row],[Estado]],'De-Para_Estado_Regiao'!$B$3:$C$29,2,FALSE)</f>
        <v>Centro-Oeste</v>
      </c>
      <c r="M2374">
        <f>IF(Tabela_Brasil[[#This Row],[IBGE_1-4]]&gt;=951,1,0)</f>
        <v>1</v>
      </c>
      <c r="N2374">
        <f>IF(Tabela_Brasil[[#This Row],[COMP_P]]&lt;=2,1,0)</f>
        <v>0</v>
      </c>
    </row>
    <row r="2375" spans="1:14" x14ac:dyDescent="0.25">
      <c r="A2375" s="12" t="s">
        <v>2350</v>
      </c>
      <c r="B2375" s="12" t="s">
        <v>16</v>
      </c>
      <c r="C2375" s="12">
        <v>488</v>
      </c>
      <c r="D2375" s="12">
        <v>0.70599999999999996</v>
      </c>
      <c r="E2375" s="12">
        <v>0.69599999999999995</v>
      </c>
      <c r="F2375" s="12">
        <v>0.59099999999999997</v>
      </c>
      <c r="G2375" s="12">
        <v>45869.23</v>
      </c>
      <c r="H2375" s="13">
        <v>4</v>
      </c>
      <c r="I2375" t="str">
        <f>CONCATENATE(Tabela_Brasil[[#This Row],[Município]],"-",Tabela_Brasil[[#This Row],[Estado]])</f>
        <v>Ibiraci-MG</v>
      </c>
      <c r="J2375">
        <f>IF(Tabela_Brasil[[#This Row],[IDHM]]&lt;=0.599,1,0)</f>
        <v>0</v>
      </c>
      <c r="K2375" t="str">
        <f>IF(Tabela_Brasil[[#This Row],[IDHM]]&lt;=0.55,"Baixo",IF(Tabela_Brasil[[#This Row],[IDHM]]&lt;=0.699,"Médio",IF(Tabela_Brasil[[#This Row],[IDHM]]&lt;=0.799,"Alto","Muito Alto")))</f>
        <v>Alto</v>
      </c>
      <c r="L2375" t="str">
        <f>VLOOKUP(Tabela_Brasil[[#This Row],[Estado]],'De-Para_Estado_Regiao'!$B$3:$C$29,2,FALSE)</f>
        <v>Sudeste</v>
      </c>
      <c r="M2375">
        <f>IF(Tabela_Brasil[[#This Row],[IBGE_1-4]]&gt;=951,1,0)</f>
        <v>0</v>
      </c>
      <c r="N2375">
        <f>IF(Tabela_Brasil[[#This Row],[COMP_P]]&lt;=2,1,0)</f>
        <v>0</v>
      </c>
    </row>
    <row r="2376" spans="1:14" x14ac:dyDescent="0.25">
      <c r="A2376" s="9" t="s">
        <v>2351</v>
      </c>
      <c r="B2376" s="9" t="s">
        <v>53</v>
      </c>
      <c r="C2376" s="9">
        <v>431</v>
      </c>
      <c r="D2376" s="9">
        <v>0.62</v>
      </c>
      <c r="E2376" s="9">
        <v>0.64500000000000002</v>
      </c>
      <c r="F2376" s="9">
        <v>0.47899999999999998</v>
      </c>
      <c r="G2376" s="9">
        <v>30221</v>
      </c>
      <c r="H2376" s="10">
        <v>14</v>
      </c>
      <c r="I2376" t="str">
        <f>CONCATENATE(Tabela_Brasil[[#This Row],[Município]],"-",Tabela_Brasil[[#This Row],[Estado]])</f>
        <v>Itaquiraí-MS</v>
      </c>
      <c r="J2376">
        <f>IF(Tabela_Brasil[[#This Row],[IDHM]]&lt;=0.599,1,0)</f>
        <v>0</v>
      </c>
      <c r="K2376" t="str">
        <f>IF(Tabela_Brasil[[#This Row],[IDHM]]&lt;=0.55,"Baixo",IF(Tabela_Brasil[[#This Row],[IDHM]]&lt;=0.699,"Médio",IF(Tabela_Brasil[[#This Row],[IDHM]]&lt;=0.799,"Alto","Muito Alto")))</f>
        <v>Médio</v>
      </c>
      <c r="L2376" t="str">
        <f>VLOOKUP(Tabela_Brasil[[#This Row],[Estado]],'De-Para_Estado_Regiao'!$B$3:$C$29,2,FALSE)</f>
        <v>Centro-Oeste</v>
      </c>
      <c r="M2376">
        <f>IF(Tabela_Brasil[[#This Row],[IBGE_1-4]]&gt;=951,1,0)</f>
        <v>0</v>
      </c>
      <c r="N2376">
        <f>IF(Tabela_Brasil[[#This Row],[COMP_P]]&lt;=2,1,0)</f>
        <v>0</v>
      </c>
    </row>
    <row r="2377" spans="1:14" x14ac:dyDescent="0.25">
      <c r="A2377" s="12" t="s">
        <v>2352</v>
      </c>
      <c r="B2377" s="12" t="s">
        <v>14</v>
      </c>
      <c r="C2377" s="12">
        <v>453</v>
      </c>
      <c r="D2377" s="12">
        <v>0.76</v>
      </c>
      <c r="E2377" s="12">
        <v>0.755</v>
      </c>
      <c r="F2377" s="12">
        <v>0.69</v>
      </c>
      <c r="G2377" s="12">
        <v>38302.879999999997</v>
      </c>
      <c r="H2377" s="13">
        <v>33</v>
      </c>
      <c r="I2377" t="str">
        <f>CONCATENATE(Tabela_Brasil[[#This Row],[Município]],"-",Tabela_Brasil[[#This Row],[Estado]])</f>
        <v>Serafina Corrêa-RS</v>
      </c>
      <c r="J2377">
        <f>IF(Tabela_Brasil[[#This Row],[IDHM]]&lt;=0.599,1,0)</f>
        <v>0</v>
      </c>
      <c r="K2377" t="str">
        <f>IF(Tabela_Brasil[[#This Row],[IDHM]]&lt;=0.55,"Baixo",IF(Tabela_Brasil[[#This Row],[IDHM]]&lt;=0.699,"Médio",IF(Tabela_Brasil[[#This Row],[IDHM]]&lt;=0.799,"Alto","Muito Alto")))</f>
        <v>Alto</v>
      </c>
      <c r="L2377" t="str">
        <f>VLOOKUP(Tabela_Brasil[[#This Row],[Estado]],'De-Para_Estado_Regiao'!$B$3:$C$29,2,FALSE)</f>
        <v>Sul</v>
      </c>
      <c r="M2377">
        <f>IF(Tabela_Brasil[[#This Row],[IBGE_1-4]]&gt;=951,1,0)</f>
        <v>0</v>
      </c>
      <c r="N2377">
        <f>IF(Tabela_Brasil[[#This Row],[COMP_P]]&lt;=2,1,0)</f>
        <v>0</v>
      </c>
    </row>
    <row r="2378" spans="1:14" x14ac:dyDescent="0.25">
      <c r="A2378" s="9" t="s">
        <v>1570</v>
      </c>
      <c r="B2378" s="9" t="s">
        <v>14</v>
      </c>
      <c r="C2378" s="9">
        <v>645</v>
      </c>
      <c r="D2378" s="9">
        <v>0.73699999999999999</v>
      </c>
      <c r="E2378" s="9">
        <v>0.73799999999999999</v>
      </c>
      <c r="F2378" s="9">
        <v>0.64300000000000002</v>
      </c>
      <c r="G2378" s="9">
        <v>23644.35</v>
      </c>
      <c r="H2378" s="10">
        <v>19</v>
      </c>
      <c r="I2378" t="str">
        <f>CONCATENATE(Tabela_Brasil[[#This Row],[Município]],"-",Tabela_Brasil[[#This Row],[Estado]])</f>
        <v>Vera Cruz-RS</v>
      </c>
      <c r="J2378">
        <f>IF(Tabela_Brasil[[#This Row],[IDHM]]&lt;=0.599,1,0)</f>
        <v>0</v>
      </c>
      <c r="K2378" t="str">
        <f>IF(Tabela_Brasil[[#This Row],[IDHM]]&lt;=0.55,"Baixo",IF(Tabela_Brasil[[#This Row],[IDHM]]&lt;=0.699,"Médio",IF(Tabela_Brasil[[#This Row],[IDHM]]&lt;=0.799,"Alto","Muito Alto")))</f>
        <v>Alto</v>
      </c>
      <c r="L2378" t="str">
        <f>VLOOKUP(Tabela_Brasil[[#This Row],[Estado]],'De-Para_Estado_Regiao'!$B$3:$C$29,2,FALSE)</f>
        <v>Sul</v>
      </c>
      <c r="M2378">
        <f>IF(Tabela_Brasil[[#This Row],[IBGE_1-4]]&gt;=951,1,0)</f>
        <v>0</v>
      </c>
      <c r="N2378">
        <f>IF(Tabela_Brasil[[#This Row],[COMP_P]]&lt;=2,1,0)</f>
        <v>0</v>
      </c>
    </row>
    <row r="2379" spans="1:14" x14ac:dyDescent="0.25">
      <c r="A2379" s="12" t="s">
        <v>2353</v>
      </c>
      <c r="B2379" s="12" t="s">
        <v>14</v>
      </c>
      <c r="C2379" s="12">
        <v>148</v>
      </c>
      <c r="D2379" s="12">
        <v>0.68799999999999994</v>
      </c>
      <c r="E2379" s="12">
        <v>0.68700000000000006</v>
      </c>
      <c r="F2379" s="12">
        <v>0.56299999999999994</v>
      </c>
      <c r="G2379" s="12">
        <v>84046.58</v>
      </c>
      <c r="H2379" s="13">
        <v>9</v>
      </c>
      <c r="I2379" t="str">
        <f>CONCATENATE(Tabela_Brasil[[#This Row],[Município]],"-",Tabela_Brasil[[#This Row],[Estado]])</f>
        <v>Roque Gonzales-RS</v>
      </c>
      <c r="J2379">
        <f>IF(Tabela_Brasil[[#This Row],[IDHM]]&lt;=0.599,1,0)</f>
        <v>0</v>
      </c>
      <c r="K2379" t="str">
        <f>IF(Tabela_Brasil[[#This Row],[IDHM]]&lt;=0.55,"Baixo",IF(Tabela_Brasil[[#This Row],[IDHM]]&lt;=0.699,"Médio",IF(Tabela_Brasil[[#This Row],[IDHM]]&lt;=0.799,"Alto","Muito Alto")))</f>
        <v>Médio</v>
      </c>
      <c r="L2379" t="str">
        <f>VLOOKUP(Tabela_Brasil[[#This Row],[Estado]],'De-Para_Estado_Regiao'!$B$3:$C$29,2,FALSE)</f>
        <v>Sul</v>
      </c>
      <c r="M2379">
        <f>IF(Tabela_Brasil[[#This Row],[IBGE_1-4]]&gt;=951,1,0)</f>
        <v>0</v>
      </c>
      <c r="N2379">
        <f>IF(Tabela_Brasil[[#This Row],[COMP_P]]&lt;=2,1,0)</f>
        <v>0</v>
      </c>
    </row>
    <row r="2380" spans="1:14" x14ac:dyDescent="0.25">
      <c r="A2380" s="9" t="s">
        <v>2354</v>
      </c>
      <c r="B2380" s="9" t="s">
        <v>16</v>
      </c>
      <c r="C2380" s="9">
        <v>413</v>
      </c>
      <c r="D2380" s="9">
        <v>0.71</v>
      </c>
      <c r="E2380" s="9">
        <v>0.72499999999999998</v>
      </c>
      <c r="F2380" s="9">
        <v>0.57499999999999996</v>
      </c>
      <c r="G2380" s="9">
        <v>48113.61</v>
      </c>
      <c r="H2380" s="10">
        <v>15</v>
      </c>
      <c r="I2380" t="str">
        <f>CONCATENATE(Tabela_Brasil[[#This Row],[Município]],"-",Tabela_Brasil[[#This Row],[Estado]])</f>
        <v>Rio Paranaíba-MG</v>
      </c>
      <c r="J2380">
        <f>IF(Tabela_Brasil[[#This Row],[IDHM]]&lt;=0.599,1,0)</f>
        <v>0</v>
      </c>
      <c r="K2380" t="str">
        <f>IF(Tabela_Brasil[[#This Row],[IDHM]]&lt;=0.55,"Baixo",IF(Tabela_Brasil[[#This Row],[IDHM]]&lt;=0.699,"Médio",IF(Tabela_Brasil[[#This Row],[IDHM]]&lt;=0.799,"Alto","Muito Alto")))</f>
        <v>Alto</v>
      </c>
      <c r="L2380" t="str">
        <f>VLOOKUP(Tabela_Brasil[[#This Row],[Estado]],'De-Para_Estado_Regiao'!$B$3:$C$29,2,FALSE)</f>
        <v>Sudeste</v>
      </c>
      <c r="M2380">
        <f>IF(Tabela_Brasil[[#This Row],[IBGE_1-4]]&gt;=951,1,0)</f>
        <v>0</v>
      </c>
      <c r="N2380">
        <f>IF(Tabela_Brasil[[#This Row],[COMP_P]]&lt;=2,1,0)</f>
        <v>0</v>
      </c>
    </row>
    <row r="2381" spans="1:14" x14ac:dyDescent="0.25">
      <c r="A2381" s="12" t="s">
        <v>2355</v>
      </c>
      <c r="B2381" s="12" t="s">
        <v>16</v>
      </c>
      <c r="C2381" s="12">
        <v>207</v>
      </c>
      <c r="D2381" s="12">
        <v>0.67400000000000004</v>
      </c>
      <c r="E2381" s="12">
        <v>0.66400000000000003</v>
      </c>
      <c r="F2381" s="12">
        <v>0.55400000000000005</v>
      </c>
      <c r="G2381" s="12">
        <v>86969.8</v>
      </c>
      <c r="H2381" s="13">
        <v>4</v>
      </c>
      <c r="I2381" t="str">
        <f>CONCATENATE(Tabela_Brasil[[#This Row],[Município]],"-",Tabela_Brasil[[#This Row],[Estado]])</f>
        <v>Indianópolis-MG</v>
      </c>
      <c r="J2381">
        <f>IF(Tabela_Brasil[[#This Row],[IDHM]]&lt;=0.599,1,0)</f>
        <v>0</v>
      </c>
      <c r="K2381" t="str">
        <f>IF(Tabela_Brasil[[#This Row],[IDHM]]&lt;=0.55,"Baixo",IF(Tabela_Brasil[[#This Row],[IDHM]]&lt;=0.699,"Médio",IF(Tabela_Brasil[[#This Row],[IDHM]]&lt;=0.799,"Alto","Muito Alto")))</f>
        <v>Médio</v>
      </c>
      <c r="L2381" t="str">
        <f>VLOOKUP(Tabela_Brasil[[#This Row],[Estado]],'De-Para_Estado_Regiao'!$B$3:$C$29,2,FALSE)</f>
        <v>Sudeste</v>
      </c>
      <c r="M2381">
        <f>IF(Tabela_Brasil[[#This Row],[IBGE_1-4]]&gt;=951,1,0)</f>
        <v>0</v>
      </c>
      <c r="N2381">
        <f>IF(Tabela_Brasil[[#This Row],[COMP_P]]&lt;=2,1,0)</f>
        <v>0</v>
      </c>
    </row>
    <row r="2382" spans="1:14" x14ac:dyDescent="0.25">
      <c r="A2382" s="9" t="s">
        <v>2356</v>
      </c>
      <c r="B2382" s="9" t="s">
        <v>53</v>
      </c>
      <c r="C2382" s="9">
        <v>439</v>
      </c>
      <c r="D2382" s="9">
        <v>0.63300000000000001</v>
      </c>
      <c r="E2382" s="9">
        <v>0.628</v>
      </c>
      <c r="F2382" s="9">
        <v>0.50700000000000001</v>
      </c>
      <c r="G2382" s="9">
        <v>50236.19</v>
      </c>
      <c r="H2382" s="10">
        <v>3</v>
      </c>
      <c r="I2382" t="str">
        <f>CONCATENATE(Tabela_Brasil[[#This Row],[Município]],"-",Tabela_Brasil[[#This Row],[Estado]])</f>
        <v>Aral Moreira-MS</v>
      </c>
      <c r="J2382">
        <f>IF(Tabela_Brasil[[#This Row],[IDHM]]&lt;=0.599,1,0)</f>
        <v>0</v>
      </c>
      <c r="K2382" t="str">
        <f>IF(Tabela_Brasil[[#This Row],[IDHM]]&lt;=0.55,"Baixo",IF(Tabela_Brasil[[#This Row],[IDHM]]&lt;=0.699,"Médio",IF(Tabela_Brasil[[#This Row],[IDHM]]&lt;=0.799,"Alto","Muito Alto")))</f>
        <v>Médio</v>
      </c>
      <c r="L2382" t="str">
        <f>VLOOKUP(Tabela_Brasil[[#This Row],[Estado]],'De-Para_Estado_Regiao'!$B$3:$C$29,2,FALSE)</f>
        <v>Centro-Oeste</v>
      </c>
      <c r="M2382">
        <f>IF(Tabela_Brasil[[#This Row],[IBGE_1-4]]&gt;=951,1,0)</f>
        <v>0</v>
      </c>
      <c r="N2382">
        <f>IF(Tabela_Brasil[[#This Row],[COMP_P]]&lt;=2,1,0)</f>
        <v>0</v>
      </c>
    </row>
    <row r="2383" spans="1:14" x14ac:dyDescent="0.25">
      <c r="A2383" s="12" t="s">
        <v>2357</v>
      </c>
      <c r="B2383" s="12" t="s">
        <v>59</v>
      </c>
      <c r="C2383" s="12">
        <v>703</v>
      </c>
      <c r="D2383" s="12">
        <v>0.7</v>
      </c>
      <c r="E2383" s="12">
        <v>0.70099999999999996</v>
      </c>
      <c r="F2383" s="12">
        <v>0.61399999999999999</v>
      </c>
      <c r="G2383" s="12">
        <v>42362.66</v>
      </c>
      <c r="H2383" s="13">
        <v>7</v>
      </c>
      <c r="I2383" t="str">
        <f>CONCATENATE(Tabela_Brasil[[#This Row],[Município]],"-",Tabela_Brasil[[#This Row],[Estado]])</f>
        <v>Correia Pinto-SC</v>
      </c>
      <c r="J2383">
        <f>IF(Tabela_Brasil[[#This Row],[IDHM]]&lt;=0.599,1,0)</f>
        <v>0</v>
      </c>
      <c r="K2383" t="str">
        <f>IF(Tabela_Brasil[[#This Row],[IDHM]]&lt;=0.55,"Baixo",IF(Tabela_Brasil[[#This Row],[IDHM]]&lt;=0.699,"Médio",IF(Tabela_Brasil[[#This Row],[IDHM]]&lt;=0.799,"Alto","Muito Alto")))</f>
        <v>Alto</v>
      </c>
      <c r="L2383" t="str">
        <f>VLOOKUP(Tabela_Brasil[[#This Row],[Estado]],'De-Para_Estado_Regiao'!$B$3:$C$29,2,FALSE)</f>
        <v>Sul</v>
      </c>
      <c r="M2383">
        <f>IF(Tabela_Brasil[[#This Row],[IBGE_1-4]]&gt;=951,1,0)</f>
        <v>0</v>
      </c>
      <c r="N2383">
        <f>IF(Tabela_Brasil[[#This Row],[COMP_P]]&lt;=2,1,0)</f>
        <v>0</v>
      </c>
    </row>
    <row r="2384" spans="1:14" x14ac:dyDescent="0.25">
      <c r="A2384" s="9" t="s">
        <v>2358</v>
      </c>
      <c r="B2384" s="9" t="s">
        <v>16</v>
      </c>
      <c r="C2384" s="9">
        <v>577</v>
      </c>
      <c r="D2384" s="9">
        <v>0.72</v>
      </c>
      <c r="E2384" s="9">
        <v>0.70299999999999996</v>
      </c>
      <c r="F2384" s="9">
        <v>0.61599999999999999</v>
      </c>
      <c r="G2384" s="9">
        <v>40030.65</v>
      </c>
      <c r="H2384" s="10">
        <v>11</v>
      </c>
      <c r="I2384" t="str">
        <f>CONCATENATE(Tabela_Brasil[[#This Row],[Município]],"-",Tabela_Brasil[[#This Row],[Estado]])</f>
        <v>Matias Barbosa-MG</v>
      </c>
      <c r="J2384">
        <f>IF(Tabela_Brasil[[#This Row],[IDHM]]&lt;=0.599,1,0)</f>
        <v>0</v>
      </c>
      <c r="K2384" t="str">
        <f>IF(Tabela_Brasil[[#This Row],[IDHM]]&lt;=0.55,"Baixo",IF(Tabela_Brasil[[#This Row],[IDHM]]&lt;=0.699,"Médio",IF(Tabela_Brasil[[#This Row],[IDHM]]&lt;=0.799,"Alto","Muito Alto")))</f>
        <v>Alto</v>
      </c>
      <c r="L2384" t="str">
        <f>VLOOKUP(Tabela_Brasil[[#This Row],[Estado]],'De-Para_Estado_Regiao'!$B$3:$C$29,2,FALSE)</f>
        <v>Sudeste</v>
      </c>
      <c r="M2384">
        <f>IF(Tabela_Brasil[[#This Row],[IBGE_1-4]]&gt;=951,1,0)</f>
        <v>0</v>
      </c>
      <c r="N2384">
        <f>IF(Tabela_Brasil[[#This Row],[COMP_P]]&lt;=2,1,0)</f>
        <v>0</v>
      </c>
    </row>
    <row r="2385" spans="1:14" x14ac:dyDescent="0.25">
      <c r="A2385" s="12" t="s">
        <v>2359</v>
      </c>
      <c r="B2385" s="12" t="s">
        <v>14</v>
      </c>
      <c r="C2385" s="12">
        <v>526</v>
      </c>
      <c r="D2385" s="12">
        <v>0.68700000000000006</v>
      </c>
      <c r="E2385" s="12">
        <v>0.69299999999999995</v>
      </c>
      <c r="F2385" s="12">
        <v>0.55800000000000005</v>
      </c>
      <c r="G2385" s="12">
        <v>45616.54</v>
      </c>
      <c r="H2385" s="13">
        <v>8</v>
      </c>
      <c r="I2385" t="str">
        <f>CONCATENATE(Tabela_Brasil[[#This Row],[Município]],"-",Tabela_Brasil[[#This Row],[Estado]])</f>
        <v>Salto Do Jacuí-RS</v>
      </c>
      <c r="J2385">
        <f>IF(Tabela_Brasil[[#This Row],[IDHM]]&lt;=0.599,1,0)</f>
        <v>0</v>
      </c>
      <c r="K2385" t="str">
        <f>IF(Tabela_Brasil[[#This Row],[IDHM]]&lt;=0.55,"Baixo",IF(Tabela_Brasil[[#This Row],[IDHM]]&lt;=0.699,"Médio",IF(Tabela_Brasil[[#This Row],[IDHM]]&lt;=0.799,"Alto","Muito Alto")))</f>
        <v>Médio</v>
      </c>
      <c r="L2385" t="str">
        <f>VLOOKUP(Tabela_Brasil[[#This Row],[Estado]],'De-Para_Estado_Regiao'!$B$3:$C$29,2,FALSE)</f>
        <v>Sul</v>
      </c>
      <c r="M2385">
        <f>IF(Tabela_Brasil[[#This Row],[IBGE_1-4]]&gt;=951,1,0)</f>
        <v>0</v>
      </c>
      <c r="N2385">
        <f>IF(Tabela_Brasil[[#This Row],[COMP_P]]&lt;=2,1,0)</f>
        <v>0</v>
      </c>
    </row>
    <row r="2386" spans="1:14" x14ac:dyDescent="0.25">
      <c r="A2386" s="9" t="s">
        <v>2360</v>
      </c>
      <c r="B2386" s="9" t="s">
        <v>49</v>
      </c>
      <c r="C2386" s="9">
        <v>767</v>
      </c>
      <c r="D2386" s="9">
        <v>0.57999999999999996</v>
      </c>
      <c r="E2386" s="9">
        <v>0.60499999999999998</v>
      </c>
      <c r="F2386" s="9">
        <v>0.40799999999999997</v>
      </c>
      <c r="G2386" s="9">
        <v>18664.02</v>
      </c>
      <c r="H2386" s="10">
        <v>0</v>
      </c>
      <c r="I2386" t="str">
        <f>CONCATENATE(Tabela_Brasil[[#This Row],[Município]],"-",Tabela_Brasil[[#This Row],[Estado]])</f>
        <v>Medicilândia-PA</v>
      </c>
      <c r="J2386">
        <f>IF(Tabela_Brasil[[#This Row],[IDHM]]&lt;=0.599,1,0)</f>
        <v>1</v>
      </c>
      <c r="K2386" t="str">
        <f>IF(Tabela_Brasil[[#This Row],[IDHM]]&lt;=0.55,"Baixo",IF(Tabela_Brasil[[#This Row],[IDHM]]&lt;=0.699,"Médio",IF(Tabela_Brasil[[#This Row],[IDHM]]&lt;=0.799,"Alto","Muito Alto")))</f>
        <v>Médio</v>
      </c>
      <c r="L2386" t="str">
        <f>VLOOKUP(Tabela_Brasil[[#This Row],[Estado]],'De-Para_Estado_Regiao'!$B$3:$C$29,2,FALSE)</f>
        <v>Norte</v>
      </c>
      <c r="M2386">
        <f>IF(Tabela_Brasil[[#This Row],[IBGE_1-4]]&gt;=951,1,0)</f>
        <v>0</v>
      </c>
      <c r="N2386">
        <f>IF(Tabela_Brasil[[#This Row],[COMP_P]]&lt;=2,1,0)</f>
        <v>1</v>
      </c>
    </row>
    <row r="2387" spans="1:14" x14ac:dyDescent="0.25">
      <c r="A2387" s="12" t="s">
        <v>2361</v>
      </c>
      <c r="B2387" s="12" t="s">
        <v>31</v>
      </c>
      <c r="C2387" s="12">
        <v>2392</v>
      </c>
      <c r="D2387" s="12">
        <v>0.626</v>
      </c>
      <c r="E2387" s="12">
        <v>0.58299999999999996</v>
      </c>
      <c r="F2387" s="12">
        <v>0.54800000000000004</v>
      </c>
      <c r="G2387" s="12">
        <v>14527.61</v>
      </c>
      <c r="H2387" s="13">
        <v>12</v>
      </c>
      <c r="I2387" t="str">
        <f>CONCATENATE(Tabela_Brasil[[#This Row],[Município]],"-",Tabela_Brasil[[#This Row],[Estado]])</f>
        <v>Itaitinga-CE</v>
      </c>
      <c r="J2387">
        <f>IF(Tabela_Brasil[[#This Row],[IDHM]]&lt;=0.599,1,0)</f>
        <v>0</v>
      </c>
      <c r="K2387" t="str">
        <f>IF(Tabela_Brasil[[#This Row],[IDHM]]&lt;=0.55,"Baixo",IF(Tabela_Brasil[[#This Row],[IDHM]]&lt;=0.699,"Médio",IF(Tabela_Brasil[[#This Row],[IDHM]]&lt;=0.799,"Alto","Muito Alto")))</f>
        <v>Médio</v>
      </c>
      <c r="L2387" t="str">
        <f>VLOOKUP(Tabela_Brasil[[#This Row],[Estado]],'De-Para_Estado_Regiao'!$B$3:$C$29,2,FALSE)</f>
        <v>Nordeste</v>
      </c>
      <c r="M2387">
        <f>IF(Tabela_Brasil[[#This Row],[IBGE_1-4]]&gt;=951,1,0)</f>
        <v>1</v>
      </c>
      <c r="N2387">
        <f>IF(Tabela_Brasil[[#This Row],[COMP_P]]&lt;=2,1,0)</f>
        <v>0</v>
      </c>
    </row>
    <row r="2388" spans="1:14" x14ac:dyDescent="0.25">
      <c r="A2388" s="9" t="s">
        <v>2362</v>
      </c>
      <c r="B2388" s="9" t="s">
        <v>16</v>
      </c>
      <c r="C2388" s="9">
        <v>242</v>
      </c>
      <c r="D2388" s="9">
        <v>0.74</v>
      </c>
      <c r="E2388" s="9">
        <v>0.72199999999999998</v>
      </c>
      <c r="F2388" s="9">
        <v>0.63700000000000001</v>
      </c>
      <c r="G2388" s="9">
        <v>76908.929999999993</v>
      </c>
      <c r="H2388" s="10">
        <v>2</v>
      </c>
      <c r="I2388" t="str">
        <f>CONCATENATE(Tabela_Brasil[[#This Row],[Município]],"-",Tabela_Brasil[[#This Row],[Estado]])</f>
        <v>São José Da Barra-MG</v>
      </c>
      <c r="J2388">
        <f>IF(Tabela_Brasil[[#This Row],[IDHM]]&lt;=0.599,1,0)</f>
        <v>0</v>
      </c>
      <c r="K2388" t="str">
        <f>IF(Tabela_Brasil[[#This Row],[IDHM]]&lt;=0.55,"Baixo",IF(Tabela_Brasil[[#This Row],[IDHM]]&lt;=0.699,"Médio",IF(Tabela_Brasil[[#This Row],[IDHM]]&lt;=0.799,"Alto","Muito Alto")))</f>
        <v>Alto</v>
      </c>
      <c r="L2388" t="str">
        <f>VLOOKUP(Tabela_Brasil[[#This Row],[Estado]],'De-Para_Estado_Regiao'!$B$3:$C$29,2,FALSE)</f>
        <v>Sudeste</v>
      </c>
      <c r="M2388">
        <f>IF(Tabela_Brasil[[#This Row],[IBGE_1-4]]&gt;=951,1,0)</f>
        <v>0</v>
      </c>
      <c r="N2388">
        <f>IF(Tabela_Brasil[[#This Row],[COMP_P]]&lt;=2,1,0)</f>
        <v>1</v>
      </c>
    </row>
    <row r="2389" spans="1:14" x14ac:dyDescent="0.25">
      <c r="A2389" s="12" t="s">
        <v>2363</v>
      </c>
      <c r="B2389" s="12" t="s">
        <v>59</v>
      </c>
      <c r="C2389" s="12">
        <v>171</v>
      </c>
      <c r="D2389" s="12">
        <v>0.79500000000000004</v>
      </c>
      <c r="E2389" s="12">
        <v>0.83799999999999997</v>
      </c>
      <c r="F2389" s="12">
        <v>0.68500000000000005</v>
      </c>
      <c r="G2389" s="12">
        <v>73993.56</v>
      </c>
      <c r="H2389" s="13">
        <v>5</v>
      </c>
      <c r="I2389" t="str">
        <f>CONCATENATE(Tabela_Brasil[[#This Row],[Município]],"-",Tabela_Brasil[[#This Row],[Estado]])</f>
        <v>Treze Tílias-SC</v>
      </c>
      <c r="J2389">
        <f>IF(Tabela_Brasil[[#This Row],[IDHM]]&lt;=0.599,1,0)</f>
        <v>0</v>
      </c>
      <c r="K2389" t="str">
        <f>IF(Tabela_Brasil[[#This Row],[IDHM]]&lt;=0.55,"Baixo",IF(Tabela_Brasil[[#This Row],[IDHM]]&lt;=0.699,"Médio",IF(Tabela_Brasil[[#This Row],[IDHM]]&lt;=0.799,"Alto","Muito Alto")))</f>
        <v>Alto</v>
      </c>
      <c r="L2389" t="str">
        <f>VLOOKUP(Tabela_Brasil[[#This Row],[Estado]],'De-Para_Estado_Regiao'!$B$3:$C$29,2,FALSE)</f>
        <v>Sul</v>
      </c>
      <c r="M2389">
        <f>IF(Tabela_Brasil[[#This Row],[IBGE_1-4]]&gt;=951,1,0)</f>
        <v>0</v>
      </c>
      <c r="N2389">
        <f>IF(Tabela_Brasil[[#This Row],[COMP_P]]&lt;=2,1,0)</f>
        <v>0</v>
      </c>
    </row>
    <row r="2390" spans="1:14" x14ac:dyDescent="0.25">
      <c r="A2390" s="9" t="s">
        <v>2364</v>
      </c>
      <c r="B2390" s="9" t="s">
        <v>14</v>
      </c>
      <c r="C2390" s="9">
        <v>762</v>
      </c>
      <c r="D2390" s="9">
        <v>0.68799999999999994</v>
      </c>
      <c r="E2390" s="9">
        <v>0.70799999999999996</v>
      </c>
      <c r="F2390" s="9">
        <v>0.55300000000000005</v>
      </c>
      <c r="G2390" s="9">
        <v>26156.99</v>
      </c>
      <c r="H2390" s="10">
        <v>20</v>
      </c>
      <c r="I2390" t="str">
        <f>CONCATENATE(Tabela_Brasil[[#This Row],[Município]],"-",Tabela_Brasil[[#This Row],[Estado]])</f>
        <v>Rolante-RS</v>
      </c>
      <c r="J2390">
        <f>IF(Tabela_Brasil[[#This Row],[IDHM]]&lt;=0.599,1,0)</f>
        <v>0</v>
      </c>
      <c r="K2390" t="str">
        <f>IF(Tabela_Brasil[[#This Row],[IDHM]]&lt;=0.55,"Baixo",IF(Tabela_Brasil[[#This Row],[IDHM]]&lt;=0.699,"Médio",IF(Tabela_Brasil[[#This Row],[IDHM]]&lt;=0.799,"Alto","Muito Alto")))</f>
        <v>Médio</v>
      </c>
      <c r="L2390" t="str">
        <f>VLOOKUP(Tabela_Brasil[[#This Row],[Estado]],'De-Para_Estado_Regiao'!$B$3:$C$29,2,FALSE)</f>
        <v>Sul</v>
      </c>
      <c r="M2390">
        <f>IF(Tabela_Brasil[[#This Row],[IBGE_1-4]]&gt;=951,1,0)</f>
        <v>0</v>
      </c>
      <c r="N2390">
        <f>IF(Tabela_Brasil[[#This Row],[COMP_P]]&lt;=2,1,0)</f>
        <v>0</v>
      </c>
    </row>
    <row r="2391" spans="1:14" x14ac:dyDescent="0.25">
      <c r="A2391" s="12" t="s">
        <v>2365</v>
      </c>
      <c r="B2391" s="12" t="s">
        <v>59</v>
      </c>
      <c r="C2391" s="12">
        <v>458</v>
      </c>
      <c r="D2391" s="12">
        <v>0.73699999999999999</v>
      </c>
      <c r="E2391" s="12">
        <v>0.75700000000000001</v>
      </c>
      <c r="F2391" s="12">
        <v>0.63200000000000001</v>
      </c>
      <c r="G2391" s="12">
        <v>33311.74</v>
      </c>
      <c r="H2391" s="13">
        <v>17</v>
      </c>
      <c r="I2391" t="str">
        <f>CONCATENATE(Tabela_Brasil[[#This Row],[Município]],"-",Tabela_Brasil[[#This Row],[Estado]])</f>
        <v>Palmitos-SC</v>
      </c>
      <c r="J2391">
        <f>IF(Tabela_Brasil[[#This Row],[IDHM]]&lt;=0.599,1,0)</f>
        <v>0</v>
      </c>
      <c r="K2391" t="str">
        <f>IF(Tabela_Brasil[[#This Row],[IDHM]]&lt;=0.55,"Baixo",IF(Tabela_Brasil[[#This Row],[IDHM]]&lt;=0.699,"Médio",IF(Tabela_Brasil[[#This Row],[IDHM]]&lt;=0.799,"Alto","Muito Alto")))</f>
        <v>Alto</v>
      </c>
      <c r="L2391" t="str">
        <f>VLOOKUP(Tabela_Brasil[[#This Row],[Estado]],'De-Para_Estado_Regiao'!$B$3:$C$29,2,FALSE)</f>
        <v>Sul</v>
      </c>
      <c r="M2391">
        <f>IF(Tabela_Brasil[[#This Row],[IBGE_1-4]]&gt;=951,1,0)</f>
        <v>0</v>
      </c>
      <c r="N2391">
        <f>IF(Tabela_Brasil[[#This Row],[COMP_P]]&lt;=2,1,0)</f>
        <v>0</v>
      </c>
    </row>
    <row r="2392" spans="1:14" x14ac:dyDescent="0.25">
      <c r="A2392" s="9" t="s">
        <v>2366</v>
      </c>
      <c r="B2392" s="9" t="s">
        <v>49</v>
      </c>
      <c r="C2392" s="9">
        <v>2739</v>
      </c>
      <c r="D2392" s="9">
        <v>0.56799999999999995</v>
      </c>
      <c r="E2392" s="9">
        <v>0.55500000000000005</v>
      </c>
      <c r="F2392" s="9">
        <v>0.42199999999999999</v>
      </c>
      <c r="G2392" s="9">
        <v>8551.2800000000007</v>
      </c>
      <c r="H2392" s="10">
        <v>33</v>
      </c>
      <c r="I2392" t="str">
        <f>CONCATENATE(Tabela_Brasil[[#This Row],[Município]],"-",Tabela_Brasil[[#This Row],[Estado]])</f>
        <v>Breu Branco-PA</v>
      </c>
      <c r="J2392">
        <f>IF(Tabela_Brasil[[#This Row],[IDHM]]&lt;=0.599,1,0)</f>
        <v>1</v>
      </c>
      <c r="K2392" t="str">
        <f>IF(Tabela_Brasil[[#This Row],[IDHM]]&lt;=0.55,"Baixo",IF(Tabela_Brasil[[#This Row],[IDHM]]&lt;=0.699,"Médio",IF(Tabela_Brasil[[#This Row],[IDHM]]&lt;=0.799,"Alto","Muito Alto")))</f>
        <v>Médio</v>
      </c>
      <c r="L2392" t="str">
        <f>VLOOKUP(Tabela_Brasil[[#This Row],[Estado]],'De-Para_Estado_Regiao'!$B$3:$C$29,2,FALSE)</f>
        <v>Norte</v>
      </c>
      <c r="M2392">
        <f>IF(Tabela_Brasil[[#This Row],[IBGE_1-4]]&gt;=951,1,0)</f>
        <v>1</v>
      </c>
      <c r="N2392">
        <f>IF(Tabela_Brasil[[#This Row],[COMP_P]]&lt;=2,1,0)</f>
        <v>0</v>
      </c>
    </row>
    <row r="2393" spans="1:14" x14ac:dyDescent="0.25">
      <c r="A2393" s="12" t="s">
        <v>2367</v>
      </c>
      <c r="B2393" s="12" t="s">
        <v>114</v>
      </c>
      <c r="C2393" s="12">
        <v>527</v>
      </c>
      <c r="D2393" s="12">
        <v>0.63100000000000001</v>
      </c>
      <c r="E2393" s="12">
        <v>0.60299999999999998</v>
      </c>
      <c r="F2393" s="12">
        <v>0.57099999999999995</v>
      </c>
      <c r="G2393" s="12">
        <v>50536.55</v>
      </c>
      <c r="H2393" s="13">
        <v>1</v>
      </c>
      <c r="I2393" t="str">
        <f>CONCATENATE(Tabela_Brasil[[#This Row],[Município]],"-",Tabela_Brasil[[#This Row],[Estado]])</f>
        <v>Rosário Do Catete-SE</v>
      </c>
      <c r="J2393">
        <f>IF(Tabela_Brasil[[#This Row],[IDHM]]&lt;=0.599,1,0)</f>
        <v>0</v>
      </c>
      <c r="K2393" t="str">
        <f>IF(Tabela_Brasil[[#This Row],[IDHM]]&lt;=0.55,"Baixo",IF(Tabela_Brasil[[#This Row],[IDHM]]&lt;=0.699,"Médio",IF(Tabela_Brasil[[#This Row],[IDHM]]&lt;=0.799,"Alto","Muito Alto")))</f>
        <v>Médio</v>
      </c>
      <c r="L2393" t="str">
        <f>VLOOKUP(Tabela_Brasil[[#This Row],[Estado]],'De-Para_Estado_Regiao'!$B$3:$C$29,2,FALSE)</f>
        <v>Nordeste</v>
      </c>
      <c r="M2393">
        <f>IF(Tabela_Brasil[[#This Row],[IBGE_1-4]]&gt;=951,1,0)</f>
        <v>0</v>
      </c>
      <c r="N2393">
        <f>IF(Tabela_Brasil[[#This Row],[COMP_P]]&lt;=2,1,0)</f>
        <v>1</v>
      </c>
    </row>
    <row r="2394" spans="1:14" x14ac:dyDescent="0.25">
      <c r="A2394" s="9" t="s">
        <v>2368</v>
      </c>
      <c r="B2394" s="9" t="s">
        <v>14</v>
      </c>
      <c r="C2394" s="9">
        <v>554</v>
      </c>
      <c r="D2394" s="9">
        <v>0.74</v>
      </c>
      <c r="E2394" s="9">
        <v>0.753</v>
      </c>
      <c r="F2394" s="9">
        <v>0.63700000000000001</v>
      </c>
      <c r="G2394" s="9">
        <v>36167.31</v>
      </c>
      <c r="H2394" s="10">
        <v>12</v>
      </c>
      <c r="I2394" t="str">
        <f>CONCATENATE(Tabela_Brasil[[#This Row],[Município]],"-",Tabela_Brasil[[#This Row],[Estado]])</f>
        <v>Santo Augusto-RS</v>
      </c>
      <c r="J2394">
        <f>IF(Tabela_Brasil[[#This Row],[IDHM]]&lt;=0.599,1,0)</f>
        <v>0</v>
      </c>
      <c r="K2394" t="str">
        <f>IF(Tabela_Brasil[[#This Row],[IDHM]]&lt;=0.55,"Baixo",IF(Tabela_Brasil[[#This Row],[IDHM]]&lt;=0.699,"Médio",IF(Tabela_Brasil[[#This Row],[IDHM]]&lt;=0.799,"Alto","Muito Alto")))</f>
        <v>Alto</v>
      </c>
      <c r="L2394" t="str">
        <f>VLOOKUP(Tabela_Brasil[[#This Row],[Estado]],'De-Para_Estado_Regiao'!$B$3:$C$29,2,FALSE)</f>
        <v>Sul</v>
      </c>
      <c r="M2394">
        <f>IF(Tabela_Brasil[[#This Row],[IBGE_1-4]]&gt;=951,1,0)</f>
        <v>0</v>
      </c>
      <c r="N2394">
        <f>IF(Tabela_Brasil[[#This Row],[COMP_P]]&lt;=2,1,0)</f>
        <v>0</v>
      </c>
    </row>
    <row r="2395" spans="1:14" x14ac:dyDescent="0.25">
      <c r="A2395" s="12" t="s">
        <v>2369</v>
      </c>
      <c r="B2395" s="12" t="s">
        <v>59</v>
      </c>
      <c r="C2395" s="12">
        <v>280</v>
      </c>
      <c r="D2395" s="12">
        <v>0.748</v>
      </c>
      <c r="E2395" s="12">
        <v>0.72799999999999998</v>
      </c>
      <c r="F2395" s="12">
        <v>0.65700000000000003</v>
      </c>
      <c r="G2395" s="12">
        <v>45586.82</v>
      </c>
      <c r="H2395" s="13">
        <v>8</v>
      </c>
      <c r="I2395" t="str">
        <f>CONCATENATE(Tabela_Brasil[[#This Row],[Município]],"-",Tabela_Brasil[[#This Row],[Estado]])</f>
        <v>Mondaí-SC</v>
      </c>
      <c r="J2395">
        <f>IF(Tabela_Brasil[[#This Row],[IDHM]]&lt;=0.599,1,0)</f>
        <v>0</v>
      </c>
      <c r="K2395" t="str">
        <f>IF(Tabela_Brasil[[#This Row],[IDHM]]&lt;=0.55,"Baixo",IF(Tabela_Brasil[[#This Row],[IDHM]]&lt;=0.699,"Médio",IF(Tabela_Brasil[[#This Row],[IDHM]]&lt;=0.799,"Alto","Muito Alto")))</f>
        <v>Alto</v>
      </c>
      <c r="L2395" t="str">
        <f>VLOOKUP(Tabela_Brasil[[#This Row],[Estado]],'De-Para_Estado_Regiao'!$B$3:$C$29,2,FALSE)</f>
        <v>Sul</v>
      </c>
      <c r="M2395">
        <f>IF(Tabela_Brasil[[#This Row],[IBGE_1-4]]&gt;=951,1,0)</f>
        <v>0</v>
      </c>
      <c r="N2395">
        <f>IF(Tabela_Brasil[[#This Row],[COMP_P]]&lt;=2,1,0)</f>
        <v>0</v>
      </c>
    </row>
    <row r="2396" spans="1:14" x14ac:dyDescent="0.25">
      <c r="A2396" s="9" t="s">
        <v>2370</v>
      </c>
      <c r="B2396" s="9" t="s">
        <v>29</v>
      </c>
      <c r="C2396" s="9">
        <v>436</v>
      </c>
      <c r="D2396" s="9">
        <v>0.66</v>
      </c>
      <c r="E2396" s="9">
        <v>0.65100000000000002</v>
      </c>
      <c r="F2396" s="9">
        <v>0.53900000000000003</v>
      </c>
      <c r="G2396" s="9">
        <v>28253.52</v>
      </c>
      <c r="H2396" s="10">
        <v>9</v>
      </c>
      <c r="I2396" t="str">
        <f>CONCATENATE(Tabela_Brasil[[#This Row],[Município]],"-",Tabela_Brasil[[#This Row],[Estado]])</f>
        <v>Santo Antônio Do Leverger-MT</v>
      </c>
      <c r="J2396">
        <f>IF(Tabela_Brasil[[#This Row],[IDHM]]&lt;=0.599,1,0)</f>
        <v>0</v>
      </c>
      <c r="K2396" t="str">
        <f>IF(Tabela_Brasil[[#This Row],[IDHM]]&lt;=0.55,"Baixo",IF(Tabela_Brasil[[#This Row],[IDHM]]&lt;=0.699,"Médio",IF(Tabela_Brasil[[#This Row],[IDHM]]&lt;=0.799,"Alto","Muito Alto")))</f>
        <v>Médio</v>
      </c>
      <c r="L2396" t="str">
        <f>VLOOKUP(Tabela_Brasil[[#This Row],[Estado]],'De-Para_Estado_Regiao'!$B$3:$C$29,2,FALSE)</f>
        <v>Centro-Oeste</v>
      </c>
      <c r="M2396">
        <f>IF(Tabela_Brasil[[#This Row],[IBGE_1-4]]&gt;=951,1,0)</f>
        <v>0</v>
      </c>
      <c r="N2396">
        <f>IF(Tabela_Brasil[[#This Row],[COMP_P]]&lt;=2,1,0)</f>
        <v>0</v>
      </c>
    </row>
    <row r="2397" spans="1:14" x14ac:dyDescent="0.25">
      <c r="A2397" s="12" t="s">
        <v>2371</v>
      </c>
      <c r="B2397" s="12" t="s">
        <v>14</v>
      </c>
      <c r="C2397" s="12">
        <v>242</v>
      </c>
      <c r="D2397" s="12">
        <v>0.75800000000000001</v>
      </c>
      <c r="E2397" s="12">
        <v>0.77700000000000002</v>
      </c>
      <c r="F2397" s="12">
        <v>0.67100000000000004</v>
      </c>
      <c r="G2397" s="12">
        <v>38633.71</v>
      </c>
      <c r="H2397" s="13">
        <v>19</v>
      </c>
      <c r="I2397" t="str">
        <f>CONCATENATE(Tabela_Brasil[[#This Row],[Município]],"-",Tabela_Brasil[[#This Row],[Estado]])</f>
        <v>Antônio Prado-RS</v>
      </c>
      <c r="J2397">
        <f>IF(Tabela_Brasil[[#This Row],[IDHM]]&lt;=0.599,1,0)</f>
        <v>0</v>
      </c>
      <c r="K2397" t="str">
        <f>IF(Tabela_Brasil[[#This Row],[IDHM]]&lt;=0.55,"Baixo",IF(Tabela_Brasil[[#This Row],[IDHM]]&lt;=0.699,"Médio",IF(Tabela_Brasil[[#This Row],[IDHM]]&lt;=0.799,"Alto","Muito Alto")))</f>
        <v>Alto</v>
      </c>
      <c r="L2397" t="str">
        <f>VLOOKUP(Tabela_Brasil[[#This Row],[Estado]],'De-Para_Estado_Regiao'!$B$3:$C$29,2,FALSE)</f>
        <v>Sul</v>
      </c>
      <c r="M2397">
        <f>IF(Tabela_Brasil[[#This Row],[IBGE_1-4]]&gt;=951,1,0)</f>
        <v>0</v>
      </c>
      <c r="N2397">
        <f>IF(Tabela_Brasil[[#This Row],[COMP_P]]&lt;=2,1,0)</f>
        <v>0</v>
      </c>
    </row>
    <row r="2398" spans="1:14" x14ac:dyDescent="0.25">
      <c r="A2398" s="9" t="s">
        <v>2372</v>
      </c>
      <c r="B2398" s="9" t="s">
        <v>59</v>
      </c>
      <c r="C2398" s="9">
        <v>298</v>
      </c>
      <c r="D2398" s="9">
        <v>0.74199999999999999</v>
      </c>
      <c r="E2398" s="9">
        <v>0.74399999999999999</v>
      </c>
      <c r="F2398" s="9">
        <v>0.68200000000000005</v>
      </c>
      <c r="G2398" s="9">
        <v>46566.51</v>
      </c>
      <c r="H2398" s="10">
        <v>9</v>
      </c>
      <c r="I2398" t="str">
        <f>CONCATENATE(Tabela_Brasil[[#This Row],[Município]],"-",Tabela_Brasil[[#This Row],[Estado]])</f>
        <v>Cunha Porã-SC</v>
      </c>
      <c r="J2398">
        <f>IF(Tabela_Brasil[[#This Row],[IDHM]]&lt;=0.599,1,0)</f>
        <v>0</v>
      </c>
      <c r="K2398" t="str">
        <f>IF(Tabela_Brasil[[#This Row],[IDHM]]&lt;=0.55,"Baixo",IF(Tabela_Brasil[[#This Row],[IDHM]]&lt;=0.699,"Médio",IF(Tabela_Brasil[[#This Row],[IDHM]]&lt;=0.799,"Alto","Muito Alto")))</f>
        <v>Alto</v>
      </c>
      <c r="L2398" t="str">
        <f>VLOOKUP(Tabela_Brasil[[#This Row],[Estado]],'De-Para_Estado_Regiao'!$B$3:$C$29,2,FALSE)</f>
        <v>Sul</v>
      </c>
      <c r="M2398">
        <f>IF(Tabela_Brasil[[#This Row],[IBGE_1-4]]&gt;=951,1,0)</f>
        <v>0</v>
      </c>
      <c r="N2398">
        <f>IF(Tabela_Brasil[[#This Row],[COMP_P]]&lt;=2,1,0)</f>
        <v>0</v>
      </c>
    </row>
    <row r="2399" spans="1:14" x14ac:dyDescent="0.25">
      <c r="A2399" s="12" t="s">
        <v>2373</v>
      </c>
      <c r="B2399" s="12" t="s">
        <v>29</v>
      </c>
      <c r="C2399" s="12">
        <v>1550</v>
      </c>
      <c r="D2399" s="12">
        <v>0.65200000000000002</v>
      </c>
      <c r="E2399" s="12">
        <v>0.64300000000000002</v>
      </c>
      <c r="F2399" s="12">
        <v>0.53400000000000003</v>
      </c>
      <c r="G2399" s="12">
        <v>15841.91</v>
      </c>
      <c r="H2399" s="13">
        <v>13</v>
      </c>
      <c r="I2399" t="str">
        <f>CONCATENATE(Tabela_Brasil[[#This Row],[Município]],"-",Tabela_Brasil[[#This Row],[Estado]])</f>
        <v>Poconé-MT</v>
      </c>
      <c r="J2399">
        <f>IF(Tabela_Brasil[[#This Row],[IDHM]]&lt;=0.599,1,0)</f>
        <v>0</v>
      </c>
      <c r="K2399" t="str">
        <f>IF(Tabela_Brasil[[#This Row],[IDHM]]&lt;=0.55,"Baixo",IF(Tabela_Brasil[[#This Row],[IDHM]]&lt;=0.699,"Médio",IF(Tabela_Brasil[[#This Row],[IDHM]]&lt;=0.799,"Alto","Muito Alto")))</f>
        <v>Médio</v>
      </c>
      <c r="L2399" t="str">
        <f>VLOOKUP(Tabela_Brasil[[#This Row],[Estado]],'De-Para_Estado_Regiao'!$B$3:$C$29,2,FALSE)</f>
        <v>Centro-Oeste</v>
      </c>
      <c r="M2399">
        <f>IF(Tabela_Brasil[[#This Row],[IBGE_1-4]]&gt;=951,1,0)</f>
        <v>1</v>
      </c>
      <c r="N2399">
        <f>IF(Tabela_Brasil[[#This Row],[COMP_P]]&lt;=2,1,0)</f>
        <v>0</v>
      </c>
    </row>
    <row r="2400" spans="1:14" x14ac:dyDescent="0.25">
      <c r="A2400" s="9" t="s">
        <v>2374</v>
      </c>
      <c r="B2400" s="9" t="s">
        <v>59</v>
      </c>
      <c r="C2400" s="9">
        <v>384</v>
      </c>
      <c r="D2400" s="9">
        <v>0.748</v>
      </c>
      <c r="E2400" s="9">
        <v>0.749</v>
      </c>
      <c r="F2400" s="9">
        <v>0.628</v>
      </c>
      <c r="G2400" s="9">
        <v>36644.68</v>
      </c>
      <c r="H2400" s="10">
        <v>15</v>
      </c>
      <c r="I2400" t="str">
        <f>CONCATENATE(Tabela_Brasil[[#This Row],[Município]],"-",Tabela_Brasil[[#This Row],[Estado]])</f>
        <v>Nova Trento-SC</v>
      </c>
      <c r="J2400">
        <f>IF(Tabela_Brasil[[#This Row],[IDHM]]&lt;=0.599,1,0)</f>
        <v>0</v>
      </c>
      <c r="K2400" t="str">
        <f>IF(Tabela_Brasil[[#This Row],[IDHM]]&lt;=0.55,"Baixo",IF(Tabela_Brasil[[#This Row],[IDHM]]&lt;=0.699,"Médio",IF(Tabela_Brasil[[#This Row],[IDHM]]&lt;=0.799,"Alto","Muito Alto")))</f>
        <v>Alto</v>
      </c>
      <c r="L2400" t="str">
        <f>VLOOKUP(Tabela_Brasil[[#This Row],[Estado]],'De-Para_Estado_Regiao'!$B$3:$C$29,2,FALSE)</f>
        <v>Sul</v>
      </c>
      <c r="M2400">
        <f>IF(Tabela_Brasil[[#This Row],[IBGE_1-4]]&gt;=951,1,0)</f>
        <v>0</v>
      </c>
      <c r="N2400">
        <f>IF(Tabela_Brasil[[#This Row],[COMP_P]]&lt;=2,1,0)</f>
        <v>0</v>
      </c>
    </row>
    <row r="2401" spans="1:14" x14ac:dyDescent="0.25">
      <c r="A2401" s="12" t="s">
        <v>2375</v>
      </c>
      <c r="B2401" s="12" t="s">
        <v>111</v>
      </c>
      <c r="C2401" s="12">
        <v>295</v>
      </c>
      <c r="D2401" s="12">
        <v>0.67400000000000004</v>
      </c>
      <c r="E2401" s="12">
        <v>0.67900000000000005</v>
      </c>
      <c r="F2401" s="12">
        <v>0.55500000000000005</v>
      </c>
      <c r="G2401" s="12">
        <v>44217.32</v>
      </c>
      <c r="H2401" s="13">
        <v>14</v>
      </c>
      <c r="I2401" t="str">
        <f>CONCATENATE(Tabela_Brasil[[#This Row],[Município]],"-",Tabela_Brasil[[#This Row],[Estado]])</f>
        <v>Peixe-TO</v>
      </c>
      <c r="J2401">
        <f>IF(Tabela_Brasil[[#This Row],[IDHM]]&lt;=0.599,1,0)</f>
        <v>0</v>
      </c>
      <c r="K2401" t="str">
        <f>IF(Tabela_Brasil[[#This Row],[IDHM]]&lt;=0.55,"Baixo",IF(Tabela_Brasil[[#This Row],[IDHM]]&lt;=0.699,"Médio",IF(Tabela_Brasil[[#This Row],[IDHM]]&lt;=0.799,"Alto","Muito Alto")))</f>
        <v>Médio</v>
      </c>
      <c r="L2401" t="str">
        <f>VLOOKUP(Tabela_Brasil[[#This Row],[Estado]],'De-Para_Estado_Regiao'!$B$3:$C$29,2,FALSE)</f>
        <v>Norte</v>
      </c>
      <c r="M2401">
        <f>IF(Tabela_Brasil[[#This Row],[IBGE_1-4]]&gt;=951,1,0)</f>
        <v>0</v>
      </c>
      <c r="N2401">
        <f>IF(Tabela_Brasil[[#This Row],[COMP_P]]&lt;=2,1,0)</f>
        <v>0</v>
      </c>
    </row>
    <row r="2402" spans="1:14" x14ac:dyDescent="0.25">
      <c r="A2402" s="9" t="s">
        <v>2376</v>
      </c>
      <c r="B2402" s="9" t="s">
        <v>270</v>
      </c>
      <c r="C2402" s="9">
        <v>869</v>
      </c>
      <c r="D2402" s="9">
        <v>0.61899999999999999</v>
      </c>
      <c r="E2402" s="9">
        <v>0.57399999999999995</v>
      </c>
      <c r="F2402" s="9">
        <v>0.51900000000000002</v>
      </c>
      <c r="G2402" s="9">
        <v>18235.04</v>
      </c>
      <c r="H2402" s="10">
        <v>7</v>
      </c>
      <c r="I2402" t="str">
        <f>CONCATENATE(Tabela_Brasil[[#This Row],[Município]],"-",Tabela_Brasil[[#This Row],[Estado]])</f>
        <v>Rorainópolis-RR</v>
      </c>
      <c r="J2402">
        <f>IF(Tabela_Brasil[[#This Row],[IDHM]]&lt;=0.599,1,0)</f>
        <v>0</v>
      </c>
      <c r="K2402" t="str">
        <f>IF(Tabela_Brasil[[#This Row],[IDHM]]&lt;=0.55,"Baixo",IF(Tabela_Brasil[[#This Row],[IDHM]]&lt;=0.699,"Médio",IF(Tabela_Brasil[[#This Row],[IDHM]]&lt;=0.799,"Alto","Muito Alto")))</f>
        <v>Médio</v>
      </c>
      <c r="L2402" t="str">
        <f>VLOOKUP(Tabela_Brasil[[#This Row],[Estado]],'De-Para_Estado_Regiao'!$B$3:$C$29,2,FALSE)</f>
        <v>Norte</v>
      </c>
      <c r="M2402">
        <f>IF(Tabela_Brasil[[#This Row],[IBGE_1-4]]&gt;=951,1,0)</f>
        <v>0</v>
      </c>
      <c r="N2402">
        <f>IF(Tabela_Brasil[[#This Row],[COMP_P]]&lt;=2,1,0)</f>
        <v>0</v>
      </c>
    </row>
    <row r="2403" spans="1:14" x14ac:dyDescent="0.25">
      <c r="A2403" s="12" t="s">
        <v>2377</v>
      </c>
      <c r="B2403" s="12" t="s">
        <v>14</v>
      </c>
      <c r="C2403" s="12">
        <v>461</v>
      </c>
      <c r="D2403" s="12">
        <v>0.747</v>
      </c>
      <c r="E2403" s="12">
        <v>0.76400000000000001</v>
      </c>
      <c r="F2403" s="12">
        <v>0.64700000000000002</v>
      </c>
      <c r="G2403" s="12">
        <v>30978.92</v>
      </c>
      <c r="H2403" s="13">
        <v>14</v>
      </c>
      <c r="I2403" t="str">
        <f>CONCATENATE(Tabela_Brasil[[#This Row],[Município]],"-",Tabela_Brasil[[#This Row],[Estado]])</f>
        <v>Sananduva-RS</v>
      </c>
      <c r="J2403">
        <f>IF(Tabela_Brasil[[#This Row],[IDHM]]&lt;=0.599,1,0)</f>
        <v>0</v>
      </c>
      <c r="K2403" t="str">
        <f>IF(Tabela_Brasil[[#This Row],[IDHM]]&lt;=0.55,"Baixo",IF(Tabela_Brasil[[#This Row],[IDHM]]&lt;=0.699,"Médio",IF(Tabela_Brasil[[#This Row],[IDHM]]&lt;=0.799,"Alto","Muito Alto")))</f>
        <v>Alto</v>
      </c>
      <c r="L2403" t="str">
        <f>VLOOKUP(Tabela_Brasil[[#This Row],[Estado]],'De-Para_Estado_Regiao'!$B$3:$C$29,2,FALSE)</f>
        <v>Sul</v>
      </c>
      <c r="M2403">
        <f>IF(Tabela_Brasil[[#This Row],[IBGE_1-4]]&gt;=951,1,0)</f>
        <v>0</v>
      </c>
      <c r="N2403">
        <f>IF(Tabela_Brasil[[#This Row],[COMP_P]]&lt;=2,1,0)</f>
        <v>0</v>
      </c>
    </row>
    <row r="2404" spans="1:14" x14ac:dyDescent="0.25">
      <c r="A2404" s="9" t="s">
        <v>2378</v>
      </c>
      <c r="B2404" s="9" t="s">
        <v>94</v>
      </c>
      <c r="C2404" s="9">
        <v>107</v>
      </c>
      <c r="D2404" s="9">
        <v>0.57999999999999996</v>
      </c>
      <c r="E2404" s="9">
        <v>0.57499999999999996</v>
      </c>
      <c r="F2404" s="9">
        <v>0.45700000000000002</v>
      </c>
      <c r="G2404" s="9">
        <v>17263.400000000001</v>
      </c>
      <c r="H2404" s="10">
        <v>34</v>
      </c>
      <c r="I2404" t="str">
        <f>CONCATENATE(Tabela_Brasil[[#This Row],[Município]],"-",Tabela_Brasil[[#This Row],[Estado]])</f>
        <v>Limoeiro De Anadia-AL</v>
      </c>
      <c r="J2404">
        <f>IF(Tabela_Brasil[[#This Row],[IDHM]]&lt;=0.599,1,0)</f>
        <v>1</v>
      </c>
      <c r="K2404" t="str">
        <f>IF(Tabela_Brasil[[#This Row],[IDHM]]&lt;=0.55,"Baixo",IF(Tabela_Brasil[[#This Row],[IDHM]]&lt;=0.699,"Médio",IF(Tabela_Brasil[[#This Row],[IDHM]]&lt;=0.799,"Alto","Muito Alto")))</f>
        <v>Médio</v>
      </c>
      <c r="L2404" t="str">
        <f>VLOOKUP(Tabela_Brasil[[#This Row],[Estado]],'De-Para_Estado_Regiao'!$B$3:$C$29,2,FALSE)</f>
        <v>Nordeste</v>
      </c>
      <c r="M2404">
        <f>IF(Tabela_Brasil[[#This Row],[IBGE_1-4]]&gt;=951,1,0)</f>
        <v>0</v>
      </c>
      <c r="N2404">
        <f>IF(Tabela_Brasil[[#This Row],[COMP_P]]&lt;=2,1,0)</f>
        <v>0</v>
      </c>
    </row>
    <row r="2405" spans="1:14" x14ac:dyDescent="0.25">
      <c r="A2405" s="12" t="s">
        <v>2379</v>
      </c>
      <c r="B2405" s="12" t="s">
        <v>72</v>
      </c>
      <c r="C2405" s="12">
        <v>1193</v>
      </c>
      <c r="D2405" s="12">
        <v>0.68200000000000005</v>
      </c>
      <c r="E2405" s="12">
        <v>0.64700000000000002</v>
      </c>
      <c r="F2405" s="12">
        <v>0.621</v>
      </c>
      <c r="G2405" s="12">
        <v>18173.830000000002</v>
      </c>
      <c r="H2405" s="13">
        <v>7</v>
      </c>
      <c r="I2405" t="str">
        <f>CONCATENATE(Tabela_Brasil[[#This Row],[Município]],"-",Tabela_Brasil[[#This Row],[Estado]])</f>
        <v>Areia Branca-RN</v>
      </c>
      <c r="J2405">
        <f>IF(Tabela_Brasil[[#This Row],[IDHM]]&lt;=0.599,1,0)</f>
        <v>0</v>
      </c>
      <c r="K2405" t="str">
        <f>IF(Tabela_Brasil[[#This Row],[IDHM]]&lt;=0.55,"Baixo",IF(Tabela_Brasil[[#This Row],[IDHM]]&lt;=0.699,"Médio",IF(Tabela_Brasil[[#This Row],[IDHM]]&lt;=0.799,"Alto","Muito Alto")))</f>
        <v>Médio</v>
      </c>
      <c r="L2405" t="str">
        <f>VLOOKUP(Tabela_Brasil[[#This Row],[Estado]],'De-Para_Estado_Regiao'!$B$3:$C$29,2,FALSE)</f>
        <v>Nordeste</v>
      </c>
      <c r="M2405">
        <f>IF(Tabela_Brasil[[#This Row],[IBGE_1-4]]&gt;=951,1,0)</f>
        <v>1</v>
      </c>
      <c r="N2405">
        <f>IF(Tabela_Brasil[[#This Row],[COMP_P]]&lt;=2,1,0)</f>
        <v>0</v>
      </c>
    </row>
    <row r="2406" spans="1:14" x14ac:dyDescent="0.25">
      <c r="A2406" s="9" t="s">
        <v>2380</v>
      </c>
      <c r="B2406" s="9" t="s">
        <v>49</v>
      </c>
      <c r="C2406" s="9">
        <v>624</v>
      </c>
      <c r="D2406" s="9">
        <v>0.55200000000000005</v>
      </c>
      <c r="E2406" s="9">
        <v>0.495</v>
      </c>
      <c r="F2406" s="9">
        <v>0.437</v>
      </c>
      <c r="G2406" s="9">
        <v>17488.37</v>
      </c>
      <c r="H2406" s="10">
        <v>1</v>
      </c>
      <c r="I2406" t="str">
        <f>CONCATENATE(Tabela_Brasil[[#This Row],[Município]],"-",Tabela_Brasil[[#This Row],[Estado]])</f>
        <v>Bujaru-PA</v>
      </c>
      <c r="J2406">
        <f>IF(Tabela_Brasil[[#This Row],[IDHM]]&lt;=0.599,1,0)</f>
        <v>1</v>
      </c>
      <c r="K2406" t="str">
        <f>IF(Tabela_Brasil[[#This Row],[IDHM]]&lt;=0.55,"Baixo",IF(Tabela_Brasil[[#This Row],[IDHM]]&lt;=0.699,"Médio",IF(Tabela_Brasil[[#This Row],[IDHM]]&lt;=0.799,"Alto","Muito Alto")))</f>
        <v>Médio</v>
      </c>
      <c r="L2406" t="str">
        <f>VLOOKUP(Tabela_Brasil[[#This Row],[Estado]],'De-Para_Estado_Regiao'!$B$3:$C$29,2,FALSE)</f>
        <v>Norte</v>
      </c>
      <c r="M2406">
        <f>IF(Tabela_Brasil[[#This Row],[IBGE_1-4]]&gt;=951,1,0)</f>
        <v>0</v>
      </c>
      <c r="N2406">
        <f>IF(Tabela_Brasil[[#This Row],[COMP_P]]&lt;=2,1,0)</f>
        <v>1</v>
      </c>
    </row>
    <row r="2407" spans="1:14" x14ac:dyDescent="0.25">
      <c r="A2407" s="12" t="s">
        <v>2381</v>
      </c>
      <c r="B2407" s="12" t="s">
        <v>87</v>
      </c>
      <c r="C2407" s="12">
        <v>411</v>
      </c>
      <c r="D2407" s="12">
        <v>0.59899999999999998</v>
      </c>
      <c r="E2407" s="12">
        <v>0.56200000000000006</v>
      </c>
      <c r="F2407" s="12">
        <v>0.49099999999999999</v>
      </c>
      <c r="G2407" s="12">
        <v>58403.77</v>
      </c>
      <c r="H2407" s="13">
        <v>0</v>
      </c>
      <c r="I2407" t="str">
        <f>CONCATENATE(Tabela_Brasil[[#This Row],[Município]],"-",Tabela_Brasil[[#This Row],[Estado]])</f>
        <v>Tasso Fragoso-MA</v>
      </c>
      <c r="J2407">
        <f>IF(Tabela_Brasil[[#This Row],[IDHM]]&lt;=0.599,1,0)</f>
        <v>1</v>
      </c>
      <c r="K2407" t="str">
        <f>IF(Tabela_Brasil[[#This Row],[IDHM]]&lt;=0.55,"Baixo",IF(Tabela_Brasil[[#This Row],[IDHM]]&lt;=0.699,"Médio",IF(Tabela_Brasil[[#This Row],[IDHM]]&lt;=0.799,"Alto","Muito Alto")))</f>
        <v>Médio</v>
      </c>
      <c r="L2407" t="str">
        <f>VLOOKUP(Tabela_Brasil[[#This Row],[Estado]],'De-Para_Estado_Regiao'!$B$3:$C$29,2,FALSE)</f>
        <v>Nordeste</v>
      </c>
      <c r="M2407">
        <f>IF(Tabela_Brasil[[#This Row],[IBGE_1-4]]&gt;=951,1,0)</f>
        <v>0</v>
      </c>
      <c r="N2407">
        <f>IF(Tabela_Brasil[[#This Row],[COMP_P]]&lt;=2,1,0)</f>
        <v>1</v>
      </c>
    </row>
    <row r="2408" spans="1:14" x14ac:dyDescent="0.25">
      <c r="A2408" s="9" t="s">
        <v>2382</v>
      </c>
      <c r="B2408" s="9" t="s">
        <v>64</v>
      </c>
      <c r="C2408" s="9">
        <v>1007</v>
      </c>
      <c r="D2408" s="9">
        <v>0.68</v>
      </c>
      <c r="E2408" s="9">
        <v>0.67800000000000005</v>
      </c>
      <c r="F2408" s="9">
        <v>0.56799999999999995</v>
      </c>
      <c r="G2408" s="9">
        <v>16786.669999999998</v>
      </c>
      <c r="H2408" s="10">
        <v>19</v>
      </c>
      <c r="I2408" t="str">
        <f>CONCATENATE(Tabela_Brasil[[#This Row],[Município]],"-",Tabela_Brasil[[#This Row],[Estado]])</f>
        <v>Jaguaré-ES</v>
      </c>
      <c r="J2408">
        <f>IF(Tabela_Brasil[[#This Row],[IDHM]]&lt;=0.599,1,0)</f>
        <v>0</v>
      </c>
      <c r="K2408" t="str">
        <f>IF(Tabela_Brasil[[#This Row],[IDHM]]&lt;=0.55,"Baixo",IF(Tabela_Brasil[[#This Row],[IDHM]]&lt;=0.699,"Médio",IF(Tabela_Brasil[[#This Row],[IDHM]]&lt;=0.799,"Alto","Muito Alto")))</f>
        <v>Médio</v>
      </c>
      <c r="L2408" t="str">
        <f>VLOOKUP(Tabela_Brasil[[#This Row],[Estado]],'De-Para_Estado_Regiao'!$B$3:$C$29,2,FALSE)</f>
        <v>Sudeste</v>
      </c>
      <c r="M2408">
        <f>IF(Tabela_Brasil[[#This Row],[IBGE_1-4]]&gt;=951,1,0)</f>
        <v>1</v>
      </c>
      <c r="N2408">
        <f>IF(Tabela_Brasil[[#This Row],[COMP_P]]&lt;=2,1,0)</f>
        <v>0</v>
      </c>
    </row>
    <row r="2409" spans="1:14" x14ac:dyDescent="0.25">
      <c r="A2409" s="12" t="s">
        <v>2383</v>
      </c>
      <c r="B2409" s="12" t="s">
        <v>49</v>
      </c>
      <c r="C2409" s="12">
        <v>1069</v>
      </c>
      <c r="D2409" s="12">
        <v>0.50700000000000001</v>
      </c>
      <c r="E2409" s="12">
        <v>0.502</v>
      </c>
      <c r="F2409" s="12">
        <v>0.34399999999999997</v>
      </c>
      <c r="G2409" s="12">
        <v>15623.36</v>
      </c>
      <c r="H2409" s="13">
        <v>0</v>
      </c>
      <c r="I2409" t="str">
        <f>CONCATENATE(Tabela_Brasil[[#This Row],[Município]],"-",Tabela_Brasil[[#This Row],[Estado]])</f>
        <v>Oeiras Do Pará-PA</v>
      </c>
      <c r="J2409">
        <f>IF(Tabela_Brasil[[#This Row],[IDHM]]&lt;=0.599,1,0)</f>
        <v>1</v>
      </c>
      <c r="K2409" t="str">
        <f>IF(Tabela_Brasil[[#This Row],[IDHM]]&lt;=0.55,"Baixo",IF(Tabela_Brasil[[#This Row],[IDHM]]&lt;=0.699,"Médio",IF(Tabela_Brasil[[#This Row],[IDHM]]&lt;=0.799,"Alto","Muito Alto")))</f>
        <v>Baixo</v>
      </c>
      <c r="L2409" t="str">
        <f>VLOOKUP(Tabela_Brasil[[#This Row],[Estado]],'De-Para_Estado_Regiao'!$B$3:$C$29,2,FALSE)</f>
        <v>Norte</v>
      </c>
      <c r="M2409">
        <f>IF(Tabela_Brasil[[#This Row],[IBGE_1-4]]&gt;=951,1,0)</f>
        <v>1</v>
      </c>
      <c r="N2409">
        <f>IF(Tabela_Brasil[[#This Row],[COMP_P]]&lt;=2,1,0)</f>
        <v>1</v>
      </c>
    </row>
    <row r="2410" spans="1:14" x14ac:dyDescent="0.25">
      <c r="A2410" s="9" t="s">
        <v>2384</v>
      </c>
      <c r="B2410" s="9" t="s">
        <v>64</v>
      </c>
      <c r="C2410" s="9">
        <v>1300</v>
      </c>
      <c r="D2410" s="9">
        <v>0.66200000000000003</v>
      </c>
      <c r="E2410" s="9">
        <v>0.65</v>
      </c>
      <c r="F2410" s="9">
        <v>0.55600000000000005</v>
      </c>
      <c r="G2410" s="9">
        <v>17054.189999999999</v>
      </c>
      <c r="H2410" s="10">
        <v>16</v>
      </c>
      <c r="I2410" t="str">
        <f>CONCATENATE(Tabela_Brasil[[#This Row],[Município]],"-",Tabela_Brasil[[#This Row],[Estado]])</f>
        <v>Sooretama-ES</v>
      </c>
      <c r="J2410">
        <f>IF(Tabela_Brasil[[#This Row],[IDHM]]&lt;=0.599,1,0)</f>
        <v>0</v>
      </c>
      <c r="K2410" t="str">
        <f>IF(Tabela_Brasil[[#This Row],[IDHM]]&lt;=0.55,"Baixo",IF(Tabela_Brasil[[#This Row],[IDHM]]&lt;=0.699,"Médio",IF(Tabela_Brasil[[#This Row],[IDHM]]&lt;=0.799,"Alto","Muito Alto")))</f>
        <v>Médio</v>
      </c>
      <c r="L2410" t="str">
        <f>VLOOKUP(Tabela_Brasil[[#This Row],[Estado]],'De-Para_Estado_Regiao'!$B$3:$C$29,2,FALSE)</f>
        <v>Sudeste</v>
      </c>
      <c r="M2410">
        <f>IF(Tabela_Brasil[[#This Row],[IBGE_1-4]]&gt;=951,1,0)</f>
        <v>1</v>
      </c>
      <c r="N2410">
        <f>IF(Tabela_Brasil[[#This Row],[COMP_P]]&lt;=2,1,0)</f>
        <v>0</v>
      </c>
    </row>
    <row r="2411" spans="1:14" x14ac:dyDescent="0.25">
      <c r="A2411" s="12" t="s">
        <v>2385</v>
      </c>
      <c r="B2411" s="12" t="s">
        <v>14</v>
      </c>
      <c r="C2411" s="12">
        <v>198</v>
      </c>
      <c r="D2411" s="12">
        <v>0.66700000000000004</v>
      </c>
      <c r="E2411" s="12">
        <v>0.67400000000000004</v>
      </c>
      <c r="F2411" s="12">
        <v>0.53700000000000003</v>
      </c>
      <c r="G2411" s="12">
        <v>61757.15</v>
      </c>
      <c r="H2411" s="13">
        <v>11</v>
      </c>
      <c r="I2411" t="str">
        <f>CONCATENATE(Tabela_Brasil[[#This Row],[Município]],"-",Tabela_Brasil[[#This Row],[Estado]])</f>
        <v>São Miguel Das Missões-RS</v>
      </c>
      <c r="J2411">
        <f>IF(Tabela_Brasil[[#This Row],[IDHM]]&lt;=0.599,1,0)</f>
        <v>0</v>
      </c>
      <c r="K2411" t="str">
        <f>IF(Tabela_Brasil[[#This Row],[IDHM]]&lt;=0.55,"Baixo",IF(Tabela_Brasil[[#This Row],[IDHM]]&lt;=0.699,"Médio",IF(Tabela_Brasil[[#This Row],[IDHM]]&lt;=0.799,"Alto","Muito Alto")))</f>
        <v>Médio</v>
      </c>
      <c r="L2411" t="str">
        <f>VLOOKUP(Tabela_Brasil[[#This Row],[Estado]],'De-Para_Estado_Regiao'!$B$3:$C$29,2,FALSE)</f>
        <v>Sul</v>
      </c>
      <c r="M2411">
        <f>IF(Tabela_Brasil[[#This Row],[IBGE_1-4]]&gt;=951,1,0)</f>
        <v>0</v>
      </c>
      <c r="N2411">
        <f>IF(Tabela_Brasil[[#This Row],[COMP_P]]&lt;=2,1,0)</f>
        <v>0</v>
      </c>
    </row>
    <row r="2412" spans="1:14" x14ac:dyDescent="0.25">
      <c r="A2412" s="9" t="s">
        <v>2386</v>
      </c>
      <c r="B2412" s="9" t="s">
        <v>14</v>
      </c>
      <c r="C2412" s="9">
        <v>342</v>
      </c>
      <c r="D2412" s="9">
        <v>0.73799999999999999</v>
      </c>
      <c r="E2412" s="9">
        <v>0.746</v>
      </c>
      <c r="F2412" s="9">
        <v>0.65600000000000003</v>
      </c>
      <c r="G2412" s="9">
        <v>32419.23</v>
      </c>
      <c r="H2412" s="10">
        <v>7</v>
      </c>
      <c r="I2412" t="str">
        <f>CONCATENATE(Tabela_Brasil[[#This Row],[Município]],"-",Tabela_Brasil[[#This Row],[Estado]])</f>
        <v>Santo Cristo-RS</v>
      </c>
      <c r="J2412">
        <f>IF(Tabela_Brasil[[#This Row],[IDHM]]&lt;=0.599,1,0)</f>
        <v>0</v>
      </c>
      <c r="K2412" t="str">
        <f>IF(Tabela_Brasil[[#This Row],[IDHM]]&lt;=0.55,"Baixo",IF(Tabela_Brasil[[#This Row],[IDHM]]&lt;=0.699,"Médio",IF(Tabela_Brasil[[#This Row],[IDHM]]&lt;=0.799,"Alto","Muito Alto")))</f>
        <v>Alto</v>
      </c>
      <c r="L2412" t="str">
        <f>VLOOKUP(Tabela_Brasil[[#This Row],[Estado]],'De-Para_Estado_Regiao'!$B$3:$C$29,2,FALSE)</f>
        <v>Sul</v>
      </c>
      <c r="M2412">
        <f>IF(Tabela_Brasil[[#This Row],[IBGE_1-4]]&gt;=951,1,0)</f>
        <v>0</v>
      </c>
      <c r="N2412">
        <f>IF(Tabela_Brasil[[#This Row],[COMP_P]]&lt;=2,1,0)</f>
        <v>0</v>
      </c>
    </row>
    <row r="2413" spans="1:14" x14ac:dyDescent="0.25">
      <c r="A2413" s="12" t="s">
        <v>2387</v>
      </c>
      <c r="B2413" s="12" t="s">
        <v>59</v>
      </c>
      <c r="C2413" s="12">
        <v>717</v>
      </c>
      <c r="D2413" s="12">
        <v>0.753</v>
      </c>
      <c r="E2413" s="12">
        <v>0.73699999999999999</v>
      </c>
      <c r="F2413" s="12">
        <v>0.66800000000000004</v>
      </c>
      <c r="G2413" s="12">
        <v>22159.16</v>
      </c>
      <c r="H2413" s="13">
        <v>25</v>
      </c>
      <c r="I2413" t="str">
        <f>CONCATENATE(Tabela_Brasil[[#This Row],[Município]],"-",Tabela_Brasil[[#This Row],[Estado]])</f>
        <v>Garopaba-SC</v>
      </c>
      <c r="J2413">
        <f>IF(Tabela_Brasil[[#This Row],[IDHM]]&lt;=0.599,1,0)</f>
        <v>0</v>
      </c>
      <c r="K2413" t="str">
        <f>IF(Tabela_Brasil[[#This Row],[IDHM]]&lt;=0.55,"Baixo",IF(Tabela_Brasil[[#This Row],[IDHM]]&lt;=0.699,"Médio",IF(Tabela_Brasil[[#This Row],[IDHM]]&lt;=0.799,"Alto","Muito Alto")))</f>
        <v>Alto</v>
      </c>
      <c r="L2413" t="str">
        <f>VLOOKUP(Tabela_Brasil[[#This Row],[Estado]],'De-Para_Estado_Regiao'!$B$3:$C$29,2,FALSE)</f>
        <v>Sul</v>
      </c>
      <c r="M2413">
        <f>IF(Tabela_Brasil[[#This Row],[IBGE_1-4]]&gt;=951,1,0)</f>
        <v>0</v>
      </c>
      <c r="N2413">
        <f>IF(Tabela_Brasil[[#This Row],[COMP_P]]&lt;=2,1,0)</f>
        <v>0</v>
      </c>
    </row>
    <row r="2414" spans="1:14" x14ac:dyDescent="0.25">
      <c r="A2414" s="9" t="s">
        <v>2388</v>
      </c>
      <c r="B2414" s="9" t="s">
        <v>14</v>
      </c>
      <c r="C2414" s="9">
        <v>752</v>
      </c>
      <c r="D2414" s="9">
        <v>0.73499999999999999</v>
      </c>
      <c r="E2414" s="9">
        <v>0.74</v>
      </c>
      <c r="F2414" s="9">
        <v>0.63</v>
      </c>
      <c r="G2414" s="9">
        <v>32906.5</v>
      </c>
      <c r="H2414" s="10">
        <v>5</v>
      </c>
      <c r="I2414" t="str">
        <f>CONCATENATE(Tabela_Brasil[[#This Row],[Município]],"-",Tabela_Brasil[[#This Row],[Estado]])</f>
        <v>Xangri-Lá-RS</v>
      </c>
      <c r="J2414">
        <f>IF(Tabela_Brasil[[#This Row],[IDHM]]&lt;=0.599,1,0)</f>
        <v>0</v>
      </c>
      <c r="K2414" t="str">
        <f>IF(Tabela_Brasil[[#This Row],[IDHM]]&lt;=0.55,"Baixo",IF(Tabela_Brasil[[#This Row],[IDHM]]&lt;=0.699,"Médio",IF(Tabela_Brasil[[#This Row],[IDHM]]&lt;=0.799,"Alto","Muito Alto")))</f>
        <v>Alto</v>
      </c>
      <c r="L2414" t="str">
        <f>VLOOKUP(Tabela_Brasil[[#This Row],[Estado]],'De-Para_Estado_Regiao'!$B$3:$C$29,2,FALSE)</f>
        <v>Sul</v>
      </c>
      <c r="M2414">
        <f>IF(Tabela_Brasil[[#This Row],[IBGE_1-4]]&gt;=951,1,0)</f>
        <v>0</v>
      </c>
      <c r="N2414">
        <f>IF(Tabela_Brasil[[#This Row],[COMP_P]]&lt;=2,1,0)</f>
        <v>0</v>
      </c>
    </row>
    <row r="2415" spans="1:14" x14ac:dyDescent="0.25">
      <c r="A2415" s="12" t="s">
        <v>2389</v>
      </c>
      <c r="B2415" s="12" t="s">
        <v>275</v>
      </c>
      <c r="C2415" s="12">
        <v>1978</v>
      </c>
      <c r="D2415" s="12">
        <v>0.60299999999999998</v>
      </c>
      <c r="E2415" s="12">
        <v>0.59299999999999997</v>
      </c>
      <c r="F2415" s="12">
        <v>0.45600000000000002</v>
      </c>
      <c r="G2415" s="12">
        <v>11176.37</v>
      </c>
      <c r="H2415" s="13">
        <v>50</v>
      </c>
      <c r="I2415" t="str">
        <f>CONCATENATE(Tabela_Brasil[[#This Row],[Município]],"-",Tabela_Brasil[[#This Row],[Estado]])</f>
        <v>Sena Madureira-AC</v>
      </c>
      <c r="J2415">
        <f>IF(Tabela_Brasil[[#This Row],[IDHM]]&lt;=0.599,1,0)</f>
        <v>0</v>
      </c>
      <c r="K2415" t="str">
        <f>IF(Tabela_Brasil[[#This Row],[IDHM]]&lt;=0.55,"Baixo",IF(Tabela_Brasil[[#This Row],[IDHM]]&lt;=0.699,"Médio",IF(Tabela_Brasil[[#This Row],[IDHM]]&lt;=0.799,"Alto","Muito Alto")))</f>
        <v>Médio</v>
      </c>
      <c r="L2415" t="str">
        <f>VLOOKUP(Tabela_Brasil[[#This Row],[Estado]],'De-Para_Estado_Regiao'!$B$3:$C$29,2,FALSE)</f>
        <v>Norte</v>
      </c>
      <c r="M2415">
        <f>IF(Tabela_Brasil[[#This Row],[IBGE_1-4]]&gt;=951,1,0)</f>
        <v>1</v>
      </c>
      <c r="N2415">
        <f>IF(Tabela_Brasil[[#This Row],[COMP_P]]&lt;=2,1,0)</f>
        <v>0</v>
      </c>
    </row>
    <row r="2416" spans="1:14" x14ac:dyDescent="0.25">
      <c r="A2416" s="9" t="s">
        <v>2390</v>
      </c>
      <c r="B2416" s="9" t="s">
        <v>64</v>
      </c>
      <c r="C2416" s="9">
        <v>845</v>
      </c>
      <c r="D2416" s="9">
        <v>0.66700000000000004</v>
      </c>
      <c r="E2416" s="9">
        <v>0.66100000000000003</v>
      </c>
      <c r="F2416" s="9">
        <v>0.54400000000000004</v>
      </c>
      <c r="G2416" s="9">
        <v>14579.47</v>
      </c>
      <c r="H2416" s="10">
        <v>27</v>
      </c>
      <c r="I2416" t="str">
        <f>CONCATENATE(Tabela_Brasil[[#This Row],[Município]],"-",Tabela_Brasil[[#This Row],[Estado]])</f>
        <v>Afonso Cláudio-ES</v>
      </c>
      <c r="J2416">
        <f>IF(Tabela_Brasil[[#This Row],[IDHM]]&lt;=0.599,1,0)</f>
        <v>0</v>
      </c>
      <c r="K2416" t="str">
        <f>IF(Tabela_Brasil[[#This Row],[IDHM]]&lt;=0.55,"Baixo",IF(Tabela_Brasil[[#This Row],[IDHM]]&lt;=0.699,"Médio",IF(Tabela_Brasil[[#This Row],[IDHM]]&lt;=0.799,"Alto","Muito Alto")))</f>
        <v>Médio</v>
      </c>
      <c r="L2416" t="str">
        <f>VLOOKUP(Tabela_Brasil[[#This Row],[Estado]],'De-Para_Estado_Regiao'!$B$3:$C$29,2,FALSE)</f>
        <v>Sudeste</v>
      </c>
      <c r="M2416">
        <f>IF(Tabela_Brasil[[#This Row],[IBGE_1-4]]&gt;=951,1,0)</f>
        <v>0</v>
      </c>
      <c r="N2416">
        <f>IF(Tabela_Brasil[[#This Row],[COMP_P]]&lt;=2,1,0)</f>
        <v>0</v>
      </c>
    </row>
    <row r="2417" spans="1:14" x14ac:dyDescent="0.25">
      <c r="A2417" s="12" t="s">
        <v>2391</v>
      </c>
      <c r="B2417" s="12" t="s">
        <v>24</v>
      </c>
      <c r="C2417" s="12">
        <v>727</v>
      </c>
      <c r="D2417" s="12">
        <v>0.57799999999999996</v>
      </c>
      <c r="E2417" s="12">
        <v>0.52700000000000002</v>
      </c>
      <c r="F2417" s="12">
        <v>0.47099999999999997</v>
      </c>
      <c r="G2417" s="12">
        <v>20266.7</v>
      </c>
      <c r="H2417" s="13">
        <v>1</v>
      </c>
      <c r="I2417" t="str">
        <f>CONCATENATE(Tabela_Brasil[[#This Row],[Município]],"-",Tabela_Brasil[[#This Row],[Estado]])</f>
        <v>Riachão Das Neves-BA</v>
      </c>
      <c r="J2417">
        <f>IF(Tabela_Brasil[[#This Row],[IDHM]]&lt;=0.599,1,0)</f>
        <v>1</v>
      </c>
      <c r="K2417" t="str">
        <f>IF(Tabela_Brasil[[#This Row],[IDHM]]&lt;=0.55,"Baixo",IF(Tabela_Brasil[[#This Row],[IDHM]]&lt;=0.699,"Médio",IF(Tabela_Brasil[[#This Row],[IDHM]]&lt;=0.799,"Alto","Muito Alto")))</f>
        <v>Médio</v>
      </c>
      <c r="L2417" t="str">
        <f>VLOOKUP(Tabela_Brasil[[#This Row],[Estado]],'De-Para_Estado_Regiao'!$B$3:$C$29,2,FALSE)</f>
        <v>Nordeste</v>
      </c>
      <c r="M2417">
        <f>IF(Tabela_Brasil[[#This Row],[IBGE_1-4]]&gt;=951,1,0)</f>
        <v>0</v>
      </c>
      <c r="N2417">
        <f>IF(Tabela_Brasil[[#This Row],[COMP_P]]&lt;=2,1,0)</f>
        <v>1</v>
      </c>
    </row>
    <row r="2418" spans="1:14" x14ac:dyDescent="0.25">
      <c r="A2418" s="9" t="s">
        <v>2392</v>
      </c>
      <c r="B2418" s="9" t="s">
        <v>7</v>
      </c>
      <c r="C2418" s="9">
        <v>288</v>
      </c>
      <c r="D2418" s="9">
        <v>0.746</v>
      </c>
      <c r="E2418" s="9">
        <v>0.73</v>
      </c>
      <c r="F2418" s="9">
        <v>0.65600000000000003</v>
      </c>
      <c r="G2418" s="9">
        <v>64231.96</v>
      </c>
      <c r="H2418" s="10">
        <v>11</v>
      </c>
      <c r="I2418" t="str">
        <f>CONCATENATE(Tabela_Brasil[[#This Row],[Município]],"-",Tabela_Brasil[[#This Row],[Estado]])</f>
        <v>Nuporanga-SP</v>
      </c>
      <c r="J2418">
        <f>IF(Tabela_Brasil[[#This Row],[IDHM]]&lt;=0.599,1,0)</f>
        <v>0</v>
      </c>
      <c r="K2418" t="str">
        <f>IF(Tabela_Brasil[[#This Row],[IDHM]]&lt;=0.55,"Baixo",IF(Tabela_Brasil[[#This Row],[IDHM]]&lt;=0.699,"Médio",IF(Tabela_Brasil[[#This Row],[IDHM]]&lt;=0.799,"Alto","Muito Alto")))</f>
        <v>Alto</v>
      </c>
      <c r="L2418" t="str">
        <f>VLOOKUP(Tabela_Brasil[[#This Row],[Estado]],'De-Para_Estado_Regiao'!$B$3:$C$29,2,FALSE)</f>
        <v>Sudeste</v>
      </c>
      <c r="M2418">
        <f>IF(Tabela_Brasil[[#This Row],[IBGE_1-4]]&gt;=951,1,0)</f>
        <v>0</v>
      </c>
      <c r="N2418">
        <f>IF(Tabela_Brasil[[#This Row],[COMP_P]]&lt;=2,1,0)</f>
        <v>0</v>
      </c>
    </row>
    <row r="2419" spans="1:14" x14ac:dyDescent="0.25">
      <c r="A2419" s="12" t="s">
        <v>2393</v>
      </c>
      <c r="B2419" s="12" t="s">
        <v>16</v>
      </c>
      <c r="C2419" s="12">
        <v>423</v>
      </c>
      <c r="D2419" s="12">
        <v>0.71</v>
      </c>
      <c r="E2419" s="12">
        <v>0.68</v>
      </c>
      <c r="F2419" s="12">
        <v>0.624</v>
      </c>
      <c r="G2419" s="12">
        <v>42537.98</v>
      </c>
      <c r="H2419" s="13">
        <v>9</v>
      </c>
      <c r="I2419" t="str">
        <f>CONCATENATE(Tabela_Brasil[[#This Row],[Município]],"-",Tabela_Brasil[[#This Row],[Estado]])</f>
        <v>Pirapetinga-MG</v>
      </c>
      <c r="J2419">
        <f>IF(Tabela_Brasil[[#This Row],[IDHM]]&lt;=0.599,1,0)</f>
        <v>0</v>
      </c>
      <c r="K2419" t="str">
        <f>IF(Tabela_Brasil[[#This Row],[IDHM]]&lt;=0.55,"Baixo",IF(Tabela_Brasil[[#This Row],[IDHM]]&lt;=0.699,"Médio",IF(Tabela_Brasil[[#This Row],[IDHM]]&lt;=0.799,"Alto","Muito Alto")))</f>
        <v>Alto</v>
      </c>
      <c r="L2419" t="str">
        <f>VLOOKUP(Tabela_Brasil[[#This Row],[Estado]],'De-Para_Estado_Regiao'!$B$3:$C$29,2,FALSE)</f>
        <v>Sudeste</v>
      </c>
      <c r="M2419">
        <f>IF(Tabela_Brasil[[#This Row],[IBGE_1-4]]&gt;=951,1,0)</f>
        <v>0</v>
      </c>
      <c r="N2419">
        <f>IF(Tabela_Brasil[[#This Row],[COMP_P]]&lt;=2,1,0)</f>
        <v>0</v>
      </c>
    </row>
    <row r="2420" spans="1:14" x14ac:dyDescent="0.25">
      <c r="A2420" s="9" t="s">
        <v>2394</v>
      </c>
      <c r="B2420" s="9" t="s">
        <v>14</v>
      </c>
      <c r="C2420" s="9">
        <v>139</v>
      </c>
      <c r="D2420" s="9">
        <v>0.69799999999999995</v>
      </c>
      <c r="E2420" s="9">
        <v>0.70399999999999996</v>
      </c>
      <c r="F2420" s="9">
        <v>0.56200000000000006</v>
      </c>
      <c r="G2420" s="9">
        <v>48954.2</v>
      </c>
      <c r="H2420" s="10">
        <v>8</v>
      </c>
      <c r="I2420" t="str">
        <f>CONCATENATE(Tabela_Brasil[[#This Row],[Município]],"-",Tabela_Brasil[[#This Row],[Estado]])</f>
        <v>Candiota-RS</v>
      </c>
      <c r="J2420">
        <f>IF(Tabela_Brasil[[#This Row],[IDHM]]&lt;=0.599,1,0)</f>
        <v>0</v>
      </c>
      <c r="K2420" t="str">
        <f>IF(Tabela_Brasil[[#This Row],[IDHM]]&lt;=0.55,"Baixo",IF(Tabela_Brasil[[#This Row],[IDHM]]&lt;=0.699,"Médio",IF(Tabela_Brasil[[#This Row],[IDHM]]&lt;=0.799,"Alto","Muito Alto")))</f>
        <v>Médio</v>
      </c>
      <c r="L2420" t="str">
        <f>VLOOKUP(Tabela_Brasil[[#This Row],[Estado]],'De-Para_Estado_Regiao'!$B$3:$C$29,2,FALSE)</f>
        <v>Sul</v>
      </c>
      <c r="M2420">
        <f>IF(Tabela_Brasil[[#This Row],[IBGE_1-4]]&gt;=951,1,0)</f>
        <v>0</v>
      </c>
      <c r="N2420">
        <f>IF(Tabela_Brasil[[#This Row],[COMP_P]]&lt;=2,1,0)</f>
        <v>0</v>
      </c>
    </row>
    <row r="2421" spans="1:14" x14ac:dyDescent="0.25">
      <c r="A2421" s="12" t="s">
        <v>2395</v>
      </c>
      <c r="B2421" s="12" t="s">
        <v>24</v>
      </c>
      <c r="C2421" s="12">
        <v>958</v>
      </c>
      <c r="D2421" s="12">
        <v>0.70799999999999996</v>
      </c>
      <c r="E2421" s="12">
        <v>0.67</v>
      </c>
      <c r="F2421" s="12">
        <v>0.66700000000000004</v>
      </c>
      <c r="G2421" s="12">
        <v>22017.5</v>
      </c>
      <c r="H2421" s="13">
        <v>8</v>
      </c>
      <c r="I2421" t="str">
        <f>CONCATENATE(Tabela_Brasil[[#This Row],[Município]],"-",Tabela_Brasil[[#This Row],[Estado]])</f>
        <v>Madre De Deus-BA</v>
      </c>
      <c r="J2421">
        <f>IF(Tabela_Brasil[[#This Row],[IDHM]]&lt;=0.599,1,0)</f>
        <v>0</v>
      </c>
      <c r="K2421" t="str">
        <f>IF(Tabela_Brasil[[#This Row],[IDHM]]&lt;=0.55,"Baixo",IF(Tabela_Brasil[[#This Row],[IDHM]]&lt;=0.699,"Médio",IF(Tabela_Brasil[[#This Row],[IDHM]]&lt;=0.799,"Alto","Muito Alto")))</f>
        <v>Alto</v>
      </c>
      <c r="L2421" t="str">
        <f>VLOOKUP(Tabela_Brasil[[#This Row],[Estado]],'De-Para_Estado_Regiao'!$B$3:$C$29,2,FALSE)</f>
        <v>Nordeste</v>
      </c>
      <c r="M2421">
        <f>IF(Tabela_Brasil[[#This Row],[IBGE_1-4]]&gt;=951,1,0)</f>
        <v>1</v>
      </c>
      <c r="N2421">
        <f>IF(Tabela_Brasil[[#This Row],[COMP_P]]&lt;=2,1,0)</f>
        <v>0</v>
      </c>
    </row>
    <row r="2422" spans="1:14" x14ac:dyDescent="0.25">
      <c r="A2422" s="9" t="s">
        <v>2396</v>
      </c>
      <c r="B2422" s="9" t="s">
        <v>59</v>
      </c>
      <c r="C2422" s="9">
        <v>655</v>
      </c>
      <c r="D2422" s="9">
        <v>0.72099999999999997</v>
      </c>
      <c r="E2422" s="9">
        <v>0.71899999999999997</v>
      </c>
      <c r="F2422" s="9">
        <v>0.628</v>
      </c>
      <c r="G2422" s="9">
        <v>23615.4</v>
      </c>
      <c r="H2422" s="10">
        <v>14</v>
      </c>
      <c r="I2422" t="str">
        <f>CONCATENATE(Tabela_Brasil[[#This Row],[Município]],"-",Tabela_Brasil[[#This Row],[Estado]])</f>
        <v>Jaguaruna-SC</v>
      </c>
      <c r="J2422">
        <f>IF(Tabela_Brasil[[#This Row],[IDHM]]&lt;=0.599,1,0)</f>
        <v>0</v>
      </c>
      <c r="K2422" t="str">
        <f>IF(Tabela_Brasil[[#This Row],[IDHM]]&lt;=0.55,"Baixo",IF(Tabela_Brasil[[#This Row],[IDHM]]&lt;=0.699,"Médio",IF(Tabela_Brasil[[#This Row],[IDHM]]&lt;=0.799,"Alto","Muito Alto")))</f>
        <v>Alto</v>
      </c>
      <c r="L2422" t="str">
        <f>VLOOKUP(Tabela_Brasil[[#This Row],[Estado]],'De-Para_Estado_Regiao'!$B$3:$C$29,2,FALSE)</f>
        <v>Sul</v>
      </c>
      <c r="M2422">
        <f>IF(Tabela_Brasil[[#This Row],[IBGE_1-4]]&gt;=951,1,0)</f>
        <v>0</v>
      </c>
      <c r="N2422">
        <f>IF(Tabela_Brasil[[#This Row],[COMP_P]]&lt;=2,1,0)</f>
        <v>0</v>
      </c>
    </row>
    <row r="2423" spans="1:14" x14ac:dyDescent="0.25">
      <c r="A2423" s="12" t="s">
        <v>2397</v>
      </c>
      <c r="B2423" s="12" t="s">
        <v>111</v>
      </c>
      <c r="C2423" s="12">
        <v>560</v>
      </c>
      <c r="D2423" s="12">
        <v>0.627</v>
      </c>
      <c r="E2423" s="12">
        <v>0.63</v>
      </c>
      <c r="F2423" s="12">
        <v>0.496</v>
      </c>
      <c r="G2423" s="12">
        <v>36002.019999999997</v>
      </c>
      <c r="H2423" s="13">
        <v>6</v>
      </c>
      <c r="I2423" t="str">
        <f>CONCATENATE(Tabela_Brasil[[#This Row],[Município]],"-",Tabela_Brasil[[#This Row],[Estado]])</f>
        <v>Lagoa Da Confusão-TO</v>
      </c>
      <c r="J2423">
        <f>IF(Tabela_Brasil[[#This Row],[IDHM]]&lt;=0.599,1,0)</f>
        <v>0</v>
      </c>
      <c r="K2423" t="str">
        <f>IF(Tabela_Brasil[[#This Row],[IDHM]]&lt;=0.55,"Baixo",IF(Tabela_Brasil[[#This Row],[IDHM]]&lt;=0.699,"Médio",IF(Tabela_Brasil[[#This Row],[IDHM]]&lt;=0.799,"Alto","Muito Alto")))</f>
        <v>Médio</v>
      </c>
      <c r="L2423" t="str">
        <f>VLOOKUP(Tabela_Brasil[[#This Row],[Estado]],'De-Para_Estado_Regiao'!$B$3:$C$29,2,FALSE)</f>
        <v>Norte</v>
      </c>
      <c r="M2423">
        <f>IF(Tabela_Brasil[[#This Row],[IBGE_1-4]]&gt;=951,1,0)</f>
        <v>0</v>
      </c>
      <c r="N2423">
        <f>IF(Tabela_Brasil[[#This Row],[COMP_P]]&lt;=2,1,0)</f>
        <v>0</v>
      </c>
    </row>
    <row r="2424" spans="1:14" x14ac:dyDescent="0.25">
      <c r="A2424" s="9" t="s">
        <v>2398</v>
      </c>
      <c r="B2424" s="9" t="s">
        <v>82</v>
      </c>
      <c r="C2424" s="9">
        <v>1069</v>
      </c>
      <c r="D2424" s="9">
        <v>0.59</v>
      </c>
      <c r="E2424" s="9">
        <v>0.56799999999999995</v>
      </c>
      <c r="F2424" s="9">
        <v>0.46800000000000003</v>
      </c>
      <c r="G2424" s="9">
        <v>15720.61</v>
      </c>
      <c r="H2424" s="10">
        <v>34</v>
      </c>
      <c r="I2424" t="str">
        <f>CONCATENATE(Tabela_Brasil[[#This Row],[Município]],"-",Tabela_Brasil[[#This Row],[Estado]])</f>
        <v>Pedras De Fogo-PB</v>
      </c>
      <c r="J2424">
        <f>IF(Tabela_Brasil[[#This Row],[IDHM]]&lt;=0.599,1,0)</f>
        <v>1</v>
      </c>
      <c r="K2424" t="str">
        <f>IF(Tabela_Brasil[[#This Row],[IDHM]]&lt;=0.55,"Baixo",IF(Tabela_Brasil[[#This Row],[IDHM]]&lt;=0.699,"Médio",IF(Tabela_Brasil[[#This Row],[IDHM]]&lt;=0.799,"Alto","Muito Alto")))</f>
        <v>Médio</v>
      </c>
      <c r="L2424" t="str">
        <f>VLOOKUP(Tabela_Brasil[[#This Row],[Estado]],'De-Para_Estado_Regiao'!$B$3:$C$29,2,FALSE)</f>
        <v>Nordeste</v>
      </c>
      <c r="M2424">
        <f>IF(Tabela_Brasil[[#This Row],[IBGE_1-4]]&gt;=951,1,0)</f>
        <v>1</v>
      </c>
      <c r="N2424">
        <f>IF(Tabela_Brasil[[#This Row],[COMP_P]]&lt;=2,1,0)</f>
        <v>0</v>
      </c>
    </row>
    <row r="2425" spans="1:14" x14ac:dyDescent="0.25">
      <c r="A2425" s="12" t="s">
        <v>2399</v>
      </c>
      <c r="B2425" s="12" t="s">
        <v>14</v>
      </c>
      <c r="C2425" s="12">
        <v>132</v>
      </c>
      <c r="D2425" s="12">
        <v>0.71799999999999997</v>
      </c>
      <c r="E2425" s="12">
        <v>0.74199999999999999</v>
      </c>
      <c r="F2425" s="12">
        <v>0.59699999999999998</v>
      </c>
      <c r="G2425" s="12">
        <v>100569.99</v>
      </c>
      <c r="H2425" s="13">
        <v>4</v>
      </c>
      <c r="I2425" t="str">
        <f>CONCATENATE(Tabela_Brasil[[#This Row],[Município]],"-",Tabela_Brasil[[#This Row],[Estado]])</f>
        <v>Tupandi-RS</v>
      </c>
      <c r="J2425">
        <f>IF(Tabela_Brasil[[#This Row],[IDHM]]&lt;=0.599,1,0)</f>
        <v>0</v>
      </c>
      <c r="K2425" t="str">
        <f>IF(Tabela_Brasil[[#This Row],[IDHM]]&lt;=0.55,"Baixo",IF(Tabela_Brasil[[#This Row],[IDHM]]&lt;=0.699,"Médio",IF(Tabela_Brasil[[#This Row],[IDHM]]&lt;=0.799,"Alto","Muito Alto")))</f>
        <v>Alto</v>
      </c>
      <c r="L2425" t="str">
        <f>VLOOKUP(Tabela_Brasil[[#This Row],[Estado]],'De-Para_Estado_Regiao'!$B$3:$C$29,2,FALSE)</f>
        <v>Sul</v>
      </c>
      <c r="M2425">
        <f>IF(Tabela_Brasil[[#This Row],[IBGE_1-4]]&gt;=951,1,0)</f>
        <v>0</v>
      </c>
      <c r="N2425">
        <f>IF(Tabela_Brasil[[#This Row],[COMP_P]]&lt;=2,1,0)</f>
        <v>0</v>
      </c>
    </row>
    <row r="2426" spans="1:14" x14ac:dyDescent="0.25">
      <c r="A2426" s="9" t="s">
        <v>2400</v>
      </c>
      <c r="B2426" s="9" t="s">
        <v>14</v>
      </c>
      <c r="C2426" s="9">
        <v>220</v>
      </c>
      <c r="D2426" s="9">
        <v>0.75700000000000001</v>
      </c>
      <c r="E2426" s="9">
        <v>0.752</v>
      </c>
      <c r="F2426" s="9">
        <v>0.67900000000000005</v>
      </c>
      <c r="G2426" s="9">
        <v>45827.63</v>
      </c>
      <c r="H2426" s="10">
        <v>12</v>
      </c>
      <c r="I2426" t="str">
        <f>CONCATENATE(Tabela_Brasil[[#This Row],[Município]],"-",Tabela_Brasil[[#This Row],[Estado]])</f>
        <v>Chapada-RS</v>
      </c>
      <c r="J2426">
        <f>IF(Tabela_Brasil[[#This Row],[IDHM]]&lt;=0.599,1,0)</f>
        <v>0</v>
      </c>
      <c r="K2426" t="str">
        <f>IF(Tabela_Brasil[[#This Row],[IDHM]]&lt;=0.55,"Baixo",IF(Tabela_Brasil[[#This Row],[IDHM]]&lt;=0.699,"Médio",IF(Tabela_Brasil[[#This Row],[IDHM]]&lt;=0.799,"Alto","Muito Alto")))</f>
        <v>Alto</v>
      </c>
      <c r="L2426" t="str">
        <f>VLOOKUP(Tabela_Brasil[[#This Row],[Estado]],'De-Para_Estado_Regiao'!$B$3:$C$29,2,FALSE)</f>
        <v>Sul</v>
      </c>
      <c r="M2426">
        <f>IF(Tabela_Brasil[[#This Row],[IBGE_1-4]]&gt;=951,1,0)</f>
        <v>0</v>
      </c>
      <c r="N2426">
        <f>IF(Tabela_Brasil[[#This Row],[COMP_P]]&lt;=2,1,0)</f>
        <v>0</v>
      </c>
    </row>
    <row r="2427" spans="1:14" x14ac:dyDescent="0.25">
      <c r="A2427" s="12" t="s">
        <v>2401</v>
      </c>
      <c r="B2427" s="12" t="s">
        <v>14</v>
      </c>
      <c r="C2427" s="12">
        <v>610</v>
      </c>
      <c r="D2427" s="12">
        <v>0.67500000000000004</v>
      </c>
      <c r="E2427" s="12">
        <v>0.68100000000000005</v>
      </c>
      <c r="F2427" s="12">
        <v>0.55200000000000005</v>
      </c>
      <c r="G2427" s="12">
        <v>22558.99</v>
      </c>
      <c r="H2427" s="13">
        <v>10</v>
      </c>
      <c r="I2427" t="str">
        <f>CONCATENATE(Tabela_Brasil[[#This Row],[Município]],"-",Tabela_Brasil[[#This Row],[Estado]])</f>
        <v>São Francisco De Assis-RS</v>
      </c>
      <c r="J2427">
        <f>IF(Tabela_Brasil[[#This Row],[IDHM]]&lt;=0.599,1,0)</f>
        <v>0</v>
      </c>
      <c r="K2427" t="str">
        <f>IF(Tabela_Brasil[[#This Row],[IDHM]]&lt;=0.55,"Baixo",IF(Tabela_Brasil[[#This Row],[IDHM]]&lt;=0.699,"Médio",IF(Tabela_Brasil[[#This Row],[IDHM]]&lt;=0.799,"Alto","Muito Alto")))</f>
        <v>Médio</v>
      </c>
      <c r="L2427" t="str">
        <f>VLOOKUP(Tabela_Brasil[[#This Row],[Estado]],'De-Para_Estado_Regiao'!$B$3:$C$29,2,FALSE)</f>
        <v>Sul</v>
      </c>
      <c r="M2427">
        <f>IF(Tabela_Brasil[[#This Row],[IBGE_1-4]]&gt;=951,1,0)</f>
        <v>0</v>
      </c>
      <c r="N2427">
        <f>IF(Tabela_Brasil[[#This Row],[COMP_P]]&lt;=2,1,0)</f>
        <v>0</v>
      </c>
    </row>
    <row r="2428" spans="1:14" x14ac:dyDescent="0.25">
      <c r="A2428" s="9" t="s">
        <v>2402</v>
      </c>
      <c r="B2428" s="9" t="s">
        <v>31</v>
      </c>
      <c r="C2428" s="9">
        <v>983</v>
      </c>
      <c r="D2428" s="9">
        <v>0.60599999999999998</v>
      </c>
      <c r="E2428" s="9">
        <v>0.52900000000000003</v>
      </c>
      <c r="F2428" s="9">
        <v>0.55800000000000005</v>
      </c>
      <c r="G2428" s="9">
        <v>10599.14</v>
      </c>
      <c r="H2428" s="10">
        <v>48</v>
      </c>
      <c r="I2428" t="str">
        <f>CONCATENATE(Tabela_Brasil[[#This Row],[Município]],"-",Tabela_Brasil[[#This Row],[Estado]])</f>
        <v>Itarema-CE</v>
      </c>
      <c r="J2428">
        <f>IF(Tabela_Brasil[[#This Row],[IDHM]]&lt;=0.599,1,0)</f>
        <v>0</v>
      </c>
      <c r="K2428" t="str">
        <f>IF(Tabela_Brasil[[#This Row],[IDHM]]&lt;=0.55,"Baixo",IF(Tabela_Brasil[[#This Row],[IDHM]]&lt;=0.699,"Médio",IF(Tabela_Brasil[[#This Row],[IDHM]]&lt;=0.799,"Alto","Muito Alto")))</f>
        <v>Médio</v>
      </c>
      <c r="L2428" t="str">
        <f>VLOOKUP(Tabela_Brasil[[#This Row],[Estado]],'De-Para_Estado_Regiao'!$B$3:$C$29,2,FALSE)</f>
        <v>Nordeste</v>
      </c>
      <c r="M2428">
        <f>IF(Tabela_Brasil[[#This Row],[IBGE_1-4]]&gt;=951,1,0)</f>
        <v>1</v>
      </c>
      <c r="N2428">
        <f>IF(Tabela_Brasil[[#This Row],[COMP_P]]&lt;=2,1,0)</f>
        <v>0</v>
      </c>
    </row>
    <row r="2429" spans="1:14" x14ac:dyDescent="0.25">
      <c r="A2429" s="12" t="s">
        <v>2403</v>
      </c>
      <c r="B2429" s="12" t="s">
        <v>49</v>
      </c>
      <c r="C2429" s="12">
        <v>614</v>
      </c>
      <c r="D2429" s="12">
        <v>0.56399999999999995</v>
      </c>
      <c r="E2429" s="12">
        <v>0.56299999999999994</v>
      </c>
      <c r="F2429" s="12">
        <v>0.39900000000000002</v>
      </c>
      <c r="G2429" s="12">
        <v>16308.05</v>
      </c>
      <c r="H2429" s="13">
        <v>4</v>
      </c>
      <c r="I2429" t="str">
        <f>CONCATENATE(Tabela_Brasil[[#This Row],[Município]],"-",Tabela_Brasil[[#This Row],[Estado]])</f>
        <v>Água Azul Do Norte-PA</v>
      </c>
      <c r="J2429">
        <f>IF(Tabela_Brasil[[#This Row],[IDHM]]&lt;=0.599,1,0)</f>
        <v>1</v>
      </c>
      <c r="K2429" t="str">
        <f>IF(Tabela_Brasil[[#This Row],[IDHM]]&lt;=0.55,"Baixo",IF(Tabela_Brasil[[#This Row],[IDHM]]&lt;=0.699,"Médio",IF(Tabela_Brasil[[#This Row],[IDHM]]&lt;=0.799,"Alto","Muito Alto")))</f>
        <v>Médio</v>
      </c>
      <c r="L2429" t="str">
        <f>VLOOKUP(Tabela_Brasil[[#This Row],[Estado]],'De-Para_Estado_Regiao'!$B$3:$C$29,2,FALSE)</f>
        <v>Norte</v>
      </c>
      <c r="M2429">
        <f>IF(Tabela_Brasil[[#This Row],[IBGE_1-4]]&gt;=951,1,0)</f>
        <v>0</v>
      </c>
      <c r="N2429">
        <f>IF(Tabela_Brasil[[#This Row],[COMP_P]]&lt;=2,1,0)</f>
        <v>0</v>
      </c>
    </row>
    <row r="2430" spans="1:14" x14ac:dyDescent="0.25">
      <c r="A2430" s="9" t="s">
        <v>2404</v>
      </c>
      <c r="B2430" s="9" t="s">
        <v>64</v>
      </c>
      <c r="C2430" s="9">
        <v>875</v>
      </c>
      <c r="D2430" s="9">
        <v>0.67</v>
      </c>
      <c r="E2430" s="9">
        <v>0.66500000000000004</v>
      </c>
      <c r="F2430" s="9">
        <v>0.53700000000000003</v>
      </c>
      <c r="G2430" s="9">
        <v>14480.7</v>
      </c>
      <c r="H2430" s="10">
        <v>32</v>
      </c>
      <c r="I2430" t="str">
        <f>CONCATENATE(Tabela_Brasil[[#This Row],[Município]],"-",Tabela_Brasil[[#This Row],[Estado]])</f>
        <v>Iúna-ES</v>
      </c>
      <c r="J2430">
        <f>IF(Tabela_Brasil[[#This Row],[IDHM]]&lt;=0.599,1,0)</f>
        <v>0</v>
      </c>
      <c r="K2430" t="str">
        <f>IF(Tabela_Brasil[[#This Row],[IDHM]]&lt;=0.55,"Baixo",IF(Tabela_Brasil[[#This Row],[IDHM]]&lt;=0.699,"Médio",IF(Tabela_Brasil[[#This Row],[IDHM]]&lt;=0.799,"Alto","Muito Alto")))</f>
        <v>Médio</v>
      </c>
      <c r="L2430" t="str">
        <f>VLOOKUP(Tabela_Brasil[[#This Row],[Estado]],'De-Para_Estado_Regiao'!$B$3:$C$29,2,FALSE)</f>
        <v>Sudeste</v>
      </c>
      <c r="M2430">
        <f>IF(Tabela_Brasil[[#This Row],[IBGE_1-4]]&gt;=951,1,0)</f>
        <v>0</v>
      </c>
      <c r="N2430">
        <f>IF(Tabela_Brasil[[#This Row],[COMP_P]]&lt;=2,1,0)</f>
        <v>0</v>
      </c>
    </row>
    <row r="2431" spans="1:14" x14ac:dyDescent="0.25">
      <c r="A2431" s="12" t="s">
        <v>2405</v>
      </c>
      <c r="B2431" s="12" t="s">
        <v>275</v>
      </c>
      <c r="C2431" s="12">
        <v>1601</v>
      </c>
      <c r="D2431" s="12">
        <v>0.53900000000000003</v>
      </c>
      <c r="E2431" s="12">
        <v>0.55400000000000005</v>
      </c>
      <c r="F2431" s="12">
        <v>0.39200000000000002</v>
      </c>
      <c r="G2431" s="12">
        <v>10873.24</v>
      </c>
      <c r="H2431" s="13">
        <v>18</v>
      </c>
      <c r="I2431" t="str">
        <f>CONCATENATE(Tabela_Brasil[[#This Row],[Município]],"-",Tabela_Brasil[[#This Row],[Estado]])</f>
        <v>Tarauacá-AC</v>
      </c>
      <c r="J2431">
        <f>IF(Tabela_Brasil[[#This Row],[IDHM]]&lt;=0.599,1,0)</f>
        <v>1</v>
      </c>
      <c r="K2431" t="str">
        <f>IF(Tabela_Brasil[[#This Row],[IDHM]]&lt;=0.55,"Baixo",IF(Tabela_Brasil[[#This Row],[IDHM]]&lt;=0.699,"Médio",IF(Tabela_Brasil[[#This Row],[IDHM]]&lt;=0.799,"Alto","Muito Alto")))</f>
        <v>Baixo</v>
      </c>
      <c r="L2431" t="str">
        <f>VLOOKUP(Tabela_Brasil[[#This Row],[Estado]],'De-Para_Estado_Regiao'!$B$3:$C$29,2,FALSE)</f>
        <v>Norte</v>
      </c>
      <c r="M2431">
        <f>IF(Tabela_Brasil[[#This Row],[IBGE_1-4]]&gt;=951,1,0)</f>
        <v>1</v>
      </c>
      <c r="N2431">
        <f>IF(Tabela_Brasil[[#This Row],[COMP_P]]&lt;=2,1,0)</f>
        <v>0</v>
      </c>
    </row>
    <row r="2432" spans="1:14" x14ac:dyDescent="0.25">
      <c r="A2432" s="9" t="s">
        <v>2406</v>
      </c>
      <c r="B2432" s="9" t="s">
        <v>29</v>
      </c>
      <c r="C2432" s="9">
        <v>435</v>
      </c>
      <c r="D2432" s="9">
        <v>0.64500000000000002</v>
      </c>
      <c r="E2432" s="9">
        <v>0.64400000000000002</v>
      </c>
      <c r="F2432" s="9">
        <v>0.495</v>
      </c>
      <c r="G2432" s="9">
        <v>27536.04</v>
      </c>
      <c r="H2432" s="10">
        <v>3</v>
      </c>
      <c r="I2432" t="str">
        <f>CONCATENATE(Tabela_Brasil[[#This Row],[Município]],"-",Tabela_Brasil[[#This Row],[Estado]])</f>
        <v>Vila Bela Da Santíssima Trindade-MT</v>
      </c>
      <c r="J2432">
        <f>IF(Tabela_Brasil[[#This Row],[IDHM]]&lt;=0.599,1,0)</f>
        <v>0</v>
      </c>
      <c r="K2432" t="str">
        <f>IF(Tabela_Brasil[[#This Row],[IDHM]]&lt;=0.55,"Baixo",IF(Tabela_Brasil[[#This Row],[IDHM]]&lt;=0.699,"Médio",IF(Tabela_Brasil[[#This Row],[IDHM]]&lt;=0.799,"Alto","Muito Alto")))</f>
        <v>Médio</v>
      </c>
      <c r="L2432" t="str">
        <f>VLOOKUP(Tabela_Brasil[[#This Row],[Estado]],'De-Para_Estado_Regiao'!$B$3:$C$29,2,FALSE)</f>
        <v>Centro-Oeste</v>
      </c>
      <c r="M2432">
        <f>IF(Tabela_Brasil[[#This Row],[IBGE_1-4]]&gt;=951,1,0)</f>
        <v>0</v>
      </c>
      <c r="N2432">
        <f>IF(Tabela_Brasil[[#This Row],[COMP_P]]&lt;=2,1,0)</f>
        <v>0</v>
      </c>
    </row>
    <row r="2433" spans="1:14" x14ac:dyDescent="0.25">
      <c r="A2433" s="12" t="s">
        <v>2407</v>
      </c>
      <c r="B2433" s="12" t="s">
        <v>14</v>
      </c>
      <c r="C2433" s="12">
        <v>282</v>
      </c>
      <c r="D2433" s="12">
        <v>0.69</v>
      </c>
      <c r="E2433" s="12">
        <v>0.752</v>
      </c>
      <c r="F2433" s="12">
        <v>0.52400000000000002</v>
      </c>
      <c r="G2433" s="12">
        <v>24771.79</v>
      </c>
      <c r="H2433" s="13">
        <v>19</v>
      </c>
      <c r="I2433" t="str">
        <f>CONCATENATE(Tabela_Brasil[[#This Row],[Município]],"-",Tabela_Brasil[[#This Row],[Estado]])</f>
        <v>Agudo-RS</v>
      </c>
      <c r="J2433">
        <f>IF(Tabela_Brasil[[#This Row],[IDHM]]&lt;=0.599,1,0)</f>
        <v>0</v>
      </c>
      <c r="K2433" t="str">
        <f>IF(Tabela_Brasil[[#This Row],[IDHM]]&lt;=0.55,"Baixo",IF(Tabela_Brasil[[#This Row],[IDHM]]&lt;=0.699,"Médio",IF(Tabela_Brasil[[#This Row],[IDHM]]&lt;=0.799,"Alto","Muito Alto")))</f>
        <v>Médio</v>
      </c>
      <c r="L2433" t="str">
        <f>VLOOKUP(Tabela_Brasil[[#This Row],[Estado]],'De-Para_Estado_Regiao'!$B$3:$C$29,2,FALSE)</f>
        <v>Sul</v>
      </c>
      <c r="M2433">
        <f>IF(Tabela_Brasil[[#This Row],[IBGE_1-4]]&gt;=951,1,0)</f>
        <v>0</v>
      </c>
      <c r="N2433">
        <f>IF(Tabela_Brasil[[#This Row],[COMP_P]]&lt;=2,1,0)</f>
        <v>0</v>
      </c>
    </row>
    <row r="2434" spans="1:14" x14ac:dyDescent="0.25">
      <c r="A2434" s="9" t="s">
        <v>2408</v>
      </c>
      <c r="B2434" s="9" t="s">
        <v>16</v>
      </c>
      <c r="C2434" s="9">
        <v>599</v>
      </c>
      <c r="D2434" s="9">
        <v>0.71</v>
      </c>
      <c r="E2434" s="9">
        <v>0.71099999999999997</v>
      </c>
      <c r="F2434" s="9">
        <v>0.59699999999999998</v>
      </c>
      <c r="G2434" s="9">
        <v>36207.51</v>
      </c>
      <c r="H2434" s="10">
        <v>3</v>
      </c>
      <c r="I2434" t="str">
        <f>CONCATENATE(Tabela_Brasil[[#This Row],[Município]],"-",Tabela_Brasil[[#This Row],[Estado]])</f>
        <v>Planura-MG</v>
      </c>
      <c r="J2434">
        <f>IF(Tabela_Brasil[[#This Row],[IDHM]]&lt;=0.599,1,0)</f>
        <v>0</v>
      </c>
      <c r="K2434" t="str">
        <f>IF(Tabela_Brasil[[#This Row],[IDHM]]&lt;=0.55,"Baixo",IF(Tabela_Brasil[[#This Row],[IDHM]]&lt;=0.699,"Médio",IF(Tabela_Brasil[[#This Row],[IDHM]]&lt;=0.799,"Alto","Muito Alto")))</f>
        <v>Alto</v>
      </c>
      <c r="L2434" t="str">
        <f>VLOOKUP(Tabela_Brasil[[#This Row],[Estado]],'De-Para_Estado_Regiao'!$B$3:$C$29,2,FALSE)</f>
        <v>Sudeste</v>
      </c>
      <c r="M2434">
        <f>IF(Tabela_Brasil[[#This Row],[IBGE_1-4]]&gt;=951,1,0)</f>
        <v>0</v>
      </c>
      <c r="N2434">
        <f>IF(Tabela_Brasil[[#This Row],[COMP_P]]&lt;=2,1,0)</f>
        <v>0</v>
      </c>
    </row>
    <row r="2435" spans="1:14" x14ac:dyDescent="0.25">
      <c r="A2435" s="12" t="s">
        <v>2409</v>
      </c>
      <c r="B2435" s="12" t="s">
        <v>29</v>
      </c>
      <c r="C2435" s="12">
        <v>553</v>
      </c>
      <c r="D2435" s="12">
        <v>0.68</v>
      </c>
      <c r="E2435" s="12">
        <v>0.67200000000000004</v>
      </c>
      <c r="F2435" s="12">
        <v>0.59</v>
      </c>
      <c r="G2435" s="12">
        <v>46645.93</v>
      </c>
      <c r="H2435" s="13">
        <v>3</v>
      </c>
      <c r="I2435" t="str">
        <f>CONCATENATE(Tabela_Brasil[[#This Row],[Município]],"-",Tabela_Brasil[[#This Row],[Estado]])</f>
        <v>Denise-MT</v>
      </c>
      <c r="J2435">
        <f>IF(Tabela_Brasil[[#This Row],[IDHM]]&lt;=0.599,1,0)</f>
        <v>0</v>
      </c>
      <c r="K2435" t="str">
        <f>IF(Tabela_Brasil[[#This Row],[IDHM]]&lt;=0.55,"Baixo",IF(Tabela_Brasil[[#This Row],[IDHM]]&lt;=0.699,"Médio",IF(Tabela_Brasil[[#This Row],[IDHM]]&lt;=0.799,"Alto","Muito Alto")))</f>
        <v>Médio</v>
      </c>
      <c r="L2435" t="str">
        <f>VLOOKUP(Tabela_Brasil[[#This Row],[Estado]],'De-Para_Estado_Regiao'!$B$3:$C$29,2,FALSE)</f>
        <v>Centro-Oeste</v>
      </c>
      <c r="M2435">
        <f>IF(Tabela_Brasil[[#This Row],[IBGE_1-4]]&gt;=951,1,0)</f>
        <v>0</v>
      </c>
      <c r="N2435">
        <f>IF(Tabela_Brasil[[#This Row],[COMP_P]]&lt;=2,1,0)</f>
        <v>0</v>
      </c>
    </row>
    <row r="2436" spans="1:14" x14ac:dyDescent="0.25">
      <c r="A2436" s="9" t="s">
        <v>2410</v>
      </c>
      <c r="B2436" s="9" t="s">
        <v>94</v>
      </c>
      <c r="C2436" s="9">
        <v>2412</v>
      </c>
      <c r="D2436" s="9">
        <v>0.61</v>
      </c>
      <c r="E2436" s="9">
        <v>0.57799999999999996</v>
      </c>
      <c r="F2436" s="9">
        <v>0.50900000000000001</v>
      </c>
      <c r="G2436" s="9">
        <v>11893.43</v>
      </c>
      <c r="H2436" s="10">
        <v>11</v>
      </c>
      <c r="I2436" t="str">
        <f>CONCATENATE(Tabela_Brasil[[#This Row],[Município]],"-",Tabela_Brasil[[#This Row],[Estado]])</f>
        <v>Pilar-AL</v>
      </c>
      <c r="J2436">
        <f>IF(Tabela_Brasil[[#This Row],[IDHM]]&lt;=0.599,1,0)</f>
        <v>0</v>
      </c>
      <c r="K2436" t="str">
        <f>IF(Tabela_Brasil[[#This Row],[IDHM]]&lt;=0.55,"Baixo",IF(Tabela_Brasil[[#This Row],[IDHM]]&lt;=0.699,"Médio",IF(Tabela_Brasil[[#This Row],[IDHM]]&lt;=0.799,"Alto","Muito Alto")))</f>
        <v>Médio</v>
      </c>
      <c r="L2436" t="str">
        <f>VLOOKUP(Tabela_Brasil[[#This Row],[Estado]],'De-Para_Estado_Regiao'!$B$3:$C$29,2,FALSE)</f>
        <v>Nordeste</v>
      </c>
      <c r="M2436">
        <f>IF(Tabela_Brasil[[#This Row],[IBGE_1-4]]&gt;=951,1,0)</f>
        <v>1</v>
      </c>
      <c r="N2436">
        <f>IF(Tabela_Brasil[[#This Row],[COMP_P]]&lt;=2,1,0)</f>
        <v>0</v>
      </c>
    </row>
    <row r="2437" spans="1:14" x14ac:dyDescent="0.25">
      <c r="A2437" s="12" t="s">
        <v>2411</v>
      </c>
      <c r="B2437" s="12" t="s">
        <v>64</v>
      </c>
      <c r="C2437" s="12">
        <v>1398</v>
      </c>
      <c r="D2437" s="12">
        <v>0.68</v>
      </c>
      <c r="E2437" s="12">
        <v>0.64800000000000002</v>
      </c>
      <c r="F2437" s="12">
        <v>0.60299999999999998</v>
      </c>
      <c r="G2437" s="12">
        <v>13408.56</v>
      </c>
      <c r="H2437" s="13">
        <v>26</v>
      </c>
      <c r="I2437" t="str">
        <f>CONCATENATE(Tabela_Brasil[[#This Row],[Município]],"-",Tabela_Brasil[[#This Row],[Estado]])</f>
        <v>Conceição Da Barra-ES</v>
      </c>
      <c r="J2437">
        <f>IF(Tabela_Brasil[[#This Row],[IDHM]]&lt;=0.599,1,0)</f>
        <v>0</v>
      </c>
      <c r="K2437" t="str">
        <f>IF(Tabela_Brasil[[#This Row],[IDHM]]&lt;=0.55,"Baixo",IF(Tabela_Brasil[[#This Row],[IDHM]]&lt;=0.699,"Médio",IF(Tabela_Brasil[[#This Row],[IDHM]]&lt;=0.799,"Alto","Muito Alto")))</f>
        <v>Médio</v>
      </c>
      <c r="L2437" t="str">
        <f>VLOOKUP(Tabela_Brasil[[#This Row],[Estado]],'De-Para_Estado_Regiao'!$B$3:$C$29,2,FALSE)</f>
        <v>Sudeste</v>
      </c>
      <c r="M2437">
        <f>IF(Tabela_Brasil[[#This Row],[IBGE_1-4]]&gt;=951,1,0)</f>
        <v>1</v>
      </c>
      <c r="N2437">
        <f>IF(Tabela_Brasil[[#This Row],[COMP_P]]&lt;=2,1,0)</f>
        <v>0</v>
      </c>
    </row>
    <row r="2438" spans="1:14" x14ac:dyDescent="0.25">
      <c r="A2438" s="9" t="s">
        <v>2412</v>
      </c>
      <c r="B2438" s="9" t="s">
        <v>14</v>
      </c>
      <c r="C2438" s="9">
        <v>1089</v>
      </c>
      <c r="D2438" s="9">
        <v>0.69</v>
      </c>
      <c r="E2438" s="9">
        <v>0.69099999999999995</v>
      </c>
      <c r="F2438" s="9">
        <v>0.55800000000000005</v>
      </c>
      <c r="G2438" s="9">
        <v>19791.29</v>
      </c>
      <c r="H2438" s="10">
        <v>7</v>
      </c>
      <c r="I2438" t="str">
        <f>CONCATENATE(Tabela_Brasil[[#This Row],[Município]],"-",Tabela_Brasil[[#This Row],[Estado]])</f>
        <v>Butiá-RS</v>
      </c>
      <c r="J2438">
        <f>IF(Tabela_Brasil[[#This Row],[IDHM]]&lt;=0.599,1,0)</f>
        <v>0</v>
      </c>
      <c r="K2438" t="str">
        <f>IF(Tabela_Brasil[[#This Row],[IDHM]]&lt;=0.55,"Baixo",IF(Tabela_Brasil[[#This Row],[IDHM]]&lt;=0.699,"Médio",IF(Tabela_Brasil[[#This Row],[IDHM]]&lt;=0.799,"Alto","Muito Alto")))</f>
        <v>Médio</v>
      </c>
      <c r="L2438" t="str">
        <f>VLOOKUP(Tabela_Brasil[[#This Row],[Estado]],'De-Para_Estado_Regiao'!$B$3:$C$29,2,FALSE)</f>
        <v>Sul</v>
      </c>
      <c r="M2438">
        <f>IF(Tabela_Brasil[[#This Row],[IBGE_1-4]]&gt;=951,1,0)</f>
        <v>1</v>
      </c>
      <c r="N2438">
        <f>IF(Tabela_Brasil[[#This Row],[COMP_P]]&lt;=2,1,0)</f>
        <v>0</v>
      </c>
    </row>
    <row r="2439" spans="1:14" x14ac:dyDescent="0.25">
      <c r="A2439" s="12" t="s">
        <v>2413</v>
      </c>
      <c r="B2439" s="12" t="s">
        <v>14</v>
      </c>
      <c r="C2439" s="12">
        <v>82</v>
      </c>
      <c r="D2439" s="12">
        <v>0.68</v>
      </c>
      <c r="E2439" s="12">
        <v>0.67200000000000004</v>
      </c>
      <c r="F2439" s="12">
        <v>0.57699999999999996</v>
      </c>
      <c r="G2439" s="12">
        <v>90435.74</v>
      </c>
      <c r="H2439" s="13">
        <v>4</v>
      </c>
      <c r="I2439" t="str">
        <f>CONCATENATE(Tabela_Brasil[[#This Row],[Município]],"-",Tabela_Brasil[[#This Row],[Estado]])</f>
        <v>Pinhal Grande-RS</v>
      </c>
      <c r="J2439">
        <f>IF(Tabela_Brasil[[#This Row],[IDHM]]&lt;=0.599,1,0)</f>
        <v>0</v>
      </c>
      <c r="K2439" t="str">
        <f>IF(Tabela_Brasil[[#This Row],[IDHM]]&lt;=0.55,"Baixo",IF(Tabela_Brasil[[#This Row],[IDHM]]&lt;=0.699,"Médio",IF(Tabela_Brasil[[#This Row],[IDHM]]&lt;=0.799,"Alto","Muito Alto")))</f>
        <v>Médio</v>
      </c>
      <c r="L2439" t="str">
        <f>VLOOKUP(Tabela_Brasil[[#This Row],[Estado]],'De-Para_Estado_Regiao'!$B$3:$C$29,2,FALSE)</f>
        <v>Sul</v>
      </c>
      <c r="M2439">
        <f>IF(Tabela_Brasil[[#This Row],[IBGE_1-4]]&gt;=951,1,0)</f>
        <v>0</v>
      </c>
      <c r="N2439">
        <f>IF(Tabela_Brasil[[#This Row],[COMP_P]]&lt;=2,1,0)</f>
        <v>0</v>
      </c>
    </row>
    <row r="2440" spans="1:14" x14ac:dyDescent="0.25">
      <c r="A2440" s="9" t="s">
        <v>2414</v>
      </c>
      <c r="B2440" s="9" t="s">
        <v>24</v>
      </c>
      <c r="C2440" s="9">
        <v>1788</v>
      </c>
      <c r="D2440" s="9">
        <v>0.58499999999999996</v>
      </c>
      <c r="E2440" s="9">
        <v>0.53500000000000003</v>
      </c>
      <c r="F2440" s="9">
        <v>0.48</v>
      </c>
      <c r="G2440" s="9">
        <v>9766.51</v>
      </c>
      <c r="H2440" s="10">
        <v>7</v>
      </c>
      <c r="I2440" t="str">
        <f>CONCATENATE(Tabela_Brasil[[#This Row],[Município]],"-",Tabela_Brasil[[#This Row],[Estado]])</f>
        <v>Sento Sé-BA</v>
      </c>
      <c r="J2440">
        <f>IF(Tabela_Brasil[[#This Row],[IDHM]]&lt;=0.599,1,0)</f>
        <v>1</v>
      </c>
      <c r="K2440" t="str">
        <f>IF(Tabela_Brasil[[#This Row],[IDHM]]&lt;=0.55,"Baixo",IF(Tabela_Brasil[[#This Row],[IDHM]]&lt;=0.699,"Médio",IF(Tabela_Brasil[[#This Row],[IDHM]]&lt;=0.799,"Alto","Muito Alto")))</f>
        <v>Médio</v>
      </c>
      <c r="L2440" t="str">
        <f>VLOOKUP(Tabela_Brasil[[#This Row],[Estado]],'De-Para_Estado_Regiao'!$B$3:$C$29,2,FALSE)</f>
        <v>Nordeste</v>
      </c>
      <c r="M2440">
        <f>IF(Tabela_Brasil[[#This Row],[IBGE_1-4]]&gt;=951,1,0)</f>
        <v>1</v>
      </c>
      <c r="N2440">
        <f>IF(Tabela_Brasil[[#This Row],[COMP_P]]&lt;=2,1,0)</f>
        <v>0</v>
      </c>
    </row>
    <row r="2441" spans="1:14" x14ac:dyDescent="0.25">
      <c r="A2441" s="12" t="s">
        <v>2415</v>
      </c>
      <c r="B2441" s="12" t="s">
        <v>59</v>
      </c>
      <c r="C2441" s="12">
        <v>414</v>
      </c>
      <c r="D2441" s="12">
        <v>0.75800000000000001</v>
      </c>
      <c r="E2441" s="12">
        <v>0.746</v>
      </c>
      <c r="F2441" s="12">
        <v>0.67600000000000005</v>
      </c>
      <c r="G2441" s="12">
        <v>37467.35</v>
      </c>
      <c r="H2441" s="13">
        <v>14</v>
      </c>
      <c r="I2441" t="str">
        <f>CONCATENATE(Tabela_Brasil[[#This Row],[Município]],"-",Tabela_Brasil[[#This Row],[Estado]])</f>
        <v>Faxinal Dos Guedes-SC</v>
      </c>
      <c r="J2441">
        <f>IF(Tabela_Brasil[[#This Row],[IDHM]]&lt;=0.599,1,0)</f>
        <v>0</v>
      </c>
      <c r="K2441" t="str">
        <f>IF(Tabela_Brasil[[#This Row],[IDHM]]&lt;=0.55,"Baixo",IF(Tabela_Brasil[[#This Row],[IDHM]]&lt;=0.699,"Médio",IF(Tabela_Brasil[[#This Row],[IDHM]]&lt;=0.799,"Alto","Muito Alto")))</f>
        <v>Alto</v>
      </c>
      <c r="L2441" t="str">
        <f>VLOOKUP(Tabela_Brasil[[#This Row],[Estado]],'De-Para_Estado_Regiao'!$B$3:$C$29,2,FALSE)</f>
        <v>Sul</v>
      </c>
      <c r="M2441">
        <f>IF(Tabela_Brasil[[#This Row],[IBGE_1-4]]&gt;=951,1,0)</f>
        <v>0</v>
      </c>
      <c r="N2441">
        <f>IF(Tabela_Brasil[[#This Row],[COMP_P]]&lt;=2,1,0)</f>
        <v>0</v>
      </c>
    </row>
    <row r="2442" spans="1:14" x14ac:dyDescent="0.25">
      <c r="A2442" s="9" t="s">
        <v>2416</v>
      </c>
      <c r="B2442" s="9" t="s">
        <v>59</v>
      </c>
      <c r="C2442" s="9">
        <v>271</v>
      </c>
      <c r="D2442" s="9">
        <v>0.71</v>
      </c>
      <c r="E2442" s="9">
        <v>0.72299999999999998</v>
      </c>
      <c r="F2442" s="9">
        <v>0.625</v>
      </c>
      <c r="G2442" s="9">
        <v>38311.040000000001</v>
      </c>
      <c r="H2442" s="10">
        <v>6</v>
      </c>
      <c r="I2442" t="str">
        <f>CONCATENATE(Tabela_Brasil[[#This Row],[Município]],"-",Tabela_Brasil[[#This Row],[Estado]])</f>
        <v>Catanduvas-SC</v>
      </c>
      <c r="J2442">
        <f>IF(Tabela_Brasil[[#This Row],[IDHM]]&lt;=0.599,1,0)</f>
        <v>0</v>
      </c>
      <c r="K2442" t="str">
        <f>IF(Tabela_Brasil[[#This Row],[IDHM]]&lt;=0.55,"Baixo",IF(Tabela_Brasil[[#This Row],[IDHM]]&lt;=0.699,"Médio",IF(Tabela_Brasil[[#This Row],[IDHM]]&lt;=0.799,"Alto","Muito Alto")))</f>
        <v>Alto</v>
      </c>
      <c r="L2442" t="str">
        <f>VLOOKUP(Tabela_Brasil[[#This Row],[Estado]],'De-Para_Estado_Regiao'!$B$3:$C$29,2,FALSE)</f>
        <v>Sul</v>
      </c>
      <c r="M2442">
        <f>IF(Tabela_Brasil[[#This Row],[IBGE_1-4]]&gt;=951,1,0)</f>
        <v>0</v>
      </c>
      <c r="N2442">
        <f>IF(Tabela_Brasil[[#This Row],[COMP_P]]&lt;=2,1,0)</f>
        <v>0</v>
      </c>
    </row>
    <row r="2443" spans="1:14" x14ac:dyDescent="0.25">
      <c r="A2443" s="12" t="s">
        <v>2417</v>
      </c>
      <c r="B2443" s="12" t="s">
        <v>31</v>
      </c>
      <c r="C2443" s="12">
        <v>983</v>
      </c>
      <c r="D2443" s="12">
        <v>0.64800000000000002</v>
      </c>
      <c r="E2443" s="12">
        <v>0.59499999999999997</v>
      </c>
      <c r="F2443" s="12">
        <v>0.59399999999999997</v>
      </c>
      <c r="G2443" s="12">
        <v>11755.39</v>
      </c>
      <c r="H2443" s="13">
        <v>10</v>
      </c>
      <c r="I2443" t="str">
        <f>CONCATENATE(Tabela_Brasil[[#This Row],[Município]],"-",Tabela_Brasil[[#This Row],[Estado]])</f>
        <v>Ubajara-CE</v>
      </c>
      <c r="J2443">
        <f>IF(Tabela_Brasil[[#This Row],[IDHM]]&lt;=0.599,1,0)</f>
        <v>0</v>
      </c>
      <c r="K2443" t="str">
        <f>IF(Tabela_Brasil[[#This Row],[IDHM]]&lt;=0.55,"Baixo",IF(Tabela_Brasil[[#This Row],[IDHM]]&lt;=0.699,"Médio",IF(Tabela_Brasil[[#This Row],[IDHM]]&lt;=0.799,"Alto","Muito Alto")))</f>
        <v>Médio</v>
      </c>
      <c r="L2443" t="str">
        <f>VLOOKUP(Tabela_Brasil[[#This Row],[Estado]],'De-Para_Estado_Regiao'!$B$3:$C$29,2,FALSE)</f>
        <v>Nordeste</v>
      </c>
      <c r="M2443">
        <f>IF(Tabela_Brasil[[#This Row],[IBGE_1-4]]&gt;=951,1,0)</f>
        <v>1</v>
      </c>
      <c r="N2443">
        <f>IF(Tabela_Brasil[[#This Row],[COMP_P]]&lt;=2,1,0)</f>
        <v>0</v>
      </c>
    </row>
    <row r="2444" spans="1:14" x14ac:dyDescent="0.25">
      <c r="A2444" s="9" t="s">
        <v>2418</v>
      </c>
      <c r="B2444" s="9" t="s">
        <v>59</v>
      </c>
      <c r="C2444" s="9">
        <v>484</v>
      </c>
      <c r="D2444" s="9">
        <v>0.77400000000000002</v>
      </c>
      <c r="E2444" s="9">
        <v>0.751</v>
      </c>
      <c r="F2444" s="9">
        <v>0.70099999999999996</v>
      </c>
      <c r="G2444" s="9">
        <v>28973.54</v>
      </c>
      <c r="H2444" s="10">
        <v>6</v>
      </c>
      <c r="I2444" t="str">
        <f>CONCATENATE(Tabela_Brasil[[#This Row],[Município]],"-",Tabela_Brasil[[#This Row],[Estado]])</f>
        <v>Siderópolis-SC</v>
      </c>
      <c r="J2444">
        <f>IF(Tabela_Brasil[[#This Row],[IDHM]]&lt;=0.599,1,0)</f>
        <v>0</v>
      </c>
      <c r="K2444" t="str">
        <f>IF(Tabela_Brasil[[#This Row],[IDHM]]&lt;=0.55,"Baixo",IF(Tabela_Brasil[[#This Row],[IDHM]]&lt;=0.699,"Médio",IF(Tabela_Brasil[[#This Row],[IDHM]]&lt;=0.799,"Alto","Muito Alto")))</f>
        <v>Alto</v>
      </c>
      <c r="L2444" t="str">
        <f>VLOOKUP(Tabela_Brasil[[#This Row],[Estado]],'De-Para_Estado_Regiao'!$B$3:$C$29,2,FALSE)</f>
        <v>Sul</v>
      </c>
      <c r="M2444">
        <f>IF(Tabela_Brasil[[#This Row],[IBGE_1-4]]&gt;=951,1,0)</f>
        <v>0</v>
      </c>
      <c r="N2444">
        <f>IF(Tabela_Brasil[[#This Row],[COMP_P]]&lt;=2,1,0)</f>
        <v>0</v>
      </c>
    </row>
    <row r="2445" spans="1:14" x14ac:dyDescent="0.25">
      <c r="A2445" s="12" t="s">
        <v>2419</v>
      </c>
      <c r="B2445" s="12" t="s">
        <v>14</v>
      </c>
      <c r="C2445" s="12">
        <v>371</v>
      </c>
      <c r="D2445" s="12">
        <v>0.747</v>
      </c>
      <c r="E2445" s="12">
        <v>0.74299999999999999</v>
      </c>
      <c r="F2445" s="12">
        <v>0.67200000000000004</v>
      </c>
      <c r="G2445" s="12">
        <v>36693.269999999997</v>
      </c>
      <c r="H2445" s="13">
        <v>10</v>
      </c>
      <c r="I2445" t="str">
        <f>CONCATENATE(Tabela_Brasil[[#This Row],[Município]],"-",Tabela_Brasil[[#This Row],[Estado]])</f>
        <v>Tapera-RS</v>
      </c>
      <c r="J2445">
        <f>IF(Tabela_Brasil[[#This Row],[IDHM]]&lt;=0.599,1,0)</f>
        <v>0</v>
      </c>
      <c r="K2445" t="str">
        <f>IF(Tabela_Brasil[[#This Row],[IDHM]]&lt;=0.55,"Baixo",IF(Tabela_Brasil[[#This Row],[IDHM]]&lt;=0.699,"Médio",IF(Tabela_Brasil[[#This Row],[IDHM]]&lt;=0.799,"Alto","Muito Alto")))</f>
        <v>Alto</v>
      </c>
      <c r="L2445" t="str">
        <f>VLOOKUP(Tabela_Brasil[[#This Row],[Estado]],'De-Para_Estado_Regiao'!$B$3:$C$29,2,FALSE)</f>
        <v>Sul</v>
      </c>
      <c r="M2445">
        <f>IF(Tabela_Brasil[[#This Row],[IBGE_1-4]]&gt;=951,1,0)</f>
        <v>0</v>
      </c>
      <c r="N2445">
        <f>IF(Tabela_Brasil[[#This Row],[COMP_P]]&lt;=2,1,0)</f>
        <v>0</v>
      </c>
    </row>
    <row r="2446" spans="1:14" x14ac:dyDescent="0.25">
      <c r="A2446" s="9" t="s">
        <v>2420</v>
      </c>
      <c r="B2446" s="9" t="s">
        <v>14</v>
      </c>
      <c r="C2446" s="9">
        <v>201</v>
      </c>
      <c r="D2446" s="9">
        <v>0.78500000000000003</v>
      </c>
      <c r="E2446" s="9">
        <v>0.77800000000000002</v>
      </c>
      <c r="F2446" s="9">
        <v>0.73299999999999998</v>
      </c>
      <c r="G2446" s="9">
        <v>43680.15</v>
      </c>
      <c r="H2446" s="10">
        <v>16</v>
      </c>
      <c r="I2446" t="str">
        <f>CONCATENATE(Tabela_Brasil[[#This Row],[Município]],"-",Tabela_Brasil[[#This Row],[Estado]])</f>
        <v>Casca-RS</v>
      </c>
      <c r="J2446">
        <f>IF(Tabela_Brasil[[#This Row],[IDHM]]&lt;=0.599,1,0)</f>
        <v>0</v>
      </c>
      <c r="K2446" t="str">
        <f>IF(Tabela_Brasil[[#This Row],[IDHM]]&lt;=0.55,"Baixo",IF(Tabela_Brasil[[#This Row],[IDHM]]&lt;=0.699,"Médio",IF(Tabela_Brasil[[#This Row],[IDHM]]&lt;=0.799,"Alto","Muito Alto")))</f>
        <v>Alto</v>
      </c>
      <c r="L2446" t="str">
        <f>VLOOKUP(Tabela_Brasil[[#This Row],[Estado]],'De-Para_Estado_Regiao'!$B$3:$C$29,2,FALSE)</f>
        <v>Sul</v>
      </c>
      <c r="M2446">
        <f>IF(Tabela_Brasil[[#This Row],[IBGE_1-4]]&gt;=951,1,0)</f>
        <v>0</v>
      </c>
      <c r="N2446">
        <f>IF(Tabela_Brasil[[#This Row],[COMP_P]]&lt;=2,1,0)</f>
        <v>0</v>
      </c>
    </row>
    <row r="2447" spans="1:14" x14ac:dyDescent="0.25">
      <c r="A2447" s="12" t="s">
        <v>2421</v>
      </c>
      <c r="B2447" s="12" t="s">
        <v>87</v>
      </c>
      <c r="C2447" s="12">
        <v>952</v>
      </c>
      <c r="D2447" s="12">
        <v>0.61</v>
      </c>
      <c r="E2447" s="12">
        <v>0.58299999999999996</v>
      </c>
      <c r="F2447" s="12">
        <v>0.52100000000000002</v>
      </c>
      <c r="G2447" s="12">
        <v>21280.95</v>
      </c>
      <c r="H2447" s="13">
        <v>3</v>
      </c>
      <c r="I2447" t="str">
        <f>CONCATENATE(Tabela_Brasil[[#This Row],[Município]],"-",Tabela_Brasil[[#This Row],[Estado]])</f>
        <v>São Raimundo Das Mangabeiras-MA</v>
      </c>
      <c r="J2447">
        <f>IF(Tabela_Brasil[[#This Row],[IDHM]]&lt;=0.599,1,0)</f>
        <v>0</v>
      </c>
      <c r="K2447" t="str">
        <f>IF(Tabela_Brasil[[#This Row],[IDHM]]&lt;=0.55,"Baixo",IF(Tabela_Brasil[[#This Row],[IDHM]]&lt;=0.699,"Médio",IF(Tabela_Brasil[[#This Row],[IDHM]]&lt;=0.799,"Alto","Muito Alto")))</f>
        <v>Médio</v>
      </c>
      <c r="L2447" t="str">
        <f>VLOOKUP(Tabela_Brasil[[#This Row],[Estado]],'De-Para_Estado_Regiao'!$B$3:$C$29,2,FALSE)</f>
        <v>Nordeste</v>
      </c>
      <c r="M2447">
        <f>IF(Tabela_Brasil[[#This Row],[IBGE_1-4]]&gt;=951,1,0)</f>
        <v>1</v>
      </c>
      <c r="N2447">
        <f>IF(Tabela_Brasil[[#This Row],[COMP_P]]&lt;=2,1,0)</f>
        <v>0</v>
      </c>
    </row>
    <row r="2448" spans="1:14" x14ac:dyDescent="0.25">
      <c r="A2448" s="9" t="s">
        <v>2422</v>
      </c>
      <c r="B2448" s="9" t="s">
        <v>59</v>
      </c>
      <c r="C2448" s="9">
        <v>705</v>
      </c>
      <c r="D2448" s="9">
        <v>0.75800000000000001</v>
      </c>
      <c r="E2448" s="9">
        <v>0.74</v>
      </c>
      <c r="F2448" s="9">
        <v>0.68400000000000005</v>
      </c>
      <c r="G2448" s="9">
        <v>17641.78</v>
      </c>
      <c r="H2448" s="10">
        <v>16</v>
      </c>
      <c r="I2448" t="str">
        <f>CONCATENATE(Tabela_Brasil[[#This Row],[Município]],"-",Tabela_Brasil[[#This Row],[Estado]])</f>
        <v>Herval D'Oeste-SC</v>
      </c>
      <c r="J2448">
        <f>IF(Tabela_Brasil[[#This Row],[IDHM]]&lt;=0.599,1,0)</f>
        <v>0</v>
      </c>
      <c r="K2448" t="str">
        <f>IF(Tabela_Brasil[[#This Row],[IDHM]]&lt;=0.55,"Baixo",IF(Tabela_Brasil[[#This Row],[IDHM]]&lt;=0.699,"Médio",IF(Tabela_Brasil[[#This Row],[IDHM]]&lt;=0.799,"Alto","Muito Alto")))</f>
        <v>Alto</v>
      </c>
      <c r="L2448" t="str">
        <f>VLOOKUP(Tabela_Brasil[[#This Row],[Estado]],'De-Para_Estado_Regiao'!$B$3:$C$29,2,FALSE)</f>
        <v>Sul</v>
      </c>
      <c r="M2448">
        <f>IF(Tabela_Brasil[[#This Row],[IBGE_1-4]]&gt;=951,1,0)</f>
        <v>0</v>
      </c>
      <c r="N2448">
        <f>IF(Tabela_Brasil[[#This Row],[COMP_P]]&lt;=2,1,0)</f>
        <v>0</v>
      </c>
    </row>
    <row r="2449" spans="1:14" x14ac:dyDescent="0.25">
      <c r="A2449" s="12" t="s">
        <v>2423</v>
      </c>
      <c r="B2449" s="12" t="s">
        <v>33</v>
      </c>
      <c r="C2449" s="12">
        <v>329</v>
      </c>
      <c r="D2449" s="12">
        <v>0.69</v>
      </c>
      <c r="E2449" s="12">
        <v>0.70199999999999996</v>
      </c>
      <c r="F2449" s="12">
        <v>0.58599999999999997</v>
      </c>
      <c r="G2449" s="12">
        <v>55960.2</v>
      </c>
      <c r="H2449" s="13">
        <v>2</v>
      </c>
      <c r="I2449" t="str">
        <f>CONCATENATE(Tabela_Brasil[[#This Row],[Município]],"-",Tabela_Brasil[[#This Row],[Estado]])</f>
        <v>Campo Alegre De Goiás-GO</v>
      </c>
      <c r="J2449">
        <f>IF(Tabela_Brasil[[#This Row],[IDHM]]&lt;=0.599,1,0)</f>
        <v>0</v>
      </c>
      <c r="K2449" t="str">
        <f>IF(Tabela_Brasil[[#This Row],[IDHM]]&lt;=0.55,"Baixo",IF(Tabela_Brasil[[#This Row],[IDHM]]&lt;=0.699,"Médio",IF(Tabela_Brasil[[#This Row],[IDHM]]&lt;=0.799,"Alto","Muito Alto")))</f>
        <v>Médio</v>
      </c>
      <c r="L2449" t="str">
        <f>VLOOKUP(Tabela_Brasil[[#This Row],[Estado]],'De-Para_Estado_Regiao'!$B$3:$C$29,2,FALSE)</f>
        <v>Centro-Oeste</v>
      </c>
      <c r="M2449">
        <f>IF(Tabela_Brasil[[#This Row],[IBGE_1-4]]&gt;=951,1,0)</f>
        <v>0</v>
      </c>
      <c r="N2449">
        <f>IF(Tabela_Brasil[[#This Row],[COMP_P]]&lt;=2,1,0)</f>
        <v>1</v>
      </c>
    </row>
    <row r="2450" spans="1:14" x14ac:dyDescent="0.25">
      <c r="A2450" s="9" t="s">
        <v>2424</v>
      </c>
      <c r="B2450" s="9" t="s">
        <v>24</v>
      </c>
      <c r="C2450" s="9">
        <v>741</v>
      </c>
      <c r="D2450" s="9">
        <v>0.61599999999999999</v>
      </c>
      <c r="E2450" s="9">
        <v>0.626</v>
      </c>
      <c r="F2450" s="9">
        <v>0.47299999999999998</v>
      </c>
      <c r="G2450" s="9">
        <v>17321.439999999999</v>
      </c>
      <c r="H2450" s="10">
        <v>2</v>
      </c>
      <c r="I2450" t="str">
        <f>CONCATENATE(Tabela_Brasil[[#This Row],[Município]],"-",Tabela_Brasil[[#This Row],[Estado]])</f>
        <v>Caravelas-BA</v>
      </c>
      <c r="J2450">
        <f>IF(Tabela_Brasil[[#This Row],[IDHM]]&lt;=0.599,1,0)</f>
        <v>0</v>
      </c>
      <c r="K2450" t="str">
        <f>IF(Tabela_Brasil[[#This Row],[IDHM]]&lt;=0.55,"Baixo",IF(Tabela_Brasil[[#This Row],[IDHM]]&lt;=0.699,"Médio",IF(Tabela_Brasil[[#This Row],[IDHM]]&lt;=0.799,"Alto","Muito Alto")))</f>
        <v>Médio</v>
      </c>
      <c r="L2450" t="str">
        <f>VLOOKUP(Tabela_Brasil[[#This Row],[Estado]],'De-Para_Estado_Regiao'!$B$3:$C$29,2,FALSE)</f>
        <v>Nordeste</v>
      </c>
      <c r="M2450">
        <f>IF(Tabela_Brasil[[#This Row],[IBGE_1-4]]&gt;=951,1,0)</f>
        <v>0</v>
      </c>
      <c r="N2450">
        <f>IF(Tabela_Brasil[[#This Row],[COMP_P]]&lt;=2,1,0)</f>
        <v>1</v>
      </c>
    </row>
    <row r="2451" spans="1:14" x14ac:dyDescent="0.25">
      <c r="A2451" s="12" t="s">
        <v>2425</v>
      </c>
      <c r="B2451" s="12" t="s">
        <v>24</v>
      </c>
      <c r="C2451" s="12">
        <v>250</v>
      </c>
      <c r="D2451" s="12">
        <v>0.60599999999999998</v>
      </c>
      <c r="E2451" s="12">
        <v>0.58899999999999997</v>
      </c>
      <c r="F2451" s="12">
        <v>0.48</v>
      </c>
      <c r="G2451" s="12">
        <v>38638.480000000003</v>
      </c>
      <c r="H2451" s="13">
        <v>5</v>
      </c>
      <c r="I2451" t="str">
        <f>CONCATENATE(Tabela_Brasil[[#This Row],[Município]],"-",Tabela_Brasil[[#This Row],[Estado]])</f>
        <v>Mucugê-BA</v>
      </c>
      <c r="J2451">
        <f>IF(Tabela_Brasil[[#This Row],[IDHM]]&lt;=0.599,1,0)</f>
        <v>0</v>
      </c>
      <c r="K2451" t="str">
        <f>IF(Tabela_Brasil[[#This Row],[IDHM]]&lt;=0.55,"Baixo",IF(Tabela_Brasil[[#This Row],[IDHM]]&lt;=0.699,"Médio",IF(Tabela_Brasil[[#This Row],[IDHM]]&lt;=0.799,"Alto","Muito Alto")))</f>
        <v>Médio</v>
      </c>
      <c r="L2451" t="str">
        <f>VLOOKUP(Tabela_Brasil[[#This Row],[Estado]],'De-Para_Estado_Regiao'!$B$3:$C$29,2,FALSE)</f>
        <v>Nordeste</v>
      </c>
      <c r="M2451">
        <f>IF(Tabela_Brasil[[#This Row],[IBGE_1-4]]&gt;=951,1,0)</f>
        <v>0</v>
      </c>
      <c r="N2451">
        <f>IF(Tabela_Brasil[[#This Row],[COMP_P]]&lt;=2,1,0)</f>
        <v>0</v>
      </c>
    </row>
    <row r="2452" spans="1:14" x14ac:dyDescent="0.25">
      <c r="A2452" s="9" t="s">
        <v>2311</v>
      </c>
      <c r="B2452" s="9" t="s">
        <v>59</v>
      </c>
      <c r="C2452" s="9">
        <v>393</v>
      </c>
      <c r="D2452" s="9">
        <v>0.71</v>
      </c>
      <c r="E2452" s="9">
        <v>0.67700000000000005</v>
      </c>
      <c r="F2452" s="9">
        <v>0.63600000000000001</v>
      </c>
      <c r="G2452" s="9">
        <v>32339.01</v>
      </c>
      <c r="H2452" s="10">
        <v>16</v>
      </c>
      <c r="I2452" t="str">
        <f>CONCATENATE(Tabela_Brasil[[#This Row],[Município]],"-",Tabela_Brasil[[#This Row],[Estado]])</f>
        <v>Campo Alegre-SC</v>
      </c>
      <c r="J2452">
        <f>IF(Tabela_Brasil[[#This Row],[IDHM]]&lt;=0.599,1,0)</f>
        <v>0</v>
      </c>
      <c r="K2452" t="str">
        <f>IF(Tabela_Brasil[[#This Row],[IDHM]]&lt;=0.55,"Baixo",IF(Tabela_Brasil[[#This Row],[IDHM]]&lt;=0.699,"Médio",IF(Tabela_Brasil[[#This Row],[IDHM]]&lt;=0.799,"Alto","Muito Alto")))</f>
        <v>Alto</v>
      </c>
      <c r="L2452" t="str">
        <f>VLOOKUP(Tabela_Brasil[[#This Row],[Estado]],'De-Para_Estado_Regiao'!$B$3:$C$29,2,FALSE)</f>
        <v>Sul</v>
      </c>
      <c r="M2452">
        <f>IF(Tabela_Brasil[[#This Row],[IBGE_1-4]]&gt;=951,1,0)</f>
        <v>0</v>
      </c>
      <c r="N2452">
        <f>IF(Tabela_Brasil[[#This Row],[COMP_P]]&lt;=2,1,0)</f>
        <v>0</v>
      </c>
    </row>
    <row r="2453" spans="1:14" x14ac:dyDescent="0.25">
      <c r="A2453" s="12" t="s">
        <v>2426</v>
      </c>
      <c r="B2453" s="12" t="s">
        <v>7</v>
      </c>
      <c r="C2453" s="12">
        <v>257</v>
      </c>
      <c r="D2453" s="12">
        <v>0.72299999999999998</v>
      </c>
      <c r="E2453" s="12">
        <v>0.7</v>
      </c>
      <c r="F2453" s="12">
        <v>0.65900000000000003</v>
      </c>
      <c r="G2453" s="12">
        <v>58703.27</v>
      </c>
      <c r="H2453" s="13">
        <v>1</v>
      </c>
      <c r="I2453" t="str">
        <f>CONCATENATE(Tabela_Brasil[[#This Row],[Município]],"-",Tabela_Brasil[[#This Row],[Estado]])</f>
        <v>Jaci-SP</v>
      </c>
      <c r="J2453">
        <f>IF(Tabela_Brasil[[#This Row],[IDHM]]&lt;=0.599,1,0)</f>
        <v>0</v>
      </c>
      <c r="K2453" t="str">
        <f>IF(Tabela_Brasil[[#This Row],[IDHM]]&lt;=0.55,"Baixo",IF(Tabela_Brasil[[#This Row],[IDHM]]&lt;=0.699,"Médio",IF(Tabela_Brasil[[#This Row],[IDHM]]&lt;=0.799,"Alto","Muito Alto")))</f>
        <v>Alto</v>
      </c>
      <c r="L2453" t="str">
        <f>VLOOKUP(Tabela_Brasil[[#This Row],[Estado]],'De-Para_Estado_Regiao'!$B$3:$C$29,2,FALSE)</f>
        <v>Sudeste</v>
      </c>
      <c r="M2453">
        <f>IF(Tabela_Brasil[[#This Row],[IBGE_1-4]]&gt;=951,1,0)</f>
        <v>0</v>
      </c>
      <c r="N2453">
        <f>IF(Tabela_Brasil[[#This Row],[COMP_P]]&lt;=2,1,0)</f>
        <v>1</v>
      </c>
    </row>
    <row r="2454" spans="1:14" x14ac:dyDescent="0.25">
      <c r="A2454" s="9" t="s">
        <v>2427</v>
      </c>
      <c r="B2454" s="9" t="s">
        <v>14</v>
      </c>
      <c r="C2454" s="9">
        <v>862</v>
      </c>
      <c r="D2454" s="9">
        <v>0.623</v>
      </c>
      <c r="E2454" s="9">
        <v>0.66300000000000003</v>
      </c>
      <c r="F2454" s="9">
        <v>0.46100000000000002</v>
      </c>
      <c r="G2454" s="9">
        <v>14288.96</v>
      </c>
      <c r="H2454" s="10">
        <v>12</v>
      </c>
      <c r="I2454" t="str">
        <f>CONCATENATE(Tabela_Brasil[[#This Row],[Município]],"-",Tabela_Brasil[[#This Row],[Estado]])</f>
        <v>São José Do Norte-RS</v>
      </c>
      <c r="J2454">
        <f>IF(Tabela_Brasil[[#This Row],[IDHM]]&lt;=0.599,1,0)</f>
        <v>0</v>
      </c>
      <c r="K2454" t="str">
        <f>IF(Tabela_Brasil[[#This Row],[IDHM]]&lt;=0.55,"Baixo",IF(Tabela_Brasil[[#This Row],[IDHM]]&lt;=0.699,"Médio",IF(Tabela_Brasil[[#This Row],[IDHM]]&lt;=0.799,"Alto","Muito Alto")))</f>
        <v>Médio</v>
      </c>
      <c r="L2454" t="str">
        <f>VLOOKUP(Tabela_Brasil[[#This Row],[Estado]],'De-Para_Estado_Regiao'!$B$3:$C$29,2,FALSE)</f>
        <v>Sul</v>
      </c>
      <c r="M2454">
        <f>IF(Tabela_Brasil[[#This Row],[IBGE_1-4]]&gt;=951,1,0)</f>
        <v>0</v>
      </c>
      <c r="N2454">
        <f>IF(Tabela_Brasil[[#This Row],[COMP_P]]&lt;=2,1,0)</f>
        <v>0</v>
      </c>
    </row>
    <row r="2455" spans="1:14" x14ac:dyDescent="0.25">
      <c r="A2455" s="12" t="s">
        <v>2428</v>
      </c>
      <c r="B2455" s="12" t="s">
        <v>49</v>
      </c>
      <c r="C2455" s="12">
        <v>520</v>
      </c>
      <c r="D2455" s="12">
        <v>0.54100000000000004</v>
      </c>
      <c r="E2455" s="12">
        <v>0.49299999999999999</v>
      </c>
      <c r="F2455" s="12">
        <v>0.42499999999999999</v>
      </c>
      <c r="G2455" s="12">
        <v>13819.82</v>
      </c>
      <c r="H2455" s="13">
        <v>0</v>
      </c>
      <c r="I2455" t="str">
        <f>CONCATENATE(Tabela_Brasil[[#This Row],[Município]],"-",Tabela_Brasil[[#This Row],[Estado]])</f>
        <v>Limoeiro Do Ajuru-PA</v>
      </c>
      <c r="J2455">
        <f>IF(Tabela_Brasil[[#This Row],[IDHM]]&lt;=0.599,1,0)</f>
        <v>1</v>
      </c>
      <c r="K2455" t="str">
        <f>IF(Tabela_Brasil[[#This Row],[IDHM]]&lt;=0.55,"Baixo",IF(Tabela_Brasil[[#This Row],[IDHM]]&lt;=0.699,"Médio",IF(Tabela_Brasil[[#This Row],[IDHM]]&lt;=0.799,"Alto","Muito Alto")))</f>
        <v>Baixo</v>
      </c>
      <c r="L2455" t="str">
        <f>VLOOKUP(Tabela_Brasil[[#This Row],[Estado]],'De-Para_Estado_Regiao'!$B$3:$C$29,2,FALSE)</f>
        <v>Norte</v>
      </c>
      <c r="M2455">
        <f>IF(Tabela_Brasil[[#This Row],[IBGE_1-4]]&gt;=951,1,0)</f>
        <v>0</v>
      </c>
      <c r="N2455">
        <f>IF(Tabela_Brasil[[#This Row],[COMP_P]]&lt;=2,1,0)</f>
        <v>1</v>
      </c>
    </row>
    <row r="2456" spans="1:14" x14ac:dyDescent="0.25">
      <c r="A2456" s="9" t="s">
        <v>2429</v>
      </c>
      <c r="B2456" s="9" t="s">
        <v>14</v>
      </c>
      <c r="C2456" s="9">
        <v>361</v>
      </c>
      <c r="D2456" s="9">
        <v>0.75</v>
      </c>
      <c r="E2456" s="9">
        <v>0.75800000000000001</v>
      </c>
      <c r="F2456" s="9">
        <v>0.65800000000000003</v>
      </c>
      <c r="G2456" s="9">
        <v>29020.639999999999</v>
      </c>
      <c r="H2456" s="10">
        <v>29</v>
      </c>
      <c r="I2456" t="str">
        <f>CONCATENATE(Tabela_Brasil[[#This Row],[Município]],"-",Tabela_Brasil[[#This Row],[Estado]])</f>
        <v>Feliz-RS</v>
      </c>
      <c r="J2456">
        <f>IF(Tabela_Brasil[[#This Row],[IDHM]]&lt;=0.599,1,0)</f>
        <v>0</v>
      </c>
      <c r="K2456" t="str">
        <f>IF(Tabela_Brasil[[#This Row],[IDHM]]&lt;=0.55,"Baixo",IF(Tabela_Brasil[[#This Row],[IDHM]]&lt;=0.699,"Médio",IF(Tabela_Brasil[[#This Row],[IDHM]]&lt;=0.799,"Alto","Muito Alto")))</f>
        <v>Alto</v>
      </c>
      <c r="L2456" t="str">
        <f>VLOOKUP(Tabela_Brasil[[#This Row],[Estado]],'De-Para_Estado_Regiao'!$B$3:$C$29,2,FALSE)</f>
        <v>Sul</v>
      </c>
      <c r="M2456">
        <f>IF(Tabela_Brasil[[#This Row],[IBGE_1-4]]&gt;=951,1,0)</f>
        <v>0</v>
      </c>
      <c r="N2456">
        <f>IF(Tabela_Brasil[[#This Row],[COMP_P]]&lt;=2,1,0)</f>
        <v>0</v>
      </c>
    </row>
    <row r="2457" spans="1:14" x14ac:dyDescent="0.25">
      <c r="A2457" s="12" t="s">
        <v>2430</v>
      </c>
      <c r="B2457" s="12" t="s">
        <v>31</v>
      </c>
      <c r="C2457" s="12">
        <v>948</v>
      </c>
      <c r="D2457" s="12">
        <v>0.63900000000000001</v>
      </c>
      <c r="E2457" s="12">
        <v>0.56399999999999995</v>
      </c>
      <c r="F2457" s="12">
        <v>0.60799999999999998</v>
      </c>
      <c r="G2457" s="12">
        <v>17862.64</v>
      </c>
      <c r="H2457" s="13">
        <v>4</v>
      </c>
      <c r="I2457" t="str">
        <f>CONCATENATE(Tabela_Brasil[[#This Row],[Município]],"-",Tabela_Brasil[[#This Row],[Estado]])</f>
        <v>Uruburetama-CE</v>
      </c>
      <c r="J2457">
        <f>IF(Tabela_Brasil[[#This Row],[IDHM]]&lt;=0.599,1,0)</f>
        <v>0</v>
      </c>
      <c r="K2457" t="str">
        <f>IF(Tabela_Brasil[[#This Row],[IDHM]]&lt;=0.55,"Baixo",IF(Tabela_Brasil[[#This Row],[IDHM]]&lt;=0.699,"Médio",IF(Tabela_Brasil[[#This Row],[IDHM]]&lt;=0.799,"Alto","Muito Alto")))</f>
        <v>Médio</v>
      </c>
      <c r="L2457" t="str">
        <f>VLOOKUP(Tabela_Brasil[[#This Row],[Estado]],'De-Para_Estado_Regiao'!$B$3:$C$29,2,FALSE)</f>
        <v>Nordeste</v>
      </c>
      <c r="M2457">
        <f>IF(Tabela_Brasil[[#This Row],[IBGE_1-4]]&gt;=951,1,0)</f>
        <v>0</v>
      </c>
      <c r="N2457">
        <f>IF(Tabela_Brasil[[#This Row],[COMP_P]]&lt;=2,1,0)</f>
        <v>0</v>
      </c>
    </row>
    <row r="2458" spans="1:14" x14ac:dyDescent="0.25">
      <c r="A2458" s="9" t="s">
        <v>2431</v>
      </c>
      <c r="B2458" s="9" t="s">
        <v>64</v>
      </c>
      <c r="C2458" s="9">
        <v>396</v>
      </c>
      <c r="D2458" s="9">
        <v>0.66</v>
      </c>
      <c r="E2458" s="9">
        <v>0.65800000000000003</v>
      </c>
      <c r="F2458" s="9">
        <v>0.54400000000000004</v>
      </c>
      <c r="G2458" s="9">
        <v>17863.8</v>
      </c>
      <c r="H2458" s="10">
        <v>8</v>
      </c>
      <c r="I2458" t="str">
        <f>CONCATENATE(Tabela_Brasil[[#This Row],[Município]],"-",Tabela_Brasil[[#This Row],[Estado]])</f>
        <v>Vargem Alta-ES</v>
      </c>
      <c r="J2458">
        <f>IF(Tabela_Brasil[[#This Row],[IDHM]]&lt;=0.599,1,0)</f>
        <v>0</v>
      </c>
      <c r="K2458" t="str">
        <f>IF(Tabela_Brasil[[#This Row],[IDHM]]&lt;=0.55,"Baixo",IF(Tabela_Brasil[[#This Row],[IDHM]]&lt;=0.699,"Médio",IF(Tabela_Brasil[[#This Row],[IDHM]]&lt;=0.799,"Alto","Muito Alto")))</f>
        <v>Médio</v>
      </c>
      <c r="L2458" t="str">
        <f>VLOOKUP(Tabela_Brasil[[#This Row],[Estado]],'De-Para_Estado_Regiao'!$B$3:$C$29,2,FALSE)</f>
        <v>Sudeste</v>
      </c>
      <c r="M2458">
        <f>IF(Tabela_Brasil[[#This Row],[IBGE_1-4]]&gt;=951,1,0)</f>
        <v>0</v>
      </c>
      <c r="N2458">
        <f>IF(Tabela_Brasil[[#This Row],[COMP_P]]&lt;=2,1,0)</f>
        <v>0</v>
      </c>
    </row>
    <row r="2459" spans="1:14" x14ac:dyDescent="0.25">
      <c r="A2459" s="12" t="s">
        <v>2432</v>
      </c>
      <c r="B2459" s="12" t="s">
        <v>49</v>
      </c>
      <c r="C2459" s="12">
        <v>1871</v>
      </c>
      <c r="D2459" s="12">
        <v>0.56000000000000005</v>
      </c>
      <c r="E2459" s="12">
        <v>0.58499999999999996</v>
      </c>
      <c r="F2459" s="12">
        <v>0.40400000000000003</v>
      </c>
      <c r="G2459" s="12">
        <v>9664.48</v>
      </c>
      <c r="H2459" s="13">
        <v>5</v>
      </c>
      <c r="I2459" t="str">
        <f>CONCATENATE(Tabela_Brasil[[#This Row],[Município]],"-",Tabela_Brasil[[#This Row],[Estado]])</f>
        <v>Goianésia Do Pará-PA</v>
      </c>
      <c r="J2459">
        <f>IF(Tabela_Brasil[[#This Row],[IDHM]]&lt;=0.599,1,0)</f>
        <v>1</v>
      </c>
      <c r="K2459" t="str">
        <f>IF(Tabela_Brasil[[#This Row],[IDHM]]&lt;=0.55,"Baixo",IF(Tabela_Brasil[[#This Row],[IDHM]]&lt;=0.699,"Médio",IF(Tabela_Brasil[[#This Row],[IDHM]]&lt;=0.799,"Alto","Muito Alto")))</f>
        <v>Médio</v>
      </c>
      <c r="L2459" t="str">
        <f>VLOOKUP(Tabela_Brasil[[#This Row],[Estado]],'De-Para_Estado_Regiao'!$B$3:$C$29,2,FALSE)</f>
        <v>Norte</v>
      </c>
      <c r="M2459">
        <f>IF(Tabela_Brasil[[#This Row],[IBGE_1-4]]&gt;=951,1,0)</f>
        <v>1</v>
      </c>
      <c r="N2459">
        <f>IF(Tabela_Brasil[[#This Row],[COMP_P]]&lt;=2,1,0)</f>
        <v>0</v>
      </c>
    </row>
    <row r="2460" spans="1:14" x14ac:dyDescent="0.25">
      <c r="A2460" s="9" t="s">
        <v>2433</v>
      </c>
      <c r="B2460" s="9" t="s">
        <v>16</v>
      </c>
      <c r="C2460" s="9">
        <v>786</v>
      </c>
      <c r="D2460" s="9">
        <v>0.70099999999999996</v>
      </c>
      <c r="E2460" s="9">
        <v>0.69299999999999995</v>
      </c>
      <c r="F2460" s="9">
        <v>0.58899999999999997</v>
      </c>
      <c r="G2460" s="9">
        <v>19296.27</v>
      </c>
      <c r="H2460" s="10">
        <v>14</v>
      </c>
      <c r="I2460" t="str">
        <f>CONCATENATE(Tabela_Brasil[[#This Row],[Município]],"-",Tabela_Brasil[[#This Row],[Estado]])</f>
        <v>Guaranésia-MG</v>
      </c>
      <c r="J2460">
        <f>IF(Tabela_Brasil[[#This Row],[IDHM]]&lt;=0.599,1,0)</f>
        <v>0</v>
      </c>
      <c r="K2460" t="str">
        <f>IF(Tabela_Brasil[[#This Row],[IDHM]]&lt;=0.55,"Baixo",IF(Tabela_Brasil[[#This Row],[IDHM]]&lt;=0.699,"Médio",IF(Tabela_Brasil[[#This Row],[IDHM]]&lt;=0.799,"Alto","Muito Alto")))</f>
        <v>Alto</v>
      </c>
      <c r="L2460" t="str">
        <f>VLOOKUP(Tabela_Brasil[[#This Row],[Estado]],'De-Para_Estado_Regiao'!$B$3:$C$29,2,FALSE)</f>
        <v>Sudeste</v>
      </c>
      <c r="M2460">
        <f>IF(Tabela_Brasil[[#This Row],[IBGE_1-4]]&gt;=951,1,0)</f>
        <v>0</v>
      </c>
      <c r="N2460">
        <f>IF(Tabela_Brasil[[#This Row],[COMP_P]]&lt;=2,1,0)</f>
        <v>0</v>
      </c>
    </row>
    <row r="2461" spans="1:14" x14ac:dyDescent="0.25">
      <c r="A2461" s="12" t="s">
        <v>2434</v>
      </c>
      <c r="B2461" s="12" t="s">
        <v>24</v>
      </c>
      <c r="C2461" s="12">
        <v>462</v>
      </c>
      <c r="D2461" s="12">
        <v>0.48599999999999999</v>
      </c>
      <c r="E2461" s="12">
        <v>0.505</v>
      </c>
      <c r="F2461" s="12">
        <v>0.31900000000000001</v>
      </c>
      <c r="G2461" s="12">
        <v>10220.81</v>
      </c>
      <c r="H2461" s="13">
        <v>3</v>
      </c>
      <c r="I2461" t="str">
        <f>CONCATENATE(Tabela_Brasil[[#This Row],[Município]],"-",Tabela_Brasil[[#This Row],[Estado]])</f>
        <v>Itapicuru-BA</v>
      </c>
      <c r="J2461">
        <f>IF(Tabela_Brasil[[#This Row],[IDHM]]&lt;=0.599,1,0)</f>
        <v>1</v>
      </c>
      <c r="K2461" t="str">
        <f>IF(Tabela_Brasil[[#This Row],[IDHM]]&lt;=0.55,"Baixo",IF(Tabela_Brasil[[#This Row],[IDHM]]&lt;=0.699,"Médio",IF(Tabela_Brasil[[#This Row],[IDHM]]&lt;=0.799,"Alto","Muito Alto")))</f>
        <v>Baixo</v>
      </c>
      <c r="L2461" t="str">
        <f>VLOOKUP(Tabela_Brasil[[#This Row],[Estado]],'De-Para_Estado_Regiao'!$B$3:$C$29,2,FALSE)</f>
        <v>Nordeste</v>
      </c>
      <c r="M2461">
        <f>IF(Tabela_Brasil[[#This Row],[IBGE_1-4]]&gt;=951,1,0)</f>
        <v>0</v>
      </c>
      <c r="N2461">
        <f>IF(Tabela_Brasil[[#This Row],[COMP_P]]&lt;=2,1,0)</f>
        <v>0</v>
      </c>
    </row>
    <row r="2462" spans="1:14" x14ac:dyDescent="0.25">
      <c r="A2462" s="9" t="s">
        <v>2435</v>
      </c>
      <c r="B2462" s="9" t="s">
        <v>29</v>
      </c>
      <c r="C2462" s="9">
        <v>340</v>
      </c>
      <c r="D2462" s="9">
        <v>0.69499999999999995</v>
      </c>
      <c r="E2462" s="9">
        <v>0.67900000000000005</v>
      </c>
      <c r="F2462" s="9">
        <v>0.59799999999999998</v>
      </c>
      <c r="G2462" s="9">
        <v>39380.31</v>
      </c>
      <c r="H2462" s="10">
        <v>8</v>
      </c>
      <c r="I2462" t="str">
        <f>CONCATENATE(Tabela_Brasil[[#This Row],[Município]],"-",Tabela_Brasil[[#This Row],[Estado]])</f>
        <v>Tabaporã-MT</v>
      </c>
      <c r="J2462">
        <f>IF(Tabela_Brasil[[#This Row],[IDHM]]&lt;=0.599,1,0)</f>
        <v>0</v>
      </c>
      <c r="K2462" t="str">
        <f>IF(Tabela_Brasil[[#This Row],[IDHM]]&lt;=0.55,"Baixo",IF(Tabela_Brasil[[#This Row],[IDHM]]&lt;=0.699,"Médio",IF(Tabela_Brasil[[#This Row],[IDHM]]&lt;=0.799,"Alto","Muito Alto")))</f>
        <v>Médio</v>
      </c>
      <c r="L2462" t="str">
        <f>VLOOKUP(Tabela_Brasil[[#This Row],[Estado]],'De-Para_Estado_Regiao'!$B$3:$C$29,2,FALSE)</f>
        <v>Centro-Oeste</v>
      </c>
      <c r="M2462">
        <f>IF(Tabela_Brasil[[#This Row],[IBGE_1-4]]&gt;=951,1,0)</f>
        <v>0</v>
      </c>
      <c r="N2462">
        <f>IF(Tabela_Brasil[[#This Row],[COMP_P]]&lt;=2,1,0)</f>
        <v>0</v>
      </c>
    </row>
    <row r="2463" spans="1:14" x14ac:dyDescent="0.25">
      <c r="A2463" s="12" t="s">
        <v>2436</v>
      </c>
      <c r="B2463" s="12" t="s">
        <v>29</v>
      </c>
      <c r="C2463" s="12">
        <v>357</v>
      </c>
      <c r="D2463" s="12">
        <v>0.69</v>
      </c>
      <c r="E2463" s="12">
        <v>0.69199999999999995</v>
      </c>
      <c r="F2463" s="12">
        <v>0.57199999999999995</v>
      </c>
      <c r="G2463" s="12">
        <v>29564.82</v>
      </c>
      <c r="H2463" s="13">
        <v>6</v>
      </c>
      <c r="I2463" t="str">
        <f>CONCATENATE(Tabela_Brasil[[#This Row],[Município]],"-",Tabela_Brasil[[#This Row],[Estado]])</f>
        <v>Nova Canaã Do Norte-MT</v>
      </c>
      <c r="J2463">
        <f>IF(Tabela_Brasil[[#This Row],[IDHM]]&lt;=0.599,1,0)</f>
        <v>0</v>
      </c>
      <c r="K2463" t="str">
        <f>IF(Tabela_Brasil[[#This Row],[IDHM]]&lt;=0.55,"Baixo",IF(Tabela_Brasil[[#This Row],[IDHM]]&lt;=0.699,"Médio",IF(Tabela_Brasil[[#This Row],[IDHM]]&lt;=0.799,"Alto","Muito Alto")))</f>
        <v>Médio</v>
      </c>
      <c r="L2463" t="str">
        <f>VLOOKUP(Tabela_Brasil[[#This Row],[Estado]],'De-Para_Estado_Regiao'!$B$3:$C$29,2,FALSE)</f>
        <v>Centro-Oeste</v>
      </c>
      <c r="M2463">
        <f>IF(Tabela_Brasil[[#This Row],[IBGE_1-4]]&gt;=951,1,0)</f>
        <v>0</v>
      </c>
      <c r="N2463">
        <f>IF(Tabela_Brasil[[#This Row],[COMP_P]]&lt;=2,1,0)</f>
        <v>0</v>
      </c>
    </row>
    <row r="2464" spans="1:14" x14ac:dyDescent="0.25">
      <c r="A2464" s="9" t="s">
        <v>2437</v>
      </c>
      <c r="B2464" s="9" t="s">
        <v>22</v>
      </c>
      <c r="C2464" s="9">
        <v>133</v>
      </c>
      <c r="D2464" s="9">
        <v>0.75800000000000001</v>
      </c>
      <c r="E2464" s="9">
        <v>0.73599999999999999</v>
      </c>
      <c r="F2464" s="9">
        <v>0.68400000000000005</v>
      </c>
      <c r="G2464" s="9">
        <v>62758.16</v>
      </c>
      <c r="H2464" s="10">
        <v>7</v>
      </c>
      <c r="I2464" t="str">
        <f>CONCATENATE(Tabela_Brasil[[#This Row],[Município]],"-",Tabela_Brasil[[#This Row],[Estado]])</f>
        <v>Maripá-PR</v>
      </c>
      <c r="J2464">
        <f>IF(Tabela_Brasil[[#This Row],[IDHM]]&lt;=0.599,1,0)</f>
        <v>0</v>
      </c>
      <c r="K2464" t="str">
        <f>IF(Tabela_Brasil[[#This Row],[IDHM]]&lt;=0.55,"Baixo",IF(Tabela_Brasil[[#This Row],[IDHM]]&lt;=0.699,"Médio",IF(Tabela_Brasil[[#This Row],[IDHM]]&lt;=0.799,"Alto","Muito Alto")))</f>
        <v>Alto</v>
      </c>
      <c r="L2464" t="str">
        <f>VLOOKUP(Tabela_Brasil[[#This Row],[Estado]],'De-Para_Estado_Regiao'!$B$3:$C$29,2,FALSE)</f>
        <v>Sul</v>
      </c>
      <c r="M2464">
        <f>IF(Tabela_Brasil[[#This Row],[IBGE_1-4]]&gt;=951,1,0)</f>
        <v>0</v>
      </c>
      <c r="N2464">
        <f>IF(Tabela_Brasil[[#This Row],[COMP_P]]&lt;=2,1,0)</f>
        <v>0</v>
      </c>
    </row>
    <row r="2465" spans="1:14" x14ac:dyDescent="0.25">
      <c r="A2465" s="12" t="s">
        <v>2438</v>
      </c>
      <c r="B2465" s="12" t="s">
        <v>16</v>
      </c>
      <c r="C2465" s="12">
        <v>537</v>
      </c>
      <c r="D2465" s="12">
        <v>0.68500000000000005</v>
      </c>
      <c r="E2465" s="12">
        <v>0.67</v>
      </c>
      <c r="F2465" s="12">
        <v>0.60499999999999998</v>
      </c>
      <c r="G2465" s="12">
        <v>24813.15</v>
      </c>
      <c r="H2465" s="13">
        <v>9</v>
      </c>
      <c r="I2465" t="str">
        <f>CONCATENATE(Tabela_Brasil[[#This Row],[Município]],"-",Tabela_Brasil[[#This Row],[Estado]])</f>
        <v>Rio Piracicaba-MG</v>
      </c>
      <c r="J2465">
        <f>IF(Tabela_Brasil[[#This Row],[IDHM]]&lt;=0.599,1,0)</f>
        <v>0</v>
      </c>
      <c r="K2465" t="str">
        <f>IF(Tabela_Brasil[[#This Row],[IDHM]]&lt;=0.55,"Baixo",IF(Tabela_Brasil[[#This Row],[IDHM]]&lt;=0.699,"Médio",IF(Tabela_Brasil[[#This Row],[IDHM]]&lt;=0.799,"Alto","Muito Alto")))</f>
        <v>Médio</v>
      </c>
      <c r="L2465" t="str">
        <f>VLOOKUP(Tabela_Brasil[[#This Row],[Estado]],'De-Para_Estado_Regiao'!$B$3:$C$29,2,FALSE)</f>
        <v>Sudeste</v>
      </c>
      <c r="M2465">
        <f>IF(Tabela_Brasil[[#This Row],[IBGE_1-4]]&gt;=951,1,0)</f>
        <v>0</v>
      </c>
      <c r="N2465">
        <f>IF(Tabela_Brasil[[#This Row],[COMP_P]]&lt;=2,1,0)</f>
        <v>0</v>
      </c>
    </row>
    <row r="2466" spans="1:14" x14ac:dyDescent="0.25">
      <c r="A2466" s="9" t="s">
        <v>2439</v>
      </c>
      <c r="B2466" s="9" t="s">
        <v>24</v>
      </c>
      <c r="C2466" s="9">
        <v>959</v>
      </c>
      <c r="D2466" s="9">
        <v>0.61299999999999999</v>
      </c>
      <c r="E2466" s="9">
        <v>0.59099999999999997</v>
      </c>
      <c r="F2466" s="9">
        <v>0.504</v>
      </c>
      <c r="G2466" s="9">
        <v>13329.84</v>
      </c>
      <c r="H2466" s="10">
        <v>43</v>
      </c>
      <c r="I2466" t="str">
        <f>CONCATENATE(Tabela_Brasil[[#This Row],[Município]],"-",Tabela_Brasil[[#This Row],[Estado]])</f>
        <v>Castro Alves-BA</v>
      </c>
      <c r="J2466">
        <f>IF(Tabela_Brasil[[#This Row],[IDHM]]&lt;=0.599,1,0)</f>
        <v>0</v>
      </c>
      <c r="K2466" t="str">
        <f>IF(Tabela_Brasil[[#This Row],[IDHM]]&lt;=0.55,"Baixo",IF(Tabela_Brasil[[#This Row],[IDHM]]&lt;=0.699,"Médio",IF(Tabela_Brasil[[#This Row],[IDHM]]&lt;=0.799,"Alto","Muito Alto")))</f>
        <v>Médio</v>
      </c>
      <c r="L2466" t="str">
        <f>VLOOKUP(Tabela_Brasil[[#This Row],[Estado]],'De-Para_Estado_Regiao'!$B$3:$C$29,2,FALSE)</f>
        <v>Nordeste</v>
      </c>
      <c r="M2466">
        <f>IF(Tabela_Brasil[[#This Row],[IBGE_1-4]]&gt;=951,1,0)</f>
        <v>1</v>
      </c>
      <c r="N2466">
        <f>IF(Tabela_Brasil[[#This Row],[COMP_P]]&lt;=2,1,0)</f>
        <v>0</v>
      </c>
    </row>
    <row r="2467" spans="1:14" x14ac:dyDescent="0.25">
      <c r="A2467" s="12" t="s">
        <v>2440</v>
      </c>
      <c r="B2467" s="12" t="s">
        <v>22</v>
      </c>
      <c r="C2467" s="12">
        <v>239</v>
      </c>
      <c r="D2467" s="12">
        <v>0.73799999999999999</v>
      </c>
      <c r="E2467" s="12">
        <v>0.77900000000000003</v>
      </c>
      <c r="F2467" s="12">
        <v>0.60799999999999998</v>
      </c>
      <c r="G2467" s="12">
        <v>34702.57</v>
      </c>
      <c r="H2467" s="13">
        <v>3</v>
      </c>
      <c r="I2467" t="str">
        <f>CONCATENATE(Tabela_Brasil[[#This Row],[Município]],"-",Tabela_Brasil[[#This Row],[Estado]])</f>
        <v>Itaipulândia-PR</v>
      </c>
      <c r="J2467">
        <f>IF(Tabela_Brasil[[#This Row],[IDHM]]&lt;=0.599,1,0)</f>
        <v>0</v>
      </c>
      <c r="K2467" t="str">
        <f>IF(Tabela_Brasil[[#This Row],[IDHM]]&lt;=0.55,"Baixo",IF(Tabela_Brasil[[#This Row],[IDHM]]&lt;=0.699,"Médio",IF(Tabela_Brasil[[#This Row],[IDHM]]&lt;=0.799,"Alto","Muito Alto")))</f>
        <v>Alto</v>
      </c>
      <c r="L2467" t="str">
        <f>VLOOKUP(Tabela_Brasil[[#This Row],[Estado]],'De-Para_Estado_Regiao'!$B$3:$C$29,2,FALSE)</f>
        <v>Sul</v>
      </c>
      <c r="M2467">
        <f>IF(Tabela_Brasil[[#This Row],[IBGE_1-4]]&gt;=951,1,0)</f>
        <v>0</v>
      </c>
      <c r="N2467">
        <f>IF(Tabela_Brasil[[#This Row],[COMP_P]]&lt;=2,1,0)</f>
        <v>0</v>
      </c>
    </row>
    <row r="2468" spans="1:14" x14ac:dyDescent="0.25">
      <c r="A2468" s="9" t="s">
        <v>2441</v>
      </c>
      <c r="B2468" s="9" t="s">
        <v>16</v>
      </c>
      <c r="C2468" s="9">
        <v>1474</v>
      </c>
      <c r="D2468" s="9">
        <v>0.65</v>
      </c>
      <c r="E2468" s="9">
        <v>0.61799999999999999</v>
      </c>
      <c r="F2468" s="9">
        <v>0.54700000000000004</v>
      </c>
      <c r="G2468" s="9">
        <v>10478.5</v>
      </c>
      <c r="H2468" s="10">
        <v>23</v>
      </c>
      <c r="I2468" t="str">
        <f>CONCATENATE(Tabela_Brasil[[#This Row],[Município]],"-",Tabela_Brasil[[#This Row],[Estado]])</f>
        <v>Itamarandiba-MG</v>
      </c>
      <c r="J2468">
        <f>IF(Tabela_Brasil[[#This Row],[IDHM]]&lt;=0.599,1,0)</f>
        <v>0</v>
      </c>
      <c r="K2468" t="str">
        <f>IF(Tabela_Brasil[[#This Row],[IDHM]]&lt;=0.55,"Baixo",IF(Tabela_Brasil[[#This Row],[IDHM]]&lt;=0.699,"Médio",IF(Tabela_Brasil[[#This Row],[IDHM]]&lt;=0.799,"Alto","Muito Alto")))</f>
        <v>Médio</v>
      </c>
      <c r="L2468" t="str">
        <f>VLOOKUP(Tabela_Brasil[[#This Row],[Estado]],'De-Para_Estado_Regiao'!$B$3:$C$29,2,FALSE)</f>
        <v>Sudeste</v>
      </c>
      <c r="M2468">
        <f>IF(Tabela_Brasil[[#This Row],[IBGE_1-4]]&gt;=951,1,0)</f>
        <v>1</v>
      </c>
      <c r="N2468">
        <f>IF(Tabela_Brasil[[#This Row],[COMP_P]]&lt;=2,1,0)</f>
        <v>0</v>
      </c>
    </row>
    <row r="2469" spans="1:14" x14ac:dyDescent="0.25">
      <c r="A2469" s="12" t="s">
        <v>2442</v>
      </c>
      <c r="B2469" s="12" t="s">
        <v>14</v>
      </c>
      <c r="C2469" s="12">
        <v>402</v>
      </c>
      <c r="D2469" s="12">
        <v>0.70799999999999996</v>
      </c>
      <c r="E2469" s="12">
        <v>0.70899999999999996</v>
      </c>
      <c r="F2469" s="12">
        <v>0.60299999999999998</v>
      </c>
      <c r="G2469" s="12">
        <v>25710.720000000001</v>
      </c>
      <c r="H2469" s="13">
        <v>30</v>
      </c>
      <c r="I2469" t="str">
        <f>CONCATENATE(Tabela_Brasil[[#This Row],[Município]],"-",Tabela_Brasil[[#This Row],[Estado]])</f>
        <v>Tenente Portela-RS</v>
      </c>
      <c r="J2469">
        <f>IF(Tabela_Brasil[[#This Row],[IDHM]]&lt;=0.599,1,0)</f>
        <v>0</v>
      </c>
      <c r="K2469" t="str">
        <f>IF(Tabela_Brasil[[#This Row],[IDHM]]&lt;=0.55,"Baixo",IF(Tabela_Brasil[[#This Row],[IDHM]]&lt;=0.699,"Médio",IF(Tabela_Brasil[[#This Row],[IDHM]]&lt;=0.799,"Alto","Muito Alto")))</f>
        <v>Alto</v>
      </c>
      <c r="L2469" t="str">
        <f>VLOOKUP(Tabela_Brasil[[#This Row],[Estado]],'De-Para_Estado_Regiao'!$B$3:$C$29,2,FALSE)</f>
        <v>Sul</v>
      </c>
      <c r="M2469">
        <f>IF(Tabela_Brasil[[#This Row],[IBGE_1-4]]&gt;=951,1,0)</f>
        <v>0</v>
      </c>
      <c r="N2469">
        <f>IF(Tabela_Brasil[[#This Row],[COMP_P]]&lt;=2,1,0)</f>
        <v>0</v>
      </c>
    </row>
    <row r="2470" spans="1:14" x14ac:dyDescent="0.25">
      <c r="A2470" s="9" t="s">
        <v>2443</v>
      </c>
      <c r="B2470" s="9" t="s">
        <v>14</v>
      </c>
      <c r="C2470" s="9">
        <v>99</v>
      </c>
      <c r="D2470" s="9">
        <v>0.71</v>
      </c>
      <c r="E2470" s="9">
        <v>0.71599999999999997</v>
      </c>
      <c r="F2470" s="9">
        <v>0.59299999999999997</v>
      </c>
      <c r="G2470" s="9">
        <v>47492.23</v>
      </c>
      <c r="H2470" s="10">
        <v>7</v>
      </c>
      <c r="I2470" t="str">
        <f>CONCATENATE(Tabela_Brasil[[#This Row],[Município]],"-",Tabela_Brasil[[#This Row],[Estado]])</f>
        <v>Glorinha-RS</v>
      </c>
      <c r="J2470">
        <f>IF(Tabela_Brasil[[#This Row],[IDHM]]&lt;=0.599,1,0)</f>
        <v>0</v>
      </c>
      <c r="K2470" t="str">
        <f>IF(Tabela_Brasil[[#This Row],[IDHM]]&lt;=0.55,"Baixo",IF(Tabela_Brasil[[#This Row],[IDHM]]&lt;=0.699,"Médio",IF(Tabela_Brasil[[#This Row],[IDHM]]&lt;=0.799,"Alto","Muito Alto")))</f>
        <v>Alto</v>
      </c>
      <c r="L2470" t="str">
        <f>VLOOKUP(Tabela_Brasil[[#This Row],[Estado]],'De-Para_Estado_Regiao'!$B$3:$C$29,2,FALSE)</f>
        <v>Sul</v>
      </c>
      <c r="M2470">
        <f>IF(Tabela_Brasil[[#This Row],[IBGE_1-4]]&gt;=951,1,0)</f>
        <v>0</v>
      </c>
      <c r="N2470">
        <f>IF(Tabela_Brasil[[#This Row],[COMP_P]]&lt;=2,1,0)</f>
        <v>0</v>
      </c>
    </row>
    <row r="2471" spans="1:14" x14ac:dyDescent="0.25">
      <c r="A2471" s="12" t="s">
        <v>2444</v>
      </c>
      <c r="B2471" s="12" t="s">
        <v>22</v>
      </c>
      <c r="C2471" s="12">
        <v>476</v>
      </c>
      <c r="D2471" s="12">
        <v>0.70499999999999996</v>
      </c>
      <c r="E2471" s="12">
        <v>0.68600000000000005</v>
      </c>
      <c r="F2471" s="12">
        <v>0.63200000000000001</v>
      </c>
      <c r="G2471" s="12">
        <v>34350.769999999997</v>
      </c>
      <c r="H2471" s="13">
        <v>10</v>
      </c>
      <c r="I2471" t="str">
        <f>CONCATENATE(Tabela_Brasil[[#This Row],[Município]],"-",Tabela_Brasil[[#This Row],[Estado]])</f>
        <v>Santa Tereza Do Oeste-PR</v>
      </c>
      <c r="J2471">
        <f>IF(Tabela_Brasil[[#This Row],[IDHM]]&lt;=0.599,1,0)</f>
        <v>0</v>
      </c>
      <c r="K2471" t="str">
        <f>IF(Tabela_Brasil[[#This Row],[IDHM]]&lt;=0.55,"Baixo",IF(Tabela_Brasil[[#This Row],[IDHM]]&lt;=0.699,"Médio",IF(Tabela_Brasil[[#This Row],[IDHM]]&lt;=0.799,"Alto","Muito Alto")))</f>
        <v>Alto</v>
      </c>
      <c r="L2471" t="str">
        <f>VLOOKUP(Tabela_Brasil[[#This Row],[Estado]],'De-Para_Estado_Regiao'!$B$3:$C$29,2,FALSE)</f>
        <v>Sul</v>
      </c>
      <c r="M2471">
        <f>IF(Tabela_Brasil[[#This Row],[IBGE_1-4]]&gt;=951,1,0)</f>
        <v>0</v>
      </c>
      <c r="N2471">
        <f>IF(Tabela_Brasil[[#This Row],[COMP_P]]&lt;=2,1,0)</f>
        <v>0</v>
      </c>
    </row>
    <row r="2472" spans="1:14" x14ac:dyDescent="0.25">
      <c r="A2472" s="9" t="s">
        <v>2445</v>
      </c>
      <c r="B2472" s="9" t="s">
        <v>29</v>
      </c>
      <c r="C2472" s="9">
        <v>122</v>
      </c>
      <c r="D2472" s="9">
        <v>0.61499999999999999</v>
      </c>
      <c r="E2472" s="9">
        <v>0.65800000000000003</v>
      </c>
      <c r="F2472" s="9">
        <v>0.41799999999999998</v>
      </c>
      <c r="G2472" s="9">
        <v>49852.67</v>
      </c>
      <c r="H2472" s="10">
        <v>4</v>
      </c>
      <c r="I2472" t="str">
        <f>CONCATENATE(Tabela_Brasil[[#This Row],[Município]],"-",Tabela_Brasil[[#This Row],[Estado]])</f>
        <v>Gaúcha Do Norte-MT</v>
      </c>
      <c r="J2472">
        <f>IF(Tabela_Brasil[[#This Row],[IDHM]]&lt;=0.599,1,0)</f>
        <v>0</v>
      </c>
      <c r="K2472" t="str">
        <f>IF(Tabela_Brasil[[#This Row],[IDHM]]&lt;=0.55,"Baixo",IF(Tabela_Brasil[[#This Row],[IDHM]]&lt;=0.699,"Médio",IF(Tabela_Brasil[[#This Row],[IDHM]]&lt;=0.799,"Alto","Muito Alto")))</f>
        <v>Médio</v>
      </c>
      <c r="L2472" t="str">
        <f>VLOOKUP(Tabela_Brasil[[#This Row],[Estado]],'De-Para_Estado_Regiao'!$B$3:$C$29,2,FALSE)</f>
        <v>Centro-Oeste</v>
      </c>
      <c r="M2472">
        <f>IF(Tabela_Brasil[[#This Row],[IBGE_1-4]]&gt;=951,1,0)</f>
        <v>0</v>
      </c>
      <c r="N2472">
        <f>IF(Tabela_Brasil[[#This Row],[COMP_P]]&lt;=2,1,0)</f>
        <v>0</v>
      </c>
    </row>
    <row r="2473" spans="1:14" x14ac:dyDescent="0.25">
      <c r="A2473" s="12" t="s">
        <v>2446</v>
      </c>
      <c r="B2473" s="12" t="s">
        <v>59</v>
      </c>
      <c r="C2473" s="12">
        <v>291</v>
      </c>
      <c r="D2473" s="12">
        <v>0.73</v>
      </c>
      <c r="E2473" s="12">
        <v>0.71199999999999997</v>
      </c>
      <c r="F2473" s="12">
        <v>0.65600000000000003</v>
      </c>
      <c r="G2473" s="12">
        <v>35329.65</v>
      </c>
      <c r="H2473" s="13">
        <v>11</v>
      </c>
      <c r="I2473" t="str">
        <f>CONCATENATE(Tabela_Brasil[[#This Row],[Município]],"-",Tabela_Brasil[[#This Row],[Estado]])</f>
        <v>Quilombo-SC</v>
      </c>
      <c r="J2473">
        <f>IF(Tabela_Brasil[[#This Row],[IDHM]]&lt;=0.599,1,0)</f>
        <v>0</v>
      </c>
      <c r="K2473" t="str">
        <f>IF(Tabela_Brasil[[#This Row],[IDHM]]&lt;=0.55,"Baixo",IF(Tabela_Brasil[[#This Row],[IDHM]]&lt;=0.699,"Médio",IF(Tabela_Brasil[[#This Row],[IDHM]]&lt;=0.799,"Alto","Muito Alto")))</f>
        <v>Alto</v>
      </c>
      <c r="L2473" t="str">
        <f>VLOOKUP(Tabela_Brasil[[#This Row],[Estado]],'De-Para_Estado_Regiao'!$B$3:$C$29,2,FALSE)</f>
        <v>Sul</v>
      </c>
      <c r="M2473">
        <f>IF(Tabela_Brasil[[#This Row],[IBGE_1-4]]&gt;=951,1,0)</f>
        <v>0</v>
      </c>
      <c r="N2473">
        <f>IF(Tabela_Brasil[[#This Row],[COMP_P]]&lt;=2,1,0)</f>
        <v>0</v>
      </c>
    </row>
    <row r="2474" spans="1:14" x14ac:dyDescent="0.25">
      <c r="A2474" s="9" t="s">
        <v>2447</v>
      </c>
      <c r="B2474" s="9" t="s">
        <v>72</v>
      </c>
      <c r="C2474" s="9">
        <v>1117</v>
      </c>
      <c r="D2474" s="9">
        <v>0.66</v>
      </c>
      <c r="E2474" s="9">
        <v>0.64</v>
      </c>
      <c r="F2474" s="9">
        <v>0.55500000000000005</v>
      </c>
      <c r="G2474" s="9">
        <v>12607.78</v>
      </c>
      <c r="H2474" s="10">
        <v>13</v>
      </c>
      <c r="I2474" t="str">
        <f>CONCATENATE(Tabela_Brasil[[#This Row],[Município]],"-",Tabela_Brasil[[#This Row],[Estado]])</f>
        <v>Extremoz-RN</v>
      </c>
      <c r="J2474">
        <f>IF(Tabela_Brasil[[#This Row],[IDHM]]&lt;=0.599,1,0)</f>
        <v>0</v>
      </c>
      <c r="K2474" t="str">
        <f>IF(Tabela_Brasil[[#This Row],[IDHM]]&lt;=0.55,"Baixo",IF(Tabela_Brasil[[#This Row],[IDHM]]&lt;=0.699,"Médio",IF(Tabela_Brasil[[#This Row],[IDHM]]&lt;=0.799,"Alto","Muito Alto")))</f>
        <v>Médio</v>
      </c>
      <c r="L2474" t="str">
        <f>VLOOKUP(Tabela_Brasil[[#This Row],[Estado]],'De-Para_Estado_Regiao'!$B$3:$C$29,2,FALSE)</f>
        <v>Nordeste</v>
      </c>
      <c r="M2474">
        <f>IF(Tabela_Brasil[[#This Row],[IBGE_1-4]]&gt;=951,1,0)</f>
        <v>1</v>
      </c>
      <c r="N2474">
        <f>IF(Tabela_Brasil[[#This Row],[COMP_P]]&lt;=2,1,0)</f>
        <v>0</v>
      </c>
    </row>
    <row r="2475" spans="1:14" x14ac:dyDescent="0.25">
      <c r="A2475" s="12" t="s">
        <v>2448</v>
      </c>
      <c r="B2475" s="12" t="s">
        <v>64</v>
      </c>
      <c r="C2475" s="12">
        <v>344</v>
      </c>
      <c r="D2475" s="12">
        <v>0.71</v>
      </c>
      <c r="E2475" s="12">
        <v>0.70299999999999996</v>
      </c>
      <c r="F2475" s="12">
        <v>0.61099999999999999</v>
      </c>
      <c r="G2475" s="12">
        <v>23295.87</v>
      </c>
      <c r="H2475" s="13">
        <v>26</v>
      </c>
      <c r="I2475" t="str">
        <f>CONCATENATE(Tabela_Brasil[[#This Row],[Município]],"-",Tabela_Brasil[[#This Row],[Estado]])</f>
        <v>Alfredo Chaves-ES</v>
      </c>
      <c r="J2475">
        <f>IF(Tabela_Brasil[[#This Row],[IDHM]]&lt;=0.599,1,0)</f>
        <v>0</v>
      </c>
      <c r="K2475" t="str">
        <f>IF(Tabela_Brasil[[#This Row],[IDHM]]&lt;=0.55,"Baixo",IF(Tabela_Brasil[[#This Row],[IDHM]]&lt;=0.699,"Médio",IF(Tabela_Brasil[[#This Row],[IDHM]]&lt;=0.799,"Alto","Muito Alto")))</f>
        <v>Alto</v>
      </c>
      <c r="L2475" t="str">
        <f>VLOOKUP(Tabela_Brasil[[#This Row],[Estado]],'De-Para_Estado_Regiao'!$B$3:$C$29,2,FALSE)</f>
        <v>Sudeste</v>
      </c>
      <c r="M2475">
        <f>IF(Tabela_Brasil[[#This Row],[IBGE_1-4]]&gt;=951,1,0)</f>
        <v>0</v>
      </c>
      <c r="N2475">
        <f>IF(Tabela_Brasil[[#This Row],[COMP_P]]&lt;=2,1,0)</f>
        <v>0</v>
      </c>
    </row>
    <row r="2476" spans="1:14" x14ac:dyDescent="0.25">
      <c r="A2476" s="9" t="s">
        <v>2449</v>
      </c>
      <c r="B2476" s="9" t="s">
        <v>64</v>
      </c>
      <c r="C2476" s="9">
        <v>922</v>
      </c>
      <c r="D2476" s="9">
        <v>0.72699999999999998</v>
      </c>
      <c r="E2476" s="9">
        <v>0.70199999999999996</v>
      </c>
      <c r="F2476" s="9">
        <v>0.64300000000000002</v>
      </c>
      <c r="G2476" s="9">
        <v>16584.72</v>
      </c>
      <c r="H2476" s="10">
        <v>17</v>
      </c>
      <c r="I2476" t="str">
        <f>CONCATENATE(Tabela_Brasil[[#This Row],[Município]],"-",Tabela_Brasil[[#This Row],[Estado]])</f>
        <v>Piúma-ES</v>
      </c>
      <c r="J2476">
        <f>IF(Tabela_Brasil[[#This Row],[IDHM]]&lt;=0.599,1,0)</f>
        <v>0</v>
      </c>
      <c r="K2476" t="str">
        <f>IF(Tabela_Brasil[[#This Row],[IDHM]]&lt;=0.55,"Baixo",IF(Tabela_Brasil[[#This Row],[IDHM]]&lt;=0.699,"Médio",IF(Tabela_Brasil[[#This Row],[IDHM]]&lt;=0.799,"Alto","Muito Alto")))</f>
        <v>Alto</v>
      </c>
      <c r="L2476" t="str">
        <f>VLOOKUP(Tabela_Brasil[[#This Row],[Estado]],'De-Para_Estado_Regiao'!$B$3:$C$29,2,FALSE)</f>
        <v>Sudeste</v>
      </c>
      <c r="M2476">
        <f>IF(Tabela_Brasil[[#This Row],[IBGE_1-4]]&gt;=951,1,0)</f>
        <v>0</v>
      </c>
      <c r="N2476">
        <f>IF(Tabela_Brasil[[#This Row],[COMP_P]]&lt;=2,1,0)</f>
        <v>0</v>
      </c>
    </row>
    <row r="2477" spans="1:14" x14ac:dyDescent="0.25">
      <c r="A2477" s="12" t="s">
        <v>2450</v>
      </c>
      <c r="B2477" s="12" t="s">
        <v>114</v>
      </c>
      <c r="C2477" s="12">
        <v>845</v>
      </c>
      <c r="D2477" s="12">
        <v>0.64300000000000002</v>
      </c>
      <c r="E2477" s="12">
        <v>0.623</v>
      </c>
      <c r="F2477" s="12">
        <v>0.54600000000000004</v>
      </c>
      <c r="G2477" s="12">
        <v>21836.07</v>
      </c>
      <c r="H2477" s="13">
        <v>6</v>
      </c>
      <c r="I2477" t="str">
        <f>CONCATENATE(Tabela_Brasil[[#This Row],[Município]],"-",Tabela_Brasil[[#This Row],[Estado]])</f>
        <v>Carmópolis-SE</v>
      </c>
      <c r="J2477">
        <f>IF(Tabela_Brasil[[#This Row],[IDHM]]&lt;=0.599,1,0)</f>
        <v>0</v>
      </c>
      <c r="K2477" t="str">
        <f>IF(Tabela_Brasil[[#This Row],[IDHM]]&lt;=0.55,"Baixo",IF(Tabela_Brasil[[#This Row],[IDHM]]&lt;=0.699,"Médio",IF(Tabela_Brasil[[#This Row],[IDHM]]&lt;=0.799,"Alto","Muito Alto")))</f>
        <v>Médio</v>
      </c>
      <c r="L2477" t="str">
        <f>VLOOKUP(Tabela_Brasil[[#This Row],[Estado]],'De-Para_Estado_Regiao'!$B$3:$C$29,2,FALSE)</f>
        <v>Nordeste</v>
      </c>
      <c r="M2477">
        <f>IF(Tabela_Brasil[[#This Row],[IBGE_1-4]]&gt;=951,1,0)</f>
        <v>0</v>
      </c>
      <c r="N2477">
        <f>IF(Tabela_Brasil[[#This Row],[COMP_P]]&lt;=2,1,0)</f>
        <v>0</v>
      </c>
    </row>
    <row r="2478" spans="1:14" x14ac:dyDescent="0.25">
      <c r="A2478" s="9" t="s">
        <v>2451</v>
      </c>
      <c r="B2478" s="9" t="s">
        <v>7</v>
      </c>
      <c r="C2478" s="9">
        <v>324</v>
      </c>
      <c r="D2478" s="9">
        <v>0.74</v>
      </c>
      <c r="E2478" s="9">
        <v>0.72599999999999998</v>
      </c>
      <c r="F2478" s="9">
        <v>0.67600000000000005</v>
      </c>
      <c r="G2478" s="9">
        <v>42563.46</v>
      </c>
      <c r="H2478" s="10">
        <v>6</v>
      </c>
      <c r="I2478" t="str">
        <f>CONCATENATE(Tabela_Brasil[[#This Row],[Município]],"-",Tabela_Brasil[[#This Row],[Estado]])</f>
        <v>Vista Alegre Do Alto-SP</v>
      </c>
      <c r="J2478">
        <f>IF(Tabela_Brasil[[#This Row],[IDHM]]&lt;=0.599,1,0)</f>
        <v>0</v>
      </c>
      <c r="K2478" t="str">
        <f>IF(Tabela_Brasil[[#This Row],[IDHM]]&lt;=0.55,"Baixo",IF(Tabela_Brasil[[#This Row],[IDHM]]&lt;=0.699,"Médio",IF(Tabela_Brasil[[#This Row],[IDHM]]&lt;=0.799,"Alto","Muito Alto")))</f>
        <v>Alto</v>
      </c>
      <c r="L2478" t="str">
        <f>VLOOKUP(Tabela_Brasil[[#This Row],[Estado]],'De-Para_Estado_Regiao'!$B$3:$C$29,2,FALSE)</f>
        <v>Sudeste</v>
      </c>
      <c r="M2478">
        <f>IF(Tabela_Brasil[[#This Row],[IBGE_1-4]]&gt;=951,1,0)</f>
        <v>0</v>
      </c>
      <c r="N2478">
        <f>IF(Tabela_Brasil[[#This Row],[COMP_P]]&lt;=2,1,0)</f>
        <v>0</v>
      </c>
    </row>
    <row r="2479" spans="1:14" x14ac:dyDescent="0.25">
      <c r="A2479" s="12" t="s">
        <v>2452</v>
      </c>
      <c r="B2479" s="12" t="s">
        <v>14</v>
      </c>
      <c r="C2479" s="12">
        <v>249</v>
      </c>
      <c r="D2479" s="12">
        <v>0.74</v>
      </c>
      <c r="E2479" s="12">
        <v>0.76300000000000001</v>
      </c>
      <c r="F2479" s="12">
        <v>0.627</v>
      </c>
      <c r="G2479" s="12">
        <v>36997.550000000003</v>
      </c>
      <c r="H2479" s="13">
        <v>12</v>
      </c>
      <c r="I2479" t="str">
        <f>CONCATENATE(Tabela_Brasil[[#This Row],[Município]],"-",Tabela_Brasil[[#This Row],[Estado]])</f>
        <v>Catuípe-RS</v>
      </c>
      <c r="J2479">
        <f>IF(Tabela_Brasil[[#This Row],[IDHM]]&lt;=0.599,1,0)</f>
        <v>0</v>
      </c>
      <c r="K2479" t="str">
        <f>IF(Tabela_Brasil[[#This Row],[IDHM]]&lt;=0.55,"Baixo",IF(Tabela_Brasil[[#This Row],[IDHM]]&lt;=0.699,"Médio",IF(Tabela_Brasil[[#This Row],[IDHM]]&lt;=0.799,"Alto","Muito Alto")))</f>
        <v>Alto</v>
      </c>
      <c r="L2479" t="str">
        <f>VLOOKUP(Tabela_Brasil[[#This Row],[Estado]],'De-Para_Estado_Regiao'!$B$3:$C$29,2,FALSE)</f>
        <v>Sul</v>
      </c>
      <c r="M2479">
        <f>IF(Tabela_Brasil[[#This Row],[IBGE_1-4]]&gt;=951,1,0)</f>
        <v>0</v>
      </c>
      <c r="N2479">
        <f>IF(Tabela_Brasil[[#This Row],[COMP_P]]&lt;=2,1,0)</f>
        <v>0</v>
      </c>
    </row>
    <row r="2480" spans="1:14" x14ac:dyDescent="0.25">
      <c r="A2480" s="9" t="s">
        <v>2453</v>
      </c>
      <c r="B2480" s="9" t="s">
        <v>275</v>
      </c>
      <c r="C2480" s="9">
        <v>992</v>
      </c>
      <c r="D2480" s="9">
        <v>0.64</v>
      </c>
      <c r="E2480" s="9">
        <v>0.64900000000000002</v>
      </c>
      <c r="F2480" s="9">
        <v>0.51300000000000001</v>
      </c>
      <c r="G2480" s="9">
        <v>16162.26</v>
      </c>
      <c r="H2480" s="10">
        <v>17</v>
      </c>
      <c r="I2480" t="str">
        <f>CONCATENATE(Tabela_Brasil[[#This Row],[Município]],"-",Tabela_Brasil[[#This Row],[Estado]])</f>
        <v>Senador Guiomard-AC</v>
      </c>
      <c r="J2480">
        <f>IF(Tabela_Brasil[[#This Row],[IDHM]]&lt;=0.599,1,0)</f>
        <v>0</v>
      </c>
      <c r="K2480" t="str">
        <f>IF(Tabela_Brasil[[#This Row],[IDHM]]&lt;=0.55,"Baixo",IF(Tabela_Brasil[[#This Row],[IDHM]]&lt;=0.699,"Médio",IF(Tabela_Brasil[[#This Row],[IDHM]]&lt;=0.799,"Alto","Muito Alto")))</f>
        <v>Médio</v>
      </c>
      <c r="L2480" t="str">
        <f>VLOOKUP(Tabela_Brasil[[#This Row],[Estado]],'De-Para_Estado_Regiao'!$B$3:$C$29,2,FALSE)</f>
        <v>Norte</v>
      </c>
      <c r="M2480">
        <f>IF(Tabela_Brasil[[#This Row],[IBGE_1-4]]&gt;=951,1,0)</f>
        <v>1</v>
      </c>
      <c r="N2480">
        <f>IF(Tabela_Brasil[[#This Row],[COMP_P]]&lt;=2,1,0)</f>
        <v>0</v>
      </c>
    </row>
    <row r="2481" spans="1:14" x14ac:dyDescent="0.25">
      <c r="A2481" s="12" t="s">
        <v>2454</v>
      </c>
      <c r="B2481" s="12" t="s">
        <v>53</v>
      </c>
      <c r="C2481" s="12">
        <v>498</v>
      </c>
      <c r="D2481" s="12">
        <v>0.68400000000000005</v>
      </c>
      <c r="E2481" s="12">
        <v>0.70199999999999996</v>
      </c>
      <c r="F2481" s="12">
        <v>0.55900000000000005</v>
      </c>
      <c r="G2481" s="12">
        <v>30696.44</v>
      </c>
      <c r="H2481" s="13">
        <v>5</v>
      </c>
      <c r="I2481" t="str">
        <f>CONCATENATE(Tabela_Brasil[[#This Row],[Município]],"-",Tabela_Brasil[[#This Row],[Estado]])</f>
        <v>Batayporã-MS</v>
      </c>
      <c r="J2481">
        <f>IF(Tabela_Brasil[[#This Row],[IDHM]]&lt;=0.599,1,0)</f>
        <v>0</v>
      </c>
      <c r="K2481" t="str">
        <f>IF(Tabela_Brasil[[#This Row],[IDHM]]&lt;=0.55,"Baixo",IF(Tabela_Brasil[[#This Row],[IDHM]]&lt;=0.699,"Médio",IF(Tabela_Brasil[[#This Row],[IDHM]]&lt;=0.799,"Alto","Muito Alto")))</f>
        <v>Médio</v>
      </c>
      <c r="L2481" t="str">
        <f>VLOOKUP(Tabela_Brasil[[#This Row],[Estado]],'De-Para_Estado_Regiao'!$B$3:$C$29,2,FALSE)</f>
        <v>Centro-Oeste</v>
      </c>
      <c r="M2481">
        <f>IF(Tabela_Brasil[[#This Row],[IBGE_1-4]]&gt;=951,1,0)</f>
        <v>0</v>
      </c>
      <c r="N2481">
        <f>IF(Tabela_Brasil[[#This Row],[COMP_P]]&lt;=2,1,0)</f>
        <v>0</v>
      </c>
    </row>
    <row r="2482" spans="1:14" x14ac:dyDescent="0.25">
      <c r="A2482" s="9" t="s">
        <v>2455</v>
      </c>
      <c r="B2482" s="9" t="s">
        <v>14</v>
      </c>
      <c r="C2482" s="9">
        <v>561</v>
      </c>
      <c r="D2482" s="9">
        <v>0.66</v>
      </c>
      <c r="E2482" s="9">
        <v>0.67200000000000004</v>
      </c>
      <c r="F2482" s="9">
        <v>0.51700000000000002</v>
      </c>
      <c r="G2482" s="9">
        <v>16600.580000000002</v>
      </c>
      <c r="H2482" s="10">
        <v>29</v>
      </c>
      <c r="I2482" t="str">
        <f>CONCATENATE(Tabela_Brasil[[#This Row],[Município]],"-",Tabela_Brasil[[#This Row],[Estado]])</f>
        <v>Piratini-RS</v>
      </c>
      <c r="J2482">
        <f>IF(Tabela_Brasil[[#This Row],[IDHM]]&lt;=0.599,1,0)</f>
        <v>0</v>
      </c>
      <c r="K2482" t="str">
        <f>IF(Tabela_Brasil[[#This Row],[IDHM]]&lt;=0.55,"Baixo",IF(Tabela_Brasil[[#This Row],[IDHM]]&lt;=0.699,"Médio",IF(Tabela_Brasil[[#This Row],[IDHM]]&lt;=0.799,"Alto","Muito Alto")))</f>
        <v>Médio</v>
      </c>
      <c r="L2482" t="str">
        <f>VLOOKUP(Tabela_Brasil[[#This Row],[Estado]],'De-Para_Estado_Regiao'!$B$3:$C$29,2,FALSE)</f>
        <v>Sul</v>
      </c>
      <c r="M2482">
        <f>IF(Tabela_Brasil[[#This Row],[IBGE_1-4]]&gt;=951,1,0)</f>
        <v>0</v>
      </c>
      <c r="N2482">
        <f>IF(Tabela_Brasil[[#This Row],[COMP_P]]&lt;=2,1,0)</f>
        <v>0</v>
      </c>
    </row>
    <row r="2483" spans="1:14" x14ac:dyDescent="0.25">
      <c r="A2483" s="12" t="s">
        <v>2456</v>
      </c>
      <c r="B2483" s="12" t="s">
        <v>64</v>
      </c>
      <c r="C2483" s="12">
        <v>808</v>
      </c>
      <c r="D2483" s="12">
        <v>0.66200000000000003</v>
      </c>
      <c r="E2483" s="12">
        <v>0.63100000000000001</v>
      </c>
      <c r="F2483" s="12">
        <v>0.56200000000000006</v>
      </c>
      <c r="G2483" s="12">
        <v>14195.33</v>
      </c>
      <c r="H2483" s="13">
        <v>17</v>
      </c>
      <c r="I2483" t="str">
        <f>CONCATENATE(Tabela_Brasil[[#This Row],[Município]],"-",Tabela_Brasil[[#This Row],[Estado]])</f>
        <v>Ecoporanga-ES</v>
      </c>
      <c r="J2483">
        <f>IF(Tabela_Brasil[[#This Row],[IDHM]]&lt;=0.599,1,0)</f>
        <v>0</v>
      </c>
      <c r="K2483" t="str">
        <f>IF(Tabela_Brasil[[#This Row],[IDHM]]&lt;=0.55,"Baixo",IF(Tabela_Brasil[[#This Row],[IDHM]]&lt;=0.699,"Médio",IF(Tabela_Brasil[[#This Row],[IDHM]]&lt;=0.799,"Alto","Muito Alto")))</f>
        <v>Médio</v>
      </c>
      <c r="L2483" t="str">
        <f>VLOOKUP(Tabela_Brasil[[#This Row],[Estado]],'De-Para_Estado_Regiao'!$B$3:$C$29,2,FALSE)</f>
        <v>Sudeste</v>
      </c>
      <c r="M2483">
        <f>IF(Tabela_Brasil[[#This Row],[IBGE_1-4]]&gt;=951,1,0)</f>
        <v>0</v>
      </c>
      <c r="N2483">
        <f>IF(Tabela_Brasil[[#This Row],[COMP_P]]&lt;=2,1,0)</f>
        <v>0</v>
      </c>
    </row>
    <row r="2484" spans="1:14" x14ac:dyDescent="0.25">
      <c r="A2484" s="9" t="s">
        <v>2457</v>
      </c>
      <c r="B2484" s="9" t="s">
        <v>49</v>
      </c>
      <c r="C2484" s="9">
        <v>1211</v>
      </c>
      <c r="D2484" s="9">
        <v>0.55000000000000004</v>
      </c>
      <c r="E2484" s="9">
        <v>0.54800000000000004</v>
      </c>
      <c r="F2484" s="9">
        <v>0.39200000000000002</v>
      </c>
      <c r="G2484" s="9">
        <v>7119.47</v>
      </c>
      <c r="H2484" s="10">
        <v>13</v>
      </c>
      <c r="I2484" t="str">
        <f>CONCATENATE(Tabela_Brasil[[#This Row],[Município]],"-",Tabela_Brasil[[#This Row],[Estado]])</f>
        <v>Rurópolis-PA</v>
      </c>
      <c r="J2484">
        <f>IF(Tabela_Brasil[[#This Row],[IDHM]]&lt;=0.599,1,0)</f>
        <v>1</v>
      </c>
      <c r="K2484" t="str">
        <f>IF(Tabela_Brasil[[#This Row],[IDHM]]&lt;=0.55,"Baixo",IF(Tabela_Brasil[[#This Row],[IDHM]]&lt;=0.699,"Médio",IF(Tabela_Brasil[[#This Row],[IDHM]]&lt;=0.799,"Alto","Muito Alto")))</f>
        <v>Baixo</v>
      </c>
      <c r="L2484" t="str">
        <f>VLOOKUP(Tabela_Brasil[[#This Row],[Estado]],'De-Para_Estado_Regiao'!$B$3:$C$29,2,FALSE)</f>
        <v>Norte</v>
      </c>
      <c r="M2484">
        <f>IF(Tabela_Brasil[[#This Row],[IBGE_1-4]]&gt;=951,1,0)</f>
        <v>1</v>
      </c>
      <c r="N2484">
        <f>IF(Tabela_Brasil[[#This Row],[COMP_P]]&lt;=2,1,0)</f>
        <v>0</v>
      </c>
    </row>
    <row r="2485" spans="1:14" x14ac:dyDescent="0.25">
      <c r="A2485" s="12" t="s">
        <v>2458</v>
      </c>
      <c r="B2485" s="12" t="s">
        <v>275</v>
      </c>
      <c r="C2485" s="12">
        <v>1494</v>
      </c>
      <c r="D2485" s="12">
        <v>0.53900000000000003</v>
      </c>
      <c r="E2485" s="12">
        <v>0.55900000000000005</v>
      </c>
      <c r="F2485" s="12">
        <v>0.38800000000000001</v>
      </c>
      <c r="G2485" s="12">
        <v>10544.48</v>
      </c>
      <c r="H2485" s="13">
        <v>45</v>
      </c>
      <c r="I2485" t="str">
        <f>CONCATENATE(Tabela_Brasil[[#This Row],[Município]],"-",Tabela_Brasil[[#This Row],[Estado]])</f>
        <v>Feijó-AC</v>
      </c>
      <c r="J2485">
        <f>IF(Tabela_Brasil[[#This Row],[IDHM]]&lt;=0.599,1,0)</f>
        <v>1</v>
      </c>
      <c r="K2485" t="str">
        <f>IF(Tabela_Brasil[[#This Row],[IDHM]]&lt;=0.55,"Baixo",IF(Tabela_Brasil[[#This Row],[IDHM]]&lt;=0.699,"Médio",IF(Tabela_Brasil[[#This Row],[IDHM]]&lt;=0.799,"Alto","Muito Alto")))</f>
        <v>Baixo</v>
      </c>
      <c r="L2485" t="str">
        <f>VLOOKUP(Tabela_Brasil[[#This Row],[Estado]],'De-Para_Estado_Regiao'!$B$3:$C$29,2,FALSE)</f>
        <v>Norte</v>
      </c>
      <c r="M2485">
        <f>IF(Tabela_Brasil[[#This Row],[IBGE_1-4]]&gt;=951,1,0)</f>
        <v>1</v>
      </c>
      <c r="N2485">
        <f>IF(Tabela_Brasil[[#This Row],[COMP_P]]&lt;=2,1,0)</f>
        <v>0</v>
      </c>
    </row>
    <row r="2486" spans="1:14" x14ac:dyDescent="0.25">
      <c r="A2486" s="9" t="s">
        <v>2459</v>
      </c>
      <c r="B2486" s="9" t="s">
        <v>29</v>
      </c>
      <c r="C2486" s="9">
        <v>388</v>
      </c>
      <c r="D2486" s="9">
        <v>0.69</v>
      </c>
      <c r="E2486" s="9">
        <v>0.68700000000000006</v>
      </c>
      <c r="F2486" s="9">
        <v>0.59299999999999997</v>
      </c>
      <c r="G2486" s="9">
        <v>42370.03</v>
      </c>
      <c r="H2486" s="10">
        <v>3</v>
      </c>
      <c r="I2486" t="str">
        <f>CONCATENATE(Tabela_Brasil[[#This Row],[Município]],"-",Tabela_Brasil[[#This Row],[Estado]])</f>
        <v>Dom Aquino-MT</v>
      </c>
      <c r="J2486">
        <f>IF(Tabela_Brasil[[#This Row],[IDHM]]&lt;=0.599,1,0)</f>
        <v>0</v>
      </c>
      <c r="K2486" t="str">
        <f>IF(Tabela_Brasil[[#This Row],[IDHM]]&lt;=0.55,"Baixo",IF(Tabela_Brasil[[#This Row],[IDHM]]&lt;=0.699,"Médio",IF(Tabela_Brasil[[#This Row],[IDHM]]&lt;=0.799,"Alto","Muito Alto")))</f>
        <v>Médio</v>
      </c>
      <c r="L2486" t="str">
        <f>VLOOKUP(Tabela_Brasil[[#This Row],[Estado]],'De-Para_Estado_Regiao'!$B$3:$C$29,2,FALSE)</f>
        <v>Centro-Oeste</v>
      </c>
      <c r="M2486">
        <f>IF(Tabela_Brasil[[#This Row],[IBGE_1-4]]&gt;=951,1,0)</f>
        <v>0</v>
      </c>
      <c r="N2486">
        <f>IF(Tabela_Brasil[[#This Row],[COMP_P]]&lt;=2,1,0)</f>
        <v>0</v>
      </c>
    </row>
    <row r="2487" spans="1:14" x14ac:dyDescent="0.25">
      <c r="A2487" s="12" t="s">
        <v>1556</v>
      </c>
      <c r="B2487" s="12" t="s">
        <v>14</v>
      </c>
      <c r="C2487" s="12">
        <v>525</v>
      </c>
      <c r="D2487" s="12">
        <v>0.74299999999999999</v>
      </c>
      <c r="E2487" s="12">
        <v>0.73499999999999999</v>
      </c>
      <c r="F2487" s="12">
        <v>0.64700000000000002</v>
      </c>
      <c r="G2487" s="12">
        <v>22613.39</v>
      </c>
      <c r="H2487" s="13">
        <v>20</v>
      </c>
      <c r="I2487" t="str">
        <f>CONCATENATE(Tabela_Brasil[[#This Row],[Município]],"-",Tabela_Brasil[[#This Row],[Estado]])</f>
        <v>Sobradinho-RS</v>
      </c>
      <c r="J2487">
        <f>IF(Tabela_Brasil[[#This Row],[IDHM]]&lt;=0.599,1,0)</f>
        <v>0</v>
      </c>
      <c r="K2487" t="str">
        <f>IF(Tabela_Brasil[[#This Row],[IDHM]]&lt;=0.55,"Baixo",IF(Tabela_Brasil[[#This Row],[IDHM]]&lt;=0.699,"Médio",IF(Tabela_Brasil[[#This Row],[IDHM]]&lt;=0.799,"Alto","Muito Alto")))</f>
        <v>Alto</v>
      </c>
      <c r="L2487" t="str">
        <f>VLOOKUP(Tabela_Brasil[[#This Row],[Estado]],'De-Para_Estado_Regiao'!$B$3:$C$29,2,FALSE)</f>
        <v>Sul</v>
      </c>
      <c r="M2487">
        <f>IF(Tabela_Brasil[[#This Row],[IBGE_1-4]]&gt;=951,1,0)</f>
        <v>0</v>
      </c>
      <c r="N2487">
        <f>IF(Tabela_Brasil[[#This Row],[COMP_P]]&lt;=2,1,0)</f>
        <v>0</v>
      </c>
    </row>
    <row r="2488" spans="1:14" x14ac:dyDescent="0.25">
      <c r="A2488" s="9" t="s">
        <v>2460</v>
      </c>
      <c r="B2488" s="9" t="s">
        <v>16</v>
      </c>
      <c r="C2488" s="9">
        <v>610</v>
      </c>
      <c r="D2488" s="9">
        <v>0.70299999999999996</v>
      </c>
      <c r="E2488" s="9">
        <v>0.71699999999999997</v>
      </c>
      <c r="F2488" s="9">
        <v>0.58199999999999996</v>
      </c>
      <c r="G2488" s="9">
        <v>18671.259999999998</v>
      </c>
      <c r="H2488" s="10">
        <v>8</v>
      </c>
      <c r="I2488" t="str">
        <f>CONCATENATE(Tabela_Brasil[[#This Row],[Município]],"-",Tabela_Brasil[[#This Row],[Estado]])</f>
        <v>Lagoa Formosa-MG</v>
      </c>
      <c r="J2488">
        <f>IF(Tabela_Brasil[[#This Row],[IDHM]]&lt;=0.599,1,0)</f>
        <v>0</v>
      </c>
      <c r="K2488" t="str">
        <f>IF(Tabela_Brasil[[#This Row],[IDHM]]&lt;=0.55,"Baixo",IF(Tabela_Brasil[[#This Row],[IDHM]]&lt;=0.699,"Médio",IF(Tabela_Brasil[[#This Row],[IDHM]]&lt;=0.799,"Alto","Muito Alto")))</f>
        <v>Alto</v>
      </c>
      <c r="L2488" t="str">
        <f>VLOOKUP(Tabela_Brasil[[#This Row],[Estado]],'De-Para_Estado_Regiao'!$B$3:$C$29,2,FALSE)</f>
        <v>Sudeste</v>
      </c>
      <c r="M2488">
        <f>IF(Tabela_Brasil[[#This Row],[IBGE_1-4]]&gt;=951,1,0)</f>
        <v>0</v>
      </c>
      <c r="N2488">
        <f>IF(Tabela_Brasil[[#This Row],[COMP_P]]&lt;=2,1,0)</f>
        <v>0</v>
      </c>
    </row>
    <row r="2489" spans="1:14" x14ac:dyDescent="0.25">
      <c r="A2489" s="12" t="s">
        <v>2461</v>
      </c>
      <c r="B2489" s="12" t="s">
        <v>49</v>
      </c>
      <c r="C2489" s="12">
        <v>1434</v>
      </c>
      <c r="D2489" s="12">
        <v>0.57799999999999996</v>
      </c>
      <c r="E2489" s="12">
        <v>0.53800000000000003</v>
      </c>
      <c r="F2489" s="12">
        <v>0.46700000000000003</v>
      </c>
      <c r="G2489" s="12">
        <v>7514.88</v>
      </c>
      <c r="H2489" s="13">
        <v>31</v>
      </c>
      <c r="I2489" t="str">
        <f>CONCATENATE(Tabela_Brasil[[#This Row],[Município]],"-",Tabela_Brasil[[#This Row],[Estado]])</f>
        <v>Baião-PA</v>
      </c>
      <c r="J2489">
        <f>IF(Tabela_Brasil[[#This Row],[IDHM]]&lt;=0.599,1,0)</f>
        <v>1</v>
      </c>
      <c r="K2489" t="str">
        <f>IF(Tabela_Brasil[[#This Row],[IDHM]]&lt;=0.55,"Baixo",IF(Tabela_Brasil[[#This Row],[IDHM]]&lt;=0.699,"Médio",IF(Tabela_Brasil[[#This Row],[IDHM]]&lt;=0.799,"Alto","Muito Alto")))</f>
        <v>Médio</v>
      </c>
      <c r="L2489" t="str">
        <f>VLOOKUP(Tabela_Brasil[[#This Row],[Estado]],'De-Para_Estado_Regiao'!$B$3:$C$29,2,FALSE)</f>
        <v>Norte</v>
      </c>
      <c r="M2489">
        <f>IF(Tabela_Brasil[[#This Row],[IBGE_1-4]]&gt;=951,1,0)</f>
        <v>1</v>
      </c>
      <c r="N2489">
        <f>IF(Tabela_Brasil[[#This Row],[COMP_P]]&lt;=2,1,0)</f>
        <v>0</v>
      </c>
    </row>
    <row r="2490" spans="1:14" x14ac:dyDescent="0.25">
      <c r="A2490" s="9" t="s">
        <v>2462</v>
      </c>
      <c r="B2490" s="9" t="s">
        <v>19</v>
      </c>
      <c r="C2490" s="9">
        <v>891</v>
      </c>
      <c r="D2490" s="9">
        <v>0.59799999999999998</v>
      </c>
      <c r="E2490" s="9">
        <v>0.58399999999999996</v>
      </c>
      <c r="F2490" s="9">
        <v>0.46300000000000002</v>
      </c>
      <c r="G2490" s="9">
        <v>12532.37</v>
      </c>
      <c r="H2490" s="10">
        <v>33</v>
      </c>
      <c r="I2490" t="str">
        <f>CONCATENATE(Tabela_Brasil[[#This Row],[Município]],"-",Tabela_Brasil[[#This Row],[Estado]])</f>
        <v>Pombos-PE</v>
      </c>
      <c r="J2490">
        <f>IF(Tabela_Brasil[[#This Row],[IDHM]]&lt;=0.599,1,0)</f>
        <v>1</v>
      </c>
      <c r="K2490" t="str">
        <f>IF(Tabela_Brasil[[#This Row],[IDHM]]&lt;=0.55,"Baixo",IF(Tabela_Brasil[[#This Row],[IDHM]]&lt;=0.699,"Médio",IF(Tabela_Brasil[[#This Row],[IDHM]]&lt;=0.799,"Alto","Muito Alto")))</f>
        <v>Médio</v>
      </c>
      <c r="L2490" t="str">
        <f>VLOOKUP(Tabela_Brasil[[#This Row],[Estado]],'De-Para_Estado_Regiao'!$B$3:$C$29,2,FALSE)</f>
        <v>Nordeste</v>
      </c>
      <c r="M2490">
        <f>IF(Tabela_Brasil[[#This Row],[IBGE_1-4]]&gt;=951,1,0)</f>
        <v>0</v>
      </c>
      <c r="N2490">
        <f>IF(Tabela_Brasil[[#This Row],[COMP_P]]&lt;=2,1,0)</f>
        <v>0</v>
      </c>
    </row>
    <row r="2491" spans="1:14" x14ac:dyDescent="0.25">
      <c r="A2491" s="12" t="s">
        <v>2463</v>
      </c>
      <c r="B2491" s="12" t="s">
        <v>22</v>
      </c>
      <c r="C2491" s="12">
        <v>257</v>
      </c>
      <c r="D2491" s="12">
        <v>0.70799999999999996</v>
      </c>
      <c r="E2491" s="12">
        <v>0.67800000000000005</v>
      </c>
      <c r="F2491" s="12">
        <v>0.63900000000000001</v>
      </c>
      <c r="G2491" s="12">
        <v>43477.59</v>
      </c>
      <c r="H2491" s="13">
        <v>8</v>
      </c>
      <c r="I2491" t="str">
        <f>CONCATENATE(Tabela_Brasil[[#This Row],[Município]],"-",Tabela_Brasil[[#This Row],[Estado]])</f>
        <v>Juranda-PR</v>
      </c>
      <c r="J2491">
        <f>IF(Tabela_Brasil[[#This Row],[IDHM]]&lt;=0.599,1,0)</f>
        <v>0</v>
      </c>
      <c r="K2491" t="str">
        <f>IF(Tabela_Brasil[[#This Row],[IDHM]]&lt;=0.55,"Baixo",IF(Tabela_Brasil[[#This Row],[IDHM]]&lt;=0.699,"Médio",IF(Tabela_Brasil[[#This Row],[IDHM]]&lt;=0.799,"Alto","Muito Alto")))</f>
        <v>Alto</v>
      </c>
      <c r="L2491" t="str">
        <f>VLOOKUP(Tabela_Brasil[[#This Row],[Estado]],'De-Para_Estado_Regiao'!$B$3:$C$29,2,FALSE)</f>
        <v>Sul</v>
      </c>
      <c r="M2491">
        <f>IF(Tabela_Brasil[[#This Row],[IBGE_1-4]]&gt;=951,1,0)</f>
        <v>0</v>
      </c>
      <c r="N2491">
        <f>IF(Tabela_Brasil[[#This Row],[COMP_P]]&lt;=2,1,0)</f>
        <v>0</v>
      </c>
    </row>
    <row r="2492" spans="1:14" x14ac:dyDescent="0.25">
      <c r="A2492" s="9" t="s">
        <v>2464</v>
      </c>
      <c r="B2492" s="9" t="s">
        <v>16</v>
      </c>
      <c r="C2492" s="9">
        <v>377</v>
      </c>
      <c r="D2492" s="9">
        <v>0.70599999999999996</v>
      </c>
      <c r="E2492" s="9">
        <v>0.67300000000000004</v>
      </c>
      <c r="F2492" s="9">
        <v>0.63700000000000001</v>
      </c>
      <c r="G2492" s="9">
        <v>28500.560000000001</v>
      </c>
      <c r="H2492" s="10">
        <v>14</v>
      </c>
      <c r="I2492" t="str">
        <f>CONCATENATE(Tabela_Brasil[[#This Row],[Município]],"-",Tabela_Brasil[[#This Row],[Estado]])</f>
        <v>Cachoeira De Minas-MG</v>
      </c>
      <c r="J2492">
        <f>IF(Tabela_Brasil[[#This Row],[IDHM]]&lt;=0.599,1,0)</f>
        <v>0</v>
      </c>
      <c r="K2492" t="str">
        <f>IF(Tabela_Brasil[[#This Row],[IDHM]]&lt;=0.55,"Baixo",IF(Tabela_Brasil[[#This Row],[IDHM]]&lt;=0.699,"Médio",IF(Tabela_Brasil[[#This Row],[IDHM]]&lt;=0.799,"Alto","Muito Alto")))</f>
        <v>Alto</v>
      </c>
      <c r="L2492" t="str">
        <f>VLOOKUP(Tabela_Brasil[[#This Row],[Estado]],'De-Para_Estado_Regiao'!$B$3:$C$29,2,FALSE)</f>
        <v>Sudeste</v>
      </c>
      <c r="M2492">
        <f>IF(Tabela_Brasil[[#This Row],[IBGE_1-4]]&gt;=951,1,0)</f>
        <v>0</v>
      </c>
      <c r="N2492">
        <f>IF(Tabela_Brasil[[#This Row],[COMP_P]]&lt;=2,1,0)</f>
        <v>0</v>
      </c>
    </row>
    <row r="2493" spans="1:14" x14ac:dyDescent="0.25">
      <c r="A2493" s="12" t="s">
        <v>1327</v>
      </c>
      <c r="B2493" s="12" t="s">
        <v>14</v>
      </c>
      <c r="C2493" s="12">
        <v>497</v>
      </c>
      <c r="D2493" s="12">
        <v>0.67</v>
      </c>
      <c r="E2493" s="12">
        <v>0.69699999999999995</v>
      </c>
      <c r="F2493" s="12">
        <v>0.51</v>
      </c>
      <c r="G2493" s="12">
        <v>28060.1</v>
      </c>
      <c r="H2493" s="13">
        <v>9</v>
      </c>
      <c r="I2493" t="str">
        <f>CONCATENATE(Tabela_Brasil[[#This Row],[Município]],"-",Tabela_Brasil[[#This Row],[Estado]])</f>
        <v>Bom Jesus-RS</v>
      </c>
      <c r="J2493">
        <f>IF(Tabela_Brasil[[#This Row],[IDHM]]&lt;=0.599,1,0)</f>
        <v>0</v>
      </c>
      <c r="K2493" t="str">
        <f>IF(Tabela_Brasil[[#This Row],[IDHM]]&lt;=0.55,"Baixo",IF(Tabela_Brasil[[#This Row],[IDHM]]&lt;=0.699,"Médio",IF(Tabela_Brasil[[#This Row],[IDHM]]&lt;=0.799,"Alto","Muito Alto")))</f>
        <v>Médio</v>
      </c>
      <c r="L2493" t="str">
        <f>VLOOKUP(Tabela_Brasil[[#This Row],[Estado]],'De-Para_Estado_Regiao'!$B$3:$C$29,2,FALSE)</f>
        <v>Sul</v>
      </c>
      <c r="M2493">
        <f>IF(Tabela_Brasil[[#This Row],[IBGE_1-4]]&gt;=951,1,0)</f>
        <v>0</v>
      </c>
      <c r="N2493">
        <f>IF(Tabela_Brasil[[#This Row],[COMP_P]]&lt;=2,1,0)</f>
        <v>0</v>
      </c>
    </row>
    <row r="2494" spans="1:14" x14ac:dyDescent="0.25">
      <c r="A2494" s="9" t="s">
        <v>2465</v>
      </c>
      <c r="B2494" s="9" t="s">
        <v>14</v>
      </c>
      <c r="C2494" s="9">
        <v>173</v>
      </c>
      <c r="D2494" s="9">
        <v>0.75800000000000001</v>
      </c>
      <c r="E2494" s="9">
        <v>0.73799999999999999</v>
      </c>
      <c r="F2494" s="9">
        <v>0.70099999999999996</v>
      </c>
      <c r="G2494" s="9">
        <v>59355.77</v>
      </c>
      <c r="H2494" s="10">
        <v>4</v>
      </c>
      <c r="I2494" t="str">
        <f>CONCATENATE(Tabela_Brasil[[#This Row],[Município]],"-",Tabela_Brasil[[#This Row],[Estado]])</f>
        <v>Picada Café-RS</v>
      </c>
      <c r="J2494">
        <f>IF(Tabela_Brasil[[#This Row],[IDHM]]&lt;=0.599,1,0)</f>
        <v>0</v>
      </c>
      <c r="K2494" t="str">
        <f>IF(Tabela_Brasil[[#This Row],[IDHM]]&lt;=0.55,"Baixo",IF(Tabela_Brasil[[#This Row],[IDHM]]&lt;=0.699,"Médio",IF(Tabela_Brasil[[#This Row],[IDHM]]&lt;=0.799,"Alto","Muito Alto")))</f>
        <v>Alto</v>
      </c>
      <c r="L2494" t="str">
        <f>VLOOKUP(Tabela_Brasil[[#This Row],[Estado]],'De-Para_Estado_Regiao'!$B$3:$C$29,2,FALSE)</f>
        <v>Sul</v>
      </c>
      <c r="M2494">
        <f>IF(Tabela_Brasil[[#This Row],[IBGE_1-4]]&gt;=951,1,0)</f>
        <v>0</v>
      </c>
      <c r="N2494">
        <f>IF(Tabela_Brasil[[#This Row],[COMP_P]]&lt;=2,1,0)</f>
        <v>0</v>
      </c>
    </row>
    <row r="2495" spans="1:14" x14ac:dyDescent="0.25">
      <c r="A2495" s="12" t="s">
        <v>2466</v>
      </c>
      <c r="B2495" s="12" t="s">
        <v>64</v>
      </c>
      <c r="C2495" s="12">
        <v>771</v>
      </c>
      <c r="D2495" s="12">
        <v>0.64700000000000002</v>
      </c>
      <c r="E2495" s="12">
        <v>0.65100000000000002</v>
      </c>
      <c r="F2495" s="12">
        <v>0.501</v>
      </c>
      <c r="G2495" s="12">
        <v>12898.65</v>
      </c>
      <c r="H2495" s="13">
        <v>9</v>
      </c>
      <c r="I2495" t="str">
        <f>CONCATENATE(Tabela_Brasil[[#This Row],[Município]],"-",Tabela_Brasil[[#This Row],[Estado]])</f>
        <v>Ibatiba-ES</v>
      </c>
      <c r="J2495">
        <f>IF(Tabela_Brasil[[#This Row],[IDHM]]&lt;=0.599,1,0)</f>
        <v>0</v>
      </c>
      <c r="K2495" t="str">
        <f>IF(Tabela_Brasil[[#This Row],[IDHM]]&lt;=0.55,"Baixo",IF(Tabela_Brasil[[#This Row],[IDHM]]&lt;=0.699,"Médio",IF(Tabela_Brasil[[#This Row],[IDHM]]&lt;=0.799,"Alto","Muito Alto")))</f>
        <v>Médio</v>
      </c>
      <c r="L2495" t="str">
        <f>VLOOKUP(Tabela_Brasil[[#This Row],[Estado]],'De-Para_Estado_Regiao'!$B$3:$C$29,2,FALSE)</f>
        <v>Sudeste</v>
      </c>
      <c r="M2495">
        <f>IF(Tabela_Brasil[[#This Row],[IBGE_1-4]]&gt;=951,1,0)</f>
        <v>0</v>
      </c>
      <c r="N2495">
        <f>IF(Tabela_Brasil[[#This Row],[COMP_P]]&lt;=2,1,0)</f>
        <v>0</v>
      </c>
    </row>
    <row r="2496" spans="1:14" x14ac:dyDescent="0.25">
      <c r="A2496" s="9" t="s">
        <v>2467</v>
      </c>
      <c r="B2496" s="9" t="s">
        <v>14</v>
      </c>
      <c r="C2496" s="9">
        <v>432</v>
      </c>
      <c r="D2496" s="9">
        <v>0.66400000000000003</v>
      </c>
      <c r="E2496" s="9">
        <v>0.70099999999999996</v>
      </c>
      <c r="F2496" s="9">
        <v>0.49299999999999999</v>
      </c>
      <c r="G2496" s="9">
        <v>25843.96</v>
      </c>
      <c r="H2496" s="10">
        <v>1</v>
      </c>
      <c r="I2496" t="str">
        <f>CONCATENATE(Tabela_Brasil[[#This Row],[Município]],"-",Tabela_Brasil[[#This Row],[Estado]])</f>
        <v>Mostardas-RS</v>
      </c>
      <c r="J2496">
        <f>IF(Tabela_Brasil[[#This Row],[IDHM]]&lt;=0.599,1,0)</f>
        <v>0</v>
      </c>
      <c r="K2496" t="str">
        <f>IF(Tabela_Brasil[[#This Row],[IDHM]]&lt;=0.55,"Baixo",IF(Tabela_Brasil[[#This Row],[IDHM]]&lt;=0.699,"Médio",IF(Tabela_Brasil[[#This Row],[IDHM]]&lt;=0.799,"Alto","Muito Alto")))</f>
        <v>Médio</v>
      </c>
      <c r="L2496" t="str">
        <f>VLOOKUP(Tabela_Brasil[[#This Row],[Estado]],'De-Para_Estado_Regiao'!$B$3:$C$29,2,FALSE)</f>
        <v>Sul</v>
      </c>
      <c r="M2496">
        <f>IF(Tabela_Brasil[[#This Row],[IBGE_1-4]]&gt;=951,1,0)</f>
        <v>0</v>
      </c>
      <c r="N2496">
        <f>IF(Tabela_Brasil[[#This Row],[COMP_P]]&lt;=2,1,0)</f>
        <v>1</v>
      </c>
    </row>
    <row r="2497" spans="1:14" x14ac:dyDescent="0.25">
      <c r="A2497" s="12" t="s">
        <v>2468</v>
      </c>
      <c r="B2497" s="12" t="s">
        <v>16</v>
      </c>
      <c r="C2497" s="12">
        <v>546</v>
      </c>
      <c r="D2497" s="12">
        <v>0.72199999999999998</v>
      </c>
      <c r="E2497" s="12">
        <v>0.72099999999999997</v>
      </c>
      <c r="F2497" s="12">
        <v>0.59799999999999998</v>
      </c>
      <c r="G2497" s="12">
        <v>27276.2</v>
      </c>
      <c r="H2497" s="13">
        <v>4</v>
      </c>
      <c r="I2497" t="str">
        <f>CONCATENATE(Tabela_Brasil[[#This Row],[Município]],"-",Tabela_Brasil[[#This Row],[Estado]])</f>
        <v>Canápolis-MG</v>
      </c>
      <c r="J2497">
        <f>IF(Tabela_Brasil[[#This Row],[IDHM]]&lt;=0.599,1,0)</f>
        <v>0</v>
      </c>
      <c r="K2497" t="str">
        <f>IF(Tabela_Brasil[[#This Row],[IDHM]]&lt;=0.55,"Baixo",IF(Tabela_Brasil[[#This Row],[IDHM]]&lt;=0.699,"Médio",IF(Tabela_Brasil[[#This Row],[IDHM]]&lt;=0.799,"Alto","Muito Alto")))</f>
        <v>Alto</v>
      </c>
      <c r="L2497" t="str">
        <f>VLOOKUP(Tabela_Brasil[[#This Row],[Estado]],'De-Para_Estado_Regiao'!$B$3:$C$29,2,FALSE)</f>
        <v>Sudeste</v>
      </c>
      <c r="M2497">
        <f>IF(Tabela_Brasil[[#This Row],[IBGE_1-4]]&gt;=951,1,0)</f>
        <v>0</v>
      </c>
      <c r="N2497">
        <f>IF(Tabela_Brasil[[#This Row],[COMP_P]]&lt;=2,1,0)</f>
        <v>0</v>
      </c>
    </row>
    <row r="2498" spans="1:14" x14ac:dyDescent="0.25">
      <c r="A2498" s="9" t="s">
        <v>2469</v>
      </c>
      <c r="B2498" s="9" t="s">
        <v>31</v>
      </c>
      <c r="C2498" s="9">
        <v>711</v>
      </c>
      <c r="D2498" s="9">
        <v>0.622</v>
      </c>
      <c r="E2498" s="9">
        <v>0.56000000000000005</v>
      </c>
      <c r="F2498" s="9">
        <v>0.55600000000000005</v>
      </c>
      <c r="G2498" s="9">
        <v>14899.86</v>
      </c>
      <c r="H2498" s="10">
        <v>4</v>
      </c>
      <c r="I2498" t="str">
        <f>CONCATENATE(Tabela_Brasil[[#This Row],[Município]],"-",Tabela_Brasil[[#This Row],[Estado]])</f>
        <v>Quixeré-CE</v>
      </c>
      <c r="J2498">
        <f>IF(Tabela_Brasil[[#This Row],[IDHM]]&lt;=0.599,1,0)</f>
        <v>0</v>
      </c>
      <c r="K2498" t="str">
        <f>IF(Tabela_Brasil[[#This Row],[IDHM]]&lt;=0.55,"Baixo",IF(Tabela_Brasil[[#This Row],[IDHM]]&lt;=0.699,"Médio",IF(Tabela_Brasil[[#This Row],[IDHM]]&lt;=0.799,"Alto","Muito Alto")))</f>
        <v>Médio</v>
      </c>
      <c r="L2498" t="str">
        <f>VLOOKUP(Tabela_Brasil[[#This Row],[Estado]],'De-Para_Estado_Regiao'!$B$3:$C$29,2,FALSE)</f>
        <v>Nordeste</v>
      </c>
      <c r="M2498">
        <f>IF(Tabela_Brasil[[#This Row],[IBGE_1-4]]&gt;=951,1,0)</f>
        <v>0</v>
      </c>
      <c r="N2498">
        <f>IF(Tabela_Brasil[[#This Row],[COMP_P]]&lt;=2,1,0)</f>
        <v>0</v>
      </c>
    </row>
    <row r="2499" spans="1:14" x14ac:dyDescent="0.25">
      <c r="A2499" s="12" t="s">
        <v>2470</v>
      </c>
      <c r="B2499" s="12" t="s">
        <v>22</v>
      </c>
      <c r="C2499" s="12">
        <v>341</v>
      </c>
      <c r="D2499" s="12">
        <v>0.73</v>
      </c>
      <c r="E2499" s="12">
        <v>0.72099999999999997</v>
      </c>
      <c r="F2499" s="12">
        <v>0.64900000000000002</v>
      </c>
      <c r="G2499" s="12">
        <v>39132.78</v>
      </c>
      <c r="H2499" s="13">
        <v>6</v>
      </c>
      <c r="I2499" t="str">
        <f>CONCATENATE(Tabela_Brasil[[#This Row],[Município]],"-",Tabela_Brasil[[#This Row],[Estado]])</f>
        <v>Tupãssi-PR</v>
      </c>
      <c r="J2499">
        <f>IF(Tabela_Brasil[[#This Row],[IDHM]]&lt;=0.599,1,0)</f>
        <v>0</v>
      </c>
      <c r="K2499" t="str">
        <f>IF(Tabela_Brasil[[#This Row],[IDHM]]&lt;=0.55,"Baixo",IF(Tabela_Brasil[[#This Row],[IDHM]]&lt;=0.699,"Médio",IF(Tabela_Brasil[[#This Row],[IDHM]]&lt;=0.799,"Alto","Muito Alto")))</f>
        <v>Alto</v>
      </c>
      <c r="L2499" t="str">
        <f>VLOOKUP(Tabela_Brasil[[#This Row],[Estado]],'De-Para_Estado_Regiao'!$B$3:$C$29,2,FALSE)</f>
        <v>Sul</v>
      </c>
      <c r="M2499">
        <f>IF(Tabela_Brasil[[#This Row],[IBGE_1-4]]&gt;=951,1,0)</f>
        <v>0</v>
      </c>
      <c r="N2499">
        <f>IF(Tabela_Brasil[[#This Row],[COMP_P]]&lt;=2,1,0)</f>
        <v>0</v>
      </c>
    </row>
    <row r="2500" spans="1:14" x14ac:dyDescent="0.25">
      <c r="A2500" s="9" t="s">
        <v>2471</v>
      </c>
      <c r="B2500" s="9" t="s">
        <v>49</v>
      </c>
      <c r="C2500" s="9">
        <v>1476</v>
      </c>
      <c r="D2500" s="9">
        <v>0.56000000000000005</v>
      </c>
      <c r="E2500" s="9">
        <v>0.57199999999999995</v>
      </c>
      <c r="F2500" s="9">
        <v>0.40500000000000003</v>
      </c>
      <c r="G2500" s="9">
        <v>9844.4599999999991</v>
      </c>
      <c r="H2500" s="10">
        <v>19</v>
      </c>
      <c r="I2500" t="str">
        <f>CONCATENATE(Tabela_Brasil[[#This Row],[Município]],"-",Tabela_Brasil[[#This Row],[Estado]])</f>
        <v>Eldorado Do Carajás-PA</v>
      </c>
      <c r="J2500">
        <f>IF(Tabela_Brasil[[#This Row],[IDHM]]&lt;=0.599,1,0)</f>
        <v>1</v>
      </c>
      <c r="K2500" t="str">
        <f>IF(Tabela_Brasil[[#This Row],[IDHM]]&lt;=0.55,"Baixo",IF(Tabela_Brasil[[#This Row],[IDHM]]&lt;=0.699,"Médio",IF(Tabela_Brasil[[#This Row],[IDHM]]&lt;=0.799,"Alto","Muito Alto")))</f>
        <v>Médio</v>
      </c>
      <c r="L2500" t="str">
        <f>VLOOKUP(Tabela_Brasil[[#This Row],[Estado]],'De-Para_Estado_Regiao'!$B$3:$C$29,2,FALSE)</f>
        <v>Norte</v>
      </c>
      <c r="M2500">
        <f>IF(Tabela_Brasil[[#This Row],[IBGE_1-4]]&gt;=951,1,0)</f>
        <v>1</v>
      </c>
      <c r="N2500">
        <f>IF(Tabela_Brasil[[#This Row],[COMP_P]]&lt;=2,1,0)</f>
        <v>0</v>
      </c>
    </row>
    <row r="2501" spans="1:14" x14ac:dyDescent="0.25">
      <c r="A2501" s="12" t="s">
        <v>2472</v>
      </c>
      <c r="B2501" s="12" t="s">
        <v>19</v>
      </c>
      <c r="C2501" s="12">
        <v>1791</v>
      </c>
      <c r="D2501" s="12">
        <v>0.59099999999999997</v>
      </c>
      <c r="E2501" s="12">
        <v>0.58299999999999996</v>
      </c>
      <c r="F2501" s="12">
        <v>0.46899999999999997</v>
      </c>
      <c r="G2501" s="12">
        <v>8735.8700000000008</v>
      </c>
      <c r="H2501" s="13">
        <v>12</v>
      </c>
      <c r="I2501" t="str">
        <f>CONCATENATE(Tabela_Brasil[[#This Row],[Município]],"-",Tabela_Brasil[[#This Row],[Estado]])</f>
        <v>São Caitano-PE</v>
      </c>
      <c r="J2501">
        <f>IF(Tabela_Brasil[[#This Row],[IDHM]]&lt;=0.599,1,0)</f>
        <v>1</v>
      </c>
      <c r="K2501" t="str">
        <f>IF(Tabela_Brasil[[#This Row],[IDHM]]&lt;=0.55,"Baixo",IF(Tabela_Brasil[[#This Row],[IDHM]]&lt;=0.699,"Médio",IF(Tabela_Brasil[[#This Row],[IDHM]]&lt;=0.799,"Alto","Muito Alto")))</f>
        <v>Médio</v>
      </c>
      <c r="L2501" t="str">
        <f>VLOOKUP(Tabela_Brasil[[#This Row],[Estado]],'De-Para_Estado_Regiao'!$B$3:$C$29,2,FALSE)</f>
        <v>Nordeste</v>
      </c>
      <c r="M2501">
        <f>IF(Tabela_Brasil[[#This Row],[IBGE_1-4]]&gt;=951,1,0)</f>
        <v>1</v>
      </c>
      <c r="N2501">
        <f>IF(Tabela_Brasil[[#This Row],[COMP_P]]&lt;=2,1,0)</f>
        <v>0</v>
      </c>
    </row>
    <row r="2502" spans="1:14" x14ac:dyDescent="0.25">
      <c r="A2502" s="9" t="s">
        <v>2473</v>
      </c>
      <c r="B2502" s="9" t="s">
        <v>16</v>
      </c>
      <c r="C2502" s="9">
        <v>456</v>
      </c>
      <c r="D2502" s="9">
        <v>0.625</v>
      </c>
      <c r="E2502" s="9">
        <v>0.64</v>
      </c>
      <c r="F2502" s="9">
        <v>0.46</v>
      </c>
      <c r="G2502" s="9">
        <v>16864.150000000001</v>
      </c>
      <c r="H2502" s="10">
        <v>12</v>
      </c>
      <c r="I2502" t="str">
        <f>CONCATENATE(Tabela_Brasil[[#This Row],[Município]],"-",Tabela_Brasil[[#This Row],[Estado]])</f>
        <v>Ervália-MG</v>
      </c>
      <c r="J2502">
        <f>IF(Tabela_Brasil[[#This Row],[IDHM]]&lt;=0.599,1,0)</f>
        <v>0</v>
      </c>
      <c r="K2502" t="str">
        <f>IF(Tabela_Brasil[[#This Row],[IDHM]]&lt;=0.55,"Baixo",IF(Tabela_Brasil[[#This Row],[IDHM]]&lt;=0.699,"Médio",IF(Tabela_Brasil[[#This Row],[IDHM]]&lt;=0.799,"Alto","Muito Alto")))</f>
        <v>Médio</v>
      </c>
      <c r="L2502" t="str">
        <f>VLOOKUP(Tabela_Brasil[[#This Row],[Estado]],'De-Para_Estado_Regiao'!$B$3:$C$29,2,FALSE)</f>
        <v>Sudeste</v>
      </c>
      <c r="M2502">
        <f>IF(Tabela_Brasil[[#This Row],[IBGE_1-4]]&gt;=951,1,0)</f>
        <v>0</v>
      </c>
      <c r="N2502">
        <f>IF(Tabela_Brasil[[#This Row],[COMP_P]]&lt;=2,1,0)</f>
        <v>0</v>
      </c>
    </row>
    <row r="2503" spans="1:14" x14ac:dyDescent="0.25">
      <c r="A2503" s="12" t="s">
        <v>2474</v>
      </c>
      <c r="B2503" s="12" t="s">
        <v>24</v>
      </c>
      <c r="C2503" s="12">
        <v>542</v>
      </c>
      <c r="D2503" s="12">
        <v>0.54400000000000004</v>
      </c>
      <c r="E2503" s="12">
        <v>0.55800000000000005</v>
      </c>
      <c r="F2503" s="12">
        <v>0.38300000000000001</v>
      </c>
      <c r="G2503" s="12">
        <v>14230.59</v>
      </c>
      <c r="H2503" s="13">
        <v>30</v>
      </c>
      <c r="I2503" t="str">
        <f>CONCATENATE(Tabela_Brasil[[#This Row],[Município]],"-",Tabela_Brasil[[#This Row],[Estado]])</f>
        <v>Wenceslau Guimarães-BA</v>
      </c>
      <c r="J2503">
        <f>IF(Tabela_Brasil[[#This Row],[IDHM]]&lt;=0.599,1,0)</f>
        <v>1</v>
      </c>
      <c r="K2503" t="str">
        <f>IF(Tabela_Brasil[[#This Row],[IDHM]]&lt;=0.55,"Baixo",IF(Tabela_Brasil[[#This Row],[IDHM]]&lt;=0.699,"Médio",IF(Tabela_Brasil[[#This Row],[IDHM]]&lt;=0.799,"Alto","Muito Alto")))</f>
        <v>Baixo</v>
      </c>
      <c r="L2503" t="str">
        <f>VLOOKUP(Tabela_Brasil[[#This Row],[Estado]],'De-Para_Estado_Regiao'!$B$3:$C$29,2,FALSE)</f>
        <v>Nordeste</v>
      </c>
      <c r="M2503">
        <f>IF(Tabela_Brasil[[#This Row],[IBGE_1-4]]&gt;=951,1,0)</f>
        <v>0</v>
      </c>
      <c r="N2503">
        <f>IF(Tabela_Brasil[[#This Row],[COMP_P]]&lt;=2,1,0)</f>
        <v>0</v>
      </c>
    </row>
    <row r="2504" spans="1:14" x14ac:dyDescent="0.25">
      <c r="A2504" s="9" t="s">
        <v>2475</v>
      </c>
      <c r="B2504" s="9" t="s">
        <v>49</v>
      </c>
      <c r="C2504" s="9">
        <v>1045</v>
      </c>
      <c r="D2504" s="9">
        <v>0.53200000000000003</v>
      </c>
      <c r="E2504" s="9">
        <v>0.50900000000000001</v>
      </c>
      <c r="F2504" s="9">
        <v>0.38200000000000001</v>
      </c>
      <c r="G2504" s="9">
        <v>10289.86</v>
      </c>
      <c r="H2504" s="10">
        <v>19</v>
      </c>
      <c r="I2504" t="str">
        <f>CONCATENATE(Tabela_Brasil[[#This Row],[Município]],"-",Tabela_Brasil[[#This Row],[Estado]])</f>
        <v>São Domingos Do Capim-PA</v>
      </c>
      <c r="J2504">
        <f>IF(Tabela_Brasil[[#This Row],[IDHM]]&lt;=0.599,1,0)</f>
        <v>1</v>
      </c>
      <c r="K2504" t="str">
        <f>IF(Tabela_Brasil[[#This Row],[IDHM]]&lt;=0.55,"Baixo",IF(Tabela_Brasil[[#This Row],[IDHM]]&lt;=0.699,"Médio",IF(Tabela_Brasil[[#This Row],[IDHM]]&lt;=0.799,"Alto","Muito Alto")))</f>
        <v>Baixo</v>
      </c>
      <c r="L2504" t="str">
        <f>VLOOKUP(Tabela_Brasil[[#This Row],[Estado]],'De-Para_Estado_Regiao'!$B$3:$C$29,2,FALSE)</f>
        <v>Norte</v>
      </c>
      <c r="M2504">
        <f>IF(Tabela_Brasil[[#This Row],[IBGE_1-4]]&gt;=951,1,0)</f>
        <v>1</v>
      </c>
      <c r="N2504">
        <f>IF(Tabela_Brasil[[#This Row],[COMP_P]]&lt;=2,1,0)</f>
        <v>0</v>
      </c>
    </row>
    <row r="2505" spans="1:14" x14ac:dyDescent="0.25">
      <c r="A2505" s="12" t="s">
        <v>2476</v>
      </c>
      <c r="B2505" s="12" t="s">
        <v>59</v>
      </c>
      <c r="C2505" s="12">
        <v>184</v>
      </c>
      <c r="D2505" s="12">
        <v>0.69799999999999995</v>
      </c>
      <c r="E2505" s="12">
        <v>0.72399999999999998</v>
      </c>
      <c r="F2505" s="12">
        <v>0.57399999999999995</v>
      </c>
      <c r="G2505" s="12">
        <v>44510.37</v>
      </c>
      <c r="H2505" s="13">
        <v>8</v>
      </c>
      <c r="I2505" t="str">
        <f>CONCATENATE(Tabela_Brasil[[#This Row],[Município]],"-",Tabela_Brasil[[#This Row],[Estado]])</f>
        <v>Água Doce-SC</v>
      </c>
      <c r="J2505">
        <f>IF(Tabela_Brasil[[#This Row],[IDHM]]&lt;=0.599,1,0)</f>
        <v>0</v>
      </c>
      <c r="K2505" t="str">
        <f>IF(Tabela_Brasil[[#This Row],[IDHM]]&lt;=0.55,"Baixo",IF(Tabela_Brasil[[#This Row],[IDHM]]&lt;=0.699,"Médio",IF(Tabela_Brasil[[#This Row],[IDHM]]&lt;=0.799,"Alto","Muito Alto")))</f>
        <v>Médio</v>
      </c>
      <c r="L2505" t="str">
        <f>VLOOKUP(Tabela_Brasil[[#This Row],[Estado]],'De-Para_Estado_Regiao'!$B$3:$C$29,2,FALSE)</f>
        <v>Sul</v>
      </c>
      <c r="M2505">
        <f>IF(Tabela_Brasil[[#This Row],[IBGE_1-4]]&gt;=951,1,0)</f>
        <v>0</v>
      </c>
      <c r="N2505">
        <f>IF(Tabela_Brasil[[#This Row],[COMP_P]]&lt;=2,1,0)</f>
        <v>0</v>
      </c>
    </row>
    <row r="2506" spans="1:14" x14ac:dyDescent="0.25">
      <c r="A2506" s="9" t="s">
        <v>1119</v>
      </c>
      <c r="B2506" s="9" t="s">
        <v>14</v>
      </c>
      <c r="C2506" s="9">
        <v>308</v>
      </c>
      <c r="D2506" s="9">
        <v>0.72299999999999998</v>
      </c>
      <c r="E2506" s="9">
        <v>0.746</v>
      </c>
      <c r="F2506" s="9">
        <v>0.60699999999999998</v>
      </c>
      <c r="G2506" s="9">
        <v>25941.86</v>
      </c>
      <c r="H2506" s="10">
        <v>25</v>
      </c>
      <c r="I2506" t="str">
        <f>CONCATENATE(Tabela_Brasil[[#This Row],[Município]],"-",Tabela_Brasil[[#This Row],[Estado]])</f>
        <v>Cruzeiro Do Sul-RS</v>
      </c>
      <c r="J2506">
        <f>IF(Tabela_Brasil[[#This Row],[IDHM]]&lt;=0.599,1,0)</f>
        <v>0</v>
      </c>
      <c r="K2506" t="str">
        <f>IF(Tabela_Brasil[[#This Row],[IDHM]]&lt;=0.55,"Baixo",IF(Tabela_Brasil[[#This Row],[IDHM]]&lt;=0.699,"Médio",IF(Tabela_Brasil[[#This Row],[IDHM]]&lt;=0.799,"Alto","Muito Alto")))</f>
        <v>Alto</v>
      </c>
      <c r="L2506" t="str">
        <f>VLOOKUP(Tabela_Brasil[[#This Row],[Estado]],'De-Para_Estado_Regiao'!$B$3:$C$29,2,FALSE)</f>
        <v>Sul</v>
      </c>
      <c r="M2506">
        <f>IF(Tabela_Brasil[[#This Row],[IBGE_1-4]]&gt;=951,1,0)</f>
        <v>0</v>
      </c>
      <c r="N2506">
        <f>IF(Tabela_Brasil[[#This Row],[COMP_P]]&lt;=2,1,0)</f>
        <v>0</v>
      </c>
    </row>
    <row r="2507" spans="1:14" x14ac:dyDescent="0.25">
      <c r="A2507" s="12" t="s">
        <v>2477</v>
      </c>
      <c r="B2507" s="12" t="s">
        <v>14</v>
      </c>
      <c r="C2507" s="12">
        <v>302</v>
      </c>
      <c r="D2507" s="12">
        <v>0.71</v>
      </c>
      <c r="E2507" s="12">
        <v>0.70199999999999996</v>
      </c>
      <c r="F2507" s="12">
        <v>0.61599999999999999</v>
      </c>
      <c r="G2507" s="12">
        <v>22248.46</v>
      </c>
      <c r="H2507" s="13">
        <v>14</v>
      </c>
      <c r="I2507" t="str">
        <f>CONCATENATE(Tabela_Brasil[[#This Row],[Município]],"-",Tabela_Brasil[[#This Row],[Estado]])</f>
        <v>Crissiumal-RS</v>
      </c>
      <c r="J2507">
        <f>IF(Tabela_Brasil[[#This Row],[IDHM]]&lt;=0.599,1,0)</f>
        <v>0</v>
      </c>
      <c r="K2507" t="str">
        <f>IF(Tabela_Brasil[[#This Row],[IDHM]]&lt;=0.55,"Baixo",IF(Tabela_Brasil[[#This Row],[IDHM]]&lt;=0.699,"Médio",IF(Tabela_Brasil[[#This Row],[IDHM]]&lt;=0.799,"Alto","Muito Alto")))</f>
        <v>Alto</v>
      </c>
      <c r="L2507" t="str">
        <f>VLOOKUP(Tabela_Brasil[[#This Row],[Estado]],'De-Para_Estado_Regiao'!$B$3:$C$29,2,FALSE)</f>
        <v>Sul</v>
      </c>
      <c r="M2507">
        <f>IF(Tabela_Brasil[[#This Row],[IBGE_1-4]]&gt;=951,1,0)</f>
        <v>0</v>
      </c>
      <c r="N2507">
        <f>IF(Tabela_Brasil[[#This Row],[COMP_P]]&lt;=2,1,0)</f>
        <v>0</v>
      </c>
    </row>
    <row r="2508" spans="1:14" x14ac:dyDescent="0.25">
      <c r="A2508" s="9" t="s">
        <v>894</v>
      </c>
      <c r="B2508" s="9" t="s">
        <v>19</v>
      </c>
      <c r="C2508" s="9">
        <v>811</v>
      </c>
      <c r="D2508" s="9">
        <v>0.60199999999999998</v>
      </c>
      <c r="E2508" s="9">
        <v>0.55200000000000005</v>
      </c>
      <c r="F2508" s="9">
        <v>0.51500000000000001</v>
      </c>
      <c r="G2508" s="9">
        <v>8112.71</v>
      </c>
      <c r="H2508" s="10">
        <v>19</v>
      </c>
      <c r="I2508" t="str">
        <f>CONCATENATE(Tabela_Brasil[[#This Row],[Município]],"-",Tabela_Brasil[[#This Row],[Estado]])</f>
        <v>Bom Jardim-PE</v>
      </c>
      <c r="J2508">
        <f>IF(Tabela_Brasil[[#This Row],[IDHM]]&lt;=0.599,1,0)</f>
        <v>0</v>
      </c>
      <c r="K2508" t="str">
        <f>IF(Tabela_Brasil[[#This Row],[IDHM]]&lt;=0.55,"Baixo",IF(Tabela_Brasil[[#This Row],[IDHM]]&lt;=0.699,"Médio",IF(Tabela_Brasil[[#This Row],[IDHM]]&lt;=0.799,"Alto","Muito Alto")))</f>
        <v>Médio</v>
      </c>
      <c r="L2508" t="str">
        <f>VLOOKUP(Tabela_Brasil[[#This Row],[Estado]],'De-Para_Estado_Regiao'!$B$3:$C$29,2,FALSE)</f>
        <v>Nordeste</v>
      </c>
      <c r="M2508">
        <f>IF(Tabela_Brasil[[#This Row],[IBGE_1-4]]&gt;=951,1,0)</f>
        <v>0</v>
      </c>
      <c r="N2508">
        <f>IF(Tabela_Brasil[[#This Row],[COMP_P]]&lt;=2,1,0)</f>
        <v>0</v>
      </c>
    </row>
    <row r="2509" spans="1:14" x14ac:dyDescent="0.25">
      <c r="A2509" s="12" t="s">
        <v>2478</v>
      </c>
      <c r="B2509" s="12" t="s">
        <v>49</v>
      </c>
      <c r="C2509" s="12">
        <v>818</v>
      </c>
      <c r="D2509" s="12">
        <v>0.48899999999999999</v>
      </c>
      <c r="E2509" s="12">
        <v>0.48499999999999999</v>
      </c>
      <c r="F2509" s="12">
        <v>0.311</v>
      </c>
      <c r="G2509" s="12">
        <v>8364.42</v>
      </c>
      <c r="H2509" s="13">
        <v>0</v>
      </c>
      <c r="I2509" t="str">
        <f>CONCATENATE(Tabela_Brasil[[#This Row],[Município]],"-",Tabela_Brasil[[#This Row],[Estado]])</f>
        <v>Afuá-PA</v>
      </c>
      <c r="J2509">
        <f>IF(Tabela_Brasil[[#This Row],[IDHM]]&lt;=0.599,1,0)</f>
        <v>1</v>
      </c>
      <c r="K2509" t="str">
        <f>IF(Tabela_Brasil[[#This Row],[IDHM]]&lt;=0.55,"Baixo",IF(Tabela_Brasil[[#This Row],[IDHM]]&lt;=0.699,"Médio",IF(Tabela_Brasil[[#This Row],[IDHM]]&lt;=0.799,"Alto","Muito Alto")))</f>
        <v>Baixo</v>
      </c>
      <c r="L2509" t="str">
        <f>VLOOKUP(Tabela_Brasil[[#This Row],[Estado]],'De-Para_Estado_Regiao'!$B$3:$C$29,2,FALSE)</f>
        <v>Norte</v>
      </c>
      <c r="M2509">
        <f>IF(Tabela_Brasil[[#This Row],[IBGE_1-4]]&gt;=951,1,0)</f>
        <v>0</v>
      </c>
      <c r="N2509">
        <f>IF(Tabela_Brasil[[#This Row],[COMP_P]]&lt;=2,1,0)</f>
        <v>1</v>
      </c>
    </row>
    <row r="2510" spans="1:14" x14ac:dyDescent="0.25">
      <c r="A2510" s="9" t="s">
        <v>2479</v>
      </c>
      <c r="B2510" s="9" t="s">
        <v>210</v>
      </c>
      <c r="C2510" s="9">
        <v>1016</v>
      </c>
      <c r="D2510" s="9">
        <v>0.64</v>
      </c>
      <c r="E2510" s="9">
        <v>0.61</v>
      </c>
      <c r="F2510" s="9">
        <v>0.55400000000000005</v>
      </c>
      <c r="G2510" s="9">
        <v>15672.35</v>
      </c>
      <c r="H2510" s="10">
        <v>16</v>
      </c>
      <c r="I2510" t="str">
        <f>CONCATENATE(Tabela_Brasil[[#This Row],[Município]],"-",Tabela_Brasil[[#This Row],[Estado]])</f>
        <v>Porto Grande-AP</v>
      </c>
      <c r="J2510">
        <f>IF(Tabela_Brasil[[#This Row],[IDHM]]&lt;=0.599,1,0)</f>
        <v>0</v>
      </c>
      <c r="K2510" t="str">
        <f>IF(Tabela_Brasil[[#This Row],[IDHM]]&lt;=0.55,"Baixo",IF(Tabela_Brasil[[#This Row],[IDHM]]&lt;=0.699,"Médio",IF(Tabela_Brasil[[#This Row],[IDHM]]&lt;=0.799,"Alto","Muito Alto")))</f>
        <v>Médio</v>
      </c>
      <c r="L2510" t="str">
        <f>VLOOKUP(Tabela_Brasil[[#This Row],[Estado]],'De-Para_Estado_Regiao'!$B$3:$C$29,2,FALSE)</f>
        <v>Norte</v>
      </c>
      <c r="M2510">
        <f>IF(Tabela_Brasil[[#This Row],[IBGE_1-4]]&gt;=951,1,0)</f>
        <v>1</v>
      </c>
      <c r="N2510">
        <f>IF(Tabela_Brasil[[#This Row],[COMP_P]]&lt;=2,1,0)</f>
        <v>0</v>
      </c>
    </row>
    <row r="2511" spans="1:14" x14ac:dyDescent="0.25">
      <c r="A2511" s="12" t="s">
        <v>2480</v>
      </c>
      <c r="B2511" s="12" t="s">
        <v>14</v>
      </c>
      <c r="C2511" s="12">
        <v>468</v>
      </c>
      <c r="D2511" s="12">
        <v>0.67</v>
      </c>
      <c r="E2511" s="12">
        <v>0.69099999999999995</v>
      </c>
      <c r="F2511" s="12">
        <v>0.52900000000000003</v>
      </c>
      <c r="G2511" s="12">
        <v>23577.62</v>
      </c>
      <c r="H2511" s="13">
        <v>5</v>
      </c>
      <c r="I2511" t="str">
        <f>CONCATENATE(Tabela_Brasil[[#This Row],[Município]],"-",Tabela_Brasil[[#This Row],[Estado]])</f>
        <v>Barra Do Ribeiro-RS</v>
      </c>
      <c r="J2511">
        <f>IF(Tabela_Brasil[[#This Row],[IDHM]]&lt;=0.599,1,0)</f>
        <v>0</v>
      </c>
      <c r="K2511" t="str">
        <f>IF(Tabela_Brasil[[#This Row],[IDHM]]&lt;=0.55,"Baixo",IF(Tabela_Brasil[[#This Row],[IDHM]]&lt;=0.699,"Médio",IF(Tabela_Brasil[[#This Row],[IDHM]]&lt;=0.799,"Alto","Muito Alto")))</f>
        <v>Médio</v>
      </c>
      <c r="L2511" t="str">
        <f>VLOOKUP(Tabela_Brasil[[#This Row],[Estado]],'De-Para_Estado_Regiao'!$B$3:$C$29,2,FALSE)</f>
        <v>Sul</v>
      </c>
      <c r="M2511">
        <f>IF(Tabela_Brasil[[#This Row],[IBGE_1-4]]&gt;=951,1,0)</f>
        <v>0</v>
      </c>
      <c r="N2511">
        <f>IF(Tabela_Brasil[[#This Row],[COMP_P]]&lt;=2,1,0)</f>
        <v>0</v>
      </c>
    </row>
    <row r="2512" spans="1:14" x14ac:dyDescent="0.25">
      <c r="A2512" s="9" t="s">
        <v>2481</v>
      </c>
      <c r="B2512" s="9" t="s">
        <v>14</v>
      </c>
      <c r="C2512" s="9">
        <v>314</v>
      </c>
      <c r="D2512" s="9">
        <v>0.72</v>
      </c>
      <c r="E2512" s="9">
        <v>0.72899999999999998</v>
      </c>
      <c r="F2512" s="9">
        <v>0.6</v>
      </c>
      <c r="G2512" s="9">
        <v>29381.26</v>
      </c>
      <c r="H2512" s="10">
        <v>1</v>
      </c>
      <c r="I2512" t="str">
        <f>CONCATENATE(Tabela_Brasil[[#This Row],[Município]],"-",Tabela_Brasil[[#This Row],[Estado]])</f>
        <v>Ronda Alta-RS</v>
      </c>
      <c r="J2512">
        <f>IF(Tabela_Brasil[[#This Row],[IDHM]]&lt;=0.599,1,0)</f>
        <v>0</v>
      </c>
      <c r="K2512" t="str">
        <f>IF(Tabela_Brasil[[#This Row],[IDHM]]&lt;=0.55,"Baixo",IF(Tabela_Brasil[[#This Row],[IDHM]]&lt;=0.699,"Médio",IF(Tabela_Brasil[[#This Row],[IDHM]]&lt;=0.799,"Alto","Muito Alto")))</f>
        <v>Alto</v>
      </c>
      <c r="L2512" t="str">
        <f>VLOOKUP(Tabela_Brasil[[#This Row],[Estado]],'De-Para_Estado_Regiao'!$B$3:$C$29,2,FALSE)</f>
        <v>Sul</v>
      </c>
      <c r="M2512">
        <f>IF(Tabela_Brasil[[#This Row],[IBGE_1-4]]&gt;=951,1,0)</f>
        <v>0</v>
      </c>
      <c r="N2512">
        <f>IF(Tabela_Brasil[[#This Row],[COMP_P]]&lt;=2,1,0)</f>
        <v>1</v>
      </c>
    </row>
    <row r="2513" spans="1:14" x14ac:dyDescent="0.25">
      <c r="A2513" s="12" t="s">
        <v>2482</v>
      </c>
      <c r="B2513" s="12" t="s">
        <v>19</v>
      </c>
      <c r="C2513" s="12">
        <v>467</v>
      </c>
      <c r="D2513" s="12">
        <v>0.61</v>
      </c>
      <c r="E2513" s="12">
        <v>0.54500000000000004</v>
      </c>
      <c r="F2513" s="12">
        <v>0.52800000000000002</v>
      </c>
      <c r="G2513" s="12">
        <v>13150.45</v>
      </c>
      <c r="H2513" s="13">
        <v>6</v>
      </c>
      <c r="I2513" t="str">
        <f>CONCATENATE(Tabela_Brasil[[#This Row],[Município]],"-",Tabela_Brasil[[#This Row],[Estado]])</f>
        <v>Orobó-PE</v>
      </c>
      <c r="J2513">
        <f>IF(Tabela_Brasil[[#This Row],[IDHM]]&lt;=0.599,1,0)</f>
        <v>0</v>
      </c>
      <c r="K2513" t="str">
        <f>IF(Tabela_Brasil[[#This Row],[IDHM]]&lt;=0.55,"Baixo",IF(Tabela_Brasil[[#This Row],[IDHM]]&lt;=0.699,"Médio",IF(Tabela_Brasil[[#This Row],[IDHM]]&lt;=0.799,"Alto","Muito Alto")))</f>
        <v>Médio</v>
      </c>
      <c r="L2513" t="str">
        <f>VLOOKUP(Tabela_Brasil[[#This Row],[Estado]],'De-Para_Estado_Regiao'!$B$3:$C$29,2,FALSE)</f>
        <v>Nordeste</v>
      </c>
      <c r="M2513">
        <f>IF(Tabela_Brasil[[#This Row],[IBGE_1-4]]&gt;=951,1,0)</f>
        <v>0</v>
      </c>
      <c r="N2513">
        <f>IF(Tabela_Brasil[[#This Row],[COMP_P]]&lt;=2,1,0)</f>
        <v>0</v>
      </c>
    </row>
    <row r="2514" spans="1:14" x14ac:dyDescent="0.25">
      <c r="A2514" s="9" t="s">
        <v>2483</v>
      </c>
      <c r="B2514" s="9" t="s">
        <v>49</v>
      </c>
      <c r="C2514" s="9">
        <v>1145</v>
      </c>
      <c r="D2514" s="9">
        <v>0.63200000000000001</v>
      </c>
      <c r="E2514" s="9">
        <v>0.59799999999999998</v>
      </c>
      <c r="F2514" s="9">
        <v>0.56100000000000005</v>
      </c>
      <c r="G2514" s="9">
        <v>10348.11</v>
      </c>
      <c r="H2514" s="10">
        <v>15</v>
      </c>
      <c r="I2514" t="str">
        <f>CONCATENATE(Tabela_Brasil[[#This Row],[Município]],"-",Tabela_Brasil[[#This Row],[Estado]])</f>
        <v>Santo Antônio Do Tauá-PA</v>
      </c>
      <c r="J2514">
        <f>IF(Tabela_Brasil[[#This Row],[IDHM]]&lt;=0.599,1,0)</f>
        <v>0</v>
      </c>
      <c r="K2514" t="str">
        <f>IF(Tabela_Brasil[[#This Row],[IDHM]]&lt;=0.55,"Baixo",IF(Tabela_Brasil[[#This Row],[IDHM]]&lt;=0.699,"Médio",IF(Tabela_Brasil[[#This Row],[IDHM]]&lt;=0.799,"Alto","Muito Alto")))</f>
        <v>Médio</v>
      </c>
      <c r="L2514" t="str">
        <f>VLOOKUP(Tabela_Brasil[[#This Row],[Estado]],'De-Para_Estado_Regiao'!$B$3:$C$29,2,FALSE)</f>
        <v>Norte</v>
      </c>
      <c r="M2514">
        <f>IF(Tabela_Brasil[[#This Row],[IBGE_1-4]]&gt;=951,1,0)</f>
        <v>1</v>
      </c>
      <c r="N2514">
        <f>IF(Tabela_Brasil[[#This Row],[COMP_P]]&lt;=2,1,0)</f>
        <v>0</v>
      </c>
    </row>
    <row r="2515" spans="1:14" x14ac:dyDescent="0.25">
      <c r="A2515" s="12" t="s">
        <v>2484</v>
      </c>
      <c r="B2515" s="12" t="s">
        <v>22</v>
      </c>
      <c r="C2515" s="12">
        <v>264</v>
      </c>
      <c r="D2515" s="12">
        <v>0.73099999999999998</v>
      </c>
      <c r="E2515" s="12">
        <v>0.73199999999999998</v>
      </c>
      <c r="F2515" s="12">
        <v>0.66</v>
      </c>
      <c r="G2515" s="12">
        <v>38220.82</v>
      </c>
      <c r="H2515" s="13">
        <v>13</v>
      </c>
      <c r="I2515" t="str">
        <f>CONCATENATE(Tabela_Brasil[[#This Row],[Município]],"-",Tabela_Brasil[[#This Row],[Estado]])</f>
        <v>Nova Santa Rosa-PR</v>
      </c>
      <c r="J2515">
        <f>IF(Tabela_Brasil[[#This Row],[IDHM]]&lt;=0.599,1,0)</f>
        <v>0</v>
      </c>
      <c r="K2515" t="str">
        <f>IF(Tabela_Brasil[[#This Row],[IDHM]]&lt;=0.55,"Baixo",IF(Tabela_Brasil[[#This Row],[IDHM]]&lt;=0.699,"Médio",IF(Tabela_Brasil[[#This Row],[IDHM]]&lt;=0.799,"Alto","Muito Alto")))</f>
        <v>Alto</v>
      </c>
      <c r="L2515" t="str">
        <f>VLOOKUP(Tabela_Brasil[[#This Row],[Estado]],'De-Para_Estado_Regiao'!$B$3:$C$29,2,FALSE)</f>
        <v>Sul</v>
      </c>
      <c r="M2515">
        <f>IF(Tabela_Brasil[[#This Row],[IBGE_1-4]]&gt;=951,1,0)</f>
        <v>0</v>
      </c>
      <c r="N2515">
        <f>IF(Tabela_Brasil[[#This Row],[COMP_P]]&lt;=2,1,0)</f>
        <v>0</v>
      </c>
    </row>
    <row r="2516" spans="1:14" x14ac:dyDescent="0.25">
      <c r="A2516" s="9" t="s">
        <v>2485</v>
      </c>
      <c r="B2516" s="9" t="s">
        <v>14</v>
      </c>
      <c r="C2516" s="9">
        <v>276</v>
      </c>
      <c r="D2516" s="9">
        <v>0.71</v>
      </c>
      <c r="E2516" s="9">
        <v>0.70799999999999996</v>
      </c>
      <c r="F2516" s="9">
        <v>0.58899999999999997</v>
      </c>
      <c r="G2516" s="9">
        <v>23226.69</v>
      </c>
      <c r="H2516" s="10">
        <v>23</v>
      </c>
      <c r="I2516" t="str">
        <f>CONCATENATE(Tabela_Brasil[[#This Row],[Município]],"-",Tabela_Brasil[[#This Row],[Estado]])</f>
        <v>Arroio Do Tigre-RS</v>
      </c>
      <c r="J2516">
        <f>IF(Tabela_Brasil[[#This Row],[IDHM]]&lt;=0.599,1,0)</f>
        <v>0</v>
      </c>
      <c r="K2516" t="str">
        <f>IF(Tabela_Brasil[[#This Row],[IDHM]]&lt;=0.55,"Baixo",IF(Tabela_Brasil[[#This Row],[IDHM]]&lt;=0.699,"Médio",IF(Tabela_Brasil[[#This Row],[IDHM]]&lt;=0.799,"Alto","Muito Alto")))</f>
        <v>Alto</v>
      </c>
      <c r="L2516" t="str">
        <f>VLOOKUP(Tabela_Brasil[[#This Row],[Estado]],'De-Para_Estado_Regiao'!$B$3:$C$29,2,FALSE)</f>
        <v>Sul</v>
      </c>
      <c r="M2516">
        <f>IF(Tabela_Brasil[[#This Row],[IBGE_1-4]]&gt;=951,1,0)</f>
        <v>0</v>
      </c>
      <c r="N2516">
        <f>IF(Tabela_Brasil[[#This Row],[COMP_P]]&lt;=2,1,0)</f>
        <v>0</v>
      </c>
    </row>
    <row r="2517" spans="1:14" x14ac:dyDescent="0.25">
      <c r="A2517" s="12" t="s">
        <v>2486</v>
      </c>
      <c r="B2517" s="12" t="s">
        <v>16</v>
      </c>
      <c r="C2517" s="12">
        <v>854</v>
      </c>
      <c r="D2517" s="12">
        <v>0.71</v>
      </c>
      <c r="E2517" s="12">
        <v>0.67500000000000004</v>
      </c>
      <c r="F2517" s="12">
        <v>0.63900000000000001</v>
      </c>
      <c r="G2517" s="12">
        <v>17232.72</v>
      </c>
      <c r="H2517" s="13">
        <v>13</v>
      </c>
      <c r="I2517" t="str">
        <f>CONCATENATE(Tabela_Brasil[[#This Row],[Município]],"-",Tabela_Brasil[[#This Row],[Estado]])</f>
        <v>Nova Era-MG</v>
      </c>
      <c r="J2517">
        <f>IF(Tabela_Brasil[[#This Row],[IDHM]]&lt;=0.599,1,0)</f>
        <v>0</v>
      </c>
      <c r="K2517" t="str">
        <f>IF(Tabela_Brasil[[#This Row],[IDHM]]&lt;=0.55,"Baixo",IF(Tabela_Brasil[[#This Row],[IDHM]]&lt;=0.699,"Médio",IF(Tabela_Brasil[[#This Row],[IDHM]]&lt;=0.799,"Alto","Muito Alto")))</f>
        <v>Alto</v>
      </c>
      <c r="L2517" t="str">
        <f>VLOOKUP(Tabela_Brasil[[#This Row],[Estado]],'De-Para_Estado_Regiao'!$B$3:$C$29,2,FALSE)</f>
        <v>Sudeste</v>
      </c>
      <c r="M2517">
        <f>IF(Tabela_Brasil[[#This Row],[IBGE_1-4]]&gt;=951,1,0)</f>
        <v>0</v>
      </c>
      <c r="N2517">
        <f>IF(Tabela_Brasil[[#This Row],[COMP_P]]&lt;=2,1,0)</f>
        <v>0</v>
      </c>
    </row>
    <row r="2518" spans="1:14" x14ac:dyDescent="0.25">
      <c r="A2518" s="9" t="s">
        <v>2487</v>
      </c>
      <c r="B2518" s="9" t="s">
        <v>49</v>
      </c>
      <c r="C2518" s="9">
        <v>558</v>
      </c>
      <c r="D2518" s="9">
        <v>0.56200000000000006</v>
      </c>
      <c r="E2518" s="9">
        <v>0.59399999999999997</v>
      </c>
      <c r="F2518" s="9">
        <v>0.39200000000000002</v>
      </c>
      <c r="G2518" s="9">
        <v>16955.939999999999</v>
      </c>
      <c r="H2518" s="10">
        <v>0</v>
      </c>
      <c r="I2518" t="str">
        <f>CONCATENATE(Tabela_Brasil[[#This Row],[Município]],"-",Tabela_Brasil[[#This Row],[Estado]])</f>
        <v>Trairão-PA</v>
      </c>
      <c r="J2518">
        <f>IF(Tabela_Brasil[[#This Row],[IDHM]]&lt;=0.599,1,0)</f>
        <v>1</v>
      </c>
      <c r="K2518" t="str">
        <f>IF(Tabela_Brasil[[#This Row],[IDHM]]&lt;=0.55,"Baixo",IF(Tabela_Brasil[[#This Row],[IDHM]]&lt;=0.699,"Médio",IF(Tabela_Brasil[[#This Row],[IDHM]]&lt;=0.799,"Alto","Muito Alto")))</f>
        <v>Médio</v>
      </c>
      <c r="L2518" t="str">
        <f>VLOOKUP(Tabela_Brasil[[#This Row],[Estado]],'De-Para_Estado_Regiao'!$B$3:$C$29,2,FALSE)</f>
        <v>Norte</v>
      </c>
      <c r="M2518">
        <f>IF(Tabela_Brasil[[#This Row],[IBGE_1-4]]&gt;=951,1,0)</f>
        <v>0</v>
      </c>
      <c r="N2518">
        <f>IF(Tabela_Brasil[[#This Row],[COMP_P]]&lt;=2,1,0)</f>
        <v>1</v>
      </c>
    </row>
    <row r="2519" spans="1:14" x14ac:dyDescent="0.25">
      <c r="A2519" s="12" t="s">
        <v>2488</v>
      </c>
      <c r="B2519" s="12" t="s">
        <v>59</v>
      </c>
      <c r="C2519" s="12">
        <v>116</v>
      </c>
      <c r="D2519" s="12">
        <v>0.73799999999999999</v>
      </c>
      <c r="E2519" s="12">
        <v>0.747</v>
      </c>
      <c r="F2519" s="12">
        <v>0.63100000000000001</v>
      </c>
      <c r="G2519" s="12">
        <v>41148.54</v>
      </c>
      <c r="H2519" s="13">
        <v>13</v>
      </c>
      <c r="I2519" t="str">
        <f>CONCATENATE(Tabela_Brasil[[#This Row],[Município]],"-",Tabela_Brasil[[#This Row],[Estado]])</f>
        <v>Ipumirim-SC</v>
      </c>
      <c r="J2519">
        <f>IF(Tabela_Brasil[[#This Row],[IDHM]]&lt;=0.599,1,0)</f>
        <v>0</v>
      </c>
      <c r="K2519" t="str">
        <f>IF(Tabela_Brasil[[#This Row],[IDHM]]&lt;=0.55,"Baixo",IF(Tabela_Brasil[[#This Row],[IDHM]]&lt;=0.699,"Médio",IF(Tabela_Brasil[[#This Row],[IDHM]]&lt;=0.799,"Alto","Muito Alto")))</f>
        <v>Alto</v>
      </c>
      <c r="L2519" t="str">
        <f>VLOOKUP(Tabela_Brasil[[#This Row],[Estado]],'De-Para_Estado_Regiao'!$B$3:$C$29,2,FALSE)</f>
        <v>Sul</v>
      </c>
      <c r="M2519">
        <f>IF(Tabela_Brasil[[#This Row],[IBGE_1-4]]&gt;=951,1,0)</f>
        <v>0</v>
      </c>
      <c r="N2519">
        <f>IF(Tabela_Brasil[[#This Row],[COMP_P]]&lt;=2,1,0)</f>
        <v>0</v>
      </c>
    </row>
    <row r="2520" spans="1:14" x14ac:dyDescent="0.25">
      <c r="A2520" s="9" t="s">
        <v>2489</v>
      </c>
      <c r="B2520" s="9" t="s">
        <v>14</v>
      </c>
      <c r="C2520" s="9">
        <v>260</v>
      </c>
      <c r="D2520" s="9">
        <v>0.66500000000000004</v>
      </c>
      <c r="E2520" s="9">
        <v>0.66700000000000004</v>
      </c>
      <c r="F2520" s="9">
        <v>0.55000000000000004</v>
      </c>
      <c r="G2520" s="9">
        <v>39577.83</v>
      </c>
      <c r="H2520" s="10">
        <v>2</v>
      </c>
      <c r="I2520" t="str">
        <f>CONCATENATE(Tabela_Brasil[[#This Row],[Município]],"-",Tabela_Brasil[[#This Row],[Estado]])</f>
        <v>Coronel Bicaco-RS</v>
      </c>
      <c r="J2520">
        <f>IF(Tabela_Brasil[[#This Row],[IDHM]]&lt;=0.599,1,0)</f>
        <v>0</v>
      </c>
      <c r="K2520" t="str">
        <f>IF(Tabela_Brasil[[#This Row],[IDHM]]&lt;=0.55,"Baixo",IF(Tabela_Brasil[[#This Row],[IDHM]]&lt;=0.699,"Médio",IF(Tabela_Brasil[[#This Row],[IDHM]]&lt;=0.799,"Alto","Muito Alto")))</f>
        <v>Médio</v>
      </c>
      <c r="L2520" t="str">
        <f>VLOOKUP(Tabela_Brasil[[#This Row],[Estado]],'De-Para_Estado_Regiao'!$B$3:$C$29,2,FALSE)</f>
        <v>Sul</v>
      </c>
      <c r="M2520">
        <f>IF(Tabela_Brasil[[#This Row],[IBGE_1-4]]&gt;=951,1,0)</f>
        <v>0</v>
      </c>
      <c r="N2520">
        <f>IF(Tabela_Brasil[[#This Row],[COMP_P]]&lt;=2,1,0)</f>
        <v>1</v>
      </c>
    </row>
    <row r="2521" spans="1:14" x14ac:dyDescent="0.25">
      <c r="A2521" s="12" t="s">
        <v>2490</v>
      </c>
      <c r="B2521" s="12" t="s">
        <v>148</v>
      </c>
      <c r="C2521" s="12">
        <v>491</v>
      </c>
      <c r="D2521" s="12">
        <v>0.64300000000000002</v>
      </c>
      <c r="E2521" s="12">
        <v>0.66400000000000003</v>
      </c>
      <c r="F2521" s="12">
        <v>0.52400000000000002</v>
      </c>
      <c r="G2521" s="12">
        <v>14199.05</v>
      </c>
      <c r="H2521" s="13">
        <v>5</v>
      </c>
      <c r="I2521" t="str">
        <f>CONCATENATE(Tabela_Brasil[[#This Row],[Município]],"-",Tabela_Brasil[[#This Row],[Estado]])</f>
        <v>Nova Brasilândia D'Oeste-RO</v>
      </c>
      <c r="J2521">
        <f>IF(Tabela_Brasil[[#This Row],[IDHM]]&lt;=0.599,1,0)</f>
        <v>0</v>
      </c>
      <c r="K2521" t="str">
        <f>IF(Tabela_Brasil[[#This Row],[IDHM]]&lt;=0.55,"Baixo",IF(Tabela_Brasil[[#This Row],[IDHM]]&lt;=0.699,"Médio",IF(Tabela_Brasil[[#This Row],[IDHM]]&lt;=0.799,"Alto","Muito Alto")))</f>
        <v>Médio</v>
      </c>
      <c r="L2521" t="str">
        <f>VLOOKUP(Tabela_Brasil[[#This Row],[Estado]],'De-Para_Estado_Regiao'!$B$3:$C$29,2,FALSE)</f>
        <v>Norte</v>
      </c>
      <c r="M2521">
        <f>IF(Tabela_Brasil[[#This Row],[IBGE_1-4]]&gt;=951,1,0)</f>
        <v>0</v>
      </c>
      <c r="N2521">
        <f>IF(Tabela_Brasil[[#This Row],[COMP_P]]&lt;=2,1,0)</f>
        <v>0</v>
      </c>
    </row>
    <row r="2522" spans="1:14" x14ac:dyDescent="0.25">
      <c r="A2522" s="9" t="s">
        <v>498</v>
      </c>
      <c r="B2522" s="9" t="s">
        <v>16</v>
      </c>
      <c r="C2522" s="9">
        <v>419</v>
      </c>
      <c r="D2522" s="9">
        <v>0.68</v>
      </c>
      <c r="E2522" s="9">
        <v>0.69899999999999995</v>
      </c>
      <c r="F2522" s="9">
        <v>0.53700000000000003</v>
      </c>
      <c r="G2522" s="9">
        <v>20253.91</v>
      </c>
      <c r="H2522" s="10">
        <v>11</v>
      </c>
      <c r="I2522" t="str">
        <f>CONCATENATE(Tabela_Brasil[[#This Row],[Município]],"-",Tabela_Brasil[[#This Row],[Estado]])</f>
        <v>Candeias-MG</v>
      </c>
      <c r="J2522">
        <f>IF(Tabela_Brasil[[#This Row],[IDHM]]&lt;=0.599,1,0)</f>
        <v>0</v>
      </c>
      <c r="K2522" t="str">
        <f>IF(Tabela_Brasil[[#This Row],[IDHM]]&lt;=0.55,"Baixo",IF(Tabela_Brasil[[#This Row],[IDHM]]&lt;=0.699,"Médio",IF(Tabela_Brasil[[#This Row],[IDHM]]&lt;=0.799,"Alto","Muito Alto")))</f>
        <v>Médio</v>
      </c>
      <c r="L2522" t="str">
        <f>VLOOKUP(Tabela_Brasil[[#This Row],[Estado]],'De-Para_Estado_Regiao'!$B$3:$C$29,2,FALSE)</f>
        <v>Sudeste</v>
      </c>
      <c r="M2522">
        <f>IF(Tabela_Brasil[[#This Row],[IBGE_1-4]]&gt;=951,1,0)</f>
        <v>0</v>
      </c>
      <c r="N2522">
        <f>IF(Tabela_Brasil[[#This Row],[COMP_P]]&lt;=2,1,0)</f>
        <v>0</v>
      </c>
    </row>
    <row r="2523" spans="1:14" x14ac:dyDescent="0.25">
      <c r="A2523" s="12" t="s">
        <v>2491</v>
      </c>
      <c r="B2523" s="12" t="s">
        <v>14</v>
      </c>
      <c r="C2523" s="12">
        <v>360</v>
      </c>
      <c r="D2523" s="12">
        <v>0.69</v>
      </c>
      <c r="E2523" s="12">
        <v>0.67200000000000004</v>
      </c>
      <c r="F2523" s="12">
        <v>0.57599999999999996</v>
      </c>
      <c r="G2523" s="12">
        <v>27451.78</v>
      </c>
      <c r="H2523" s="13">
        <v>1</v>
      </c>
      <c r="I2523" t="str">
        <f>CONCATENATE(Tabela_Brasil[[#This Row],[Município]],"-",Tabela_Brasil[[#This Row],[Estado]])</f>
        <v>Santo Antônio Das Missões-RS</v>
      </c>
      <c r="J2523">
        <f>IF(Tabela_Brasil[[#This Row],[IDHM]]&lt;=0.599,1,0)</f>
        <v>0</v>
      </c>
      <c r="K2523" t="str">
        <f>IF(Tabela_Brasil[[#This Row],[IDHM]]&lt;=0.55,"Baixo",IF(Tabela_Brasil[[#This Row],[IDHM]]&lt;=0.699,"Médio",IF(Tabela_Brasil[[#This Row],[IDHM]]&lt;=0.799,"Alto","Muito Alto")))</f>
        <v>Médio</v>
      </c>
      <c r="L2523" t="str">
        <f>VLOOKUP(Tabela_Brasil[[#This Row],[Estado]],'De-Para_Estado_Regiao'!$B$3:$C$29,2,FALSE)</f>
        <v>Sul</v>
      </c>
      <c r="M2523">
        <f>IF(Tabela_Brasil[[#This Row],[IBGE_1-4]]&gt;=951,1,0)</f>
        <v>0</v>
      </c>
      <c r="N2523">
        <f>IF(Tabela_Brasil[[#This Row],[COMP_P]]&lt;=2,1,0)</f>
        <v>1</v>
      </c>
    </row>
    <row r="2524" spans="1:14" x14ac:dyDescent="0.25">
      <c r="A2524" s="9" t="s">
        <v>2492</v>
      </c>
      <c r="B2524" s="9" t="s">
        <v>29</v>
      </c>
      <c r="C2524" s="9">
        <v>515</v>
      </c>
      <c r="D2524" s="9">
        <v>0.71</v>
      </c>
      <c r="E2524" s="9">
        <v>0.67800000000000005</v>
      </c>
      <c r="F2524" s="9">
        <v>0.63700000000000001</v>
      </c>
      <c r="G2524" s="9">
        <v>27593.86</v>
      </c>
      <c r="H2524" s="10">
        <v>6</v>
      </c>
      <c r="I2524" t="str">
        <f>CONCATENATE(Tabela_Brasil[[#This Row],[Município]],"-",Tabela_Brasil[[#This Row],[Estado]])</f>
        <v>Juscimeira-MT</v>
      </c>
      <c r="J2524">
        <f>IF(Tabela_Brasil[[#This Row],[IDHM]]&lt;=0.599,1,0)</f>
        <v>0</v>
      </c>
      <c r="K2524" t="str">
        <f>IF(Tabela_Brasil[[#This Row],[IDHM]]&lt;=0.55,"Baixo",IF(Tabela_Brasil[[#This Row],[IDHM]]&lt;=0.699,"Médio",IF(Tabela_Brasil[[#This Row],[IDHM]]&lt;=0.799,"Alto","Muito Alto")))</f>
        <v>Alto</v>
      </c>
      <c r="L2524" t="str">
        <f>VLOOKUP(Tabela_Brasil[[#This Row],[Estado]],'De-Para_Estado_Regiao'!$B$3:$C$29,2,FALSE)</f>
        <v>Centro-Oeste</v>
      </c>
      <c r="M2524">
        <f>IF(Tabela_Brasil[[#This Row],[IBGE_1-4]]&gt;=951,1,0)</f>
        <v>0</v>
      </c>
      <c r="N2524">
        <f>IF(Tabela_Brasil[[#This Row],[COMP_P]]&lt;=2,1,0)</f>
        <v>0</v>
      </c>
    </row>
    <row r="2525" spans="1:14" x14ac:dyDescent="0.25">
      <c r="A2525" s="12" t="s">
        <v>2493</v>
      </c>
      <c r="B2525" s="12" t="s">
        <v>16</v>
      </c>
      <c r="C2525" s="12">
        <v>615</v>
      </c>
      <c r="D2525" s="12">
        <v>0.73</v>
      </c>
      <c r="E2525" s="12">
        <v>0.70299999999999996</v>
      </c>
      <c r="F2525" s="12">
        <v>0.64</v>
      </c>
      <c r="G2525" s="12">
        <v>16063.73</v>
      </c>
      <c r="H2525" s="13">
        <v>5</v>
      </c>
      <c r="I2525" t="str">
        <f>CONCATENATE(Tabela_Brasil[[#This Row],[Município]],"-",Tabela_Brasil[[#This Row],[Estado]])</f>
        <v>Borda Da Mata-MG</v>
      </c>
      <c r="J2525">
        <f>IF(Tabela_Brasil[[#This Row],[IDHM]]&lt;=0.599,1,0)</f>
        <v>0</v>
      </c>
      <c r="K2525" t="str">
        <f>IF(Tabela_Brasil[[#This Row],[IDHM]]&lt;=0.55,"Baixo",IF(Tabela_Brasil[[#This Row],[IDHM]]&lt;=0.699,"Médio",IF(Tabela_Brasil[[#This Row],[IDHM]]&lt;=0.799,"Alto","Muito Alto")))</f>
        <v>Alto</v>
      </c>
      <c r="L2525" t="str">
        <f>VLOOKUP(Tabela_Brasil[[#This Row],[Estado]],'De-Para_Estado_Regiao'!$B$3:$C$29,2,FALSE)</f>
        <v>Sudeste</v>
      </c>
      <c r="M2525">
        <f>IF(Tabela_Brasil[[#This Row],[IBGE_1-4]]&gt;=951,1,0)</f>
        <v>0</v>
      </c>
      <c r="N2525">
        <f>IF(Tabela_Brasil[[#This Row],[COMP_P]]&lt;=2,1,0)</f>
        <v>0</v>
      </c>
    </row>
    <row r="2526" spans="1:14" x14ac:dyDescent="0.25">
      <c r="A2526" s="9" t="s">
        <v>2494</v>
      </c>
      <c r="B2526" s="9" t="s">
        <v>33</v>
      </c>
      <c r="C2526" s="9">
        <v>163</v>
      </c>
      <c r="D2526" s="9">
        <v>0.69299999999999995</v>
      </c>
      <c r="E2526" s="9">
        <v>0.69199999999999995</v>
      </c>
      <c r="F2526" s="9">
        <v>0.58399999999999996</v>
      </c>
      <c r="G2526" s="9">
        <v>73609.2</v>
      </c>
      <c r="H2526" s="10">
        <v>1</v>
      </c>
      <c r="I2526" t="str">
        <f>CONCATENATE(Tabela_Brasil[[#This Row],[Município]],"-",Tabela_Brasil[[#This Row],[Estado]])</f>
        <v>Aporé-GO</v>
      </c>
      <c r="J2526">
        <f>IF(Tabela_Brasil[[#This Row],[IDHM]]&lt;=0.599,1,0)</f>
        <v>0</v>
      </c>
      <c r="K2526" t="str">
        <f>IF(Tabela_Brasil[[#This Row],[IDHM]]&lt;=0.55,"Baixo",IF(Tabela_Brasil[[#This Row],[IDHM]]&lt;=0.699,"Médio",IF(Tabela_Brasil[[#This Row],[IDHM]]&lt;=0.799,"Alto","Muito Alto")))</f>
        <v>Médio</v>
      </c>
      <c r="L2526" t="str">
        <f>VLOOKUP(Tabela_Brasil[[#This Row],[Estado]],'De-Para_Estado_Regiao'!$B$3:$C$29,2,FALSE)</f>
        <v>Centro-Oeste</v>
      </c>
      <c r="M2526">
        <f>IF(Tabela_Brasil[[#This Row],[IBGE_1-4]]&gt;=951,1,0)</f>
        <v>0</v>
      </c>
      <c r="N2526">
        <f>IF(Tabela_Brasil[[#This Row],[COMP_P]]&lt;=2,1,0)</f>
        <v>1</v>
      </c>
    </row>
    <row r="2527" spans="1:14" x14ac:dyDescent="0.25">
      <c r="A2527" s="12" t="s">
        <v>2495</v>
      </c>
      <c r="B2527" s="12" t="s">
        <v>33</v>
      </c>
      <c r="C2527" s="12">
        <v>420</v>
      </c>
      <c r="D2527" s="12">
        <v>0.71</v>
      </c>
      <c r="E2527" s="12">
        <v>0.7</v>
      </c>
      <c r="F2527" s="12">
        <v>0.61399999999999999</v>
      </c>
      <c r="G2527" s="12">
        <v>31622.05</v>
      </c>
      <c r="H2527" s="13">
        <v>9</v>
      </c>
      <c r="I2527" t="str">
        <f>CONCATENATE(Tabela_Brasil[[#This Row],[Município]],"-",Tabela_Brasil[[#This Row],[Estado]])</f>
        <v>Buriti Alegre-GO</v>
      </c>
      <c r="J2527">
        <f>IF(Tabela_Brasil[[#This Row],[IDHM]]&lt;=0.599,1,0)</f>
        <v>0</v>
      </c>
      <c r="K2527" t="str">
        <f>IF(Tabela_Brasil[[#This Row],[IDHM]]&lt;=0.55,"Baixo",IF(Tabela_Brasil[[#This Row],[IDHM]]&lt;=0.699,"Médio",IF(Tabela_Brasil[[#This Row],[IDHM]]&lt;=0.799,"Alto","Muito Alto")))</f>
        <v>Alto</v>
      </c>
      <c r="L2527" t="str">
        <f>VLOOKUP(Tabela_Brasil[[#This Row],[Estado]],'De-Para_Estado_Regiao'!$B$3:$C$29,2,FALSE)</f>
        <v>Centro-Oeste</v>
      </c>
      <c r="M2527">
        <f>IF(Tabela_Brasil[[#This Row],[IBGE_1-4]]&gt;=951,1,0)</f>
        <v>0</v>
      </c>
      <c r="N2527">
        <f>IF(Tabela_Brasil[[#This Row],[COMP_P]]&lt;=2,1,0)</f>
        <v>0</v>
      </c>
    </row>
    <row r="2528" spans="1:14" x14ac:dyDescent="0.25">
      <c r="A2528" s="9" t="s">
        <v>2496</v>
      </c>
      <c r="B2528" s="9" t="s">
        <v>16</v>
      </c>
      <c r="C2528" s="9">
        <v>532</v>
      </c>
      <c r="D2528" s="9">
        <v>0.66900000000000004</v>
      </c>
      <c r="E2528" s="9">
        <v>0.68799999999999994</v>
      </c>
      <c r="F2528" s="9">
        <v>0.51500000000000001</v>
      </c>
      <c r="G2528" s="9">
        <v>22369.77</v>
      </c>
      <c r="H2528" s="10">
        <v>14</v>
      </c>
      <c r="I2528" t="str">
        <f>CONCATENATE(Tabela_Brasil[[#This Row],[Município]],"-",Tabela_Brasil[[#This Row],[Estado]])</f>
        <v>Martinho Campos-MG</v>
      </c>
      <c r="J2528">
        <f>IF(Tabela_Brasil[[#This Row],[IDHM]]&lt;=0.599,1,0)</f>
        <v>0</v>
      </c>
      <c r="K2528" t="str">
        <f>IF(Tabela_Brasil[[#This Row],[IDHM]]&lt;=0.55,"Baixo",IF(Tabela_Brasil[[#This Row],[IDHM]]&lt;=0.699,"Médio",IF(Tabela_Brasil[[#This Row],[IDHM]]&lt;=0.799,"Alto","Muito Alto")))</f>
        <v>Médio</v>
      </c>
      <c r="L2528" t="str">
        <f>VLOOKUP(Tabela_Brasil[[#This Row],[Estado]],'De-Para_Estado_Regiao'!$B$3:$C$29,2,FALSE)</f>
        <v>Sudeste</v>
      </c>
      <c r="M2528">
        <f>IF(Tabela_Brasil[[#This Row],[IBGE_1-4]]&gt;=951,1,0)</f>
        <v>0</v>
      </c>
      <c r="N2528">
        <f>IF(Tabela_Brasil[[#This Row],[COMP_P]]&lt;=2,1,0)</f>
        <v>0</v>
      </c>
    </row>
    <row r="2529" spans="1:14" x14ac:dyDescent="0.25">
      <c r="A2529" s="12" t="s">
        <v>2497</v>
      </c>
      <c r="B2529" s="12" t="s">
        <v>14</v>
      </c>
      <c r="C2529" s="12">
        <v>151</v>
      </c>
      <c r="D2529" s="12">
        <v>0.74299999999999999</v>
      </c>
      <c r="E2529" s="12">
        <v>0.77900000000000003</v>
      </c>
      <c r="F2529" s="12">
        <v>0.621</v>
      </c>
      <c r="G2529" s="12">
        <v>41918.54</v>
      </c>
      <c r="H2529" s="13">
        <v>6</v>
      </c>
      <c r="I2529" t="str">
        <f>CONCATENATE(Tabela_Brasil[[#This Row],[Município]],"-",Tabela_Brasil[[#This Row],[Estado]])</f>
        <v>Augusto Pestana-RS</v>
      </c>
      <c r="J2529">
        <f>IF(Tabela_Brasil[[#This Row],[IDHM]]&lt;=0.599,1,0)</f>
        <v>0</v>
      </c>
      <c r="K2529" t="str">
        <f>IF(Tabela_Brasil[[#This Row],[IDHM]]&lt;=0.55,"Baixo",IF(Tabela_Brasil[[#This Row],[IDHM]]&lt;=0.699,"Médio",IF(Tabela_Brasil[[#This Row],[IDHM]]&lt;=0.799,"Alto","Muito Alto")))</f>
        <v>Alto</v>
      </c>
      <c r="L2529" t="str">
        <f>VLOOKUP(Tabela_Brasil[[#This Row],[Estado]],'De-Para_Estado_Regiao'!$B$3:$C$29,2,FALSE)</f>
        <v>Sul</v>
      </c>
      <c r="M2529">
        <f>IF(Tabela_Brasil[[#This Row],[IBGE_1-4]]&gt;=951,1,0)</f>
        <v>0</v>
      </c>
      <c r="N2529">
        <f>IF(Tabela_Brasil[[#This Row],[COMP_P]]&lt;=2,1,0)</f>
        <v>0</v>
      </c>
    </row>
    <row r="2530" spans="1:14" x14ac:dyDescent="0.25">
      <c r="A2530" s="9" t="s">
        <v>2498</v>
      </c>
      <c r="B2530" s="9" t="s">
        <v>210</v>
      </c>
      <c r="C2530" s="9">
        <v>575</v>
      </c>
      <c r="D2530" s="9">
        <v>0.626</v>
      </c>
      <c r="E2530" s="9">
        <v>0.628</v>
      </c>
      <c r="F2530" s="9">
        <v>0.502</v>
      </c>
      <c r="G2530" s="9">
        <v>20478.7</v>
      </c>
      <c r="H2530" s="10">
        <v>7</v>
      </c>
      <c r="I2530" t="str">
        <f>CONCATENATE(Tabela_Brasil[[#This Row],[Município]],"-",Tabela_Brasil[[#This Row],[Estado]])</f>
        <v>Pedra Branca Do Amapari-AP</v>
      </c>
      <c r="J2530">
        <f>IF(Tabela_Brasil[[#This Row],[IDHM]]&lt;=0.599,1,0)</f>
        <v>0</v>
      </c>
      <c r="K2530" t="str">
        <f>IF(Tabela_Brasil[[#This Row],[IDHM]]&lt;=0.55,"Baixo",IF(Tabela_Brasil[[#This Row],[IDHM]]&lt;=0.699,"Médio",IF(Tabela_Brasil[[#This Row],[IDHM]]&lt;=0.799,"Alto","Muito Alto")))</f>
        <v>Médio</v>
      </c>
      <c r="L2530" t="str">
        <f>VLOOKUP(Tabela_Brasil[[#This Row],[Estado]],'De-Para_Estado_Regiao'!$B$3:$C$29,2,FALSE)</f>
        <v>Norte</v>
      </c>
      <c r="M2530">
        <f>IF(Tabela_Brasil[[#This Row],[IBGE_1-4]]&gt;=951,1,0)</f>
        <v>0</v>
      </c>
      <c r="N2530">
        <f>IF(Tabela_Brasil[[#This Row],[COMP_P]]&lt;=2,1,0)</f>
        <v>0</v>
      </c>
    </row>
    <row r="2531" spans="1:14" x14ac:dyDescent="0.25">
      <c r="A2531" s="12" t="s">
        <v>2499</v>
      </c>
      <c r="B2531" s="12" t="s">
        <v>111</v>
      </c>
      <c r="C2531" s="12">
        <v>691</v>
      </c>
      <c r="D2531" s="12">
        <v>0.67</v>
      </c>
      <c r="E2531" s="12">
        <v>0.64800000000000002</v>
      </c>
      <c r="F2531" s="12">
        <v>0.56999999999999995</v>
      </c>
      <c r="G2531" s="12">
        <v>25359.05</v>
      </c>
      <c r="H2531" s="13">
        <v>3</v>
      </c>
      <c r="I2531" t="str">
        <f>CONCATENATE(Tabela_Brasil[[#This Row],[Município]],"-",Tabela_Brasil[[#This Row],[Estado]])</f>
        <v>Xambioá-TO</v>
      </c>
      <c r="J2531">
        <f>IF(Tabela_Brasil[[#This Row],[IDHM]]&lt;=0.599,1,0)</f>
        <v>0</v>
      </c>
      <c r="K2531" t="str">
        <f>IF(Tabela_Brasil[[#This Row],[IDHM]]&lt;=0.55,"Baixo",IF(Tabela_Brasil[[#This Row],[IDHM]]&lt;=0.699,"Médio",IF(Tabela_Brasil[[#This Row],[IDHM]]&lt;=0.799,"Alto","Muito Alto")))</f>
        <v>Médio</v>
      </c>
      <c r="L2531" t="str">
        <f>VLOOKUP(Tabela_Brasil[[#This Row],[Estado]],'De-Para_Estado_Regiao'!$B$3:$C$29,2,FALSE)</f>
        <v>Norte</v>
      </c>
      <c r="M2531">
        <f>IF(Tabela_Brasil[[#This Row],[IBGE_1-4]]&gt;=951,1,0)</f>
        <v>0</v>
      </c>
      <c r="N2531">
        <f>IF(Tabela_Brasil[[#This Row],[COMP_P]]&lt;=2,1,0)</f>
        <v>0</v>
      </c>
    </row>
    <row r="2532" spans="1:14" x14ac:dyDescent="0.25">
      <c r="A2532" s="9" t="s">
        <v>2500</v>
      </c>
      <c r="B2532" s="9" t="s">
        <v>118</v>
      </c>
      <c r="C2532" s="9">
        <v>1494</v>
      </c>
      <c r="D2532" s="9">
        <v>0.61799999999999999</v>
      </c>
      <c r="E2532" s="9">
        <v>0.59099999999999997</v>
      </c>
      <c r="F2532" s="9">
        <v>0.51200000000000001</v>
      </c>
      <c r="G2532" s="9">
        <v>7711.6</v>
      </c>
      <c r="H2532" s="10">
        <v>7</v>
      </c>
      <c r="I2532" t="str">
        <f>CONCATENATE(Tabela_Brasil[[#This Row],[Município]],"-",Tabela_Brasil[[#This Row],[Estado]])</f>
        <v>José De Freitas-PI</v>
      </c>
      <c r="J2532">
        <f>IF(Tabela_Brasil[[#This Row],[IDHM]]&lt;=0.599,1,0)</f>
        <v>0</v>
      </c>
      <c r="K2532" t="str">
        <f>IF(Tabela_Brasil[[#This Row],[IDHM]]&lt;=0.55,"Baixo",IF(Tabela_Brasil[[#This Row],[IDHM]]&lt;=0.699,"Médio",IF(Tabela_Brasil[[#This Row],[IDHM]]&lt;=0.799,"Alto","Muito Alto")))</f>
        <v>Médio</v>
      </c>
      <c r="L2532" t="str">
        <f>VLOOKUP(Tabela_Brasil[[#This Row],[Estado]],'De-Para_Estado_Regiao'!$B$3:$C$29,2,FALSE)</f>
        <v>Nordeste</v>
      </c>
      <c r="M2532">
        <f>IF(Tabela_Brasil[[#This Row],[IBGE_1-4]]&gt;=951,1,0)</f>
        <v>1</v>
      </c>
      <c r="N2532">
        <f>IF(Tabela_Brasil[[#This Row],[COMP_P]]&lt;=2,1,0)</f>
        <v>0</v>
      </c>
    </row>
    <row r="2533" spans="1:14" x14ac:dyDescent="0.25">
      <c r="A2533" s="12" t="s">
        <v>2501</v>
      </c>
      <c r="B2533" s="12" t="s">
        <v>14</v>
      </c>
      <c r="C2533" s="12">
        <v>114</v>
      </c>
      <c r="D2533" s="12">
        <v>0.78500000000000003</v>
      </c>
      <c r="E2533" s="12">
        <v>0.79600000000000004</v>
      </c>
      <c r="F2533" s="12">
        <v>0.72199999999999998</v>
      </c>
      <c r="G2533" s="12">
        <v>66546.83</v>
      </c>
      <c r="H2533" s="13">
        <v>8</v>
      </c>
      <c r="I2533" t="str">
        <f>CONCATENATE(Tabela_Brasil[[#This Row],[Município]],"-",Tabela_Brasil[[#This Row],[Estado]])</f>
        <v>Nova Araçá-RS</v>
      </c>
      <c r="J2533">
        <f>IF(Tabela_Brasil[[#This Row],[IDHM]]&lt;=0.599,1,0)</f>
        <v>0</v>
      </c>
      <c r="K2533" t="str">
        <f>IF(Tabela_Brasil[[#This Row],[IDHM]]&lt;=0.55,"Baixo",IF(Tabela_Brasil[[#This Row],[IDHM]]&lt;=0.699,"Médio",IF(Tabela_Brasil[[#This Row],[IDHM]]&lt;=0.799,"Alto","Muito Alto")))</f>
        <v>Alto</v>
      </c>
      <c r="L2533" t="str">
        <f>VLOOKUP(Tabela_Brasil[[#This Row],[Estado]],'De-Para_Estado_Regiao'!$B$3:$C$29,2,FALSE)</f>
        <v>Sul</v>
      </c>
      <c r="M2533">
        <f>IF(Tabela_Brasil[[#This Row],[IBGE_1-4]]&gt;=951,1,0)</f>
        <v>0</v>
      </c>
      <c r="N2533">
        <f>IF(Tabela_Brasil[[#This Row],[COMP_P]]&lt;=2,1,0)</f>
        <v>0</v>
      </c>
    </row>
    <row r="2534" spans="1:14" x14ac:dyDescent="0.25">
      <c r="A2534" s="9" t="s">
        <v>2502</v>
      </c>
      <c r="B2534" s="9" t="s">
        <v>16</v>
      </c>
      <c r="C2534" s="9">
        <v>500</v>
      </c>
      <c r="D2534" s="9">
        <v>0.7</v>
      </c>
      <c r="E2534" s="9">
        <v>0.69099999999999995</v>
      </c>
      <c r="F2534" s="9">
        <v>0.57699999999999996</v>
      </c>
      <c r="G2534" s="9">
        <v>22512.32</v>
      </c>
      <c r="H2534" s="10">
        <v>7</v>
      </c>
      <c r="I2534" t="str">
        <f>CONCATENATE(Tabela_Brasil[[#This Row],[Município]],"-",Tabela_Brasil[[#This Row],[Estado]])</f>
        <v>Cambuquira-MG</v>
      </c>
      <c r="J2534">
        <f>IF(Tabela_Brasil[[#This Row],[IDHM]]&lt;=0.599,1,0)</f>
        <v>0</v>
      </c>
      <c r="K2534" t="str">
        <f>IF(Tabela_Brasil[[#This Row],[IDHM]]&lt;=0.55,"Baixo",IF(Tabela_Brasil[[#This Row],[IDHM]]&lt;=0.699,"Médio",IF(Tabela_Brasil[[#This Row],[IDHM]]&lt;=0.799,"Alto","Muito Alto")))</f>
        <v>Alto</v>
      </c>
      <c r="L2534" t="str">
        <f>VLOOKUP(Tabela_Brasil[[#This Row],[Estado]],'De-Para_Estado_Regiao'!$B$3:$C$29,2,FALSE)</f>
        <v>Sudeste</v>
      </c>
      <c r="M2534">
        <f>IF(Tabela_Brasil[[#This Row],[IBGE_1-4]]&gt;=951,1,0)</f>
        <v>0</v>
      </c>
      <c r="N2534">
        <f>IF(Tabela_Brasil[[#This Row],[COMP_P]]&lt;=2,1,0)</f>
        <v>0</v>
      </c>
    </row>
    <row r="2535" spans="1:14" x14ac:dyDescent="0.25">
      <c r="A2535" s="12" t="s">
        <v>2503</v>
      </c>
      <c r="B2535" s="12" t="s">
        <v>31</v>
      </c>
      <c r="C2535" s="12">
        <v>936</v>
      </c>
      <c r="D2535" s="12">
        <v>0.61899999999999999</v>
      </c>
      <c r="E2535" s="12">
        <v>0.57399999999999995</v>
      </c>
      <c r="F2535" s="12">
        <v>0.53700000000000003</v>
      </c>
      <c r="G2535" s="12">
        <v>10991.65</v>
      </c>
      <c r="H2535" s="13">
        <v>4</v>
      </c>
      <c r="I2535" t="str">
        <f>CONCATENATE(Tabela_Brasil[[#This Row],[Município]],"-",Tabela_Brasil[[#This Row],[Estado]])</f>
        <v>Senador Pompeu-CE</v>
      </c>
      <c r="J2535">
        <f>IF(Tabela_Brasil[[#This Row],[IDHM]]&lt;=0.599,1,0)</f>
        <v>0</v>
      </c>
      <c r="K2535" t="str">
        <f>IF(Tabela_Brasil[[#This Row],[IDHM]]&lt;=0.55,"Baixo",IF(Tabela_Brasil[[#This Row],[IDHM]]&lt;=0.699,"Médio",IF(Tabela_Brasil[[#This Row],[IDHM]]&lt;=0.799,"Alto","Muito Alto")))</f>
        <v>Médio</v>
      </c>
      <c r="L2535" t="str">
        <f>VLOOKUP(Tabela_Brasil[[#This Row],[Estado]],'De-Para_Estado_Regiao'!$B$3:$C$29,2,FALSE)</f>
        <v>Nordeste</v>
      </c>
      <c r="M2535">
        <f>IF(Tabela_Brasil[[#This Row],[IBGE_1-4]]&gt;=951,1,0)</f>
        <v>0</v>
      </c>
      <c r="N2535">
        <f>IF(Tabela_Brasil[[#This Row],[COMP_P]]&lt;=2,1,0)</f>
        <v>0</v>
      </c>
    </row>
    <row r="2536" spans="1:14" x14ac:dyDescent="0.25">
      <c r="A2536" s="9" t="s">
        <v>2504</v>
      </c>
      <c r="B2536" s="9" t="s">
        <v>114</v>
      </c>
      <c r="C2536" s="9">
        <v>795</v>
      </c>
      <c r="D2536" s="9">
        <v>0.61799999999999999</v>
      </c>
      <c r="E2536" s="9">
        <v>0.59</v>
      </c>
      <c r="F2536" s="9">
        <v>0.51100000000000001</v>
      </c>
      <c r="G2536" s="9">
        <v>16840.43</v>
      </c>
      <c r="H2536" s="10">
        <v>2</v>
      </c>
      <c r="I2536" t="str">
        <f>CONCATENATE(Tabela_Brasil[[#This Row],[Município]],"-",Tabela_Brasil[[#This Row],[Estado]])</f>
        <v>Maruim-SE</v>
      </c>
      <c r="J2536">
        <f>IF(Tabela_Brasil[[#This Row],[IDHM]]&lt;=0.599,1,0)</f>
        <v>0</v>
      </c>
      <c r="K2536" t="str">
        <f>IF(Tabela_Brasil[[#This Row],[IDHM]]&lt;=0.55,"Baixo",IF(Tabela_Brasil[[#This Row],[IDHM]]&lt;=0.699,"Médio",IF(Tabela_Brasil[[#This Row],[IDHM]]&lt;=0.799,"Alto","Muito Alto")))</f>
        <v>Médio</v>
      </c>
      <c r="L2536" t="str">
        <f>VLOOKUP(Tabela_Brasil[[#This Row],[Estado]],'De-Para_Estado_Regiao'!$B$3:$C$29,2,FALSE)</f>
        <v>Nordeste</v>
      </c>
      <c r="M2536">
        <f>IF(Tabela_Brasil[[#This Row],[IBGE_1-4]]&gt;=951,1,0)</f>
        <v>0</v>
      </c>
      <c r="N2536">
        <f>IF(Tabela_Brasil[[#This Row],[COMP_P]]&lt;=2,1,0)</f>
        <v>1</v>
      </c>
    </row>
    <row r="2537" spans="1:14" x14ac:dyDescent="0.25">
      <c r="A2537" s="12" t="s">
        <v>2505</v>
      </c>
      <c r="B2537" s="12" t="s">
        <v>59</v>
      </c>
      <c r="C2537" s="12">
        <v>222</v>
      </c>
      <c r="D2537" s="12">
        <v>0.71599999999999997</v>
      </c>
      <c r="E2537" s="12">
        <v>0.70799999999999996</v>
      </c>
      <c r="F2537" s="12">
        <v>0.63300000000000001</v>
      </c>
      <c r="G2537" s="12">
        <v>27414.94</v>
      </c>
      <c r="H2537" s="13">
        <v>6</v>
      </c>
      <c r="I2537" t="str">
        <f>CONCATENATE(Tabela_Brasil[[#This Row],[Município]],"-",Tabela_Brasil[[#This Row],[Estado]])</f>
        <v>Jacinto Machado-SC</v>
      </c>
      <c r="J2537">
        <f>IF(Tabela_Brasil[[#This Row],[IDHM]]&lt;=0.599,1,0)</f>
        <v>0</v>
      </c>
      <c r="K2537" t="str">
        <f>IF(Tabela_Brasil[[#This Row],[IDHM]]&lt;=0.55,"Baixo",IF(Tabela_Brasil[[#This Row],[IDHM]]&lt;=0.699,"Médio",IF(Tabela_Brasil[[#This Row],[IDHM]]&lt;=0.799,"Alto","Muito Alto")))</f>
        <v>Alto</v>
      </c>
      <c r="L2537" t="str">
        <f>VLOOKUP(Tabela_Brasil[[#This Row],[Estado]],'De-Para_Estado_Regiao'!$B$3:$C$29,2,FALSE)</f>
        <v>Sul</v>
      </c>
      <c r="M2537">
        <f>IF(Tabela_Brasil[[#This Row],[IBGE_1-4]]&gt;=951,1,0)</f>
        <v>0</v>
      </c>
      <c r="N2537">
        <f>IF(Tabela_Brasil[[#This Row],[COMP_P]]&lt;=2,1,0)</f>
        <v>0</v>
      </c>
    </row>
    <row r="2538" spans="1:14" x14ac:dyDescent="0.25">
      <c r="A2538" s="9" t="s">
        <v>2506</v>
      </c>
      <c r="B2538" s="9" t="s">
        <v>14</v>
      </c>
      <c r="C2538" s="9">
        <v>183</v>
      </c>
      <c r="D2538" s="9">
        <v>0.69</v>
      </c>
      <c r="E2538" s="9">
        <v>0.66500000000000004</v>
      </c>
      <c r="F2538" s="9">
        <v>0.60799999999999998</v>
      </c>
      <c r="G2538" s="9">
        <v>42327.58</v>
      </c>
      <c r="H2538" s="10">
        <v>10</v>
      </c>
      <c r="I2538" t="str">
        <f>CONCATENATE(Tabela_Brasil[[#This Row],[Município]],"-",Tabela_Brasil[[#This Row],[Estado]])</f>
        <v>Bossoroca-RS</v>
      </c>
      <c r="J2538">
        <f>IF(Tabela_Brasil[[#This Row],[IDHM]]&lt;=0.599,1,0)</f>
        <v>0</v>
      </c>
      <c r="K2538" t="str">
        <f>IF(Tabela_Brasil[[#This Row],[IDHM]]&lt;=0.55,"Baixo",IF(Tabela_Brasil[[#This Row],[IDHM]]&lt;=0.699,"Médio",IF(Tabela_Brasil[[#This Row],[IDHM]]&lt;=0.799,"Alto","Muito Alto")))</f>
        <v>Médio</v>
      </c>
      <c r="L2538" t="str">
        <f>VLOOKUP(Tabela_Brasil[[#This Row],[Estado]],'De-Para_Estado_Regiao'!$B$3:$C$29,2,FALSE)</f>
        <v>Sul</v>
      </c>
      <c r="M2538">
        <f>IF(Tabela_Brasil[[#This Row],[IBGE_1-4]]&gt;=951,1,0)</f>
        <v>0</v>
      </c>
      <c r="N2538">
        <f>IF(Tabela_Brasil[[#This Row],[COMP_P]]&lt;=2,1,0)</f>
        <v>0</v>
      </c>
    </row>
    <row r="2539" spans="1:14" x14ac:dyDescent="0.25">
      <c r="A2539" s="12" t="s">
        <v>2507</v>
      </c>
      <c r="B2539" s="12" t="s">
        <v>19</v>
      </c>
      <c r="C2539" s="12">
        <v>1108</v>
      </c>
      <c r="D2539" s="12">
        <v>0.60199999999999998</v>
      </c>
      <c r="E2539" s="12">
        <v>0.55500000000000005</v>
      </c>
      <c r="F2539" s="12">
        <v>0.50900000000000001</v>
      </c>
      <c r="G2539" s="12">
        <v>13576</v>
      </c>
      <c r="H2539" s="13">
        <v>7</v>
      </c>
      <c r="I2539" t="str">
        <f>CONCATENATE(Tabela_Brasil[[#This Row],[Município]],"-",Tabela_Brasil[[#This Row],[Estado]])</f>
        <v>Lagoa De Itaenga-PE</v>
      </c>
      <c r="J2539">
        <f>IF(Tabela_Brasil[[#This Row],[IDHM]]&lt;=0.599,1,0)</f>
        <v>0</v>
      </c>
      <c r="K2539" t="str">
        <f>IF(Tabela_Brasil[[#This Row],[IDHM]]&lt;=0.55,"Baixo",IF(Tabela_Brasil[[#This Row],[IDHM]]&lt;=0.699,"Médio",IF(Tabela_Brasil[[#This Row],[IDHM]]&lt;=0.799,"Alto","Muito Alto")))</f>
        <v>Médio</v>
      </c>
      <c r="L2539" t="str">
        <f>VLOOKUP(Tabela_Brasil[[#This Row],[Estado]],'De-Para_Estado_Regiao'!$B$3:$C$29,2,FALSE)</f>
        <v>Nordeste</v>
      </c>
      <c r="M2539">
        <f>IF(Tabela_Brasil[[#This Row],[IBGE_1-4]]&gt;=951,1,0)</f>
        <v>1</v>
      </c>
      <c r="N2539">
        <f>IF(Tabela_Brasil[[#This Row],[COMP_P]]&lt;=2,1,0)</f>
        <v>0</v>
      </c>
    </row>
    <row r="2540" spans="1:14" x14ac:dyDescent="0.25">
      <c r="A2540" s="9" t="s">
        <v>2508</v>
      </c>
      <c r="B2540" s="9" t="s">
        <v>24</v>
      </c>
      <c r="C2540" s="9">
        <v>1013</v>
      </c>
      <c r="D2540" s="9">
        <v>0.56000000000000005</v>
      </c>
      <c r="E2540" s="9">
        <v>0.58399999999999996</v>
      </c>
      <c r="F2540" s="9">
        <v>0.42399999999999999</v>
      </c>
      <c r="G2540" s="9">
        <v>13258.54</v>
      </c>
      <c r="H2540" s="10">
        <v>5</v>
      </c>
      <c r="I2540" t="str">
        <f>CONCATENATE(Tabela_Brasil[[#This Row],[Município]],"-",Tabela_Brasil[[#This Row],[Estado]])</f>
        <v>Una-BA</v>
      </c>
      <c r="J2540">
        <f>IF(Tabela_Brasil[[#This Row],[IDHM]]&lt;=0.599,1,0)</f>
        <v>1</v>
      </c>
      <c r="K2540" t="str">
        <f>IF(Tabela_Brasil[[#This Row],[IDHM]]&lt;=0.55,"Baixo",IF(Tabela_Brasil[[#This Row],[IDHM]]&lt;=0.699,"Médio",IF(Tabela_Brasil[[#This Row],[IDHM]]&lt;=0.799,"Alto","Muito Alto")))</f>
        <v>Médio</v>
      </c>
      <c r="L2540" t="str">
        <f>VLOOKUP(Tabela_Brasil[[#This Row],[Estado]],'De-Para_Estado_Regiao'!$B$3:$C$29,2,FALSE)</f>
        <v>Nordeste</v>
      </c>
      <c r="M2540">
        <f>IF(Tabela_Brasil[[#This Row],[IBGE_1-4]]&gt;=951,1,0)</f>
        <v>1</v>
      </c>
      <c r="N2540">
        <f>IF(Tabela_Brasil[[#This Row],[COMP_P]]&lt;=2,1,0)</f>
        <v>0</v>
      </c>
    </row>
    <row r="2541" spans="1:14" x14ac:dyDescent="0.25">
      <c r="A2541" s="12" t="s">
        <v>2509</v>
      </c>
      <c r="B2541" s="12" t="s">
        <v>14</v>
      </c>
      <c r="C2541" s="12">
        <v>211</v>
      </c>
      <c r="D2541" s="12">
        <v>0.73699999999999999</v>
      </c>
      <c r="E2541" s="12">
        <v>0.69799999999999995</v>
      </c>
      <c r="F2541" s="12">
        <v>0.66500000000000004</v>
      </c>
      <c r="G2541" s="12">
        <v>35404.92</v>
      </c>
      <c r="H2541" s="13">
        <v>1</v>
      </c>
      <c r="I2541" t="str">
        <f>CONCATENATE(Tabela_Brasil[[#This Row],[Município]],"-",Tabela_Brasil[[#This Row],[Estado]])</f>
        <v>Guarani Das Missões-RS</v>
      </c>
      <c r="J2541">
        <f>IF(Tabela_Brasil[[#This Row],[IDHM]]&lt;=0.599,1,0)</f>
        <v>0</v>
      </c>
      <c r="K2541" t="str">
        <f>IF(Tabela_Brasil[[#This Row],[IDHM]]&lt;=0.55,"Baixo",IF(Tabela_Brasil[[#This Row],[IDHM]]&lt;=0.699,"Médio",IF(Tabela_Brasil[[#This Row],[IDHM]]&lt;=0.799,"Alto","Muito Alto")))</f>
        <v>Alto</v>
      </c>
      <c r="L2541" t="str">
        <f>VLOOKUP(Tabela_Brasil[[#This Row],[Estado]],'De-Para_Estado_Regiao'!$B$3:$C$29,2,FALSE)</f>
        <v>Sul</v>
      </c>
      <c r="M2541">
        <f>IF(Tabela_Brasil[[#This Row],[IBGE_1-4]]&gt;=951,1,0)</f>
        <v>0</v>
      </c>
      <c r="N2541">
        <f>IF(Tabela_Brasil[[#This Row],[COMP_P]]&lt;=2,1,0)</f>
        <v>1</v>
      </c>
    </row>
    <row r="2542" spans="1:14" x14ac:dyDescent="0.25">
      <c r="A2542" s="9" t="s">
        <v>2510</v>
      </c>
      <c r="B2542" s="9" t="s">
        <v>14</v>
      </c>
      <c r="C2542" s="9">
        <v>122</v>
      </c>
      <c r="D2542" s="9">
        <v>0.76</v>
      </c>
      <c r="E2542" s="9">
        <v>0.77900000000000003</v>
      </c>
      <c r="F2542" s="9">
        <v>0.66300000000000003</v>
      </c>
      <c r="G2542" s="9">
        <v>62245.36</v>
      </c>
      <c r="H2542" s="10">
        <v>1</v>
      </c>
      <c r="I2542" t="str">
        <f>CONCATENATE(Tabela_Brasil[[#This Row],[Município]],"-",Tabela_Brasil[[#This Row],[Estado]])</f>
        <v>Fortaleza Dos Valos-RS</v>
      </c>
      <c r="J2542">
        <f>IF(Tabela_Brasil[[#This Row],[IDHM]]&lt;=0.599,1,0)</f>
        <v>0</v>
      </c>
      <c r="K2542" t="str">
        <f>IF(Tabela_Brasil[[#This Row],[IDHM]]&lt;=0.55,"Baixo",IF(Tabela_Brasil[[#This Row],[IDHM]]&lt;=0.699,"Médio",IF(Tabela_Brasil[[#This Row],[IDHM]]&lt;=0.799,"Alto","Muito Alto")))</f>
        <v>Alto</v>
      </c>
      <c r="L2542" t="str">
        <f>VLOOKUP(Tabela_Brasil[[#This Row],[Estado]],'De-Para_Estado_Regiao'!$B$3:$C$29,2,FALSE)</f>
        <v>Sul</v>
      </c>
      <c r="M2542">
        <f>IF(Tabela_Brasil[[#This Row],[IBGE_1-4]]&gt;=951,1,0)</f>
        <v>0</v>
      </c>
      <c r="N2542">
        <f>IF(Tabela_Brasil[[#This Row],[COMP_P]]&lt;=2,1,0)</f>
        <v>1</v>
      </c>
    </row>
    <row r="2543" spans="1:14" x14ac:dyDescent="0.25">
      <c r="A2543" s="12" t="s">
        <v>2511</v>
      </c>
      <c r="B2543" s="12" t="s">
        <v>14</v>
      </c>
      <c r="C2543" s="12">
        <v>473</v>
      </c>
      <c r="D2543" s="12">
        <v>0.66</v>
      </c>
      <c r="E2543" s="12">
        <v>0.68500000000000005</v>
      </c>
      <c r="F2543" s="12">
        <v>0.499</v>
      </c>
      <c r="G2543" s="12">
        <v>22099.4</v>
      </c>
      <c r="H2543" s="13">
        <v>12</v>
      </c>
      <c r="I2543" t="str">
        <f>CONCATENATE(Tabela_Brasil[[#This Row],[Município]],"-",Tabela_Brasil[[#This Row],[Estado]])</f>
        <v>Pinheiro Machado-RS</v>
      </c>
      <c r="J2543">
        <f>IF(Tabela_Brasil[[#This Row],[IDHM]]&lt;=0.599,1,0)</f>
        <v>0</v>
      </c>
      <c r="K2543" t="str">
        <f>IF(Tabela_Brasil[[#This Row],[IDHM]]&lt;=0.55,"Baixo",IF(Tabela_Brasil[[#This Row],[IDHM]]&lt;=0.699,"Médio",IF(Tabela_Brasil[[#This Row],[IDHM]]&lt;=0.799,"Alto","Muito Alto")))</f>
        <v>Médio</v>
      </c>
      <c r="L2543" t="str">
        <f>VLOOKUP(Tabela_Brasil[[#This Row],[Estado]],'De-Para_Estado_Regiao'!$B$3:$C$29,2,FALSE)</f>
        <v>Sul</v>
      </c>
      <c r="M2543">
        <f>IF(Tabela_Brasil[[#This Row],[IBGE_1-4]]&gt;=951,1,0)</f>
        <v>0</v>
      </c>
      <c r="N2543">
        <f>IF(Tabela_Brasil[[#This Row],[COMP_P]]&lt;=2,1,0)</f>
        <v>0</v>
      </c>
    </row>
    <row r="2544" spans="1:14" x14ac:dyDescent="0.25">
      <c r="A2544" s="9" t="s">
        <v>2512</v>
      </c>
      <c r="B2544" s="9" t="s">
        <v>16</v>
      </c>
      <c r="C2544" s="9">
        <v>316</v>
      </c>
      <c r="D2544" s="9">
        <v>0.72799999999999998</v>
      </c>
      <c r="E2544" s="9">
        <v>0.71699999999999997</v>
      </c>
      <c r="F2544" s="9">
        <v>0.61599999999999999</v>
      </c>
      <c r="G2544" s="9">
        <v>34171.51</v>
      </c>
      <c r="H2544" s="10">
        <v>4</v>
      </c>
      <c r="I2544" t="str">
        <f>CONCATENATE(Tabela_Brasil[[#This Row],[Município]],"-",Tabela_Brasil[[#This Row],[Estado]])</f>
        <v>Pains-MG</v>
      </c>
      <c r="J2544">
        <f>IF(Tabela_Brasil[[#This Row],[IDHM]]&lt;=0.599,1,0)</f>
        <v>0</v>
      </c>
      <c r="K2544" t="str">
        <f>IF(Tabela_Brasil[[#This Row],[IDHM]]&lt;=0.55,"Baixo",IF(Tabela_Brasil[[#This Row],[IDHM]]&lt;=0.699,"Médio",IF(Tabela_Brasil[[#This Row],[IDHM]]&lt;=0.799,"Alto","Muito Alto")))</f>
        <v>Alto</v>
      </c>
      <c r="L2544" t="str">
        <f>VLOOKUP(Tabela_Brasil[[#This Row],[Estado]],'De-Para_Estado_Regiao'!$B$3:$C$29,2,FALSE)</f>
        <v>Sudeste</v>
      </c>
      <c r="M2544">
        <f>IF(Tabela_Brasil[[#This Row],[IBGE_1-4]]&gt;=951,1,0)</f>
        <v>0</v>
      </c>
      <c r="N2544">
        <f>IF(Tabela_Brasil[[#This Row],[COMP_P]]&lt;=2,1,0)</f>
        <v>0</v>
      </c>
    </row>
    <row r="2545" spans="1:14" x14ac:dyDescent="0.25">
      <c r="A2545" s="12" t="s">
        <v>2513</v>
      </c>
      <c r="B2545" s="12" t="s">
        <v>22</v>
      </c>
      <c r="C2545" s="12">
        <v>415</v>
      </c>
      <c r="D2545" s="12">
        <v>0.69599999999999995</v>
      </c>
      <c r="E2545" s="12">
        <v>0.67700000000000005</v>
      </c>
      <c r="F2545" s="12">
        <v>0.60299999999999998</v>
      </c>
      <c r="G2545" s="12">
        <v>19986.59</v>
      </c>
      <c r="H2545" s="13">
        <v>3</v>
      </c>
      <c r="I2545" t="str">
        <f>CONCATENATE(Tabela_Brasil[[#This Row],[Município]],"-",Tabela_Brasil[[#This Row],[Estado]])</f>
        <v>Santa Izabel Do Oeste-PR</v>
      </c>
      <c r="J2545">
        <f>IF(Tabela_Brasil[[#This Row],[IDHM]]&lt;=0.599,1,0)</f>
        <v>0</v>
      </c>
      <c r="K2545" t="str">
        <f>IF(Tabela_Brasil[[#This Row],[IDHM]]&lt;=0.55,"Baixo",IF(Tabela_Brasil[[#This Row],[IDHM]]&lt;=0.699,"Médio",IF(Tabela_Brasil[[#This Row],[IDHM]]&lt;=0.799,"Alto","Muito Alto")))</f>
        <v>Médio</v>
      </c>
      <c r="L2545" t="str">
        <f>VLOOKUP(Tabela_Brasil[[#This Row],[Estado]],'De-Para_Estado_Regiao'!$B$3:$C$29,2,FALSE)</f>
        <v>Sul</v>
      </c>
      <c r="M2545">
        <f>IF(Tabela_Brasil[[#This Row],[IBGE_1-4]]&gt;=951,1,0)</f>
        <v>0</v>
      </c>
      <c r="N2545">
        <f>IF(Tabela_Brasil[[#This Row],[COMP_P]]&lt;=2,1,0)</f>
        <v>0</v>
      </c>
    </row>
    <row r="2546" spans="1:14" x14ac:dyDescent="0.25">
      <c r="A2546" s="9" t="s">
        <v>2514</v>
      </c>
      <c r="B2546" s="9" t="s">
        <v>111</v>
      </c>
      <c r="C2546" s="9">
        <v>1204</v>
      </c>
      <c r="D2546" s="9">
        <v>0.70099999999999996</v>
      </c>
      <c r="E2546" s="9">
        <v>0.67300000000000004</v>
      </c>
      <c r="F2546" s="9">
        <v>0.624</v>
      </c>
      <c r="G2546" s="9">
        <v>13302.27</v>
      </c>
      <c r="H2546" s="10">
        <v>9</v>
      </c>
      <c r="I2546" t="str">
        <f>CONCATENATE(Tabela_Brasil[[#This Row],[Município]],"-",Tabela_Brasil[[#This Row],[Estado]])</f>
        <v>Dianópolis-TO</v>
      </c>
      <c r="J2546">
        <f>IF(Tabela_Brasil[[#This Row],[IDHM]]&lt;=0.599,1,0)</f>
        <v>0</v>
      </c>
      <c r="K2546" t="str">
        <f>IF(Tabela_Brasil[[#This Row],[IDHM]]&lt;=0.55,"Baixo",IF(Tabela_Brasil[[#This Row],[IDHM]]&lt;=0.699,"Médio",IF(Tabela_Brasil[[#This Row],[IDHM]]&lt;=0.799,"Alto","Muito Alto")))</f>
        <v>Alto</v>
      </c>
      <c r="L2546" t="str">
        <f>VLOOKUP(Tabela_Brasil[[#This Row],[Estado]],'De-Para_Estado_Regiao'!$B$3:$C$29,2,FALSE)</f>
        <v>Norte</v>
      </c>
      <c r="M2546">
        <f>IF(Tabela_Brasil[[#This Row],[IBGE_1-4]]&gt;=951,1,0)</f>
        <v>1</v>
      </c>
      <c r="N2546">
        <f>IF(Tabela_Brasil[[#This Row],[COMP_P]]&lt;=2,1,0)</f>
        <v>0</v>
      </c>
    </row>
    <row r="2547" spans="1:14" x14ac:dyDescent="0.25">
      <c r="A2547" s="12" t="s">
        <v>2515</v>
      </c>
      <c r="B2547" s="12" t="s">
        <v>24</v>
      </c>
      <c r="C2547" s="12">
        <v>729</v>
      </c>
      <c r="D2547" s="12">
        <v>0.59799999999999998</v>
      </c>
      <c r="E2547" s="12">
        <v>0.57699999999999996</v>
      </c>
      <c r="F2547" s="12">
        <v>0.48</v>
      </c>
      <c r="G2547" s="12">
        <v>11902.74</v>
      </c>
      <c r="H2547" s="13">
        <v>21</v>
      </c>
      <c r="I2547" t="str">
        <f>CONCATENATE(Tabela_Brasil[[#This Row],[Município]],"-",Tabela_Brasil[[#This Row],[Estado]])</f>
        <v>Belmonte-BA</v>
      </c>
      <c r="J2547">
        <f>IF(Tabela_Brasil[[#This Row],[IDHM]]&lt;=0.599,1,0)</f>
        <v>1</v>
      </c>
      <c r="K2547" t="str">
        <f>IF(Tabela_Brasil[[#This Row],[IDHM]]&lt;=0.55,"Baixo",IF(Tabela_Brasil[[#This Row],[IDHM]]&lt;=0.699,"Médio",IF(Tabela_Brasil[[#This Row],[IDHM]]&lt;=0.799,"Alto","Muito Alto")))</f>
        <v>Médio</v>
      </c>
      <c r="L2547" t="str">
        <f>VLOOKUP(Tabela_Brasil[[#This Row],[Estado]],'De-Para_Estado_Regiao'!$B$3:$C$29,2,FALSE)</f>
        <v>Nordeste</v>
      </c>
      <c r="M2547">
        <f>IF(Tabela_Brasil[[#This Row],[IBGE_1-4]]&gt;=951,1,0)</f>
        <v>0</v>
      </c>
      <c r="N2547">
        <f>IF(Tabela_Brasil[[#This Row],[COMP_P]]&lt;=2,1,0)</f>
        <v>0</v>
      </c>
    </row>
    <row r="2548" spans="1:14" x14ac:dyDescent="0.25">
      <c r="A2548" s="9" t="s">
        <v>2516</v>
      </c>
      <c r="B2548" s="9" t="s">
        <v>7</v>
      </c>
      <c r="C2548" s="9">
        <v>181</v>
      </c>
      <c r="D2548" s="9">
        <v>0.71</v>
      </c>
      <c r="E2548" s="9">
        <v>0.67400000000000004</v>
      </c>
      <c r="F2548" s="9">
        <v>0.65</v>
      </c>
      <c r="G2548" s="9">
        <v>53431.32</v>
      </c>
      <c r="H2548" s="10">
        <v>6</v>
      </c>
      <c r="I2548" t="str">
        <f>CONCATENATE(Tabela_Brasil[[#This Row],[Município]],"-",Tabela_Brasil[[#This Row],[Estado]])</f>
        <v>Avaí-SP</v>
      </c>
      <c r="J2548">
        <f>IF(Tabela_Brasil[[#This Row],[IDHM]]&lt;=0.599,1,0)</f>
        <v>0</v>
      </c>
      <c r="K2548" t="str">
        <f>IF(Tabela_Brasil[[#This Row],[IDHM]]&lt;=0.55,"Baixo",IF(Tabela_Brasil[[#This Row],[IDHM]]&lt;=0.699,"Médio",IF(Tabela_Brasil[[#This Row],[IDHM]]&lt;=0.799,"Alto","Muito Alto")))</f>
        <v>Alto</v>
      </c>
      <c r="L2548" t="str">
        <f>VLOOKUP(Tabela_Brasil[[#This Row],[Estado]],'De-Para_Estado_Regiao'!$B$3:$C$29,2,FALSE)</f>
        <v>Sudeste</v>
      </c>
      <c r="M2548">
        <f>IF(Tabela_Brasil[[#This Row],[IBGE_1-4]]&gt;=951,1,0)</f>
        <v>0</v>
      </c>
      <c r="N2548">
        <f>IF(Tabela_Brasil[[#This Row],[COMP_P]]&lt;=2,1,0)</f>
        <v>0</v>
      </c>
    </row>
    <row r="2549" spans="1:14" x14ac:dyDescent="0.25">
      <c r="A2549" s="12" t="s">
        <v>2517</v>
      </c>
      <c r="B2549" s="12" t="s">
        <v>14</v>
      </c>
      <c r="C2549" s="12">
        <v>94</v>
      </c>
      <c r="D2549" s="12">
        <v>0.75</v>
      </c>
      <c r="E2549" s="12">
        <v>0.84</v>
      </c>
      <c r="F2549" s="12">
        <v>0.59</v>
      </c>
      <c r="G2549" s="12">
        <v>73762.48</v>
      </c>
      <c r="H2549" s="13">
        <v>7</v>
      </c>
      <c r="I2549" t="str">
        <f>CONCATENATE(Tabela_Brasil[[#This Row],[Município]],"-",Tabela_Brasil[[#This Row],[Estado]])</f>
        <v>Água Santa-RS</v>
      </c>
      <c r="J2549">
        <f>IF(Tabela_Brasil[[#This Row],[IDHM]]&lt;=0.599,1,0)</f>
        <v>0</v>
      </c>
      <c r="K2549" t="str">
        <f>IF(Tabela_Brasil[[#This Row],[IDHM]]&lt;=0.55,"Baixo",IF(Tabela_Brasil[[#This Row],[IDHM]]&lt;=0.699,"Médio",IF(Tabela_Brasil[[#This Row],[IDHM]]&lt;=0.799,"Alto","Muito Alto")))</f>
        <v>Alto</v>
      </c>
      <c r="L2549" t="str">
        <f>VLOOKUP(Tabela_Brasil[[#This Row],[Estado]],'De-Para_Estado_Regiao'!$B$3:$C$29,2,FALSE)</f>
        <v>Sul</v>
      </c>
      <c r="M2549">
        <f>IF(Tabela_Brasil[[#This Row],[IBGE_1-4]]&gt;=951,1,0)</f>
        <v>0</v>
      </c>
      <c r="N2549">
        <f>IF(Tabela_Brasil[[#This Row],[COMP_P]]&lt;=2,1,0)</f>
        <v>0</v>
      </c>
    </row>
    <row r="2550" spans="1:14" x14ac:dyDescent="0.25">
      <c r="A2550" s="9" t="s">
        <v>2518</v>
      </c>
      <c r="B2550" s="9" t="s">
        <v>114</v>
      </c>
      <c r="C2550" s="9">
        <v>850</v>
      </c>
      <c r="D2550" s="9">
        <v>0.6</v>
      </c>
      <c r="E2550" s="9">
        <v>0.57899999999999996</v>
      </c>
      <c r="F2550" s="9">
        <v>0.497</v>
      </c>
      <c r="G2550" s="9">
        <v>10695.91</v>
      </c>
      <c r="H2550" s="10">
        <v>17</v>
      </c>
      <c r="I2550" t="str">
        <f>CONCATENATE(Tabela_Brasil[[#This Row],[Município]],"-",Tabela_Brasil[[#This Row],[Estado]])</f>
        <v>Nossa Senhora Das Dores-SE</v>
      </c>
      <c r="J2550">
        <f>IF(Tabela_Brasil[[#This Row],[IDHM]]&lt;=0.599,1,0)</f>
        <v>0</v>
      </c>
      <c r="K2550" t="str">
        <f>IF(Tabela_Brasil[[#This Row],[IDHM]]&lt;=0.55,"Baixo",IF(Tabela_Brasil[[#This Row],[IDHM]]&lt;=0.699,"Médio",IF(Tabela_Brasil[[#This Row],[IDHM]]&lt;=0.799,"Alto","Muito Alto")))</f>
        <v>Médio</v>
      </c>
      <c r="L2550" t="str">
        <f>VLOOKUP(Tabela_Brasil[[#This Row],[Estado]],'De-Para_Estado_Regiao'!$B$3:$C$29,2,FALSE)</f>
        <v>Nordeste</v>
      </c>
      <c r="M2550">
        <f>IF(Tabela_Brasil[[#This Row],[IBGE_1-4]]&gt;=951,1,0)</f>
        <v>0</v>
      </c>
      <c r="N2550">
        <f>IF(Tabela_Brasil[[#This Row],[COMP_P]]&lt;=2,1,0)</f>
        <v>0</v>
      </c>
    </row>
    <row r="2551" spans="1:14" x14ac:dyDescent="0.25">
      <c r="A2551" s="12" t="s">
        <v>2519</v>
      </c>
      <c r="B2551" s="12" t="s">
        <v>59</v>
      </c>
      <c r="C2551" s="12">
        <v>264</v>
      </c>
      <c r="D2551" s="12">
        <v>0.755</v>
      </c>
      <c r="E2551" s="12">
        <v>0.72299999999999998</v>
      </c>
      <c r="F2551" s="12">
        <v>0.7</v>
      </c>
      <c r="G2551" s="12">
        <v>29447.42</v>
      </c>
      <c r="H2551" s="13">
        <v>12</v>
      </c>
      <c r="I2551" t="str">
        <f>CONCATENATE(Tabela_Brasil[[#This Row],[Município]],"-",Tabela_Brasil[[#This Row],[Estado]])</f>
        <v>Saudades-SC</v>
      </c>
      <c r="J2551">
        <f>IF(Tabela_Brasil[[#This Row],[IDHM]]&lt;=0.599,1,0)</f>
        <v>0</v>
      </c>
      <c r="K2551" t="str">
        <f>IF(Tabela_Brasil[[#This Row],[IDHM]]&lt;=0.55,"Baixo",IF(Tabela_Brasil[[#This Row],[IDHM]]&lt;=0.699,"Médio",IF(Tabela_Brasil[[#This Row],[IDHM]]&lt;=0.799,"Alto","Muito Alto")))</f>
        <v>Alto</v>
      </c>
      <c r="L2551" t="str">
        <f>VLOOKUP(Tabela_Brasil[[#This Row],[Estado]],'De-Para_Estado_Regiao'!$B$3:$C$29,2,FALSE)</f>
        <v>Sul</v>
      </c>
      <c r="M2551">
        <f>IF(Tabela_Brasil[[#This Row],[IBGE_1-4]]&gt;=951,1,0)</f>
        <v>0</v>
      </c>
      <c r="N2551">
        <f>IF(Tabela_Brasil[[#This Row],[COMP_P]]&lt;=2,1,0)</f>
        <v>0</v>
      </c>
    </row>
    <row r="2552" spans="1:14" x14ac:dyDescent="0.25">
      <c r="A2552" s="9" t="s">
        <v>2520</v>
      </c>
      <c r="B2552" s="9" t="s">
        <v>24</v>
      </c>
      <c r="C2552" s="9">
        <v>1153</v>
      </c>
      <c r="D2552" s="9">
        <v>0.67</v>
      </c>
      <c r="E2552" s="9">
        <v>0.60899999999999999</v>
      </c>
      <c r="F2552" s="9">
        <v>0.6</v>
      </c>
      <c r="G2552" s="9">
        <v>10611.57</v>
      </c>
      <c r="H2552" s="10">
        <v>8</v>
      </c>
      <c r="I2552" t="str">
        <f>CONCATENATE(Tabela_Brasil[[#This Row],[Município]],"-",Tabela_Brasil[[#This Row],[Estado]])</f>
        <v>Amélia Rodrigues-BA</v>
      </c>
      <c r="J2552">
        <f>IF(Tabela_Brasil[[#This Row],[IDHM]]&lt;=0.599,1,0)</f>
        <v>0</v>
      </c>
      <c r="K2552" t="str">
        <f>IF(Tabela_Brasil[[#This Row],[IDHM]]&lt;=0.55,"Baixo",IF(Tabela_Brasil[[#This Row],[IDHM]]&lt;=0.699,"Médio",IF(Tabela_Brasil[[#This Row],[IDHM]]&lt;=0.799,"Alto","Muito Alto")))</f>
        <v>Médio</v>
      </c>
      <c r="L2552" t="str">
        <f>VLOOKUP(Tabela_Brasil[[#This Row],[Estado]],'De-Para_Estado_Regiao'!$B$3:$C$29,2,FALSE)</f>
        <v>Nordeste</v>
      </c>
      <c r="M2552">
        <f>IF(Tabela_Brasil[[#This Row],[IBGE_1-4]]&gt;=951,1,0)</f>
        <v>1</v>
      </c>
      <c r="N2552">
        <f>IF(Tabela_Brasil[[#This Row],[COMP_P]]&lt;=2,1,0)</f>
        <v>0</v>
      </c>
    </row>
    <row r="2553" spans="1:14" x14ac:dyDescent="0.25">
      <c r="A2553" s="12" t="s">
        <v>2521</v>
      </c>
      <c r="B2553" s="12" t="s">
        <v>49</v>
      </c>
      <c r="C2553" s="12">
        <v>1573</v>
      </c>
      <c r="D2553" s="12">
        <v>0.57499999999999996</v>
      </c>
      <c r="E2553" s="12">
        <v>0.53900000000000003</v>
      </c>
      <c r="F2553" s="12">
        <v>0.46700000000000003</v>
      </c>
      <c r="G2553" s="12">
        <v>9376.98</v>
      </c>
      <c r="H2553" s="13">
        <v>0</v>
      </c>
      <c r="I2553" t="str">
        <f>CONCATENATE(Tabela_Brasil[[#This Row],[Município]],"-",Tabela_Brasil[[#This Row],[Estado]])</f>
        <v>Mocajuba-PA</v>
      </c>
      <c r="J2553">
        <f>IF(Tabela_Brasil[[#This Row],[IDHM]]&lt;=0.599,1,0)</f>
        <v>1</v>
      </c>
      <c r="K2553" t="str">
        <f>IF(Tabela_Brasil[[#This Row],[IDHM]]&lt;=0.55,"Baixo",IF(Tabela_Brasil[[#This Row],[IDHM]]&lt;=0.699,"Médio",IF(Tabela_Brasil[[#This Row],[IDHM]]&lt;=0.799,"Alto","Muito Alto")))</f>
        <v>Médio</v>
      </c>
      <c r="L2553" t="str">
        <f>VLOOKUP(Tabela_Brasil[[#This Row],[Estado]],'De-Para_Estado_Regiao'!$B$3:$C$29,2,FALSE)</f>
        <v>Norte</v>
      </c>
      <c r="M2553">
        <f>IF(Tabela_Brasil[[#This Row],[IBGE_1-4]]&gt;=951,1,0)</f>
        <v>1</v>
      </c>
      <c r="N2553">
        <f>IF(Tabela_Brasil[[#This Row],[COMP_P]]&lt;=2,1,0)</f>
        <v>1</v>
      </c>
    </row>
    <row r="2554" spans="1:14" x14ac:dyDescent="0.25">
      <c r="A2554" s="9" t="s">
        <v>2522</v>
      </c>
      <c r="B2554" s="9" t="s">
        <v>14</v>
      </c>
      <c r="C2554" s="9">
        <v>112</v>
      </c>
      <c r="D2554" s="9">
        <v>0.74</v>
      </c>
      <c r="E2554" s="9">
        <v>0.76200000000000001</v>
      </c>
      <c r="F2554" s="9">
        <v>0.64300000000000002</v>
      </c>
      <c r="G2554" s="9">
        <v>42189.97</v>
      </c>
      <c r="H2554" s="10">
        <v>8</v>
      </c>
      <c r="I2554" t="str">
        <f>CONCATENATE(Tabela_Brasil[[#This Row],[Município]],"-",Tabela_Brasil[[#This Row],[Estado]])</f>
        <v>Nova Palma-RS</v>
      </c>
      <c r="J2554">
        <f>IF(Tabela_Brasil[[#This Row],[IDHM]]&lt;=0.599,1,0)</f>
        <v>0</v>
      </c>
      <c r="K2554" t="str">
        <f>IF(Tabela_Brasil[[#This Row],[IDHM]]&lt;=0.55,"Baixo",IF(Tabela_Brasil[[#This Row],[IDHM]]&lt;=0.699,"Médio",IF(Tabela_Brasil[[#This Row],[IDHM]]&lt;=0.799,"Alto","Muito Alto")))</f>
        <v>Alto</v>
      </c>
      <c r="L2554" t="str">
        <f>VLOOKUP(Tabela_Brasil[[#This Row],[Estado]],'De-Para_Estado_Regiao'!$B$3:$C$29,2,FALSE)</f>
        <v>Sul</v>
      </c>
      <c r="M2554">
        <f>IF(Tabela_Brasil[[#This Row],[IBGE_1-4]]&gt;=951,1,0)</f>
        <v>0</v>
      </c>
      <c r="N2554">
        <f>IF(Tabela_Brasil[[#This Row],[COMP_P]]&lt;=2,1,0)</f>
        <v>0</v>
      </c>
    </row>
    <row r="2555" spans="1:14" x14ac:dyDescent="0.25">
      <c r="A2555" s="12" t="s">
        <v>2523</v>
      </c>
      <c r="B2555" s="12" t="s">
        <v>59</v>
      </c>
      <c r="C2555" s="12">
        <v>409</v>
      </c>
      <c r="D2555" s="12">
        <v>0.7</v>
      </c>
      <c r="E2555" s="12">
        <v>0.70399999999999996</v>
      </c>
      <c r="F2555" s="12">
        <v>0.55900000000000005</v>
      </c>
      <c r="G2555" s="12">
        <v>28696.79</v>
      </c>
      <c r="H2555" s="13">
        <v>8</v>
      </c>
      <c r="I2555" t="str">
        <f>CONCATENATE(Tabela_Brasil[[#This Row],[Município]],"-",Tabela_Brasil[[#This Row],[Estado]])</f>
        <v>Bom Retiro-SC</v>
      </c>
      <c r="J2555">
        <f>IF(Tabela_Brasil[[#This Row],[IDHM]]&lt;=0.599,1,0)</f>
        <v>0</v>
      </c>
      <c r="K2555" t="str">
        <f>IF(Tabela_Brasil[[#This Row],[IDHM]]&lt;=0.55,"Baixo",IF(Tabela_Brasil[[#This Row],[IDHM]]&lt;=0.699,"Médio",IF(Tabela_Brasil[[#This Row],[IDHM]]&lt;=0.799,"Alto","Muito Alto")))</f>
        <v>Alto</v>
      </c>
      <c r="L2555" t="str">
        <f>VLOOKUP(Tabela_Brasil[[#This Row],[Estado]],'De-Para_Estado_Regiao'!$B$3:$C$29,2,FALSE)</f>
        <v>Sul</v>
      </c>
      <c r="M2555">
        <f>IF(Tabela_Brasil[[#This Row],[IBGE_1-4]]&gt;=951,1,0)</f>
        <v>0</v>
      </c>
      <c r="N2555">
        <f>IF(Tabela_Brasil[[#This Row],[COMP_P]]&lt;=2,1,0)</f>
        <v>0</v>
      </c>
    </row>
    <row r="2556" spans="1:14" x14ac:dyDescent="0.25">
      <c r="A2556" s="9" t="s">
        <v>2524</v>
      </c>
      <c r="B2556" s="9" t="s">
        <v>16</v>
      </c>
      <c r="C2556" s="9">
        <v>553</v>
      </c>
      <c r="D2556" s="9">
        <v>0.69</v>
      </c>
      <c r="E2556" s="9">
        <v>0.68600000000000005</v>
      </c>
      <c r="F2556" s="9">
        <v>0.56699999999999995</v>
      </c>
      <c r="G2556" s="9">
        <v>19777.349999999999</v>
      </c>
      <c r="H2556" s="10">
        <v>8</v>
      </c>
      <c r="I2556" t="str">
        <f>CONCATENATE(Tabela_Brasil[[#This Row],[Município]],"-",Tabela_Brasil[[#This Row],[Estado]])</f>
        <v>Astolfo Dutra-MG</v>
      </c>
      <c r="J2556">
        <f>IF(Tabela_Brasil[[#This Row],[IDHM]]&lt;=0.599,1,0)</f>
        <v>0</v>
      </c>
      <c r="K2556" t="str">
        <f>IF(Tabela_Brasil[[#This Row],[IDHM]]&lt;=0.55,"Baixo",IF(Tabela_Brasil[[#This Row],[IDHM]]&lt;=0.699,"Médio",IF(Tabela_Brasil[[#This Row],[IDHM]]&lt;=0.799,"Alto","Muito Alto")))</f>
        <v>Médio</v>
      </c>
      <c r="L2556" t="str">
        <f>VLOOKUP(Tabela_Brasil[[#This Row],[Estado]],'De-Para_Estado_Regiao'!$B$3:$C$29,2,FALSE)</f>
        <v>Sudeste</v>
      </c>
      <c r="M2556">
        <f>IF(Tabela_Brasil[[#This Row],[IBGE_1-4]]&gt;=951,1,0)</f>
        <v>0</v>
      </c>
      <c r="N2556">
        <f>IF(Tabela_Brasil[[#This Row],[COMP_P]]&lt;=2,1,0)</f>
        <v>0</v>
      </c>
    </row>
    <row r="2557" spans="1:14" x14ac:dyDescent="0.25">
      <c r="A2557" s="12" t="s">
        <v>2525</v>
      </c>
      <c r="B2557" s="12" t="s">
        <v>22</v>
      </c>
      <c r="C2557" s="12">
        <v>151</v>
      </c>
      <c r="D2557" s="12">
        <v>0.72</v>
      </c>
      <c r="E2557" s="12">
        <v>0.70899999999999996</v>
      </c>
      <c r="F2557" s="12">
        <v>0.626</v>
      </c>
      <c r="G2557" s="12">
        <v>35820.339999999997</v>
      </c>
      <c r="H2557" s="13">
        <v>12</v>
      </c>
      <c r="I2557" t="str">
        <f>CONCATENATE(Tabela_Brasil[[#This Row],[Município]],"-",Tabela_Brasil[[#This Row],[Estado]])</f>
        <v>Verê-PR</v>
      </c>
      <c r="J2557">
        <f>IF(Tabela_Brasil[[#This Row],[IDHM]]&lt;=0.599,1,0)</f>
        <v>0</v>
      </c>
      <c r="K2557" t="str">
        <f>IF(Tabela_Brasil[[#This Row],[IDHM]]&lt;=0.55,"Baixo",IF(Tabela_Brasil[[#This Row],[IDHM]]&lt;=0.699,"Médio",IF(Tabela_Brasil[[#This Row],[IDHM]]&lt;=0.799,"Alto","Muito Alto")))</f>
        <v>Alto</v>
      </c>
      <c r="L2557" t="str">
        <f>VLOOKUP(Tabela_Brasil[[#This Row],[Estado]],'De-Para_Estado_Regiao'!$B$3:$C$29,2,FALSE)</f>
        <v>Sul</v>
      </c>
      <c r="M2557">
        <f>IF(Tabela_Brasil[[#This Row],[IBGE_1-4]]&gt;=951,1,0)</f>
        <v>0</v>
      </c>
      <c r="N2557">
        <f>IF(Tabela_Brasil[[#This Row],[COMP_P]]&lt;=2,1,0)</f>
        <v>0</v>
      </c>
    </row>
    <row r="2558" spans="1:14" x14ac:dyDescent="0.25">
      <c r="A2558" s="9" t="s">
        <v>1657</v>
      </c>
      <c r="B2558" s="9" t="s">
        <v>59</v>
      </c>
      <c r="C2558" s="9">
        <v>166</v>
      </c>
      <c r="D2558" s="9">
        <v>0.75</v>
      </c>
      <c r="E2558" s="9">
        <v>0.754</v>
      </c>
      <c r="F2558" s="9">
        <v>0.64600000000000002</v>
      </c>
      <c r="G2558" s="9">
        <v>26853.24</v>
      </c>
      <c r="H2558" s="10">
        <v>12</v>
      </c>
      <c r="I2558" t="str">
        <f>CONCATENATE(Tabela_Brasil[[#This Row],[Município]],"-",Tabela_Brasil[[#This Row],[Estado]])</f>
        <v>Guaraciaba-SC</v>
      </c>
      <c r="J2558">
        <f>IF(Tabela_Brasil[[#This Row],[IDHM]]&lt;=0.599,1,0)</f>
        <v>0</v>
      </c>
      <c r="K2558" t="str">
        <f>IF(Tabela_Brasil[[#This Row],[IDHM]]&lt;=0.55,"Baixo",IF(Tabela_Brasil[[#This Row],[IDHM]]&lt;=0.699,"Médio",IF(Tabela_Brasil[[#This Row],[IDHM]]&lt;=0.799,"Alto","Muito Alto")))</f>
        <v>Alto</v>
      </c>
      <c r="L2558" t="str">
        <f>VLOOKUP(Tabela_Brasil[[#This Row],[Estado]],'De-Para_Estado_Regiao'!$B$3:$C$29,2,FALSE)</f>
        <v>Sul</v>
      </c>
      <c r="M2558">
        <f>IF(Tabela_Brasil[[#This Row],[IBGE_1-4]]&gt;=951,1,0)</f>
        <v>0</v>
      </c>
      <c r="N2558">
        <f>IF(Tabela_Brasil[[#This Row],[COMP_P]]&lt;=2,1,0)</f>
        <v>0</v>
      </c>
    </row>
    <row r="2559" spans="1:14" x14ac:dyDescent="0.25">
      <c r="A2559" s="12" t="s">
        <v>2526</v>
      </c>
      <c r="B2559" s="12" t="s">
        <v>87</v>
      </c>
      <c r="C2559" s="12">
        <v>1269</v>
      </c>
      <c r="D2559" s="12">
        <v>0.56999999999999995</v>
      </c>
      <c r="E2559" s="12">
        <v>0.53400000000000003</v>
      </c>
      <c r="F2559" s="12">
        <v>0.48299999999999998</v>
      </c>
      <c r="G2559" s="12">
        <v>6739.4</v>
      </c>
      <c r="H2559" s="13">
        <v>3</v>
      </c>
      <c r="I2559" t="str">
        <f>CONCATENATE(Tabela_Brasil[[#This Row],[Município]],"-",Tabela_Brasil[[#This Row],[Estado]])</f>
        <v>Tuntum-MA</v>
      </c>
      <c r="J2559">
        <f>IF(Tabela_Brasil[[#This Row],[IDHM]]&lt;=0.599,1,0)</f>
        <v>1</v>
      </c>
      <c r="K2559" t="str">
        <f>IF(Tabela_Brasil[[#This Row],[IDHM]]&lt;=0.55,"Baixo",IF(Tabela_Brasil[[#This Row],[IDHM]]&lt;=0.699,"Médio",IF(Tabela_Brasil[[#This Row],[IDHM]]&lt;=0.799,"Alto","Muito Alto")))</f>
        <v>Médio</v>
      </c>
      <c r="L2559" t="str">
        <f>VLOOKUP(Tabela_Brasil[[#This Row],[Estado]],'De-Para_Estado_Regiao'!$B$3:$C$29,2,FALSE)</f>
        <v>Nordeste</v>
      </c>
      <c r="M2559">
        <f>IF(Tabela_Brasil[[#This Row],[IBGE_1-4]]&gt;=951,1,0)</f>
        <v>1</v>
      </c>
      <c r="N2559">
        <f>IF(Tabela_Brasil[[#This Row],[COMP_P]]&lt;=2,1,0)</f>
        <v>0</v>
      </c>
    </row>
    <row r="2560" spans="1:14" x14ac:dyDescent="0.25">
      <c r="A2560" s="9" t="s">
        <v>2527</v>
      </c>
      <c r="B2560" s="9" t="s">
        <v>148</v>
      </c>
      <c r="C2560" s="9">
        <v>281</v>
      </c>
      <c r="D2560" s="9">
        <v>0.65200000000000002</v>
      </c>
      <c r="E2560" s="9">
        <v>0.65900000000000003</v>
      </c>
      <c r="F2560" s="9">
        <v>0.51400000000000001</v>
      </c>
      <c r="G2560" s="9">
        <v>26538.27</v>
      </c>
      <c r="H2560" s="10">
        <v>4</v>
      </c>
      <c r="I2560" t="str">
        <f>CONCATENATE(Tabela_Brasil[[#This Row],[Município]],"-",Tabela_Brasil[[#This Row],[Estado]])</f>
        <v>Chupinguaia-RO</v>
      </c>
      <c r="J2560">
        <f>IF(Tabela_Brasil[[#This Row],[IDHM]]&lt;=0.599,1,0)</f>
        <v>0</v>
      </c>
      <c r="K2560" t="str">
        <f>IF(Tabela_Brasil[[#This Row],[IDHM]]&lt;=0.55,"Baixo",IF(Tabela_Brasil[[#This Row],[IDHM]]&lt;=0.699,"Médio",IF(Tabela_Brasil[[#This Row],[IDHM]]&lt;=0.799,"Alto","Muito Alto")))</f>
        <v>Médio</v>
      </c>
      <c r="L2560" t="str">
        <f>VLOOKUP(Tabela_Brasil[[#This Row],[Estado]],'De-Para_Estado_Regiao'!$B$3:$C$29,2,FALSE)</f>
        <v>Norte</v>
      </c>
      <c r="M2560">
        <f>IF(Tabela_Brasil[[#This Row],[IBGE_1-4]]&gt;=951,1,0)</f>
        <v>0</v>
      </c>
      <c r="N2560">
        <f>IF(Tabela_Brasil[[#This Row],[COMP_P]]&lt;=2,1,0)</f>
        <v>0</v>
      </c>
    </row>
    <row r="2561" spans="1:14" x14ac:dyDescent="0.25">
      <c r="A2561" s="12" t="s">
        <v>2528</v>
      </c>
      <c r="B2561" s="12" t="s">
        <v>7</v>
      </c>
      <c r="C2561" s="12">
        <v>128</v>
      </c>
      <c r="D2561" s="12">
        <v>0.76</v>
      </c>
      <c r="E2561" s="12">
        <v>0.72699999999999998</v>
      </c>
      <c r="F2561" s="12">
        <v>0.69</v>
      </c>
      <c r="G2561" s="12">
        <v>44348.46</v>
      </c>
      <c r="H2561" s="13">
        <v>4</v>
      </c>
      <c r="I2561" t="str">
        <f>CONCATENATE(Tabela_Brasil[[#This Row],[Município]],"-",Tabela_Brasil[[#This Row],[Estado]])</f>
        <v>Jambeiro-SP</v>
      </c>
      <c r="J2561">
        <f>IF(Tabela_Brasil[[#This Row],[IDHM]]&lt;=0.599,1,0)</f>
        <v>0</v>
      </c>
      <c r="K2561" t="str">
        <f>IF(Tabela_Brasil[[#This Row],[IDHM]]&lt;=0.55,"Baixo",IF(Tabela_Brasil[[#This Row],[IDHM]]&lt;=0.699,"Médio",IF(Tabela_Brasil[[#This Row],[IDHM]]&lt;=0.799,"Alto","Muito Alto")))</f>
        <v>Alto</v>
      </c>
      <c r="L2561" t="str">
        <f>VLOOKUP(Tabela_Brasil[[#This Row],[Estado]],'De-Para_Estado_Regiao'!$B$3:$C$29,2,FALSE)</f>
        <v>Sudeste</v>
      </c>
      <c r="M2561">
        <f>IF(Tabela_Brasil[[#This Row],[IBGE_1-4]]&gt;=951,1,0)</f>
        <v>0</v>
      </c>
      <c r="N2561">
        <f>IF(Tabela_Brasil[[#This Row],[COMP_P]]&lt;=2,1,0)</f>
        <v>0</v>
      </c>
    </row>
    <row r="2562" spans="1:14" x14ac:dyDescent="0.25">
      <c r="A2562" s="9" t="s">
        <v>2529</v>
      </c>
      <c r="B2562" s="9" t="s">
        <v>14</v>
      </c>
      <c r="C2562" s="9">
        <v>166</v>
      </c>
      <c r="D2562" s="9">
        <v>0.74</v>
      </c>
      <c r="E2562" s="9">
        <v>0.75</v>
      </c>
      <c r="F2562" s="9">
        <v>0.64100000000000001</v>
      </c>
      <c r="G2562" s="9">
        <v>37226.949999999997</v>
      </c>
      <c r="H2562" s="10">
        <v>10</v>
      </c>
      <c r="I2562" t="str">
        <f>CONCATENATE(Tabela_Brasil[[#This Row],[Município]],"-",Tabela_Brasil[[#This Row],[Estado]])</f>
        <v>Salvador Do Sul-RS</v>
      </c>
      <c r="J2562">
        <f>IF(Tabela_Brasil[[#This Row],[IDHM]]&lt;=0.599,1,0)</f>
        <v>0</v>
      </c>
      <c r="K2562" t="str">
        <f>IF(Tabela_Brasil[[#This Row],[IDHM]]&lt;=0.55,"Baixo",IF(Tabela_Brasil[[#This Row],[IDHM]]&lt;=0.699,"Médio",IF(Tabela_Brasil[[#This Row],[IDHM]]&lt;=0.799,"Alto","Muito Alto")))</f>
        <v>Alto</v>
      </c>
      <c r="L2562" t="str">
        <f>VLOOKUP(Tabela_Brasil[[#This Row],[Estado]],'De-Para_Estado_Regiao'!$B$3:$C$29,2,FALSE)</f>
        <v>Sul</v>
      </c>
      <c r="M2562">
        <f>IF(Tabela_Brasil[[#This Row],[IBGE_1-4]]&gt;=951,1,0)</f>
        <v>0</v>
      </c>
      <c r="N2562">
        <f>IF(Tabela_Brasil[[#This Row],[COMP_P]]&lt;=2,1,0)</f>
        <v>0</v>
      </c>
    </row>
    <row r="2563" spans="1:14" x14ac:dyDescent="0.25">
      <c r="A2563" s="12" t="s">
        <v>2530</v>
      </c>
      <c r="B2563" s="12" t="s">
        <v>59</v>
      </c>
      <c r="C2563" s="12">
        <v>138</v>
      </c>
      <c r="D2563" s="12">
        <v>0.63600000000000001</v>
      </c>
      <c r="E2563" s="12">
        <v>0.61799999999999999</v>
      </c>
      <c r="F2563" s="12">
        <v>0.503</v>
      </c>
      <c r="G2563" s="12">
        <v>31512.080000000002</v>
      </c>
      <c r="H2563" s="13">
        <v>6</v>
      </c>
      <c r="I2563" t="str">
        <f>CONCATENATE(Tabela_Brasil[[#This Row],[Município]],"-",Tabela_Brasil[[#This Row],[Estado]])</f>
        <v>São José Do Cerrito-SC</v>
      </c>
      <c r="J2563">
        <f>IF(Tabela_Brasil[[#This Row],[IDHM]]&lt;=0.599,1,0)</f>
        <v>0</v>
      </c>
      <c r="K2563" t="str">
        <f>IF(Tabela_Brasil[[#This Row],[IDHM]]&lt;=0.55,"Baixo",IF(Tabela_Brasil[[#This Row],[IDHM]]&lt;=0.699,"Médio",IF(Tabela_Brasil[[#This Row],[IDHM]]&lt;=0.799,"Alto","Muito Alto")))</f>
        <v>Médio</v>
      </c>
      <c r="L2563" t="str">
        <f>VLOOKUP(Tabela_Brasil[[#This Row],[Estado]],'De-Para_Estado_Regiao'!$B$3:$C$29,2,FALSE)</f>
        <v>Sul</v>
      </c>
      <c r="M2563">
        <f>IF(Tabela_Brasil[[#This Row],[IBGE_1-4]]&gt;=951,1,0)</f>
        <v>0</v>
      </c>
      <c r="N2563">
        <f>IF(Tabela_Brasil[[#This Row],[COMP_P]]&lt;=2,1,0)</f>
        <v>0</v>
      </c>
    </row>
    <row r="2564" spans="1:14" x14ac:dyDescent="0.25">
      <c r="A2564" s="9" t="s">
        <v>2531</v>
      </c>
      <c r="B2564" s="9" t="s">
        <v>114</v>
      </c>
      <c r="C2564" s="9">
        <v>671</v>
      </c>
      <c r="D2564" s="9">
        <v>0.61299999999999999</v>
      </c>
      <c r="E2564" s="9">
        <v>0.61</v>
      </c>
      <c r="F2564" s="9">
        <v>0.49</v>
      </c>
      <c r="G2564" s="9">
        <v>14805.27</v>
      </c>
      <c r="H2564" s="10">
        <v>1</v>
      </c>
      <c r="I2564" t="str">
        <f>CONCATENATE(Tabela_Brasil[[#This Row],[Município]],"-",Tabela_Brasil[[#This Row],[Estado]])</f>
        <v>Ribeirópolis-SE</v>
      </c>
      <c r="J2564">
        <f>IF(Tabela_Brasil[[#This Row],[IDHM]]&lt;=0.599,1,0)</f>
        <v>0</v>
      </c>
      <c r="K2564" t="str">
        <f>IF(Tabela_Brasil[[#This Row],[IDHM]]&lt;=0.55,"Baixo",IF(Tabela_Brasil[[#This Row],[IDHM]]&lt;=0.699,"Médio",IF(Tabela_Brasil[[#This Row],[IDHM]]&lt;=0.799,"Alto","Muito Alto")))</f>
        <v>Médio</v>
      </c>
      <c r="L2564" t="str">
        <f>VLOOKUP(Tabela_Brasil[[#This Row],[Estado]],'De-Para_Estado_Regiao'!$B$3:$C$29,2,FALSE)</f>
        <v>Nordeste</v>
      </c>
      <c r="M2564">
        <f>IF(Tabela_Brasil[[#This Row],[IBGE_1-4]]&gt;=951,1,0)</f>
        <v>0</v>
      </c>
      <c r="N2564">
        <f>IF(Tabela_Brasil[[#This Row],[COMP_P]]&lt;=2,1,0)</f>
        <v>1</v>
      </c>
    </row>
    <row r="2565" spans="1:14" x14ac:dyDescent="0.25">
      <c r="A2565" s="12" t="s">
        <v>2416</v>
      </c>
      <c r="B2565" s="12" t="s">
        <v>22</v>
      </c>
      <c r="C2565" s="12">
        <v>352</v>
      </c>
      <c r="D2565" s="12">
        <v>0.68</v>
      </c>
      <c r="E2565" s="12">
        <v>0.67700000000000005</v>
      </c>
      <c r="F2565" s="12">
        <v>0.57299999999999995</v>
      </c>
      <c r="G2565" s="12">
        <v>26144.6</v>
      </c>
      <c r="H2565" s="13">
        <v>4</v>
      </c>
      <c r="I2565" t="str">
        <f>CONCATENATE(Tabela_Brasil[[#This Row],[Município]],"-",Tabela_Brasil[[#This Row],[Estado]])</f>
        <v>Catanduvas-PR</v>
      </c>
      <c r="J2565">
        <f>IF(Tabela_Brasil[[#This Row],[IDHM]]&lt;=0.599,1,0)</f>
        <v>0</v>
      </c>
      <c r="K2565" t="str">
        <f>IF(Tabela_Brasil[[#This Row],[IDHM]]&lt;=0.55,"Baixo",IF(Tabela_Brasil[[#This Row],[IDHM]]&lt;=0.699,"Médio",IF(Tabela_Brasil[[#This Row],[IDHM]]&lt;=0.799,"Alto","Muito Alto")))</f>
        <v>Médio</v>
      </c>
      <c r="L2565" t="str">
        <f>VLOOKUP(Tabela_Brasil[[#This Row],[Estado]],'De-Para_Estado_Regiao'!$B$3:$C$29,2,FALSE)</f>
        <v>Sul</v>
      </c>
      <c r="M2565">
        <f>IF(Tabela_Brasil[[#This Row],[IBGE_1-4]]&gt;=951,1,0)</f>
        <v>0</v>
      </c>
      <c r="N2565">
        <f>IF(Tabela_Brasil[[#This Row],[COMP_P]]&lt;=2,1,0)</f>
        <v>0</v>
      </c>
    </row>
    <row r="2566" spans="1:14" x14ac:dyDescent="0.25">
      <c r="A2566" s="9" t="s">
        <v>2532</v>
      </c>
      <c r="B2566" s="9" t="s">
        <v>24</v>
      </c>
      <c r="C2566" s="9">
        <v>434</v>
      </c>
      <c r="D2566" s="9">
        <v>0.64300000000000002</v>
      </c>
      <c r="E2566" s="9">
        <v>0.59399999999999997</v>
      </c>
      <c r="F2566" s="9">
        <v>0.59399999999999997</v>
      </c>
      <c r="G2566" s="9">
        <v>12741.64</v>
      </c>
      <c r="H2566" s="10">
        <v>7</v>
      </c>
      <c r="I2566" t="str">
        <f>CONCATENATE(Tabela_Brasil[[#This Row],[Município]],"-",Tabela_Brasil[[#This Row],[Estado]])</f>
        <v>Governador Mangabeira-BA</v>
      </c>
      <c r="J2566">
        <f>IF(Tabela_Brasil[[#This Row],[IDHM]]&lt;=0.599,1,0)</f>
        <v>0</v>
      </c>
      <c r="K2566" t="str">
        <f>IF(Tabela_Brasil[[#This Row],[IDHM]]&lt;=0.55,"Baixo",IF(Tabela_Brasil[[#This Row],[IDHM]]&lt;=0.699,"Médio",IF(Tabela_Brasil[[#This Row],[IDHM]]&lt;=0.799,"Alto","Muito Alto")))</f>
        <v>Médio</v>
      </c>
      <c r="L2566" t="str">
        <f>VLOOKUP(Tabela_Brasil[[#This Row],[Estado]],'De-Para_Estado_Regiao'!$B$3:$C$29,2,FALSE)</f>
        <v>Nordeste</v>
      </c>
      <c r="M2566">
        <f>IF(Tabela_Brasil[[#This Row],[IBGE_1-4]]&gt;=951,1,0)</f>
        <v>0</v>
      </c>
      <c r="N2566">
        <f>IF(Tabela_Brasil[[#This Row],[COMP_P]]&lt;=2,1,0)</f>
        <v>0</v>
      </c>
    </row>
    <row r="2567" spans="1:14" x14ac:dyDescent="0.25">
      <c r="A2567" s="12" t="s">
        <v>2533</v>
      </c>
      <c r="B2567" s="12" t="s">
        <v>31</v>
      </c>
      <c r="C2567" s="12">
        <v>1169</v>
      </c>
      <c r="D2567" s="12">
        <v>0.61199999999999999</v>
      </c>
      <c r="E2567" s="12">
        <v>0.56399999999999995</v>
      </c>
      <c r="F2567" s="12">
        <v>0.55300000000000005</v>
      </c>
      <c r="G2567" s="12">
        <v>10203.879999999999</v>
      </c>
      <c r="H2567" s="13">
        <v>8</v>
      </c>
      <c r="I2567" t="str">
        <f>CONCATENATE(Tabela_Brasil[[#This Row],[Município]],"-",Tabela_Brasil[[#This Row],[Estado]])</f>
        <v>Marco-CE</v>
      </c>
      <c r="J2567">
        <f>IF(Tabela_Brasil[[#This Row],[IDHM]]&lt;=0.599,1,0)</f>
        <v>0</v>
      </c>
      <c r="K2567" t="str">
        <f>IF(Tabela_Brasil[[#This Row],[IDHM]]&lt;=0.55,"Baixo",IF(Tabela_Brasil[[#This Row],[IDHM]]&lt;=0.699,"Médio",IF(Tabela_Brasil[[#This Row],[IDHM]]&lt;=0.799,"Alto","Muito Alto")))</f>
        <v>Médio</v>
      </c>
      <c r="L2567" t="str">
        <f>VLOOKUP(Tabela_Brasil[[#This Row],[Estado]],'De-Para_Estado_Regiao'!$B$3:$C$29,2,FALSE)</f>
        <v>Nordeste</v>
      </c>
      <c r="M2567">
        <f>IF(Tabela_Brasil[[#This Row],[IBGE_1-4]]&gt;=951,1,0)</f>
        <v>1</v>
      </c>
      <c r="N2567">
        <f>IF(Tabela_Brasil[[#This Row],[COMP_P]]&lt;=2,1,0)</f>
        <v>0</v>
      </c>
    </row>
    <row r="2568" spans="1:14" x14ac:dyDescent="0.25">
      <c r="A2568" s="9" t="s">
        <v>2534</v>
      </c>
      <c r="B2568" s="9" t="s">
        <v>14</v>
      </c>
      <c r="C2568" s="9">
        <v>468</v>
      </c>
      <c r="D2568" s="9">
        <v>0.66</v>
      </c>
      <c r="E2568" s="9">
        <v>0.67600000000000005</v>
      </c>
      <c r="F2568" s="9">
        <v>0.52400000000000002</v>
      </c>
      <c r="G2568" s="9">
        <v>27529.65</v>
      </c>
      <c r="H2568" s="10">
        <v>9</v>
      </c>
      <c r="I2568" t="str">
        <f>CONCATENATE(Tabela_Brasil[[#This Row],[Município]],"-",Tabela_Brasil[[#This Row],[Estado]])</f>
        <v>Pantano Grande-RS</v>
      </c>
      <c r="J2568">
        <f>IF(Tabela_Brasil[[#This Row],[IDHM]]&lt;=0.599,1,0)</f>
        <v>0</v>
      </c>
      <c r="K2568" t="str">
        <f>IF(Tabela_Brasil[[#This Row],[IDHM]]&lt;=0.55,"Baixo",IF(Tabela_Brasil[[#This Row],[IDHM]]&lt;=0.699,"Médio",IF(Tabela_Brasil[[#This Row],[IDHM]]&lt;=0.799,"Alto","Muito Alto")))</f>
        <v>Médio</v>
      </c>
      <c r="L2568" t="str">
        <f>VLOOKUP(Tabela_Brasil[[#This Row],[Estado]],'De-Para_Estado_Regiao'!$B$3:$C$29,2,FALSE)</f>
        <v>Sul</v>
      </c>
      <c r="M2568">
        <f>IF(Tabela_Brasil[[#This Row],[IBGE_1-4]]&gt;=951,1,0)</f>
        <v>0</v>
      </c>
      <c r="N2568">
        <f>IF(Tabela_Brasil[[#This Row],[COMP_P]]&lt;=2,1,0)</f>
        <v>0</v>
      </c>
    </row>
    <row r="2569" spans="1:14" x14ac:dyDescent="0.25">
      <c r="A2569" s="12" t="s">
        <v>2535</v>
      </c>
      <c r="B2569" s="12" t="s">
        <v>59</v>
      </c>
      <c r="C2569" s="12">
        <v>126</v>
      </c>
      <c r="D2569" s="12">
        <v>0.67</v>
      </c>
      <c r="E2569" s="12">
        <v>0.70199999999999996</v>
      </c>
      <c r="F2569" s="12">
        <v>0.48099999999999998</v>
      </c>
      <c r="G2569" s="12">
        <v>27437.14</v>
      </c>
      <c r="H2569" s="13">
        <v>21</v>
      </c>
      <c r="I2569" t="str">
        <f>CONCATENATE(Tabela_Brasil[[#This Row],[Município]],"-",Tabela_Brasil[[#This Row],[Estado]])</f>
        <v>Alfredo Wagner-SC</v>
      </c>
      <c r="J2569">
        <f>IF(Tabela_Brasil[[#This Row],[IDHM]]&lt;=0.599,1,0)</f>
        <v>0</v>
      </c>
      <c r="K2569" t="str">
        <f>IF(Tabela_Brasil[[#This Row],[IDHM]]&lt;=0.55,"Baixo",IF(Tabela_Brasil[[#This Row],[IDHM]]&lt;=0.699,"Médio",IF(Tabela_Brasil[[#This Row],[IDHM]]&lt;=0.799,"Alto","Muito Alto")))</f>
        <v>Médio</v>
      </c>
      <c r="L2569" t="str">
        <f>VLOOKUP(Tabela_Brasil[[#This Row],[Estado]],'De-Para_Estado_Regiao'!$B$3:$C$29,2,FALSE)</f>
        <v>Sul</v>
      </c>
      <c r="M2569">
        <f>IF(Tabela_Brasil[[#This Row],[IBGE_1-4]]&gt;=951,1,0)</f>
        <v>0</v>
      </c>
      <c r="N2569">
        <f>IF(Tabela_Brasil[[#This Row],[COMP_P]]&lt;=2,1,0)</f>
        <v>0</v>
      </c>
    </row>
    <row r="2570" spans="1:14" x14ac:dyDescent="0.25">
      <c r="A2570" s="9" t="s">
        <v>505</v>
      </c>
      <c r="B2570" s="9" t="s">
        <v>111</v>
      </c>
      <c r="C2570" s="9">
        <v>467</v>
      </c>
      <c r="D2570" s="9">
        <v>0.70799999999999996</v>
      </c>
      <c r="E2570" s="9">
        <v>0.67700000000000005</v>
      </c>
      <c r="F2570" s="9">
        <v>0.623</v>
      </c>
      <c r="G2570" s="9">
        <v>31782.67</v>
      </c>
      <c r="H2570" s="10">
        <v>2</v>
      </c>
      <c r="I2570" t="str">
        <f>CONCATENATE(Tabela_Brasil[[#This Row],[Município]],"-",Tabela_Brasil[[#This Row],[Estado]])</f>
        <v>Alvorada-TO</v>
      </c>
      <c r="J2570">
        <f>IF(Tabela_Brasil[[#This Row],[IDHM]]&lt;=0.599,1,0)</f>
        <v>0</v>
      </c>
      <c r="K2570" t="str">
        <f>IF(Tabela_Brasil[[#This Row],[IDHM]]&lt;=0.55,"Baixo",IF(Tabela_Brasil[[#This Row],[IDHM]]&lt;=0.699,"Médio",IF(Tabela_Brasil[[#This Row],[IDHM]]&lt;=0.799,"Alto","Muito Alto")))</f>
        <v>Alto</v>
      </c>
      <c r="L2570" t="str">
        <f>VLOOKUP(Tabela_Brasil[[#This Row],[Estado]],'De-Para_Estado_Regiao'!$B$3:$C$29,2,FALSE)</f>
        <v>Norte</v>
      </c>
      <c r="M2570">
        <f>IF(Tabela_Brasil[[#This Row],[IBGE_1-4]]&gt;=951,1,0)</f>
        <v>0</v>
      </c>
      <c r="N2570">
        <f>IF(Tabela_Brasil[[#This Row],[COMP_P]]&lt;=2,1,0)</f>
        <v>1</v>
      </c>
    </row>
    <row r="2571" spans="1:14" x14ac:dyDescent="0.25">
      <c r="A2571" s="12" t="s">
        <v>2536</v>
      </c>
      <c r="B2571" s="12" t="s">
        <v>14</v>
      </c>
      <c r="C2571" s="12">
        <v>161</v>
      </c>
      <c r="D2571" s="12">
        <v>0.72</v>
      </c>
      <c r="E2571" s="12">
        <v>0.73899999999999999</v>
      </c>
      <c r="F2571" s="12">
        <v>0.61499999999999999</v>
      </c>
      <c r="G2571" s="12">
        <v>36228.82</v>
      </c>
      <c r="H2571" s="13">
        <v>5</v>
      </c>
      <c r="I2571" t="str">
        <f>CONCATENATE(Tabela_Brasil[[#This Row],[Município]],"-",Tabela_Brasil[[#This Row],[Estado]])</f>
        <v>Ibiraiaras-RS</v>
      </c>
      <c r="J2571">
        <f>IF(Tabela_Brasil[[#This Row],[IDHM]]&lt;=0.599,1,0)</f>
        <v>0</v>
      </c>
      <c r="K2571" t="str">
        <f>IF(Tabela_Brasil[[#This Row],[IDHM]]&lt;=0.55,"Baixo",IF(Tabela_Brasil[[#This Row],[IDHM]]&lt;=0.699,"Médio",IF(Tabela_Brasil[[#This Row],[IDHM]]&lt;=0.799,"Alto","Muito Alto")))</f>
        <v>Alto</v>
      </c>
      <c r="L2571" t="str">
        <f>VLOOKUP(Tabela_Brasil[[#This Row],[Estado]],'De-Para_Estado_Regiao'!$B$3:$C$29,2,FALSE)</f>
        <v>Sul</v>
      </c>
      <c r="M2571">
        <f>IF(Tabela_Brasil[[#This Row],[IBGE_1-4]]&gt;=951,1,0)</f>
        <v>0</v>
      </c>
      <c r="N2571">
        <f>IF(Tabela_Brasil[[#This Row],[COMP_P]]&lt;=2,1,0)</f>
        <v>0</v>
      </c>
    </row>
    <row r="2572" spans="1:14" x14ac:dyDescent="0.25">
      <c r="A2572" s="9" t="s">
        <v>2537</v>
      </c>
      <c r="B2572" s="9" t="s">
        <v>14</v>
      </c>
      <c r="C2572" s="9">
        <v>172</v>
      </c>
      <c r="D2572" s="9">
        <v>0.72799999999999998</v>
      </c>
      <c r="E2572" s="9">
        <v>0.73399999999999999</v>
      </c>
      <c r="F2572" s="9">
        <v>0.63200000000000001</v>
      </c>
      <c r="G2572" s="9">
        <v>31561.72</v>
      </c>
      <c r="H2572" s="10">
        <v>9</v>
      </c>
      <c r="I2572" t="str">
        <f>CONCATENATE(Tabela_Brasil[[#This Row],[Município]],"-",Tabela_Brasil[[#This Row],[Estado]])</f>
        <v>Tuparendi-RS</v>
      </c>
      <c r="J2572">
        <f>IF(Tabela_Brasil[[#This Row],[IDHM]]&lt;=0.599,1,0)</f>
        <v>0</v>
      </c>
      <c r="K2572" t="str">
        <f>IF(Tabela_Brasil[[#This Row],[IDHM]]&lt;=0.55,"Baixo",IF(Tabela_Brasil[[#This Row],[IDHM]]&lt;=0.699,"Médio",IF(Tabela_Brasil[[#This Row],[IDHM]]&lt;=0.799,"Alto","Muito Alto")))</f>
        <v>Alto</v>
      </c>
      <c r="L2572" t="str">
        <f>VLOOKUP(Tabela_Brasil[[#This Row],[Estado]],'De-Para_Estado_Regiao'!$B$3:$C$29,2,FALSE)</f>
        <v>Sul</v>
      </c>
      <c r="M2572">
        <f>IF(Tabela_Brasil[[#This Row],[IBGE_1-4]]&gt;=951,1,0)</f>
        <v>0</v>
      </c>
      <c r="N2572">
        <f>IF(Tabela_Brasil[[#This Row],[COMP_P]]&lt;=2,1,0)</f>
        <v>0</v>
      </c>
    </row>
    <row r="2573" spans="1:14" x14ac:dyDescent="0.25">
      <c r="A2573" s="12" t="s">
        <v>2538</v>
      </c>
      <c r="B2573" s="12" t="s">
        <v>7</v>
      </c>
      <c r="C2573" s="12">
        <v>503</v>
      </c>
      <c r="D2573" s="12">
        <v>0.73699999999999999</v>
      </c>
      <c r="E2573" s="12">
        <v>0.69099999999999995</v>
      </c>
      <c r="F2573" s="12">
        <v>0.70399999999999996</v>
      </c>
      <c r="G2573" s="12">
        <v>25823.08</v>
      </c>
      <c r="H2573" s="13">
        <v>6</v>
      </c>
      <c r="I2573" t="str">
        <f>CONCATENATE(Tabela_Brasil[[#This Row],[Município]],"-",Tabela_Brasil[[#This Row],[Estado]])</f>
        <v>Roseira-SP</v>
      </c>
      <c r="J2573">
        <f>IF(Tabela_Brasil[[#This Row],[IDHM]]&lt;=0.599,1,0)</f>
        <v>0</v>
      </c>
      <c r="K2573" t="str">
        <f>IF(Tabela_Brasil[[#This Row],[IDHM]]&lt;=0.55,"Baixo",IF(Tabela_Brasil[[#This Row],[IDHM]]&lt;=0.699,"Médio",IF(Tabela_Brasil[[#This Row],[IDHM]]&lt;=0.799,"Alto","Muito Alto")))</f>
        <v>Alto</v>
      </c>
      <c r="L2573" t="str">
        <f>VLOOKUP(Tabela_Brasil[[#This Row],[Estado]],'De-Para_Estado_Regiao'!$B$3:$C$29,2,FALSE)</f>
        <v>Sudeste</v>
      </c>
      <c r="M2573">
        <f>IF(Tabela_Brasil[[#This Row],[IBGE_1-4]]&gt;=951,1,0)</f>
        <v>0</v>
      </c>
      <c r="N2573">
        <f>IF(Tabela_Brasil[[#This Row],[COMP_P]]&lt;=2,1,0)</f>
        <v>0</v>
      </c>
    </row>
    <row r="2574" spans="1:14" x14ac:dyDescent="0.25">
      <c r="A2574" s="9" t="s">
        <v>2539</v>
      </c>
      <c r="B2574" s="9" t="s">
        <v>24</v>
      </c>
      <c r="C2574" s="9">
        <v>1016</v>
      </c>
      <c r="D2574" s="9">
        <v>0.58099999999999996</v>
      </c>
      <c r="E2574" s="9">
        <v>0.54400000000000004</v>
      </c>
      <c r="F2574" s="9">
        <v>0.46300000000000002</v>
      </c>
      <c r="G2574" s="9">
        <v>7617.66</v>
      </c>
      <c r="H2574" s="10">
        <v>40</v>
      </c>
      <c r="I2574" t="str">
        <f>CONCATENATE(Tabela_Brasil[[#This Row],[Município]],"-",Tabela_Brasil[[#This Row],[Estado]])</f>
        <v>Curaçá-BA</v>
      </c>
      <c r="J2574">
        <f>IF(Tabela_Brasil[[#This Row],[IDHM]]&lt;=0.599,1,0)</f>
        <v>1</v>
      </c>
      <c r="K2574" t="str">
        <f>IF(Tabela_Brasil[[#This Row],[IDHM]]&lt;=0.55,"Baixo",IF(Tabela_Brasil[[#This Row],[IDHM]]&lt;=0.699,"Médio",IF(Tabela_Brasil[[#This Row],[IDHM]]&lt;=0.799,"Alto","Muito Alto")))</f>
        <v>Médio</v>
      </c>
      <c r="L2574" t="str">
        <f>VLOOKUP(Tabela_Brasil[[#This Row],[Estado]],'De-Para_Estado_Regiao'!$B$3:$C$29,2,FALSE)</f>
        <v>Nordeste</v>
      </c>
      <c r="M2574">
        <f>IF(Tabela_Brasil[[#This Row],[IBGE_1-4]]&gt;=951,1,0)</f>
        <v>1</v>
      </c>
      <c r="N2574">
        <f>IF(Tabela_Brasil[[#This Row],[COMP_P]]&lt;=2,1,0)</f>
        <v>0</v>
      </c>
    </row>
    <row r="2575" spans="1:14" x14ac:dyDescent="0.25">
      <c r="A2575" s="12" t="s">
        <v>2540</v>
      </c>
      <c r="B2575" s="12" t="s">
        <v>14</v>
      </c>
      <c r="C2575" s="12">
        <v>169</v>
      </c>
      <c r="D2575" s="12">
        <v>0.755</v>
      </c>
      <c r="E2575" s="12">
        <v>0.75900000000000001</v>
      </c>
      <c r="F2575" s="12">
        <v>0.66900000000000004</v>
      </c>
      <c r="G2575" s="12">
        <v>37718.449999999997</v>
      </c>
      <c r="H2575" s="13">
        <v>14</v>
      </c>
      <c r="I2575" t="str">
        <f>CONCATENATE(Tabela_Brasil[[#This Row],[Município]],"-",Tabela_Brasil[[#This Row],[Estado]])</f>
        <v>São José Do Ouro-RS</v>
      </c>
      <c r="J2575">
        <f>IF(Tabela_Brasil[[#This Row],[IDHM]]&lt;=0.599,1,0)</f>
        <v>0</v>
      </c>
      <c r="K2575" t="str">
        <f>IF(Tabela_Brasil[[#This Row],[IDHM]]&lt;=0.55,"Baixo",IF(Tabela_Brasil[[#This Row],[IDHM]]&lt;=0.699,"Médio",IF(Tabela_Brasil[[#This Row],[IDHM]]&lt;=0.799,"Alto","Muito Alto")))</f>
        <v>Alto</v>
      </c>
      <c r="L2575" t="str">
        <f>VLOOKUP(Tabela_Brasil[[#This Row],[Estado]],'De-Para_Estado_Regiao'!$B$3:$C$29,2,FALSE)</f>
        <v>Sul</v>
      </c>
      <c r="M2575">
        <f>IF(Tabela_Brasil[[#This Row],[IBGE_1-4]]&gt;=951,1,0)</f>
        <v>0</v>
      </c>
      <c r="N2575">
        <f>IF(Tabela_Brasil[[#This Row],[COMP_P]]&lt;=2,1,0)</f>
        <v>0</v>
      </c>
    </row>
    <row r="2576" spans="1:14" x14ac:dyDescent="0.25">
      <c r="A2576" s="9" t="s">
        <v>2541</v>
      </c>
      <c r="B2576" s="9" t="s">
        <v>59</v>
      </c>
      <c r="C2576" s="9">
        <v>422</v>
      </c>
      <c r="D2576" s="9">
        <v>0.7</v>
      </c>
      <c r="E2576" s="9">
        <v>0.73499999999999999</v>
      </c>
      <c r="F2576" s="9">
        <v>0.57899999999999996</v>
      </c>
      <c r="G2576" s="9">
        <v>23160.2</v>
      </c>
      <c r="H2576" s="10">
        <v>11</v>
      </c>
      <c r="I2576" t="str">
        <f>CONCATENATE(Tabela_Brasil[[#This Row],[Município]],"-",Tabela_Brasil[[#This Row],[Estado]])</f>
        <v>Lontras-SC</v>
      </c>
      <c r="J2576">
        <f>IF(Tabela_Brasil[[#This Row],[IDHM]]&lt;=0.599,1,0)</f>
        <v>0</v>
      </c>
      <c r="K2576" t="str">
        <f>IF(Tabela_Brasil[[#This Row],[IDHM]]&lt;=0.55,"Baixo",IF(Tabela_Brasil[[#This Row],[IDHM]]&lt;=0.699,"Médio",IF(Tabela_Brasil[[#This Row],[IDHM]]&lt;=0.799,"Alto","Muito Alto")))</f>
        <v>Alto</v>
      </c>
      <c r="L2576" t="str">
        <f>VLOOKUP(Tabela_Brasil[[#This Row],[Estado]],'De-Para_Estado_Regiao'!$B$3:$C$29,2,FALSE)</f>
        <v>Sul</v>
      </c>
      <c r="M2576">
        <f>IF(Tabela_Brasil[[#This Row],[IBGE_1-4]]&gt;=951,1,0)</f>
        <v>0</v>
      </c>
      <c r="N2576">
        <f>IF(Tabela_Brasil[[#This Row],[COMP_P]]&lt;=2,1,0)</f>
        <v>0</v>
      </c>
    </row>
    <row r="2577" spans="1:14" x14ac:dyDescent="0.25">
      <c r="A2577" s="12" t="s">
        <v>2542</v>
      </c>
      <c r="B2577" s="12" t="s">
        <v>22</v>
      </c>
      <c r="C2577" s="12">
        <v>323</v>
      </c>
      <c r="D2577" s="12">
        <v>0.69099999999999995</v>
      </c>
      <c r="E2577" s="12">
        <v>0.66400000000000003</v>
      </c>
      <c r="F2577" s="12">
        <v>0.59899999999999998</v>
      </c>
      <c r="G2577" s="12">
        <v>29497.55</v>
      </c>
      <c r="H2577" s="13">
        <v>12</v>
      </c>
      <c r="I2577" t="str">
        <f>CONCATENATE(Tabela_Brasil[[#This Row],[Município]],"-",Tabela_Brasil[[#This Row],[Estado]])</f>
        <v>Marilândia Do Sul-PR</v>
      </c>
      <c r="J2577">
        <f>IF(Tabela_Brasil[[#This Row],[IDHM]]&lt;=0.599,1,0)</f>
        <v>0</v>
      </c>
      <c r="K2577" t="str">
        <f>IF(Tabela_Brasil[[#This Row],[IDHM]]&lt;=0.55,"Baixo",IF(Tabela_Brasil[[#This Row],[IDHM]]&lt;=0.699,"Médio",IF(Tabela_Brasil[[#This Row],[IDHM]]&lt;=0.799,"Alto","Muito Alto")))</f>
        <v>Médio</v>
      </c>
      <c r="L2577" t="str">
        <f>VLOOKUP(Tabela_Brasil[[#This Row],[Estado]],'De-Para_Estado_Regiao'!$B$3:$C$29,2,FALSE)</f>
        <v>Sul</v>
      </c>
      <c r="M2577">
        <f>IF(Tabela_Brasil[[#This Row],[IBGE_1-4]]&gt;=951,1,0)</f>
        <v>0</v>
      </c>
      <c r="N2577">
        <f>IF(Tabela_Brasil[[#This Row],[COMP_P]]&lt;=2,1,0)</f>
        <v>0</v>
      </c>
    </row>
    <row r="2578" spans="1:14" x14ac:dyDescent="0.25">
      <c r="A2578" s="9" t="s">
        <v>2543</v>
      </c>
      <c r="B2578" s="9" t="s">
        <v>14</v>
      </c>
      <c r="C2578" s="9">
        <v>316</v>
      </c>
      <c r="D2578" s="9">
        <v>0.754</v>
      </c>
      <c r="E2578" s="9">
        <v>0.72599999999999998</v>
      </c>
      <c r="F2578" s="9">
        <v>0.66800000000000004</v>
      </c>
      <c r="G2578" s="9">
        <v>26350.06</v>
      </c>
      <c r="H2578" s="10">
        <v>16</v>
      </c>
      <c r="I2578" t="str">
        <f>CONCATENATE(Tabela_Brasil[[#This Row],[Município]],"-",Tabela_Brasil[[#This Row],[Estado]])</f>
        <v>Constantina-RS</v>
      </c>
      <c r="J2578">
        <f>IF(Tabela_Brasil[[#This Row],[IDHM]]&lt;=0.599,1,0)</f>
        <v>0</v>
      </c>
      <c r="K2578" t="str">
        <f>IF(Tabela_Brasil[[#This Row],[IDHM]]&lt;=0.55,"Baixo",IF(Tabela_Brasil[[#This Row],[IDHM]]&lt;=0.699,"Médio",IF(Tabela_Brasil[[#This Row],[IDHM]]&lt;=0.799,"Alto","Muito Alto")))</f>
        <v>Alto</v>
      </c>
      <c r="L2578" t="str">
        <f>VLOOKUP(Tabela_Brasil[[#This Row],[Estado]],'De-Para_Estado_Regiao'!$B$3:$C$29,2,FALSE)</f>
        <v>Sul</v>
      </c>
      <c r="M2578">
        <f>IF(Tabela_Brasil[[#This Row],[IBGE_1-4]]&gt;=951,1,0)</f>
        <v>0</v>
      </c>
      <c r="N2578">
        <f>IF(Tabela_Brasil[[#This Row],[COMP_P]]&lt;=2,1,0)</f>
        <v>0</v>
      </c>
    </row>
    <row r="2579" spans="1:14" x14ac:dyDescent="0.25">
      <c r="A2579" s="12" t="s">
        <v>2544</v>
      </c>
      <c r="B2579" s="12" t="s">
        <v>16</v>
      </c>
      <c r="C2579" s="12">
        <v>398</v>
      </c>
      <c r="D2579" s="12">
        <v>0.69799999999999995</v>
      </c>
      <c r="E2579" s="12">
        <v>0.69399999999999995</v>
      </c>
      <c r="F2579" s="12">
        <v>0.57399999999999995</v>
      </c>
      <c r="G2579" s="12">
        <v>29947.96</v>
      </c>
      <c r="H2579" s="13">
        <v>4</v>
      </c>
      <c r="I2579" t="str">
        <f>CONCATENATE(Tabela_Brasil[[#This Row],[Município]],"-",Tabela_Brasil[[#This Row],[Estado]])</f>
        <v>Araújos-MG</v>
      </c>
      <c r="J2579">
        <f>IF(Tabela_Brasil[[#This Row],[IDHM]]&lt;=0.599,1,0)</f>
        <v>0</v>
      </c>
      <c r="K2579" t="str">
        <f>IF(Tabela_Brasil[[#This Row],[IDHM]]&lt;=0.55,"Baixo",IF(Tabela_Brasil[[#This Row],[IDHM]]&lt;=0.699,"Médio",IF(Tabela_Brasil[[#This Row],[IDHM]]&lt;=0.799,"Alto","Muito Alto")))</f>
        <v>Médio</v>
      </c>
      <c r="L2579" t="str">
        <f>VLOOKUP(Tabela_Brasil[[#This Row],[Estado]],'De-Para_Estado_Regiao'!$B$3:$C$29,2,FALSE)</f>
        <v>Sudeste</v>
      </c>
      <c r="M2579">
        <f>IF(Tabela_Brasil[[#This Row],[IBGE_1-4]]&gt;=951,1,0)</f>
        <v>0</v>
      </c>
      <c r="N2579">
        <f>IF(Tabela_Brasil[[#This Row],[COMP_P]]&lt;=2,1,0)</f>
        <v>0</v>
      </c>
    </row>
    <row r="2580" spans="1:14" x14ac:dyDescent="0.25">
      <c r="A2580" s="9" t="s">
        <v>2545</v>
      </c>
      <c r="B2580" s="9" t="s">
        <v>275</v>
      </c>
      <c r="C2580" s="9">
        <v>911</v>
      </c>
      <c r="D2580" s="9">
        <v>0.622</v>
      </c>
      <c r="E2580" s="9">
        <v>0.59299999999999997</v>
      </c>
      <c r="F2580" s="9">
        <v>0.51700000000000002</v>
      </c>
      <c r="G2580" s="9">
        <v>14392.66</v>
      </c>
      <c r="H2580" s="10">
        <v>10</v>
      </c>
      <c r="I2580" t="str">
        <f>CONCATENATE(Tabela_Brasil[[#This Row],[Município]],"-",Tabela_Brasil[[#This Row],[Estado]])</f>
        <v>Plácido De Castro-AC</v>
      </c>
      <c r="J2580">
        <f>IF(Tabela_Brasil[[#This Row],[IDHM]]&lt;=0.599,1,0)</f>
        <v>0</v>
      </c>
      <c r="K2580" t="str">
        <f>IF(Tabela_Brasil[[#This Row],[IDHM]]&lt;=0.55,"Baixo",IF(Tabela_Brasil[[#This Row],[IDHM]]&lt;=0.699,"Médio",IF(Tabela_Brasil[[#This Row],[IDHM]]&lt;=0.799,"Alto","Muito Alto")))</f>
        <v>Médio</v>
      </c>
      <c r="L2580" t="str">
        <f>VLOOKUP(Tabela_Brasil[[#This Row],[Estado]],'De-Para_Estado_Regiao'!$B$3:$C$29,2,FALSE)</f>
        <v>Norte</v>
      </c>
      <c r="M2580">
        <f>IF(Tabela_Brasil[[#This Row],[IBGE_1-4]]&gt;=951,1,0)</f>
        <v>0</v>
      </c>
      <c r="N2580">
        <f>IF(Tabela_Brasil[[#This Row],[COMP_P]]&lt;=2,1,0)</f>
        <v>0</v>
      </c>
    </row>
    <row r="2581" spans="1:14" x14ac:dyDescent="0.25">
      <c r="A2581" s="12" t="s">
        <v>2546</v>
      </c>
      <c r="B2581" s="12" t="s">
        <v>14</v>
      </c>
      <c r="C2581" s="12">
        <v>173</v>
      </c>
      <c r="D2581" s="12">
        <v>0.753</v>
      </c>
      <c r="E2581" s="12">
        <v>0.76300000000000001</v>
      </c>
      <c r="F2581" s="12">
        <v>0.65800000000000003</v>
      </c>
      <c r="G2581" s="12">
        <v>35748.660000000003</v>
      </c>
      <c r="H2581" s="13">
        <v>9</v>
      </c>
      <c r="I2581" t="str">
        <f>CONCATENATE(Tabela_Brasil[[#This Row],[Município]],"-",Tabela_Brasil[[#This Row],[Estado]])</f>
        <v>Ajuricaba-RS</v>
      </c>
      <c r="J2581">
        <f>IF(Tabela_Brasil[[#This Row],[IDHM]]&lt;=0.599,1,0)</f>
        <v>0</v>
      </c>
      <c r="K2581" t="str">
        <f>IF(Tabela_Brasil[[#This Row],[IDHM]]&lt;=0.55,"Baixo",IF(Tabela_Brasil[[#This Row],[IDHM]]&lt;=0.699,"Médio",IF(Tabela_Brasil[[#This Row],[IDHM]]&lt;=0.799,"Alto","Muito Alto")))</f>
        <v>Alto</v>
      </c>
      <c r="L2581" t="str">
        <f>VLOOKUP(Tabela_Brasil[[#This Row],[Estado]],'De-Para_Estado_Regiao'!$B$3:$C$29,2,FALSE)</f>
        <v>Sul</v>
      </c>
      <c r="M2581">
        <f>IF(Tabela_Brasil[[#This Row],[IBGE_1-4]]&gt;=951,1,0)</f>
        <v>0</v>
      </c>
      <c r="N2581">
        <f>IF(Tabela_Brasil[[#This Row],[COMP_P]]&lt;=2,1,0)</f>
        <v>0</v>
      </c>
    </row>
    <row r="2582" spans="1:14" x14ac:dyDescent="0.25">
      <c r="A2582" s="9" t="s">
        <v>2547</v>
      </c>
      <c r="B2582" s="9" t="s">
        <v>16</v>
      </c>
      <c r="C2582" s="9">
        <v>446</v>
      </c>
      <c r="D2582" s="9">
        <v>0.68</v>
      </c>
      <c r="E2582" s="9">
        <v>0.68700000000000006</v>
      </c>
      <c r="F2582" s="9">
        <v>0.57299999999999995</v>
      </c>
      <c r="G2582" s="9">
        <v>25063.77</v>
      </c>
      <c r="H2582" s="10">
        <v>6</v>
      </c>
      <c r="I2582" t="str">
        <f>CONCATENATE(Tabela_Brasil[[#This Row],[Município]],"-",Tabela_Brasil[[#This Row],[Estado]])</f>
        <v>Arceburgo-MG</v>
      </c>
      <c r="J2582">
        <f>IF(Tabela_Brasil[[#This Row],[IDHM]]&lt;=0.599,1,0)</f>
        <v>0</v>
      </c>
      <c r="K2582" t="str">
        <f>IF(Tabela_Brasil[[#This Row],[IDHM]]&lt;=0.55,"Baixo",IF(Tabela_Brasil[[#This Row],[IDHM]]&lt;=0.699,"Médio",IF(Tabela_Brasil[[#This Row],[IDHM]]&lt;=0.799,"Alto","Muito Alto")))</f>
        <v>Médio</v>
      </c>
      <c r="L2582" t="str">
        <f>VLOOKUP(Tabela_Brasil[[#This Row],[Estado]],'De-Para_Estado_Regiao'!$B$3:$C$29,2,FALSE)</f>
        <v>Sudeste</v>
      </c>
      <c r="M2582">
        <f>IF(Tabela_Brasil[[#This Row],[IBGE_1-4]]&gt;=951,1,0)</f>
        <v>0</v>
      </c>
      <c r="N2582">
        <f>IF(Tabela_Brasil[[#This Row],[COMP_P]]&lt;=2,1,0)</f>
        <v>0</v>
      </c>
    </row>
    <row r="2583" spans="1:14" x14ac:dyDescent="0.25">
      <c r="A2583" s="12" t="s">
        <v>2548</v>
      </c>
      <c r="B2583" s="12" t="s">
        <v>94</v>
      </c>
      <c r="C2583" s="12">
        <v>1422</v>
      </c>
      <c r="D2583" s="12">
        <v>0.58399999999999996</v>
      </c>
      <c r="E2583" s="12">
        <v>0.54100000000000004</v>
      </c>
      <c r="F2583" s="12">
        <v>0.47299999999999998</v>
      </c>
      <c r="G2583" s="12">
        <v>10499.65</v>
      </c>
      <c r="H2583" s="13">
        <v>8</v>
      </c>
      <c r="I2583" t="str">
        <f>CONCATENATE(Tabela_Brasil[[#This Row],[Município]],"-",Tabela_Brasil[[#This Row],[Estado]])</f>
        <v>Matriz De Camaragibe-AL</v>
      </c>
      <c r="J2583">
        <f>IF(Tabela_Brasil[[#This Row],[IDHM]]&lt;=0.599,1,0)</f>
        <v>1</v>
      </c>
      <c r="K2583" t="str">
        <f>IF(Tabela_Brasil[[#This Row],[IDHM]]&lt;=0.55,"Baixo",IF(Tabela_Brasil[[#This Row],[IDHM]]&lt;=0.699,"Médio",IF(Tabela_Brasil[[#This Row],[IDHM]]&lt;=0.799,"Alto","Muito Alto")))</f>
        <v>Médio</v>
      </c>
      <c r="L2583" t="str">
        <f>VLOOKUP(Tabela_Brasil[[#This Row],[Estado]],'De-Para_Estado_Regiao'!$B$3:$C$29,2,FALSE)</f>
        <v>Nordeste</v>
      </c>
      <c r="M2583">
        <f>IF(Tabela_Brasil[[#This Row],[IBGE_1-4]]&gt;=951,1,0)</f>
        <v>1</v>
      </c>
      <c r="N2583">
        <f>IF(Tabela_Brasil[[#This Row],[COMP_P]]&lt;=2,1,0)</f>
        <v>0</v>
      </c>
    </row>
    <row r="2584" spans="1:14" x14ac:dyDescent="0.25">
      <c r="A2584" s="9" t="s">
        <v>2549</v>
      </c>
      <c r="B2584" s="9" t="s">
        <v>14</v>
      </c>
      <c r="C2584" s="9">
        <v>173</v>
      </c>
      <c r="D2584" s="9">
        <v>0.77300000000000002</v>
      </c>
      <c r="E2584" s="9">
        <v>0.78700000000000003</v>
      </c>
      <c r="F2584" s="9">
        <v>0.67900000000000005</v>
      </c>
      <c r="G2584" s="9">
        <v>35632.800000000003</v>
      </c>
      <c r="H2584" s="10">
        <v>10</v>
      </c>
      <c r="I2584" t="str">
        <f>CONCATENATE(Tabela_Brasil[[#This Row],[Município]],"-",Tabela_Brasil[[#This Row],[Estado]])</f>
        <v>Paraí-RS</v>
      </c>
      <c r="J2584">
        <f>IF(Tabela_Brasil[[#This Row],[IDHM]]&lt;=0.599,1,0)</f>
        <v>0</v>
      </c>
      <c r="K2584" t="str">
        <f>IF(Tabela_Brasil[[#This Row],[IDHM]]&lt;=0.55,"Baixo",IF(Tabela_Brasil[[#This Row],[IDHM]]&lt;=0.699,"Médio",IF(Tabela_Brasil[[#This Row],[IDHM]]&lt;=0.799,"Alto","Muito Alto")))</f>
        <v>Alto</v>
      </c>
      <c r="L2584" t="str">
        <f>VLOOKUP(Tabela_Brasil[[#This Row],[Estado]],'De-Para_Estado_Regiao'!$B$3:$C$29,2,FALSE)</f>
        <v>Sul</v>
      </c>
      <c r="M2584">
        <f>IF(Tabela_Brasil[[#This Row],[IBGE_1-4]]&gt;=951,1,0)</f>
        <v>0</v>
      </c>
      <c r="N2584">
        <f>IF(Tabela_Brasil[[#This Row],[COMP_P]]&lt;=2,1,0)</f>
        <v>0</v>
      </c>
    </row>
    <row r="2585" spans="1:14" x14ac:dyDescent="0.25">
      <c r="A2585" s="12" t="s">
        <v>2550</v>
      </c>
      <c r="B2585" s="12" t="s">
        <v>22</v>
      </c>
      <c r="C2585" s="12">
        <v>224</v>
      </c>
      <c r="D2585" s="12">
        <v>0.74299999999999999</v>
      </c>
      <c r="E2585" s="12">
        <v>0.72699999999999998</v>
      </c>
      <c r="F2585" s="12">
        <v>0.69599999999999995</v>
      </c>
      <c r="G2585" s="12">
        <v>46185.93</v>
      </c>
      <c r="H2585" s="13">
        <v>3</v>
      </c>
      <c r="I2585" t="str">
        <f>CONCATENATE(Tabela_Brasil[[#This Row],[Município]],"-",Tabela_Brasil[[#This Row],[Estado]])</f>
        <v>São Jorge Do Ivaí-PR</v>
      </c>
      <c r="J2585">
        <f>IF(Tabela_Brasil[[#This Row],[IDHM]]&lt;=0.599,1,0)</f>
        <v>0</v>
      </c>
      <c r="K2585" t="str">
        <f>IF(Tabela_Brasil[[#This Row],[IDHM]]&lt;=0.55,"Baixo",IF(Tabela_Brasil[[#This Row],[IDHM]]&lt;=0.699,"Médio",IF(Tabela_Brasil[[#This Row],[IDHM]]&lt;=0.799,"Alto","Muito Alto")))</f>
        <v>Alto</v>
      </c>
      <c r="L2585" t="str">
        <f>VLOOKUP(Tabela_Brasil[[#This Row],[Estado]],'De-Para_Estado_Regiao'!$B$3:$C$29,2,FALSE)</f>
        <v>Sul</v>
      </c>
      <c r="M2585">
        <f>IF(Tabela_Brasil[[#This Row],[IBGE_1-4]]&gt;=951,1,0)</f>
        <v>0</v>
      </c>
      <c r="N2585">
        <f>IF(Tabela_Brasil[[#This Row],[COMP_P]]&lt;=2,1,0)</f>
        <v>0</v>
      </c>
    </row>
    <row r="2586" spans="1:14" x14ac:dyDescent="0.25">
      <c r="A2586" s="9" t="s">
        <v>2551</v>
      </c>
      <c r="B2586" s="9" t="s">
        <v>49</v>
      </c>
      <c r="C2586" s="9">
        <v>1294</v>
      </c>
      <c r="D2586" s="9">
        <v>0.56999999999999995</v>
      </c>
      <c r="E2586" s="9">
        <v>0.56000000000000005</v>
      </c>
      <c r="F2586" s="9">
        <v>0.438</v>
      </c>
      <c r="G2586" s="9">
        <v>8220.44</v>
      </c>
      <c r="H2586" s="10">
        <v>66</v>
      </c>
      <c r="I2586" t="str">
        <f>CONCATENATE(Tabela_Brasil[[#This Row],[Município]],"-",Tabela_Brasil[[#This Row],[Estado]])</f>
        <v>Concórdia Do Pará-PA</v>
      </c>
      <c r="J2586">
        <f>IF(Tabela_Brasil[[#This Row],[IDHM]]&lt;=0.599,1,0)</f>
        <v>1</v>
      </c>
      <c r="K2586" t="str">
        <f>IF(Tabela_Brasil[[#This Row],[IDHM]]&lt;=0.55,"Baixo",IF(Tabela_Brasil[[#This Row],[IDHM]]&lt;=0.699,"Médio",IF(Tabela_Brasil[[#This Row],[IDHM]]&lt;=0.799,"Alto","Muito Alto")))</f>
        <v>Médio</v>
      </c>
      <c r="L2586" t="str">
        <f>VLOOKUP(Tabela_Brasil[[#This Row],[Estado]],'De-Para_Estado_Regiao'!$B$3:$C$29,2,FALSE)</f>
        <v>Norte</v>
      </c>
      <c r="M2586">
        <f>IF(Tabela_Brasil[[#This Row],[IBGE_1-4]]&gt;=951,1,0)</f>
        <v>1</v>
      </c>
      <c r="N2586">
        <f>IF(Tabela_Brasil[[#This Row],[COMP_P]]&lt;=2,1,0)</f>
        <v>0</v>
      </c>
    </row>
    <row r="2587" spans="1:14" x14ac:dyDescent="0.25">
      <c r="A2587" s="12" t="s">
        <v>2552</v>
      </c>
      <c r="B2587" s="12" t="s">
        <v>22</v>
      </c>
      <c r="C2587" s="12">
        <v>337</v>
      </c>
      <c r="D2587" s="12">
        <v>0.57299999999999995</v>
      </c>
      <c r="E2587" s="12">
        <v>0.60399999999999998</v>
      </c>
      <c r="F2587" s="12">
        <v>0.39100000000000001</v>
      </c>
      <c r="G2587" s="12">
        <v>14650.89</v>
      </c>
      <c r="H2587" s="13">
        <v>4</v>
      </c>
      <c r="I2587" t="str">
        <f>CONCATENATE(Tabela_Brasil[[#This Row],[Município]],"-",Tabela_Brasil[[#This Row],[Estado]])</f>
        <v>Cerro Azul-PR</v>
      </c>
      <c r="J2587">
        <f>IF(Tabela_Brasil[[#This Row],[IDHM]]&lt;=0.599,1,0)</f>
        <v>1</v>
      </c>
      <c r="K2587" t="str">
        <f>IF(Tabela_Brasil[[#This Row],[IDHM]]&lt;=0.55,"Baixo",IF(Tabela_Brasil[[#This Row],[IDHM]]&lt;=0.699,"Médio",IF(Tabela_Brasil[[#This Row],[IDHM]]&lt;=0.799,"Alto","Muito Alto")))</f>
        <v>Médio</v>
      </c>
      <c r="L2587" t="str">
        <f>VLOOKUP(Tabela_Brasil[[#This Row],[Estado]],'De-Para_Estado_Regiao'!$B$3:$C$29,2,FALSE)</f>
        <v>Sul</v>
      </c>
      <c r="M2587">
        <f>IF(Tabela_Brasil[[#This Row],[IBGE_1-4]]&gt;=951,1,0)</f>
        <v>0</v>
      </c>
      <c r="N2587">
        <f>IF(Tabela_Brasil[[#This Row],[COMP_P]]&lt;=2,1,0)</f>
        <v>0</v>
      </c>
    </row>
    <row r="2588" spans="1:14" x14ac:dyDescent="0.25">
      <c r="A2588" s="9" t="s">
        <v>2553</v>
      </c>
      <c r="B2588" s="9" t="s">
        <v>14</v>
      </c>
      <c r="C2588" s="9">
        <v>120</v>
      </c>
      <c r="D2588" s="9">
        <v>0.75</v>
      </c>
      <c r="E2588" s="9">
        <v>0.746</v>
      </c>
      <c r="F2588" s="9">
        <v>0.67800000000000005</v>
      </c>
      <c r="G2588" s="9">
        <v>42642.3</v>
      </c>
      <c r="H2588" s="10">
        <v>9</v>
      </c>
      <c r="I2588" t="str">
        <f>CONCATENATE(Tabela_Brasil[[#This Row],[Município]],"-",Tabela_Brasil[[#This Row],[Estado]])</f>
        <v>Sertão-RS</v>
      </c>
      <c r="J2588">
        <f>IF(Tabela_Brasil[[#This Row],[IDHM]]&lt;=0.599,1,0)</f>
        <v>0</v>
      </c>
      <c r="K2588" t="str">
        <f>IF(Tabela_Brasil[[#This Row],[IDHM]]&lt;=0.55,"Baixo",IF(Tabela_Brasil[[#This Row],[IDHM]]&lt;=0.699,"Médio",IF(Tabela_Brasil[[#This Row],[IDHM]]&lt;=0.799,"Alto","Muito Alto")))</f>
        <v>Alto</v>
      </c>
      <c r="L2588" t="str">
        <f>VLOOKUP(Tabela_Brasil[[#This Row],[Estado]],'De-Para_Estado_Regiao'!$B$3:$C$29,2,FALSE)</f>
        <v>Sul</v>
      </c>
      <c r="M2588">
        <f>IF(Tabela_Brasil[[#This Row],[IBGE_1-4]]&gt;=951,1,0)</f>
        <v>0</v>
      </c>
      <c r="N2588">
        <f>IF(Tabela_Brasil[[#This Row],[COMP_P]]&lt;=2,1,0)</f>
        <v>0</v>
      </c>
    </row>
    <row r="2589" spans="1:14" x14ac:dyDescent="0.25">
      <c r="A2589" s="12" t="s">
        <v>2554</v>
      </c>
      <c r="B2589" s="12" t="s">
        <v>24</v>
      </c>
      <c r="C2589" s="12">
        <v>865</v>
      </c>
      <c r="D2589" s="12">
        <v>0.60799999999999998</v>
      </c>
      <c r="E2589" s="12">
        <v>0.61099999999999999</v>
      </c>
      <c r="F2589" s="12">
        <v>0.47599999999999998</v>
      </c>
      <c r="G2589" s="12">
        <v>11149.72</v>
      </c>
      <c r="H2589" s="13">
        <v>4</v>
      </c>
      <c r="I2589" t="str">
        <f>CONCATENATE(Tabela_Brasil[[#This Row],[Município]],"-",Tabela_Brasil[[#This Row],[Estado]])</f>
        <v>Alcobaça-BA</v>
      </c>
      <c r="J2589">
        <f>IF(Tabela_Brasil[[#This Row],[IDHM]]&lt;=0.599,1,0)</f>
        <v>0</v>
      </c>
      <c r="K2589" t="str">
        <f>IF(Tabela_Brasil[[#This Row],[IDHM]]&lt;=0.55,"Baixo",IF(Tabela_Brasil[[#This Row],[IDHM]]&lt;=0.699,"Médio",IF(Tabela_Brasil[[#This Row],[IDHM]]&lt;=0.799,"Alto","Muito Alto")))</f>
        <v>Médio</v>
      </c>
      <c r="L2589" t="str">
        <f>VLOOKUP(Tabela_Brasil[[#This Row],[Estado]],'De-Para_Estado_Regiao'!$B$3:$C$29,2,FALSE)</f>
        <v>Nordeste</v>
      </c>
      <c r="M2589">
        <f>IF(Tabela_Brasil[[#This Row],[IBGE_1-4]]&gt;=951,1,0)</f>
        <v>0</v>
      </c>
      <c r="N2589">
        <f>IF(Tabela_Brasil[[#This Row],[COMP_P]]&lt;=2,1,0)</f>
        <v>0</v>
      </c>
    </row>
    <row r="2590" spans="1:14" x14ac:dyDescent="0.25">
      <c r="A2590" s="9" t="s">
        <v>2555</v>
      </c>
      <c r="B2590" s="9" t="s">
        <v>82</v>
      </c>
      <c r="C2590" s="9">
        <v>651</v>
      </c>
      <c r="D2590" s="9">
        <v>0.58499999999999996</v>
      </c>
      <c r="E2590" s="9">
        <v>0.56200000000000006</v>
      </c>
      <c r="F2590" s="9">
        <v>0.48</v>
      </c>
      <c r="G2590" s="9">
        <v>10778.9</v>
      </c>
      <c r="H2590" s="10">
        <v>10</v>
      </c>
      <c r="I2590" t="str">
        <f>CONCATENATE(Tabela_Brasil[[#This Row],[Município]],"-",Tabela_Brasil[[#This Row],[Estado]])</f>
        <v>Rio Tinto-PB</v>
      </c>
      <c r="J2590">
        <f>IF(Tabela_Brasil[[#This Row],[IDHM]]&lt;=0.599,1,0)</f>
        <v>1</v>
      </c>
      <c r="K2590" t="str">
        <f>IF(Tabela_Brasil[[#This Row],[IDHM]]&lt;=0.55,"Baixo",IF(Tabela_Brasil[[#This Row],[IDHM]]&lt;=0.699,"Médio",IF(Tabela_Brasil[[#This Row],[IDHM]]&lt;=0.799,"Alto","Muito Alto")))</f>
        <v>Médio</v>
      </c>
      <c r="L2590" t="str">
        <f>VLOOKUP(Tabela_Brasil[[#This Row],[Estado]],'De-Para_Estado_Regiao'!$B$3:$C$29,2,FALSE)</f>
        <v>Nordeste</v>
      </c>
      <c r="M2590">
        <f>IF(Tabela_Brasil[[#This Row],[IBGE_1-4]]&gt;=951,1,0)</f>
        <v>0</v>
      </c>
      <c r="N2590">
        <f>IF(Tabela_Brasil[[#This Row],[COMP_P]]&lt;=2,1,0)</f>
        <v>0</v>
      </c>
    </row>
    <row r="2591" spans="1:14" x14ac:dyDescent="0.25">
      <c r="A2591" s="12" t="s">
        <v>2556</v>
      </c>
      <c r="B2591" s="12" t="s">
        <v>59</v>
      </c>
      <c r="C2591" s="12">
        <v>410</v>
      </c>
      <c r="D2591" s="12">
        <v>0.754</v>
      </c>
      <c r="E2591" s="12">
        <v>0.76900000000000002</v>
      </c>
      <c r="F2591" s="12">
        <v>0.626</v>
      </c>
      <c r="G2591" s="12">
        <v>22705.68</v>
      </c>
      <c r="H2591" s="13">
        <v>18</v>
      </c>
      <c r="I2591" t="str">
        <f>CONCATENATE(Tabela_Brasil[[#This Row],[Município]],"-",Tabela_Brasil[[#This Row],[Estado]])</f>
        <v>Rodeio-SC</v>
      </c>
      <c r="J2591">
        <f>IF(Tabela_Brasil[[#This Row],[IDHM]]&lt;=0.599,1,0)</f>
        <v>0</v>
      </c>
      <c r="K2591" t="str">
        <f>IF(Tabela_Brasil[[#This Row],[IDHM]]&lt;=0.55,"Baixo",IF(Tabela_Brasil[[#This Row],[IDHM]]&lt;=0.699,"Médio",IF(Tabela_Brasil[[#This Row],[IDHM]]&lt;=0.799,"Alto","Muito Alto")))</f>
        <v>Alto</v>
      </c>
      <c r="L2591" t="str">
        <f>VLOOKUP(Tabela_Brasil[[#This Row],[Estado]],'De-Para_Estado_Regiao'!$B$3:$C$29,2,FALSE)</f>
        <v>Sul</v>
      </c>
      <c r="M2591">
        <f>IF(Tabela_Brasil[[#This Row],[IBGE_1-4]]&gt;=951,1,0)</f>
        <v>0</v>
      </c>
      <c r="N2591">
        <f>IF(Tabela_Brasil[[#This Row],[COMP_P]]&lt;=2,1,0)</f>
        <v>0</v>
      </c>
    </row>
    <row r="2592" spans="1:14" x14ac:dyDescent="0.25">
      <c r="A2592" s="9" t="s">
        <v>2557</v>
      </c>
      <c r="B2592" s="9" t="s">
        <v>64</v>
      </c>
      <c r="C2592" s="9">
        <v>202</v>
      </c>
      <c r="D2592" s="9">
        <v>0.66</v>
      </c>
      <c r="E2592" s="9">
        <v>0.63</v>
      </c>
      <c r="F2592" s="9">
        <v>0.54</v>
      </c>
      <c r="G2592" s="9">
        <v>20275.59</v>
      </c>
      <c r="H2592" s="10">
        <v>12</v>
      </c>
      <c r="I2592" t="str">
        <f>CONCATENATE(Tabela_Brasil[[#This Row],[Município]],"-",Tabela_Brasil[[#This Row],[Estado]])</f>
        <v>Brejetuba-ES</v>
      </c>
      <c r="J2592">
        <f>IF(Tabela_Brasil[[#This Row],[IDHM]]&lt;=0.599,1,0)</f>
        <v>0</v>
      </c>
      <c r="K2592" t="str">
        <f>IF(Tabela_Brasil[[#This Row],[IDHM]]&lt;=0.55,"Baixo",IF(Tabela_Brasil[[#This Row],[IDHM]]&lt;=0.699,"Médio",IF(Tabela_Brasil[[#This Row],[IDHM]]&lt;=0.799,"Alto","Muito Alto")))</f>
        <v>Médio</v>
      </c>
      <c r="L2592" t="str">
        <f>VLOOKUP(Tabela_Brasil[[#This Row],[Estado]],'De-Para_Estado_Regiao'!$B$3:$C$29,2,FALSE)</f>
        <v>Sudeste</v>
      </c>
      <c r="M2592">
        <f>IF(Tabela_Brasil[[#This Row],[IBGE_1-4]]&gt;=951,1,0)</f>
        <v>0</v>
      </c>
      <c r="N2592">
        <f>IF(Tabela_Brasil[[#This Row],[COMP_P]]&lt;=2,1,0)</f>
        <v>0</v>
      </c>
    </row>
    <row r="2593" spans="1:14" x14ac:dyDescent="0.25">
      <c r="A2593" s="12" t="s">
        <v>2558</v>
      </c>
      <c r="B2593" s="12" t="s">
        <v>64</v>
      </c>
      <c r="C2593" s="12">
        <v>353</v>
      </c>
      <c r="D2593" s="12">
        <v>0.70799999999999996</v>
      </c>
      <c r="E2593" s="12">
        <v>0.66300000000000003</v>
      </c>
      <c r="F2593" s="12">
        <v>0.63700000000000001</v>
      </c>
      <c r="G2593" s="12">
        <v>22858.06</v>
      </c>
      <c r="H2593" s="13">
        <v>12</v>
      </c>
      <c r="I2593" t="str">
        <f>CONCATENATE(Tabela_Brasil[[#This Row],[Município]],"-",Tabela_Brasil[[#This Row],[Estado]])</f>
        <v>Atílio Vivacqua-ES</v>
      </c>
      <c r="J2593">
        <f>IF(Tabela_Brasil[[#This Row],[IDHM]]&lt;=0.599,1,0)</f>
        <v>0</v>
      </c>
      <c r="K2593" t="str">
        <f>IF(Tabela_Brasil[[#This Row],[IDHM]]&lt;=0.55,"Baixo",IF(Tabela_Brasil[[#This Row],[IDHM]]&lt;=0.699,"Médio",IF(Tabela_Brasil[[#This Row],[IDHM]]&lt;=0.799,"Alto","Muito Alto")))</f>
        <v>Alto</v>
      </c>
      <c r="L2593" t="str">
        <f>VLOOKUP(Tabela_Brasil[[#This Row],[Estado]],'De-Para_Estado_Regiao'!$B$3:$C$29,2,FALSE)</f>
        <v>Sudeste</v>
      </c>
      <c r="M2593">
        <f>IF(Tabela_Brasil[[#This Row],[IBGE_1-4]]&gt;=951,1,0)</f>
        <v>0</v>
      </c>
      <c r="N2593">
        <f>IF(Tabela_Brasil[[#This Row],[COMP_P]]&lt;=2,1,0)</f>
        <v>0</v>
      </c>
    </row>
    <row r="2594" spans="1:14" x14ac:dyDescent="0.25">
      <c r="A2594" s="9" t="s">
        <v>2559</v>
      </c>
      <c r="B2594" s="9" t="s">
        <v>118</v>
      </c>
      <c r="C2594" s="9">
        <v>940</v>
      </c>
      <c r="D2594" s="9">
        <v>0.54100000000000004</v>
      </c>
      <c r="E2594" s="9">
        <v>0.54400000000000004</v>
      </c>
      <c r="F2594" s="9">
        <v>0.39800000000000002</v>
      </c>
      <c r="G2594" s="9">
        <v>8699.3700000000008</v>
      </c>
      <c r="H2594" s="10">
        <v>4</v>
      </c>
      <c r="I2594" t="str">
        <f>CONCATENATE(Tabela_Brasil[[#This Row],[Município]],"-",Tabela_Brasil[[#This Row],[Estado]])</f>
        <v>Luís Correia-PI</v>
      </c>
      <c r="J2594">
        <f>IF(Tabela_Brasil[[#This Row],[IDHM]]&lt;=0.599,1,0)</f>
        <v>1</v>
      </c>
      <c r="K2594" t="str">
        <f>IF(Tabela_Brasil[[#This Row],[IDHM]]&lt;=0.55,"Baixo",IF(Tabela_Brasil[[#This Row],[IDHM]]&lt;=0.699,"Médio",IF(Tabela_Brasil[[#This Row],[IDHM]]&lt;=0.799,"Alto","Muito Alto")))</f>
        <v>Baixo</v>
      </c>
      <c r="L2594" t="str">
        <f>VLOOKUP(Tabela_Brasil[[#This Row],[Estado]],'De-Para_Estado_Regiao'!$B$3:$C$29,2,FALSE)</f>
        <v>Nordeste</v>
      </c>
      <c r="M2594">
        <f>IF(Tabela_Brasil[[#This Row],[IBGE_1-4]]&gt;=951,1,0)</f>
        <v>0</v>
      </c>
      <c r="N2594">
        <f>IF(Tabela_Brasil[[#This Row],[COMP_P]]&lt;=2,1,0)</f>
        <v>0</v>
      </c>
    </row>
    <row r="2595" spans="1:14" x14ac:dyDescent="0.25">
      <c r="A2595" s="12" t="s">
        <v>2560</v>
      </c>
      <c r="B2595" s="12" t="s">
        <v>59</v>
      </c>
      <c r="C2595" s="12">
        <v>273</v>
      </c>
      <c r="D2595" s="12">
        <v>0.74</v>
      </c>
      <c r="E2595" s="12">
        <v>0.73199999999999998</v>
      </c>
      <c r="F2595" s="12">
        <v>0.65300000000000002</v>
      </c>
      <c r="G2595" s="12">
        <v>25381.9</v>
      </c>
      <c r="H2595" s="13">
        <v>11</v>
      </c>
      <c r="I2595" t="str">
        <f>CONCATENATE(Tabela_Brasil[[#This Row],[Município]],"-",Tabela_Brasil[[#This Row],[Estado]])</f>
        <v>Coronel Freitas-SC</v>
      </c>
      <c r="J2595">
        <f>IF(Tabela_Brasil[[#This Row],[IDHM]]&lt;=0.599,1,0)</f>
        <v>0</v>
      </c>
      <c r="K2595" t="str">
        <f>IF(Tabela_Brasil[[#This Row],[IDHM]]&lt;=0.55,"Baixo",IF(Tabela_Brasil[[#This Row],[IDHM]]&lt;=0.699,"Médio",IF(Tabela_Brasil[[#This Row],[IDHM]]&lt;=0.799,"Alto","Muito Alto")))</f>
        <v>Alto</v>
      </c>
      <c r="L2595" t="str">
        <f>VLOOKUP(Tabela_Brasil[[#This Row],[Estado]],'De-Para_Estado_Regiao'!$B$3:$C$29,2,FALSE)</f>
        <v>Sul</v>
      </c>
      <c r="M2595">
        <f>IF(Tabela_Brasil[[#This Row],[IBGE_1-4]]&gt;=951,1,0)</f>
        <v>0</v>
      </c>
      <c r="N2595">
        <f>IF(Tabela_Brasil[[#This Row],[COMP_P]]&lt;=2,1,0)</f>
        <v>0</v>
      </c>
    </row>
    <row r="2596" spans="1:14" x14ac:dyDescent="0.25">
      <c r="A2596" s="9" t="s">
        <v>2561</v>
      </c>
      <c r="B2596" s="9" t="s">
        <v>16</v>
      </c>
      <c r="C2596" s="9">
        <v>352</v>
      </c>
      <c r="D2596" s="9">
        <v>0.69599999999999995</v>
      </c>
      <c r="E2596" s="9">
        <v>0.68799999999999994</v>
      </c>
      <c r="F2596" s="9">
        <v>0.59</v>
      </c>
      <c r="G2596" s="9">
        <v>29222.27</v>
      </c>
      <c r="H2596" s="10">
        <v>14</v>
      </c>
      <c r="I2596" t="str">
        <f>CONCATENATE(Tabela_Brasil[[#This Row],[Município]],"-",Tabela_Brasil[[#This Row],[Estado]])</f>
        <v>Morada Nova De Minas-MG</v>
      </c>
      <c r="J2596">
        <f>IF(Tabela_Brasil[[#This Row],[IDHM]]&lt;=0.599,1,0)</f>
        <v>0</v>
      </c>
      <c r="K2596" t="str">
        <f>IF(Tabela_Brasil[[#This Row],[IDHM]]&lt;=0.55,"Baixo",IF(Tabela_Brasil[[#This Row],[IDHM]]&lt;=0.699,"Médio",IF(Tabela_Brasil[[#This Row],[IDHM]]&lt;=0.799,"Alto","Muito Alto")))</f>
        <v>Médio</v>
      </c>
      <c r="L2596" t="str">
        <f>VLOOKUP(Tabela_Brasil[[#This Row],[Estado]],'De-Para_Estado_Regiao'!$B$3:$C$29,2,FALSE)</f>
        <v>Sudeste</v>
      </c>
      <c r="M2596">
        <f>IF(Tabela_Brasil[[#This Row],[IBGE_1-4]]&gt;=951,1,0)</f>
        <v>0</v>
      </c>
      <c r="N2596">
        <f>IF(Tabela_Brasil[[#This Row],[COMP_P]]&lt;=2,1,0)</f>
        <v>0</v>
      </c>
    </row>
    <row r="2597" spans="1:14" x14ac:dyDescent="0.25">
      <c r="A2597" s="12" t="s">
        <v>2562</v>
      </c>
      <c r="B2597" s="12" t="s">
        <v>14</v>
      </c>
      <c r="C2597" s="12">
        <v>104</v>
      </c>
      <c r="D2597" s="12">
        <v>0.74099999999999999</v>
      </c>
      <c r="E2597" s="12">
        <v>0.72399999999999998</v>
      </c>
      <c r="F2597" s="12">
        <v>0.64800000000000002</v>
      </c>
      <c r="G2597" s="12">
        <v>63426.23</v>
      </c>
      <c r="H2597" s="13">
        <v>3</v>
      </c>
      <c r="I2597" t="str">
        <f>CONCATENATE(Tabela_Brasil[[#This Row],[Município]],"-",Tabela_Brasil[[#This Row],[Estado]])</f>
        <v>Pejuçara-RS</v>
      </c>
      <c r="J2597">
        <f>IF(Tabela_Brasil[[#This Row],[IDHM]]&lt;=0.599,1,0)</f>
        <v>0</v>
      </c>
      <c r="K2597" t="str">
        <f>IF(Tabela_Brasil[[#This Row],[IDHM]]&lt;=0.55,"Baixo",IF(Tabela_Brasil[[#This Row],[IDHM]]&lt;=0.699,"Médio",IF(Tabela_Brasil[[#This Row],[IDHM]]&lt;=0.799,"Alto","Muito Alto")))</f>
        <v>Alto</v>
      </c>
      <c r="L2597" t="str">
        <f>VLOOKUP(Tabela_Brasil[[#This Row],[Estado]],'De-Para_Estado_Regiao'!$B$3:$C$29,2,FALSE)</f>
        <v>Sul</v>
      </c>
      <c r="M2597">
        <f>IF(Tabela_Brasil[[#This Row],[IBGE_1-4]]&gt;=951,1,0)</f>
        <v>0</v>
      </c>
      <c r="N2597">
        <f>IF(Tabela_Brasil[[#This Row],[COMP_P]]&lt;=2,1,0)</f>
        <v>0</v>
      </c>
    </row>
    <row r="2598" spans="1:14" x14ac:dyDescent="0.25">
      <c r="A2598" s="9" t="s">
        <v>2563</v>
      </c>
      <c r="B2598" s="9" t="s">
        <v>19</v>
      </c>
      <c r="C2598" s="9">
        <v>1123</v>
      </c>
      <c r="D2598" s="9">
        <v>0.55000000000000004</v>
      </c>
      <c r="E2598" s="9">
        <v>0.51400000000000001</v>
      </c>
      <c r="F2598" s="9">
        <v>0.432</v>
      </c>
      <c r="G2598" s="9">
        <v>7107.34</v>
      </c>
      <c r="H2598" s="10">
        <v>4</v>
      </c>
      <c r="I2598" t="str">
        <f>CONCATENATE(Tabela_Brasil[[#This Row],[Município]],"-",Tabela_Brasil[[#This Row],[Estado]])</f>
        <v>Água Preta-PE</v>
      </c>
      <c r="J2598">
        <f>IF(Tabela_Brasil[[#This Row],[IDHM]]&lt;=0.599,1,0)</f>
        <v>1</v>
      </c>
      <c r="K2598" t="str">
        <f>IF(Tabela_Brasil[[#This Row],[IDHM]]&lt;=0.55,"Baixo",IF(Tabela_Brasil[[#This Row],[IDHM]]&lt;=0.699,"Médio",IF(Tabela_Brasil[[#This Row],[IDHM]]&lt;=0.799,"Alto","Muito Alto")))</f>
        <v>Baixo</v>
      </c>
      <c r="L2598" t="str">
        <f>VLOOKUP(Tabela_Brasil[[#This Row],[Estado]],'De-Para_Estado_Regiao'!$B$3:$C$29,2,FALSE)</f>
        <v>Nordeste</v>
      </c>
      <c r="M2598">
        <f>IF(Tabela_Brasil[[#This Row],[IBGE_1-4]]&gt;=951,1,0)</f>
        <v>1</v>
      </c>
      <c r="N2598">
        <f>IF(Tabela_Brasil[[#This Row],[COMP_P]]&lt;=2,1,0)</f>
        <v>0</v>
      </c>
    </row>
    <row r="2599" spans="1:14" x14ac:dyDescent="0.25">
      <c r="A2599" s="12" t="s">
        <v>2564</v>
      </c>
      <c r="B2599" s="12" t="s">
        <v>16</v>
      </c>
      <c r="C2599" s="12">
        <v>406</v>
      </c>
      <c r="D2599" s="12">
        <v>0.68799999999999994</v>
      </c>
      <c r="E2599" s="12">
        <v>0.67700000000000005</v>
      </c>
      <c r="F2599" s="12">
        <v>0.56699999999999995</v>
      </c>
      <c r="G2599" s="12">
        <v>19018.68</v>
      </c>
      <c r="H2599" s="13">
        <v>8</v>
      </c>
      <c r="I2599" t="str">
        <f>CONCATENATE(Tabela_Brasil[[#This Row],[Município]],"-",Tabela_Brasil[[#This Row],[Estado]])</f>
        <v>Monte Belo-MG</v>
      </c>
      <c r="J2599">
        <f>IF(Tabela_Brasil[[#This Row],[IDHM]]&lt;=0.599,1,0)</f>
        <v>0</v>
      </c>
      <c r="K2599" t="str">
        <f>IF(Tabela_Brasil[[#This Row],[IDHM]]&lt;=0.55,"Baixo",IF(Tabela_Brasil[[#This Row],[IDHM]]&lt;=0.699,"Médio",IF(Tabela_Brasil[[#This Row],[IDHM]]&lt;=0.799,"Alto","Muito Alto")))</f>
        <v>Médio</v>
      </c>
      <c r="L2599" t="str">
        <f>VLOOKUP(Tabela_Brasil[[#This Row],[Estado]],'De-Para_Estado_Regiao'!$B$3:$C$29,2,FALSE)</f>
        <v>Sudeste</v>
      </c>
      <c r="M2599">
        <f>IF(Tabela_Brasil[[#This Row],[IBGE_1-4]]&gt;=951,1,0)</f>
        <v>0</v>
      </c>
      <c r="N2599">
        <f>IF(Tabela_Brasil[[#This Row],[COMP_P]]&lt;=2,1,0)</f>
        <v>0</v>
      </c>
    </row>
    <row r="2600" spans="1:14" x14ac:dyDescent="0.25">
      <c r="A2600" s="9" t="s">
        <v>2565</v>
      </c>
      <c r="B2600" s="9" t="s">
        <v>19</v>
      </c>
      <c r="C2600" s="9">
        <v>1105</v>
      </c>
      <c r="D2600" s="9">
        <v>0.55200000000000005</v>
      </c>
      <c r="E2600" s="9">
        <v>0.53300000000000003</v>
      </c>
      <c r="F2600" s="9">
        <v>0.44600000000000001</v>
      </c>
      <c r="G2600" s="9">
        <v>8871.58</v>
      </c>
      <c r="H2600" s="10">
        <v>3</v>
      </c>
      <c r="I2600" t="str">
        <f>CONCATENATE(Tabela_Brasil[[#This Row],[Município]],"-",Tabela_Brasil[[#This Row],[Estado]])</f>
        <v>Ibimirim-PE</v>
      </c>
      <c r="J2600">
        <f>IF(Tabela_Brasil[[#This Row],[IDHM]]&lt;=0.599,1,0)</f>
        <v>1</v>
      </c>
      <c r="K2600" t="str">
        <f>IF(Tabela_Brasil[[#This Row],[IDHM]]&lt;=0.55,"Baixo",IF(Tabela_Brasil[[#This Row],[IDHM]]&lt;=0.699,"Médio",IF(Tabela_Brasil[[#This Row],[IDHM]]&lt;=0.799,"Alto","Muito Alto")))</f>
        <v>Médio</v>
      </c>
      <c r="L2600" t="str">
        <f>VLOOKUP(Tabela_Brasil[[#This Row],[Estado]],'De-Para_Estado_Regiao'!$B$3:$C$29,2,FALSE)</f>
        <v>Nordeste</v>
      </c>
      <c r="M2600">
        <f>IF(Tabela_Brasil[[#This Row],[IBGE_1-4]]&gt;=951,1,0)</f>
        <v>1</v>
      </c>
      <c r="N2600">
        <f>IF(Tabela_Brasil[[#This Row],[COMP_P]]&lt;=2,1,0)</f>
        <v>0</v>
      </c>
    </row>
    <row r="2601" spans="1:14" x14ac:dyDescent="0.25">
      <c r="A2601" s="12" t="s">
        <v>2566</v>
      </c>
      <c r="B2601" s="12" t="s">
        <v>24</v>
      </c>
      <c r="C2601" s="12">
        <v>771</v>
      </c>
      <c r="D2601" s="12">
        <v>0.56000000000000005</v>
      </c>
      <c r="E2601" s="12">
        <v>0.55100000000000005</v>
      </c>
      <c r="F2601" s="12">
        <v>0.45100000000000001</v>
      </c>
      <c r="G2601" s="12">
        <v>9611.74</v>
      </c>
      <c r="H2601" s="13">
        <v>0</v>
      </c>
      <c r="I2601" t="str">
        <f>CONCATENATE(Tabela_Brasil[[#This Row],[Município]],"-",Tabela_Brasil[[#This Row],[Estado]])</f>
        <v>Conde-BA</v>
      </c>
      <c r="J2601">
        <f>IF(Tabela_Brasil[[#This Row],[IDHM]]&lt;=0.599,1,0)</f>
        <v>1</v>
      </c>
      <c r="K2601" t="str">
        <f>IF(Tabela_Brasil[[#This Row],[IDHM]]&lt;=0.55,"Baixo",IF(Tabela_Brasil[[#This Row],[IDHM]]&lt;=0.699,"Médio",IF(Tabela_Brasil[[#This Row],[IDHM]]&lt;=0.799,"Alto","Muito Alto")))</f>
        <v>Médio</v>
      </c>
      <c r="L2601" t="str">
        <f>VLOOKUP(Tabela_Brasil[[#This Row],[Estado]],'De-Para_Estado_Regiao'!$B$3:$C$29,2,FALSE)</f>
        <v>Nordeste</v>
      </c>
      <c r="M2601">
        <f>IF(Tabela_Brasil[[#This Row],[IBGE_1-4]]&gt;=951,1,0)</f>
        <v>0</v>
      </c>
      <c r="N2601">
        <f>IF(Tabela_Brasil[[#This Row],[COMP_P]]&lt;=2,1,0)</f>
        <v>1</v>
      </c>
    </row>
    <row r="2602" spans="1:14" x14ac:dyDescent="0.25">
      <c r="A2602" s="9" t="s">
        <v>2567</v>
      </c>
      <c r="B2602" s="9" t="s">
        <v>14</v>
      </c>
      <c r="C2602" s="9">
        <v>576</v>
      </c>
      <c r="D2602" s="9">
        <v>0.73</v>
      </c>
      <c r="E2602" s="9">
        <v>0.73</v>
      </c>
      <c r="F2602" s="9">
        <v>0.625</v>
      </c>
      <c r="G2602" s="9">
        <v>17487.52</v>
      </c>
      <c r="H2602" s="10">
        <v>3</v>
      </c>
      <c r="I2602" t="str">
        <f>CONCATENATE(Tabela_Brasil[[#This Row],[Município]],"-",Tabela_Brasil[[#This Row],[Estado]])</f>
        <v>Cidreira-RS</v>
      </c>
      <c r="J2602">
        <f>IF(Tabela_Brasil[[#This Row],[IDHM]]&lt;=0.599,1,0)</f>
        <v>0</v>
      </c>
      <c r="K2602" t="str">
        <f>IF(Tabela_Brasil[[#This Row],[IDHM]]&lt;=0.55,"Baixo",IF(Tabela_Brasil[[#This Row],[IDHM]]&lt;=0.699,"Médio",IF(Tabela_Brasil[[#This Row],[IDHM]]&lt;=0.799,"Alto","Muito Alto")))</f>
        <v>Alto</v>
      </c>
      <c r="L2602" t="str">
        <f>VLOOKUP(Tabela_Brasil[[#This Row],[Estado]],'De-Para_Estado_Regiao'!$B$3:$C$29,2,FALSE)</f>
        <v>Sul</v>
      </c>
      <c r="M2602">
        <f>IF(Tabela_Brasil[[#This Row],[IBGE_1-4]]&gt;=951,1,0)</f>
        <v>0</v>
      </c>
      <c r="N2602">
        <f>IF(Tabela_Brasil[[#This Row],[COMP_P]]&lt;=2,1,0)</f>
        <v>0</v>
      </c>
    </row>
    <row r="2603" spans="1:14" x14ac:dyDescent="0.25">
      <c r="A2603" s="12" t="s">
        <v>2568</v>
      </c>
      <c r="B2603" s="12" t="s">
        <v>16</v>
      </c>
      <c r="C2603" s="12">
        <v>744</v>
      </c>
      <c r="D2603" s="12">
        <v>0.624</v>
      </c>
      <c r="E2603" s="12">
        <v>0.58599999999999997</v>
      </c>
      <c r="F2603" s="12">
        <v>0.52</v>
      </c>
      <c r="G2603" s="12">
        <v>8178.13</v>
      </c>
      <c r="H2603" s="13">
        <v>29</v>
      </c>
      <c r="I2603" t="str">
        <f>CONCATENATE(Tabela_Brasil[[#This Row],[Município]],"-",Tabela_Brasil[[#This Row],[Estado]])</f>
        <v>Rio Pardo De Minas-MG</v>
      </c>
      <c r="J2603">
        <f>IF(Tabela_Brasil[[#This Row],[IDHM]]&lt;=0.599,1,0)</f>
        <v>0</v>
      </c>
      <c r="K2603" t="str">
        <f>IF(Tabela_Brasil[[#This Row],[IDHM]]&lt;=0.55,"Baixo",IF(Tabela_Brasil[[#This Row],[IDHM]]&lt;=0.699,"Médio",IF(Tabela_Brasil[[#This Row],[IDHM]]&lt;=0.799,"Alto","Muito Alto")))</f>
        <v>Médio</v>
      </c>
      <c r="L2603" t="str">
        <f>VLOOKUP(Tabela_Brasil[[#This Row],[Estado]],'De-Para_Estado_Regiao'!$B$3:$C$29,2,FALSE)</f>
        <v>Sudeste</v>
      </c>
      <c r="M2603">
        <f>IF(Tabela_Brasil[[#This Row],[IBGE_1-4]]&gt;=951,1,0)</f>
        <v>0</v>
      </c>
      <c r="N2603">
        <f>IF(Tabela_Brasil[[#This Row],[COMP_P]]&lt;=2,1,0)</f>
        <v>0</v>
      </c>
    </row>
    <row r="2604" spans="1:14" x14ac:dyDescent="0.25">
      <c r="A2604" s="9" t="s">
        <v>2569</v>
      </c>
      <c r="B2604" s="9" t="s">
        <v>114</v>
      </c>
      <c r="C2604" s="9">
        <v>615</v>
      </c>
      <c r="D2604" s="9">
        <v>0.56799999999999995</v>
      </c>
      <c r="E2604" s="9">
        <v>0.53700000000000003</v>
      </c>
      <c r="F2604" s="9">
        <v>0.46200000000000002</v>
      </c>
      <c r="G2604" s="9">
        <v>8818.18</v>
      </c>
      <c r="H2604" s="10">
        <v>25</v>
      </c>
      <c r="I2604" t="str">
        <f>CONCATENATE(Tabela_Brasil[[#This Row],[Município]],"-",Tabela_Brasil[[#This Row],[Estado]])</f>
        <v>Porto Da Folha-SE</v>
      </c>
      <c r="J2604">
        <f>IF(Tabela_Brasil[[#This Row],[IDHM]]&lt;=0.599,1,0)</f>
        <v>1</v>
      </c>
      <c r="K2604" t="str">
        <f>IF(Tabela_Brasil[[#This Row],[IDHM]]&lt;=0.55,"Baixo",IF(Tabela_Brasil[[#This Row],[IDHM]]&lt;=0.699,"Médio",IF(Tabela_Brasil[[#This Row],[IDHM]]&lt;=0.799,"Alto","Muito Alto")))</f>
        <v>Médio</v>
      </c>
      <c r="L2604" t="str">
        <f>VLOOKUP(Tabela_Brasil[[#This Row],[Estado]],'De-Para_Estado_Regiao'!$B$3:$C$29,2,FALSE)</f>
        <v>Nordeste</v>
      </c>
      <c r="M2604">
        <f>IF(Tabela_Brasil[[#This Row],[IBGE_1-4]]&gt;=951,1,0)</f>
        <v>0</v>
      </c>
      <c r="N2604">
        <f>IF(Tabela_Brasil[[#This Row],[COMP_P]]&lt;=2,1,0)</f>
        <v>0</v>
      </c>
    </row>
    <row r="2605" spans="1:14" x14ac:dyDescent="0.25">
      <c r="A2605" s="12" t="s">
        <v>2570</v>
      </c>
      <c r="B2605" s="12" t="s">
        <v>94</v>
      </c>
      <c r="C2605" s="12">
        <v>1094</v>
      </c>
      <c r="D2605" s="12">
        <v>0.57299999999999995</v>
      </c>
      <c r="E2605" s="12">
        <v>0.57399999999999995</v>
      </c>
      <c r="F2605" s="12">
        <v>0.434</v>
      </c>
      <c r="G2605" s="12">
        <v>10430.9</v>
      </c>
      <c r="H2605" s="13">
        <v>21</v>
      </c>
      <c r="I2605" t="str">
        <f>CONCATENATE(Tabela_Brasil[[#This Row],[Município]],"-",Tabela_Brasil[[#This Row],[Estado]])</f>
        <v>São José Da Laje-AL</v>
      </c>
      <c r="J2605">
        <f>IF(Tabela_Brasil[[#This Row],[IDHM]]&lt;=0.599,1,0)</f>
        <v>1</v>
      </c>
      <c r="K2605" t="str">
        <f>IF(Tabela_Brasil[[#This Row],[IDHM]]&lt;=0.55,"Baixo",IF(Tabela_Brasil[[#This Row],[IDHM]]&lt;=0.699,"Médio",IF(Tabela_Brasil[[#This Row],[IDHM]]&lt;=0.799,"Alto","Muito Alto")))</f>
        <v>Médio</v>
      </c>
      <c r="L2605" t="str">
        <f>VLOOKUP(Tabela_Brasil[[#This Row],[Estado]],'De-Para_Estado_Regiao'!$B$3:$C$29,2,FALSE)</f>
        <v>Nordeste</v>
      </c>
      <c r="M2605">
        <f>IF(Tabela_Brasil[[#This Row],[IBGE_1-4]]&gt;=951,1,0)</f>
        <v>1</v>
      </c>
      <c r="N2605">
        <f>IF(Tabela_Brasil[[#This Row],[COMP_P]]&lt;=2,1,0)</f>
        <v>0</v>
      </c>
    </row>
    <row r="2606" spans="1:14" x14ac:dyDescent="0.25">
      <c r="A2606" s="9" t="s">
        <v>2571</v>
      </c>
      <c r="B2606" s="9" t="s">
        <v>82</v>
      </c>
      <c r="C2606" s="9">
        <v>627</v>
      </c>
      <c r="D2606" s="9">
        <v>0.57999999999999996</v>
      </c>
      <c r="E2606" s="9">
        <v>0.56699999999999995</v>
      </c>
      <c r="F2606" s="9">
        <v>0.45100000000000001</v>
      </c>
      <c r="G2606" s="9">
        <v>12179.9</v>
      </c>
      <c r="H2606" s="10">
        <v>3</v>
      </c>
      <c r="I2606" t="str">
        <f>CONCATENATE(Tabela_Brasil[[#This Row],[Município]],"-",Tabela_Brasil[[#This Row],[Estado]])</f>
        <v>Alagoa Nova-PB</v>
      </c>
      <c r="J2606">
        <f>IF(Tabela_Brasil[[#This Row],[IDHM]]&lt;=0.599,1,0)</f>
        <v>1</v>
      </c>
      <c r="K2606" t="str">
        <f>IF(Tabela_Brasil[[#This Row],[IDHM]]&lt;=0.55,"Baixo",IF(Tabela_Brasil[[#This Row],[IDHM]]&lt;=0.699,"Médio",IF(Tabela_Brasil[[#This Row],[IDHM]]&lt;=0.799,"Alto","Muito Alto")))</f>
        <v>Médio</v>
      </c>
      <c r="L2606" t="str">
        <f>VLOOKUP(Tabela_Brasil[[#This Row],[Estado]],'De-Para_Estado_Regiao'!$B$3:$C$29,2,FALSE)</f>
        <v>Nordeste</v>
      </c>
      <c r="M2606">
        <f>IF(Tabela_Brasil[[#This Row],[IBGE_1-4]]&gt;=951,1,0)</f>
        <v>0</v>
      </c>
      <c r="N2606">
        <f>IF(Tabela_Brasil[[#This Row],[COMP_P]]&lt;=2,1,0)</f>
        <v>0</v>
      </c>
    </row>
    <row r="2607" spans="1:14" x14ac:dyDescent="0.25">
      <c r="A2607" s="12" t="s">
        <v>1483</v>
      </c>
      <c r="B2607" s="12" t="s">
        <v>14</v>
      </c>
      <c r="C2607" s="12">
        <v>186</v>
      </c>
      <c r="D2607" s="12">
        <v>0.69299999999999995</v>
      </c>
      <c r="E2607" s="12">
        <v>0.71099999999999997</v>
      </c>
      <c r="F2607" s="12">
        <v>0.57599999999999996</v>
      </c>
      <c r="G2607" s="12">
        <v>37854.44</v>
      </c>
      <c r="H2607" s="13">
        <v>6</v>
      </c>
      <c r="I2607" t="str">
        <f>CONCATENATE(Tabela_Brasil[[#This Row],[Município]],"-",Tabela_Brasil[[#This Row],[Estado]])</f>
        <v>Independência-RS</v>
      </c>
      <c r="J2607">
        <f>IF(Tabela_Brasil[[#This Row],[IDHM]]&lt;=0.599,1,0)</f>
        <v>0</v>
      </c>
      <c r="K2607" t="str">
        <f>IF(Tabela_Brasil[[#This Row],[IDHM]]&lt;=0.55,"Baixo",IF(Tabela_Brasil[[#This Row],[IDHM]]&lt;=0.699,"Médio",IF(Tabela_Brasil[[#This Row],[IDHM]]&lt;=0.799,"Alto","Muito Alto")))</f>
        <v>Médio</v>
      </c>
      <c r="L2607" t="str">
        <f>VLOOKUP(Tabela_Brasil[[#This Row],[Estado]],'De-Para_Estado_Regiao'!$B$3:$C$29,2,FALSE)</f>
        <v>Sul</v>
      </c>
      <c r="M2607">
        <f>IF(Tabela_Brasil[[#This Row],[IBGE_1-4]]&gt;=951,1,0)</f>
        <v>0</v>
      </c>
      <c r="N2607">
        <f>IF(Tabela_Brasil[[#This Row],[COMP_P]]&lt;=2,1,0)</f>
        <v>0</v>
      </c>
    </row>
    <row r="2608" spans="1:14" x14ac:dyDescent="0.25">
      <c r="A2608" s="9" t="s">
        <v>2572</v>
      </c>
      <c r="B2608" s="9" t="s">
        <v>16</v>
      </c>
      <c r="C2608" s="9">
        <v>761</v>
      </c>
      <c r="D2608" s="9">
        <v>0.63300000000000001</v>
      </c>
      <c r="E2608" s="9">
        <v>0.6</v>
      </c>
      <c r="F2608" s="9">
        <v>0.52800000000000002</v>
      </c>
      <c r="G2608" s="9">
        <v>7844.03</v>
      </c>
      <c r="H2608" s="10">
        <v>20</v>
      </c>
      <c r="I2608" t="str">
        <f>CONCATENATE(Tabela_Brasil[[#This Row],[Município]],"-",Tabela_Brasil[[#This Row],[Estado]])</f>
        <v>Minas Novas-MG</v>
      </c>
      <c r="J2608">
        <f>IF(Tabela_Brasil[[#This Row],[IDHM]]&lt;=0.599,1,0)</f>
        <v>0</v>
      </c>
      <c r="K2608" t="str">
        <f>IF(Tabela_Brasil[[#This Row],[IDHM]]&lt;=0.55,"Baixo",IF(Tabela_Brasil[[#This Row],[IDHM]]&lt;=0.699,"Médio",IF(Tabela_Brasil[[#This Row],[IDHM]]&lt;=0.799,"Alto","Muito Alto")))</f>
        <v>Médio</v>
      </c>
      <c r="L2608" t="str">
        <f>VLOOKUP(Tabela_Brasil[[#This Row],[Estado]],'De-Para_Estado_Regiao'!$B$3:$C$29,2,FALSE)</f>
        <v>Sudeste</v>
      </c>
      <c r="M2608">
        <f>IF(Tabela_Brasil[[#This Row],[IBGE_1-4]]&gt;=951,1,0)</f>
        <v>0</v>
      </c>
      <c r="N2608">
        <f>IF(Tabela_Brasil[[#This Row],[COMP_P]]&lt;=2,1,0)</f>
        <v>0</v>
      </c>
    </row>
    <row r="2609" spans="1:14" x14ac:dyDescent="0.25">
      <c r="A2609" s="12" t="s">
        <v>2573</v>
      </c>
      <c r="B2609" s="12" t="s">
        <v>53</v>
      </c>
      <c r="C2609" s="12">
        <v>504</v>
      </c>
      <c r="D2609" s="12">
        <v>0.63900000000000001</v>
      </c>
      <c r="E2609" s="12">
        <v>0.65800000000000003</v>
      </c>
      <c r="F2609" s="12">
        <v>0.48299999999999998</v>
      </c>
      <c r="G2609" s="12">
        <v>17682.009999999998</v>
      </c>
      <c r="H2609" s="13">
        <v>11</v>
      </c>
      <c r="I2609" t="str">
        <f>CONCATENATE(Tabela_Brasil[[#This Row],[Município]],"-",Tabela_Brasil[[#This Row],[Estado]])</f>
        <v>Nioaque-MS</v>
      </c>
      <c r="J2609">
        <f>IF(Tabela_Brasil[[#This Row],[IDHM]]&lt;=0.599,1,0)</f>
        <v>0</v>
      </c>
      <c r="K2609" t="str">
        <f>IF(Tabela_Brasil[[#This Row],[IDHM]]&lt;=0.55,"Baixo",IF(Tabela_Brasil[[#This Row],[IDHM]]&lt;=0.699,"Médio",IF(Tabela_Brasil[[#This Row],[IDHM]]&lt;=0.799,"Alto","Muito Alto")))</f>
        <v>Médio</v>
      </c>
      <c r="L2609" t="str">
        <f>VLOOKUP(Tabela_Brasil[[#This Row],[Estado]],'De-Para_Estado_Regiao'!$B$3:$C$29,2,FALSE)</f>
        <v>Centro-Oeste</v>
      </c>
      <c r="M2609">
        <f>IF(Tabela_Brasil[[#This Row],[IBGE_1-4]]&gt;=951,1,0)</f>
        <v>0</v>
      </c>
      <c r="N2609">
        <f>IF(Tabela_Brasil[[#This Row],[COMP_P]]&lt;=2,1,0)</f>
        <v>0</v>
      </c>
    </row>
    <row r="2610" spans="1:14" x14ac:dyDescent="0.25">
      <c r="A2610" s="9" t="s">
        <v>2574</v>
      </c>
      <c r="B2610" s="9" t="s">
        <v>14</v>
      </c>
      <c r="C2610" s="9">
        <v>46</v>
      </c>
      <c r="D2610" s="9">
        <v>0.68700000000000006</v>
      </c>
      <c r="E2610" s="9">
        <v>0.70299999999999996</v>
      </c>
      <c r="F2610" s="9">
        <v>0.54100000000000004</v>
      </c>
      <c r="G2610" s="9">
        <v>52913.18</v>
      </c>
      <c r="H2610" s="10">
        <v>6</v>
      </c>
      <c r="I2610" t="str">
        <f>CONCATENATE(Tabela_Brasil[[#This Row],[Município]],"-",Tabela_Brasil[[#This Row],[Estado]])</f>
        <v>Aceguá-RS</v>
      </c>
      <c r="J2610">
        <f>IF(Tabela_Brasil[[#This Row],[IDHM]]&lt;=0.599,1,0)</f>
        <v>0</v>
      </c>
      <c r="K2610" t="str">
        <f>IF(Tabela_Brasil[[#This Row],[IDHM]]&lt;=0.55,"Baixo",IF(Tabela_Brasil[[#This Row],[IDHM]]&lt;=0.699,"Médio",IF(Tabela_Brasil[[#This Row],[IDHM]]&lt;=0.799,"Alto","Muito Alto")))</f>
        <v>Médio</v>
      </c>
      <c r="L2610" t="str">
        <f>VLOOKUP(Tabela_Brasil[[#This Row],[Estado]],'De-Para_Estado_Regiao'!$B$3:$C$29,2,FALSE)</f>
        <v>Sul</v>
      </c>
      <c r="M2610">
        <f>IF(Tabela_Brasil[[#This Row],[IBGE_1-4]]&gt;=951,1,0)</f>
        <v>0</v>
      </c>
      <c r="N2610">
        <f>IF(Tabela_Brasil[[#This Row],[COMP_P]]&lt;=2,1,0)</f>
        <v>0</v>
      </c>
    </row>
    <row r="2611" spans="1:14" x14ac:dyDescent="0.25">
      <c r="A2611" s="12" t="s">
        <v>2575</v>
      </c>
      <c r="B2611" s="12" t="s">
        <v>16</v>
      </c>
      <c r="C2611" s="12">
        <v>611</v>
      </c>
      <c r="D2611" s="12">
        <v>0.71</v>
      </c>
      <c r="E2611" s="12">
        <v>0.70499999999999996</v>
      </c>
      <c r="F2611" s="12">
        <v>0.59</v>
      </c>
      <c r="G2611" s="12">
        <v>14743.29</v>
      </c>
      <c r="H2611" s="13">
        <v>17</v>
      </c>
      <c r="I2611" t="str">
        <f>CONCATENATE(Tabela_Brasil[[#This Row],[Município]],"-",Tabela_Brasil[[#This Row],[Estado]])</f>
        <v>Lima Duarte-MG</v>
      </c>
      <c r="J2611">
        <f>IF(Tabela_Brasil[[#This Row],[IDHM]]&lt;=0.599,1,0)</f>
        <v>0</v>
      </c>
      <c r="K2611" t="str">
        <f>IF(Tabela_Brasil[[#This Row],[IDHM]]&lt;=0.55,"Baixo",IF(Tabela_Brasil[[#This Row],[IDHM]]&lt;=0.699,"Médio",IF(Tabela_Brasil[[#This Row],[IDHM]]&lt;=0.799,"Alto","Muito Alto")))</f>
        <v>Alto</v>
      </c>
      <c r="L2611" t="str">
        <f>VLOOKUP(Tabela_Brasil[[#This Row],[Estado]],'De-Para_Estado_Regiao'!$B$3:$C$29,2,FALSE)</f>
        <v>Sudeste</v>
      </c>
      <c r="M2611">
        <f>IF(Tabela_Brasil[[#This Row],[IBGE_1-4]]&gt;=951,1,0)</f>
        <v>0</v>
      </c>
      <c r="N2611">
        <f>IF(Tabela_Brasil[[#This Row],[COMP_P]]&lt;=2,1,0)</f>
        <v>0</v>
      </c>
    </row>
    <row r="2612" spans="1:14" x14ac:dyDescent="0.25">
      <c r="A2612" s="9" t="s">
        <v>2576</v>
      </c>
      <c r="B2612" s="9" t="s">
        <v>33</v>
      </c>
      <c r="C2612" s="9">
        <v>364</v>
      </c>
      <c r="D2612" s="9">
        <v>0.58399999999999996</v>
      </c>
      <c r="E2612" s="9">
        <v>0.59499999999999997</v>
      </c>
      <c r="F2612" s="9">
        <v>0.41499999999999998</v>
      </c>
      <c r="G2612" s="9">
        <v>25303.89</v>
      </c>
      <c r="H2612" s="10">
        <v>3</v>
      </c>
      <c r="I2612" t="str">
        <f>CONCATENATE(Tabela_Brasil[[#This Row],[Município]],"-",Tabela_Brasil[[#This Row],[Estado]])</f>
        <v>Cavalcante-GO</v>
      </c>
      <c r="J2612">
        <f>IF(Tabela_Brasil[[#This Row],[IDHM]]&lt;=0.599,1,0)</f>
        <v>1</v>
      </c>
      <c r="K2612" t="str">
        <f>IF(Tabela_Brasil[[#This Row],[IDHM]]&lt;=0.55,"Baixo",IF(Tabela_Brasil[[#This Row],[IDHM]]&lt;=0.699,"Médio",IF(Tabela_Brasil[[#This Row],[IDHM]]&lt;=0.799,"Alto","Muito Alto")))</f>
        <v>Médio</v>
      </c>
      <c r="L2612" t="str">
        <f>VLOOKUP(Tabela_Brasil[[#This Row],[Estado]],'De-Para_Estado_Regiao'!$B$3:$C$29,2,FALSE)</f>
        <v>Centro-Oeste</v>
      </c>
      <c r="M2612">
        <f>IF(Tabela_Brasil[[#This Row],[IBGE_1-4]]&gt;=951,1,0)</f>
        <v>0</v>
      </c>
      <c r="N2612">
        <f>IF(Tabela_Brasil[[#This Row],[COMP_P]]&lt;=2,1,0)</f>
        <v>0</v>
      </c>
    </row>
    <row r="2613" spans="1:14" x14ac:dyDescent="0.25">
      <c r="A2613" s="12" t="s">
        <v>2577</v>
      </c>
      <c r="B2613" s="12" t="s">
        <v>14</v>
      </c>
      <c r="C2613" s="12">
        <v>426</v>
      </c>
      <c r="D2613" s="12">
        <v>0.74</v>
      </c>
      <c r="E2613" s="12">
        <v>0.72499999999999998</v>
      </c>
      <c r="F2613" s="12">
        <v>0.64900000000000002</v>
      </c>
      <c r="G2613" s="12">
        <v>20372.11</v>
      </c>
      <c r="H2613" s="13">
        <v>9</v>
      </c>
      <c r="I2613" t="str">
        <f>CONCATENATE(Tabela_Brasil[[#This Row],[Município]],"-",Tabela_Brasil[[#This Row],[Estado]])</f>
        <v>Bom Retiro Do Sul-RS</v>
      </c>
      <c r="J2613">
        <f>IF(Tabela_Brasil[[#This Row],[IDHM]]&lt;=0.599,1,0)</f>
        <v>0</v>
      </c>
      <c r="K2613" t="str">
        <f>IF(Tabela_Brasil[[#This Row],[IDHM]]&lt;=0.55,"Baixo",IF(Tabela_Brasil[[#This Row],[IDHM]]&lt;=0.699,"Médio",IF(Tabela_Brasil[[#This Row],[IDHM]]&lt;=0.799,"Alto","Muito Alto")))</f>
        <v>Alto</v>
      </c>
      <c r="L2613" t="str">
        <f>VLOOKUP(Tabela_Brasil[[#This Row],[Estado]],'De-Para_Estado_Regiao'!$B$3:$C$29,2,FALSE)</f>
        <v>Sul</v>
      </c>
      <c r="M2613">
        <f>IF(Tabela_Brasil[[#This Row],[IBGE_1-4]]&gt;=951,1,0)</f>
        <v>0</v>
      </c>
      <c r="N2613">
        <f>IF(Tabela_Brasil[[#This Row],[COMP_P]]&lt;=2,1,0)</f>
        <v>0</v>
      </c>
    </row>
    <row r="2614" spans="1:14" x14ac:dyDescent="0.25">
      <c r="A2614" s="9" t="s">
        <v>2578</v>
      </c>
      <c r="B2614" s="9" t="s">
        <v>14</v>
      </c>
      <c r="C2614" s="9">
        <v>285</v>
      </c>
      <c r="D2614" s="9">
        <v>0.7</v>
      </c>
      <c r="E2614" s="9">
        <v>0.68300000000000005</v>
      </c>
      <c r="F2614" s="9">
        <v>0.57699999999999996</v>
      </c>
      <c r="G2614" s="9">
        <v>31583.33</v>
      </c>
      <c r="H2614" s="10">
        <v>2</v>
      </c>
      <c r="I2614" t="str">
        <f>CONCATENATE(Tabela_Brasil[[#This Row],[Município]],"-",Tabela_Brasil[[#This Row],[Estado]])</f>
        <v>Lavras Do Sul-RS</v>
      </c>
      <c r="J2614">
        <f>IF(Tabela_Brasil[[#This Row],[IDHM]]&lt;=0.599,1,0)</f>
        <v>0</v>
      </c>
      <c r="K2614" t="str">
        <f>IF(Tabela_Brasil[[#This Row],[IDHM]]&lt;=0.55,"Baixo",IF(Tabela_Brasil[[#This Row],[IDHM]]&lt;=0.699,"Médio",IF(Tabela_Brasil[[#This Row],[IDHM]]&lt;=0.799,"Alto","Muito Alto")))</f>
        <v>Alto</v>
      </c>
      <c r="L2614" t="str">
        <f>VLOOKUP(Tabela_Brasil[[#This Row],[Estado]],'De-Para_Estado_Regiao'!$B$3:$C$29,2,FALSE)</f>
        <v>Sul</v>
      </c>
      <c r="M2614">
        <f>IF(Tabela_Brasil[[#This Row],[IBGE_1-4]]&gt;=951,1,0)</f>
        <v>0</v>
      </c>
      <c r="N2614">
        <f>IF(Tabela_Brasil[[#This Row],[COMP_P]]&lt;=2,1,0)</f>
        <v>1</v>
      </c>
    </row>
    <row r="2615" spans="1:14" x14ac:dyDescent="0.25">
      <c r="A2615" s="12" t="s">
        <v>2579</v>
      </c>
      <c r="B2615" s="12" t="s">
        <v>14</v>
      </c>
      <c r="C2615" s="12">
        <v>150</v>
      </c>
      <c r="D2615" s="12">
        <v>0.68500000000000005</v>
      </c>
      <c r="E2615" s="12">
        <v>0.66600000000000004</v>
      </c>
      <c r="F2615" s="12">
        <v>0.58899999999999997</v>
      </c>
      <c r="G2615" s="12">
        <v>32005.7</v>
      </c>
      <c r="H2615" s="13">
        <v>14</v>
      </c>
      <c r="I2615" t="str">
        <f>CONCATENATE(Tabela_Brasil[[#This Row],[Município]],"-",Tabela_Brasil[[#This Row],[Estado]])</f>
        <v>Erval Seco-RS</v>
      </c>
      <c r="J2615">
        <f>IF(Tabela_Brasil[[#This Row],[IDHM]]&lt;=0.599,1,0)</f>
        <v>0</v>
      </c>
      <c r="K2615" t="str">
        <f>IF(Tabela_Brasil[[#This Row],[IDHM]]&lt;=0.55,"Baixo",IF(Tabela_Brasil[[#This Row],[IDHM]]&lt;=0.699,"Médio",IF(Tabela_Brasil[[#This Row],[IDHM]]&lt;=0.799,"Alto","Muito Alto")))</f>
        <v>Médio</v>
      </c>
      <c r="L2615" t="str">
        <f>VLOOKUP(Tabela_Brasil[[#This Row],[Estado]],'De-Para_Estado_Regiao'!$B$3:$C$29,2,FALSE)</f>
        <v>Sul</v>
      </c>
      <c r="M2615">
        <f>IF(Tabela_Brasil[[#This Row],[IBGE_1-4]]&gt;=951,1,0)</f>
        <v>0</v>
      </c>
      <c r="N2615">
        <f>IF(Tabela_Brasil[[#This Row],[COMP_P]]&lt;=2,1,0)</f>
        <v>0</v>
      </c>
    </row>
    <row r="2616" spans="1:14" x14ac:dyDescent="0.25">
      <c r="A2616" s="9" t="s">
        <v>2580</v>
      </c>
      <c r="B2616" s="9" t="s">
        <v>24</v>
      </c>
      <c r="C2616" s="9">
        <v>1048</v>
      </c>
      <c r="D2616" s="9">
        <v>0.60499999999999998</v>
      </c>
      <c r="E2616" s="9">
        <v>0.56399999999999995</v>
      </c>
      <c r="F2616" s="9">
        <v>0.51300000000000001</v>
      </c>
      <c r="G2616" s="9">
        <v>8516.5499999999993</v>
      </c>
      <c r="H2616" s="10">
        <v>31</v>
      </c>
      <c r="I2616" t="str">
        <f>CONCATENATE(Tabela_Brasil[[#This Row],[Município]],"-",Tabela_Brasil[[#This Row],[Estado]])</f>
        <v>Santa Rita De Cássia-BA</v>
      </c>
      <c r="J2616">
        <f>IF(Tabela_Brasil[[#This Row],[IDHM]]&lt;=0.599,1,0)</f>
        <v>0</v>
      </c>
      <c r="K2616" t="str">
        <f>IF(Tabela_Brasil[[#This Row],[IDHM]]&lt;=0.55,"Baixo",IF(Tabela_Brasil[[#This Row],[IDHM]]&lt;=0.699,"Médio",IF(Tabela_Brasil[[#This Row],[IDHM]]&lt;=0.799,"Alto","Muito Alto")))</f>
        <v>Médio</v>
      </c>
      <c r="L2616" t="str">
        <f>VLOOKUP(Tabela_Brasil[[#This Row],[Estado]],'De-Para_Estado_Regiao'!$B$3:$C$29,2,FALSE)</f>
        <v>Nordeste</v>
      </c>
      <c r="M2616">
        <f>IF(Tabela_Brasil[[#This Row],[IBGE_1-4]]&gt;=951,1,0)</f>
        <v>1</v>
      </c>
      <c r="N2616">
        <f>IF(Tabela_Brasil[[#This Row],[COMP_P]]&lt;=2,1,0)</f>
        <v>0</v>
      </c>
    </row>
    <row r="2617" spans="1:14" x14ac:dyDescent="0.25">
      <c r="A2617" s="12" t="s">
        <v>2581</v>
      </c>
      <c r="B2617" s="12" t="s">
        <v>64</v>
      </c>
      <c r="C2617" s="12">
        <v>345</v>
      </c>
      <c r="D2617" s="12">
        <v>0.7</v>
      </c>
      <c r="E2617" s="12">
        <v>0.67200000000000004</v>
      </c>
      <c r="F2617" s="12">
        <v>0.64100000000000001</v>
      </c>
      <c r="G2617" s="12">
        <v>16575.419999999998</v>
      </c>
      <c r="H2617" s="13">
        <v>15</v>
      </c>
      <c r="I2617" t="str">
        <f>CONCATENATE(Tabela_Brasil[[#This Row],[Município]],"-",Tabela_Brasil[[#This Row],[Estado]])</f>
        <v>Itaguaçu-ES</v>
      </c>
      <c r="J2617">
        <f>IF(Tabela_Brasil[[#This Row],[IDHM]]&lt;=0.599,1,0)</f>
        <v>0</v>
      </c>
      <c r="K2617" t="str">
        <f>IF(Tabela_Brasil[[#This Row],[IDHM]]&lt;=0.55,"Baixo",IF(Tabela_Brasil[[#This Row],[IDHM]]&lt;=0.699,"Médio",IF(Tabela_Brasil[[#This Row],[IDHM]]&lt;=0.799,"Alto","Muito Alto")))</f>
        <v>Alto</v>
      </c>
      <c r="L2617" t="str">
        <f>VLOOKUP(Tabela_Brasil[[#This Row],[Estado]],'De-Para_Estado_Regiao'!$B$3:$C$29,2,FALSE)</f>
        <v>Sudeste</v>
      </c>
      <c r="M2617">
        <f>IF(Tabela_Brasil[[#This Row],[IBGE_1-4]]&gt;=951,1,0)</f>
        <v>0</v>
      </c>
      <c r="N2617">
        <f>IF(Tabela_Brasil[[#This Row],[COMP_P]]&lt;=2,1,0)</f>
        <v>0</v>
      </c>
    </row>
    <row r="2618" spans="1:14" x14ac:dyDescent="0.25">
      <c r="A2618" s="9" t="s">
        <v>2582</v>
      </c>
      <c r="B2618" s="9" t="s">
        <v>31</v>
      </c>
      <c r="C2618" s="9">
        <v>197</v>
      </c>
      <c r="D2618" s="9">
        <v>0.61599999999999999</v>
      </c>
      <c r="E2618" s="9">
        <v>0.57199999999999995</v>
      </c>
      <c r="F2618" s="9">
        <v>0.54100000000000004</v>
      </c>
      <c r="G2618" s="9">
        <v>12555.22</v>
      </c>
      <c r="H2618" s="10">
        <v>3</v>
      </c>
      <c r="I2618" t="str">
        <f>CONCATENATE(Tabela_Brasil[[#This Row],[Município]],"-",Tabela_Brasil[[#This Row],[Estado]])</f>
        <v>Icapuí-CE</v>
      </c>
      <c r="J2618">
        <f>IF(Tabela_Brasil[[#This Row],[IDHM]]&lt;=0.599,1,0)</f>
        <v>0</v>
      </c>
      <c r="K2618" t="str">
        <f>IF(Tabela_Brasil[[#This Row],[IDHM]]&lt;=0.55,"Baixo",IF(Tabela_Brasil[[#This Row],[IDHM]]&lt;=0.699,"Médio",IF(Tabela_Brasil[[#This Row],[IDHM]]&lt;=0.799,"Alto","Muito Alto")))</f>
        <v>Médio</v>
      </c>
      <c r="L2618" t="str">
        <f>VLOOKUP(Tabela_Brasil[[#This Row],[Estado]],'De-Para_Estado_Regiao'!$B$3:$C$29,2,FALSE)</f>
        <v>Nordeste</v>
      </c>
      <c r="M2618">
        <f>IF(Tabela_Brasil[[#This Row],[IBGE_1-4]]&gt;=951,1,0)</f>
        <v>0</v>
      </c>
      <c r="N2618">
        <f>IF(Tabela_Brasil[[#This Row],[COMP_P]]&lt;=2,1,0)</f>
        <v>0</v>
      </c>
    </row>
    <row r="2619" spans="1:14" x14ac:dyDescent="0.25">
      <c r="A2619" s="12" t="s">
        <v>2583</v>
      </c>
      <c r="B2619" s="12" t="s">
        <v>14</v>
      </c>
      <c r="C2619" s="12">
        <v>289</v>
      </c>
      <c r="D2619" s="12">
        <v>0.69</v>
      </c>
      <c r="E2619" s="12">
        <v>0.71299999999999997</v>
      </c>
      <c r="F2619" s="12">
        <v>0.57499999999999996</v>
      </c>
      <c r="G2619" s="12">
        <v>23066.12</v>
      </c>
      <c r="H2619" s="13">
        <v>13</v>
      </c>
      <c r="I2619" t="str">
        <f>CONCATENATE(Tabela_Brasil[[#This Row],[Município]],"-",Tabela_Brasil[[#This Row],[Estado]])</f>
        <v>Arvorezinha-RS</v>
      </c>
      <c r="J2619">
        <f>IF(Tabela_Brasil[[#This Row],[IDHM]]&lt;=0.599,1,0)</f>
        <v>0</v>
      </c>
      <c r="K2619" t="str">
        <f>IF(Tabela_Brasil[[#This Row],[IDHM]]&lt;=0.55,"Baixo",IF(Tabela_Brasil[[#This Row],[IDHM]]&lt;=0.699,"Médio",IF(Tabela_Brasil[[#This Row],[IDHM]]&lt;=0.799,"Alto","Muito Alto")))</f>
        <v>Médio</v>
      </c>
      <c r="L2619" t="str">
        <f>VLOOKUP(Tabela_Brasil[[#This Row],[Estado]],'De-Para_Estado_Regiao'!$B$3:$C$29,2,FALSE)</f>
        <v>Sul</v>
      </c>
      <c r="M2619">
        <f>IF(Tabela_Brasil[[#This Row],[IBGE_1-4]]&gt;=951,1,0)</f>
        <v>0</v>
      </c>
      <c r="N2619">
        <f>IF(Tabela_Brasil[[#This Row],[COMP_P]]&lt;=2,1,0)</f>
        <v>0</v>
      </c>
    </row>
    <row r="2620" spans="1:14" x14ac:dyDescent="0.25">
      <c r="A2620" s="9" t="s">
        <v>2584</v>
      </c>
      <c r="B2620" s="9" t="s">
        <v>59</v>
      </c>
      <c r="C2620" s="9">
        <v>553</v>
      </c>
      <c r="D2620" s="9">
        <v>0.64900000000000002</v>
      </c>
      <c r="E2620" s="9">
        <v>0.63200000000000001</v>
      </c>
      <c r="F2620" s="9">
        <v>0.53700000000000003</v>
      </c>
      <c r="G2620" s="9">
        <v>20179.349999999999</v>
      </c>
      <c r="H2620" s="10">
        <v>13</v>
      </c>
      <c r="I2620" t="str">
        <f>CONCATENATE(Tabela_Brasil[[#This Row],[Município]],"-",Tabela_Brasil[[#This Row],[Estado]])</f>
        <v>Lebon Régis-SC</v>
      </c>
      <c r="J2620">
        <f>IF(Tabela_Brasil[[#This Row],[IDHM]]&lt;=0.599,1,0)</f>
        <v>0</v>
      </c>
      <c r="K2620" t="str">
        <f>IF(Tabela_Brasil[[#This Row],[IDHM]]&lt;=0.55,"Baixo",IF(Tabela_Brasil[[#This Row],[IDHM]]&lt;=0.699,"Médio",IF(Tabela_Brasil[[#This Row],[IDHM]]&lt;=0.799,"Alto","Muito Alto")))</f>
        <v>Médio</v>
      </c>
      <c r="L2620" t="str">
        <f>VLOOKUP(Tabela_Brasil[[#This Row],[Estado]],'De-Para_Estado_Regiao'!$B$3:$C$29,2,FALSE)</f>
        <v>Sul</v>
      </c>
      <c r="M2620">
        <f>IF(Tabela_Brasil[[#This Row],[IBGE_1-4]]&gt;=951,1,0)</f>
        <v>0</v>
      </c>
      <c r="N2620">
        <f>IF(Tabela_Brasil[[#This Row],[COMP_P]]&lt;=2,1,0)</f>
        <v>0</v>
      </c>
    </row>
    <row r="2621" spans="1:14" x14ac:dyDescent="0.25">
      <c r="A2621" s="12" t="s">
        <v>2585</v>
      </c>
      <c r="B2621" s="12" t="s">
        <v>24</v>
      </c>
      <c r="C2621" s="12">
        <v>911</v>
      </c>
      <c r="D2621" s="12">
        <v>0.61</v>
      </c>
      <c r="E2621" s="12">
        <v>0.60799999999999998</v>
      </c>
      <c r="F2621" s="12">
        <v>0.48699999999999999</v>
      </c>
      <c r="G2621" s="12">
        <v>12076.64</v>
      </c>
      <c r="H2621" s="13">
        <v>2</v>
      </c>
      <c r="I2621" t="str">
        <f>CONCATENATE(Tabela_Brasil[[#This Row],[Município]],"-",Tabela_Brasil[[#This Row],[Estado]])</f>
        <v>Itarantim-BA</v>
      </c>
      <c r="J2621">
        <f>IF(Tabela_Brasil[[#This Row],[IDHM]]&lt;=0.599,1,0)</f>
        <v>0</v>
      </c>
      <c r="K2621" t="str">
        <f>IF(Tabela_Brasil[[#This Row],[IDHM]]&lt;=0.55,"Baixo",IF(Tabela_Brasil[[#This Row],[IDHM]]&lt;=0.699,"Médio",IF(Tabela_Brasil[[#This Row],[IDHM]]&lt;=0.799,"Alto","Muito Alto")))</f>
        <v>Médio</v>
      </c>
      <c r="L2621" t="str">
        <f>VLOOKUP(Tabela_Brasil[[#This Row],[Estado]],'De-Para_Estado_Regiao'!$B$3:$C$29,2,FALSE)</f>
        <v>Nordeste</v>
      </c>
      <c r="M2621">
        <f>IF(Tabela_Brasil[[#This Row],[IBGE_1-4]]&gt;=951,1,0)</f>
        <v>0</v>
      </c>
      <c r="N2621">
        <f>IF(Tabela_Brasil[[#This Row],[COMP_P]]&lt;=2,1,0)</f>
        <v>1</v>
      </c>
    </row>
    <row r="2622" spans="1:14" x14ac:dyDescent="0.25">
      <c r="A2622" s="9" t="s">
        <v>2586</v>
      </c>
      <c r="B2622" s="9" t="s">
        <v>148</v>
      </c>
      <c r="C2622" s="9">
        <v>591</v>
      </c>
      <c r="D2622" s="9">
        <v>0.64300000000000002</v>
      </c>
      <c r="E2622" s="9">
        <v>0.65400000000000003</v>
      </c>
      <c r="F2622" s="9">
        <v>0.53400000000000003</v>
      </c>
      <c r="G2622" s="9">
        <v>14410.14</v>
      </c>
      <c r="H2622" s="10">
        <v>3</v>
      </c>
      <c r="I2622" t="str">
        <f>CONCATENATE(Tabela_Brasil[[#This Row],[Município]],"-",Tabela_Brasil[[#This Row],[Estado]])</f>
        <v>Alvorada D'Oeste-RO</v>
      </c>
      <c r="J2622">
        <f>IF(Tabela_Brasil[[#This Row],[IDHM]]&lt;=0.599,1,0)</f>
        <v>0</v>
      </c>
      <c r="K2622" t="str">
        <f>IF(Tabela_Brasil[[#This Row],[IDHM]]&lt;=0.55,"Baixo",IF(Tabela_Brasil[[#This Row],[IDHM]]&lt;=0.699,"Médio",IF(Tabela_Brasil[[#This Row],[IDHM]]&lt;=0.799,"Alto","Muito Alto")))</f>
        <v>Médio</v>
      </c>
      <c r="L2622" t="str">
        <f>VLOOKUP(Tabela_Brasil[[#This Row],[Estado]],'De-Para_Estado_Regiao'!$B$3:$C$29,2,FALSE)</f>
        <v>Norte</v>
      </c>
      <c r="M2622">
        <f>IF(Tabela_Brasil[[#This Row],[IBGE_1-4]]&gt;=951,1,0)</f>
        <v>0</v>
      </c>
      <c r="N2622">
        <f>IF(Tabela_Brasil[[#This Row],[COMP_P]]&lt;=2,1,0)</f>
        <v>0</v>
      </c>
    </row>
    <row r="2623" spans="1:14" x14ac:dyDescent="0.25">
      <c r="A2623" s="12" t="s">
        <v>2587</v>
      </c>
      <c r="B2623" s="12" t="s">
        <v>14</v>
      </c>
      <c r="C2623" s="12">
        <v>184</v>
      </c>
      <c r="D2623" s="12">
        <v>0.746</v>
      </c>
      <c r="E2623" s="12">
        <v>0.75700000000000001</v>
      </c>
      <c r="F2623" s="12">
        <v>0.65400000000000003</v>
      </c>
      <c r="G2623" s="12">
        <v>48616.83</v>
      </c>
      <c r="H2623" s="13">
        <v>2</v>
      </c>
      <c r="I2623" t="str">
        <f>CONCATENATE(Tabela_Brasil[[#This Row],[Município]],"-",Tabela_Brasil[[#This Row],[Estado]])</f>
        <v>Muçum-RS</v>
      </c>
      <c r="J2623">
        <f>IF(Tabela_Brasil[[#This Row],[IDHM]]&lt;=0.599,1,0)</f>
        <v>0</v>
      </c>
      <c r="K2623" t="str">
        <f>IF(Tabela_Brasil[[#This Row],[IDHM]]&lt;=0.55,"Baixo",IF(Tabela_Brasil[[#This Row],[IDHM]]&lt;=0.699,"Médio",IF(Tabela_Brasil[[#This Row],[IDHM]]&lt;=0.799,"Alto","Muito Alto")))</f>
        <v>Alto</v>
      </c>
      <c r="L2623" t="str">
        <f>VLOOKUP(Tabela_Brasil[[#This Row],[Estado]],'De-Para_Estado_Regiao'!$B$3:$C$29,2,FALSE)</f>
        <v>Sul</v>
      </c>
      <c r="M2623">
        <f>IF(Tabela_Brasil[[#This Row],[IBGE_1-4]]&gt;=951,1,0)</f>
        <v>0</v>
      </c>
      <c r="N2623">
        <f>IF(Tabela_Brasil[[#This Row],[COMP_P]]&lt;=2,1,0)</f>
        <v>1</v>
      </c>
    </row>
    <row r="2624" spans="1:14" x14ac:dyDescent="0.25">
      <c r="A2624" s="9" t="s">
        <v>2588</v>
      </c>
      <c r="B2624" s="9" t="s">
        <v>24</v>
      </c>
      <c r="C2624" s="9">
        <v>751</v>
      </c>
      <c r="D2624" s="9">
        <v>0.58399999999999996</v>
      </c>
      <c r="E2624" s="9">
        <v>0.55400000000000005</v>
      </c>
      <c r="F2624" s="9">
        <v>0.49</v>
      </c>
      <c r="G2624" s="9">
        <v>12819.19</v>
      </c>
      <c r="H2624" s="10">
        <v>9</v>
      </c>
      <c r="I2624" t="str">
        <f>CONCATENATE(Tabela_Brasil[[#This Row],[Município]],"-",Tabela_Brasil[[#This Row],[Estado]])</f>
        <v>Cafarnaum-BA</v>
      </c>
      <c r="J2624">
        <f>IF(Tabela_Brasil[[#This Row],[IDHM]]&lt;=0.599,1,0)</f>
        <v>1</v>
      </c>
      <c r="K2624" t="str">
        <f>IF(Tabela_Brasil[[#This Row],[IDHM]]&lt;=0.55,"Baixo",IF(Tabela_Brasil[[#This Row],[IDHM]]&lt;=0.699,"Médio",IF(Tabela_Brasil[[#This Row],[IDHM]]&lt;=0.799,"Alto","Muito Alto")))</f>
        <v>Médio</v>
      </c>
      <c r="L2624" t="str">
        <f>VLOOKUP(Tabela_Brasil[[#This Row],[Estado]],'De-Para_Estado_Regiao'!$B$3:$C$29,2,FALSE)</f>
        <v>Nordeste</v>
      </c>
      <c r="M2624">
        <f>IF(Tabela_Brasil[[#This Row],[IBGE_1-4]]&gt;=951,1,0)</f>
        <v>0</v>
      </c>
      <c r="N2624">
        <f>IF(Tabela_Brasil[[#This Row],[COMP_P]]&lt;=2,1,0)</f>
        <v>0</v>
      </c>
    </row>
    <row r="2625" spans="1:14" x14ac:dyDescent="0.25">
      <c r="A2625" s="12" t="s">
        <v>2589</v>
      </c>
      <c r="B2625" s="12" t="s">
        <v>64</v>
      </c>
      <c r="C2625" s="12">
        <v>243</v>
      </c>
      <c r="D2625" s="12">
        <v>0.67500000000000004</v>
      </c>
      <c r="E2625" s="12">
        <v>0.68600000000000005</v>
      </c>
      <c r="F2625" s="12">
        <v>0.54900000000000004</v>
      </c>
      <c r="G2625" s="12">
        <v>16515.54</v>
      </c>
      <c r="H2625" s="13">
        <v>10</v>
      </c>
      <c r="I2625" t="str">
        <f>CONCATENATE(Tabela_Brasil[[#This Row],[Município]],"-",Tabela_Brasil[[#This Row],[Estado]])</f>
        <v>Vila Valério-ES</v>
      </c>
      <c r="J2625">
        <f>IF(Tabela_Brasil[[#This Row],[IDHM]]&lt;=0.599,1,0)</f>
        <v>0</v>
      </c>
      <c r="K2625" t="str">
        <f>IF(Tabela_Brasil[[#This Row],[IDHM]]&lt;=0.55,"Baixo",IF(Tabela_Brasil[[#This Row],[IDHM]]&lt;=0.699,"Médio",IF(Tabela_Brasil[[#This Row],[IDHM]]&lt;=0.799,"Alto","Muito Alto")))</f>
        <v>Médio</v>
      </c>
      <c r="L2625" t="str">
        <f>VLOOKUP(Tabela_Brasil[[#This Row],[Estado]],'De-Para_Estado_Regiao'!$B$3:$C$29,2,FALSE)</f>
        <v>Sudeste</v>
      </c>
      <c r="M2625">
        <f>IF(Tabela_Brasil[[#This Row],[IBGE_1-4]]&gt;=951,1,0)</f>
        <v>0</v>
      </c>
      <c r="N2625">
        <f>IF(Tabela_Brasil[[#This Row],[COMP_P]]&lt;=2,1,0)</f>
        <v>0</v>
      </c>
    </row>
    <row r="2626" spans="1:14" x14ac:dyDescent="0.25">
      <c r="A2626" s="9" t="s">
        <v>2590</v>
      </c>
      <c r="B2626" s="9" t="s">
        <v>59</v>
      </c>
      <c r="C2626" s="9">
        <v>86</v>
      </c>
      <c r="D2626" s="9">
        <v>0.7</v>
      </c>
      <c r="E2626" s="9">
        <v>0.72799999999999998</v>
      </c>
      <c r="F2626" s="9">
        <v>0.58799999999999997</v>
      </c>
      <c r="G2626" s="9">
        <v>38086.769999999997</v>
      </c>
      <c r="H2626" s="10">
        <v>6</v>
      </c>
      <c r="I2626" t="str">
        <f>CONCATENATE(Tabela_Brasil[[#This Row],[Município]],"-",Tabela_Brasil[[#This Row],[Estado]])</f>
        <v>Vidal Ramos-SC</v>
      </c>
      <c r="J2626">
        <f>IF(Tabela_Brasil[[#This Row],[IDHM]]&lt;=0.599,1,0)</f>
        <v>0</v>
      </c>
      <c r="K2626" t="str">
        <f>IF(Tabela_Brasil[[#This Row],[IDHM]]&lt;=0.55,"Baixo",IF(Tabela_Brasil[[#This Row],[IDHM]]&lt;=0.699,"Médio",IF(Tabela_Brasil[[#This Row],[IDHM]]&lt;=0.799,"Alto","Muito Alto")))</f>
        <v>Alto</v>
      </c>
      <c r="L2626" t="str">
        <f>VLOOKUP(Tabela_Brasil[[#This Row],[Estado]],'De-Para_Estado_Regiao'!$B$3:$C$29,2,FALSE)</f>
        <v>Sul</v>
      </c>
      <c r="M2626">
        <f>IF(Tabela_Brasil[[#This Row],[IBGE_1-4]]&gt;=951,1,0)</f>
        <v>0</v>
      </c>
      <c r="N2626">
        <f>IF(Tabela_Brasil[[#This Row],[COMP_P]]&lt;=2,1,0)</f>
        <v>0</v>
      </c>
    </row>
    <row r="2627" spans="1:14" x14ac:dyDescent="0.25">
      <c r="A2627" s="12" t="s">
        <v>2591</v>
      </c>
      <c r="B2627" s="12" t="s">
        <v>14</v>
      </c>
      <c r="C2627" s="12">
        <v>78</v>
      </c>
      <c r="D2627" s="12">
        <v>0.72499999999999998</v>
      </c>
      <c r="E2627" s="12">
        <v>0.70799999999999996</v>
      </c>
      <c r="F2627" s="12">
        <v>0.623</v>
      </c>
      <c r="G2627" s="12">
        <v>60342.82</v>
      </c>
      <c r="H2627" s="13">
        <v>2</v>
      </c>
      <c r="I2627" t="str">
        <f>CONCATENATE(Tabela_Brasil[[#This Row],[Município]],"-",Tabela_Brasil[[#This Row],[Estado]])</f>
        <v>Pontão-RS</v>
      </c>
      <c r="J2627">
        <f>IF(Tabela_Brasil[[#This Row],[IDHM]]&lt;=0.599,1,0)</f>
        <v>0</v>
      </c>
      <c r="K2627" t="str">
        <f>IF(Tabela_Brasil[[#This Row],[IDHM]]&lt;=0.55,"Baixo",IF(Tabela_Brasil[[#This Row],[IDHM]]&lt;=0.699,"Médio",IF(Tabela_Brasil[[#This Row],[IDHM]]&lt;=0.799,"Alto","Muito Alto")))</f>
        <v>Alto</v>
      </c>
      <c r="L2627" t="str">
        <f>VLOOKUP(Tabela_Brasil[[#This Row],[Estado]],'De-Para_Estado_Regiao'!$B$3:$C$29,2,FALSE)</f>
        <v>Sul</v>
      </c>
      <c r="M2627">
        <f>IF(Tabela_Brasil[[#This Row],[IBGE_1-4]]&gt;=951,1,0)</f>
        <v>0</v>
      </c>
      <c r="N2627">
        <f>IF(Tabela_Brasil[[#This Row],[COMP_P]]&lt;=2,1,0)</f>
        <v>1</v>
      </c>
    </row>
    <row r="2628" spans="1:14" x14ac:dyDescent="0.25">
      <c r="A2628" s="9" t="s">
        <v>2592</v>
      </c>
      <c r="B2628" s="9" t="s">
        <v>22</v>
      </c>
      <c r="C2628" s="9">
        <v>273</v>
      </c>
      <c r="D2628" s="9">
        <v>0.7</v>
      </c>
      <c r="E2628" s="9">
        <v>0.70199999999999996</v>
      </c>
      <c r="F2628" s="9">
        <v>0.60099999999999998</v>
      </c>
      <c r="G2628" s="9">
        <v>26852.36</v>
      </c>
      <c r="H2628" s="10">
        <v>6</v>
      </c>
      <c r="I2628" t="str">
        <f>CONCATENATE(Tabela_Brasil[[#This Row],[Município]],"-",Tabela_Brasil[[#This Row],[Estado]])</f>
        <v>Vera Cruz Do Oeste-PR</v>
      </c>
      <c r="J2628">
        <f>IF(Tabela_Brasil[[#This Row],[IDHM]]&lt;=0.599,1,0)</f>
        <v>0</v>
      </c>
      <c r="K2628" t="str">
        <f>IF(Tabela_Brasil[[#This Row],[IDHM]]&lt;=0.55,"Baixo",IF(Tabela_Brasil[[#This Row],[IDHM]]&lt;=0.699,"Médio",IF(Tabela_Brasil[[#This Row],[IDHM]]&lt;=0.799,"Alto","Muito Alto")))</f>
        <v>Alto</v>
      </c>
      <c r="L2628" t="str">
        <f>VLOOKUP(Tabela_Brasil[[#This Row],[Estado]],'De-Para_Estado_Regiao'!$B$3:$C$29,2,FALSE)</f>
        <v>Sul</v>
      </c>
      <c r="M2628">
        <f>IF(Tabela_Brasil[[#This Row],[IBGE_1-4]]&gt;=951,1,0)</f>
        <v>0</v>
      </c>
      <c r="N2628">
        <f>IF(Tabela_Brasil[[#This Row],[COMP_P]]&lt;=2,1,0)</f>
        <v>0</v>
      </c>
    </row>
    <row r="2629" spans="1:14" x14ac:dyDescent="0.25">
      <c r="A2629" s="12" t="s">
        <v>2593</v>
      </c>
      <c r="B2629" s="12" t="s">
        <v>14</v>
      </c>
      <c r="C2629" s="12">
        <v>253</v>
      </c>
      <c r="D2629" s="12">
        <v>0.68500000000000005</v>
      </c>
      <c r="E2629" s="12">
        <v>0.69799999999999995</v>
      </c>
      <c r="F2629" s="12">
        <v>0.55300000000000005</v>
      </c>
      <c r="G2629" s="12">
        <v>27160.9</v>
      </c>
      <c r="H2629" s="13">
        <v>8</v>
      </c>
      <c r="I2629" t="str">
        <f>CONCATENATE(Tabela_Brasil[[#This Row],[Município]],"-",Tabela_Brasil[[#This Row],[Estado]])</f>
        <v>São Vicente Do Sul-RS</v>
      </c>
      <c r="J2629">
        <f>IF(Tabela_Brasil[[#This Row],[IDHM]]&lt;=0.599,1,0)</f>
        <v>0</v>
      </c>
      <c r="K2629" t="str">
        <f>IF(Tabela_Brasil[[#This Row],[IDHM]]&lt;=0.55,"Baixo",IF(Tabela_Brasil[[#This Row],[IDHM]]&lt;=0.699,"Médio",IF(Tabela_Brasil[[#This Row],[IDHM]]&lt;=0.799,"Alto","Muito Alto")))</f>
        <v>Médio</v>
      </c>
      <c r="L2629" t="str">
        <f>VLOOKUP(Tabela_Brasil[[#This Row],[Estado]],'De-Para_Estado_Regiao'!$B$3:$C$29,2,FALSE)</f>
        <v>Sul</v>
      </c>
      <c r="M2629">
        <f>IF(Tabela_Brasil[[#This Row],[IBGE_1-4]]&gt;=951,1,0)</f>
        <v>0</v>
      </c>
      <c r="N2629">
        <f>IF(Tabela_Brasil[[#This Row],[COMP_P]]&lt;=2,1,0)</f>
        <v>0</v>
      </c>
    </row>
    <row r="2630" spans="1:14" x14ac:dyDescent="0.25">
      <c r="A2630" s="9" t="s">
        <v>2594</v>
      </c>
      <c r="B2630" s="9" t="s">
        <v>29</v>
      </c>
      <c r="C2630" s="9">
        <v>274</v>
      </c>
      <c r="D2630" s="9">
        <v>0.69799999999999995</v>
      </c>
      <c r="E2630" s="9">
        <v>0.69199999999999995</v>
      </c>
      <c r="F2630" s="9">
        <v>0.60199999999999998</v>
      </c>
      <c r="G2630" s="9">
        <v>24329.52</v>
      </c>
      <c r="H2630" s="10">
        <v>6</v>
      </c>
      <c r="I2630" t="str">
        <f>CONCATENATE(Tabela_Brasil[[#This Row],[Município]],"-",Tabela_Brasil[[#This Row],[Estado]])</f>
        <v>Terra Nova Do Norte-MT</v>
      </c>
      <c r="J2630">
        <f>IF(Tabela_Brasil[[#This Row],[IDHM]]&lt;=0.599,1,0)</f>
        <v>0</v>
      </c>
      <c r="K2630" t="str">
        <f>IF(Tabela_Brasil[[#This Row],[IDHM]]&lt;=0.55,"Baixo",IF(Tabela_Brasil[[#This Row],[IDHM]]&lt;=0.699,"Médio",IF(Tabela_Brasil[[#This Row],[IDHM]]&lt;=0.799,"Alto","Muito Alto")))</f>
        <v>Médio</v>
      </c>
      <c r="L2630" t="str">
        <f>VLOOKUP(Tabela_Brasil[[#This Row],[Estado]],'De-Para_Estado_Regiao'!$B$3:$C$29,2,FALSE)</f>
        <v>Centro-Oeste</v>
      </c>
      <c r="M2630">
        <f>IF(Tabela_Brasil[[#This Row],[IBGE_1-4]]&gt;=951,1,0)</f>
        <v>0</v>
      </c>
      <c r="N2630">
        <f>IF(Tabela_Brasil[[#This Row],[COMP_P]]&lt;=2,1,0)</f>
        <v>0</v>
      </c>
    </row>
    <row r="2631" spans="1:14" x14ac:dyDescent="0.25">
      <c r="A2631" s="12" t="s">
        <v>2595</v>
      </c>
      <c r="B2631" s="12" t="s">
        <v>14</v>
      </c>
      <c r="C2631" s="12">
        <v>69</v>
      </c>
      <c r="D2631" s="12">
        <v>0.68400000000000005</v>
      </c>
      <c r="E2631" s="12">
        <v>0.66400000000000003</v>
      </c>
      <c r="F2631" s="12">
        <v>0.57999999999999996</v>
      </c>
      <c r="G2631" s="12">
        <v>49335.44</v>
      </c>
      <c r="H2631" s="13">
        <v>0</v>
      </c>
      <c r="I2631" t="str">
        <f>CONCATENATE(Tabela_Brasil[[#This Row],[Município]],"-",Tabela_Brasil[[#This Row],[Estado]])</f>
        <v>Maçambará-RS</v>
      </c>
      <c r="J2631">
        <f>IF(Tabela_Brasil[[#This Row],[IDHM]]&lt;=0.599,1,0)</f>
        <v>0</v>
      </c>
      <c r="K2631" t="str">
        <f>IF(Tabela_Brasil[[#This Row],[IDHM]]&lt;=0.55,"Baixo",IF(Tabela_Brasil[[#This Row],[IDHM]]&lt;=0.699,"Médio",IF(Tabela_Brasil[[#This Row],[IDHM]]&lt;=0.799,"Alto","Muito Alto")))</f>
        <v>Médio</v>
      </c>
      <c r="L2631" t="str">
        <f>VLOOKUP(Tabela_Brasil[[#This Row],[Estado]],'De-Para_Estado_Regiao'!$B$3:$C$29,2,FALSE)</f>
        <v>Sul</v>
      </c>
      <c r="M2631">
        <f>IF(Tabela_Brasil[[#This Row],[IBGE_1-4]]&gt;=951,1,0)</f>
        <v>0</v>
      </c>
      <c r="N2631">
        <f>IF(Tabela_Brasil[[#This Row],[COMP_P]]&lt;=2,1,0)</f>
        <v>1</v>
      </c>
    </row>
    <row r="2632" spans="1:14" x14ac:dyDescent="0.25">
      <c r="A2632" s="9" t="s">
        <v>2596</v>
      </c>
      <c r="B2632" s="9" t="s">
        <v>94</v>
      </c>
      <c r="C2632" s="9">
        <v>523</v>
      </c>
      <c r="D2632" s="9">
        <v>0.54100000000000004</v>
      </c>
      <c r="E2632" s="9">
        <v>0.52900000000000003</v>
      </c>
      <c r="F2632" s="9">
        <v>0.42099999999999999</v>
      </c>
      <c r="G2632" s="9">
        <v>11758.83</v>
      </c>
      <c r="H2632" s="10">
        <v>27</v>
      </c>
      <c r="I2632" t="str">
        <f>CONCATENATE(Tabela_Brasil[[#This Row],[Município]],"-",Tabela_Brasil[[#This Row],[Estado]])</f>
        <v>Taquarana-AL</v>
      </c>
      <c r="J2632">
        <f>IF(Tabela_Brasil[[#This Row],[IDHM]]&lt;=0.599,1,0)</f>
        <v>1</v>
      </c>
      <c r="K2632" t="str">
        <f>IF(Tabela_Brasil[[#This Row],[IDHM]]&lt;=0.55,"Baixo",IF(Tabela_Brasil[[#This Row],[IDHM]]&lt;=0.699,"Médio",IF(Tabela_Brasil[[#This Row],[IDHM]]&lt;=0.799,"Alto","Muito Alto")))</f>
        <v>Baixo</v>
      </c>
      <c r="L2632" t="str">
        <f>VLOOKUP(Tabela_Brasil[[#This Row],[Estado]],'De-Para_Estado_Regiao'!$B$3:$C$29,2,FALSE)</f>
        <v>Nordeste</v>
      </c>
      <c r="M2632">
        <f>IF(Tabela_Brasil[[#This Row],[IBGE_1-4]]&gt;=951,1,0)</f>
        <v>0</v>
      </c>
      <c r="N2632">
        <f>IF(Tabela_Brasil[[#This Row],[COMP_P]]&lt;=2,1,0)</f>
        <v>0</v>
      </c>
    </row>
    <row r="2633" spans="1:14" x14ac:dyDescent="0.25">
      <c r="A2633" s="12" t="s">
        <v>2597</v>
      </c>
      <c r="B2633" s="12" t="s">
        <v>7</v>
      </c>
      <c r="C2633" s="12">
        <v>411</v>
      </c>
      <c r="D2633" s="12">
        <v>0.74</v>
      </c>
      <c r="E2633" s="12">
        <v>0.72</v>
      </c>
      <c r="F2633" s="12">
        <v>0.67400000000000004</v>
      </c>
      <c r="G2633" s="12">
        <v>25206.39</v>
      </c>
      <c r="H2633" s="13">
        <v>12</v>
      </c>
      <c r="I2633" t="str">
        <f>CONCATENATE(Tabela_Brasil[[#This Row],[Município]],"-",Tabela_Brasil[[#This Row],[Estado]])</f>
        <v>Dumont-SP</v>
      </c>
      <c r="J2633">
        <f>IF(Tabela_Brasil[[#This Row],[IDHM]]&lt;=0.599,1,0)</f>
        <v>0</v>
      </c>
      <c r="K2633" t="str">
        <f>IF(Tabela_Brasil[[#This Row],[IDHM]]&lt;=0.55,"Baixo",IF(Tabela_Brasil[[#This Row],[IDHM]]&lt;=0.699,"Médio",IF(Tabela_Brasil[[#This Row],[IDHM]]&lt;=0.799,"Alto","Muito Alto")))</f>
        <v>Alto</v>
      </c>
      <c r="L2633" t="str">
        <f>VLOOKUP(Tabela_Brasil[[#This Row],[Estado]],'De-Para_Estado_Regiao'!$B$3:$C$29,2,FALSE)</f>
        <v>Sudeste</v>
      </c>
      <c r="M2633">
        <f>IF(Tabela_Brasil[[#This Row],[IBGE_1-4]]&gt;=951,1,0)</f>
        <v>0</v>
      </c>
      <c r="N2633">
        <f>IF(Tabela_Brasil[[#This Row],[COMP_P]]&lt;=2,1,0)</f>
        <v>0</v>
      </c>
    </row>
    <row r="2634" spans="1:14" x14ac:dyDescent="0.25">
      <c r="A2634" s="9" t="s">
        <v>2598</v>
      </c>
      <c r="B2634" s="9" t="s">
        <v>16</v>
      </c>
      <c r="C2634" s="9">
        <v>703</v>
      </c>
      <c r="D2634" s="9">
        <v>0.56999999999999995</v>
      </c>
      <c r="E2634" s="9">
        <v>0.56200000000000006</v>
      </c>
      <c r="F2634" s="9">
        <v>0.41499999999999998</v>
      </c>
      <c r="G2634" s="9">
        <v>7353.15</v>
      </c>
      <c r="H2634" s="10">
        <v>28</v>
      </c>
      <c r="I2634" t="str">
        <f>CONCATENATE(Tabela_Brasil[[#This Row],[Município]],"-",Tabela_Brasil[[#This Row],[Estado]])</f>
        <v>Novo Cruzeiro-MG</v>
      </c>
      <c r="J2634">
        <f>IF(Tabela_Brasil[[#This Row],[IDHM]]&lt;=0.599,1,0)</f>
        <v>1</v>
      </c>
      <c r="K2634" t="str">
        <f>IF(Tabela_Brasil[[#This Row],[IDHM]]&lt;=0.55,"Baixo",IF(Tabela_Brasil[[#This Row],[IDHM]]&lt;=0.699,"Médio",IF(Tabela_Brasil[[#This Row],[IDHM]]&lt;=0.799,"Alto","Muito Alto")))</f>
        <v>Médio</v>
      </c>
      <c r="L2634" t="str">
        <f>VLOOKUP(Tabela_Brasil[[#This Row],[Estado]],'De-Para_Estado_Regiao'!$B$3:$C$29,2,FALSE)</f>
        <v>Sudeste</v>
      </c>
      <c r="M2634">
        <f>IF(Tabela_Brasil[[#This Row],[IBGE_1-4]]&gt;=951,1,0)</f>
        <v>0</v>
      </c>
      <c r="N2634">
        <f>IF(Tabela_Brasil[[#This Row],[COMP_P]]&lt;=2,1,0)</f>
        <v>0</v>
      </c>
    </row>
    <row r="2635" spans="1:14" x14ac:dyDescent="0.25">
      <c r="A2635" s="12" t="s">
        <v>2599</v>
      </c>
      <c r="B2635" s="12" t="s">
        <v>64</v>
      </c>
      <c r="C2635" s="12">
        <v>469</v>
      </c>
      <c r="D2635" s="12">
        <v>0.72599999999999998</v>
      </c>
      <c r="E2635" s="12">
        <v>0.73299999999999998</v>
      </c>
      <c r="F2635" s="12">
        <v>0.625</v>
      </c>
      <c r="G2635" s="12">
        <v>18648.46</v>
      </c>
      <c r="H2635" s="13">
        <v>3</v>
      </c>
      <c r="I2635" t="str">
        <f>CONCATENATE(Tabela_Brasil[[#This Row],[Município]],"-",Tabela_Brasil[[#This Row],[Estado]])</f>
        <v>Ibiraçu-ES</v>
      </c>
      <c r="J2635">
        <f>IF(Tabela_Brasil[[#This Row],[IDHM]]&lt;=0.599,1,0)</f>
        <v>0</v>
      </c>
      <c r="K2635" t="str">
        <f>IF(Tabela_Brasil[[#This Row],[IDHM]]&lt;=0.55,"Baixo",IF(Tabela_Brasil[[#This Row],[IDHM]]&lt;=0.699,"Médio",IF(Tabela_Brasil[[#This Row],[IDHM]]&lt;=0.799,"Alto","Muito Alto")))</f>
        <v>Alto</v>
      </c>
      <c r="L2635" t="str">
        <f>VLOOKUP(Tabela_Brasil[[#This Row],[Estado]],'De-Para_Estado_Regiao'!$B$3:$C$29,2,FALSE)</f>
        <v>Sudeste</v>
      </c>
      <c r="M2635">
        <f>IF(Tabela_Brasil[[#This Row],[IBGE_1-4]]&gt;=951,1,0)</f>
        <v>0</v>
      </c>
      <c r="N2635">
        <f>IF(Tabela_Brasil[[#This Row],[COMP_P]]&lt;=2,1,0)</f>
        <v>0</v>
      </c>
    </row>
    <row r="2636" spans="1:14" x14ac:dyDescent="0.25">
      <c r="A2636" s="9" t="s">
        <v>2600</v>
      </c>
      <c r="B2636" s="9" t="s">
        <v>14</v>
      </c>
      <c r="C2636" s="9">
        <v>148</v>
      </c>
      <c r="D2636" s="9">
        <v>0.74</v>
      </c>
      <c r="E2636" s="9">
        <v>0.747</v>
      </c>
      <c r="F2636" s="9">
        <v>0.64400000000000002</v>
      </c>
      <c r="G2636" s="9">
        <v>37195.29</v>
      </c>
      <c r="H2636" s="10">
        <v>4</v>
      </c>
      <c r="I2636" t="str">
        <f>CONCATENATE(Tabela_Brasil[[#This Row],[Município]],"-",Tabela_Brasil[[#This Row],[Estado]])</f>
        <v>Santa Clara Do Sul-RS</v>
      </c>
      <c r="J2636">
        <f>IF(Tabela_Brasil[[#This Row],[IDHM]]&lt;=0.599,1,0)</f>
        <v>0</v>
      </c>
      <c r="K2636" t="str">
        <f>IF(Tabela_Brasil[[#This Row],[IDHM]]&lt;=0.55,"Baixo",IF(Tabela_Brasil[[#This Row],[IDHM]]&lt;=0.699,"Médio",IF(Tabela_Brasil[[#This Row],[IDHM]]&lt;=0.799,"Alto","Muito Alto")))</f>
        <v>Alto</v>
      </c>
      <c r="L2636" t="str">
        <f>VLOOKUP(Tabela_Brasil[[#This Row],[Estado]],'De-Para_Estado_Regiao'!$B$3:$C$29,2,FALSE)</f>
        <v>Sul</v>
      </c>
      <c r="M2636">
        <f>IF(Tabela_Brasil[[#This Row],[IBGE_1-4]]&gt;=951,1,0)</f>
        <v>0</v>
      </c>
      <c r="N2636">
        <f>IF(Tabela_Brasil[[#This Row],[COMP_P]]&lt;=2,1,0)</f>
        <v>0</v>
      </c>
    </row>
    <row r="2637" spans="1:14" x14ac:dyDescent="0.25">
      <c r="A2637" s="12" t="s">
        <v>2601</v>
      </c>
      <c r="B2637" s="12" t="s">
        <v>114</v>
      </c>
      <c r="C2637" s="12">
        <v>722</v>
      </c>
      <c r="D2637" s="12">
        <v>0.56100000000000005</v>
      </c>
      <c r="E2637" s="12">
        <v>0.56299999999999994</v>
      </c>
      <c r="F2637" s="12">
        <v>0.41699999999999998</v>
      </c>
      <c r="G2637" s="12">
        <v>9822.93</v>
      </c>
      <c r="H2637" s="13">
        <v>19</v>
      </c>
      <c r="I2637" t="str">
        <f>CONCATENATE(Tabela_Brasil[[#This Row],[Município]],"-",Tabela_Brasil[[#This Row],[Estado]])</f>
        <v>Poço Verde-SE</v>
      </c>
      <c r="J2637">
        <f>IF(Tabela_Brasil[[#This Row],[IDHM]]&lt;=0.599,1,0)</f>
        <v>1</v>
      </c>
      <c r="K2637" t="str">
        <f>IF(Tabela_Brasil[[#This Row],[IDHM]]&lt;=0.55,"Baixo",IF(Tabela_Brasil[[#This Row],[IDHM]]&lt;=0.699,"Médio",IF(Tabela_Brasil[[#This Row],[IDHM]]&lt;=0.799,"Alto","Muito Alto")))</f>
        <v>Médio</v>
      </c>
      <c r="L2637" t="str">
        <f>VLOOKUP(Tabela_Brasil[[#This Row],[Estado]],'De-Para_Estado_Regiao'!$B$3:$C$29,2,FALSE)</f>
        <v>Nordeste</v>
      </c>
      <c r="M2637">
        <f>IF(Tabela_Brasil[[#This Row],[IBGE_1-4]]&gt;=951,1,0)</f>
        <v>0</v>
      </c>
      <c r="N2637">
        <f>IF(Tabela_Brasil[[#This Row],[COMP_P]]&lt;=2,1,0)</f>
        <v>0</v>
      </c>
    </row>
    <row r="2638" spans="1:14" x14ac:dyDescent="0.25">
      <c r="A2638" s="9" t="s">
        <v>2602</v>
      </c>
      <c r="B2638" s="9" t="s">
        <v>16</v>
      </c>
      <c r="C2638" s="9">
        <v>380</v>
      </c>
      <c r="D2638" s="9">
        <v>0.68</v>
      </c>
      <c r="E2638" s="9">
        <v>0.67200000000000004</v>
      </c>
      <c r="F2638" s="9">
        <v>0.55400000000000005</v>
      </c>
      <c r="G2638" s="9">
        <v>17817.689999999999</v>
      </c>
      <c r="H2638" s="10">
        <v>3</v>
      </c>
      <c r="I2638" t="str">
        <f>CONCATENATE(Tabela_Brasil[[#This Row],[Município]],"-",Tabela_Brasil[[#This Row],[Estado]])</f>
        <v>Lagoa Dourada-MG</v>
      </c>
      <c r="J2638">
        <f>IF(Tabela_Brasil[[#This Row],[IDHM]]&lt;=0.599,1,0)</f>
        <v>0</v>
      </c>
      <c r="K2638" t="str">
        <f>IF(Tabela_Brasil[[#This Row],[IDHM]]&lt;=0.55,"Baixo",IF(Tabela_Brasil[[#This Row],[IDHM]]&lt;=0.699,"Médio",IF(Tabela_Brasil[[#This Row],[IDHM]]&lt;=0.799,"Alto","Muito Alto")))</f>
        <v>Médio</v>
      </c>
      <c r="L2638" t="str">
        <f>VLOOKUP(Tabela_Brasil[[#This Row],[Estado]],'De-Para_Estado_Regiao'!$B$3:$C$29,2,FALSE)</f>
        <v>Sudeste</v>
      </c>
      <c r="M2638">
        <f>IF(Tabela_Brasil[[#This Row],[IBGE_1-4]]&gt;=951,1,0)</f>
        <v>0</v>
      </c>
      <c r="N2638">
        <f>IF(Tabela_Brasil[[#This Row],[COMP_P]]&lt;=2,1,0)</f>
        <v>0</v>
      </c>
    </row>
    <row r="2639" spans="1:14" x14ac:dyDescent="0.25">
      <c r="A2639" s="12" t="s">
        <v>2603</v>
      </c>
      <c r="B2639" s="12" t="s">
        <v>14</v>
      </c>
      <c r="C2639" s="12">
        <v>214</v>
      </c>
      <c r="D2639" s="12">
        <v>0.71</v>
      </c>
      <c r="E2639" s="12">
        <v>0.73399999999999999</v>
      </c>
      <c r="F2639" s="12">
        <v>0.56699999999999995</v>
      </c>
      <c r="G2639" s="12">
        <v>19827.75</v>
      </c>
      <c r="H2639" s="13">
        <v>6</v>
      </c>
      <c r="I2639" t="str">
        <f>CONCATENATE(Tabela_Brasil[[#This Row],[Município]],"-",Tabela_Brasil[[#This Row],[Estado]])</f>
        <v>Jaguari-RS</v>
      </c>
      <c r="J2639">
        <f>IF(Tabela_Brasil[[#This Row],[IDHM]]&lt;=0.599,1,0)</f>
        <v>0</v>
      </c>
      <c r="K2639" t="str">
        <f>IF(Tabela_Brasil[[#This Row],[IDHM]]&lt;=0.55,"Baixo",IF(Tabela_Brasil[[#This Row],[IDHM]]&lt;=0.699,"Médio",IF(Tabela_Brasil[[#This Row],[IDHM]]&lt;=0.799,"Alto","Muito Alto")))</f>
        <v>Alto</v>
      </c>
      <c r="L2639" t="str">
        <f>VLOOKUP(Tabela_Brasil[[#This Row],[Estado]],'De-Para_Estado_Regiao'!$B$3:$C$29,2,FALSE)</f>
        <v>Sul</v>
      </c>
      <c r="M2639">
        <f>IF(Tabela_Brasil[[#This Row],[IBGE_1-4]]&gt;=951,1,0)</f>
        <v>0</v>
      </c>
      <c r="N2639">
        <f>IF(Tabela_Brasil[[#This Row],[COMP_P]]&lt;=2,1,0)</f>
        <v>0</v>
      </c>
    </row>
    <row r="2640" spans="1:14" x14ac:dyDescent="0.25">
      <c r="A2640" s="9" t="s">
        <v>2604</v>
      </c>
      <c r="B2640" s="9" t="s">
        <v>16</v>
      </c>
      <c r="C2640" s="9">
        <v>377</v>
      </c>
      <c r="D2640" s="9">
        <v>0.67400000000000004</v>
      </c>
      <c r="E2640" s="9">
        <v>0.68600000000000005</v>
      </c>
      <c r="F2640" s="9">
        <v>0.52700000000000002</v>
      </c>
      <c r="G2640" s="9">
        <v>15994.61</v>
      </c>
      <c r="H2640" s="10">
        <v>8</v>
      </c>
      <c r="I2640" t="str">
        <f>CONCATENATE(Tabela_Brasil[[#This Row],[Município]],"-",Tabela_Brasil[[#This Row],[Estado]])</f>
        <v>Cabo Verde-MG</v>
      </c>
      <c r="J2640">
        <f>IF(Tabela_Brasil[[#This Row],[IDHM]]&lt;=0.599,1,0)</f>
        <v>0</v>
      </c>
      <c r="K2640" t="str">
        <f>IF(Tabela_Brasil[[#This Row],[IDHM]]&lt;=0.55,"Baixo",IF(Tabela_Brasil[[#This Row],[IDHM]]&lt;=0.699,"Médio",IF(Tabela_Brasil[[#This Row],[IDHM]]&lt;=0.799,"Alto","Muito Alto")))</f>
        <v>Médio</v>
      </c>
      <c r="L2640" t="str">
        <f>VLOOKUP(Tabela_Brasil[[#This Row],[Estado]],'De-Para_Estado_Regiao'!$B$3:$C$29,2,FALSE)</f>
        <v>Sudeste</v>
      </c>
      <c r="M2640">
        <f>IF(Tabela_Brasil[[#This Row],[IBGE_1-4]]&gt;=951,1,0)</f>
        <v>0</v>
      </c>
      <c r="N2640">
        <f>IF(Tabela_Brasil[[#This Row],[COMP_P]]&lt;=2,1,0)</f>
        <v>0</v>
      </c>
    </row>
    <row r="2641" spans="1:14" x14ac:dyDescent="0.25">
      <c r="A2641" s="12" t="s">
        <v>2605</v>
      </c>
      <c r="B2641" s="12" t="s">
        <v>49</v>
      </c>
      <c r="C2641" s="12">
        <v>526</v>
      </c>
      <c r="D2641" s="12">
        <v>0.61299999999999999</v>
      </c>
      <c r="E2641" s="12">
        <v>0.63200000000000001</v>
      </c>
      <c r="F2641" s="12">
        <v>0.45100000000000001</v>
      </c>
      <c r="G2641" s="12">
        <v>15414.13</v>
      </c>
      <c r="H2641" s="13">
        <v>13</v>
      </c>
      <c r="I2641" t="str">
        <f>CONCATENATE(Tabela_Brasil[[#This Row],[Município]],"-",Tabela_Brasil[[#This Row],[Estado]])</f>
        <v>Brasil Novo-PA</v>
      </c>
      <c r="J2641">
        <f>IF(Tabela_Brasil[[#This Row],[IDHM]]&lt;=0.599,1,0)</f>
        <v>0</v>
      </c>
      <c r="K2641" t="str">
        <f>IF(Tabela_Brasil[[#This Row],[IDHM]]&lt;=0.55,"Baixo",IF(Tabela_Brasil[[#This Row],[IDHM]]&lt;=0.699,"Médio",IF(Tabela_Brasil[[#This Row],[IDHM]]&lt;=0.799,"Alto","Muito Alto")))</f>
        <v>Médio</v>
      </c>
      <c r="L2641" t="str">
        <f>VLOOKUP(Tabela_Brasil[[#This Row],[Estado]],'De-Para_Estado_Regiao'!$B$3:$C$29,2,FALSE)</f>
        <v>Norte</v>
      </c>
      <c r="M2641">
        <f>IF(Tabela_Brasil[[#This Row],[IBGE_1-4]]&gt;=951,1,0)</f>
        <v>0</v>
      </c>
      <c r="N2641">
        <f>IF(Tabela_Brasil[[#This Row],[COMP_P]]&lt;=2,1,0)</f>
        <v>0</v>
      </c>
    </row>
    <row r="2642" spans="1:14" x14ac:dyDescent="0.25">
      <c r="A2642" s="9" t="s">
        <v>2606</v>
      </c>
      <c r="B2642" s="9" t="s">
        <v>82</v>
      </c>
      <c r="C2642" s="9">
        <v>570</v>
      </c>
      <c r="D2642" s="9">
        <v>0.56799999999999995</v>
      </c>
      <c r="E2642" s="9">
        <v>0.55500000000000005</v>
      </c>
      <c r="F2642" s="9">
        <v>0.43</v>
      </c>
      <c r="G2642" s="9">
        <v>10784.91</v>
      </c>
      <c r="H2642" s="10">
        <v>8</v>
      </c>
      <c r="I2642" t="str">
        <f>CONCATENATE(Tabela_Brasil[[#This Row],[Município]],"-",Tabela_Brasil[[#This Row],[Estado]])</f>
        <v>Bananeiras-PB</v>
      </c>
      <c r="J2642">
        <f>IF(Tabela_Brasil[[#This Row],[IDHM]]&lt;=0.599,1,0)</f>
        <v>1</v>
      </c>
      <c r="K2642" t="str">
        <f>IF(Tabela_Brasil[[#This Row],[IDHM]]&lt;=0.55,"Baixo",IF(Tabela_Brasil[[#This Row],[IDHM]]&lt;=0.699,"Médio",IF(Tabela_Brasil[[#This Row],[IDHM]]&lt;=0.799,"Alto","Muito Alto")))</f>
        <v>Médio</v>
      </c>
      <c r="L2642" t="str">
        <f>VLOOKUP(Tabela_Brasil[[#This Row],[Estado]],'De-Para_Estado_Regiao'!$B$3:$C$29,2,FALSE)</f>
        <v>Nordeste</v>
      </c>
      <c r="M2642">
        <f>IF(Tabela_Brasil[[#This Row],[IBGE_1-4]]&gt;=951,1,0)</f>
        <v>0</v>
      </c>
      <c r="N2642">
        <f>IF(Tabela_Brasil[[#This Row],[COMP_P]]&lt;=2,1,0)</f>
        <v>0</v>
      </c>
    </row>
    <row r="2643" spans="1:14" x14ac:dyDescent="0.25">
      <c r="A2643" s="12" t="s">
        <v>2607</v>
      </c>
      <c r="B2643" s="12" t="s">
        <v>24</v>
      </c>
      <c r="C2643" s="12">
        <v>350</v>
      </c>
      <c r="D2643" s="12">
        <v>0.58599999999999997</v>
      </c>
      <c r="E2643" s="12">
        <v>0.54800000000000004</v>
      </c>
      <c r="F2643" s="12">
        <v>0.48</v>
      </c>
      <c r="G2643" s="12">
        <v>9471.91</v>
      </c>
      <c r="H2643" s="13">
        <v>3</v>
      </c>
      <c r="I2643" t="str">
        <f>CONCATENATE(Tabela_Brasil[[#This Row],[Município]],"-",Tabela_Brasil[[#This Row],[Estado]])</f>
        <v>Laje-BA</v>
      </c>
      <c r="J2643">
        <f>IF(Tabela_Brasil[[#This Row],[IDHM]]&lt;=0.599,1,0)</f>
        <v>1</v>
      </c>
      <c r="K2643" t="str">
        <f>IF(Tabela_Brasil[[#This Row],[IDHM]]&lt;=0.55,"Baixo",IF(Tabela_Brasil[[#This Row],[IDHM]]&lt;=0.699,"Médio",IF(Tabela_Brasil[[#This Row],[IDHM]]&lt;=0.799,"Alto","Muito Alto")))</f>
        <v>Médio</v>
      </c>
      <c r="L2643" t="str">
        <f>VLOOKUP(Tabela_Brasil[[#This Row],[Estado]],'De-Para_Estado_Regiao'!$B$3:$C$29,2,FALSE)</f>
        <v>Nordeste</v>
      </c>
      <c r="M2643">
        <f>IF(Tabela_Brasil[[#This Row],[IBGE_1-4]]&gt;=951,1,0)</f>
        <v>0</v>
      </c>
      <c r="N2643">
        <f>IF(Tabela_Brasil[[#This Row],[COMP_P]]&lt;=2,1,0)</f>
        <v>0</v>
      </c>
    </row>
    <row r="2644" spans="1:14" x14ac:dyDescent="0.25">
      <c r="A2644" s="9" t="s">
        <v>2608</v>
      </c>
      <c r="B2644" s="9" t="s">
        <v>33</v>
      </c>
      <c r="C2644" s="9">
        <v>207</v>
      </c>
      <c r="D2644" s="9">
        <v>0.69299999999999995</v>
      </c>
      <c r="E2644" s="9">
        <v>0.76900000000000002</v>
      </c>
      <c r="F2644" s="9">
        <v>0.503</v>
      </c>
      <c r="G2644" s="9">
        <v>32934.5</v>
      </c>
      <c r="H2644" s="10">
        <v>2</v>
      </c>
      <c r="I2644" t="str">
        <f>CONCATENATE(Tabela_Brasil[[#This Row],[Município]],"-",Tabela_Brasil[[#This Row],[Estado]])</f>
        <v>Itarumã-GO</v>
      </c>
      <c r="J2644">
        <f>IF(Tabela_Brasil[[#This Row],[IDHM]]&lt;=0.599,1,0)</f>
        <v>0</v>
      </c>
      <c r="K2644" t="str">
        <f>IF(Tabela_Brasil[[#This Row],[IDHM]]&lt;=0.55,"Baixo",IF(Tabela_Brasil[[#This Row],[IDHM]]&lt;=0.699,"Médio",IF(Tabela_Brasil[[#This Row],[IDHM]]&lt;=0.799,"Alto","Muito Alto")))</f>
        <v>Médio</v>
      </c>
      <c r="L2644" t="str">
        <f>VLOOKUP(Tabela_Brasil[[#This Row],[Estado]],'De-Para_Estado_Regiao'!$B$3:$C$29,2,FALSE)</f>
        <v>Centro-Oeste</v>
      </c>
      <c r="M2644">
        <f>IF(Tabela_Brasil[[#This Row],[IBGE_1-4]]&gt;=951,1,0)</f>
        <v>0</v>
      </c>
      <c r="N2644">
        <f>IF(Tabela_Brasil[[#This Row],[COMP_P]]&lt;=2,1,0)</f>
        <v>1</v>
      </c>
    </row>
    <row r="2645" spans="1:14" x14ac:dyDescent="0.25">
      <c r="A2645" s="12" t="s">
        <v>2609</v>
      </c>
      <c r="B2645" s="12" t="s">
        <v>275</v>
      </c>
      <c r="C2645" s="12">
        <v>508</v>
      </c>
      <c r="D2645" s="12">
        <v>0.60399999999999998</v>
      </c>
      <c r="E2645" s="12">
        <v>0.58399999999999996</v>
      </c>
      <c r="F2645" s="12">
        <v>0.46600000000000003</v>
      </c>
      <c r="G2645" s="12">
        <v>16119.75</v>
      </c>
      <c r="H2645" s="13">
        <v>8</v>
      </c>
      <c r="I2645" t="str">
        <f>CONCATENATE(Tabela_Brasil[[#This Row],[Município]],"-",Tabela_Brasil[[#This Row],[Estado]])</f>
        <v>Acrelândia-AC</v>
      </c>
      <c r="J2645">
        <f>IF(Tabela_Brasil[[#This Row],[IDHM]]&lt;=0.599,1,0)</f>
        <v>0</v>
      </c>
      <c r="K2645" t="str">
        <f>IF(Tabela_Brasil[[#This Row],[IDHM]]&lt;=0.55,"Baixo",IF(Tabela_Brasil[[#This Row],[IDHM]]&lt;=0.699,"Médio",IF(Tabela_Brasil[[#This Row],[IDHM]]&lt;=0.799,"Alto","Muito Alto")))</f>
        <v>Médio</v>
      </c>
      <c r="L2645" t="str">
        <f>VLOOKUP(Tabela_Brasil[[#This Row],[Estado]],'De-Para_Estado_Regiao'!$B$3:$C$29,2,FALSE)</f>
        <v>Norte</v>
      </c>
      <c r="M2645">
        <f>IF(Tabela_Brasil[[#This Row],[IBGE_1-4]]&gt;=951,1,0)</f>
        <v>0</v>
      </c>
      <c r="N2645">
        <f>IF(Tabela_Brasil[[#This Row],[COMP_P]]&lt;=2,1,0)</f>
        <v>0</v>
      </c>
    </row>
    <row r="2646" spans="1:14" x14ac:dyDescent="0.25">
      <c r="A2646" s="9" t="s">
        <v>2610</v>
      </c>
      <c r="B2646" s="9" t="s">
        <v>14</v>
      </c>
      <c r="C2646" s="9">
        <v>45</v>
      </c>
      <c r="D2646" s="9">
        <v>0.624</v>
      </c>
      <c r="E2646" s="9">
        <v>0.68100000000000005</v>
      </c>
      <c r="F2646" s="9">
        <v>0.439</v>
      </c>
      <c r="G2646" s="9">
        <v>19464.150000000001</v>
      </c>
      <c r="H2646" s="10">
        <v>13</v>
      </c>
      <c r="I2646" t="str">
        <f>CONCATENATE(Tabela_Brasil[[#This Row],[Município]],"-",Tabela_Brasil[[#This Row],[Estado]])</f>
        <v>Vale Do Sol-RS</v>
      </c>
      <c r="J2646">
        <f>IF(Tabela_Brasil[[#This Row],[IDHM]]&lt;=0.599,1,0)</f>
        <v>0</v>
      </c>
      <c r="K2646" t="str">
        <f>IF(Tabela_Brasil[[#This Row],[IDHM]]&lt;=0.55,"Baixo",IF(Tabela_Brasil[[#This Row],[IDHM]]&lt;=0.699,"Médio",IF(Tabela_Brasil[[#This Row],[IDHM]]&lt;=0.799,"Alto","Muito Alto")))</f>
        <v>Médio</v>
      </c>
      <c r="L2646" t="str">
        <f>VLOOKUP(Tabela_Brasil[[#This Row],[Estado]],'De-Para_Estado_Regiao'!$B$3:$C$29,2,FALSE)</f>
        <v>Sul</v>
      </c>
      <c r="M2646">
        <f>IF(Tabela_Brasil[[#This Row],[IBGE_1-4]]&gt;=951,1,0)</f>
        <v>0</v>
      </c>
      <c r="N2646">
        <f>IF(Tabela_Brasil[[#This Row],[COMP_P]]&lt;=2,1,0)</f>
        <v>0</v>
      </c>
    </row>
    <row r="2647" spans="1:14" x14ac:dyDescent="0.25">
      <c r="A2647" s="12" t="s">
        <v>2611</v>
      </c>
      <c r="B2647" s="12" t="s">
        <v>64</v>
      </c>
      <c r="C2647" s="12">
        <v>206</v>
      </c>
      <c r="D2647" s="12">
        <v>0.68200000000000005</v>
      </c>
      <c r="E2647" s="12">
        <v>0.67900000000000005</v>
      </c>
      <c r="F2647" s="12">
        <v>0.57499999999999996</v>
      </c>
      <c r="G2647" s="12">
        <v>25862.16</v>
      </c>
      <c r="H2647" s="13">
        <v>9</v>
      </c>
      <c r="I2647" t="str">
        <f>CONCATENATE(Tabela_Brasil[[#This Row],[Município]],"-",Tabela_Brasil[[#This Row],[Estado]])</f>
        <v>São Domingos Do Norte-ES</v>
      </c>
      <c r="J2647">
        <f>IF(Tabela_Brasil[[#This Row],[IDHM]]&lt;=0.599,1,0)</f>
        <v>0</v>
      </c>
      <c r="K2647" t="str">
        <f>IF(Tabela_Brasil[[#This Row],[IDHM]]&lt;=0.55,"Baixo",IF(Tabela_Brasil[[#This Row],[IDHM]]&lt;=0.699,"Médio",IF(Tabela_Brasil[[#This Row],[IDHM]]&lt;=0.799,"Alto","Muito Alto")))</f>
        <v>Médio</v>
      </c>
      <c r="L2647" t="str">
        <f>VLOOKUP(Tabela_Brasil[[#This Row],[Estado]],'De-Para_Estado_Regiao'!$B$3:$C$29,2,FALSE)</f>
        <v>Sudeste</v>
      </c>
      <c r="M2647">
        <f>IF(Tabela_Brasil[[#This Row],[IBGE_1-4]]&gt;=951,1,0)</f>
        <v>0</v>
      </c>
      <c r="N2647">
        <f>IF(Tabela_Brasil[[#This Row],[COMP_P]]&lt;=2,1,0)</f>
        <v>0</v>
      </c>
    </row>
    <row r="2648" spans="1:14" x14ac:dyDescent="0.25">
      <c r="A2648" s="9" t="s">
        <v>2612</v>
      </c>
      <c r="B2648" s="9" t="s">
        <v>16</v>
      </c>
      <c r="C2648" s="9">
        <v>326</v>
      </c>
      <c r="D2648" s="9">
        <v>0.68700000000000006</v>
      </c>
      <c r="E2648" s="9">
        <v>0.70099999999999996</v>
      </c>
      <c r="F2648" s="9">
        <v>0.52900000000000003</v>
      </c>
      <c r="G2648" s="9">
        <v>15660.15</v>
      </c>
      <c r="H2648" s="10">
        <v>11</v>
      </c>
      <c r="I2648" t="str">
        <f>CONCATENATE(Tabela_Brasil[[#This Row],[Município]],"-",Tabela_Brasil[[#This Row],[Estado]])</f>
        <v>Caldas-MG</v>
      </c>
      <c r="J2648">
        <f>IF(Tabela_Brasil[[#This Row],[IDHM]]&lt;=0.599,1,0)</f>
        <v>0</v>
      </c>
      <c r="K2648" t="str">
        <f>IF(Tabela_Brasil[[#This Row],[IDHM]]&lt;=0.55,"Baixo",IF(Tabela_Brasil[[#This Row],[IDHM]]&lt;=0.699,"Médio",IF(Tabela_Brasil[[#This Row],[IDHM]]&lt;=0.799,"Alto","Muito Alto")))</f>
        <v>Médio</v>
      </c>
      <c r="L2648" t="str">
        <f>VLOOKUP(Tabela_Brasil[[#This Row],[Estado]],'De-Para_Estado_Regiao'!$B$3:$C$29,2,FALSE)</f>
        <v>Sudeste</v>
      </c>
      <c r="M2648">
        <f>IF(Tabela_Brasil[[#This Row],[IBGE_1-4]]&gt;=951,1,0)</f>
        <v>0</v>
      </c>
      <c r="N2648">
        <f>IF(Tabela_Brasil[[#This Row],[COMP_P]]&lt;=2,1,0)</f>
        <v>0</v>
      </c>
    </row>
    <row r="2649" spans="1:14" x14ac:dyDescent="0.25">
      <c r="A2649" s="12" t="s">
        <v>2613</v>
      </c>
      <c r="B2649" s="12" t="s">
        <v>270</v>
      </c>
      <c r="C2649" s="12">
        <v>209</v>
      </c>
      <c r="D2649" s="12">
        <v>0.61899999999999999</v>
      </c>
      <c r="E2649" s="12">
        <v>0.58099999999999996</v>
      </c>
      <c r="F2649" s="12">
        <v>0.50900000000000001</v>
      </c>
      <c r="G2649" s="12">
        <v>13700.76</v>
      </c>
      <c r="H2649" s="13">
        <v>0</v>
      </c>
      <c r="I2649" t="str">
        <f>CONCATENATE(Tabela_Brasil[[#This Row],[Município]],"-",Tabela_Brasil[[#This Row],[Estado]])</f>
        <v>Cantá-RR</v>
      </c>
      <c r="J2649">
        <f>IF(Tabela_Brasil[[#This Row],[IDHM]]&lt;=0.599,1,0)</f>
        <v>0</v>
      </c>
      <c r="K2649" t="str">
        <f>IF(Tabela_Brasil[[#This Row],[IDHM]]&lt;=0.55,"Baixo",IF(Tabela_Brasil[[#This Row],[IDHM]]&lt;=0.699,"Médio",IF(Tabela_Brasil[[#This Row],[IDHM]]&lt;=0.799,"Alto","Muito Alto")))</f>
        <v>Médio</v>
      </c>
      <c r="L2649" t="str">
        <f>VLOOKUP(Tabela_Brasil[[#This Row],[Estado]],'De-Para_Estado_Regiao'!$B$3:$C$29,2,FALSE)</f>
        <v>Norte</v>
      </c>
      <c r="M2649">
        <f>IF(Tabela_Brasil[[#This Row],[IBGE_1-4]]&gt;=951,1,0)</f>
        <v>0</v>
      </c>
      <c r="N2649">
        <f>IF(Tabela_Brasil[[#This Row],[COMP_P]]&lt;=2,1,0)</f>
        <v>1</v>
      </c>
    </row>
    <row r="2650" spans="1:14" x14ac:dyDescent="0.25">
      <c r="A2650" s="9" t="s">
        <v>2614</v>
      </c>
      <c r="B2650" s="9" t="s">
        <v>59</v>
      </c>
      <c r="C2650" s="9">
        <v>168</v>
      </c>
      <c r="D2650" s="9">
        <v>0.73799999999999999</v>
      </c>
      <c r="E2650" s="9">
        <v>0.73399999999999999</v>
      </c>
      <c r="F2650" s="9">
        <v>0.67900000000000005</v>
      </c>
      <c r="G2650" s="9">
        <v>32050.02</v>
      </c>
      <c r="H2650" s="10">
        <v>3</v>
      </c>
      <c r="I2650" t="str">
        <f>CONCATENATE(Tabela_Brasil[[#This Row],[Município]],"-",Tabela_Brasil[[#This Row],[Estado]])</f>
        <v>Meleiro-SC</v>
      </c>
      <c r="J2650">
        <f>IF(Tabela_Brasil[[#This Row],[IDHM]]&lt;=0.599,1,0)</f>
        <v>0</v>
      </c>
      <c r="K2650" t="str">
        <f>IF(Tabela_Brasil[[#This Row],[IDHM]]&lt;=0.55,"Baixo",IF(Tabela_Brasil[[#This Row],[IDHM]]&lt;=0.699,"Médio",IF(Tabela_Brasil[[#This Row],[IDHM]]&lt;=0.799,"Alto","Muito Alto")))</f>
        <v>Alto</v>
      </c>
      <c r="L2650" t="str">
        <f>VLOOKUP(Tabela_Brasil[[#This Row],[Estado]],'De-Para_Estado_Regiao'!$B$3:$C$29,2,FALSE)</f>
        <v>Sul</v>
      </c>
      <c r="M2650">
        <f>IF(Tabela_Brasil[[#This Row],[IBGE_1-4]]&gt;=951,1,0)</f>
        <v>0</v>
      </c>
      <c r="N2650">
        <f>IF(Tabela_Brasil[[#This Row],[COMP_P]]&lt;=2,1,0)</f>
        <v>0</v>
      </c>
    </row>
    <row r="2651" spans="1:14" x14ac:dyDescent="0.25">
      <c r="A2651" s="12" t="s">
        <v>2615</v>
      </c>
      <c r="B2651" s="12" t="s">
        <v>14</v>
      </c>
      <c r="C2651" s="12">
        <v>193</v>
      </c>
      <c r="D2651" s="12">
        <v>0.59</v>
      </c>
      <c r="E2651" s="12">
        <v>0.63300000000000001</v>
      </c>
      <c r="F2651" s="12">
        <v>0.39</v>
      </c>
      <c r="G2651" s="12">
        <v>14798.63</v>
      </c>
      <c r="H2651" s="13">
        <v>1</v>
      </c>
      <c r="I2651" t="str">
        <f>CONCATENATE(Tabela_Brasil[[#This Row],[Município]],"-",Tabela_Brasil[[#This Row],[Estado]])</f>
        <v>Dom Feliciano-RS</v>
      </c>
      <c r="J2651">
        <f>IF(Tabela_Brasil[[#This Row],[IDHM]]&lt;=0.599,1,0)</f>
        <v>1</v>
      </c>
      <c r="K2651" t="str">
        <f>IF(Tabela_Brasil[[#This Row],[IDHM]]&lt;=0.55,"Baixo",IF(Tabela_Brasil[[#This Row],[IDHM]]&lt;=0.699,"Médio",IF(Tabela_Brasil[[#This Row],[IDHM]]&lt;=0.799,"Alto","Muito Alto")))</f>
        <v>Médio</v>
      </c>
      <c r="L2651" t="str">
        <f>VLOOKUP(Tabela_Brasil[[#This Row],[Estado]],'De-Para_Estado_Regiao'!$B$3:$C$29,2,FALSE)</f>
        <v>Sul</v>
      </c>
      <c r="M2651">
        <f>IF(Tabela_Brasil[[#This Row],[IBGE_1-4]]&gt;=951,1,0)</f>
        <v>0</v>
      </c>
      <c r="N2651">
        <f>IF(Tabela_Brasil[[#This Row],[COMP_P]]&lt;=2,1,0)</f>
        <v>1</v>
      </c>
    </row>
    <row r="2652" spans="1:14" x14ac:dyDescent="0.25">
      <c r="A2652" s="9" t="s">
        <v>2616</v>
      </c>
      <c r="B2652" s="9" t="s">
        <v>19</v>
      </c>
      <c r="C2652" s="9">
        <v>1097</v>
      </c>
      <c r="D2652" s="9">
        <v>0.64</v>
      </c>
      <c r="E2652" s="9">
        <v>0.63600000000000001</v>
      </c>
      <c r="F2652" s="9">
        <v>0.52</v>
      </c>
      <c r="G2652" s="9">
        <v>8039.36</v>
      </c>
      <c r="H2652" s="10">
        <v>14</v>
      </c>
      <c r="I2652" t="str">
        <f>CONCATENATE(Tabela_Brasil[[#This Row],[Município]],"-",Tabela_Brasil[[#This Row],[Estado]])</f>
        <v>Taquaritinga Do Norte-PE</v>
      </c>
      <c r="J2652">
        <f>IF(Tabela_Brasil[[#This Row],[IDHM]]&lt;=0.599,1,0)</f>
        <v>0</v>
      </c>
      <c r="K2652" t="str">
        <f>IF(Tabela_Brasil[[#This Row],[IDHM]]&lt;=0.55,"Baixo",IF(Tabela_Brasil[[#This Row],[IDHM]]&lt;=0.699,"Médio",IF(Tabela_Brasil[[#This Row],[IDHM]]&lt;=0.799,"Alto","Muito Alto")))</f>
        <v>Médio</v>
      </c>
      <c r="L2652" t="str">
        <f>VLOOKUP(Tabela_Brasil[[#This Row],[Estado]],'De-Para_Estado_Regiao'!$B$3:$C$29,2,FALSE)</f>
        <v>Nordeste</v>
      </c>
      <c r="M2652">
        <f>IF(Tabela_Brasil[[#This Row],[IBGE_1-4]]&gt;=951,1,0)</f>
        <v>1</v>
      </c>
      <c r="N2652">
        <f>IF(Tabela_Brasil[[#This Row],[COMP_P]]&lt;=2,1,0)</f>
        <v>0</v>
      </c>
    </row>
    <row r="2653" spans="1:14" x14ac:dyDescent="0.25">
      <c r="A2653" s="12" t="s">
        <v>2617</v>
      </c>
      <c r="B2653" s="12" t="s">
        <v>19</v>
      </c>
      <c r="C2653" s="12">
        <v>1184</v>
      </c>
      <c r="D2653" s="12">
        <v>0.57999999999999996</v>
      </c>
      <c r="E2653" s="12">
        <v>0.54300000000000004</v>
      </c>
      <c r="F2653" s="12">
        <v>0.45400000000000001</v>
      </c>
      <c r="G2653" s="12">
        <v>7009.77</v>
      </c>
      <c r="H2653" s="13">
        <v>11</v>
      </c>
      <c r="I2653" t="str">
        <f>CONCATENATE(Tabela_Brasil[[#This Row],[Município]],"-",Tabela_Brasil[[#This Row],[Estado]])</f>
        <v>Exu-PE</v>
      </c>
      <c r="J2653">
        <f>IF(Tabela_Brasil[[#This Row],[IDHM]]&lt;=0.599,1,0)</f>
        <v>1</v>
      </c>
      <c r="K2653" t="str">
        <f>IF(Tabela_Brasil[[#This Row],[IDHM]]&lt;=0.55,"Baixo",IF(Tabela_Brasil[[#This Row],[IDHM]]&lt;=0.699,"Médio",IF(Tabela_Brasil[[#This Row],[IDHM]]&lt;=0.799,"Alto","Muito Alto")))</f>
        <v>Médio</v>
      </c>
      <c r="L2653" t="str">
        <f>VLOOKUP(Tabela_Brasil[[#This Row],[Estado]],'De-Para_Estado_Regiao'!$B$3:$C$29,2,FALSE)</f>
        <v>Nordeste</v>
      </c>
      <c r="M2653">
        <f>IF(Tabela_Brasil[[#This Row],[IBGE_1-4]]&gt;=951,1,0)</f>
        <v>1</v>
      </c>
      <c r="N2653">
        <f>IF(Tabela_Brasil[[#This Row],[COMP_P]]&lt;=2,1,0)</f>
        <v>0</v>
      </c>
    </row>
    <row r="2654" spans="1:14" x14ac:dyDescent="0.25">
      <c r="A2654" s="9" t="s">
        <v>2618</v>
      </c>
      <c r="B2654" s="9" t="s">
        <v>19</v>
      </c>
      <c r="C2654" s="9">
        <v>936</v>
      </c>
      <c r="D2654" s="9">
        <v>0.65300000000000002</v>
      </c>
      <c r="E2654" s="9">
        <v>0.627</v>
      </c>
      <c r="F2654" s="9">
        <v>0.54800000000000004</v>
      </c>
      <c r="G2654" s="9">
        <v>8805.83</v>
      </c>
      <c r="H2654" s="10">
        <v>6</v>
      </c>
      <c r="I2654" t="str">
        <f>CONCATENATE(Tabela_Brasil[[#This Row],[Município]],"-",Tabela_Brasil[[#This Row],[Estado]])</f>
        <v>Ilha De Itamaracá-PE</v>
      </c>
      <c r="J2654">
        <f>IF(Tabela_Brasil[[#This Row],[IDHM]]&lt;=0.599,1,0)</f>
        <v>0</v>
      </c>
      <c r="K2654" t="str">
        <f>IF(Tabela_Brasil[[#This Row],[IDHM]]&lt;=0.55,"Baixo",IF(Tabela_Brasil[[#This Row],[IDHM]]&lt;=0.699,"Médio",IF(Tabela_Brasil[[#This Row],[IDHM]]&lt;=0.799,"Alto","Muito Alto")))</f>
        <v>Médio</v>
      </c>
      <c r="L2654" t="str">
        <f>VLOOKUP(Tabela_Brasil[[#This Row],[Estado]],'De-Para_Estado_Regiao'!$B$3:$C$29,2,FALSE)</f>
        <v>Nordeste</v>
      </c>
      <c r="M2654">
        <f>IF(Tabela_Brasil[[#This Row],[IBGE_1-4]]&gt;=951,1,0)</f>
        <v>0</v>
      </c>
      <c r="N2654">
        <f>IF(Tabela_Brasil[[#This Row],[COMP_P]]&lt;=2,1,0)</f>
        <v>0</v>
      </c>
    </row>
    <row r="2655" spans="1:14" x14ac:dyDescent="0.25">
      <c r="A2655" s="12" t="s">
        <v>2619</v>
      </c>
      <c r="B2655" s="12" t="s">
        <v>14</v>
      </c>
      <c r="C2655" s="12">
        <v>340</v>
      </c>
      <c r="D2655" s="12">
        <v>0.71799999999999997</v>
      </c>
      <c r="E2655" s="12">
        <v>0.72199999999999998</v>
      </c>
      <c r="F2655" s="12">
        <v>0.60599999999999998</v>
      </c>
      <c r="G2655" s="12">
        <v>20549.25</v>
      </c>
      <c r="H2655" s="13">
        <v>6</v>
      </c>
      <c r="I2655" t="str">
        <f>CONCATENATE(Tabela_Brasil[[#This Row],[Município]],"-",Tabela_Brasil[[#This Row],[Estado]])</f>
        <v>Três Cachoeiras-RS</v>
      </c>
      <c r="J2655">
        <f>IF(Tabela_Brasil[[#This Row],[IDHM]]&lt;=0.599,1,0)</f>
        <v>0</v>
      </c>
      <c r="K2655" t="str">
        <f>IF(Tabela_Brasil[[#This Row],[IDHM]]&lt;=0.55,"Baixo",IF(Tabela_Brasil[[#This Row],[IDHM]]&lt;=0.699,"Médio",IF(Tabela_Brasil[[#This Row],[IDHM]]&lt;=0.799,"Alto","Muito Alto")))</f>
        <v>Alto</v>
      </c>
      <c r="L2655" t="str">
        <f>VLOOKUP(Tabela_Brasil[[#This Row],[Estado]],'De-Para_Estado_Regiao'!$B$3:$C$29,2,FALSE)</f>
        <v>Sul</v>
      </c>
      <c r="M2655">
        <f>IF(Tabela_Brasil[[#This Row],[IBGE_1-4]]&gt;=951,1,0)</f>
        <v>0</v>
      </c>
      <c r="N2655">
        <f>IF(Tabela_Brasil[[#This Row],[COMP_P]]&lt;=2,1,0)</f>
        <v>0</v>
      </c>
    </row>
    <row r="2656" spans="1:14" x14ac:dyDescent="0.25">
      <c r="A2656" s="9" t="s">
        <v>2620</v>
      </c>
      <c r="B2656" s="9" t="s">
        <v>82</v>
      </c>
      <c r="C2656" s="9">
        <v>785</v>
      </c>
      <c r="D2656" s="9">
        <v>0.59099999999999997</v>
      </c>
      <c r="E2656" s="9">
        <v>0.55600000000000005</v>
      </c>
      <c r="F2656" s="9">
        <v>0.47699999999999998</v>
      </c>
      <c r="G2656" s="9">
        <v>12068.24</v>
      </c>
      <c r="H2656" s="10">
        <v>24</v>
      </c>
      <c r="I2656" t="str">
        <f>CONCATENATE(Tabela_Brasil[[#This Row],[Município]],"-",Tabela_Brasil[[#This Row],[Estado]])</f>
        <v>Pocinhos-PB</v>
      </c>
      <c r="J2656">
        <f>IF(Tabela_Brasil[[#This Row],[IDHM]]&lt;=0.599,1,0)</f>
        <v>1</v>
      </c>
      <c r="K2656" t="str">
        <f>IF(Tabela_Brasil[[#This Row],[IDHM]]&lt;=0.55,"Baixo",IF(Tabela_Brasil[[#This Row],[IDHM]]&lt;=0.699,"Médio",IF(Tabela_Brasil[[#This Row],[IDHM]]&lt;=0.799,"Alto","Muito Alto")))</f>
        <v>Médio</v>
      </c>
      <c r="L2656" t="str">
        <f>VLOOKUP(Tabela_Brasil[[#This Row],[Estado]],'De-Para_Estado_Regiao'!$B$3:$C$29,2,FALSE)</f>
        <v>Nordeste</v>
      </c>
      <c r="M2656">
        <f>IF(Tabela_Brasil[[#This Row],[IBGE_1-4]]&gt;=951,1,0)</f>
        <v>0</v>
      </c>
      <c r="N2656">
        <f>IF(Tabela_Brasil[[#This Row],[COMP_P]]&lt;=2,1,0)</f>
        <v>0</v>
      </c>
    </row>
    <row r="2657" spans="1:14" x14ac:dyDescent="0.25">
      <c r="A2657" s="12" t="s">
        <v>2621</v>
      </c>
      <c r="B2657" s="12" t="s">
        <v>14</v>
      </c>
      <c r="C2657" s="12">
        <v>669</v>
      </c>
      <c r="D2657" s="12">
        <v>0.69799999999999995</v>
      </c>
      <c r="E2657" s="12">
        <v>0.7</v>
      </c>
      <c r="F2657" s="12">
        <v>0.58299999999999996</v>
      </c>
      <c r="G2657" s="12">
        <v>15646.31</v>
      </c>
      <c r="H2657" s="13">
        <v>8</v>
      </c>
      <c r="I2657" t="str">
        <f>CONCATENATE(Tabela_Brasil[[#This Row],[Município]],"-",Tabela_Brasil[[#This Row],[Estado]])</f>
        <v>Arroio Dos Ratos-RS</v>
      </c>
      <c r="J2657">
        <f>IF(Tabela_Brasil[[#This Row],[IDHM]]&lt;=0.599,1,0)</f>
        <v>0</v>
      </c>
      <c r="K2657" t="str">
        <f>IF(Tabela_Brasil[[#This Row],[IDHM]]&lt;=0.55,"Baixo",IF(Tabela_Brasil[[#This Row],[IDHM]]&lt;=0.699,"Médio",IF(Tabela_Brasil[[#This Row],[IDHM]]&lt;=0.799,"Alto","Muito Alto")))</f>
        <v>Médio</v>
      </c>
      <c r="L2657" t="str">
        <f>VLOOKUP(Tabela_Brasil[[#This Row],[Estado]],'De-Para_Estado_Regiao'!$B$3:$C$29,2,FALSE)</f>
        <v>Sul</v>
      </c>
      <c r="M2657">
        <f>IF(Tabela_Brasil[[#This Row],[IBGE_1-4]]&gt;=951,1,0)</f>
        <v>0</v>
      </c>
      <c r="N2657">
        <f>IF(Tabela_Brasil[[#This Row],[COMP_P]]&lt;=2,1,0)</f>
        <v>0</v>
      </c>
    </row>
    <row r="2658" spans="1:14" x14ac:dyDescent="0.25">
      <c r="A2658" s="9" t="s">
        <v>2622</v>
      </c>
      <c r="B2658" s="9" t="s">
        <v>14</v>
      </c>
      <c r="C2658" s="9">
        <v>249</v>
      </c>
      <c r="D2658" s="9">
        <v>0.65500000000000003</v>
      </c>
      <c r="E2658" s="9">
        <v>0.68600000000000005</v>
      </c>
      <c r="F2658" s="9">
        <v>0.53400000000000003</v>
      </c>
      <c r="G2658" s="9">
        <v>30185.78</v>
      </c>
      <c r="H2658" s="10">
        <v>7</v>
      </c>
      <c r="I2658" t="str">
        <f>CONCATENATE(Tabela_Brasil[[#This Row],[Município]],"-",Tabela_Brasil[[#This Row],[Estado]])</f>
        <v>Manoel Viana-RS</v>
      </c>
      <c r="J2658">
        <f>IF(Tabela_Brasil[[#This Row],[IDHM]]&lt;=0.599,1,0)</f>
        <v>0</v>
      </c>
      <c r="K2658" t="str">
        <f>IF(Tabela_Brasil[[#This Row],[IDHM]]&lt;=0.55,"Baixo",IF(Tabela_Brasil[[#This Row],[IDHM]]&lt;=0.699,"Médio",IF(Tabela_Brasil[[#This Row],[IDHM]]&lt;=0.799,"Alto","Muito Alto")))</f>
        <v>Médio</v>
      </c>
      <c r="L2658" t="str">
        <f>VLOOKUP(Tabela_Brasil[[#This Row],[Estado]],'De-Para_Estado_Regiao'!$B$3:$C$29,2,FALSE)</f>
        <v>Sul</v>
      </c>
      <c r="M2658">
        <f>IF(Tabela_Brasil[[#This Row],[IBGE_1-4]]&gt;=951,1,0)</f>
        <v>0</v>
      </c>
      <c r="N2658">
        <f>IF(Tabela_Brasil[[#This Row],[COMP_P]]&lt;=2,1,0)</f>
        <v>0</v>
      </c>
    </row>
    <row r="2659" spans="1:14" x14ac:dyDescent="0.25">
      <c r="A2659" s="12" t="s">
        <v>2623</v>
      </c>
      <c r="B2659" s="12" t="s">
        <v>59</v>
      </c>
      <c r="C2659" s="12">
        <v>249</v>
      </c>
      <c r="D2659" s="12">
        <v>0.77500000000000002</v>
      </c>
      <c r="E2659" s="12">
        <v>0.76</v>
      </c>
      <c r="F2659" s="12">
        <v>0.69599999999999995</v>
      </c>
      <c r="G2659" s="12">
        <v>31113.68</v>
      </c>
      <c r="H2659" s="13">
        <v>11</v>
      </c>
      <c r="I2659" t="str">
        <f>CONCATENATE(Tabela_Brasil[[#This Row],[Município]],"-",Tabela_Brasil[[#This Row],[Estado]])</f>
        <v>Trombudo Central-SC</v>
      </c>
      <c r="J2659">
        <f>IF(Tabela_Brasil[[#This Row],[IDHM]]&lt;=0.599,1,0)</f>
        <v>0</v>
      </c>
      <c r="K2659" t="str">
        <f>IF(Tabela_Brasil[[#This Row],[IDHM]]&lt;=0.55,"Baixo",IF(Tabela_Brasil[[#This Row],[IDHM]]&lt;=0.699,"Médio",IF(Tabela_Brasil[[#This Row],[IDHM]]&lt;=0.799,"Alto","Muito Alto")))</f>
        <v>Alto</v>
      </c>
      <c r="L2659" t="str">
        <f>VLOOKUP(Tabela_Brasil[[#This Row],[Estado]],'De-Para_Estado_Regiao'!$B$3:$C$29,2,FALSE)</f>
        <v>Sul</v>
      </c>
      <c r="M2659">
        <f>IF(Tabela_Brasil[[#This Row],[IBGE_1-4]]&gt;=951,1,0)</f>
        <v>0</v>
      </c>
      <c r="N2659">
        <f>IF(Tabela_Brasil[[#This Row],[COMP_P]]&lt;=2,1,0)</f>
        <v>0</v>
      </c>
    </row>
    <row r="2660" spans="1:14" x14ac:dyDescent="0.25">
      <c r="A2660" s="9" t="s">
        <v>2624</v>
      </c>
      <c r="B2660" s="9" t="s">
        <v>64</v>
      </c>
      <c r="C2660" s="9">
        <v>248</v>
      </c>
      <c r="D2660" s="9">
        <v>0.69599999999999995</v>
      </c>
      <c r="E2660" s="9">
        <v>0.66800000000000004</v>
      </c>
      <c r="F2660" s="9">
        <v>0.61199999999999999</v>
      </c>
      <c r="G2660" s="9">
        <v>17775.240000000002</v>
      </c>
      <c r="H2660" s="10">
        <v>8</v>
      </c>
      <c r="I2660" t="str">
        <f>CONCATENATE(Tabela_Brasil[[#This Row],[Município]],"-",Tabela_Brasil[[#This Row],[Estado]])</f>
        <v>Marilândia-ES</v>
      </c>
      <c r="J2660">
        <f>IF(Tabela_Brasil[[#This Row],[IDHM]]&lt;=0.599,1,0)</f>
        <v>0</v>
      </c>
      <c r="K2660" t="str">
        <f>IF(Tabela_Brasil[[#This Row],[IDHM]]&lt;=0.55,"Baixo",IF(Tabela_Brasil[[#This Row],[IDHM]]&lt;=0.699,"Médio",IF(Tabela_Brasil[[#This Row],[IDHM]]&lt;=0.799,"Alto","Muito Alto")))</f>
        <v>Médio</v>
      </c>
      <c r="L2660" t="str">
        <f>VLOOKUP(Tabela_Brasil[[#This Row],[Estado]],'De-Para_Estado_Regiao'!$B$3:$C$29,2,FALSE)</f>
        <v>Sudeste</v>
      </c>
      <c r="M2660">
        <f>IF(Tabela_Brasil[[#This Row],[IBGE_1-4]]&gt;=951,1,0)</f>
        <v>0</v>
      </c>
      <c r="N2660">
        <f>IF(Tabela_Brasil[[#This Row],[COMP_P]]&lt;=2,1,0)</f>
        <v>0</v>
      </c>
    </row>
    <row r="2661" spans="1:14" x14ac:dyDescent="0.25">
      <c r="A2661" s="12" t="s">
        <v>2625</v>
      </c>
      <c r="B2661" s="12" t="s">
        <v>22</v>
      </c>
      <c r="C2661" s="12">
        <v>130</v>
      </c>
      <c r="D2661" s="12">
        <v>0.76</v>
      </c>
      <c r="E2661" s="12">
        <v>0.77800000000000002</v>
      </c>
      <c r="F2661" s="12">
        <v>0.68600000000000005</v>
      </c>
      <c r="G2661" s="12">
        <v>50824.57</v>
      </c>
      <c r="H2661" s="13">
        <v>3</v>
      </c>
      <c r="I2661" t="str">
        <f>CONCATENATE(Tabela_Brasil[[#This Row],[Município]],"-",Tabela_Brasil[[#This Row],[Estado]])</f>
        <v>Entre Rios Do Oeste-PR</v>
      </c>
      <c r="J2661">
        <f>IF(Tabela_Brasil[[#This Row],[IDHM]]&lt;=0.599,1,0)</f>
        <v>0</v>
      </c>
      <c r="K2661" t="str">
        <f>IF(Tabela_Brasil[[#This Row],[IDHM]]&lt;=0.55,"Baixo",IF(Tabela_Brasil[[#This Row],[IDHM]]&lt;=0.699,"Médio",IF(Tabela_Brasil[[#This Row],[IDHM]]&lt;=0.799,"Alto","Muito Alto")))</f>
        <v>Alto</v>
      </c>
      <c r="L2661" t="str">
        <f>VLOOKUP(Tabela_Brasil[[#This Row],[Estado]],'De-Para_Estado_Regiao'!$B$3:$C$29,2,FALSE)</f>
        <v>Sul</v>
      </c>
      <c r="M2661">
        <f>IF(Tabela_Brasil[[#This Row],[IBGE_1-4]]&gt;=951,1,0)</f>
        <v>0</v>
      </c>
      <c r="N2661">
        <f>IF(Tabela_Brasil[[#This Row],[COMP_P]]&lt;=2,1,0)</f>
        <v>0</v>
      </c>
    </row>
    <row r="2662" spans="1:14" x14ac:dyDescent="0.25">
      <c r="A2662" s="9" t="s">
        <v>2626</v>
      </c>
      <c r="B2662" s="9" t="s">
        <v>24</v>
      </c>
      <c r="C2662" s="9">
        <v>1023</v>
      </c>
      <c r="D2662" s="9">
        <v>0.58599999999999997</v>
      </c>
      <c r="E2662" s="9">
        <v>0.57099999999999995</v>
      </c>
      <c r="F2662" s="9">
        <v>0.47199999999999998</v>
      </c>
      <c r="G2662" s="9">
        <v>8003.47</v>
      </c>
      <c r="H2662" s="10">
        <v>47</v>
      </c>
      <c r="I2662" t="str">
        <f>CONCATENATE(Tabela_Brasil[[#This Row],[Município]],"-",Tabela_Brasil[[#This Row],[Estado]])</f>
        <v>Miguel Calmon-BA</v>
      </c>
      <c r="J2662">
        <f>IF(Tabela_Brasil[[#This Row],[IDHM]]&lt;=0.599,1,0)</f>
        <v>1</v>
      </c>
      <c r="K2662" t="str">
        <f>IF(Tabela_Brasil[[#This Row],[IDHM]]&lt;=0.55,"Baixo",IF(Tabela_Brasil[[#This Row],[IDHM]]&lt;=0.699,"Médio",IF(Tabela_Brasil[[#This Row],[IDHM]]&lt;=0.799,"Alto","Muito Alto")))</f>
        <v>Médio</v>
      </c>
      <c r="L2662" t="str">
        <f>VLOOKUP(Tabela_Brasil[[#This Row],[Estado]],'De-Para_Estado_Regiao'!$B$3:$C$29,2,FALSE)</f>
        <v>Nordeste</v>
      </c>
      <c r="M2662">
        <f>IF(Tabela_Brasil[[#This Row],[IBGE_1-4]]&gt;=951,1,0)</f>
        <v>1</v>
      </c>
      <c r="N2662">
        <f>IF(Tabela_Brasil[[#This Row],[COMP_P]]&lt;=2,1,0)</f>
        <v>0</v>
      </c>
    </row>
    <row r="2663" spans="1:14" x14ac:dyDescent="0.25">
      <c r="A2663" s="12" t="s">
        <v>2627</v>
      </c>
      <c r="B2663" s="12" t="s">
        <v>59</v>
      </c>
      <c r="C2663" s="12">
        <v>167</v>
      </c>
      <c r="D2663" s="12">
        <v>0.74299999999999999</v>
      </c>
      <c r="E2663" s="12">
        <v>0.74099999999999999</v>
      </c>
      <c r="F2663" s="12">
        <v>0.64700000000000002</v>
      </c>
      <c r="G2663" s="12">
        <v>26112.59</v>
      </c>
      <c r="H2663" s="13">
        <v>11</v>
      </c>
      <c r="I2663" t="str">
        <f>CONCATENATE(Tabela_Brasil[[#This Row],[Município]],"-",Tabela_Brasil[[#This Row],[Estado]])</f>
        <v>Descanso-SC</v>
      </c>
      <c r="J2663">
        <f>IF(Tabela_Brasil[[#This Row],[IDHM]]&lt;=0.599,1,0)</f>
        <v>0</v>
      </c>
      <c r="K2663" t="str">
        <f>IF(Tabela_Brasil[[#This Row],[IDHM]]&lt;=0.55,"Baixo",IF(Tabela_Brasil[[#This Row],[IDHM]]&lt;=0.699,"Médio",IF(Tabela_Brasil[[#This Row],[IDHM]]&lt;=0.799,"Alto","Muito Alto")))</f>
        <v>Alto</v>
      </c>
      <c r="L2663" t="str">
        <f>VLOOKUP(Tabela_Brasil[[#This Row],[Estado]],'De-Para_Estado_Regiao'!$B$3:$C$29,2,FALSE)</f>
        <v>Sul</v>
      </c>
      <c r="M2663">
        <f>IF(Tabela_Brasil[[#This Row],[IBGE_1-4]]&gt;=951,1,0)</f>
        <v>0</v>
      </c>
      <c r="N2663">
        <f>IF(Tabela_Brasil[[#This Row],[COMP_P]]&lt;=2,1,0)</f>
        <v>0</v>
      </c>
    </row>
    <row r="2664" spans="1:14" x14ac:dyDescent="0.25">
      <c r="A2664" s="9" t="s">
        <v>2628</v>
      </c>
      <c r="B2664" s="9" t="s">
        <v>19</v>
      </c>
      <c r="C2664" s="9">
        <v>1046</v>
      </c>
      <c r="D2664" s="9">
        <v>0.59</v>
      </c>
      <c r="E2664" s="9">
        <v>0.58099999999999996</v>
      </c>
      <c r="F2664" s="9">
        <v>0.47</v>
      </c>
      <c r="G2664" s="9">
        <v>9024.69</v>
      </c>
      <c r="H2664" s="10">
        <v>18</v>
      </c>
      <c r="I2664" t="str">
        <f>CONCATENATE(Tabela_Brasil[[#This Row],[Município]],"-",Tabela_Brasil[[#This Row],[Estado]])</f>
        <v>Agrestina-PE</v>
      </c>
      <c r="J2664">
        <f>IF(Tabela_Brasil[[#This Row],[IDHM]]&lt;=0.599,1,0)</f>
        <v>1</v>
      </c>
      <c r="K2664" t="str">
        <f>IF(Tabela_Brasil[[#This Row],[IDHM]]&lt;=0.55,"Baixo",IF(Tabela_Brasil[[#This Row],[IDHM]]&lt;=0.699,"Médio",IF(Tabela_Brasil[[#This Row],[IDHM]]&lt;=0.799,"Alto","Muito Alto")))</f>
        <v>Médio</v>
      </c>
      <c r="L2664" t="str">
        <f>VLOOKUP(Tabela_Brasil[[#This Row],[Estado]],'De-Para_Estado_Regiao'!$B$3:$C$29,2,FALSE)</f>
        <v>Nordeste</v>
      </c>
      <c r="M2664">
        <f>IF(Tabela_Brasil[[#This Row],[IBGE_1-4]]&gt;=951,1,0)</f>
        <v>1</v>
      </c>
      <c r="N2664">
        <f>IF(Tabela_Brasil[[#This Row],[COMP_P]]&lt;=2,1,0)</f>
        <v>0</v>
      </c>
    </row>
    <row r="2665" spans="1:14" x14ac:dyDescent="0.25">
      <c r="A2665" s="12" t="s">
        <v>2629</v>
      </c>
      <c r="B2665" s="12" t="s">
        <v>53</v>
      </c>
      <c r="C2665" s="12">
        <v>545</v>
      </c>
      <c r="D2665" s="12">
        <v>0.67500000000000004</v>
      </c>
      <c r="E2665" s="12">
        <v>0.67700000000000005</v>
      </c>
      <c r="F2665" s="12">
        <v>0.54900000000000004</v>
      </c>
      <c r="G2665" s="12">
        <v>21922.81</v>
      </c>
      <c r="H2665" s="13">
        <v>6</v>
      </c>
      <c r="I2665" t="str">
        <f>CONCATENATE(Tabela_Brasil[[#This Row],[Município]],"-",Tabela_Brasil[[#This Row],[Estado]])</f>
        <v>Guia Lopes Da Laguna-MS</v>
      </c>
      <c r="J2665">
        <f>IF(Tabela_Brasil[[#This Row],[IDHM]]&lt;=0.599,1,0)</f>
        <v>0</v>
      </c>
      <c r="K2665" t="str">
        <f>IF(Tabela_Brasil[[#This Row],[IDHM]]&lt;=0.55,"Baixo",IF(Tabela_Brasil[[#This Row],[IDHM]]&lt;=0.699,"Médio",IF(Tabela_Brasil[[#This Row],[IDHM]]&lt;=0.799,"Alto","Muito Alto")))</f>
        <v>Médio</v>
      </c>
      <c r="L2665" t="str">
        <f>VLOOKUP(Tabela_Brasil[[#This Row],[Estado]],'De-Para_Estado_Regiao'!$B$3:$C$29,2,FALSE)</f>
        <v>Centro-Oeste</v>
      </c>
      <c r="M2665">
        <f>IF(Tabela_Brasil[[#This Row],[IBGE_1-4]]&gt;=951,1,0)</f>
        <v>0</v>
      </c>
      <c r="N2665">
        <f>IF(Tabela_Brasil[[#This Row],[COMP_P]]&lt;=2,1,0)</f>
        <v>0</v>
      </c>
    </row>
    <row r="2666" spans="1:14" x14ac:dyDescent="0.25">
      <c r="A2666" s="9" t="s">
        <v>2630</v>
      </c>
      <c r="B2666" s="9" t="s">
        <v>49</v>
      </c>
      <c r="C2666" s="9">
        <v>652</v>
      </c>
      <c r="D2666" s="9">
        <v>0.52600000000000002</v>
      </c>
      <c r="E2666" s="9">
        <v>0.54</v>
      </c>
      <c r="F2666" s="9">
        <v>0.35299999999999998</v>
      </c>
      <c r="G2666" s="9">
        <v>8703.91</v>
      </c>
      <c r="H2666" s="10">
        <v>0</v>
      </c>
      <c r="I2666" t="str">
        <f>CONCATENATE(Tabela_Brasil[[#This Row],[Município]],"-",Tabela_Brasil[[#This Row],[Estado]])</f>
        <v>Garrafão Do Norte-PA</v>
      </c>
      <c r="J2666">
        <f>IF(Tabela_Brasil[[#This Row],[IDHM]]&lt;=0.599,1,0)</f>
        <v>1</v>
      </c>
      <c r="K2666" t="str">
        <f>IF(Tabela_Brasil[[#This Row],[IDHM]]&lt;=0.55,"Baixo",IF(Tabela_Brasil[[#This Row],[IDHM]]&lt;=0.699,"Médio",IF(Tabela_Brasil[[#This Row],[IDHM]]&lt;=0.799,"Alto","Muito Alto")))</f>
        <v>Baixo</v>
      </c>
      <c r="L2666" t="str">
        <f>VLOOKUP(Tabela_Brasil[[#This Row],[Estado]],'De-Para_Estado_Regiao'!$B$3:$C$29,2,FALSE)</f>
        <v>Norte</v>
      </c>
      <c r="M2666">
        <f>IF(Tabela_Brasil[[#This Row],[IBGE_1-4]]&gt;=951,1,0)</f>
        <v>0</v>
      </c>
      <c r="N2666">
        <f>IF(Tabela_Brasil[[#This Row],[COMP_P]]&lt;=2,1,0)</f>
        <v>1</v>
      </c>
    </row>
    <row r="2667" spans="1:14" x14ac:dyDescent="0.25">
      <c r="A2667" s="12" t="s">
        <v>2631</v>
      </c>
      <c r="B2667" s="12" t="s">
        <v>59</v>
      </c>
      <c r="C2667" s="12">
        <v>198</v>
      </c>
      <c r="D2667" s="12">
        <v>0.77</v>
      </c>
      <c r="E2667" s="12">
        <v>0.747</v>
      </c>
      <c r="F2667" s="12">
        <v>0.69799999999999995</v>
      </c>
      <c r="G2667" s="12">
        <v>34909.53</v>
      </c>
      <c r="H2667" s="13">
        <v>6</v>
      </c>
      <c r="I2667" t="str">
        <f>CONCATENATE(Tabela_Brasil[[#This Row],[Município]],"-",Tabela_Brasil[[#This Row],[Estado]])</f>
        <v>Itá-SC</v>
      </c>
      <c r="J2667">
        <f>IF(Tabela_Brasil[[#This Row],[IDHM]]&lt;=0.599,1,0)</f>
        <v>0</v>
      </c>
      <c r="K2667" t="str">
        <f>IF(Tabela_Brasil[[#This Row],[IDHM]]&lt;=0.55,"Baixo",IF(Tabela_Brasil[[#This Row],[IDHM]]&lt;=0.699,"Médio",IF(Tabela_Brasil[[#This Row],[IDHM]]&lt;=0.799,"Alto","Muito Alto")))</f>
        <v>Alto</v>
      </c>
      <c r="L2667" t="str">
        <f>VLOOKUP(Tabela_Brasil[[#This Row],[Estado]],'De-Para_Estado_Regiao'!$B$3:$C$29,2,FALSE)</f>
        <v>Sul</v>
      </c>
      <c r="M2667">
        <f>IF(Tabela_Brasil[[#This Row],[IBGE_1-4]]&gt;=951,1,0)</f>
        <v>0</v>
      </c>
      <c r="N2667">
        <f>IF(Tabela_Brasil[[#This Row],[COMP_P]]&lt;=2,1,0)</f>
        <v>0</v>
      </c>
    </row>
    <row r="2668" spans="1:14" x14ac:dyDescent="0.25">
      <c r="A2668" s="9" t="s">
        <v>876</v>
      </c>
      <c r="B2668" s="9" t="s">
        <v>64</v>
      </c>
      <c r="C2668" s="9">
        <v>599</v>
      </c>
      <c r="D2668" s="9">
        <v>0.67900000000000005</v>
      </c>
      <c r="E2668" s="9">
        <v>0.65100000000000002</v>
      </c>
      <c r="F2668" s="9">
        <v>0.59</v>
      </c>
      <c r="G2668" s="9">
        <v>14288.79</v>
      </c>
      <c r="H2668" s="10">
        <v>19</v>
      </c>
      <c r="I2668" t="str">
        <f>CONCATENATE(Tabela_Brasil[[#This Row],[Município]],"-",Tabela_Brasil[[#This Row],[Estado]])</f>
        <v>Boa Esperança-ES</v>
      </c>
      <c r="J2668">
        <f>IF(Tabela_Brasil[[#This Row],[IDHM]]&lt;=0.599,1,0)</f>
        <v>0</v>
      </c>
      <c r="K2668" t="str">
        <f>IF(Tabela_Brasil[[#This Row],[IDHM]]&lt;=0.55,"Baixo",IF(Tabela_Brasil[[#This Row],[IDHM]]&lt;=0.699,"Médio",IF(Tabela_Brasil[[#This Row],[IDHM]]&lt;=0.799,"Alto","Muito Alto")))</f>
        <v>Médio</v>
      </c>
      <c r="L2668" t="str">
        <f>VLOOKUP(Tabela_Brasil[[#This Row],[Estado]],'De-Para_Estado_Regiao'!$B$3:$C$29,2,FALSE)</f>
        <v>Sudeste</v>
      </c>
      <c r="M2668">
        <f>IF(Tabela_Brasil[[#This Row],[IBGE_1-4]]&gt;=951,1,0)</f>
        <v>0</v>
      </c>
      <c r="N2668">
        <f>IF(Tabela_Brasil[[#This Row],[COMP_P]]&lt;=2,1,0)</f>
        <v>0</v>
      </c>
    </row>
    <row r="2669" spans="1:14" x14ac:dyDescent="0.25">
      <c r="A2669" s="12" t="s">
        <v>2632</v>
      </c>
      <c r="B2669" s="12" t="s">
        <v>59</v>
      </c>
      <c r="C2669" s="12">
        <v>271</v>
      </c>
      <c r="D2669" s="12">
        <v>0.7</v>
      </c>
      <c r="E2669" s="12">
        <v>0.7</v>
      </c>
      <c r="F2669" s="12">
        <v>0.622</v>
      </c>
      <c r="G2669" s="12">
        <v>28897.39</v>
      </c>
      <c r="H2669" s="13">
        <v>5</v>
      </c>
      <c r="I2669" t="str">
        <f>CONCATENATE(Tabela_Brasil[[#This Row],[Município]],"-",Tabela_Brasil[[#This Row],[Estado]])</f>
        <v>Palma Sola-SC</v>
      </c>
      <c r="J2669">
        <f>IF(Tabela_Brasil[[#This Row],[IDHM]]&lt;=0.599,1,0)</f>
        <v>0</v>
      </c>
      <c r="K2669" t="str">
        <f>IF(Tabela_Brasil[[#This Row],[IDHM]]&lt;=0.55,"Baixo",IF(Tabela_Brasil[[#This Row],[IDHM]]&lt;=0.699,"Médio",IF(Tabela_Brasil[[#This Row],[IDHM]]&lt;=0.799,"Alto","Muito Alto")))</f>
        <v>Alto</v>
      </c>
      <c r="L2669" t="str">
        <f>VLOOKUP(Tabela_Brasil[[#This Row],[Estado]],'De-Para_Estado_Regiao'!$B$3:$C$29,2,FALSE)</f>
        <v>Sul</v>
      </c>
      <c r="M2669">
        <f>IF(Tabela_Brasil[[#This Row],[IBGE_1-4]]&gt;=951,1,0)</f>
        <v>0</v>
      </c>
      <c r="N2669">
        <f>IF(Tabela_Brasil[[#This Row],[COMP_P]]&lt;=2,1,0)</f>
        <v>0</v>
      </c>
    </row>
    <row r="2670" spans="1:14" x14ac:dyDescent="0.25">
      <c r="A2670" s="9" t="s">
        <v>2633</v>
      </c>
      <c r="B2670" s="9" t="s">
        <v>24</v>
      </c>
      <c r="C2670" s="9">
        <v>684</v>
      </c>
      <c r="D2670" s="9">
        <v>0.56000000000000005</v>
      </c>
      <c r="E2670" s="9">
        <v>0.55900000000000005</v>
      </c>
      <c r="F2670" s="9">
        <v>0.40600000000000003</v>
      </c>
      <c r="G2670" s="9">
        <v>9874.8700000000008</v>
      </c>
      <c r="H2670" s="10">
        <v>3</v>
      </c>
      <c r="I2670" t="str">
        <f>CONCATENATE(Tabela_Brasil[[#This Row],[Município]],"-",Tabela_Brasil[[#This Row],[Estado]])</f>
        <v>Guaratinga-BA</v>
      </c>
      <c r="J2670">
        <f>IF(Tabela_Brasil[[#This Row],[IDHM]]&lt;=0.599,1,0)</f>
        <v>1</v>
      </c>
      <c r="K2670" t="str">
        <f>IF(Tabela_Brasil[[#This Row],[IDHM]]&lt;=0.55,"Baixo",IF(Tabela_Brasil[[#This Row],[IDHM]]&lt;=0.699,"Médio",IF(Tabela_Brasil[[#This Row],[IDHM]]&lt;=0.799,"Alto","Muito Alto")))</f>
        <v>Médio</v>
      </c>
      <c r="L2670" t="str">
        <f>VLOOKUP(Tabela_Brasil[[#This Row],[Estado]],'De-Para_Estado_Regiao'!$B$3:$C$29,2,FALSE)</f>
        <v>Nordeste</v>
      </c>
      <c r="M2670">
        <f>IF(Tabela_Brasil[[#This Row],[IBGE_1-4]]&gt;=951,1,0)</f>
        <v>0</v>
      </c>
      <c r="N2670">
        <f>IF(Tabela_Brasil[[#This Row],[COMP_P]]&lt;=2,1,0)</f>
        <v>0</v>
      </c>
    </row>
    <row r="2671" spans="1:14" x14ac:dyDescent="0.25">
      <c r="A2671" s="12" t="s">
        <v>2634</v>
      </c>
      <c r="B2671" s="12" t="s">
        <v>14</v>
      </c>
      <c r="C2671" s="12">
        <v>81</v>
      </c>
      <c r="D2671" s="12">
        <v>0.72799999999999998</v>
      </c>
      <c r="E2671" s="12">
        <v>0.72</v>
      </c>
      <c r="F2671" s="12">
        <v>0.627</v>
      </c>
      <c r="G2671" s="12">
        <v>33333.800000000003</v>
      </c>
      <c r="H2671" s="13">
        <v>16</v>
      </c>
      <c r="I2671" t="str">
        <f>CONCATENATE(Tabela_Brasil[[#This Row],[Município]],"-",Tabela_Brasil[[#This Row],[Estado]])</f>
        <v>Cândido Godói-RS</v>
      </c>
      <c r="J2671">
        <f>IF(Tabela_Brasil[[#This Row],[IDHM]]&lt;=0.599,1,0)</f>
        <v>0</v>
      </c>
      <c r="K2671" t="str">
        <f>IF(Tabela_Brasil[[#This Row],[IDHM]]&lt;=0.55,"Baixo",IF(Tabela_Brasil[[#This Row],[IDHM]]&lt;=0.699,"Médio",IF(Tabela_Brasil[[#This Row],[IDHM]]&lt;=0.799,"Alto","Muito Alto")))</f>
        <v>Alto</v>
      </c>
      <c r="L2671" t="str">
        <f>VLOOKUP(Tabela_Brasil[[#This Row],[Estado]],'De-Para_Estado_Regiao'!$B$3:$C$29,2,FALSE)</f>
        <v>Sul</v>
      </c>
      <c r="M2671">
        <f>IF(Tabela_Brasil[[#This Row],[IBGE_1-4]]&gt;=951,1,0)</f>
        <v>0</v>
      </c>
      <c r="N2671">
        <f>IF(Tabela_Brasil[[#This Row],[COMP_P]]&lt;=2,1,0)</f>
        <v>0</v>
      </c>
    </row>
    <row r="2672" spans="1:14" x14ac:dyDescent="0.25">
      <c r="A2672" s="9" t="s">
        <v>2635</v>
      </c>
      <c r="B2672" s="9" t="s">
        <v>111</v>
      </c>
      <c r="C2672" s="9">
        <v>690</v>
      </c>
      <c r="D2672" s="9">
        <v>0.66200000000000003</v>
      </c>
      <c r="E2672" s="9">
        <v>0.63300000000000001</v>
      </c>
      <c r="F2672" s="9">
        <v>0.57099999999999995</v>
      </c>
      <c r="G2672" s="9">
        <v>16415.52</v>
      </c>
      <c r="H2672" s="10">
        <v>6</v>
      </c>
      <c r="I2672" t="str">
        <f>CONCATENATE(Tabela_Brasil[[#This Row],[Município]],"-",Tabela_Brasil[[#This Row],[Estado]])</f>
        <v>Miranorte-TO</v>
      </c>
      <c r="J2672">
        <f>IF(Tabela_Brasil[[#This Row],[IDHM]]&lt;=0.599,1,0)</f>
        <v>0</v>
      </c>
      <c r="K2672" t="str">
        <f>IF(Tabela_Brasil[[#This Row],[IDHM]]&lt;=0.55,"Baixo",IF(Tabela_Brasil[[#This Row],[IDHM]]&lt;=0.699,"Médio",IF(Tabela_Brasil[[#This Row],[IDHM]]&lt;=0.799,"Alto","Muito Alto")))</f>
        <v>Médio</v>
      </c>
      <c r="L2672" t="str">
        <f>VLOOKUP(Tabela_Brasil[[#This Row],[Estado]],'De-Para_Estado_Regiao'!$B$3:$C$29,2,FALSE)</f>
        <v>Norte</v>
      </c>
      <c r="M2672">
        <f>IF(Tabela_Brasil[[#This Row],[IBGE_1-4]]&gt;=951,1,0)</f>
        <v>0</v>
      </c>
      <c r="N2672">
        <f>IF(Tabela_Brasil[[#This Row],[COMP_P]]&lt;=2,1,0)</f>
        <v>0</v>
      </c>
    </row>
    <row r="2673" spans="1:14" x14ac:dyDescent="0.25">
      <c r="A2673" s="12" t="s">
        <v>2636</v>
      </c>
      <c r="B2673" s="12" t="s">
        <v>49</v>
      </c>
      <c r="C2673" s="12">
        <v>512</v>
      </c>
      <c r="D2673" s="12">
        <v>0.56000000000000005</v>
      </c>
      <c r="E2673" s="12">
        <v>0.53600000000000003</v>
      </c>
      <c r="F2673" s="12">
        <v>0.42699999999999999</v>
      </c>
      <c r="G2673" s="12">
        <v>6921.29</v>
      </c>
      <c r="H2673" s="13">
        <v>47</v>
      </c>
      <c r="I2673" t="str">
        <f>CONCATENATE(Tabela_Brasil[[#This Row],[Município]],"-",Tabela_Brasil[[#This Row],[Estado]])</f>
        <v>Irituia-PA</v>
      </c>
      <c r="J2673">
        <f>IF(Tabela_Brasil[[#This Row],[IDHM]]&lt;=0.599,1,0)</f>
        <v>1</v>
      </c>
      <c r="K2673" t="str">
        <f>IF(Tabela_Brasil[[#This Row],[IDHM]]&lt;=0.55,"Baixo",IF(Tabela_Brasil[[#This Row],[IDHM]]&lt;=0.699,"Médio",IF(Tabela_Brasil[[#This Row],[IDHM]]&lt;=0.799,"Alto","Muito Alto")))</f>
        <v>Médio</v>
      </c>
      <c r="L2673" t="str">
        <f>VLOOKUP(Tabela_Brasil[[#This Row],[Estado]],'De-Para_Estado_Regiao'!$B$3:$C$29,2,FALSE)</f>
        <v>Norte</v>
      </c>
      <c r="M2673">
        <f>IF(Tabela_Brasil[[#This Row],[IBGE_1-4]]&gt;=951,1,0)</f>
        <v>0</v>
      </c>
      <c r="N2673">
        <f>IF(Tabela_Brasil[[#This Row],[COMP_P]]&lt;=2,1,0)</f>
        <v>0</v>
      </c>
    </row>
    <row r="2674" spans="1:14" x14ac:dyDescent="0.25">
      <c r="A2674" s="9" t="s">
        <v>2637</v>
      </c>
      <c r="B2674" s="9" t="s">
        <v>14</v>
      </c>
      <c r="C2674" s="9">
        <v>70</v>
      </c>
      <c r="D2674" s="9">
        <v>0.72799999999999998</v>
      </c>
      <c r="E2674" s="9">
        <v>0.751</v>
      </c>
      <c r="F2674" s="9">
        <v>0.61799999999999999</v>
      </c>
      <c r="G2674" s="9">
        <v>33982.44</v>
      </c>
      <c r="H2674" s="10">
        <v>8</v>
      </c>
      <c r="I2674" t="str">
        <f>CONCATENATE(Tabela_Brasil[[#This Row],[Município]],"-",Tabela_Brasil[[#This Row],[Estado]])</f>
        <v>Ipê-RS</v>
      </c>
      <c r="J2674">
        <f>IF(Tabela_Brasil[[#This Row],[IDHM]]&lt;=0.599,1,0)</f>
        <v>0</v>
      </c>
      <c r="K2674" t="str">
        <f>IF(Tabela_Brasil[[#This Row],[IDHM]]&lt;=0.55,"Baixo",IF(Tabela_Brasil[[#This Row],[IDHM]]&lt;=0.699,"Médio",IF(Tabela_Brasil[[#This Row],[IDHM]]&lt;=0.799,"Alto","Muito Alto")))</f>
        <v>Alto</v>
      </c>
      <c r="L2674" t="str">
        <f>VLOOKUP(Tabela_Brasil[[#This Row],[Estado]],'De-Para_Estado_Regiao'!$B$3:$C$29,2,FALSE)</f>
        <v>Sul</v>
      </c>
      <c r="M2674">
        <f>IF(Tabela_Brasil[[#This Row],[IBGE_1-4]]&gt;=951,1,0)</f>
        <v>0</v>
      </c>
      <c r="N2674">
        <f>IF(Tabela_Brasil[[#This Row],[COMP_P]]&lt;=2,1,0)</f>
        <v>0</v>
      </c>
    </row>
    <row r="2675" spans="1:14" x14ac:dyDescent="0.25">
      <c r="A2675" s="12" t="s">
        <v>2638</v>
      </c>
      <c r="B2675" s="12" t="s">
        <v>49</v>
      </c>
      <c r="C2675" s="12">
        <v>821</v>
      </c>
      <c r="D2675" s="12">
        <v>0.60899999999999999</v>
      </c>
      <c r="E2675" s="12">
        <v>0.56999999999999995</v>
      </c>
      <c r="F2675" s="12">
        <v>0.52100000000000002</v>
      </c>
      <c r="G2675" s="12">
        <v>7949.56</v>
      </c>
      <c r="H2675" s="13">
        <v>39</v>
      </c>
      <c r="I2675" t="str">
        <f>CONCATENATE(Tabela_Brasil[[#This Row],[Município]],"-",Tabela_Brasil[[#This Row],[Estado]])</f>
        <v>Marapanim-PA</v>
      </c>
      <c r="J2675">
        <f>IF(Tabela_Brasil[[#This Row],[IDHM]]&lt;=0.599,1,0)</f>
        <v>0</v>
      </c>
      <c r="K2675" t="str">
        <f>IF(Tabela_Brasil[[#This Row],[IDHM]]&lt;=0.55,"Baixo",IF(Tabela_Brasil[[#This Row],[IDHM]]&lt;=0.699,"Médio",IF(Tabela_Brasil[[#This Row],[IDHM]]&lt;=0.799,"Alto","Muito Alto")))</f>
        <v>Médio</v>
      </c>
      <c r="L2675" t="str">
        <f>VLOOKUP(Tabela_Brasil[[#This Row],[Estado]],'De-Para_Estado_Regiao'!$B$3:$C$29,2,FALSE)</f>
        <v>Norte</v>
      </c>
      <c r="M2675">
        <f>IF(Tabela_Brasil[[#This Row],[IBGE_1-4]]&gt;=951,1,0)</f>
        <v>0</v>
      </c>
      <c r="N2675">
        <f>IF(Tabela_Brasil[[#This Row],[COMP_P]]&lt;=2,1,0)</f>
        <v>0</v>
      </c>
    </row>
    <row r="2676" spans="1:14" x14ac:dyDescent="0.25">
      <c r="A2676" s="9" t="s">
        <v>2639</v>
      </c>
      <c r="B2676" s="9" t="s">
        <v>7</v>
      </c>
      <c r="C2676" s="9">
        <v>421</v>
      </c>
      <c r="D2676" s="9">
        <v>0.7</v>
      </c>
      <c r="E2676" s="9">
        <v>0.66400000000000003</v>
      </c>
      <c r="F2676" s="9">
        <v>0.63700000000000001</v>
      </c>
      <c r="G2676" s="9">
        <v>23400.79</v>
      </c>
      <c r="H2676" s="10">
        <v>7</v>
      </c>
      <c r="I2676" t="str">
        <f>CONCATENATE(Tabela_Brasil[[#This Row],[Município]],"-",Tabela_Brasil[[#This Row],[Estado]])</f>
        <v>Salto Grande-SP</v>
      </c>
      <c r="J2676">
        <f>IF(Tabela_Brasil[[#This Row],[IDHM]]&lt;=0.599,1,0)</f>
        <v>0</v>
      </c>
      <c r="K2676" t="str">
        <f>IF(Tabela_Brasil[[#This Row],[IDHM]]&lt;=0.55,"Baixo",IF(Tabela_Brasil[[#This Row],[IDHM]]&lt;=0.699,"Médio",IF(Tabela_Brasil[[#This Row],[IDHM]]&lt;=0.799,"Alto","Muito Alto")))</f>
        <v>Alto</v>
      </c>
      <c r="L2676" t="str">
        <f>VLOOKUP(Tabela_Brasil[[#This Row],[Estado]],'De-Para_Estado_Regiao'!$B$3:$C$29,2,FALSE)</f>
        <v>Sudeste</v>
      </c>
      <c r="M2676">
        <f>IF(Tabela_Brasil[[#This Row],[IBGE_1-4]]&gt;=951,1,0)</f>
        <v>0</v>
      </c>
      <c r="N2676">
        <f>IF(Tabela_Brasil[[#This Row],[COMP_P]]&lt;=2,1,0)</f>
        <v>0</v>
      </c>
    </row>
    <row r="2677" spans="1:14" x14ac:dyDescent="0.25">
      <c r="A2677" s="12" t="s">
        <v>2640</v>
      </c>
      <c r="B2677" s="12" t="s">
        <v>14</v>
      </c>
      <c r="C2677" s="12">
        <v>170</v>
      </c>
      <c r="D2677" s="12">
        <v>0.77</v>
      </c>
      <c r="E2677" s="12">
        <v>0.80500000000000005</v>
      </c>
      <c r="F2677" s="12">
        <v>0.66800000000000004</v>
      </c>
      <c r="G2677" s="12">
        <v>49985.39</v>
      </c>
      <c r="H2677" s="13">
        <v>1</v>
      </c>
      <c r="I2677" t="str">
        <f>CONCATENATE(Tabela_Brasil[[#This Row],[Município]],"-",Tabela_Brasil[[#This Row],[Estado]])</f>
        <v>Capivari Do Sul-RS</v>
      </c>
      <c r="J2677">
        <f>IF(Tabela_Brasil[[#This Row],[IDHM]]&lt;=0.599,1,0)</f>
        <v>0</v>
      </c>
      <c r="K2677" t="str">
        <f>IF(Tabela_Brasil[[#This Row],[IDHM]]&lt;=0.55,"Baixo",IF(Tabela_Brasil[[#This Row],[IDHM]]&lt;=0.699,"Médio",IF(Tabela_Brasil[[#This Row],[IDHM]]&lt;=0.799,"Alto","Muito Alto")))</f>
        <v>Alto</v>
      </c>
      <c r="L2677" t="str">
        <f>VLOOKUP(Tabela_Brasil[[#This Row],[Estado]],'De-Para_Estado_Regiao'!$B$3:$C$29,2,FALSE)</f>
        <v>Sul</v>
      </c>
      <c r="M2677">
        <f>IF(Tabela_Brasil[[#This Row],[IBGE_1-4]]&gt;=951,1,0)</f>
        <v>0</v>
      </c>
      <c r="N2677">
        <f>IF(Tabela_Brasil[[#This Row],[COMP_P]]&lt;=2,1,0)</f>
        <v>1</v>
      </c>
    </row>
    <row r="2678" spans="1:14" x14ac:dyDescent="0.25">
      <c r="A2678" s="9" t="s">
        <v>2641</v>
      </c>
      <c r="B2678" s="9" t="s">
        <v>14</v>
      </c>
      <c r="C2678" s="9">
        <v>163</v>
      </c>
      <c r="D2678" s="9">
        <v>0.68</v>
      </c>
      <c r="E2678" s="9">
        <v>0.71599999999999997</v>
      </c>
      <c r="F2678" s="9">
        <v>0.51</v>
      </c>
      <c r="G2678" s="9">
        <v>34034.92</v>
      </c>
      <c r="H2678" s="10">
        <v>19</v>
      </c>
      <c r="I2678" t="str">
        <f>CONCATENATE(Tabela_Brasil[[#This Row],[Município]],"-",Tabela_Brasil[[#This Row],[Estado]])</f>
        <v>Santa Maria Do Herval-RS</v>
      </c>
      <c r="J2678">
        <f>IF(Tabela_Brasil[[#This Row],[IDHM]]&lt;=0.599,1,0)</f>
        <v>0</v>
      </c>
      <c r="K2678" t="str">
        <f>IF(Tabela_Brasil[[#This Row],[IDHM]]&lt;=0.55,"Baixo",IF(Tabela_Brasil[[#This Row],[IDHM]]&lt;=0.699,"Médio",IF(Tabela_Brasil[[#This Row],[IDHM]]&lt;=0.799,"Alto","Muito Alto")))</f>
        <v>Médio</v>
      </c>
      <c r="L2678" t="str">
        <f>VLOOKUP(Tabela_Brasil[[#This Row],[Estado]],'De-Para_Estado_Regiao'!$B$3:$C$29,2,FALSE)</f>
        <v>Sul</v>
      </c>
      <c r="M2678">
        <f>IF(Tabela_Brasil[[#This Row],[IBGE_1-4]]&gt;=951,1,0)</f>
        <v>0</v>
      </c>
      <c r="N2678">
        <f>IF(Tabela_Brasil[[#This Row],[COMP_P]]&lt;=2,1,0)</f>
        <v>0</v>
      </c>
    </row>
    <row r="2679" spans="1:14" x14ac:dyDescent="0.25">
      <c r="A2679" s="12" t="s">
        <v>2642</v>
      </c>
      <c r="B2679" s="12" t="s">
        <v>87</v>
      </c>
      <c r="C2679" s="12">
        <v>825</v>
      </c>
      <c r="D2679" s="12">
        <v>0.57999999999999996</v>
      </c>
      <c r="E2679" s="12">
        <v>0.57199999999999995</v>
      </c>
      <c r="F2679" s="12">
        <v>0.442</v>
      </c>
      <c r="G2679" s="12">
        <v>10912.06</v>
      </c>
      <c r="H2679" s="13">
        <v>10</v>
      </c>
      <c r="I2679" t="str">
        <f>CONCATENATE(Tabela_Brasil[[#This Row],[Município]],"-",Tabela_Brasil[[#This Row],[Estado]])</f>
        <v>Riachão-MA</v>
      </c>
      <c r="J2679">
        <f>IF(Tabela_Brasil[[#This Row],[IDHM]]&lt;=0.599,1,0)</f>
        <v>1</v>
      </c>
      <c r="K2679" t="str">
        <f>IF(Tabela_Brasil[[#This Row],[IDHM]]&lt;=0.55,"Baixo",IF(Tabela_Brasil[[#This Row],[IDHM]]&lt;=0.699,"Médio",IF(Tabela_Brasil[[#This Row],[IDHM]]&lt;=0.799,"Alto","Muito Alto")))</f>
        <v>Médio</v>
      </c>
      <c r="L2679" t="str">
        <f>VLOOKUP(Tabela_Brasil[[#This Row],[Estado]],'De-Para_Estado_Regiao'!$B$3:$C$29,2,FALSE)</f>
        <v>Nordeste</v>
      </c>
      <c r="M2679">
        <f>IF(Tabela_Brasil[[#This Row],[IBGE_1-4]]&gt;=951,1,0)</f>
        <v>0</v>
      </c>
      <c r="N2679">
        <f>IF(Tabela_Brasil[[#This Row],[COMP_P]]&lt;=2,1,0)</f>
        <v>0</v>
      </c>
    </row>
    <row r="2680" spans="1:14" x14ac:dyDescent="0.25">
      <c r="A2680" s="9" t="s">
        <v>2643</v>
      </c>
      <c r="B2680" s="9" t="s">
        <v>275</v>
      </c>
      <c r="C2680" s="9">
        <v>769</v>
      </c>
      <c r="D2680" s="9">
        <v>0.59899999999999998</v>
      </c>
      <c r="E2680" s="9">
        <v>0.621</v>
      </c>
      <c r="F2680" s="9">
        <v>0.44800000000000001</v>
      </c>
      <c r="G2680" s="9">
        <v>12047.45</v>
      </c>
      <c r="H2680" s="10">
        <v>18</v>
      </c>
      <c r="I2680" t="str">
        <f>CONCATENATE(Tabela_Brasil[[#This Row],[Município]],"-",Tabela_Brasil[[#This Row],[Estado]])</f>
        <v>Xapuri-AC</v>
      </c>
      <c r="J2680">
        <f>IF(Tabela_Brasil[[#This Row],[IDHM]]&lt;=0.599,1,0)</f>
        <v>1</v>
      </c>
      <c r="K2680" t="str">
        <f>IF(Tabela_Brasil[[#This Row],[IDHM]]&lt;=0.55,"Baixo",IF(Tabela_Brasil[[#This Row],[IDHM]]&lt;=0.699,"Médio",IF(Tabela_Brasil[[#This Row],[IDHM]]&lt;=0.799,"Alto","Muito Alto")))</f>
        <v>Médio</v>
      </c>
      <c r="L2680" t="str">
        <f>VLOOKUP(Tabela_Brasil[[#This Row],[Estado]],'De-Para_Estado_Regiao'!$B$3:$C$29,2,FALSE)</f>
        <v>Norte</v>
      </c>
      <c r="M2680">
        <f>IF(Tabela_Brasil[[#This Row],[IBGE_1-4]]&gt;=951,1,0)</f>
        <v>0</v>
      </c>
      <c r="N2680">
        <f>IF(Tabela_Brasil[[#This Row],[COMP_P]]&lt;=2,1,0)</f>
        <v>0</v>
      </c>
    </row>
    <row r="2681" spans="1:14" x14ac:dyDescent="0.25">
      <c r="A2681" s="12" t="s">
        <v>2644</v>
      </c>
      <c r="B2681" s="12" t="s">
        <v>19</v>
      </c>
      <c r="C2681" s="12">
        <v>369</v>
      </c>
      <c r="D2681" s="12">
        <v>0.61</v>
      </c>
      <c r="E2681" s="12">
        <v>0.53600000000000003</v>
      </c>
      <c r="F2681" s="12">
        <v>0.55300000000000005</v>
      </c>
      <c r="G2681" s="12">
        <v>14721.17</v>
      </c>
      <c r="H2681" s="13">
        <v>20</v>
      </c>
      <c r="I2681" t="str">
        <f>CONCATENATE(Tabela_Brasil[[#This Row],[Município]],"-",Tabela_Brasil[[#This Row],[Estado]])</f>
        <v>Orocó-PE</v>
      </c>
      <c r="J2681">
        <f>IF(Tabela_Brasil[[#This Row],[IDHM]]&lt;=0.599,1,0)</f>
        <v>0</v>
      </c>
      <c r="K2681" t="str">
        <f>IF(Tabela_Brasil[[#This Row],[IDHM]]&lt;=0.55,"Baixo",IF(Tabela_Brasil[[#This Row],[IDHM]]&lt;=0.699,"Médio",IF(Tabela_Brasil[[#This Row],[IDHM]]&lt;=0.799,"Alto","Muito Alto")))</f>
        <v>Médio</v>
      </c>
      <c r="L2681" t="str">
        <f>VLOOKUP(Tabela_Brasil[[#This Row],[Estado]],'De-Para_Estado_Regiao'!$B$3:$C$29,2,FALSE)</f>
        <v>Nordeste</v>
      </c>
      <c r="M2681">
        <f>IF(Tabela_Brasil[[#This Row],[IBGE_1-4]]&gt;=951,1,0)</f>
        <v>0</v>
      </c>
      <c r="N2681">
        <f>IF(Tabela_Brasil[[#This Row],[COMP_P]]&lt;=2,1,0)</f>
        <v>0</v>
      </c>
    </row>
    <row r="2682" spans="1:14" x14ac:dyDescent="0.25">
      <c r="A2682" s="9" t="s">
        <v>2645</v>
      </c>
      <c r="B2682" s="9" t="s">
        <v>16</v>
      </c>
      <c r="C2682" s="9">
        <v>340</v>
      </c>
      <c r="D2682" s="9">
        <v>0.69499999999999995</v>
      </c>
      <c r="E2682" s="9">
        <v>0.70499999999999996</v>
      </c>
      <c r="F2682" s="9">
        <v>0.56299999999999994</v>
      </c>
      <c r="G2682" s="9">
        <v>30866.53</v>
      </c>
      <c r="H2682" s="10">
        <v>3</v>
      </c>
      <c r="I2682" t="str">
        <f>CONCATENATE(Tabela_Brasil[[#This Row],[Município]],"-",Tabela_Brasil[[#This Row],[Estado]])</f>
        <v>Iraí De Minas-MG</v>
      </c>
      <c r="J2682">
        <f>IF(Tabela_Brasil[[#This Row],[IDHM]]&lt;=0.599,1,0)</f>
        <v>0</v>
      </c>
      <c r="K2682" t="str">
        <f>IF(Tabela_Brasil[[#This Row],[IDHM]]&lt;=0.55,"Baixo",IF(Tabela_Brasil[[#This Row],[IDHM]]&lt;=0.699,"Médio",IF(Tabela_Brasil[[#This Row],[IDHM]]&lt;=0.799,"Alto","Muito Alto")))</f>
        <v>Médio</v>
      </c>
      <c r="L2682" t="str">
        <f>VLOOKUP(Tabela_Brasil[[#This Row],[Estado]],'De-Para_Estado_Regiao'!$B$3:$C$29,2,FALSE)</f>
        <v>Sudeste</v>
      </c>
      <c r="M2682">
        <f>IF(Tabela_Brasil[[#This Row],[IBGE_1-4]]&gt;=951,1,0)</f>
        <v>0</v>
      </c>
      <c r="N2682">
        <f>IF(Tabela_Brasil[[#This Row],[COMP_P]]&lt;=2,1,0)</f>
        <v>0</v>
      </c>
    </row>
    <row r="2683" spans="1:14" x14ac:dyDescent="0.25">
      <c r="A2683" s="12" t="s">
        <v>2646</v>
      </c>
      <c r="B2683" s="12" t="s">
        <v>53</v>
      </c>
      <c r="C2683" s="12">
        <v>229</v>
      </c>
      <c r="D2683" s="12">
        <v>0.67</v>
      </c>
      <c r="E2683" s="12">
        <v>0.67600000000000005</v>
      </c>
      <c r="F2683" s="12">
        <v>0.53800000000000003</v>
      </c>
      <c r="G2683" s="12">
        <v>24011.279999999999</v>
      </c>
      <c r="H2683" s="13">
        <v>2</v>
      </c>
      <c r="I2683" t="str">
        <f>CONCATENATE(Tabela_Brasil[[#This Row],[Município]],"-",Tabela_Brasil[[#This Row],[Estado]])</f>
        <v>Anaurilândia-MS</v>
      </c>
      <c r="J2683">
        <f>IF(Tabela_Brasil[[#This Row],[IDHM]]&lt;=0.599,1,0)</f>
        <v>0</v>
      </c>
      <c r="K2683" t="str">
        <f>IF(Tabela_Brasil[[#This Row],[IDHM]]&lt;=0.55,"Baixo",IF(Tabela_Brasil[[#This Row],[IDHM]]&lt;=0.699,"Médio",IF(Tabela_Brasil[[#This Row],[IDHM]]&lt;=0.799,"Alto","Muito Alto")))</f>
        <v>Médio</v>
      </c>
      <c r="L2683" t="str">
        <f>VLOOKUP(Tabela_Brasil[[#This Row],[Estado]],'De-Para_Estado_Regiao'!$B$3:$C$29,2,FALSE)</f>
        <v>Centro-Oeste</v>
      </c>
      <c r="M2683">
        <f>IF(Tabela_Brasil[[#This Row],[IBGE_1-4]]&gt;=951,1,0)</f>
        <v>0</v>
      </c>
      <c r="N2683">
        <f>IF(Tabela_Brasil[[#This Row],[COMP_P]]&lt;=2,1,0)</f>
        <v>1</v>
      </c>
    </row>
    <row r="2684" spans="1:14" x14ac:dyDescent="0.25">
      <c r="A2684" s="9" t="s">
        <v>2647</v>
      </c>
      <c r="B2684" s="9" t="s">
        <v>31</v>
      </c>
      <c r="C2684" s="9">
        <v>300</v>
      </c>
      <c r="D2684" s="9">
        <v>0.60099999999999998</v>
      </c>
      <c r="E2684" s="9">
        <v>0.52500000000000002</v>
      </c>
      <c r="F2684" s="9">
        <v>0.53400000000000003</v>
      </c>
      <c r="G2684" s="9">
        <v>13216.04</v>
      </c>
      <c r="H2684" s="10">
        <v>18</v>
      </c>
      <c r="I2684" t="str">
        <f>CONCATENATE(Tabela_Brasil[[#This Row],[Município]],"-",Tabela_Brasil[[#This Row],[Estado]])</f>
        <v>Pereiro-CE</v>
      </c>
      <c r="J2684">
        <f>IF(Tabela_Brasil[[#This Row],[IDHM]]&lt;=0.599,1,0)</f>
        <v>0</v>
      </c>
      <c r="K2684" t="str">
        <f>IF(Tabela_Brasil[[#This Row],[IDHM]]&lt;=0.55,"Baixo",IF(Tabela_Brasil[[#This Row],[IDHM]]&lt;=0.699,"Médio",IF(Tabela_Brasil[[#This Row],[IDHM]]&lt;=0.799,"Alto","Muito Alto")))</f>
        <v>Médio</v>
      </c>
      <c r="L2684" t="str">
        <f>VLOOKUP(Tabela_Brasil[[#This Row],[Estado]],'De-Para_Estado_Regiao'!$B$3:$C$29,2,FALSE)</f>
        <v>Nordeste</v>
      </c>
      <c r="M2684">
        <f>IF(Tabela_Brasil[[#This Row],[IBGE_1-4]]&gt;=951,1,0)</f>
        <v>0</v>
      </c>
      <c r="N2684">
        <f>IF(Tabela_Brasil[[#This Row],[COMP_P]]&lt;=2,1,0)</f>
        <v>0</v>
      </c>
    </row>
    <row r="2685" spans="1:14" x14ac:dyDescent="0.25">
      <c r="A2685" s="12" t="s">
        <v>2648</v>
      </c>
      <c r="B2685" s="12" t="s">
        <v>64</v>
      </c>
      <c r="C2685" s="12">
        <v>598</v>
      </c>
      <c r="D2685" s="12">
        <v>0.66700000000000004</v>
      </c>
      <c r="E2685" s="12">
        <v>0.64800000000000002</v>
      </c>
      <c r="F2685" s="12">
        <v>0.56200000000000006</v>
      </c>
      <c r="G2685" s="12">
        <v>9047.41</v>
      </c>
      <c r="H2685" s="13">
        <v>13</v>
      </c>
      <c r="I2685" t="str">
        <f>CONCATENATE(Tabela_Brasil[[#This Row],[Município]],"-",Tabela_Brasil[[#This Row],[Estado]])</f>
        <v>Pancas-ES</v>
      </c>
      <c r="J2685">
        <f>IF(Tabela_Brasil[[#This Row],[IDHM]]&lt;=0.599,1,0)</f>
        <v>0</v>
      </c>
      <c r="K2685" t="str">
        <f>IF(Tabela_Brasil[[#This Row],[IDHM]]&lt;=0.55,"Baixo",IF(Tabela_Brasil[[#This Row],[IDHM]]&lt;=0.699,"Médio",IF(Tabela_Brasil[[#This Row],[IDHM]]&lt;=0.799,"Alto","Muito Alto")))</f>
        <v>Médio</v>
      </c>
      <c r="L2685" t="str">
        <f>VLOOKUP(Tabela_Brasil[[#This Row],[Estado]],'De-Para_Estado_Regiao'!$B$3:$C$29,2,FALSE)</f>
        <v>Sudeste</v>
      </c>
      <c r="M2685">
        <f>IF(Tabela_Brasil[[#This Row],[IBGE_1-4]]&gt;=951,1,0)</f>
        <v>0</v>
      </c>
      <c r="N2685">
        <f>IF(Tabela_Brasil[[#This Row],[COMP_P]]&lt;=2,1,0)</f>
        <v>0</v>
      </c>
    </row>
    <row r="2686" spans="1:14" x14ac:dyDescent="0.25">
      <c r="A2686" s="9" t="s">
        <v>876</v>
      </c>
      <c r="B2686" s="9" t="s">
        <v>22</v>
      </c>
      <c r="C2686" s="9">
        <v>112</v>
      </c>
      <c r="D2686" s="9">
        <v>0.72</v>
      </c>
      <c r="E2686" s="9">
        <v>0.68700000000000006</v>
      </c>
      <c r="F2686" s="9">
        <v>0.67300000000000004</v>
      </c>
      <c r="G2686" s="9">
        <v>47793.42</v>
      </c>
      <c r="H2686" s="10">
        <v>3</v>
      </c>
      <c r="I2686" t="str">
        <f>CONCATENATE(Tabela_Brasil[[#This Row],[Município]],"-",Tabela_Brasil[[#This Row],[Estado]])</f>
        <v>Boa Esperança-PR</v>
      </c>
      <c r="J2686">
        <f>IF(Tabela_Brasil[[#This Row],[IDHM]]&lt;=0.599,1,0)</f>
        <v>0</v>
      </c>
      <c r="K2686" t="str">
        <f>IF(Tabela_Brasil[[#This Row],[IDHM]]&lt;=0.55,"Baixo",IF(Tabela_Brasil[[#This Row],[IDHM]]&lt;=0.699,"Médio",IF(Tabela_Brasil[[#This Row],[IDHM]]&lt;=0.799,"Alto","Muito Alto")))</f>
        <v>Alto</v>
      </c>
      <c r="L2686" t="str">
        <f>VLOOKUP(Tabela_Brasil[[#This Row],[Estado]],'De-Para_Estado_Regiao'!$B$3:$C$29,2,FALSE)</f>
        <v>Sul</v>
      </c>
      <c r="M2686">
        <f>IF(Tabela_Brasil[[#This Row],[IBGE_1-4]]&gt;=951,1,0)</f>
        <v>0</v>
      </c>
      <c r="N2686">
        <f>IF(Tabela_Brasil[[#This Row],[COMP_P]]&lt;=2,1,0)</f>
        <v>0</v>
      </c>
    </row>
    <row r="2687" spans="1:14" x14ac:dyDescent="0.25">
      <c r="A2687" s="12" t="s">
        <v>2649</v>
      </c>
      <c r="B2687" s="12" t="s">
        <v>33</v>
      </c>
      <c r="C2687" s="12">
        <v>290</v>
      </c>
      <c r="D2687" s="12">
        <v>0.69</v>
      </c>
      <c r="E2687" s="12">
        <v>0.68300000000000005</v>
      </c>
      <c r="F2687" s="12">
        <v>0.59099999999999997</v>
      </c>
      <c r="G2687" s="12">
        <v>34726.83</v>
      </c>
      <c r="H2687" s="13">
        <v>4</v>
      </c>
      <c r="I2687" t="str">
        <f>CONCATENATE(Tabela_Brasil[[#This Row],[Município]],"-",Tabela_Brasil[[#This Row],[Estado]])</f>
        <v>Inaciolândia-GO</v>
      </c>
      <c r="J2687">
        <f>IF(Tabela_Brasil[[#This Row],[IDHM]]&lt;=0.599,1,0)</f>
        <v>0</v>
      </c>
      <c r="K2687" t="str">
        <f>IF(Tabela_Brasil[[#This Row],[IDHM]]&lt;=0.55,"Baixo",IF(Tabela_Brasil[[#This Row],[IDHM]]&lt;=0.699,"Médio",IF(Tabela_Brasil[[#This Row],[IDHM]]&lt;=0.799,"Alto","Muito Alto")))</f>
        <v>Médio</v>
      </c>
      <c r="L2687" t="str">
        <f>VLOOKUP(Tabela_Brasil[[#This Row],[Estado]],'De-Para_Estado_Regiao'!$B$3:$C$29,2,FALSE)</f>
        <v>Centro-Oeste</v>
      </c>
      <c r="M2687">
        <f>IF(Tabela_Brasil[[#This Row],[IBGE_1-4]]&gt;=951,1,0)</f>
        <v>0</v>
      </c>
      <c r="N2687">
        <f>IF(Tabela_Brasil[[#This Row],[COMP_P]]&lt;=2,1,0)</f>
        <v>0</v>
      </c>
    </row>
    <row r="2688" spans="1:14" x14ac:dyDescent="0.25">
      <c r="A2688" s="9" t="s">
        <v>2650</v>
      </c>
      <c r="B2688" s="9" t="s">
        <v>16</v>
      </c>
      <c r="C2688" s="9">
        <v>480</v>
      </c>
      <c r="D2688" s="9">
        <v>0.69</v>
      </c>
      <c r="E2688" s="9">
        <v>0.73599999999999999</v>
      </c>
      <c r="F2688" s="9">
        <v>0.52500000000000002</v>
      </c>
      <c r="G2688" s="9">
        <v>17039.509999999998</v>
      </c>
      <c r="H2688" s="10">
        <v>6</v>
      </c>
      <c r="I2688" t="str">
        <f>CONCATENATE(Tabela_Brasil[[#This Row],[Município]],"-",Tabela_Brasil[[#This Row],[Estado]])</f>
        <v>Cristais-MG</v>
      </c>
      <c r="J2688">
        <f>IF(Tabela_Brasil[[#This Row],[IDHM]]&lt;=0.599,1,0)</f>
        <v>0</v>
      </c>
      <c r="K2688" t="str">
        <f>IF(Tabela_Brasil[[#This Row],[IDHM]]&lt;=0.55,"Baixo",IF(Tabela_Brasil[[#This Row],[IDHM]]&lt;=0.699,"Médio",IF(Tabela_Brasil[[#This Row],[IDHM]]&lt;=0.799,"Alto","Muito Alto")))</f>
        <v>Médio</v>
      </c>
      <c r="L2688" t="str">
        <f>VLOOKUP(Tabela_Brasil[[#This Row],[Estado]],'De-Para_Estado_Regiao'!$B$3:$C$29,2,FALSE)</f>
        <v>Sudeste</v>
      </c>
      <c r="M2688">
        <f>IF(Tabela_Brasil[[#This Row],[IBGE_1-4]]&gt;=951,1,0)</f>
        <v>0</v>
      </c>
      <c r="N2688">
        <f>IF(Tabela_Brasil[[#This Row],[COMP_P]]&lt;=2,1,0)</f>
        <v>0</v>
      </c>
    </row>
    <row r="2689" spans="1:14" x14ac:dyDescent="0.25">
      <c r="A2689" s="12" t="s">
        <v>2651</v>
      </c>
      <c r="B2689" s="12" t="s">
        <v>14</v>
      </c>
      <c r="C2689" s="12">
        <v>151</v>
      </c>
      <c r="D2689" s="12">
        <v>0.77700000000000002</v>
      </c>
      <c r="E2689" s="12">
        <v>0.78500000000000003</v>
      </c>
      <c r="F2689" s="12">
        <v>0.71</v>
      </c>
      <c r="G2689" s="12">
        <v>41068.959999999999</v>
      </c>
      <c r="H2689" s="13">
        <v>12</v>
      </c>
      <c r="I2689" t="str">
        <f>CONCATENATE(Tabela_Brasil[[#This Row],[Município]],"-",Tabela_Brasil[[#This Row],[Estado]])</f>
        <v>Selbach-RS</v>
      </c>
      <c r="J2689">
        <f>IF(Tabela_Brasil[[#This Row],[IDHM]]&lt;=0.599,1,0)</f>
        <v>0</v>
      </c>
      <c r="K2689" t="str">
        <f>IF(Tabela_Brasil[[#This Row],[IDHM]]&lt;=0.55,"Baixo",IF(Tabela_Brasil[[#This Row],[IDHM]]&lt;=0.699,"Médio",IF(Tabela_Brasil[[#This Row],[IDHM]]&lt;=0.799,"Alto","Muito Alto")))</f>
        <v>Alto</v>
      </c>
      <c r="L2689" t="str">
        <f>VLOOKUP(Tabela_Brasil[[#This Row],[Estado]],'De-Para_Estado_Regiao'!$B$3:$C$29,2,FALSE)</f>
        <v>Sul</v>
      </c>
      <c r="M2689">
        <f>IF(Tabela_Brasil[[#This Row],[IBGE_1-4]]&gt;=951,1,0)</f>
        <v>0</v>
      </c>
      <c r="N2689">
        <f>IF(Tabela_Brasil[[#This Row],[COMP_P]]&lt;=2,1,0)</f>
        <v>0</v>
      </c>
    </row>
    <row r="2690" spans="1:14" x14ac:dyDescent="0.25">
      <c r="A2690" s="9" t="s">
        <v>2652</v>
      </c>
      <c r="B2690" s="9" t="s">
        <v>114</v>
      </c>
      <c r="C2690" s="9">
        <v>717</v>
      </c>
      <c r="D2690" s="9">
        <v>0.58799999999999997</v>
      </c>
      <c r="E2690" s="9">
        <v>0.58099999999999996</v>
      </c>
      <c r="F2690" s="9">
        <v>0.442</v>
      </c>
      <c r="G2690" s="9">
        <v>9730.56</v>
      </c>
      <c r="H2690" s="10">
        <v>5</v>
      </c>
      <c r="I2690" t="str">
        <f>CONCATENATE(Tabela_Brasil[[#This Row],[Município]],"-",Tabela_Brasil[[#This Row],[Estado]])</f>
        <v>Carira-SE</v>
      </c>
      <c r="J2690">
        <f>IF(Tabela_Brasil[[#This Row],[IDHM]]&lt;=0.599,1,0)</f>
        <v>1</v>
      </c>
      <c r="K2690" t="str">
        <f>IF(Tabela_Brasil[[#This Row],[IDHM]]&lt;=0.55,"Baixo",IF(Tabela_Brasil[[#This Row],[IDHM]]&lt;=0.699,"Médio",IF(Tabela_Brasil[[#This Row],[IDHM]]&lt;=0.799,"Alto","Muito Alto")))</f>
        <v>Médio</v>
      </c>
      <c r="L2690" t="str">
        <f>VLOOKUP(Tabela_Brasil[[#This Row],[Estado]],'De-Para_Estado_Regiao'!$B$3:$C$29,2,FALSE)</f>
        <v>Nordeste</v>
      </c>
      <c r="M2690">
        <f>IF(Tabela_Brasil[[#This Row],[IBGE_1-4]]&gt;=951,1,0)</f>
        <v>0</v>
      </c>
      <c r="N2690">
        <f>IF(Tabela_Brasil[[#This Row],[COMP_P]]&lt;=2,1,0)</f>
        <v>0</v>
      </c>
    </row>
    <row r="2691" spans="1:14" x14ac:dyDescent="0.25">
      <c r="A2691" s="12" t="s">
        <v>1595</v>
      </c>
      <c r="B2691" s="12" t="s">
        <v>14</v>
      </c>
      <c r="C2691" s="12">
        <v>142</v>
      </c>
      <c r="D2691" s="12">
        <v>0.71</v>
      </c>
      <c r="E2691" s="12">
        <v>0.71099999999999997</v>
      </c>
      <c r="F2691" s="12">
        <v>0.56799999999999995</v>
      </c>
      <c r="G2691" s="12">
        <v>38442.959999999999</v>
      </c>
      <c r="H2691" s="13">
        <v>9</v>
      </c>
      <c r="I2691" t="str">
        <f>CONCATENATE(Tabela_Brasil[[#This Row],[Município]],"-",Tabela_Brasil[[#This Row],[Estado]])</f>
        <v>Barracão-RS</v>
      </c>
      <c r="J2691">
        <f>IF(Tabela_Brasil[[#This Row],[IDHM]]&lt;=0.599,1,0)</f>
        <v>0</v>
      </c>
      <c r="K2691" t="str">
        <f>IF(Tabela_Brasil[[#This Row],[IDHM]]&lt;=0.55,"Baixo",IF(Tabela_Brasil[[#This Row],[IDHM]]&lt;=0.699,"Médio",IF(Tabela_Brasil[[#This Row],[IDHM]]&lt;=0.799,"Alto","Muito Alto")))</f>
        <v>Alto</v>
      </c>
      <c r="L2691" t="str">
        <f>VLOOKUP(Tabela_Brasil[[#This Row],[Estado]],'De-Para_Estado_Regiao'!$B$3:$C$29,2,FALSE)</f>
        <v>Sul</v>
      </c>
      <c r="M2691">
        <f>IF(Tabela_Brasil[[#This Row],[IBGE_1-4]]&gt;=951,1,0)</f>
        <v>0</v>
      </c>
      <c r="N2691">
        <f>IF(Tabela_Brasil[[#This Row],[COMP_P]]&lt;=2,1,0)</f>
        <v>0</v>
      </c>
    </row>
    <row r="2692" spans="1:14" x14ac:dyDescent="0.25">
      <c r="A2692" s="9" t="s">
        <v>2653</v>
      </c>
      <c r="B2692" s="9" t="s">
        <v>24</v>
      </c>
      <c r="C2692" s="9">
        <v>548</v>
      </c>
      <c r="D2692" s="9">
        <v>0.60099999999999998</v>
      </c>
      <c r="E2692" s="9">
        <v>0.61799999999999999</v>
      </c>
      <c r="F2692" s="9">
        <v>0.46700000000000003</v>
      </c>
      <c r="G2692" s="9">
        <v>9164.48</v>
      </c>
      <c r="H2692" s="10">
        <v>36</v>
      </c>
      <c r="I2692" t="str">
        <f>CONCATENATE(Tabela_Brasil[[#This Row],[Município]],"-",Tabela_Brasil[[#This Row],[Estado]])</f>
        <v>Mutuípe-BA</v>
      </c>
      <c r="J2692">
        <f>IF(Tabela_Brasil[[#This Row],[IDHM]]&lt;=0.599,1,0)</f>
        <v>0</v>
      </c>
      <c r="K2692" t="str">
        <f>IF(Tabela_Brasil[[#This Row],[IDHM]]&lt;=0.55,"Baixo",IF(Tabela_Brasil[[#This Row],[IDHM]]&lt;=0.699,"Médio",IF(Tabela_Brasil[[#This Row],[IDHM]]&lt;=0.799,"Alto","Muito Alto")))</f>
        <v>Médio</v>
      </c>
      <c r="L2692" t="str">
        <f>VLOOKUP(Tabela_Brasil[[#This Row],[Estado]],'De-Para_Estado_Regiao'!$B$3:$C$29,2,FALSE)</f>
        <v>Nordeste</v>
      </c>
      <c r="M2692">
        <f>IF(Tabela_Brasil[[#This Row],[IBGE_1-4]]&gt;=951,1,0)</f>
        <v>0</v>
      </c>
      <c r="N2692">
        <f>IF(Tabela_Brasil[[#This Row],[COMP_P]]&lt;=2,1,0)</f>
        <v>0</v>
      </c>
    </row>
    <row r="2693" spans="1:14" x14ac:dyDescent="0.25">
      <c r="A2693" s="12" t="s">
        <v>2654</v>
      </c>
      <c r="B2693" s="12" t="s">
        <v>49</v>
      </c>
      <c r="C2693" s="12">
        <v>836</v>
      </c>
      <c r="D2693" s="12">
        <v>0.56999999999999995</v>
      </c>
      <c r="E2693" s="12">
        <v>0.53400000000000003</v>
      </c>
      <c r="F2693" s="12">
        <v>0.45400000000000001</v>
      </c>
      <c r="G2693" s="12">
        <v>7315.95</v>
      </c>
      <c r="H2693" s="13">
        <v>28</v>
      </c>
      <c r="I2693" t="str">
        <f>CONCATENATE(Tabela_Brasil[[#This Row],[Município]],"-",Tabela_Brasil[[#This Row],[Estado]])</f>
        <v>Maracanã-PA</v>
      </c>
      <c r="J2693">
        <f>IF(Tabela_Brasil[[#This Row],[IDHM]]&lt;=0.599,1,0)</f>
        <v>1</v>
      </c>
      <c r="K2693" t="str">
        <f>IF(Tabela_Brasil[[#This Row],[IDHM]]&lt;=0.55,"Baixo",IF(Tabela_Brasil[[#This Row],[IDHM]]&lt;=0.699,"Médio",IF(Tabela_Brasil[[#This Row],[IDHM]]&lt;=0.799,"Alto","Muito Alto")))</f>
        <v>Médio</v>
      </c>
      <c r="L2693" t="str">
        <f>VLOOKUP(Tabela_Brasil[[#This Row],[Estado]],'De-Para_Estado_Regiao'!$B$3:$C$29,2,FALSE)</f>
        <v>Norte</v>
      </c>
      <c r="M2693">
        <f>IF(Tabela_Brasil[[#This Row],[IBGE_1-4]]&gt;=951,1,0)</f>
        <v>0</v>
      </c>
      <c r="N2693">
        <f>IF(Tabela_Brasil[[#This Row],[COMP_P]]&lt;=2,1,0)</f>
        <v>0</v>
      </c>
    </row>
    <row r="2694" spans="1:14" x14ac:dyDescent="0.25">
      <c r="A2694" s="9" t="s">
        <v>2655</v>
      </c>
      <c r="B2694" s="9" t="s">
        <v>59</v>
      </c>
      <c r="C2694" s="9">
        <v>269</v>
      </c>
      <c r="D2694" s="9">
        <v>0.64</v>
      </c>
      <c r="E2694" s="9">
        <v>0.64800000000000002</v>
      </c>
      <c r="F2694" s="9">
        <v>0.52800000000000002</v>
      </c>
      <c r="G2694" s="9">
        <v>28969.61</v>
      </c>
      <c r="H2694" s="10">
        <v>2</v>
      </c>
      <c r="I2694" t="str">
        <f>CONCATENATE(Tabela_Brasil[[#This Row],[Município]],"-",Tabela_Brasil[[#This Row],[Estado]])</f>
        <v>Campo Belo Do Sul-SC</v>
      </c>
      <c r="J2694">
        <f>IF(Tabela_Brasil[[#This Row],[IDHM]]&lt;=0.599,1,0)</f>
        <v>0</v>
      </c>
      <c r="K2694" t="str">
        <f>IF(Tabela_Brasil[[#This Row],[IDHM]]&lt;=0.55,"Baixo",IF(Tabela_Brasil[[#This Row],[IDHM]]&lt;=0.699,"Médio",IF(Tabela_Brasil[[#This Row],[IDHM]]&lt;=0.799,"Alto","Muito Alto")))</f>
        <v>Médio</v>
      </c>
      <c r="L2694" t="str">
        <f>VLOOKUP(Tabela_Brasil[[#This Row],[Estado]],'De-Para_Estado_Regiao'!$B$3:$C$29,2,FALSE)</f>
        <v>Sul</v>
      </c>
      <c r="M2694">
        <f>IF(Tabela_Brasil[[#This Row],[IBGE_1-4]]&gt;=951,1,0)</f>
        <v>0</v>
      </c>
      <c r="N2694">
        <f>IF(Tabela_Brasil[[#This Row],[COMP_P]]&lt;=2,1,0)</f>
        <v>1</v>
      </c>
    </row>
    <row r="2695" spans="1:14" x14ac:dyDescent="0.25">
      <c r="A2695" s="12" t="s">
        <v>2656</v>
      </c>
      <c r="B2695" s="12" t="s">
        <v>14</v>
      </c>
      <c r="C2695" s="12">
        <v>145</v>
      </c>
      <c r="D2695" s="12">
        <v>0.76</v>
      </c>
      <c r="E2695" s="12">
        <v>0.753</v>
      </c>
      <c r="F2695" s="12">
        <v>0.69099999999999995</v>
      </c>
      <c r="G2695" s="12">
        <v>37138.53</v>
      </c>
      <c r="H2695" s="13">
        <v>9</v>
      </c>
      <c r="I2695" t="str">
        <f>CONCATENATE(Tabela_Brasil[[#This Row],[Município]],"-",Tabela_Brasil[[#This Row],[Estado]])</f>
        <v>Campinas Do Sul-RS</v>
      </c>
      <c r="J2695">
        <f>IF(Tabela_Brasil[[#This Row],[IDHM]]&lt;=0.599,1,0)</f>
        <v>0</v>
      </c>
      <c r="K2695" t="str">
        <f>IF(Tabela_Brasil[[#This Row],[IDHM]]&lt;=0.55,"Baixo",IF(Tabela_Brasil[[#This Row],[IDHM]]&lt;=0.699,"Médio",IF(Tabela_Brasil[[#This Row],[IDHM]]&lt;=0.799,"Alto","Muito Alto")))</f>
        <v>Alto</v>
      </c>
      <c r="L2695" t="str">
        <f>VLOOKUP(Tabela_Brasil[[#This Row],[Estado]],'De-Para_Estado_Regiao'!$B$3:$C$29,2,FALSE)</f>
        <v>Sul</v>
      </c>
      <c r="M2695">
        <f>IF(Tabela_Brasil[[#This Row],[IBGE_1-4]]&gt;=951,1,0)</f>
        <v>0</v>
      </c>
      <c r="N2695">
        <f>IF(Tabela_Brasil[[#This Row],[COMP_P]]&lt;=2,1,0)</f>
        <v>0</v>
      </c>
    </row>
    <row r="2696" spans="1:14" x14ac:dyDescent="0.25">
      <c r="A2696" s="9" t="s">
        <v>2657</v>
      </c>
      <c r="B2696" s="9" t="s">
        <v>114</v>
      </c>
      <c r="C2696" s="9">
        <v>320</v>
      </c>
      <c r="D2696" s="9">
        <v>0.53900000000000003</v>
      </c>
      <c r="E2696" s="9">
        <v>0.52700000000000002</v>
      </c>
      <c r="F2696" s="9">
        <v>0.38100000000000001</v>
      </c>
      <c r="G2696" s="9">
        <v>10476.780000000001</v>
      </c>
      <c r="H2696" s="10">
        <v>1</v>
      </c>
      <c r="I2696" t="str">
        <f>CONCATENATE(Tabela_Brasil[[#This Row],[Município]],"-",Tabela_Brasil[[#This Row],[Estado]])</f>
        <v>Riachão Do Dantas-SE</v>
      </c>
      <c r="J2696">
        <f>IF(Tabela_Brasil[[#This Row],[IDHM]]&lt;=0.599,1,0)</f>
        <v>1</v>
      </c>
      <c r="K2696" t="str">
        <f>IF(Tabela_Brasil[[#This Row],[IDHM]]&lt;=0.55,"Baixo",IF(Tabela_Brasil[[#This Row],[IDHM]]&lt;=0.699,"Médio",IF(Tabela_Brasil[[#This Row],[IDHM]]&lt;=0.799,"Alto","Muito Alto")))</f>
        <v>Baixo</v>
      </c>
      <c r="L2696" t="str">
        <f>VLOOKUP(Tabela_Brasil[[#This Row],[Estado]],'De-Para_Estado_Regiao'!$B$3:$C$29,2,FALSE)</f>
        <v>Nordeste</v>
      </c>
      <c r="M2696">
        <f>IF(Tabela_Brasil[[#This Row],[IBGE_1-4]]&gt;=951,1,0)</f>
        <v>0</v>
      </c>
      <c r="N2696">
        <f>IF(Tabela_Brasil[[#This Row],[COMP_P]]&lt;=2,1,0)</f>
        <v>1</v>
      </c>
    </row>
    <row r="2697" spans="1:14" x14ac:dyDescent="0.25">
      <c r="A2697" s="12" t="s">
        <v>2658</v>
      </c>
      <c r="B2697" s="12" t="s">
        <v>16</v>
      </c>
      <c r="C2697" s="12">
        <v>632</v>
      </c>
      <c r="D2697" s="12">
        <v>0.66500000000000004</v>
      </c>
      <c r="E2697" s="12">
        <v>0.67500000000000004</v>
      </c>
      <c r="F2697" s="12">
        <v>0.52200000000000002</v>
      </c>
      <c r="G2697" s="12">
        <v>15317.5</v>
      </c>
      <c r="H2697" s="13">
        <v>11</v>
      </c>
      <c r="I2697" t="str">
        <f>CONCATENATE(Tabela_Brasil[[#This Row],[Município]],"-",Tabela_Brasil[[#This Row],[Estado]])</f>
        <v>Conceição Do Rio Verde-MG</v>
      </c>
      <c r="J2697">
        <f>IF(Tabela_Brasil[[#This Row],[IDHM]]&lt;=0.599,1,0)</f>
        <v>0</v>
      </c>
      <c r="K2697" t="str">
        <f>IF(Tabela_Brasil[[#This Row],[IDHM]]&lt;=0.55,"Baixo",IF(Tabela_Brasil[[#This Row],[IDHM]]&lt;=0.699,"Médio",IF(Tabela_Brasil[[#This Row],[IDHM]]&lt;=0.799,"Alto","Muito Alto")))</f>
        <v>Médio</v>
      </c>
      <c r="L2697" t="str">
        <f>VLOOKUP(Tabela_Brasil[[#This Row],[Estado]],'De-Para_Estado_Regiao'!$B$3:$C$29,2,FALSE)</f>
        <v>Sudeste</v>
      </c>
      <c r="M2697">
        <f>IF(Tabela_Brasil[[#This Row],[IBGE_1-4]]&gt;=951,1,0)</f>
        <v>0</v>
      </c>
      <c r="N2697">
        <f>IF(Tabela_Brasil[[#This Row],[COMP_P]]&lt;=2,1,0)</f>
        <v>0</v>
      </c>
    </row>
    <row r="2698" spans="1:14" x14ac:dyDescent="0.25">
      <c r="A2698" s="9" t="s">
        <v>2659</v>
      </c>
      <c r="B2698" s="9" t="s">
        <v>53</v>
      </c>
      <c r="C2698" s="9">
        <v>217</v>
      </c>
      <c r="D2698" s="9">
        <v>0.71099999999999997</v>
      </c>
      <c r="E2698" s="9">
        <v>0.68899999999999995</v>
      </c>
      <c r="F2698" s="9">
        <v>0.626</v>
      </c>
      <c r="G2698" s="9">
        <v>34662.25</v>
      </c>
      <c r="H2698" s="10">
        <v>4</v>
      </c>
      <c r="I2698" t="str">
        <f>CONCATENATE(Tabela_Brasil[[#This Row],[Município]],"-",Tabela_Brasil[[#This Row],[Estado]])</f>
        <v>Vicentina-MS</v>
      </c>
      <c r="J2698">
        <f>IF(Tabela_Brasil[[#This Row],[IDHM]]&lt;=0.599,1,0)</f>
        <v>0</v>
      </c>
      <c r="K2698" t="str">
        <f>IF(Tabela_Brasil[[#This Row],[IDHM]]&lt;=0.55,"Baixo",IF(Tabela_Brasil[[#This Row],[IDHM]]&lt;=0.699,"Médio",IF(Tabela_Brasil[[#This Row],[IDHM]]&lt;=0.799,"Alto","Muito Alto")))</f>
        <v>Alto</v>
      </c>
      <c r="L2698" t="str">
        <f>VLOOKUP(Tabela_Brasil[[#This Row],[Estado]],'De-Para_Estado_Regiao'!$B$3:$C$29,2,FALSE)</f>
        <v>Centro-Oeste</v>
      </c>
      <c r="M2698">
        <f>IF(Tabela_Brasil[[#This Row],[IBGE_1-4]]&gt;=951,1,0)</f>
        <v>0</v>
      </c>
      <c r="N2698">
        <f>IF(Tabela_Brasil[[#This Row],[COMP_P]]&lt;=2,1,0)</f>
        <v>0</v>
      </c>
    </row>
    <row r="2699" spans="1:14" x14ac:dyDescent="0.25">
      <c r="A2699" s="12" t="s">
        <v>2660</v>
      </c>
      <c r="B2699" s="12" t="s">
        <v>33</v>
      </c>
      <c r="C2699" s="12">
        <v>246</v>
      </c>
      <c r="D2699" s="12">
        <v>0.67</v>
      </c>
      <c r="E2699" s="12">
        <v>0.68400000000000005</v>
      </c>
      <c r="F2699" s="12">
        <v>0.51800000000000002</v>
      </c>
      <c r="G2699" s="12">
        <v>26788.69</v>
      </c>
      <c r="H2699" s="13">
        <v>3</v>
      </c>
      <c r="I2699" t="str">
        <f>CONCATENATE(Tabela_Brasil[[#This Row],[Município]],"-",Tabela_Brasil[[#This Row],[Estado]])</f>
        <v>Doverlândia-GO</v>
      </c>
      <c r="J2699">
        <f>IF(Tabela_Brasil[[#This Row],[IDHM]]&lt;=0.599,1,0)</f>
        <v>0</v>
      </c>
      <c r="K2699" t="str">
        <f>IF(Tabela_Brasil[[#This Row],[IDHM]]&lt;=0.55,"Baixo",IF(Tabela_Brasil[[#This Row],[IDHM]]&lt;=0.699,"Médio",IF(Tabela_Brasil[[#This Row],[IDHM]]&lt;=0.799,"Alto","Muito Alto")))</f>
        <v>Médio</v>
      </c>
      <c r="L2699" t="str">
        <f>VLOOKUP(Tabela_Brasil[[#This Row],[Estado]],'De-Para_Estado_Regiao'!$B$3:$C$29,2,FALSE)</f>
        <v>Centro-Oeste</v>
      </c>
      <c r="M2699">
        <f>IF(Tabela_Brasil[[#This Row],[IBGE_1-4]]&gt;=951,1,0)</f>
        <v>0</v>
      </c>
      <c r="N2699">
        <f>IF(Tabela_Brasil[[#This Row],[COMP_P]]&lt;=2,1,0)</f>
        <v>0</v>
      </c>
    </row>
    <row r="2700" spans="1:14" x14ac:dyDescent="0.25">
      <c r="A2700" s="9" t="s">
        <v>2661</v>
      </c>
      <c r="B2700" s="9" t="s">
        <v>24</v>
      </c>
      <c r="C2700" s="9">
        <v>295</v>
      </c>
      <c r="D2700" s="9">
        <v>0.61399999999999999</v>
      </c>
      <c r="E2700" s="9">
        <v>0.64100000000000001</v>
      </c>
      <c r="F2700" s="9">
        <v>0.46700000000000003</v>
      </c>
      <c r="G2700" s="9">
        <v>23738.97</v>
      </c>
      <c r="H2700" s="10">
        <v>1</v>
      </c>
      <c r="I2700" t="str">
        <f>CONCATENATE(Tabela_Brasil[[#This Row],[Município]],"-",Tabela_Brasil[[#This Row],[Estado]])</f>
        <v>Ibirapuã-BA</v>
      </c>
      <c r="J2700">
        <f>IF(Tabela_Brasil[[#This Row],[IDHM]]&lt;=0.599,1,0)</f>
        <v>0</v>
      </c>
      <c r="K2700" t="str">
        <f>IF(Tabela_Brasil[[#This Row],[IDHM]]&lt;=0.55,"Baixo",IF(Tabela_Brasil[[#This Row],[IDHM]]&lt;=0.699,"Médio",IF(Tabela_Brasil[[#This Row],[IDHM]]&lt;=0.799,"Alto","Muito Alto")))</f>
        <v>Médio</v>
      </c>
      <c r="L2700" t="str">
        <f>VLOOKUP(Tabela_Brasil[[#This Row],[Estado]],'De-Para_Estado_Regiao'!$B$3:$C$29,2,FALSE)</f>
        <v>Nordeste</v>
      </c>
      <c r="M2700">
        <f>IF(Tabela_Brasil[[#This Row],[IBGE_1-4]]&gt;=951,1,0)</f>
        <v>0</v>
      </c>
      <c r="N2700">
        <f>IF(Tabela_Brasil[[#This Row],[COMP_P]]&lt;=2,1,0)</f>
        <v>1</v>
      </c>
    </row>
    <row r="2701" spans="1:14" x14ac:dyDescent="0.25">
      <c r="A2701" s="12" t="s">
        <v>2662</v>
      </c>
      <c r="B2701" s="12" t="s">
        <v>72</v>
      </c>
      <c r="C2701" s="12">
        <v>995</v>
      </c>
      <c r="D2701" s="12">
        <v>0.60599999999999998</v>
      </c>
      <c r="E2701" s="12">
        <v>0.57399999999999995</v>
      </c>
      <c r="F2701" s="12">
        <v>0.51800000000000002</v>
      </c>
      <c r="G2701" s="12">
        <v>8854.3700000000008</v>
      </c>
      <c r="H2701" s="13">
        <v>5</v>
      </c>
      <c r="I2701" t="str">
        <f>CONCATENATE(Tabela_Brasil[[#This Row],[Município]],"-",Tabela_Brasil[[#This Row],[Estado]])</f>
        <v>São Miguel-RN</v>
      </c>
      <c r="J2701">
        <f>IF(Tabela_Brasil[[#This Row],[IDHM]]&lt;=0.599,1,0)</f>
        <v>0</v>
      </c>
      <c r="K2701" t="str">
        <f>IF(Tabela_Brasil[[#This Row],[IDHM]]&lt;=0.55,"Baixo",IF(Tabela_Brasil[[#This Row],[IDHM]]&lt;=0.699,"Médio",IF(Tabela_Brasil[[#This Row],[IDHM]]&lt;=0.799,"Alto","Muito Alto")))</f>
        <v>Médio</v>
      </c>
      <c r="L2701" t="str">
        <f>VLOOKUP(Tabela_Brasil[[#This Row],[Estado]],'De-Para_Estado_Regiao'!$B$3:$C$29,2,FALSE)</f>
        <v>Nordeste</v>
      </c>
      <c r="M2701">
        <f>IF(Tabela_Brasil[[#This Row],[IBGE_1-4]]&gt;=951,1,0)</f>
        <v>1</v>
      </c>
      <c r="N2701">
        <f>IF(Tabela_Brasil[[#This Row],[COMP_P]]&lt;=2,1,0)</f>
        <v>0</v>
      </c>
    </row>
    <row r="2702" spans="1:14" x14ac:dyDescent="0.25">
      <c r="A2702" s="9" t="s">
        <v>2663</v>
      </c>
      <c r="B2702" s="9" t="s">
        <v>49</v>
      </c>
      <c r="C2702" s="9">
        <v>872</v>
      </c>
      <c r="D2702" s="9">
        <v>0.50900000000000001</v>
      </c>
      <c r="E2702" s="9">
        <v>0.51</v>
      </c>
      <c r="F2702" s="9">
        <v>0.33300000000000002</v>
      </c>
      <c r="G2702" s="9">
        <v>6445.26</v>
      </c>
      <c r="H2702" s="10">
        <v>0</v>
      </c>
      <c r="I2702" t="str">
        <f>CONCATENATE(Tabela_Brasil[[#This Row],[Município]],"-",Tabela_Brasil[[#This Row],[Estado]])</f>
        <v>Gurupá-PA</v>
      </c>
      <c r="J2702">
        <f>IF(Tabela_Brasil[[#This Row],[IDHM]]&lt;=0.599,1,0)</f>
        <v>1</v>
      </c>
      <c r="K2702" t="str">
        <f>IF(Tabela_Brasil[[#This Row],[IDHM]]&lt;=0.55,"Baixo",IF(Tabela_Brasil[[#This Row],[IDHM]]&lt;=0.699,"Médio",IF(Tabela_Brasil[[#This Row],[IDHM]]&lt;=0.799,"Alto","Muito Alto")))</f>
        <v>Baixo</v>
      </c>
      <c r="L2702" t="str">
        <f>VLOOKUP(Tabela_Brasil[[#This Row],[Estado]],'De-Para_Estado_Regiao'!$B$3:$C$29,2,FALSE)</f>
        <v>Norte</v>
      </c>
      <c r="M2702">
        <f>IF(Tabela_Brasil[[#This Row],[IBGE_1-4]]&gt;=951,1,0)</f>
        <v>0</v>
      </c>
      <c r="N2702">
        <f>IF(Tabela_Brasil[[#This Row],[COMP_P]]&lt;=2,1,0)</f>
        <v>1</v>
      </c>
    </row>
    <row r="2703" spans="1:14" x14ac:dyDescent="0.25">
      <c r="A2703" s="12" t="s">
        <v>2664</v>
      </c>
      <c r="B2703" s="12" t="s">
        <v>49</v>
      </c>
      <c r="C2703" s="12">
        <v>987</v>
      </c>
      <c r="D2703" s="12">
        <v>0.56200000000000006</v>
      </c>
      <c r="E2703" s="12">
        <v>0.55800000000000005</v>
      </c>
      <c r="F2703" s="12">
        <v>0.41199999999999998</v>
      </c>
      <c r="G2703" s="12">
        <v>6948.87</v>
      </c>
      <c r="H2703" s="13">
        <v>0</v>
      </c>
      <c r="I2703" t="str">
        <f>CONCATENATE(Tabela_Brasil[[#This Row],[Município]],"-",Tabela_Brasil[[#This Row],[Estado]])</f>
        <v>Ponta De Pedras-PA</v>
      </c>
      <c r="J2703">
        <f>IF(Tabela_Brasil[[#This Row],[IDHM]]&lt;=0.599,1,0)</f>
        <v>1</v>
      </c>
      <c r="K2703" t="str">
        <f>IF(Tabela_Brasil[[#This Row],[IDHM]]&lt;=0.55,"Baixo",IF(Tabela_Brasil[[#This Row],[IDHM]]&lt;=0.699,"Médio",IF(Tabela_Brasil[[#This Row],[IDHM]]&lt;=0.799,"Alto","Muito Alto")))</f>
        <v>Médio</v>
      </c>
      <c r="L2703" t="str">
        <f>VLOOKUP(Tabela_Brasil[[#This Row],[Estado]],'De-Para_Estado_Regiao'!$B$3:$C$29,2,FALSE)</f>
        <v>Norte</v>
      </c>
      <c r="M2703">
        <f>IF(Tabela_Brasil[[#This Row],[IBGE_1-4]]&gt;=951,1,0)</f>
        <v>1</v>
      </c>
      <c r="N2703">
        <f>IF(Tabela_Brasil[[#This Row],[COMP_P]]&lt;=2,1,0)</f>
        <v>1</v>
      </c>
    </row>
    <row r="2704" spans="1:14" x14ac:dyDescent="0.25">
      <c r="A2704" s="9" t="s">
        <v>2665</v>
      </c>
      <c r="B2704" s="9" t="s">
        <v>148</v>
      </c>
      <c r="C2704" s="9">
        <v>644</v>
      </c>
      <c r="D2704" s="9">
        <v>0.61099999999999999</v>
      </c>
      <c r="E2704" s="9">
        <v>0.61599999999999999</v>
      </c>
      <c r="F2704" s="9">
        <v>0.49299999999999999</v>
      </c>
      <c r="G2704" s="9">
        <v>12102.82</v>
      </c>
      <c r="H2704" s="10">
        <v>10</v>
      </c>
      <c r="I2704" t="str">
        <f>CONCATENATE(Tabela_Brasil[[#This Row],[Município]],"-",Tabela_Brasil[[#This Row],[Estado]])</f>
        <v>Costa Marques-RO</v>
      </c>
      <c r="J2704">
        <f>IF(Tabela_Brasil[[#This Row],[IDHM]]&lt;=0.599,1,0)</f>
        <v>0</v>
      </c>
      <c r="K2704" t="str">
        <f>IF(Tabela_Brasil[[#This Row],[IDHM]]&lt;=0.55,"Baixo",IF(Tabela_Brasil[[#This Row],[IDHM]]&lt;=0.699,"Médio",IF(Tabela_Brasil[[#This Row],[IDHM]]&lt;=0.799,"Alto","Muito Alto")))</f>
        <v>Médio</v>
      </c>
      <c r="L2704" t="str">
        <f>VLOOKUP(Tabela_Brasil[[#This Row],[Estado]],'De-Para_Estado_Regiao'!$B$3:$C$29,2,FALSE)</f>
        <v>Norte</v>
      </c>
      <c r="M2704">
        <f>IF(Tabela_Brasil[[#This Row],[IBGE_1-4]]&gt;=951,1,0)</f>
        <v>0</v>
      </c>
      <c r="N2704">
        <f>IF(Tabela_Brasil[[#This Row],[COMP_P]]&lt;=2,1,0)</f>
        <v>0</v>
      </c>
    </row>
    <row r="2705" spans="1:14" x14ac:dyDescent="0.25">
      <c r="A2705" s="12" t="s">
        <v>2666</v>
      </c>
      <c r="B2705" s="12" t="s">
        <v>16</v>
      </c>
      <c r="C2705" s="12">
        <v>964</v>
      </c>
      <c r="D2705" s="12">
        <v>0.64200000000000002</v>
      </c>
      <c r="E2705" s="12">
        <v>0.624</v>
      </c>
      <c r="F2705" s="12">
        <v>0.53</v>
      </c>
      <c r="G2705" s="12">
        <v>10567.85</v>
      </c>
      <c r="H2705" s="13">
        <v>18</v>
      </c>
      <c r="I2705" t="str">
        <f>CONCATENATE(Tabela_Brasil[[#This Row],[Município]],"-",Tabela_Brasil[[#This Row],[Estado]])</f>
        <v>Manga-MG</v>
      </c>
      <c r="J2705">
        <f>IF(Tabela_Brasil[[#This Row],[IDHM]]&lt;=0.599,1,0)</f>
        <v>0</v>
      </c>
      <c r="K2705" t="str">
        <f>IF(Tabela_Brasil[[#This Row],[IDHM]]&lt;=0.55,"Baixo",IF(Tabela_Brasil[[#This Row],[IDHM]]&lt;=0.699,"Médio",IF(Tabela_Brasil[[#This Row],[IDHM]]&lt;=0.799,"Alto","Muito Alto")))</f>
        <v>Médio</v>
      </c>
      <c r="L2705" t="str">
        <f>VLOOKUP(Tabela_Brasil[[#This Row],[Estado]],'De-Para_Estado_Regiao'!$B$3:$C$29,2,FALSE)</f>
        <v>Sudeste</v>
      </c>
      <c r="M2705">
        <f>IF(Tabela_Brasil[[#This Row],[IBGE_1-4]]&gt;=951,1,0)</f>
        <v>1</v>
      </c>
      <c r="N2705">
        <f>IF(Tabela_Brasil[[#This Row],[COMP_P]]&lt;=2,1,0)</f>
        <v>0</v>
      </c>
    </row>
    <row r="2706" spans="1:14" x14ac:dyDescent="0.25">
      <c r="A2706" s="9" t="s">
        <v>2667</v>
      </c>
      <c r="B2706" s="9" t="s">
        <v>64</v>
      </c>
      <c r="C2706" s="9">
        <v>322</v>
      </c>
      <c r="D2706" s="9">
        <v>0.67</v>
      </c>
      <c r="E2706" s="9">
        <v>0.68500000000000005</v>
      </c>
      <c r="F2706" s="9">
        <v>0.54100000000000004</v>
      </c>
      <c r="G2706" s="9">
        <v>15993.99</v>
      </c>
      <c r="H2706" s="10">
        <v>1</v>
      </c>
      <c r="I2706" t="str">
        <f>CONCATENATE(Tabela_Brasil[[#This Row],[Município]],"-",Tabela_Brasil[[#This Row],[Estado]])</f>
        <v>Conceição Do Castelo-ES</v>
      </c>
      <c r="J2706">
        <f>IF(Tabela_Brasil[[#This Row],[IDHM]]&lt;=0.599,1,0)</f>
        <v>0</v>
      </c>
      <c r="K2706" t="str">
        <f>IF(Tabela_Brasil[[#This Row],[IDHM]]&lt;=0.55,"Baixo",IF(Tabela_Brasil[[#This Row],[IDHM]]&lt;=0.699,"Médio",IF(Tabela_Brasil[[#This Row],[IDHM]]&lt;=0.799,"Alto","Muito Alto")))</f>
        <v>Médio</v>
      </c>
      <c r="L2706" t="str">
        <f>VLOOKUP(Tabela_Brasil[[#This Row],[Estado]],'De-Para_Estado_Regiao'!$B$3:$C$29,2,FALSE)</f>
        <v>Sudeste</v>
      </c>
      <c r="M2706">
        <f>IF(Tabela_Brasil[[#This Row],[IBGE_1-4]]&gt;=951,1,0)</f>
        <v>0</v>
      </c>
      <c r="N2706">
        <f>IF(Tabela_Brasil[[#This Row],[COMP_P]]&lt;=2,1,0)</f>
        <v>1</v>
      </c>
    </row>
    <row r="2707" spans="1:14" x14ac:dyDescent="0.25">
      <c r="A2707" s="12" t="s">
        <v>2668</v>
      </c>
      <c r="B2707" s="12" t="s">
        <v>22</v>
      </c>
      <c r="C2707" s="12">
        <v>346</v>
      </c>
      <c r="D2707" s="12">
        <v>0.71</v>
      </c>
      <c r="E2707" s="12">
        <v>0.69799999999999995</v>
      </c>
      <c r="F2707" s="12">
        <v>0.623</v>
      </c>
      <c r="G2707" s="12">
        <v>22224.25</v>
      </c>
      <c r="H2707" s="13">
        <v>2</v>
      </c>
      <c r="I2707" t="str">
        <f>CONCATENATE(Tabela_Brasil[[#This Row],[Município]],"-",Tabela_Brasil[[#This Row],[Estado]])</f>
        <v>Japurá-PR</v>
      </c>
      <c r="J2707">
        <f>IF(Tabela_Brasil[[#This Row],[IDHM]]&lt;=0.599,1,0)</f>
        <v>0</v>
      </c>
      <c r="K2707" t="str">
        <f>IF(Tabela_Brasil[[#This Row],[IDHM]]&lt;=0.55,"Baixo",IF(Tabela_Brasil[[#This Row],[IDHM]]&lt;=0.699,"Médio",IF(Tabela_Brasil[[#This Row],[IDHM]]&lt;=0.799,"Alto","Muito Alto")))</f>
        <v>Alto</v>
      </c>
      <c r="L2707" t="str">
        <f>VLOOKUP(Tabela_Brasil[[#This Row],[Estado]],'De-Para_Estado_Regiao'!$B$3:$C$29,2,FALSE)</f>
        <v>Sul</v>
      </c>
      <c r="M2707">
        <f>IF(Tabela_Brasil[[#This Row],[IBGE_1-4]]&gt;=951,1,0)</f>
        <v>0</v>
      </c>
      <c r="N2707">
        <f>IF(Tabela_Brasil[[#This Row],[COMP_P]]&lt;=2,1,0)</f>
        <v>1</v>
      </c>
    </row>
    <row r="2708" spans="1:14" x14ac:dyDescent="0.25">
      <c r="A2708" s="9" t="s">
        <v>2669</v>
      </c>
      <c r="B2708" s="9" t="s">
        <v>64</v>
      </c>
      <c r="C2708" s="9">
        <v>140</v>
      </c>
      <c r="D2708" s="9">
        <v>0.68400000000000005</v>
      </c>
      <c r="E2708" s="9">
        <v>0.69599999999999995</v>
      </c>
      <c r="F2708" s="9">
        <v>0.56799999999999995</v>
      </c>
      <c r="G2708" s="9">
        <v>18192.73</v>
      </c>
      <c r="H2708" s="10">
        <v>7</v>
      </c>
      <c r="I2708" t="str">
        <f>CONCATENATE(Tabela_Brasil[[#This Row],[Município]],"-",Tabela_Brasil[[#This Row],[Estado]])</f>
        <v>Itarana-ES</v>
      </c>
      <c r="J2708">
        <f>IF(Tabela_Brasil[[#This Row],[IDHM]]&lt;=0.599,1,0)</f>
        <v>0</v>
      </c>
      <c r="K2708" t="str">
        <f>IF(Tabela_Brasil[[#This Row],[IDHM]]&lt;=0.55,"Baixo",IF(Tabela_Brasil[[#This Row],[IDHM]]&lt;=0.699,"Médio",IF(Tabela_Brasil[[#This Row],[IDHM]]&lt;=0.799,"Alto","Muito Alto")))</f>
        <v>Médio</v>
      </c>
      <c r="L2708" t="str">
        <f>VLOOKUP(Tabela_Brasil[[#This Row],[Estado]],'De-Para_Estado_Regiao'!$B$3:$C$29,2,FALSE)</f>
        <v>Sudeste</v>
      </c>
      <c r="M2708">
        <f>IF(Tabela_Brasil[[#This Row],[IBGE_1-4]]&gt;=951,1,0)</f>
        <v>0</v>
      </c>
      <c r="N2708">
        <f>IF(Tabela_Brasil[[#This Row],[COMP_P]]&lt;=2,1,0)</f>
        <v>0</v>
      </c>
    </row>
    <row r="2709" spans="1:14" x14ac:dyDescent="0.25">
      <c r="A2709" s="12" t="s">
        <v>2670</v>
      </c>
      <c r="B2709" s="12" t="s">
        <v>53</v>
      </c>
      <c r="C2709" s="12">
        <v>301</v>
      </c>
      <c r="D2709" s="12">
        <v>0.67</v>
      </c>
      <c r="E2709" s="12">
        <v>0.67200000000000004</v>
      </c>
      <c r="F2709" s="12">
        <v>0.56200000000000006</v>
      </c>
      <c r="G2709" s="12">
        <v>26382.55</v>
      </c>
      <c r="H2709" s="13">
        <v>8</v>
      </c>
      <c r="I2709" t="str">
        <f>CONCATENATE(Tabela_Brasil[[#This Row],[Município]],"-",Tabela_Brasil[[#This Row],[Estado]])</f>
        <v>Pedro Gomes-MS</v>
      </c>
      <c r="J2709">
        <f>IF(Tabela_Brasil[[#This Row],[IDHM]]&lt;=0.599,1,0)</f>
        <v>0</v>
      </c>
      <c r="K2709" t="str">
        <f>IF(Tabela_Brasil[[#This Row],[IDHM]]&lt;=0.55,"Baixo",IF(Tabela_Brasil[[#This Row],[IDHM]]&lt;=0.699,"Médio",IF(Tabela_Brasil[[#This Row],[IDHM]]&lt;=0.799,"Alto","Muito Alto")))</f>
        <v>Médio</v>
      </c>
      <c r="L2709" t="str">
        <f>VLOOKUP(Tabela_Brasil[[#This Row],[Estado]],'De-Para_Estado_Regiao'!$B$3:$C$29,2,FALSE)</f>
        <v>Centro-Oeste</v>
      </c>
      <c r="M2709">
        <f>IF(Tabela_Brasil[[#This Row],[IBGE_1-4]]&gt;=951,1,0)</f>
        <v>0</v>
      </c>
      <c r="N2709">
        <f>IF(Tabela_Brasil[[#This Row],[COMP_P]]&lt;=2,1,0)</f>
        <v>0</v>
      </c>
    </row>
    <row r="2710" spans="1:14" x14ac:dyDescent="0.25">
      <c r="A2710" s="9" t="s">
        <v>2671</v>
      </c>
      <c r="B2710" s="9" t="s">
        <v>14</v>
      </c>
      <c r="C2710" s="9">
        <v>87</v>
      </c>
      <c r="D2710" s="9">
        <v>0.76</v>
      </c>
      <c r="E2710" s="9">
        <v>0.79100000000000004</v>
      </c>
      <c r="F2710" s="9">
        <v>0.66400000000000003</v>
      </c>
      <c r="G2710" s="9">
        <v>46318.73</v>
      </c>
      <c r="H2710" s="10">
        <v>3</v>
      </c>
      <c r="I2710" t="str">
        <f>CONCATENATE(Tabela_Brasil[[#This Row],[Município]],"-",Tabela_Brasil[[#This Row],[Estado]])</f>
        <v>Vila Maria-RS</v>
      </c>
      <c r="J2710">
        <f>IF(Tabela_Brasil[[#This Row],[IDHM]]&lt;=0.599,1,0)</f>
        <v>0</v>
      </c>
      <c r="K2710" t="str">
        <f>IF(Tabela_Brasil[[#This Row],[IDHM]]&lt;=0.55,"Baixo",IF(Tabela_Brasil[[#This Row],[IDHM]]&lt;=0.699,"Médio",IF(Tabela_Brasil[[#This Row],[IDHM]]&lt;=0.799,"Alto","Muito Alto")))</f>
        <v>Alto</v>
      </c>
      <c r="L2710" t="str">
        <f>VLOOKUP(Tabela_Brasil[[#This Row],[Estado]],'De-Para_Estado_Regiao'!$B$3:$C$29,2,FALSE)</f>
        <v>Sul</v>
      </c>
      <c r="M2710">
        <f>IF(Tabela_Brasil[[#This Row],[IBGE_1-4]]&gt;=951,1,0)</f>
        <v>0</v>
      </c>
      <c r="N2710">
        <f>IF(Tabela_Brasil[[#This Row],[COMP_P]]&lt;=2,1,0)</f>
        <v>0</v>
      </c>
    </row>
    <row r="2711" spans="1:14" x14ac:dyDescent="0.25">
      <c r="A2711" s="12" t="s">
        <v>2672</v>
      </c>
      <c r="B2711" s="12" t="s">
        <v>114</v>
      </c>
      <c r="C2711" s="12">
        <v>603</v>
      </c>
      <c r="D2711" s="12">
        <v>0.621</v>
      </c>
      <c r="E2711" s="12">
        <v>0.625</v>
      </c>
      <c r="F2711" s="12">
        <v>0.48399999999999999</v>
      </c>
      <c r="G2711" s="12">
        <v>11306.59</v>
      </c>
      <c r="H2711" s="13">
        <v>3</v>
      </c>
      <c r="I2711" t="str">
        <f>CONCATENATE(Tabela_Brasil[[#This Row],[Município]],"-",Tabela_Brasil[[#This Row],[Estado]])</f>
        <v>Campo Do Brito-SE</v>
      </c>
      <c r="J2711">
        <f>IF(Tabela_Brasil[[#This Row],[IDHM]]&lt;=0.599,1,0)</f>
        <v>0</v>
      </c>
      <c r="K2711" t="str">
        <f>IF(Tabela_Brasil[[#This Row],[IDHM]]&lt;=0.55,"Baixo",IF(Tabela_Brasil[[#This Row],[IDHM]]&lt;=0.699,"Médio",IF(Tabela_Brasil[[#This Row],[IDHM]]&lt;=0.799,"Alto","Muito Alto")))</f>
        <v>Médio</v>
      </c>
      <c r="L2711" t="str">
        <f>VLOOKUP(Tabela_Brasil[[#This Row],[Estado]],'De-Para_Estado_Regiao'!$B$3:$C$29,2,FALSE)</f>
        <v>Nordeste</v>
      </c>
      <c r="M2711">
        <f>IF(Tabela_Brasil[[#This Row],[IBGE_1-4]]&gt;=951,1,0)</f>
        <v>0</v>
      </c>
      <c r="N2711">
        <f>IF(Tabela_Brasil[[#This Row],[COMP_P]]&lt;=2,1,0)</f>
        <v>0</v>
      </c>
    </row>
    <row r="2712" spans="1:14" x14ac:dyDescent="0.25">
      <c r="A2712" s="9" t="s">
        <v>2673</v>
      </c>
      <c r="B2712" s="9" t="s">
        <v>59</v>
      </c>
      <c r="C2712" s="9">
        <v>208</v>
      </c>
      <c r="D2712" s="9">
        <v>0.75700000000000001</v>
      </c>
      <c r="E2712" s="9">
        <v>0.72599999999999998</v>
      </c>
      <c r="F2712" s="9">
        <v>0.68100000000000005</v>
      </c>
      <c r="G2712" s="9">
        <v>17933.79</v>
      </c>
      <c r="H2712" s="10">
        <v>11</v>
      </c>
      <c r="I2712" t="str">
        <f>CONCATENATE(Tabela_Brasil[[#This Row],[Município]],"-",Tabela_Brasil[[#This Row],[Estado]])</f>
        <v>Gravatal-SC</v>
      </c>
      <c r="J2712">
        <f>IF(Tabela_Brasil[[#This Row],[IDHM]]&lt;=0.599,1,0)</f>
        <v>0</v>
      </c>
      <c r="K2712" t="str">
        <f>IF(Tabela_Brasil[[#This Row],[IDHM]]&lt;=0.55,"Baixo",IF(Tabela_Brasil[[#This Row],[IDHM]]&lt;=0.699,"Médio",IF(Tabela_Brasil[[#This Row],[IDHM]]&lt;=0.799,"Alto","Muito Alto")))</f>
        <v>Alto</v>
      </c>
      <c r="L2712" t="str">
        <f>VLOOKUP(Tabela_Brasil[[#This Row],[Estado]],'De-Para_Estado_Regiao'!$B$3:$C$29,2,FALSE)</f>
        <v>Sul</v>
      </c>
      <c r="M2712">
        <f>IF(Tabela_Brasil[[#This Row],[IBGE_1-4]]&gt;=951,1,0)</f>
        <v>0</v>
      </c>
      <c r="N2712">
        <f>IF(Tabela_Brasil[[#This Row],[COMP_P]]&lt;=2,1,0)</f>
        <v>0</v>
      </c>
    </row>
    <row r="2713" spans="1:14" x14ac:dyDescent="0.25">
      <c r="A2713" s="12" t="s">
        <v>2674</v>
      </c>
      <c r="B2713" s="12" t="s">
        <v>14</v>
      </c>
      <c r="C2713" s="12">
        <v>90</v>
      </c>
      <c r="D2713" s="12">
        <v>0.74</v>
      </c>
      <c r="E2713" s="12">
        <v>0.76600000000000001</v>
      </c>
      <c r="F2713" s="12">
        <v>0.59299999999999997</v>
      </c>
      <c r="G2713" s="12">
        <v>41791.910000000003</v>
      </c>
      <c r="H2713" s="13">
        <v>6</v>
      </c>
      <c r="I2713" t="str">
        <f>CONCATENATE(Tabela_Brasil[[#This Row],[Município]],"-",Tabela_Brasil[[#This Row],[Estado]])</f>
        <v>Ibiaçá-RS</v>
      </c>
      <c r="J2713">
        <f>IF(Tabela_Brasil[[#This Row],[IDHM]]&lt;=0.599,1,0)</f>
        <v>0</v>
      </c>
      <c r="K2713" t="str">
        <f>IF(Tabela_Brasil[[#This Row],[IDHM]]&lt;=0.55,"Baixo",IF(Tabela_Brasil[[#This Row],[IDHM]]&lt;=0.699,"Médio",IF(Tabela_Brasil[[#This Row],[IDHM]]&lt;=0.799,"Alto","Muito Alto")))</f>
        <v>Alto</v>
      </c>
      <c r="L2713" t="str">
        <f>VLOOKUP(Tabela_Brasil[[#This Row],[Estado]],'De-Para_Estado_Regiao'!$B$3:$C$29,2,FALSE)</f>
        <v>Sul</v>
      </c>
      <c r="M2713">
        <f>IF(Tabela_Brasil[[#This Row],[IBGE_1-4]]&gt;=951,1,0)</f>
        <v>0</v>
      </c>
      <c r="N2713">
        <f>IF(Tabela_Brasil[[#This Row],[COMP_P]]&lt;=2,1,0)</f>
        <v>0</v>
      </c>
    </row>
    <row r="2714" spans="1:14" x14ac:dyDescent="0.25">
      <c r="A2714" s="9" t="s">
        <v>2675</v>
      </c>
      <c r="B2714" s="9" t="s">
        <v>7</v>
      </c>
      <c r="C2714" s="9">
        <v>430</v>
      </c>
      <c r="D2714" s="9">
        <v>0.7</v>
      </c>
      <c r="E2714" s="9">
        <v>0.70699999999999996</v>
      </c>
      <c r="F2714" s="9">
        <v>0.58499999999999996</v>
      </c>
      <c r="G2714" s="9">
        <v>15749.4</v>
      </c>
      <c r="H2714" s="10">
        <v>17</v>
      </c>
      <c r="I2714" t="str">
        <f>CONCATENATE(Tabela_Brasil[[#This Row],[Município]],"-",Tabela_Brasil[[#This Row],[Estado]])</f>
        <v>Joanópolis-SP</v>
      </c>
      <c r="J2714">
        <f>IF(Tabela_Brasil[[#This Row],[IDHM]]&lt;=0.599,1,0)</f>
        <v>0</v>
      </c>
      <c r="K2714" t="str">
        <f>IF(Tabela_Brasil[[#This Row],[IDHM]]&lt;=0.55,"Baixo",IF(Tabela_Brasil[[#This Row],[IDHM]]&lt;=0.699,"Médio",IF(Tabela_Brasil[[#This Row],[IDHM]]&lt;=0.799,"Alto","Muito Alto")))</f>
        <v>Alto</v>
      </c>
      <c r="L2714" t="str">
        <f>VLOOKUP(Tabela_Brasil[[#This Row],[Estado]],'De-Para_Estado_Regiao'!$B$3:$C$29,2,FALSE)</f>
        <v>Sudeste</v>
      </c>
      <c r="M2714">
        <f>IF(Tabela_Brasil[[#This Row],[IBGE_1-4]]&gt;=951,1,0)</f>
        <v>0</v>
      </c>
      <c r="N2714">
        <f>IF(Tabela_Brasil[[#This Row],[COMP_P]]&lt;=2,1,0)</f>
        <v>0</v>
      </c>
    </row>
    <row r="2715" spans="1:14" x14ac:dyDescent="0.25">
      <c r="A2715" s="12" t="s">
        <v>2676</v>
      </c>
      <c r="B2715" s="12" t="s">
        <v>14</v>
      </c>
      <c r="C2715" s="12">
        <v>126</v>
      </c>
      <c r="D2715" s="12">
        <v>0.72599999999999998</v>
      </c>
      <c r="E2715" s="12">
        <v>0.73399999999999999</v>
      </c>
      <c r="F2715" s="12">
        <v>0.628</v>
      </c>
      <c r="G2715" s="12">
        <v>34722.449999999997</v>
      </c>
      <c r="H2715" s="13">
        <v>5</v>
      </c>
      <c r="I2715" t="str">
        <f>CONCATENATE(Tabela_Brasil[[#This Row],[Município]],"-",Tabela_Brasil[[#This Row],[Estado]])</f>
        <v>São Martinho-RS</v>
      </c>
      <c r="J2715">
        <f>IF(Tabela_Brasil[[#This Row],[IDHM]]&lt;=0.599,1,0)</f>
        <v>0</v>
      </c>
      <c r="K2715" t="str">
        <f>IF(Tabela_Brasil[[#This Row],[IDHM]]&lt;=0.55,"Baixo",IF(Tabela_Brasil[[#This Row],[IDHM]]&lt;=0.699,"Médio",IF(Tabela_Brasil[[#This Row],[IDHM]]&lt;=0.799,"Alto","Muito Alto")))</f>
        <v>Alto</v>
      </c>
      <c r="L2715" t="str">
        <f>VLOOKUP(Tabela_Brasil[[#This Row],[Estado]],'De-Para_Estado_Regiao'!$B$3:$C$29,2,FALSE)</f>
        <v>Sul</v>
      </c>
      <c r="M2715">
        <f>IF(Tabela_Brasil[[#This Row],[IBGE_1-4]]&gt;=951,1,0)</f>
        <v>0</v>
      </c>
      <c r="N2715">
        <f>IF(Tabela_Brasil[[#This Row],[COMP_P]]&lt;=2,1,0)</f>
        <v>0</v>
      </c>
    </row>
    <row r="2716" spans="1:14" x14ac:dyDescent="0.25">
      <c r="A2716" s="9" t="s">
        <v>2344</v>
      </c>
      <c r="B2716" s="9" t="s">
        <v>19</v>
      </c>
      <c r="C2716" s="9">
        <v>545</v>
      </c>
      <c r="D2716" s="9">
        <v>0.56999999999999995</v>
      </c>
      <c r="E2716" s="9">
        <v>0.56499999999999995</v>
      </c>
      <c r="F2716" s="9">
        <v>0.42599999999999999</v>
      </c>
      <c r="G2716" s="9">
        <v>8937.2900000000009</v>
      </c>
      <c r="H2716" s="10">
        <v>1</v>
      </c>
      <c r="I2716" t="str">
        <f>CONCATENATE(Tabela_Brasil[[#This Row],[Município]],"-",Tabela_Brasil[[#This Row],[Estado]])</f>
        <v>São João-PE</v>
      </c>
      <c r="J2716">
        <f>IF(Tabela_Brasil[[#This Row],[IDHM]]&lt;=0.599,1,0)</f>
        <v>1</v>
      </c>
      <c r="K2716" t="str">
        <f>IF(Tabela_Brasil[[#This Row],[IDHM]]&lt;=0.55,"Baixo",IF(Tabela_Brasil[[#This Row],[IDHM]]&lt;=0.699,"Médio",IF(Tabela_Brasil[[#This Row],[IDHM]]&lt;=0.799,"Alto","Muito Alto")))</f>
        <v>Médio</v>
      </c>
      <c r="L2716" t="str">
        <f>VLOOKUP(Tabela_Brasil[[#This Row],[Estado]],'De-Para_Estado_Regiao'!$B$3:$C$29,2,FALSE)</f>
        <v>Nordeste</v>
      </c>
      <c r="M2716">
        <f>IF(Tabela_Brasil[[#This Row],[IBGE_1-4]]&gt;=951,1,0)</f>
        <v>0</v>
      </c>
      <c r="N2716">
        <f>IF(Tabela_Brasil[[#This Row],[COMP_P]]&lt;=2,1,0)</f>
        <v>1</v>
      </c>
    </row>
    <row r="2717" spans="1:14" x14ac:dyDescent="0.25">
      <c r="A2717" s="12" t="s">
        <v>2677</v>
      </c>
      <c r="B2717" s="12" t="s">
        <v>64</v>
      </c>
      <c r="C2717" s="12">
        <v>130</v>
      </c>
      <c r="D2717" s="12">
        <v>0.626</v>
      </c>
      <c r="E2717" s="12">
        <v>0.64600000000000002</v>
      </c>
      <c r="F2717" s="12">
        <v>0.47699999999999998</v>
      </c>
      <c r="G2717" s="12">
        <v>15562.7</v>
      </c>
      <c r="H2717" s="13">
        <v>13</v>
      </c>
      <c r="I2717" t="str">
        <f>CONCATENATE(Tabela_Brasil[[#This Row],[Município]],"-",Tabela_Brasil[[#This Row],[Estado]])</f>
        <v>Santa Leopoldina-ES</v>
      </c>
      <c r="J2717">
        <f>IF(Tabela_Brasil[[#This Row],[IDHM]]&lt;=0.599,1,0)</f>
        <v>0</v>
      </c>
      <c r="K2717" t="str">
        <f>IF(Tabela_Brasil[[#This Row],[IDHM]]&lt;=0.55,"Baixo",IF(Tabela_Brasil[[#This Row],[IDHM]]&lt;=0.699,"Médio",IF(Tabela_Brasil[[#This Row],[IDHM]]&lt;=0.799,"Alto","Muito Alto")))</f>
        <v>Médio</v>
      </c>
      <c r="L2717" t="str">
        <f>VLOOKUP(Tabela_Brasil[[#This Row],[Estado]],'De-Para_Estado_Regiao'!$B$3:$C$29,2,FALSE)</f>
        <v>Sudeste</v>
      </c>
      <c r="M2717">
        <f>IF(Tabela_Brasil[[#This Row],[IBGE_1-4]]&gt;=951,1,0)</f>
        <v>0</v>
      </c>
      <c r="N2717">
        <f>IF(Tabela_Brasil[[#This Row],[COMP_P]]&lt;=2,1,0)</f>
        <v>0</v>
      </c>
    </row>
    <row r="2718" spans="1:14" x14ac:dyDescent="0.25">
      <c r="A2718" s="9" t="s">
        <v>2678</v>
      </c>
      <c r="B2718" s="9" t="s">
        <v>148</v>
      </c>
      <c r="C2718" s="9">
        <v>292</v>
      </c>
      <c r="D2718" s="9">
        <v>0.59799999999999998</v>
      </c>
      <c r="E2718" s="9">
        <v>0.64400000000000002</v>
      </c>
      <c r="F2718" s="9">
        <v>0.42699999999999999</v>
      </c>
      <c r="G2718" s="9">
        <v>15858.71</v>
      </c>
      <c r="H2718" s="10">
        <v>5</v>
      </c>
      <c r="I2718" t="str">
        <f>CONCATENATE(Tabela_Brasil[[#This Row],[Município]],"-",Tabela_Brasil[[#This Row],[Estado]])</f>
        <v>Seringueiras-RO</v>
      </c>
      <c r="J2718">
        <f>IF(Tabela_Brasil[[#This Row],[IDHM]]&lt;=0.599,1,0)</f>
        <v>1</v>
      </c>
      <c r="K2718" t="str">
        <f>IF(Tabela_Brasil[[#This Row],[IDHM]]&lt;=0.55,"Baixo",IF(Tabela_Brasil[[#This Row],[IDHM]]&lt;=0.699,"Médio",IF(Tabela_Brasil[[#This Row],[IDHM]]&lt;=0.799,"Alto","Muito Alto")))</f>
        <v>Médio</v>
      </c>
      <c r="L2718" t="str">
        <f>VLOOKUP(Tabela_Brasil[[#This Row],[Estado]],'De-Para_Estado_Regiao'!$B$3:$C$29,2,FALSE)</f>
        <v>Norte</v>
      </c>
      <c r="M2718">
        <f>IF(Tabela_Brasil[[#This Row],[IBGE_1-4]]&gt;=951,1,0)</f>
        <v>0</v>
      </c>
      <c r="N2718">
        <f>IF(Tabela_Brasil[[#This Row],[COMP_P]]&lt;=2,1,0)</f>
        <v>0</v>
      </c>
    </row>
    <row r="2719" spans="1:14" x14ac:dyDescent="0.25">
      <c r="A2719" s="12" t="s">
        <v>2679</v>
      </c>
      <c r="B2719" s="12" t="s">
        <v>14</v>
      </c>
      <c r="C2719" s="12">
        <v>156</v>
      </c>
      <c r="D2719" s="12">
        <v>0.747</v>
      </c>
      <c r="E2719" s="12">
        <v>0.748</v>
      </c>
      <c r="F2719" s="12">
        <v>0.68200000000000005</v>
      </c>
      <c r="G2719" s="12">
        <v>33423.089999999997</v>
      </c>
      <c r="H2719" s="13">
        <v>1</v>
      </c>
      <c r="I2719" t="str">
        <f>CONCATENATE(Tabela_Brasil[[#This Row],[Município]],"-",Tabela_Brasil[[#This Row],[Estado]])</f>
        <v>Tucunduva-RS</v>
      </c>
      <c r="J2719">
        <f>IF(Tabela_Brasil[[#This Row],[IDHM]]&lt;=0.599,1,0)</f>
        <v>0</v>
      </c>
      <c r="K2719" t="str">
        <f>IF(Tabela_Brasil[[#This Row],[IDHM]]&lt;=0.55,"Baixo",IF(Tabela_Brasil[[#This Row],[IDHM]]&lt;=0.699,"Médio",IF(Tabela_Brasil[[#This Row],[IDHM]]&lt;=0.799,"Alto","Muito Alto")))</f>
        <v>Alto</v>
      </c>
      <c r="L2719" t="str">
        <f>VLOOKUP(Tabela_Brasil[[#This Row],[Estado]],'De-Para_Estado_Regiao'!$B$3:$C$29,2,FALSE)</f>
        <v>Sul</v>
      </c>
      <c r="M2719">
        <f>IF(Tabela_Brasil[[#This Row],[IBGE_1-4]]&gt;=951,1,0)</f>
        <v>0</v>
      </c>
      <c r="N2719">
        <f>IF(Tabela_Brasil[[#This Row],[COMP_P]]&lt;=2,1,0)</f>
        <v>1</v>
      </c>
    </row>
    <row r="2720" spans="1:14" x14ac:dyDescent="0.25">
      <c r="A2720" s="9" t="s">
        <v>2680</v>
      </c>
      <c r="B2720" s="9" t="s">
        <v>22</v>
      </c>
      <c r="C2720" s="9">
        <v>129</v>
      </c>
      <c r="D2720" s="9">
        <v>0.74</v>
      </c>
      <c r="E2720" s="9">
        <v>0.70799999999999996</v>
      </c>
      <c r="F2720" s="9">
        <v>0.68</v>
      </c>
      <c r="G2720" s="9">
        <v>36746.26</v>
      </c>
      <c r="H2720" s="10">
        <v>7</v>
      </c>
      <c r="I2720" t="str">
        <f>CONCATENATE(Tabela_Brasil[[#This Row],[Município]],"-",Tabela_Brasil[[#This Row],[Estado]])</f>
        <v>Mercedes-PR</v>
      </c>
      <c r="J2720">
        <f>IF(Tabela_Brasil[[#This Row],[IDHM]]&lt;=0.599,1,0)</f>
        <v>0</v>
      </c>
      <c r="K2720" t="str">
        <f>IF(Tabela_Brasil[[#This Row],[IDHM]]&lt;=0.55,"Baixo",IF(Tabela_Brasil[[#This Row],[IDHM]]&lt;=0.699,"Médio",IF(Tabela_Brasil[[#This Row],[IDHM]]&lt;=0.799,"Alto","Muito Alto")))</f>
        <v>Alto</v>
      </c>
      <c r="L2720" t="str">
        <f>VLOOKUP(Tabela_Brasil[[#This Row],[Estado]],'De-Para_Estado_Regiao'!$B$3:$C$29,2,FALSE)</f>
        <v>Sul</v>
      </c>
      <c r="M2720">
        <f>IF(Tabela_Brasil[[#This Row],[IBGE_1-4]]&gt;=951,1,0)</f>
        <v>0</v>
      </c>
      <c r="N2720">
        <f>IF(Tabela_Brasil[[#This Row],[COMP_P]]&lt;=2,1,0)</f>
        <v>0</v>
      </c>
    </row>
    <row r="2721" spans="1:14" x14ac:dyDescent="0.25">
      <c r="A2721" s="12" t="s">
        <v>2681</v>
      </c>
      <c r="B2721" s="12" t="s">
        <v>16</v>
      </c>
      <c r="C2721" s="12">
        <v>593</v>
      </c>
      <c r="D2721" s="12">
        <v>0.68</v>
      </c>
      <c r="E2721" s="12">
        <v>0.69399999999999995</v>
      </c>
      <c r="F2721" s="12">
        <v>0.54300000000000004</v>
      </c>
      <c r="G2721" s="12">
        <v>10330</v>
      </c>
      <c r="H2721" s="13">
        <v>16</v>
      </c>
      <c r="I2721" t="str">
        <f>CONCATENATE(Tabela_Brasil[[#This Row],[Município]],"-",Tabela_Brasil[[#This Row],[Estado]])</f>
        <v>Jaboticatubas-MG</v>
      </c>
      <c r="J2721">
        <f>IF(Tabela_Brasil[[#This Row],[IDHM]]&lt;=0.599,1,0)</f>
        <v>0</v>
      </c>
      <c r="K2721" t="str">
        <f>IF(Tabela_Brasil[[#This Row],[IDHM]]&lt;=0.55,"Baixo",IF(Tabela_Brasil[[#This Row],[IDHM]]&lt;=0.699,"Médio",IF(Tabela_Brasil[[#This Row],[IDHM]]&lt;=0.799,"Alto","Muito Alto")))</f>
        <v>Médio</v>
      </c>
      <c r="L2721" t="str">
        <f>VLOOKUP(Tabela_Brasil[[#This Row],[Estado]],'De-Para_Estado_Regiao'!$B$3:$C$29,2,FALSE)</f>
        <v>Sudeste</v>
      </c>
      <c r="M2721">
        <f>IF(Tabela_Brasil[[#This Row],[IBGE_1-4]]&gt;=951,1,0)</f>
        <v>0</v>
      </c>
      <c r="N2721">
        <f>IF(Tabela_Brasil[[#This Row],[COMP_P]]&lt;=2,1,0)</f>
        <v>0</v>
      </c>
    </row>
    <row r="2722" spans="1:14" x14ac:dyDescent="0.25">
      <c r="A2722" s="9" t="s">
        <v>2682</v>
      </c>
      <c r="B2722" s="9" t="s">
        <v>19</v>
      </c>
      <c r="C2722" s="9">
        <v>849</v>
      </c>
      <c r="D2722" s="9">
        <v>0.54100000000000004</v>
      </c>
      <c r="E2722" s="9">
        <v>0.54300000000000004</v>
      </c>
      <c r="F2722" s="9">
        <v>0.40300000000000002</v>
      </c>
      <c r="G2722" s="9">
        <v>8029.51</v>
      </c>
      <c r="H2722" s="10">
        <v>8</v>
      </c>
      <c r="I2722" t="str">
        <f>CONCATENATE(Tabela_Brasil[[#This Row],[Município]],"-",Tabela_Brasil[[#This Row],[Estado]])</f>
        <v>Canhotinho-PE</v>
      </c>
      <c r="J2722">
        <f>IF(Tabela_Brasil[[#This Row],[IDHM]]&lt;=0.599,1,0)</f>
        <v>1</v>
      </c>
      <c r="K2722" t="str">
        <f>IF(Tabela_Brasil[[#This Row],[IDHM]]&lt;=0.55,"Baixo",IF(Tabela_Brasil[[#This Row],[IDHM]]&lt;=0.699,"Médio",IF(Tabela_Brasil[[#This Row],[IDHM]]&lt;=0.799,"Alto","Muito Alto")))</f>
        <v>Baixo</v>
      </c>
      <c r="L2722" t="str">
        <f>VLOOKUP(Tabela_Brasil[[#This Row],[Estado]],'De-Para_Estado_Regiao'!$B$3:$C$29,2,FALSE)</f>
        <v>Nordeste</v>
      </c>
      <c r="M2722">
        <f>IF(Tabela_Brasil[[#This Row],[IBGE_1-4]]&gt;=951,1,0)</f>
        <v>0</v>
      </c>
      <c r="N2722">
        <f>IF(Tabela_Brasil[[#This Row],[COMP_P]]&lt;=2,1,0)</f>
        <v>0</v>
      </c>
    </row>
    <row r="2723" spans="1:14" x14ac:dyDescent="0.25">
      <c r="A2723" s="12" t="s">
        <v>2683</v>
      </c>
      <c r="B2723" s="12" t="s">
        <v>14</v>
      </c>
      <c r="C2723" s="12">
        <v>124</v>
      </c>
      <c r="D2723" s="12">
        <v>0.73199999999999998</v>
      </c>
      <c r="E2723" s="12">
        <v>0.70199999999999996</v>
      </c>
      <c r="F2723" s="12">
        <v>0.65700000000000003</v>
      </c>
      <c r="G2723" s="12">
        <v>49217.66</v>
      </c>
      <c r="H2723" s="13">
        <v>7</v>
      </c>
      <c r="I2723" t="str">
        <f>CONCATENATE(Tabela_Brasil[[#This Row],[Município]],"-",Tabela_Brasil[[#This Row],[Estado]])</f>
        <v>Chiapetta-RS</v>
      </c>
      <c r="J2723">
        <f>IF(Tabela_Brasil[[#This Row],[IDHM]]&lt;=0.599,1,0)</f>
        <v>0</v>
      </c>
      <c r="K2723" t="str">
        <f>IF(Tabela_Brasil[[#This Row],[IDHM]]&lt;=0.55,"Baixo",IF(Tabela_Brasil[[#This Row],[IDHM]]&lt;=0.699,"Médio",IF(Tabela_Brasil[[#This Row],[IDHM]]&lt;=0.799,"Alto","Muito Alto")))</f>
        <v>Alto</v>
      </c>
      <c r="L2723" t="str">
        <f>VLOOKUP(Tabela_Brasil[[#This Row],[Estado]],'De-Para_Estado_Regiao'!$B$3:$C$29,2,FALSE)</f>
        <v>Sul</v>
      </c>
      <c r="M2723">
        <f>IF(Tabela_Brasil[[#This Row],[IBGE_1-4]]&gt;=951,1,0)</f>
        <v>0</v>
      </c>
      <c r="N2723">
        <f>IF(Tabela_Brasil[[#This Row],[COMP_P]]&lt;=2,1,0)</f>
        <v>0</v>
      </c>
    </row>
    <row r="2724" spans="1:14" x14ac:dyDescent="0.25">
      <c r="A2724" s="9" t="s">
        <v>2684</v>
      </c>
      <c r="B2724" s="9" t="s">
        <v>59</v>
      </c>
      <c r="C2724" s="9">
        <v>163</v>
      </c>
      <c r="D2724" s="9">
        <v>0.73599999999999999</v>
      </c>
      <c r="E2724" s="9">
        <v>0.749</v>
      </c>
      <c r="F2724" s="9">
        <v>0.63</v>
      </c>
      <c r="G2724" s="9">
        <v>30493.9</v>
      </c>
      <c r="H2724" s="10">
        <v>4</v>
      </c>
      <c r="I2724" t="str">
        <f>CONCATENATE(Tabela_Brasil[[#This Row],[Município]],"-",Tabela_Brasil[[#This Row],[Estado]])</f>
        <v>Grão Pará-SC</v>
      </c>
      <c r="J2724">
        <f>IF(Tabela_Brasil[[#This Row],[IDHM]]&lt;=0.599,1,0)</f>
        <v>0</v>
      </c>
      <c r="K2724" t="str">
        <f>IF(Tabela_Brasil[[#This Row],[IDHM]]&lt;=0.55,"Baixo",IF(Tabela_Brasil[[#This Row],[IDHM]]&lt;=0.699,"Médio",IF(Tabela_Brasil[[#This Row],[IDHM]]&lt;=0.799,"Alto","Muito Alto")))</f>
        <v>Alto</v>
      </c>
      <c r="L2724" t="str">
        <f>VLOOKUP(Tabela_Brasil[[#This Row],[Estado]],'De-Para_Estado_Regiao'!$B$3:$C$29,2,FALSE)</f>
        <v>Sul</v>
      </c>
      <c r="M2724">
        <f>IF(Tabela_Brasil[[#This Row],[IBGE_1-4]]&gt;=951,1,0)</f>
        <v>0</v>
      </c>
      <c r="N2724">
        <f>IF(Tabela_Brasil[[#This Row],[COMP_P]]&lt;=2,1,0)</f>
        <v>0</v>
      </c>
    </row>
    <row r="2725" spans="1:14" x14ac:dyDescent="0.25">
      <c r="A2725" s="12" t="s">
        <v>2685</v>
      </c>
      <c r="B2725" s="12" t="s">
        <v>22</v>
      </c>
      <c r="C2725" s="12">
        <v>152</v>
      </c>
      <c r="D2725" s="12">
        <v>0.64200000000000002</v>
      </c>
      <c r="E2725" s="12">
        <v>0.61399999999999999</v>
      </c>
      <c r="F2725" s="12">
        <v>0.51700000000000002</v>
      </c>
      <c r="G2725" s="12">
        <v>16492.38</v>
      </c>
      <c r="H2725" s="13">
        <v>15</v>
      </c>
      <c r="I2725" t="str">
        <f>CONCATENATE(Tabela_Brasil[[#This Row],[Município]],"-",Tabela_Brasil[[#This Row],[Estado]])</f>
        <v>Nova Laranjeiras-PR</v>
      </c>
      <c r="J2725">
        <f>IF(Tabela_Brasil[[#This Row],[IDHM]]&lt;=0.599,1,0)</f>
        <v>0</v>
      </c>
      <c r="K2725" t="str">
        <f>IF(Tabela_Brasil[[#This Row],[IDHM]]&lt;=0.55,"Baixo",IF(Tabela_Brasil[[#This Row],[IDHM]]&lt;=0.699,"Médio",IF(Tabela_Brasil[[#This Row],[IDHM]]&lt;=0.799,"Alto","Muito Alto")))</f>
        <v>Médio</v>
      </c>
      <c r="L2725" t="str">
        <f>VLOOKUP(Tabela_Brasil[[#This Row],[Estado]],'De-Para_Estado_Regiao'!$B$3:$C$29,2,FALSE)</f>
        <v>Sul</v>
      </c>
      <c r="M2725">
        <f>IF(Tabela_Brasil[[#This Row],[IBGE_1-4]]&gt;=951,1,0)</f>
        <v>0</v>
      </c>
      <c r="N2725">
        <f>IF(Tabela_Brasil[[#This Row],[COMP_P]]&lt;=2,1,0)</f>
        <v>0</v>
      </c>
    </row>
    <row r="2726" spans="1:14" x14ac:dyDescent="0.25">
      <c r="A2726" s="9" t="s">
        <v>2686</v>
      </c>
      <c r="B2726" s="9" t="s">
        <v>14</v>
      </c>
      <c r="C2726" s="9">
        <v>126</v>
      </c>
      <c r="D2726" s="9">
        <v>0.73799999999999999</v>
      </c>
      <c r="E2726" s="9">
        <v>0.73299999999999998</v>
      </c>
      <c r="F2726" s="9">
        <v>0.64300000000000002</v>
      </c>
      <c r="G2726" s="9">
        <v>33403.019999999997</v>
      </c>
      <c r="H2726" s="10">
        <v>17</v>
      </c>
      <c r="I2726" t="str">
        <f>CONCATENATE(Tabela_Brasil[[#This Row],[Município]],"-",Tabela_Brasil[[#This Row],[Estado]])</f>
        <v>Gaurama-RS</v>
      </c>
      <c r="J2726">
        <f>IF(Tabela_Brasil[[#This Row],[IDHM]]&lt;=0.599,1,0)</f>
        <v>0</v>
      </c>
      <c r="K2726" t="str">
        <f>IF(Tabela_Brasil[[#This Row],[IDHM]]&lt;=0.55,"Baixo",IF(Tabela_Brasil[[#This Row],[IDHM]]&lt;=0.699,"Médio",IF(Tabela_Brasil[[#This Row],[IDHM]]&lt;=0.799,"Alto","Muito Alto")))</f>
        <v>Alto</v>
      </c>
      <c r="L2726" t="str">
        <f>VLOOKUP(Tabela_Brasil[[#This Row],[Estado]],'De-Para_Estado_Regiao'!$B$3:$C$29,2,FALSE)</f>
        <v>Sul</v>
      </c>
      <c r="M2726">
        <f>IF(Tabela_Brasil[[#This Row],[IBGE_1-4]]&gt;=951,1,0)</f>
        <v>0</v>
      </c>
      <c r="N2726">
        <f>IF(Tabela_Brasil[[#This Row],[COMP_P]]&lt;=2,1,0)</f>
        <v>0</v>
      </c>
    </row>
    <row r="2727" spans="1:14" x14ac:dyDescent="0.25">
      <c r="A2727" s="12" t="s">
        <v>2687</v>
      </c>
      <c r="B2727" s="12" t="s">
        <v>94</v>
      </c>
      <c r="C2727" s="12">
        <v>979</v>
      </c>
      <c r="D2727" s="12">
        <v>0.56499999999999995</v>
      </c>
      <c r="E2727" s="12">
        <v>0.56799999999999995</v>
      </c>
      <c r="F2727" s="12">
        <v>0.42199999999999999</v>
      </c>
      <c r="G2727" s="12">
        <v>9064.7000000000007</v>
      </c>
      <c r="H2727" s="13">
        <v>4</v>
      </c>
      <c r="I2727" t="str">
        <f>CONCATENATE(Tabela_Brasil[[#This Row],[Município]],"-",Tabela_Brasil[[#This Row],[Estado]])</f>
        <v>Olho D'Água Das Flores-AL</v>
      </c>
      <c r="J2727">
        <f>IF(Tabela_Brasil[[#This Row],[IDHM]]&lt;=0.599,1,0)</f>
        <v>1</v>
      </c>
      <c r="K2727" t="str">
        <f>IF(Tabela_Brasil[[#This Row],[IDHM]]&lt;=0.55,"Baixo",IF(Tabela_Brasil[[#This Row],[IDHM]]&lt;=0.699,"Médio",IF(Tabela_Brasil[[#This Row],[IDHM]]&lt;=0.799,"Alto","Muito Alto")))</f>
        <v>Médio</v>
      </c>
      <c r="L2727" t="str">
        <f>VLOOKUP(Tabela_Brasil[[#This Row],[Estado]],'De-Para_Estado_Regiao'!$B$3:$C$29,2,FALSE)</f>
        <v>Nordeste</v>
      </c>
      <c r="M2727">
        <f>IF(Tabela_Brasil[[#This Row],[IBGE_1-4]]&gt;=951,1,0)</f>
        <v>1</v>
      </c>
      <c r="N2727">
        <f>IF(Tabela_Brasil[[#This Row],[COMP_P]]&lt;=2,1,0)</f>
        <v>0</v>
      </c>
    </row>
    <row r="2728" spans="1:14" x14ac:dyDescent="0.25">
      <c r="A2728" s="9" t="s">
        <v>2688</v>
      </c>
      <c r="B2728" s="9" t="s">
        <v>14</v>
      </c>
      <c r="C2728" s="9">
        <v>41</v>
      </c>
      <c r="D2728" s="9">
        <v>0.63100000000000001</v>
      </c>
      <c r="E2728" s="9">
        <v>0.69699999999999995</v>
      </c>
      <c r="F2728" s="9">
        <v>0.45600000000000002</v>
      </c>
      <c r="G2728" s="9">
        <v>18911.580000000002</v>
      </c>
      <c r="H2728" s="10">
        <v>16</v>
      </c>
      <c r="I2728" t="str">
        <f>CONCATENATE(Tabela_Brasil[[#This Row],[Município]],"-",Tabela_Brasil[[#This Row],[Estado]])</f>
        <v>Sinimbu-RS</v>
      </c>
      <c r="J2728">
        <f>IF(Tabela_Brasil[[#This Row],[IDHM]]&lt;=0.599,1,0)</f>
        <v>0</v>
      </c>
      <c r="K2728" t="str">
        <f>IF(Tabela_Brasil[[#This Row],[IDHM]]&lt;=0.55,"Baixo",IF(Tabela_Brasil[[#This Row],[IDHM]]&lt;=0.699,"Médio",IF(Tabela_Brasil[[#This Row],[IDHM]]&lt;=0.799,"Alto","Muito Alto")))</f>
        <v>Médio</v>
      </c>
      <c r="L2728" t="str">
        <f>VLOOKUP(Tabela_Brasil[[#This Row],[Estado]],'De-Para_Estado_Regiao'!$B$3:$C$29,2,FALSE)</f>
        <v>Sul</v>
      </c>
      <c r="M2728">
        <f>IF(Tabela_Brasil[[#This Row],[IBGE_1-4]]&gt;=951,1,0)</f>
        <v>0</v>
      </c>
      <c r="N2728">
        <f>IF(Tabela_Brasil[[#This Row],[COMP_P]]&lt;=2,1,0)</f>
        <v>0</v>
      </c>
    </row>
    <row r="2729" spans="1:14" x14ac:dyDescent="0.25">
      <c r="A2729" s="12" t="s">
        <v>2689</v>
      </c>
      <c r="B2729" s="12" t="s">
        <v>22</v>
      </c>
      <c r="C2729" s="12">
        <v>218</v>
      </c>
      <c r="D2729" s="12">
        <v>0.66</v>
      </c>
      <c r="E2729" s="12">
        <v>0.64600000000000002</v>
      </c>
      <c r="F2729" s="12">
        <v>0.55800000000000005</v>
      </c>
      <c r="G2729" s="12">
        <v>30397.32</v>
      </c>
      <c r="H2729" s="13">
        <v>0</v>
      </c>
      <c r="I2729" t="str">
        <f>CONCATENATE(Tabela_Brasil[[#This Row],[Município]],"-",Tabela_Brasil[[#This Row],[Estado]])</f>
        <v>Nova Cantu-PR</v>
      </c>
      <c r="J2729">
        <f>IF(Tabela_Brasil[[#This Row],[IDHM]]&lt;=0.599,1,0)</f>
        <v>0</v>
      </c>
      <c r="K2729" t="str">
        <f>IF(Tabela_Brasil[[#This Row],[IDHM]]&lt;=0.55,"Baixo",IF(Tabela_Brasil[[#This Row],[IDHM]]&lt;=0.699,"Médio",IF(Tabela_Brasil[[#This Row],[IDHM]]&lt;=0.799,"Alto","Muito Alto")))</f>
        <v>Médio</v>
      </c>
      <c r="L2729" t="str">
        <f>VLOOKUP(Tabela_Brasil[[#This Row],[Estado]],'De-Para_Estado_Regiao'!$B$3:$C$29,2,FALSE)</f>
        <v>Sul</v>
      </c>
      <c r="M2729">
        <f>IF(Tabela_Brasil[[#This Row],[IBGE_1-4]]&gt;=951,1,0)</f>
        <v>0</v>
      </c>
      <c r="N2729">
        <f>IF(Tabela_Brasil[[#This Row],[COMP_P]]&lt;=2,1,0)</f>
        <v>1</v>
      </c>
    </row>
    <row r="2730" spans="1:14" x14ac:dyDescent="0.25">
      <c r="A2730" s="9" t="s">
        <v>2690</v>
      </c>
      <c r="B2730" s="9" t="s">
        <v>148</v>
      </c>
      <c r="C2730" s="9">
        <v>351</v>
      </c>
      <c r="D2730" s="9">
        <v>0.60899999999999999</v>
      </c>
      <c r="E2730" s="9">
        <v>0.621</v>
      </c>
      <c r="F2730" s="9">
        <v>0.47099999999999997</v>
      </c>
      <c r="G2730" s="9">
        <v>14893.19</v>
      </c>
      <c r="H2730" s="10">
        <v>2</v>
      </c>
      <c r="I2730" t="str">
        <f>CONCATENATE(Tabela_Brasil[[#This Row],[Município]],"-",Tabela_Brasil[[#This Row],[Estado]])</f>
        <v>Urupá-RO</v>
      </c>
      <c r="J2730">
        <f>IF(Tabela_Brasil[[#This Row],[IDHM]]&lt;=0.599,1,0)</f>
        <v>0</v>
      </c>
      <c r="K2730" t="str">
        <f>IF(Tabela_Brasil[[#This Row],[IDHM]]&lt;=0.55,"Baixo",IF(Tabela_Brasil[[#This Row],[IDHM]]&lt;=0.699,"Médio",IF(Tabela_Brasil[[#This Row],[IDHM]]&lt;=0.799,"Alto","Muito Alto")))</f>
        <v>Médio</v>
      </c>
      <c r="L2730" t="str">
        <f>VLOOKUP(Tabela_Brasil[[#This Row],[Estado]],'De-Para_Estado_Regiao'!$B$3:$C$29,2,FALSE)</f>
        <v>Norte</v>
      </c>
      <c r="M2730">
        <f>IF(Tabela_Brasil[[#This Row],[IBGE_1-4]]&gt;=951,1,0)</f>
        <v>0</v>
      </c>
      <c r="N2730">
        <f>IF(Tabela_Brasil[[#This Row],[COMP_P]]&lt;=2,1,0)</f>
        <v>1</v>
      </c>
    </row>
    <row r="2731" spans="1:14" x14ac:dyDescent="0.25">
      <c r="A2731" s="12" t="s">
        <v>2691</v>
      </c>
      <c r="B2731" s="12" t="s">
        <v>53</v>
      </c>
      <c r="C2731" s="12">
        <v>309</v>
      </c>
      <c r="D2731" s="12">
        <v>0.67</v>
      </c>
      <c r="E2731" s="12">
        <v>0.66500000000000004</v>
      </c>
      <c r="F2731" s="12">
        <v>0.57299999999999995</v>
      </c>
      <c r="G2731" s="12">
        <v>25000.799999999999</v>
      </c>
      <c r="H2731" s="13">
        <v>6</v>
      </c>
      <c r="I2731" t="str">
        <f>CONCATENATE(Tabela_Brasil[[#This Row],[Município]],"-",Tabela_Brasil[[#This Row],[Estado]])</f>
        <v>Bodoquena-MS</v>
      </c>
      <c r="J2731">
        <f>IF(Tabela_Brasil[[#This Row],[IDHM]]&lt;=0.599,1,0)</f>
        <v>0</v>
      </c>
      <c r="K2731" t="str">
        <f>IF(Tabela_Brasil[[#This Row],[IDHM]]&lt;=0.55,"Baixo",IF(Tabela_Brasil[[#This Row],[IDHM]]&lt;=0.699,"Médio",IF(Tabela_Brasil[[#This Row],[IDHM]]&lt;=0.799,"Alto","Muito Alto")))</f>
        <v>Médio</v>
      </c>
      <c r="L2731" t="str">
        <f>VLOOKUP(Tabela_Brasil[[#This Row],[Estado]],'De-Para_Estado_Regiao'!$B$3:$C$29,2,FALSE)</f>
        <v>Centro-Oeste</v>
      </c>
      <c r="M2731">
        <f>IF(Tabela_Brasil[[#This Row],[IBGE_1-4]]&gt;=951,1,0)</f>
        <v>0</v>
      </c>
      <c r="N2731">
        <f>IF(Tabela_Brasil[[#This Row],[COMP_P]]&lt;=2,1,0)</f>
        <v>0</v>
      </c>
    </row>
    <row r="2732" spans="1:14" x14ac:dyDescent="0.25">
      <c r="A2732" s="9" t="s">
        <v>2692</v>
      </c>
      <c r="B2732" s="9" t="s">
        <v>14</v>
      </c>
      <c r="C2732" s="9">
        <v>248</v>
      </c>
      <c r="D2732" s="9">
        <v>0.69</v>
      </c>
      <c r="E2732" s="9">
        <v>0.69899999999999995</v>
      </c>
      <c r="F2732" s="9">
        <v>0.56499999999999995</v>
      </c>
      <c r="G2732" s="9">
        <v>18330.61</v>
      </c>
      <c r="H2732" s="10">
        <v>5</v>
      </c>
      <c r="I2732" t="str">
        <f>CONCATENATE(Tabela_Brasil[[#This Row],[Município]],"-",Tabela_Brasil[[#This Row],[Estado]])</f>
        <v>Terra De Areia-RS</v>
      </c>
      <c r="J2732">
        <f>IF(Tabela_Brasil[[#This Row],[IDHM]]&lt;=0.599,1,0)</f>
        <v>0</v>
      </c>
      <c r="K2732" t="str">
        <f>IF(Tabela_Brasil[[#This Row],[IDHM]]&lt;=0.55,"Baixo",IF(Tabela_Brasil[[#This Row],[IDHM]]&lt;=0.699,"Médio",IF(Tabela_Brasil[[#This Row],[IDHM]]&lt;=0.799,"Alto","Muito Alto")))</f>
        <v>Médio</v>
      </c>
      <c r="L2732" t="str">
        <f>VLOOKUP(Tabela_Brasil[[#This Row],[Estado]],'De-Para_Estado_Regiao'!$B$3:$C$29,2,FALSE)</f>
        <v>Sul</v>
      </c>
      <c r="M2732">
        <f>IF(Tabela_Brasil[[#This Row],[IBGE_1-4]]&gt;=951,1,0)</f>
        <v>0</v>
      </c>
      <c r="N2732">
        <f>IF(Tabela_Brasil[[#This Row],[COMP_P]]&lt;=2,1,0)</f>
        <v>0</v>
      </c>
    </row>
    <row r="2733" spans="1:14" x14ac:dyDescent="0.25">
      <c r="A2733" s="12" t="s">
        <v>2693</v>
      </c>
      <c r="B2733" s="12" t="s">
        <v>59</v>
      </c>
      <c r="C2733" s="12">
        <v>394</v>
      </c>
      <c r="D2733" s="12">
        <v>0.74199999999999999</v>
      </c>
      <c r="E2733" s="12">
        <v>0.71499999999999997</v>
      </c>
      <c r="F2733" s="12">
        <v>0.67500000000000004</v>
      </c>
      <c r="G2733" s="12">
        <v>19244.689999999999</v>
      </c>
      <c r="H2733" s="13">
        <v>5</v>
      </c>
      <c r="I2733" t="str">
        <f>CONCATENATE(Tabela_Brasil[[#This Row],[Município]],"-",Tabela_Brasil[[#This Row],[Estado]])</f>
        <v>Irani-SC</v>
      </c>
      <c r="J2733">
        <f>IF(Tabela_Brasil[[#This Row],[IDHM]]&lt;=0.599,1,0)</f>
        <v>0</v>
      </c>
      <c r="K2733" t="str">
        <f>IF(Tabela_Brasil[[#This Row],[IDHM]]&lt;=0.55,"Baixo",IF(Tabela_Brasil[[#This Row],[IDHM]]&lt;=0.699,"Médio",IF(Tabela_Brasil[[#This Row],[IDHM]]&lt;=0.799,"Alto","Muito Alto")))</f>
        <v>Alto</v>
      </c>
      <c r="L2733" t="str">
        <f>VLOOKUP(Tabela_Brasil[[#This Row],[Estado]],'De-Para_Estado_Regiao'!$B$3:$C$29,2,FALSE)</f>
        <v>Sul</v>
      </c>
      <c r="M2733">
        <f>IF(Tabela_Brasil[[#This Row],[IBGE_1-4]]&gt;=951,1,0)</f>
        <v>0</v>
      </c>
      <c r="N2733">
        <f>IF(Tabela_Brasil[[#This Row],[COMP_P]]&lt;=2,1,0)</f>
        <v>0</v>
      </c>
    </row>
    <row r="2734" spans="1:14" x14ac:dyDescent="0.25">
      <c r="A2734" s="9" t="s">
        <v>2694</v>
      </c>
      <c r="B2734" s="9" t="s">
        <v>59</v>
      </c>
      <c r="C2734" s="9">
        <v>159</v>
      </c>
      <c r="D2734" s="9">
        <v>0.754</v>
      </c>
      <c r="E2734" s="9">
        <v>0.76900000000000002</v>
      </c>
      <c r="F2734" s="9">
        <v>0.625</v>
      </c>
      <c r="G2734" s="9">
        <v>26416.48</v>
      </c>
      <c r="H2734" s="10">
        <v>4</v>
      </c>
      <c r="I2734" t="str">
        <f>CONCATENATE(Tabela_Brasil[[#This Row],[Município]],"-",Tabela_Brasil[[#This Row],[Estado]])</f>
        <v>Rio Do Oeste-SC</v>
      </c>
      <c r="J2734">
        <f>IF(Tabela_Brasil[[#This Row],[IDHM]]&lt;=0.599,1,0)</f>
        <v>0</v>
      </c>
      <c r="K2734" t="str">
        <f>IF(Tabela_Brasil[[#This Row],[IDHM]]&lt;=0.55,"Baixo",IF(Tabela_Brasil[[#This Row],[IDHM]]&lt;=0.699,"Médio",IF(Tabela_Brasil[[#This Row],[IDHM]]&lt;=0.799,"Alto","Muito Alto")))</f>
        <v>Alto</v>
      </c>
      <c r="L2734" t="str">
        <f>VLOOKUP(Tabela_Brasil[[#This Row],[Estado]],'De-Para_Estado_Regiao'!$B$3:$C$29,2,FALSE)</f>
        <v>Sul</v>
      </c>
      <c r="M2734">
        <f>IF(Tabela_Brasil[[#This Row],[IBGE_1-4]]&gt;=951,1,0)</f>
        <v>0</v>
      </c>
      <c r="N2734">
        <f>IF(Tabela_Brasil[[#This Row],[COMP_P]]&lt;=2,1,0)</f>
        <v>0</v>
      </c>
    </row>
    <row r="2735" spans="1:14" x14ac:dyDescent="0.25">
      <c r="A2735" s="12" t="s">
        <v>2695</v>
      </c>
      <c r="B2735" s="12" t="s">
        <v>16</v>
      </c>
      <c r="C2735" s="12">
        <v>445</v>
      </c>
      <c r="D2735" s="12">
        <v>0.7</v>
      </c>
      <c r="E2735" s="12">
        <v>0.67500000000000004</v>
      </c>
      <c r="F2735" s="12">
        <v>0.621</v>
      </c>
      <c r="G2735" s="12">
        <v>15618.5</v>
      </c>
      <c r="H2735" s="13">
        <v>7</v>
      </c>
      <c r="I2735" t="str">
        <f>CONCATENATE(Tabela_Brasil[[#This Row],[Município]],"-",Tabela_Brasil[[#This Row],[Estado]])</f>
        <v>Andrelândia-MG</v>
      </c>
      <c r="J2735">
        <f>IF(Tabela_Brasil[[#This Row],[IDHM]]&lt;=0.599,1,0)</f>
        <v>0</v>
      </c>
      <c r="K2735" t="str">
        <f>IF(Tabela_Brasil[[#This Row],[IDHM]]&lt;=0.55,"Baixo",IF(Tabela_Brasil[[#This Row],[IDHM]]&lt;=0.699,"Médio",IF(Tabela_Brasil[[#This Row],[IDHM]]&lt;=0.799,"Alto","Muito Alto")))</f>
        <v>Alto</v>
      </c>
      <c r="L2735" t="str">
        <f>VLOOKUP(Tabela_Brasil[[#This Row],[Estado]],'De-Para_Estado_Regiao'!$B$3:$C$29,2,FALSE)</f>
        <v>Sudeste</v>
      </c>
      <c r="M2735">
        <f>IF(Tabela_Brasil[[#This Row],[IBGE_1-4]]&gt;=951,1,0)</f>
        <v>0</v>
      </c>
      <c r="N2735">
        <f>IF(Tabela_Brasil[[#This Row],[COMP_P]]&lt;=2,1,0)</f>
        <v>0</v>
      </c>
    </row>
    <row r="2736" spans="1:14" x14ac:dyDescent="0.25">
      <c r="A2736" s="9" t="s">
        <v>2696</v>
      </c>
      <c r="B2736" s="9" t="s">
        <v>49</v>
      </c>
      <c r="C2736" s="9">
        <v>301</v>
      </c>
      <c r="D2736" s="9">
        <v>0.60799999999999998</v>
      </c>
      <c r="E2736" s="9">
        <v>0.57099999999999995</v>
      </c>
      <c r="F2736" s="9">
        <v>0.502</v>
      </c>
      <c r="G2736" s="9">
        <v>12651.52</v>
      </c>
      <c r="H2736" s="10">
        <v>12</v>
      </c>
      <c r="I2736" t="str">
        <f>CONCATENATE(Tabela_Brasil[[#This Row],[Município]],"-",Tabela_Brasil[[#This Row],[Estado]])</f>
        <v>São Francisco Do Pará-PA</v>
      </c>
      <c r="J2736">
        <f>IF(Tabela_Brasil[[#This Row],[IDHM]]&lt;=0.599,1,0)</f>
        <v>0</v>
      </c>
      <c r="K2736" t="str">
        <f>IF(Tabela_Brasil[[#This Row],[IDHM]]&lt;=0.55,"Baixo",IF(Tabela_Brasil[[#This Row],[IDHM]]&lt;=0.699,"Médio",IF(Tabela_Brasil[[#This Row],[IDHM]]&lt;=0.799,"Alto","Muito Alto")))</f>
        <v>Médio</v>
      </c>
      <c r="L2736" t="str">
        <f>VLOOKUP(Tabela_Brasil[[#This Row],[Estado]],'De-Para_Estado_Regiao'!$B$3:$C$29,2,FALSE)</f>
        <v>Norte</v>
      </c>
      <c r="M2736">
        <f>IF(Tabela_Brasil[[#This Row],[IBGE_1-4]]&gt;=951,1,0)</f>
        <v>0</v>
      </c>
      <c r="N2736">
        <f>IF(Tabela_Brasil[[#This Row],[COMP_P]]&lt;=2,1,0)</f>
        <v>0</v>
      </c>
    </row>
    <row r="2737" spans="1:14" x14ac:dyDescent="0.25">
      <c r="A2737" s="12" t="s">
        <v>2697</v>
      </c>
      <c r="B2737" s="12" t="s">
        <v>14</v>
      </c>
      <c r="C2737" s="12">
        <v>555</v>
      </c>
      <c r="D2737" s="12">
        <v>0.69599999999999995</v>
      </c>
      <c r="E2737" s="12">
        <v>0.71</v>
      </c>
      <c r="F2737" s="12">
        <v>0.56699999999999995</v>
      </c>
      <c r="G2737" s="12">
        <v>15606.11</v>
      </c>
      <c r="H2737" s="13">
        <v>2</v>
      </c>
      <c r="I2737" t="str">
        <f>CONCATENATE(Tabela_Brasil[[#This Row],[Município]],"-",Tabela_Brasil[[#This Row],[Estado]])</f>
        <v>Balneário Pinhal-RS</v>
      </c>
      <c r="J2737">
        <f>IF(Tabela_Brasil[[#This Row],[IDHM]]&lt;=0.599,1,0)</f>
        <v>0</v>
      </c>
      <c r="K2737" t="str">
        <f>IF(Tabela_Brasil[[#This Row],[IDHM]]&lt;=0.55,"Baixo",IF(Tabela_Brasil[[#This Row],[IDHM]]&lt;=0.699,"Médio",IF(Tabela_Brasil[[#This Row],[IDHM]]&lt;=0.799,"Alto","Muito Alto")))</f>
        <v>Médio</v>
      </c>
      <c r="L2737" t="str">
        <f>VLOOKUP(Tabela_Brasil[[#This Row],[Estado]],'De-Para_Estado_Regiao'!$B$3:$C$29,2,FALSE)</f>
        <v>Sul</v>
      </c>
      <c r="M2737">
        <f>IF(Tabela_Brasil[[#This Row],[IBGE_1-4]]&gt;=951,1,0)</f>
        <v>0</v>
      </c>
      <c r="N2737">
        <f>IF(Tabela_Brasil[[#This Row],[COMP_P]]&lt;=2,1,0)</f>
        <v>1</v>
      </c>
    </row>
    <row r="2738" spans="1:14" x14ac:dyDescent="0.25">
      <c r="A2738" s="9" t="s">
        <v>2698</v>
      </c>
      <c r="B2738" s="9" t="s">
        <v>14</v>
      </c>
      <c r="C2738" s="9">
        <v>120</v>
      </c>
      <c r="D2738" s="9">
        <v>0.70299999999999996</v>
      </c>
      <c r="E2738" s="9">
        <v>0.70899999999999996</v>
      </c>
      <c r="F2738" s="9">
        <v>0.57199999999999995</v>
      </c>
      <c r="G2738" s="9">
        <v>63805.22</v>
      </c>
      <c r="H2738" s="10">
        <v>7</v>
      </c>
      <c r="I2738" t="str">
        <f>CONCATENATE(Tabela_Brasil[[#This Row],[Município]],"-",Tabela_Brasil[[#This Row],[Estado]])</f>
        <v>Entre Rios Do Sul-RS</v>
      </c>
      <c r="J2738">
        <f>IF(Tabela_Brasil[[#This Row],[IDHM]]&lt;=0.599,1,0)</f>
        <v>0</v>
      </c>
      <c r="K2738" t="str">
        <f>IF(Tabela_Brasil[[#This Row],[IDHM]]&lt;=0.55,"Baixo",IF(Tabela_Brasil[[#This Row],[IDHM]]&lt;=0.699,"Médio",IF(Tabela_Brasil[[#This Row],[IDHM]]&lt;=0.799,"Alto","Muito Alto")))</f>
        <v>Alto</v>
      </c>
      <c r="L2738" t="str">
        <f>VLOOKUP(Tabela_Brasil[[#This Row],[Estado]],'De-Para_Estado_Regiao'!$B$3:$C$29,2,FALSE)</f>
        <v>Sul</v>
      </c>
      <c r="M2738">
        <f>IF(Tabela_Brasil[[#This Row],[IBGE_1-4]]&gt;=951,1,0)</f>
        <v>0</v>
      </c>
      <c r="N2738">
        <f>IF(Tabela_Brasil[[#This Row],[COMP_P]]&lt;=2,1,0)</f>
        <v>0</v>
      </c>
    </row>
    <row r="2739" spans="1:14" x14ac:dyDescent="0.25">
      <c r="A2739" s="12" t="s">
        <v>2699</v>
      </c>
      <c r="B2739" s="12" t="s">
        <v>14</v>
      </c>
      <c r="C2739" s="12">
        <v>375</v>
      </c>
      <c r="D2739" s="12">
        <v>0.74</v>
      </c>
      <c r="E2739" s="12">
        <v>0.74</v>
      </c>
      <c r="F2739" s="12">
        <v>0.64900000000000002</v>
      </c>
      <c r="G2739" s="12">
        <v>21822.84</v>
      </c>
      <c r="H2739" s="13">
        <v>6</v>
      </c>
      <c r="I2739" t="str">
        <f>CONCATENATE(Tabela_Brasil[[#This Row],[Município]],"-",Tabela_Brasil[[#This Row],[Estado]])</f>
        <v>Arroio Do Sal-RS</v>
      </c>
      <c r="J2739">
        <f>IF(Tabela_Brasil[[#This Row],[IDHM]]&lt;=0.599,1,0)</f>
        <v>0</v>
      </c>
      <c r="K2739" t="str">
        <f>IF(Tabela_Brasil[[#This Row],[IDHM]]&lt;=0.55,"Baixo",IF(Tabela_Brasil[[#This Row],[IDHM]]&lt;=0.699,"Médio",IF(Tabela_Brasil[[#This Row],[IDHM]]&lt;=0.799,"Alto","Muito Alto")))</f>
        <v>Alto</v>
      </c>
      <c r="L2739" t="str">
        <f>VLOOKUP(Tabela_Brasil[[#This Row],[Estado]],'De-Para_Estado_Regiao'!$B$3:$C$29,2,FALSE)</f>
        <v>Sul</v>
      </c>
      <c r="M2739">
        <f>IF(Tabela_Brasil[[#This Row],[IBGE_1-4]]&gt;=951,1,0)</f>
        <v>0</v>
      </c>
      <c r="N2739">
        <f>IF(Tabela_Brasil[[#This Row],[COMP_P]]&lt;=2,1,0)</f>
        <v>0</v>
      </c>
    </row>
    <row r="2740" spans="1:14" x14ac:dyDescent="0.25">
      <c r="A2740" s="9" t="s">
        <v>2700</v>
      </c>
      <c r="B2740" s="9" t="s">
        <v>31</v>
      </c>
      <c r="C2740" s="9">
        <v>975</v>
      </c>
      <c r="D2740" s="9">
        <v>0.59</v>
      </c>
      <c r="E2740" s="9">
        <v>0.53600000000000003</v>
      </c>
      <c r="F2740" s="9">
        <v>0.5</v>
      </c>
      <c r="G2740" s="9">
        <v>6118.06</v>
      </c>
      <c r="H2740" s="10">
        <v>6</v>
      </c>
      <c r="I2740" t="str">
        <f>CONCATENATE(Tabela_Brasil[[#This Row],[Município]],"-",Tabela_Brasil[[#This Row],[Estado]])</f>
        <v>Santana Do Acaraú-CE</v>
      </c>
      <c r="J2740">
        <f>IF(Tabela_Brasil[[#This Row],[IDHM]]&lt;=0.599,1,0)</f>
        <v>1</v>
      </c>
      <c r="K2740" t="str">
        <f>IF(Tabela_Brasil[[#This Row],[IDHM]]&lt;=0.55,"Baixo",IF(Tabela_Brasil[[#This Row],[IDHM]]&lt;=0.699,"Médio",IF(Tabela_Brasil[[#This Row],[IDHM]]&lt;=0.799,"Alto","Muito Alto")))</f>
        <v>Médio</v>
      </c>
      <c r="L2740" t="str">
        <f>VLOOKUP(Tabela_Brasil[[#This Row],[Estado]],'De-Para_Estado_Regiao'!$B$3:$C$29,2,FALSE)</f>
        <v>Nordeste</v>
      </c>
      <c r="M2740">
        <f>IF(Tabela_Brasil[[#This Row],[IBGE_1-4]]&gt;=951,1,0)</f>
        <v>1</v>
      </c>
      <c r="N2740">
        <f>IF(Tabela_Brasil[[#This Row],[COMP_P]]&lt;=2,1,0)</f>
        <v>0</v>
      </c>
    </row>
    <row r="2741" spans="1:14" x14ac:dyDescent="0.25">
      <c r="A2741" s="12" t="s">
        <v>2701</v>
      </c>
      <c r="B2741" s="12" t="s">
        <v>24</v>
      </c>
      <c r="C2741" s="12">
        <v>951</v>
      </c>
      <c r="D2741" s="12">
        <v>0.57999999999999996</v>
      </c>
      <c r="E2741" s="12">
        <v>0.52500000000000002</v>
      </c>
      <c r="F2741" s="12">
        <v>0.47699999999999998</v>
      </c>
      <c r="G2741" s="12">
        <v>6466.1</v>
      </c>
      <c r="H2741" s="13">
        <v>33</v>
      </c>
      <c r="I2741" t="str">
        <f>CONCATENATE(Tabela_Brasil[[#This Row],[Município]],"-",Tabela_Brasil[[#This Row],[Estado]])</f>
        <v>Carinhanha-BA</v>
      </c>
      <c r="J2741">
        <f>IF(Tabela_Brasil[[#This Row],[IDHM]]&lt;=0.599,1,0)</f>
        <v>1</v>
      </c>
      <c r="K2741" t="str">
        <f>IF(Tabela_Brasil[[#This Row],[IDHM]]&lt;=0.55,"Baixo",IF(Tabela_Brasil[[#This Row],[IDHM]]&lt;=0.699,"Médio",IF(Tabela_Brasil[[#This Row],[IDHM]]&lt;=0.799,"Alto","Muito Alto")))</f>
        <v>Médio</v>
      </c>
      <c r="L2741" t="str">
        <f>VLOOKUP(Tabela_Brasil[[#This Row],[Estado]],'De-Para_Estado_Regiao'!$B$3:$C$29,2,FALSE)</f>
        <v>Nordeste</v>
      </c>
      <c r="M2741">
        <f>IF(Tabela_Brasil[[#This Row],[IBGE_1-4]]&gt;=951,1,0)</f>
        <v>1</v>
      </c>
      <c r="N2741">
        <f>IF(Tabela_Brasil[[#This Row],[COMP_P]]&lt;=2,1,0)</f>
        <v>0</v>
      </c>
    </row>
    <row r="2742" spans="1:14" x14ac:dyDescent="0.25">
      <c r="A2742" s="9" t="s">
        <v>2702</v>
      </c>
      <c r="B2742" s="9" t="s">
        <v>14</v>
      </c>
      <c r="C2742" s="9">
        <v>98</v>
      </c>
      <c r="D2742" s="9">
        <v>0.68</v>
      </c>
      <c r="E2742" s="9">
        <v>0.66900000000000004</v>
      </c>
      <c r="F2742" s="9">
        <v>0.56899999999999995</v>
      </c>
      <c r="G2742" s="9">
        <v>58588.44</v>
      </c>
      <c r="H2742" s="10">
        <v>0</v>
      </c>
      <c r="I2742" t="str">
        <f>CONCATENATE(Tabela_Brasil[[#This Row],[Município]],"-",Tabela_Brasil[[#This Row],[Estado]])</f>
        <v>Esmeralda-RS</v>
      </c>
      <c r="J2742">
        <f>IF(Tabela_Brasil[[#This Row],[IDHM]]&lt;=0.599,1,0)</f>
        <v>0</v>
      </c>
      <c r="K2742" t="str">
        <f>IF(Tabela_Brasil[[#This Row],[IDHM]]&lt;=0.55,"Baixo",IF(Tabela_Brasil[[#This Row],[IDHM]]&lt;=0.699,"Médio",IF(Tabela_Brasil[[#This Row],[IDHM]]&lt;=0.799,"Alto","Muito Alto")))</f>
        <v>Médio</v>
      </c>
      <c r="L2742" t="str">
        <f>VLOOKUP(Tabela_Brasil[[#This Row],[Estado]],'De-Para_Estado_Regiao'!$B$3:$C$29,2,FALSE)</f>
        <v>Sul</v>
      </c>
      <c r="M2742">
        <f>IF(Tabela_Brasil[[#This Row],[IBGE_1-4]]&gt;=951,1,0)</f>
        <v>0</v>
      </c>
      <c r="N2742">
        <f>IF(Tabela_Brasil[[#This Row],[COMP_P]]&lt;=2,1,0)</f>
        <v>1</v>
      </c>
    </row>
    <row r="2743" spans="1:14" x14ac:dyDescent="0.25">
      <c r="A2743" s="12" t="s">
        <v>2703</v>
      </c>
      <c r="B2743" s="12" t="s">
        <v>53</v>
      </c>
      <c r="C2743" s="12">
        <v>277</v>
      </c>
      <c r="D2743" s="12">
        <v>0.63900000000000001</v>
      </c>
      <c r="E2743" s="12">
        <v>0.64</v>
      </c>
      <c r="F2743" s="12">
        <v>0.52800000000000002</v>
      </c>
      <c r="G2743" s="12">
        <v>17519.599999999999</v>
      </c>
      <c r="H2743" s="13">
        <v>5</v>
      </c>
      <c r="I2743" t="str">
        <f>CONCATENATE(Tabela_Brasil[[#This Row],[Município]],"-",Tabela_Brasil[[#This Row],[Estado]])</f>
        <v>Dois Irmãos Do Buriti-MS</v>
      </c>
      <c r="J2743">
        <f>IF(Tabela_Brasil[[#This Row],[IDHM]]&lt;=0.599,1,0)</f>
        <v>0</v>
      </c>
      <c r="K2743" t="str">
        <f>IF(Tabela_Brasil[[#This Row],[IDHM]]&lt;=0.55,"Baixo",IF(Tabela_Brasil[[#This Row],[IDHM]]&lt;=0.699,"Médio",IF(Tabela_Brasil[[#This Row],[IDHM]]&lt;=0.799,"Alto","Muito Alto")))</f>
        <v>Médio</v>
      </c>
      <c r="L2743" t="str">
        <f>VLOOKUP(Tabela_Brasil[[#This Row],[Estado]],'De-Para_Estado_Regiao'!$B$3:$C$29,2,FALSE)</f>
        <v>Centro-Oeste</v>
      </c>
      <c r="M2743">
        <f>IF(Tabela_Brasil[[#This Row],[IBGE_1-4]]&gt;=951,1,0)</f>
        <v>0</v>
      </c>
      <c r="N2743">
        <f>IF(Tabela_Brasil[[#This Row],[COMP_P]]&lt;=2,1,0)</f>
        <v>0</v>
      </c>
    </row>
    <row r="2744" spans="1:14" x14ac:dyDescent="0.25">
      <c r="A2744" s="9" t="s">
        <v>2704</v>
      </c>
      <c r="B2744" s="9" t="s">
        <v>22</v>
      </c>
      <c r="C2744" s="9">
        <v>662</v>
      </c>
      <c r="D2744" s="9">
        <v>0.68700000000000006</v>
      </c>
      <c r="E2744" s="9">
        <v>0.66900000000000004</v>
      </c>
      <c r="F2744" s="9">
        <v>0.57399999999999995</v>
      </c>
      <c r="G2744" s="9">
        <v>15409.63</v>
      </c>
      <c r="H2744" s="10">
        <v>7</v>
      </c>
      <c r="I2744" t="str">
        <f>CONCATENATE(Tabela_Brasil[[#This Row],[Município]],"-",Tabela_Brasil[[#This Row],[Estado]])</f>
        <v>Jataizinho-PR</v>
      </c>
      <c r="J2744">
        <f>IF(Tabela_Brasil[[#This Row],[IDHM]]&lt;=0.599,1,0)</f>
        <v>0</v>
      </c>
      <c r="K2744" t="str">
        <f>IF(Tabela_Brasil[[#This Row],[IDHM]]&lt;=0.55,"Baixo",IF(Tabela_Brasil[[#This Row],[IDHM]]&lt;=0.699,"Médio",IF(Tabela_Brasil[[#This Row],[IDHM]]&lt;=0.799,"Alto","Muito Alto")))</f>
        <v>Médio</v>
      </c>
      <c r="L2744" t="str">
        <f>VLOOKUP(Tabela_Brasil[[#This Row],[Estado]],'De-Para_Estado_Regiao'!$B$3:$C$29,2,FALSE)</f>
        <v>Sul</v>
      </c>
      <c r="M2744">
        <f>IF(Tabela_Brasil[[#This Row],[IBGE_1-4]]&gt;=951,1,0)</f>
        <v>0</v>
      </c>
      <c r="N2744">
        <f>IF(Tabela_Brasil[[#This Row],[COMP_P]]&lt;=2,1,0)</f>
        <v>0</v>
      </c>
    </row>
    <row r="2745" spans="1:14" x14ac:dyDescent="0.25">
      <c r="A2745" s="12" t="s">
        <v>2705</v>
      </c>
      <c r="B2745" s="12" t="s">
        <v>24</v>
      </c>
      <c r="C2745" s="12">
        <v>560</v>
      </c>
      <c r="D2745" s="12">
        <v>0.55700000000000005</v>
      </c>
      <c r="E2745" s="12">
        <v>0.51600000000000001</v>
      </c>
      <c r="F2745" s="12">
        <v>0.43</v>
      </c>
      <c r="G2745" s="12">
        <v>6437.86</v>
      </c>
      <c r="H2745" s="13">
        <v>1</v>
      </c>
      <c r="I2745" t="str">
        <f>CONCATENATE(Tabela_Brasil[[#This Row],[Município]],"-",Tabela_Brasil[[#This Row],[Estado]])</f>
        <v>Campo Alegre De Lourdes-BA</v>
      </c>
      <c r="J2745">
        <f>IF(Tabela_Brasil[[#This Row],[IDHM]]&lt;=0.599,1,0)</f>
        <v>1</v>
      </c>
      <c r="K2745" t="str">
        <f>IF(Tabela_Brasil[[#This Row],[IDHM]]&lt;=0.55,"Baixo",IF(Tabela_Brasil[[#This Row],[IDHM]]&lt;=0.699,"Médio",IF(Tabela_Brasil[[#This Row],[IDHM]]&lt;=0.799,"Alto","Muito Alto")))</f>
        <v>Médio</v>
      </c>
      <c r="L2745" t="str">
        <f>VLOOKUP(Tabela_Brasil[[#This Row],[Estado]],'De-Para_Estado_Regiao'!$B$3:$C$29,2,FALSE)</f>
        <v>Nordeste</v>
      </c>
      <c r="M2745">
        <f>IF(Tabela_Brasil[[#This Row],[IBGE_1-4]]&gt;=951,1,0)</f>
        <v>0</v>
      </c>
      <c r="N2745">
        <f>IF(Tabela_Brasil[[#This Row],[COMP_P]]&lt;=2,1,0)</f>
        <v>1</v>
      </c>
    </row>
    <row r="2746" spans="1:14" x14ac:dyDescent="0.25">
      <c r="A2746" s="9" t="s">
        <v>2706</v>
      </c>
      <c r="B2746" s="9" t="s">
        <v>118</v>
      </c>
      <c r="C2746" s="9">
        <v>871</v>
      </c>
      <c r="D2746" s="9">
        <v>0.5</v>
      </c>
      <c r="E2746" s="9">
        <v>0.51600000000000001</v>
      </c>
      <c r="F2746" s="9">
        <v>0.33400000000000002</v>
      </c>
      <c r="G2746" s="9">
        <v>7062.74</v>
      </c>
      <c r="H2746" s="10">
        <v>43</v>
      </c>
      <c r="I2746" t="str">
        <f>CONCATENATE(Tabela_Brasil[[#This Row],[Município]],"-",Tabela_Brasil[[#This Row],[Estado]])</f>
        <v>Cocal-PI</v>
      </c>
      <c r="J2746">
        <f>IF(Tabela_Brasil[[#This Row],[IDHM]]&lt;=0.599,1,0)</f>
        <v>1</v>
      </c>
      <c r="K2746" t="str">
        <f>IF(Tabela_Brasil[[#This Row],[IDHM]]&lt;=0.55,"Baixo",IF(Tabela_Brasil[[#This Row],[IDHM]]&lt;=0.699,"Médio",IF(Tabela_Brasil[[#This Row],[IDHM]]&lt;=0.799,"Alto","Muito Alto")))</f>
        <v>Baixo</v>
      </c>
      <c r="L2746" t="str">
        <f>VLOOKUP(Tabela_Brasil[[#This Row],[Estado]],'De-Para_Estado_Regiao'!$B$3:$C$29,2,FALSE)</f>
        <v>Nordeste</v>
      </c>
      <c r="M2746">
        <f>IF(Tabela_Brasil[[#This Row],[IBGE_1-4]]&gt;=951,1,0)</f>
        <v>0</v>
      </c>
      <c r="N2746">
        <f>IF(Tabela_Brasil[[#This Row],[COMP_P]]&lt;=2,1,0)</f>
        <v>0</v>
      </c>
    </row>
    <row r="2747" spans="1:14" x14ac:dyDescent="0.25">
      <c r="A2747" s="12" t="s">
        <v>2707</v>
      </c>
      <c r="B2747" s="12" t="s">
        <v>14</v>
      </c>
      <c r="C2747" s="12">
        <v>189</v>
      </c>
      <c r="D2747" s="12">
        <v>0.63300000000000001</v>
      </c>
      <c r="E2747" s="12">
        <v>0.63</v>
      </c>
      <c r="F2747" s="12">
        <v>0.503</v>
      </c>
      <c r="G2747" s="12">
        <v>22867.14</v>
      </c>
      <c r="H2747" s="13">
        <v>3</v>
      </c>
      <c r="I2747" t="str">
        <f>CONCATENATE(Tabela_Brasil[[#This Row],[Município]],"-",Tabela_Brasil[[#This Row],[Estado]])</f>
        <v>Santana Da Boa Vista-RS</v>
      </c>
      <c r="J2747">
        <f>IF(Tabela_Brasil[[#This Row],[IDHM]]&lt;=0.599,1,0)</f>
        <v>0</v>
      </c>
      <c r="K2747" t="str">
        <f>IF(Tabela_Brasil[[#This Row],[IDHM]]&lt;=0.55,"Baixo",IF(Tabela_Brasil[[#This Row],[IDHM]]&lt;=0.699,"Médio",IF(Tabela_Brasil[[#This Row],[IDHM]]&lt;=0.799,"Alto","Muito Alto")))</f>
        <v>Médio</v>
      </c>
      <c r="L2747" t="str">
        <f>VLOOKUP(Tabela_Brasil[[#This Row],[Estado]],'De-Para_Estado_Regiao'!$B$3:$C$29,2,FALSE)</f>
        <v>Sul</v>
      </c>
      <c r="M2747">
        <f>IF(Tabela_Brasil[[#This Row],[IBGE_1-4]]&gt;=951,1,0)</f>
        <v>0</v>
      </c>
      <c r="N2747">
        <f>IF(Tabela_Brasil[[#This Row],[COMP_P]]&lt;=2,1,0)</f>
        <v>0</v>
      </c>
    </row>
    <row r="2748" spans="1:14" x14ac:dyDescent="0.25">
      <c r="A2748" s="9" t="s">
        <v>2708</v>
      </c>
      <c r="B2748" s="9" t="s">
        <v>148</v>
      </c>
      <c r="C2748" s="9">
        <v>415</v>
      </c>
      <c r="D2748" s="9">
        <v>0.64300000000000002</v>
      </c>
      <c r="E2748" s="9">
        <v>0.67300000000000004</v>
      </c>
      <c r="F2748" s="9">
        <v>0.49399999999999999</v>
      </c>
      <c r="G2748" s="9">
        <v>15618.12</v>
      </c>
      <c r="H2748" s="10">
        <v>5</v>
      </c>
      <c r="I2748" t="str">
        <f>CONCATENATE(Tabela_Brasil[[#This Row],[Município]],"-",Tabela_Brasil[[#This Row],[Estado]])</f>
        <v>Mirante Da Serra-RO</v>
      </c>
      <c r="J2748">
        <f>IF(Tabela_Brasil[[#This Row],[IDHM]]&lt;=0.599,1,0)</f>
        <v>0</v>
      </c>
      <c r="K2748" t="str">
        <f>IF(Tabela_Brasil[[#This Row],[IDHM]]&lt;=0.55,"Baixo",IF(Tabela_Brasil[[#This Row],[IDHM]]&lt;=0.699,"Médio",IF(Tabela_Brasil[[#This Row],[IDHM]]&lt;=0.799,"Alto","Muito Alto")))</f>
        <v>Médio</v>
      </c>
      <c r="L2748" t="str">
        <f>VLOOKUP(Tabela_Brasil[[#This Row],[Estado]],'De-Para_Estado_Regiao'!$B$3:$C$29,2,FALSE)</f>
        <v>Norte</v>
      </c>
      <c r="M2748">
        <f>IF(Tabela_Brasil[[#This Row],[IBGE_1-4]]&gt;=951,1,0)</f>
        <v>0</v>
      </c>
      <c r="N2748">
        <f>IF(Tabela_Brasil[[#This Row],[COMP_P]]&lt;=2,1,0)</f>
        <v>0</v>
      </c>
    </row>
    <row r="2749" spans="1:14" x14ac:dyDescent="0.25">
      <c r="A2749" s="12" t="s">
        <v>2709</v>
      </c>
      <c r="B2749" s="12" t="s">
        <v>14</v>
      </c>
      <c r="C2749" s="12">
        <v>64</v>
      </c>
      <c r="D2749" s="12">
        <v>0.71</v>
      </c>
      <c r="E2749" s="12">
        <v>0.69699999999999995</v>
      </c>
      <c r="F2749" s="12">
        <v>0.58399999999999996</v>
      </c>
      <c r="G2749" s="12">
        <v>70514.69</v>
      </c>
      <c r="H2749" s="13">
        <v>4</v>
      </c>
      <c r="I2749" t="str">
        <f>CONCATENATE(Tabela_Brasil[[#This Row],[Município]],"-",Tabela_Brasil[[#This Row],[Estado]])</f>
        <v>Eugênio De Castro-RS</v>
      </c>
      <c r="J2749">
        <f>IF(Tabela_Brasil[[#This Row],[IDHM]]&lt;=0.599,1,0)</f>
        <v>0</v>
      </c>
      <c r="K2749" t="str">
        <f>IF(Tabela_Brasil[[#This Row],[IDHM]]&lt;=0.55,"Baixo",IF(Tabela_Brasil[[#This Row],[IDHM]]&lt;=0.699,"Médio",IF(Tabela_Brasil[[#This Row],[IDHM]]&lt;=0.799,"Alto","Muito Alto")))</f>
        <v>Alto</v>
      </c>
      <c r="L2749" t="str">
        <f>VLOOKUP(Tabela_Brasil[[#This Row],[Estado]],'De-Para_Estado_Regiao'!$B$3:$C$29,2,FALSE)</f>
        <v>Sul</v>
      </c>
      <c r="M2749">
        <f>IF(Tabela_Brasil[[#This Row],[IBGE_1-4]]&gt;=951,1,0)</f>
        <v>0</v>
      </c>
      <c r="N2749">
        <f>IF(Tabela_Brasil[[#This Row],[COMP_P]]&lt;=2,1,0)</f>
        <v>0</v>
      </c>
    </row>
    <row r="2750" spans="1:14" x14ac:dyDescent="0.25">
      <c r="A2750" s="9" t="s">
        <v>2710</v>
      </c>
      <c r="B2750" s="9" t="s">
        <v>114</v>
      </c>
      <c r="C2750" s="9">
        <v>529</v>
      </c>
      <c r="D2750" s="9">
        <v>0.58899999999999997</v>
      </c>
      <c r="E2750" s="9">
        <v>0.623</v>
      </c>
      <c r="F2750" s="9">
        <v>0.42799999999999999</v>
      </c>
      <c r="G2750" s="9">
        <v>12622.55</v>
      </c>
      <c r="H2750" s="10">
        <v>11</v>
      </c>
      <c r="I2750" t="str">
        <f>CONCATENATE(Tabela_Brasil[[#This Row],[Município]],"-",Tabela_Brasil[[#This Row],[Estado]])</f>
        <v>Frei Paulo-SE</v>
      </c>
      <c r="J2750">
        <f>IF(Tabela_Brasil[[#This Row],[IDHM]]&lt;=0.599,1,0)</f>
        <v>1</v>
      </c>
      <c r="K2750" t="str">
        <f>IF(Tabela_Brasil[[#This Row],[IDHM]]&lt;=0.55,"Baixo",IF(Tabela_Brasil[[#This Row],[IDHM]]&lt;=0.699,"Médio",IF(Tabela_Brasil[[#This Row],[IDHM]]&lt;=0.799,"Alto","Muito Alto")))</f>
        <v>Médio</v>
      </c>
      <c r="L2750" t="str">
        <f>VLOOKUP(Tabela_Brasil[[#This Row],[Estado]],'De-Para_Estado_Regiao'!$B$3:$C$29,2,FALSE)</f>
        <v>Nordeste</v>
      </c>
      <c r="M2750">
        <f>IF(Tabela_Brasil[[#This Row],[IBGE_1-4]]&gt;=951,1,0)</f>
        <v>0</v>
      </c>
      <c r="N2750">
        <f>IF(Tabela_Brasil[[#This Row],[COMP_P]]&lt;=2,1,0)</f>
        <v>0</v>
      </c>
    </row>
    <row r="2751" spans="1:14" x14ac:dyDescent="0.25">
      <c r="A2751" s="12" t="s">
        <v>2711</v>
      </c>
      <c r="B2751" s="12" t="s">
        <v>64</v>
      </c>
      <c r="C2751" s="12">
        <v>317</v>
      </c>
      <c r="D2751" s="12">
        <v>0.71099999999999997</v>
      </c>
      <c r="E2751" s="12">
        <v>0.69199999999999995</v>
      </c>
      <c r="F2751" s="12">
        <v>0.62</v>
      </c>
      <c r="G2751" s="12">
        <v>15855.76</v>
      </c>
      <c r="H2751" s="13">
        <v>2</v>
      </c>
      <c r="I2751" t="str">
        <f>CONCATENATE(Tabela_Brasil[[#This Row],[Município]],"-",Tabela_Brasil[[#This Row],[Estado]])</f>
        <v>Rio Novo Do Sul-ES</v>
      </c>
      <c r="J2751">
        <f>IF(Tabela_Brasil[[#This Row],[IDHM]]&lt;=0.599,1,0)</f>
        <v>0</v>
      </c>
      <c r="K2751" t="str">
        <f>IF(Tabela_Brasil[[#This Row],[IDHM]]&lt;=0.55,"Baixo",IF(Tabela_Brasil[[#This Row],[IDHM]]&lt;=0.699,"Médio",IF(Tabela_Brasil[[#This Row],[IDHM]]&lt;=0.799,"Alto","Muito Alto")))</f>
        <v>Alto</v>
      </c>
      <c r="L2751" t="str">
        <f>VLOOKUP(Tabela_Brasil[[#This Row],[Estado]],'De-Para_Estado_Regiao'!$B$3:$C$29,2,FALSE)</f>
        <v>Sudeste</v>
      </c>
      <c r="M2751">
        <f>IF(Tabela_Brasil[[#This Row],[IBGE_1-4]]&gt;=951,1,0)</f>
        <v>0</v>
      </c>
      <c r="N2751">
        <f>IF(Tabela_Brasil[[#This Row],[COMP_P]]&lt;=2,1,0)</f>
        <v>1</v>
      </c>
    </row>
    <row r="2752" spans="1:14" x14ac:dyDescent="0.25">
      <c r="A2752" s="9" t="s">
        <v>2712</v>
      </c>
      <c r="B2752" s="9" t="s">
        <v>14</v>
      </c>
      <c r="C2752" s="9">
        <v>160</v>
      </c>
      <c r="D2752" s="9">
        <v>0.72</v>
      </c>
      <c r="E2752" s="9">
        <v>0.745</v>
      </c>
      <c r="F2752" s="9">
        <v>0.59299999999999997</v>
      </c>
      <c r="G2752" s="9">
        <v>28220.57</v>
      </c>
      <c r="H2752" s="10">
        <v>3</v>
      </c>
      <c r="I2752" t="str">
        <f>CONCATENATE(Tabela_Brasil[[#This Row],[Município]],"-",Tabela_Brasil[[#This Row],[Estado]])</f>
        <v>Barão De Cotegipe-RS</v>
      </c>
      <c r="J2752">
        <f>IF(Tabela_Brasil[[#This Row],[IDHM]]&lt;=0.599,1,0)</f>
        <v>0</v>
      </c>
      <c r="K2752" t="str">
        <f>IF(Tabela_Brasil[[#This Row],[IDHM]]&lt;=0.55,"Baixo",IF(Tabela_Brasil[[#This Row],[IDHM]]&lt;=0.699,"Médio",IF(Tabela_Brasil[[#This Row],[IDHM]]&lt;=0.799,"Alto","Muito Alto")))</f>
        <v>Alto</v>
      </c>
      <c r="L2752" t="str">
        <f>VLOOKUP(Tabela_Brasil[[#This Row],[Estado]],'De-Para_Estado_Regiao'!$B$3:$C$29,2,FALSE)</f>
        <v>Sul</v>
      </c>
      <c r="M2752">
        <f>IF(Tabela_Brasil[[#This Row],[IBGE_1-4]]&gt;=951,1,0)</f>
        <v>0</v>
      </c>
      <c r="N2752">
        <f>IF(Tabela_Brasil[[#This Row],[COMP_P]]&lt;=2,1,0)</f>
        <v>0</v>
      </c>
    </row>
    <row r="2753" spans="1:14" x14ac:dyDescent="0.25">
      <c r="A2753" s="12" t="s">
        <v>2713</v>
      </c>
      <c r="B2753" s="12" t="s">
        <v>33</v>
      </c>
      <c r="C2753" s="12">
        <v>445</v>
      </c>
      <c r="D2753" s="12">
        <v>0.72699999999999998</v>
      </c>
      <c r="E2753" s="12">
        <v>0.69799999999999995</v>
      </c>
      <c r="F2753" s="12">
        <v>0.66700000000000004</v>
      </c>
      <c r="G2753" s="12">
        <v>17329.59</v>
      </c>
      <c r="H2753" s="13">
        <v>8</v>
      </c>
      <c r="I2753" t="str">
        <f>CONCATENATE(Tabela_Brasil[[#This Row],[Município]],"-",Tabela_Brasil[[#This Row],[Estado]])</f>
        <v>Rialma-GO</v>
      </c>
      <c r="J2753">
        <f>IF(Tabela_Brasil[[#This Row],[IDHM]]&lt;=0.599,1,0)</f>
        <v>0</v>
      </c>
      <c r="K2753" t="str">
        <f>IF(Tabela_Brasil[[#This Row],[IDHM]]&lt;=0.55,"Baixo",IF(Tabela_Brasil[[#This Row],[IDHM]]&lt;=0.699,"Médio",IF(Tabela_Brasil[[#This Row],[IDHM]]&lt;=0.799,"Alto","Muito Alto")))</f>
        <v>Alto</v>
      </c>
      <c r="L2753" t="str">
        <f>VLOOKUP(Tabela_Brasil[[#This Row],[Estado]],'De-Para_Estado_Regiao'!$B$3:$C$29,2,FALSE)</f>
        <v>Centro-Oeste</v>
      </c>
      <c r="M2753">
        <f>IF(Tabela_Brasil[[#This Row],[IBGE_1-4]]&gt;=951,1,0)</f>
        <v>0</v>
      </c>
      <c r="N2753">
        <f>IF(Tabela_Brasil[[#This Row],[COMP_P]]&lt;=2,1,0)</f>
        <v>0</v>
      </c>
    </row>
    <row r="2754" spans="1:14" x14ac:dyDescent="0.25">
      <c r="A2754" s="9" t="s">
        <v>2714</v>
      </c>
      <c r="B2754" s="9" t="s">
        <v>31</v>
      </c>
      <c r="C2754" s="9">
        <v>941</v>
      </c>
      <c r="D2754" s="9">
        <v>0.63600000000000001</v>
      </c>
      <c r="E2754" s="9">
        <v>0.58199999999999996</v>
      </c>
      <c r="F2754" s="9">
        <v>0.55700000000000005</v>
      </c>
      <c r="G2754" s="9">
        <v>8921.9699999999993</v>
      </c>
      <c r="H2754" s="10">
        <v>2</v>
      </c>
      <c r="I2754" t="str">
        <f>CONCATENATE(Tabela_Brasil[[#This Row],[Município]],"-",Tabela_Brasil[[#This Row],[Estado]])</f>
        <v>Orós-CE</v>
      </c>
      <c r="J2754">
        <f>IF(Tabela_Brasil[[#This Row],[IDHM]]&lt;=0.599,1,0)</f>
        <v>0</v>
      </c>
      <c r="K2754" t="str">
        <f>IF(Tabela_Brasil[[#This Row],[IDHM]]&lt;=0.55,"Baixo",IF(Tabela_Brasil[[#This Row],[IDHM]]&lt;=0.699,"Médio",IF(Tabela_Brasil[[#This Row],[IDHM]]&lt;=0.799,"Alto","Muito Alto")))</f>
        <v>Médio</v>
      </c>
      <c r="L2754" t="str">
        <f>VLOOKUP(Tabela_Brasil[[#This Row],[Estado]],'De-Para_Estado_Regiao'!$B$3:$C$29,2,FALSE)</f>
        <v>Nordeste</v>
      </c>
      <c r="M2754">
        <f>IF(Tabela_Brasil[[#This Row],[IBGE_1-4]]&gt;=951,1,0)</f>
        <v>0</v>
      </c>
      <c r="N2754">
        <f>IF(Tabela_Brasil[[#This Row],[COMP_P]]&lt;=2,1,0)</f>
        <v>1</v>
      </c>
    </row>
    <row r="2755" spans="1:14" x14ac:dyDescent="0.25">
      <c r="A2755" s="12" t="s">
        <v>2715</v>
      </c>
      <c r="B2755" s="12" t="s">
        <v>14</v>
      </c>
      <c r="C2755" s="12">
        <v>165</v>
      </c>
      <c r="D2755" s="12">
        <v>0.70299999999999996</v>
      </c>
      <c r="E2755" s="12">
        <v>0.67700000000000005</v>
      </c>
      <c r="F2755" s="12">
        <v>0.59299999999999997</v>
      </c>
      <c r="G2755" s="12">
        <v>36444.300000000003</v>
      </c>
      <c r="H2755" s="13">
        <v>11</v>
      </c>
      <c r="I2755" t="str">
        <f>CONCATENATE(Tabela_Brasil[[#This Row],[Município]],"-",Tabela_Brasil[[#This Row],[Estado]])</f>
        <v>Campo Novo-RS</v>
      </c>
      <c r="J2755">
        <f>IF(Tabela_Brasil[[#This Row],[IDHM]]&lt;=0.599,1,0)</f>
        <v>0</v>
      </c>
      <c r="K2755" t="str">
        <f>IF(Tabela_Brasil[[#This Row],[IDHM]]&lt;=0.55,"Baixo",IF(Tabela_Brasil[[#This Row],[IDHM]]&lt;=0.699,"Médio",IF(Tabela_Brasil[[#This Row],[IDHM]]&lt;=0.799,"Alto","Muito Alto")))</f>
        <v>Alto</v>
      </c>
      <c r="L2755" t="str">
        <f>VLOOKUP(Tabela_Brasil[[#This Row],[Estado]],'De-Para_Estado_Regiao'!$B$3:$C$29,2,FALSE)</f>
        <v>Sul</v>
      </c>
      <c r="M2755">
        <f>IF(Tabela_Brasil[[#This Row],[IBGE_1-4]]&gt;=951,1,0)</f>
        <v>0</v>
      </c>
      <c r="N2755">
        <f>IF(Tabela_Brasil[[#This Row],[COMP_P]]&lt;=2,1,0)</f>
        <v>0</v>
      </c>
    </row>
    <row r="2756" spans="1:14" x14ac:dyDescent="0.25">
      <c r="A2756" s="9" t="s">
        <v>2716</v>
      </c>
      <c r="B2756" s="9" t="s">
        <v>14</v>
      </c>
      <c r="C2756" s="9">
        <v>373</v>
      </c>
      <c r="D2756" s="9">
        <v>0.66</v>
      </c>
      <c r="E2756" s="9">
        <v>0.67500000000000004</v>
      </c>
      <c r="F2756" s="9">
        <v>0.52500000000000002</v>
      </c>
      <c r="G2756" s="9">
        <v>16674.849999999999</v>
      </c>
      <c r="H2756" s="10">
        <v>12</v>
      </c>
      <c r="I2756" t="str">
        <f>CONCATENATE(Tabela_Brasil[[#This Row],[Município]],"-",Tabela_Brasil[[#This Row],[Estado]])</f>
        <v>Capela De Santana-RS</v>
      </c>
      <c r="J2756">
        <f>IF(Tabela_Brasil[[#This Row],[IDHM]]&lt;=0.599,1,0)</f>
        <v>0</v>
      </c>
      <c r="K2756" t="str">
        <f>IF(Tabela_Brasil[[#This Row],[IDHM]]&lt;=0.55,"Baixo",IF(Tabela_Brasil[[#This Row],[IDHM]]&lt;=0.699,"Médio",IF(Tabela_Brasil[[#This Row],[IDHM]]&lt;=0.799,"Alto","Muito Alto")))</f>
        <v>Médio</v>
      </c>
      <c r="L2756" t="str">
        <f>VLOOKUP(Tabela_Brasil[[#This Row],[Estado]],'De-Para_Estado_Regiao'!$B$3:$C$29,2,FALSE)</f>
        <v>Sul</v>
      </c>
      <c r="M2756">
        <f>IF(Tabela_Brasil[[#This Row],[IBGE_1-4]]&gt;=951,1,0)</f>
        <v>0</v>
      </c>
      <c r="N2756">
        <f>IF(Tabela_Brasil[[#This Row],[COMP_P]]&lt;=2,1,0)</f>
        <v>0</v>
      </c>
    </row>
    <row r="2757" spans="1:14" x14ac:dyDescent="0.25">
      <c r="A2757" s="12" t="s">
        <v>2717</v>
      </c>
      <c r="B2757" s="12" t="s">
        <v>148</v>
      </c>
      <c r="C2757" s="12">
        <v>200</v>
      </c>
      <c r="D2757" s="12">
        <v>0.63800000000000001</v>
      </c>
      <c r="E2757" s="12">
        <v>0.64700000000000002</v>
      </c>
      <c r="F2757" s="12">
        <v>0.51800000000000002</v>
      </c>
      <c r="G2757" s="12">
        <v>17577.060000000001</v>
      </c>
      <c r="H2757" s="13">
        <v>2</v>
      </c>
      <c r="I2757" t="str">
        <f>CONCATENATE(Tabela_Brasil[[#This Row],[Município]],"-",Tabela_Brasil[[#This Row],[Estado]])</f>
        <v>Ministro Andreazza-RO</v>
      </c>
      <c r="J2757">
        <f>IF(Tabela_Brasil[[#This Row],[IDHM]]&lt;=0.599,1,0)</f>
        <v>0</v>
      </c>
      <c r="K2757" t="str">
        <f>IF(Tabela_Brasil[[#This Row],[IDHM]]&lt;=0.55,"Baixo",IF(Tabela_Brasil[[#This Row],[IDHM]]&lt;=0.699,"Médio",IF(Tabela_Brasil[[#This Row],[IDHM]]&lt;=0.799,"Alto","Muito Alto")))</f>
        <v>Médio</v>
      </c>
      <c r="L2757" t="str">
        <f>VLOOKUP(Tabela_Brasil[[#This Row],[Estado]],'De-Para_Estado_Regiao'!$B$3:$C$29,2,FALSE)</f>
        <v>Norte</v>
      </c>
      <c r="M2757">
        <f>IF(Tabela_Brasil[[#This Row],[IBGE_1-4]]&gt;=951,1,0)</f>
        <v>0</v>
      </c>
      <c r="N2757">
        <f>IF(Tabela_Brasil[[#This Row],[COMP_P]]&lt;=2,1,0)</f>
        <v>1</v>
      </c>
    </row>
    <row r="2758" spans="1:14" x14ac:dyDescent="0.25">
      <c r="A2758" s="9" t="s">
        <v>2718</v>
      </c>
      <c r="B2758" s="9" t="s">
        <v>64</v>
      </c>
      <c r="C2758" s="9">
        <v>211</v>
      </c>
      <c r="D2758" s="9">
        <v>0.69</v>
      </c>
      <c r="E2758" s="9">
        <v>0.66900000000000004</v>
      </c>
      <c r="F2758" s="9">
        <v>0.60799999999999998</v>
      </c>
      <c r="G2758" s="9">
        <v>15222.64</v>
      </c>
      <c r="H2758" s="10">
        <v>9</v>
      </c>
      <c r="I2758" t="str">
        <f>CONCATENATE(Tabela_Brasil[[#This Row],[Município]],"-",Tabela_Brasil[[#This Row],[Estado]])</f>
        <v>Governador Lindenberg-ES</v>
      </c>
      <c r="J2758">
        <f>IF(Tabela_Brasil[[#This Row],[IDHM]]&lt;=0.599,1,0)</f>
        <v>0</v>
      </c>
      <c r="K2758" t="str">
        <f>IF(Tabela_Brasil[[#This Row],[IDHM]]&lt;=0.55,"Baixo",IF(Tabela_Brasil[[#This Row],[IDHM]]&lt;=0.699,"Médio",IF(Tabela_Brasil[[#This Row],[IDHM]]&lt;=0.799,"Alto","Muito Alto")))</f>
        <v>Médio</v>
      </c>
      <c r="L2758" t="str">
        <f>VLOOKUP(Tabela_Brasil[[#This Row],[Estado]],'De-Para_Estado_Regiao'!$B$3:$C$29,2,FALSE)</f>
        <v>Sudeste</v>
      </c>
      <c r="M2758">
        <f>IF(Tabela_Brasil[[#This Row],[IBGE_1-4]]&gt;=951,1,0)</f>
        <v>0</v>
      </c>
      <c r="N2758">
        <f>IF(Tabela_Brasil[[#This Row],[COMP_P]]&lt;=2,1,0)</f>
        <v>0</v>
      </c>
    </row>
    <row r="2759" spans="1:14" x14ac:dyDescent="0.25">
      <c r="A2759" s="12" t="s">
        <v>2719</v>
      </c>
      <c r="B2759" s="12" t="s">
        <v>275</v>
      </c>
      <c r="C2759" s="12">
        <v>781</v>
      </c>
      <c r="D2759" s="12">
        <v>0.625</v>
      </c>
      <c r="E2759" s="12">
        <v>0.57999999999999996</v>
      </c>
      <c r="F2759" s="12">
        <v>0.54600000000000004</v>
      </c>
      <c r="G2759" s="12">
        <v>10796.46</v>
      </c>
      <c r="H2759" s="13">
        <v>7</v>
      </c>
      <c r="I2759" t="str">
        <f>CONCATENATE(Tabela_Brasil[[#This Row],[Município]],"-",Tabela_Brasil[[#This Row],[Estado]])</f>
        <v>Mâncio Lima-AC</v>
      </c>
      <c r="J2759">
        <f>IF(Tabela_Brasil[[#This Row],[IDHM]]&lt;=0.599,1,0)</f>
        <v>0</v>
      </c>
      <c r="K2759" t="str">
        <f>IF(Tabela_Brasil[[#This Row],[IDHM]]&lt;=0.55,"Baixo",IF(Tabela_Brasil[[#This Row],[IDHM]]&lt;=0.699,"Médio",IF(Tabela_Brasil[[#This Row],[IDHM]]&lt;=0.799,"Alto","Muito Alto")))</f>
        <v>Médio</v>
      </c>
      <c r="L2759" t="str">
        <f>VLOOKUP(Tabela_Brasil[[#This Row],[Estado]],'De-Para_Estado_Regiao'!$B$3:$C$29,2,FALSE)</f>
        <v>Norte</v>
      </c>
      <c r="M2759">
        <f>IF(Tabela_Brasil[[#This Row],[IBGE_1-4]]&gt;=951,1,0)</f>
        <v>0</v>
      </c>
      <c r="N2759">
        <f>IF(Tabela_Brasil[[#This Row],[COMP_P]]&lt;=2,1,0)</f>
        <v>0</v>
      </c>
    </row>
    <row r="2760" spans="1:14" x14ac:dyDescent="0.25">
      <c r="A2760" s="9" t="s">
        <v>2720</v>
      </c>
      <c r="B2760" s="9" t="s">
        <v>49</v>
      </c>
      <c r="C2760" s="9">
        <v>1023</v>
      </c>
      <c r="D2760" s="9">
        <v>0.48399999999999999</v>
      </c>
      <c r="E2760" s="9">
        <v>0.50600000000000001</v>
      </c>
      <c r="F2760" s="9">
        <v>0.28999999999999998</v>
      </c>
      <c r="G2760" s="9">
        <v>6755.12</v>
      </c>
      <c r="H2760" s="10">
        <v>0</v>
      </c>
      <c r="I2760" t="str">
        <f>CONCATENATE(Tabela_Brasil[[#This Row],[Município]],"-",Tabela_Brasil[[#This Row],[Estado]])</f>
        <v>Anajás-PA</v>
      </c>
      <c r="J2760">
        <f>IF(Tabela_Brasil[[#This Row],[IDHM]]&lt;=0.599,1,0)</f>
        <v>1</v>
      </c>
      <c r="K2760" t="str">
        <f>IF(Tabela_Brasil[[#This Row],[IDHM]]&lt;=0.55,"Baixo",IF(Tabela_Brasil[[#This Row],[IDHM]]&lt;=0.699,"Médio",IF(Tabela_Brasil[[#This Row],[IDHM]]&lt;=0.799,"Alto","Muito Alto")))</f>
        <v>Baixo</v>
      </c>
      <c r="L2760" t="str">
        <f>VLOOKUP(Tabela_Brasil[[#This Row],[Estado]],'De-Para_Estado_Regiao'!$B$3:$C$29,2,FALSE)</f>
        <v>Norte</v>
      </c>
      <c r="M2760">
        <f>IF(Tabela_Brasil[[#This Row],[IBGE_1-4]]&gt;=951,1,0)</f>
        <v>1</v>
      </c>
      <c r="N2760">
        <f>IF(Tabela_Brasil[[#This Row],[COMP_P]]&lt;=2,1,0)</f>
        <v>1</v>
      </c>
    </row>
    <row r="2761" spans="1:14" x14ac:dyDescent="0.25">
      <c r="A2761" s="12" t="s">
        <v>2721</v>
      </c>
      <c r="B2761" s="12" t="s">
        <v>14</v>
      </c>
      <c r="C2761" s="12">
        <v>38</v>
      </c>
      <c r="D2761" s="12">
        <v>0.63100000000000001</v>
      </c>
      <c r="E2761" s="12">
        <v>0.63600000000000001</v>
      </c>
      <c r="F2761" s="12">
        <v>0.47299999999999998</v>
      </c>
      <c r="G2761" s="12">
        <v>51723.72</v>
      </c>
      <c r="H2761" s="13">
        <v>0</v>
      </c>
      <c r="I2761" t="str">
        <f>CONCATENATE(Tabela_Brasil[[#This Row],[Município]],"-",Tabela_Brasil[[#This Row],[Estado]])</f>
        <v>Jari-RS</v>
      </c>
      <c r="J2761">
        <f>IF(Tabela_Brasil[[#This Row],[IDHM]]&lt;=0.599,1,0)</f>
        <v>0</v>
      </c>
      <c r="K2761" t="str">
        <f>IF(Tabela_Brasil[[#This Row],[IDHM]]&lt;=0.55,"Baixo",IF(Tabela_Brasil[[#This Row],[IDHM]]&lt;=0.699,"Médio",IF(Tabela_Brasil[[#This Row],[IDHM]]&lt;=0.799,"Alto","Muito Alto")))</f>
        <v>Médio</v>
      </c>
      <c r="L2761" t="str">
        <f>VLOOKUP(Tabela_Brasil[[#This Row],[Estado]],'De-Para_Estado_Regiao'!$B$3:$C$29,2,FALSE)</f>
        <v>Sul</v>
      </c>
      <c r="M2761">
        <f>IF(Tabela_Brasil[[#This Row],[IBGE_1-4]]&gt;=951,1,0)</f>
        <v>0</v>
      </c>
      <c r="N2761">
        <f>IF(Tabela_Brasil[[#This Row],[COMP_P]]&lt;=2,1,0)</f>
        <v>1</v>
      </c>
    </row>
    <row r="2762" spans="1:14" x14ac:dyDescent="0.25">
      <c r="A2762" s="9" t="s">
        <v>2722</v>
      </c>
      <c r="B2762" s="9" t="s">
        <v>10</v>
      </c>
      <c r="C2762" s="9">
        <v>294</v>
      </c>
      <c r="D2762" s="9">
        <v>0.68</v>
      </c>
      <c r="E2762" s="9">
        <v>0.66400000000000003</v>
      </c>
      <c r="F2762" s="9">
        <v>0.57499999999999996</v>
      </c>
      <c r="G2762" s="9">
        <v>21096.86</v>
      </c>
      <c r="H2762" s="10">
        <v>3</v>
      </c>
      <c r="I2762" t="str">
        <f>CONCATENATE(Tabela_Brasil[[#This Row],[Município]],"-",Tabela_Brasil[[#This Row],[Estado]])</f>
        <v>Rio Das Flores-RJ</v>
      </c>
      <c r="J2762">
        <f>IF(Tabela_Brasil[[#This Row],[IDHM]]&lt;=0.599,1,0)</f>
        <v>0</v>
      </c>
      <c r="K2762" t="str">
        <f>IF(Tabela_Brasil[[#This Row],[IDHM]]&lt;=0.55,"Baixo",IF(Tabela_Brasil[[#This Row],[IDHM]]&lt;=0.699,"Médio",IF(Tabela_Brasil[[#This Row],[IDHM]]&lt;=0.799,"Alto","Muito Alto")))</f>
        <v>Médio</v>
      </c>
      <c r="L2762" t="str">
        <f>VLOOKUP(Tabela_Brasil[[#This Row],[Estado]],'De-Para_Estado_Regiao'!$B$3:$C$29,2,FALSE)</f>
        <v>Sudeste</v>
      </c>
      <c r="M2762">
        <f>IF(Tabela_Brasil[[#This Row],[IBGE_1-4]]&gt;=951,1,0)</f>
        <v>0</v>
      </c>
      <c r="N2762">
        <f>IF(Tabela_Brasil[[#This Row],[COMP_P]]&lt;=2,1,0)</f>
        <v>0</v>
      </c>
    </row>
    <row r="2763" spans="1:14" x14ac:dyDescent="0.25">
      <c r="A2763" s="12" t="s">
        <v>2723</v>
      </c>
      <c r="B2763" s="12" t="s">
        <v>87</v>
      </c>
      <c r="C2763" s="12">
        <v>1413</v>
      </c>
      <c r="D2763" s="12">
        <v>0.56899999999999995</v>
      </c>
      <c r="E2763" s="12">
        <v>0.54</v>
      </c>
      <c r="F2763" s="12">
        <v>0.47199999999999998</v>
      </c>
      <c r="G2763" s="12">
        <v>7528.88</v>
      </c>
      <c r="H2763" s="13">
        <v>2</v>
      </c>
      <c r="I2763" t="str">
        <f>CONCATENATE(Tabela_Brasil[[#This Row],[Município]],"-",Tabela_Brasil[[#This Row],[Estado]])</f>
        <v>Governador Nunes Freire-MA</v>
      </c>
      <c r="J2763">
        <f>IF(Tabela_Brasil[[#This Row],[IDHM]]&lt;=0.599,1,0)</f>
        <v>1</v>
      </c>
      <c r="K2763" t="str">
        <f>IF(Tabela_Brasil[[#This Row],[IDHM]]&lt;=0.55,"Baixo",IF(Tabela_Brasil[[#This Row],[IDHM]]&lt;=0.699,"Médio",IF(Tabela_Brasil[[#This Row],[IDHM]]&lt;=0.799,"Alto","Muito Alto")))</f>
        <v>Médio</v>
      </c>
      <c r="L2763" t="str">
        <f>VLOOKUP(Tabela_Brasil[[#This Row],[Estado]],'De-Para_Estado_Regiao'!$B$3:$C$29,2,FALSE)</f>
        <v>Nordeste</v>
      </c>
      <c r="M2763">
        <f>IF(Tabela_Brasil[[#This Row],[IBGE_1-4]]&gt;=951,1,0)</f>
        <v>1</v>
      </c>
      <c r="N2763">
        <f>IF(Tabela_Brasil[[#This Row],[COMP_P]]&lt;=2,1,0)</f>
        <v>1</v>
      </c>
    </row>
    <row r="2764" spans="1:14" x14ac:dyDescent="0.25">
      <c r="A2764" s="9" t="s">
        <v>2724</v>
      </c>
      <c r="B2764" s="9" t="s">
        <v>72</v>
      </c>
      <c r="C2764" s="9">
        <v>502</v>
      </c>
      <c r="D2764" s="9">
        <v>0.60099999999999998</v>
      </c>
      <c r="E2764" s="9">
        <v>0.58299999999999996</v>
      </c>
      <c r="F2764" s="9">
        <v>0.49199999999999999</v>
      </c>
      <c r="G2764" s="9">
        <v>10195.64</v>
      </c>
      <c r="H2764" s="10">
        <v>18</v>
      </c>
      <c r="I2764" t="str">
        <f>CONCATENATE(Tabela_Brasil[[#This Row],[Município]],"-",Tabela_Brasil[[#This Row],[Estado]])</f>
        <v>Jucurutu-RN</v>
      </c>
      <c r="J2764">
        <f>IF(Tabela_Brasil[[#This Row],[IDHM]]&lt;=0.599,1,0)</f>
        <v>0</v>
      </c>
      <c r="K2764" t="str">
        <f>IF(Tabela_Brasil[[#This Row],[IDHM]]&lt;=0.55,"Baixo",IF(Tabela_Brasil[[#This Row],[IDHM]]&lt;=0.699,"Médio",IF(Tabela_Brasil[[#This Row],[IDHM]]&lt;=0.799,"Alto","Muito Alto")))</f>
        <v>Médio</v>
      </c>
      <c r="L2764" t="str">
        <f>VLOOKUP(Tabela_Brasil[[#This Row],[Estado]],'De-Para_Estado_Regiao'!$B$3:$C$29,2,FALSE)</f>
        <v>Nordeste</v>
      </c>
      <c r="M2764">
        <f>IF(Tabela_Brasil[[#This Row],[IBGE_1-4]]&gt;=951,1,0)</f>
        <v>0</v>
      </c>
      <c r="N2764">
        <f>IF(Tabela_Brasil[[#This Row],[COMP_P]]&lt;=2,1,0)</f>
        <v>0</v>
      </c>
    </row>
    <row r="2765" spans="1:14" x14ac:dyDescent="0.25">
      <c r="A2765" s="12" t="s">
        <v>2725</v>
      </c>
      <c r="B2765" s="12" t="s">
        <v>114</v>
      </c>
      <c r="C2765" s="12">
        <v>424</v>
      </c>
      <c r="D2765" s="12">
        <v>0.60899999999999999</v>
      </c>
      <c r="E2765" s="12">
        <v>0.58799999999999997</v>
      </c>
      <c r="F2765" s="12">
        <v>0.48599999999999999</v>
      </c>
      <c r="G2765" s="12">
        <v>9362.65</v>
      </c>
      <c r="H2765" s="13">
        <v>27</v>
      </c>
      <c r="I2765" t="str">
        <f>CONCATENATE(Tabela_Brasil[[#This Row],[Município]],"-",Tabela_Brasil[[#This Row],[Estado]])</f>
        <v>Salgado-SE</v>
      </c>
      <c r="J2765">
        <f>IF(Tabela_Brasil[[#This Row],[IDHM]]&lt;=0.599,1,0)</f>
        <v>0</v>
      </c>
      <c r="K2765" t="str">
        <f>IF(Tabela_Brasil[[#This Row],[IDHM]]&lt;=0.55,"Baixo",IF(Tabela_Brasil[[#This Row],[IDHM]]&lt;=0.699,"Médio",IF(Tabela_Brasil[[#This Row],[IDHM]]&lt;=0.799,"Alto","Muito Alto")))</f>
        <v>Médio</v>
      </c>
      <c r="L2765" t="str">
        <f>VLOOKUP(Tabela_Brasil[[#This Row],[Estado]],'De-Para_Estado_Regiao'!$B$3:$C$29,2,FALSE)</f>
        <v>Nordeste</v>
      </c>
      <c r="M2765">
        <f>IF(Tabela_Brasil[[#This Row],[IBGE_1-4]]&gt;=951,1,0)</f>
        <v>0</v>
      </c>
      <c r="N2765">
        <f>IF(Tabela_Brasil[[#This Row],[COMP_P]]&lt;=2,1,0)</f>
        <v>0</v>
      </c>
    </row>
    <row r="2766" spans="1:14" x14ac:dyDescent="0.25">
      <c r="A2766" s="9" t="s">
        <v>2726</v>
      </c>
      <c r="B2766" s="9" t="s">
        <v>19</v>
      </c>
      <c r="C2766" s="9">
        <v>907</v>
      </c>
      <c r="D2766" s="9">
        <v>0.64200000000000002</v>
      </c>
      <c r="E2766" s="9">
        <v>0.61099999999999999</v>
      </c>
      <c r="F2766" s="9">
        <v>0.55300000000000005</v>
      </c>
      <c r="G2766" s="9">
        <v>9107.7999999999993</v>
      </c>
      <c r="H2766" s="10">
        <v>9</v>
      </c>
      <c r="I2766" t="str">
        <f>CONCATENATE(Tabela_Brasil[[#This Row],[Município]],"-",Tabela_Brasil[[#This Row],[Estado]])</f>
        <v>Belém Do São Francisco-PE</v>
      </c>
      <c r="J2766">
        <f>IF(Tabela_Brasil[[#This Row],[IDHM]]&lt;=0.599,1,0)</f>
        <v>0</v>
      </c>
      <c r="K2766" t="str">
        <f>IF(Tabela_Brasil[[#This Row],[IDHM]]&lt;=0.55,"Baixo",IF(Tabela_Brasil[[#This Row],[IDHM]]&lt;=0.699,"Médio",IF(Tabela_Brasil[[#This Row],[IDHM]]&lt;=0.799,"Alto","Muito Alto")))</f>
        <v>Médio</v>
      </c>
      <c r="L2766" t="str">
        <f>VLOOKUP(Tabela_Brasil[[#This Row],[Estado]],'De-Para_Estado_Regiao'!$B$3:$C$29,2,FALSE)</f>
        <v>Nordeste</v>
      </c>
      <c r="M2766">
        <f>IF(Tabela_Brasil[[#This Row],[IBGE_1-4]]&gt;=951,1,0)</f>
        <v>0</v>
      </c>
      <c r="N2766">
        <f>IF(Tabela_Brasil[[#This Row],[COMP_P]]&lt;=2,1,0)</f>
        <v>0</v>
      </c>
    </row>
    <row r="2767" spans="1:14" x14ac:dyDescent="0.25">
      <c r="A2767" s="12" t="s">
        <v>2727</v>
      </c>
      <c r="B2767" s="12" t="s">
        <v>16</v>
      </c>
      <c r="C2767" s="12">
        <v>362</v>
      </c>
      <c r="D2767" s="12">
        <v>0.65400000000000003</v>
      </c>
      <c r="E2767" s="12">
        <v>0.64600000000000002</v>
      </c>
      <c r="F2767" s="12">
        <v>0.52500000000000002</v>
      </c>
      <c r="G2767" s="12">
        <v>13689.62</v>
      </c>
      <c r="H2767" s="13">
        <v>11</v>
      </c>
      <c r="I2767" t="str">
        <f>CONCATENATE(Tabela_Brasil[[#This Row],[Município]],"-",Tabela_Brasil[[#This Row],[Estado]])</f>
        <v>Abre Campo-MG</v>
      </c>
      <c r="J2767">
        <f>IF(Tabela_Brasil[[#This Row],[IDHM]]&lt;=0.599,1,0)</f>
        <v>0</v>
      </c>
      <c r="K2767" t="str">
        <f>IF(Tabela_Brasil[[#This Row],[IDHM]]&lt;=0.55,"Baixo",IF(Tabela_Brasil[[#This Row],[IDHM]]&lt;=0.699,"Médio",IF(Tabela_Brasil[[#This Row],[IDHM]]&lt;=0.799,"Alto","Muito Alto")))</f>
        <v>Médio</v>
      </c>
      <c r="L2767" t="str">
        <f>VLOOKUP(Tabela_Brasil[[#This Row],[Estado]],'De-Para_Estado_Regiao'!$B$3:$C$29,2,FALSE)</f>
        <v>Sudeste</v>
      </c>
      <c r="M2767">
        <f>IF(Tabela_Brasil[[#This Row],[IBGE_1-4]]&gt;=951,1,0)</f>
        <v>0</v>
      </c>
      <c r="N2767">
        <f>IF(Tabela_Brasil[[#This Row],[COMP_P]]&lt;=2,1,0)</f>
        <v>0</v>
      </c>
    </row>
    <row r="2768" spans="1:14" x14ac:dyDescent="0.25">
      <c r="A2768" s="9" t="s">
        <v>2728</v>
      </c>
      <c r="B2768" s="9" t="s">
        <v>33</v>
      </c>
      <c r="C2768" s="9">
        <v>259</v>
      </c>
      <c r="D2768" s="9">
        <v>0.67400000000000004</v>
      </c>
      <c r="E2768" s="9">
        <v>0.68</v>
      </c>
      <c r="F2768" s="9">
        <v>0.55900000000000005</v>
      </c>
      <c r="G2768" s="9">
        <v>33660.44</v>
      </c>
      <c r="H2768" s="10">
        <v>1</v>
      </c>
      <c r="I2768" t="str">
        <f>CONCATENATE(Tabela_Brasil[[#This Row],[Município]],"-",Tabela_Brasil[[#This Row],[Estado]])</f>
        <v>Gouvelândia-GO</v>
      </c>
      <c r="J2768">
        <f>IF(Tabela_Brasil[[#This Row],[IDHM]]&lt;=0.599,1,0)</f>
        <v>0</v>
      </c>
      <c r="K2768" t="str">
        <f>IF(Tabela_Brasil[[#This Row],[IDHM]]&lt;=0.55,"Baixo",IF(Tabela_Brasil[[#This Row],[IDHM]]&lt;=0.699,"Médio",IF(Tabela_Brasil[[#This Row],[IDHM]]&lt;=0.799,"Alto","Muito Alto")))</f>
        <v>Médio</v>
      </c>
      <c r="L2768" t="str">
        <f>VLOOKUP(Tabela_Brasil[[#This Row],[Estado]],'De-Para_Estado_Regiao'!$B$3:$C$29,2,FALSE)</f>
        <v>Centro-Oeste</v>
      </c>
      <c r="M2768">
        <f>IF(Tabela_Brasil[[#This Row],[IBGE_1-4]]&gt;=951,1,0)</f>
        <v>0</v>
      </c>
      <c r="N2768">
        <f>IF(Tabela_Brasil[[#This Row],[COMP_P]]&lt;=2,1,0)</f>
        <v>1</v>
      </c>
    </row>
    <row r="2769" spans="1:14" x14ac:dyDescent="0.25">
      <c r="A2769" s="12" t="s">
        <v>2729</v>
      </c>
      <c r="B2769" s="12" t="s">
        <v>59</v>
      </c>
      <c r="C2769" s="12">
        <v>175</v>
      </c>
      <c r="D2769" s="12">
        <v>0.69</v>
      </c>
      <c r="E2769" s="12">
        <v>0.65300000000000002</v>
      </c>
      <c r="F2769" s="12">
        <v>0.61699999999999999</v>
      </c>
      <c r="G2769" s="12">
        <v>23571.55</v>
      </c>
      <c r="H2769" s="13">
        <v>3</v>
      </c>
      <c r="I2769" t="str">
        <f>CONCATENATE(Tabela_Brasil[[#This Row],[Município]],"-",Tabela_Brasil[[#This Row],[Estado]])</f>
        <v>Major Vieira-SC</v>
      </c>
      <c r="J2769">
        <f>IF(Tabela_Brasil[[#This Row],[IDHM]]&lt;=0.599,1,0)</f>
        <v>0</v>
      </c>
      <c r="K2769" t="str">
        <f>IF(Tabela_Brasil[[#This Row],[IDHM]]&lt;=0.55,"Baixo",IF(Tabela_Brasil[[#This Row],[IDHM]]&lt;=0.699,"Médio",IF(Tabela_Brasil[[#This Row],[IDHM]]&lt;=0.799,"Alto","Muito Alto")))</f>
        <v>Médio</v>
      </c>
      <c r="L2769" t="str">
        <f>VLOOKUP(Tabela_Brasil[[#This Row],[Estado]],'De-Para_Estado_Regiao'!$B$3:$C$29,2,FALSE)</f>
        <v>Sul</v>
      </c>
      <c r="M2769">
        <f>IF(Tabela_Brasil[[#This Row],[IBGE_1-4]]&gt;=951,1,0)</f>
        <v>0</v>
      </c>
      <c r="N2769">
        <f>IF(Tabela_Brasil[[#This Row],[COMP_P]]&lt;=2,1,0)</f>
        <v>0</v>
      </c>
    </row>
    <row r="2770" spans="1:14" x14ac:dyDescent="0.25">
      <c r="A2770" s="9" t="s">
        <v>2730</v>
      </c>
      <c r="B2770" s="9" t="s">
        <v>14</v>
      </c>
      <c r="C2770" s="9">
        <v>87</v>
      </c>
      <c r="D2770" s="9">
        <v>0.74</v>
      </c>
      <c r="E2770" s="9">
        <v>0.74199999999999999</v>
      </c>
      <c r="F2770" s="9">
        <v>0.63</v>
      </c>
      <c r="G2770" s="9">
        <v>30141.67</v>
      </c>
      <c r="H2770" s="10">
        <v>10</v>
      </c>
      <c r="I2770" t="str">
        <f>CONCATENATE(Tabela_Brasil[[#This Row],[Município]],"-",Tabela_Brasil[[#This Row],[Estado]])</f>
        <v>Anta Gorda-RS</v>
      </c>
      <c r="J2770">
        <f>IF(Tabela_Brasil[[#This Row],[IDHM]]&lt;=0.599,1,0)</f>
        <v>0</v>
      </c>
      <c r="K2770" t="str">
        <f>IF(Tabela_Brasil[[#This Row],[IDHM]]&lt;=0.55,"Baixo",IF(Tabela_Brasil[[#This Row],[IDHM]]&lt;=0.699,"Médio",IF(Tabela_Brasil[[#This Row],[IDHM]]&lt;=0.799,"Alto","Muito Alto")))</f>
        <v>Alto</v>
      </c>
      <c r="L2770" t="str">
        <f>VLOOKUP(Tabela_Brasil[[#This Row],[Estado]],'De-Para_Estado_Regiao'!$B$3:$C$29,2,FALSE)</f>
        <v>Sul</v>
      </c>
      <c r="M2770">
        <f>IF(Tabela_Brasil[[#This Row],[IBGE_1-4]]&gt;=951,1,0)</f>
        <v>0</v>
      </c>
      <c r="N2770">
        <f>IF(Tabela_Brasil[[#This Row],[COMP_P]]&lt;=2,1,0)</f>
        <v>0</v>
      </c>
    </row>
    <row r="2771" spans="1:14" x14ac:dyDescent="0.25">
      <c r="A2771" s="12" t="s">
        <v>2731</v>
      </c>
      <c r="B2771" s="12" t="s">
        <v>24</v>
      </c>
      <c r="C2771" s="12">
        <v>555</v>
      </c>
      <c r="D2771" s="12">
        <v>0.58899999999999997</v>
      </c>
      <c r="E2771" s="12">
        <v>0.56599999999999995</v>
      </c>
      <c r="F2771" s="12">
        <v>0.46899999999999997</v>
      </c>
      <c r="G2771" s="12">
        <v>11946.19</v>
      </c>
      <c r="H2771" s="13">
        <v>2</v>
      </c>
      <c r="I2771" t="str">
        <f>CONCATENATE(Tabela_Brasil[[#This Row],[Município]],"-",Tabela_Brasil[[#This Row],[Estado]])</f>
        <v>Itagibá-BA</v>
      </c>
      <c r="J2771">
        <f>IF(Tabela_Brasil[[#This Row],[IDHM]]&lt;=0.599,1,0)</f>
        <v>1</v>
      </c>
      <c r="K2771" t="str">
        <f>IF(Tabela_Brasil[[#This Row],[IDHM]]&lt;=0.55,"Baixo",IF(Tabela_Brasil[[#This Row],[IDHM]]&lt;=0.699,"Médio",IF(Tabela_Brasil[[#This Row],[IDHM]]&lt;=0.799,"Alto","Muito Alto")))</f>
        <v>Médio</v>
      </c>
      <c r="L2771" t="str">
        <f>VLOOKUP(Tabela_Brasil[[#This Row],[Estado]],'De-Para_Estado_Regiao'!$B$3:$C$29,2,FALSE)</f>
        <v>Nordeste</v>
      </c>
      <c r="M2771">
        <f>IF(Tabela_Brasil[[#This Row],[IBGE_1-4]]&gt;=951,1,0)</f>
        <v>0</v>
      </c>
      <c r="N2771">
        <f>IF(Tabela_Brasil[[#This Row],[COMP_P]]&lt;=2,1,0)</f>
        <v>1</v>
      </c>
    </row>
    <row r="2772" spans="1:14" x14ac:dyDescent="0.25">
      <c r="A2772" s="9" t="s">
        <v>2732</v>
      </c>
      <c r="B2772" s="9" t="s">
        <v>19</v>
      </c>
      <c r="C2772" s="9">
        <v>1032</v>
      </c>
      <c r="D2772" s="9">
        <v>0.57999999999999996</v>
      </c>
      <c r="E2772" s="9">
        <v>0.57499999999999996</v>
      </c>
      <c r="F2772" s="9">
        <v>0.45400000000000001</v>
      </c>
      <c r="G2772" s="9">
        <v>8249.41</v>
      </c>
      <c r="H2772" s="10">
        <v>2</v>
      </c>
      <c r="I2772" t="str">
        <f>CONCATENATE(Tabela_Brasil[[#This Row],[Município]],"-",Tabela_Brasil[[#This Row],[Estado]])</f>
        <v>Amaraji-PE</v>
      </c>
      <c r="J2772">
        <f>IF(Tabela_Brasil[[#This Row],[IDHM]]&lt;=0.599,1,0)</f>
        <v>1</v>
      </c>
      <c r="K2772" t="str">
        <f>IF(Tabela_Brasil[[#This Row],[IDHM]]&lt;=0.55,"Baixo",IF(Tabela_Brasil[[#This Row],[IDHM]]&lt;=0.699,"Médio",IF(Tabela_Brasil[[#This Row],[IDHM]]&lt;=0.799,"Alto","Muito Alto")))</f>
        <v>Médio</v>
      </c>
      <c r="L2772" t="str">
        <f>VLOOKUP(Tabela_Brasil[[#This Row],[Estado]],'De-Para_Estado_Regiao'!$B$3:$C$29,2,FALSE)</f>
        <v>Nordeste</v>
      </c>
      <c r="M2772">
        <f>IF(Tabela_Brasil[[#This Row],[IBGE_1-4]]&gt;=951,1,0)</f>
        <v>1</v>
      </c>
      <c r="N2772">
        <f>IF(Tabela_Brasil[[#This Row],[COMP_P]]&lt;=2,1,0)</f>
        <v>1</v>
      </c>
    </row>
    <row r="2773" spans="1:14" x14ac:dyDescent="0.25">
      <c r="A2773" s="12" t="s">
        <v>2733</v>
      </c>
      <c r="B2773" s="12" t="s">
        <v>24</v>
      </c>
      <c r="C2773" s="12">
        <v>529</v>
      </c>
      <c r="D2773" s="12">
        <v>0.57999999999999996</v>
      </c>
      <c r="E2773" s="12">
        <v>0.58099999999999996</v>
      </c>
      <c r="F2773" s="12">
        <v>0.44700000000000001</v>
      </c>
      <c r="G2773" s="12">
        <v>8968.86</v>
      </c>
      <c r="H2773" s="13">
        <v>10</v>
      </c>
      <c r="I2773" t="str">
        <f>CONCATENATE(Tabela_Brasil[[#This Row],[Município]],"-",Tabela_Brasil[[#This Row],[Estado]])</f>
        <v>Ubaíra-BA</v>
      </c>
      <c r="J2773">
        <f>IF(Tabela_Brasil[[#This Row],[IDHM]]&lt;=0.599,1,0)</f>
        <v>1</v>
      </c>
      <c r="K2773" t="str">
        <f>IF(Tabela_Brasil[[#This Row],[IDHM]]&lt;=0.55,"Baixo",IF(Tabela_Brasil[[#This Row],[IDHM]]&lt;=0.699,"Médio",IF(Tabela_Brasil[[#This Row],[IDHM]]&lt;=0.799,"Alto","Muito Alto")))</f>
        <v>Médio</v>
      </c>
      <c r="L2773" t="str">
        <f>VLOOKUP(Tabela_Brasil[[#This Row],[Estado]],'De-Para_Estado_Regiao'!$B$3:$C$29,2,FALSE)</f>
        <v>Nordeste</v>
      </c>
      <c r="M2773">
        <f>IF(Tabela_Brasil[[#This Row],[IBGE_1-4]]&gt;=951,1,0)</f>
        <v>0</v>
      </c>
      <c r="N2773">
        <f>IF(Tabela_Brasil[[#This Row],[COMP_P]]&lt;=2,1,0)</f>
        <v>0</v>
      </c>
    </row>
    <row r="2774" spans="1:14" x14ac:dyDescent="0.25">
      <c r="A2774" s="9" t="s">
        <v>2734</v>
      </c>
      <c r="B2774" s="9" t="s">
        <v>118</v>
      </c>
      <c r="C2774" s="9">
        <v>948</v>
      </c>
      <c r="D2774" s="9">
        <v>0.54500000000000004</v>
      </c>
      <c r="E2774" s="9">
        <v>0.55000000000000004</v>
      </c>
      <c r="F2774" s="9">
        <v>0.42</v>
      </c>
      <c r="G2774" s="9">
        <v>7428.62</v>
      </c>
      <c r="H2774" s="10">
        <v>52</v>
      </c>
      <c r="I2774" t="str">
        <f>CONCATENATE(Tabela_Brasil[[#This Row],[Município]],"-",Tabela_Brasil[[#This Row],[Estado]])</f>
        <v>Luzilândia-PI</v>
      </c>
      <c r="J2774">
        <f>IF(Tabela_Brasil[[#This Row],[IDHM]]&lt;=0.599,1,0)</f>
        <v>1</v>
      </c>
      <c r="K2774" t="str">
        <f>IF(Tabela_Brasil[[#This Row],[IDHM]]&lt;=0.55,"Baixo",IF(Tabela_Brasil[[#This Row],[IDHM]]&lt;=0.699,"Médio",IF(Tabela_Brasil[[#This Row],[IDHM]]&lt;=0.799,"Alto","Muito Alto")))</f>
        <v>Baixo</v>
      </c>
      <c r="L2774" t="str">
        <f>VLOOKUP(Tabela_Brasil[[#This Row],[Estado]],'De-Para_Estado_Regiao'!$B$3:$C$29,2,FALSE)</f>
        <v>Nordeste</v>
      </c>
      <c r="M2774">
        <f>IF(Tabela_Brasil[[#This Row],[IBGE_1-4]]&gt;=951,1,0)</f>
        <v>0</v>
      </c>
      <c r="N2774">
        <f>IF(Tabela_Brasil[[#This Row],[COMP_P]]&lt;=2,1,0)</f>
        <v>0</v>
      </c>
    </row>
    <row r="2775" spans="1:14" x14ac:dyDescent="0.25">
      <c r="A2775" s="12" t="s">
        <v>2735</v>
      </c>
      <c r="B2775" s="12" t="s">
        <v>59</v>
      </c>
      <c r="C2775" s="12">
        <v>53</v>
      </c>
      <c r="D2775" s="12">
        <v>0.75</v>
      </c>
      <c r="E2775" s="12">
        <v>0.77200000000000002</v>
      </c>
      <c r="F2775" s="12">
        <v>0.63200000000000001</v>
      </c>
      <c r="G2775" s="12">
        <v>46103.03</v>
      </c>
      <c r="H2775" s="13">
        <v>12</v>
      </c>
      <c r="I2775" t="str">
        <f>CONCATENATE(Tabela_Brasil[[#This Row],[Município]],"-",Tabela_Brasil[[#This Row],[Estado]])</f>
        <v>Xavantina-SC</v>
      </c>
      <c r="J2775">
        <f>IF(Tabela_Brasil[[#This Row],[IDHM]]&lt;=0.599,1,0)</f>
        <v>0</v>
      </c>
      <c r="K2775" t="str">
        <f>IF(Tabela_Brasil[[#This Row],[IDHM]]&lt;=0.55,"Baixo",IF(Tabela_Brasil[[#This Row],[IDHM]]&lt;=0.699,"Médio",IF(Tabela_Brasil[[#This Row],[IDHM]]&lt;=0.799,"Alto","Muito Alto")))</f>
        <v>Alto</v>
      </c>
      <c r="L2775" t="str">
        <f>VLOOKUP(Tabela_Brasil[[#This Row],[Estado]],'De-Para_Estado_Regiao'!$B$3:$C$29,2,FALSE)</f>
        <v>Sul</v>
      </c>
      <c r="M2775">
        <f>IF(Tabela_Brasil[[#This Row],[IBGE_1-4]]&gt;=951,1,0)</f>
        <v>0</v>
      </c>
      <c r="N2775">
        <f>IF(Tabela_Brasil[[#This Row],[COMP_P]]&lt;=2,1,0)</f>
        <v>0</v>
      </c>
    </row>
    <row r="2776" spans="1:14" x14ac:dyDescent="0.25">
      <c r="A2776" s="9" t="s">
        <v>2736</v>
      </c>
      <c r="B2776" s="9" t="s">
        <v>14</v>
      </c>
      <c r="C2776" s="9">
        <v>95</v>
      </c>
      <c r="D2776" s="9">
        <v>0.76400000000000001</v>
      </c>
      <c r="E2776" s="9">
        <v>0.78</v>
      </c>
      <c r="F2776" s="9">
        <v>0.67800000000000005</v>
      </c>
      <c r="G2776" s="9">
        <v>33583.910000000003</v>
      </c>
      <c r="H2776" s="10">
        <v>7</v>
      </c>
      <c r="I2776" t="str">
        <f>CONCATENATE(Tabela_Brasil[[#This Row],[Município]],"-",Tabela_Brasil[[#This Row],[Estado]])</f>
        <v>Rondinha-RS</v>
      </c>
      <c r="J2776">
        <f>IF(Tabela_Brasil[[#This Row],[IDHM]]&lt;=0.599,1,0)</f>
        <v>0</v>
      </c>
      <c r="K2776" t="str">
        <f>IF(Tabela_Brasil[[#This Row],[IDHM]]&lt;=0.55,"Baixo",IF(Tabela_Brasil[[#This Row],[IDHM]]&lt;=0.699,"Médio",IF(Tabela_Brasil[[#This Row],[IDHM]]&lt;=0.799,"Alto","Muito Alto")))</f>
        <v>Alto</v>
      </c>
      <c r="L2776" t="str">
        <f>VLOOKUP(Tabela_Brasil[[#This Row],[Estado]],'De-Para_Estado_Regiao'!$B$3:$C$29,2,FALSE)</f>
        <v>Sul</v>
      </c>
      <c r="M2776">
        <f>IF(Tabela_Brasil[[#This Row],[IBGE_1-4]]&gt;=951,1,0)</f>
        <v>0</v>
      </c>
      <c r="N2776">
        <f>IF(Tabela_Brasil[[#This Row],[COMP_P]]&lt;=2,1,0)</f>
        <v>0</v>
      </c>
    </row>
    <row r="2777" spans="1:14" x14ac:dyDescent="0.25">
      <c r="A2777" s="12" t="s">
        <v>840</v>
      </c>
      <c r="B2777" s="12" t="s">
        <v>14</v>
      </c>
      <c r="C2777" s="12">
        <v>79</v>
      </c>
      <c r="D2777" s="12">
        <v>0.75800000000000001</v>
      </c>
      <c r="E2777" s="12">
        <v>0.77500000000000002</v>
      </c>
      <c r="F2777" s="12">
        <v>0.67400000000000004</v>
      </c>
      <c r="G2777" s="12">
        <v>52893.71</v>
      </c>
      <c r="H2777" s="13">
        <v>6</v>
      </c>
      <c r="I2777" t="str">
        <f>CONCATENATE(Tabela_Brasil[[#This Row],[Município]],"-",Tabela_Brasil[[#This Row],[Estado]])</f>
        <v>Colorado-RS</v>
      </c>
      <c r="J2777">
        <f>IF(Tabela_Brasil[[#This Row],[IDHM]]&lt;=0.599,1,0)</f>
        <v>0</v>
      </c>
      <c r="K2777" t="str">
        <f>IF(Tabela_Brasil[[#This Row],[IDHM]]&lt;=0.55,"Baixo",IF(Tabela_Brasil[[#This Row],[IDHM]]&lt;=0.699,"Médio",IF(Tabela_Brasil[[#This Row],[IDHM]]&lt;=0.799,"Alto","Muito Alto")))</f>
        <v>Alto</v>
      </c>
      <c r="L2777" t="str">
        <f>VLOOKUP(Tabela_Brasil[[#This Row],[Estado]],'De-Para_Estado_Regiao'!$B$3:$C$29,2,FALSE)</f>
        <v>Sul</v>
      </c>
      <c r="M2777">
        <f>IF(Tabela_Brasil[[#This Row],[IBGE_1-4]]&gt;=951,1,0)</f>
        <v>0</v>
      </c>
      <c r="N2777">
        <f>IF(Tabela_Brasil[[#This Row],[COMP_P]]&lt;=2,1,0)</f>
        <v>0</v>
      </c>
    </row>
    <row r="2778" spans="1:14" x14ac:dyDescent="0.25">
      <c r="A2778" s="9" t="s">
        <v>2737</v>
      </c>
      <c r="B2778" s="9" t="s">
        <v>14</v>
      </c>
      <c r="C2778" s="9">
        <v>61</v>
      </c>
      <c r="D2778" s="9">
        <v>0.74299999999999999</v>
      </c>
      <c r="E2778" s="9">
        <v>0.76400000000000001</v>
      </c>
      <c r="F2778" s="9">
        <v>0.63500000000000001</v>
      </c>
      <c r="G2778" s="9">
        <v>58699.05</v>
      </c>
      <c r="H2778" s="10">
        <v>4</v>
      </c>
      <c r="I2778" t="str">
        <f>CONCATENATE(Tabela_Brasil[[#This Row],[Município]],"-",Tabela_Brasil[[#This Row],[Estado]])</f>
        <v>Imigrante-RS</v>
      </c>
      <c r="J2778">
        <f>IF(Tabela_Brasil[[#This Row],[IDHM]]&lt;=0.599,1,0)</f>
        <v>0</v>
      </c>
      <c r="K2778" t="str">
        <f>IF(Tabela_Brasil[[#This Row],[IDHM]]&lt;=0.55,"Baixo",IF(Tabela_Brasil[[#This Row],[IDHM]]&lt;=0.699,"Médio",IF(Tabela_Brasil[[#This Row],[IDHM]]&lt;=0.799,"Alto","Muito Alto")))</f>
        <v>Alto</v>
      </c>
      <c r="L2778" t="str">
        <f>VLOOKUP(Tabela_Brasil[[#This Row],[Estado]],'De-Para_Estado_Regiao'!$B$3:$C$29,2,FALSE)</f>
        <v>Sul</v>
      </c>
      <c r="M2778">
        <f>IF(Tabela_Brasil[[#This Row],[IBGE_1-4]]&gt;=951,1,0)</f>
        <v>0</v>
      </c>
      <c r="N2778">
        <f>IF(Tabela_Brasil[[#This Row],[COMP_P]]&lt;=2,1,0)</f>
        <v>0</v>
      </c>
    </row>
    <row r="2779" spans="1:14" x14ac:dyDescent="0.25">
      <c r="A2779" s="12" t="s">
        <v>2738</v>
      </c>
      <c r="B2779" s="12" t="s">
        <v>87</v>
      </c>
      <c r="C2779" s="12">
        <v>540</v>
      </c>
      <c r="D2779" s="12">
        <v>0.63300000000000001</v>
      </c>
      <c r="E2779" s="12">
        <v>0.68300000000000005</v>
      </c>
      <c r="F2779" s="12">
        <v>0.47399999999999998</v>
      </c>
      <c r="G2779" s="12">
        <v>16837.39</v>
      </c>
      <c r="H2779" s="13">
        <v>0</v>
      </c>
      <c r="I2779" t="str">
        <f>CONCATENATE(Tabela_Brasil[[#This Row],[Município]],"-",Tabela_Brasil[[#This Row],[Estado]])</f>
        <v>Alto Parnaíba-MA</v>
      </c>
      <c r="J2779">
        <f>IF(Tabela_Brasil[[#This Row],[IDHM]]&lt;=0.599,1,0)</f>
        <v>0</v>
      </c>
      <c r="K2779" t="str">
        <f>IF(Tabela_Brasil[[#This Row],[IDHM]]&lt;=0.55,"Baixo",IF(Tabela_Brasil[[#This Row],[IDHM]]&lt;=0.699,"Médio",IF(Tabela_Brasil[[#This Row],[IDHM]]&lt;=0.799,"Alto","Muito Alto")))</f>
        <v>Médio</v>
      </c>
      <c r="L2779" t="str">
        <f>VLOOKUP(Tabela_Brasil[[#This Row],[Estado]],'De-Para_Estado_Regiao'!$B$3:$C$29,2,FALSE)</f>
        <v>Nordeste</v>
      </c>
      <c r="M2779">
        <f>IF(Tabela_Brasil[[#This Row],[IBGE_1-4]]&gt;=951,1,0)</f>
        <v>0</v>
      </c>
      <c r="N2779">
        <f>IF(Tabela_Brasil[[#This Row],[COMP_P]]&lt;=2,1,0)</f>
        <v>1</v>
      </c>
    </row>
    <row r="2780" spans="1:14" x14ac:dyDescent="0.25">
      <c r="A2780" s="9" t="s">
        <v>2739</v>
      </c>
      <c r="B2780" s="9" t="s">
        <v>118</v>
      </c>
      <c r="C2780" s="9">
        <v>438</v>
      </c>
      <c r="D2780" s="9">
        <v>0.61899999999999999</v>
      </c>
      <c r="E2780" s="9">
        <v>0.621</v>
      </c>
      <c r="F2780" s="9">
        <v>0.51100000000000001</v>
      </c>
      <c r="G2780" s="9">
        <v>16174.08</v>
      </c>
      <c r="H2780" s="10">
        <v>10</v>
      </c>
      <c r="I2780" t="str">
        <f>CONCATENATE(Tabela_Brasil[[#This Row],[Município]],"-",Tabela_Brasil[[#This Row],[Estado]])</f>
        <v>Fronteiras-PI</v>
      </c>
      <c r="J2780">
        <f>IF(Tabela_Brasil[[#This Row],[IDHM]]&lt;=0.599,1,0)</f>
        <v>0</v>
      </c>
      <c r="K2780" t="str">
        <f>IF(Tabela_Brasil[[#This Row],[IDHM]]&lt;=0.55,"Baixo",IF(Tabela_Brasil[[#This Row],[IDHM]]&lt;=0.699,"Médio",IF(Tabela_Brasil[[#This Row],[IDHM]]&lt;=0.799,"Alto","Muito Alto")))</f>
        <v>Médio</v>
      </c>
      <c r="L2780" t="str">
        <f>VLOOKUP(Tabela_Brasil[[#This Row],[Estado]],'De-Para_Estado_Regiao'!$B$3:$C$29,2,FALSE)</f>
        <v>Nordeste</v>
      </c>
      <c r="M2780">
        <f>IF(Tabela_Brasil[[#This Row],[IBGE_1-4]]&gt;=951,1,0)</f>
        <v>0</v>
      </c>
      <c r="N2780">
        <f>IF(Tabela_Brasil[[#This Row],[COMP_P]]&lt;=2,1,0)</f>
        <v>0</v>
      </c>
    </row>
    <row r="2781" spans="1:14" x14ac:dyDescent="0.25">
      <c r="A2781" s="12" t="s">
        <v>2740</v>
      </c>
      <c r="B2781" s="12" t="s">
        <v>14</v>
      </c>
      <c r="C2781" s="12">
        <v>186</v>
      </c>
      <c r="D2781" s="12">
        <v>0.65</v>
      </c>
      <c r="E2781" s="12">
        <v>0.69</v>
      </c>
      <c r="F2781" s="12">
        <v>0.5</v>
      </c>
      <c r="G2781" s="12">
        <v>16048.05</v>
      </c>
      <c r="H2781" s="13">
        <v>9</v>
      </c>
      <c r="I2781" t="str">
        <f>CONCATENATE(Tabela_Brasil[[#This Row],[Município]],"-",Tabela_Brasil[[#This Row],[Estado]])</f>
        <v>Barros Cassal-RS</v>
      </c>
      <c r="J2781">
        <f>IF(Tabela_Brasil[[#This Row],[IDHM]]&lt;=0.599,1,0)</f>
        <v>0</v>
      </c>
      <c r="K2781" t="str">
        <f>IF(Tabela_Brasil[[#This Row],[IDHM]]&lt;=0.55,"Baixo",IF(Tabela_Brasil[[#This Row],[IDHM]]&lt;=0.699,"Médio",IF(Tabela_Brasil[[#This Row],[IDHM]]&lt;=0.799,"Alto","Muito Alto")))</f>
        <v>Médio</v>
      </c>
      <c r="L2781" t="str">
        <f>VLOOKUP(Tabela_Brasil[[#This Row],[Estado]],'De-Para_Estado_Regiao'!$B$3:$C$29,2,FALSE)</f>
        <v>Sul</v>
      </c>
      <c r="M2781">
        <f>IF(Tabela_Brasil[[#This Row],[IBGE_1-4]]&gt;=951,1,0)</f>
        <v>0</v>
      </c>
      <c r="N2781">
        <f>IF(Tabela_Brasil[[#This Row],[COMP_P]]&lt;=2,1,0)</f>
        <v>0</v>
      </c>
    </row>
    <row r="2782" spans="1:14" x14ac:dyDescent="0.25">
      <c r="A2782" s="9" t="s">
        <v>2741</v>
      </c>
      <c r="B2782" s="9" t="s">
        <v>16</v>
      </c>
      <c r="C2782" s="9">
        <v>650</v>
      </c>
      <c r="D2782" s="9">
        <v>0.65900000000000003</v>
      </c>
      <c r="E2782" s="9">
        <v>0.61099999999999999</v>
      </c>
      <c r="F2782" s="9">
        <v>0.57799999999999996</v>
      </c>
      <c r="G2782" s="9">
        <v>8404.6200000000008</v>
      </c>
      <c r="H2782" s="10">
        <v>29</v>
      </c>
      <c r="I2782" t="str">
        <f>CONCATENATE(Tabela_Brasil[[#This Row],[Município]],"-",Tabela_Brasil[[#This Row],[Estado]])</f>
        <v>Monte Azul-MG</v>
      </c>
      <c r="J2782">
        <f>IF(Tabela_Brasil[[#This Row],[IDHM]]&lt;=0.599,1,0)</f>
        <v>0</v>
      </c>
      <c r="K2782" t="str">
        <f>IF(Tabela_Brasil[[#This Row],[IDHM]]&lt;=0.55,"Baixo",IF(Tabela_Brasil[[#This Row],[IDHM]]&lt;=0.699,"Médio",IF(Tabela_Brasil[[#This Row],[IDHM]]&lt;=0.799,"Alto","Muito Alto")))</f>
        <v>Médio</v>
      </c>
      <c r="L2782" t="str">
        <f>VLOOKUP(Tabela_Brasil[[#This Row],[Estado]],'De-Para_Estado_Regiao'!$B$3:$C$29,2,FALSE)</f>
        <v>Sudeste</v>
      </c>
      <c r="M2782">
        <f>IF(Tabela_Brasil[[#This Row],[IBGE_1-4]]&gt;=951,1,0)</f>
        <v>0</v>
      </c>
      <c r="N2782">
        <f>IF(Tabela_Brasil[[#This Row],[COMP_P]]&lt;=2,1,0)</f>
        <v>0</v>
      </c>
    </row>
    <row r="2783" spans="1:14" x14ac:dyDescent="0.25">
      <c r="A2783" s="12" t="s">
        <v>2742</v>
      </c>
      <c r="B2783" s="12" t="s">
        <v>10</v>
      </c>
      <c r="C2783" s="12">
        <v>158</v>
      </c>
      <c r="D2783" s="12">
        <v>0.65200000000000002</v>
      </c>
      <c r="E2783" s="12">
        <v>0.63300000000000001</v>
      </c>
      <c r="F2783" s="12">
        <v>0.54800000000000004</v>
      </c>
      <c r="G2783" s="12">
        <v>25346.29</v>
      </c>
      <c r="H2783" s="13">
        <v>2</v>
      </c>
      <c r="I2783" t="str">
        <f>CONCATENATE(Tabela_Brasil[[#This Row],[Município]],"-",Tabela_Brasil[[#This Row],[Estado]])</f>
        <v>São José De Ubá-RJ</v>
      </c>
      <c r="J2783">
        <f>IF(Tabela_Brasil[[#This Row],[IDHM]]&lt;=0.599,1,0)</f>
        <v>0</v>
      </c>
      <c r="K2783" t="str">
        <f>IF(Tabela_Brasil[[#This Row],[IDHM]]&lt;=0.55,"Baixo",IF(Tabela_Brasil[[#This Row],[IDHM]]&lt;=0.699,"Médio",IF(Tabela_Brasil[[#This Row],[IDHM]]&lt;=0.799,"Alto","Muito Alto")))</f>
        <v>Médio</v>
      </c>
      <c r="L2783" t="str">
        <f>VLOOKUP(Tabela_Brasil[[#This Row],[Estado]],'De-Para_Estado_Regiao'!$B$3:$C$29,2,FALSE)</f>
        <v>Sudeste</v>
      </c>
      <c r="M2783">
        <f>IF(Tabela_Brasil[[#This Row],[IBGE_1-4]]&gt;=951,1,0)</f>
        <v>0</v>
      </c>
      <c r="N2783">
        <f>IF(Tabela_Brasil[[#This Row],[COMP_P]]&lt;=2,1,0)</f>
        <v>1</v>
      </c>
    </row>
    <row r="2784" spans="1:14" x14ac:dyDescent="0.25">
      <c r="A2784" s="9" t="s">
        <v>2743</v>
      </c>
      <c r="B2784" s="9" t="s">
        <v>22</v>
      </c>
      <c r="C2784" s="9">
        <v>339</v>
      </c>
      <c r="D2784" s="9">
        <v>0.69499999999999995</v>
      </c>
      <c r="E2784" s="9">
        <v>0.66200000000000003</v>
      </c>
      <c r="F2784" s="9">
        <v>0.629</v>
      </c>
      <c r="G2784" s="9">
        <v>20701.61</v>
      </c>
      <c r="H2784" s="10">
        <v>11</v>
      </c>
      <c r="I2784" t="str">
        <f>CONCATENATE(Tabela_Brasil[[#This Row],[Município]],"-",Tabela_Brasil[[#This Row],[Estado]])</f>
        <v>Tuneiras Do Oeste-PR</v>
      </c>
      <c r="J2784">
        <f>IF(Tabela_Brasil[[#This Row],[IDHM]]&lt;=0.599,1,0)</f>
        <v>0</v>
      </c>
      <c r="K2784" t="str">
        <f>IF(Tabela_Brasil[[#This Row],[IDHM]]&lt;=0.55,"Baixo",IF(Tabela_Brasil[[#This Row],[IDHM]]&lt;=0.699,"Médio",IF(Tabela_Brasil[[#This Row],[IDHM]]&lt;=0.799,"Alto","Muito Alto")))</f>
        <v>Médio</v>
      </c>
      <c r="L2784" t="str">
        <f>VLOOKUP(Tabela_Brasil[[#This Row],[Estado]],'De-Para_Estado_Regiao'!$B$3:$C$29,2,FALSE)</f>
        <v>Sul</v>
      </c>
      <c r="M2784">
        <f>IF(Tabela_Brasil[[#This Row],[IBGE_1-4]]&gt;=951,1,0)</f>
        <v>0</v>
      </c>
      <c r="N2784">
        <f>IF(Tabela_Brasil[[#This Row],[COMP_P]]&lt;=2,1,0)</f>
        <v>0</v>
      </c>
    </row>
    <row r="2785" spans="1:14" x14ac:dyDescent="0.25">
      <c r="A2785" s="12" t="s">
        <v>2744</v>
      </c>
      <c r="B2785" s="12" t="s">
        <v>14</v>
      </c>
      <c r="C2785" s="12">
        <v>121</v>
      </c>
      <c r="D2785" s="12">
        <v>0.748</v>
      </c>
      <c r="E2785" s="12">
        <v>0.76700000000000002</v>
      </c>
      <c r="F2785" s="12">
        <v>0.65200000000000002</v>
      </c>
      <c r="G2785" s="12">
        <v>29997.01</v>
      </c>
      <c r="H2785" s="13">
        <v>16</v>
      </c>
      <c r="I2785" t="str">
        <f>CONCATENATE(Tabela_Brasil[[#This Row],[Município]],"-",Tabela_Brasil[[#This Row],[Estado]])</f>
        <v>Barão-RS</v>
      </c>
      <c r="J2785">
        <f>IF(Tabela_Brasil[[#This Row],[IDHM]]&lt;=0.599,1,0)</f>
        <v>0</v>
      </c>
      <c r="K2785" t="str">
        <f>IF(Tabela_Brasil[[#This Row],[IDHM]]&lt;=0.55,"Baixo",IF(Tabela_Brasil[[#This Row],[IDHM]]&lt;=0.699,"Médio",IF(Tabela_Brasil[[#This Row],[IDHM]]&lt;=0.799,"Alto","Muito Alto")))</f>
        <v>Alto</v>
      </c>
      <c r="L2785" t="str">
        <f>VLOOKUP(Tabela_Brasil[[#This Row],[Estado]],'De-Para_Estado_Regiao'!$B$3:$C$29,2,FALSE)</f>
        <v>Sul</v>
      </c>
      <c r="M2785">
        <f>IF(Tabela_Brasil[[#This Row],[IBGE_1-4]]&gt;=951,1,0)</f>
        <v>0</v>
      </c>
      <c r="N2785">
        <f>IF(Tabela_Brasil[[#This Row],[COMP_P]]&lt;=2,1,0)</f>
        <v>0</v>
      </c>
    </row>
    <row r="2786" spans="1:14" x14ac:dyDescent="0.25">
      <c r="A2786" s="9" t="s">
        <v>2745</v>
      </c>
      <c r="B2786" s="9" t="s">
        <v>24</v>
      </c>
      <c r="C2786" s="9">
        <v>488</v>
      </c>
      <c r="D2786" s="9">
        <v>0.61399999999999999</v>
      </c>
      <c r="E2786" s="9">
        <v>0.60199999999999998</v>
      </c>
      <c r="F2786" s="9">
        <v>0.52200000000000002</v>
      </c>
      <c r="G2786" s="9">
        <v>10095.24</v>
      </c>
      <c r="H2786" s="10">
        <v>2</v>
      </c>
      <c r="I2786" t="str">
        <f>CONCATENATE(Tabela_Brasil[[#This Row],[Município]],"-",Tabela_Brasil[[#This Row],[Estado]])</f>
        <v>Sapeaçu-BA</v>
      </c>
      <c r="J2786">
        <f>IF(Tabela_Brasil[[#This Row],[IDHM]]&lt;=0.599,1,0)</f>
        <v>0</v>
      </c>
      <c r="K2786" t="str">
        <f>IF(Tabela_Brasil[[#This Row],[IDHM]]&lt;=0.55,"Baixo",IF(Tabela_Brasil[[#This Row],[IDHM]]&lt;=0.699,"Médio",IF(Tabela_Brasil[[#This Row],[IDHM]]&lt;=0.799,"Alto","Muito Alto")))</f>
        <v>Médio</v>
      </c>
      <c r="L2786" t="str">
        <f>VLOOKUP(Tabela_Brasil[[#This Row],[Estado]],'De-Para_Estado_Regiao'!$B$3:$C$29,2,FALSE)</f>
        <v>Nordeste</v>
      </c>
      <c r="M2786">
        <f>IF(Tabela_Brasil[[#This Row],[IBGE_1-4]]&gt;=951,1,0)</f>
        <v>0</v>
      </c>
      <c r="N2786">
        <f>IF(Tabela_Brasil[[#This Row],[COMP_P]]&lt;=2,1,0)</f>
        <v>1</v>
      </c>
    </row>
    <row r="2787" spans="1:14" x14ac:dyDescent="0.25">
      <c r="A2787" s="12" t="s">
        <v>2746</v>
      </c>
      <c r="B2787" s="12" t="s">
        <v>94</v>
      </c>
      <c r="C2787" s="12">
        <v>281</v>
      </c>
      <c r="D2787" s="12">
        <v>0.53</v>
      </c>
      <c r="E2787" s="12">
        <v>0.51200000000000001</v>
      </c>
      <c r="F2787" s="12">
        <v>0.40200000000000002</v>
      </c>
      <c r="G2787" s="12">
        <v>8126.09</v>
      </c>
      <c r="H2787" s="13">
        <v>4</v>
      </c>
      <c r="I2787" t="str">
        <f>CONCATENATE(Tabela_Brasil[[#This Row],[Município]],"-",Tabela_Brasil[[#This Row],[Estado]])</f>
        <v>Feira Grande-AL</v>
      </c>
      <c r="J2787">
        <f>IF(Tabela_Brasil[[#This Row],[IDHM]]&lt;=0.599,1,0)</f>
        <v>1</v>
      </c>
      <c r="K2787" t="str">
        <f>IF(Tabela_Brasil[[#This Row],[IDHM]]&lt;=0.55,"Baixo",IF(Tabela_Brasil[[#This Row],[IDHM]]&lt;=0.699,"Médio",IF(Tabela_Brasil[[#This Row],[IDHM]]&lt;=0.799,"Alto","Muito Alto")))</f>
        <v>Baixo</v>
      </c>
      <c r="L2787" t="str">
        <f>VLOOKUP(Tabela_Brasil[[#This Row],[Estado]],'De-Para_Estado_Regiao'!$B$3:$C$29,2,FALSE)</f>
        <v>Nordeste</v>
      </c>
      <c r="M2787">
        <f>IF(Tabela_Brasil[[#This Row],[IBGE_1-4]]&gt;=951,1,0)</f>
        <v>0</v>
      </c>
      <c r="N2787">
        <f>IF(Tabela_Brasil[[#This Row],[COMP_P]]&lt;=2,1,0)</f>
        <v>0</v>
      </c>
    </row>
    <row r="2788" spans="1:14" x14ac:dyDescent="0.25">
      <c r="A2788" s="9" t="s">
        <v>2747</v>
      </c>
      <c r="B2788" s="9" t="s">
        <v>16</v>
      </c>
      <c r="C2788" s="9">
        <v>801</v>
      </c>
      <c r="D2788" s="9">
        <v>0.73</v>
      </c>
      <c r="E2788" s="9">
        <v>0.70599999999999996</v>
      </c>
      <c r="F2788" s="9">
        <v>0.66100000000000003</v>
      </c>
      <c r="G2788" s="9">
        <v>11129.19</v>
      </c>
      <c r="H2788" s="10">
        <v>9</v>
      </c>
      <c r="I2788" t="str">
        <f>CONCATENATE(Tabela_Brasil[[#This Row],[Município]],"-",Tabela_Brasil[[#This Row],[Estado]])</f>
        <v>Raposos-MG</v>
      </c>
      <c r="J2788">
        <f>IF(Tabela_Brasil[[#This Row],[IDHM]]&lt;=0.599,1,0)</f>
        <v>0</v>
      </c>
      <c r="K2788" t="str">
        <f>IF(Tabela_Brasil[[#This Row],[IDHM]]&lt;=0.55,"Baixo",IF(Tabela_Brasil[[#This Row],[IDHM]]&lt;=0.699,"Médio",IF(Tabela_Brasil[[#This Row],[IDHM]]&lt;=0.799,"Alto","Muito Alto")))</f>
        <v>Alto</v>
      </c>
      <c r="L2788" t="str">
        <f>VLOOKUP(Tabela_Brasil[[#This Row],[Estado]],'De-Para_Estado_Regiao'!$B$3:$C$29,2,FALSE)</f>
        <v>Sudeste</v>
      </c>
      <c r="M2788">
        <f>IF(Tabela_Brasil[[#This Row],[IBGE_1-4]]&gt;=951,1,0)</f>
        <v>0</v>
      </c>
      <c r="N2788">
        <f>IF(Tabela_Brasil[[#This Row],[COMP_P]]&lt;=2,1,0)</f>
        <v>0</v>
      </c>
    </row>
    <row r="2789" spans="1:14" x14ac:dyDescent="0.25">
      <c r="A2789" s="12" t="s">
        <v>2252</v>
      </c>
      <c r="B2789" s="12" t="s">
        <v>94</v>
      </c>
      <c r="C2789" s="12">
        <v>844</v>
      </c>
      <c r="D2789" s="12">
        <v>0.57299999999999995</v>
      </c>
      <c r="E2789" s="12">
        <v>0.55400000000000005</v>
      </c>
      <c r="F2789" s="12">
        <v>0.45600000000000002</v>
      </c>
      <c r="G2789" s="12">
        <v>10390.77</v>
      </c>
      <c r="H2789" s="13">
        <v>14</v>
      </c>
      <c r="I2789" t="str">
        <f>CONCATENATE(Tabela_Brasil[[#This Row],[Município]],"-",Tabela_Brasil[[#This Row],[Estado]])</f>
        <v>Capela-AL</v>
      </c>
      <c r="J2789">
        <f>IF(Tabela_Brasil[[#This Row],[IDHM]]&lt;=0.599,1,0)</f>
        <v>1</v>
      </c>
      <c r="K2789" t="str">
        <f>IF(Tabela_Brasil[[#This Row],[IDHM]]&lt;=0.55,"Baixo",IF(Tabela_Brasil[[#This Row],[IDHM]]&lt;=0.699,"Médio",IF(Tabela_Brasil[[#This Row],[IDHM]]&lt;=0.799,"Alto","Muito Alto")))</f>
        <v>Médio</v>
      </c>
      <c r="L2789" t="str">
        <f>VLOOKUP(Tabela_Brasil[[#This Row],[Estado]],'De-Para_Estado_Regiao'!$B$3:$C$29,2,FALSE)</f>
        <v>Nordeste</v>
      </c>
      <c r="M2789">
        <f>IF(Tabela_Brasil[[#This Row],[IBGE_1-4]]&gt;=951,1,0)</f>
        <v>0</v>
      </c>
      <c r="N2789">
        <f>IF(Tabela_Brasil[[#This Row],[COMP_P]]&lt;=2,1,0)</f>
        <v>0</v>
      </c>
    </row>
    <row r="2790" spans="1:14" x14ac:dyDescent="0.25">
      <c r="A2790" s="9" t="s">
        <v>2748</v>
      </c>
      <c r="B2790" s="9" t="s">
        <v>14</v>
      </c>
      <c r="C2790" s="9">
        <v>176</v>
      </c>
      <c r="D2790" s="9">
        <v>0.66</v>
      </c>
      <c r="E2790" s="9">
        <v>0.66800000000000004</v>
      </c>
      <c r="F2790" s="9">
        <v>0.53200000000000003</v>
      </c>
      <c r="G2790" s="9">
        <v>16626.41</v>
      </c>
      <c r="H2790" s="10">
        <v>3</v>
      </c>
      <c r="I2790" t="str">
        <f>CONCATENATE(Tabela_Brasil[[#This Row],[Município]],"-",Tabela_Brasil[[#This Row],[Estado]])</f>
        <v>Fontoura Xavier-RS</v>
      </c>
      <c r="J2790">
        <f>IF(Tabela_Brasil[[#This Row],[IDHM]]&lt;=0.599,1,0)</f>
        <v>0</v>
      </c>
      <c r="K2790" t="str">
        <f>IF(Tabela_Brasil[[#This Row],[IDHM]]&lt;=0.55,"Baixo",IF(Tabela_Brasil[[#This Row],[IDHM]]&lt;=0.699,"Médio",IF(Tabela_Brasil[[#This Row],[IDHM]]&lt;=0.799,"Alto","Muito Alto")))</f>
        <v>Médio</v>
      </c>
      <c r="L2790" t="str">
        <f>VLOOKUP(Tabela_Brasil[[#This Row],[Estado]],'De-Para_Estado_Regiao'!$B$3:$C$29,2,FALSE)</f>
        <v>Sul</v>
      </c>
      <c r="M2790">
        <f>IF(Tabela_Brasil[[#This Row],[IBGE_1-4]]&gt;=951,1,0)</f>
        <v>0</v>
      </c>
      <c r="N2790">
        <f>IF(Tabela_Brasil[[#This Row],[COMP_P]]&lt;=2,1,0)</f>
        <v>0</v>
      </c>
    </row>
    <row r="2791" spans="1:14" x14ac:dyDescent="0.25">
      <c r="A2791" s="12" t="s">
        <v>2749</v>
      </c>
      <c r="B2791" s="12" t="s">
        <v>64</v>
      </c>
      <c r="C2791" s="12">
        <v>265</v>
      </c>
      <c r="D2791" s="12">
        <v>0.7</v>
      </c>
      <c r="E2791" s="12">
        <v>0.68600000000000005</v>
      </c>
      <c r="F2791" s="12">
        <v>0.623</v>
      </c>
      <c r="G2791" s="12">
        <v>14373.45</v>
      </c>
      <c r="H2791" s="13">
        <v>13</v>
      </c>
      <c r="I2791" t="str">
        <f>CONCATENATE(Tabela_Brasil[[#This Row],[Município]],"-",Tabela_Brasil[[#This Row],[Estado]])</f>
        <v>São Roque Do Canaã-ES</v>
      </c>
      <c r="J2791">
        <f>IF(Tabela_Brasil[[#This Row],[IDHM]]&lt;=0.599,1,0)</f>
        <v>0</v>
      </c>
      <c r="K2791" t="str">
        <f>IF(Tabela_Brasil[[#This Row],[IDHM]]&lt;=0.55,"Baixo",IF(Tabela_Brasil[[#This Row],[IDHM]]&lt;=0.699,"Médio",IF(Tabela_Brasil[[#This Row],[IDHM]]&lt;=0.799,"Alto","Muito Alto")))</f>
        <v>Alto</v>
      </c>
      <c r="L2791" t="str">
        <f>VLOOKUP(Tabela_Brasil[[#This Row],[Estado]],'De-Para_Estado_Regiao'!$B$3:$C$29,2,FALSE)</f>
        <v>Sudeste</v>
      </c>
      <c r="M2791">
        <f>IF(Tabela_Brasil[[#This Row],[IBGE_1-4]]&gt;=951,1,0)</f>
        <v>0</v>
      </c>
      <c r="N2791">
        <f>IF(Tabela_Brasil[[#This Row],[COMP_P]]&lt;=2,1,0)</f>
        <v>0</v>
      </c>
    </row>
    <row r="2792" spans="1:14" x14ac:dyDescent="0.25">
      <c r="A2792" s="9" t="s">
        <v>2750</v>
      </c>
      <c r="B2792" s="9" t="s">
        <v>24</v>
      </c>
      <c r="C2792" s="9">
        <v>573</v>
      </c>
      <c r="D2792" s="9">
        <v>0.59</v>
      </c>
      <c r="E2792" s="9">
        <v>0.55800000000000005</v>
      </c>
      <c r="F2792" s="9">
        <v>0.48899999999999999</v>
      </c>
      <c r="G2792" s="9">
        <v>7484.6</v>
      </c>
      <c r="H2792" s="10">
        <v>10</v>
      </c>
      <c r="I2792" t="str">
        <f>CONCATENATE(Tabela_Brasil[[#This Row],[Município]],"-",Tabela_Brasil[[#This Row],[Estado]])</f>
        <v>Coração De Maria-BA</v>
      </c>
      <c r="J2792">
        <f>IF(Tabela_Brasil[[#This Row],[IDHM]]&lt;=0.599,1,0)</f>
        <v>1</v>
      </c>
      <c r="K2792" t="str">
        <f>IF(Tabela_Brasil[[#This Row],[IDHM]]&lt;=0.55,"Baixo",IF(Tabela_Brasil[[#This Row],[IDHM]]&lt;=0.699,"Médio",IF(Tabela_Brasil[[#This Row],[IDHM]]&lt;=0.799,"Alto","Muito Alto")))</f>
        <v>Médio</v>
      </c>
      <c r="L2792" t="str">
        <f>VLOOKUP(Tabela_Brasil[[#This Row],[Estado]],'De-Para_Estado_Regiao'!$B$3:$C$29,2,FALSE)</f>
        <v>Nordeste</v>
      </c>
      <c r="M2792">
        <f>IF(Tabela_Brasil[[#This Row],[IBGE_1-4]]&gt;=951,1,0)</f>
        <v>0</v>
      </c>
      <c r="N2792">
        <f>IF(Tabela_Brasil[[#This Row],[COMP_P]]&lt;=2,1,0)</f>
        <v>0</v>
      </c>
    </row>
    <row r="2793" spans="1:14" x14ac:dyDescent="0.25">
      <c r="A2793" s="12" t="s">
        <v>2751</v>
      </c>
      <c r="B2793" s="12" t="s">
        <v>31</v>
      </c>
      <c r="C2793" s="12">
        <v>962</v>
      </c>
      <c r="D2793" s="12">
        <v>0.64400000000000002</v>
      </c>
      <c r="E2793" s="12">
        <v>0.58299999999999996</v>
      </c>
      <c r="F2793" s="12">
        <v>0.60199999999999998</v>
      </c>
      <c r="G2793" s="12">
        <v>7526.82</v>
      </c>
      <c r="H2793" s="13">
        <v>4</v>
      </c>
      <c r="I2793" t="str">
        <f>CONCATENATE(Tabela_Brasil[[#This Row],[Município]],"-",Tabela_Brasil[[#This Row],[Estado]])</f>
        <v>Forquilha-CE</v>
      </c>
      <c r="J2793">
        <f>IF(Tabela_Brasil[[#This Row],[IDHM]]&lt;=0.599,1,0)</f>
        <v>0</v>
      </c>
      <c r="K2793" t="str">
        <f>IF(Tabela_Brasil[[#This Row],[IDHM]]&lt;=0.55,"Baixo",IF(Tabela_Brasil[[#This Row],[IDHM]]&lt;=0.699,"Médio",IF(Tabela_Brasil[[#This Row],[IDHM]]&lt;=0.799,"Alto","Muito Alto")))</f>
        <v>Médio</v>
      </c>
      <c r="L2793" t="str">
        <f>VLOOKUP(Tabela_Brasil[[#This Row],[Estado]],'De-Para_Estado_Regiao'!$B$3:$C$29,2,FALSE)</f>
        <v>Nordeste</v>
      </c>
      <c r="M2793">
        <f>IF(Tabela_Brasil[[#This Row],[IBGE_1-4]]&gt;=951,1,0)</f>
        <v>1</v>
      </c>
      <c r="N2793">
        <f>IF(Tabela_Brasil[[#This Row],[COMP_P]]&lt;=2,1,0)</f>
        <v>0</v>
      </c>
    </row>
    <row r="2794" spans="1:14" x14ac:dyDescent="0.25">
      <c r="A2794" s="9" t="s">
        <v>2752</v>
      </c>
      <c r="B2794" s="9" t="s">
        <v>14</v>
      </c>
      <c r="C2794" s="9">
        <v>168</v>
      </c>
      <c r="D2794" s="9">
        <v>0.72</v>
      </c>
      <c r="E2794" s="9">
        <v>0.70699999999999996</v>
      </c>
      <c r="F2794" s="9">
        <v>0.63200000000000001</v>
      </c>
      <c r="G2794" s="9">
        <v>24897.14</v>
      </c>
      <c r="H2794" s="10">
        <v>10</v>
      </c>
      <c r="I2794" t="str">
        <f>CONCATENATE(Tabela_Brasil[[#This Row],[Município]],"-",Tabela_Brasil[[#This Row],[Estado]])</f>
        <v>Palmitinho-RS</v>
      </c>
      <c r="J2794">
        <f>IF(Tabela_Brasil[[#This Row],[IDHM]]&lt;=0.599,1,0)</f>
        <v>0</v>
      </c>
      <c r="K2794" t="str">
        <f>IF(Tabela_Brasil[[#This Row],[IDHM]]&lt;=0.55,"Baixo",IF(Tabela_Brasil[[#This Row],[IDHM]]&lt;=0.699,"Médio",IF(Tabela_Brasil[[#This Row],[IDHM]]&lt;=0.799,"Alto","Muito Alto")))</f>
        <v>Alto</v>
      </c>
      <c r="L2794" t="str">
        <f>VLOOKUP(Tabela_Brasil[[#This Row],[Estado]],'De-Para_Estado_Regiao'!$B$3:$C$29,2,FALSE)</f>
        <v>Sul</v>
      </c>
      <c r="M2794">
        <f>IF(Tabela_Brasil[[#This Row],[IBGE_1-4]]&gt;=951,1,0)</f>
        <v>0</v>
      </c>
      <c r="N2794">
        <f>IF(Tabela_Brasil[[#This Row],[COMP_P]]&lt;=2,1,0)</f>
        <v>0</v>
      </c>
    </row>
    <row r="2795" spans="1:14" x14ac:dyDescent="0.25">
      <c r="A2795" s="12" t="s">
        <v>1076</v>
      </c>
      <c r="B2795" s="12" t="s">
        <v>31</v>
      </c>
      <c r="C2795" s="12">
        <v>587</v>
      </c>
      <c r="D2795" s="12">
        <v>0.61399999999999999</v>
      </c>
      <c r="E2795" s="12">
        <v>0.54700000000000004</v>
      </c>
      <c r="F2795" s="12">
        <v>0.54200000000000004</v>
      </c>
      <c r="G2795" s="12">
        <v>6578.22</v>
      </c>
      <c r="H2795" s="13">
        <v>1</v>
      </c>
      <c r="I2795" t="str">
        <f>CONCATENATE(Tabela_Brasil[[#This Row],[Município]],"-",Tabela_Brasil[[#This Row],[Estado]])</f>
        <v>Jardim-CE</v>
      </c>
      <c r="J2795">
        <f>IF(Tabela_Brasil[[#This Row],[IDHM]]&lt;=0.599,1,0)</f>
        <v>0</v>
      </c>
      <c r="K2795" t="str">
        <f>IF(Tabela_Brasil[[#This Row],[IDHM]]&lt;=0.55,"Baixo",IF(Tabela_Brasil[[#This Row],[IDHM]]&lt;=0.699,"Médio",IF(Tabela_Brasil[[#This Row],[IDHM]]&lt;=0.799,"Alto","Muito Alto")))</f>
        <v>Médio</v>
      </c>
      <c r="L2795" t="str">
        <f>VLOOKUP(Tabela_Brasil[[#This Row],[Estado]],'De-Para_Estado_Regiao'!$B$3:$C$29,2,FALSE)</f>
        <v>Nordeste</v>
      </c>
      <c r="M2795">
        <f>IF(Tabela_Brasil[[#This Row],[IBGE_1-4]]&gt;=951,1,0)</f>
        <v>0</v>
      </c>
      <c r="N2795">
        <f>IF(Tabela_Brasil[[#This Row],[COMP_P]]&lt;=2,1,0)</f>
        <v>1</v>
      </c>
    </row>
    <row r="2796" spans="1:14" x14ac:dyDescent="0.25">
      <c r="A2796" s="9" t="s">
        <v>2753</v>
      </c>
      <c r="B2796" s="9" t="s">
        <v>19</v>
      </c>
      <c r="C2796" s="9">
        <v>740</v>
      </c>
      <c r="D2796" s="9">
        <v>0.59899999999999998</v>
      </c>
      <c r="E2796" s="9">
        <v>0.60299999999999998</v>
      </c>
      <c r="F2796" s="9">
        <v>0.443</v>
      </c>
      <c r="G2796" s="9">
        <v>8300.7900000000009</v>
      </c>
      <c r="H2796" s="10">
        <v>25</v>
      </c>
      <c r="I2796" t="str">
        <f>CONCATENATE(Tabela_Brasil[[#This Row],[Município]],"-",Tabela_Brasil[[#This Row],[Estado]])</f>
        <v>Chã Grande-PE</v>
      </c>
      <c r="J2796">
        <f>IF(Tabela_Brasil[[#This Row],[IDHM]]&lt;=0.599,1,0)</f>
        <v>1</v>
      </c>
      <c r="K2796" t="str">
        <f>IF(Tabela_Brasil[[#This Row],[IDHM]]&lt;=0.55,"Baixo",IF(Tabela_Brasil[[#This Row],[IDHM]]&lt;=0.699,"Médio",IF(Tabela_Brasil[[#This Row],[IDHM]]&lt;=0.799,"Alto","Muito Alto")))</f>
        <v>Médio</v>
      </c>
      <c r="L2796" t="str">
        <f>VLOOKUP(Tabela_Brasil[[#This Row],[Estado]],'De-Para_Estado_Regiao'!$B$3:$C$29,2,FALSE)</f>
        <v>Nordeste</v>
      </c>
      <c r="M2796">
        <f>IF(Tabela_Brasil[[#This Row],[IBGE_1-4]]&gt;=951,1,0)</f>
        <v>0</v>
      </c>
      <c r="N2796">
        <f>IF(Tabela_Brasil[[#This Row],[COMP_P]]&lt;=2,1,0)</f>
        <v>0</v>
      </c>
    </row>
    <row r="2797" spans="1:14" x14ac:dyDescent="0.25">
      <c r="A2797" s="12" t="s">
        <v>2754</v>
      </c>
      <c r="B2797" s="12" t="s">
        <v>24</v>
      </c>
      <c r="C2797" s="12">
        <v>737</v>
      </c>
      <c r="D2797" s="12">
        <v>0.55500000000000005</v>
      </c>
      <c r="E2797" s="12">
        <v>0.54800000000000004</v>
      </c>
      <c r="F2797" s="12">
        <v>0.439</v>
      </c>
      <c r="G2797" s="12">
        <v>6850.97</v>
      </c>
      <c r="H2797" s="13">
        <v>51</v>
      </c>
      <c r="I2797" t="str">
        <f>CONCATENATE(Tabela_Brasil[[#This Row],[Município]],"-",Tabela_Brasil[[#This Row],[Estado]])</f>
        <v>Nova Soure-BA</v>
      </c>
      <c r="J2797">
        <f>IF(Tabela_Brasil[[#This Row],[IDHM]]&lt;=0.599,1,0)</f>
        <v>1</v>
      </c>
      <c r="K2797" t="str">
        <f>IF(Tabela_Brasil[[#This Row],[IDHM]]&lt;=0.55,"Baixo",IF(Tabela_Brasil[[#This Row],[IDHM]]&lt;=0.699,"Médio",IF(Tabela_Brasil[[#This Row],[IDHM]]&lt;=0.799,"Alto","Muito Alto")))</f>
        <v>Médio</v>
      </c>
      <c r="L2797" t="str">
        <f>VLOOKUP(Tabela_Brasil[[#This Row],[Estado]],'De-Para_Estado_Regiao'!$B$3:$C$29,2,FALSE)</f>
        <v>Nordeste</v>
      </c>
      <c r="M2797">
        <f>IF(Tabela_Brasil[[#This Row],[IBGE_1-4]]&gt;=951,1,0)</f>
        <v>0</v>
      </c>
      <c r="N2797">
        <f>IF(Tabela_Brasil[[#This Row],[COMP_P]]&lt;=2,1,0)</f>
        <v>0</v>
      </c>
    </row>
    <row r="2798" spans="1:14" x14ac:dyDescent="0.25">
      <c r="A2798" s="9" t="s">
        <v>2755</v>
      </c>
      <c r="B2798" s="9" t="s">
        <v>59</v>
      </c>
      <c r="C2798" s="9">
        <v>169</v>
      </c>
      <c r="D2798" s="9">
        <v>0.78400000000000003</v>
      </c>
      <c r="E2798" s="9">
        <v>0.77800000000000002</v>
      </c>
      <c r="F2798" s="9">
        <v>0.70499999999999996</v>
      </c>
      <c r="G2798" s="9">
        <v>38436.75</v>
      </c>
      <c r="H2798" s="10">
        <v>3</v>
      </c>
      <c r="I2798" t="str">
        <f>CONCATENATE(Tabela_Brasil[[#This Row],[Município]],"-",Tabela_Brasil[[#This Row],[Estado]])</f>
        <v>Salto Veloso-SC</v>
      </c>
      <c r="J2798">
        <f>IF(Tabela_Brasil[[#This Row],[IDHM]]&lt;=0.599,1,0)</f>
        <v>0</v>
      </c>
      <c r="K2798" t="str">
        <f>IF(Tabela_Brasil[[#This Row],[IDHM]]&lt;=0.55,"Baixo",IF(Tabela_Brasil[[#This Row],[IDHM]]&lt;=0.699,"Médio",IF(Tabela_Brasil[[#This Row],[IDHM]]&lt;=0.799,"Alto","Muito Alto")))</f>
        <v>Alto</v>
      </c>
      <c r="L2798" t="str">
        <f>VLOOKUP(Tabela_Brasil[[#This Row],[Estado]],'De-Para_Estado_Regiao'!$B$3:$C$29,2,FALSE)</f>
        <v>Sul</v>
      </c>
      <c r="M2798">
        <f>IF(Tabela_Brasil[[#This Row],[IBGE_1-4]]&gt;=951,1,0)</f>
        <v>0</v>
      </c>
      <c r="N2798">
        <f>IF(Tabela_Brasil[[#This Row],[COMP_P]]&lt;=2,1,0)</f>
        <v>0</v>
      </c>
    </row>
    <row r="2799" spans="1:14" x14ac:dyDescent="0.25">
      <c r="A2799" s="12" t="s">
        <v>2756</v>
      </c>
      <c r="B2799" s="12" t="s">
        <v>24</v>
      </c>
      <c r="C2799" s="12">
        <v>589</v>
      </c>
      <c r="D2799" s="12">
        <v>0.56999999999999995</v>
      </c>
      <c r="E2799" s="12">
        <v>0.56599999999999995</v>
      </c>
      <c r="F2799" s="12">
        <v>0.42599999999999999</v>
      </c>
      <c r="G2799" s="12">
        <v>8329.1</v>
      </c>
      <c r="H2799" s="13">
        <v>49</v>
      </c>
      <c r="I2799" t="str">
        <f>CONCATENATE(Tabela_Brasil[[#This Row],[Município]],"-",Tabela_Brasil[[#This Row],[Estado]])</f>
        <v>Taperoá-BA</v>
      </c>
      <c r="J2799">
        <f>IF(Tabela_Brasil[[#This Row],[IDHM]]&lt;=0.599,1,0)</f>
        <v>1</v>
      </c>
      <c r="K2799" t="str">
        <f>IF(Tabela_Brasil[[#This Row],[IDHM]]&lt;=0.55,"Baixo",IF(Tabela_Brasil[[#This Row],[IDHM]]&lt;=0.699,"Médio",IF(Tabela_Brasil[[#This Row],[IDHM]]&lt;=0.799,"Alto","Muito Alto")))</f>
        <v>Médio</v>
      </c>
      <c r="L2799" t="str">
        <f>VLOOKUP(Tabela_Brasil[[#This Row],[Estado]],'De-Para_Estado_Regiao'!$B$3:$C$29,2,FALSE)</f>
        <v>Nordeste</v>
      </c>
      <c r="M2799">
        <f>IF(Tabela_Brasil[[#This Row],[IBGE_1-4]]&gt;=951,1,0)</f>
        <v>0</v>
      </c>
      <c r="N2799">
        <f>IF(Tabela_Brasil[[#This Row],[COMP_P]]&lt;=2,1,0)</f>
        <v>0</v>
      </c>
    </row>
    <row r="2800" spans="1:14" x14ac:dyDescent="0.25">
      <c r="A2800" s="9" t="s">
        <v>2757</v>
      </c>
      <c r="B2800" s="9" t="s">
        <v>7</v>
      </c>
      <c r="C2800" s="9">
        <v>336</v>
      </c>
      <c r="D2800" s="9">
        <v>0.76</v>
      </c>
      <c r="E2800" s="9">
        <v>0.746</v>
      </c>
      <c r="F2800" s="9">
        <v>0.69499999999999995</v>
      </c>
      <c r="G2800" s="9">
        <v>20025.400000000001</v>
      </c>
      <c r="H2800" s="10">
        <v>4</v>
      </c>
      <c r="I2800" t="str">
        <f>CONCATENATE(Tabela_Brasil[[#This Row],[Município]],"-",Tabela_Brasil[[#This Row],[Estado]])</f>
        <v>Bálsamo-SP</v>
      </c>
      <c r="J2800">
        <f>IF(Tabela_Brasil[[#This Row],[IDHM]]&lt;=0.599,1,0)</f>
        <v>0</v>
      </c>
      <c r="K2800" t="str">
        <f>IF(Tabela_Brasil[[#This Row],[IDHM]]&lt;=0.55,"Baixo",IF(Tabela_Brasil[[#This Row],[IDHM]]&lt;=0.699,"Médio",IF(Tabela_Brasil[[#This Row],[IDHM]]&lt;=0.799,"Alto","Muito Alto")))</f>
        <v>Alto</v>
      </c>
      <c r="L2800" t="str">
        <f>VLOOKUP(Tabela_Brasil[[#This Row],[Estado]],'De-Para_Estado_Regiao'!$B$3:$C$29,2,FALSE)</f>
        <v>Sudeste</v>
      </c>
      <c r="M2800">
        <f>IF(Tabela_Brasil[[#This Row],[IBGE_1-4]]&gt;=951,1,0)</f>
        <v>0</v>
      </c>
      <c r="N2800">
        <f>IF(Tabela_Brasil[[#This Row],[COMP_P]]&lt;=2,1,0)</f>
        <v>0</v>
      </c>
    </row>
    <row r="2801" spans="1:14" x14ac:dyDescent="0.25">
      <c r="A2801" s="12" t="s">
        <v>2758</v>
      </c>
      <c r="B2801" s="12" t="s">
        <v>31</v>
      </c>
      <c r="C2801" s="12">
        <v>915</v>
      </c>
      <c r="D2801" s="12">
        <v>0.57799999999999996</v>
      </c>
      <c r="E2801" s="12">
        <v>0.54900000000000004</v>
      </c>
      <c r="F2801" s="12">
        <v>0.48299999999999998</v>
      </c>
      <c r="G2801" s="12">
        <v>6587.35</v>
      </c>
      <c r="H2801" s="13">
        <v>5</v>
      </c>
      <c r="I2801" t="str">
        <f>CONCATENATE(Tabela_Brasil[[#This Row],[Município]],"-",Tabela_Brasil[[#This Row],[Estado]])</f>
        <v>Caririaçu-CE</v>
      </c>
      <c r="J2801">
        <f>IF(Tabela_Brasil[[#This Row],[IDHM]]&lt;=0.599,1,0)</f>
        <v>1</v>
      </c>
      <c r="K2801" t="str">
        <f>IF(Tabela_Brasil[[#This Row],[IDHM]]&lt;=0.55,"Baixo",IF(Tabela_Brasil[[#This Row],[IDHM]]&lt;=0.699,"Médio",IF(Tabela_Brasil[[#This Row],[IDHM]]&lt;=0.799,"Alto","Muito Alto")))</f>
        <v>Médio</v>
      </c>
      <c r="L2801" t="str">
        <f>VLOOKUP(Tabela_Brasil[[#This Row],[Estado]],'De-Para_Estado_Regiao'!$B$3:$C$29,2,FALSE)</f>
        <v>Nordeste</v>
      </c>
      <c r="M2801">
        <f>IF(Tabela_Brasil[[#This Row],[IBGE_1-4]]&gt;=951,1,0)</f>
        <v>0</v>
      </c>
      <c r="N2801">
        <f>IF(Tabela_Brasil[[#This Row],[COMP_P]]&lt;=2,1,0)</f>
        <v>0</v>
      </c>
    </row>
    <row r="2802" spans="1:14" x14ac:dyDescent="0.25">
      <c r="A2802" s="9" t="s">
        <v>2759</v>
      </c>
      <c r="B2802" s="9" t="s">
        <v>22</v>
      </c>
      <c r="C2802" s="9">
        <v>204</v>
      </c>
      <c r="D2802" s="9">
        <v>0.74</v>
      </c>
      <c r="E2802" s="9">
        <v>0.70799999999999996</v>
      </c>
      <c r="F2802" s="9">
        <v>0.69199999999999995</v>
      </c>
      <c r="G2802" s="9">
        <v>37499.9</v>
      </c>
      <c r="H2802" s="10">
        <v>2</v>
      </c>
      <c r="I2802" t="str">
        <f>CONCATENATE(Tabela_Brasil[[#This Row],[Município]],"-",Tabela_Brasil[[#This Row],[Estado]])</f>
        <v>Lobato-PR</v>
      </c>
      <c r="J2802">
        <f>IF(Tabela_Brasil[[#This Row],[IDHM]]&lt;=0.599,1,0)</f>
        <v>0</v>
      </c>
      <c r="K2802" t="str">
        <f>IF(Tabela_Brasil[[#This Row],[IDHM]]&lt;=0.55,"Baixo",IF(Tabela_Brasil[[#This Row],[IDHM]]&lt;=0.699,"Médio",IF(Tabela_Brasil[[#This Row],[IDHM]]&lt;=0.799,"Alto","Muito Alto")))</f>
        <v>Alto</v>
      </c>
      <c r="L2802" t="str">
        <f>VLOOKUP(Tabela_Brasil[[#This Row],[Estado]],'De-Para_Estado_Regiao'!$B$3:$C$29,2,FALSE)</f>
        <v>Sul</v>
      </c>
      <c r="M2802">
        <f>IF(Tabela_Brasil[[#This Row],[IBGE_1-4]]&gt;=951,1,0)</f>
        <v>0</v>
      </c>
      <c r="N2802">
        <f>IF(Tabela_Brasil[[#This Row],[COMP_P]]&lt;=2,1,0)</f>
        <v>1</v>
      </c>
    </row>
    <row r="2803" spans="1:14" x14ac:dyDescent="0.25">
      <c r="A2803" s="12" t="s">
        <v>2760</v>
      </c>
      <c r="B2803" s="12" t="s">
        <v>31</v>
      </c>
      <c r="C2803" s="12">
        <v>929</v>
      </c>
      <c r="D2803" s="12">
        <v>0.59799999999999998</v>
      </c>
      <c r="E2803" s="12">
        <v>0.54100000000000004</v>
      </c>
      <c r="F2803" s="12">
        <v>0.51100000000000001</v>
      </c>
      <c r="G2803" s="12">
        <v>7205.26</v>
      </c>
      <c r="H2803" s="13">
        <v>2</v>
      </c>
      <c r="I2803" t="str">
        <f>CONCATENATE(Tabela_Brasil[[#This Row],[Município]],"-",Tabela_Brasil[[#This Row],[Estado]])</f>
        <v>Jucás-CE</v>
      </c>
      <c r="J2803">
        <f>IF(Tabela_Brasil[[#This Row],[IDHM]]&lt;=0.599,1,0)</f>
        <v>1</v>
      </c>
      <c r="K2803" t="str">
        <f>IF(Tabela_Brasil[[#This Row],[IDHM]]&lt;=0.55,"Baixo",IF(Tabela_Brasil[[#This Row],[IDHM]]&lt;=0.699,"Médio",IF(Tabela_Brasil[[#This Row],[IDHM]]&lt;=0.799,"Alto","Muito Alto")))</f>
        <v>Médio</v>
      </c>
      <c r="L2803" t="str">
        <f>VLOOKUP(Tabela_Brasil[[#This Row],[Estado]],'De-Para_Estado_Regiao'!$B$3:$C$29,2,FALSE)</f>
        <v>Nordeste</v>
      </c>
      <c r="M2803">
        <f>IF(Tabela_Brasil[[#This Row],[IBGE_1-4]]&gt;=951,1,0)</f>
        <v>0</v>
      </c>
      <c r="N2803">
        <f>IF(Tabela_Brasil[[#This Row],[COMP_P]]&lt;=2,1,0)</f>
        <v>1</v>
      </c>
    </row>
    <row r="2804" spans="1:14" x14ac:dyDescent="0.25">
      <c r="A2804" s="9" t="s">
        <v>2761</v>
      </c>
      <c r="B2804" s="9" t="s">
        <v>49</v>
      </c>
      <c r="C2804" s="9">
        <v>491</v>
      </c>
      <c r="D2804" s="9">
        <v>0.56799999999999995</v>
      </c>
      <c r="E2804" s="9">
        <v>0.57499999999999996</v>
      </c>
      <c r="F2804" s="9">
        <v>0.438</v>
      </c>
      <c r="G2804" s="9">
        <v>10251.93</v>
      </c>
      <c r="H2804" s="10">
        <v>4</v>
      </c>
      <c r="I2804" t="str">
        <f>CONCATENATE(Tabela_Brasil[[#This Row],[Município]],"-",Tabela_Brasil[[#This Row],[Estado]])</f>
        <v>Ourém-PA</v>
      </c>
      <c r="J2804">
        <f>IF(Tabela_Brasil[[#This Row],[IDHM]]&lt;=0.599,1,0)</f>
        <v>1</v>
      </c>
      <c r="K2804" t="str">
        <f>IF(Tabela_Brasil[[#This Row],[IDHM]]&lt;=0.55,"Baixo",IF(Tabela_Brasil[[#This Row],[IDHM]]&lt;=0.699,"Médio",IF(Tabela_Brasil[[#This Row],[IDHM]]&lt;=0.799,"Alto","Muito Alto")))</f>
        <v>Médio</v>
      </c>
      <c r="L2804" t="str">
        <f>VLOOKUP(Tabela_Brasil[[#This Row],[Estado]],'De-Para_Estado_Regiao'!$B$3:$C$29,2,FALSE)</f>
        <v>Norte</v>
      </c>
      <c r="M2804">
        <f>IF(Tabela_Brasil[[#This Row],[IBGE_1-4]]&gt;=951,1,0)</f>
        <v>0</v>
      </c>
      <c r="N2804">
        <f>IF(Tabela_Brasil[[#This Row],[COMP_P]]&lt;=2,1,0)</f>
        <v>0</v>
      </c>
    </row>
    <row r="2805" spans="1:14" x14ac:dyDescent="0.25">
      <c r="A2805" s="12" t="s">
        <v>2762</v>
      </c>
      <c r="B2805" s="12" t="s">
        <v>14</v>
      </c>
      <c r="C2805" s="12">
        <v>33</v>
      </c>
      <c r="D2805" s="12">
        <v>0.73099999999999998</v>
      </c>
      <c r="E2805" s="12">
        <v>0.70299999999999996</v>
      </c>
      <c r="F2805" s="12">
        <v>0.64100000000000001</v>
      </c>
      <c r="G2805" s="12">
        <v>68652.320000000007</v>
      </c>
      <c r="H2805" s="13">
        <v>5</v>
      </c>
      <c r="I2805" t="str">
        <f>CONCATENATE(Tabela_Brasil[[#This Row],[Município]],"-",Tabela_Brasil[[#This Row],[Estado]])</f>
        <v>Boa Vista Do Incra-RS</v>
      </c>
      <c r="J2805">
        <f>IF(Tabela_Brasil[[#This Row],[IDHM]]&lt;=0.599,1,0)</f>
        <v>0</v>
      </c>
      <c r="K2805" t="str">
        <f>IF(Tabela_Brasil[[#This Row],[IDHM]]&lt;=0.55,"Baixo",IF(Tabela_Brasil[[#This Row],[IDHM]]&lt;=0.699,"Médio",IF(Tabela_Brasil[[#This Row],[IDHM]]&lt;=0.799,"Alto","Muito Alto")))</f>
        <v>Alto</v>
      </c>
      <c r="L2805" t="str">
        <f>VLOOKUP(Tabela_Brasil[[#This Row],[Estado]],'De-Para_Estado_Regiao'!$B$3:$C$29,2,FALSE)</f>
        <v>Sul</v>
      </c>
      <c r="M2805">
        <f>IF(Tabela_Brasil[[#This Row],[IBGE_1-4]]&gt;=951,1,0)</f>
        <v>0</v>
      </c>
      <c r="N2805">
        <f>IF(Tabela_Brasil[[#This Row],[COMP_P]]&lt;=2,1,0)</f>
        <v>0</v>
      </c>
    </row>
    <row r="2806" spans="1:14" x14ac:dyDescent="0.25">
      <c r="A2806" s="9" t="s">
        <v>2763</v>
      </c>
      <c r="B2806" s="9" t="s">
        <v>16</v>
      </c>
      <c r="C2806" s="9">
        <v>479</v>
      </c>
      <c r="D2806" s="9">
        <v>0.63500000000000001</v>
      </c>
      <c r="E2806" s="9">
        <v>0.57299999999999995</v>
      </c>
      <c r="F2806" s="9">
        <v>0.54600000000000004</v>
      </c>
      <c r="G2806" s="9">
        <v>13826.9</v>
      </c>
      <c r="H2806" s="10">
        <v>4</v>
      </c>
      <c r="I2806" t="str">
        <f>CONCATENATE(Tabela_Brasil[[#This Row],[Município]],"-",Tabela_Brasil[[#This Row],[Estado]])</f>
        <v>Chapada Gaúcha-MG</v>
      </c>
      <c r="J2806">
        <f>IF(Tabela_Brasil[[#This Row],[IDHM]]&lt;=0.599,1,0)</f>
        <v>0</v>
      </c>
      <c r="K2806" t="str">
        <f>IF(Tabela_Brasil[[#This Row],[IDHM]]&lt;=0.55,"Baixo",IF(Tabela_Brasil[[#This Row],[IDHM]]&lt;=0.699,"Médio",IF(Tabela_Brasil[[#This Row],[IDHM]]&lt;=0.799,"Alto","Muito Alto")))</f>
        <v>Médio</v>
      </c>
      <c r="L2806" t="str">
        <f>VLOOKUP(Tabela_Brasil[[#This Row],[Estado]],'De-Para_Estado_Regiao'!$B$3:$C$29,2,FALSE)</f>
        <v>Sudeste</v>
      </c>
      <c r="M2806">
        <f>IF(Tabela_Brasil[[#This Row],[IBGE_1-4]]&gt;=951,1,0)</f>
        <v>0</v>
      </c>
      <c r="N2806">
        <f>IF(Tabela_Brasil[[#This Row],[COMP_P]]&lt;=2,1,0)</f>
        <v>0</v>
      </c>
    </row>
    <row r="2807" spans="1:14" x14ac:dyDescent="0.25">
      <c r="A2807" s="12" t="s">
        <v>2764</v>
      </c>
      <c r="B2807" s="12" t="s">
        <v>31</v>
      </c>
      <c r="C2807" s="12">
        <v>687</v>
      </c>
      <c r="D2807" s="12">
        <v>0.60499999999999998</v>
      </c>
      <c r="E2807" s="12">
        <v>0.55700000000000005</v>
      </c>
      <c r="F2807" s="12">
        <v>0.52100000000000002</v>
      </c>
      <c r="G2807" s="12">
        <v>7164.34</v>
      </c>
      <c r="H2807" s="13">
        <v>14</v>
      </c>
      <c r="I2807" t="str">
        <f>CONCATENATE(Tabela_Brasil[[#This Row],[Município]],"-",Tabela_Brasil[[#This Row],[Estado]])</f>
        <v>Aurora-CE</v>
      </c>
      <c r="J2807">
        <f>IF(Tabela_Brasil[[#This Row],[IDHM]]&lt;=0.599,1,0)</f>
        <v>0</v>
      </c>
      <c r="K2807" t="str">
        <f>IF(Tabela_Brasil[[#This Row],[IDHM]]&lt;=0.55,"Baixo",IF(Tabela_Brasil[[#This Row],[IDHM]]&lt;=0.699,"Médio",IF(Tabela_Brasil[[#This Row],[IDHM]]&lt;=0.799,"Alto","Muito Alto")))</f>
        <v>Médio</v>
      </c>
      <c r="L2807" t="str">
        <f>VLOOKUP(Tabela_Brasil[[#This Row],[Estado]],'De-Para_Estado_Regiao'!$B$3:$C$29,2,FALSE)</f>
        <v>Nordeste</v>
      </c>
      <c r="M2807">
        <f>IF(Tabela_Brasil[[#This Row],[IBGE_1-4]]&gt;=951,1,0)</f>
        <v>0</v>
      </c>
      <c r="N2807">
        <f>IF(Tabela_Brasil[[#This Row],[COMP_P]]&lt;=2,1,0)</f>
        <v>0</v>
      </c>
    </row>
    <row r="2808" spans="1:14" x14ac:dyDescent="0.25">
      <c r="A2808" s="9" t="s">
        <v>2765</v>
      </c>
      <c r="B2808" s="9" t="s">
        <v>64</v>
      </c>
      <c r="C2808" s="9">
        <v>421</v>
      </c>
      <c r="D2808" s="9">
        <v>0.68799999999999994</v>
      </c>
      <c r="E2808" s="9">
        <v>0.66900000000000004</v>
      </c>
      <c r="F2808" s="9">
        <v>0.59899999999999998</v>
      </c>
      <c r="G2808" s="9">
        <v>15946.79</v>
      </c>
      <c r="H2808" s="10">
        <v>2</v>
      </c>
      <c r="I2808" t="str">
        <f>CONCATENATE(Tabela_Brasil[[#This Row],[Município]],"-",Tabela_Brasil[[#This Row],[Estado]])</f>
        <v>São José Do Calçado-ES</v>
      </c>
      <c r="J2808">
        <f>IF(Tabela_Brasil[[#This Row],[IDHM]]&lt;=0.599,1,0)</f>
        <v>0</v>
      </c>
      <c r="K2808" t="str">
        <f>IF(Tabela_Brasil[[#This Row],[IDHM]]&lt;=0.55,"Baixo",IF(Tabela_Brasil[[#This Row],[IDHM]]&lt;=0.699,"Médio",IF(Tabela_Brasil[[#This Row],[IDHM]]&lt;=0.799,"Alto","Muito Alto")))</f>
        <v>Médio</v>
      </c>
      <c r="L2808" t="str">
        <f>VLOOKUP(Tabela_Brasil[[#This Row],[Estado]],'De-Para_Estado_Regiao'!$B$3:$C$29,2,FALSE)</f>
        <v>Sudeste</v>
      </c>
      <c r="M2808">
        <f>IF(Tabela_Brasil[[#This Row],[IBGE_1-4]]&gt;=951,1,0)</f>
        <v>0</v>
      </c>
      <c r="N2808">
        <f>IF(Tabela_Brasil[[#This Row],[COMP_P]]&lt;=2,1,0)</f>
        <v>1</v>
      </c>
    </row>
    <row r="2809" spans="1:14" x14ac:dyDescent="0.25">
      <c r="A2809" s="12" t="s">
        <v>2766</v>
      </c>
      <c r="B2809" s="12" t="s">
        <v>16</v>
      </c>
      <c r="C2809" s="12">
        <v>313</v>
      </c>
      <c r="D2809" s="12">
        <v>0.69</v>
      </c>
      <c r="E2809" s="12">
        <v>0.66300000000000003</v>
      </c>
      <c r="F2809" s="12">
        <v>0.60099999999999998</v>
      </c>
      <c r="G2809" s="12">
        <v>18565.189999999999</v>
      </c>
      <c r="H2809" s="13">
        <v>6</v>
      </c>
      <c r="I2809" t="str">
        <f>CONCATENATE(Tabela_Brasil[[#This Row],[Município]],"-",Tabela_Brasil[[#This Row],[Estado]])</f>
        <v>Coqueiral-MG</v>
      </c>
      <c r="J2809">
        <f>IF(Tabela_Brasil[[#This Row],[IDHM]]&lt;=0.599,1,0)</f>
        <v>0</v>
      </c>
      <c r="K2809" t="str">
        <f>IF(Tabela_Brasil[[#This Row],[IDHM]]&lt;=0.55,"Baixo",IF(Tabela_Brasil[[#This Row],[IDHM]]&lt;=0.699,"Médio",IF(Tabela_Brasil[[#This Row],[IDHM]]&lt;=0.799,"Alto","Muito Alto")))</f>
        <v>Médio</v>
      </c>
      <c r="L2809" t="str">
        <f>VLOOKUP(Tabela_Brasil[[#This Row],[Estado]],'De-Para_Estado_Regiao'!$B$3:$C$29,2,FALSE)</f>
        <v>Sudeste</v>
      </c>
      <c r="M2809">
        <f>IF(Tabela_Brasil[[#This Row],[IBGE_1-4]]&gt;=951,1,0)</f>
        <v>0</v>
      </c>
      <c r="N2809">
        <f>IF(Tabela_Brasil[[#This Row],[COMP_P]]&lt;=2,1,0)</f>
        <v>0</v>
      </c>
    </row>
    <row r="2810" spans="1:14" x14ac:dyDescent="0.25">
      <c r="A2810" s="9" t="s">
        <v>2767</v>
      </c>
      <c r="B2810" s="9" t="s">
        <v>49</v>
      </c>
      <c r="C2810" s="9">
        <v>633</v>
      </c>
      <c r="D2810" s="9">
        <v>0.41799999999999998</v>
      </c>
      <c r="E2810" s="9">
        <v>0.45400000000000001</v>
      </c>
      <c r="F2810" s="9">
        <v>0.20699999999999999</v>
      </c>
      <c r="G2810" s="9">
        <v>6557.97</v>
      </c>
      <c r="H2810" s="10">
        <v>0</v>
      </c>
      <c r="I2810" t="str">
        <f>CONCATENATE(Tabela_Brasil[[#This Row],[Município]],"-",Tabela_Brasil[[#This Row],[Estado]])</f>
        <v>Melgaço-PA</v>
      </c>
      <c r="J2810">
        <f>IF(Tabela_Brasil[[#This Row],[IDHM]]&lt;=0.599,1,0)</f>
        <v>1</v>
      </c>
      <c r="K2810" t="str">
        <f>IF(Tabela_Brasil[[#This Row],[IDHM]]&lt;=0.55,"Baixo",IF(Tabela_Brasil[[#This Row],[IDHM]]&lt;=0.699,"Médio",IF(Tabela_Brasil[[#This Row],[IDHM]]&lt;=0.799,"Alto","Muito Alto")))</f>
        <v>Baixo</v>
      </c>
      <c r="L2810" t="str">
        <f>VLOOKUP(Tabela_Brasil[[#This Row],[Estado]],'De-Para_Estado_Regiao'!$B$3:$C$29,2,FALSE)</f>
        <v>Norte</v>
      </c>
      <c r="M2810">
        <f>IF(Tabela_Brasil[[#This Row],[IBGE_1-4]]&gt;=951,1,0)</f>
        <v>0</v>
      </c>
      <c r="N2810">
        <f>IF(Tabela_Brasil[[#This Row],[COMP_P]]&lt;=2,1,0)</f>
        <v>1</v>
      </c>
    </row>
    <row r="2811" spans="1:14" x14ac:dyDescent="0.25">
      <c r="A2811" s="12" t="s">
        <v>2768</v>
      </c>
      <c r="B2811" s="12" t="s">
        <v>82</v>
      </c>
      <c r="C2811" s="12">
        <v>630</v>
      </c>
      <c r="D2811" s="12">
        <v>0.59099999999999997</v>
      </c>
      <c r="E2811" s="12">
        <v>0.59399999999999997</v>
      </c>
      <c r="F2811" s="12">
        <v>0.46100000000000002</v>
      </c>
      <c r="G2811" s="12">
        <v>8711.36</v>
      </c>
      <c r="H2811" s="13">
        <v>12</v>
      </c>
      <c r="I2811" t="str">
        <f>CONCATENATE(Tabela_Brasil[[#This Row],[Município]],"-",Tabela_Brasil[[#This Row],[Estado]])</f>
        <v>São José De Piranhas-PB</v>
      </c>
      <c r="J2811">
        <f>IF(Tabela_Brasil[[#This Row],[IDHM]]&lt;=0.599,1,0)</f>
        <v>1</v>
      </c>
      <c r="K2811" t="str">
        <f>IF(Tabela_Brasil[[#This Row],[IDHM]]&lt;=0.55,"Baixo",IF(Tabela_Brasil[[#This Row],[IDHM]]&lt;=0.699,"Médio",IF(Tabela_Brasil[[#This Row],[IDHM]]&lt;=0.799,"Alto","Muito Alto")))</f>
        <v>Médio</v>
      </c>
      <c r="L2811" t="str">
        <f>VLOOKUP(Tabela_Brasil[[#This Row],[Estado]],'De-Para_Estado_Regiao'!$B$3:$C$29,2,FALSE)</f>
        <v>Nordeste</v>
      </c>
      <c r="M2811">
        <f>IF(Tabela_Brasil[[#This Row],[IBGE_1-4]]&gt;=951,1,0)</f>
        <v>0</v>
      </c>
      <c r="N2811">
        <f>IF(Tabela_Brasil[[#This Row],[COMP_P]]&lt;=2,1,0)</f>
        <v>0</v>
      </c>
    </row>
    <row r="2812" spans="1:14" x14ac:dyDescent="0.25">
      <c r="A2812" s="9" t="s">
        <v>2769</v>
      </c>
      <c r="B2812" s="9" t="s">
        <v>118</v>
      </c>
      <c r="C2812" s="9">
        <v>933</v>
      </c>
      <c r="D2812" s="9">
        <v>0.63900000000000001</v>
      </c>
      <c r="E2812" s="9">
        <v>0.6</v>
      </c>
      <c r="F2812" s="9">
        <v>0.56899999999999995</v>
      </c>
      <c r="G2812" s="9">
        <v>10237.35</v>
      </c>
      <c r="H2812" s="10">
        <v>12</v>
      </c>
      <c r="I2812" t="str">
        <f>CONCATENATE(Tabela_Brasil[[#This Row],[Município]],"-",Tabela_Brasil[[#This Row],[Estado]])</f>
        <v>Água Branca-PI</v>
      </c>
      <c r="J2812">
        <f>IF(Tabela_Brasil[[#This Row],[IDHM]]&lt;=0.599,1,0)</f>
        <v>0</v>
      </c>
      <c r="K2812" t="str">
        <f>IF(Tabela_Brasil[[#This Row],[IDHM]]&lt;=0.55,"Baixo",IF(Tabela_Brasil[[#This Row],[IDHM]]&lt;=0.699,"Médio",IF(Tabela_Brasil[[#This Row],[IDHM]]&lt;=0.799,"Alto","Muito Alto")))</f>
        <v>Médio</v>
      </c>
      <c r="L2812" t="str">
        <f>VLOOKUP(Tabela_Brasil[[#This Row],[Estado]],'De-Para_Estado_Regiao'!$B$3:$C$29,2,FALSE)</f>
        <v>Nordeste</v>
      </c>
      <c r="M2812">
        <f>IF(Tabela_Brasil[[#This Row],[IBGE_1-4]]&gt;=951,1,0)</f>
        <v>0</v>
      </c>
      <c r="N2812">
        <f>IF(Tabela_Brasil[[#This Row],[COMP_P]]&lt;=2,1,0)</f>
        <v>0</v>
      </c>
    </row>
    <row r="2813" spans="1:14" x14ac:dyDescent="0.25">
      <c r="A2813" s="12" t="s">
        <v>2770</v>
      </c>
      <c r="B2813" s="12" t="s">
        <v>16</v>
      </c>
      <c r="C2813" s="12">
        <v>381</v>
      </c>
      <c r="D2813" s="12">
        <v>0.63200000000000001</v>
      </c>
      <c r="E2813" s="12">
        <v>0.622</v>
      </c>
      <c r="F2813" s="12">
        <v>0.49299999999999999</v>
      </c>
      <c r="G2813" s="12">
        <v>8922.7999999999993</v>
      </c>
      <c r="H2813" s="13">
        <v>10</v>
      </c>
      <c r="I2813" t="str">
        <f>CONCATENATE(Tabela_Brasil[[#This Row],[Município]],"-",Tabela_Brasil[[#This Row],[Estado]])</f>
        <v>Simonésia-MG</v>
      </c>
      <c r="J2813">
        <f>IF(Tabela_Brasil[[#This Row],[IDHM]]&lt;=0.599,1,0)</f>
        <v>0</v>
      </c>
      <c r="K2813" t="str">
        <f>IF(Tabela_Brasil[[#This Row],[IDHM]]&lt;=0.55,"Baixo",IF(Tabela_Brasil[[#This Row],[IDHM]]&lt;=0.699,"Médio",IF(Tabela_Brasil[[#This Row],[IDHM]]&lt;=0.799,"Alto","Muito Alto")))</f>
        <v>Médio</v>
      </c>
      <c r="L2813" t="str">
        <f>VLOOKUP(Tabela_Brasil[[#This Row],[Estado]],'De-Para_Estado_Regiao'!$B$3:$C$29,2,FALSE)</f>
        <v>Sudeste</v>
      </c>
      <c r="M2813">
        <f>IF(Tabela_Brasil[[#This Row],[IBGE_1-4]]&gt;=951,1,0)</f>
        <v>0</v>
      </c>
      <c r="N2813">
        <f>IF(Tabela_Brasil[[#This Row],[COMP_P]]&lt;=2,1,0)</f>
        <v>0</v>
      </c>
    </row>
    <row r="2814" spans="1:14" x14ac:dyDescent="0.25">
      <c r="A2814" s="9" t="s">
        <v>2771</v>
      </c>
      <c r="B2814" s="9" t="s">
        <v>87</v>
      </c>
      <c r="C2814" s="9">
        <v>1239</v>
      </c>
      <c r="D2814" s="9">
        <v>0.60599999999999998</v>
      </c>
      <c r="E2814" s="9">
        <v>0.56499999999999995</v>
      </c>
      <c r="F2814" s="9">
        <v>0.53400000000000003</v>
      </c>
      <c r="G2814" s="9">
        <v>8268.2099999999991</v>
      </c>
      <c r="H2814" s="10">
        <v>5</v>
      </c>
      <c r="I2814" t="str">
        <f>CONCATENATE(Tabela_Brasil[[#This Row],[Município]],"-",Tabela_Brasil[[#This Row],[Estado]])</f>
        <v>Trizidela Do Vale-MA</v>
      </c>
      <c r="J2814">
        <f>IF(Tabela_Brasil[[#This Row],[IDHM]]&lt;=0.599,1,0)</f>
        <v>0</v>
      </c>
      <c r="K2814" t="str">
        <f>IF(Tabela_Brasil[[#This Row],[IDHM]]&lt;=0.55,"Baixo",IF(Tabela_Brasil[[#This Row],[IDHM]]&lt;=0.699,"Médio",IF(Tabela_Brasil[[#This Row],[IDHM]]&lt;=0.799,"Alto","Muito Alto")))</f>
        <v>Médio</v>
      </c>
      <c r="L2814" t="str">
        <f>VLOOKUP(Tabela_Brasil[[#This Row],[Estado]],'De-Para_Estado_Regiao'!$B$3:$C$29,2,FALSE)</f>
        <v>Nordeste</v>
      </c>
      <c r="M2814">
        <f>IF(Tabela_Brasil[[#This Row],[IBGE_1-4]]&gt;=951,1,0)</f>
        <v>1</v>
      </c>
      <c r="N2814">
        <f>IF(Tabela_Brasil[[#This Row],[COMP_P]]&lt;=2,1,0)</f>
        <v>0</v>
      </c>
    </row>
    <row r="2815" spans="1:14" x14ac:dyDescent="0.25">
      <c r="A2815" s="12" t="s">
        <v>2772</v>
      </c>
      <c r="B2815" s="12" t="s">
        <v>22</v>
      </c>
      <c r="C2815" s="12">
        <v>238</v>
      </c>
      <c r="D2815" s="12">
        <v>0.72</v>
      </c>
      <c r="E2815" s="12">
        <v>0.69499999999999995</v>
      </c>
      <c r="F2815" s="12">
        <v>0.63300000000000001</v>
      </c>
      <c r="G2815" s="12">
        <v>23531.95</v>
      </c>
      <c r="H2815" s="13">
        <v>6</v>
      </c>
      <c r="I2815" t="str">
        <f>CONCATENATE(Tabela_Brasil[[#This Row],[Município]],"-",Tabela_Brasil[[#This Row],[Estado]])</f>
        <v>Borrazópolis-PR</v>
      </c>
      <c r="J2815">
        <f>IF(Tabela_Brasil[[#This Row],[IDHM]]&lt;=0.599,1,0)</f>
        <v>0</v>
      </c>
      <c r="K2815" t="str">
        <f>IF(Tabela_Brasil[[#This Row],[IDHM]]&lt;=0.55,"Baixo",IF(Tabela_Brasil[[#This Row],[IDHM]]&lt;=0.699,"Médio",IF(Tabela_Brasil[[#This Row],[IDHM]]&lt;=0.799,"Alto","Muito Alto")))</f>
        <v>Alto</v>
      </c>
      <c r="L2815" t="str">
        <f>VLOOKUP(Tabela_Brasil[[#This Row],[Estado]],'De-Para_Estado_Regiao'!$B$3:$C$29,2,FALSE)</f>
        <v>Sul</v>
      </c>
      <c r="M2815">
        <f>IF(Tabela_Brasil[[#This Row],[IBGE_1-4]]&gt;=951,1,0)</f>
        <v>0</v>
      </c>
      <c r="N2815">
        <f>IF(Tabela_Brasil[[#This Row],[COMP_P]]&lt;=2,1,0)</f>
        <v>0</v>
      </c>
    </row>
    <row r="2816" spans="1:14" x14ac:dyDescent="0.25">
      <c r="A2816" s="9" t="s">
        <v>2773</v>
      </c>
      <c r="B2816" s="9" t="s">
        <v>16</v>
      </c>
      <c r="C2816" s="9">
        <v>349</v>
      </c>
      <c r="D2816" s="9">
        <v>0.69</v>
      </c>
      <c r="E2816" s="9">
        <v>0.69699999999999995</v>
      </c>
      <c r="F2816" s="9">
        <v>0.56599999999999995</v>
      </c>
      <c r="G2816" s="9">
        <v>11641.34</v>
      </c>
      <c r="H2816" s="10">
        <v>5</v>
      </c>
      <c r="I2816" t="str">
        <f>CONCATENATE(Tabela_Brasil[[#This Row],[Município]],"-",Tabela_Brasil[[#This Row],[Estado]])</f>
        <v>Brazópolis-MG</v>
      </c>
      <c r="J2816">
        <f>IF(Tabela_Brasil[[#This Row],[IDHM]]&lt;=0.599,1,0)</f>
        <v>0</v>
      </c>
      <c r="K2816" t="str">
        <f>IF(Tabela_Brasil[[#This Row],[IDHM]]&lt;=0.55,"Baixo",IF(Tabela_Brasil[[#This Row],[IDHM]]&lt;=0.699,"Médio",IF(Tabela_Brasil[[#This Row],[IDHM]]&lt;=0.799,"Alto","Muito Alto")))</f>
        <v>Médio</v>
      </c>
      <c r="L2816" t="str">
        <f>VLOOKUP(Tabela_Brasil[[#This Row],[Estado]],'De-Para_Estado_Regiao'!$B$3:$C$29,2,FALSE)</f>
        <v>Sudeste</v>
      </c>
      <c r="M2816">
        <f>IF(Tabela_Brasil[[#This Row],[IBGE_1-4]]&gt;=951,1,0)</f>
        <v>0</v>
      </c>
      <c r="N2816">
        <f>IF(Tabela_Brasil[[#This Row],[COMP_P]]&lt;=2,1,0)</f>
        <v>0</v>
      </c>
    </row>
    <row r="2817" spans="1:14" x14ac:dyDescent="0.25">
      <c r="A2817" s="12" t="s">
        <v>2774</v>
      </c>
      <c r="B2817" s="12" t="s">
        <v>59</v>
      </c>
      <c r="C2817" s="12">
        <v>184</v>
      </c>
      <c r="D2817" s="12">
        <v>0.66700000000000004</v>
      </c>
      <c r="E2817" s="12">
        <v>0.67</v>
      </c>
      <c r="F2817" s="12">
        <v>0.53</v>
      </c>
      <c r="G2817" s="12">
        <v>16139.24</v>
      </c>
      <c r="H2817" s="13">
        <v>13</v>
      </c>
      <c r="I2817" t="str">
        <f>CONCATENATE(Tabela_Brasil[[#This Row],[Município]],"-",Tabela_Brasil[[#This Row],[Estado]])</f>
        <v>Imaruí-SC</v>
      </c>
      <c r="J2817">
        <f>IF(Tabela_Brasil[[#This Row],[IDHM]]&lt;=0.599,1,0)</f>
        <v>0</v>
      </c>
      <c r="K2817" t="str">
        <f>IF(Tabela_Brasil[[#This Row],[IDHM]]&lt;=0.55,"Baixo",IF(Tabela_Brasil[[#This Row],[IDHM]]&lt;=0.699,"Médio",IF(Tabela_Brasil[[#This Row],[IDHM]]&lt;=0.799,"Alto","Muito Alto")))</f>
        <v>Médio</v>
      </c>
      <c r="L2817" t="str">
        <f>VLOOKUP(Tabela_Brasil[[#This Row],[Estado]],'De-Para_Estado_Regiao'!$B$3:$C$29,2,FALSE)</f>
        <v>Sul</v>
      </c>
      <c r="M2817">
        <f>IF(Tabela_Brasil[[#This Row],[IBGE_1-4]]&gt;=951,1,0)</f>
        <v>0</v>
      </c>
      <c r="N2817">
        <f>IF(Tabela_Brasil[[#This Row],[COMP_P]]&lt;=2,1,0)</f>
        <v>0</v>
      </c>
    </row>
    <row r="2818" spans="1:14" x14ac:dyDescent="0.25">
      <c r="A2818" s="9" t="s">
        <v>2775</v>
      </c>
      <c r="B2818" s="9" t="s">
        <v>114</v>
      </c>
      <c r="C2818" s="9">
        <v>471</v>
      </c>
      <c r="D2818" s="9">
        <v>0.57999999999999996</v>
      </c>
      <c r="E2818" s="9">
        <v>0.53300000000000003</v>
      </c>
      <c r="F2818" s="9">
        <v>0.47499999999999998</v>
      </c>
      <c r="G2818" s="9">
        <v>9849.5400000000009</v>
      </c>
      <c r="H2818" s="10">
        <v>18</v>
      </c>
      <c r="I2818" t="str">
        <f>CONCATENATE(Tabela_Brasil[[#This Row],[Município]],"-",Tabela_Brasil[[#This Row],[Estado]])</f>
        <v>Indiaroba-SE</v>
      </c>
      <c r="J2818">
        <f>IF(Tabela_Brasil[[#This Row],[IDHM]]&lt;=0.599,1,0)</f>
        <v>1</v>
      </c>
      <c r="K2818" t="str">
        <f>IF(Tabela_Brasil[[#This Row],[IDHM]]&lt;=0.55,"Baixo",IF(Tabela_Brasil[[#This Row],[IDHM]]&lt;=0.699,"Médio",IF(Tabela_Brasil[[#This Row],[IDHM]]&lt;=0.799,"Alto","Muito Alto")))</f>
        <v>Médio</v>
      </c>
      <c r="L2818" t="str">
        <f>VLOOKUP(Tabela_Brasil[[#This Row],[Estado]],'De-Para_Estado_Regiao'!$B$3:$C$29,2,FALSE)</f>
        <v>Nordeste</v>
      </c>
      <c r="M2818">
        <f>IF(Tabela_Brasil[[#This Row],[IBGE_1-4]]&gt;=951,1,0)</f>
        <v>0</v>
      </c>
      <c r="N2818">
        <f>IF(Tabela_Brasil[[#This Row],[COMP_P]]&lt;=2,1,0)</f>
        <v>0</v>
      </c>
    </row>
    <row r="2819" spans="1:14" x14ac:dyDescent="0.25">
      <c r="A2819" s="12" t="s">
        <v>2776</v>
      </c>
      <c r="B2819" s="12" t="s">
        <v>19</v>
      </c>
      <c r="C2819" s="12">
        <v>650</v>
      </c>
      <c r="D2819" s="12">
        <v>0.51900000000000002</v>
      </c>
      <c r="E2819" s="12">
        <v>0.49399999999999999</v>
      </c>
      <c r="F2819" s="12">
        <v>0.379</v>
      </c>
      <c r="G2819" s="12">
        <v>6445.4</v>
      </c>
      <c r="H2819" s="13">
        <v>0</v>
      </c>
      <c r="I2819" t="str">
        <f>CONCATENATE(Tabela_Brasil[[#This Row],[Município]],"-",Tabela_Brasil[[#This Row],[Estado]])</f>
        <v>Tupanatinga-PE</v>
      </c>
      <c r="J2819">
        <f>IF(Tabela_Brasil[[#This Row],[IDHM]]&lt;=0.599,1,0)</f>
        <v>1</v>
      </c>
      <c r="K2819" t="str">
        <f>IF(Tabela_Brasil[[#This Row],[IDHM]]&lt;=0.55,"Baixo",IF(Tabela_Brasil[[#This Row],[IDHM]]&lt;=0.699,"Médio",IF(Tabela_Brasil[[#This Row],[IDHM]]&lt;=0.799,"Alto","Muito Alto")))</f>
        <v>Baixo</v>
      </c>
      <c r="L2819" t="str">
        <f>VLOOKUP(Tabela_Brasil[[#This Row],[Estado]],'De-Para_Estado_Regiao'!$B$3:$C$29,2,FALSE)</f>
        <v>Nordeste</v>
      </c>
      <c r="M2819">
        <f>IF(Tabela_Brasil[[#This Row],[IBGE_1-4]]&gt;=951,1,0)</f>
        <v>0</v>
      </c>
      <c r="N2819">
        <f>IF(Tabela_Brasil[[#This Row],[COMP_P]]&lt;=2,1,0)</f>
        <v>1</v>
      </c>
    </row>
    <row r="2820" spans="1:14" x14ac:dyDescent="0.25">
      <c r="A2820" s="9" t="s">
        <v>2777</v>
      </c>
      <c r="B2820" s="9" t="s">
        <v>24</v>
      </c>
      <c r="C2820" s="9">
        <v>994</v>
      </c>
      <c r="D2820" s="9">
        <v>0.57999999999999996</v>
      </c>
      <c r="E2820" s="9">
        <v>0.57099999999999995</v>
      </c>
      <c r="F2820" s="9">
        <v>0.42399999999999999</v>
      </c>
      <c r="G2820" s="9">
        <v>9741.42</v>
      </c>
      <c r="H2820" s="10">
        <v>3</v>
      </c>
      <c r="I2820" t="str">
        <f>CONCATENATE(Tabela_Brasil[[#This Row],[Município]],"-",Tabela_Brasil[[#This Row],[Estado]])</f>
        <v>Ibirataia-BA</v>
      </c>
      <c r="J2820">
        <f>IF(Tabela_Brasil[[#This Row],[IDHM]]&lt;=0.599,1,0)</f>
        <v>1</v>
      </c>
      <c r="K2820" t="str">
        <f>IF(Tabela_Brasil[[#This Row],[IDHM]]&lt;=0.55,"Baixo",IF(Tabela_Brasil[[#This Row],[IDHM]]&lt;=0.699,"Médio",IF(Tabela_Brasil[[#This Row],[IDHM]]&lt;=0.799,"Alto","Muito Alto")))</f>
        <v>Médio</v>
      </c>
      <c r="L2820" t="str">
        <f>VLOOKUP(Tabela_Brasil[[#This Row],[Estado]],'De-Para_Estado_Regiao'!$B$3:$C$29,2,FALSE)</f>
        <v>Nordeste</v>
      </c>
      <c r="M2820">
        <f>IF(Tabela_Brasil[[#This Row],[IBGE_1-4]]&gt;=951,1,0)</f>
        <v>1</v>
      </c>
      <c r="N2820">
        <f>IF(Tabela_Brasil[[#This Row],[COMP_P]]&lt;=2,1,0)</f>
        <v>0</v>
      </c>
    </row>
    <row r="2821" spans="1:14" x14ac:dyDescent="0.25">
      <c r="A2821" s="12" t="s">
        <v>2778</v>
      </c>
      <c r="B2821" s="12" t="s">
        <v>24</v>
      </c>
      <c r="C2821" s="12">
        <v>468</v>
      </c>
      <c r="D2821" s="12">
        <v>0.63900000000000001</v>
      </c>
      <c r="E2821" s="12">
        <v>0.58199999999999996</v>
      </c>
      <c r="F2821" s="12">
        <v>0.58299999999999996</v>
      </c>
      <c r="G2821" s="12">
        <v>11203.09</v>
      </c>
      <c r="H2821" s="13">
        <v>2</v>
      </c>
      <c r="I2821" t="str">
        <f>CONCATENATE(Tabela_Brasil[[#This Row],[Município]],"-",Tabela_Brasil[[#This Row],[Estado]])</f>
        <v>São Félix-BA</v>
      </c>
      <c r="J2821">
        <f>IF(Tabela_Brasil[[#This Row],[IDHM]]&lt;=0.599,1,0)</f>
        <v>0</v>
      </c>
      <c r="K2821" t="str">
        <f>IF(Tabela_Brasil[[#This Row],[IDHM]]&lt;=0.55,"Baixo",IF(Tabela_Brasil[[#This Row],[IDHM]]&lt;=0.699,"Médio",IF(Tabela_Brasil[[#This Row],[IDHM]]&lt;=0.799,"Alto","Muito Alto")))</f>
        <v>Médio</v>
      </c>
      <c r="L2821" t="str">
        <f>VLOOKUP(Tabela_Brasil[[#This Row],[Estado]],'De-Para_Estado_Regiao'!$B$3:$C$29,2,FALSE)</f>
        <v>Nordeste</v>
      </c>
      <c r="M2821">
        <f>IF(Tabela_Brasil[[#This Row],[IBGE_1-4]]&gt;=951,1,0)</f>
        <v>0</v>
      </c>
      <c r="N2821">
        <f>IF(Tabela_Brasil[[#This Row],[COMP_P]]&lt;=2,1,0)</f>
        <v>1</v>
      </c>
    </row>
    <row r="2822" spans="1:14" x14ac:dyDescent="0.25">
      <c r="A2822" s="9" t="s">
        <v>2779</v>
      </c>
      <c r="B2822" s="9" t="s">
        <v>29</v>
      </c>
      <c r="C2822" s="9">
        <v>246</v>
      </c>
      <c r="D2822" s="9">
        <v>0.69</v>
      </c>
      <c r="E2822" s="9">
        <v>0.71399999999999997</v>
      </c>
      <c r="F2822" s="9">
        <v>0.56899999999999995</v>
      </c>
      <c r="G2822" s="9">
        <v>43628.99</v>
      </c>
      <c r="H2822" s="10">
        <v>0</v>
      </c>
      <c r="I2822" t="str">
        <f>CONCATENATE(Tabela_Brasil[[#This Row],[Município]],"-",Tabela_Brasil[[#This Row],[Estado]])</f>
        <v>Itaúba-MT</v>
      </c>
      <c r="J2822">
        <f>IF(Tabela_Brasil[[#This Row],[IDHM]]&lt;=0.599,1,0)</f>
        <v>0</v>
      </c>
      <c r="K2822" t="str">
        <f>IF(Tabela_Brasil[[#This Row],[IDHM]]&lt;=0.55,"Baixo",IF(Tabela_Brasil[[#This Row],[IDHM]]&lt;=0.699,"Médio",IF(Tabela_Brasil[[#This Row],[IDHM]]&lt;=0.799,"Alto","Muito Alto")))</f>
        <v>Médio</v>
      </c>
      <c r="L2822" t="str">
        <f>VLOOKUP(Tabela_Brasil[[#This Row],[Estado]],'De-Para_Estado_Regiao'!$B$3:$C$29,2,FALSE)</f>
        <v>Centro-Oeste</v>
      </c>
      <c r="M2822">
        <f>IF(Tabela_Brasil[[#This Row],[IBGE_1-4]]&gt;=951,1,0)</f>
        <v>0</v>
      </c>
      <c r="N2822">
        <f>IF(Tabela_Brasil[[#This Row],[COMP_P]]&lt;=2,1,0)</f>
        <v>1</v>
      </c>
    </row>
    <row r="2823" spans="1:14" x14ac:dyDescent="0.25">
      <c r="A2823" s="12" t="s">
        <v>2780</v>
      </c>
      <c r="B2823" s="12" t="s">
        <v>14</v>
      </c>
      <c r="C2823" s="12">
        <v>157</v>
      </c>
      <c r="D2823" s="12">
        <v>0.72</v>
      </c>
      <c r="E2823" s="12">
        <v>0.73199999999999998</v>
      </c>
      <c r="F2823" s="12">
        <v>0.59699999999999998</v>
      </c>
      <c r="G2823" s="12">
        <v>24766.38</v>
      </c>
      <c r="H2823" s="13">
        <v>5</v>
      </c>
      <c r="I2823" t="str">
        <f>CONCATENATE(Tabela_Brasil[[#This Row],[Município]],"-",Tabela_Brasil[[#This Row],[Estado]])</f>
        <v>Faxinal Do Soturno-RS</v>
      </c>
      <c r="J2823">
        <f>IF(Tabela_Brasil[[#This Row],[IDHM]]&lt;=0.599,1,0)</f>
        <v>0</v>
      </c>
      <c r="K2823" t="str">
        <f>IF(Tabela_Brasil[[#This Row],[IDHM]]&lt;=0.55,"Baixo",IF(Tabela_Brasil[[#This Row],[IDHM]]&lt;=0.699,"Médio",IF(Tabela_Brasil[[#This Row],[IDHM]]&lt;=0.799,"Alto","Muito Alto")))</f>
        <v>Alto</v>
      </c>
      <c r="L2823" t="str">
        <f>VLOOKUP(Tabela_Brasil[[#This Row],[Estado]],'De-Para_Estado_Regiao'!$B$3:$C$29,2,FALSE)</f>
        <v>Sul</v>
      </c>
      <c r="M2823">
        <f>IF(Tabela_Brasil[[#This Row],[IBGE_1-4]]&gt;=951,1,0)</f>
        <v>0</v>
      </c>
      <c r="N2823">
        <f>IF(Tabela_Brasil[[#This Row],[COMP_P]]&lt;=2,1,0)</f>
        <v>0</v>
      </c>
    </row>
    <row r="2824" spans="1:14" x14ac:dyDescent="0.25">
      <c r="A2824" s="9" t="s">
        <v>2781</v>
      </c>
      <c r="B2824" s="9" t="s">
        <v>14</v>
      </c>
      <c r="C2824" s="9">
        <v>402</v>
      </c>
      <c r="D2824" s="9">
        <v>0.68</v>
      </c>
      <c r="E2824" s="9">
        <v>0.74299999999999999</v>
      </c>
      <c r="F2824" s="9">
        <v>0.51400000000000001</v>
      </c>
      <c r="G2824" s="9">
        <v>21159.75</v>
      </c>
      <c r="H2824" s="10">
        <v>3</v>
      </c>
      <c r="I2824" t="str">
        <f>CONCATENATE(Tabela_Brasil[[#This Row],[Município]],"-",Tabela_Brasil[[#This Row],[Estado]])</f>
        <v>Minas Do Leão-RS</v>
      </c>
      <c r="J2824">
        <f>IF(Tabela_Brasil[[#This Row],[IDHM]]&lt;=0.599,1,0)</f>
        <v>0</v>
      </c>
      <c r="K2824" t="str">
        <f>IF(Tabela_Brasil[[#This Row],[IDHM]]&lt;=0.55,"Baixo",IF(Tabela_Brasil[[#This Row],[IDHM]]&lt;=0.699,"Médio",IF(Tabela_Brasil[[#This Row],[IDHM]]&lt;=0.799,"Alto","Muito Alto")))</f>
        <v>Médio</v>
      </c>
      <c r="L2824" t="str">
        <f>VLOOKUP(Tabela_Brasil[[#This Row],[Estado]],'De-Para_Estado_Regiao'!$B$3:$C$29,2,FALSE)</f>
        <v>Sul</v>
      </c>
      <c r="M2824">
        <f>IF(Tabela_Brasil[[#This Row],[IBGE_1-4]]&gt;=951,1,0)</f>
        <v>0</v>
      </c>
      <c r="N2824">
        <f>IF(Tabela_Brasil[[#This Row],[COMP_P]]&lt;=2,1,0)</f>
        <v>0</v>
      </c>
    </row>
    <row r="2825" spans="1:14" x14ac:dyDescent="0.25">
      <c r="A2825" s="12" t="s">
        <v>2782</v>
      </c>
      <c r="B2825" s="12" t="s">
        <v>19</v>
      </c>
      <c r="C2825" s="12">
        <v>668</v>
      </c>
      <c r="D2825" s="12">
        <v>0.59</v>
      </c>
      <c r="E2825" s="12">
        <v>0.56999999999999995</v>
      </c>
      <c r="F2825" s="12">
        <v>0.48399999999999999</v>
      </c>
      <c r="G2825" s="12">
        <v>9407.32</v>
      </c>
      <c r="H2825" s="13">
        <v>3</v>
      </c>
      <c r="I2825" t="str">
        <f>CONCATENATE(Tabela_Brasil[[#This Row],[Município]],"-",Tabela_Brasil[[#This Row],[Estado]])</f>
        <v>Venturosa-PE</v>
      </c>
      <c r="J2825">
        <f>IF(Tabela_Brasil[[#This Row],[IDHM]]&lt;=0.599,1,0)</f>
        <v>1</v>
      </c>
      <c r="K2825" t="str">
        <f>IF(Tabela_Brasil[[#This Row],[IDHM]]&lt;=0.55,"Baixo",IF(Tabela_Brasil[[#This Row],[IDHM]]&lt;=0.699,"Médio",IF(Tabela_Brasil[[#This Row],[IDHM]]&lt;=0.799,"Alto","Muito Alto")))</f>
        <v>Médio</v>
      </c>
      <c r="L2825" t="str">
        <f>VLOOKUP(Tabela_Brasil[[#This Row],[Estado]],'De-Para_Estado_Regiao'!$B$3:$C$29,2,FALSE)</f>
        <v>Nordeste</v>
      </c>
      <c r="M2825">
        <f>IF(Tabela_Brasil[[#This Row],[IBGE_1-4]]&gt;=951,1,0)</f>
        <v>0</v>
      </c>
      <c r="N2825">
        <f>IF(Tabela_Brasil[[#This Row],[COMP_P]]&lt;=2,1,0)</f>
        <v>0</v>
      </c>
    </row>
    <row r="2826" spans="1:14" x14ac:dyDescent="0.25">
      <c r="A2826" s="9" t="s">
        <v>2783</v>
      </c>
      <c r="B2826" s="9" t="s">
        <v>16</v>
      </c>
      <c r="C2826" s="9">
        <v>242</v>
      </c>
      <c r="D2826" s="9">
        <v>0.69</v>
      </c>
      <c r="E2826" s="9">
        <v>0.69299999999999995</v>
      </c>
      <c r="F2826" s="9">
        <v>0.57599999999999996</v>
      </c>
      <c r="G2826" s="9">
        <v>18450.82</v>
      </c>
      <c r="H2826" s="10">
        <v>6</v>
      </c>
      <c r="I2826" t="str">
        <f>CONCATENATE(Tabela_Brasil[[#This Row],[Município]],"-",Tabela_Brasil[[#This Row],[Estado]])</f>
        <v>Santa Rita De Caldas-MG</v>
      </c>
      <c r="J2826">
        <f>IF(Tabela_Brasil[[#This Row],[IDHM]]&lt;=0.599,1,0)</f>
        <v>0</v>
      </c>
      <c r="K2826" t="str">
        <f>IF(Tabela_Brasil[[#This Row],[IDHM]]&lt;=0.55,"Baixo",IF(Tabela_Brasil[[#This Row],[IDHM]]&lt;=0.699,"Médio",IF(Tabela_Brasil[[#This Row],[IDHM]]&lt;=0.799,"Alto","Muito Alto")))</f>
        <v>Médio</v>
      </c>
      <c r="L2826" t="str">
        <f>VLOOKUP(Tabela_Brasil[[#This Row],[Estado]],'De-Para_Estado_Regiao'!$B$3:$C$29,2,FALSE)</f>
        <v>Sudeste</v>
      </c>
      <c r="M2826">
        <f>IF(Tabela_Brasil[[#This Row],[IBGE_1-4]]&gt;=951,1,0)</f>
        <v>0</v>
      </c>
      <c r="N2826">
        <f>IF(Tabela_Brasil[[#This Row],[COMP_P]]&lt;=2,1,0)</f>
        <v>0</v>
      </c>
    </row>
    <row r="2827" spans="1:14" x14ac:dyDescent="0.25">
      <c r="A2827" s="12" t="s">
        <v>2784</v>
      </c>
      <c r="B2827" s="12" t="s">
        <v>64</v>
      </c>
      <c r="C2827" s="12">
        <v>432</v>
      </c>
      <c r="D2827" s="12">
        <v>0.69</v>
      </c>
      <c r="E2827" s="12">
        <v>0.67300000000000004</v>
      </c>
      <c r="F2827" s="12">
        <v>0.61899999999999999</v>
      </c>
      <c r="G2827" s="12">
        <v>10783.05</v>
      </c>
      <c r="H2827" s="13">
        <v>16</v>
      </c>
      <c r="I2827" t="str">
        <f>CONCATENATE(Tabela_Brasil[[#This Row],[Município]],"-",Tabela_Brasil[[#This Row],[Estado]])</f>
        <v>Muqui-ES</v>
      </c>
      <c r="J2827">
        <f>IF(Tabela_Brasil[[#This Row],[IDHM]]&lt;=0.599,1,0)</f>
        <v>0</v>
      </c>
      <c r="K2827" t="str">
        <f>IF(Tabela_Brasil[[#This Row],[IDHM]]&lt;=0.55,"Baixo",IF(Tabela_Brasil[[#This Row],[IDHM]]&lt;=0.699,"Médio",IF(Tabela_Brasil[[#This Row],[IDHM]]&lt;=0.799,"Alto","Muito Alto")))</f>
        <v>Médio</v>
      </c>
      <c r="L2827" t="str">
        <f>VLOOKUP(Tabela_Brasil[[#This Row],[Estado]],'De-Para_Estado_Regiao'!$B$3:$C$29,2,FALSE)</f>
        <v>Sudeste</v>
      </c>
      <c r="M2827">
        <f>IF(Tabela_Brasil[[#This Row],[IBGE_1-4]]&gt;=951,1,0)</f>
        <v>0</v>
      </c>
      <c r="N2827">
        <f>IF(Tabela_Brasil[[#This Row],[COMP_P]]&lt;=2,1,0)</f>
        <v>0</v>
      </c>
    </row>
    <row r="2828" spans="1:14" x14ac:dyDescent="0.25">
      <c r="A2828" s="9" t="s">
        <v>2785</v>
      </c>
      <c r="B2828" s="9" t="s">
        <v>49</v>
      </c>
      <c r="C2828" s="9">
        <v>584</v>
      </c>
      <c r="D2828" s="9">
        <v>0.54600000000000004</v>
      </c>
      <c r="E2828" s="9">
        <v>0.52500000000000002</v>
      </c>
      <c r="F2828" s="9">
        <v>0.39800000000000002</v>
      </c>
      <c r="G2828" s="9">
        <v>7390.14</v>
      </c>
      <c r="H2828" s="10">
        <v>0</v>
      </c>
      <c r="I2828" t="str">
        <f>CONCATENATE(Tabela_Brasil[[#This Row],[Município]],"-",Tabela_Brasil[[#This Row],[Estado]])</f>
        <v>Cachoeira Do Arari-PA</v>
      </c>
      <c r="J2828">
        <f>IF(Tabela_Brasil[[#This Row],[IDHM]]&lt;=0.599,1,0)</f>
        <v>1</v>
      </c>
      <c r="K2828" t="str">
        <f>IF(Tabela_Brasil[[#This Row],[IDHM]]&lt;=0.55,"Baixo",IF(Tabela_Brasil[[#This Row],[IDHM]]&lt;=0.699,"Médio",IF(Tabela_Brasil[[#This Row],[IDHM]]&lt;=0.799,"Alto","Muito Alto")))</f>
        <v>Baixo</v>
      </c>
      <c r="L2828" t="str">
        <f>VLOOKUP(Tabela_Brasil[[#This Row],[Estado]],'De-Para_Estado_Regiao'!$B$3:$C$29,2,FALSE)</f>
        <v>Norte</v>
      </c>
      <c r="M2828">
        <f>IF(Tabela_Brasil[[#This Row],[IBGE_1-4]]&gt;=951,1,0)</f>
        <v>0</v>
      </c>
      <c r="N2828">
        <f>IF(Tabela_Brasil[[#This Row],[COMP_P]]&lt;=2,1,0)</f>
        <v>1</v>
      </c>
    </row>
    <row r="2829" spans="1:14" x14ac:dyDescent="0.25">
      <c r="A2829" s="12" t="s">
        <v>2786</v>
      </c>
      <c r="B2829" s="12" t="s">
        <v>14</v>
      </c>
      <c r="C2829" s="12">
        <v>134</v>
      </c>
      <c r="D2829" s="12">
        <v>0.66</v>
      </c>
      <c r="E2829" s="12">
        <v>0.67300000000000004</v>
      </c>
      <c r="F2829" s="12">
        <v>0.499</v>
      </c>
      <c r="G2829" s="12">
        <v>14794.44</v>
      </c>
      <c r="H2829" s="13">
        <v>12</v>
      </c>
      <c r="I2829" t="str">
        <f>CONCATENATE(Tabela_Brasil[[#This Row],[Município]],"-",Tabela_Brasil[[#This Row],[Estado]])</f>
        <v>Cerro Grande Do Sul-RS</v>
      </c>
      <c r="J2829">
        <f>IF(Tabela_Brasil[[#This Row],[IDHM]]&lt;=0.599,1,0)</f>
        <v>0</v>
      </c>
      <c r="K2829" t="str">
        <f>IF(Tabela_Brasil[[#This Row],[IDHM]]&lt;=0.55,"Baixo",IF(Tabela_Brasil[[#This Row],[IDHM]]&lt;=0.699,"Médio",IF(Tabela_Brasil[[#This Row],[IDHM]]&lt;=0.799,"Alto","Muito Alto")))</f>
        <v>Médio</v>
      </c>
      <c r="L2829" t="str">
        <f>VLOOKUP(Tabela_Brasil[[#This Row],[Estado]],'De-Para_Estado_Regiao'!$B$3:$C$29,2,FALSE)</f>
        <v>Sul</v>
      </c>
      <c r="M2829">
        <f>IF(Tabela_Brasil[[#This Row],[IBGE_1-4]]&gt;=951,1,0)</f>
        <v>0</v>
      </c>
      <c r="N2829">
        <f>IF(Tabela_Brasil[[#This Row],[COMP_P]]&lt;=2,1,0)</f>
        <v>0</v>
      </c>
    </row>
    <row r="2830" spans="1:14" x14ac:dyDescent="0.25">
      <c r="A2830" s="9" t="s">
        <v>2787</v>
      </c>
      <c r="B2830" s="9" t="s">
        <v>16</v>
      </c>
      <c r="C2830" s="9">
        <v>361</v>
      </c>
      <c r="D2830" s="9">
        <v>0.69</v>
      </c>
      <c r="E2830" s="9">
        <v>0.72299999999999998</v>
      </c>
      <c r="F2830" s="9">
        <v>0.51600000000000001</v>
      </c>
      <c r="G2830" s="9">
        <v>16679.919999999998</v>
      </c>
      <c r="H2830" s="10">
        <v>6</v>
      </c>
      <c r="I2830" t="str">
        <f>CONCATENATE(Tabela_Brasil[[#This Row],[Município]],"-",Tabela_Brasil[[#This Row],[Estado]])</f>
        <v>Ipuiúna-MG</v>
      </c>
      <c r="J2830">
        <f>IF(Tabela_Brasil[[#This Row],[IDHM]]&lt;=0.599,1,0)</f>
        <v>0</v>
      </c>
      <c r="K2830" t="str">
        <f>IF(Tabela_Brasil[[#This Row],[IDHM]]&lt;=0.55,"Baixo",IF(Tabela_Brasil[[#This Row],[IDHM]]&lt;=0.699,"Médio",IF(Tabela_Brasil[[#This Row],[IDHM]]&lt;=0.799,"Alto","Muito Alto")))</f>
        <v>Médio</v>
      </c>
      <c r="L2830" t="str">
        <f>VLOOKUP(Tabela_Brasil[[#This Row],[Estado]],'De-Para_Estado_Regiao'!$B$3:$C$29,2,FALSE)</f>
        <v>Sudeste</v>
      </c>
      <c r="M2830">
        <f>IF(Tabela_Brasil[[#This Row],[IBGE_1-4]]&gt;=951,1,0)</f>
        <v>0</v>
      </c>
      <c r="N2830">
        <f>IF(Tabela_Brasil[[#This Row],[COMP_P]]&lt;=2,1,0)</f>
        <v>0</v>
      </c>
    </row>
    <row r="2831" spans="1:14" x14ac:dyDescent="0.25">
      <c r="A2831" s="12" t="s">
        <v>1721</v>
      </c>
      <c r="B2831" s="12" t="s">
        <v>82</v>
      </c>
      <c r="C2831" s="12">
        <v>718</v>
      </c>
      <c r="D2831" s="12">
        <v>0.61599999999999999</v>
      </c>
      <c r="E2831" s="12">
        <v>0.59799999999999998</v>
      </c>
      <c r="F2831" s="12">
        <v>0.50600000000000001</v>
      </c>
      <c r="G2831" s="12">
        <v>11294.52</v>
      </c>
      <c r="H2831" s="13">
        <v>4</v>
      </c>
      <c r="I2831" t="str">
        <f>CONCATENATE(Tabela_Brasil[[#This Row],[Município]],"-",Tabela_Brasil[[#This Row],[Estado]])</f>
        <v>Soledade-PB</v>
      </c>
      <c r="J2831">
        <f>IF(Tabela_Brasil[[#This Row],[IDHM]]&lt;=0.599,1,0)</f>
        <v>0</v>
      </c>
      <c r="K2831" t="str">
        <f>IF(Tabela_Brasil[[#This Row],[IDHM]]&lt;=0.55,"Baixo",IF(Tabela_Brasil[[#This Row],[IDHM]]&lt;=0.699,"Médio",IF(Tabela_Brasil[[#This Row],[IDHM]]&lt;=0.799,"Alto","Muito Alto")))</f>
        <v>Médio</v>
      </c>
      <c r="L2831" t="str">
        <f>VLOOKUP(Tabela_Brasil[[#This Row],[Estado]],'De-Para_Estado_Regiao'!$B$3:$C$29,2,FALSE)</f>
        <v>Nordeste</v>
      </c>
      <c r="M2831">
        <f>IF(Tabela_Brasil[[#This Row],[IBGE_1-4]]&gt;=951,1,0)</f>
        <v>0</v>
      </c>
      <c r="N2831">
        <f>IF(Tabela_Brasil[[#This Row],[COMP_P]]&lt;=2,1,0)</f>
        <v>0</v>
      </c>
    </row>
    <row r="2832" spans="1:14" x14ac:dyDescent="0.25">
      <c r="A2832" s="9" t="s">
        <v>2788</v>
      </c>
      <c r="B2832" s="9" t="s">
        <v>14</v>
      </c>
      <c r="C2832" s="9">
        <v>112</v>
      </c>
      <c r="D2832" s="9">
        <v>0.72</v>
      </c>
      <c r="E2832" s="9">
        <v>0.70899999999999996</v>
      </c>
      <c r="F2832" s="9">
        <v>0.61099999999999999</v>
      </c>
      <c r="G2832" s="9">
        <v>33168.050000000003</v>
      </c>
      <c r="H2832" s="10">
        <v>0</v>
      </c>
      <c r="I2832" t="str">
        <f>CONCATENATE(Tabela_Brasil[[#This Row],[Município]],"-",Tabela_Brasil[[#This Row],[Estado]])</f>
        <v>Caibaté-RS</v>
      </c>
      <c r="J2832">
        <f>IF(Tabela_Brasil[[#This Row],[IDHM]]&lt;=0.599,1,0)</f>
        <v>0</v>
      </c>
      <c r="K2832" t="str">
        <f>IF(Tabela_Brasil[[#This Row],[IDHM]]&lt;=0.55,"Baixo",IF(Tabela_Brasil[[#This Row],[IDHM]]&lt;=0.699,"Médio",IF(Tabela_Brasil[[#This Row],[IDHM]]&lt;=0.799,"Alto","Muito Alto")))</f>
        <v>Alto</v>
      </c>
      <c r="L2832" t="str">
        <f>VLOOKUP(Tabela_Brasil[[#This Row],[Estado]],'De-Para_Estado_Regiao'!$B$3:$C$29,2,FALSE)</f>
        <v>Sul</v>
      </c>
      <c r="M2832">
        <f>IF(Tabela_Brasil[[#This Row],[IBGE_1-4]]&gt;=951,1,0)</f>
        <v>0</v>
      </c>
      <c r="N2832">
        <f>IF(Tabela_Brasil[[#This Row],[COMP_P]]&lt;=2,1,0)</f>
        <v>1</v>
      </c>
    </row>
    <row r="2833" spans="1:14" x14ac:dyDescent="0.25">
      <c r="A2833" s="12" t="s">
        <v>2789</v>
      </c>
      <c r="B2833" s="12" t="s">
        <v>19</v>
      </c>
      <c r="C2833" s="12">
        <v>946</v>
      </c>
      <c r="D2833" s="12">
        <v>0.6</v>
      </c>
      <c r="E2833" s="12">
        <v>0.58099999999999996</v>
      </c>
      <c r="F2833" s="12">
        <v>0.46</v>
      </c>
      <c r="G2833" s="12">
        <v>7666.85</v>
      </c>
      <c r="H2833" s="13">
        <v>3</v>
      </c>
      <c r="I2833" t="str">
        <f>CONCATENATE(Tabela_Brasil[[#This Row],[Município]],"-",Tabela_Brasil[[#This Row],[Estado]])</f>
        <v>Feira Nova-PE</v>
      </c>
      <c r="J2833">
        <f>IF(Tabela_Brasil[[#This Row],[IDHM]]&lt;=0.599,1,0)</f>
        <v>0</v>
      </c>
      <c r="K2833" t="str">
        <f>IF(Tabela_Brasil[[#This Row],[IDHM]]&lt;=0.55,"Baixo",IF(Tabela_Brasil[[#This Row],[IDHM]]&lt;=0.699,"Médio",IF(Tabela_Brasil[[#This Row],[IDHM]]&lt;=0.799,"Alto","Muito Alto")))</f>
        <v>Médio</v>
      </c>
      <c r="L2833" t="str">
        <f>VLOOKUP(Tabela_Brasil[[#This Row],[Estado]],'De-Para_Estado_Regiao'!$B$3:$C$29,2,FALSE)</f>
        <v>Nordeste</v>
      </c>
      <c r="M2833">
        <f>IF(Tabela_Brasil[[#This Row],[IBGE_1-4]]&gt;=951,1,0)</f>
        <v>0</v>
      </c>
      <c r="N2833">
        <f>IF(Tabela_Brasil[[#This Row],[COMP_P]]&lt;=2,1,0)</f>
        <v>0</v>
      </c>
    </row>
    <row r="2834" spans="1:14" x14ac:dyDescent="0.25">
      <c r="A2834" s="9" t="s">
        <v>2790</v>
      </c>
      <c r="B2834" s="9" t="s">
        <v>7</v>
      </c>
      <c r="C2834" s="9">
        <v>92</v>
      </c>
      <c r="D2834" s="9">
        <v>0.754</v>
      </c>
      <c r="E2834" s="9">
        <v>0.72799999999999998</v>
      </c>
      <c r="F2834" s="9">
        <v>0.7</v>
      </c>
      <c r="G2834" s="9">
        <v>41125.160000000003</v>
      </c>
      <c r="H2834" s="10">
        <v>1</v>
      </c>
      <c r="I2834" t="str">
        <f>CONCATENATE(Tabela_Brasil[[#This Row],[Município]],"-",Tabela_Brasil[[#This Row],[Estado]])</f>
        <v>Corumbataí-SP</v>
      </c>
      <c r="J2834">
        <f>IF(Tabela_Brasil[[#This Row],[IDHM]]&lt;=0.599,1,0)</f>
        <v>0</v>
      </c>
      <c r="K2834" t="str">
        <f>IF(Tabela_Brasil[[#This Row],[IDHM]]&lt;=0.55,"Baixo",IF(Tabela_Brasil[[#This Row],[IDHM]]&lt;=0.699,"Médio",IF(Tabela_Brasil[[#This Row],[IDHM]]&lt;=0.799,"Alto","Muito Alto")))</f>
        <v>Alto</v>
      </c>
      <c r="L2834" t="str">
        <f>VLOOKUP(Tabela_Brasil[[#This Row],[Estado]],'De-Para_Estado_Regiao'!$B$3:$C$29,2,FALSE)</f>
        <v>Sudeste</v>
      </c>
      <c r="M2834">
        <f>IF(Tabela_Brasil[[#This Row],[IBGE_1-4]]&gt;=951,1,0)</f>
        <v>0</v>
      </c>
      <c r="N2834">
        <f>IF(Tabela_Brasil[[#This Row],[COMP_P]]&lt;=2,1,0)</f>
        <v>1</v>
      </c>
    </row>
    <row r="2835" spans="1:14" x14ac:dyDescent="0.25">
      <c r="A2835" s="12" t="s">
        <v>2791</v>
      </c>
      <c r="B2835" s="12" t="s">
        <v>59</v>
      </c>
      <c r="C2835" s="12">
        <v>254</v>
      </c>
      <c r="D2835" s="12">
        <v>0.77</v>
      </c>
      <c r="E2835" s="12">
        <v>0.74299999999999999</v>
      </c>
      <c r="F2835" s="12">
        <v>0.69799999999999995</v>
      </c>
      <c r="G2835" s="12">
        <v>19685.87</v>
      </c>
      <c r="H2835" s="13">
        <v>4</v>
      </c>
      <c r="I2835" t="str">
        <f>CONCATENATE(Tabela_Brasil[[#This Row],[Município]],"-",Tabela_Brasil[[#This Row],[Estado]])</f>
        <v>Armazém-SC</v>
      </c>
      <c r="J2835">
        <f>IF(Tabela_Brasil[[#This Row],[IDHM]]&lt;=0.599,1,0)</f>
        <v>0</v>
      </c>
      <c r="K2835" t="str">
        <f>IF(Tabela_Brasil[[#This Row],[IDHM]]&lt;=0.55,"Baixo",IF(Tabela_Brasil[[#This Row],[IDHM]]&lt;=0.699,"Médio",IF(Tabela_Brasil[[#This Row],[IDHM]]&lt;=0.799,"Alto","Muito Alto")))</f>
        <v>Alto</v>
      </c>
      <c r="L2835" t="str">
        <f>VLOOKUP(Tabela_Brasil[[#This Row],[Estado]],'De-Para_Estado_Regiao'!$B$3:$C$29,2,FALSE)</f>
        <v>Sul</v>
      </c>
      <c r="M2835">
        <f>IF(Tabela_Brasil[[#This Row],[IBGE_1-4]]&gt;=951,1,0)</f>
        <v>0</v>
      </c>
      <c r="N2835">
        <f>IF(Tabela_Brasil[[#This Row],[COMP_P]]&lt;=2,1,0)</f>
        <v>0</v>
      </c>
    </row>
    <row r="2836" spans="1:14" x14ac:dyDescent="0.25">
      <c r="A2836" s="9" t="s">
        <v>2792</v>
      </c>
      <c r="B2836" s="9" t="s">
        <v>14</v>
      </c>
      <c r="C2836" s="9">
        <v>53</v>
      </c>
      <c r="D2836" s="9">
        <v>0.69799999999999995</v>
      </c>
      <c r="E2836" s="9">
        <v>0.72599999999999998</v>
      </c>
      <c r="F2836" s="9">
        <v>0.55100000000000005</v>
      </c>
      <c r="G2836" s="9">
        <v>25919.9</v>
      </c>
      <c r="H2836" s="10">
        <v>12</v>
      </c>
      <c r="I2836" t="str">
        <f>CONCATENATE(Tabela_Brasil[[#This Row],[Município]],"-",Tabela_Brasil[[#This Row],[Estado]])</f>
        <v>Passo Do Sobrado-RS</v>
      </c>
      <c r="J2836">
        <f>IF(Tabela_Brasil[[#This Row],[IDHM]]&lt;=0.599,1,0)</f>
        <v>0</v>
      </c>
      <c r="K2836" t="str">
        <f>IF(Tabela_Brasil[[#This Row],[IDHM]]&lt;=0.55,"Baixo",IF(Tabela_Brasil[[#This Row],[IDHM]]&lt;=0.699,"Médio",IF(Tabela_Brasil[[#This Row],[IDHM]]&lt;=0.799,"Alto","Muito Alto")))</f>
        <v>Médio</v>
      </c>
      <c r="L2836" t="str">
        <f>VLOOKUP(Tabela_Brasil[[#This Row],[Estado]],'De-Para_Estado_Regiao'!$B$3:$C$29,2,FALSE)</f>
        <v>Sul</v>
      </c>
      <c r="M2836">
        <f>IF(Tabela_Brasil[[#This Row],[IBGE_1-4]]&gt;=951,1,0)</f>
        <v>0</v>
      </c>
      <c r="N2836">
        <f>IF(Tabela_Brasil[[#This Row],[COMP_P]]&lt;=2,1,0)</f>
        <v>0</v>
      </c>
    </row>
    <row r="2837" spans="1:14" x14ac:dyDescent="0.25">
      <c r="A2837" s="12" t="s">
        <v>2793</v>
      </c>
      <c r="B2837" s="12" t="s">
        <v>64</v>
      </c>
      <c r="C2837" s="12">
        <v>172</v>
      </c>
      <c r="D2837" s="12">
        <v>0.68</v>
      </c>
      <c r="E2837" s="12">
        <v>0.66</v>
      </c>
      <c r="F2837" s="12">
        <v>0.59499999999999997</v>
      </c>
      <c r="G2837" s="12">
        <v>16454.37</v>
      </c>
      <c r="H2837" s="13">
        <v>14</v>
      </c>
      <c r="I2837" t="str">
        <f>CONCATENATE(Tabela_Brasil[[#This Row],[Município]],"-",Tabela_Brasil[[#This Row],[Estado]])</f>
        <v>Águia Branca-ES</v>
      </c>
      <c r="J2837">
        <f>IF(Tabela_Brasil[[#This Row],[IDHM]]&lt;=0.599,1,0)</f>
        <v>0</v>
      </c>
      <c r="K2837" t="str">
        <f>IF(Tabela_Brasil[[#This Row],[IDHM]]&lt;=0.55,"Baixo",IF(Tabela_Brasil[[#This Row],[IDHM]]&lt;=0.699,"Médio",IF(Tabela_Brasil[[#This Row],[IDHM]]&lt;=0.799,"Alto","Muito Alto")))</f>
        <v>Médio</v>
      </c>
      <c r="L2837" t="str">
        <f>VLOOKUP(Tabela_Brasil[[#This Row],[Estado]],'De-Para_Estado_Regiao'!$B$3:$C$29,2,FALSE)</f>
        <v>Sudeste</v>
      </c>
      <c r="M2837">
        <f>IF(Tabela_Brasil[[#This Row],[IBGE_1-4]]&gt;=951,1,0)</f>
        <v>0</v>
      </c>
      <c r="N2837">
        <f>IF(Tabela_Brasil[[#This Row],[COMP_P]]&lt;=2,1,0)</f>
        <v>0</v>
      </c>
    </row>
    <row r="2838" spans="1:14" x14ac:dyDescent="0.25">
      <c r="A2838" s="9" t="s">
        <v>2794</v>
      </c>
      <c r="B2838" s="9" t="s">
        <v>59</v>
      </c>
      <c r="C2838" s="9">
        <v>271</v>
      </c>
      <c r="D2838" s="9">
        <v>0.74</v>
      </c>
      <c r="E2838" s="9">
        <v>0.73699999999999999</v>
      </c>
      <c r="F2838" s="9">
        <v>0.69499999999999995</v>
      </c>
      <c r="G2838" s="9">
        <v>21770.71</v>
      </c>
      <c r="H2838" s="10">
        <v>2</v>
      </c>
      <c r="I2838" t="str">
        <f>CONCATENATE(Tabela_Brasil[[#This Row],[Município]],"-",Tabela_Brasil[[#This Row],[Estado]])</f>
        <v>Salete-SC</v>
      </c>
      <c r="J2838">
        <f>IF(Tabela_Brasil[[#This Row],[IDHM]]&lt;=0.599,1,0)</f>
        <v>0</v>
      </c>
      <c r="K2838" t="str">
        <f>IF(Tabela_Brasil[[#This Row],[IDHM]]&lt;=0.55,"Baixo",IF(Tabela_Brasil[[#This Row],[IDHM]]&lt;=0.699,"Médio",IF(Tabela_Brasil[[#This Row],[IDHM]]&lt;=0.799,"Alto","Muito Alto")))</f>
        <v>Alto</v>
      </c>
      <c r="L2838" t="str">
        <f>VLOOKUP(Tabela_Brasil[[#This Row],[Estado]],'De-Para_Estado_Regiao'!$B$3:$C$29,2,FALSE)</f>
        <v>Sul</v>
      </c>
      <c r="M2838">
        <f>IF(Tabela_Brasil[[#This Row],[IBGE_1-4]]&gt;=951,1,0)</f>
        <v>0</v>
      </c>
      <c r="N2838">
        <f>IF(Tabela_Brasil[[#This Row],[COMP_P]]&lt;=2,1,0)</f>
        <v>1</v>
      </c>
    </row>
    <row r="2839" spans="1:14" x14ac:dyDescent="0.25">
      <c r="A2839" s="12" t="s">
        <v>706</v>
      </c>
      <c r="B2839" s="12" t="s">
        <v>19</v>
      </c>
      <c r="C2839" s="12">
        <v>587</v>
      </c>
      <c r="D2839" s="12">
        <v>0.59899999999999998</v>
      </c>
      <c r="E2839" s="12">
        <v>0.55600000000000005</v>
      </c>
      <c r="F2839" s="12">
        <v>0.499</v>
      </c>
      <c r="G2839" s="12">
        <v>7781.86</v>
      </c>
      <c r="H2839" s="13">
        <v>16</v>
      </c>
      <c r="I2839" t="str">
        <f>CONCATENATE(Tabela_Brasil[[#This Row],[Município]],"-",Tabela_Brasil[[#This Row],[Estado]])</f>
        <v>Parnamirim-PE</v>
      </c>
      <c r="J2839">
        <f>IF(Tabela_Brasil[[#This Row],[IDHM]]&lt;=0.599,1,0)</f>
        <v>1</v>
      </c>
      <c r="K2839" t="str">
        <f>IF(Tabela_Brasil[[#This Row],[IDHM]]&lt;=0.55,"Baixo",IF(Tabela_Brasil[[#This Row],[IDHM]]&lt;=0.699,"Médio",IF(Tabela_Brasil[[#This Row],[IDHM]]&lt;=0.799,"Alto","Muito Alto")))</f>
        <v>Médio</v>
      </c>
      <c r="L2839" t="str">
        <f>VLOOKUP(Tabela_Brasil[[#This Row],[Estado]],'De-Para_Estado_Regiao'!$B$3:$C$29,2,FALSE)</f>
        <v>Nordeste</v>
      </c>
      <c r="M2839">
        <f>IF(Tabela_Brasil[[#This Row],[IBGE_1-4]]&gt;=951,1,0)</f>
        <v>0</v>
      </c>
      <c r="N2839">
        <f>IF(Tabela_Brasil[[#This Row],[COMP_P]]&lt;=2,1,0)</f>
        <v>0</v>
      </c>
    </row>
    <row r="2840" spans="1:14" x14ac:dyDescent="0.25">
      <c r="A2840" s="9" t="s">
        <v>2795</v>
      </c>
      <c r="B2840" s="9" t="s">
        <v>22</v>
      </c>
      <c r="C2840" s="9">
        <v>302</v>
      </c>
      <c r="D2840" s="9">
        <v>0.68700000000000006</v>
      </c>
      <c r="E2840" s="9">
        <v>0.67600000000000005</v>
      </c>
      <c r="F2840" s="9">
        <v>0.59599999999999997</v>
      </c>
      <c r="G2840" s="9">
        <v>21173.599999999999</v>
      </c>
      <c r="H2840" s="10">
        <v>8</v>
      </c>
      <c r="I2840" t="str">
        <f>CONCATENATE(Tabela_Brasil[[#This Row],[Município]],"-",Tabela_Brasil[[#This Row],[Estado]])</f>
        <v>Abatiá-PR</v>
      </c>
      <c r="J2840">
        <f>IF(Tabela_Brasil[[#This Row],[IDHM]]&lt;=0.599,1,0)</f>
        <v>0</v>
      </c>
      <c r="K2840" t="str">
        <f>IF(Tabela_Brasil[[#This Row],[IDHM]]&lt;=0.55,"Baixo",IF(Tabela_Brasil[[#This Row],[IDHM]]&lt;=0.699,"Médio",IF(Tabela_Brasil[[#This Row],[IDHM]]&lt;=0.799,"Alto","Muito Alto")))</f>
        <v>Médio</v>
      </c>
      <c r="L2840" t="str">
        <f>VLOOKUP(Tabela_Brasil[[#This Row],[Estado]],'De-Para_Estado_Regiao'!$B$3:$C$29,2,FALSE)</f>
        <v>Sul</v>
      </c>
      <c r="M2840">
        <f>IF(Tabela_Brasil[[#This Row],[IBGE_1-4]]&gt;=951,1,0)</f>
        <v>0</v>
      </c>
      <c r="N2840">
        <f>IF(Tabela_Brasil[[#This Row],[COMP_P]]&lt;=2,1,0)</f>
        <v>0</v>
      </c>
    </row>
    <row r="2841" spans="1:14" x14ac:dyDescent="0.25">
      <c r="A2841" s="12" t="s">
        <v>2796</v>
      </c>
      <c r="B2841" s="12" t="s">
        <v>59</v>
      </c>
      <c r="C2841" s="12">
        <v>364</v>
      </c>
      <c r="D2841" s="12">
        <v>0.7</v>
      </c>
      <c r="E2841" s="12">
        <v>0.72299999999999998</v>
      </c>
      <c r="F2841" s="12">
        <v>0.54200000000000004</v>
      </c>
      <c r="G2841" s="12">
        <v>14005.49</v>
      </c>
      <c r="H2841" s="13">
        <v>5</v>
      </c>
      <c r="I2841" t="str">
        <f>CONCATENATE(Tabela_Brasil[[#This Row],[Município]],"-",Tabela_Brasil[[#This Row],[Estado]])</f>
        <v>Canelinha-SC</v>
      </c>
      <c r="J2841">
        <f>IF(Tabela_Brasil[[#This Row],[IDHM]]&lt;=0.599,1,0)</f>
        <v>0</v>
      </c>
      <c r="K2841" t="str">
        <f>IF(Tabela_Brasil[[#This Row],[IDHM]]&lt;=0.55,"Baixo",IF(Tabela_Brasil[[#This Row],[IDHM]]&lt;=0.699,"Médio",IF(Tabela_Brasil[[#This Row],[IDHM]]&lt;=0.799,"Alto","Muito Alto")))</f>
        <v>Alto</v>
      </c>
      <c r="L2841" t="str">
        <f>VLOOKUP(Tabela_Brasil[[#This Row],[Estado]],'De-Para_Estado_Regiao'!$B$3:$C$29,2,FALSE)</f>
        <v>Sul</v>
      </c>
      <c r="M2841">
        <f>IF(Tabela_Brasil[[#This Row],[IBGE_1-4]]&gt;=951,1,0)</f>
        <v>0</v>
      </c>
      <c r="N2841">
        <f>IF(Tabela_Brasil[[#This Row],[COMP_P]]&lt;=2,1,0)</f>
        <v>0</v>
      </c>
    </row>
    <row r="2842" spans="1:14" x14ac:dyDescent="0.25">
      <c r="A2842" s="9" t="s">
        <v>2797</v>
      </c>
      <c r="B2842" s="9" t="s">
        <v>53</v>
      </c>
      <c r="C2842" s="9">
        <v>406</v>
      </c>
      <c r="D2842" s="9">
        <v>0.58799999999999997</v>
      </c>
      <c r="E2842" s="9">
        <v>0.56599999999999995</v>
      </c>
      <c r="F2842" s="9">
        <v>0.44400000000000001</v>
      </c>
      <c r="G2842" s="9">
        <v>12064.68</v>
      </c>
      <c r="H2842" s="10">
        <v>3</v>
      </c>
      <c r="I2842" t="str">
        <f>CONCATENATE(Tabela_Brasil[[#This Row],[Município]],"-",Tabela_Brasil[[#This Row],[Estado]])</f>
        <v>Paranhos-MS</v>
      </c>
      <c r="J2842">
        <f>IF(Tabela_Brasil[[#This Row],[IDHM]]&lt;=0.599,1,0)</f>
        <v>1</v>
      </c>
      <c r="K2842" t="str">
        <f>IF(Tabela_Brasil[[#This Row],[IDHM]]&lt;=0.55,"Baixo",IF(Tabela_Brasil[[#This Row],[IDHM]]&lt;=0.699,"Médio",IF(Tabela_Brasil[[#This Row],[IDHM]]&lt;=0.799,"Alto","Muito Alto")))</f>
        <v>Médio</v>
      </c>
      <c r="L2842" t="str">
        <f>VLOOKUP(Tabela_Brasil[[#This Row],[Estado]],'De-Para_Estado_Regiao'!$B$3:$C$29,2,FALSE)</f>
        <v>Centro-Oeste</v>
      </c>
      <c r="M2842">
        <f>IF(Tabela_Brasil[[#This Row],[IBGE_1-4]]&gt;=951,1,0)</f>
        <v>0</v>
      </c>
      <c r="N2842">
        <f>IF(Tabela_Brasil[[#This Row],[COMP_P]]&lt;=2,1,0)</f>
        <v>0</v>
      </c>
    </row>
    <row r="2843" spans="1:14" x14ac:dyDescent="0.25">
      <c r="A2843" s="12" t="s">
        <v>2798</v>
      </c>
      <c r="B2843" s="12" t="s">
        <v>82</v>
      </c>
      <c r="C2843" s="12">
        <v>743</v>
      </c>
      <c r="D2843" s="12">
        <v>0.56399999999999995</v>
      </c>
      <c r="E2843" s="12">
        <v>0.54300000000000004</v>
      </c>
      <c r="F2843" s="12">
        <v>0.437</v>
      </c>
      <c r="G2843" s="12">
        <v>8897.34</v>
      </c>
      <c r="H2843" s="13">
        <v>12</v>
      </c>
      <c r="I2843" t="str">
        <f>CONCATENATE(Tabela_Brasil[[#This Row],[Município]],"-",Tabela_Brasil[[#This Row],[Estado]])</f>
        <v>Itapororoca-PB</v>
      </c>
      <c r="J2843">
        <f>IF(Tabela_Brasil[[#This Row],[IDHM]]&lt;=0.599,1,0)</f>
        <v>1</v>
      </c>
      <c r="K2843" t="str">
        <f>IF(Tabela_Brasil[[#This Row],[IDHM]]&lt;=0.55,"Baixo",IF(Tabela_Brasil[[#This Row],[IDHM]]&lt;=0.699,"Médio",IF(Tabela_Brasil[[#This Row],[IDHM]]&lt;=0.799,"Alto","Muito Alto")))</f>
        <v>Médio</v>
      </c>
      <c r="L2843" t="str">
        <f>VLOOKUP(Tabela_Brasil[[#This Row],[Estado]],'De-Para_Estado_Regiao'!$B$3:$C$29,2,FALSE)</f>
        <v>Nordeste</v>
      </c>
      <c r="M2843">
        <f>IF(Tabela_Brasil[[#This Row],[IBGE_1-4]]&gt;=951,1,0)</f>
        <v>0</v>
      </c>
      <c r="N2843">
        <f>IF(Tabela_Brasil[[#This Row],[COMP_P]]&lt;=2,1,0)</f>
        <v>0</v>
      </c>
    </row>
    <row r="2844" spans="1:14" x14ac:dyDescent="0.25">
      <c r="A2844" s="9" t="s">
        <v>2241</v>
      </c>
      <c r="B2844" s="9" t="s">
        <v>118</v>
      </c>
      <c r="C2844" s="9">
        <v>646</v>
      </c>
      <c r="D2844" s="9">
        <v>0.54500000000000004</v>
      </c>
      <c r="E2844" s="9">
        <v>0.54</v>
      </c>
      <c r="F2844" s="9">
        <v>0.39800000000000002</v>
      </c>
      <c r="G2844" s="9">
        <v>6243.46</v>
      </c>
      <c r="H2844" s="10">
        <v>5</v>
      </c>
      <c r="I2844" t="str">
        <f>CONCATENATE(Tabela_Brasil[[#This Row],[Município]],"-",Tabela_Brasil[[#This Row],[Estado]])</f>
        <v>Batalha-PI</v>
      </c>
      <c r="J2844">
        <f>IF(Tabela_Brasil[[#This Row],[IDHM]]&lt;=0.599,1,0)</f>
        <v>1</v>
      </c>
      <c r="K2844" t="str">
        <f>IF(Tabela_Brasil[[#This Row],[IDHM]]&lt;=0.55,"Baixo",IF(Tabela_Brasil[[#This Row],[IDHM]]&lt;=0.699,"Médio",IF(Tabela_Brasil[[#This Row],[IDHM]]&lt;=0.799,"Alto","Muito Alto")))</f>
        <v>Baixo</v>
      </c>
      <c r="L2844" t="str">
        <f>VLOOKUP(Tabela_Brasil[[#This Row],[Estado]],'De-Para_Estado_Regiao'!$B$3:$C$29,2,FALSE)</f>
        <v>Nordeste</v>
      </c>
      <c r="M2844">
        <f>IF(Tabela_Brasil[[#This Row],[IBGE_1-4]]&gt;=951,1,0)</f>
        <v>0</v>
      </c>
      <c r="N2844">
        <f>IF(Tabela_Brasil[[#This Row],[COMP_P]]&lt;=2,1,0)</f>
        <v>0</v>
      </c>
    </row>
    <row r="2845" spans="1:14" x14ac:dyDescent="0.25">
      <c r="A2845" s="12" t="s">
        <v>2799</v>
      </c>
      <c r="B2845" s="12" t="s">
        <v>14</v>
      </c>
      <c r="C2845" s="12">
        <v>217</v>
      </c>
      <c r="D2845" s="12">
        <v>0.64400000000000002</v>
      </c>
      <c r="E2845" s="12">
        <v>0.68700000000000006</v>
      </c>
      <c r="F2845" s="12">
        <v>0.47099999999999997</v>
      </c>
      <c r="G2845" s="12">
        <v>21051.3</v>
      </c>
      <c r="H2845" s="13">
        <v>6</v>
      </c>
      <c r="I2845" t="str">
        <f>CONCATENATE(Tabela_Brasil[[#This Row],[Município]],"-",Tabela_Brasil[[#This Row],[Estado]])</f>
        <v>Cristal-RS</v>
      </c>
      <c r="J2845">
        <f>IF(Tabela_Brasil[[#This Row],[IDHM]]&lt;=0.599,1,0)</f>
        <v>0</v>
      </c>
      <c r="K2845" t="str">
        <f>IF(Tabela_Brasil[[#This Row],[IDHM]]&lt;=0.55,"Baixo",IF(Tabela_Brasil[[#This Row],[IDHM]]&lt;=0.699,"Médio",IF(Tabela_Brasil[[#This Row],[IDHM]]&lt;=0.799,"Alto","Muito Alto")))</f>
        <v>Médio</v>
      </c>
      <c r="L2845" t="str">
        <f>VLOOKUP(Tabela_Brasil[[#This Row],[Estado]],'De-Para_Estado_Regiao'!$B$3:$C$29,2,FALSE)</f>
        <v>Sul</v>
      </c>
      <c r="M2845">
        <f>IF(Tabela_Brasil[[#This Row],[IBGE_1-4]]&gt;=951,1,0)</f>
        <v>0</v>
      </c>
      <c r="N2845">
        <f>IF(Tabela_Brasil[[#This Row],[COMP_P]]&lt;=2,1,0)</f>
        <v>0</v>
      </c>
    </row>
    <row r="2846" spans="1:14" x14ac:dyDescent="0.25">
      <c r="A2846" s="9" t="s">
        <v>2800</v>
      </c>
      <c r="B2846" s="9" t="s">
        <v>19</v>
      </c>
      <c r="C2846" s="9">
        <v>921</v>
      </c>
      <c r="D2846" s="9">
        <v>0.56899999999999995</v>
      </c>
      <c r="E2846" s="9">
        <v>0.54600000000000004</v>
      </c>
      <c r="F2846" s="9">
        <v>0.433</v>
      </c>
      <c r="G2846" s="9">
        <v>6196.51</v>
      </c>
      <c r="H2846" s="10">
        <v>29</v>
      </c>
      <c r="I2846" t="str">
        <f>CONCATENATE(Tabela_Brasil[[#This Row],[Município]],"-",Tabela_Brasil[[#This Row],[Estado]])</f>
        <v>Panelas-PE</v>
      </c>
      <c r="J2846">
        <f>IF(Tabela_Brasil[[#This Row],[IDHM]]&lt;=0.599,1,0)</f>
        <v>1</v>
      </c>
      <c r="K2846" t="str">
        <f>IF(Tabela_Brasil[[#This Row],[IDHM]]&lt;=0.55,"Baixo",IF(Tabela_Brasil[[#This Row],[IDHM]]&lt;=0.699,"Médio",IF(Tabela_Brasil[[#This Row],[IDHM]]&lt;=0.799,"Alto","Muito Alto")))</f>
        <v>Médio</v>
      </c>
      <c r="L2846" t="str">
        <f>VLOOKUP(Tabela_Brasil[[#This Row],[Estado]],'De-Para_Estado_Regiao'!$B$3:$C$29,2,FALSE)</f>
        <v>Nordeste</v>
      </c>
      <c r="M2846">
        <f>IF(Tabela_Brasil[[#This Row],[IBGE_1-4]]&gt;=951,1,0)</f>
        <v>0</v>
      </c>
      <c r="N2846">
        <f>IF(Tabela_Brasil[[#This Row],[COMP_P]]&lt;=2,1,0)</f>
        <v>0</v>
      </c>
    </row>
    <row r="2847" spans="1:14" x14ac:dyDescent="0.25">
      <c r="A2847" s="12" t="s">
        <v>2801</v>
      </c>
      <c r="B2847" s="12" t="s">
        <v>82</v>
      </c>
      <c r="C2847" s="12">
        <v>735</v>
      </c>
      <c r="D2847" s="12">
        <v>0.60799999999999998</v>
      </c>
      <c r="E2847" s="12">
        <v>0.59599999999999997</v>
      </c>
      <c r="F2847" s="12">
        <v>0.50600000000000001</v>
      </c>
      <c r="G2847" s="12">
        <v>8756.85</v>
      </c>
      <c r="H2847" s="13">
        <v>5</v>
      </c>
      <c r="I2847" t="str">
        <f>CONCATENATE(Tabela_Brasil[[#This Row],[Município]],"-",Tabela_Brasil[[#This Row],[Estado]])</f>
        <v>Picuí-PB</v>
      </c>
      <c r="J2847">
        <f>IF(Tabela_Brasil[[#This Row],[IDHM]]&lt;=0.599,1,0)</f>
        <v>0</v>
      </c>
      <c r="K2847" t="str">
        <f>IF(Tabela_Brasil[[#This Row],[IDHM]]&lt;=0.55,"Baixo",IF(Tabela_Brasil[[#This Row],[IDHM]]&lt;=0.699,"Médio",IF(Tabela_Brasil[[#This Row],[IDHM]]&lt;=0.799,"Alto","Muito Alto")))</f>
        <v>Médio</v>
      </c>
      <c r="L2847" t="str">
        <f>VLOOKUP(Tabela_Brasil[[#This Row],[Estado]],'De-Para_Estado_Regiao'!$B$3:$C$29,2,FALSE)</f>
        <v>Nordeste</v>
      </c>
      <c r="M2847">
        <f>IF(Tabela_Brasil[[#This Row],[IBGE_1-4]]&gt;=951,1,0)</f>
        <v>0</v>
      </c>
      <c r="N2847">
        <f>IF(Tabela_Brasil[[#This Row],[COMP_P]]&lt;=2,1,0)</f>
        <v>0</v>
      </c>
    </row>
    <row r="2848" spans="1:14" x14ac:dyDescent="0.25">
      <c r="A2848" s="9" t="s">
        <v>2802</v>
      </c>
      <c r="B2848" s="9" t="s">
        <v>7</v>
      </c>
      <c r="C2848" s="9">
        <v>582</v>
      </c>
      <c r="D2848" s="9">
        <v>0.73</v>
      </c>
      <c r="E2848" s="9">
        <v>0.71899999999999997</v>
      </c>
      <c r="F2848" s="9">
        <v>0.65800000000000003</v>
      </c>
      <c r="G2848" s="9">
        <v>12835.54</v>
      </c>
      <c r="H2848" s="10">
        <v>13</v>
      </c>
      <c r="I2848" t="str">
        <f>CONCATENATE(Tabela_Brasil[[#This Row],[Município]],"-",Tabela_Brasil[[#This Row],[Estado]])</f>
        <v>Mineiros Do Tietê-SP</v>
      </c>
      <c r="J2848">
        <f>IF(Tabela_Brasil[[#This Row],[IDHM]]&lt;=0.599,1,0)</f>
        <v>0</v>
      </c>
      <c r="K2848" t="str">
        <f>IF(Tabela_Brasil[[#This Row],[IDHM]]&lt;=0.55,"Baixo",IF(Tabela_Brasil[[#This Row],[IDHM]]&lt;=0.699,"Médio",IF(Tabela_Brasil[[#This Row],[IDHM]]&lt;=0.799,"Alto","Muito Alto")))</f>
        <v>Alto</v>
      </c>
      <c r="L2848" t="str">
        <f>VLOOKUP(Tabela_Brasil[[#This Row],[Estado]],'De-Para_Estado_Regiao'!$B$3:$C$29,2,FALSE)</f>
        <v>Sudeste</v>
      </c>
      <c r="M2848">
        <f>IF(Tabela_Brasil[[#This Row],[IBGE_1-4]]&gt;=951,1,0)</f>
        <v>0</v>
      </c>
      <c r="N2848">
        <f>IF(Tabela_Brasil[[#This Row],[COMP_P]]&lt;=2,1,0)</f>
        <v>0</v>
      </c>
    </row>
    <row r="2849" spans="1:14" x14ac:dyDescent="0.25">
      <c r="A2849" s="12" t="s">
        <v>1248</v>
      </c>
      <c r="B2849" s="12" t="s">
        <v>59</v>
      </c>
      <c r="C2849" s="12">
        <v>116</v>
      </c>
      <c r="D2849" s="12">
        <v>0.71599999999999997</v>
      </c>
      <c r="E2849" s="12">
        <v>0.74</v>
      </c>
      <c r="F2849" s="12">
        <v>0.61799999999999999</v>
      </c>
      <c r="G2849" s="12">
        <v>26825.43</v>
      </c>
      <c r="H2849" s="13">
        <v>4</v>
      </c>
      <c r="I2849" t="str">
        <f>CONCATENATE(Tabela_Brasil[[#This Row],[Município]],"-",Tabela_Brasil[[#This Row],[Estado]])</f>
        <v>Petrolândia-SC</v>
      </c>
      <c r="J2849">
        <f>IF(Tabela_Brasil[[#This Row],[IDHM]]&lt;=0.599,1,0)</f>
        <v>0</v>
      </c>
      <c r="K2849" t="str">
        <f>IF(Tabela_Brasil[[#This Row],[IDHM]]&lt;=0.55,"Baixo",IF(Tabela_Brasil[[#This Row],[IDHM]]&lt;=0.699,"Médio",IF(Tabela_Brasil[[#This Row],[IDHM]]&lt;=0.799,"Alto","Muito Alto")))</f>
        <v>Alto</v>
      </c>
      <c r="L2849" t="str">
        <f>VLOOKUP(Tabela_Brasil[[#This Row],[Estado]],'De-Para_Estado_Regiao'!$B$3:$C$29,2,FALSE)</f>
        <v>Sul</v>
      </c>
      <c r="M2849">
        <f>IF(Tabela_Brasil[[#This Row],[IBGE_1-4]]&gt;=951,1,0)</f>
        <v>0</v>
      </c>
      <c r="N2849">
        <f>IF(Tabela_Brasil[[#This Row],[COMP_P]]&lt;=2,1,0)</f>
        <v>0</v>
      </c>
    </row>
    <row r="2850" spans="1:14" x14ac:dyDescent="0.25">
      <c r="A2850" s="9" t="s">
        <v>2803</v>
      </c>
      <c r="B2850" s="9" t="s">
        <v>16</v>
      </c>
      <c r="C2850" s="9">
        <v>406</v>
      </c>
      <c r="D2850" s="9">
        <v>0.66200000000000003</v>
      </c>
      <c r="E2850" s="9">
        <v>0.66</v>
      </c>
      <c r="F2850" s="9">
        <v>0.53300000000000003</v>
      </c>
      <c r="G2850" s="9">
        <v>14683.27</v>
      </c>
      <c r="H2850" s="10">
        <v>8</v>
      </c>
      <c r="I2850" t="str">
        <f>CONCATENATE(Tabela_Brasil[[#This Row],[Município]],"-",Tabela_Brasil[[#This Row],[Estado]])</f>
        <v>São Tiago-MG</v>
      </c>
      <c r="J2850">
        <f>IF(Tabela_Brasil[[#This Row],[IDHM]]&lt;=0.599,1,0)</f>
        <v>0</v>
      </c>
      <c r="K2850" t="str">
        <f>IF(Tabela_Brasil[[#This Row],[IDHM]]&lt;=0.55,"Baixo",IF(Tabela_Brasil[[#This Row],[IDHM]]&lt;=0.699,"Médio",IF(Tabela_Brasil[[#This Row],[IDHM]]&lt;=0.799,"Alto","Muito Alto")))</f>
        <v>Médio</v>
      </c>
      <c r="L2850" t="str">
        <f>VLOOKUP(Tabela_Brasil[[#This Row],[Estado]],'De-Para_Estado_Regiao'!$B$3:$C$29,2,FALSE)</f>
        <v>Sudeste</v>
      </c>
      <c r="M2850">
        <f>IF(Tabela_Brasil[[#This Row],[IBGE_1-4]]&gt;=951,1,0)</f>
        <v>0</v>
      </c>
      <c r="N2850">
        <f>IF(Tabela_Brasil[[#This Row],[COMP_P]]&lt;=2,1,0)</f>
        <v>0</v>
      </c>
    </row>
    <row r="2851" spans="1:14" x14ac:dyDescent="0.25">
      <c r="A2851" s="12" t="s">
        <v>2804</v>
      </c>
      <c r="B2851" s="12" t="s">
        <v>14</v>
      </c>
      <c r="C2851" s="12">
        <v>211</v>
      </c>
      <c r="D2851" s="12">
        <v>0.68</v>
      </c>
      <c r="E2851" s="12">
        <v>0.70099999999999996</v>
      </c>
      <c r="F2851" s="12">
        <v>0.54100000000000004</v>
      </c>
      <c r="G2851" s="12">
        <v>19168.75</v>
      </c>
      <c r="H2851" s="13">
        <v>3</v>
      </c>
      <c r="I2851" t="str">
        <f>CONCATENATE(Tabela_Brasil[[#This Row],[Município]],"-",Tabela_Brasil[[#This Row],[Estado]])</f>
        <v>Paverama-RS</v>
      </c>
      <c r="J2851">
        <f>IF(Tabela_Brasil[[#This Row],[IDHM]]&lt;=0.599,1,0)</f>
        <v>0</v>
      </c>
      <c r="K2851" t="str">
        <f>IF(Tabela_Brasil[[#This Row],[IDHM]]&lt;=0.55,"Baixo",IF(Tabela_Brasil[[#This Row],[IDHM]]&lt;=0.699,"Médio",IF(Tabela_Brasil[[#This Row],[IDHM]]&lt;=0.799,"Alto","Muito Alto")))</f>
        <v>Médio</v>
      </c>
      <c r="L2851" t="str">
        <f>VLOOKUP(Tabela_Brasil[[#This Row],[Estado]],'De-Para_Estado_Regiao'!$B$3:$C$29,2,FALSE)</f>
        <v>Sul</v>
      </c>
      <c r="M2851">
        <f>IF(Tabela_Brasil[[#This Row],[IBGE_1-4]]&gt;=951,1,0)</f>
        <v>0</v>
      </c>
      <c r="N2851">
        <f>IF(Tabela_Brasil[[#This Row],[COMP_P]]&lt;=2,1,0)</f>
        <v>0</v>
      </c>
    </row>
    <row r="2852" spans="1:14" x14ac:dyDescent="0.25">
      <c r="A2852" s="9" t="s">
        <v>2805</v>
      </c>
      <c r="B2852" s="9" t="s">
        <v>14</v>
      </c>
      <c r="C2852" s="9">
        <v>51</v>
      </c>
      <c r="D2852" s="9">
        <v>0.69</v>
      </c>
      <c r="E2852" s="9">
        <v>0.73699999999999999</v>
      </c>
      <c r="F2852" s="9">
        <v>0.53400000000000003</v>
      </c>
      <c r="G2852" s="9">
        <v>25805.62</v>
      </c>
      <c r="H2852" s="10">
        <v>7</v>
      </c>
      <c r="I2852" t="str">
        <f>CONCATENATE(Tabela_Brasil[[#This Row],[Município]],"-",Tabela_Brasil[[#This Row],[Estado]])</f>
        <v>Sertão Santana-RS</v>
      </c>
      <c r="J2852">
        <f>IF(Tabela_Brasil[[#This Row],[IDHM]]&lt;=0.599,1,0)</f>
        <v>0</v>
      </c>
      <c r="K2852" t="str">
        <f>IF(Tabela_Brasil[[#This Row],[IDHM]]&lt;=0.55,"Baixo",IF(Tabela_Brasil[[#This Row],[IDHM]]&lt;=0.699,"Médio",IF(Tabela_Brasil[[#This Row],[IDHM]]&lt;=0.799,"Alto","Muito Alto")))</f>
        <v>Médio</v>
      </c>
      <c r="L2852" t="str">
        <f>VLOOKUP(Tabela_Brasil[[#This Row],[Estado]],'De-Para_Estado_Regiao'!$B$3:$C$29,2,FALSE)</f>
        <v>Sul</v>
      </c>
      <c r="M2852">
        <f>IF(Tabela_Brasil[[#This Row],[IBGE_1-4]]&gt;=951,1,0)</f>
        <v>0</v>
      </c>
      <c r="N2852">
        <f>IF(Tabela_Brasil[[#This Row],[COMP_P]]&lt;=2,1,0)</f>
        <v>0</v>
      </c>
    </row>
    <row r="2853" spans="1:14" x14ac:dyDescent="0.25">
      <c r="A2853" s="12" t="s">
        <v>2806</v>
      </c>
      <c r="B2853" s="12" t="s">
        <v>14</v>
      </c>
      <c r="C2853" s="12">
        <v>160</v>
      </c>
      <c r="D2853" s="12">
        <v>0.63100000000000001</v>
      </c>
      <c r="E2853" s="12">
        <v>0.60599999999999998</v>
      </c>
      <c r="F2853" s="12">
        <v>0.52300000000000002</v>
      </c>
      <c r="G2853" s="12">
        <v>14591.76</v>
      </c>
      <c r="H2853" s="13">
        <v>23</v>
      </c>
      <c r="I2853" t="str">
        <f>CONCATENATE(Tabela_Brasil[[#This Row],[Município]],"-",Tabela_Brasil[[#This Row],[Estado]])</f>
        <v>Redentora-RS</v>
      </c>
      <c r="J2853">
        <f>IF(Tabela_Brasil[[#This Row],[IDHM]]&lt;=0.599,1,0)</f>
        <v>0</v>
      </c>
      <c r="K2853" t="str">
        <f>IF(Tabela_Brasil[[#This Row],[IDHM]]&lt;=0.55,"Baixo",IF(Tabela_Brasil[[#This Row],[IDHM]]&lt;=0.699,"Médio",IF(Tabela_Brasil[[#This Row],[IDHM]]&lt;=0.799,"Alto","Muito Alto")))</f>
        <v>Médio</v>
      </c>
      <c r="L2853" t="str">
        <f>VLOOKUP(Tabela_Brasil[[#This Row],[Estado]],'De-Para_Estado_Regiao'!$B$3:$C$29,2,FALSE)</f>
        <v>Sul</v>
      </c>
      <c r="M2853">
        <f>IF(Tabela_Brasil[[#This Row],[IBGE_1-4]]&gt;=951,1,0)</f>
        <v>0</v>
      </c>
      <c r="N2853">
        <f>IF(Tabela_Brasil[[#This Row],[COMP_P]]&lt;=2,1,0)</f>
        <v>0</v>
      </c>
    </row>
    <row r="2854" spans="1:14" x14ac:dyDescent="0.25">
      <c r="A2854" s="9" t="s">
        <v>2807</v>
      </c>
      <c r="B2854" s="9" t="s">
        <v>24</v>
      </c>
      <c r="C2854" s="9">
        <v>705</v>
      </c>
      <c r="D2854" s="9">
        <v>0.58399999999999996</v>
      </c>
      <c r="E2854" s="9">
        <v>0.58599999999999997</v>
      </c>
      <c r="F2854" s="9">
        <v>0.435</v>
      </c>
      <c r="G2854" s="9">
        <v>9649.66</v>
      </c>
      <c r="H2854" s="10">
        <v>15</v>
      </c>
      <c r="I2854" t="str">
        <f>CONCATENATE(Tabela_Brasil[[#This Row],[Município]],"-",Tabela_Brasil[[#This Row],[Estado]])</f>
        <v>Ibicuí-BA</v>
      </c>
      <c r="J2854">
        <f>IF(Tabela_Brasil[[#This Row],[IDHM]]&lt;=0.599,1,0)</f>
        <v>1</v>
      </c>
      <c r="K2854" t="str">
        <f>IF(Tabela_Brasil[[#This Row],[IDHM]]&lt;=0.55,"Baixo",IF(Tabela_Brasil[[#This Row],[IDHM]]&lt;=0.699,"Médio",IF(Tabela_Brasil[[#This Row],[IDHM]]&lt;=0.799,"Alto","Muito Alto")))</f>
        <v>Médio</v>
      </c>
      <c r="L2854" t="str">
        <f>VLOOKUP(Tabela_Brasil[[#This Row],[Estado]],'De-Para_Estado_Regiao'!$B$3:$C$29,2,FALSE)</f>
        <v>Nordeste</v>
      </c>
      <c r="M2854">
        <f>IF(Tabela_Brasil[[#This Row],[IBGE_1-4]]&gt;=951,1,0)</f>
        <v>0</v>
      </c>
      <c r="N2854">
        <f>IF(Tabela_Brasil[[#This Row],[COMP_P]]&lt;=2,1,0)</f>
        <v>0</v>
      </c>
    </row>
    <row r="2855" spans="1:14" x14ac:dyDescent="0.25">
      <c r="A2855" s="12" t="s">
        <v>2808</v>
      </c>
      <c r="B2855" s="12" t="s">
        <v>59</v>
      </c>
      <c r="C2855" s="12">
        <v>125</v>
      </c>
      <c r="D2855" s="12">
        <v>0.76500000000000001</v>
      </c>
      <c r="E2855" s="12">
        <v>0.76700000000000002</v>
      </c>
      <c r="F2855" s="12">
        <v>0.68600000000000005</v>
      </c>
      <c r="G2855" s="12">
        <v>33568.58</v>
      </c>
      <c r="H2855" s="13">
        <v>3</v>
      </c>
      <c r="I2855" t="str">
        <f>CONCATENATE(Tabela_Brasil[[#This Row],[Município]],"-",Tabela_Brasil[[#This Row],[Estado]])</f>
        <v>Nova Erechim-SC</v>
      </c>
      <c r="J2855">
        <f>IF(Tabela_Brasil[[#This Row],[IDHM]]&lt;=0.599,1,0)</f>
        <v>0</v>
      </c>
      <c r="K2855" t="str">
        <f>IF(Tabela_Brasil[[#This Row],[IDHM]]&lt;=0.55,"Baixo",IF(Tabela_Brasil[[#This Row],[IDHM]]&lt;=0.699,"Médio",IF(Tabela_Brasil[[#This Row],[IDHM]]&lt;=0.799,"Alto","Muito Alto")))</f>
        <v>Alto</v>
      </c>
      <c r="L2855" t="str">
        <f>VLOOKUP(Tabela_Brasil[[#This Row],[Estado]],'De-Para_Estado_Regiao'!$B$3:$C$29,2,FALSE)</f>
        <v>Sul</v>
      </c>
      <c r="M2855">
        <f>IF(Tabela_Brasil[[#This Row],[IBGE_1-4]]&gt;=951,1,0)</f>
        <v>0</v>
      </c>
      <c r="N2855">
        <f>IF(Tabela_Brasil[[#This Row],[COMP_P]]&lt;=2,1,0)</f>
        <v>0</v>
      </c>
    </row>
    <row r="2856" spans="1:14" x14ac:dyDescent="0.25">
      <c r="A2856" s="9" t="s">
        <v>2809</v>
      </c>
      <c r="B2856" s="9" t="s">
        <v>16</v>
      </c>
      <c r="C2856" s="9">
        <v>241</v>
      </c>
      <c r="D2856" s="9">
        <v>0.68700000000000006</v>
      </c>
      <c r="E2856" s="9">
        <v>0.67600000000000005</v>
      </c>
      <c r="F2856" s="9">
        <v>0.59399999999999997</v>
      </c>
      <c r="G2856" s="9">
        <v>19245.57</v>
      </c>
      <c r="H2856" s="10">
        <v>5</v>
      </c>
      <c r="I2856" t="str">
        <f>CONCATENATE(Tabela_Brasil[[#This Row],[Município]],"-",Tabela_Brasil[[#This Row],[Estado]])</f>
        <v>Passa Tempo-MG</v>
      </c>
      <c r="J2856">
        <f>IF(Tabela_Brasil[[#This Row],[IDHM]]&lt;=0.599,1,0)</f>
        <v>0</v>
      </c>
      <c r="K2856" t="str">
        <f>IF(Tabela_Brasil[[#This Row],[IDHM]]&lt;=0.55,"Baixo",IF(Tabela_Brasil[[#This Row],[IDHM]]&lt;=0.699,"Médio",IF(Tabela_Brasil[[#This Row],[IDHM]]&lt;=0.799,"Alto","Muito Alto")))</f>
        <v>Médio</v>
      </c>
      <c r="L2856" t="str">
        <f>VLOOKUP(Tabela_Brasil[[#This Row],[Estado]],'De-Para_Estado_Regiao'!$B$3:$C$29,2,FALSE)</f>
        <v>Sudeste</v>
      </c>
      <c r="M2856">
        <f>IF(Tabela_Brasil[[#This Row],[IBGE_1-4]]&gt;=951,1,0)</f>
        <v>0</v>
      </c>
      <c r="N2856">
        <f>IF(Tabela_Brasil[[#This Row],[COMP_P]]&lt;=2,1,0)</f>
        <v>0</v>
      </c>
    </row>
    <row r="2857" spans="1:14" x14ac:dyDescent="0.25">
      <c r="A2857" s="12" t="s">
        <v>727</v>
      </c>
      <c r="B2857" s="12" t="s">
        <v>16</v>
      </c>
      <c r="C2857" s="12">
        <v>231</v>
      </c>
      <c r="D2857" s="12">
        <v>0.71799999999999997</v>
      </c>
      <c r="E2857" s="12">
        <v>0.69199999999999995</v>
      </c>
      <c r="F2857" s="12">
        <v>0.63700000000000001</v>
      </c>
      <c r="G2857" s="12">
        <v>20554.12</v>
      </c>
      <c r="H2857" s="13">
        <v>8</v>
      </c>
      <c r="I2857" t="str">
        <f>CONCATENATE(Tabela_Brasil[[#This Row],[Município]],"-",Tabela_Brasil[[#This Row],[Estado]])</f>
        <v>Lagamar-MG</v>
      </c>
      <c r="J2857">
        <f>IF(Tabela_Brasil[[#This Row],[IDHM]]&lt;=0.599,1,0)</f>
        <v>0</v>
      </c>
      <c r="K2857" t="str">
        <f>IF(Tabela_Brasil[[#This Row],[IDHM]]&lt;=0.55,"Baixo",IF(Tabela_Brasil[[#This Row],[IDHM]]&lt;=0.699,"Médio",IF(Tabela_Brasil[[#This Row],[IDHM]]&lt;=0.799,"Alto","Muito Alto")))</f>
        <v>Alto</v>
      </c>
      <c r="L2857" t="str">
        <f>VLOOKUP(Tabela_Brasil[[#This Row],[Estado]],'De-Para_Estado_Regiao'!$B$3:$C$29,2,FALSE)</f>
        <v>Sudeste</v>
      </c>
      <c r="M2857">
        <f>IF(Tabela_Brasil[[#This Row],[IBGE_1-4]]&gt;=951,1,0)</f>
        <v>0</v>
      </c>
      <c r="N2857">
        <f>IF(Tabela_Brasil[[#This Row],[COMP_P]]&lt;=2,1,0)</f>
        <v>0</v>
      </c>
    </row>
    <row r="2858" spans="1:14" x14ac:dyDescent="0.25">
      <c r="A2858" s="9" t="s">
        <v>2810</v>
      </c>
      <c r="B2858" s="9" t="s">
        <v>82</v>
      </c>
      <c r="C2858" s="9">
        <v>642</v>
      </c>
      <c r="D2858" s="9">
        <v>0.627</v>
      </c>
      <c r="E2858" s="9">
        <v>0.60199999999999998</v>
      </c>
      <c r="F2858" s="9">
        <v>0.53400000000000003</v>
      </c>
      <c r="G2858" s="9">
        <v>9496.57</v>
      </c>
      <c r="H2858" s="10">
        <v>14</v>
      </c>
      <c r="I2858" t="str">
        <f>CONCATENATE(Tabela_Brasil[[#This Row],[Município]],"-",Tabela_Brasil[[#This Row],[Estado]])</f>
        <v>Sumé-PB</v>
      </c>
      <c r="J2858">
        <f>IF(Tabela_Brasil[[#This Row],[IDHM]]&lt;=0.599,1,0)</f>
        <v>0</v>
      </c>
      <c r="K2858" t="str">
        <f>IF(Tabela_Brasil[[#This Row],[IDHM]]&lt;=0.55,"Baixo",IF(Tabela_Brasil[[#This Row],[IDHM]]&lt;=0.699,"Médio",IF(Tabela_Brasil[[#This Row],[IDHM]]&lt;=0.799,"Alto","Muito Alto")))</f>
        <v>Médio</v>
      </c>
      <c r="L2858" t="str">
        <f>VLOOKUP(Tabela_Brasil[[#This Row],[Estado]],'De-Para_Estado_Regiao'!$B$3:$C$29,2,FALSE)</f>
        <v>Nordeste</v>
      </c>
      <c r="M2858">
        <f>IF(Tabela_Brasil[[#This Row],[IBGE_1-4]]&gt;=951,1,0)</f>
        <v>0</v>
      </c>
      <c r="N2858">
        <f>IF(Tabela_Brasil[[#This Row],[COMP_P]]&lt;=2,1,0)</f>
        <v>0</v>
      </c>
    </row>
    <row r="2859" spans="1:14" x14ac:dyDescent="0.25">
      <c r="A2859" s="12" t="s">
        <v>2811</v>
      </c>
      <c r="B2859" s="12" t="s">
        <v>22</v>
      </c>
      <c r="C2859" s="12">
        <v>104</v>
      </c>
      <c r="D2859" s="12">
        <v>0.79</v>
      </c>
      <c r="E2859" s="12">
        <v>0.79</v>
      </c>
      <c r="F2859" s="12">
        <v>0.748</v>
      </c>
      <c r="G2859" s="12">
        <v>39847.699999999997</v>
      </c>
      <c r="H2859" s="13">
        <v>4</v>
      </c>
      <c r="I2859" t="str">
        <f>CONCATENATE(Tabela_Brasil[[#This Row],[Município]],"-",Tabela_Brasil[[#This Row],[Estado]])</f>
        <v>Quatro Pontes-PR</v>
      </c>
      <c r="J2859">
        <f>IF(Tabela_Brasil[[#This Row],[IDHM]]&lt;=0.599,1,0)</f>
        <v>0</v>
      </c>
      <c r="K2859" t="str">
        <f>IF(Tabela_Brasil[[#This Row],[IDHM]]&lt;=0.55,"Baixo",IF(Tabela_Brasil[[#This Row],[IDHM]]&lt;=0.699,"Médio",IF(Tabela_Brasil[[#This Row],[IDHM]]&lt;=0.799,"Alto","Muito Alto")))</f>
        <v>Alto</v>
      </c>
      <c r="L2859" t="str">
        <f>VLOOKUP(Tabela_Brasil[[#This Row],[Estado]],'De-Para_Estado_Regiao'!$B$3:$C$29,2,FALSE)</f>
        <v>Sul</v>
      </c>
      <c r="M2859">
        <f>IF(Tabela_Brasil[[#This Row],[IBGE_1-4]]&gt;=951,1,0)</f>
        <v>0</v>
      </c>
      <c r="N2859">
        <f>IF(Tabela_Brasil[[#This Row],[COMP_P]]&lt;=2,1,0)</f>
        <v>0</v>
      </c>
    </row>
    <row r="2860" spans="1:14" x14ac:dyDescent="0.25">
      <c r="A2860" s="9" t="s">
        <v>2812</v>
      </c>
      <c r="B2860" s="9" t="s">
        <v>87</v>
      </c>
      <c r="C2860" s="9">
        <v>987</v>
      </c>
      <c r="D2860" s="9">
        <v>0.54100000000000004</v>
      </c>
      <c r="E2860" s="9">
        <v>0.53500000000000003</v>
      </c>
      <c r="F2860" s="9">
        <v>0.40799999999999997</v>
      </c>
      <c r="G2860" s="9">
        <v>7588.31</v>
      </c>
      <c r="H2860" s="10">
        <v>2</v>
      </c>
      <c r="I2860" t="str">
        <f>CONCATENATE(Tabela_Brasil[[#This Row],[Município]],"-",Tabela_Brasil[[#This Row],[Estado]])</f>
        <v>Pio Xii-MA</v>
      </c>
      <c r="J2860">
        <f>IF(Tabela_Brasil[[#This Row],[IDHM]]&lt;=0.599,1,0)</f>
        <v>1</v>
      </c>
      <c r="K2860" t="str">
        <f>IF(Tabela_Brasil[[#This Row],[IDHM]]&lt;=0.55,"Baixo",IF(Tabela_Brasil[[#This Row],[IDHM]]&lt;=0.699,"Médio",IF(Tabela_Brasil[[#This Row],[IDHM]]&lt;=0.799,"Alto","Muito Alto")))</f>
        <v>Baixo</v>
      </c>
      <c r="L2860" t="str">
        <f>VLOOKUP(Tabela_Brasil[[#This Row],[Estado]],'De-Para_Estado_Regiao'!$B$3:$C$29,2,FALSE)</f>
        <v>Nordeste</v>
      </c>
      <c r="M2860">
        <f>IF(Tabela_Brasil[[#This Row],[IBGE_1-4]]&gt;=951,1,0)</f>
        <v>1</v>
      </c>
      <c r="N2860">
        <f>IF(Tabela_Brasil[[#This Row],[COMP_P]]&lt;=2,1,0)</f>
        <v>1</v>
      </c>
    </row>
    <row r="2861" spans="1:14" x14ac:dyDescent="0.25">
      <c r="A2861" s="12" t="s">
        <v>2813</v>
      </c>
      <c r="B2861" s="12" t="s">
        <v>114</v>
      </c>
      <c r="C2861" s="12">
        <v>607</v>
      </c>
      <c r="D2861" s="12">
        <v>0.61699999999999999</v>
      </c>
      <c r="E2861" s="12">
        <v>0.59099999999999997</v>
      </c>
      <c r="F2861" s="12">
        <v>0.52</v>
      </c>
      <c r="G2861" s="12">
        <v>15703.9</v>
      </c>
      <c r="H2861" s="13">
        <v>4</v>
      </c>
      <c r="I2861" t="str">
        <f>CONCATENATE(Tabela_Brasil[[#This Row],[Município]],"-",Tabela_Brasil[[#This Row],[Estado]])</f>
        <v>Riachuelo-SE</v>
      </c>
      <c r="J2861">
        <f>IF(Tabela_Brasil[[#This Row],[IDHM]]&lt;=0.599,1,0)</f>
        <v>0</v>
      </c>
      <c r="K2861" t="str">
        <f>IF(Tabela_Brasil[[#This Row],[IDHM]]&lt;=0.55,"Baixo",IF(Tabela_Brasil[[#This Row],[IDHM]]&lt;=0.699,"Médio",IF(Tabela_Brasil[[#This Row],[IDHM]]&lt;=0.799,"Alto","Muito Alto")))</f>
        <v>Médio</v>
      </c>
      <c r="L2861" t="str">
        <f>VLOOKUP(Tabela_Brasil[[#This Row],[Estado]],'De-Para_Estado_Regiao'!$B$3:$C$29,2,FALSE)</f>
        <v>Nordeste</v>
      </c>
      <c r="M2861">
        <f>IF(Tabela_Brasil[[#This Row],[IBGE_1-4]]&gt;=951,1,0)</f>
        <v>0</v>
      </c>
      <c r="N2861">
        <f>IF(Tabela_Brasil[[#This Row],[COMP_P]]&lt;=2,1,0)</f>
        <v>0</v>
      </c>
    </row>
    <row r="2862" spans="1:14" x14ac:dyDescent="0.25">
      <c r="A2862" s="9" t="s">
        <v>2814</v>
      </c>
      <c r="B2862" s="9" t="s">
        <v>16</v>
      </c>
      <c r="C2862" s="9">
        <v>241</v>
      </c>
      <c r="D2862" s="9">
        <v>0.69799999999999995</v>
      </c>
      <c r="E2862" s="9">
        <v>0.68100000000000005</v>
      </c>
      <c r="F2862" s="9">
        <v>0.58699999999999997</v>
      </c>
      <c r="G2862" s="9">
        <v>21508.74</v>
      </c>
      <c r="H2862" s="10">
        <v>6</v>
      </c>
      <c r="I2862" t="str">
        <f>CONCATENATE(Tabela_Brasil[[#This Row],[Município]],"-",Tabela_Brasil[[#This Row],[Estado]])</f>
        <v>Santana Da Vargem-MG</v>
      </c>
      <c r="J2862">
        <f>IF(Tabela_Brasil[[#This Row],[IDHM]]&lt;=0.599,1,0)</f>
        <v>0</v>
      </c>
      <c r="K2862" t="str">
        <f>IF(Tabela_Brasil[[#This Row],[IDHM]]&lt;=0.55,"Baixo",IF(Tabela_Brasil[[#This Row],[IDHM]]&lt;=0.699,"Médio",IF(Tabela_Brasil[[#This Row],[IDHM]]&lt;=0.799,"Alto","Muito Alto")))</f>
        <v>Médio</v>
      </c>
      <c r="L2862" t="str">
        <f>VLOOKUP(Tabela_Brasil[[#This Row],[Estado]],'De-Para_Estado_Regiao'!$B$3:$C$29,2,FALSE)</f>
        <v>Sudeste</v>
      </c>
      <c r="M2862">
        <f>IF(Tabela_Brasil[[#This Row],[IBGE_1-4]]&gt;=951,1,0)</f>
        <v>0</v>
      </c>
      <c r="N2862">
        <f>IF(Tabela_Brasil[[#This Row],[COMP_P]]&lt;=2,1,0)</f>
        <v>0</v>
      </c>
    </row>
    <row r="2863" spans="1:14" x14ac:dyDescent="0.25">
      <c r="A2863" s="12" t="s">
        <v>2815</v>
      </c>
      <c r="B2863" s="12" t="s">
        <v>14</v>
      </c>
      <c r="C2863" s="12">
        <v>111</v>
      </c>
      <c r="D2863" s="12">
        <v>0.73199999999999998</v>
      </c>
      <c r="E2863" s="12">
        <v>0.73299999999999998</v>
      </c>
      <c r="F2863" s="12">
        <v>0.63600000000000001</v>
      </c>
      <c r="G2863" s="12">
        <v>26465.22</v>
      </c>
      <c r="H2863" s="13">
        <v>2</v>
      </c>
      <c r="I2863" t="str">
        <f>CONCATENATE(Tabela_Brasil[[#This Row],[Município]],"-",Tabela_Brasil[[#This Row],[Estado]])</f>
        <v>Rodeio Bonito-RS</v>
      </c>
      <c r="J2863">
        <f>IF(Tabela_Brasil[[#This Row],[IDHM]]&lt;=0.599,1,0)</f>
        <v>0</v>
      </c>
      <c r="K2863" t="str">
        <f>IF(Tabela_Brasil[[#This Row],[IDHM]]&lt;=0.55,"Baixo",IF(Tabela_Brasil[[#This Row],[IDHM]]&lt;=0.699,"Médio",IF(Tabela_Brasil[[#This Row],[IDHM]]&lt;=0.799,"Alto","Muito Alto")))</f>
        <v>Alto</v>
      </c>
      <c r="L2863" t="str">
        <f>VLOOKUP(Tabela_Brasil[[#This Row],[Estado]],'De-Para_Estado_Regiao'!$B$3:$C$29,2,FALSE)</f>
        <v>Sul</v>
      </c>
      <c r="M2863">
        <f>IF(Tabela_Brasil[[#This Row],[IBGE_1-4]]&gt;=951,1,0)</f>
        <v>0</v>
      </c>
      <c r="N2863">
        <f>IF(Tabela_Brasil[[#This Row],[COMP_P]]&lt;=2,1,0)</f>
        <v>1</v>
      </c>
    </row>
    <row r="2864" spans="1:14" x14ac:dyDescent="0.25">
      <c r="A2864" s="9" t="s">
        <v>2816</v>
      </c>
      <c r="B2864" s="9" t="s">
        <v>14</v>
      </c>
      <c r="C2864" s="9">
        <v>95</v>
      </c>
      <c r="D2864" s="9">
        <v>0.7</v>
      </c>
      <c r="E2864" s="9">
        <v>0.71499999999999997</v>
      </c>
      <c r="F2864" s="9">
        <v>0.56100000000000005</v>
      </c>
      <c r="G2864" s="9">
        <v>30116.66</v>
      </c>
      <c r="H2864" s="10">
        <v>4</v>
      </c>
      <c r="I2864" t="str">
        <f>CONCATENATE(Tabela_Brasil[[#This Row],[Município]],"-",Tabela_Brasil[[#This Row],[Estado]])</f>
        <v>Viadutos-RS</v>
      </c>
      <c r="J2864">
        <f>IF(Tabela_Brasil[[#This Row],[IDHM]]&lt;=0.599,1,0)</f>
        <v>0</v>
      </c>
      <c r="K2864" t="str">
        <f>IF(Tabela_Brasil[[#This Row],[IDHM]]&lt;=0.55,"Baixo",IF(Tabela_Brasil[[#This Row],[IDHM]]&lt;=0.699,"Médio",IF(Tabela_Brasil[[#This Row],[IDHM]]&lt;=0.799,"Alto","Muito Alto")))</f>
        <v>Alto</v>
      </c>
      <c r="L2864" t="str">
        <f>VLOOKUP(Tabela_Brasil[[#This Row],[Estado]],'De-Para_Estado_Regiao'!$B$3:$C$29,2,FALSE)</f>
        <v>Sul</v>
      </c>
      <c r="M2864">
        <f>IF(Tabela_Brasil[[#This Row],[IBGE_1-4]]&gt;=951,1,0)</f>
        <v>0</v>
      </c>
      <c r="N2864">
        <f>IF(Tabela_Brasil[[#This Row],[COMP_P]]&lt;=2,1,0)</f>
        <v>0</v>
      </c>
    </row>
    <row r="2865" spans="1:14" x14ac:dyDescent="0.25">
      <c r="A2865" s="12" t="s">
        <v>2817</v>
      </c>
      <c r="B2865" s="12" t="s">
        <v>14</v>
      </c>
      <c r="C2865" s="12">
        <v>60</v>
      </c>
      <c r="D2865" s="12">
        <v>0.77700000000000002</v>
      </c>
      <c r="E2865" s="12">
        <v>0.77400000000000002</v>
      </c>
      <c r="F2865" s="12">
        <v>0.72199999999999998</v>
      </c>
      <c r="G2865" s="12">
        <v>51508.639999999999</v>
      </c>
      <c r="H2865" s="13">
        <v>6</v>
      </c>
      <c r="I2865" t="str">
        <f>CONCATENATE(Tabela_Brasil[[#This Row],[Município]],"-",Tabela_Brasil[[#This Row],[Estado]])</f>
        <v>Victor Graeff-RS</v>
      </c>
      <c r="J2865">
        <f>IF(Tabela_Brasil[[#This Row],[IDHM]]&lt;=0.599,1,0)</f>
        <v>0</v>
      </c>
      <c r="K2865" t="str">
        <f>IF(Tabela_Brasil[[#This Row],[IDHM]]&lt;=0.55,"Baixo",IF(Tabela_Brasil[[#This Row],[IDHM]]&lt;=0.699,"Médio",IF(Tabela_Brasil[[#This Row],[IDHM]]&lt;=0.799,"Alto","Muito Alto")))</f>
        <v>Alto</v>
      </c>
      <c r="L2865" t="str">
        <f>VLOOKUP(Tabela_Brasil[[#This Row],[Estado]],'De-Para_Estado_Regiao'!$B$3:$C$29,2,FALSE)</f>
        <v>Sul</v>
      </c>
      <c r="M2865">
        <f>IF(Tabela_Brasil[[#This Row],[IBGE_1-4]]&gt;=951,1,0)</f>
        <v>0</v>
      </c>
      <c r="N2865">
        <f>IF(Tabela_Brasil[[#This Row],[COMP_P]]&lt;=2,1,0)</f>
        <v>0</v>
      </c>
    </row>
    <row r="2866" spans="1:14" x14ac:dyDescent="0.25">
      <c r="A2866" s="9" t="s">
        <v>2818</v>
      </c>
      <c r="B2866" s="9" t="s">
        <v>14</v>
      </c>
      <c r="C2866" s="9">
        <v>190</v>
      </c>
      <c r="D2866" s="9">
        <v>0.64300000000000002</v>
      </c>
      <c r="E2866" s="9">
        <v>0.65300000000000002</v>
      </c>
      <c r="F2866" s="9">
        <v>0.51200000000000001</v>
      </c>
      <c r="G2866" s="9">
        <v>24073.53</v>
      </c>
      <c r="H2866" s="10">
        <v>9</v>
      </c>
      <c r="I2866" t="str">
        <f>CONCATENATE(Tabela_Brasil[[#This Row],[Município]],"-",Tabela_Brasil[[#This Row],[Estado]])</f>
        <v>Hulha Negra-RS</v>
      </c>
      <c r="J2866">
        <f>IF(Tabela_Brasil[[#This Row],[IDHM]]&lt;=0.599,1,0)</f>
        <v>0</v>
      </c>
      <c r="K2866" t="str">
        <f>IF(Tabela_Brasil[[#This Row],[IDHM]]&lt;=0.55,"Baixo",IF(Tabela_Brasil[[#This Row],[IDHM]]&lt;=0.699,"Médio",IF(Tabela_Brasil[[#This Row],[IDHM]]&lt;=0.799,"Alto","Muito Alto")))</f>
        <v>Médio</v>
      </c>
      <c r="L2866" t="str">
        <f>VLOOKUP(Tabela_Brasil[[#This Row],[Estado]],'De-Para_Estado_Regiao'!$B$3:$C$29,2,FALSE)</f>
        <v>Sul</v>
      </c>
      <c r="M2866">
        <f>IF(Tabela_Brasil[[#This Row],[IBGE_1-4]]&gt;=951,1,0)</f>
        <v>0</v>
      </c>
      <c r="N2866">
        <f>IF(Tabela_Brasil[[#This Row],[COMP_P]]&lt;=2,1,0)</f>
        <v>0</v>
      </c>
    </row>
    <row r="2867" spans="1:14" x14ac:dyDescent="0.25">
      <c r="A2867" s="12" t="s">
        <v>2819</v>
      </c>
      <c r="B2867" s="12" t="s">
        <v>14</v>
      </c>
      <c r="C2867" s="12">
        <v>186</v>
      </c>
      <c r="D2867" s="12">
        <v>0.69</v>
      </c>
      <c r="E2867" s="12">
        <v>0.71099999999999997</v>
      </c>
      <c r="F2867" s="12">
        <v>0.57699999999999996</v>
      </c>
      <c r="G2867" s="12">
        <v>27770.6</v>
      </c>
      <c r="H2867" s="13">
        <v>2</v>
      </c>
      <c r="I2867" t="str">
        <f>CONCATENATE(Tabela_Brasil[[#This Row],[Município]],"-",Tabela_Brasil[[#This Row],[Estado]])</f>
        <v>Machadinho-RS</v>
      </c>
      <c r="J2867">
        <f>IF(Tabela_Brasil[[#This Row],[IDHM]]&lt;=0.599,1,0)</f>
        <v>0</v>
      </c>
      <c r="K2867" t="str">
        <f>IF(Tabela_Brasil[[#This Row],[IDHM]]&lt;=0.55,"Baixo",IF(Tabela_Brasil[[#This Row],[IDHM]]&lt;=0.699,"Médio",IF(Tabela_Brasil[[#This Row],[IDHM]]&lt;=0.799,"Alto","Muito Alto")))</f>
        <v>Médio</v>
      </c>
      <c r="L2867" t="str">
        <f>VLOOKUP(Tabela_Brasil[[#This Row],[Estado]],'De-Para_Estado_Regiao'!$B$3:$C$29,2,FALSE)</f>
        <v>Sul</v>
      </c>
      <c r="M2867">
        <f>IF(Tabela_Brasil[[#This Row],[IBGE_1-4]]&gt;=951,1,0)</f>
        <v>0</v>
      </c>
      <c r="N2867">
        <f>IF(Tabela_Brasil[[#This Row],[COMP_P]]&lt;=2,1,0)</f>
        <v>1</v>
      </c>
    </row>
    <row r="2868" spans="1:14" x14ac:dyDescent="0.25">
      <c r="A2868" s="9" t="s">
        <v>2820</v>
      </c>
      <c r="B2868" s="9" t="s">
        <v>82</v>
      </c>
      <c r="C2868" s="9">
        <v>617</v>
      </c>
      <c r="D2868" s="9">
        <v>0.63600000000000001</v>
      </c>
      <c r="E2868" s="9">
        <v>0.61199999999999999</v>
      </c>
      <c r="F2868" s="9">
        <v>0.52800000000000002</v>
      </c>
      <c r="G2868" s="9">
        <v>10232.82</v>
      </c>
      <c r="H2868" s="10">
        <v>7</v>
      </c>
      <c r="I2868" t="str">
        <f>CONCATENATE(Tabela_Brasil[[#This Row],[Município]],"-",Tabela_Brasil[[#This Row],[Estado]])</f>
        <v>Uiraúna-PB</v>
      </c>
      <c r="J2868">
        <f>IF(Tabela_Brasil[[#This Row],[IDHM]]&lt;=0.599,1,0)</f>
        <v>0</v>
      </c>
      <c r="K2868" t="str">
        <f>IF(Tabela_Brasil[[#This Row],[IDHM]]&lt;=0.55,"Baixo",IF(Tabela_Brasil[[#This Row],[IDHM]]&lt;=0.699,"Médio",IF(Tabela_Brasil[[#This Row],[IDHM]]&lt;=0.799,"Alto","Muito Alto")))</f>
        <v>Médio</v>
      </c>
      <c r="L2868" t="str">
        <f>VLOOKUP(Tabela_Brasil[[#This Row],[Estado]],'De-Para_Estado_Regiao'!$B$3:$C$29,2,FALSE)</f>
        <v>Nordeste</v>
      </c>
      <c r="M2868">
        <f>IF(Tabela_Brasil[[#This Row],[IBGE_1-4]]&gt;=951,1,0)</f>
        <v>0</v>
      </c>
      <c r="N2868">
        <f>IF(Tabela_Brasil[[#This Row],[COMP_P]]&lt;=2,1,0)</f>
        <v>0</v>
      </c>
    </row>
    <row r="2869" spans="1:14" x14ac:dyDescent="0.25">
      <c r="A2869" s="12" t="s">
        <v>2821</v>
      </c>
      <c r="B2869" s="12" t="s">
        <v>16</v>
      </c>
      <c r="C2869" s="12">
        <v>440</v>
      </c>
      <c r="D2869" s="12">
        <v>0.68500000000000005</v>
      </c>
      <c r="E2869" s="12">
        <v>0.68899999999999995</v>
      </c>
      <c r="F2869" s="12">
        <v>0.56799999999999995</v>
      </c>
      <c r="G2869" s="12">
        <v>13562.68</v>
      </c>
      <c r="H2869" s="13">
        <v>7</v>
      </c>
      <c r="I2869" t="str">
        <f>CONCATENATE(Tabela_Brasil[[#This Row],[Município]],"-",Tabela_Brasil[[#This Row],[Estado]])</f>
        <v>Resende Costa-MG</v>
      </c>
      <c r="J2869">
        <f>IF(Tabela_Brasil[[#This Row],[IDHM]]&lt;=0.599,1,0)</f>
        <v>0</v>
      </c>
      <c r="K2869" t="str">
        <f>IF(Tabela_Brasil[[#This Row],[IDHM]]&lt;=0.55,"Baixo",IF(Tabela_Brasil[[#This Row],[IDHM]]&lt;=0.699,"Médio",IF(Tabela_Brasil[[#This Row],[IDHM]]&lt;=0.799,"Alto","Muito Alto")))</f>
        <v>Médio</v>
      </c>
      <c r="L2869" t="str">
        <f>VLOOKUP(Tabela_Brasil[[#This Row],[Estado]],'De-Para_Estado_Regiao'!$B$3:$C$29,2,FALSE)</f>
        <v>Sudeste</v>
      </c>
      <c r="M2869">
        <f>IF(Tabela_Brasil[[#This Row],[IBGE_1-4]]&gt;=951,1,0)</f>
        <v>0</v>
      </c>
      <c r="N2869">
        <f>IF(Tabela_Brasil[[#This Row],[COMP_P]]&lt;=2,1,0)</f>
        <v>0</v>
      </c>
    </row>
    <row r="2870" spans="1:14" x14ac:dyDescent="0.25">
      <c r="A2870" s="9" t="s">
        <v>2822</v>
      </c>
      <c r="B2870" s="9" t="s">
        <v>14</v>
      </c>
      <c r="C2870" s="9">
        <v>177</v>
      </c>
      <c r="D2870" s="9">
        <v>0.69099999999999995</v>
      </c>
      <c r="E2870" s="9">
        <v>0.68400000000000005</v>
      </c>
      <c r="F2870" s="9">
        <v>0.59</v>
      </c>
      <c r="G2870" s="9">
        <v>19594.990000000002</v>
      </c>
      <c r="H2870" s="10">
        <v>5</v>
      </c>
      <c r="I2870" t="str">
        <f>CONCATENATE(Tabela_Brasil[[#This Row],[Município]],"-",Tabela_Brasil[[#This Row],[Estado]])</f>
        <v>Iraí-RS</v>
      </c>
      <c r="J2870">
        <f>IF(Tabela_Brasil[[#This Row],[IDHM]]&lt;=0.599,1,0)</f>
        <v>0</v>
      </c>
      <c r="K2870" t="str">
        <f>IF(Tabela_Brasil[[#This Row],[IDHM]]&lt;=0.55,"Baixo",IF(Tabela_Brasil[[#This Row],[IDHM]]&lt;=0.699,"Médio",IF(Tabela_Brasil[[#This Row],[IDHM]]&lt;=0.799,"Alto","Muito Alto")))</f>
        <v>Médio</v>
      </c>
      <c r="L2870" t="str">
        <f>VLOOKUP(Tabela_Brasil[[#This Row],[Estado]],'De-Para_Estado_Regiao'!$B$3:$C$29,2,FALSE)</f>
        <v>Sul</v>
      </c>
      <c r="M2870">
        <f>IF(Tabela_Brasil[[#This Row],[IBGE_1-4]]&gt;=951,1,0)</f>
        <v>0</v>
      </c>
      <c r="N2870">
        <f>IF(Tabela_Brasil[[#This Row],[COMP_P]]&lt;=2,1,0)</f>
        <v>0</v>
      </c>
    </row>
    <row r="2871" spans="1:14" x14ac:dyDescent="0.25">
      <c r="A2871" s="12" t="s">
        <v>1257</v>
      </c>
      <c r="B2871" s="12" t="s">
        <v>24</v>
      </c>
      <c r="C2871" s="12">
        <v>547</v>
      </c>
      <c r="D2871" s="12">
        <v>0.58299999999999996</v>
      </c>
      <c r="E2871" s="12">
        <v>0.55400000000000005</v>
      </c>
      <c r="F2871" s="12">
        <v>0.46200000000000002</v>
      </c>
      <c r="G2871" s="12">
        <v>7325.37</v>
      </c>
      <c r="H2871" s="13">
        <v>14</v>
      </c>
      <c r="I2871" t="str">
        <f>CONCATENATE(Tabela_Brasil[[#This Row],[Município]],"-",Tabela_Brasil[[#This Row],[Estado]])</f>
        <v>Santa Bárbara-BA</v>
      </c>
      <c r="J2871">
        <f>IF(Tabela_Brasil[[#This Row],[IDHM]]&lt;=0.599,1,0)</f>
        <v>1</v>
      </c>
      <c r="K2871" t="str">
        <f>IF(Tabela_Brasil[[#This Row],[IDHM]]&lt;=0.55,"Baixo",IF(Tabela_Brasil[[#This Row],[IDHM]]&lt;=0.699,"Médio",IF(Tabela_Brasil[[#This Row],[IDHM]]&lt;=0.799,"Alto","Muito Alto")))</f>
        <v>Médio</v>
      </c>
      <c r="L2871" t="str">
        <f>VLOOKUP(Tabela_Brasil[[#This Row],[Estado]],'De-Para_Estado_Regiao'!$B$3:$C$29,2,FALSE)</f>
        <v>Nordeste</v>
      </c>
      <c r="M2871">
        <f>IF(Tabela_Brasil[[#This Row],[IBGE_1-4]]&gt;=951,1,0)</f>
        <v>0</v>
      </c>
      <c r="N2871">
        <f>IF(Tabela_Brasil[[#This Row],[COMP_P]]&lt;=2,1,0)</f>
        <v>0</v>
      </c>
    </row>
    <row r="2872" spans="1:14" x14ac:dyDescent="0.25">
      <c r="A2872" s="9" t="s">
        <v>2823</v>
      </c>
      <c r="B2872" s="9" t="s">
        <v>31</v>
      </c>
      <c r="C2872" s="9">
        <v>786</v>
      </c>
      <c r="D2872" s="9">
        <v>0.59899999999999998</v>
      </c>
      <c r="E2872" s="9">
        <v>0.55600000000000005</v>
      </c>
      <c r="F2872" s="9">
        <v>0.51</v>
      </c>
      <c r="G2872" s="9">
        <v>6971.19</v>
      </c>
      <c r="H2872" s="10">
        <v>5</v>
      </c>
      <c r="I2872" t="str">
        <f>CONCATENATE(Tabela_Brasil[[#This Row],[Município]],"-",Tabela_Brasil[[#This Row],[Estado]])</f>
        <v>Barro-CE</v>
      </c>
      <c r="J2872">
        <f>IF(Tabela_Brasil[[#This Row],[IDHM]]&lt;=0.599,1,0)</f>
        <v>1</v>
      </c>
      <c r="K2872" t="str">
        <f>IF(Tabela_Brasil[[#This Row],[IDHM]]&lt;=0.55,"Baixo",IF(Tabela_Brasil[[#This Row],[IDHM]]&lt;=0.699,"Médio",IF(Tabela_Brasil[[#This Row],[IDHM]]&lt;=0.799,"Alto","Muito Alto")))</f>
        <v>Médio</v>
      </c>
      <c r="L2872" t="str">
        <f>VLOOKUP(Tabela_Brasil[[#This Row],[Estado]],'De-Para_Estado_Regiao'!$B$3:$C$29,2,FALSE)</f>
        <v>Nordeste</v>
      </c>
      <c r="M2872">
        <f>IF(Tabela_Brasil[[#This Row],[IBGE_1-4]]&gt;=951,1,0)</f>
        <v>0</v>
      </c>
      <c r="N2872">
        <f>IF(Tabela_Brasil[[#This Row],[COMP_P]]&lt;=2,1,0)</f>
        <v>0</v>
      </c>
    </row>
    <row r="2873" spans="1:14" x14ac:dyDescent="0.25">
      <c r="A2873" s="12" t="s">
        <v>2824</v>
      </c>
      <c r="B2873" s="12" t="s">
        <v>14</v>
      </c>
      <c r="C2873" s="12">
        <v>158</v>
      </c>
      <c r="D2873" s="12">
        <v>0.68700000000000006</v>
      </c>
      <c r="E2873" s="12">
        <v>0.67500000000000004</v>
      </c>
      <c r="F2873" s="12">
        <v>0.61</v>
      </c>
      <c r="G2873" s="12">
        <v>26122.39</v>
      </c>
      <c r="H2873" s="13">
        <v>4</v>
      </c>
      <c r="I2873" t="str">
        <f>CONCATENATE(Tabela_Brasil[[#This Row],[Município]],"-",Tabela_Brasil[[#This Row],[Estado]])</f>
        <v>Trindade Do Sul-RS</v>
      </c>
      <c r="J2873">
        <f>IF(Tabela_Brasil[[#This Row],[IDHM]]&lt;=0.599,1,0)</f>
        <v>0</v>
      </c>
      <c r="K2873" t="str">
        <f>IF(Tabela_Brasil[[#This Row],[IDHM]]&lt;=0.55,"Baixo",IF(Tabela_Brasil[[#This Row],[IDHM]]&lt;=0.699,"Médio",IF(Tabela_Brasil[[#This Row],[IDHM]]&lt;=0.799,"Alto","Muito Alto")))</f>
        <v>Médio</v>
      </c>
      <c r="L2873" t="str">
        <f>VLOOKUP(Tabela_Brasil[[#This Row],[Estado]],'De-Para_Estado_Regiao'!$B$3:$C$29,2,FALSE)</f>
        <v>Sul</v>
      </c>
      <c r="M2873">
        <f>IF(Tabela_Brasil[[#This Row],[IBGE_1-4]]&gt;=951,1,0)</f>
        <v>0</v>
      </c>
      <c r="N2873">
        <f>IF(Tabela_Brasil[[#This Row],[COMP_P]]&lt;=2,1,0)</f>
        <v>0</v>
      </c>
    </row>
    <row r="2874" spans="1:14" x14ac:dyDescent="0.25">
      <c r="A2874" s="9" t="s">
        <v>2825</v>
      </c>
      <c r="B2874" s="9" t="s">
        <v>49</v>
      </c>
      <c r="C2874" s="9">
        <v>868</v>
      </c>
      <c r="D2874" s="9">
        <v>0.60799999999999998</v>
      </c>
      <c r="E2874" s="9">
        <v>0.57999999999999996</v>
      </c>
      <c r="F2874" s="9">
        <v>0.48799999999999999</v>
      </c>
      <c r="G2874" s="9">
        <v>6832.32</v>
      </c>
      <c r="H2874" s="10">
        <v>19</v>
      </c>
      <c r="I2874" t="str">
        <f>CONCATENATE(Tabela_Brasil[[#This Row],[Município]],"-",Tabela_Brasil[[#This Row],[Estado]])</f>
        <v>Salvaterra-PA</v>
      </c>
      <c r="J2874">
        <f>IF(Tabela_Brasil[[#This Row],[IDHM]]&lt;=0.599,1,0)</f>
        <v>0</v>
      </c>
      <c r="K2874" t="str">
        <f>IF(Tabela_Brasil[[#This Row],[IDHM]]&lt;=0.55,"Baixo",IF(Tabela_Brasil[[#This Row],[IDHM]]&lt;=0.699,"Médio",IF(Tabela_Brasil[[#This Row],[IDHM]]&lt;=0.799,"Alto","Muito Alto")))</f>
        <v>Médio</v>
      </c>
      <c r="L2874" t="str">
        <f>VLOOKUP(Tabela_Brasil[[#This Row],[Estado]],'De-Para_Estado_Regiao'!$B$3:$C$29,2,FALSE)</f>
        <v>Norte</v>
      </c>
      <c r="M2874">
        <f>IF(Tabela_Brasil[[#This Row],[IBGE_1-4]]&gt;=951,1,0)</f>
        <v>0</v>
      </c>
      <c r="N2874">
        <f>IF(Tabela_Brasil[[#This Row],[COMP_P]]&lt;=2,1,0)</f>
        <v>0</v>
      </c>
    </row>
    <row r="2875" spans="1:14" x14ac:dyDescent="0.25">
      <c r="A2875" s="12" t="s">
        <v>2826</v>
      </c>
      <c r="B2875" s="12" t="s">
        <v>64</v>
      </c>
      <c r="C2875" s="12">
        <v>201</v>
      </c>
      <c r="D2875" s="12">
        <v>0.622</v>
      </c>
      <c r="E2875" s="12">
        <v>0.60899999999999999</v>
      </c>
      <c r="F2875" s="12">
        <v>0.48099999999999998</v>
      </c>
      <c r="G2875" s="12">
        <v>16506.04</v>
      </c>
      <c r="H2875" s="13">
        <v>4</v>
      </c>
      <c r="I2875" t="str">
        <f>CONCATENATE(Tabela_Brasil[[#This Row],[Município]],"-",Tabela_Brasil[[#This Row],[Estado]])</f>
        <v>Ibitirama-ES</v>
      </c>
      <c r="J2875">
        <f>IF(Tabela_Brasil[[#This Row],[IDHM]]&lt;=0.599,1,0)</f>
        <v>0</v>
      </c>
      <c r="K2875" t="str">
        <f>IF(Tabela_Brasil[[#This Row],[IDHM]]&lt;=0.55,"Baixo",IF(Tabela_Brasil[[#This Row],[IDHM]]&lt;=0.699,"Médio",IF(Tabela_Brasil[[#This Row],[IDHM]]&lt;=0.799,"Alto","Muito Alto")))</f>
        <v>Médio</v>
      </c>
      <c r="L2875" t="str">
        <f>VLOOKUP(Tabela_Brasil[[#This Row],[Estado]],'De-Para_Estado_Regiao'!$B$3:$C$29,2,FALSE)</f>
        <v>Sudeste</v>
      </c>
      <c r="M2875">
        <f>IF(Tabela_Brasil[[#This Row],[IBGE_1-4]]&gt;=951,1,0)</f>
        <v>0</v>
      </c>
      <c r="N2875">
        <f>IF(Tabela_Brasil[[#This Row],[COMP_P]]&lt;=2,1,0)</f>
        <v>0</v>
      </c>
    </row>
    <row r="2876" spans="1:14" x14ac:dyDescent="0.25">
      <c r="A2876" s="9" t="s">
        <v>2827</v>
      </c>
      <c r="B2876" s="9" t="s">
        <v>14</v>
      </c>
      <c r="C2876" s="9">
        <v>276</v>
      </c>
      <c r="D2876" s="9">
        <v>0.72299999999999998</v>
      </c>
      <c r="E2876" s="9">
        <v>0.68700000000000006</v>
      </c>
      <c r="F2876" s="9">
        <v>0.628</v>
      </c>
      <c r="G2876" s="9">
        <v>14349.55</v>
      </c>
      <c r="H2876" s="10">
        <v>18</v>
      </c>
      <c r="I2876" t="str">
        <f>CONCATENATE(Tabela_Brasil[[#This Row],[Município]],"-",Tabela_Brasil[[#This Row],[Estado]])</f>
        <v>Porto Xavier-RS</v>
      </c>
      <c r="J2876">
        <f>IF(Tabela_Brasil[[#This Row],[IDHM]]&lt;=0.599,1,0)</f>
        <v>0</v>
      </c>
      <c r="K2876" t="str">
        <f>IF(Tabela_Brasil[[#This Row],[IDHM]]&lt;=0.55,"Baixo",IF(Tabela_Brasil[[#This Row],[IDHM]]&lt;=0.699,"Médio",IF(Tabela_Brasil[[#This Row],[IDHM]]&lt;=0.799,"Alto","Muito Alto")))</f>
        <v>Alto</v>
      </c>
      <c r="L2876" t="str">
        <f>VLOOKUP(Tabela_Brasil[[#This Row],[Estado]],'De-Para_Estado_Regiao'!$B$3:$C$29,2,FALSE)</f>
        <v>Sul</v>
      </c>
      <c r="M2876">
        <f>IF(Tabela_Brasil[[#This Row],[IBGE_1-4]]&gt;=951,1,0)</f>
        <v>0</v>
      </c>
      <c r="N2876">
        <f>IF(Tabela_Brasil[[#This Row],[COMP_P]]&lt;=2,1,0)</f>
        <v>0</v>
      </c>
    </row>
    <row r="2877" spans="1:14" x14ac:dyDescent="0.25">
      <c r="A2877" s="12" t="s">
        <v>2828</v>
      </c>
      <c r="B2877" s="12" t="s">
        <v>16</v>
      </c>
      <c r="C2877" s="12">
        <v>445</v>
      </c>
      <c r="D2877" s="12">
        <v>0.68</v>
      </c>
      <c r="E2877" s="12">
        <v>0.65500000000000003</v>
      </c>
      <c r="F2877" s="12">
        <v>0.58799999999999997</v>
      </c>
      <c r="G2877" s="12">
        <v>12976.77</v>
      </c>
      <c r="H2877" s="13">
        <v>5</v>
      </c>
      <c r="I2877" t="str">
        <f>CONCATENATE(Tabela_Brasil[[#This Row],[Município]],"-",Tabela_Brasil[[#This Row],[Estado]])</f>
        <v>Campo Do Meio-MG</v>
      </c>
      <c r="J2877">
        <f>IF(Tabela_Brasil[[#This Row],[IDHM]]&lt;=0.599,1,0)</f>
        <v>0</v>
      </c>
      <c r="K2877" t="str">
        <f>IF(Tabela_Brasil[[#This Row],[IDHM]]&lt;=0.55,"Baixo",IF(Tabela_Brasil[[#This Row],[IDHM]]&lt;=0.699,"Médio",IF(Tabela_Brasil[[#This Row],[IDHM]]&lt;=0.799,"Alto","Muito Alto")))</f>
        <v>Médio</v>
      </c>
      <c r="L2877" t="str">
        <f>VLOOKUP(Tabela_Brasil[[#This Row],[Estado]],'De-Para_Estado_Regiao'!$B$3:$C$29,2,FALSE)</f>
        <v>Sudeste</v>
      </c>
      <c r="M2877">
        <f>IF(Tabela_Brasil[[#This Row],[IBGE_1-4]]&gt;=951,1,0)</f>
        <v>0</v>
      </c>
      <c r="N2877">
        <f>IF(Tabela_Brasil[[#This Row],[COMP_P]]&lt;=2,1,0)</f>
        <v>0</v>
      </c>
    </row>
    <row r="2878" spans="1:14" x14ac:dyDescent="0.25">
      <c r="A2878" s="9" t="s">
        <v>2829</v>
      </c>
      <c r="B2878" s="9" t="s">
        <v>49</v>
      </c>
      <c r="C2878" s="9">
        <v>600</v>
      </c>
      <c r="D2878" s="9">
        <v>0.58899999999999997</v>
      </c>
      <c r="E2878" s="9">
        <v>0.60099999999999998</v>
      </c>
      <c r="F2878" s="9">
        <v>0.437</v>
      </c>
      <c r="G2878" s="9">
        <v>9373.09</v>
      </c>
      <c r="H2878" s="10">
        <v>13</v>
      </c>
      <c r="I2878" t="str">
        <f>CONCATENATE(Tabela_Brasil[[#This Row],[Município]],"-",Tabela_Brasil[[#This Row],[Estado]])</f>
        <v>Bom Jesus Do Tocantins-PA</v>
      </c>
      <c r="J2878">
        <f>IF(Tabela_Brasil[[#This Row],[IDHM]]&lt;=0.599,1,0)</f>
        <v>1</v>
      </c>
      <c r="K2878" t="str">
        <f>IF(Tabela_Brasil[[#This Row],[IDHM]]&lt;=0.55,"Baixo",IF(Tabela_Brasil[[#This Row],[IDHM]]&lt;=0.699,"Médio",IF(Tabela_Brasil[[#This Row],[IDHM]]&lt;=0.799,"Alto","Muito Alto")))</f>
        <v>Médio</v>
      </c>
      <c r="L2878" t="str">
        <f>VLOOKUP(Tabela_Brasil[[#This Row],[Estado]],'De-Para_Estado_Regiao'!$B$3:$C$29,2,FALSE)</f>
        <v>Norte</v>
      </c>
      <c r="M2878">
        <f>IF(Tabela_Brasil[[#This Row],[IBGE_1-4]]&gt;=951,1,0)</f>
        <v>0</v>
      </c>
      <c r="N2878">
        <f>IF(Tabela_Brasil[[#This Row],[COMP_P]]&lt;=2,1,0)</f>
        <v>0</v>
      </c>
    </row>
    <row r="2879" spans="1:14" x14ac:dyDescent="0.25">
      <c r="A2879" s="12" t="s">
        <v>2830</v>
      </c>
      <c r="B2879" s="12" t="s">
        <v>19</v>
      </c>
      <c r="C2879" s="12">
        <v>853</v>
      </c>
      <c r="D2879" s="12">
        <v>0.53700000000000003</v>
      </c>
      <c r="E2879" s="12">
        <v>0.54900000000000004</v>
      </c>
      <c r="F2879" s="12">
        <v>0.38100000000000001</v>
      </c>
      <c r="G2879" s="12">
        <v>7221.32</v>
      </c>
      <c r="H2879" s="13">
        <v>4</v>
      </c>
      <c r="I2879" t="str">
        <f>CONCATENATE(Tabela_Brasil[[#This Row],[Município]],"-",Tabela_Brasil[[#This Row],[Estado]])</f>
        <v>São Joaquim Do Monte-PE</v>
      </c>
      <c r="J2879">
        <f>IF(Tabela_Brasil[[#This Row],[IDHM]]&lt;=0.599,1,0)</f>
        <v>1</v>
      </c>
      <c r="K2879" t="str">
        <f>IF(Tabela_Brasil[[#This Row],[IDHM]]&lt;=0.55,"Baixo",IF(Tabela_Brasil[[#This Row],[IDHM]]&lt;=0.699,"Médio",IF(Tabela_Brasil[[#This Row],[IDHM]]&lt;=0.799,"Alto","Muito Alto")))</f>
        <v>Baixo</v>
      </c>
      <c r="L2879" t="str">
        <f>VLOOKUP(Tabela_Brasil[[#This Row],[Estado]],'De-Para_Estado_Regiao'!$B$3:$C$29,2,FALSE)</f>
        <v>Nordeste</v>
      </c>
      <c r="M2879">
        <f>IF(Tabela_Brasil[[#This Row],[IBGE_1-4]]&gt;=951,1,0)</f>
        <v>0</v>
      </c>
      <c r="N2879">
        <f>IF(Tabela_Brasil[[#This Row],[COMP_P]]&lt;=2,1,0)</f>
        <v>0</v>
      </c>
    </row>
    <row r="2880" spans="1:14" x14ac:dyDescent="0.25">
      <c r="A2880" s="9" t="s">
        <v>2831</v>
      </c>
      <c r="B2880" s="9" t="s">
        <v>64</v>
      </c>
      <c r="C2880" s="9">
        <v>165</v>
      </c>
      <c r="D2880" s="9">
        <v>0.68</v>
      </c>
      <c r="E2880" s="9">
        <v>0.64700000000000002</v>
      </c>
      <c r="F2880" s="9">
        <v>0.58799999999999997</v>
      </c>
      <c r="G2880" s="9">
        <v>16263.45</v>
      </c>
      <c r="H2880" s="10">
        <v>4</v>
      </c>
      <c r="I2880" t="str">
        <f>CONCATENATE(Tabela_Brasil[[#This Row],[Município]],"-",Tabela_Brasil[[#This Row],[Estado]])</f>
        <v>Vila Pavão-ES</v>
      </c>
      <c r="J2880">
        <f>IF(Tabela_Brasil[[#This Row],[IDHM]]&lt;=0.599,1,0)</f>
        <v>0</v>
      </c>
      <c r="K2880" t="str">
        <f>IF(Tabela_Brasil[[#This Row],[IDHM]]&lt;=0.55,"Baixo",IF(Tabela_Brasil[[#This Row],[IDHM]]&lt;=0.699,"Médio",IF(Tabela_Brasil[[#This Row],[IDHM]]&lt;=0.799,"Alto","Muito Alto")))</f>
        <v>Médio</v>
      </c>
      <c r="L2880" t="str">
        <f>VLOOKUP(Tabela_Brasil[[#This Row],[Estado]],'De-Para_Estado_Regiao'!$B$3:$C$29,2,FALSE)</f>
        <v>Sudeste</v>
      </c>
      <c r="M2880">
        <f>IF(Tabela_Brasil[[#This Row],[IBGE_1-4]]&gt;=951,1,0)</f>
        <v>0</v>
      </c>
      <c r="N2880">
        <f>IF(Tabela_Brasil[[#This Row],[COMP_P]]&lt;=2,1,0)</f>
        <v>0</v>
      </c>
    </row>
    <row r="2881" spans="1:14" x14ac:dyDescent="0.25">
      <c r="A2881" s="12" t="s">
        <v>2832</v>
      </c>
      <c r="B2881" s="12" t="s">
        <v>16</v>
      </c>
      <c r="C2881" s="12">
        <v>319</v>
      </c>
      <c r="D2881" s="12">
        <v>0.6</v>
      </c>
      <c r="E2881" s="12">
        <v>0.58499999999999996</v>
      </c>
      <c r="F2881" s="12">
        <v>0.46100000000000002</v>
      </c>
      <c r="G2881" s="12">
        <v>8529.85</v>
      </c>
      <c r="H2881" s="13">
        <v>8</v>
      </c>
      <c r="I2881" t="str">
        <f>CONCATENATE(Tabela_Brasil[[#This Row],[Município]],"-",Tabela_Brasil[[#This Row],[Estado]])</f>
        <v>Piranga-MG</v>
      </c>
      <c r="J2881">
        <f>IF(Tabela_Brasil[[#This Row],[IDHM]]&lt;=0.599,1,0)</f>
        <v>0</v>
      </c>
      <c r="K2881" t="str">
        <f>IF(Tabela_Brasil[[#This Row],[IDHM]]&lt;=0.55,"Baixo",IF(Tabela_Brasil[[#This Row],[IDHM]]&lt;=0.699,"Médio",IF(Tabela_Brasil[[#This Row],[IDHM]]&lt;=0.799,"Alto","Muito Alto")))</f>
        <v>Médio</v>
      </c>
      <c r="L2881" t="str">
        <f>VLOOKUP(Tabela_Brasil[[#This Row],[Estado]],'De-Para_Estado_Regiao'!$B$3:$C$29,2,FALSE)</f>
        <v>Sudeste</v>
      </c>
      <c r="M2881">
        <f>IF(Tabela_Brasil[[#This Row],[IBGE_1-4]]&gt;=951,1,0)</f>
        <v>0</v>
      </c>
      <c r="N2881">
        <f>IF(Tabela_Brasil[[#This Row],[COMP_P]]&lt;=2,1,0)</f>
        <v>0</v>
      </c>
    </row>
    <row r="2882" spans="1:14" x14ac:dyDescent="0.25">
      <c r="A2882" s="9" t="s">
        <v>2833</v>
      </c>
      <c r="B2882" s="9" t="s">
        <v>118</v>
      </c>
      <c r="C2882" s="9">
        <v>651</v>
      </c>
      <c r="D2882" s="9">
        <v>0.56499999999999995</v>
      </c>
      <c r="E2882" s="9">
        <v>0.54400000000000004</v>
      </c>
      <c r="F2882" s="9">
        <v>0.45200000000000001</v>
      </c>
      <c r="G2882" s="9">
        <v>7845.94</v>
      </c>
      <c r="H2882" s="10">
        <v>28</v>
      </c>
      <c r="I2882" t="str">
        <f>CONCATENATE(Tabela_Brasil[[#This Row],[Município]],"-",Tabela_Brasil[[#This Row],[Estado]])</f>
        <v>Buriti Dos Lopes-PI</v>
      </c>
      <c r="J2882">
        <f>IF(Tabela_Brasil[[#This Row],[IDHM]]&lt;=0.599,1,0)</f>
        <v>1</v>
      </c>
      <c r="K2882" t="str">
        <f>IF(Tabela_Brasil[[#This Row],[IDHM]]&lt;=0.55,"Baixo",IF(Tabela_Brasil[[#This Row],[IDHM]]&lt;=0.699,"Médio",IF(Tabela_Brasil[[#This Row],[IDHM]]&lt;=0.799,"Alto","Muito Alto")))</f>
        <v>Médio</v>
      </c>
      <c r="L2882" t="str">
        <f>VLOOKUP(Tabela_Brasil[[#This Row],[Estado]],'De-Para_Estado_Regiao'!$B$3:$C$29,2,FALSE)</f>
        <v>Nordeste</v>
      </c>
      <c r="M2882">
        <f>IF(Tabela_Brasil[[#This Row],[IBGE_1-4]]&gt;=951,1,0)</f>
        <v>0</v>
      </c>
      <c r="N2882">
        <f>IF(Tabela_Brasil[[#This Row],[COMP_P]]&lt;=2,1,0)</f>
        <v>0</v>
      </c>
    </row>
    <row r="2883" spans="1:14" x14ac:dyDescent="0.25">
      <c r="A2883" s="12" t="s">
        <v>2834</v>
      </c>
      <c r="B2883" s="12" t="s">
        <v>24</v>
      </c>
      <c r="C2883" s="12">
        <v>872</v>
      </c>
      <c r="D2883" s="12">
        <v>0.60499999999999998</v>
      </c>
      <c r="E2883" s="12">
        <v>0.60699999999999998</v>
      </c>
      <c r="F2883" s="12">
        <v>0.46600000000000003</v>
      </c>
      <c r="G2883" s="12">
        <v>8039.44</v>
      </c>
      <c r="H2883" s="13">
        <v>12</v>
      </c>
      <c r="I2883" t="str">
        <f>CONCATENATE(Tabela_Brasil[[#This Row],[Município]],"-",Tabela_Brasil[[#This Row],[Estado]])</f>
        <v>Macarani-BA</v>
      </c>
      <c r="J2883">
        <f>IF(Tabela_Brasil[[#This Row],[IDHM]]&lt;=0.599,1,0)</f>
        <v>0</v>
      </c>
      <c r="K2883" t="str">
        <f>IF(Tabela_Brasil[[#This Row],[IDHM]]&lt;=0.55,"Baixo",IF(Tabela_Brasil[[#This Row],[IDHM]]&lt;=0.699,"Médio",IF(Tabela_Brasil[[#This Row],[IDHM]]&lt;=0.799,"Alto","Muito Alto")))</f>
        <v>Médio</v>
      </c>
      <c r="L2883" t="str">
        <f>VLOOKUP(Tabela_Brasil[[#This Row],[Estado]],'De-Para_Estado_Regiao'!$B$3:$C$29,2,FALSE)</f>
        <v>Nordeste</v>
      </c>
      <c r="M2883">
        <f>IF(Tabela_Brasil[[#This Row],[IBGE_1-4]]&gt;=951,1,0)</f>
        <v>0</v>
      </c>
      <c r="N2883">
        <f>IF(Tabela_Brasil[[#This Row],[COMP_P]]&lt;=2,1,0)</f>
        <v>0</v>
      </c>
    </row>
    <row r="2884" spans="1:14" x14ac:dyDescent="0.25">
      <c r="A2884" s="9" t="s">
        <v>2835</v>
      </c>
      <c r="B2884" s="9" t="s">
        <v>16</v>
      </c>
      <c r="C2884" s="9">
        <v>242</v>
      </c>
      <c r="D2884" s="9">
        <v>0.67500000000000004</v>
      </c>
      <c r="E2884" s="9">
        <v>0.67700000000000005</v>
      </c>
      <c r="F2884" s="9">
        <v>0.56299999999999994</v>
      </c>
      <c r="G2884" s="9">
        <v>13073.61</v>
      </c>
      <c r="H2884" s="10">
        <v>10</v>
      </c>
      <c r="I2884" t="str">
        <f>CONCATENATE(Tabela_Brasil[[#This Row],[Município]],"-",Tabela_Brasil[[#This Row],[Estado]])</f>
        <v>Pedralva-MG</v>
      </c>
      <c r="J2884">
        <f>IF(Tabela_Brasil[[#This Row],[IDHM]]&lt;=0.599,1,0)</f>
        <v>0</v>
      </c>
      <c r="K2884" t="str">
        <f>IF(Tabela_Brasil[[#This Row],[IDHM]]&lt;=0.55,"Baixo",IF(Tabela_Brasil[[#This Row],[IDHM]]&lt;=0.699,"Médio",IF(Tabela_Brasil[[#This Row],[IDHM]]&lt;=0.799,"Alto","Muito Alto")))</f>
        <v>Médio</v>
      </c>
      <c r="L2884" t="str">
        <f>VLOOKUP(Tabela_Brasil[[#This Row],[Estado]],'De-Para_Estado_Regiao'!$B$3:$C$29,2,FALSE)</f>
        <v>Sudeste</v>
      </c>
      <c r="M2884">
        <f>IF(Tabela_Brasil[[#This Row],[IBGE_1-4]]&gt;=951,1,0)</f>
        <v>0</v>
      </c>
      <c r="N2884">
        <f>IF(Tabela_Brasil[[#This Row],[COMP_P]]&lt;=2,1,0)</f>
        <v>0</v>
      </c>
    </row>
    <row r="2885" spans="1:14" x14ac:dyDescent="0.25">
      <c r="A2885" s="12" t="s">
        <v>2836</v>
      </c>
      <c r="B2885" s="12" t="s">
        <v>7</v>
      </c>
      <c r="C2885" s="12">
        <v>517</v>
      </c>
      <c r="D2885" s="12">
        <v>0.69299999999999995</v>
      </c>
      <c r="E2885" s="12">
        <v>0.67900000000000005</v>
      </c>
      <c r="F2885" s="12">
        <v>0.57999999999999996</v>
      </c>
      <c r="G2885" s="12">
        <v>17042.14</v>
      </c>
      <c r="H2885" s="13">
        <v>4</v>
      </c>
      <c r="I2885" t="str">
        <f>CONCATENATE(Tabela_Brasil[[#This Row],[Município]],"-",Tabela_Brasil[[#This Row],[Estado]])</f>
        <v>São José Da Bela Vista-SP</v>
      </c>
      <c r="J2885">
        <f>IF(Tabela_Brasil[[#This Row],[IDHM]]&lt;=0.599,1,0)</f>
        <v>0</v>
      </c>
      <c r="K2885" t="str">
        <f>IF(Tabela_Brasil[[#This Row],[IDHM]]&lt;=0.55,"Baixo",IF(Tabela_Brasil[[#This Row],[IDHM]]&lt;=0.699,"Médio",IF(Tabela_Brasil[[#This Row],[IDHM]]&lt;=0.799,"Alto","Muito Alto")))</f>
        <v>Médio</v>
      </c>
      <c r="L2885" t="str">
        <f>VLOOKUP(Tabela_Brasil[[#This Row],[Estado]],'De-Para_Estado_Regiao'!$B$3:$C$29,2,FALSE)</f>
        <v>Sudeste</v>
      </c>
      <c r="M2885">
        <f>IF(Tabela_Brasil[[#This Row],[IBGE_1-4]]&gt;=951,1,0)</f>
        <v>0</v>
      </c>
      <c r="N2885">
        <f>IF(Tabela_Brasil[[#This Row],[COMP_P]]&lt;=2,1,0)</f>
        <v>0</v>
      </c>
    </row>
    <row r="2886" spans="1:14" x14ac:dyDescent="0.25">
      <c r="A2886" s="9" t="s">
        <v>2837</v>
      </c>
      <c r="B2886" s="9" t="s">
        <v>16</v>
      </c>
      <c r="C2886" s="9">
        <v>330</v>
      </c>
      <c r="D2886" s="9">
        <v>0.69299999999999995</v>
      </c>
      <c r="E2886" s="9">
        <v>0.68100000000000005</v>
      </c>
      <c r="F2886" s="9">
        <v>0.59199999999999997</v>
      </c>
      <c r="G2886" s="9">
        <v>19102.53</v>
      </c>
      <c r="H2886" s="10">
        <v>11</v>
      </c>
      <c r="I2886" t="str">
        <f>CONCATENATE(Tabela_Brasil[[#This Row],[Município]],"-",Tabela_Brasil[[#This Row],[Estado]])</f>
        <v>Guimarânia-MG</v>
      </c>
      <c r="J2886">
        <f>IF(Tabela_Brasil[[#This Row],[IDHM]]&lt;=0.599,1,0)</f>
        <v>0</v>
      </c>
      <c r="K2886" t="str">
        <f>IF(Tabela_Brasil[[#This Row],[IDHM]]&lt;=0.55,"Baixo",IF(Tabela_Brasil[[#This Row],[IDHM]]&lt;=0.699,"Médio",IF(Tabela_Brasil[[#This Row],[IDHM]]&lt;=0.799,"Alto","Muito Alto")))</f>
        <v>Médio</v>
      </c>
      <c r="L2886" t="str">
        <f>VLOOKUP(Tabela_Brasil[[#This Row],[Estado]],'De-Para_Estado_Regiao'!$B$3:$C$29,2,FALSE)</f>
        <v>Sudeste</v>
      </c>
      <c r="M2886">
        <f>IF(Tabela_Brasil[[#This Row],[IBGE_1-4]]&gt;=951,1,0)</f>
        <v>0</v>
      </c>
      <c r="N2886">
        <f>IF(Tabela_Brasil[[#This Row],[COMP_P]]&lt;=2,1,0)</f>
        <v>0</v>
      </c>
    </row>
    <row r="2887" spans="1:14" x14ac:dyDescent="0.25">
      <c r="A2887" s="12" t="s">
        <v>2838</v>
      </c>
      <c r="B2887" s="12" t="s">
        <v>19</v>
      </c>
      <c r="C2887" s="12">
        <v>847</v>
      </c>
      <c r="D2887" s="12">
        <v>0.58799999999999997</v>
      </c>
      <c r="E2887" s="12">
        <v>0.58499999999999996</v>
      </c>
      <c r="F2887" s="12">
        <v>0.47199999999999998</v>
      </c>
      <c r="G2887" s="12">
        <v>8176.94</v>
      </c>
      <c r="H2887" s="13">
        <v>7</v>
      </c>
      <c r="I2887" t="str">
        <f>CONCATENATE(Tabela_Brasil[[#This Row],[Município]],"-",Tabela_Brasil[[#This Row],[Estado]])</f>
        <v>Camocim De São Félix-PE</v>
      </c>
      <c r="J2887">
        <f>IF(Tabela_Brasil[[#This Row],[IDHM]]&lt;=0.599,1,0)</f>
        <v>1</v>
      </c>
      <c r="K2887" t="str">
        <f>IF(Tabela_Brasil[[#This Row],[IDHM]]&lt;=0.55,"Baixo",IF(Tabela_Brasil[[#This Row],[IDHM]]&lt;=0.699,"Médio",IF(Tabela_Brasil[[#This Row],[IDHM]]&lt;=0.799,"Alto","Muito Alto")))</f>
        <v>Médio</v>
      </c>
      <c r="L2887" t="str">
        <f>VLOOKUP(Tabela_Brasil[[#This Row],[Estado]],'De-Para_Estado_Regiao'!$B$3:$C$29,2,FALSE)</f>
        <v>Nordeste</v>
      </c>
      <c r="M2887">
        <f>IF(Tabela_Brasil[[#This Row],[IBGE_1-4]]&gt;=951,1,0)</f>
        <v>0</v>
      </c>
      <c r="N2887">
        <f>IF(Tabela_Brasil[[#This Row],[COMP_P]]&lt;=2,1,0)</f>
        <v>0</v>
      </c>
    </row>
    <row r="2888" spans="1:14" x14ac:dyDescent="0.25">
      <c r="A2888" s="9" t="s">
        <v>2839</v>
      </c>
      <c r="B2888" s="9" t="s">
        <v>24</v>
      </c>
      <c r="C2888" s="9">
        <v>904</v>
      </c>
      <c r="D2888" s="9">
        <v>0.59</v>
      </c>
      <c r="E2888" s="9">
        <v>0.59699999999999998</v>
      </c>
      <c r="F2888" s="9">
        <v>0.48699999999999999</v>
      </c>
      <c r="G2888" s="9">
        <v>7650.68</v>
      </c>
      <c r="H2888" s="10">
        <v>5</v>
      </c>
      <c r="I2888" t="str">
        <f>CONCATENATE(Tabela_Brasil[[#This Row],[Município]],"-",Tabela_Brasil[[#This Row],[Estado]])</f>
        <v>Utinga-BA</v>
      </c>
      <c r="J2888">
        <f>IF(Tabela_Brasil[[#This Row],[IDHM]]&lt;=0.599,1,0)</f>
        <v>1</v>
      </c>
      <c r="K2888" t="str">
        <f>IF(Tabela_Brasil[[#This Row],[IDHM]]&lt;=0.55,"Baixo",IF(Tabela_Brasil[[#This Row],[IDHM]]&lt;=0.699,"Médio",IF(Tabela_Brasil[[#This Row],[IDHM]]&lt;=0.799,"Alto","Muito Alto")))</f>
        <v>Médio</v>
      </c>
      <c r="L2888" t="str">
        <f>VLOOKUP(Tabela_Brasil[[#This Row],[Estado]],'De-Para_Estado_Regiao'!$B$3:$C$29,2,FALSE)</f>
        <v>Nordeste</v>
      </c>
      <c r="M2888">
        <f>IF(Tabela_Brasil[[#This Row],[IBGE_1-4]]&gt;=951,1,0)</f>
        <v>0</v>
      </c>
      <c r="N2888">
        <f>IF(Tabela_Brasil[[#This Row],[COMP_P]]&lt;=2,1,0)</f>
        <v>0</v>
      </c>
    </row>
    <row r="2889" spans="1:14" x14ac:dyDescent="0.25">
      <c r="A2889" s="12" t="s">
        <v>2840</v>
      </c>
      <c r="B2889" s="12" t="s">
        <v>82</v>
      </c>
      <c r="C2889" s="12">
        <v>878</v>
      </c>
      <c r="D2889" s="12">
        <v>0.60699999999999998</v>
      </c>
      <c r="E2889" s="12">
        <v>0.59199999999999997</v>
      </c>
      <c r="F2889" s="12">
        <v>0.47399999999999998</v>
      </c>
      <c r="G2889" s="12">
        <v>7775.67</v>
      </c>
      <c r="H2889" s="13">
        <v>5</v>
      </c>
      <c r="I2889" t="str">
        <f>CONCATENATE(Tabela_Brasil[[#This Row],[Município]],"-",Tabela_Brasil[[#This Row],[Estado]])</f>
        <v>Remígio-PB</v>
      </c>
      <c r="J2889">
        <f>IF(Tabela_Brasil[[#This Row],[IDHM]]&lt;=0.599,1,0)</f>
        <v>0</v>
      </c>
      <c r="K2889" t="str">
        <f>IF(Tabela_Brasil[[#This Row],[IDHM]]&lt;=0.55,"Baixo",IF(Tabela_Brasil[[#This Row],[IDHM]]&lt;=0.699,"Médio",IF(Tabela_Brasil[[#This Row],[IDHM]]&lt;=0.799,"Alto","Muito Alto")))</f>
        <v>Médio</v>
      </c>
      <c r="L2889" t="str">
        <f>VLOOKUP(Tabela_Brasil[[#This Row],[Estado]],'De-Para_Estado_Regiao'!$B$3:$C$29,2,FALSE)</f>
        <v>Nordeste</v>
      </c>
      <c r="M2889">
        <f>IF(Tabela_Brasil[[#This Row],[IBGE_1-4]]&gt;=951,1,0)</f>
        <v>0</v>
      </c>
      <c r="N2889">
        <f>IF(Tabela_Brasil[[#This Row],[COMP_P]]&lt;=2,1,0)</f>
        <v>0</v>
      </c>
    </row>
    <row r="2890" spans="1:14" x14ac:dyDescent="0.25">
      <c r="A2890" s="9" t="s">
        <v>2841</v>
      </c>
      <c r="B2890" s="9" t="s">
        <v>14</v>
      </c>
      <c r="C2890" s="9">
        <v>53</v>
      </c>
      <c r="D2890" s="9">
        <v>0.74199999999999999</v>
      </c>
      <c r="E2890" s="9">
        <v>0.72499999999999998</v>
      </c>
      <c r="F2890" s="9">
        <v>0.65</v>
      </c>
      <c r="G2890" s="9">
        <v>44634.7</v>
      </c>
      <c r="H2890" s="10">
        <v>5</v>
      </c>
      <c r="I2890" t="str">
        <f>CONCATENATE(Tabela_Brasil[[#This Row],[Município]],"-",Tabela_Brasil[[#This Row],[Estado]])</f>
        <v>Vila Flores-RS</v>
      </c>
      <c r="J2890">
        <f>IF(Tabela_Brasil[[#This Row],[IDHM]]&lt;=0.599,1,0)</f>
        <v>0</v>
      </c>
      <c r="K2890" t="str">
        <f>IF(Tabela_Brasil[[#This Row],[IDHM]]&lt;=0.55,"Baixo",IF(Tabela_Brasil[[#This Row],[IDHM]]&lt;=0.699,"Médio",IF(Tabela_Brasil[[#This Row],[IDHM]]&lt;=0.799,"Alto","Muito Alto")))</f>
        <v>Alto</v>
      </c>
      <c r="L2890" t="str">
        <f>VLOOKUP(Tabela_Brasil[[#This Row],[Estado]],'De-Para_Estado_Regiao'!$B$3:$C$29,2,FALSE)</f>
        <v>Sul</v>
      </c>
      <c r="M2890">
        <f>IF(Tabela_Brasil[[#This Row],[IBGE_1-4]]&gt;=951,1,0)</f>
        <v>0</v>
      </c>
      <c r="N2890">
        <f>IF(Tabela_Brasil[[#This Row],[COMP_P]]&lt;=2,1,0)</f>
        <v>0</v>
      </c>
    </row>
    <row r="2891" spans="1:14" x14ac:dyDescent="0.25">
      <c r="A2891" s="12" t="s">
        <v>2842</v>
      </c>
      <c r="B2891" s="12" t="s">
        <v>7</v>
      </c>
      <c r="C2891" s="12">
        <v>277</v>
      </c>
      <c r="D2891" s="12">
        <v>0.73599999999999999</v>
      </c>
      <c r="E2891" s="12">
        <v>0.71699999999999997</v>
      </c>
      <c r="F2891" s="12">
        <v>0.63700000000000001</v>
      </c>
      <c r="G2891" s="12">
        <v>18088.66</v>
      </c>
      <c r="H2891" s="13">
        <v>4</v>
      </c>
      <c r="I2891" t="str">
        <f>CONCATENATE(Tabela_Brasil[[#This Row],[Município]],"-",Tabela_Brasil[[#This Row],[Estado]])</f>
        <v>Pereiras-SP</v>
      </c>
      <c r="J2891">
        <f>IF(Tabela_Brasil[[#This Row],[IDHM]]&lt;=0.599,1,0)</f>
        <v>0</v>
      </c>
      <c r="K2891" t="str">
        <f>IF(Tabela_Brasil[[#This Row],[IDHM]]&lt;=0.55,"Baixo",IF(Tabela_Brasil[[#This Row],[IDHM]]&lt;=0.699,"Médio",IF(Tabela_Brasil[[#This Row],[IDHM]]&lt;=0.799,"Alto","Muito Alto")))</f>
        <v>Alto</v>
      </c>
      <c r="L2891" t="str">
        <f>VLOOKUP(Tabela_Brasil[[#This Row],[Estado]],'De-Para_Estado_Regiao'!$B$3:$C$29,2,FALSE)</f>
        <v>Sudeste</v>
      </c>
      <c r="M2891">
        <f>IF(Tabela_Brasil[[#This Row],[IBGE_1-4]]&gt;=951,1,0)</f>
        <v>0</v>
      </c>
      <c r="N2891">
        <f>IF(Tabela_Brasil[[#This Row],[COMP_P]]&lt;=2,1,0)</f>
        <v>0</v>
      </c>
    </row>
    <row r="2892" spans="1:14" x14ac:dyDescent="0.25">
      <c r="A2892" s="9" t="s">
        <v>2843</v>
      </c>
      <c r="B2892" s="9" t="s">
        <v>19</v>
      </c>
      <c r="C2892" s="9">
        <v>477</v>
      </c>
      <c r="D2892" s="9">
        <v>0.58799999999999997</v>
      </c>
      <c r="E2892" s="9">
        <v>0.54200000000000004</v>
      </c>
      <c r="F2892" s="9">
        <v>0.49299999999999999</v>
      </c>
      <c r="G2892" s="9">
        <v>7820</v>
      </c>
      <c r="H2892" s="10">
        <v>22</v>
      </c>
      <c r="I2892" t="str">
        <f>CONCATENATE(Tabela_Brasil[[#This Row],[Município]],"-",Tabela_Brasil[[#This Row],[Estado]])</f>
        <v>Afrânio-PE</v>
      </c>
      <c r="J2892">
        <f>IF(Tabela_Brasil[[#This Row],[IDHM]]&lt;=0.599,1,0)</f>
        <v>1</v>
      </c>
      <c r="K2892" t="str">
        <f>IF(Tabela_Brasil[[#This Row],[IDHM]]&lt;=0.55,"Baixo",IF(Tabela_Brasil[[#This Row],[IDHM]]&lt;=0.699,"Médio",IF(Tabela_Brasil[[#This Row],[IDHM]]&lt;=0.799,"Alto","Muito Alto")))</f>
        <v>Médio</v>
      </c>
      <c r="L2892" t="str">
        <f>VLOOKUP(Tabela_Brasil[[#This Row],[Estado]],'De-Para_Estado_Regiao'!$B$3:$C$29,2,FALSE)</f>
        <v>Nordeste</v>
      </c>
      <c r="M2892">
        <f>IF(Tabela_Brasil[[#This Row],[IBGE_1-4]]&gt;=951,1,0)</f>
        <v>0</v>
      </c>
      <c r="N2892">
        <f>IF(Tabela_Brasil[[#This Row],[COMP_P]]&lt;=2,1,0)</f>
        <v>0</v>
      </c>
    </row>
    <row r="2893" spans="1:14" x14ac:dyDescent="0.25">
      <c r="A2893" s="12" t="s">
        <v>2844</v>
      </c>
      <c r="B2893" s="12" t="s">
        <v>148</v>
      </c>
      <c r="C2893" s="12">
        <v>131</v>
      </c>
      <c r="D2893" s="12">
        <v>0.63400000000000001</v>
      </c>
      <c r="E2893" s="12">
        <v>0.60599999999999998</v>
      </c>
      <c r="F2893" s="12">
        <v>0.52700000000000002</v>
      </c>
      <c r="G2893" s="12">
        <v>14791.65</v>
      </c>
      <c r="H2893" s="13">
        <v>1</v>
      </c>
      <c r="I2893" t="str">
        <f>CONCATENATE(Tabela_Brasil[[#This Row],[Município]],"-",Tabela_Brasil[[#This Row],[Estado]])</f>
        <v>Novo Horizonte Do Oeste-RO</v>
      </c>
      <c r="J2893">
        <f>IF(Tabela_Brasil[[#This Row],[IDHM]]&lt;=0.599,1,0)</f>
        <v>0</v>
      </c>
      <c r="K2893" t="str">
        <f>IF(Tabela_Brasil[[#This Row],[IDHM]]&lt;=0.55,"Baixo",IF(Tabela_Brasil[[#This Row],[IDHM]]&lt;=0.699,"Médio",IF(Tabela_Brasil[[#This Row],[IDHM]]&lt;=0.799,"Alto","Muito Alto")))</f>
        <v>Médio</v>
      </c>
      <c r="L2893" t="str">
        <f>VLOOKUP(Tabela_Brasil[[#This Row],[Estado]],'De-Para_Estado_Regiao'!$B$3:$C$29,2,FALSE)</f>
        <v>Norte</v>
      </c>
      <c r="M2893">
        <f>IF(Tabela_Brasil[[#This Row],[IBGE_1-4]]&gt;=951,1,0)</f>
        <v>0</v>
      </c>
      <c r="N2893">
        <f>IF(Tabela_Brasil[[#This Row],[COMP_P]]&lt;=2,1,0)</f>
        <v>1</v>
      </c>
    </row>
    <row r="2894" spans="1:14" x14ac:dyDescent="0.25">
      <c r="A2894" s="9" t="s">
        <v>2845</v>
      </c>
      <c r="B2894" s="9" t="s">
        <v>19</v>
      </c>
      <c r="C2894" s="9">
        <v>687</v>
      </c>
      <c r="D2894" s="9">
        <v>0.57299999999999995</v>
      </c>
      <c r="E2894" s="9">
        <v>0.52100000000000002</v>
      </c>
      <c r="F2894" s="9">
        <v>0.50700000000000001</v>
      </c>
      <c r="G2894" s="9">
        <v>6009.56</v>
      </c>
      <c r="H2894" s="10">
        <v>14</v>
      </c>
      <c r="I2894" t="str">
        <f>CONCATENATE(Tabela_Brasil[[#This Row],[Município]],"-",Tabela_Brasil[[#This Row],[Estado]])</f>
        <v>Tacaratu-PE</v>
      </c>
      <c r="J2894">
        <f>IF(Tabela_Brasil[[#This Row],[IDHM]]&lt;=0.599,1,0)</f>
        <v>1</v>
      </c>
      <c r="K2894" t="str">
        <f>IF(Tabela_Brasil[[#This Row],[IDHM]]&lt;=0.55,"Baixo",IF(Tabela_Brasil[[#This Row],[IDHM]]&lt;=0.699,"Médio",IF(Tabela_Brasil[[#This Row],[IDHM]]&lt;=0.799,"Alto","Muito Alto")))</f>
        <v>Médio</v>
      </c>
      <c r="L2894" t="str">
        <f>VLOOKUP(Tabela_Brasil[[#This Row],[Estado]],'De-Para_Estado_Regiao'!$B$3:$C$29,2,FALSE)</f>
        <v>Nordeste</v>
      </c>
      <c r="M2894">
        <f>IF(Tabela_Brasil[[#This Row],[IBGE_1-4]]&gt;=951,1,0)</f>
        <v>0</v>
      </c>
      <c r="N2894">
        <f>IF(Tabela_Brasil[[#This Row],[COMP_P]]&lt;=2,1,0)</f>
        <v>0</v>
      </c>
    </row>
    <row r="2895" spans="1:14" x14ac:dyDescent="0.25">
      <c r="A2895" s="12" t="s">
        <v>2846</v>
      </c>
      <c r="B2895" s="12" t="s">
        <v>114</v>
      </c>
      <c r="C2895" s="12">
        <v>352</v>
      </c>
      <c r="D2895" s="12">
        <v>0.56000000000000005</v>
      </c>
      <c r="E2895" s="12">
        <v>0.55100000000000005</v>
      </c>
      <c r="F2895" s="12">
        <v>0.45500000000000002</v>
      </c>
      <c r="G2895" s="12">
        <v>11304.93</v>
      </c>
      <c r="H2895" s="13">
        <v>4</v>
      </c>
      <c r="I2895" t="str">
        <f>CONCATENATE(Tabela_Brasil[[#This Row],[Município]],"-",Tabela_Brasil[[#This Row],[Estado]])</f>
        <v>Japoatã-SE</v>
      </c>
      <c r="J2895">
        <f>IF(Tabela_Brasil[[#This Row],[IDHM]]&lt;=0.599,1,0)</f>
        <v>1</v>
      </c>
      <c r="K2895" t="str">
        <f>IF(Tabela_Brasil[[#This Row],[IDHM]]&lt;=0.55,"Baixo",IF(Tabela_Brasil[[#This Row],[IDHM]]&lt;=0.699,"Médio",IF(Tabela_Brasil[[#This Row],[IDHM]]&lt;=0.799,"Alto","Muito Alto")))</f>
        <v>Médio</v>
      </c>
      <c r="L2895" t="str">
        <f>VLOOKUP(Tabela_Brasil[[#This Row],[Estado]],'De-Para_Estado_Regiao'!$B$3:$C$29,2,FALSE)</f>
        <v>Nordeste</v>
      </c>
      <c r="M2895">
        <f>IF(Tabela_Brasil[[#This Row],[IBGE_1-4]]&gt;=951,1,0)</f>
        <v>0</v>
      </c>
      <c r="N2895">
        <f>IF(Tabela_Brasil[[#This Row],[COMP_P]]&lt;=2,1,0)</f>
        <v>0</v>
      </c>
    </row>
    <row r="2896" spans="1:14" x14ac:dyDescent="0.25">
      <c r="A2896" s="9" t="s">
        <v>2847</v>
      </c>
      <c r="B2896" s="9" t="s">
        <v>16</v>
      </c>
      <c r="C2896" s="9">
        <v>282</v>
      </c>
      <c r="D2896" s="9">
        <v>0.7</v>
      </c>
      <c r="E2896" s="9">
        <v>0.69199999999999995</v>
      </c>
      <c r="F2896" s="9">
        <v>0.56799999999999995</v>
      </c>
      <c r="G2896" s="9">
        <v>20699.68</v>
      </c>
      <c r="H2896" s="10">
        <v>4</v>
      </c>
      <c r="I2896" t="str">
        <f>CONCATENATE(Tabela_Brasil[[#This Row],[Município]],"-",Tabela_Brasil[[#This Row],[Estado]])</f>
        <v>São Tomás De Aquino-MG</v>
      </c>
      <c r="J2896">
        <f>IF(Tabela_Brasil[[#This Row],[IDHM]]&lt;=0.599,1,0)</f>
        <v>0</v>
      </c>
      <c r="K2896" t="str">
        <f>IF(Tabela_Brasil[[#This Row],[IDHM]]&lt;=0.55,"Baixo",IF(Tabela_Brasil[[#This Row],[IDHM]]&lt;=0.699,"Médio",IF(Tabela_Brasil[[#This Row],[IDHM]]&lt;=0.799,"Alto","Muito Alto")))</f>
        <v>Alto</v>
      </c>
      <c r="L2896" t="str">
        <f>VLOOKUP(Tabela_Brasil[[#This Row],[Estado]],'De-Para_Estado_Regiao'!$B$3:$C$29,2,FALSE)</f>
        <v>Sudeste</v>
      </c>
      <c r="M2896">
        <f>IF(Tabela_Brasil[[#This Row],[IBGE_1-4]]&gt;=951,1,0)</f>
        <v>0</v>
      </c>
      <c r="N2896">
        <f>IF(Tabela_Brasil[[#This Row],[COMP_P]]&lt;=2,1,0)</f>
        <v>0</v>
      </c>
    </row>
    <row r="2897" spans="1:14" x14ac:dyDescent="0.25">
      <c r="A2897" s="12" t="s">
        <v>2848</v>
      </c>
      <c r="B2897" s="12" t="s">
        <v>148</v>
      </c>
      <c r="C2897" s="12">
        <v>159</v>
      </c>
      <c r="D2897" s="12">
        <v>0.67</v>
      </c>
      <c r="E2897" s="12">
        <v>0.65700000000000003</v>
      </c>
      <c r="F2897" s="12">
        <v>0.56399999999999995</v>
      </c>
      <c r="G2897" s="12">
        <v>17842.990000000002</v>
      </c>
      <c r="H2897" s="13">
        <v>1</v>
      </c>
      <c r="I2897" t="str">
        <f>CONCATENATE(Tabela_Brasil[[#This Row],[Município]],"-",Tabela_Brasil[[#This Row],[Estado]])</f>
        <v>Santa Luzia D'Oeste-RO</v>
      </c>
      <c r="J2897">
        <f>IF(Tabela_Brasil[[#This Row],[IDHM]]&lt;=0.599,1,0)</f>
        <v>0</v>
      </c>
      <c r="K2897" t="str">
        <f>IF(Tabela_Brasil[[#This Row],[IDHM]]&lt;=0.55,"Baixo",IF(Tabela_Brasil[[#This Row],[IDHM]]&lt;=0.699,"Médio",IF(Tabela_Brasil[[#This Row],[IDHM]]&lt;=0.799,"Alto","Muito Alto")))</f>
        <v>Médio</v>
      </c>
      <c r="L2897" t="str">
        <f>VLOOKUP(Tabela_Brasil[[#This Row],[Estado]],'De-Para_Estado_Regiao'!$B$3:$C$29,2,FALSE)</f>
        <v>Norte</v>
      </c>
      <c r="M2897">
        <f>IF(Tabela_Brasil[[#This Row],[IBGE_1-4]]&gt;=951,1,0)</f>
        <v>0</v>
      </c>
      <c r="N2897">
        <f>IF(Tabela_Brasil[[#This Row],[COMP_P]]&lt;=2,1,0)</f>
        <v>1</v>
      </c>
    </row>
    <row r="2898" spans="1:14" x14ac:dyDescent="0.25">
      <c r="A2898" s="9" t="s">
        <v>2849</v>
      </c>
      <c r="B2898" s="9" t="s">
        <v>59</v>
      </c>
      <c r="C2898" s="9">
        <v>75</v>
      </c>
      <c r="D2898" s="9">
        <v>0.73799999999999999</v>
      </c>
      <c r="E2898" s="9">
        <v>0.71399999999999997</v>
      </c>
      <c r="F2898" s="9">
        <v>0.64500000000000002</v>
      </c>
      <c r="G2898" s="9">
        <v>40621.86</v>
      </c>
      <c r="H2898" s="10">
        <v>5</v>
      </c>
      <c r="I2898" t="str">
        <f>CONCATENATE(Tabela_Brasil[[#This Row],[Município]],"-",Tabela_Brasil[[#This Row],[Estado]])</f>
        <v>São João Do Itaperiú-SC</v>
      </c>
      <c r="J2898">
        <f>IF(Tabela_Brasil[[#This Row],[IDHM]]&lt;=0.599,1,0)</f>
        <v>0</v>
      </c>
      <c r="K2898" t="str">
        <f>IF(Tabela_Brasil[[#This Row],[IDHM]]&lt;=0.55,"Baixo",IF(Tabela_Brasil[[#This Row],[IDHM]]&lt;=0.699,"Médio",IF(Tabela_Brasil[[#This Row],[IDHM]]&lt;=0.799,"Alto","Muito Alto")))</f>
        <v>Alto</v>
      </c>
      <c r="L2898" t="str">
        <f>VLOOKUP(Tabela_Brasil[[#This Row],[Estado]],'De-Para_Estado_Regiao'!$B$3:$C$29,2,FALSE)</f>
        <v>Sul</v>
      </c>
      <c r="M2898">
        <f>IF(Tabela_Brasil[[#This Row],[IBGE_1-4]]&gt;=951,1,0)</f>
        <v>0</v>
      </c>
      <c r="N2898">
        <f>IF(Tabela_Brasil[[#This Row],[COMP_P]]&lt;=2,1,0)</f>
        <v>0</v>
      </c>
    </row>
    <row r="2899" spans="1:14" x14ac:dyDescent="0.25">
      <c r="A2899" s="12" t="s">
        <v>1365</v>
      </c>
      <c r="B2899" s="12" t="s">
        <v>24</v>
      </c>
      <c r="C2899" s="12">
        <v>880</v>
      </c>
      <c r="D2899" s="12">
        <v>0.59</v>
      </c>
      <c r="E2899" s="12">
        <v>0.60599999999999998</v>
      </c>
      <c r="F2899" s="12">
        <v>0.42899999999999999</v>
      </c>
      <c r="G2899" s="12">
        <v>5469.48</v>
      </c>
      <c r="H2899" s="13">
        <v>27</v>
      </c>
      <c r="I2899" t="str">
        <f>CONCATENATE(Tabela_Brasil[[#This Row],[Município]],"-",Tabela_Brasil[[#This Row],[Estado]])</f>
        <v>Mundo Novo-BA</v>
      </c>
      <c r="J2899">
        <f>IF(Tabela_Brasil[[#This Row],[IDHM]]&lt;=0.599,1,0)</f>
        <v>1</v>
      </c>
      <c r="K2899" t="str">
        <f>IF(Tabela_Brasil[[#This Row],[IDHM]]&lt;=0.55,"Baixo",IF(Tabela_Brasil[[#This Row],[IDHM]]&lt;=0.699,"Médio",IF(Tabela_Brasil[[#This Row],[IDHM]]&lt;=0.799,"Alto","Muito Alto")))</f>
        <v>Médio</v>
      </c>
      <c r="L2899" t="str">
        <f>VLOOKUP(Tabela_Brasil[[#This Row],[Estado]],'De-Para_Estado_Regiao'!$B$3:$C$29,2,FALSE)</f>
        <v>Nordeste</v>
      </c>
      <c r="M2899">
        <f>IF(Tabela_Brasil[[#This Row],[IBGE_1-4]]&gt;=951,1,0)</f>
        <v>0</v>
      </c>
      <c r="N2899">
        <f>IF(Tabela_Brasil[[#This Row],[COMP_P]]&lt;=2,1,0)</f>
        <v>0</v>
      </c>
    </row>
    <row r="2900" spans="1:14" x14ac:dyDescent="0.25">
      <c r="A2900" s="9" t="s">
        <v>2850</v>
      </c>
      <c r="B2900" s="9" t="s">
        <v>14</v>
      </c>
      <c r="C2900" s="9">
        <v>17</v>
      </c>
      <c r="D2900" s="9">
        <v>0.74</v>
      </c>
      <c r="E2900" s="9">
        <v>0.76300000000000001</v>
      </c>
      <c r="F2900" s="9">
        <v>0.63400000000000001</v>
      </c>
      <c r="G2900" s="9">
        <v>42936.12</v>
      </c>
      <c r="H2900" s="10">
        <v>2</v>
      </c>
      <c r="I2900" t="str">
        <f>CONCATENATE(Tabela_Brasil[[#This Row],[Município]],"-",Tabela_Brasil[[#This Row],[Estado]])</f>
        <v>Nova Alvorada-RS</v>
      </c>
      <c r="J2900">
        <f>IF(Tabela_Brasil[[#This Row],[IDHM]]&lt;=0.599,1,0)</f>
        <v>0</v>
      </c>
      <c r="K2900" t="str">
        <f>IF(Tabela_Brasil[[#This Row],[IDHM]]&lt;=0.55,"Baixo",IF(Tabela_Brasil[[#This Row],[IDHM]]&lt;=0.699,"Médio",IF(Tabela_Brasil[[#This Row],[IDHM]]&lt;=0.799,"Alto","Muito Alto")))</f>
        <v>Alto</v>
      </c>
      <c r="L2900" t="str">
        <f>VLOOKUP(Tabela_Brasil[[#This Row],[Estado]],'De-Para_Estado_Regiao'!$B$3:$C$29,2,FALSE)</f>
        <v>Sul</v>
      </c>
      <c r="M2900">
        <f>IF(Tabela_Brasil[[#This Row],[IBGE_1-4]]&gt;=951,1,0)</f>
        <v>0</v>
      </c>
      <c r="N2900">
        <f>IF(Tabela_Brasil[[#This Row],[COMP_P]]&lt;=2,1,0)</f>
        <v>1</v>
      </c>
    </row>
    <row r="2901" spans="1:14" x14ac:dyDescent="0.25">
      <c r="A2901" s="12" t="s">
        <v>2851</v>
      </c>
      <c r="B2901" s="12" t="s">
        <v>7</v>
      </c>
      <c r="C2901" s="12">
        <v>657</v>
      </c>
      <c r="D2901" s="12">
        <v>0.75700000000000001</v>
      </c>
      <c r="E2901" s="12">
        <v>0.71099999999999997</v>
      </c>
      <c r="F2901" s="12">
        <v>0.74</v>
      </c>
      <c r="G2901" s="12">
        <v>10564.93</v>
      </c>
      <c r="H2901" s="13">
        <v>6</v>
      </c>
      <c r="I2901" t="str">
        <f>CONCATENATE(Tabela_Brasil[[#This Row],[Município]],"-",Tabela_Brasil[[#This Row],[Estado]])</f>
        <v>Piquete-SP</v>
      </c>
      <c r="J2901">
        <f>IF(Tabela_Brasil[[#This Row],[IDHM]]&lt;=0.599,1,0)</f>
        <v>0</v>
      </c>
      <c r="K2901" t="str">
        <f>IF(Tabela_Brasil[[#This Row],[IDHM]]&lt;=0.55,"Baixo",IF(Tabela_Brasil[[#This Row],[IDHM]]&lt;=0.699,"Médio",IF(Tabela_Brasil[[#This Row],[IDHM]]&lt;=0.799,"Alto","Muito Alto")))</f>
        <v>Alto</v>
      </c>
      <c r="L2901" t="str">
        <f>VLOOKUP(Tabela_Brasil[[#This Row],[Estado]],'De-Para_Estado_Regiao'!$B$3:$C$29,2,FALSE)</f>
        <v>Sudeste</v>
      </c>
      <c r="M2901">
        <f>IF(Tabela_Brasil[[#This Row],[IBGE_1-4]]&gt;=951,1,0)</f>
        <v>0</v>
      </c>
      <c r="N2901">
        <f>IF(Tabela_Brasil[[#This Row],[COMP_P]]&lt;=2,1,0)</f>
        <v>0</v>
      </c>
    </row>
    <row r="2902" spans="1:14" x14ac:dyDescent="0.25">
      <c r="A2902" s="9" t="s">
        <v>2764</v>
      </c>
      <c r="B2902" s="9" t="s">
        <v>59</v>
      </c>
      <c r="C2902" s="9">
        <v>79</v>
      </c>
      <c r="D2902" s="9">
        <v>0.73299999999999998</v>
      </c>
      <c r="E2902" s="9">
        <v>0.748</v>
      </c>
      <c r="F2902" s="9">
        <v>0.60599999999999998</v>
      </c>
      <c r="G2902" s="9">
        <v>26025.33</v>
      </c>
      <c r="H2902" s="10">
        <v>14</v>
      </c>
      <c r="I2902" t="str">
        <f>CONCATENATE(Tabela_Brasil[[#This Row],[Município]],"-",Tabela_Brasil[[#This Row],[Estado]])</f>
        <v>Aurora-SC</v>
      </c>
      <c r="J2902">
        <f>IF(Tabela_Brasil[[#This Row],[IDHM]]&lt;=0.599,1,0)</f>
        <v>0</v>
      </c>
      <c r="K2902" t="str">
        <f>IF(Tabela_Brasil[[#This Row],[IDHM]]&lt;=0.55,"Baixo",IF(Tabela_Brasil[[#This Row],[IDHM]]&lt;=0.699,"Médio",IF(Tabela_Brasil[[#This Row],[IDHM]]&lt;=0.799,"Alto","Muito Alto")))</f>
        <v>Alto</v>
      </c>
      <c r="L2902" t="str">
        <f>VLOOKUP(Tabela_Brasil[[#This Row],[Estado]],'De-Para_Estado_Regiao'!$B$3:$C$29,2,FALSE)</f>
        <v>Sul</v>
      </c>
      <c r="M2902">
        <f>IF(Tabela_Brasil[[#This Row],[IBGE_1-4]]&gt;=951,1,0)</f>
        <v>0</v>
      </c>
      <c r="N2902">
        <f>IF(Tabela_Brasil[[#This Row],[COMP_P]]&lt;=2,1,0)</f>
        <v>0</v>
      </c>
    </row>
    <row r="2903" spans="1:14" x14ac:dyDescent="0.25">
      <c r="A2903" s="12" t="s">
        <v>2852</v>
      </c>
      <c r="B2903" s="12" t="s">
        <v>7</v>
      </c>
      <c r="C2903" s="12">
        <v>324</v>
      </c>
      <c r="D2903" s="12">
        <v>0.71299999999999997</v>
      </c>
      <c r="E2903" s="12">
        <v>0.69799999999999995</v>
      </c>
      <c r="F2903" s="12">
        <v>0.623</v>
      </c>
      <c r="G2903" s="12">
        <v>22115.08</v>
      </c>
      <c r="H2903" s="13">
        <v>4</v>
      </c>
      <c r="I2903" t="str">
        <f>CONCATENATE(Tabela_Brasil[[#This Row],[Município]],"-",Tabela_Brasil[[#This Row],[Estado]])</f>
        <v>Guarantã-SP</v>
      </c>
      <c r="J2903">
        <f>IF(Tabela_Brasil[[#This Row],[IDHM]]&lt;=0.599,1,0)</f>
        <v>0</v>
      </c>
      <c r="K2903" t="str">
        <f>IF(Tabela_Brasil[[#This Row],[IDHM]]&lt;=0.55,"Baixo",IF(Tabela_Brasil[[#This Row],[IDHM]]&lt;=0.699,"Médio",IF(Tabela_Brasil[[#This Row],[IDHM]]&lt;=0.799,"Alto","Muito Alto")))</f>
        <v>Alto</v>
      </c>
      <c r="L2903" t="str">
        <f>VLOOKUP(Tabela_Brasil[[#This Row],[Estado]],'De-Para_Estado_Regiao'!$B$3:$C$29,2,FALSE)</f>
        <v>Sudeste</v>
      </c>
      <c r="M2903">
        <f>IF(Tabela_Brasil[[#This Row],[IBGE_1-4]]&gt;=951,1,0)</f>
        <v>0</v>
      </c>
      <c r="N2903">
        <f>IF(Tabela_Brasil[[#This Row],[COMP_P]]&lt;=2,1,0)</f>
        <v>0</v>
      </c>
    </row>
    <row r="2904" spans="1:14" x14ac:dyDescent="0.25">
      <c r="A2904" s="9" t="s">
        <v>2853</v>
      </c>
      <c r="B2904" s="9" t="s">
        <v>14</v>
      </c>
      <c r="C2904" s="9">
        <v>47</v>
      </c>
      <c r="D2904" s="9">
        <v>0.66500000000000004</v>
      </c>
      <c r="E2904" s="9">
        <v>0.66700000000000004</v>
      </c>
      <c r="F2904" s="9">
        <v>0.53400000000000003</v>
      </c>
      <c r="G2904" s="9">
        <v>52136.19</v>
      </c>
      <c r="H2904" s="10">
        <v>2</v>
      </c>
      <c r="I2904" t="str">
        <f>CONCATENATE(Tabela_Brasil[[#This Row],[Município]],"-",Tabela_Brasil[[#This Row],[Estado]])</f>
        <v>Quevedos-RS</v>
      </c>
      <c r="J2904">
        <f>IF(Tabela_Brasil[[#This Row],[IDHM]]&lt;=0.599,1,0)</f>
        <v>0</v>
      </c>
      <c r="K2904" t="str">
        <f>IF(Tabela_Brasil[[#This Row],[IDHM]]&lt;=0.55,"Baixo",IF(Tabela_Brasil[[#This Row],[IDHM]]&lt;=0.699,"Médio",IF(Tabela_Brasil[[#This Row],[IDHM]]&lt;=0.799,"Alto","Muito Alto")))</f>
        <v>Médio</v>
      </c>
      <c r="L2904" t="str">
        <f>VLOOKUP(Tabela_Brasil[[#This Row],[Estado]],'De-Para_Estado_Regiao'!$B$3:$C$29,2,FALSE)</f>
        <v>Sul</v>
      </c>
      <c r="M2904">
        <f>IF(Tabela_Brasil[[#This Row],[IBGE_1-4]]&gt;=951,1,0)</f>
        <v>0</v>
      </c>
      <c r="N2904">
        <f>IF(Tabela_Brasil[[#This Row],[COMP_P]]&lt;=2,1,0)</f>
        <v>1</v>
      </c>
    </row>
    <row r="2905" spans="1:14" x14ac:dyDescent="0.25">
      <c r="A2905" s="12" t="s">
        <v>2854</v>
      </c>
      <c r="B2905" s="12" t="s">
        <v>14</v>
      </c>
      <c r="C2905" s="12">
        <v>249</v>
      </c>
      <c r="D2905" s="12">
        <v>0.69</v>
      </c>
      <c r="E2905" s="12">
        <v>0.70399999999999996</v>
      </c>
      <c r="F2905" s="12">
        <v>0.55200000000000005</v>
      </c>
      <c r="G2905" s="12">
        <v>16955.88</v>
      </c>
      <c r="H2905" s="13">
        <v>10</v>
      </c>
      <c r="I2905" t="str">
        <f>CONCATENATE(Tabela_Brasil[[#This Row],[Município]],"-",Tabela_Brasil[[#This Row],[Estado]])</f>
        <v>General Câmara-RS</v>
      </c>
      <c r="J2905">
        <f>IF(Tabela_Brasil[[#This Row],[IDHM]]&lt;=0.599,1,0)</f>
        <v>0</v>
      </c>
      <c r="K2905" t="str">
        <f>IF(Tabela_Brasil[[#This Row],[IDHM]]&lt;=0.55,"Baixo",IF(Tabela_Brasil[[#This Row],[IDHM]]&lt;=0.699,"Médio",IF(Tabela_Brasil[[#This Row],[IDHM]]&lt;=0.799,"Alto","Muito Alto")))</f>
        <v>Médio</v>
      </c>
      <c r="L2905" t="str">
        <f>VLOOKUP(Tabela_Brasil[[#This Row],[Estado]],'De-Para_Estado_Regiao'!$B$3:$C$29,2,FALSE)</f>
        <v>Sul</v>
      </c>
      <c r="M2905">
        <f>IF(Tabela_Brasil[[#This Row],[IBGE_1-4]]&gt;=951,1,0)</f>
        <v>0</v>
      </c>
      <c r="N2905">
        <f>IF(Tabela_Brasil[[#This Row],[COMP_P]]&lt;=2,1,0)</f>
        <v>0</v>
      </c>
    </row>
    <row r="2906" spans="1:14" x14ac:dyDescent="0.25">
      <c r="A2906" s="9" t="s">
        <v>2855</v>
      </c>
      <c r="B2906" s="9" t="s">
        <v>31</v>
      </c>
      <c r="C2906" s="9">
        <v>603</v>
      </c>
      <c r="D2906" s="9">
        <v>0.60099999999999998</v>
      </c>
      <c r="E2906" s="9">
        <v>0.56000000000000005</v>
      </c>
      <c r="F2906" s="9">
        <v>0.50900000000000001</v>
      </c>
      <c r="G2906" s="9">
        <v>7764.55</v>
      </c>
      <c r="H2906" s="10">
        <v>7</v>
      </c>
      <c r="I2906" t="str">
        <f>CONCATENATE(Tabela_Brasil[[#This Row],[Município]],"-",Tabela_Brasil[[#This Row],[Estado]])</f>
        <v>Reriutaba-CE</v>
      </c>
      <c r="J2906">
        <f>IF(Tabela_Brasil[[#This Row],[IDHM]]&lt;=0.599,1,0)</f>
        <v>0</v>
      </c>
      <c r="K2906" t="str">
        <f>IF(Tabela_Brasil[[#This Row],[IDHM]]&lt;=0.55,"Baixo",IF(Tabela_Brasil[[#This Row],[IDHM]]&lt;=0.699,"Médio",IF(Tabela_Brasil[[#This Row],[IDHM]]&lt;=0.799,"Alto","Muito Alto")))</f>
        <v>Médio</v>
      </c>
      <c r="L2906" t="str">
        <f>VLOOKUP(Tabela_Brasil[[#This Row],[Estado]],'De-Para_Estado_Regiao'!$B$3:$C$29,2,FALSE)</f>
        <v>Nordeste</v>
      </c>
      <c r="M2906">
        <f>IF(Tabela_Brasil[[#This Row],[IBGE_1-4]]&gt;=951,1,0)</f>
        <v>0</v>
      </c>
      <c r="N2906">
        <f>IF(Tabela_Brasil[[#This Row],[COMP_P]]&lt;=2,1,0)</f>
        <v>0</v>
      </c>
    </row>
    <row r="2907" spans="1:14" x14ac:dyDescent="0.25">
      <c r="A2907" s="12" t="s">
        <v>2856</v>
      </c>
      <c r="B2907" s="12" t="s">
        <v>49</v>
      </c>
      <c r="C2907" s="12">
        <v>690</v>
      </c>
      <c r="D2907" s="12">
        <v>0.54600000000000004</v>
      </c>
      <c r="E2907" s="12">
        <v>0.53</v>
      </c>
      <c r="F2907" s="12">
        <v>0.42399999999999999</v>
      </c>
      <c r="G2907" s="12">
        <v>7574.75</v>
      </c>
      <c r="H2907" s="13">
        <v>1</v>
      </c>
      <c r="I2907" t="str">
        <f>CONCATENATE(Tabela_Brasil[[#This Row],[Município]],"-",Tabela_Brasil[[#This Row],[Estado]])</f>
        <v>Santa Luzia Do Pará-PA</v>
      </c>
      <c r="J2907">
        <f>IF(Tabela_Brasil[[#This Row],[IDHM]]&lt;=0.599,1,0)</f>
        <v>1</v>
      </c>
      <c r="K2907" t="str">
        <f>IF(Tabela_Brasil[[#This Row],[IDHM]]&lt;=0.55,"Baixo",IF(Tabela_Brasil[[#This Row],[IDHM]]&lt;=0.699,"Médio",IF(Tabela_Brasil[[#This Row],[IDHM]]&lt;=0.799,"Alto","Muito Alto")))</f>
        <v>Baixo</v>
      </c>
      <c r="L2907" t="str">
        <f>VLOOKUP(Tabela_Brasil[[#This Row],[Estado]],'De-Para_Estado_Regiao'!$B$3:$C$29,2,FALSE)</f>
        <v>Norte</v>
      </c>
      <c r="M2907">
        <f>IF(Tabela_Brasil[[#This Row],[IBGE_1-4]]&gt;=951,1,0)</f>
        <v>0</v>
      </c>
      <c r="N2907">
        <f>IF(Tabela_Brasil[[#This Row],[COMP_P]]&lt;=2,1,0)</f>
        <v>1</v>
      </c>
    </row>
    <row r="2908" spans="1:14" x14ac:dyDescent="0.25">
      <c r="A2908" s="9" t="s">
        <v>2857</v>
      </c>
      <c r="B2908" s="9" t="s">
        <v>49</v>
      </c>
      <c r="C2908" s="9">
        <v>385</v>
      </c>
      <c r="D2908" s="9">
        <v>0.627</v>
      </c>
      <c r="E2908" s="9">
        <v>0.57499999999999996</v>
      </c>
      <c r="F2908" s="9">
        <v>0.54600000000000004</v>
      </c>
      <c r="G2908" s="9">
        <v>7291.75</v>
      </c>
      <c r="H2908" s="10">
        <v>18</v>
      </c>
      <c r="I2908" t="str">
        <f>CONCATENATE(Tabela_Brasil[[#This Row],[Município]],"-",Tabela_Brasil[[#This Row],[Estado]])</f>
        <v>Santa Bárbara Do Pará-PA</v>
      </c>
      <c r="J2908">
        <f>IF(Tabela_Brasil[[#This Row],[IDHM]]&lt;=0.599,1,0)</f>
        <v>0</v>
      </c>
      <c r="K2908" t="str">
        <f>IF(Tabela_Brasil[[#This Row],[IDHM]]&lt;=0.55,"Baixo",IF(Tabela_Brasil[[#This Row],[IDHM]]&lt;=0.699,"Médio",IF(Tabela_Brasil[[#This Row],[IDHM]]&lt;=0.799,"Alto","Muito Alto")))</f>
        <v>Médio</v>
      </c>
      <c r="L2908" t="str">
        <f>VLOOKUP(Tabela_Brasil[[#This Row],[Estado]],'De-Para_Estado_Regiao'!$B$3:$C$29,2,FALSE)</f>
        <v>Norte</v>
      </c>
      <c r="M2908">
        <f>IF(Tabela_Brasil[[#This Row],[IBGE_1-4]]&gt;=951,1,0)</f>
        <v>0</v>
      </c>
      <c r="N2908">
        <f>IF(Tabela_Brasil[[#This Row],[COMP_P]]&lt;=2,1,0)</f>
        <v>0</v>
      </c>
    </row>
    <row r="2909" spans="1:14" x14ac:dyDescent="0.25">
      <c r="A2909" s="12" t="s">
        <v>2858</v>
      </c>
      <c r="B2909" s="12" t="s">
        <v>7</v>
      </c>
      <c r="C2909" s="12">
        <v>366</v>
      </c>
      <c r="D2909" s="12">
        <v>0.71299999999999997</v>
      </c>
      <c r="E2909" s="12">
        <v>0.68799999999999994</v>
      </c>
      <c r="F2909" s="12">
        <v>0.624</v>
      </c>
      <c r="G2909" s="12">
        <v>18630.64</v>
      </c>
      <c r="H2909" s="13">
        <v>5</v>
      </c>
      <c r="I2909" t="str">
        <f>CONCATENATE(Tabela_Brasil[[#This Row],[Município]],"-",Tabela_Brasil[[#This Row],[Estado]])</f>
        <v>Irapuã-SP</v>
      </c>
      <c r="J2909">
        <f>IF(Tabela_Brasil[[#This Row],[IDHM]]&lt;=0.599,1,0)</f>
        <v>0</v>
      </c>
      <c r="K2909" t="str">
        <f>IF(Tabela_Brasil[[#This Row],[IDHM]]&lt;=0.55,"Baixo",IF(Tabela_Brasil[[#This Row],[IDHM]]&lt;=0.699,"Médio",IF(Tabela_Brasil[[#This Row],[IDHM]]&lt;=0.799,"Alto","Muito Alto")))</f>
        <v>Alto</v>
      </c>
      <c r="L2909" t="str">
        <f>VLOOKUP(Tabela_Brasil[[#This Row],[Estado]],'De-Para_Estado_Regiao'!$B$3:$C$29,2,FALSE)</f>
        <v>Sudeste</v>
      </c>
      <c r="M2909">
        <f>IF(Tabela_Brasil[[#This Row],[IBGE_1-4]]&gt;=951,1,0)</f>
        <v>0</v>
      </c>
      <c r="N2909">
        <f>IF(Tabela_Brasil[[#This Row],[COMP_P]]&lt;=2,1,0)</f>
        <v>0</v>
      </c>
    </row>
    <row r="2910" spans="1:14" x14ac:dyDescent="0.25">
      <c r="A2910" s="9" t="s">
        <v>2859</v>
      </c>
      <c r="B2910" s="9" t="s">
        <v>14</v>
      </c>
      <c r="C2910" s="9">
        <v>101</v>
      </c>
      <c r="D2910" s="9">
        <v>0.75</v>
      </c>
      <c r="E2910" s="9">
        <v>0.748</v>
      </c>
      <c r="F2910" s="9">
        <v>0.66800000000000004</v>
      </c>
      <c r="G2910" s="9">
        <v>31454.63</v>
      </c>
      <c r="H2910" s="10">
        <v>15</v>
      </c>
      <c r="I2910" t="str">
        <f>CONCATENATE(Tabela_Brasil[[#This Row],[Município]],"-",Tabela_Brasil[[#This Row],[Estado]])</f>
        <v>Harmonia-RS</v>
      </c>
      <c r="J2910">
        <f>IF(Tabela_Brasil[[#This Row],[IDHM]]&lt;=0.599,1,0)</f>
        <v>0</v>
      </c>
      <c r="K2910" t="str">
        <f>IF(Tabela_Brasil[[#This Row],[IDHM]]&lt;=0.55,"Baixo",IF(Tabela_Brasil[[#This Row],[IDHM]]&lt;=0.699,"Médio",IF(Tabela_Brasil[[#This Row],[IDHM]]&lt;=0.799,"Alto","Muito Alto")))</f>
        <v>Alto</v>
      </c>
      <c r="L2910" t="str">
        <f>VLOOKUP(Tabela_Brasil[[#This Row],[Estado]],'De-Para_Estado_Regiao'!$B$3:$C$29,2,FALSE)</f>
        <v>Sul</v>
      </c>
      <c r="M2910">
        <f>IF(Tabela_Brasil[[#This Row],[IBGE_1-4]]&gt;=951,1,0)</f>
        <v>0</v>
      </c>
      <c r="N2910">
        <f>IF(Tabela_Brasil[[#This Row],[COMP_P]]&lt;=2,1,0)</f>
        <v>0</v>
      </c>
    </row>
    <row r="2911" spans="1:14" x14ac:dyDescent="0.25">
      <c r="A2911" s="12" t="s">
        <v>2860</v>
      </c>
      <c r="B2911" s="12" t="s">
        <v>14</v>
      </c>
      <c r="C2911" s="12">
        <v>94</v>
      </c>
      <c r="D2911" s="12">
        <v>0.73799999999999999</v>
      </c>
      <c r="E2911" s="12">
        <v>0.69799999999999995</v>
      </c>
      <c r="F2911" s="12">
        <v>0.67700000000000005</v>
      </c>
      <c r="G2911" s="12">
        <v>24136.13</v>
      </c>
      <c r="H2911" s="13">
        <v>10</v>
      </c>
      <c r="I2911" t="str">
        <f>CONCATENATE(Tabela_Brasil[[#This Row],[Município]],"-",Tabela_Brasil[[#This Row],[Estado]])</f>
        <v>Campina Das Missões-RS</v>
      </c>
      <c r="J2911">
        <f>IF(Tabela_Brasil[[#This Row],[IDHM]]&lt;=0.599,1,0)</f>
        <v>0</v>
      </c>
      <c r="K2911" t="str">
        <f>IF(Tabela_Brasil[[#This Row],[IDHM]]&lt;=0.55,"Baixo",IF(Tabela_Brasil[[#This Row],[IDHM]]&lt;=0.699,"Médio",IF(Tabela_Brasil[[#This Row],[IDHM]]&lt;=0.799,"Alto","Muito Alto")))</f>
        <v>Alto</v>
      </c>
      <c r="L2911" t="str">
        <f>VLOOKUP(Tabela_Brasil[[#This Row],[Estado]],'De-Para_Estado_Regiao'!$B$3:$C$29,2,FALSE)</f>
        <v>Sul</v>
      </c>
      <c r="M2911">
        <f>IF(Tabela_Brasil[[#This Row],[IBGE_1-4]]&gt;=951,1,0)</f>
        <v>0</v>
      </c>
      <c r="N2911">
        <f>IF(Tabela_Brasil[[#This Row],[COMP_P]]&lt;=2,1,0)</f>
        <v>0</v>
      </c>
    </row>
    <row r="2912" spans="1:14" x14ac:dyDescent="0.25">
      <c r="A2912" s="9" t="s">
        <v>2861</v>
      </c>
      <c r="B2912" s="9" t="s">
        <v>64</v>
      </c>
      <c r="C2912" s="9">
        <v>438</v>
      </c>
      <c r="D2912" s="9">
        <v>0.65700000000000003</v>
      </c>
      <c r="E2912" s="9">
        <v>0.63600000000000001</v>
      </c>
      <c r="F2912" s="9">
        <v>0.55100000000000005</v>
      </c>
      <c r="G2912" s="9">
        <v>9506.24</v>
      </c>
      <c r="H2912" s="10">
        <v>10</v>
      </c>
      <c r="I2912" t="str">
        <f>CONCATENATE(Tabela_Brasil[[#This Row],[Município]],"-",Tabela_Brasil[[#This Row],[Estado]])</f>
        <v>Mantenópolis-ES</v>
      </c>
      <c r="J2912">
        <f>IF(Tabela_Brasil[[#This Row],[IDHM]]&lt;=0.599,1,0)</f>
        <v>0</v>
      </c>
      <c r="K2912" t="str">
        <f>IF(Tabela_Brasil[[#This Row],[IDHM]]&lt;=0.55,"Baixo",IF(Tabela_Brasil[[#This Row],[IDHM]]&lt;=0.699,"Médio",IF(Tabela_Brasil[[#This Row],[IDHM]]&lt;=0.799,"Alto","Muito Alto")))</f>
        <v>Médio</v>
      </c>
      <c r="L2912" t="str">
        <f>VLOOKUP(Tabela_Brasil[[#This Row],[Estado]],'De-Para_Estado_Regiao'!$B$3:$C$29,2,FALSE)</f>
        <v>Sudeste</v>
      </c>
      <c r="M2912">
        <f>IF(Tabela_Brasil[[#This Row],[IBGE_1-4]]&gt;=951,1,0)</f>
        <v>0</v>
      </c>
      <c r="N2912">
        <f>IF(Tabela_Brasil[[#This Row],[COMP_P]]&lt;=2,1,0)</f>
        <v>0</v>
      </c>
    </row>
    <row r="2913" spans="1:14" x14ac:dyDescent="0.25">
      <c r="A2913" s="12" t="s">
        <v>2862</v>
      </c>
      <c r="B2913" s="12" t="s">
        <v>19</v>
      </c>
      <c r="C2913" s="12">
        <v>592</v>
      </c>
      <c r="D2913" s="12">
        <v>0.55600000000000005</v>
      </c>
      <c r="E2913" s="12">
        <v>0.54400000000000004</v>
      </c>
      <c r="F2913" s="12">
        <v>0.42299999999999999</v>
      </c>
      <c r="G2913" s="12">
        <v>6417.15</v>
      </c>
      <c r="H2913" s="13">
        <v>4</v>
      </c>
      <c r="I2913" t="str">
        <f>CONCATENATE(Tabela_Brasil[[#This Row],[Município]],"-",Tabela_Brasil[[#This Row],[Estado]])</f>
        <v>Flores-PE</v>
      </c>
      <c r="J2913">
        <f>IF(Tabela_Brasil[[#This Row],[IDHM]]&lt;=0.599,1,0)</f>
        <v>1</v>
      </c>
      <c r="K2913" t="str">
        <f>IF(Tabela_Brasil[[#This Row],[IDHM]]&lt;=0.55,"Baixo",IF(Tabela_Brasil[[#This Row],[IDHM]]&lt;=0.699,"Médio",IF(Tabela_Brasil[[#This Row],[IDHM]]&lt;=0.799,"Alto","Muito Alto")))</f>
        <v>Médio</v>
      </c>
      <c r="L2913" t="str">
        <f>VLOOKUP(Tabela_Brasil[[#This Row],[Estado]],'De-Para_Estado_Regiao'!$B$3:$C$29,2,FALSE)</f>
        <v>Nordeste</v>
      </c>
      <c r="M2913">
        <f>IF(Tabela_Brasil[[#This Row],[IBGE_1-4]]&gt;=951,1,0)</f>
        <v>0</v>
      </c>
      <c r="N2913">
        <f>IF(Tabela_Brasil[[#This Row],[COMP_P]]&lt;=2,1,0)</f>
        <v>0</v>
      </c>
    </row>
    <row r="2914" spans="1:14" x14ac:dyDescent="0.25">
      <c r="A2914" s="9" t="s">
        <v>2863</v>
      </c>
      <c r="B2914" s="9" t="s">
        <v>82</v>
      </c>
      <c r="C2914" s="9">
        <v>725</v>
      </c>
      <c r="D2914" s="9">
        <v>0.56999999999999995</v>
      </c>
      <c r="E2914" s="9">
        <v>0.55700000000000005</v>
      </c>
      <c r="F2914" s="9">
        <v>0.435</v>
      </c>
      <c r="G2914" s="9">
        <v>8017.63</v>
      </c>
      <c r="H2914" s="10">
        <v>4</v>
      </c>
      <c r="I2914" t="str">
        <f>CONCATENATE(Tabela_Brasil[[#This Row],[Município]],"-",Tabela_Brasil[[#This Row],[Estado]])</f>
        <v>Juazeirinho-PB</v>
      </c>
      <c r="J2914">
        <f>IF(Tabela_Brasil[[#This Row],[IDHM]]&lt;=0.599,1,0)</f>
        <v>1</v>
      </c>
      <c r="K2914" t="str">
        <f>IF(Tabela_Brasil[[#This Row],[IDHM]]&lt;=0.55,"Baixo",IF(Tabela_Brasil[[#This Row],[IDHM]]&lt;=0.699,"Médio",IF(Tabela_Brasil[[#This Row],[IDHM]]&lt;=0.799,"Alto","Muito Alto")))</f>
        <v>Médio</v>
      </c>
      <c r="L2914" t="str">
        <f>VLOOKUP(Tabela_Brasil[[#This Row],[Estado]],'De-Para_Estado_Regiao'!$B$3:$C$29,2,FALSE)</f>
        <v>Nordeste</v>
      </c>
      <c r="M2914">
        <f>IF(Tabela_Brasil[[#This Row],[IBGE_1-4]]&gt;=951,1,0)</f>
        <v>0</v>
      </c>
      <c r="N2914">
        <f>IF(Tabela_Brasil[[#This Row],[COMP_P]]&lt;=2,1,0)</f>
        <v>0</v>
      </c>
    </row>
    <row r="2915" spans="1:14" x14ac:dyDescent="0.25">
      <c r="A2915" s="12" t="s">
        <v>2864</v>
      </c>
      <c r="B2915" s="12" t="s">
        <v>24</v>
      </c>
      <c r="C2915" s="12">
        <v>959</v>
      </c>
      <c r="D2915" s="12">
        <v>0.57799999999999996</v>
      </c>
      <c r="E2915" s="12">
        <v>0.56599999999999995</v>
      </c>
      <c r="F2915" s="12">
        <v>0.44900000000000001</v>
      </c>
      <c r="G2915" s="12">
        <v>5785.11</v>
      </c>
      <c r="H2915" s="13">
        <v>4</v>
      </c>
      <c r="I2915" t="str">
        <f>CONCATENATE(Tabela_Brasil[[#This Row],[Município]],"-",Tabela_Brasil[[#This Row],[Estado]])</f>
        <v>Piritiba-BA</v>
      </c>
      <c r="J2915">
        <f>IF(Tabela_Brasil[[#This Row],[IDHM]]&lt;=0.599,1,0)</f>
        <v>1</v>
      </c>
      <c r="K2915" t="str">
        <f>IF(Tabela_Brasil[[#This Row],[IDHM]]&lt;=0.55,"Baixo",IF(Tabela_Brasil[[#This Row],[IDHM]]&lt;=0.699,"Médio",IF(Tabela_Brasil[[#This Row],[IDHM]]&lt;=0.799,"Alto","Muito Alto")))</f>
        <v>Médio</v>
      </c>
      <c r="L2915" t="str">
        <f>VLOOKUP(Tabela_Brasil[[#This Row],[Estado]],'De-Para_Estado_Regiao'!$B$3:$C$29,2,FALSE)</f>
        <v>Nordeste</v>
      </c>
      <c r="M2915">
        <f>IF(Tabela_Brasil[[#This Row],[IBGE_1-4]]&gt;=951,1,0)</f>
        <v>1</v>
      </c>
      <c r="N2915">
        <f>IF(Tabela_Brasil[[#This Row],[COMP_P]]&lt;=2,1,0)</f>
        <v>0</v>
      </c>
    </row>
    <row r="2916" spans="1:14" x14ac:dyDescent="0.25">
      <c r="A2916" s="9" t="s">
        <v>2865</v>
      </c>
      <c r="B2916" s="9" t="s">
        <v>64</v>
      </c>
      <c r="C2916" s="9">
        <v>371</v>
      </c>
      <c r="D2916" s="9">
        <v>0.65200000000000002</v>
      </c>
      <c r="E2916" s="9">
        <v>0.61899999999999999</v>
      </c>
      <c r="F2916" s="9">
        <v>0.54600000000000004</v>
      </c>
      <c r="G2916" s="9">
        <v>12081.44</v>
      </c>
      <c r="H2916" s="10">
        <v>7</v>
      </c>
      <c r="I2916" t="str">
        <f>CONCATENATE(Tabela_Brasil[[#This Row],[Município]],"-",Tabela_Brasil[[#This Row],[Estado]])</f>
        <v>Água Doce Do Norte-ES</v>
      </c>
      <c r="J2916">
        <f>IF(Tabela_Brasil[[#This Row],[IDHM]]&lt;=0.599,1,0)</f>
        <v>0</v>
      </c>
      <c r="K2916" t="str">
        <f>IF(Tabela_Brasil[[#This Row],[IDHM]]&lt;=0.55,"Baixo",IF(Tabela_Brasil[[#This Row],[IDHM]]&lt;=0.699,"Médio",IF(Tabela_Brasil[[#This Row],[IDHM]]&lt;=0.799,"Alto","Muito Alto")))</f>
        <v>Médio</v>
      </c>
      <c r="L2916" t="str">
        <f>VLOOKUP(Tabela_Brasil[[#This Row],[Estado]],'De-Para_Estado_Regiao'!$B$3:$C$29,2,FALSE)</f>
        <v>Sudeste</v>
      </c>
      <c r="M2916">
        <f>IF(Tabela_Brasil[[#This Row],[IBGE_1-4]]&gt;=951,1,0)</f>
        <v>0</v>
      </c>
      <c r="N2916">
        <f>IF(Tabela_Brasil[[#This Row],[COMP_P]]&lt;=2,1,0)</f>
        <v>0</v>
      </c>
    </row>
    <row r="2917" spans="1:14" x14ac:dyDescent="0.25">
      <c r="A2917" s="12" t="s">
        <v>2866</v>
      </c>
      <c r="B2917" s="12" t="s">
        <v>14</v>
      </c>
      <c r="C2917" s="12">
        <v>77</v>
      </c>
      <c r="D2917" s="12">
        <v>0.76200000000000001</v>
      </c>
      <c r="E2917" s="12">
        <v>0.745</v>
      </c>
      <c r="F2917" s="12">
        <v>0.70599999999999996</v>
      </c>
      <c r="G2917" s="12">
        <v>50359.87</v>
      </c>
      <c r="H2917" s="13">
        <v>4</v>
      </c>
      <c r="I2917" t="str">
        <f>CONCATENATE(Tabela_Brasil[[#This Row],[Município]],"-",Tabela_Brasil[[#This Row],[Estado]])</f>
        <v>Saldanha Marinho-RS</v>
      </c>
      <c r="J2917">
        <f>IF(Tabela_Brasil[[#This Row],[IDHM]]&lt;=0.599,1,0)</f>
        <v>0</v>
      </c>
      <c r="K2917" t="str">
        <f>IF(Tabela_Brasil[[#This Row],[IDHM]]&lt;=0.55,"Baixo",IF(Tabela_Brasil[[#This Row],[IDHM]]&lt;=0.699,"Médio",IF(Tabela_Brasil[[#This Row],[IDHM]]&lt;=0.799,"Alto","Muito Alto")))</f>
        <v>Alto</v>
      </c>
      <c r="L2917" t="str">
        <f>VLOOKUP(Tabela_Brasil[[#This Row],[Estado]],'De-Para_Estado_Regiao'!$B$3:$C$29,2,FALSE)</f>
        <v>Sul</v>
      </c>
      <c r="M2917">
        <f>IF(Tabela_Brasil[[#This Row],[IBGE_1-4]]&gt;=951,1,0)</f>
        <v>0</v>
      </c>
      <c r="N2917">
        <f>IF(Tabela_Brasil[[#This Row],[COMP_P]]&lt;=2,1,0)</f>
        <v>0</v>
      </c>
    </row>
    <row r="2918" spans="1:14" x14ac:dyDescent="0.25">
      <c r="A2918" s="9" t="s">
        <v>2867</v>
      </c>
      <c r="B2918" s="9" t="s">
        <v>14</v>
      </c>
      <c r="C2918" s="9">
        <v>87</v>
      </c>
      <c r="D2918" s="9">
        <v>0.71599999999999997</v>
      </c>
      <c r="E2918" s="9">
        <v>0.70299999999999996</v>
      </c>
      <c r="F2918" s="9">
        <v>0.61199999999999999</v>
      </c>
      <c r="G2918" s="9">
        <v>44745.53</v>
      </c>
      <c r="H2918" s="10">
        <v>2</v>
      </c>
      <c r="I2918" t="str">
        <f>CONCATENATE(Tabela_Brasil[[#This Row],[Município]],"-",Tabela_Brasil[[#This Row],[Estado]])</f>
        <v>Ernestina-RS</v>
      </c>
      <c r="J2918">
        <f>IF(Tabela_Brasil[[#This Row],[IDHM]]&lt;=0.599,1,0)</f>
        <v>0</v>
      </c>
      <c r="K2918" t="str">
        <f>IF(Tabela_Brasil[[#This Row],[IDHM]]&lt;=0.55,"Baixo",IF(Tabela_Brasil[[#This Row],[IDHM]]&lt;=0.699,"Médio",IF(Tabela_Brasil[[#This Row],[IDHM]]&lt;=0.799,"Alto","Muito Alto")))</f>
        <v>Alto</v>
      </c>
      <c r="L2918" t="str">
        <f>VLOOKUP(Tabela_Brasil[[#This Row],[Estado]],'De-Para_Estado_Regiao'!$B$3:$C$29,2,FALSE)</f>
        <v>Sul</v>
      </c>
      <c r="M2918">
        <f>IF(Tabela_Brasil[[#This Row],[IBGE_1-4]]&gt;=951,1,0)</f>
        <v>0</v>
      </c>
      <c r="N2918">
        <f>IF(Tabela_Brasil[[#This Row],[COMP_P]]&lt;=2,1,0)</f>
        <v>1</v>
      </c>
    </row>
    <row r="2919" spans="1:14" x14ac:dyDescent="0.25">
      <c r="A2919" s="12" t="s">
        <v>2868</v>
      </c>
      <c r="B2919" s="12" t="s">
        <v>72</v>
      </c>
      <c r="C2919" s="12">
        <v>401</v>
      </c>
      <c r="D2919" s="12">
        <v>0.66</v>
      </c>
      <c r="E2919" s="12">
        <v>0.64700000000000002</v>
      </c>
      <c r="F2919" s="12">
        <v>0.58399999999999996</v>
      </c>
      <c r="G2919" s="12">
        <v>11433.58</v>
      </c>
      <c r="H2919" s="13">
        <v>12</v>
      </c>
      <c r="I2919" t="str">
        <f>CONCATENATE(Tabela_Brasil[[#This Row],[Município]],"-",Tabela_Brasil[[#This Row],[Estado]])</f>
        <v>Jardim Do Seridó-RN</v>
      </c>
      <c r="J2919">
        <f>IF(Tabela_Brasil[[#This Row],[IDHM]]&lt;=0.599,1,0)</f>
        <v>0</v>
      </c>
      <c r="K2919" t="str">
        <f>IF(Tabela_Brasil[[#This Row],[IDHM]]&lt;=0.55,"Baixo",IF(Tabela_Brasil[[#This Row],[IDHM]]&lt;=0.699,"Médio",IF(Tabela_Brasil[[#This Row],[IDHM]]&lt;=0.799,"Alto","Muito Alto")))</f>
        <v>Médio</v>
      </c>
      <c r="L2919" t="str">
        <f>VLOOKUP(Tabela_Brasil[[#This Row],[Estado]],'De-Para_Estado_Regiao'!$B$3:$C$29,2,FALSE)</f>
        <v>Nordeste</v>
      </c>
      <c r="M2919">
        <f>IF(Tabela_Brasil[[#This Row],[IBGE_1-4]]&gt;=951,1,0)</f>
        <v>0</v>
      </c>
      <c r="N2919">
        <f>IF(Tabela_Brasil[[#This Row],[COMP_P]]&lt;=2,1,0)</f>
        <v>0</v>
      </c>
    </row>
    <row r="2920" spans="1:14" x14ac:dyDescent="0.25">
      <c r="A2920" s="9" t="s">
        <v>2869</v>
      </c>
      <c r="B2920" s="9" t="s">
        <v>210</v>
      </c>
      <c r="C2920" s="9">
        <v>515</v>
      </c>
      <c r="D2920" s="9">
        <v>0.64200000000000002</v>
      </c>
      <c r="E2920" s="9">
        <v>0.63100000000000001</v>
      </c>
      <c r="F2920" s="9">
        <v>0.53200000000000003</v>
      </c>
      <c r="G2920" s="9">
        <v>16519.72</v>
      </c>
      <c r="H2920" s="10">
        <v>13</v>
      </c>
      <c r="I2920" t="str">
        <f>CONCATENATE(Tabela_Brasil[[#This Row],[Município]],"-",Tabela_Brasil[[#This Row],[Estado]])</f>
        <v>Amapá-AP</v>
      </c>
      <c r="J2920">
        <f>IF(Tabela_Brasil[[#This Row],[IDHM]]&lt;=0.599,1,0)</f>
        <v>0</v>
      </c>
      <c r="K2920" t="str">
        <f>IF(Tabela_Brasil[[#This Row],[IDHM]]&lt;=0.55,"Baixo",IF(Tabela_Brasil[[#This Row],[IDHM]]&lt;=0.699,"Médio",IF(Tabela_Brasil[[#This Row],[IDHM]]&lt;=0.799,"Alto","Muito Alto")))</f>
        <v>Médio</v>
      </c>
      <c r="L2920" t="str">
        <f>VLOOKUP(Tabela_Brasil[[#This Row],[Estado]],'De-Para_Estado_Regiao'!$B$3:$C$29,2,FALSE)</f>
        <v>Norte</v>
      </c>
      <c r="M2920">
        <f>IF(Tabela_Brasil[[#This Row],[IBGE_1-4]]&gt;=951,1,0)</f>
        <v>0</v>
      </c>
      <c r="N2920">
        <f>IF(Tabela_Brasil[[#This Row],[COMP_P]]&lt;=2,1,0)</f>
        <v>0</v>
      </c>
    </row>
    <row r="2921" spans="1:14" x14ac:dyDescent="0.25">
      <c r="A2921" s="12" t="s">
        <v>2870</v>
      </c>
      <c r="B2921" s="12" t="s">
        <v>59</v>
      </c>
      <c r="C2921" s="12">
        <v>168</v>
      </c>
      <c r="D2921" s="12">
        <v>0.73</v>
      </c>
      <c r="E2921" s="12">
        <v>0.72899999999999998</v>
      </c>
      <c r="F2921" s="12">
        <v>0.60199999999999998</v>
      </c>
      <c r="G2921" s="12">
        <v>20151.13</v>
      </c>
      <c r="H2921" s="13">
        <v>7</v>
      </c>
      <c r="I2921" t="str">
        <f>CONCATENATE(Tabela_Brasil[[#This Row],[Município]],"-",Tabela_Brasil[[#This Row],[Estado]])</f>
        <v>Treze De Maio-SC</v>
      </c>
      <c r="J2921">
        <f>IF(Tabela_Brasil[[#This Row],[IDHM]]&lt;=0.599,1,0)</f>
        <v>0</v>
      </c>
      <c r="K2921" t="str">
        <f>IF(Tabela_Brasil[[#This Row],[IDHM]]&lt;=0.55,"Baixo",IF(Tabela_Brasil[[#This Row],[IDHM]]&lt;=0.699,"Médio",IF(Tabela_Brasil[[#This Row],[IDHM]]&lt;=0.799,"Alto","Muito Alto")))</f>
        <v>Alto</v>
      </c>
      <c r="L2921" t="str">
        <f>VLOOKUP(Tabela_Brasil[[#This Row],[Estado]],'De-Para_Estado_Regiao'!$B$3:$C$29,2,FALSE)</f>
        <v>Sul</v>
      </c>
      <c r="M2921">
        <f>IF(Tabela_Brasil[[#This Row],[IBGE_1-4]]&gt;=951,1,0)</f>
        <v>0</v>
      </c>
      <c r="N2921">
        <f>IF(Tabela_Brasil[[#This Row],[COMP_P]]&lt;=2,1,0)</f>
        <v>0</v>
      </c>
    </row>
    <row r="2922" spans="1:14" x14ac:dyDescent="0.25">
      <c r="A2922" s="9" t="s">
        <v>2871</v>
      </c>
      <c r="B2922" s="9" t="s">
        <v>14</v>
      </c>
      <c r="C2922" s="9">
        <v>189</v>
      </c>
      <c r="D2922" s="9">
        <v>0.7</v>
      </c>
      <c r="E2922" s="9">
        <v>0.70499999999999996</v>
      </c>
      <c r="F2922" s="9">
        <v>0.57399999999999995</v>
      </c>
      <c r="G2922" s="9">
        <v>21321.52</v>
      </c>
      <c r="H2922" s="10">
        <v>6</v>
      </c>
      <c r="I2922" t="str">
        <f>CONCATENATE(Tabela_Brasil[[#This Row],[Município]],"-",Tabela_Brasil[[#This Row],[Estado]])</f>
        <v>Cambará Do Sul-RS</v>
      </c>
      <c r="J2922">
        <f>IF(Tabela_Brasil[[#This Row],[IDHM]]&lt;=0.599,1,0)</f>
        <v>0</v>
      </c>
      <c r="K2922" t="str">
        <f>IF(Tabela_Brasil[[#This Row],[IDHM]]&lt;=0.55,"Baixo",IF(Tabela_Brasil[[#This Row],[IDHM]]&lt;=0.699,"Médio",IF(Tabela_Brasil[[#This Row],[IDHM]]&lt;=0.799,"Alto","Muito Alto")))</f>
        <v>Alto</v>
      </c>
      <c r="L2922" t="str">
        <f>VLOOKUP(Tabela_Brasil[[#This Row],[Estado]],'De-Para_Estado_Regiao'!$B$3:$C$29,2,FALSE)</f>
        <v>Sul</v>
      </c>
      <c r="M2922">
        <f>IF(Tabela_Brasil[[#This Row],[IBGE_1-4]]&gt;=951,1,0)</f>
        <v>0</v>
      </c>
      <c r="N2922">
        <f>IF(Tabela_Brasil[[#This Row],[COMP_P]]&lt;=2,1,0)</f>
        <v>0</v>
      </c>
    </row>
    <row r="2923" spans="1:14" x14ac:dyDescent="0.25">
      <c r="A2923" s="12" t="s">
        <v>2872</v>
      </c>
      <c r="B2923" s="12" t="s">
        <v>33</v>
      </c>
      <c r="C2923" s="12">
        <v>230</v>
      </c>
      <c r="D2923" s="12">
        <v>0.67700000000000005</v>
      </c>
      <c r="E2923" s="12">
        <v>0.67</v>
      </c>
      <c r="F2923" s="12">
        <v>0.56799999999999995</v>
      </c>
      <c r="G2923" s="12">
        <v>21765.1</v>
      </c>
      <c r="H2923" s="13">
        <v>2</v>
      </c>
      <c r="I2923" t="str">
        <f>CONCATENATE(Tabela_Brasil[[#This Row],[Município]],"-",Tabela_Brasil[[#This Row],[Estado]])</f>
        <v>Itapirapuã-GO</v>
      </c>
      <c r="J2923">
        <f>IF(Tabela_Brasil[[#This Row],[IDHM]]&lt;=0.599,1,0)</f>
        <v>0</v>
      </c>
      <c r="K2923" t="str">
        <f>IF(Tabela_Brasil[[#This Row],[IDHM]]&lt;=0.55,"Baixo",IF(Tabela_Brasil[[#This Row],[IDHM]]&lt;=0.699,"Médio",IF(Tabela_Brasil[[#This Row],[IDHM]]&lt;=0.799,"Alto","Muito Alto")))</f>
        <v>Médio</v>
      </c>
      <c r="L2923" t="str">
        <f>VLOOKUP(Tabela_Brasil[[#This Row],[Estado]],'De-Para_Estado_Regiao'!$B$3:$C$29,2,FALSE)</f>
        <v>Centro-Oeste</v>
      </c>
      <c r="M2923">
        <f>IF(Tabela_Brasil[[#This Row],[IBGE_1-4]]&gt;=951,1,0)</f>
        <v>0</v>
      </c>
      <c r="N2923">
        <f>IF(Tabela_Brasil[[#This Row],[COMP_P]]&lt;=2,1,0)</f>
        <v>1</v>
      </c>
    </row>
    <row r="2924" spans="1:14" x14ac:dyDescent="0.25">
      <c r="A2924" s="9" t="s">
        <v>207</v>
      </c>
      <c r="B2924" s="9" t="s">
        <v>24</v>
      </c>
      <c r="C2924" s="9">
        <v>602</v>
      </c>
      <c r="D2924" s="9">
        <v>0.59599999999999997</v>
      </c>
      <c r="E2924" s="9">
        <v>0.54</v>
      </c>
      <c r="F2924" s="9">
        <v>0.53800000000000003</v>
      </c>
      <c r="G2924" s="9">
        <v>7933.89</v>
      </c>
      <c r="H2924" s="10">
        <v>1</v>
      </c>
      <c r="I2924" t="str">
        <f>CONCATENATE(Tabela_Brasil[[#This Row],[Município]],"-",Tabela_Brasil[[#This Row],[Estado]])</f>
        <v>Central-BA</v>
      </c>
      <c r="J2924">
        <f>IF(Tabela_Brasil[[#This Row],[IDHM]]&lt;=0.599,1,0)</f>
        <v>1</v>
      </c>
      <c r="K2924" t="str">
        <f>IF(Tabela_Brasil[[#This Row],[IDHM]]&lt;=0.55,"Baixo",IF(Tabela_Brasil[[#This Row],[IDHM]]&lt;=0.699,"Médio",IF(Tabela_Brasil[[#This Row],[IDHM]]&lt;=0.799,"Alto","Muito Alto")))</f>
        <v>Médio</v>
      </c>
      <c r="L2924" t="str">
        <f>VLOOKUP(Tabela_Brasil[[#This Row],[Estado]],'De-Para_Estado_Regiao'!$B$3:$C$29,2,FALSE)</f>
        <v>Nordeste</v>
      </c>
      <c r="M2924">
        <f>IF(Tabela_Brasil[[#This Row],[IBGE_1-4]]&gt;=951,1,0)</f>
        <v>0</v>
      </c>
      <c r="N2924">
        <f>IF(Tabela_Brasil[[#This Row],[COMP_P]]&lt;=2,1,0)</f>
        <v>1</v>
      </c>
    </row>
    <row r="2925" spans="1:14" x14ac:dyDescent="0.25">
      <c r="A2925" s="12" t="s">
        <v>2873</v>
      </c>
      <c r="B2925" s="12" t="s">
        <v>82</v>
      </c>
      <c r="C2925" s="12">
        <v>704</v>
      </c>
      <c r="D2925" s="12">
        <v>0.59</v>
      </c>
      <c r="E2925" s="12">
        <v>0.57799999999999996</v>
      </c>
      <c r="F2925" s="12">
        <v>0.45200000000000001</v>
      </c>
      <c r="G2925" s="12">
        <v>9227.4599999999991</v>
      </c>
      <c r="H2925" s="13">
        <v>7</v>
      </c>
      <c r="I2925" t="str">
        <f>CONCATENATE(Tabela_Brasil[[#This Row],[Município]],"-",Tabela_Brasil[[#This Row],[Estado]])</f>
        <v>Coremas-PB</v>
      </c>
      <c r="J2925">
        <f>IF(Tabela_Brasil[[#This Row],[IDHM]]&lt;=0.599,1,0)</f>
        <v>1</v>
      </c>
      <c r="K2925" t="str">
        <f>IF(Tabela_Brasil[[#This Row],[IDHM]]&lt;=0.55,"Baixo",IF(Tabela_Brasil[[#This Row],[IDHM]]&lt;=0.699,"Médio",IF(Tabela_Brasil[[#This Row],[IDHM]]&lt;=0.799,"Alto","Muito Alto")))</f>
        <v>Médio</v>
      </c>
      <c r="L2925" t="str">
        <f>VLOOKUP(Tabela_Brasil[[#This Row],[Estado]],'De-Para_Estado_Regiao'!$B$3:$C$29,2,FALSE)</f>
        <v>Nordeste</v>
      </c>
      <c r="M2925">
        <f>IF(Tabela_Brasil[[#This Row],[IBGE_1-4]]&gt;=951,1,0)</f>
        <v>0</v>
      </c>
      <c r="N2925">
        <f>IF(Tabela_Brasil[[#This Row],[COMP_P]]&lt;=2,1,0)</f>
        <v>0</v>
      </c>
    </row>
    <row r="2926" spans="1:14" x14ac:dyDescent="0.25">
      <c r="A2926" s="9" t="s">
        <v>2874</v>
      </c>
      <c r="B2926" s="9" t="s">
        <v>31</v>
      </c>
      <c r="C2926" s="9">
        <v>614</v>
      </c>
      <c r="D2926" s="9">
        <v>0.60599999999999998</v>
      </c>
      <c r="E2926" s="9">
        <v>0.54</v>
      </c>
      <c r="F2926" s="9">
        <v>0.53</v>
      </c>
      <c r="G2926" s="9">
        <v>7889.12</v>
      </c>
      <c r="H2926" s="10">
        <v>5</v>
      </c>
      <c r="I2926" t="str">
        <f>CONCATENATE(Tabela_Brasil[[#This Row],[Município]],"-",Tabela_Brasil[[#This Row],[Estado]])</f>
        <v>Banabuiú-CE</v>
      </c>
      <c r="J2926">
        <f>IF(Tabela_Brasil[[#This Row],[IDHM]]&lt;=0.599,1,0)</f>
        <v>0</v>
      </c>
      <c r="K2926" t="str">
        <f>IF(Tabela_Brasil[[#This Row],[IDHM]]&lt;=0.55,"Baixo",IF(Tabela_Brasil[[#This Row],[IDHM]]&lt;=0.699,"Médio",IF(Tabela_Brasil[[#This Row],[IDHM]]&lt;=0.799,"Alto","Muito Alto")))</f>
        <v>Médio</v>
      </c>
      <c r="L2926" t="str">
        <f>VLOOKUP(Tabela_Brasil[[#This Row],[Estado]],'De-Para_Estado_Regiao'!$B$3:$C$29,2,FALSE)</f>
        <v>Nordeste</v>
      </c>
      <c r="M2926">
        <f>IF(Tabela_Brasil[[#This Row],[IBGE_1-4]]&gt;=951,1,0)</f>
        <v>0</v>
      </c>
      <c r="N2926">
        <f>IF(Tabela_Brasil[[#This Row],[COMP_P]]&lt;=2,1,0)</f>
        <v>0</v>
      </c>
    </row>
    <row r="2927" spans="1:14" x14ac:dyDescent="0.25">
      <c r="A2927" s="12" t="s">
        <v>2875</v>
      </c>
      <c r="B2927" s="12" t="s">
        <v>82</v>
      </c>
      <c r="C2927" s="12">
        <v>424</v>
      </c>
      <c r="D2927" s="12">
        <v>0.55000000000000004</v>
      </c>
      <c r="E2927" s="12">
        <v>0.54</v>
      </c>
      <c r="F2927" s="12">
        <v>0.41199999999999998</v>
      </c>
      <c r="G2927" s="12">
        <v>8307.35</v>
      </c>
      <c r="H2927" s="13">
        <v>4</v>
      </c>
      <c r="I2927" t="str">
        <f>CONCATENATE(Tabela_Brasil[[#This Row],[Município]],"-",Tabela_Brasil[[#This Row],[Estado]])</f>
        <v>Araçagi-PB</v>
      </c>
      <c r="J2927">
        <f>IF(Tabela_Brasil[[#This Row],[IDHM]]&lt;=0.599,1,0)</f>
        <v>1</v>
      </c>
      <c r="K2927" t="str">
        <f>IF(Tabela_Brasil[[#This Row],[IDHM]]&lt;=0.55,"Baixo",IF(Tabela_Brasil[[#This Row],[IDHM]]&lt;=0.699,"Médio",IF(Tabela_Brasil[[#This Row],[IDHM]]&lt;=0.799,"Alto","Muito Alto")))</f>
        <v>Baixo</v>
      </c>
      <c r="L2927" t="str">
        <f>VLOOKUP(Tabela_Brasil[[#This Row],[Estado]],'De-Para_Estado_Regiao'!$B$3:$C$29,2,FALSE)</f>
        <v>Nordeste</v>
      </c>
      <c r="M2927">
        <f>IF(Tabela_Brasil[[#This Row],[IBGE_1-4]]&gt;=951,1,0)</f>
        <v>0</v>
      </c>
      <c r="N2927">
        <f>IF(Tabela_Brasil[[#This Row],[COMP_P]]&lt;=2,1,0)</f>
        <v>0</v>
      </c>
    </row>
    <row r="2928" spans="1:14" x14ac:dyDescent="0.25">
      <c r="A2928" s="9" t="s">
        <v>2876</v>
      </c>
      <c r="B2928" s="9" t="s">
        <v>19</v>
      </c>
      <c r="C2928" s="9">
        <v>441</v>
      </c>
      <c r="D2928" s="9">
        <v>0.58299999999999996</v>
      </c>
      <c r="E2928" s="9">
        <v>0.54</v>
      </c>
      <c r="F2928" s="9">
        <v>0.505</v>
      </c>
      <c r="G2928" s="9">
        <v>7277.43</v>
      </c>
      <c r="H2928" s="10">
        <v>5</v>
      </c>
      <c r="I2928" t="str">
        <f>CONCATENATE(Tabela_Brasil[[#This Row],[Município]],"-",Tabela_Brasil[[#This Row],[Estado]])</f>
        <v>Carnaíba-PE</v>
      </c>
      <c r="J2928">
        <f>IF(Tabela_Brasil[[#This Row],[IDHM]]&lt;=0.599,1,0)</f>
        <v>1</v>
      </c>
      <c r="K2928" t="str">
        <f>IF(Tabela_Brasil[[#This Row],[IDHM]]&lt;=0.55,"Baixo",IF(Tabela_Brasil[[#This Row],[IDHM]]&lt;=0.699,"Médio",IF(Tabela_Brasil[[#This Row],[IDHM]]&lt;=0.799,"Alto","Muito Alto")))</f>
        <v>Médio</v>
      </c>
      <c r="L2928" t="str">
        <f>VLOOKUP(Tabela_Brasil[[#This Row],[Estado]],'De-Para_Estado_Regiao'!$B$3:$C$29,2,FALSE)</f>
        <v>Nordeste</v>
      </c>
      <c r="M2928">
        <f>IF(Tabela_Brasil[[#This Row],[IBGE_1-4]]&gt;=951,1,0)</f>
        <v>0</v>
      </c>
      <c r="N2928">
        <f>IF(Tabela_Brasil[[#This Row],[COMP_P]]&lt;=2,1,0)</f>
        <v>0</v>
      </c>
    </row>
    <row r="2929" spans="1:14" x14ac:dyDescent="0.25">
      <c r="A2929" s="12" t="s">
        <v>2877</v>
      </c>
      <c r="B2929" s="12" t="s">
        <v>16</v>
      </c>
      <c r="C2929" s="12">
        <v>351</v>
      </c>
      <c r="D2929" s="12">
        <v>0.68</v>
      </c>
      <c r="E2929" s="12">
        <v>0.65</v>
      </c>
      <c r="F2929" s="12">
        <v>0.58399999999999996</v>
      </c>
      <c r="G2929" s="12">
        <v>12164.42</v>
      </c>
      <c r="H2929" s="13">
        <v>10</v>
      </c>
      <c r="I2929" t="str">
        <f>CONCATENATE(Tabela_Brasil[[#This Row],[Município]],"-",Tabela_Brasil[[#This Row],[Estado]])</f>
        <v>Antônio Carlos-MG</v>
      </c>
      <c r="J2929">
        <f>IF(Tabela_Brasil[[#This Row],[IDHM]]&lt;=0.599,1,0)</f>
        <v>0</v>
      </c>
      <c r="K2929" t="str">
        <f>IF(Tabela_Brasil[[#This Row],[IDHM]]&lt;=0.55,"Baixo",IF(Tabela_Brasil[[#This Row],[IDHM]]&lt;=0.699,"Médio",IF(Tabela_Brasil[[#This Row],[IDHM]]&lt;=0.799,"Alto","Muito Alto")))</f>
        <v>Médio</v>
      </c>
      <c r="L2929" t="str">
        <f>VLOOKUP(Tabela_Brasil[[#This Row],[Estado]],'De-Para_Estado_Regiao'!$B$3:$C$29,2,FALSE)</f>
        <v>Sudeste</v>
      </c>
      <c r="M2929">
        <f>IF(Tabela_Brasil[[#This Row],[IBGE_1-4]]&gt;=951,1,0)</f>
        <v>0</v>
      </c>
      <c r="N2929">
        <f>IF(Tabela_Brasil[[#This Row],[COMP_P]]&lt;=2,1,0)</f>
        <v>0</v>
      </c>
    </row>
    <row r="2930" spans="1:14" x14ac:dyDescent="0.25">
      <c r="A2930" s="9" t="s">
        <v>1057</v>
      </c>
      <c r="B2930" s="9" t="s">
        <v>14</v>
      </c>
      <c r="C2930" s="9">
        <v>91</v>
      </c>
      <c r="D2930" s="9">
        <v>0.72599999999999998</v>
      </c>
      <c r="E2930" s="9">
        <v>0.70299999999999996</v>
      </c>
      <c r="F2930" s="9">
        <v>0.63600000000000001</v>
      </c>
      <c r="G2930" s="9">
        <v>37839.360000000001</v>
      </c>
      <c r="H2930" s="10">
        <v>4</v>
      </c>
      <c r="I2930" t="str">
        <f>CONCATENATE(Tabela_Brasil[[#This Row],[Município]],"-",Tabela_Brasil[[#This Row],[Estado]])</f>
        <v>Jacutinga-RS</v>
      </c>
      <c r="J2930">
        <f>IF(Tabela_Brasil[[#This Row],[IDHM]]&lt;=0.599,1,0)</f>
        <v>0</v>
      </c>
      <c r="K2930" t="str">
        <f>IF(Tabela_Brasil[[#This Row],[IDHM]]&lt;=0.55,"Baixo",IF(Tabela_Brasil[[#This Row],[IDHM]]&lt;=0.699,"Médio",IF(Tabela_Brasil[[#This Row],[IDHM]]&lt;=0.799,"Alto","Muito Alto")))</f>
        <v>Alto</v>
      </c>
      <c r="L2930" t="str">
        <f>VLOOKUP(Tabela_Brasil[[#This Row],[Estado]],'De-Para_Estado_Regiao'!$B$3:$C$29,2,FALSE)</f>
        <v>Sul</v>
      </c>
      <c r="M2930">
        <f>IF(Tabela_Brasil[[#This Row],[IBGE_1-4]]&gt;=951,1,0)</f>
        <v>0</v>
      </c>
      <c r="N2930">
        <f>IF(Tabela_Brasil[[#This Row],[COMP_P]]&lt;=2,1,0)</f>
        <v>0</v>
      </c>
    </row>
    <row r="2931" spans="1:14" x14ac:dyDescent="0.25">
      <c r="A2931" s="12" t="s">
        <v>2878</v>
      </c>
      <c r="B2931" s="12" t="s">
        <v>14</v>
      </c>
      <c r="C2931" s="12">
        <v>53</v>
      </c>
      <c r="D2931" s="12">
        <v>0.70599999999999996</v>
      </c>
      <c r="E2931" s="12">
        <v>0.71299999999999997</v>
      </c>
      <c r="F2931" s="12">
        <v>0.55700000000000005</v>
      </c>
      <c r="G2931" s="12">
        <v>41237.08</v>
      </c>
      <c r="H2931" s="13">
        <v>3</v>
      </c>
      <c r="I2931" t="str">
        <f>CONCATENATE(Tabela_Brasil[[#This Row],[Município]],"-",Tabela_Brasil[[#This Row],[Estado]])</f>
        <v>Campestre Da Serra-RS</v>
      </c>
      <c r="J2931">
        <f>IF(Tabela_Brasil[[#This Row],[IDHM]]&lt;=0.599,1,0)</f>
        <v>0</v>
      </c>
      <c r="K2931" t="str">
        <f>IF(Tabela_Brasil[[#This Row],[IDHM]]&lt;=0.55,"Baixo",IF(Tabela_Brasil[[#This Row],[IDHM]]&lt;=0.699,"Médio",IF(Tabela_Brasil[[#This Row],[IDHM]]&lt;=0.799,"Alto","Muito Alto")))</f>
        <v>Alto</v>
      </c>
      <c r="L2931" t="str">
        <f>VLOOKUP(Tabela_Brasil[[#This Row],[Estado]],'De-Para_Estado_Regiao'!$B$3:$C$29,2,FALSE)</f>
        <v>Sul</v>
      </c>
      <c r="M2931">
        <f>IF(Tabela_Brasil[[#This Row],[IBGE_1-4]]&gt;=951,1,0)</f>
        <v>0</v>
      </c>
      <c r="N2931">
        <f>IF(Tabela_Brasil[[#This Row],[COMP_P]]&lt;=2,1,0)</f>
        <v>0</v>
      </c>
    </row>
    <row r="2932" spans="1:14" x14ac:dyDescent="0.25">
      <c r="A2932" s="9" t="s">
        <v>128</v>
      </c>
      <c r="B2932" s="9" t="s">
        <v>59</v>
      </c>
      <c r="C2932" s="9">
        <v>239</v>
      </c>
      <c r="D2932" s="9">
        <v>0.71799999999999997</v>
      </c>
      <c r="E2932" s="9">
        <v>0.69199999999999995</v>
      </c>
      <c r="F2932" s="9">
        <v>0.63600000000000001</v>
      </c>
      <c r="G2932" s="9">
        <v>19011.57</v>
      </c>
      <c r="H2932" s="10">
        <v>3</v>
      </c>
      <c r="I2932" t="str">
        <f>CONCATENATE(Tabela_Brasil[[#This Row],[Município]],"-",Tabela_Brasil[[#This Row],[Estado]])</f>
        <v>Praia Grande-SC</v>
      </c>
      <c r="J2932">
        <f>IF(Tabela_Brasil[[#This Row],[IDHM]]&lt;=0.599,1,0)</f>
        <v>0</v>
      </c>
      <c r="K2932" t="str">
        <f>IF(Tabela_Brasil[[#This Row],[IDHM]]&lt;=0.55,"Baixo",IF(Tabela_Brasil[[#This Row],[IDHM]]&lt;=0.699,"Médio",IF(Tabela_Brasil[[#This Row],[IDHM]]&lt;=0.799,"Alto","Muito Alto")))</f>
        <v>Alto</v>
      </c>
      <c r="L2932" t="str">
        <f>VLOOKUP(Tabela_Brasil[[#This Row],[Estado]],'De-Para_Estado_Regiao'!$B$3:$C$29,2,FALSE)</f>
        <v>Sul</v>
      </c>
      <c r="M2932">
        <f>IF(Tabela_Brasil[[#This Row],[IBGE_1-4]]&gt;=951,1,0)</f>
        <v>0</v>
      </c>
      <c r="N2932">
        <f>IF(Tabela_Brasil[[#This Row],[COMP_P]]&lt;=2,1,0)</f>
        <v>0</v>
      </c>
    </row>
    <row r="2933" spans="1:14" x14ac:dyDescent="0.25">
      <c r="A2933" s="12" t="s">
        <v>2879</v>
      </c>
      <c r="B2933" s="12" t="s">
        <v>19</v>
      </c>
      <c r="C2933" s="12">
        <v>690</v>
      </c>
      <c r="D2933" s="12">
        <v>0.59799999999999998</v>
      </c>
      <c r="E2933" s="12">
        <v>0.55900000000000005</v>
      </c>
      <c r="F2933" s="12">
        <v>0.48199999999999998</v>
      </c>
      <c r="G2933" s="12">
        <v>6110.14</v>
      </c>
      <c r="H2933" s="13">
        <v>26</v>
      </c>
      <c r="I2933" t="str">
        <f>CONCATENATE(Tabela_Brasil[[#This Row],[Município]],"-",Tabela_Brasil[[#This Row],[Estado]])</f>
        <v>Altinho-PE</v>
      </c>
      <c r="J2933">
        <f>IF(Tabela_Brasil[[#This Row],[IDHM]]&lt;=0.599,1,0)</f>
        <v>1</v>
      </c>
      <c r="K2933" t="str">
        <f>IF(Tabela_Brasil[[#This Row],[IDHM]]&lt;=0.55,"Baixo",IF(Tabela_Brasil[[#This Row],[IDHM]]&lt;=0.699,"Médio",IF(Tabela_Brasil[[#This Row],[IDHM]]&lt;=0.799,"Alto","Muito Alto")))</f>
        <v>Médio</v>
      </c>
      <c r="L2933" t="str">
        <f>VLOOKUP(Tabela_Brasil[[#This Row],[Estado]],'De-Para_Estado_Regiao'!$B$3:$C$29,2,FALSE)</f>
        <v>Nordeste</v>
      </c>
      <c r="M2933">
        <f>IF(Tabela_Brasil[[#This Row],[IBGE_1-4]]&gt;=951,1,0)</f>
        <v>0</v>
      </c>
      <c r="N2933">
        <f>IF(Tabela_Brasil[[#This Row],[COMP_P]]&lt;=2,1,0)</f>
        <v>0</v>
      </c>
    </row>
    <row r="2934" spans="1:14" x14ac:dyDescent="0.25">
      <c r="A2934" s="9" t="s">
        <v>2880</v>
      </c>
      <c r="B2934" s="9" t="s">
        <v>118</v>
      </c>
      <c r="C2934" s="9">
        <v>985</v>
      </c>
      <c r="D2934" s="9">
        <v>0.59099999999999997</v>
      </c>
      <c r="E2934" s="9">
        <v>0.58199999999999996</v>
      </c>
      <c r="F2934" s="9">
        <v>0.498</v>
      </c>
      <c r="G2934" s="9">
        <v>7897.35</v>
      </c>
      <c r="H2934" s="10">
        <v>22</v>
      </c>
      <c r="I2934" t="str">
        <f>CONCATENATE(Tabela_Brasil[[#This Row],[Município]],"-",Tabela_Brasil[[#This Row],[Estado]])</f>
        <v>Regeneração-PI</v>
      </c>
      <c r="J2934">
        <f>IF(Tabela_Brasil[[#This Row],[IDHM]]&lt;=0.599,1,0)</f>
        <v>1</v>
      </c>
      <c r="K2934" t="str">
        <f>IF(Tabela_Brasil[[#This Row],[IDHM]]&lt;=0.55,"Baixo",IF(Tabela_Brasil[[#This Row],[IDHM]]&lt;=0.699,"Médio",IF(Tabela_Brasil[[#This Row],[IDHM]]&lt;=0.799,"Alto","Muito Alto")))</f>
        <v>Médio</v>
      </c>
      <c r="L2934" t="str">
        <f>VLOOKUP(Tabela_Brasil[[#This Row],[Estado]],'De-Para_Estado_Regiao'!$B$3:$C$29,2,FALSE)</f>
        <v>Nordeste</v>
      </c>
      <c r="M2934">
        <f>IF(Tabela_Brasil[[#This Row],[IBGE_1-4]]&gt;=951,1,0)</f>
        <v>1</v>
      </c>
      <c r="N2934">
        <f>IF(Tabela_Brasil[[#This Row],[COMP_P]]&lt;=2,1,0)</f>
        <v>0</v>
      </c>
    </row>
    <row r="2935" spans="1:14" x14ac:dyDescent="0.25">
      <c r="A2935" s="12" t="s">
        <v>2881</v>
      </c>
      <c r="B2935" s="12" t="s">
        <v>87</v>
      </c>
      <c r="C2935" s="12">
        <v>541</v>
      </c>
      <c r="D2935" s="12">
        <v>0.57999999999999996</v>
      </c>
      <c r="E2935" s="12">
        <v>0.54300000000000004</v>
      </c>
      <c r="F2935" s="12">
        <v>0.48099999999999998</v>
      </c>
      <c r="G2935" s="12">
        <v>8037.47</v>
      </c>
      <c r="H2935" s="13">
        <v>2</v>
      </c>
      <c r="I2935" t="str">
        <f>CONCATENATE(Tabela_Brasil[[#This Row],[Município]],"-",Tabela_Brasil[[#This Row],[Estado]])</f>
        <v>Poção De Pedras-MA</v>
      </c>
      <c r="J2935">
        <f>IF(Tabela_Brasil[[#This Row],[IDHM]]&lt;=0.599,1,0)</f>
        <v>1</v>
      </c>
      <c r="K2935" t="str">
        <f>IF(Tabela_Brasil[[#This Row],[IDHM]]&lt;=0.55,"Baixo",IF(Tabela_Brasil[[#This Row],[IDHM]]&lt;=0.699,"Médio",IF(Tabela_Brasil[[#This Row],[IDHM]]&lt;=0.799,"Alto","Muito Alto")))</f>
        <v>Médio</v>
      </c>
      <c r="L2935" t="str">
        <f>VLOOKUP(Tabela_Brasil[[#This Row],[Estado]],'De-Para_Estado_Regiao'!$B$3:$C$29,2,FALSE)</f>
        <v>Nordeste</v>
      </c>
      <c r="M2935">
        <f>IF(Tabela_Brasil[[#This Row],[IBGE_1-4]]&gt;=951,1,0)</f>
        <v>0</v>
      </c>
      <c r="N2935">
        <f>IF(Tabela_Brasil[[#This Row],[COMP_P]]&lt;=2,1,0)</f>
        <v>1</v>
      </c>
    </row>
    <row r="2936" spans="1:14" x14ac:dyDescent="0.25">
      <c r="A2936" s="9" t="s">
        <v>2882</v>
      </c>
      <c r="B2936" s="9" t="s">
        <v>59</v>
      </c>
      <c r="C2936" s="9">
        <v>245</v>
      </c>
      <c r="D2936" s="9">
        <v>0.68799999999999994</v>
      </c>
      <c r="E2936" s="9">
        <v>0.66700000000000004</v>
      </c>
      <c r="F2936" s="9">
        <v>0.59199999999999997</v>
      </c>
      <c r="G2936" s="9">
        <v>18048.22</v>
      </c>
      <c r="H2936" s="10">
        <v>9</v>
      </c>
      <c r="I2936" t="str">
        <f>CONCATENATE(Tabela_Brasil[[#This Row],[Município]],"-",Tabela_Brasil[[#This Row],[Estado]])</f>
        <v>Anita Garibaldi-SC</v>
      </c>
      <c r="J2936">
        <f>IF(Tabela_Brasil[[#This Row],[IDHM]]&lt;=0.599,1,0)</f>
        <v>0</v>
      </c>
      <c r="K2936" t="str">
        <f>IF(Tabela_Brasil[[#This Row],[IDHM]]&lt;=0.55,"Baixo",IF(Tabela_Brasil[[#This Row],[IDHM]]&lt;=0.699,"Médio",IF(Tabela_Brasil[[#This Row],[IDHM]]&lt;=0.799,"Alto","Muito Alto")))</f>
        <v>Médio</v>
      </c>
      <c r="L2936" t="str">
        <f>VLOOKUP(Tabela_Brasil[[#This Row],[Estado]],'De-Para_Estado_Regiao'!$B$3:$C$29,2,FALSE)</f>
        <v>Sul</v>
      </c>
      <c r="M2936">
        <f>IF(Tabela_Brasil[[#This Row],[IBGE_1-4]]&gt;=951,1,0)</f>
        <v>0</v>
      </c>
      <c r="N2936">
        <f>IF(Tabela_Brasil[[#This Row],[COMP_P]]&lt;=2,1,0)</f>
        <v>0</v>
      </c>
    </row>
    <row r="2937" spans="1:14" x14ac:dyDescent="0.25">
      <c r="A2937" s="12" t="s">
        <v>2883</v>
      </c>
      <c r="B2937" s="12" t="s">
        <v>87</v>
      </c>
      <c r="C2937" s="12">
        <v>1410</v>
      </c>
      <c r="D2937" s="12">
        <v>0.53700000000000003</v>
      </c>
      <c r="E2937" s="12">
        <v>0.498</v>
      </c>
      <c r="F2937" s="12">
        <v>0.42699999999999999</v>
      </c>
      <c r="G2937" s="12">
        <v>4848.7299999999996</v>
      </c>
      <c r="H2937" s="13">
        <v>2</v>
      </c>
      <c r="I2937" t="str">
        <f>CONCATENATE(Tabela_Brasil[[#This Row],[Município]],"-",Tabela_Brasil[[#This Row],[Estado]])</f>
        <v>Timbiras-MA</v>
      </c>
      <c r="J2937">
        <f>IF(Tabela_Brasil[[#This Row],[IDHM]]&lt;=0.599,1,0)</f>
        <v>1</v>
      </c>
      <c r="K2937" t="str">
        <f>IF(Tabela_Brasil[[#This Row],[IDHM]]&lt;=0.55,"Baixo",IF(Tabela_Brasil[[#This Row],[IDHM]]&lt;=0.699,"Médio",IF(Tabela_Brasil[[#This Row],[IDHM]]&lt;=0.799,"Alto","Muito Alto")))</f>
        <v>Baixo</v>
      </c>
      <c r="L2937" t="str">
        <f>VLOOKUP(Tabela_Brasil[[#This Row],[Estado]],'De-Para_Estado_Regiao'!$B$3:$C$29,2,FALSE)</f>
        <v>Nordeste</v>
      </c>
      <c r="M2937">
        <f>IF(Tabela_Brasil[[#This Row],[IBGE_1-4]]&gt;=951,1,0)</f>
        <v>1</v>
      </c>
      <c r="N2937">
        <f>IF(Tabela_Brasil[[#This Row],[COMP_P]]&lt;=2,1,0)</f>
        <v>1</v>
      </c>
    </row>
    <row r="2938" spans="1:14" x14ac:dyDescent="0.25">
      <c r="A2938" s="9" t="s">
        <v>2337</v>
      </c>
      <c r="B2938" s="9" t="s">
        <v>59</v>
      </c>
      <c r="C2938" s="9">
        <v>123</v>
      </c>
      <c r="D2938" s="9">
        <v>0.7</v>
      </c>
      <c r="E2938" s="9">
        <v>0.70299999999999996</v>
      </c>
      <c r="F2938" s="9">
        <v>0.60799999999999998</v>
      </c>
      <c r="G2938" s="9">
        <v>23428.62</v>
      </c>
      <c r="H2938" s="10">
        <v>16</v>
      </c>
      <c r="I2938" t="str">
        <f>CONCATENATE(Tabela_Brasil[[#This Row],[Município]],"-",Tabela_Brasil[[#This Row],[Estado]])</f>
        <v>Anchieta-SC</v>
      </c>
      <c r="J2938">
        <f>IF(Tabela_Brasil[[#This Row],[IDHM]]&lt;=0.599,1,0)</f>
        <v>0</v>
      </c>
      <c r="K2938" t="str">
        <f>IF(Tabela_Brasil[[#This Row],[IDHM]]&lt;=0.55,"Baixo",IF(Tabela_Brasil[[#This Row],[IDHM]]&lt;=0.699,"Médio",IF(Tabela_Brasil[[#This Row],[IDHM]]&lt;=0.799,"Alto","Muito Alto")))</f>
        <v>Alto</v>
      </c>
      <c r="L2938" t="str">
        <f>VLOOKUP(Tabela_Brasil[[#This Row],[Estado]],'De-Para_Estado_Regiao'!$B$3:$C$29,2,FALSE)</f>
        <v>Sul</v>
      </c>
      <c r="M2938">
        <f>IF(Tabela_Brasil[[#This Row],[IBGE_1-4]]&gt;=951,1,0)</f>
        <v>0</v>
      </c>
      <c r="N2938">
        <f>IF(Tabela_Brasil[[#This Row],[COMP_P]]&lt;=2,1,0)</f>
        <v>0</v>
      </c>
    </row>
    <row r="2939" spans="1:14" x14ac:dyDescent="0.25">
      <c r="A2939" s="12" t="s">
        <v>2884</v>
      </c>
      <c r="B2939" s="12" t="s">
        <v>7</v>
      </c>
      <c r="C2939" s="12">
        <v>208</v>
      </c>
      <c r="D2939" s="12">
        <v>0.70599999999999996</v>
      </c>
      <c r="E2939" s="12">
        <v>0.67</v>
      </c>
      <c r="F2939" s="12">
        <v>0.63800000000000001</v>
      </c>
      <c r="G2939" s="12">
        <v>28307.64</v>
      </c>
      <c r="H2939" s="13">
        <v>1</v>
      </c>
      <c r="I2939" t="str">
        <f>CONCATENATE(Tabela_Brasil[[#This Row],[Município]],"-",Tabela_Brasil[[#This Row],[Estado]])</f>
        <v>Campos Novos Paulista-SP</v>
      </c>
      <c r="J2939">
        <f>IF(Tabela_Brasil[[#This Row],[IDHM]]&lt;=0.599,1,0)</f>
        <v>0</v>
      </c>
      <c r="K2939" t="str">
        <f>IF(Tabela_Brasil[[#This Row],[IDHM]]&lt;=0.55,"Baixo",IF(Tabela_Brasil[[#This Row],[IDHM]]&lt;=0.699,"Médio",IF(Tabela_Brasil[[#This Row],[IDHM]]&lt;=0.799,"Alto","Muito Alto")))</f>
        <v>Alto</v>
      </c>
      <c r="L2939" t="str">
        <f>VLOOKUP(Tabela_Brasil[[#This Row],[Estado]],'De-Para_Estado_Regiao'!$B$3:$C$29,2,FALSE)</f>
        <v>Sudeste</v>
      </c>
      <c r="M2939">
        <f>IF(Tabela_Brasil[[#This Row],[IBGE_1-4]]&gt;=951,1,0)</f>
        <v>0</v>
      </c>
      <c r="N2939">
        <f>IF(Tabela_Brasil[[#This Row],[COMP_P]]&lt;=2,1,0)</f>
        <v>1</v>
      </c>
    </row>
    <row r="2940" spans="1:14" x14ac:dyDescent="0.25">
      <c r="A2940" s="12" t="s">
        <v>2886</v>
      </c>
      <c r="B2940" s="12" t="s">
        <v>24</v>
      </c>
      <c r="C2940" s="12">
        <v>623</v>
      </c>
      <c r="D2940" s="12">
        <v>0.58499999999999996</v>
      </c>
      <c r="E2940" s="12">
        <v>0.54900000000000004</v>
      </c>
      <c r="F2940" s="12">
        <v>0.47099999999999997</v>
      </c>
      <c r="G2940" s="12">
        <v>6418</v>
      </c>
      <c r="H2940" s="13">
        <v>28</v>
      </c>
      <c r="I2940" t="str">
        <f>CONCATENATE(Tabela_Brasil[[#This Row],[Município]],"-",Tabela_Brasil[[#This Row],[Estado]])</f>
        <v>Baixa Grande-BA</v>
      </c>
      <c r="J2940">
        <f>IF(Tabela_Brasil[[#This Row],[IDHM]]&lt;=0.599,1,0)</f>
        <v>1</v>
      </c>
      <c r="K2940" t="str">
        <f>IF(Tabela_Brasil[[#This Row],[IDHM]]&lt;=0.55,"Baixo",IF(Tabela_Brasil[[#This Row],[IDHM]]&lt;=0.699,"Médio",IF(Tabela_Brasil[[#This Row],[IDHM]]&lt;=0.799,"Alto","Muito Alto")))</f>
        <v>Médio</v>
      </c>
      <c r="L2940" t="str">
        <f>VLOOKUP(Tabela_Brasil[[#This Row],[Estado]],'De-Para_Estado_Regiao'!$B$3:$C$29,2,FALSE)</f>
        <v>Nordeste</v>
      </c>
      <c r="M2940">
        <f>IF(Tabela_Brasil[[#This Row],[IBGE_1-4]]&gt;=951,1,0)</f>
        <v>0</v>
      </c>
      <c r="N2940">
        <f>IF(Tabela_Brasil[[#This Row],[COMP_P]]&lt;=2,1,0)</f>
        <v>0</v>
      </c>
    </row>
    <row r="2941" spans="1:14" x14ac:dyDescent="0.25">
      <c r="A2941" s="9" t="s">
        <v>2887</v>
      </c>
      <c r="B2941" s="9" t="s">
        <v>16</v>
      </c>
      <c r="C2941" s="9">
        <v>325</v>
      </c>
      <c r="D2941" s="9">
        <v>0.67500000000000004</v>
      </c>
      <c r="E2941" s="9">
        <v>0.63800000000000001</v>
      </c>
      <c r="F2941" s="9">
        <v>0.57999999999999996</v>
      </c>
      <c r="G2941" s="9">
        <v>12643.03</v>
      </c>
      <c r="H2941" s="10">
        <v>8</v>
      </c>
      <c r="I2941" t="str">
        <f>CONCATENATE(Tabela_Brasil[[#This Row],[Município]],"-",Tabela_Brasil[[#This Row],[Estado]])</f>
        <v>Virginópolis-MG</v>
      </c>
      <c r="J2941">
        <f>IF(Tabela_Brasil[[#This Row],[IDHM]]&lt;=0.599,1,0)</f>
        <v>0</v>
      </c>
      <c r="K2941" t="str">
        <f>IF(Tabela_Brasil[[#This Row],[IDHM]]&lt;=0.55,"Baixo",IF(Tabela_Brasil[[#This Row],[IDHM]]&lt;=0.699,"Médio",IF(Tabela_Brasil[[#This Row],[IDHM]]&lt;=0.799,"Alto","Muito Alto")))</f>
        <v>Médio</v>
      </c>
      <c r="L2941" t="str">
        <f>VLOOKUP(Tabela_Brasil[[#This Row],[Estado]],'De-Para_Estado_Regiao'!$B$3:$C$29,2,FALSE)</f>
        <v>Sudeste</v>
      </c>
      <c r="M2941">
        <f>IF(Tabela_Brasil[[#This Row],[IBGE_1-4]]&gt;=951,1,0)</f>
        <v>0</v>
      </c>
      <c r="N2941">
        <f>IF(Tabela_Brasil[[#This Row],[COMP_P]]&lt;=2,1,0)</f>
        <v>0</v>
      </c>
    </row>
    <row r="2942" spans="1:14" x14ac:dyDescent="0.25">
      <c r="A2942" s="12" t="s">
        <v>2888</v>
      </c>
      <c r="B2942" s="12" t="s">
        <v>16</v>
      </c>
      <c r="C2942" s="12">
        <v>551</v>
      </c>
      <c r="D2942" s="12">
        <v>0.624</v>
      </c>
      <c r="E2942" s="12">
        <v>0.58399999999999996</v>
      </c>
      <c r="F2942" s="12">
        <v>0.51500000000000001</v>
      </c>
      <c r="G2942" s="12">
        <v>8212.58</v>
      </c>
      <c r="H2942" s="13">
        <v>12</v>
      </c>
      <c r="I2942" t="str">
        <f>CONCATENATE(Tabela_Brasil[[#This Row],[Município]],"-",Tabela_Brasil[[#This Row],[Estado]])</f>
        <v>Poté-MG</v>
      </c>
      <c r="J2942">
        <f>IF(Tabela_Brasil[[#This Row],[IDHM]]&lt;=0.599,1,0)</f>
        <v>0</v>
      </c>
      <c r="K2942" t="str">
        <f>IF(Tabela_Brasil[[#This Row],[IDHM]]&lt;=0.55,"Baixo",IF(Tabela_Brasil[[#This Row],[IDHM]]&lt;=0.699,"Médio",IF(Tabela_Brasil[[#This Row],[IDHM]]&lt;=0.799,"Alto","Muito Alto")))</f>
        <v>Médio</v>
      </c>
      <c r="L2942" t="str">
        <f>VLOOKUP(Tabela_Brasil[[#This Row],[Estado]],'De-Para_Estado_Regiao'!$B$3:$C$29,2,FALSE)</f>
        <v>Sudeste</v>
      </c>
      <c r="M2942">
        <f>IF(Tabela_Brasil[[#This Row],[IBGE_1-4]]&gt;=951,1,0)</f>
        <v>0</v>
      </c>
      <c r="N2942">
        <f>IF(Tabela_Brasil[[#This Row],[COMP_P]]&lt;=2,1,0)</f>
        <v>0</v>
      </c>
    </row>
    <row r="2943" spans="1:14" x14ac:dyDescent="0.25">
      <c r="A2943" s="9" t="s">
        <v>2889</v>
      </c>
      <c r="B2943" s="9" t="s">
        <v>72</v>
      </c>
      <c r="C2943" s="9">
        <v>375</v>
      </c>
      <c r="D2943" s="9">
        <v>0.60299999999999998</v>
      </c>
      <c r="E2943" s="9">
        <v>0.56799999999999995</v>
      </c>
      <c r="F2943" s="9">
        <v>0.51800000000000002</v>
      </c>
      <c r="G2943" s="9">
        <v>8878.36</v>
      </c>
      <c r="H2943" s="10">
        <v>6</v>
      </c>
      <c r="I2943" t="str">
        <f>CONCATENATE(Tabela_Brasil[[#This Row],[Município]],"-",Tabela_Brasil[[#This Row],[Estado]])</f>
        <v>Ipanguaçu-RN</v>
      </c>
      <c r="J2943">
        <f>IF(Tabela_Brasil[[#This Row],[IDHM]]&lt;=0.599,1,0)</f>
        <v>0</v>
      </c>
      <c r="K2943" t="str">
        <f>IF(Tabela_Brasil[[#This Row],[IDHM]]&lt;=0.55,"Baixo",IF(Tabela_Brasil[[#This Row],[IDHM]]&lt;=0.699,"Médio",IF(Tabela_Brasil[[#This Row],[IDHM]]&lt;=0.799,"Alto","Muito Alto")))</f>
        <v>Médio</v>
      </c>
      <c r="L2943" t="str">
        <f>VLOOKUP(Tabela_Brasil[[#This Row],[Estado]],'De-Para_Estado_Regiao'!$B$3:$C$29,2,FALSE)</f>
        <v>Nordeste</v>
      </c>
      <c r="M2943">
        <f>IF(Tabela_Brasil[[#This Row],[IBGE_1-4]]&gt;=951,1,0)</f>
        <v>0</v>
      </c>
      <c r="N2943">
        <f>IF(Tabela_Brasil[[#This Row],[COMP_P]]&lt;=2,1,0)</f>
        <v>0</v>
      </c>
    </row>
    <row r="2944" spans="1:14" x14ac:dyDescent="0.25">
      <c r="A2944" s="12" t="s">
        <v>1507</v>
      </c>
      <c r="B2944" s="12" t="s">
        <v>14</v>
      </c>
      <c r="C2944" s="12">
        <v>128</v>
      </c>
      <c r="D2944" s="12">
        <v>0.73799999999999999</v>
      </c>
      <c r="E2944" s="12">
        <v>0.73199999999999998</v>
      </c>
      <c r="F2944" s="12">
        <v>0.65700000000000003</v>
      </c>
      <c r="G2944" s="12">
        <v>27064.84</v>
      </c>
      <c r="H2944" s="13">
        <v>5</v>
      </c>
      <c r="I2944" t="str">
        <f>CONCATENATE(Tabela_Brasil[[#This Row],[Município]],"-",Tabela_Brasil[[#This Row],[Estado]])</f>
        <v>Humaitá-RS</v>
      </c>
      <c r="J2944">
        <f>IF(Tabela_Brasil[[#This Row],[IDHM]]&lt;=0.599,1,0)</f>
        <v>0</v>
      </c>
      <c r="K2944" t="str">
        <f>IF(Tabela_Brasil[[#This Row],[IDHM]]&lt;=0.55,"Baixo",IF(Tabela_Brasil[[#This Row],[IDHM]]&lt;=0.699,"Médio",IF(Tabela_Brasil[[#This Row],[IDHM]]&lt;=0.799,"Alto","Muito Alto")))</f>
        <v>Alto</v>
      </c>
      <c r="L2944" t="str">
        <f>VLOOKUP(Tabela_Brasil[[#This Row],[Estado]],'De-Para_Estado_Regiao'!$B$3:$C$29,2,FALSE)</f>
        <v>Sul</v>
      </c>
      <c r="M2944">
        <f>IF(Tabela_Brasil[[#This Row],[IBGE_1-4]]&gt;=951,1,0)</f>
        <v>0</v>
      </c>
      <c r="N2944">
        <f>IF(Tabela_Brasil[[#This Row],[COMP_P]]&lt;=2,1,0)</f>
        <v>0</v>
      </c>
    </row>
    <row r="2945" spans="1:14" x14ac:dyDescent="0.25">
      <c r="A2945" s="9" t="s">
        <v>2890</v>
      </c>
      <c r="B2945" s="9" t="s">
        <v>14</v>
      </c>
      <c r="C2945" s="9">
        <v>164</v>
      </c>
      <c r="D2945" s="9">
        <v>0.64500000000000002</v>
      </c>
      <c r="E2945" s="9">
        <v>0.65800000000000003</v>
      </c>
      <c r="F2945" s="9">
        <v>0.52300000000000002</v>
      </c>
      <c r="G2945" s="9">
        <v>23697.74</v>
      </c>
      <c r="H2945" s="10">
        <v>0</v>
      </c>
      <c r="I2945" t="str">
        <f>CONCATENATE(Tabela_Brasil[[#This Row],[Município]],"-",Tabela_Brasil[[#This Row],[Estado]])</f>
        <v>São Nicolau-RS</v>
      </c>
      <c r="J2945">
        <f>IF(Tabela_Brasil[[#This Row],[IDHM]]&lt;=0.599,1,0)</f>
        <v>0</v>
      </c>
      <c r="K2945" t="str">
        <f>IF(Tabela_Brasil[[#This Row],[IDHM]]&lt;=0.55,"Baixo",IF(Tabela_Brasil[[#This Row],[IDHM]]&lt;=0.699,"Médio",IF(Tabela_Brasil[[#This Row],[IDHM]]&lt;=0.799,"Alto","Muito Alto")))</f>
        <v>Médio</v>
      </c>
      <c r="L2945" t="str">
        <f>VLOOKUP(Tabela_Brasil[[#This Row],[Estado]],'De-Para_Estado_Regiao'!$B$3:$C$29,2,FALSE)</f>
        <v>Sul</v>
      </c>
      <c r="M2945">
        <f>IF(Tabela_Brasil[[#This Row],[IBGE_1-4]]&gt;=951,1,0)</f>
        <v>0</v>
      </c>
      <c r="N2945">
        <f>IF(Tabela_Brasil[[#This Row],[COMP_P]]&lt;=2,1,0)</f>
        <v>1</v>
      </c>
    </row>
    <row r="2946" spans="1:14" x14ac:dyDescent="0.25">
      <c r="A2946" s="12" t="s">
        <v>482</v>
      </c>
      <c r="B2946" s="12" t="s">
        <v>31</v>
      </c>
      <c r="C2946" s="12">
        <v>709</v>
      </c>
      <c r="D2946" s="12">
        <v>0.58799999999999997</v>
      </c>
      <c r="E2946" s="12">
        <v>0.52400000000000002</v>
      </c>
      <c r="F2946" s="12">
        <v>0.51100000000000001</v>
      </c>
      <c r="G2946" s="12">
        <v>6113.39</v>
      </c>
      <c r="H2946" s="13">
        <v>5</v>
      </c>
      <c r="I2946" t="str">
        <f>CONCATENATE(Tabela_Brasil[[#This Row],[Município]],"-",Tabela_Brasil[[#This Row],[Estado]])</f>
        <v>Morrinhos-CE</v>
      </c>
      <c r="J2946">
        <f>IF(Tabela_Brasil[[#This Row],[IDHM]]&lt;=0.599,1,0)</f>
        <v>1</v>
      </c>
      <c r="K2946" t="str">
        <f>IF(Tabela_Brasil[[#This Row],[IDHM]]&lt;=0.55,"Baixo",IF(Tabela_Brasil[[#This Row],[IDHM]]&lt;=0.699,"Médio",IF(Tabela_Brasil[[#This Row],[IDHM]]&lt;=0.799,"Alto","Muito Alto")))</f>
        <v>Médio</v>
      </c>
      <c r="L2946" t="str">
        <f>VLOOKUP(Tabela_Brasil[[#This Row],[Estado]],'De-Para_Estado_Regiao'!$B$3:$C$29,2,FALSE)</f>
        <v>Nordeste</v>
      </c>
      <c r="M2946">
        <f>IF(Tabela_Brasil[[#This Row],[IBGE_1-4]]&gt;=951,1,0)</f>
        <v>0</v>
      </c>
      <c r="N2946">
        <f>IF(Tabela_Brasil[[#This Row],[COMP_P]]&lt;=2,1,0)</f>
        <v>0</v>
      </c>
    </row>
    <row r="2947" spans="1:14" x14ac:dyDescent="0.25">
      <c r="A2947" s="9" t="s">
        <v>2891</v>
      </c>
      <c r="B2947" s="9" t="s">
        <v>7</v>
      </c>
      <c r="C2947" s="9">
        <v>194</v>
      </c>
      <c r="D2947" s="9">
        <v>0.67400000000000004</v>
      </c>
      <c r="E2947" s="9">
        <v>0.66400000000000003</v>
      </c>
      <c r="F2947" s="9">
        <v>0.54300000000000004</v>
      </c>
      <c r="G2947" s="9">
        <v>16389.78</v>
      </c>
      <c r="H2947" s="10">
        <v>3</v>
      </c>
      <c r="I2947" t="str">
        <f>CONCATENATE(Tabela_Brasil[[#This Row],[Município]],"-",Tabela_Brasil[[#This Row],[Estado]])</f>
        <v>Iaras-SP</v>
      </c>
      <c r="J2947">
        <f>IF(Tabela_Brasil[[#This Row],[IDHM]]&lt;=0.599,1,0)</f>
        <v>0</v>
      </c>
      <c r="K2947" t="str">
        <f>IF(Tabela_Brasil[[#This Row],[IDHM]]&lt;=0.55,"Baixo",IF(Tabela_Brasil[[#This Row],[IDHM]]&lt;=0.699,"Médio",IF(Tabela_Brasil[[#This Row],[IDHM]]&lt;=0.799,"Alto","Muito Alto")))</f>
        <v>Médio</v>
      </c>
      <c r="L2947" t="str">
        <f>VLOOKUP(Tabela_Brasil[[#This Row],[Estado]],'De-Para_Estado_Regiao'!$B$3:$C$29,2,FALSE)</f>
        <v>Sudeste</v>
      </c>
      <c r="M2947">
        <f>IF(Tabela_Brasil[[#This Row],[IBGE_1-4]]&gt;=951,1,0)</f>
        <v>0</v>
      </c>
      <c r="N2947">
        <f>IF(Tabela_Brasil[[#This Row],[COMP_P]]&lt;=2,1,0)</f>
        <v>0</v>
      </c>
    </row>
    <row r="2948" spans="1:14" x14ac:dyDescent="0.25">
      <c r="A2948" s="12" t="s">
        <v>2892</v>
      </c>
      <c r="B2948" s="12" t="s">
        <v>64</v>
      </c>
      <c r="C2948" s="12">
        <v>417</v>
      </c>
      <c r="D2948" s="12">
        <v>0.69799999999999995</v>
      </c>
      <c r="E2948" s="12">
        <v>0.68500000000000005</v>
      </c>
      <c r="F2948" s="12">
        <v>0.58899999999999997</v>
      </c>
      <c r="G2948" s="12">
        <v>11263.91</v>
      </c>
      <c r="H2948" s="13">
        <v>5</v>
      </c>
      <c r="I2948" t="str">
        <f>CONCATENATE(Tabela_Brasil[[#This Row],[Município]],"-",Tabela_Brasil[[#This Row],[Estado]])</f>
        <v>Jerônimo Monteiro-ES</v>
      </c>
      <c r="J2948">
        <f>IF(Tabela_Brasil[[#This Row],[IDHM]]&lt;=0.599,1,0)</f>
        <v>0</v>
      </c>
      <c r="K2948" t="str">
        <f>IF(Tabela_Brasil[[#This Row],[IDHM]]&lt;=0.55,"Baixo",IF(Tabela_Brasil[[#This Row],[IDHM]]&lt;=0.699,"Médio",IF(Tabela_Brasil[[#This Row],[IDHM]]&lt;=0.799,"Alto","Muito Alto")))</f>
        <v>Médio</v>
      </c>
      <c r="L2948" t="str">
        <f>VLOOKUP(Tabela_Brasil[[#This Row],[Estado]],'De-Para_Estado_Regiao'!$B$3:$C$29,2,FALSE)</f>
        <v>Sudeste</v>
      </c>
      <c r="M2948">
        <f>IF(Tabela_Brasil[[#This Row],[IBGE_1-4]]&gt;=951,1,0)</f>
        <v>0</v>
      </c>
      <c r="N2948">
        <f>IF(Tabela_Brasil[[#This Row],[COMP_P]]&lt;=2,1,0)</f>
        <v>0</v>
      </c>
    </row>
    <row r="2949" spans="1:14" x14ac:dyDescent="0.25">
      <c r="A2949" s="9" t="s">
        <v>1305</v>
      </c>
      <c r="B2949" s="9" t="s">
        <v>16</v>
      </c>
      <c r="C2949" s="9">
        <v>447</v>
      </c>
      <c r="D2949" s="9">
        <v>0.57999999999999996</v>
      </c>
      <c r="E2949" s="9">
        <v>0.59399999999999997</v>
      </c>
      <c r="F2949" s="9">
        <v>0.40300000000000002</v>
      </c>
      <c r="G2949" s="9">
        <v>9243.16</v>
      </c>
      <c r="H2949" s="10">
        <v>9</v>
      </c>
      <c r="I2949" t="str">
        <f>CONCATENATE(Tabela_Brasil[[#This Row],[Município]],"-",Tabela_Brasil[[#This Row],[Estado]])</f>
        <v>Água Boa-MG</v>
      </c>
      <c r="J2949">
        <f>IF(Tabela_Brasil[[#This Row],[IDHM]]&lt;=0.599,1,0)</f>
        <v>1</v>
      </c>
      <c r="K2949" t="str">
        <f>IF(Tabela_Brasil[[#This Row],[IDHM]]&lt;=0.55,"Baixo",IF(Tabela_Brasil[[#This Row],[IDHM]]&lt;=0.699,"Médio",IF(Tabela_Brasil[[#This Row],[IDHM]]&lt;=0.799,"Alto","Muito Alto")))</f>
        <v>Médio</v>
      </c>
      <c r="L2949" t="str">
        <f>VLOOKUP(Tabela_Brasil[[#This Row],[Estado]],'De-Para_Estado_Regiao'!$B$3:$C$29,2,FALSE)</f>
        <v>Sudeste</v>
      </c>
      <c r="M2949">
        <f>IF(Tabela_Brasil[[#This Row],[IBGE_1-4]]&gt;=951,1,0)</f>
        <v>0</v>
      </c>
      <c r="N2949">
        <f>IF(Tabela_Brasil[[#This Row],[COMP_P]]&lt;=2,1,0)</f>
        <v>0</v>
      </c>
    </row>
    <row r="2950" spans="1:14" x14ac:dyDescent="0.25">
      <c r="A2950" s="12" t="s">
        <v>2893</v>
      </c>
      <c r="B2950" s="12" t="s">
        <v>64</v>
      </c>
      <c r="C2950" s="12">
        <v>434</v>
      </c>
      <c r="D2950" s="12">
        <v>0.73</v>
      </c>
      <c r="E2950" s="12">
        <v>0.68899999999999995</v>
      </c>
      <c r="F2950" s="12">
        <v>0.67300000000000004</v>
      </c>
      <c r="G2950" s="12">
        <v>13116.9</v>
      </c>
      <c r="H2950" s="13">
        <v>5</v>
      </c>
      <c r="I2950" t="str">
        <f>CONCATENATE(Tabela_Brasil[[#This Row],[Município]],"-",Tabela_Brasil[[#This Row],[Estado]])</f>
        <v>Bom Jesus Do Norte-ES</v>
      </c>
      <c r="J2950">
        <f>IF(Tabela_Brasil[[#This Row],[IDHM]]&lt;=0.599,1,0)</f>
        <v>0</v>
      </c>
      <c r="K2950" t="str">
        <f>IF(Tabela_Brasil[[#This Row],[IDHM]]&lt;=0.55,"Baixo",IF(Tabela_Brasil[[#This Row],[IDHM]]&lt;=0.699,"Médio",IF(Tabela_Brasil[[#This Row],[IDHM]]&lt;=0.799,"Alto","Muito Alto")))</f>
        <v>Alto</v>
      </c>
      <c r="L2950" t="str">
        <f>VLOOKUP(Tabela_Brasil[[#This Row],[Estado]],'De-Para_Estado_Regiao'!$B$3:$C$29,2,FALSE)</f>
        <v>Sudeste</v>
      </c>
      <c r="M2950">
        <f>IF(Tabela_Brasil[[#This Row],[IBGE_1-4]]&gt;=951,1,0)</f>
        <v>0</v>
      </c>
      <c r="N2950">
        <f>IF(Tabela_Brasil[[#This Row],[COMP_P]]&lt;=2,1,0)</f>
        <v>0</v>
      </c>
    </row>
    <row r="2951" spans="1:14" x14ac:dyDescent="0.25">
      <c r="A2951" s="9" t="s">
        <v>2894</v>
      </c>
      <c r="B2951" s="9" t="s">
        <v>148</v>
      </c>
      <c r="C2951" s="9">
        <v>144</v>
      </c>
      <c r="D2951" s="9">
        <v>0.65</v>
      </c>
      <c r="E2951" s="9">
        <v>0.66400000000000003</v>
      </c>
      <c r="F2951" s="9">
        <v>0.50600000000000001</v>
      </c>
      <c r="G2951" s="9">
        <v>20886.57</v>
      </c>
      <c r="H2951" s="10">
        <v>2</v>
      </c>
      <c r="I2951" t="str">
        <f>CONCATENATE(Tabela_Brasil[[#This Row],[Município]],"-",Tabela_Brasil[[#This Row],[Estado]])</f>
        <v>Cacaulândia-RO</v>
      </c>
      <c r="J2951">
        <f>IF(Tabela_Brasil[[#This Row],[IDHM]]&lt;=0.599,1,0)</f>
        <v>0</v>
      </c>
      <c r="K2951" t="str">
        <f>IF(Tabela_Brasil[[#This Row],[IDHM]]&lt;=0.55,"Baixo",IF(Tabela_Brasil[[#This Row],[IDHM]]&lt;=0.699,"Médio",IF(Tabela_Brasil[[#This Row],[IDHM]]&lt;=0.799,"Alto","Muito Alto")))</f>
        <v>Médio</v>
      </c>
      <c r="L2951" t="str">
        <f>VLOOKUP(Tabela_Brasil[[#This Row],[Estado]],'De-Para_Estado_Regiao'!$B$3:$C$29,2,FALSE)</f>
        <v>Norte</v>
      </c>
      <c r="M2951">
        <f>IF(Tabela_Brasil[[#This Row],[IBGE_1-4]]&gt;=951,1,0)</f>
        <v>0</v>
      </c>
      <c r="N2951">
        <f>IF(Tabela_Brasil[[#This Row],[COMP_P]]&lt;=2,1,0)</f>
        <v>1</v>
      </c>
    </row>
    <row r="2952" spans="1:14" x14ac:dyDescent="0.25">
      <c r="A2952" s="12" t="s">
        <v>2895</v>
      </c>
      <c r="B2952" s="12" t="s">
        <v>64</v>
      </c>
      <c r="C2952" s="12">
        <v>138</v>
      </c>
      <c r="D2952" s="12">
        <v>0.66</v>
      </c>
      <c r="E2952" s="12">
        <v>0.63300000000000001</v>
      </c>
      <c r="F2952" s="12">
        <v>0.55000000000000004</v>
      </c>
      <c r="G2952" s="12">
        <v>11655.36</v>
      </c>
      <c r="H2952" s="13">
        <v>12</v>
      </c>
      <c r="I2952" t="str">
        <f>CONCATENATE(Tabela_Brasil[[#This Row],[Município]],"-",Tabela_Brasil[[#This Row],[Estado]])</f>
        <v>Laranja Da Terra-ES</v>
      </c>
      <c r="J2952">
        <f>IF(Tabela_Brasil[[#This Row],[IDHM]]&lt;=0.599,1,0)</f>
        <v>0</v>
      </c>
      <c r="K2952" t="str">
        <f>IF(Tabela_Brasil[[#This Row],[IDHM]]&lt;=0.55,"Baixo",IF(Tabela_Brasil[[#This Row],[IDHM]]&lt;=0.699,"Médio",IF(Tabela_Brasil[[#This Row],[IDHM]]&lt;=0.799,"Alto","Muito Alto")))</f>
        <v>Médio</v>
      </c>
      <c r="L2952" t="str">
        <f>VLOOKUP(Tabela_Brasil[[#This Row],[Estado]],'De-Para_Estado_Regiao'!$B$3:$C$29,2,FALSE)</f>
        <v>Sudeste</v>
      </c>
      <c r="M2952">
        <f>IF(Tabela_Brasil[[#This Row],[IBGE_1-4]]&gt;=951,1,0)</f>
        <v>0</v>
      </c>
      <c r="N2952">
        <f>IF(Tabela_Brasil[[#This Row],[COMP_P]]&lt;=2,1,0)</f>
        <v>0</v>
      </c>
    </row>
    <row r="2953" spans="1:14" x14ac:dyDescent="0.25">
      <c r="A2953" s="9" t="s">
        <v>2896</v>
      </c>
      <c r="B2953" s="9" t="s">
        <v>14</v>
      </c>
      <c r="C2953" s="9">
        <v>149</v>
      </c>
      <c r="D2953" s="9">
        <v>0.73499999999999999</v>
      </c>
      <c r="E2953" s="9">
        <v>0.72299999999999998</v>
      </c>
      <c r="F2953" s="9">
        <v>0.64700000000000002</v>
      </c>
      <c r="G2953" s="9">
        <v>26218.03</v>
      </c>
      <c r="H2953" s="10">
        <v>4</v>
      </c>
      <c r="I2953" t="str">
        <f>CONCATENATE(Tabela_Brasil[[#This Row],[Município]],"-",Tabela_Brasil[[#This Row],[Estado]])</f>
        <v>Nova Esperança Do Sul-RS</v>
      </c>
      <c r="J2953">
        <f>IF(Tabela_Brasil[[#This Row],[IDHM]]&lt;=0.599,1,0)</f>
        <v>0</v>
      </c>
      <c r="K2953" t="str">
        <f>IF(Tabela_Brasil[[#This Row],[IDHM]]&lt;=0.55,"Baixo",IF(Tabela_Brasil[[#This Row],[IDHM]]&lt;=0.699,"Médio",IF(Tabela_Brasil[[#This Row],[IDHM]]&lt;=0.799,"Alto","Muito Alto")))</f>
        <v>Alto</v>
      </c>
      <c r="L2953" t="str">
        <f>VLOOKUP(Tabela_Brasil[[#This Row],[Estado]],'De-Para_Estado_Regiao'!$B$3:$C$29,2,FALSE)</f>
        <v>Sul</v>
      </c>
      <c r="M2953">
        <f>IF(Tabela_Brasil[[#This Row],[IBGE_1-4]]&gt;=951,1,0)</f>
        <v>0</v>
      </c>
      <c r="N2953">
        <f>IF(Tabela_Brasil[[#This Row],[COMP_P]]&lt;=2,1,0)</f>
        <v>0</v>
      </c>
    </row>
    <row r="2954" spans="1:14" x14ac:dyDescent="0.25">
      <c r="A2954" s="12" t="s">
        <v>2897</v>
      </c>
      <c r="B2954" s="12" t="s">
        <v>24</v>
      </c>
      <c r="C2954" s="12">
        <v>490</v>
      </c>
      <c r="D2954" s="12">
        <v>0.53500000000000003</v>
      </c>
      <c r="E2954" s="12">
        <v>0.54500000000000004</v>
      </c>
      <c r="F2954" s="12">
        <v>0.39200000000000002</v>
      </c>
      <c r="G2954" s="12">
        <v>7835.18</v>
      </c>
      <c r="H2954" s="13">
        <v>2</v>
      </c>
      <c r="I2954" t="str">
        <f>CONCATENATE(Tabela_Brasil[[#This Row],[Município]],"-",Tabela_Brasil[[#This Row],[Estado]])</f>
        <v>Coronel João Sá-BA</v>
      </c>
      <c r="J2954">
        <f>IF(Tabela_Brasil[[#This Row],[IDHM]]&lt;=0.599,1,0)</f>
        <v>1</v>
      </c>
      <c r="K2954" t="str">
        <f>IF(Tabela_Brasil[[#This Row],[IDHM]]&lt;=0.55,"Baixo",IF(Tabela_Brasil[[#This Row],[IDHM]]&lt;=0.699,"Médio",IF(Tabela_Brasil[[#This Row],[IDHM]]&lt;=0.799,"Alto","Muito Alto")))</f>
        <v>Baixo</v>
      </c>
      <c r="L2954" t="str">
        <f>VLOOKUP(Tabela_Brasil[[#This Row],[Estado]],'De-Para_Estado_Regiao'!$B$3:$C$29,2,FALSE)</f>
        <v>Nordeste</v>
      </c>
      <c r="M2954">
        <f>IF(Tabela_Brasil[[#This Row],[IBGE_1-4]]&gt;=951,1,0)</f>
        <v>0</v>
      </c>
      <c r="N2954">
        <f>IF(Tabela_Brasil[[#This Row],[COMP_P]]&lt;=2,1,0)</f>
        <v>1</v>
      </c>
    </row>
    <row r="2955" spans="1:14" x14ac:dyDescent="0.25">
      <c r="A2955" s="9" t="s">
        <v>2898</v>
      </c>
      <c r="B2955" s="9" t="s">
        <v>16</v>
      </c>
      <c r="C2955" s="9">
        <v>960</v>
      </c>
      <c r="D2955" s="9">
        <v>0.66500000000000004</v>
      </c>
      <c r="E2955" s="9">
        <v>0.63</v>
      </c>
      <c r="F2955" s="9">
        <v>0.56200000000000006</v>
      </c>
      <c r="G2955" s="9">
        <v>7286.68</v>
      </c>
      <c r="H2955" s="10">
        <v>8</v>
      </c>
      <c r="I2955" t="str">
        <f>CONCATENATE(Tabela_Brasil[[#This Row],[Município]],"-",Tabela_Brasil[[#This Row],[Estado]])</f>
        <v>Ipaba-MG</v>
      </c>
      <c r="J2955">
        <f>IF(Tabela_Brasil[[#This Row],[IDHM]]&lt;=0.599,1,0)</f>
        <v>0</v>
      </c>
      <c r="K2955" t="str">
        <f>IF(Tabela_Brasil[[#This Row],[IDHM]]&lt;=0.55,"Baixo",IF(Tabela_Brasil[[#This Row],[IDHM]]&lt;=0.699,"Médio",IF(Tabela_Brasil[[#This Row],[IDHM]]&lt;=0.799,"Alto","Muito Alto")))</f>
        <v>Médio</v>
      </c>
      <c r="L2955" t="str">
        <f>VLOOKUP(Tabela_Brasil[[#This Row],[Estado]],'De-Para_Estado_Regiao'!$B$3:$C$29,2,FALSE)</f>
        <v>Sudeste</v>
      </c>
      <c r="M2955">
        <f>IF(Tabela_Brasil[[#This Row],[IBGE_1-4]]&gt;=951,1,0)</f>
        <v>1</v>
      </c>
      <c r="N2955">
        <f>IF(Tabela_Brasil[[#This Row],[COMP_P]]&lt;=2,1,0)</f>
        <v>0</v>
      </c>
    </row>
    <row r="2956" spans="1:14" x14ac:dyDescent="0.25">
      <c r="A2956" s="12" t="s">
        <v>2899</v>
      </c>
      <c r="B2956" s="12" t="s">
        <v>16</v>
      </c>
      <c r="C2956" s="12">
        <v>284</v>
      </c>
      <c r="D2956" s="12">
        <v>0.66</v>
      </c>
      <c r="E2956" s="12">
        <v>0.64500000000000002</v>
      </c>
      <c r="F2956" s="12">
        <v>0.54600000000000004</v>
      </c>
      <c r="G2956" s="12">
        <v>12288.15</v>
      </c>
      <c r="H2956" s="13">
        <v>13</v>
      </c>
      <c r="I2956" t="str">
        <f>CONCATENATE(Tabela_Brasil[[#This Row],[Município]],"-",Tabela_Brasil[[#This Row],[Estado]])</f>
        <v>Miradouro-MG</v>
      </c>
      <c r="J2956">
        <f>IF(Tabela_Brasil[[#This Row],[IDHM]]&lt;=0.599,1,0)</f>
        <v>0</v>
      </c>
      <c r="K2956" t="str">
        <f>IF(Tabela_Brasil[[#This Row],[IDHM]]&lt;=0.55,"Baixo",IF(Tabela_Brasil[[#This Row],[IDHM]]&lt;=0.699,"Médio",IF(Tabela_Brasil[[#This Row],[IDHM]]&lt;=0.799,"Alto","Muito Alto")))</f>
        <v>Médio</v>
      </c>
      <c r="L2956" t="str">
        <f>VLOOKUP(Tabela_Brasil[[#This Row],[Estado]],'De-Para_Estado_Regiao'!$B$3:$C$29,2,FALSE)</f>
        <v>Sudeste</v>
      </c>
      <c r="M2956">
        <f>IF(Tabela_Brasil[[#This Row],[IBGE_1-4]]&gt;=951,1,0)</f>
        <v>0</v>
      </c>
      <c r="N2956">
        <f>IF(Tabela_Brasil[[#This Row],[COMP_P]]&lt;=2,1,0)</f>
        <v>0</v>
      </c>
    </row>
    <row r="2957" spans="1:14" x14ac:dyDescent="0.25">
      <c r="A2957" s="9" t="s">
        <v>2900</v>
      </c>
      <c r="B2957" s="9" t="s">
        <v>14</v>
      </c>
      <c r="C2957" s="9">
        <v>96</v>
      </c>
      <c r="D2957" s="9">
        <v>0.72499999999999998</v>
      </c>
      <c r="E2957" s="9">
        <v>0.74399999999999999</v>
      </c>
      <c r="F2957" s="9">
        <v>0.61299999999999999</v>
      </c>
      <c r="G2957" s="9">
        <v>26637.08</v>
      </c>
      <c r="H2957" s="10">
        <v>11</v>
      </c>
      <c r="I2957" t="str">
        <f>CONCATENATE(Tabela_Brasil[[#This Row],[Município]],"-",Tabela_Brasil[[#This Row],[Estado]])</f>
        <v>Miraguaí-RS</v>
      </c>
      <c r="J2957">
        <f>IF(Tabela_Brasil[[#This Row],[IDHM]]&lt;=0.599,1,0)</f>
        <v>0</v>
      </c>
      <c r="K2957" t="str">
        <f>IF(Tabela_Brasil[[#This Row],[IDHM]]&lt;=0.55,"Baixo",IF(Tabela_Brasil[[#This Row],[IDHM]]&lt;=0.699,"Médio",IF(Tabela_Brasil[[#This Row],[IDHM]]&lt;=0.799,"Alto","Muito Alto")))</f>
        <v>Alto</v>
      </c>
      <c r="L2957" t="str">
        <f>VLOOKUP(Tabela_Brasil[[#This Row],[Estado]],'De-Para_Estado_Regiao'!$B$3:$C$29,2,FALSE)</f>
        <v>Sul</v>
      </c>
      <c r="M2957">
        <f>IF(Tabela_Brasil[[#This Row],[IBGE_1-4]]&gt;=951,1,0)</f>
        <v>0</v>
      </c>
      <c r="N2957">
        <f>IF(Tabela_Brasil[[#This Row],[COMP_P]]&lt;=2,1,0)</f>
        <v>0</v>
      </c>
    </row>
    <row r="2958" spans="1:14" x14ac:dyDescent="0.25">
      <c r="A2958" s="12" t="s">
        <v>2901</v>
      </c>
      <c r="B2958" s="12" t="s">
        <v>87</v>
      </c>
      <c r="C2958" s="12">
        <v>763</v>
      </c>
      <c r="D2958" s="12">
        <v>0.58599999999999997</v>
      </c>
      <c r="E2958" s="12">
        <v>0.56100000000000005</v>
      </c>
      <c r="F2958" s="12">
        <v>0.503</v>
      </c>
      <c r="G2958" s="12">
        <v>7828.26</v>
      </c>
      <c r="H2958" s="13">
        <v>38</v>
      </c>
      <c r="I2958" t="str">
        <f>CONCATENATE(Tabela_Brasil[[#This Row],[Município]],"-",Tabela_Brasil[[#This Row],[Estado]])</f>
        <v>Esperantinópolis-MA</v>
      </c>
      <c r="J2958">
        <f>IF(Tabela_Brasil[[#This Row],[IDHM]]&lt;=0.599,1,0)</f>
        <v>1</v>
      </c>
      <c r="K2958" t="str">
        <f>IF(Tabela_Brasil[[#This Row],[IDHM]]&lt;=0.55,"Baixo",IF(Tabela_Brasil[[#This Row],[IDHM]]&lt;=0.699,"Médio",IF(Tabela_Brasil[[#This Row],[IDHM]]&lt;=0.799,"Alto","Muito Alto")))</f>
        <v>Médio</v>
      </c>
      <c r="L2958" t="str">
        <f>VLOOKUP(Tabela_Brasil[[#This Row],[Estado]],'De-Para_Estado_Regiao'!$B$3:$C$29,2,FALSE)</f>
        <v>Nordeste</v>
      </c>
      <c r="M2958">
        <f>IF(Tabela_Brasil[[#This Row],[IBGE_1-4]]&gt;=951,1,0)</f>
        <v>0</v>
      </c>
      <c r="N2958">
        <f>IF(Tabela_Brasil[[#This Row],[COMP_P]]&lt;=2,1,0)</f>
        <v>0</v>
      </c>
    </row>
    <row r="2959" spans="1:14" x14ac:dyDescent="0.25">
      <c r="A2959" s="9" t="s">
        <v>2902</v>
      </c>
      <c r="B2959" s="9" t="s">
        <v>7</v>
      </c>
      <c r="C2959" s="9">
        <v>113</v>
      </c>
      <c r="D2959" s="9">
        <v>0.79</v>
      </c>
      <c r="E2959" s="9">
        <v>0.83</v>
      </c>
      <c r="F2959" s="9">
        <v>0.67900000000000005</v>
      </c>
      <c r="G2959" s="9">
        <v>30071.5</v>
      </c>
      <c r="H2959" s="10">
        <v>1</v>
      </c>
      <c r="I2959" t="str">
        <f>CONCATENATE(Tabela_Brasil[[#This Row],[Município]],"-",Tabela_Brasil[[#This Row],[Estado]])</f>
        <v>Santa Cruz Da Conceição-SP</v>
      </c>
      <c r="J2959">
        <f>IF(Tabela_Brasil[[#This Row],[IDHM]]&lt;=0.599,1,0)</f>
        <v>0</v>
      </c>
      <c r="K2959" t="str">
        <f>IF(Tabela_Brasil[[#This Row],[IDHM]]&lt;=0.55,"Baixo",IF(Tabela_Brasil[[#This Row],[IDHM]]&lt;=0.699,"Médio",IF(Tabela_Brasil[[#This Row],[IDHM]]&lt;=0.799,"Alto","Muito Alto")))</f>
        <v>Alto</v>
      </c>
      <c r="L2959" t="str">
        <f>VLOOKUP(Tabela_Brasil[[#This Row],[Estado]],'De-Para_Estado_Regiao'!$B$3:$C$29,2,FALSE)</f>
        <v>Sudeste</v>
      </c>
      <c r="M2959">
        <f>IF(Tabela_Brasil[[#This Row],[IBGE_1-4]]&gt;=951,1,0)</f>
        <v>0</v>
      </c>
      <c r="N2959">
        <f>IF(Tabela_Brasil[[#This Row],[COMP_P]]&lt;=2,1,0)</f>
        <v>1</v>
      </c>
    </row>
    <row r="2960" spans="1:14" x14ac:dyDescent="0.25">
      <c r="A2960" s="12" t="s">
        <v>2903</v>
      </c>
      <c r="B2960" s="12" t="s">
        <v>14</v>
      </c>
      <c r="C2960" s="12">
        <v>99</v>
      </c>
      <c r="D2960" s="12">
        <v>0.72</v>
      </c>
      <c r="E2960" s="12">
        <v>0.72399999999999998</v>
      </c>
      <c r="F2960" s="12">
        <v>0.6</v>
      </c>
      <c r="G2960" s="12">
        <v>26216.48</v>
      </c>
      <c r="H2960" s="13">
        <v>7</v>
      </c>
      <c r="I2960" t="str">
        <f>CONCATENATE(Tabela_Brasil[[#This Row],[Município]],"-",Tabela_Brasil[[#This Row],[Estado]])</f>
        <v>Ciríaco-RS</v>
      </c>
      <c r="J2960">
        <f>IF(Tabela_Brasil[[#This Row],[IDHM]]&lt;=0.599,1,0)</f>
        <v>0</v>
      </c>
      <c r="K2960" t="str">
        <f>IF(Tabela_Brasil[[#This Row],[IDHM]]&lt;=0.55,"Baixo",IF(Tabela_Brasil[[#This Row],[IDHM]]&lt;=0.699,"Médio",IF(Tabela_Brasil[[#This Row],[IDHM]]&lt;=0.799,"Alto","Muito Alto")))</f>
        <v>Alto</v>
      </c>
      <c r="L2960" t="str">
        <f>VLOOKUP(Tabela_Brasil[[#This Row],[Estado]],'De-Para_Estado_Regiao'!$B$3:$C$29,2,FALSE)</f>
        <v>Sul</v>
      </c>
      <c r="M2960">
        <f>IF(Tabela_Brasil[[#This Row],[IBGE_1-4]]&gt;=951,1,0)</f>
        <v>0</v>
      </c>
      <c r="N2960">
        <f>IF(Tabela_Brasil[[#This Row],[COMP_P]]&lt;=2,1,0)</f>
        <v>0</v>
      </c>
    </row>
    <row r="2961" spans="1:14" x14ac:dyDescent="0.25">
      <c r="A2961" s="9" t="s">
        <v>2904</v>
      </c>
      <c r="B2961" s="9" t="s">
        <v>114</v>
      </c>
      <c r="C2961" s="9">
        <v>214</v>
      </c>
      <c r="D2961" s="9">
        <v>0.57999999999999996</v>
      </c>
      <c r="E2961" s="9">
        <v>0.57699999999999996</v>
      </c>
      <c r="F2961" s="9">
        <v>0.43</v>
      </c>
      <c r="G2961" s="9">
        <v>14789.79</v>
      </c>
      <c r="H2961" s="10">
        <v>5</v>
      </c>
      <c r="I2961" t="str">
        <f>CONCATENATE(Tabela_Brasil[[#This Row],[Município]],"-",Tabela_Brasil[[#This Row],[Estado]])</f>
        <v>Nossa Senhora Aparecida-SE</v>
      </c>
      <c r="J2961">
        <f>IF(Tabela_Brasil[[#This Row],[IDHM]]&lt;=0.599,1,0)</f>
        <v>1</v>
      </c>
      <c r="K2961" t="str">
        <f>IF(Tabela_Brasil[[#This Row],[IDHM]]&lt;=0.55,"Baixo",IF(Tabela_Brasil[[#This Row],[IDHM]]&lt;=0.699,"Médio",IF(Tabela_Brasil[[#This Row],[IDHM]]&lt;=0.799,"Alto","Muito Alto")))</f>
        <v>Médio</v>
      </c>
      <c r="L2961" t="str">
        <f>VLOOKUP(Tabela_Brasil[[#This Row],[Estado]],'De-Para_Estado_Regiao'!$B$3:$C$29,2,FALSE)</f>
        <v>Nordeste</v>
      </c>
      <c r="M2961">
        <f>IF(Tabela_Brasil[[#This Row],[IBGE_1-4]]&gt;=951,1,0)</f>
        <v>0</v>
      </c>
      <c r="N2961">
        <f>IF(Tabela_Brasil[[#This Row],[COMP_P]]&lt;=2,1,0)</f>
        <v>0</v>
      </c>
    </row>
    <row r="2962" spans="1:14" x14ac:dyDescent="0.25">
      <c r="A2962" s="12" t="s">
        <v>2905</v>
      </c>
      <c r="B2962" s="12" t="s">
        <v>59</v>
      </c>
      <c r="C2962" s="12">
        <v>140</v>
      </c>
      <c r="D2962" s="12">
        <v>0.71299999999999997</v>
      </c>
      <c r="E2962" s="12">
        <v>0.71599999999999997</v>
      </c>
      <c r="F2962" s="12">
        <v>0.60199999999999998</v>
      </c>
      <c r="G2962" s="12">
        <v>21494.9</v>
      </c>
      <c r="H2962" s="13">
        <v>3</v>
      </c>
      <c r="I2962" t="str">
        <f>CONCATENATE(Tabela_Brasil[[#This Row],[Município]],"-",Tabela_Brasil[[#This Row],[Estado]])</f>
        <v>Imbuia-SC</v>
      </c>
      <c r="J2962">
        <f>IF(Tabela_Brasil[[#This Row],[IDHM]]&lt;=0.599,1,0)</f>
        <v>0</v>
      </c>
      <c r="K2962" t="str">
        <f>IF(Tabela_Brasil[[#This Row],[IDHM]]&lt;=0.55,"Baixo",IF(Tabela_Brasil[[#This Row],[IDHM]]&lt;=0.699,"Médio",IF(Tabela_Brasil[[#This Row],[IDHM]]&lt;=0.799,"Alto","Muito Alto")))</f>
        <v>Alto</v>
      </c>
      <c r="L2962" t="str">
        <f>VLOOKUP(Tabela_Brasil[[#This Row],[Estado]],'De-Para_Estado_Regiao'!$B$3:$C$29,2,FALSE)</f>
        <v>Sul</v>
      </c>
      <c r="M2962">
        <f>IF(Tabela_Brasil[[#This Row],[IBGE_1-4]]&gt;=951,1,0)</f>
        <v>0</v>
      </c>
      <c r="N2962">
        <f>IF(Tabela_Brasil[[#This Row],[COMP_P]]&lt;=2,1,0)</f>
        <v>0</v>
      </c>
    </row>
    <row r="2963" spans="1:14" x14ac:dyDescent="0.25">
      <c r="A2963" s="9" t="s">
        <v>2906</v>
      </c>
      <c r="B2963" s="9" t="s">
        <v>31</v>
      </c>
      <c r="C2963" s="9">
        <v>496</v>
      </c>
      <c r="D2963" s="9">
        <v>0.63300000000000001</v>
      </c>
      <c r="E2963" s="9">
        <v>0.54100000000000004</v>
      </c>
      <c r="F2963" s="9">
        <v>0.60499999999999998</v>
      </c>
      <c r="G2963" s="9">
        <v>6929.95</v>
      </c>
      <c r="H2963" s="10">
        <v>24</v>
      </c>
      <c r="I2963" t="str">
        <f>CONCATENATE(Tabela_Brasil[[#This Row],[Município]],"-",Tabela_Brasil[[#This Row],[Estado]])</f>
        <v>Farias Brito-CE</v>
      </c>
      <c r="J2963">
        <f>IF(Tabela_Brasil[[#This Row],[IDHM]]&lt;=0.599,1,0)</f>
        <v>0</v>
      </c>
      <c r="K2963" t="str">
        <f>IF(Tabela_Brasil[[#This Row],[IDHM]]&lt;=0.55,"Baixo",IF(Tabela_Brasil[[#This Row],[IDHM]]&lt;=0.699,"Médio",IF(Tabela_Brasil[[#This Row],[IDHM]]&lt;=0.799,"Alto","Muito Alto")))</f>
        <v>Médio</v>
      </c>
      <c r="L2963" t="str">
        <f>VLOOKUP(Tabela_Brasil[[#This Row],[Estado]],'De-Para_Estado_Regiao'!$B$3:$C$29,2,FALSE)</f>
        <v>Nordeste</v>
      </c>
      <c r="M2963">
        <f>IF(Tabela_Brasil[[#This Row],[IBGE_1-4]]&gt;=951,1,0)</f>
        <v>0</v>
      </c>
      <c r="N2963">
        <f>IF(Tabela_Brasil[[#This Row],[COMP_P]]&lt;=2,1,0)</f>
        <v>0</v>
      </c>
    </row>
    <row r="2964" spans="1:14" x14ac:dyDescent="0.25">
      <c r="A2964" s="12" t="s">
        <v>2907</v>
      </c>
      <c r="B2964" s="12" t="s">
        <v>7</v>
      </c>
      <c r="C2964" s="12">
        <v>543</v>
      </c>
      <c r="D2964" s="12">
        <v>0.69499999999999995</v>
      </c>
      <c r="E2964" s="12">
        <v>0.68600000000000005</v>
      </c>
      <c r="F2964" s="12">
        <v>0.59399999999999997</v>
      </c>
      <c r="G2964" s="12">
        <v>11717.73</v>
      </c>
      <c r="H2964" s="13">
        <v>3</v>
      </c>
      <c r="I2964" t="str">
        <f>CONCATENATE(Tabela_Brasil[[#This Row],[Município]],"-",Tabela_Brasil[[#This Row],[Estado]])</f>
        <v>Areiópolis-SP</v>
      </c>
      <c r="J2964">
        <f>IF(Tabela_Brasil[[#This Row],[IDHM]]&lt;=0.599,1,0)</f>
        <v>0</v>
      </c>
      <c r="K2964" t="str">
        <f>IF(Tabela_Brasil[[#This Row],[IDHM]]&lt;=0.55,"Baixo",IF(Tabela_Brasil[[#This Row],[IDHM]]&lt;=0.699,"Médio",IF(Tabela_Brasil[[#This Row],[IDHM]]&lt;=0.799,"Alto","Muito Alto")))</f>
        <v>Médio</v>
      </c>
      <c r="L2964" t="str">
        <f>VLOOKUP(Tabela_Brasil[[#This Row],[Estado]],'De-Para_Estado_Regiao'!$B$3:$C$29,2,FALSE)</f>
        <v>Sudeste</v>
      </c>
      <c r="M2964">
        <f>IF(Tabela_Brasil[[#This Row],[IBGE_1-4]]&gt;=951,1,0)</f>
        <v>0</v>
      </c>
      <c r="N2964">
        <f>IF(Tabela_Brasil[[#This Row],[COMP_P]]&lt;=2,1,0)</f>
        <v>0</v>
      </c>
    </row>
    <row r="2965" spans="1:14" x14ac:dyDescent="0.25">
      <c r="A2965" s="9" t="s">
        <v>2908</v>
      </c>
      <c r="B2965" s="9" t="s">
        <v>94</v>
      </c>
      <c r="C2965" s="9">
        <v>630</v>
      </c>
      <c r="D2965" s="9">
        <v>0.59699999999999998</v>
      </c>
      <c r="E2965" s="9">
        <v>0.58099999999999996</v>
      </c>
      <c r="F2965" s="9">
        <v>0.48699999999999999</v>
      </c>
      <c r="G2965" s="9">
        <v>9550.07</v>
      </c>
      <c r="H2965" s="10">
        <v>5</v>
      </c>
      <c r="I2965" t="str">
        <f>CONCATENATE(Tabela_Brasil[[#This Row],[Município]],"-",Tabela_Brasil[[#This Row],[Estado]])</f>
        <v>Maribondo-AL</v>
      </c>
      <c r="J2965">
        <f>IF(Tabela_Brasil[[#This Row],[IDHM]]&lt;=0.599,1,0)</f>
        <v>1</v>
      </c>
      <c r="K2965" t="str">
        <f>IF(Tabela_Brasil[[#This Row],[IDHM]]&lt;=0.55,"Baixo",IF(Tabela_Brasil[[#This Row],[IDHM]]&lt;=0.699,"Médio",IF(Tabela_Brasil[[#This Row],[IDHM]]&lt;=0.799,"Alto","Muito Alto")))</f>
        <v>Médio</v>
      </c>
      <c r="L2965" t="str">
        <f>VLOOKUP(Tabela_Brasil[[#This Row],[Estado]],'De-Para_Estado_Regiao'!$B$3:$C$29,2,FALSE)</f>
        <v>Nordeste</v>
      </c>
      <c r="M2965">
        <f>IF(Tabela_Brasil[[#This Row],[IBGE_1-4]]&gt;=951,1,0)</f>
        <v>0</v>
      </c>
      <c r="N2965">
        <f>IF(Tabela_Brasil[[#This Row],[COMP_P]]&lt;=2,1,0)</f>
        <v>0</v>
      </c>
    </row>
    <row r="2966" spans="1:14" x14ac:dyDescent="0.25">
      <c r="A2966" s="12" t="s">
        <v>2909</v>
      </c>
      <c r="B2966" s="12" t="s">
        <v>7</v>
      </c>
      <c r="C2966" s="12">
        <v>203</v>
      </c>
      <c r="D2966" s="12">
        <v>0.72799999999999998</v>
      </c>
      <c r="E2966" s="12">
        <v>0.71499999999999997</v>
      </c>
      <c r="F2966" s="12">
        <v>0.66</v>
      </c>
      <c r="G2966" s="12">
        <v>14651.05</v>
      </c>
      <c r="H2966" s="13">
        <v>2</v>
      </c>
      <c r="I2966" t="str">
        <f>CONCATENATE(Tabela_Brasil[[#This Row],[Município]],"-",Tabela_Brasil[[#This Row],[Estado]])</f>
        <v>Reginópolis-SP</v>
      </c>
      <c r="J2966">
        <f>IF(Tabela_Brasil[[#This Row],[IDHM]]&lt;=0.599,1,0)</f>
        <v>0</v>
      </c>
      <c r="K2966" t="str">
        <f>IF(Tabela_Brasil[[#This Row],[IDHM]]&lt;=0.55,"Baixo",IF(Tabela_Brasil[[#This Row],[IDHM]]&lt;=0.699,"Médio",IF(Tabela_Brasil[[#This Row],[IDHM]]&lt;=0.799,"Alto","Muito Alto")))</f>
        <v>Alto</v>
      </c>
      <c r="L2966" t="str">
        <f>VLOOKUP(Tabela_Brasil[[#This Row],[Estado]],'De-Para_Estado_Regiao'!$B$3:$C$29,2,FALSE)</f>
        <v>Sudeste</v>
      </c>
      <c r="M2966">
        <f>IF(Tabela_Brasil[[#This Row],[IBGE_1-4]]&gt;=951,1,0)</f>
        <v>0</v>
      </c>
      <c r="N2966">
        <f>IF(Tabela_Brasil[[#This Row],[COMP_P]]&lt;=2,1,0)</f>
        <v>1</v>
      </c>
    </row>
    <row r="2967" spans="1:14" x14ac:dyDescent="0.25">
      <c r="A2967" s="9" t="s">
        <v>2910</v>
      </c>
      <c r="B2967" s="9" t="s">
        <v>118</v>
      </c>
      <c r="C2967" s="9">
        <v>296</v>
      </c>
      <c r="D2967" s="9">
        <v>0.56399999999999995</v>
      </c>
      <c r="E2967" s="9">
        <v>0.53800000000000003</v>
      </c>
      <c r="F2967" s="9">
        <v>0.44</v>
      </c>
      <c r="G2967" s="9">
        <v>7154.53</v>
      </c>
      <c r="H2967" s="10">
        <v>0</v>
      </c>
      <c r="I2967" t="str">
        <f>CONCATENATE(Tabela_Brasil[[#This Row],[Município]],"-",Tabela_Brasil[[#This Row],[Estado]])</f>
        <v>Pio Ix-PI</v>
      </c>
      <c r="J2967">
        <f>IF(Tabela_Brasil[[#This Row],[IDHM]]&lt;=0.599,1,0)</f>
        <v>1</v>
      </c>
      <c r="K2967" t="str">
        <f>IF(Tabela_Brasil[[#This Row],[IDHM]]&lt;=0.55,"Baixo",IF(Tabela_Brasil[[#This Row],[IDHM]]&lt;=0.699,"Médio",IF(Tabela_Brasil[[#This Row],[IDHM]]&lt;=0.799,"Alto","Muito Alto")))</f>
        <v>Médio</v>
      </c>
      <c r="L2967" t="str">
        <f>VLOOKUP(Tabela_Brasil[[#This Row],[Estado]],'De-Para_Estado_Regiao'!$B$3:$C$29,2,FALSE)</f>
        <v>Nordeste</v>
      </c>
      <c r="M2967">
        <f>IF(Tabela_Brasil[[#This Row],[IBGE_1-4]]&gt;=951,1,0)</f>
        <v>0</v>
      </c>
      <c r="N2967">
        <f>IF(Tabela_Brasil[[#This Row],[COMP_P]]&lt;=2,1,0)</f>
        <v>1</v>
      </c>
    </row>
    <row r="2968" spans="1:14" x14ac:dyDescent="0.25">
      <c r="A2968" s="12" t="s">
        <v>2911</v>
      </c>
      <c r="B2968" s="12" t="s">
        <v>87</v>
      </c>
      <c r="C2968" s="12">
        <v>607</v>
      </c>
      <c r="D2968" s="12">
        <v>0.54</v>
      </c>
      <c r="E2968" s="12">
        <v>0.503</v>
      </c>
      <c r="F2968" s="12">
        <v>0.438</v>
      </c>
      <c r="G2968" s="12">
        <v>6996.99</v>
      </c>
      <c r="H2968" s="13">
        <v>1</v>
      </c>
      <c r="I2968" t="str">
        <f>CONCATENATE(Tabela_Brasil[[#This Row],[Município]],"-",Tabela_Brasil[[#This Row],[Estado]])</f>
        <v>São Luís Gonzaga Do Maranhão-MA</v>
      </c>
      <c r="J2968">
        <f>IF(Tabela_Brasil[[#This Row],[IDHM]]&lt;=0.599,1,0)</f>
        <v>1</v>
      </c>
      <c r="K2968" t="str">
        <f>IF(Tabela_Brasil[[#This Row],[IDHM]]&lt;=0.55,"Baixo",IF(Tabela_Brasil[[#This Row],[IDHM]]&lt;=0.699,"Médio",IF(Tabela_Brasil[[#This Row],[IDHM]]&lt;=0.799,"Alto","Muito Alto")))</f>
        <v>Baixo</v>
      </c>
      <c r="L2968" t="str">
        <f>VLOOKUP(Tabela_Brasil[[#This Row],[Estado]],'De-Para_Estado_Regiao'!$B$3:$C$29,2,FALSE)</f>
        <v>Nordeste</v>
      </c>
      <c r="M2968">
        <f>IF(Tabela_Brasil[[#This Row],[IBGE_1-4]]&gt;=951,1,0)</f>
        <v>0</v>
      </c>
      <c r="N2968">
        <f>IF(Tabela_Brasil[[#This Row],[COMP_P]]&lt;=2,1,0)</f>
        <v>1</v>
      </c>
    </row>
    <row r="2969" spans="1:14" x14ac:dyDescent="0.25">
      <c r="A2969" s="9" t="s">
        <v>2912</v>
      </c>
      <c r="B2969" s="9" t="s">
        <v>7</v>
      </c>
      <c r="C2969" s="9">
        <v>259</v>
      </c>
      <c r="D2969" s="9">
        <v>0.745</v>
      </c>
      <c r="E2969" s="9">
        <v>0.71899999999999997</v>
      </c>
      <c r="F2969" s="9">
        <v>0.69</v>
      </c>
      <c r="G2969" s="9">
        <v>20518.61</v>
      </c>
      <c r="H2969" s="10">
        <v>1</v>
      </c>
      <c r="I2969" t="str">
        <f>CONCATENATE(Tabela_Brasil[[#This Row],[Município]],"-",Tabela_Brasil[[#This Row],[Estado]])</f>
        <v>Echaporã-SP</v>
      </c>
      <c r="J2969">
        <f>IF(Tabela_Brasil[[#This Row],[IDHM]]&lt;=0.599,1,0)</f>
        <v>0</v>
      </c>
      <c r="K2969" t="str">
        <f>IF(Tabela_Brasil[[#This Row],[IDHM]]&lt;=0.55,"Baixo",IF(Tabela_Brasil[[#This Row],[IDHM]]&lt;=0.699,"Médio",IF(Tabela_Brasil[[#This Row],[IDHM]]&lt;=0.799,"Alto","Muito Alto")))</f>
        <v>Alto</v>
      </c>
      <c r="L2969" t="str">
        <f>VLOOKUP(Tabela_Brasil[[#This Row],[Estado]],'De-Para_Estado_Regiao'!$B$3:$C$29,2,FALSE)</f>
        <v>Sudeste</v>
      </c>
      <c r="M2969">
        <f>IF(Tabela_Brasil[[#This Row],[IBGE_1-4]]&gt;=951,1,0)</f>
        <v>0</v>
      </c>
      <c r="N2969">
        <f>IF(Tabela_Brasil[[#This Row],[COMP_P]]&lt;=2,1,0)</f>
        <v>1</v>
      </c>
    </row>
    <row r="2970" spans="1:14" x14ac:dyDescent="0.25">
      <c r="A2970" s="12" t="s">
        <v>2913</v>
      </c>
      <c r="B2970" s="12" t="s">
        <v>14</v>
      </c>
      <c r="C2970" s="12">
        <v>129</v>
      </c>
      <c r="D2970" s="12">
        <v>0.71</v>
      </c>
      <c r="E2970" s="12">
        <v>0.71699999999999997</v>
      </c>
      <c r="F2970" s="12">
        <v>0.59699999999999998</v>
      </c>
      <c r="G2970" s="12">
        <v>28606.61</v>
      </c>
      <c r="H2970" s="13">
        <v>5</v>
      </c>
      <c r="I2970" t="str">
        <f>CONCATENATE(Tabela_Brasil[[#This Row],[Município]],"-",Tabela_Brasil[[#This Row],[Estado]])</f>
        <v>São José Do Hortêncio-RS</v>
      </c>
      <c r="J2970">
        <f>IF(Tabela_Brasil[[#This Row],[IDHM]]&lt;=0.599,1,0)</f>
        <v>0</v>
      </c>
      <c r="K2970" t="str">
        <f>IF(Tabela_Brasil[[#This Row],[IDHM]]&lt;=0.55,"Baixo",IF(Tabela_Brasil[[#This Row],[IDHM]]&lt;=0.699,"Médio",IF(Tabela_Brasil[[#This Row],[IDHM]]&lt;=0.799,"Alto","Muito Alto")))</f>
        <v>Alto</v>
      </c>
      <c r="L2970" t="str">
        <f>VLOOKUP(Tabela_Brasil[[#This Row],[Estado]],'De-Para_Estado_Regiao'!$B$3:$C$29,2,FALSE)</f>
        <v>Sul</v>
      </c>
      <c r="M2970">
        <f>IF(Tabela_Brasil[[#This Row],[IBGE_1-4]]&gt;=951,1,0)</f>
        <v>0</v>
      </c>
      <c r="N2970">
        <f>IF(Tabela_Brasil[[#This Row],[COMP_P]]&lt;=2,1,0)</f>
        <v>0</v>
      </c>
    </row>
    <row r="2971" spans="1:14" x14ac:dyDescent="0.25">
      <c r="A2971" s="9" t="s">
        <v>2914</v>
      </c>
      <c r="B2971" s="9" t="s">
        <v>118</v>
      </c>
      <c r="C2971" s="9">
        <v>442</v>
      </c>
      <c r="D2971" s="9">
        <v>0.627</v>
      </c>
      <c r="E2971" s="9">
        <v>0.61299999999999999</v>
      </c>
      <c r="F2971" s="9">
        <v>0.52500000000000002</v>
      </c>
      <c r="G2971" s="9">
        <v>10327.06</v>
      </c>
      <c r="H2971" s="10">
        <v>14</v>
      </c>
      <c r="I2971" t="str">
        <f>CONCATENATE(Tabela_Brasil[[#This Row],[Município]],"-",Tabela_Brasil[[#This Row],[Estado]])</f>
        <v>Simplício Mendes-PI</v>
      </c>
      <c r="J2971">
        <f>IF(Tabela_Brasil[[#This Row],[IDHM]]&lt;=0.599,1,0)</f>
        <v>0</v>
      </c>
      <c r="K2971" t="str">
        <f>IF(Tabela_Brasil[[#This Row],[IDHM]]&lt;=0.55,"Baixo",IF(Tabela_Brasil[[#This Row],[IDHM]]&lt;=0.699,"Médio",IF(Tabela_Brasil[[#This Row],[IDHM]]&lt;=0.799,"Alto","Muito Alto")))</f>
        <v>Médio</v>
      </c>
      <c r="L2971" t="str">
        <f>VLOOKUP(Tabela_Brasil[[#This Row],[Estado]],'De-Para_Estado_Regiao'!$B$3:$C$29,2,FALSE)</f>
        <v>Nordeste</v>
      </c>
      <c r="M2971">
        <f>IF(Tabela_Brasil[[#This Row],[IBGE_1-4]]&gt;=951,1,0)</f>
        <v>0</v>
      </c>
      <c r="N2971">
        <f>IF(Tabela_Brasil[[#This Row],[COMP_P]]&lt;=2,1,0)</f>
        <v>0</v>
      </c>
    </row>
    <row r="2972" spans="1:14" x14ac:dyDescent="0.25">
      <c r="A2972" s="12" t="s">
        <v>2915</v>
      </c>
      <c r="B2972" s="12" t="s">
        <v>24</v>
      </c>
      <c r="C2972" s="12">
        <v>274</v>
      </c>
      <c r="D2972" s="12">
        <v>0.58899999999999997</v>
      </c>
      <c r="E2972" s="12">
        <v>0.54300000000000004</v>
      </c>
      <c r="F2972" s="12">
        <v>0.49199999999999999</v>
      </c>
      <c r="G2972" s="12">
        <v>8980.4699999999993</v>
      </c>
      <c r="H2972" s="13">
        <v>0</v>
      </c>
      <c r="I2972" t="str">
        <f>CONCATENATE(Tabela_Brasil[[#This Row],[Município]],"-",Tabela_Brasil[[#This Row],[Estado]])</f>
        <v>Baianópolis-BA</v>
      </c>
      <c r="J2972">
        <f>IF(Tabela_Brasil[[#This Row],[IDHM]]&lt;=0.599,1,0)</f>
        <v>1</v>
      </c>
      <c r="K2972" t="str">
        <f>IF(Tabela_Brasil[[#This Row],[IDHM]]&lt;=0.55,"Baixo",IF(Tabela_Brasil[[#This Row],[IDHM]]&lt;=0.699,"Médio",IF(Tabela_Brasil[[#This Row],[IDHM]]&lt;=0.799,"Alto","Muito Alto")))</f>
        <v>Médio</v>
      </c>
      <c r="L2972" t="str">
        <f>VLOOKUP(Tabela_Brasil[[#This Row],[Estado]],'De-Para_Estado_Regiao'!$B$3:$C$29,2,FALSE)</f>
        <v>Nordeste</v>
      </c>
      <c r="M2972">
        <f>IF(Tabela_Brasil[[#This Row],[IBGE_1-4]]&gt;=951,1,0)</f>
        <v>0</v>
      </c>
      <c r="N2972">
        <f>IF(Tabela_Brasil[[#This Row],[COMP_P]]&lt;=2,1,0)</f>
        <v>1</v>
      </c>
    </row>
    <row r="2973" spans="1:14" x14ac:dyDescent="0.25">
      <c r="A2973" s="9" t="s">
        <v>2916</v>
      </c>
      <c r="B2973" s="9" t="s">
        <v>82</v>
      </c>
      <c r="C2973" s="9">
        <v>695</v>
      </c>
      <c r="D2973" s="9">
        <v>0.60499999999999998</v>
      </c>
      <c r="E2973" s="9">
        <v>0.56599999999999995</v>
      </c>
      <c r="F2973" s="9">
        <v>0.52700000000000002</v>
      </c>
      <c r="G2973" s="9">
        <v>8482.34</v>
      </c>
      <c r="H2973" s="10">
        <v>11</v>
      </c>
      <c r="I2973" t="str">
        <f>CONCATENATE(Tabela_Brasil[[#This Row],[Município]],"-",Tabela_Brasil[[#This Row],[Estado]])</f>
        <v>Teixeira-PB</v>
      </c>
      <c r="J2973">
        <f>IF(Tabela_Brasil[[#This Row],[IDHM]]&lt;=0.599,1,0)</f>
        <v>0</v>
      </c>
      <c r="K2973" t="str">
        <f>IF(Tabela_Brasil[[#This Row],[IDHM]]&lt;=0.55,"Baixo",IF(Tabela_Brasil[[#This Row],[IDHM]]&lt;=0.699,"Médio",IF(Tabela_Brasil[[#This Row],[IDHM]]&lt;=0.799,"Alto","Muito Alto")))</f>
        <v>Médio</v>
      </c>
      <c r="L2973" t="str">
        <f>VLOOKUP(Tabela_Brasil[[#This Row],[Estado]],'De-Para_Estado_Regiao'!$B$3:$C$29,2,FALSE)</f>
        <v>Nordeste</v>
      </c>
      <c r="M2973">
        <f>IF(Tabela_Brasil[[#This Row],[IBGE_1-4]]&gt;=951,1,0)</f>
        <v>0</v>
      </c>
      <c r="N2973">
        <f>IF(Tabela_Brasil[[#This Row],[COMP_P]]&lt;=2,1,0)</f>
        <v>0</v>
      </c>
    </row>
    <row r="2974" spans="1:14" x14ac:dyDescent="0.25">
      <c r="A2974" s="12" t="s">
        <v>2917</v>
      </c>
      <c r="B2974" s="12" t="s">
        <v>64</v>
      </c>
      <c r="C2974" s="12">
        <v>193</v>
      </c>
      <c r="D2974" s="12">
        <v>0.65400000000000003</v>
      </c>
      <c r="E2974" s="12">
        <v>0.63500000000000001</v>
      </c>
      <c r="F2974" s="12">
        <v>0.54200000000000004</v>
      </c>
      <c r="G2974" s="12">
        <v>18333.310000000001</v>
      </c>
      <c r="H2974" s="13">
        <v>5</v>
      </c>
      <c r="I2974" t="str">
        <f>CONCATENATE(Tabela_Brasil[[#This Row],[Município]],"-",Tabela_Brasil[[#This Row],[Estado]])</f>
        <v>Dores Do Rio Preto-ES</v>
      </c>
      <c r="J2974">
        <f>IF(Tabela_Brasil[[#This Row],[IDHM]]&lt;=0.599,1,0)</f>
        <v>0</v>
      </c>
      <c r="K2974" t="str">
        <f>IF(Tabela_Brasil[[#This Row],[IDHM]]&lt;=0.55,"Baixo",IF(Tabela_Brasil[[#This Row],[IDHM]]&lt;=0.699,"Médio",IF(Tabela_Brasil[[#This Row],[IDHM]]&lt;=0.799,"Alto","Muito Alto")))</f>
        <v>Médio</v>
      </c>
      <c r="L2974" t="str">
        <f>VLOOKUP(Tabela_Brasil[[#This Row],[Estado]],'De-Para_Estado_Regiao'!$B$3:$C$29,2,FALSE)</f>
        <v>Sudeste</v>
      </c>
      <c r="M2974">
        <f>IF(Tabela_Brasil[[#This Row],[IBGE_1-4]]&gt;=951,1,0)</f>
        <v>0</v>
      </c>
      <c r="N2974">
        <f>IF(Tabela_Brasil[[#This Row],[COMP_P]]&lt;=2,1,0)</f>
        <v>0</v>
      </c>
    </row>
    <row r="2975" spans="1:14" x14ac:dyDescent="0.25">
      <c r="A2975" s="9" t="s">
        <v>2918</v>
      </c>
      <c r="B2975" s="9" t="s">
        <v>94</v>
      </c>
      <c r="C2975" s="9">
        <v>520</v>
      </c>
      <c r="D2975" s="9">
        <v>0.52100000000000002</v>
      </c>
      <c r="E2975" s="9">
        <v>0.54600000000000004</v>
      </c>
      <c r="F2975" s="9">
        <v>0.375</v>
      </c>
      <c r="G2975" s="9">
        <v>9936.86</v>
      </c>
      <c r="H2975" s="10">
        <v>1</v>
      </c>
      <c r="I2975" t="str">
        <f>CONCATENATE(Tabela_Brasil[[#This Row],[Município]],"-",Tabela_Brasil[[#This Row],[Estado]])</f>
        <v>Novo Lino-AL</v>
      </c>
      <c r="J2975">
        <f>IF(Tabela_Brasil[[#This Row],[IDHM]]&lt;=0.599,1,0)</f>
        <v>1</v>
      </c>
      <c r="K2975" t="str">
        <f>IF(Tabela_Brasil[[#This Row],[IDHM]]&lt;=0.55,"Baixo",IF(Tabela_Brasil[[#This Row],[IDHM]]&lt;=0.699,"Médio",IF(Tabela_Brasil[[#This Row],[IDHM]]&lt;=0.799,"Alto","Muito Alto")))</f>
        <v>Baixo</v>
      </c>
      <c r="L2975" t="str">
        <f>VLOOKUP(Tabela_Brasil[[#This Row],[Estado]],'De-Para_Estado_Regiao'!$B$3:$C$29,2,FALSE)</f>
        <v>Nordeste</v>
      </c>
      <c r="M2975">
        <f>IF(Tabela_Brasil[[#This Row],[IBGE_1-4]]&gt;=951,1,0)</f>
        <v>0</v>
      </c>
      <c r="N2975">
        <f>IF(Tabela_Brasil[[#This Row],[COMP_P]]&lt;=2,1,0)</f>
        <v>1</v>
      </c>
    </row>
    <row r="2976" spans="1:14" x14ac:dyDescent="0.25">
      <c r="A2976" s="12" t="s">
        <v>2919</v>
      </c>
      <c r="B2976" s="12" t="s">
        <v>16</v>
      </c>
      <c r="C2976" s="12">
        <v>319</v>
      </c>
      <c r="D2976" s="12">
        <v>0.67700000000000005</v>
      </c>
      <c r="E2976" s="12">
        <v>0.68500000000000005</v>
      </c>
      <c r="F2976" s="12">
        <v>0.53300000000000003</v>
      </c>
      <c r="G2976" s="12">
        <v>13986.92</v>
      </c>
      <c r="H2976" s="13">
        <v>7</v>
      </c>
      <c r="I2976" t="str">
        <f>CONCATENATE(Tabela_Brasil[[#This Row],[Município]],"-",Tabela_Brasil[[#This Row],[Estado]])</f>
        <v>Guarani-MG</v>
      </c>
      <c r="J2976">
        <f>IF(Tabela_Brasil[[#This Row],[IDHM]]&lt;=0.599,1,0)</f>
        <v>0</v>
      </c>
      <c r="K2976" t="str">
        <f>IF(Tabela_Brasil[[#This Row],[IDHM]]&lt;=0.55,"Baixo",IF(Tabela_Brasil[[#This Row],[IDHM]]&lt;=0.699,"Médio",IF(Tabela_Brasil[[#This Row],[IDHM]]&lt;=0.799,"Alto","Muito Alto")))</f>
        <v>Médio</v>
      </c>
      <c r="L2976" t="str">
        <f>VLOOKUP(Tabela_Brasil[[#This Row],[Estado]],'De-Para_Estado_Regiao'!$B$3:$C$29,2,FALSE)</f>
        <v>Sudeste</v>
      </c>
      <c r="M2976">
        <f>IF(Tabela_Brasil[[#This Row],[IBGE_1-4]]&gt;=951,1,0)</f>
        <v>0</v>
      </c>
      <c r="N2976">
        <f>IF(Tabela_Brasil[[#This Row],[COMP_P]]&lt;=2,1,0)</f>
        <v>0</v>
      </c>
    </row>
    <row r="2977" spans="1:14" x14ac:dyDescent="0.25">
      <c r="A2977" s="9" t="s">
        <v>2769</v>
      </c>
      <c r="B2977" s="9" t="s">
        <v>94</v>
      </c>
      <c r="C2977" s="9">
        <v>361</v>
      </c>
      <c r="D2977" s="9">
        <v>0.55000000000000004</v>
      </c>
      <c r="E2977" s="9">
        <v>0.52700000000000002</v>
      </c>
      <c r="F2977" s="9">
        <v>0.432</v>
      </c>
      <c r="G2977" s="9">
        <v>6180.97</v>
      </c>
      <c r="H2977" s="10">
        <v>3</v>
      </c>
      <c r="I2977" t="str">
        <f>CONCATENATE(Tabela_Brasil[[#This Row],[Município]],"-",Tabela_Brasil[[#This Row],[Estado]])</f>
        <v>Água Branca-AL</v>
      </c>
      <c r="J2977">
        <f>IF(Tabela_Brasil[[#This Row],[IDHM]]&lt;=0.599,1,0)</f>
        <v>1</v>
      </c>
      <c r="K2977" t="str">
        <f>IF(Tabela_Brasil[[#This Row],[IDHM]]&lt;=0.55,"Baixo",IF(Tabela_Brasil[[#This Row],[IDHM]]&lt;=0.699,"Médio",IF(Tabela_Brasil[[#This Row],[IDHM]]&lt;=0.799,"Alto","Muito Alto")))</f>
        <v>Baixo</v>
      </c>
      <c r="L2977" t="str">
        <f>VLOOKUP(Tabela_Brasil[[#This Row],[Estado]],'De-Para_Estado_Regiao'!$B$3:$C$29,2,FALSE)</f>
        <v>Nordeste</v>
      </c>
      <c r="M2977">
        <f>IF(Tabela_Brasil[[#This Row],[IBGE_1-4]]&gt;=951,1,0)</f>
        <v>0</v>
      </c>
      <c r="N2977">
        <f>IF(Tabela_Brasil[[#This Row],[COMP_P]]&lt;=2,1,0)</f>
        <v>0</v>
      </c>
    </row>
    <row r="2978" spans="1:14" x14ac:dyDescent="0.25">
      <c r="A2978" s="12" t="s">
        <v>2920</v>
      </c>
      <c r="B2978" s="12" t="s">
        <v>114</v>
      </c>
      <c r="C2978" s="12">
        <v>362</v>
      </c>
      <c r="D2978" s="12">
        <v>0.59</v>
      </c>
      <c r="E2978" s="12">
        <v>0.58699999999999997</v>
      </c>
      <c r="F2978" s="12">
        <v>0.442</v>
      </c>
      <c r="G2978" s="12">
        <v>9950.11</v>
      </c>
      <c r="H2978" s="13">
        <v>15</v>
      </c>
      <c r="I2978" t="str">
        <f>CONCATENATE(Tabela_Brasil[[#This Row],[Município]],"-",Tabela_Brasil[[#This Row],[Estado]])</f>
        <v>Malhador-SE</v>
      </c>
      <c r="J2978">
        <f>IF(Tabela_Brasil[[#This Row],[IDHM]]&lt;=0.599,1,0)</f>
        <v>1</v>
      </c>
      <c r="K2978" t="str">
        <f>IF(Tabela_Brasil[[#This Row],[IDHM]]&lt;=0.55,"Baixo",IF(Tabela_Brasil[[#This Row],[IDHM]]&lt;=0.699,"Médio",IF(Tabela_Brasil[[#This Row],[IDHM]]&lt;=0.799,"Alto","Muito Alto")))</f>
        <v>Médio</v>
      </c>
      <c r="L2978" t="str">
        <f>VLOOKUP(Tabela_Brasil[[#This Row],[Estado]],'De-Para_Estado_Regiao'!$B$3:$C$29,2,FALSE)</f>
        <v>Nordeste</v>
      </c>
      <c r="M2978">
        <f>IF(Tabela_Brasil[[#This Row],[IBGE_1-4]]&gt;=951,1,0)</f>
        <v>0</v>
      </c>
      <c r="N2978">
        <f>IF(Tabela_Brasil[[#This Row],[COMP_P]]&lt;=2,1,0)</f>
        <v>0</v>
      </c>
    </row>
    <row r="2979" spans="1:14" x14ac:dyDescent="0.25">
      <c r="A2979" s="9" t="s">
        <v>2921</v>
      </c>
      <c r="B2979" s="9" t="s">
        <v>16</v>
      </c>
      <c r="C2979" s="9">
        <v>655</v>
      </c>
      <c r="D2979" s="9">
        <v>0.61299999999999999</v>
      </c>
      <c r="E2979" s="9">
        <v>0.58599999999999997</v>
      </c>
      <c r="F2979" s="9">
        <v>0.49199999999999999</v>
      </c>
      <c r="G2979" s="9">
        <v>8011.7</v>
      </c>
      <c r="H2979" s="10">
        <v>11</v>
      </c>
      <c r="I2979" t="str">
        <f>CONCATENATE(Tabela_Brasil[[#This Row],[Município]],"-",Tabela_Brasil[[#This Row],[Estado]])</f>
        <v>Montalvânia-MG</v>
      </c>
      <c r="J2979">
        <f>IF(Tabela_Brasil[[#This Row],[IDHM]]&lt;=0.599,1,0)</f>
        <v>0</v>
      </c>
      <c r="K2979" t="str">
        <f>IF(Tabela_Brasil[[#This Row],[IDHM]]&lt;=0.55,"Baixo",IF(Tabela_Brasil[[#This Row],[IDHM]]&lt;=0.699,"Médio",IF(Tabela_Brasil[[#This Row],[IDHM]]&lt;=0.799,"Alto","Muito Alto")))</f>
        <v>Médio</v>
      </c>
      <c r="L2979" t="str">
        <f>VLOOKUP(Tabela_Brasil[[#This Row],[Estado]],'De-Para_Estado_Regiao'!$B$3:$C$29,2,FALSE)</f>
        <v>Sudeste</v>
      </c>
      <c r="M2979">
        <f>IF(Tabela_Brasil[[#This Row],[IBGE_1-4]]&gt;=951,1,0)</f>
        <v>0</v>
      </c>
      <c r="N2979">
        <f>IF(Tabela_Brasil[[#This Row],[COMP_P]]&lt;=2,1,0)</f>
        <v>0</v>
      </c>
    </row>
    <row r="2980" spans="1:14" x14ac:dyDescent="0.25">
      <c r="A2980" s="12" t="s">
        <v>2922</v>
      </c>
      <c r="B2980" s="12" t="s">
        <v>24</v>
      </c>
      <c r="C2980" s="12">
        <v>506</v>
      </c>
      <c r="D2980" s="12">
        <v>0.56200000000000006</v>
      </c>
      <c r="E2980" s="12">
        <v>0.53200000000000003</v>
      </c>
      <c r="F2980" s="12">
        <v>0.45400000000000001</v>
      </c>
      <c r="G2980" s="12">
        <v>7160.75</v>
      </c>
      <c r="H2980" s="13">
        <v>1</v>
      </c>
      <c r="I2980" t="str">
        <f>CONCATENATE(Tabela_Brasil[[#This Row],[Município]],"-",Tabela_Brasil[[#This Row],[Estado]])</f>
        <v>Malhada-BA</v>
      </c>
      <c r="J2980">
        <f>IF(Tabela_Brasil[[#This Row],[IDHM]]&lt;=0.599,1,0)</f>
        <v>1</v>
      </c>
      <c r="K2980" t="str">
        <f>IF(Tabela_Brasil[[#This Row],[IDHM]]&lt;=0.55,"Baixo",IF(Tabela_Brasil[[#This Row],[IDHM]]&lt;=0.699,"Médio",IF(Tabela_Brasil[[#This Row],[IDHM]]&lt;=0.799,"Alto","Muito Alto")))</f>
        <v>Médio</v>
      </c>
      <c r="L2980" t="str">
        <f>VLOOKUP(Tabela_Brasil[[#This Row],[Estado]],'De-Para_Estado_Regiao'!$B$3:$C$29,2,FALSE)</f>
        <v>Nordeste</v>
      </c>
      <c r="M2980">
        <f>IF(Tabela_Brasil[[#This Row],[IBGE_1-4]]&gt;=951,1,0)</f>
        <v>0</v>
      </c>
      <c r="N2980">
        <f>IF(Tabela_Brasil[[#This Row],[COMP_P]]&lt;=2,1,0)</f>
        <v>1</v>
      </c>
    </row>
    <row r="2981" spans="1:14" x14ac:dyDescent="0.25">
      <c r="A2981" s="9" t="s">
        <v>2923</v>
      </c>
      <c r="B2981" s="9" t="s">
        <v>31</v>
      </c>
      <c r="C2981" s="9">
        <v>195</v>
      </c>
      <c r="D2981" s="9">
        <v>0.63500000000000001</v>
      </c>
      <c r="E2981" s="9">
        <v>0.57099999999999995</v>
      </c>
      <c r="F2981" s="9">
        <v>0.57999999999999996</v>
      </c>
      <c r="G2981" s="9">
        <v>10481.85</v>
      </c>
      <c r="H2981" s="10">
        <v>4</v>
      </c>
      <c r="I2981" t="str">
        <f>CONCATENATE(Tabela_Brasil[[#This Row],[Município]],"-",Tabela_Brasil[[#This Row],[Estado]])</f>
        <v>Pacoti-CE</v>
      </c>
      <c r="J2981">
        <f>IF(Tabela_Brasil[[#This Row],[IDHM]]&lt;=0.599,1,0)</f>
        <v>0</v>
      </c>
      <c r="K2981" t="str">
        <f>IF(Tabela_Brasil[[#This Row],[IDHM]]&lt;=0.55,"Baixo",IF(Tabela_Brasil[[#This Row],[IDHM]]&lt;=0.699,"Médio",IF(Tabela_Brasil[[#This Row],[IDHM]]&lt;=0.799,"Alto","Muito Alto")))</f>
        <v>Médio</v>
      </c>
      <c r="L2981" t="str">
        <f>VLOOKUP(Tabela_Brasil[[#This Row],[Estado]],'De-Para_Estado_Regiao'!$B$3:$C$29,2,FALSE)</f>
        <v>Nordeste</v>
      </c>
      <c r="M2981">
        <f>IF(Tabela_Brasil[[#This Row],[IBGE_1-4]]&gt;=951,1,0)</f>
        <v>0</v>
      </c>
      <c r="N2981">
        <f>IF(Tabela_Brasil[[#This Row],[COMP_P]]&lt;=2,1,0)</f>
        <v>0</v>
      </c>
    </row>
    <row r="2982" spans="1:14" x14ac:dyDescent="0.25">
      <c r="A2982" s="12" t="s">
        <v>2924</v>
      </c>
      <c r="B2982" s="12" t="s">
        <v>14</v>
      </c>
      <c r="C2982" s="12">
        <v>84</v>
      </c>
      <c r="D2982" s="12">
        <v>0.76200000000000001</v>
      </c>
      <c r="E2982" s="12">
        <v>0.74</v>
      </c>
      <c r="F2982" s="12">
        <v>0.68799999999999994</v>
      </c>
      <c r="G2982" s="12">
        <v>25831.88</v>
      </c>
      <c r="H2982" s="13">
        <v>1</v>
      </c>
      <c r="I2982" t="str">
        <f>CONCATENATE(Tabela_Brasil[[#This Row],[Município]],"-",Tabela_Brasil[[#This Row],[Estado]])</f>
        <v>David Canabarro-RS</v>
      </c>
      <c r="J2982">
        <f>IF(Tabela_Brasil[[#This Row],[IDHM]]&lt;=0.599,1,0)</f>
        <v>0</v>
      </c>
      <c r="K2982" t="str">
        <f>IF(Tabela_Brasil[[#This Row],[IDHM]]&lt;=0.55,"Baixo",IF(Tabela_Brasil[[#This Row],[IDHM]]&lt;=0.699,"Médio",IF(Tabela_Brasil[[#This Row],[IDHM]]&lt;=0.799,"Alto","Muito Alto")))</f>
        <v>Alto</v>
      </c>
      <c r="L2982" t="str">
        <f>VLOOKUP(Tabela_Brasil[[#This Row],[Estado]],'De-Para_Estado_Regiao'!$B$3:$C$29,2,FALSE)</f>
        <v>Sul</v>
      </c>
      <c r="M2982">
        <f>IF(Tabela_Brasil[[#This Row],[IBGE_1-4]]&gt;=951,1,0)</f>
        <v>0</v>
      </c>
      <c r="N2982">
        <f>IF(Tabela_Brasil[[#This Row],[COMP_P]]&lt;=2,1,0)</f>
        <v>1</v>
      </c>
    </row>
    <row r="2983" spans="1:14" x14ac:dyDescent="0.25">
      <c r="A2983" s="9" t="s">
        <v>1677</v>
      </c>
      <c r="B2983" s="9" t="s">
        <v>111</v>
      </c>
      <c r="C2983" s="9">
        <v>524</v>
      </c>
      <c r="D2983" s="9">
        <v>0.67</v>
      </c>
      <c r="E2983" s="9">
        <v>0.64600000000000002</v>
      </c>
      <c r="F2983" s="9">
        <v>0.55600000000000005</v>
      </c>
      <c r="G2983" s="9">
        <v>13423.04</v>
      </c>
      <c r="H2983" s="10">
        <v>2</v>
      </c>
      <c r="I2983" t="str">
        <f>CONCATENATE(Tabela_Brasil[[#This Row],[Município]],"-",Tabela_Brasil[[#This Row],[Estado]])</f>
        <v>Natividade-TO</v>
      </c>
      <c r="J2983">
        <f>IF(Tabela_Brasil[[#This Row],[IDHM]]&lt;=0.599,1,0)</f>
        <v>0</v>
      </c>
      <c r="K2983" t="str">
        <f>IF(Tabela_Brasil[[#This Row],[IDHM]]&lt;=0.55,"Baixo",IF(Tabela_Brasil[[#This Row],[IDHM]]&lt;=0.699,"Médio",IF(Tabela_Brasil[[#This Row],[IDHM]]&lt;=0.799,"Alto","Muito Alto")))</f>
        <v>Médio</v>
      </c>
      <c r="L2983" t="str">
        <f>VLOOKUP(Tabela_Brasil[[#This Row],[Estado]],'De-Para_Estado_Regiao'!$B$3:$C$29,2,FALSE)</f>
        <v>Norte</v>
      </c>
      <c r="M2983">
        <f>IF(Tabela_Brasil[[#This Row],[IBGE_1-4]]&gt;=951,1,0)</f>
        <v>0</v>
      </c>
      <c r="N2983">
        <f>IF(Tabela_Brasil[[#This Row],[COMP_P]]&lt;=2,1,0)</f>
        <v>1</v>
      </c>
    </row>
    <row r="2984" spans="1:14" x14ac:dyDescent="0.25">
      <c r="A2984" s="12" t="s">
        <v>2925</v>
      </c>
      <c r="B2984" s="12" t="s">
        <v>31</v>
      </c>
      <c r="C2984" s="12">
        <v>586</v>
      </c>
      <c r="D2984" s="12">
        <v>0.65200000000000002</v>
      </c>
      <c r="E2984" s="12">
        <v>0.59699999999999998</v>
      </c>
      <c r="F2984" s="12">
        <v>0.63200000000000001</v>
      </c>
      <c r="G2984" s="12">
        <v>8836.5400000000009</v>
      </c>
      <c r="H2984" s="13">
        <v>18</v>
      </c>
      <c r="I2984" t="str">
        <f>CONCATENATE(Tabela_Brasil[[#This Row],[Município]],"-",Tabela_Brasil[[#This Row],[Estado]])</f>
        <v>Iracema-CE</v>
      </c>
      <c r="J2984">
        <f>IF(Tabela_Brasil[[#This Row],[IDHM]]&lt;=0.599,1,0)</f>
        <v>0</v>
      </c>
      <c r="K2984" t="str">
        <f>IF(Tabela_Brasil[[#This Row],[IDHM]]&lt;=0.55,"Baixo",IF(Tabela_Brasil[[#This Row],[IDHM]]&lt;=0.699,"Médio",IF(Tabela_Brasil[[#This Row],[IDHM]]&lt;=0.799,"Alto","Muito Alto")))</f>
        <v>Médio</v>
      </c>
      <c r="L2984" t="str">
        <f>VLOOKUP(Tabela_Brasil[[#This Row],[Estado]],'De-Para_Estado_Regiao'!$B$3:$C$29,2,FALSE)</f>
        <v>Nordeste</v>
      </c>
      <c r="M2984">
        <f>IF(Tabela_Brasil[[#This Row],[IBGE_1-4]]&gt;=951,1,0)</f>
        <v>0</v>
      </c>
      <c r="N2984">
        <f>IF(Tabela_Brasil[[#This Row],[COMP_P]]&lt;=2,1,0)</f>
        <v>0</v>
      </c>
    </row>
    <row r="2985" spans="1:14" x14ac:dyDescent="0.25">
      <c r="A2985" s="9" t="s">
        <v>552</v>
      </c>
      <c r="B2985" s="9" t="s">
        <v>19</v>
      </c>
      <c r="C2985" s="9">
        <v>431</v>
      </c>
      <c r="D2985" s="9">
        <v>0.67</v>
      </c>
      <c r="E2985" s="9">
        <v>0.624</v>
      </c>
      <c r="F2985" s="9">
        <v>0.59099999999999997</v>
      </c>
      <c r="G2985" s="9">
        <v>8175.66</v>
      </c>
      <c r="H2985" s="10">
        <v>18</v>
      </c>
      <c r="I2985" t="str">
        <f>CONCATENATE(Tabela_Brasil[[#This Row],[Município]],"-",Tabela_Brasil[[#This Row],[Estado]])</f>
        <v>Triunfo-PE</v>
      </c>
      <c r="J2985">
        <f>IF(Tabela_Brasil[[#This Row],[IDHM]]&lt;=0.599,1,0)</f>
        <v>0</v>
      </c>
      <c r="K2985" t="str">
        <f>IF(Tabela_Brasil[[#This Row],[IDHM]]&lt;=0.55,"Baixo",IF(Tabela_Brasil[[#This Row],[IDHM]]&lt;=0.699,"Médio",IF(Tabela_Brasil[[#This Row],[IDHM]]&lt;=0.799,"Alto","Muito Alto")))</f>
        <v>Médio</v>
      </c>
      <c r="L2985" t="str">
        <f>VLOOKUP(Tabela_Brasil[[#This Row],[Estado]],'De-Para_Estado_Regiao'!$B$3:$C$29,2,FALSE)</f>
        <v>Nordeste</v>
      </c>
      <c r="M2985">
        <f>IF(Tabela_Brasil[[#This Row],[IBGE_1-4]]&gt;=951,1,0)</f>
        <v>0</v>
      </c>
      <c r="N2985">
        <f>IF(Tabela_Brasil[[#This Row],[COMP_P]]&lt;=2,1,0)</f>
        <v>0</v>
      </c>
    </row>
    <row r="2986" spans="1:14" x14ac:dyDescent="0.25">
      <c r="A2986" s="12" t="s">
        <v>2926</v>
      </c>
      <c r="B2986" s="12" t="s">
        <v>14</v>
      </c>
      <c r="C2986" s="12">
        <v>315</v>
      </c>
      <c r="D2986" s="12">
        <v>0.68</v>
      </c>
      <c r="E2986" s="12">
        <v>0.68300000000000005</v>
      </c>
      <c r="F2986" s="12">
        <v>0.55100000000000005</v>
      </c>
      <c r="G2986" s="12">
        <v>15543.65</v>
      </c>
      <c r="H2986" s="13">
        <v>3</v>
      </c>
      <c r="I2986" t="str">
        <f>CONCATENATE(Tabela_Brasil[[#This Row],[Município]],"-",Tabela_Brasil[[#This Row],[Estado]])</f>
        <v>Pedro Osório-RS</v>
      </c>
      <c r="J2986">
        <f>IF(Tabela_Brasil[[#This Row],[IDHM]]&lt;=0.599,1,0)</f>
        <v>0</v>
      </c>
      <c r="K2986" t="str">
        <f>IF(Tabela_Brasil[[#This Row],[IDHM]]&lt;=0.55,"Baixo",IF(Tabela_Brasil[[#This Row],[IDHM]]&lt;=0.699,"Médio",IF(Tabela_Brasil[[#This Row],[IDHM]]&lt;=0.799,"Alto","Muito Alto")))</f>
        <v>Médio</v>
      </c>
      <c r="L2986" t="str">
        <f>VLOOKUP(Tabela_Brasil[[#This Row],[Estado]],'De-Para_Estado_Regiao'!$B$3:$C$29,2,FALSE)</f>
        <v>Sul</v>
      </c>
      <c r="M2986">
        <f>IF(Tabela_Brasil[[#This Row],[IBGE_1-4]]&gt;=951,1,0)</f>
        <v>0</v>
      </c>
      <c r="N2986">
        <f>IF(Tabela_Brasil[[#This Row],[COMP_P]]&lt;=2,1,0)</f>
        <v>0</v>
      </c>
    </row>
    <row r="2987" spans="1:14" x14ac:dyDescent="0.25">
      <c r="A2987" s="9" t="s">
        <v>2927</v>
      </c>
      <c r="B2987" s="9" t="s">
        <v>31</v>
      </c>
      <c r="C2987" s="9">
        <v>419</v>
      </c>
      <c r="D2987" s="9">
        <v>0.622</v>
      </c>
      <c r="E2987" s="9">
        <v>0.53100000000000003</v>
      </c>
      <c r="F2987" s="9">
        <v>0.59199999999999997</v>
      </c>
      <c r="G2987" s="9">
        <v>8309.58</v>
      </c>
      <c r="H2987" s="10">
        <v>32</v>
      </c>
      <c r="I2987" t="str">
        <f>CONCATENATE(Tabela_Brasil[[#This Row],[Município]],"-",Tabela_Brasil[[#This Row],[Estado]])</f>
        <v>Porteiras-CE</v>
      </c>
      <c r="J2987">
        <f>IF(Tabela_Brasil[[#This Row],[IDHM]]&lt;=0.599,1,0)</f>
        <v>0</v>
      </c>
      <c r="K2987" t="str">
        <f>IF(Tabela_Brasil[[#This Row],[IDHM]]&lt;=0.55,"Baixo",IF(Tabela_Brasil[[#This Row],[IDHM]]&lt;=0.699,"Médio",IF(Tabela_Brasil[[#This Row],[IDHM]]&lt;=0.799,"Alto","Muito Alto")))</f>
        <v>Médio</v>
      </c>
      <c r="L2987" t="str">
        <f>VLOOKUP(Tabela_Brasil[[#This Row],[Estado]],'De-Para_Estado_Regiao'!$B$3:$C$29,2,FALSE)</f>
        <v>Nordeste</v>
      </c>
      <c r="M2987">
        <f>IF(Tabela_Brasil[[#This Row],[IBGE_1-4]]&gt;=951,1,0)</f>
        <v>0</v>
      </c>
      <c r="N2987">
        <f>IF(Tabela_Brasil[[#This Row],[COMP_P]]&lt;=2,1,0)</f>
        <v>0</v>
      </c>
    </row>
    <row r="2988" spans="1:14" x14ac:dyDescent="0.25">
      <c r="A2988" s="12" t="s">
        <v>2928</v>
      </c>
      <c r="B2988" s="12" t="s">
        <v>16</v>
      </c>
      <c r="C2988" s="12">
        <v>330</v>
      </c>
      <c r="D2988" s="12">
        <v>0.67500000000000004</v>
      </c>
      <c r="E2988" s="12">
        <v>0.68500000000000005</v>
      </c>
      <c r="F2988" s="12">
        <v>0.55800000000000005</v>
      </c>
      <c r="G2988" s="12">
        <v>10524.72</v>
      </c>
      <c r="H2988" s="13">
        <v>14</v>
      </c>
      <c r="I2988" t="str">
        <f>CONCATENATE(Tabela_Brasil[[#This Row],[Município]],"-",Tabela_Brasil[[#This Row],[Estado]])</f>
        <v>Teixeiras-MG</v>
      </c>
      <c r="J2988">
        <f>IF(Tabela_Brasil[[#This Row],[IDHM]]&lt;=0.599,1,0)</f>
        <v>0</v>
      </c>
      <c r="K2988" t="str">
        <f>IF(Tabela_Brasil[[#This Row],[IDHM]]&lt;=0.55,"Baixo",IF(Tabela_Brasil[[#This Row],[IDHM]]&lt;=0.699,"Médio",IF(Tabela_Brasil[[#This Row],[IDHM]]&lt;=0.799,"Alto","Muito Alto")))</f>
        <v>Médio</v>
      </c>
      <c r="L2988" t="str">
        <f>VLOOKUP(Tabela_Brasil[[#This Row],[Estado]],'De-Para_Estado_Regiao'!$B$3:$C$29,2,FALSE)</f>
        <v>Sudeste</v>
      </c>
      <c r="M2988">
        <f>IF(Tabela_Brasil[[#This Row],[IBGE_1-4]]&gt;=951,1,0)</f>
        <v>0</v>
      </c>
      <c r="N2988">
        <f>IF(Tabela_Brasil[[#This Row],[COMP_P]]&lt;=2,1,0)</f>
        <v>0</v>
      </c>
    </row>
    <row r="2989" spans="1:14" x14ac:dyDescent="0.25">
      <c r="A2989" s="9" t="s">
        <v>2929</v>
      </c>
      <c r="B2989" s="9" t="s">
        <v>275</v>
      </c>
      <c r="C2989" s="9">
        <v>504</v>
      </c>
      <c r="D2989" s="9">
        <v>0.55100000000000005</v>
      </c>
      <c r="E2989" s="9">
        <v>0.58599999999999997</v>
      </c>
      <c r="F2989" s="9">
        <v>0.373</v>
      </c>
      <c r="G2989" s="9">
        <v>14182.17</v>
      </c>
      <c r="H2989" s="10">
        <v>2</v>
      </c>
      <c r="I2989" t="str">
        <f>CONCATENATE(Tabela_Brasil[[#This Row],[Município]],"-",Tabela_Brasil[[#This Row],[Estado]])</f>
        <v>Manoel Urbano-AC</v>
      </c>
      <c r="J2989">
        <f>IF(Tabela_Brasil[[#This Row],[IDHM]]&lt;=0.599,1,0)</f>
        <v>1</v>
      </c>
      <c r="K2989" t="str">
        <f>IF(Tabela_Brasil[[#This Row],[IDHM]]&lt;=0.55,"Baixo",IF(Tabela_Brasil[[#This Row],[IDHM]]&lt;=0.699,"Médio",IF(Tabela_Brasil[[#This Row],[IDHM]]&lt;=0.799,"Alto","Muito Alto")))</f>
        <v>Médio</v>
      </c>
      <c r="L2989" t="str">
        <f>VLOOKUP(Tabela_Brasil[[#This Row],[Estado]],'De-Para_Estado_Regiao'!$B$3:$C$29,2,FALSE)</f>
        <v>Norte</v>
      </c>
      <c r="M2989">
        <f>IF(Tabela_Brasil[[#This Row],[IBGE_1-4]]&gt;=951,1,0)</f>
        <v>0</v>
      </c>
      <c r="N2989">
        <f>IF(Tabela_Brasil[[#This Row],[COMP_P]]&lt;=2,1,0)</f>
        <v>1</v>
      </c>
    </row>
    <row r="2990" spans="1:14" x14ac:dyDescent="0.25">
      <c r="A2990" s="12" t="s">
        <v>2930</v>
      </c>
      <c r="B2990" s="12" t="s">
        <v>16</v>
      </c>
      <c r="C2990" s="12">
        <v>131</v>
      </c>
      <c r="D2990" s="12">
        <v>0.73499999999999999</v>
      </c>
      <c r="E2990" s="12">
        <v>0.69599999999999995</v>
      </c>
      <c r="F2990" s="12">
        <v>0.66200000000000003</v>
      </c>
      <c r="G2990" s="12">
        <v>29691.89</v>
      </c>
      <c r="H2990" s="13">
        <v>3</v>
      </c>
      <c r="I2990" t="str">
        <f>CONCATENATE(Tabela_Brasil[[#This Row],[Município]],"-",Tabela_Brasil[[#This Row],[Estado]])</f>
        <v>Bom Jesus Da Penha-MG</v>
      </c>
      <c r="J2990">
        <f>IF(Tabela_Brasil[[#This Row],[IDHM]]&lt;=0.599,1,0)</f>
        <v>0</v>
      </c>
      <c r="K2990" t="str">
        <f>IF(Tabela_Brasil[[#This Row],[IDHM]]&lt;=0.55,"Baixo",IF(Tabela_Brasil[[#This Row],[IDHM]]&lt;=0.699,"Médio",IF(Tabela_Brasil[[#This Row],[IDHM]]&lt;=0.799,"Alto","Muito Alto")))</f>
        <v>Alto</v>
      </c>
      <c r="L2990" t="str">
        <f>VLOOKUP(Tabela_Brasil[[#This Row],[Estado]],'De-Para_Estado_Regiao'!$B$3:$C$29,2,FALSE)</f>
        <v>Sudeste</v>
      </c>
      <c r="M2990">
        <f>IF(Tabela_Brasil[[#This Row],[IBGE_1-4]]&gt;=951,1,0)</f>
        <v>0</v>
      </c>
      <c r="N2990">
        <f>IF(Tabela_Brasil[[#This Row],[COMP_P]]&lt;=2,1,0)</f>
        <v>0</v>
      </c>
    </row>
    <row r="2991" spans="1:14" x14ac:dyDescent="0.25">
      <c r="A2991" s="9" t="s">
        <v>2931</v>
      </c>
      <c r="B2991" s="9" t="s">
        <v>59</v>
      </c>
      <c r="C2991" s="9">
        <v>78</v>
      </c>
      <c r="D2991" s="9">
        <v>0.73199999999999998</v>
      </c>
      <c r="E2991" s="9">
        <v>0.746</v>
      </c>
      <c r="F2991" s="9">
        <v>0.65700000000000003</v>
      </c>
      <c r="G2991" s="9">
        <v>30951.39</v>
      </c>
      <c r="H2991" s="10">
        <v>2</v>
      </c>
      <c r="I2991" t="str">
        <f>CONCATENATE(Tabela_Brasil[[#This Row],[Município]],"-",Tabela_Brasil[[#This Row],[Estado]])</f>
        <v>Jaborá-SC</v>
      </c>
      <c r="J2991">
        <f>IF(Tabela_Brasil[[#This Row],[IDHM]]&lt;=0.599,1,0)</f>
        <v>0</v>
      </c>
      <c r="K2991" t="str">
        <f>IF(Tabela_Brasil[[#This Row],[IDHM]]&lt;=0.55,"Baixo",IF(Tabela_Brasil[[#This Row],[IDHM]]&lt;=0.699,"Médio",IF(Tabela_Brasil[[#This Row],[IDHM]]&lt;=0.799,"Alto","Muito Alto")))</f>
        <v>Alto</v>
      </c>
      <c r="L2991" t="str">
        <f>VLOOKUP(Tabela_Brasil[[#This Row],[Estado]],'De-Para_Estado_Regiao'!$B$3:$C$29,2,FALSE)</f>
        <v>Sul</v>
      </c>
      <c r="M2991">
        <f>IF(Tabela_Brasil[[#This Row],[IBGE_1-4]]&gt;=951,1,0)</f>
        <v>0</v>
      </c>
      <c r="N2991">
        <f>IF(Tabela_Brasil[[#This Row],[COMP_P]]&lt;=2,1,0)</f>
        <v>1</v>
      </c>
    </row>
    <row r="2992" spans="1:14" x14ac:dyDescent="0.25">
      <c r="A2992" s="12" t="s">
        <v>2932</v>
      </c>
      <c r="B2992" s="12" t="s">
        <v>118</v>
      </c>
      <c r="C2992" s="12">
        <v>349</v>
      </c>
      <c r="D2992" s="12">
        <v>0.60099999999999998</v>
      </c>
      <c r="E2992" s="12">
        <v>0.56799999999999995</v>
      </c>
      <c r="F2992" s="12">
        <v>0.48499999999999999</v>
      </c>
      <c r="G2992" s="12">
        <v>17232.04</v>
      </c>
      <c r="H2992" s="13">
        <v>1</v>
      </c>
      <c r="I2992" t="str">
        <f>CONCATENATE(Tabela_Brasil[[#This Row],[Município]],"-",Tabela_Brasil[[#This Row],[Estado]])</f>
        <v>Ribeiro Gonçalves-PI</v>
      </c>
      <c r="J2992">
        <f>IF(Tabela_Brasil[[#This Row],[IDHM]]&lt;=0.599,1,0)</f>
        <v>0</v>
      </c>
      <c r="K2992" t="str">
        <f>IF(Tabela_Brasil[[#This Row],[IDHM]]&lt;=0.55,"Baixo",IF(Tabela_Brasil[[#This Row],[IDHM]]&lt;=0.699,"Médio",IF(Tabela_Brasil[[#This Row],[IDHM]]&lt;=0.799,"Alto","Muito Alto")))</f>
        <v>Médio</v>
      </c>
      <c r="L2992" t="str">
        <f>VLOOKUP(Tabela_Brasil[[#This Row],[Estado]],'De-Para_Estado_Regiao'!$B$3:$C$29,2,FALSE)</f>
        <v>Nordeste</v>
      </c>
      <c r="M2992">
        <f>IF(Tabela_Brasil[[#This Row],[IBGE_1-4]]&gt;=951,1,0)</f>
        <v>0</v>
      </c>
      <c r="N2992">
        <f>IF(Tabela_Brasil[[#This Row],[COMP_P]]&lt;=2,1,0)</f>
        <v>1</v>
      </c>
    </row>
    <row r="2993" spans="1:14" x14ac:dyDescent="0.25">
      <c r="A2993" s="9" t="s">
        <v>2933</v>
      </c>
      <c r="B2993" s="9" t="s">
        <v>14</v>
      </c>
      <c r="C2993" s="9">
        <v>71</v>
      </c>
      <c r="D2993" s="9">
        <v>0.64800000000000002</v>
      </c>
      <c r="E2993" s="9">
        <v>0.68100000000000005</v>
      </c>
      <c r="F2993" s="9">
        <v>0.46300000000000002</v>
      </c>
      <c r="G2993" s="9">
        <v>39343.83</v>
      </c>
      <c r="H2993" s="10">
        <v>3</v>
      </c>
      <c r="I2993" t="str">
        <f>CONCATENATE(Tabela_Brasil[[#This Row],[Município]],"-",Tabela_Brasil[[#This Row],[Estado]])</f>
        <v>Dilermando De Aguiar-RS</v>
      </c>
      <c r="J2993">
        <f>IF(Tabela_Brasil[[#This Row],[IDHM]]&lt;=0.599,1,0)</f>
        <v>0</v>
      </c>
      <c r="K2993" t="str">
        <f>IF(Tabela_Brasil[[#This Row],[IDHM]]&lt;=0.55,"Baixo",IF(Tabela_Brasil[[#This Row],[IDHM]]&lt;=0.699,"Médio",IF(Tabela_Brasil[[#This Row],[IDHM]]&lt;=0.799,"Alto","Muito Alto")))</f>
        <v>Médio</v>
      </c>
      <c r="L2993" t="str">
        <f>VLOOKUP(Tabela_Brasil[[#This Row],[Estado]],'De-Para_Estado_Regiao'!$B$3:$C$29,2,FALSE)</f>
        <v>Sul</v>
      </c>
      <c r="M2993">
        <f>IF(Tabela_Brasil[[#This Row],[IBGE_1-4]]&gt;=951,1,0)</f>
        <v>0</v>
      </c>
      <c r="N2993">
        <f>IF(Tabela_Brasil[[#This Row],[COMP_P]]&lt;=2,1,0)</f>
        <v>0</v>
      </c>
    </row>
    <row r="2994" spans="1:14" x14ac:dyDescent="0.25">
      <c r="A2994" s="12" t="s">
        <v>2934</v>
      </c>
      <c r="B2994" s="12" t="s">
        <v>87</v>
      </c>
      <c r="C2994" s="12">
        <v>816</v>
      </c>
      <c r="D2994" s="12">
        <v>0.53200000000000003</v>
      </c>
      <c r="E2994" s="12">
        <v>0.52500000000000002</v>
      </c>
      <c r="F2994" s="12">
        <v>0.40100000000000002</v>
      </c>
      <c r="G2994" s="12">
        <v>6578.75</v>
      </c>
      <c r="H2994" s="13">
        <v>4</v>
      </c>
      <c r="I2994" t="str">
        <f>CONCATENATE(Tabela_Brasil[[#This Row],[Município]],"-",Tabela_Brasil[[#This Row],[Estado]])</f>
        <v>Passagem Franca-MA</v>
      </c>
      <c r="J2994">
        <f>IF(Tabela_Brasil[[#This Row],[IDHM]]&lt;=0.599,1,0)</f>
        <v>1</v>
      </c>
      <c r="K2994" t="str">
        <f>IF(Tabela_Brasil[[#This Row],[IDHM]]&lt;=0.55,"Baixo",IF(Tabela_Brasil[[#This Row],[IDHM]]&lt;=0.699,"Médio",IF(Tabela_Brasil[[#This Row],[IDHM]]&lt;=0.799,"Alto","Muito Alto")))</f>
        <v>Baixo</v>
      </c>
      <c r="L2994" t="str">
        <f>VLOOKUP(Tabela_Brasil[[#This Row],[Estado]],'De-Para_Estado_Regiao'!$B$3:$C$29,2,FALSE)</f>
        <v>Nordeste</v>
      </c>
      <c r="M2994">
        <f>IF(Tabela_Brasil[[#This Row],[IBGE_1-4]]&gt;=951,1,0)</f>
        <v>0</v>
      </c>
      <c r="N2994">
        <f>IF(Tabela_Brasil[[#This Row],[COMP_P]]&lt;=2,1,0)</f>
        <v>0</v>
      </c>
    </row>
    <row r="2995" spans="1:14" x14ac:dyDescent="0.25">
      <c r="A2995" s="9" t="s">
        <v>2935</v>
      </c>
      <c r="B2995" s="9" t="s">
        <v>14</v>
      </c>
      <c r="C2995" s="9">
        <v>55</v>
      </c>
      <c r="D2995" s="9">
        <v>0.74099999999999999</v>
      </c>
      <c r="E2995" s="9">
        <v>0.76700000000000002</v>
      </c>
      <c r="F2995" s="9">
        <v>0.63600000000000001</v>
      </c>
      <c r="G2995" s="9">
        <v>30623.82</v>
      </c>
      <c r="H2995" s="10">
        <v>3</v>
      </c>
      <c r="I2995" t="str">
        <f>CONCATENATE(Tabela_Brasil[[#This Row],[Município]],"-",Tabela_Brasil[[#This Row],[Estado]])</f>
        <v>Cotiporã-RS</v>
      </c>
      <c r="J2995">
        <f>IF(Tabela_Brasil[[#This Row],[IDHM]]&lt;=0.599,1,0)</f>
        <v>0</v>
      </c>
      <c r="K2995" t="str">
        <f>IF(Tabela_Brasil[[#This Row],[IDHM]]&lt;=0.55,"Baixo",IF(Tabela_Brasil[[#This Row],[IDHM]]&lt;=0.699,"Médio",IF(Tabela_Brasil[[#This Row],[IDHM]]&lt;=0.799,"Alto","Muito Alto")))</f>
        <v>Alto</v>
      </c>
      <c r="L2995" t="str">
        <f>VLOOKUP(Tabela_Brasil[[#This Row],[Estado]],'De-Para_Estado_Regiao'!$B$3:$C$29,2,FALSE)</f>
        <v>Sul</v>
      </c>
      <c r="M2995">
        <f>IF(Tabela_Brasil[[#This Row],[IBGE_1-4]]&gt;=951,1,0)</f>
        <v>0</v>
      </c>
      <c r="N2995">
        <f>IF(Tabela_Brasil[[#This Row],[COMP_P]]&lt;=2,1,0)</f>
        <v>0</v>
      </c>
    </row>
    <row r="2996" spans="1:14" x14ac:dyDescent="0.25">
      <c r="A2996" s="12" t="s">
        <v>2936</v>
      </c>
      <c r="B2996" s="12" t="s">
        <v>14</v>
      </c>
      <c r="C2996" s="12">
        <v>97</v>
      </c>
      <c r="D2996" s="12">
        <v>0.69</v>
      </c>
      <c r="E2996" s="12">
        <v>0.70499999999999996</v>
      </c>
      <c r="F2996" s="12">
        <v>0.56899999999999995</v>
      </c>
      <c r="G2996" s="12">
        <v>19318.23</v>
      </c>
      <c r="H2996" s="13">
        <v>9</v>
      </c>
      <c r="I2996" t="str">
        <f>CONCATENATE(Tabela_Brasil[[#This Row],[Município]],"-",Tabela_Brasil[[#This Row],[Estado]])</f>
        <v>Tiradentes Do Sul-RS</v>
      </c>
      <c r="J2996">
        <f>IF(Tabela_Brasil[[#This Row],[IDHM]]&lt;=0.599,1,0)</f>
        <v>0</v>
      </c>
      <c r="K2996" t="str">
        <f>IF(Tabela_Brasil[[#This Row],[IDHM]]&lt;=0.55,"Baixo",IF(Tabela_Brasil[[#This Row],[IDHM]]&lt;=0.699,"Médio",IF(Tabela_Brasil[[#This Row],[IDHM]]&lt;=0.799,"Alto","Muito Alto")))</f>
        <v>Médio</v>
      </c>
      <c r="L2996" t="str">
        <f>VLOOKUP(Tabela_Brasil[[#This Row],[Estado]],'De-Para_Estado_Regiao'!$B$3:$C$29,2,FALSE)</f>
        <v>Sul</v>
      </c>
      <c r="M2996">
        <f>IF(Tabela_Brasil[[#This Row],[IBGE_1-4]]&gt;=951,1,0)</f>
        <v>0</v>
      </c>
      <c r="N2996">
        <f>IF(Tabela_Brasil[[#This Row],[COMP_P]]&lt;=2,1,0)</f>
        <v>0</v>
      </c>
    </row>
    <row r="2997" spans="1:14" x14ac:dyDescent="0.25">
      <c r="A2997" s="9" t="s">
        <v>2937</v>
      </c>
      <c r="B2997" s="9" t="s">
        <v>24</v>
      </c>
      <c r="C2997" s="9">
        <v>775</v>
      </c>
      <c r="D2997" s="9">
        <v>0.57999999999999996</v>
      </c>
      <c r="E2997" s="9">
        <v>0.52700000000000002</v>
      </c>
      <c r="F2997" s="9">
        <v>0.48199999999999998</v>
      </c>
      <c r="G2997" s="9">
        <v>5770.02</v>
      </c>
      <c r="H2997" s="10">
        <v>4</v>
      </c>
      <c r="I2997" t="str">
        <f>CONCATENATE(Tabela_Brasil[[#This Row],[Município]],"-",Tabela_Brasil[[#This Row],[Estado]])</f>
        <v>Pindobaçu-BA</v>
      </c>
      <c r="J2997">
        <f>IF(Tabela_Brasil[[#This Row],[IDHM]]&lt;=0.599,1,0)</f>
        <v>1</v>
      </c>
      <c r="K2997" t="str">
        <f>IF(Tabela_Brasil[[#This Row],[IDHM]]&lt;=0.55,"Baixo",IF(Tabela_Brasil[[#This Row],[IDHM]]&lt;=0.699,"Médio",IF(Tabela_Brasil[[#This Row],[IDHM]]&lt;=0.799,"Alto","Muito Alto")))</f>
        <v>Médio</v>
      </c>
      <c r="L2997" t="str">
        <f>VLOOKUP(Tabela_Brasil[[#This Row],[Estado]],'De-Para_Estado_Regiao'!$B$3:$C$29,2,FALSE)</f>
        <v>Nordeste</v>
      </c>
      <c r="M2997">
        <f>IF(Tabela_Brasil[[#This Row],[IBGE_1-4]]&gt;=951,1,0)</f>
        <v>0</v>
      </c>
      <c r="N2997">
        <f>IF(Tabela_Brasil[[#This Row],[COMP_P]]&lt;=2,1,0)</f>
        <v>0</v>
      </c>
    </row>
    <row r="2998" spans="1:14" x14ac:dyDescent="0.25">
      <c r="A2998" s="12" t="s">
        <v>2938</v>
      </c>
      <c r="B2998" s="12" t="s">
        <v>14</v>
      </c>
      <c r="C2998" s="12">
        <v>52</v>
      </c>
      <c r="D2998" s="12">
        <v>0.68500000000000005</v>
      </c>
      <c r="E2998" s="12">
        <v>0.68</v>
      </c>
      <c r="F2998" s="12">
        <v>0.58299999999999996</v>
      </c>
      <c r="G2998" s="12">
        <v>21346.9</v>
      </c>
      <c r="H2998" s="13">
        <v>11</v>
      </c>
      <c r="I2998" t="str">
        <f>CONCATENATE(Tabela_Brasil[[#This Row],[Município]],"-",Tabela_Brasil[[#This Row],[Estado]])</f>
        <v>Liberato Salzano-RS</v>
      </c>
      <c r="J2998">
        <f>IF(Tabela_Brasil[[#This Row],[IDHM]]&lt;=0.599,1,0)</f>
        <v>0</v>
      </c>
      <c r="K2998" t="str">
        <f>IF(Tabela_Brasil[[#This Row],[IDHM]]&lt;=0.55,"Baixo",IF(Tabela_Brasil[[#This Row],[IDHM]]&lt;=0.699,"Médio",IF(Tabela_Brasil[[#This Row],[IDHM]]&lt;=0.799,"Alto","Muito Alto")))</f>
        <v>Médio</v>
      </c>
      <c r="L2998" t="str">
        <f>VLOOKUP(Tabela_Brasil[[#This Row],[Estado]],'De-Para_Estado_Regiao'!$B$3:$C$29,2,FALSE)</f>
        <v>Sul</v>
      </c>
      <c r="M2998">
        <f>IF(Tabela_Brasil[[#This Row],[IBGE_1-4]]&gt;=951,1,0)</f>
        <v>0</v>
      </c>
      <c r="N2998">
        <f>IF(Tabela_Brasil[[#This Row],[COMP_P]]&lt;=2,1,0)</f>
        <v>0</v>
      </c>
    </row>
    <row r="2999" spans="1:14" x14ac:dyDescent="0.25">
      <c r="A2999" s="9" t="s">
        <v>2939</v>
      </c>
      <c r="B2999" s="9" t="s">
        <v>14</v>
      </c>
      <c r="C2999" s="9">
        <v>91</v>
      </c>
      <c r="D2999" s="9">
        <v>0.69</v>
      </c>
      <c r="E2999" s="9">
        <v>0.70199999999999996</v>
      </c>
      <c r="F2999" s="9">
        <v>0.57499999999999996</v>
      </c>
      <c r="G2999" s="9">
        <v>25240.06</v>
      </c>
      <c r="H2999" s="10">
        <v>5</v>
      </c>
      <c r="I2999" t="str">
        <f>CONCATENATE(Tabela_Brasil[[#This Row],[Município]],"-",Tabela_Brasil[[#This Row],[Estado]])</f>
        <v>São João Da Urtiga-RS</v>
      </c>
      <c r="J2999">
        <f>IF(Tabela_Brasil[[#This Row],[IDHM]]&lt;=0.599,1,0)</f>
        <v>0</v>
      </c>
      <c r="K2999" t="str">
        <f>IF(Tabela_Brasil[[#This Row],[IDHM]]&lt;=0.55,"Baixo",IF(Tabela_Brasil[[#This Row],[IDHM]]&lt;=0.699,"Médio",IF(Tabela_Brasil[[#This Row],[IDHM]]&lt;=0.799,"Alto","Muito Alto")))</f>
        <v>Médio</v>
      </c>
      <c r="L2999" t="str">
        <f>VLOOKUP(Tabela_Brasil[[#This Row],[Estado]],'De-Para_Estado_Regiao'!$B$3:$C$29,2,FALSE)</f>
        <v>Sul</v>
      </c>
      <c r="M2999">
        <f>IF(Tabela_Brasil[[#This Row],[IBGE_1-4]]&gt;=951,1,0)</f>
        <v>0</v>
      </c>
      <c r="N2999">
        <f>IF(Tabela_Brasil[[#This Row],[COMP_P]]&lt;=2,1,0)</f>
        <v>0</v>
      </c>
    </row>
    <row r="3000" spans="1:14" x14ac:dyDescent="0.25">
      <c r="A3000" s="12" t="s">
        <v>2940</v>
      </c>
      <c r="B3000" s="12" t="s">
        <v>7</v>
      </c>
      <c r="C3000" s="12">
        <v>250</v>
      </c>
      <c r="D3000" s="12">
        <v>0.77</v>
      </c>
      <c r="E3000" s="12">
        <v>0.73599999999999999</v>
      </c>
      <c r="F3000" s="12">
        <v>0.71699999999999997</v>
      </c>
      <c r="G3000" s="12">
        <v>20742.68</v>
      </c>
      <c r="H3000" s="13">
        <v>3</v>
      </c>
      <c r="I3000" t="str">
        <f>CONCATENATE(Tabela_Brasil[[#This Row],[Município]],"-",Tabela_Brasil[[#This Row],[Estado]])</f>
        <v>Poloni-SP</v>
      </c>
      <c r="J3000">
        <f>IF(Tabela_Brasil[[#This Row],[IDHM]]&lt;=0.599,1,0)</f>
        <v>0</v>
      </c>
      <c r="K3000" t="str">
        <f>IF(Tabela_Brasil[[#This Row],[IDHM]]&lt;=0.55,"Baixo",IF(Tabela_Brasil[[#This Row],[IDHM]]&lt;=0.699,"Médio",IF(Tabela_Brasil[[#This Row],[IDHM]]&lt;=0.799,"Alto","Muito Alto")))</f>
        <v>Alto</v>
      </c>
      <c r="L3000" t="str">
        <f>VLOOKUP(Tabela_Brasil[[#This Row],[Estado]],'De-Para_Estado_Regiao'!$B$3:$C$29,2,FALSE)</f>
        <v>Sudeste</v>
      </c>
      <c r="M3000">
        <f>IF(Tabela_Brasil[[#This Row],[IBGE_1-4]]&gt;=951,1,0)</f>
        <v>0</v>
      </c>
      <c r="N3000">
        <f>IF(Tabela_Brasil[[#This Row],[COMP_P]]&lt;=2,1,0)</f>
        <v>0</v>
      </c>
    </row>
    <row r="3001" spans="1:14" x14ac:dyDescent="0.25">
      <c r="A3001" s="9" t="s">
        <v>2941</v>
      </c>
      <c r="B3001" s="9" t="s">
        <v>16</v>
      </c>
      <c r="C3001" s="9">
        <v>200</v>
      </c>
      <c r="D3001" s="9">
        <v>0.65</v>
      </c>
      <c r="E3001" s="9">
        <v>0.63500000000000001</v>
      </c>
      <c r="F3001" s="9">
        <v>0.52300000000000002</v>
      </c>
      <c r="G3001" s="9">
        <v>13679.81</v>
      </c>
      <c r="H3001" s="10">
        <v>6</v>
      </c>
      <c r="I3001" t="str">
        <f>CONCATENATE(Tabela_Brasil[[#This Row],[Município]],"-",Tabela_Brasil[[#This Row],[Estado]])</f>
        <v>Virgínia-MG</v>
      </c>
      <c r="J3001">
        <f>IF(Tabela_Brasil[[#This Row],[IDHM]]&lt;=0.599,1,0)</f>
        <v>0</v>
      </c>
      <c r="K3001" t="str">
        <f>IF(Tabela_Brasil[[#This Row],[IDHM]]&lt;=0.55,"Baixo",IF(Tabela_Brasil[[#This Row],[IDHM]]&lt;=0.699,"Médio",IF(Tabela_Brasil[[#This Row],[IDHM]]&lt;=0.799,"Alto","Muito Alto")))</f>
        <v>Médio</v>
      </c>
      <c r="L3001" t="str">
        <f>VLOOKUP(Tabela_Brasil[[#This Row],[Estado]],'De-Para_Estado_Regiao'!$B$3:$C$29,2,FALSE)</f>
        <v>Sudeste</v>
      </c>
      <c r="M3001">
        <f>IF(Tabela_Brasil[[#This Row],[IBGE_1-4]]&gt;=951,1,0)</f>
        <v>0</v>
      </c>
      <c r="N3001">
        <f>IF(Tabela_Brasil[[#This Row],[COMP_P]]&lt;=2,1,0)</f>
        <v>0</v>
      </c>
    </row>
    <row r="3002" spans="1:14" x14ac:dyDescent="0.25">
      <c r="A3002" s="12" t="s">
        <v>2942</v>
      </c>
      <c r="B3002" s="12" t="s">
        <v>49</v>
      </c>
      <c r="C3002" s="12">
        <v>471</v>
      </c>
      <c r="D3002" s="12">
        <v>0.58499999999999996</v>
      </c>
      <c r="E3002" s="12">
        <v>0.55200000000000005</v>
      </c>
      <c r="F3002" s="12">
        <v>0.47299999999999998</v>
      </c>
      <c r="G3002" s="12">
        <v>6925.69</v>
      </c>
      <c r="H3002" s="13">
        <v>12</v>
      </c>
      <c r="I3002" t="str">
        <f>CONCATENATE(Tabela_Brasil[[#This Row],[Município]],"-",Tabela_Brasil[[#This Row],[Estado]])</f>
        <v>São Caetano De Odivelas-PA</v>
      </c>
      <c r="J3002">
        <f>IF(Tabela_Brasil[[#This Row],[IDHM]]&lt;=0.599,1,0)</f>
        <v>1</v>
      </c>
      <c r="K3002" t="str">
        <f>IF(Tabela_Brasil[[#This Row],[IDHM]]&lt;=0.55,"Baixo",IF(Tabela_Brasil[[#This Row],[IDHM]]&lt;=0.699,"Médio",IF(Tabela_Brasil[[#This Row],[IDHM]]&lt;=0.799,"Alto","Muito Alto")))</f>
        <v>Médio</v>
      </c>
      <c r="L3002" t="str">
        <f>VLOOKUP(Tabela_Brasil[[#This Row],[Estado]],'De-Para_Estado_Regiao'!$B$3:$C$29,2,FALSE)</f>
        <v>Norte</v>
      </c>
      <c r="M3002">
        <f>IF(Tabela_Brasil[[#This Row],[IBGE_1-4]]&gt;=951,1,0)</f>
        <v>0</v>
      </c>
      <c r="N3002">
        <f>IF(Tabela_Brasil[[#This Row],[COMP_P]]&lt;=2,1,0)</f>
        <v>0</v>
      </c>
    </row>
    <row r="3003" spans="1:14" x14ac:dyDescent="0.25">
      <c r="A3003" s="9" t="s">
        <v>2943</v>
      </c>
      <c r="B3003" s="9" t="s">
        <v>24</v>
      </c>
      <c r="C3003" s="9">
        <v>847</v>
      </c>
      <c r="D3003" s="9">
        <v>0.56100000000000005</v>
      </c>
      <c r="E3003" s="9">
        <v>0.50600000000000001</v>
      </c>
      <c r="F3003" s="9">
        <v>0.46400000000000002</v>
      </c>
      <c r="G3003" s="9">
        <v>7196.18</v>
      </c>
      <c r="H3003" s="10">
        <v>19</v>
      </c>
      <c r="I3003" t="str">
        <f>CONCATENATE(Tabela_Brasil[[#This Row],[Município]],"-",Tabela_Brasil[[#This Row],[Estado]])</f>
        <v>América Dourada-BA</v>
      </c>
      <c r="J3003">
        <f>IF(Tabela_Brasil[[#This Row],[IDHM]]&lt;=0.599,1,0)</f>
        <v>1</v>
      </c>
      <c r="K3003" t="str">
        <f>IF(Tabela_Brasil[[#This Row],[IDHM]]&lt;=0.55,"Baixo",IF(Tabela_Brasil[[#This Row],[IDHM]]&lt;=0.699,"Médio",IF(Tabela_Brasil[[#This Row],[IDHM]]&lt;=0.799,"Alto","Muito Alto")))</f>
        <v>Médio</v>
      </c>
      <c r="L3003" t="str">
        <f>VLOOKUP(Tabela_Brasil[[#This Row],[Estado]],'De-Para_Estado_Regiao'!$B$3:$C$29,2,FALSE)</f>
        <v>Nordeste</v>
      </c>
      <c r="M3003">
        <f>IF(Tabela_Brasil[[#This Row],[IBGE_1-4]]&gt;=951,1,0)</f>
        <v>0</v>
      </c>
      <c r="N3003">
        <f>IF(Tabela_Brasil[[#This Row],[COMP_P]]&lt;=2,1,0)</f>
        <v>0</v>
      </c>
    </row>
    <row r="3004" spans="1:14" x14ac:dyDescent="0.25">
      <c r="A3004" s="12" t="s">
        <v>2944</v>
      </c>
      <c r="B3004" s="12" t="s">
        <v>31</v>
      </c>
      <c r="C3004" s="12">
        <v>415</v>
      </c>
      <c r="D3004" s="12">
        <v>0.61799999999999999</v>
      </c>
      <c r="E3004" s="12">
        <v>0.57499999999999996</v>
      </c>
      <c r="F3004" s="12">
        <v>0.55900000000000005</v>
      </c>
      <c r="G3004" s="12">
        <v>10773.36</v>
      </c>
      <c r="H3004" s="13">
        <v>1</v>
      </c>
      <c r="I3004" t="str">
        <f>CONCATENATE(Tabela_Brasil[[#This Row],[Município]],"-",Tabela_Brasil[[#This Row],[Estado]])</f>
        <v>Jaguaribara-CE</v>
      </c>
      <c r="J3004">
        <f>IF(Tabela_Brasil[[#This Row],[IDHM]]&lt;=0.599,1,0)</f>
        <v>0</v>
      </c>
      <c r="K3004" t="str">
        <f>IF(Tabela_Brasil[[#This Row],[IDHM]]&lt;=0.55,"Baixo",IF(Tabela_Brasil[[#This Row],[IDHM]]&lt;=0.699,"Médio",IF(Tabela_Brasil[[#This Row],[IDHM]]&lt;=0.799,"Alto","Muito Alto")))</f>
        <v>Médio</v>
      </c>
      <c r="L3004" t="str">
        <f>VLOOKUP(Tabela_Brasil[[#This Row],[Estado]],'De-Para_Estado_Regiao'!$B$3:$C$29,2,FALSE)</f>
        <v>Nordeste</v>
      </c>
      <c r="M3004">
        <f>IF(Tabela_Brasil[[#This Row],[IBGE_1-4]]&gt;=951,1,0)</f>
        <v>0</v>
      </c>
      <c r="N3004">
        <f>IF(Tabela_Brasil[[#This Row],[COMP_P]]&lt;=2,1,0)</f>
        <v>1</v>
      </c>
    </row>
    <row r="3005" spans="1:14" x14ac:dyDescent="0.25">
      <c r="A3005" s="9" t="s">
        <v>2945</v>
      </c>
      <c r="B3005" s="9" t="s">
        <v>19</v>
      </c>
      <c r="C3005" s="9">
        <v>556</v>
      </c>
      <c r="D3005" s="9">
        <v>0.56000000000000005</v>
      </c>
      <c r="E3005" s="9">
        <v>0.55900000000000005</v>
      </c>
      <c r="F3005" s="9">
        <v>0.42099999999999999</v>
      </c>
      <c r="G3005" s="9">
        <v>7624.53</v>
      </c>
      <c r="H3005" s="10">
        <v>2</v>
      </c>
      <c r="I3005" t="str">
        <f>CONCATENATE(Tabela_Brasil[[#This Row],[Município]],"-",Tabela_Brasil[[#This Row],[Estado]])</f>
        <v>Saloá-PE</v>
      </c>
      <c r="J3005">
        <f>IF(Tabela_Brasil[[#This Row],[IDHM]]&lt;=0.599,1,0)</f>
        <v>1</v>
      </c>
      <c r="K3005" t="str">
        <f>IF(Tabela_Brasil[[#This Row],[IDHM]]&lt;=0.55,"Baixo",IF(Tabela_Brasil[[#This Row],[IDHM]]&lt;=0.699,"Médio",IF(Tabela_Brasil[[#This Row],[IDHM]]&lt;=0.799,"Alto","Muito Alto")))</f>
        <v>Médio</v>
      </c>
      <c r="L3005" t="str">
        <f>VLOOKUP(Tabela_Brasil[[#This Row],[Estado]],'De-Para_Estado_Regiao'!$B$3:$C$29,2,FALSE)</f>
        <v>Nordeste</v>
      </c>
      <c r="M3005">
        <f>IF(Tabela_Brasil[[#This Row],[IBGE_1-4]]&gt;=951,1,0)</f>
        <v>0</v>
      </c>
      <c r="N3005">
        <f>IF(Tabela_Brasil[[#This Row],[COMP_P]]&lt;=2,1,0)</f>
        <v>1</v>
      </c>
    </row>
    <row r="3006" spans="1:14" x14ac:dyDescent="0.25">
      <c r="A3006" s="12" t="s">
        <v>2946</v>
      </c>
      <c r="B3006" s="12" t="s">
        <v>49</v>
      </c>
      <c r="C3006" s="12">
        <v>404</v>
      </c>
      <c r="D3006" s="12">
        <v>0.57999999999999996</v>
      </c>
      <c r="E3006" s="12">
        <v>0.57099999999999995</v>
      </c>
      <c r="F3006" s="12">
        <v>0.435</v>
      </c>
      <c r="G3006" s="12">
        <v>11429.2</v>
      </c>
      <c r="H3006" s="13">
        <v>9</v>
      </c>
      <c r="I3006" t="str">
        <f>CONCATENATE(Tabela_Brasil[[#This Row],[Município]],"-",Tabela_Brasil[[#This Row],[Estado]])</f>
        <v>Primavera-PA</v>
      </c>
      <c r="J3006">
        <f>IF(Tabela_Brasil[[#This Row],[IDHM]]&lt;=0.599,1,0)</f>
        <v>1</v>
      </c>
      <c r="K3006" t="str">
        <f>IF(Tabela_Brasil[[#This Row],[IDHM]]&lt;=0.55,"Baixo",IF(Tabela_Brasil[[#This Row],[IDHM]]&lt;=0.699,"Médio",IF(Tabela_Brasil[[#This Row],[IDHM]]&lt;=0.799,"Alto","Muito Alto")))</f>
        <v>Médio</v>
      </c>
      <c r="L3006" t="str">
        <f>VLOOKUP(Tabela_Brasil[[#This Row],[Estado]],'De-Para_Estado_Regiao'!$B$3:$C$29,2,FALSE)</f>
        <v>Norte</v>
      </c>
      <c r="M3006">
        <f>IF(Tabela_Brasil[[#This Row],[IBGE_1-4]]&gt;=951,1,0)</f>
        <v>0</v>
      </c>
      <c r="N3006">
        <f>IF(Tabela_Brasil[[#This Row],[COMP_P]]&lt;=2,1,0)</f>
        <v>0</v>
      </c>
    </row>
    <row r="3007" spans="1:14" x14ac:dyDescent="0.25">
      <c r="A3007" s="9" t="s">
        <v>2947</v>
      </c>
      <c r="B3007" s="9" t="s">
        <v>72</v>
      </c>
      <c r="C3007" s="9">
        <v>602</v>
      </c>
      <c r="D3007" s="9">
        <v>0.60299999999999998</v>
      </c>
      <c r="E3007" s="9">
        <v>0.59</v>
      </c>
      <c r="F3007" s="9">
        <v>0.46899999999999997</v>
      </c>
      <c r="G3007" s="9">
        <v>8105.85</v>
      </c>
      <c r="H3007" s="10">
        <v>14</v>
      </c>
      <c r="I3007" t="str">
        <f>CONCATENATE(Tabela_Brasil[[#This Row],[Município]],"-",Tabela_Brasil[[#This Row],[Estado]])</f>
        <v>Jardim De Piranhas-RN</v>
      </c>
      <c r="J3007">
        <f>IF(Tabela_Brasil[[#This Row],[IDHM]]&lt;=0.599,1,0)</f>
        <v>0</v>
      </c>
      <c r="K3007" t="str">
        <f>IF(Tabela_Brasil[[#This Row],[IDHM]]&lt;=0.55,"Baixo",IF(Tabela_Brasil[[#This Row],[IDHM]]&lt;=0.699,"Médio",IF(Tabela_Brasil[[#This Row],[IDHM]]&lt;=0.799,"Alto","Muito Alto")))</f>
        <v>Médio</v>
      </c>
      <c r="L3007" t="str">
        <f>VLOOKUP(Tabela_Brasil[[#This Row],[Estado]],'De-Para_Estado_Regiao'!$B$3:$C$29,2,FALSE)</f>
        <v>Nordeste</v>
      </c>
      <c r="M3007">
        <f>IF(Tabela_Brasil[[#This Row],[IBGE_1-4]]&gt;=951,1,0)</f>
        <v>0</v>
      </c>
      <c r="N3007">
        <f>IF(Tabela_Brasil[[#This Row],[COMP_P]]&lt;=2,1,0)</f>
        <v>0</v>
      </c>
    </row>
    <row r="3008" spans="1:14" x14ac:dyDescent="0.25">
      <c r="A3008" s="12" t="s">
        <v>2948</v>
      </c>
      <c r="B3008" s="12" t="s">
        <v>24</v>
      </c>
      <c r="C3008" s="12">
        <v>732</v>
      </c>
      <c r="D3008" s="12">
        <v>0.60099999999999998</v>
      </c>
      <c r="E3008" s="12">
        <v>0.58899999999999997</v>
      </c>
      <c r="F3008" s="12">
        <v>0.496</v>
      </c>
      <c r="G3008" s="12">
        <v>6757.53</v>
      </c>
      <c r="H3008" s="13">
        <v>23</v>
      </c>
      <c r="I3008" t="str">
        <f>CONCATENATE(Tabela_Brasil[[#This Row],[Município]],"-",Tabela_Brasil[[#This Row],[Estado]])</f>
        <v>Cipó-BA</v>
      </c>
      <c r="J3008">
        <f>IF(Tabela_Brasil[[#This Row],[IDHM]]&lt;=0.599,1,0)</f>
        <v>0</v>
      </c>
      <c r="K3008" t="str">
        <f>IF(Tabela_Brasil[[#This Row],[IDHM]]&lt;=0.55,"Baixo",IF(Tabela_Brasil[[#This Row],[IDHM]]&lt;=0.699,"Médio",IF(Tabela_Brasil[[#This Row],[IDHM]]&lt;=0.799,"Alto","Muito Alto")))</f>
        <v>Médio</v>
      </c>
      <c r="L3008" t="str">
        <f>VLOOKUP(Tabela_Brasil[[#This Row],[Estado]],'De-Para_Estado_Regiao'!$B$3:$C$29,2,FALSE)</f>
        <v>Nordeste</v>
      </c>
      <c r="M3008">
        <f>IF(Tabela_Brasil[[#This Row],[IBGE_1-4]]&gt;=951,1,0)</f>
        <v>0</v>
      </c>
      <c r="N3008">
        <f>IF(Tabela_Brasil[[#This Row],[COMP_P]]&lt;=2,1,0)</f>
        <v>0</v>
      </c>
    </row>
    <row r="3009" spans="1:14" x14ac:dyDescent="0.25">
      <c r="A3009" s="9" t="s">
        <v>2949</v>
      </c>
      <c r="B3009" s="9" t="s">
        <v>72</v>
      </c>
      <c r="C3009" s="9">
        <v>564</v>
      </c>
      <c r="D3009" s="9">
        <v>0.624</v>
      </c>
      <c r="E3009" s="9">
        <v>0.60599999999999998</v>
      </c>
      <c r="F3009" s="9">
        <v>0.53</v>
      </c>
      <c r="G3009" s="9">
        <v>10020.82</v>
      </c>
      <c r="H3009" s="10">
        <v>7</v>
      </c>
      <c r="I3009" t="str">
        <f>CONCATENATE(Tabela_Brasil[[#This Row],[Município]],"-",Tabela_Brasil[[#This Row],[Estado]])</f>
        <v>Angicos-RN</v>
      </c>
      <c r="J3009">
        <f>IF(Tabela_Brasil[[#This Row],[IDHM]]&lt;=0.599,1,0)</f>
        <v>0</v>
      </c>
      <c r="K3009" t="str">
        <f>IF(Tabela_Brasil[[#This Row],[IDHM]]&lt;=0.55,"Baixo",IF(Tabela_Brasil[[#This Row],[IDHM]]&lt;=0.699,"Médio",IF(Tabela_Brasil[[#This Row],[IDHM]]&lt;=0.799,"Alto","Muito Alto")))</f>
        <v>Médio</v>
      </c>
      <c r="L3009" t="str">
        <f>VLOOKUP(Tabela_Brasil[[#This Row],[Estado]],'De-Para_Estado_Regiao'!$B$3:$C$29,2,FALSE)</f>
        <v>Nordeste</v>
      </c>
      <c r="M3009">
        <f>IF(Tabela_Brasil[[#This Row],[IBGE_1-4]]&gt;=951,1,0)</f>
        <v>0</v>
      </c>
      <c r="N3009">
        <f>IF(Tabela_Brasil[[#This Row],[COMP_P]]&lt;=2,1,0)</f>
        <v>0</v>
      </c>
    </row>
    <row r="3010" spans="1:14" x14ac:dyDescent="0.25">
      <c r="A3010" s="12" t="s">
        <v>2950</v>
      </c>
      <c r="B3010" s="12" t="s">
        <v>14</v>
      </c>
      <c r="C3010" s="12">
        <v>87</v>
      </c>
      <c r="D3010" s="12">
        <v>0.68200000000000005</v>
      </c>
      <c r="E3010" s="12">
        <v>0.69499999999999995</v>
      </c>
      <c r="F3010" s="12">
        <v>0.51900000000000002</v>
      </c>
      <c r="G3010" s="12">
        <v>16948.759999999998</v>
      </c>
      <c r="H3010" s="13">
        <v>2</v>
      </c>
      <c r="I3010" t="str">
        <f>CONCATENATE(Tabela_Brasil[[#This Row],[Município]],"-",Tabela_Brasil[[#This Row],[Estado]])</f>
        <v>Maquiné-RS</v>
      </c>
      <c r="J3010">
        <f>IF(Tabela_Brasil[[#This Row],[IDHM]]&lt;=0.599,1,0)</f>
        <v>0</v>
      </c>
      <c r="K3010" t="str">
        <f>IF(Tabela_Brasil[[#This Row],[IDHM]]&lt;=0.55,"Baixo",IF(Tabela_Brasil[[#This Row],[IDHM]]&lt;=0.699,"Médio",IF(Tabela_Brasil[[#This Row],[IDHM]]&lt;=0.799,"Alto","Muito Alto")))</f>
        <v>Médio</v>
      </c>
      <c r="L3010" t="str">
        <f>VLOOKUP(Tabela_Brasil[[#This Row],[Estado]],'De-Para_Estado_Regiao'!$B$3:$C$29,2,FALSE)</f>
        <v>Sul</v>
      </c>
      <c r="M3010">
        <f>IF(Tabela_Brasil[[#This Row],[IBGE_1-4]]&gt;=951,1,0)</f>
        <v>0</v>
      </c>
      <c r="N3010">
        <f>IF(Tabela_Brasil[[#This Row],[COMP_P]]&lt;=2,1,0)</f>
        <v>1</v>
      </c>
    </row>
    <row r="3011" spans="1:14" x14ac:dyDescent="0.25">
      <c r="A3011" s="9" t="s">
        <v>2951</v>
      </c>
      <c r="B3011" s="9" t="s">
        <v>49</v>
      </c>
      <c r="C3011" s="9">
        <v>655</v>
      </c>
      <c r="D3011" s="9">
        <v>0.51400000000000001</v>
      </c>
      <c r="E3011" s="9">
        <v>0.53300000000000003</v>
      </c>
      <c r="F3011" s="9">
        <v>0.33800000000000002</v>
      </c>
      <c r="G3011" s="9">
        <v>10272.06</v>
      </c>
      <c r="H3011" s="10">
        <v>10</v>
      </c>
      <c r="I3011" t="str">
        <f>CONCATENATE(Tabela_Brasil[[#This Row],[Município]],"-",Tabela_Brasil[[#This Row],[Estado]])</f>
        <v>Senador José Porfírio-PA</v>
      </c>
      <c r="J3011">
        <f>IF(Tabela_Brasil[[#This Row],[IDHM]]&lt;=0.599,1,0)</f>
        <v>1</v>
      </c>
      <c r="K3011" t="str">
        <f>IF(Tabela_Brasil[[#This Row],[IDHM]]&lt;=0.55,"Baixo",IF(Tabela_Brasil[[#This Row],[IDHM]]&lt;=0.699,"Médio",IF(Tabela_Brasil[[#This Row],[IDHM]]&lt;=0.799,"Alto","Muito Alto")))</f>
        <v>Baixo</v>
      </c>
      <c r="L3011" t="str">
        <f>VLOOKUP(Tabela_Brasil[[#This Row],[Estado]],'De-Para_Estado_Regiao'!$B$3:$C$29,2,FALSE)</f>
        <v>Norte</v>
      </c>
      <c r="M3011">
        <f>IF(Tabela_Brasil[[#This Row],[IBGE_1-4]]&gt;=951,1,0)</f>
        <v>0</v>
      </c>
      <c r="N3011">
        <f>IF(Tabela_Brasil[[#This Row],[COMP_P]]&lt;=2,1,0)</f>
        <v>0</v>
      </c>
    </row>
    <row r="3012" spans="1:14" x14ac:dyDescent="0.25">
      <c r="A3012" s="12" t="s">
        <v>2952</v>
      </c>
      <c r="B3012" s="12" t="s">
        <v>19</v>
      </c>
      <c r="C3012" s="12">
        <v>502</v>
      </c>
      <c r="D3012" s="12">
        <v>0.59899999999999998</v>
      </c>
      <c r="E3012" s="12">
        <v>0.56899999999999995</v>
      </c>
      <c r="F3012" s="12">
        <v>0.47199999999999998</v>
      </c>
      <c r="G3012" s="12">
        <v>8244.1200000000008</v>
      </c>
      <c r="H3012" s="13">
        <v>2</v>
      </c>
      <c r="I3012" t="str">
        <f>CONCATENATE(Tabela_Brasil[[#This Row],[Município]],"-",Tabela_Brasil[[#This Row],[Estado]])</f>
        <v>Alagoinha-PE</v>
      </c>
      <c r="J3012">
        <f>IF(Tabela_Brasil[[#This Row],[IDHM]]&lt;=0.599,1,0)</f>
        <v>1</v>
      </c>
      <c r="K3012" t="str">
        <f>IF(Tabela_Brasil[[#This Row],[IDHM]]&lt;=0.55,"Baixo",IF(Tabela_Brasil[[#This Row],[IDHM]]&lt;=0.699,"Médio",IF(Tabela_Brasil[[#This Row],[IDHM]]&lt;=0.799,"Alto","Muito Alto")))</f>
        <v>Médio</v>
      </c>
      <c r="L3012" t="str">
        <f>VLOOKUP(Tabela_Brasil[[#This Row],[Estado]],'De-Para_Estado_Regiao'!$B$3:$C$29,2,FALSE)</f>
        <v>Nordeste</v>
      </c>
      <c r="M3012">
        <f>IF(Tabela_Brasil[[#This Row],[IBGE_1-4]]&gt;=951,1,0)</f>
        <v>0</v>
      </c>
      <c r="N3012">
        <f>IF(Tabela_Brasil[[#This Row],[COMP_P]]&lt;=2,1,0)</f>
        <v>1</v>
      </c>
    </row>
    <row r="3013" spans="1:14" x14ac:dyDescent="0.25">
      <c r="A3013" s="9" t="s">
        <v>2953</v>
      </c>
      <c r="B3013" s="9" t="s">
        <v>72</v>
      </c>
      <c r="C3013" s="9">
        <v>567</v>
      </c>
      <c r="D3013" s="9">
        <v>0.60599999999999998</v>
      </c>
      <c r="E3013" s="9">
        <v>0.58099999999999996</v>
      </c>
      <c r="F3013" s="9">
        <v>0.49099999999999999</v>
      </c>
      <c r="G3013" s="9">
        <v>8581.8700000000008</v>
      </c>
      <c r="H3013" s="10">
        <v>8</v>
      </c>
      <c r="I3013" t="str">
        <f>CONCATENATE(Tabela_Brasil[[#This Row],[Município]],"-",Tabela_Brasil[[#This Row],[Estado]])</f>
        <v>Alexandria-RN</v>
      </c>
      <c r="J3013">
        <f>IF(Tabela_Brasil[[#This Row],[IDHM]]&lt;=0.599,1,0)</f>
        <v>0</v>
      </c>
      <c r="K3013" t="str">
        <f>IF(Tabela_Brasil[[#This Row],[IDHM]]&lt;=0.55,"Baixo",IF(Tabela_Brasil[[#This Row],[IDHM]]&lt;=0.699,"Médio",IF(Tabela_Brasil[[#This Row],[IDHM]]&lt;=0.799,"Alto","Muito Alto")))</f>
        <v>Médio</v>
      </c>
      <c r="L3013" t="str">
        <f>VLOOKUP(Tabela_Brasil[[#This Row],[Estado]],'De-Para_Estado_Regiao'!$B$3:$C$29,2,FALSE)</f>
        <v>Nordeste</v>
      </c>
      <c r="M3013">
        <f>IF(Tabela_Brasil[[#This Row],[IBGE_1-4]]&gt;=951,1,0)</f>
        <v>0</v>
      </c>
      <c r="N3013">
        <f>IF(Tabela_Brasil[[#This Row],[COMP_P]]&lt;=2,1,0)</f>
        <v>0</v>
      </c>
    </row>
    <row r="3014" spans="1:14" x14ac:dyDescent="0.25">
      <c r="A3014" s="12" t="s">
        <v>2954</v>
      </c>
      <c r="B3014" s="12" t="s">
        <v>7</v>
      </c>
      <c r="C3014" s="12">
        <v>224</v>
      </c>
      <c r="D3014" s="12">
        <v>0.72799999999999998</v>
      </c>
      <c r="E3014" s="12">
        <v>0.70799999999999996</v>
      </c>
      <c r="F3014" s="12">
        <v>0.67100000000000004</v>
      </c>
      <c r="G3014" s="12">
        <v>21452.92</v>
      </c>
      <c r="H3014" s="13">
        <v>3</v>
      </c>
      <c r="I3014" t="str">
        <f>CONCATENATE(Tabela_Brasil[[#This Row],[Município]],"-",Tabela_Brasil[[#This Row],[Estado]])</f>
        <v>Sabino-SP</v>
      </c>
      <c r="J3014">
        <f>IF(Tabela_Brasil[[#This Row],[IDHM]]&lt;=0.599,1,0)</f>
        <v>0</v>
      </c>
      <c r="K3014" t="str">
        <f>IF(Tabela_Brasil[[#This Row],[IDHM]]&lt;=0.55,"Baixo",IF(Tabela_Brasil[[#This Row],[IDHM]]&lt;=0.699,"Médio",IF(Tabela_Brasil[[#This Row],[IDHM]]&lt;=0.799,"Alto","Muito Alto")))</f>
        <v>Alto</v>
      </c>
      <c r="L3014" t="str">
        <f>VLOOKUP(Tabela_Brasil[[#This Row],[Estado]],'De-Para_Estado_Regiao'!$B$3:$C$29,2,FALSE)</f>
        <v>Sudeste</v>
      </c>
      <c r="M3014">
        <f>IF(Tabela_Brasil[[#This Row],[IBGE_1-4]]&gt;=951,1,0)</f>
        <v>0</v>
      </c>
      <c r="N3014">
        <f>IF(Tabela_Brasil[[#This Row],[COMP_P]]&lt;=2,1,0)</f>
        <v>0</v>
      </c>
    </row>
    <row r="3015" spans="1:14" x14ac:dyDescent="0.25">
      <c r="A3015" s="9" t="s">
        <v>2955</v>
      </c>
      <c r="B3015" s="9" t="s">
        <v>22</v>
      </c>
      <c r="C3015" s="9">
        <v>155</v>
      </c>
      <c r="D3015" s="9">
        <v>0.66</v>
      </c>
      <c r="E3015" s="9">
        <v>0.64900000000000002</v>
      </c>
      <c r="F3015" s="9">
        <v>0.55000000000000004</v>
      </c>
      <c r="G3015" s="9">
        <v>18953.48</v>
      </c>
      <c r="H3015" s="10">
        <v>5</v>
      </c>
      <c r="I3015" t="str">
        <f>CONCATENATE(Tabela_Brasil[[#This Row],[Município]],"-",Tabela_Brasil[[#This Row],[Estado]])</f>
        <v>Grandes Rios-PR</v>
      </c>
      <c r="J3015">
        <f>IF(Tabela_Brasil[[#This Row],[IDHM]]&lt;=0.599,1,0)</f>
        <v>0</v>
      </c>
      <c r="K3015" t="str">
        <f>IF(Tabela_Brasil[[#This Row],[IDHM]]&lt;=0.55,"Baixo",IF(Tabela_Brasil[[#This Row],[IDHM]]&lt;=0.699,"Médio",IF(Tabela_Brasil[[#This Row],[IDHM]]&lt;=0.799,"Alto","Muito Alto")))</f>
        <v>Médio</v>
      </c>
      <c r="L3015" t="str">
        <f>VLOOKUP(Tabela_Brasil[[#This Row],[Estado]],'De-Para_Estado_Regiao'!$B$3:$C$29,2,FALSE)</f>
        <v>Sul</v>
      </c>
      <c r="M3015">
        <f>IF(Tabela_Brasil[[#This Row],[IBGE_1-4]]&gt;=951,1,0)</f>
        <v>0</v>
      </c>
      <c r="N3015">
        <f>IF(Tabela_Brasil[[#This Row],[COMP_P]]&lt;=2,1,0)</f>
        <v>0</v>
      </c>
    </row>
    <row r="3016" spans="1:14" x14ac:dyDescent="0.25">
      <c r="A3016" s="12" t="s">
        <v>2956</v>
      </c>
      <c r="B3016" s="12" t="s">
        <v>24</v>
      </c>
      <c r="C3016" s="12">
        <v>540</v>
      </c>
      <c r="D3016" s="12">
        <v>0.57499999999999996</v>
      </c>
      <c r="E3016" s="12">
        <v>0.56200000000000006</v>
      </c>
      <c r="F3016" s="12">
        <v>0.44400000000000001</v>
      </c>
      <c r="G3016" s="12">
        <v>6466.01</v>
      </c>
      <c r="H3016" s="13">
        <v>3</v>
      </c>
      <c r="I3016" t="str">
        <f>CONCATENATE(Tabela_Brasil[[#This Row],[Município]],"-",Tabela_Brasil[[#This Row],[Estado]])</f>
        <v>Belo Campo-BA</v>
      </c>
      <c r="J3016">
        <f>IF(Tabela_Brasil[[#This Row],[IDHM]]&lt;=0.599,1,0)</f>
        <v>1</v>
      </c>
      <c r="K3016" t="str">
        <f>IF(Tabela_Brasil[[#This Row],[IDHM]]&lt;=0.55,"Baixo",IF(Tabela_Brasil[[#This Row],[IDHM]]&lt;=0.699,"Médio",IF(Tabela_Brasil[[#This Row],[IDHM]]&lt;=0.799,"Alto","Muito Alto")))</f>
        <v>Médio</v>
      </c>
      <c r="L3016" t="str">
        <f>VLOOKUP(Tabela_Brasil[[#This Row],[Estado]],'De-Para_Estado_Regiao'!$B$3:$C$29,2,FALSE)</f>
        <v>Nordeste</v>
      </c>
      <c r="M3016">
        <f>IF(Tabela_Brasil[[#This Row],[IBGE_1-4]]&gt;=951,1,0)</f>
        <v>0</v>
      </c>
      <c r="N3016">
        <f>IF(Tabela_Brasil[[#This Row],[COMP_P]]&lt;=2,1,0)</f>
        <v>0</v>
      </c>
    </row>
    <row r="3017" spans="1:14" x14ac:dyDescent="0.25">
      <c r="A3017" s="9" t="s">
        <v>2957</v>
      </c>
      <c r="B3017" s="9" t="s">
        <v>24</v>
      </c>
      <c r="C3017" s="9">
        <v>390</v>
      </c>
      <c r="D3017" s="9">
        <v>0.54500000000000004</v>
      </c>
      <c r="E3017" s="9">
        <v>0.55400000000000005</v>
      </c>
      <c r="F3017" s="9">
        <v>0.37</v>
      </c>
      <c r="G3017" s="9">
        <v>6894.88</v>
      </c>
      <c r="H3017" s="10">
        <v>3</v>
      </c>
      <c r="I3017" t="str">
        <f>CONCATENATE(Tabela_Brasil[[#This Row],[Município]],"-",Tabela_Brasil[[#This Row],[Estado]])</f>
        <v>Nova Canaã-BA</v>
      </c>
      <c r="J3017">
        <f>IF(Tabela_Brasil[[#This Row],[IDHM]]&lt;=0.599,1,0)</f>
        <v>1</v>
      </c>
      <c r="K3017" t="str">
        <f>IF(Tabela_Brasil[[#This Row],[IDHM]]&lt;=0.55,"Baixo",IF(Tabela_Brasil[[#This Row],[IDHM]]&lt;=0.699,"Médio",IF(Tabela_Brasil[[#This Row],[IDHM]]&lt;=0.799,"Alto","Muito Alto")))</f>
        <v>Baixo</v>
      </c>
      <c r="L3017" t="str">
        <f>VLOOKUP(Tabela_Brasil[[#This Row],[Estado]],'De-Para_Estado_Regiao'!$B$3:$C$29,2,FALSE)</f>
        <v>Nordeste</v>
      </c>
      <c r="M3017">
        <f>IF(Tabela_Brasil[[#This Row],[IBGE_1-4]]&gt;=951,1,0)</f>
        <v>0</v>
      </c>
      <c r="N3017">
        <f>IF(Tabela_Brasil[[#This Row],[COMP_P]]&lt;=2,1,0)</f>
        <v>0</v>
      </c>
    </row>
    <row r="3018" spans="1:14" x14ac:dyDescent="0.25">
      <c r="A3018" s="12" t="s">
        <v>2958</v>
      </c>
      <c r="B3018" s="12" t="s">
        <v>7</v>
      </c>
      <c r="C3018" s="12">
        <v>260</v>
      </c>
      <c r="D3018" s="12">
        <v>0.73799999999999999</v>
      </c>
      <c r="E3018" s="12">
        <v>0.71</v>
      </c>
      <c r="F3018" s="12">
        <v>0.68400000000000005</v>
      </c>
      <c r="G3018" s="12">
        <v>17755.46</v>
      </c>
      <c r="H3018" s="13">
        <v>5</v>
      </c>
      <c r="I3018" t="str">
        <f>CONCATENATE(Tabela_Brasil[[#This Row],[Município]],"-",Tabela_Brasil[[#This Row],[Estado]])</f>
        <v>Nova Aliança-SP</v>
      </c>
      <c r="J3018">
        <f>IF(Tabela_Brasil[[#This Row],[IDHM]]&lt;=0.599,1,0)</f>
        <v>0</v>
      </c>
      <c r="K3018" t="str">
        <f>IF(Tabela_Brasil[[#This Row],[IDHM]]&lt;=0.55,"Baixo",IF(Tabela_Brasil[[#This Row],[IDHM]]&lt;=0.699,"Médio",IF(Tabela_Brasil[[#This Row],[IDHM]]&lt;=0.799,"Alto","Muito Alto")))</f>
        <v>Alto</v>
      </c>
      <c r="L3018" t="str">
        <f>VLOOKUP(Tabela_Brasil[[#This Row],[Estado]],'De-Para_Estado_Regiao'!$B$3:$C$29,2,FALSE)</f>
        <v>Sudeste</v>
      </c>
      <c r="M3018">
        <f>IF(Tabela_Brasil[[#This Row],[IBGE_1-4]]&gt;=951,1,0)</f>
        <v>0</v>
      </c>
      <c r="N3018">
        <f>IF(Tabela_Brasil[[#This Row],[COMP_P]]&lt;=2,1,0)</f>
        <v>0</v>
      </c>
    </row>
    <row r="3019" spans="1:14" x14ac:dyDescent="0.25">
      <c r="A3019" s="9" t="s">
        <v>2959</v>
      </c>
      <c r="B3019" s="9" t="s">
        <v>14</v>
      </c>
      <c r="C3019" s="9">
        <v>77</v>
      </c>
      <c r="D3019" s="9">
        <v>0.65900000000000003</v>
      </c>
      <c r="E3019" s="9">
        <v>0.67300000000000004</v>
      </c>
      <c r="F3019" s="9">
        <v>0.52500000000000002</v>
      </c>
      <c r="G3019" s="9">
        <v>15893</v>
      </c>
      <c r="H3019" s="10">
        <v>11</v>
      </c>
      <c r="I3019" t="str">
        <f>CONCATENATE(Tabela_Brasil[[#This Row],[Município]],"-",Tabela_Brasil[[#This Row],[Estado]])</f>
        <v>Segredo-RS</v>
      </c>
      <c r="J3019">
        <f>IF(Tabela_Brasil[[#This Row],[IDHM]]&lt;=0.599,1,0)</f>
        <v>0</v>
      </c>
      <c r="K3019" t="str">
        <f>IF(Tabela_Brasil[[#This Row],[IDHM]]&lt;=0.55,"Baixo",IF(Tabela_Brasil[[#This Row],[IDHM]]&lt;=0.699,"Médio",IF(Tabela_Brasil[[#This Row],[IDHM]]&lt;=0.799,"Alto","Muito Alto")))</f>
        <v>Médio</v>
      </c>
      <c r="L3019" t="str">
        <f>VLOOKUP(Tabela_Brasil[[#This Row],[Estado]],'De-Para_Estado_Regiao'!$B$3:$C$29,2,FALSE)</f>
        <v>Sul</v>
      </c>
      <c r="M3019">
        <f>IF(Tabela_Brasil[[#This Row],[IBGE_1-4]]&gt;=951,1,0)</f>
        <v>0</v>
      </c>
      <c r="N3019">
        <f>IF(Tabela_Brasil[[#This Row],[COMP_P]]&lt;=2,1,0)</f>
        <v>0</v>
      </c>
    </row>
    <row r="3020" spans="1:14" x14ac:dyDescent="0.25">
      <c r="A3020" s="12" t="s">
        <v>2960</v>
      </c>
      <c r="B3020" s="12" t="s">
        <v>24</v>
      </c>
      <c r="C3020" s="12">
        <v>543</v>
      </c>
      <c r="D3020" s="12">
        <v>0.57499999999999996</v>
      </c>
      <c r="E3020" s="12">
        <v>0.56299999999999994</v>
      </c>
      <c r="F3020" s="12">
        <v>0.47899999999999998</v>
      </c>
      <c r="G3020" s="12">
        <v>9050.26</v>
      </c>
      <c r="H3020" s="13">
        <v>5</v>
      </c>
      <c r="I3020" t="str">
        <f>CONCATENATE(Tabela_Brasil[[#This Row],[Município]],"-",Tabela_Brasil[[#This Row],[Estado]])</f>
        <v>Jitaúna-BA</v>
      </c>
      <c r="J3020">
        <f>IF(Tabela_Brasil[[#This Row],[IDHM]]&lt;=0.599,1,0)</f>
        <v>1</v>
      </c>
      <c r="K3020" t="str">
        <f>IF(Tabela_Brasil[[#This Row],[IDHM]]&lt;=0.55,"Baixo",IF(Tabela_Brasil[[#This Row],[IDHM]]&lt;=0.699,"Médio",IF(Tabela_Brasil[[#This Row],[IDHM]]&lt;=0.799,"Alto","Muito Alto")))</f>
        <v>Médio</v>
      </c>
      <c r="L3020" t="str">
        <f>VLOOKUP(Tabela_Brasil[[#This Row],[Estado]],'De-Para_Estado_Regiao'!$B$3:$C$29,2,FALSE)</f>
        <v>Nordeste</v>
      </c>
      <c r="M3020">
        <f>IF(Tabela_Brasil[[#This Row],[IBGE_1-4]]&gt;=951,1,0)</f>
        <v>0</v>
      </c>
      <c r="N3020">
        <f>IF(Tabela_Brasil[[#This Row],[COMP_P]]&lt;=2,1,0)</f>
        <v>0</v>
      </c>
    </row>
    <row r="3021" spans="1:14" x14ac:dyDescent="0.25">
      <c r="A3021" s="9" t="s">
        <v>1316</v>
      </c>
      <c r="B3021" s="9" t="s">
        <v>87</v>
      </c>
      <c r="C3021" s="9">
        <v>421</v>
      </c>
      <c r="D3021" s="9">
        <v>0.59799999999999998</v>
      </c>
      <c r="E3021" s="9">
        <v>0.49299999999999999</v>
      </c>
      <c r="F3021" s="9">
        <v>0.57699999999999996</v>
      </c>
      <c r="G3021" s="9">
        <v>5782.96</v>
      </c>
      <c r="H3021" s="10">
        <v>1</v>
      </c>
      <c r="I3021" t="str">
        <f>CONCATENATE(Tabela_Brasil[[#This Row],[Município]],"-",Tabela_Brasil[[#This Row],[Estado]])</f>
        <v>São João Batista-MA</v>
      </c>
      <c r="J3021">
        <f>IF(Tabela_Brasil[[#This Row],[IDHM]]&lt;=0.599,1,0)</f>
        <v>1</v>
      </c>
      <c r="K3021" t="str">
        <f>IF(Tabela_Brasil[[#This Row],[IDHM]]&lt;=0.55,"Baixo",IF(Tabela_Brasil[[#This Row],[IDHM]]&lt;=0.699,"Médio",IF(Tabela_Brasil[[#This Row],[IDHM]]&lt;=0.799,"Alto","Muito Alto")))</f>
        <v>Médio</v>
      </c>
      <c r="L3021" t="str">
        <f>VLOOKUP(Tabela_Brasil[[#This Row],[Estado]],'De-Para_Estado_Regiao'!$B$3:$C$29,2,FALSE)</f>
        <v>Nordeste</v>
      </c>
      <c r="M3021">
        <f>IF(Tabela_Brasil[[#This Row],[IBGE_1-4]]&gt;=951,1,0)</f>
        <v>0</v>
      </c>
      <c r="N3021">
        <f>IF(Tabela_Brasil[[#This Row],[COMP_P]]&lt;=2,1,0)</f>
        <v>1</v>
      </c>
    </row>
    <row r="3022" spans="1:14" x14ac:dyDescent="0.25">
      <c r="A3022" s="12" t="s">
        <v>2961</v>
      </c>
      <c r="B3022" s="12" t="s">
        <v>14</v>
      </c>
      <c r="C3022" s="12">
        <v>67</v>
      </c>
      <c r="D3022" s="12">
        <v>0.68</v>
      </c>
      <c r="E3022" s="12">
        <v>0.70499999999999996</v>
      </c>
      <c r="F3022" s="12">
        <v>0.52500000000000002</v>
      </c>
      <c r="G3022" s="12">
        <v>18375.13</v>
      </c>
      <c r="H3022" s="13">
        <v>14</v>
      </c>
      <c r="I3022" t="str">
        <f>CONCATENATE(Tabela_Brasil[[#This Row],[Município]],"-",Tabela_Brasil[[#This Row],[Estado]])</f>
        <v>Progresso-RS</v>
      </c>
      <c r="J3022">
        <f>IF(Tabela_Brasil[[#This Row],[IDHM]]&lt;=0.599,1,0)</f>
        <v>0</v>
      </c>
      <c r="K3022" t="str">
        <f>IF(Tabela_Brasil[[#This Row],[IDHM]]&lt;=0.55,"Baixo",IF(Tabela_Brasil[[#This Row],[IDHM]]&lt;=0.699,"Médio",IF(Tabela_Brasil[[#This Row],[IDHM]]&lt;=0.799,"Alto","Muito Alto")))</f>
        <v>Médio</v>
      </c>
      <c r="L3022" t="str">
        <f>VLOOKUP(Tabela_Brasil[[#This Row],[Estado]],'De-Para_Estado_Regiao'!$B$3:$C$29,2,FALSE)</f>
        <v>Sul</v>
      </c>
      <c r="M3022">
        <f>IF(Tabela_Brasil[[#This Row],[IBGE_1-4]]&gt;=951,1,0)</f>
        <v>0</v>
      </c>
      <c r="N3022">
        <f>IF(Tabela_Brasil[[#This Row],[COMP_P]]&lt;=2,1,0)</f>
        <v>0</v>
      </c>
    </row>
    <row r="3023" spans="1:14" x14ac:dyDescent="0.25">
      <c r="A3023" s="9" t="s">
        <v>2962</v>
      </c>
      <c r="B3023" s="9" t="s">
        <v>14</v>
      </c>
      <c r="C3023" s="9">
        <v>51</v>
      </c>
      <c r="D3023" s="9">
        <v>0.73</v>
      </c>
      <c r="E3023" s="9">
        <v>0.75600000000000001</v>
      </c>
      <c r="F3023" s="9">
        <v>0.59499999999999997</v>
      </c>
      <c r="G3023" s="9">
        <v>27850.19</v>
      </c>
      <c r="H3023" s="10">
        <v>4</v>
      </c>
      <c r="I3023" t="str">
        <f>CONCATENATE(Tabela_Brasil[[#This Row],[Município]],"-",Tabela_Brasil[[#This Row],[Estado]])</f>
        <v>Ilópolis-RS</v>
      </c>
      <c r="J3023">
        <f>IF(Tabela_Brasil[[#This Row],[IDHM]]&lt;=0.599,1,0)</f>
        <v>0</v>
      </c>
      <c r="K3023" t="str">
        <f>IF(Tabela_Brasil[[#This Row],[IDHM]]&lt;=0.55,"Baixo",IF(Tabela_Brasil[[#This Row],[IDHM]]&lt;=0.699,"Médio",IF(Tabela_Brasil[[#This Row],[IDHM]]&lt;=0.799,"Alto","Muito Alto")))</f>
        <v>Alto</v>
      </c>
      <c r="L3023" t="str">
        <f>VLOOKUP(Tabela_Brasil[[#This Row],[Estado]],'De-Para_Estado_Regiao'!$B$3:$C$29,2,FALSE)</f>
        <v>Sul</v>
      </c>
      <c r="M3023">
        <f>IF(Tabela_Brasil[[#This Row],[IBGE_1-4]]&gt;=951,1,0)</f>
        <v>0</v>
      </c>
      <c r="N3023">
        <f>IF(Tabela_Brasil[[#This Row],[COMP_P]]&lt;=2,1,0)</f>
        <v>0</v>
      </c>
    </row>
    <row r="3024" spans="1:14" x14ac:dyDescent="0.25">
      <c r="A3024" s="12" t="s">
        <v>2963</v>
      </c>
      <c r="B3024" s="12" t="s">
        <v>14</v>
      </c>
      <c r="C3024" s="12">
        <v>123</v>
      </c>
      <c r="D3024" s="12">
        <v>0.66</v>
      </c>
      <c r="E3024" s="12">
        <v>0.69</v>
      </c>
      <c r="F3024" s="12">
        <v>0.47199999999999998</v>
      </c>
      <c r="G3024" s="12">
        <v>25480.83</v>
      </c>
      <c r="H3024" s="13">
        <v>7</v>
      </c>
      <c r="I3024" t="str">
        <f>CONCATENATE(Tabela_Brasil[[#This Row],[Município]],"-",Tabela_Brasil[[#This Row],[Estado]])</f>
        <v>Riozinho-RS</v>
      </c>
      <c r="J3024">
        <f>IF(Tabela_Brasil[[#This Row],[IDHM]]&lt;=0.599,1,0)</f>
        <v>0</v>
      </c>
      <c r="K3024" t="str">
        <f>IF(Tabela_Brasil[[#This Row],[IDHM]]&lt;=0.55,"Baixo",IF(Tabela_Brasil[[#This Row],[IDHM]]&lt;=0.699,"Médio",IF(Tabela_Brasil[[#This Row],[IDHM]]&lt;=0.799,"Alto","Muito Alto")))</f>
        <v>Médio</v>
      </c>
      <c r="L3024" t="str">
        <f>VLOOKUP(Tabela_Brasil[[#This Row],[Estado]],'De-Para_Estado_Regiao'!$B$3:$C$29,2,FALSE)</f>
        <v>Sul</v>
      </c>
      <c r="M3024">
        <f>IF(Tabela_Brasil[[#This Row],[IBGE_1-4]]&gt;=951,1,0)</f>
        <v>0</v>
      </c>
      <c r="N3024">
        <f>IF(Tabela_Brasil[[#This Row],[COMP_P]]&lt;=2,1,0)</f>
        <v>0</v>
      </c>
    </row>
    <row r="3025" spans="1:14" x14ac:dyDescent="0.25">
      <c r="A3025" s="9" t="s">
        <v>2964</v>
      </c>
      <c r="B3025" s="9" t="s">
        <v>14</v>
      </c>
      <c r="C3025" s="9">
        <v>51</v>
      </c>
      <c r="D3025" s="9">
        <v>0.67</v>
      </c>
      <c r="E3025" s="9">
        <v>0.65700000000000003</v>
      </c>
      <c r="F3025" s="9">
        <v>0.55300000000000005</v>
      </c>
      <c r="G3025" s="9">
        <v>36529.519999999997</v>
      </c>
      <c r="H3025" s="10">
        <v>5</v>
      </c>
      <c r="I3025" t="str">
        <f>CONCATENATE(Tabela_Brasil[[#This Row],[Município]],"-",Tabela_Brasil[[#This Row],[Estado]])</f>
        <v>Garruchos-RS</v>
      </c>
      <c r="J3025">
        <f>IF(Tabela_Brasil[[#This Row],[IDHM]]&lt;=0.599,1,0)</f>
        <v>0</v>
      </c>
      <c r="K3025" t="str">
        <f>IF(Tabela_Brasil[[#This Row],[IDHM]]&lt;=0.55,"Baixo",IF(Tabela_Brasil[[#This Row],[IDHM]]&lt;=0.699,"Médio",IF(Tabela_Brasil[[#This Row],[IDHM]]&lt;=0.799,"Alto","Muito Alto")))</f>
        <v>Médio</v>
      </c>
      <c r="L3025" t="str">
        <f>VLOOKUP(Tabela_Brasil[[#This Row],[Estado]],'De-Para_Estado_Regiao'!$B$3:$C$29,2,FALSE)</f>
        <v>Sul</v>
      </c>
      <c r="M3025">
        <f>IF(Tabela_Brasil[[#This Row],[IBGE_1-4]]&gt;=951,1,0)</f>
        <v>0</v>
      </c>
      <c r="N3025">
        <f>IF(Tabela_Brasil[[#This Row],[COMP_P]]&lt;=2,1,0)</f>
        <v>0</v>
      </c>
    </row>
    <row r="3026" spans="1:14" x14ac:dyDescent="0.25">
      <c r="A3026" s="12" t="s">
        <v>2965</v>
      </c>
      <c r="B3026" s="12" t="s">
        <v>24</v>
      </c>
      <c r="C3026" s="12">
        <v>462</v>
      </c>
      <c r="D3026" s="12">
        <v>0.55100000000000005</v>
      </c>
      <c r="E3026" s="12">
        <v>0.51400000000000001</v>
      </c>
      <c r="F3026" s="12">
        <v>0.44700000000000001</v>
      </c>
      <c r="G3026" s="12">
        <v>5984.36</v>
      </c>
      <c r="H3026" s="13">
        <v>1</v>
      </c>
      <c r="I3026" t="str">
        <f>CONCATENATE(Tabela_Brasil[[#This Row],[Município]],"-",Tabela_Brasil[[#This Row],[Estado]])</f>
        <v>Boa Vista Do Tupim-BA</v>
      </c>
      <c r="J3026">
        <f>IF(Tabela_Brasil[[#This Row],[IDHM]]&lt;=0.599,1,0)</f>
        <v>1</v>
      </c>
      <c r="K3026" t="str">
        <f>IF(Tabela_Brasil[[#This Row],[IDHM]]&lt;=0.55,"Baixo",IF(Tabela_Brasil[[#This Row],[IDHM]]&lt;=0.699,"Médio",IF(Tabela_Brasil[[#This Row],[IDHM]]&lt;=0.799,"Alto","Muito Alto")))</f>
        <v>Médio</v>
      </c>
      <c r="L3026" t="str">
        <f>VLOOKUP(Tabela_Brasil[[#This Row],[Estado]],'De-Para_Estado_Regiao'!$B$3:$C$29,2,FALSE)</f>
        <v>Nordeste</v>
      </c>
      <c r="M3026">
        <f>IF(Tabela_Brasil[[#This Row],[IBGE_1-4]]&gt;=951,1,0)</f>
        <v>0</v>
      </c>
      <c r="N3026">
        <f>IF(Tabela_Brasil[[#This Row],[COMP_P]]&lt;=2,1,0)</f>
        <v>1</v>
      </c>
    </row>
    <row r="3027" spans="1:14" x14ac:dyDescent="0.25">
      <c r="A3027" s="9" t="s">
        <v>2966</v>
      </c>
      <c r="B3027" s="9" t="s">
        <v>14</v>
      </c>
      <c r="C3027" s="9">
        <v>256</v>
      </c>
      <c r="D3027" s="9">
        <v>0.68700000000000006</v>
      </c>
      <c r="E3027" s="9">
        <v>0.73</v>
      </c>
      <c r="F3027" s="9">
        <v>0.52700000000000002</v>
      </c>
      <c r="G3027" s="9">
        <v>16656.400000000001</v>
      </c>
      <c r="H3027" s="10">
        <v>1</v>
      </c>
      <c r="I3027" t="str">
        <f>CONCATENATE(Tabela_Brasil[[#This Row],[Município]],"-",Tabela_Brasil[[#This Row],[Estado]])</f>
        <v>Herval-RS</v>
      </c>
      <c r="J3027">
        <f>IF(Tabela_Brasil[[#This Row],[IDHM]]&lt;=0.599,1,0)</f>
        <v>0</v>
      </c>
      <c r="K3027" t="str">
        <f>IF(Tabela_Brasil[[#This Row],[IDHM]]&lt;=0.55,"Baixo",IF(Tabela_Brasil[[#This Row],[IDHM]]&lt;=0.699,"Médio",IF(Tabela_Brasil[[#This Row],[IDHM]]&lt;=0.799,"Alto","Muito Alto")))</f>
        <v>Médio</v>
      </c>
      <c r="L3027" t="str">
        <f>VLOOKUP(Tabela_Brasil[[#This Row],[Estado]],'De-Para_Estado_Regiao'!$B$3:$C$29,2,FALSE)</f>
        <v>Sul</v>
      </c>
      <c r="M3027">
        <f>IF(Tabela_Brasil[[#This Row],[IBGE_1-4]]&gt;=951,1,0)</f>
        <v>0</v>
      </c>
      <c r="N3027">
        <f>IF(Tabela_Brasil[[#This Row],[COMP_P]]&lt;=2,1,0)</f>
        <v>1</v>
      </c>
    </row>
    <row r="3028" spans="1:14" x14ac:dyDescent="0.25">
      <c r="A3028" s="12" t="s">
        <v>2967</v>
      </c>
      <c r="B3028" s="12" t="s">
        <v>14</v>
      </c>
      <c r="C3028" s="12">
        <v>105</v>
      </c>
      <c r="D3028" s="12">
        <v>0.66200000000000003</v>
      </c>
      <c r="E3028" s="12">
        <v>0.64500000000000002</v>
      </c>
      <c r="F3028" s="12">
        <v>0.54400000000000004</v>
      </c>
      <c r="G3028" s="12">
        <v>26538.880000000001</v>
      </c>
      <c r="H3028" s="13">
        <v>2</v>
      </c>
      <c r="I3028" t="str">
        <f>CONCATENATE(Tabela_Brasil[[#This Row],[Município]],"-",Tabela_Brasil[[#This Row],[Estado]])</f>
        <v>Vila Nova Do Sul-RS</v>
      </c>
      <c r="J3028">
        <f>IF(Tabela_Brasil[[#This Row],[IDHM]]&lt;=0.599,1,0)</f>
        <v>0</v>
      </c>
      <c r="K3028" t="str">
        <f>IF(Tabela_Brasil[[#This Row],[IDHM]]&lt;=0.55,"Baixo",IF(Tabela_Brasil[[#This Row],[IDHM]]&lt;=0.699,"Médio",IF(Tabela_Brasil[[#This Row],[IDHM]]&lt;=0.799,"Alto","Muito Alto")))</f>
        <v>Médio</v>
      </c>
      <c r="L3028" t="str">
        <f>VLOOKUP(Tabela_Brasil[[#This Row],[Estado]],'De-Para_Estado_Regiao'!$B$3:$C$29,2,FALSE)</f>
        <v>Sul</v>
      </c>
      <c r="M3028">
        <f>IF(Tabela_Brasil[[#This Row],[IBGE_1-4]]&gt;=951,1,0)</f>
        <v>0</v>
      </c>
      <c r="N3028">
        <f>IF(Tabela_Brasil[[#This Row],[COMP_P]]&lt;=2,1,0)</f>
        <v>1</v>
      </c>
    </row>
    <row r="3029" spans="1:14" x14ac:dyDescent="0.25">
      <c r="A3029" s="9" t="s">
        <v>2968</v>
      </c>
      <c r="B3029" s="9" t="s">
        <v>29</v>
      </c>
      <c r="C3029" s="9">
        <v>325</v>
      </c>
      <c r="D3029" s="9">
        <v>0.7</v>
      </c>
      <c r="E3029" s="9">
        <v>0.65300000000000002</v>
      </c>
      <c r="F3029" s="9">
        <v>0.66800000000000004</v>
      </c>
      <c r="G3029" s="9">
        <v>19405.78</v>
      </c>
      <c r="H3029" s="10">
        <v>4</v>
      </c>
      <c r="I3029" t="str">
        <f>CONCATENATE(Tabela_Brasil[[#This Row],[Município]],"-",Tabela_Brasil[[#This Row],[Estado]])</f>
        <v>Nortelândia-MT</v>
      </c>
      <c r="J3029">
        <f>IF(Tabela_Brasil[[#This Row],[IDHM]]&lt;=0.599,1,0)</f>
        <v>0</v>
      </c>
      <c r="K3029" t="str">
        <f>IF(Tabela_Brasil[[#This Row],[IDHM]]&lt;=0.55,"Baixo",IF(Tabela_Brasil[[#This Row],[IDHM]]&lt;=0.699,"Médio",IF(Tabela_Brasil[[#This Row],[IDHM]]&lt;=0.799,"Alto","Muito Alto")))</f>
        <v>Alto</v>
      </c>
      <c r="L3029" t="str">
        <f>VLOOKUP(Tabela_Brasil[[#This Row],[Estado]],'De-Para_Estado_Regiao'!$B$3:$C$29,2,FALSE)</f>
        <v>Centro-Oeste</v>
      </c>
      <c r="M3029">
        <f>IF(Tabela_Brasil[[#This Row],[IBGE_1-4]]&gt;=951,1,0)</f>
        <v>0</v>
      </c>
      <c r="N3029">
        <f>IF(Tabela_Brasil[[#This Row],[COMP_P]]&lt;=2,1,0)</f>
        <v>0</v>
      </c>
    </row>
    <row r="3030" spans="1:14" x14ac:dyDescent="0.25">
      <c r="A3030" s="12" t="s">
        <v>2969</v>
      </c>
      <c r="B3030" s="12" t="s">
        <v>14</v>
      </c>
      <c r="C3030" s="12">
        <v>58</v>
      </c>
      <c r="D3030" s="12">
        <v>0.67900000000000005</v>
      </c>
      <c r="E3030" s="12">
        <v>0.70699999999999996</v>
      </c>
      <c r="F3030" s="12">
        <v>0.56000000000000005</v>
      </c>
      <c r="G3030" s="12">
        <v>30931.57</v>
      </c>
      <c r="H3030" s="13">
        <v>3</v>
      </c>
      <c r="I3030" t="str">
        <f>CONCATENATE(Tabela_Brasil[[#This Row],[Município]],"-",Tabela_Brasil[[#This Row],[Estado]])</f>
        <v>Estrela Velha-RS</v>
      </c>
      <c r="J3030">
        <f>IF(Tabela_Brasil[[#This Row],[IDHM]]&lt;=0.599,1,0)</f>
        <v>0</v>
      </c>
      <c r="K3030" t="str">
        <f>IF(Tabela_Brasil[[#This Row],[IDHM]]&lt;=0.55,"Baixo",IF(Tabela_Brasil[[#This Row],[IDHM]]&lt;=0.699,"Médio",IF(Tabela_Brasil[[#This Row],[IDHM]]&lt;=0.799,"Alto","Muito Alto")))</f>
        <v>Médio</v>
      </c>
      <c r="L3030" t="str">
        <f>VLOOKUP(Tabela_Brasil[[#This Row],[Estado]],'De-Para_Estado_Regiao'!$B$3:$C$29,2,FALSE)</f>
        <v>Sul</v>
      </c>
      <c r="M3030">
        <f>IF(Tabela_Brasil[[#This Row],[IBGE_1-4]]&gt;=951,1,0)</f>
        <v>0</v>
      </c>
      <c r="N3030">
        <f>IF(Tabela_Brasil[[#This Row],[COMP_P]]&lt;=2,1,0)</f>
        <v>0</v>
      </c>
    </row>
    <row r="3031" spans="1:14" x14ac:dyDescent="0.25">
      <c r="A3031" s="9" t="s">
        <v>2970</v>
      </c>
      <c r="B3031" s="9" t="s">
        <v>87</v>
      </c>
      <c r="C3031" s="9">
        <v>445</v>
      </c>
      <c r="D3031" s="9">
        <v>0.57999999999999996</v>
      </c>
      <c r="E3031" s="9">
        <v>0.51600000000000001</v>
      </c>
      <c r="F3031" s="9">
        <v>0.495</v>
      </c>
      <c r="G3031" s="9">
        <v>9694.58</v>
      </c>
      <c r="H3031" s="10">
        <v>12</v>
      </c>
      <c r="I3031" t="str">
        <f>CONCATENATE(Tabela_Brasil[[#This Row],[Município]],"-",Tabela_Brasil[[#This Row],[Estado]])</f>
        <v>Loreto-MA</v>
      </c>
      <c r="J3031">
        <f>IF(Tabela_Brasil[[#This Row],[IDHM]]&lt;=0.599,1,0)</f>
        <v>1</v>
      </c>
      <c r="K3031" t="str">
        <f>IF(Tabela_Brasil[[#This Row],[IDHM]]&lt;=0.55,"Baixo",IF(Tabela_Brasil[[#This Row],[IDHM]]&lt;=0.699,"Médio",IF(Tabela_Brasil[[#This Row],[IDHM]]&lt;=0.799,"Alto","Muito Alto")))</f>
        <v>Médio</v>
      </c>
      <c r="L3031" t="str">
        <f>VLOOKUP(Tabela_Brasil[[#This Row],[Estado]],'De-Para_Estado_Regiao'!$B$3:$C$29,2,FALSE)</f>
        <v>Nordeste</v>
      </c>
      <c r="M3031">
        <f>IF(Tabela_Brasil[[#This Row],[IBGE_1-4]]&gt;=951,1,0)</f>
        <v>0</v>
      </c>
      <c r="N3031">
        <f>IF(Tabela_Brasil[[#This Row],[COMP_P]]&lt;=2,1,0)</f>
        <v>0</v>
      </c>
    </row>
    <row r="3032" spans="1:14" x14ac:dyDescent="0.25">
      <c r="A3032" s="12" t="s">
        <v>2971</v>
      </c>
      <c r="B3032" s="12" t="s">
        <v>111</v>
      </c>
      <c r="C3032" s="12">
        <v>303</v>
      </c>
      <c r="D3032" s="12">
        <v>0.67500000000000004</v>
      </c>
      <c r="E3032" s="12">
        <v>0.63800000000000001</v>
      </c>
      <c r="F3032" s="12">
        <v>0.59199999999999997</v>
      </c>
      <c r="G3032" s="12">
        <v>21448.7</v>
      </c>
      <c r="H3032" s="13">
        <v>1</v>
      </c>
      <c r="I3032" t="str">
        <f>CONCATENATE(Tabela_Brasil[[#This Row],[Município]],"-",Tabela_Brasil[[#This Row],[Estado]])</f>
        <v>Silvanópolis-TO</v>
      </c>
      <c r="J3032">
        <f>IF(Tabela_Brasil[[#This Row],[IDHM]]&lt;=0.599,1,0)</f>
        <v>0</v>
      </c>
      <c r="K3032" t="str">
        <f>IF(Tabela_Brasil[[#This Row],[IDHM]]&lt;=0.55,"Baixo",IF(Tabela_Brasil[[#This Row],[IDHM]]&lt;=0.699,"Médio",IF(Tabela_Brasil[[#This Row],[IDHM]]&lt;=0.799,"Alto","Muito Alto")))</f>
        <v>Médio</v>
      </c>
      <c r="L3032" t="str">
        <f>VLOOKUP(Tabela_Brasil[[#This Row],[Estado]],'De-Para_Estado_Regiao'!$B$3:$C$29,2,FALSE)</f>
        <v>Norte</v>
      </c>
      <c r="M3032">
        <f>IF(Tabela_Brasil[[#This Row],[IBGE_1-4]]&gt;=951,1,0)</f>
        <v>0</v>
      </c>
      <c r="N3032">
        <f>IF(Tabela_Brasil[[#This Row],[COMP_P]]&lt;=2,1,0)</f>
        <v>1</v>
      </c>
    </row>
    <row r="3033" spans="1:14" x14ac:dyDescent="0.25">
      <c r="A3033" s="9" t="s">
        <v>2972</v>
      </c>
      <c r="B3033" s="9" t="s">
        <v>24</v>
      </c>
      <c r="C3033" s="9">
        <v>849</v>
      </c>
      <c r="D3033" s="9">
        <v>0.57999999999999996</v>
      </c>
      <c r="E3033" s="9">
        <v>0.56000000000000005</v>
      </c>
      <c r="F3033" s="9">
        <v>0.48699999999999999</v>
      </c>
      <c r="G3033" s="9">
        <v>7305.15</v>
      </c>
      <c r="H3033" s="10">
        <v>3</v>
      </c>
      <c r="I3033" t="str">
        <f>CONCATENATE(Tabela_Brasil[[#This Row],[Município]],"-",Tabela_Brasil[[#This Row],[Estado]])</f>
        <v>Acajutiba-BA</v>
      </c>
      <c r="J3033">
        <f>IF(Tabela_Brasil[[#This Row],[IDHM]]&lt;=0.599,1,0)</f>
        <v>1</v>
      </c>
      <c r="K3033" t="str">
        <f>IF(Tabela_Brasil[[#This Row],[IDHM]]&lt;=0.55,"Baixo",IF(Tabela_Brasil[[#This Row],[IDHM]]&lt;=0.699,"Médio",IF(Tabela_Brasil[[#This Row],[IDHM]]&lt;=0.799,"Alto","Muito Alto")))</f>
        <v>Médio</v>
      </c>
      <c r="L3033" t="str">
        <f>VLOOKUP(Tabela_Brasil[[#This Row],[Estado]],'De-Para_Estado_Regiao'!$B$3:$C$29,2,FALSE)</f>
        <v>Nordeste</v>
      </c>
      <c r="M3033">
        <f>IF(Tabela_Brasil[[#This Row],[IBGE_1-4]]&gt;=951,1,0)</f>
        <v>0</v>
      </c>
      <c r="N3033">
        <f>IF(Tabela_Brasil[[#This Row],[COMP_P]]&lt;=2,1,0)</f>
        <v>0</v>
      </c>
    </row>
    <row r="3034" spans="1:14" x14ac:dyDescent="0.25">
      <c r="A3034" s="12" t="s">
        <v>2973</v>
      </c>
      <c r="B3034" s="12" t="s">
        <v>59</v>
      </c>
      <c r="C3034" s="12">
        <v>111</v>
      </c>
      <c r="D3034" s="12">
        <v>0.69</v>
      </c>
      <c r="E3034" s="12">
        <v>0.70799999999999996</v>
      </c>
      <c r="F3034" s="12">
        <v>0.55100000000000005</v>
      </c>
      <c r="G3034" s="12">
        <v>32044.89</v>
      </c>
      <c r="H3034" s="13">
        <v>1</v>
      </c>
      <c r="I3034" t="str">
        <f>CONCATENATE(Tabela_Brasil[[#This Row],[Município]],"-",Tabela_Brasil[[#This Row],[Estado]])</f>
        <v>Vargeão-SC</v>
      </c>
      <c r="J3034">
        <f>IF(Tabela_Brasil[[#This Row],[IDHM]]&lt;=0.599,1,0)</f>
        <v>0</v>
      </c>
      <c r="K3034" t="str">
        <f>IF(Tabela_Brasil[[#This Row],[IDHM]]&lt;=0.55,"Baixo",IF(Tabela_Brasil[[#This Row],[IDHM]]&lt;=0.699,"Médio",IF(Tabela_Brasil[[#This Row],[IDHM]]&lt;=0.799,"Alto","Muito Alto")))</f>
        <v>Médio</v>
      </c>
      <c r="L3034" t="str">
        <f>VLOOKUP(Tabela_Brasil[[#This Row],[Estado]],'De-Para_Estado_Regiao'!$B$3:$C$29,2,FALSE)</f>
        <v>Sul</v>
      </c>
      <c r="M3034">
        <f>IF(Tabela_Brasil[[#This Row],[IBGE_1-4]]&gt;=951,1,0)</f>
        <v>0</v>
      </c>
      <c r="N3034">
        <f>IF(Tabela_Brasil[[#This Row],[COMP_P]]&lt;=2,1,0)</f>
        <v>1</v>
      </c>
    </row>
    <row r="3035" spans="1:14" x14ac:dyDescent="0.25">
      <c r="A3035" s="9" t="s">
        <v>2974</v>
      </c>
      <c r="B3035" s="9" t="s">
        <v>31</v>
      </c>
      <c r="C3035" s="9">
        <v>370</v>
      </c>
      <c r="D3035" s="9">
        <v>0.6</v>
      </c>
      <c r="E3035" s="9">
        <v>0.53</v>
      </c>
      <c r="F3035" s="9">
        <v>0.52300000000000002</v>
      </c>
      <c r="G3035" s="9">
        <v>6925.59</v>
      </c>
      <c r="H3035" s="10">
        <v>7</v>
      </c>
      <c r="I3035" t="str">
        <f>CONCATENATE(Tabela_Brasil[[#This Row],[Município]],"-",Tabela_Brasil[[#This Row],[Estado]])</f>
        <v>Piquet Carneiro-CE</v>
      </c>
      <c r="J3035">
        <f>IF(Tabela_Brasil[[#This Row],[IDHM]]&lt;=0.599,1,0)</f>
        <v>0</v>
      </c>
      <c r="K3035" t="str">
        <f>IF(Tabela_Brasil[[#This Row],[IDHM]]&lt;=0.55,"Baixo",IF(Tabela_Brasil[[#This Row],[IDHM]]&lt;=0.699,"Médio",IF(Tabela_Brasil[[#This Row],[IDHM]]&lt;=0.799,"Alto","Muito Alto")))</f>
        <v>Médio</v>
      </c>
      <c r="L3035" t="str">
        <f>VLOOKUP(Tabela_Brasil[[#This Row],[Estado]],'De-Para_Estado_Regiao'!$B$3:$C$29,2,FALSE)</f>
        <v>Nordeste</v>
      </c>
      <c r="M3035">
        <f>IF(Tabela_Brasil[[#This Row],[IBGE_1-4]]&gt;=951,1,0)</f>
        <v>0</v>
      </c>
      <c r="N3035">
        <f>IF(Tabela_Brasil[[#This Row],[COMP_P]]&lt;=2,1,0)</f>
        <v>0</v>
      </c>
    </row>
    <row r="3036" spans="1:14" x14ac:dyDescent="0.25">
      <c r="A3036" s="12" t="s">
        <v>1131</v>
      </c>
      <c r="B3036" s="12" t="s">
        <v>53</v>
      </c>
      <c r="C3036" s="12">
        <v>184</v>
      </c>
      <c r="D3036" s="12">
        <v>0.7</v>
      </c>
      <c r="E3036" s="12">
        <v>0.70599999999999996</v>
      </c>
      <c r="F3036" s="12">
        <v>0.59699999999999998</v>
      </c>
      <c r="G3036" s="12">
        <v>19893.060000000001</v>
      </c>
      <c r="H3036" s="13">
        <v>5</v>
      </c>
      <c r="I3036" t="str">
        <f>CONCATENATE(Tabela_Brasil[[#This Row],[Município]],"-",Tabela_Brasil[[#This Row],[Estado]])</f>
        <v>Douradina-MS</v>
      </c>
      <c r="J3036">
        <f>IF(Tabela_Brasil[[#This Row],[IDHM]]&lt;=0.599,1,0)</f>
        <v>0</v>
      </c>
      <c r="K3036" t="str">
        <f>IF(Tabela_Brasil[[#This Row],[IDHM]]&lt;=0.55,"Baixo",IF(Tabela_Brasil[[#This Row],[IDHM]]&lt;=0.699,"Médio",IF(Tabela_Brasil[[#This Row],[IDHM]]&lt;=0.799,"Alto","Muito Alto")))</f>
        <v>Alto</v>
      </c>
      <c r="L3036" t="str">
        <f>VLOOKUP(Tabela_Brasil[[#This Row],[Estado]],'De-Para_Estado_Regiao'!$B$3:$C$29,2,FALSE)</f>
        <v>Centro-Oeste</v>
      </c>
      <c r="M3036">
        <f>IF(Tabela_Brasil[[#This Row],[IBGE_1-4]]&gt;=951,1,0)</f>
        <v>0</v>
      </c>
      <c r="N3036">
        <f>IF(Tabela_Brasil[[#This Row],[COMP_P]]&lt;=2,1,0)</f>
        <v>0</v>
      </c>
    </row>
    <row r="3037" spans="1:14" x14ac:dyDescent="0.25">
      <c r="A3037" s="9" t="s">
        <v>2975</v>
      </c>
      <c r="B3037" s="9" t="s">
        <v>14</v>
      </c>
      <c r="C3037" s="9">
        <v>71</v>
      </c>
      <c r="D3037" s="9">
        <v>0.7</v>
      </c>
      <c r="E3037" s="9">
        <v>0.72499999999999998</v>
      </c>
      <c r="F3037" s="9">
        <v>0.56200000000000006</v>
      </c>
      <c r="G3037" s="9">
        <v>14498.31</v>
      </c>
      <c r="H3037" s="10">
        <v>19</v>
      </c>
      <c r="I3037" t="str">
        <f>CONCATENATE(Tabela_Brasil[[#This Row],[Município]],"-",Tabela_Brasil[[#This Row],[Estado]])</f>
        <v>Boqueirão Do Leão-RS</v>
      </c>
      <c r="J3037">
        <f>IF(Tabela_Brasil[[#This Row],[IDHM]]&lt;=0.599,1,0)</f>
        <v>0</v>
      </c>
      <c r="K3037" t="str">
        <f>IF(Tabela_Brasil[[#This Row],[IDHM]]&lt;=0.55,"Baixo",IF(Tabela_Brasil[[#This Row],[IDHM]]&lt;=0.699,"Médio",IF(Tabela_Brasil[[#This Row],[IDHM]]&lt;=0.799,"Alto","Muito Alto")))</f>
        <v>Alto</v>
      </c>
      <c r="L3037" t="str">
        <f>VLOOKUP(Tabela_Brasil[[#This Row],[Estado]],'De-Para_Estado_Regiao'!$B$3:$C$29,2,FALSE)</f>
        <v>Sul</v>
      </c>
      <c r="M3037">
        <f>IF(Tabela_Brasil[[#This Row],[IBGE_1-4]]&gt;=951,1,0)</f>
        <v>0</v>
      </c>
      <c r="N3037">
        <f>IF(Tabela_Brasil[[#This Row],[COMP_P]]&lt;=2,1,0)</f>
        <v>0</v>
      </c>
    </row>
    <row r="3038" spans="1:14" x14ac:dyDescent="0.25">
      <c r="A3038" s="12" t="s">
        <v>2976</v>
      </c>
      <c r="B3038" s="12" t="s">
        <v>72</v>
      </c>
      <c r="C3038" s="12">
        <v>464</v>
      </c>
      <c r="D3038" s="12">
        <v>0.61799999999999999</v>
      </c>
      <c r="E3038" s="12">
        <v>0.59</v>
      </c>
      <c r="F3038" s="12">
        <v>0.50600000000000001</v>
      </c>
      <c r="G3038" s="12">
        <v>10612.37</v>
      </c>
      <c r="H3038" s="13">
        <v>6</v>
      </c>
      <c r="I3038" t="str">
        <f>CONCATENATE(Tabela_Brasil[[#This Row],[Município]],"-",Tabela_Brasil[[#This Row],[Estado]])</f>
        <v>Umarizal-RN</v>
      </c>
      <c r="J3038">
        <f>IF(Tabela_Brasil[[#This Row],[IDHM]]&lt;=0.599,1,0)</f>
        <v>0</v>
      </c>
      <c r="K3038" t="str">
        <f>IF(Tabela_Brasil[[#This Row],[IDHM]]&lt;=0.55,"Baixo",IF(Tabela_Brasil[[#This Row],[IDHM]]&lt;=0.699,"Médio",IF(Tabela_Brasil[[#This Row],[IDHM]]&lt;=0.799,"Alto","Muito Alto")))</f>
        <v>Médio</v>
      </c>
      <c r="L3038" t="str">
        <f>VLOOKUP(Tabela_Brasil[[#This Row],[Estado]],'De-Para_Estado_Regiao'!$B$3:$C$29,2,FALSE)</f>
        <v>Nordeste</v>
      </c>
      <c r="M3038">
        <f>IF(Tabela_Brasil[[#This Row],[IBGE_1-4]]&gt;=951,1,0)</f>
        <v>0</v>
      </c>
      <c r="N3038">
        <f>IF(Tabela_Brasil[[#This Row],[COMP_P]]&lt;=2,1,0)</f>
        <v>0</v>
      </c>
    </row>
    <row r="3039" spans="1:14" x14ac:dyDescent="0.25">
      <c r="A3039" s="9" t="s">
        <v>2977</v>
      </c>
      <c r="B3039" s="9" t="s">
        <v>14</v>
      </c>
      <c r="C3039" s="9">
        <v>69</v>
      </c>
      <c r="D3039" s="9">
        <v>0.76300000000000001</v>
      </c>
      <c r="E3039" s="9">
        <v>0.73099999999999998</v>
      </c>
      <c r="F3039" s="9">
        <v>0.71</v>
      </c>
      <c r="G3039" s="9">
        <v>45693.02</v>
      </c>
      <c r="H3039" s="10">
        <v>4</v>
      </c>
      <c r="I3039" t="str">
        <f>CONCATENATE(Tabela_Brasil[[#This Row],[Município]],"-",Tabela_Brasil[[#This Row],[Estado]])</f>
        <v>Barra Funda-RS</v>
      </c>
      <c r="J3039">
        <f>IF(Tabela_Brasil[[#This Row],[IDHM]]&lt;=0.599,1,0)</f>
        <v>0</v>
      </c>
      <c r="K3039" t="str">
        <f>IF(Tabela_Brasil[[#This Row],[IDHM]]&lt;=0.55,"Baixo",IF(Tabela_Brasil[[#This Row],[IDHM]]&lt;=0.699,"Médio",IF(Tabela_Brasil[[#This Row],[IDHM]]&lt;=0.799,"Alto","Muito Alto")))</f>
        <v>Alto</v>
      </c>
      <c r="L3039" t="str">
        <f>VLOOKUP(Tabela_Brasil[[#This Row],[Estado]],'De-Para_Estado_Regiao'!$B$3:$C$29,2,FALSE)</f>
        <v>Sul</v>
      </c>
      <c r="M3039">
        <f>IF(Tabela_Brasil[[#This Row],[IBGE_1-4]]&gt;=951,1,0)</f>
        <v>0</v>
      </c>
      <c r="N3039">
        <f>IF(Tabela_Brasil[[#This Row],[COMP_P]]&lt;=2,1,0)</f>
        <v>0</v>
      </c>
    </row>
    <row r="3040" spans="1:14" x14ac:dyDescent="0.25">
      <c r="A3040" s="12" t="s">
        <v>2978</v>
      </c>
      <c r="B3040" s="12" t="s">
        <v>82</v>
      </c>
      <c r="C3040" s="12">
        <v>533</v>
      </c>
      <c r="D3040" s="12">
        <v>0.628</v>
      </c>
      <c r="E3040" s="12">
        <v>0.59799999999999998</v>
      </c>
      <c r="F3040" s="12">
        <v>0.53700000000000003</v>
      </c>
      <c r="G3040" s="12">
        <v>8335.82</v>
      </c>
      <c r="H3040" s="13">
        <v>7</v>
      </c>
      <c r="I3040" t="str">
        <f>CONCATENATE(Tabela_Brasil[[#This Row],[Município]],"-",Tabela_Brasil[[#This Row],[Estado]])</f>
        <v>Serra Branca-PB</v>
      </c>
      <c r="J3040">
        <f>IF(Tabela_Brasil[[#This Row],[IDHM]]&lt;=0.599,1,0)</f>
        <v>0</v>
      </c>
      <c r="K3040" t="str">
        <f>IF(Tabela_Brasil[[#This Row],[IDHM]]&lt;=0.55,"Baixo",IF(Tabela_Brasil[[#This Row],[IDHM]]&lt;=0.699,"Médio",IF(Tabela_Brasil[[#This Row],[IDHM]]&lt;=0.799,"Alto","Muito Alto")))</f>
        <v>Médio</v>
      </c>
      <c r="L3040" t="str">
        <f>VLOOKUP(Tabela_Brasil[[#This Row],[Estado]],'De-Para_Estado_Regiao'!$B$3:$C$29,2,FALSE)</f>
        <v>Nordeste</v>
      </c>
      <c r="M3040">
        <f>IF(Tabela_Brasil[[#This Row],[IBGE_1-4]]&gt;=951,1,0)</f>
        <v>0</v>
      </c>
      <c r="N3040">
        <f>IF(Tabela_Brasil[[#This Row],[COMP_P]]&lt;=2,1,0)</f>
        <v>0</v>
      </c>
    </row>
    <row r="3041" spans="1:14" x14ac:dyDescent="0.25">
      <c r="A3041" s="9" t="s">
        <v>2979</v>
      </c>
      <c r="B3041" s="9" t="s">
        <v>118</v>
      </c>
      <c r="C3041" s="9">
        <v>460</v>
      </c>
      <c r="D3041" s="9">
        <v>0.55000000000000004</v>
      </c>
      <c r="E3041" s="9">
        <v>0.57399999999999995</v>
      </c>
      <c r="F3041" s="9">
        <v>0.38</v>
      </c>
      <c r="G3041" s="9">
        <v>10804.67</v>
      </c>
      <c r="H3041" s="10">
        <v>2</v>
      </c>
      <c r="I3041" t="str">
        <f>CONCATENATE(Tabela_Brasil[[#This Row],[Município]],"-",Tabela_Brasil[[#This Row],[Estado]])</f>
        <v>Gilbués-PI</v>
      </c>
      <c r="J3041">
        <f>IF(Tabela_Brasil[[#This Row],[IDHM]]&lt;=0.599,1,0)</f>
        <v>1</v>
      </c>
      <c r="K3041" t="str">
        <f>IF(Tabela_Brasil[[#This Row],[IDHM]]&lt;=0.55,"Baixo",IF(Tabela_Brasil[[#This Row],[IDHM]]&lt;=0.699,"Médio",IF(Tabela_Brasil[[#This Row],[IDHM]]&lt;=0.799,"Alto","Muito Alto")))</f>
        <v>Baixo</v>
      </c>
      <c r="L3041" t="str">
        <f>VLOOKUP(Tabela_Brasil[[#This Row],[Estado]],'De-Para_Estado_Regiao'!$B$3:$C$29,2,FALSE)</f>
        <v>Nordeste</v>
      </c>
      <c r="M3041">
        <f>IF(Tabela_Brasil[[#This Row],[IBGE_1-4]]&gt;=951,1,0)</f>
        <v>0</v>
      </c>
      <c r="N3041">
        <f>IF(Tabela_Brasil[[#This Row],[COMP_P]]&lt;=2,1,0)</f>
        <v>1</v>
      </c>
    </row>
    <row r="3042" spans="1:14" x14ac:dyDescent="0.25">
      <c r="A3042" s="12" t="s">
        <v>2980</v>
      </c>
      <c r="B3042" s="12" t="s">
        <v>16</v>
      </c>
      <c r="C3042" s="12">
        <v>318</v>
      </c>
      <c r="D3042" s="12">
        <v>0.66400000000000003</v>
      </c>
      <c r="E3042" s="12">
        <v>0.68300000000000005</v>
      </c>
      <c r="F3042" s="12">
        <v>0.51500000000000001</v>
      </c>
      <c r="G3042" s="12">
        <v>10463.61</v>
      </c>
      <c r="H3042" s="13">
        <v>4</v>
      </c>
      <c r="I3042" t="str">
        <f>CONCATENATE(Tabela_Brasil[[#This Row],[Município]],"-",Tabela_Brasil[[#This Row],[Estado]])</f>
        <v>Mercês-MG</v>
      </c>
      <c r="J3042">
        <f>IF(Tabela_Brasil[[#This Row],[IDHM]]&lt;=0.599,1,0)</f>
        <v>0</v>
      </c>
      <c r="K3042" t="str">
        <f>IF(Tabela_Brasil[[#This Row],[IDHM]]&lt;=0.55,"Baixo",IF(Tabela_Brasil[[#This Row],[IDHM]]&lt;=0.699,"Médio",IF(Tabela_Brasil[[#This Row],[IDHM]]&lt;=0.799,"Alto","Muito Alto")))</f>
        <v>Médio</v>
      </c>
      <c r="L3042" t="str">
        <f>VLOOKUP(Tabela_Brasil[[#This Row],[Estado]],'De-Para_Estado_Regiao'!$B$3:$C$29,2,FALSE)</f>
        <v>Sudeste</v>
      </c>
      <c r="M3042">
        <f>IF(Tabela_Brasil[[#This Row],[IBGE_1-4]]&gt;=951,1,0)</f>
        <v>0</v>
      </c>
      <c r="N3042">
        <f>IF(Tabela_Brasil[[#This Row],[COMP_P]]&lt;=2,1,0)</f>
        <v>0</v>
      </c>
    </row>
    <row r="3043" spans="1:14" x14ac:dyDescent="0.25">
      <c r="A3043" s="9" t="s">
        <v>2981</v>
      </c>
      <c r="B3043" s="9" t="s">
        <v>59</v>
      </c>
      <c r="C3043" s="9">
        <v>53</v>
      </c>
      <c r="D3043" s="9">
        <v>0.752</v>
      </c>
      <c r="E3043" s="9">
        <v>0.72799999999999998</v>
      </c>
      <c r="F3043" s="9">
        <v>0.70399999999999996</v>
      </c>
      <c r="G3043" s="9">
        <v>24591.83</v>
      </c>
      <c r="H3043" s="10">
        <v>6</v>
      </c>
      <c r="I3043" t="str">
        <f>CONCATENATE(Tabela_Brasil[[#This Row],[Município]],"-",Tabela_Brasil[[#This Row],[Estado]])</f>
        <v>Tunápolis-SC</v>
      </c>
      <c r="J3043">
        <f>IF(Tabela_Brasil[[#This Row],[IDHM]]&lt;=0.599,1,0)</f>
        <v>0</v>
      </c>
      <c r="K3043" t="str">
        <f>IF(Tabela_Brasil[[#This Row],[IDHM]]&lt;=0.55,"Baixo",IF(Tabela_Brasil[[#This Row],[IDHM]]&lt;=0.699,"Médio",IF(Tabela_Brasil[[#This Row],[IDHM]]&lt;=0.799,"Alto","Muito Alto")))</f>
        <v>Alto</v>
      </c>
      <c r="L3043" t="str">
        <f>VLOOKUP(Tabela_Brasil[[#This Row],[Estado]],'De-Para_Estado_Regiao'!$B$3:$C$29,2,FALSE)</f>
        <v>Sul</v>
      </c>
      <c r="M3043">
        <f>IF(Tabela_Brasil[[#This Row],[IBGE_1-4]]&gt;=951,1,0)</f>
        <v>0</v>
      </c>
      <c r="N3043">
        <f>IF(Tabela_Brasil[[#This Row],[COMP_P]]&lt;=2,1,0)</f>
        <v>0</v>
      </c>
    </row>
    <row r="3044" spans="1:14" x14ac:dyDescent="0.25">
      <c r="A3044" s="12" t="s">
        <v>2982</v>
      </c>
      <c r="B3044" s="12" t="s">
        <v>16</v>
      </c>
      <c r="C3044" s="12">
        <v>225</v>
      </c>
      <c r="D3044" s="12">
        <v>0.67</v>
      </c>
      <c r="E3044" s="12">
        <v>0.68200000000000005</v>
      </c>
      <c r="F3044" s="12">
        <v>0.54</v>
      </c>
      <c r="G3044" s="12">
        <v>14543.85</v>
      </c>
      <c r="H3044" s="13">
        <v>2</v>
      </c>
      <c r="I3044" t="str">
        <f>CONCATENATE(Tabela_Brasil[[#This Row],[Município]],"-",Tabela_Brasil[[#This Row],[Estado]])</f>
        <v>Jacuí-MG</v>
      </c>
      <c r="J3044">
        <f>IF(Tabela_Brasil[[#This Row],[IDHM]]&lt;=0.599,1,0)</f>
        <v>0</v>
      </c>
      <c r="K3044" t="str">
        <f>IF(Tabela_Brasil[[#This Row],[IDHM]]&lt;=0.55,"Baixo",IF(Tabela_Brasil[[#This Row],[IDHM]]&lt;=0.699,"Médio",IF(Tabela_Brasil[[#This Row],[IDHM]]&lt;=0.799,"Alto","Muito Alto")))</f>
        <v>Médio</v>
      </c>
      <c r="L3044" t="str">
        <f>VLOOKUP(Tabela_Brasil[[#This Row],[Estado]],'De-Para_Estado_Regiao'!$B$3:$C$29,2,FALSE)</f>
        <v>Sudeste</v>
      </c>
      <c r="M3044">
        <f>IF(Tabela_Brasil[[#This Row],[IBGE_1-4]]&gt;=951,1,0)</f>
        <v>0</v>
      </c>
      <c r="N3044">
        <f>IF(Tabela_Brasil[[#This Row],[COMP_P]]&lt;=2,1,0)</f>
        <v>1</v>
      </c>
    </row>
    <row r="3045" spans="1:14" x14ac:dyDescent="0.25">
      <c r="A3045" s="9" t="s">
        <v>2983</v>
      </c>
      <c r="B3045" s="9" t="s">
        <v>24</v>
      </c>
      <c r="C3045" s="9">
        <v>458</v>
      </c>
      <c r="D3045" s="9">
        <v>0.54200000000000004</v>
      </c>
      <c r="E3045" s="9">
        <v>0.51200000000000001</v>
      </c>
      <c r="F3045" s="9">
        <v>0.45400000000000001</v>
      </c>
      <c r="G3045" s="9">
        <v>6094.36</v>
      </c>
      <c r="H3045" s="10">
        <v>0</v>
      </c>
      <c r="I3045" t="str">
        <f>CONCATENATE(Tabela_Brasil[[#This Row],[Município]],"-",Tabela_Brasil[[#This Row],[Estado]])</f>
        <v>Mirangaba-BA</v>
      </c>
      <c r="J3045">
        <f>IF(Tabela_Brasil[[#This Row],[IDHM]]&lt;=0.599,1,0)</f>
        <v>1</v>
      </c>
      <c r="K3045" t="str">
        <f>IF(Tabela_Brasil[[#This Row],[IDHM]]&lt;=0.55,"Baixo",IF(Tabela_Brasil[[#This Row],[IDHM]]&lt;=0.699,"Médio",IF(Tabela_Brasil[[#This Row],[IDHM]]&lt;=0.799,"Alto","Muito Alto")))</f>
        <v>Baixo</v>
      </c>
      <c r="L3045" t="str">
        <f>VLOOKUP(Tabela_Brasil[[#This Row],[Estado]],'De-Para_Estado_Regiao'!$B$3:$C$29,2,FALSE)</f>
        <v>Nordeste</v>
      </c>
      <c r="M3045">
        <f>IF(Tabela_Brasil[[#This Row],[IBGE_1-4]]&gt;=951,1,0)</f>
        <v>0</v>
      </c>
      <c r="N3045">
        <f>IF(Tabela_Brasil[[#This Row],[COMP_P]]&lt;=2,1,0)</f>
        <v>1</v>
      </c>
    </row>
    <row r="3046" spans="1:14" x14ac:dyDescent="0.25">
      <c r="A3046" s="12" t="s">
        <v>2984</v>
      </c>
      <c r="B3046" s="12" t="s">
        <v>14</v>
      </c>
      <c r="C3046" s="12">
        <v>139</v>
      </c>
      <c r="D3046" s="12">
        <v>0.69799999999999995</v>
      </c>
      <c r="E3046" s="12">
        <v>0.72599999999999998</v>
      </c>
      <c r="F3046" s="12">
        <v>0.55700000000000005</v>
      </c>
      <c r="G3046" s="12">
        <v>27297.55</v>
      </c>
      <c r="H3046" s="13">
        <v>4</v>
      </c>
      <c r="I3046" t="str">
        <f>CONCATENATE(Tabela_Brasil[[#This Row],[Município]],"-",Tabela_Brasil[[#This Row],[Estado]])</f>
        <v>Fazenda Vilanova-RS</v>
      </c>
      <c r="J3046">
        <f>IF(Tabela_Brasil[[#This Row],[IDHM]]&lt;=0.599,1,0)</f>
        <v>0</v>
      </c>
      <c r="K3046" t="str">
        <f>IF(Tabela_Brasil[[#This Row],[IDHM]]&lt;=0.55,"Baixo",IF(Tabela_Brasil[[#This Row],[IDHM]]&lt;=0.699,"Médio",IF(Tabela_Brasil[[#This Row],[IDHM]]&lt;=0.799,"Alto","Muito Alto")))</f>
        <v>Médio</v>
      </c>
      <c r="L3046" t="str">
        <f>VLOOKUP(Tabela_Brasil[[#This Row],[Estado]],'De-Para_Estado_Regiao'!$B$3:$C$29,2,FALSE)</f>
        <v>Sul</v>
      </c>
      <c r="M3046">
        <f>IF(Tabela_Brasil[[#This Row],[IBGE_1-4]]&gt;=951,1,0)</f>
        <v>0</v>
      </c>
      <c r="N3046">
        <f>IF(Tabela_Brasil[[#This Row],[COMP_P]]&lt;=2,1,0)</f>
        <v>0</v>
      </c>
    </row>
    <row r="3047" spans="1:14" x14ac:dyDescent="0.25">
      <c r="A3047" s="9" t="s">
        <v>2985</v>
      </c>
      <c r="B3047" s="9" t="s">
        <v>14</v>
      </c>
      <c r="C3047" s="9">
        <v>24</v>
      </c>
      <c r="D3047" s="9">
        <v>0.61</v>
      </c>
      <c r="E3047" s="9">
        <v>0.64500000000000002</v>
      </c>
      <c r="F3047" s="9">
        <v>0.42799999999999999</v>
      </c>
      <c r="G3047" s="9">
        <v>15212.71</v>
      </c>
      <c r="H3047" s="10">
        <v>0</v>
      </c>
      <c r="I3047" t="str">
        <f>CONCATENATE(Tabela_Brasil[[#This Row],[Município]],"-",Tabela_Brasil[[#This Row],[Estado]])</f>
        <v>Barão Do Triunfo-RS</v>
      </c>
      <c r="J3047">
        <f>IF(Tabela_Brasil[[#This Row],[IDHM]]&lt;=0.599,1,0)</f>
        <v>0</v>
      </c>
      <c r="K3047" t="str">
        <f>IF(Tabela_Brasil[[#This Row],[IDHM]]&lt;=0.55,"Baixo",IF(Tabela_Brasil[[#This Row],[IDHM]]&lt;=0.699,"Médio",IF(Tabela_Brasil[[#This Row],[IDHM]]&lt;=0.799,"Alto","Muito Alto")))</f>
        <v>Médio</v>
      </c>
      <c r="L3047" t="str">
        <f>VLOOKUP(Tabela_Brasil[[#This Row],[Estado]],'De-Para_Estado_Regiao'!$B$3:$C$29,2,FALSE)</f>
        <v>Sul</v>
      </c>
      <c r="M3047">
        <f>IF(Tabela_Brasil[[#This Row],[IBGE_1-4]]&gt;=951,1,0)</f>
        <v>0</v>
      </c>
      <c r="N3047">
        <f>IF(Tabela_Brasil[[#This Row],[COMP_P]]&lt;=2,1,0)</f>
        <v>1</v>
      </c>
    </row>
    <row r="3048" spans="1:14" x14ac:dyDescent="0.25">
      <c r="A3048" s="12" t="s">
        <v>2986</v>
      </c>
      <c r="B3048" s="12" t="s">
        <v>16</v>
      </c>
      <c r="C3048" s="12">
        <v>415</v>
      </c>
      <c r="D3048" s="12">
        <v>0.66900000000000004</v>
      </c>
      <c r="E3048" s="12">
        <v>0.65</v>
      </c>
      <c r="F3048" s="12">
        <v>0.57899999999999996</v>
      </c>
      <c r="G3048" s="12">
        <v>10645.56</v>
      </c>
      <c r="H3048" s="13">
        <v>4</v>
      </c>
      <c r="I3048" t="str">
        <f>CONCATENATE(Tabela_Brasil[[#This Row],[Município]],"-",Tabela_Brasil[[#This Row],[Estado]])</f>
        <v>Buenópolis-MG</v>
      </c>
      <c r="J3048">
        <f>IF(Tabela_Brasil[[#This Row],[IDHM]]&lt;=0.599,1,0)</f>
        <v>0</v>
      </c>
      <c r="K3048" t="str">
        <f>IF(Tabela_Brasil[[#This Row],[IDHM]]&lt;=0.55,"Baixo",IF(Tabela_Brasil[[#This Row],[IDHM]]&lt;=0.699,"Médio",IF(Tabela_Brasil[[#This Row],[IDHM]]&lt;=0.799,"Alto","Muito Alto")))</f>
        <v>Médio</v>
      </c>
      <c r="L3048" t="str">
        <f>VLOOKUP(Tabela_Brasil[[#This Row],[Estado]],'De-Para_Estado_Regiao'!$B$3:$C$29,2,FALSE)</f>
        <v>Sudeste</v>
      </c>
      <c r="M3048">
        <f>IF(Tabela_Brasil[[#This Row],[IBGE_1-4]]&gt;=951,1,0)</f>
        <v>0</v>
      </c>
      <c r="N3048">
        <f>IF(Tabela_Brasil[[#This Row],[COMP_P]]&lt;=2,1,0)</f>
        <v>0</v>
      </c>
    </row>
    <row r="3049" spans="1:14" x14ac:dyDescent="0.25">
      <c r="A3049" s="9" t="s">
        <v>2987</v>
      </c>
      <c r="B3049" s="9" t="s">
        <v>59</v>
      </c>
      <c r="C3049" s="9">
        <v>107</v>
      </c>
      <c r="D3049" s="9">
        <v>0.76</v>
      </c>
      <c r="E3049" s="9">
        <v>0.751</v>
      </c>
      <c r="F3049" s="9">
        <v>0.65900000000000003</v>
      </c>
      <c r="G3049" s="9">
        <v>26893.16</v>
      </c>
      <c r="H3049" s="10">
        <v>8</v>
      </c>
      <c r="I3049" t="str">
        <f>CONCATENATE(Tabela_Brasil[[#This Row],[Município]],"-",Tabela_Brasil[[#This Row],[Estado]])</f>
        <v>Modelo-SC</v>
      </c>
      <c r="J3049">
        <f>IF(Tabela_Brasil[[#This Row],[IDHM]]&lt;=0.599,1,0)</f>
        <v>0</v>
      </c>
      <c r="K3049" t="str">
        <f>IF(Tabela_Brasil[[#This Row],[IDHM]]&lt;=0.55,"Baixo",IF(Tabela_Brasil[[#This Row],[IDHM]]&lt;=0.699,"Médio",IF(Tabela_Brasil[[#This Row],[IDHM]]&lt;=0.799,"Alto","Muito Alto")))</f>
        <v>Alto</v>
      </c>
      <c r="L3049" t="str">
        <f>VLOOKUP(Tabela_Brasil[[#This Row],[Estado]],'De-Para_Estado_Regiao'!$B$3:$C$29,2,FALSE)</f>
        <v>Sul</v>
      </c>
      <c r="M3049">
        <f>IF(Tabela_Brasil[[#This Row],[IBGE_1-4]]&gt;=951,1,0)</f>
        <v>0</v>
      </c>
      <c r="N3049">
        <f>IF(Tabela_Brasil[[#This Row],[COMP_P]]&lt;=2,1,0)</f>
        <v>0</v>
      </c>
    </row>
    <row r="3050" spans="1:14" x14ac:dyDescent="0.25">
      <c r="A3050" s="12" t="s">
        <v>2988</v>
      </c>
      <c r="B3050" s="12" t="s">
        <v>33</v>
      </c>
      <c r="C3050" s="12">
        <v>204</v>
      </c>
      <c r="D3050" s="12">
        <v>0.76</v>
      </c>
      <c r="E3050" s="12">
        <v>0.71099999999999997</v>
      </c>
      <c r="F3050" s="12">
        <v>0.72699999999999998</v>
      </c>
      <c r="G3050" s="12">
        <v>20122.060000000001</v>
      </c>
      <c r="H3050" s="13">
        <v>4</v>
      </c>
      <c r="I3050" t="str">
        <f>CONCATENATE(Tabela_Brasil[[#This Row],[Município]],"-",Tabela_Brasil[[#This Row],[Estado]])</f>
        <v>Goiandira-GO</v>
      </c>
      <c r="J3050">
        <f>IF(Tabela_Brasil[[#This Row],[IDHM]]&lt;=0.599,1,0)</f>
        <v>0</v>
      </c>
      <c r="K3050" t="str">
        <f>IF(Tabela_Brasil[[#This Row],[IDHM]]&lt;=0.55,"Baixo",IF(Tabela_Brasil[[#This Row],[IDHM]]&lt;=0.699,"Médio",IF(Tabela_Brasil[[#This Row],[IDHM]]&lt;=0.799,"Alto","Muito Alto")))</f>
        <v>Alto</v>
      </c>
      <c r="L3050" t="str">
        <f>VLOOKUP(Tabela_Brasil[[#This Row],[Estado]],'De-Para_Estado_Regiao'!$B$3:$C$29,2,FALSE)</f>
        <v>Centro-Oeste</v>
      </c>
      <c r="M3050">
        <f>IF(Tabela_Brasil[[#This Row],[IBGE_1-4]]&gt;=951,1,0)</f>
        <v>0</v>
      </c>
      <c r="N3050">
        <f>IF(Tabela_Brasil[[#This Row],[COMP_P]]&lt;=2,1,0)</f>
        <v>0</v>
      </c>
    </row>
    <row r="3051" spans="1:14" x14ac:dyDescent="0.25">
      <c r="A3051" s="9" t="s">
        <v>2989</v>
      </c>
      <c r="B3051" s="9" t="s">
        <v>7</v>
      </c>
      <c r="C3051" s="9">
        <v>374</v>
      </c>
      <c r="D3051" s="9">
        <v>0.7</v>
      </c>
      <c r="E3051" s="9">
        <v>0.66300000000000003</v>
      </c>
      <c r="F3051" s="9">
        <v>0.65500000000000003</v>
      </c>
      <c r="G3051" s="9">
        <v>11689.99</v>
      </c>
      <c r="H3051" s="10">
        <v>2</v>
      </c>
      <c r="I3051" t="str">
        <f>CONCATENATE(Tabela_Brasil[[#This Row],[Município]],"-",Tabela_Brasil[[#This Row],[Estado]])</f>
        <v>Euclides Da Cunha Paulista-SP</v>
      </c>
      <c r="J3051">
        <f>IF(Tabela_Brasil[[#This Row],[IDHM]]&lt;=0.599,1,0)</f>
        <v>0</v>
      </c>
      <c r="K3051" t="str">
        <f>IF(Tabela_Brasil[[#This Row],[IDHM]]&lt;=0.55,"Baixo",IF(Tabela_Brasil[[#This Row],[IDHM]]&lt;=0.699,"Médio",IF(Tabela_Brasil[[#This Row],[IDHM]]&lt;=0.799,"Alto","Muito Alto")))</f>
        <v>Alto</v>
      </c>
      <c r="L3051" t="str">
        <f>VLOOKUP(Tabela_Brasil[[#This Row],[Estado]],'De-Para_Estado_Regiao'!$B$3:$C$29,2,FALSE)</f>
        <v>Sudeste</v>
      </c>
      <c r="M3051">
        <f>IF(Tabela_Brasil[[#This Row],[IBGE_1-4]]&gt;=951,1,0)</f>
        <v>0</v>
      </c>
      <c r="N3051">
        <f>IF(Tabela_Brasil[[#This Row],[COMP_P]]&lt;=2,1,0)</f>
        <v>1</v>
      </c>
    </row>
    <row r="3052" spans="1:14" x14ac:dyDescent="0.25">
      <c r="A3052" s="12" t="s">
        <v>2990</v>
      </c>
      <c r="B3052" s="12" t="s">
        <v>114</v>
      </c>
      <c r="C3052" s="12">
        <v>252</v>
      </c>
      <c r="D3052" s="12">
        <v>0.59499999999999997</v>
      </c>
      <c r="E3052" s="12">
        <v>0.55000000000000004</v>
      </c>
      <c r="F3052" s="12">
        <v>0.49</v>
      </c>
      <c r="G3052" s="12">
        <v>10645.71</v>
      </c>
      <c r="H3052" s="13">
        <v>19</v>
      </c>
      <c r="I3052" t="str">
        <f>CONCATENATE(Tabela_Brasil[[#This Row],[Município]],"-",Tabela_Brasil[[#This Row],[Estado]])</f>
        <v>Arauá-SE</v>
      </c>
      <c r="J3052">
        <f>IF(Tabela_Brasil[[#This Row],[IDHM]]&lt;=0.599,1,0)</f>
        <v>1</v>
      </c>
      <c r="K3052" t="str">
        <f>IF(Tabela_Brasil[[#This Row],[IDHM]]&lt;=0.55,"Baixo",IF(Tabela_Brasil[[#This Row],[IDHM]]&lt;=0.699,"Médio",IF(Tabela_Brasil[[#This Row],[IDHM]]&lt;=0.799,"Alto","Muito Alto")))</f>
        <v>Médio</v>
      </c>
      <c r="L3052" t="str">
        <f>VLOOKUP(Tabela_Brasil[[#This Row],[Estado]],'De-Para_Estado_Regiao'!$B$3:$C$29,2,FALSE)</f>
        <v>Nordeste</v>
      </c>
      <c r="M3052">
        <f>IF(Tabela_Brasil[[#This Row],[IBGE_1-4]]&gt;=951,1,0)</f>
        <v>0</v>
      </c>
      <c r="N3052">
        <f>IF(Tabela_Brasil[[#This Row],[COMP_P]]&lt;=2,1,0)</f>
        <v>0</v>
      </c>
    </row>
    <row r="3053" spans="1:14" x14ac:dyDescent="0.25">
      <c r="A3053" s="9" t="s">
        <v>2991</v>
      </c>
      <c r="B3053" s="9" t="s">
        <v>14</v>
      </c>
      <c r="C3053" s="9">
        <v>121</v>
      </c>
      <c r="D3053" s="9">
        <v>0.63800000000000001</v>
      </c>
      <c r="E3053" s="9">
        <v>0.67800000000000005</v>
      </c>
      <c r="F3053" s="9">
        <v>0.46300000000000002</v>
      </c>
      <c r="G3053" s="9">
        <v>26750.55</v>
      </c>
      <c r="H3053" s="10">
        <v>1</v>
      </c>
      <c r="I3053" t="str">
        <f>CONCATENATE(Tabela_Brasil[[#This Row],[Município]],"-",Tabela_Brasil[[#This Row],[Estado]])</f>
        <v>Ibirapuitã-RS</v>
      </c>
      <c r="J3053">
        <f>IF(Tabela_Brasil[[#This Row],[IDHM]]&lt;=0.599,1,0)</f>
        <v>0</v>
      </c>
      <c r="K3053" t="str">
        <f>IF(Tabela_Brasil[[#This Row],[IDHM]]&lt;=0.55,"Baixo",IF(Tabela_Brasil[[#This Row],[IDHM]]&lt;=0.699,"Médio",IF(Tabela_Brasil[[#This Row],[IDHM]]&lt;=0.799,"Alto","Muito Alto")))</f>
        <v>Médio</v>
      </c>
      <c r="L3053" t="str">
        <f>VLOOKUP(Tabela_Brasil[[#This Row],[Estado]],'De-Para_Estado_Regiao'!$B$3:$C$29,2,FALSE)</f>
        <v>Sul</v>
      </c>
      <c r="M3053">
        <f>IF(Tabela_Brasil[[#This Row],[IBGE_1-4]]&gt;=951,1,0)</f>
        <v>0</v>
      </c>
      <c r="N3053">
        <f>IF(Tabela_Brasil[[#This Row],[COMP_P]]&lt;=2,1,0)</f>
        <v>1</v>
      </c>
    </row>
    <row r="3054" spans="1:14" x14ac:dyDescent="0.25">
      <c r="A3054" s="12" t="s">
        <v>2992</v>
      </c>
      <c r="B3054" s="12" t="s">
        <v>16</v>
      </c>
      <c r="C3054" s="12">
        <v>472</v>
      </c>
      <c r="D3054" s="12">
        <v>0.65</v>
      </c>
      <c r="E3054" s="12">
        <v>0.65600000000000003</v>
      </c>
      <c r="F3054" s="12">
        <v>0.503</v>
      </c>
      <c r="G3054" s="12">
        <v>8970.2199999999993</v>
      </c>
      <c r="H3054" s="13">
        <v>2</v>
      </c>
      <c r="I3054" t="str">
        <f>CONCATENATE(Tabela_Brasil[[#This Row],[Município]],"-",Tabela_Brasil[[#This Row],[Estado]])</f>
        <v>Itanhomi-MG</v>
      </c>
      <c r="J3054">
        <f>IF(Tabela_Brasil[[#This Row],[IDHM]]&lt;=0.599,1,0)</f>
        <v>0</v>
      </c>
      <c r="K3054" t="str">
        <f>IF(Tabela_Brasil[[#This Row],[IDHM]]&lt;=0.55,"Baixo",IF(Tabela_Brasil[[#This Row],[IDHM]]&lt;=0.699,"Médio",IF(Tabela_Brasil[[#This Row],[IDHM]]&lt;=0.799,"Alto","Muito Alto")))</f>
        <v>Médio</v>
      </c>
      <c r="L3054" t="str">
        <f>VLOOKUP(Tabela_Brasil[[#This Row],[Estado]],'De-Para_Estado_Regiao'!$B$3:$C$29,2,FALSE)</f>
        <v>Sudeste</v>
      </c>
      <c r="M3054">
        <f>IF(Tabela_Brasil[[#This Row],[IBGE_1-4]]&gt;=951,1,0)</f>
        <v>0</v>
      </c>
      <c r="N3054">
        <f>IF(Tabela_Brasil[[#This Row],[COMP_P]]&lt;=2,1,0)</f>
        <v>1</v>
      </c>
    </row>
    <row r="3055" spans="1:14" x14ac:dyDescent="0.25">
      <c r="A3055" s="9" t="s">
        <v>2993</v>
      </c>
      <c r="B3055" s="9" t="s">
        <v>87</v>
      </c>
      <c r="C3055" s="9">
        <v>531</v>
      </c>
      <c r="D3055" s="9">
        <v>0.56799999999999995</v>
      </c>
      <c r="E3055" s="9">
        <v>0.54200000000000004</v>
      </c>
      <c r="F3055" s="9">
        <v>0.44500000000000001</v>
      </c>
      <c r="G3055" s="9">
        <v>6299.75</v>
      </c>
      <c r="H3055" s="10">
        <v>12</v>
      </c>
      <c r="I3055" t="str">
        <f>CONCATENATE(Tabela_Brasil[[#This Row],[Município]],"-",Tabela_Brasil[[#This Row],[Estado]])</f>
        <v>Gonçalves Dias-MA</v>
      </c>
      <c r="J3055">
        <f>IF(Tabela_Brasil[[#This Row],[IDHM]]&lt;=0.599,1,0)</f>
        <v>1</v>
      </c>
      <c r="K3055" t="str">
        <f>IF(Tabela_Brasil[[#This Row],[IDHM]]&lt;=0.55,"Baixo",IF(Tabela_Brasil[[#This Row],[IDHM]]&lt;=0.699,"Médio",IF(Tabela_Brasil[[#This Row],[IDHM]]&lt;=0.799,"Alto","Muito Alto")))</f>
        <v>Médio</v>
      </c>
      <c r="L3055" t="str">
        <f>VLOOKUP(Tabela_Brasil[[#This Row],[Estado]],'De-Para_Estado_Regiao'!$B$3:$C$29,2,FALSE)</f>
        <v>Nordeste</v>
      </c>
      <c r="M3055">
        <f>IF(Tabela_Brasil[[#This Row],[IBGE_1-4]]&gt;=951,1,0)</f>
        <v>0</v>
      </c>
      <c r="N3055">
        <f>IF(Tabela_Brasil[[#This Row],[COMP_P]]&lt;=2,1,0)</f>
        <v>0</v>
      </c>
    </row>
    <row r="3056" spans="1:14" x14ac:dyDescent="0.25">
      <c r="A3056" s="12" t="s">
        <v>2994</v>
      </c>
      <c r="B3056" s="12" t="s">
        <v>14</v>
      </c>
      <c r="C3056" s="12">
        <v>89</v>
      </c>
      <c r="D3056" s="12">
        <v>0.72</v>
      </c>
      <c r="E3056" s="12">
        <v>0.73499999999999999</v>
      </c>
      <c r="F3056" s="12">
        <v>0.61799999999999999</v>
      </c>
      <c r="G3056" s="12">
        <v>22170.12</v>
      </c>
      <c r="H3056" s="13">
        <v>2</v>
      </c>
      <c r="I3056" t="str">
        <f>CONCATENATE(Tabela_Brasil[[#This Row],[Município]],"-",Tabela_Brasil[[#This Row],[Estado]])</f>
        <v>Marcelino Ramos-RS</v>
      </c>
      <c r="J3056">
        <f>IF(Tabela_Brasil[[#This Row],[IDHM]]&lt;=0.599,1,0)</f>
        <v>0</v>
      </c>
      <c r="K3056" t="str">
        <f>IF(Tabela_Brasil[[#This Row],[IDHM]]&lt;=0.55,"Baixo",IF(Tabela_Brasil[[#This Row],[IDHM]]&lt;=0.699,"Médio",IF(Tabela_Brasil[[#This Row],[IDHM]]&lt;=0.799,"Alto","Muito Alto")))</f>
        <v>Alto</v>
      </c>
      <c r="L3056" t="str">
        <f>VLOOKUP(Tabela_Brasil[[#This Row],[Estado]],'De-Para_Estado_Regiao'!$B$3:$C$29,2,FALSE)</f>
        <v>Sul</v>
      </c>
      <c r="M3056">
        <f>IF(Tabela_Brasil[[#This Row],[IBGE_1-4]]&gt;=951,1,0)</f>
        <v>0</v>
      </c>
      <c r="N3056">
        <f>IF(Tabela_Brasil[[#This Row],[COMP_P]]&lt;=2,1,0)</f>
        <v>1</v>
      </c>
    </row>
    <row r="3057" spans="1:14" x14ac:dyDescent="0.25">
      <c r="A3057" s="9" t="s">
        <v>2995</v>
      </c>
      <c r="B3057" s="9" t="s">
        <v>14</v>
      </c>
      <c r="C3057" s="9">
        <v>113</v>
      </c>
      <c r="D3057" s="9">
        <v>0.624</v>
      </c>
      <c r="E3057" s="9">
        <v>0.66400000000000003</v>
      </c>
      <c r="F3057" s="9">
        <v>0.45700000000000002</v>
      </c>
      <c r="G3057" s="9">
        <v>16172.45</v>
      </c>
      <c r="H3057" s="10">
        <v>3</v>
      </c>
      <c r="I3057" t="str">
        <f>CONCATENATE(Tabela_Brasil[[#This Row],[Município]],"-",Tabela_Brasil[[#This Row],[Estado]])</f>
        <v>Amaral Ferrador-RS</v>
      </c>
      <c r="J3057">
        <f>IF(Tabela_Brasil[[#This Row],[IDHM]]&lt;=0.599,1,0)</f>
        <v>0</v>
      </c>
      <c r="K3057" t="str">
        <f>IF(Tabela_Brasil[[#This Row],[IDHM]]&lt;=0.55,"Baixo",IF(Tabela_Brasil[[#This Row],[IDHM]]&lt;=0.699,"Médio",IF(Tabela_Brasil[[#This Row],[IDHM]]&lt;=0.799,"Alto","Muito Alto")))</f>
        <v>Médio</v>
      </c>
      <c r="L3057" t="str">
        <f>VLOOKUP(Tabela_Brasil[[#This Row],[Estado]],'De-Para_Estado_Regiao'!$B$3:$C$29,2,FALSE)</f>
        <v>Sul</v>
      </c>
      <c r="M3057">
        <f>IF(Tabela_Brasil[[#This Row],[IBGE_1-4]]&gt;=951,1,0)</f>
        <v>0</v>
      </c>
      <c r="N3057">
        <f>IF(Tabela_Brasil[[#This Row],[COMP_P]]&lt;=2,1,0)</f>
        <v>0</v>
      </c>
    </row>
    <row r="3058" spans="1:14" x14ac:dyDescent="0.25">
      <c r="A3058" s="12" t="s">
        <v>2996</v>
      </c>
      <c r="B3058" s="12" t="s">
        <v>16</v>
      </c>
      <c r="C3058" s="12">
        <v>249</v>
      </c>
      <c r="D3058" s="12">
        <v>0.54100000000000004</v>
      </c>
      <c r="E3058" s="12">
        <v>0.53700000000000003</v>
      </c>
      <c r="F3058" s="12">
        <v>0.39100000000000001</v>
      </c>
      <c r="G3058" s="12">
        <v>6086.96</v>
      </c>
      <c r="H3058" s="13">
        <v>4</v>
      </c>
      <c r="I3058" t="str">
        <f>CONCATENATE(Tabela_Brasil[[#This Row],[Município]],"-",Tabela_Brasil[[#This Row],[Estado]])</f>
        <v>Ladainha-MG</v>
      </c>
      <c r="J3058">
        <f>IF(Tabela_Brasil[[#This Row],[IDHM]]&lt;=0.599,1,0)</f>
        <v>1</v>
      </c>
      <c r="K3058" t="str">
        <f>IF(Tabela_Brasil[[#This Row],[IDHM]]&lt;=0.55,"Baixo",IF(Tabela_Brasil[[#This Row],[IDHM]]&lt;=0.699,"Médio",IF(Tabela_Brasil[[#This Row],[IDHM]]&lt;=0.799,"Alto","Muito Alto")))</f>
        <v>Baixo</v>
      </c>
      <c r="L3058" t="str">
        <f>VLOOKUP(Tabela_Brasil[[#This Row],[Estado]],'De-Para_Estado_Regiao'!$B$3:$C$29,2,FALSE)</f>
        <v>Sudeste</v>
      </c>
      <c r="M3058">
        <f>IF(Tabela_Brasil[[#This Row],[IBGE_1-4]]&gt;=951,1,0)</f>
        <v>0</v>
      </c>
      <c r="N3058">
        <f>IF(Tabela_Brasil[[#This Row],[COMP_P]]&lt;=2,1,0)</f>
        <v>0</v>
      </c>
    </row>
    <row r="3059" spans="1:14" x14ac:dyDescent="0.25">
      <c r="A3059" s="9" t="s">
        <v>2997</v>
      </c>
      <c r="B3059" s="9" t="s">
        <v>24</v>
      </c>
      <c r="C3059" s="9">
        <v>288</v>
      </c>
      <c r="D3059" s="9">
        <v>0.60499999999999998</v>
      </c>
      <c r="E3059" s="9">
        <v>0.57999999999999996</v>
      </c>
      <c r="F3059" s="9">
        <v>0.498</v>
      </c>
      <c r="G3059" s="9">
        <v>8079.28</v>
      </c>
      <c r="H3059" s="10">
        <v>1</v>
      </c>
      <c r="I3059" t="str">
        <f>CONCATENATE(Tabela_Brasil[[#This Row],[Município]],"-",Tabela_Brasil[[#This Row],[Estado]])</f>
        <v>Rio De Contas-BA</v>
      </c>
      <c r="J3059">
        <f>IF(Tabela_Brasil[[#This Row],[IDHM]]&lt;=0.599,1,0)</f>
        <v>0</v>
      </c>
      <c r="K3059" t="str">
        <f>IF(Tabela_Brasil[[#This Row],[IDHM]]&lt;=0.55,"Baixo",IF(Tabela_Brasil[[#This Row],[IDHM]]&lt;=0.699,"Médio",IF(Tabela_Brasil[[#This Row],[IDHM]]&lt;=0.799,"Alto","Muito Alto")))</f>
        <v>Médio</v>
      </c>
      <c r="L3059" t="str">
        <f>VLOOKUP(Tabela_Brasil[[#This Row],[Estado]],'De-Para_Estado_Regiao'!$B$3:$C$29,2,FALSE)</f>
        <v>Nordeste</v>
      </c>
      <c r="M3059">
        <f>IF(Tabela_Brasil[[#This Row],[IBGE_1-4]]&gt;=951,1,0)</f>
        <v>0</v>
      </c>
      <c r="N3059">
        <f>IF(Tabela_Brasil[[#This Row],[COMP_P]]&lt;=2,1,0)</f>
        <v>1</v>
      </c>
    </row>
    <row r="3060" spans="1:14" x14ac:dyDescent="0.25">
      <c r="A3060" s="12" t="s">
        <v>2998</v>
      </c>
      <c r="B3060" s="12" t="s">
        <v>72</v>
      </c>
      <c r="C3060" s="12">
        <v>471</v>
      </c>
      <c r="D3060" s="12">
        <v>0.624</v>
      </c>
      <c r="E3060" s="12">
        <v>0.57799999999999996</v>
      </c>
      <c r="F3060" s="12">
        <v>0.55700000000000005</v>
      </c>
      <c r="G3060" s="12">
        <v>9714.94</v>
      </c>
      <c r="H3060" s="13">
        <v>8</v>
      </c>
      <c r="I3060" t="str">
        <f>CONCATENATE(Tabela_Brasil[[#This Row],[Município]],"-",Tabela_Brasil[[#This Row],[Estado]])</f>
        <v>Lajes-RN</v>
      </c>
      <c r="J3060">
        <f>IF(Tabela_Brasil[[#This Row],[IDHM]]&lt;=0.599,1,0)</f>
        <v>0</v>
      </c>
      <c r="K3060" t="str">
        <f>IF(Tabela_Brasil[[#This Row],[IDHM]]&lt;=0.55,"Baixo",IF(Tabela_Brasil[[#This Row],[IDHM]]&lt;=0.699,"Médio",IF(Tabela_Brasil[[#This Row],[IDHM]]&lt;=0.799,"Alto","Muito Alto")))</f>
        <v>Médio</v>
      </c>
      <c r="L3060" t="str">
        <f>VLOOKUP(Tabela_Brasil[[#This Row],[Estado]],'De-Para_Estado_Regiao'!$B$3:$C$29,2,FALSE)</f>
        <v>Nordeste</v>
      </c>
      <c r="M3060">
        <f>IF(Tabela_Brasil[[#This Row],[IBGE_1-4]]&gt;=951,1,0)</f>
        <v>0</v>
      </c>
      <c r="N3060">
        <f>IF(Tabela_Brasil[[#This Row],[COMP_P]]&lt;=2,1,0)</f>
        <v>0</v>
      </c>
    </row>
    <row r="3061" spans="1:14" x14ac:dyDescent="0.25">
      <c r="A3061" s="9" t="s">
        <v>2999</v>
      </c>
      <c r="B3061" s="9" t="s">
        <v>16</v>
      </c>
      <c r="C3061" s="9">
        <v>251</v>
      </c>
      <c r="D3061" s="9">
        <v>0.60299999999999998</v>
      </c>
      <c r="E3061" s="9">
        <v>0.625</v>
      </c>
      <c r="F3061" s="9">
        <v>0.42799999999999999</v>
      </c>
      <c r="G3061" s="9">
        <v>10367.77</v>
      </c>
      <c r="H3061" s="10">
        <v>6</v>
      </c>
      <c r="I3061" t="str">
        <f>CONCATENATE(Tabela_Brasil[[#This Row],[Município]],"-",Tabela_Brasil[[#This Row],[Estado]])</f>
        <v>Ferros-MG</v>
      </c>
      <c r="J3061">
        <f>IF(Tabela_Brasil[[#This Row],[IDHM]]&lt;=0.599,1,0)</f>
        <v>0</v>
      </c>
      <c r="K3061" t="str">
        <f>IF(Tabela_Brasil[[#This Row],[IDHM]]&lt;=0.55,"Baixo",IF(Tabela_Brasil[[#This Row],[IDHM]]&lt;=0.699,"Médio",IF(Tabela_Brasil[[#This Row],[IDHM]]&lt;=0.799,"Alto","Muito Alto")))</f>
        <v>Médio</v>
      </c>
      <c r="L3061" t="str">
        <f>VLOOKUP(Tabela_Brasil[[#This Row],[Estado]],'De-Para_Estado_Regiao'!$B$3:$C$29,2,FALSE)</f>
        <v>Sudeste</v>
      </c>
      <c r="M3061">
        <f>IF(Tabela_Brasil[[#This Row],[IBGE_1-4]]&gt;=951,1,0)</f>
        <v>0</v>
      </c>
      <c r="N3061">
        <f>IF(Tabela_Brasil[[#This Row],[COMP_P]]&lt;=2,1,0)</f>
        <v>0</v>
      </c>
    </row>
    <row r="3062" spans="1:14" x14ac:dyDescent="0.25">
      <c r="A3062" s="12" t="s">
        <v>3000</v>
      </c>
      <c r="B3062" s="12" t="s">
        <v>59</v>
      </c>
      <c r="C3062" s="12">
        <v>36</v>
      </c>
      <c r="D3062" s="12">
        <v>0.69099999999999995</v>
      </c>
      <c r="E3062" s="12">
        <v>0.72499999999999998</v>
      </c>
      <c r="F3062" s="12">
        <v>0.52300000000000002</v>
      </c>
      <c r="G3062" s="12">
        <v>27654.560000000001</v>
      </c>
      <c r="H3062" s="13">
        <v>3</v>
      </c>
      <c r="I3062" t="str">
        <f>CONCATENATE(Tabela_Brasil[[#This Row],[Município]],"-",Tabela_Brasil[[#This Row],[Estado]])</f>
        <v>Caxambu Do Sul-SC</v>
      </c>
      <c r="J3062">
        <f>IF(Tabela_Brasil[[#This Row],[IDHM]]&lt;=0.599,1,0)</f>
        <v>0</v>
      </c>
      <c r="K3062" t="str">
        <f>IF(Tabela_Brasil[[#This Row],[IDHM]]&lt;=0.55,"Baixo",IF(Tabela_Brasil[[#This Row],[IDHM]]&lt;=0.699,"Médio",IF(Tabela_Brasil[[#This Row],[IDHM]]&lt;=0.799,"Alto","Muito Alto")))</f>
        <v>Médio</v>
      </c>
      <c r="L3062" t="str">
        <f>VLOOKUP(Tabela_Brasil[[#This Row],[Estado]],'De-Para_Estado_Regiao'!$B$3:$C$29,2,FALSE)</f>
        <v>Sul</v>
      </c>
      <c r="M3062">
        <f>IF(Tabela_Brasil[[#This Row],[IBGE_1-4]]&gt;=951,1,0)</f>
        <v>0</v>
      </c>
      <c r="N3062">
        <f>IF(Tabela_Brasil[[#This Row],[COMP_P]]&lt;=2,1,0)</f>
        <v>0</v>
      </c>
    </row>
    <row r="3063" spans="1:14" x14ac:dyDescent="0.25">
      <c r="A3063" s="9" t="s">
        <v>3001</v>
      </c>
      <c r="B3063" s="9" t="s">
        <v>59</v>
      </c>
      <c r="C3063" s="9">
        <v>51</v>
      </c>
      <c r="D3063" s="9">
        <v>0.71</v>
      </c>
      <c r="E3063" s="9">
        <v>0.73899999999999999</v>
      </c>
      <c r="F3063" s="9">
        <v>0.55700000000000005</v>
      </c>
      <c r="G3063" s="9">
        <v>28098</v>
      </c>
      <c r="H3063" s="10">
        <v>5</v>
      </c>
      <c r="I3063" t="str">
        <f>CONCATENATE(Tabela_Brasil[[#This Row],[Município]],"-",Tabela_Brasil[[#This Row],[Estado]])</f>
        <v>Witmarsum-SC</v>
      </c>
      <c r="J3063">
        <f>IF(Tabela_Brasil[[#This Row],[IDHM]]&lt;=0.599,1,0)</f>
        <v>0</v>
      </c>
      <c r="K3063" t="str">
        <f>IF(Tabela_Brasil[[#This Row],[IDHM]]&lt;=0.55,"Baixo",IF(Tabela_Brasil[[#This Row],[IDHM]]&lt;=0.699,"Médio",IF(Tabela_Brasil[[#This Row],[IDHM]]&lt;=0.799,"Alto","Muito Alto")))</f>
        <v>Alto</v>
      </c>
      <c r="L3063" t="str">
        <f>VLOOKUP(Tabela_Brasil[[#This Row],[Estado]],'De-Para_Estado_Regiao'!$B$3:$C$29,2,FALSE)</f>
        <v>Sul</v>
      </c>
      <c r="M3063">
        <f>IF(Tabela_Brasil[[#This Row],[IBGE_1-4]]&gt;=951,1,0)</f>
        <v>0</v>
      </c>
      <c r="N3063">
        <f>IF(Tabela_Brasil[[#This Row],[COMP_P]]&lt;=2,1,0)</f>
        <v>0</v>
      </c>
    </row>
    <row r="3064" spans="1:14" x14ac:dyDescent="0.25">
      <c r="A3064" s="12" t="s">
        <v>3002</v>
      </c>
      <c r="B3064" s="12" t="s">
        <v>59</v>
      </c>
      <c r="C3064" s="12">
        <v>41</v>
      </c>
      <c r="D3064" s="12">
        <v>0.72</v>
      </c>
      <c r="E3064" s="12">
        <v>0.72099999999999997</v>
      </c>
      <c r="F3064" s="12">
        <v>0.60599999999999998</v>
      </c>
      <c r="G3064" s="12">
        <v>20238.34</v>
      </c>
      <c r="H3064" s="13">
        <v>2</v>
      </c>
      <c r="I3064" t="str">
        <f>CONCATENATE(Tabela_Brasil[[#This Row],[Município]],"-",Tabela_Brasil[[#This Row],[Estado]])</f>
        <v>Timbé Do Sul-SC</v>
      </c>
      <c r="J3064">
        <f>IF(Tabela_Brasil[[#This Row],[IDHM]]&lt;=0.599,1,0)</f>
        <v>0</v>
      </c>
      <c r="K3064" t="str">
        <f>IF(Tabela_Brasil[[#This Row],[IDHM]]&lt;=0.55,"Baixo",IF(Tabela_Brasil[[#This Row],[IDHM]]&lt;=0.699,"Médio",IF(Tabela_Brasil[[#This Row],[IDHM]]&lt;=0.799,"Alto","Muito Alto")))</f>
        <v>Alto</v>
      </c>
      <c r="L3064" t="str">
        <f>VLOOKUP(Tabela_Brasil[[#This Row],[Estado]],'De-Para_Estado_Regiao'!$B$3:$C$29,2,FALSE)</f>
        <v>Sul</v>
      </c>
      <c r="M3064">
        <f>IF(Tabela_Brasil[[#This Row],[IBGE_1-4]]&gt;=951,1,0)</f>
        <v>0</v>
      </c>
      <c r="N3064">
        <f>IF(Tabela_Brasil[[#This Row],[COMP_P]]&lt;=2,1,0)</f>
        <v>1</v>
      </c>
    </row>
    <row r="3065" spans="1:14" x14ac:dyDescent="0.25">
      <c r="A3065" s="9" t="s">
        <v>3003</v>
      </c>
      <c r="B3065" s="9" t="s">
        <v>29</v>
      </c>
      <c r="C3065" s="9">
        <v>437</v>
      </c>
      <c r="D3065" s="9">
        <v>0.63800000000000001</v>
      </c>
      <c r="E3065" s="9">
        <v>0.61199999999999999</v>
      </c>
      <c r="F3065" s="9">
        <v>0.54100000000000004</v>
      </c>
      <c r="G3065" s="9">
        <v>10060.57</v>
      </c>
      <c r="H3065" s="10">
        <v>5</v>
      </c>
      <c r="I3065" t="str">
        <f>CONCATENATE(Tabela_Brasil[[#This Row],[Município]],"-",Tabela_Brasil[[#This Row],[Estado]])</f>
        <v>Alto Paraguai-MT</v>
      </c>
      <c r="J3065">
        <f>IF(Tabela_Brasil[[#This Row],[IDHM]]&lt;=0.599,1,0)</f>
        <v>0</v>
      </c>
      <c r="K3065" t="str">
        <f>IF(Tabela_Brasil[[#This Row],[IDHM]]&lt;=0.55,"Baixo",IF(Tabela_Brasil[[#This Row],[IDHM]]&lt;=0.699,"Médio",IF(Tabela_Brasil[[#This Row],[IDHM]]&lt;=0.799,"Alto","Muito Alto")))</f>
        <v>Médio</v>
      </c>
      <c r="L3065" t="str">
        <f>VLOOKUP(Tabela_Brasil[[#This Row],[Estado]],'De-Para_Estado_Regiao'!$B$3:$C$29,2,FALSE)</f>
        <v>Centro-Oeste</v>
      </c>
      <c r="M3065">
        <f>IF(Tabela_Brasil[[#This Row],[IBGE_1-4]]&gt;=951,1,0)</f>
        <v>0</v>
      </c>
      <c r="N3065">
        <f>IF(Tabela_Brasil[[#This Row],[COMP_P]]&lt;=2,1,0)</f>
        <v>0</v>
      </c>
    </row>
    <row r="3066" spans="1:14" x14ac:dyDescent="0.25">
      <c r="A3066" s="12" t="s">
        <v>3004</v>
      </c>
      <c r="B3066" s="12" t="s">
        <v>14</v>
      </c>
      <c r="C3066" s="12">
        <v>133</v>
      </c>
      <c r="D3066" s="12">
        <v>0.66</v>
      </c>
      <c r="E3066" s="12">
        <v>0.67400000000000004</v>
      </c>
      <c r="F3066" s="12">
        <v>0.54100000000000004</v>
      </c>
      <c r="G3066" s="12">
        <v>31209.98</v>
      </c>
      <c r="H3066" s="13">
        <v>3</v>
      </c>
      <c r="I3066" t="str">
        <f>CONCATENATE(Tabela_Brasil[[#This Row],[Município]],"-",Tabela_Brasil[[#This Row],[Estado]])</f>
        <v>São José Dos Ausentes-RS</v>
      </c>
      <c r="J3066">
        <f>IF(Tabela_Brasil[[#This Row],[IDHM]]&lt;=0.599,1,0)</f>
        <v>0</v>
      </c>
      <c r="K3066" t="str">
        <f>IF(Tabela_Brasil[[#This Row],[IDHM]]&lt;=0.55,"Baixo",IF(Tabela_Brasil[[#This Row],[IDHM]]&lt;=0.699,"Médio",IF(Tabela_Brasil[[#This Row],[IDHM]]&lt;=0.799,"Alto","Muito Alto")))</f>
        <v>Médio</v>
      </c>
      <c r="L3066" t="str">
        <f>VLOOKUP(Tabela_Brasil[[#This Row],[Estado]],'De-Para_Estado_Regiao'!$B$3:$C$29,2,FALSE)</f>
        <v>Sul</v>
      </c>
      <c r="M3066">
        <f>IF(Tabela_Brasil[[#This Row],[IBGE_1-4]]&gt;=951,1,0)</f>
        <v>0</v>
      </c>
      <c r="N3066">
        <f>IF(Tabela_Brasil[[#This Row],[COMP_P]]&lt;=2,1,0)</f>
        <v>0</v>
      </c>
    </row>
    <row r="3067" spans="1:14" x14ac:dyDescent="0.25">
      <c r="A3067" s="9" t="s">
        <v>3005</v>
      </c>
      <c r="B3067" s="9" t="s">
        <v>114</v>
      </c>
      <c r="C3067" s="9">
        <v>648</v>
      </c>
      <c r="D3067" s="9">
        <v>0.63700000000000001</v>
      </c>
      <c r="E3067" s="9">
        <v>0.61299999999999999</v>
      </c>
      <c r="F3067" s="9">
        <v>0.54300000000000004</v>
      </c>
      <c r="G3067" s="9">
        <v>8992.64</v>
      </c>
      <c r="H3067" s="10">
        <v>0</v>
      </c>
      <c r="I3067" t="str">
        <f>CONCATENATE(Tabela_Brasil[[#This Row],[Município]],"-",Tabela_Brasil[[#This Row],[Estado]])</f>
        <v>Santo Amaro Das Brotas-SE</v>
      </c>
      <c r="J3067">
        <f>IF(Tabela_Brasil[[#This Row],[IDHM]]&lt;=0.599,1,0)</f>
        <v>0</v>
      </c>
      <c r="K3067" t="str">
        <f>IF(Tabela_Brasil[[#This Row],[IDHM]]&lt;=0.55,"Baixo",IF(Tabela_Brasil[[#This Row],[IDHM]]&lt;=0.699,"Médio",IF(Tabela_Brasil[[#This Row],[IDHM]]&lt;=0.799,"Alto","Muito Alto")))</f>
        <v>Médio</v>
      </c>
      <c r="L3067" t="str">
        <f>VLOOKUP(Tabela_Brasil[[#This Row],[Estado]],'De-Para_Estado_Regiao'!$B$3:$C$29,2,FALSE)</f>
        <v>Nordeste</v>
      </c>
      <c r="M3067">
        <f>IF(Tabela_Brasil[[#This Row],[IBGE_1-4]]&gt;=951,1,0)</f>
        <v>0</v>
      </c>
      <c r="N3067">
        <f>IF(Tabela_Brasil[[#This Row],[COMP_P]]&lt;=2,1,0)</f>
        <v>1</v>
      </c>
    </row>
    <row r="3068" spans="1:14" x14ac:dyDescent="0.25">
      <c r="A3068" s="12" t="s">
        <v>3006</v>
      </c>
      <c r="B3068" s="12" t="s">
        <v>49</v>
      </c>
      <c r="C3068" s="12">
        <v>586</v>
      </c>
      <c r="D3068" s="12">
        <v>0.57799999999999996</v>
      </c>
      <c r="E3068" s="12">
        <v>0.501</v>
      </c>
      <c r="F3068" s="12">
        <v>0.495</v>
      </c>
      <c r="G3068" s="12">
        <v>7880.49</v>
      </c>
      <c r="H3068" s="13">
        <v>0</v>
      </c>
      <c r="I3068" t="str">
        <f>CONCATENATE(Tabela_Brasil[[#This Row],[Município]],"-",Tabela_Brasil[[#This Row],[Estado]])</f>
        <v>Curuá-PA</v>
      </c>
      <c r="J3068">
        <f>IF(Tabela_Brasil[[#This Row],[IDHM]]&lt;=0.599,1,0)</f>
        <v>1</v>
      </c>
      <c r="K3068" t="str">
        <f>IF(Tabela_Brasil[[#This Row],[IDHM]]&lt;=0.55,"Baixo",IF(Tabela_Brasil[[#This Row],[IDHM]]&lt;=0.699,"Médio",IF(Tabela_Brasil[[#This Row],[IDHM]]&lt;=0.799,"Alto","Muito Alto")))</f>
        <v>Médio</v>
      </c>
      <c r="L3068" t="str">
        <f>VLOOKUP(Tabela_Brasil[[#This Row],[Estado]],'De-Para_Estado_Regiao'!$B$3:$C$29,2,FALSE)</f>
        <v>Norte</v>
      </c>
      <c r="M3068">
        <f>IF(Tabela_Brasil[[#This Row],[IBGE_1-4]]&gt;=951,1,0)</f>
        <v>0</v>
      </c>
      <c r="N3068">
        <f>IF(Tabela_Brasil[[#This Row],[COMP_P]]&lt;=2,1,0)</f>
        <v>1</v>
      </c>
    </row>
    <row r="3069" spans="1:14" x14ac:dyDescent="0.25">
      <c r="A3069" s="9" t="s">
        <v>3007</v>
      </c>
      <c r="B3069" s="9" t="s">
        <v>82</v>
      </c>
      <c r="C3069" s="9">
        <v>457</v>
      </c>
      <c r="D3069" s="9">
        <v>0.58599999999999997</v>
      </c>
      <c r="E3069" s="9">
        <v>0.56000000000000005</v>
      </c>
      <c r="F3069" s="9">
        <v>0.46200000000000002</v>
      </c>
      <c r="G3069" s="9">
        <v>7419.91</v>
      </c>
      <c r="H3069" s="10">
        <v>12</v>
      </c>
      <c r="I3069" t="str">
        <f>CONCATENATE(Tabela_Brasil[[#This Row],[Município]],"-",Tabela_Brasil[[#This Row],[Estado]])</f>
        <v>Tavares-PB</v>
      </c>
      <c r="J3069">
        <f>IF(Tabela_Brasil[[#This Row],[IDHM]]&lt;=0.599,1,0)</f>
        <v>1</v>
      </c>
      <c r="K3069" t="str">
        <f>IF(Tabela_Brasil[[#This Row],[IDHM]]&lt;=0.55,"Baixo",IF(Tabela_Brasil[[#This Row],[IDHM]]&lt;=0.699,"Médio",IF(Tabela_Brasil[[#This Row],[IDHM]]&lt;=0.799,"Alto","Muito Alto")))</f>
        <v>Médio</v>
      </c>
      <c r="L3069" t="str">
        <f>VLOOKUP(Tabela_Brasil[[#This Row],[Estado]],'De-Para_Estado_Regiao'!$B$3:$C$29,2,FALSE)</f>
        <v>Nordeste</v>
      </c>
      <c r="M3069">
        <f>IF(Tabela_Brasil[[#This Row],[IBGE_1-4]]&gt;=951,1,0)</f>
        <v>0</v>
      </c>
      <c r="N3069">
        <f>IF(Tabela_Brasil[[#This Row],[COMP_P]]&lt;=2,1,0)</f>
        <v>0</v>
      </c>
    </row>
    <row r="3070" spans="1:14" x14ac:dyDescent="0.25">
      <c r="A3070" s="12" t="s">
        <v>1520</v>
      </c>
      <c r="B3070" s="12" t="s">
        <v>49</v>
      </c>
      <c r="C3070" s="12">
        <v>344</v>
      </c>
      <c r="D3070" s="12">
        <v>0.54600000000000004</v>
      </c>
      <c r="E3070" s="12">
        <v>0.53100000000000003</v>
      </c>
      <c r="F3070" s="12">
        <v>0.39800000000000002</v>
      </c>
      <c r="G3070" s="12">
        <v>6958.89</v>
      </c>
      <c r="H3070" s="13">
        <v>0</v>
      </c>
      <c r="I3070" t="str">
        <f>CONCATENATE(Tabela_Brasil[[#This Row],[Município]],"-",Tabela_Brasil[[#This Row],[Estado]])</f>
        <v>Bonito-PA</v>
      </c>
      <c r="J3070">
        <f>IF(Tabela_Brasil[[#This Row],[IDHM]]&lt;=0.599,1,0)</f>
        <v>1</v>
      </c>
      <c r="K3070" t="str">
        <f>IF(Tabela_Brasil[[#This Row],[IDHM]]&lt;=0.55,"Baixo",IF(Tabela_Brasil[[#This Row],[IDHM]]&lt;=0.699,"Médio",IF(Tabela_Brasil[[#This Row],[IDHM]]&lt;=0.799,"Alto","Muito Alto")))</f>
        <v>Baixo</v>
      </c>
      <c r="L3070" t="str">
        <f>VLOOKUP(Tabela_Brasil[[#This Row],[Estado]],'De-Para_Estado_Regiao'!$B$3:$C$29,2,FALSE)</f>
        <v>Norte</v>
      </c>
      <c r="M3070">
        <f>IF(Tabela_Brasil[[#This Row],[IBGE_1-4]]&gt;=951,1,0)</f>
        <v>0</v>
      </c>
      <c r="N3070">
        <f>IF(Tabela_Brasil[[#This Row],[COMP_P]]&lt;=2,1,0)</f>
        <v>1</v>
      </c>
    </row>
    <row r="3071" spans="1:14" x14ac:dyDescent="0.25">
      <c r="A3071" s="9" t="s">
        <v>3008</v>
      </c>
      <c r="B3071" s="9" t="s">
        <v>14</v>
      </c>
      <c r="C3071" s="9">
        <v>102</v>
      </c>
      <c r="D3071" s="9">
        <v>0.66</v>
      </c>
      <c r="E3071" s="9">
        <v>0.66</v>
      </c>
      <c r="F3071" s="9">
        <v>0.52900000000000003</v>
      </c>
      <c r="G3071" s="9">
        <v>20897.810000000001</v>
      </c>
      <c r="H3071" s="10">
        <v>9</v>
      </c>
      <c r="I3071" t="str">
        <f>CONCATENATE(Tabela_Brasil[[#This Row],[Município]],"-",Tabela_Brasil[[#This Row],[Estado]])</f>
        <v>Mata-RS</v>
      </c>
      <c r="J3071">
        <f>IF(Tabela_Brasil[[#This Row],[IDHM]]&lt;=0.599,1,0)</f>
        <v>0</v>
      </c>
      <c r="K3071" t="str">
        <f>IF(Tabela_Brasil[[#This Row],[IDHM]]&lt;=0.55,"Baixo",IF(Tabela_Brasil[[#This Row],[IDHM]]&lt;=0.699,"Médio",IF(Tabela_Brasil[[#This Row],[IDHM]]&lt;=0.799,"Alto","Muito Alto")))</f>
        <v>Médio</v>
      </c>
      <c r="L3071" t="str">
        <f>VLOOKUP(Tabela_Brasil[[#This Row],[Estado]],'De-Para_Estado_Regiao'!$B$3:$C$29,2,FALSE)</f>
        <v>Sul</v>
      </c>
      <c r="M3071">
        <f>IF(Tabela_Brasil[[#This Row],[IBGE_1-4]]&gt;=951,1,0)</f>
        <v>0</v>
      </c>
      <c r="N3071">
        <f>IF(Tabela_Brasil[[#This Row],[COMP_P]]&lt;=2,1,0)</f>
        <v>0</v>
      </c>
    </row>
    <row r="3072" spans="1:14" x14ac:dyDescent="0.25">
      <c r="A3072" s="12" t="s">
        <v>3009</v>
      </c>
      <c r="B3072" s="12" t="s">
        <v>59</v>
      </c>
      <c r="C3072" s="12">
        <v>50</v>
      </c>
      <c r="D3072" s="12">
        <v>0.753</v>
      </c>
      <c r="E3072" s="12">
        <v>0.74299999999999999</v>
      </c>
      <c r="F3072" s="12">
        <v>0.64400000000000002</v>
      </c>
      <c r="G3072" s="12">
        <v>37456.18</v>
      </c>
      <c r="H3072" s="13">
        <v>4</v>
      </c>
      <c r="I3072" t="str">
        <f>CONCATENATE(Tabela_Brasil[[#This Row],[Município]],"-",Tabela_Brasil[[#This Row],[Estado]])</f>
        <v>Rancho Queimado-SC</v>
      </c>
      <c r="J3072">
        <f>IF(Tabela_Brasil[[#This Row],[IDHM]]&lt;=0.599,1,0)</f>
        <v>0</v>
      </c>
      <c r="K3072" t="str">
        <f>IF(Tabela_Brasil[[#This Row],[IDHM]]&lt;=0.55,"Baixo",IF(Tabela_Brasil[[#This Row],[IDHM]]&lt;=0.699,"Médio",IF(Tabela_Brasil[[#This Row],[IDHM]]&lt;=0.799,"Alto","Muito Alto")))</f>
        <v>Alto</v>
      </c>
      <c r="L3072" t="str">
        <f>VLOOKUP(Tabela_Brasil[[#This Row],[Estado]],'De-Para_Estado_Regiao'!$B$3:$C$29,2,FALSE)</f>
        <v>Sul</v>
      </c>
      <c r="M3072">
        <f>IF(Tabela_Brasil[[#This Row],[IBGE_1-4]]&gt;=951,1,0)</f>
        <v>0</v>
      </c>
      <c r="N3072">
        <f>IF(Tabela_Brasil[[#This Row],[COMP_P]]&lt;=2,1,0)</f>
        <v>0</v>
      </c>
    </row>
    <row r="3073" spans="1:14" x14ac:dyDescent="0.25">
      <c r="A3073" s="9" t="s">
        <v>3010</v>
      </c>
      <c r="B3073" s="9" t="s">
        <v>16</v>
      </c>
      <c r="C3073" s="9">
        <v>334</v>
      </c>
      <c r="D3073" s="9">
        <v>0.71</v>
      </c>
      <c r="E3073" s="9">
        <v>0.67100000000000004</v>
      </c>
      <c r="F3073" s="9">
        <v>0.63100000000000001</v>
      </c>
      <c r="G3073" s="9">
        <v>11783.72</v>
      </c>
      <c r="H3073" s="10">
        <v>3</v>
      </c>
      <c r="I3073" t="str">
        <f>CONCATENATE(Tabela_Brasil[[#This Row],[Município]],"-",Tabela_Brasil[[#This Row],[Estado]])</f>
        <v>Rio Novo-MG</v>
      </c>
      <c r="J3073">
        <f>IF(Tabela_Brasil[[#This Row],[IDHM]]&lt;=0.599,1,0)</f>
        <v>0</v>
      </c>
      <c r="K3073" t="str">
        <f>IF(Tabela_Brasil[[#This Row],[IDHM]]&lt;=0.55,"Baixo",IF(Tabela_Brasil[[#This Row],[IDHM]]&lt;=0.699,"Médio",IF(Tabela_Brasil[[#This Row],[IDHM]]&lt;=0.799,"Alto","Muito Alto")))</f>
        <v>Alto</v>
      </c>
      <c r="L3073" t="str">
        <f>VLOOKUP(Tabela_Brasil[[#This Row],[Estado]],'De-Para_Estado_Regiao'!$B$3:$C$29,2,FALSE)</f>
        <v>Sudeste</v>
      </c>
      <c r="M3073">
        <f>IF(Tabela_Brasil[[#This Row],[IBGE_1-4]]&gt;=951,1,0)</f>
        <v>0</v>
      </c>
      <c r="N3073">
        <f>IF(Tabela_Brasil[[#This Row],[COMP_P]]&lt;=2,1,0)</f>
        <v>0</v>
      </c>
    </row>
    <row r="3074" spans="1:14" x14ac:dyDescent="0.25">
      <c r="A3074" s="12" t="s">
        <v>3011</v>
      </c>
      <c r="B3074" s="12" t="s">
        <v>14</v>
      </c>
      <c r="C3074" s="12">
        <v>62</v>
      </c>
      <c r="D3074" s="12">
        <v>0.69499999999999995</v>
      </c>
      <c r="E3074" s="12">
        <v>0.71699999999999997</v>
      </c>
      <c r="F3074" s="12">
        <v>0.57199999999999995</v>
      </c>
      <c r="G3074" s="12">
        <v>26144.19</v>
      </c>
      <c r="H3074" s="13">
        <v>1</v>
      </c>
      <c r="I3074" t="str">
        <f>CONCATENATE(Tabela_Brasil[[#This Row],[Município]],"-",Tabela_Brasil[[#This Row],[Estado]])</f>
        <v>Alegria-RS</v>
      </c>
      <c r="J3074">
        <f>IF(Tabela_Brasil[[#This Row],[IDHM]]&lt;=0.599,1,0)</f>
        <v>0</v>
      </c>
      <c r="K3074" t="str">
        <f>IF(Tabela_Brasil[[#This Row],[IDHM]]&lt;=0.55,"Baixo",IF(Tabela_Brasil[[#This Row],[IDHM]]&lt;=0.699,"Médio",IF(Tabela_Brasil[[#This Row],[IDHM]]&lt;=0.799,"Alto","Muito Alto")))</f>
        <v>Médio</v>
      </c>
      <c r="L3074" t="str">
        <f>VLOOKUP(Tabela_Brasil[[#This Row],[Estado]],'De-Para_Estado_Regiao'!$B$3:$C$29,2,FALSE)</f>
        <v>Sul</v>
      </c>
      <c r="M3074">
        <f>IF(Tabela_Brasil[[#This Row],[IBGE_1-4]]&gt;=951,1,0)</f>
        <v>0</v>
      </c>
      <c r="N3074">
        <f>IF(Tabela_Brasil[[#This Row],[COMP_P]]&lt;=2,1,0)</f>
        <v>1</v>
      </c>
    </row>
    <row r="3075" spans="1:14" x14ac:dyDescent="0.25">
      <c r="A3075" s="9" t="s">
        <v>345</v>
      </c>
      <c r="B3075" s="9" t="s">
        <v>82</v>
      </c>
      <c r="C3075" s="9">
        <v>319</v>
      </c>
      <c r="D3075" s="9">
        <v>0.59</v>
      </c>
      <c r="E3075" s="9">
        <v>0.58699999999999997</v>
      </c>
      <c r="F3075" s="9">
        <v>0.46100000000000002</v>
      </c>
      <c r="G3075" s="9">
        <v>8688.64</v>
      </c>
      <c r="H3075" s="10">
        <v>10</v>
      </c>
      <c r="I3075" t="str">
        <f>CONCATENATE(Tabela_Brasil[[#This Row],[Município]],"-",Tabela_Brasil[[#This Row],[Estado]])</f>
        <v>Paulista-PB</v>
      </c>
      <c r="J3075">
        <f>IF(Tabela_Brasil[[#This Row],[IDHM]]&lt;=0.599,1,0)</f>
        <v>1</v>
      </c>
      <c r="K3075" t="str">
        <f>IF(Tabela_Brasil[[#This Row],[IDHM]]&lt;=0.55,"Baixo",IF(Tabela_Brasil[[#This Row],[IDHM]]&lt;=0.699,"Médio",IF(Tabela_Brasil[[#This Row],[IDHM]]&lt;=0.799,"Alto","Muito Alto")))</f>
        <v>Médio</v>
      </c>
      <c r="L3075" t="str">
        <f>VLOOKUP(Tabela_Brasil[[#This Row],[Estado]],'De-Para_Estado_Regiao'!$B$3:$C$29,2,FALSE)</f>
        <v>Nordeste</v>
      </c>
      <c r="M3075">
        <f>IF(Tabela_Brasil[[#This Row],[IBGE_1-4]]&gt;=951,1,0)</f>
        <v>0</v>
      </c>
      <c r="N3075">
        <f>IF(Tabela_Brasil[[#This Row],[COMP_P]]&lt;=2,1,0)</f>
        <v>0</v>
      </c>
    </row>
    <row r="3076" spans="1:14" x14ac:dyDescent="0.25">
      <c r="A3076" s="12" t="s">
        <v>3012</v>
      </c>
      <c r="B3076" s="12" t="s">
        <v>14</v>
      </c>
      <c r="C3076" s="12">
        <v>101</v>
      </c>
      <c r="D3076" s="12">
        <v>0.70599999999999996</v>
      </c>
      <c r="E3076" s="12">
        <v>0.72499999999999998</v>
      </c>
      <c r="F3076" s="12">
        <v>0.55800000000000005</v>
      </c>
      <c r="G3076" s="12">
        <v>25386.01</v>
      </c>
      <c r="H3076" s="13">
        <v>1</v>
      </c>
      <c r="I3076" t="str">
        <f>CONCATENATE(Tabela_Brasil[[#This Row],[Município]],"-",Tabela_Brasil[[#This Row],[Estado]])</f>
        <v>Paim Filho-RS</v>
      </c>
      <c r="J3076">
        <f>IF(Tabela_Brasil[[#This Row],[IDHM]]&lt;=0.599,1,0)</f>
        <v>0</v>
      </c>
      <c r="K3076" t="str">
        <f>IF(Tabela_Brasil[[#This Row],[IDHM]]&lt;=0.55,"Baixo",IF(Tabela_Brasil[[#This Row],[IDHM]]&lt;=0.699,"Médio",IF(Tabela_Brasil[[#This Row],[IDHM]]&lt;=0.799,"Alto","Muito Alto")))</f>
        <v>Alto</v>
      </c>
      <c r="L3076" t="str">
        <f>VLOOKUP(Tabela_Brasil[[#This Row],[Estado]],'De-Para_Estado_Regiao'!$B$3:$C$29,2,FALSE)</f>
        <v>Sul</v>
      </c>
      <c r="M3076">
        <f>IF(Tabela_Brasil[[#This Row],[IBGE_1-4]]&gt;=951,1,0)</f>
        <v>0</v>
      </c>
      <c r="N3076">
        <f>IF(Tabela_Brasil[[#This Row],[COMP_P]]&lt;=2,1,0)</f>
        <v>1</v>
      </c>
    </row>
    <row r="3077" spans="1:14" x14ac:dyDescent="0.25">
      <c r="A3077" s="9" t="s">
        <v>3013</v>
      </c>
      <c r="B3077" s="9" t="s">
        <v>111</v>
      </c>
      <c r="C3077" s="9">
        <v>373</v>
      </c>
      <c r="D3077" s="9">
        <v>0.68</v>
      </c>
      <c r="E3077" s="9">
        <v>0.64500000000000002</v>
      </c>
      <c r="F3077" s="9">
        <v>0.60099999999999998</v>
      </c>
      <c r="G3077" s="9">
        <v>15700.19</v>
      </c>
      <c r="H3077" s="10">
        <v>1</v>
      </c>
      <c r="I3077" t="str">
        <f>CONCATENATE(Tabela_Brasil[[#This Row],[Município]],"-",Tabela_Brasil[[#This Row],[Estado]])</f>
        <v>Arapoema-TO</v>
      </c>
      <c r="J3077">
        <f>IF(Tabela_Brasil[[#This Row],[IDHM]]&lt;=0.599,1,0)</f>
        <v>0</v>
      </c>
      <c r="K3077" t="str">
        <f>IF(Tabela_Brasil[[#This Row],[IDHM]]&lt;=0.55,"Baixo",IF(Tabela_Brasil[[#This Row],[IDHM]]&lt;=0.699,"Médio",IF(Tabela_Brasil[[#This Row],[IDHM]]&lt;=0.799,"Alto","Muito Alto")))</f>
        <v>Médio</v>
      </c>
      <c r="L3077" t="str">
        <f>VLOOKUP(Tabela_Brasil[[#This Row],[Estado]],'De-Para_Estado_Regiao'!$B$3:$C$29,2,FALSE)</f>
        <v>Norte</v>
      </c>
      <c r="M3077">
        <f>IF(Tabela_Brasil[[#This Row],[IBGE_1-4]]&gt;=951,1,0)</f>
        <v>0</v>
      </c>
      <c r="N3077">
        <f>IF(Tabela_Brasil[[#This Row],[COMP_P]]&lt;=2,1,0)</f>
        <v>1</v>
      </c>
    </row>
    <row r="3078" spans="1:14" x14ac:dyDescent="0.25">
      <c r="A3078" s="12" t="s">
        <v>3014</v>
      </c>
      <c r="B3078" s="12" t="s">
        <v>14</v>
      </c>
      <c r="C3078" s="12">
        <v>137</v>
      </c>
      <c r="D3078" s="12">
        <v>0.7</v>
      </c>
      <c r="E3078" s="12">
        <v>0.69899999999999995</v>
      </c>
      <c r="F3078" s="12">
        <v>0.59099999999999997</v>
      </c>
      <c r="G3078" s="12">
        <v>21810.68</v>
      </c>
      <c r="H3078" s="13">
        <v>0</v>
      </c>
      <c r="I3078" t="str">
        <f>CONCATENATE(Tabela_Brasil[[#This Row],[Município]],"-",Tabela_Brasil[[#This Row],[Estado]])</f>
        <v>Maximiliano De Almeida-RS</v>
      </c>
      <c r="J3078">
        <f>IF(Tabela_Brasil[[#This Row],[IDHM]]&lt;=0.599,1,0)</f>
        <v>0</v>
      </c>
      <c r="K3078" t="str">
        <f>IF(Tabela_Brasil[[#This Row],[IDHM]]&lt;=0.55,"Baixo",IF(Tabela_Brasil[[#This Row],[IDHM]]&lt;=0.699,"Médio",IF(Tabela_Brasil[[#This Row],[IDHM]]&lt;=0.799,"Alto","Muito Alto")))</f>
        <v>Alto</v>
      </c>
      <c r="L3078" t="str">
        <f>VLOOKUP(Tabela_Brasil[[#This Row],[Estado]],'De-Para_Estado_Regiao'!$B$3:$C$29,2,FALSE)</f>
        <v>Sul</v>
      </c>
      <c r="M3078">
        <f>IF(Tabela_Brasil[[#This Row],[IBGE_1-4]]&gt;=951,1,0)</f>
        <v>0</v>
      </c>
      <c r="N3078">
        <f>IF(Tabela_Brasil[[#This Row],[COMP_P]]&lt;=2,1,0)</f>
        <v>1</v>
      </c>
    </row>
    <row r="3079" spans="1:14" x14ac:dyDescent="0.25">
      <c r="A3079" s="9" t="s">
        <v>3015</v>
      </c>
      <c r="B3079" s="9" t="s">
        <v>14</v>
      </c>
      <c r="C3079" s="9">
        <v>63</v>
      </c>
      <c r="D3079" s="9">
        <v>0.71</v>
      </c>
      <c r="E3079" s="9">
        <v>0.71499999999999997</v>
      </c>
      <c r="F3079" s="9">
        <v>0.58799999999999997</v>
      </c>
      <c r="G3079" s="9">
        <v>28130.87</v>
      </c>
      <c r="H3079" s="10">
        <v>3</v>
      </c>
      <c r="I3079" t="str">
        <f>CONCATENATE(Tabela_Brasil[[#This Row],[Município]],"-",Tabela_Brasil[[#This Row],[Estado]])</f>
        <v>Áurea-RS</v>
      </c>
      <c r="J3079">
        <f>IF(Tabela_Brasil[[#This Row],[IDHM]]&lt;=0.599,1,0)</f>
        <v>0</v>
      </c>
      <c r="K3079" t="str">
        <f>IF(Tabela_Brasil[[#This Row],[IDHM]]&lt;=0.55,"Baixo",IF(Tabela_Brasil[[#This Row],[IDHM]]&lt;=0.699,"Médio",IF(Tabela_Brasil[[#This Row],[IDHM]]&lt;=0.799,"Alto","Muito Alto")))</f>
        <v>Alto</v>
      </c>
      <c r="L3079" t="str">
        <f>VLOOKUP(Tabela_Brasil[[#This Row],[Estado]],'De-Para_Estado_Regiao'!$B$3:$C$29,2,FALSE)</f>
        <v>Sul</v>
      </c>
      <c r="M3079">
        <f>IF(Tabela_Brasil[[#This Row],[IBGE_1-4]]&gt;=951,1,0)</f>
        <v>0</v>
      </c>
      <c r="N3079">
        <f>IF(Tabela_Brasil[[#This Row],[COMP_P]]&lt;=2,1,0)</f>
        <v>0</v>
      </c>
    </row>
    <row r="3080" spans="1:14" x14ac:dyDescent="0.25">
      <c r="A3080" s="12" t="s">
        <v>3016</v>
      </c>
      <c r="B3080" s="12" t="s">
        <v>31</v>
      </c>
      <c r="C3080" s="12">
        <v>473</v>
      </c>
      <c r="D3080" s="12">
        <v>0.61799999999999999</v>
      </c>
      <c r="E3080" s="12">
        <v>0.55100000000000005</v>
      </c>
      <c r="F3080" s="12">
        <v>0.56000000000000005</v>
      </c>
      <c r="G3080" s="12">
        <v>5139.8900000000003</v>
      </c>
      <c r="H3080" s="13">
        <v>16</v>
      </c>
      <c r="I3080" t="str">
        <f>CONCATENATE(Tabela_Brasil[[#This Row],[Município]],"-",Tabela_Brasil[[#This Row],[Estado]])</f>
        <v>Catarina-CE</v>
      </c>
      <c r="J3080">
        <f>IF(Tabela_Brasil[[#This Row],[IDHM]]&lt;=0.599,1,0)</f>
        <v>0</v>
      </c>
      <c r="K3080" t="str">
        <f>IF(Tabela_Brasil[[#This Row],[IDHM]]&lt;=0.55,"Baixo",IF(Tabela_Brasil[[#This Row],[IDHM]]&lt;=0.699,"Médio",IF(Tabela_Brasil[[#This Row],[IDHM]]&lt;=0.799,"Alto","Muito Alto")))</f>
        <v>Médio</v>
      </c>
      <c r="L3080" t="str">
        <f>VLOOKUP(Tabela_Brasil[[#This Row],[Estado]],'De-Para_Estado_Regiao'!$B$3:$C$29,2,FALSE)</f>
        <v>Nordeste</v>
      </c>
      <c r="M3080">
        <f>IF(Tabela_Brasil[[#This Row],[IBGE_1-4]]&gt;=951,1,0)</f>
        <v>0</v>
      </c>
      <c r="N3080">
        <f>IF(Tabela_Brasil[[#This Row],[COMP_P]]&lt;=2,1,0)</f>
        <v>0</v>
      </c>
    </row>
    <row r="3081" spans="1:14" x14ac:dyDescent="0.25">
      <c r="A3081" s="9" t="s">
        <v>3017</v>
      </c>
      <c r="B3081" s="9" t="s">
        <v>14</v>
      </c>
      <c r="C3081" s="9">
        <v>56</v>
      </c>
      <c r="D3081" s="9">
        <v>0.75900000000000001</v>
      </c>
      <c r="E3081" s="9">
        <v>0.70099999999999996</v>
      </c>
      <c r="F3081" s="9">
        <v>0.70499999999999996</v>
      </c>
      <c r="G3081" s="9">
        <v>50487.58</v>
      </c>
      <c r="H3081" s="10">
        <v>4</v>
      </c>
      <c r="I3081" t="str">
        <f>CONCATENATE(Tabela_Brasil[[#This Row],[Município]],"-",Tabela_Brasil[[#This Row],[Estado]])</f>
        <v>Santo Antônio Do Planalto-RS</v>
      </c>
      <c r="J3081">
        <f>IF(Tabela_Brasil[[#This Row],[IDHM]]&lt;=0.599,1,0)</f>
        <v>0</v>
      </c>
      <c r="K3081" t="str">
        <f>IF(Tabela_Brasil[[#This Row],[IDHM]]&lt;=0.55,"Baixo",IF(Tabela_Brasil[[#This Row],[IDHM]]&lt;=0.699,"Médio",IF(Tabela_Brasil[[#This Row],[IDHM]]&lt;=0.799,"Alto","Muito Alto")))</f>
        <v>Alto</v>
      </c>
      <c r="L3081" t="str">
        <f>VLOOKUP(Tabela_Brasil[[#This Row],[Estado]],'De-Para_Estado_Regiao'!$B$3:$C$29,2,FALSE)</f>
        <v>Sul</v>
      </c>
      <c r="M3081">
        <f>IF(Tabela_Brasil[[#This Row],[IBGE_1-4]]&gt;=951,1,0)</f>
        <v>0</v>
      </c>
      <c r="N3081">
        <f>IF(Tabela_Brasil[[#This Row],[COMP_P]]&lt;=2,1,0)</f>
        <v>0</v>
      </c>
    </row>
    <row r="3082" spans="1:14" x14ac:dyDescent="0.25">
      <c r="A3082" s="12" t="s">
        <v>3018</v>
      </c>
      <c r="B3082" s="12" t="s">
        <v>114</v>
      </c>
      <c r="C3082" s="12">
        <v>385</v>
      </c>
      <c r="D3082" s="12">
        <v>0.60299999999999998</v>
      </c>
      <c r="E3082" s="12">
        <v>0.55800000000000005</v>
      </c>
      <c r="F3082" s="12">
        <v>0.51500000000000001</v>
      </c>
      <c r="G3082" s="12">
        <v>11239.2</v>
      </c>
      <c r="H3082" s="13">
        <v>2</v>
      </c>
      <c r="I3082" t="str">
        <f>CONCATENATE(Tabela_Brasil[[#This Row],[Município]],"-",Tabela_Brasil[[#This Row],[Estado]])</f>
        <v>Pirambu-SE</v>
      </c>
      <c r="J3082">
        <f>IF(Tabela_Brasil[[#This Row],[IDHM]]&lt;=0.599,1,0)</f>
        <v>0</v>
      </c>
      <c r="K3082" t="str">
        <f>IF(Tabela_Brasil[[#This Row],[IDHM]]&lt;=0.55,"Baixo",IF(Tabela_Brasil[[#This Row],[IDHM]]&lt;=0.699,"Médio",IF(Tabela_Brasil[[#This Row],[IDHM]]&lt;=0.799,"Alto","Muito Alto")))</f>
        <v>Médio</v>
      </c>
      <c r="L3082" t="str">
        <f>VLOOKUP(Tabela_Brasil[[#This Row],[Estado]],'De-Para_Estado_Regiao'!$B$3:$C$29,2,FALSE)</f>
        <v>Nordeste</v>
      </c>
      <c r="M3082">
        <f>IF(Tabela_Brasil[[#This Row],[IBGE_1-4]]&gt;=951,1,0)</f>
        <v>0</v>
      </c>
      <c r="N3082">
        <f>IF(Tabela_Brasil[[#This Row],[COMP_P]]&lt;=2,1,0)</f>
        <v>1</v>
      </c>
    </row>
    <row r="3083" spans="1:14" x14ac:dyDescent="0.25">
      <c r="A3083" s="9" t="s">
        <v>3019</v>
      </c>
      <c r="B3083" s="9" t="s">
        <v>24</v>
      </c>
      <c r="C3083" s="9">
        <v>434</v>
      </c>
      <c r="D3083" s="9">
        <v>0.59099999999999997</v>
      </c>
      <c r="E3083" s="9">
        <v>0.57799999999999996</v>
      </c>
      <c r="F3083" s="9">
        <v>0.48099999999999998</v>
      </c>
      <c r="G3083" s="9">
        <v>6945.91</v>
      </c>
      <c r="H3083" s="10">
        <v>7</v>
      </c>
      <c r="I3083" t="str">
        <f>CONCATENATE(Tabela_Brasil[[#This Row],[Município]],"-",Tabela_Brasil[[#This Row],[Estado]])</f>
        <v>Candiba-BA</v>
      </c>
      <c r="J3083">
        <f>IF(Tabela_Brasil[[#This Row],[IDHM]]&lt;=0.599,1,0)</f>
        <v>1</v>
      </c>
      <c r="K3083" t="str">
        <f>IF(Tabela_Brasil[[#This Row],[IDHM]]&lt;=0.55,"Baixo",IF(Tabela_Brasil[[#This Row],[IDHM]]&lt;=0.699,"Médio",IF(Tabela_Brasil[[#This Row],[IDHM]]&lt;=0.799,"Alto","Muito Alto")))</f>
        <v>Médio</v>
      </c>
      <c r="L3083" t="str">
        <f>VLOOKUP(Tabela_Brasil[[#This Row],[Estado]],'De-Para_Estado_Regiao'!$B$3:$C$29,2,FALSE)</f>
        <v>Nordeste</v>
      </c>
      <c r="M3083">
        <f>IF(Tabela_Brasil[[#This Row],[IBGE_1-4]]&gt;=951,1,0)</f>
        <v>0</v>
      </c>
      <c r="N3083">
        <f>IF(Tabela_Brasil[[#This Row],[COMP_P]]&lt;=2,1,0)</f>
        <v>0</v>
      </c>
    </row>
    <row r="3084" spans="1:14" x14ac:dyDescent="0.25">
      <c r="A3084" s="12" t="s">
        <v>3020</v>
      </c>
      <c r="B3084" s="12" t="s">
        <v>7</v>
      </c>
      <c r="C3084" s="12">
        <v>142</v>
      </c>
      <c r="D3084" s="12">
        <v>0.7</v>
      </c>
      <c r="E3084" s="12">
        <v>0.68300000000000005</v>
      </c>
      <c r="F3084" s="12">
        <v>0.61599999999999999</v>
      </c>
      <c r="G3084" s="12">
        <v>24529.77</v>
      </c>
      <c r="H3084" s="13">
        <v>3</v>
      </c>
      <c r="I3084" t="str">
        <f>CONCATENATE(Tabela_Brasil[[#This Row],[Município]],"-",Tabela_Brasil[[#This Row],[Estado]])</f>
        <v>Alto Alegre-SP</v>
      </c>
      <c r="J3084">
        <f>IF(Tabela_Brasil[[#This Row],[IDHM]]&lt;=0.599,1,0)</f>
        <v>0</v>
      </c>
      <c r="K3084" t="str">
        <f>IF(Tabela_Brasil[[#This Row],[IDHM]]&lt;=0.55,"Baixo",IF(Tabela_Brasil[[#This Row],[IDHM]]&lt;=0.699,"Médio",IF(Tabela_Brasil[[#This Row],[IDHM]]&lt;=0.799,"Alto","Muito Alto")))</f>
        <v>Alto</v>
      </c>
      <c r="L3084" t="str">
        <f>VLOOKUP(Tabela_Brasil[[#This Row],[Estado]],'De-Para_Estado_Regiao'!$B$3:$C$29,2,FALSE)</f>
        <v>Sudeste</v>
      </c>
      <c r="M3084">
        <f>IF(Tabela_Brasil[[#This Row],[IBGE_1-4]]&gt;=951,1,0)</f>
        <v>0</v>
      </c>
      <c r="N3084">
        <f>IF(Tabela_Brasil[[#This Row],[COMP_P]]&lt;=2,1,0)</f>
        <v>0</v>
      </c>
    </row>
    <row r="3085" spans="1:14" x14ac:dyDescent="0.25">
      <c r="A3085" s="9" t="s">
        <v>3021</v>
      </c>
      <c r="B3085" s="9" t="s">
        <v>33</v>
      </c>
      <c r="C3085" s="9">
        <v>189</v>
      </c>
      <c r="D3085" s="9">
        <v>0.69099999999999995</v>
      </c>
      <c r="E3085" s="9">
        <v>0.69199999999999995</v>
      </c>
      <c r="F3085" s="9">
        <v>0.56999999999999995</v>
      </c>
      <c r="G3085" s="9">
        <v>20693.37</v>
      </c>
      <c r="H3085" s="10">
        <v>1</v>
      </c>
      <c r="I3085" t="str">
        <f>CONCATENATE(Tabela_Brasil[[#This Row],[Município]],"-",Tabela_Brasil[[#This Row],[Estado]])</f>
        <v>Itajá-GO</v>
      </c>
      <c r="J3085">
        <f>IF(Tabela_Brasil[[#This Row],[IDHM]]&lt;=0.599,1,0)</f>
        <v>0</v>
      </c>
      <c r="K3085" t="str">
        <f>IF(Tabela_Brasil[[#This Row],[IDHM]]&lt;=0.55,"Baixo",IF(Tabela_Brasil[[#This Row],[IDHM]]&lt;=0.699,"Médio",IF(Tabela_Brasil[[#This Row],[IDHM]]&lt;=0.799,"Alto","Muito Alto")))</f>
        <v>Médio</v>
      </c>
      <c r="L3085" t="str">
        <f>VLOOKUP(Tabela_Brasil[[#This Row],[Estado]],'De-Para_Estado_Regiao'!$B$3:$C$29,2,FALSE)</f>
        <v>Centro-Oeste</v>
      </c>
      <c r="M3085">
        <f>IF(Tabela_Brasil[[#This Row],[IBGE_1-4]]&gt;=951,1,0)</f>
        <v>0</v>
      </c>
      <c r="N3085">
        <f>IF(Tabela_Brasil[[#This Row],[COMP_P]]&lt;=2,1,0)</f>
        <v>1</v>
      </c>
    </row>
    <row r="3086" spans="1:14" x14ac:dyDescent="0.25">
      <c r="A3086" s="12" t="s">
        <v>3022</v>
      </c>
      <c r="B3086" s="12" t="s">
        <v>16</v>
      </c>
      <c r="C3086" s="12">
        <v>254</v>
      </c>
      <c r="D3086" s="12">
        <v>0.66900000000000004</v>
      </c>
      <c r="E3086" s="12">
        <v>0.64900000000000002</v>
      </c>
      <c r="F3086" s="12">
        <v>0.55800000000000005</v>
      </c>
      <c r="G3086" s="12">
        <v>13529.3</v>
      </c>
      <c r="H3086" s="13">
        <v>2</v>
      </c>
      <c r="I3086" t="str">
        <f>CONCATENATE(Tabela_Brasil[[#This Row],[Município]],"-",Tabela_Brasil[[#This Row],[Estado]])</f>
        <v>Coimbra-MG</v>
      </c>
      <c r="J3086">
        <f>IF(Tabela_Brasil[[#This Row],[IDHM]]&lt;=0.599,1,0)</f>
        <v>0</v>
      </c>
      <c r="K3086" t="str">
        <f>IF(Tabela_Brasil[[#This Row],[IDHM]]&lt;=0.55,"Baixo",IF(Tabela_Brasil[[#This Row],[IDHM]]&lt;=0.699,"Médio",IF(Tabela_Brasil[[#This Row],[IDHM]]&lt;=0.799,"Alto","Muito Alto")))</f>
        <v>Médio</v>
      </c>
      <c r="L3086" t="str">
        <f>VLOOKUP(Tabela_Brasil[[#This Row],[Estado]],'De-Para_Estado_Regiao'!$B$3:$C$29,2,FALSE)</f>
        <v>Sudeste</v>
      </c>
      <c r="M3086">
        <f>IF(Tabela_Brasil[[#This Row],[IBGE_1-4]]&gt;=951,1,0)</f>
        <v>0</v>
      </c>
      <c r="N3086">
        <f>IF(Tabela_Brasil[[#This Row],[COMP_P]]&lt;=2,1,0)</f>
        <v>1</v>
      </c>
    </row>
    <row r="3087" spans="1:14" x14ac:dyDescent="0.25">
      <c r="A3087" s="9" t="s">
        <v>3023</v>
      </c>
      <c r="B3087" s="9" t="s">
        <v>7</v>
      </c>
      <c r="C3087" s="9">
        <v>107</v>
      </c>
      <c r="D3087" s="9">
        <v>0.77400000000000002</v>
      </c>
      <c r="E3087" s="9">
        <v>0.749</v>
      </c>
      <c r="F3087" s="9">
        <v>0.73899999999999999</v>
      </c>
      <c r="G3087" s="9">
        <v>33024.83</v>
      </c>
      <c r="H3087" s="10">
        <v>1</v>
      </c>
      <c r="I3087" t="str">
        <f>CONCATENATE(Tabela_Brasil[[#This Row],[Município]],"-",Tabela_Brasil[[#This Row],[Estado]])</f>
        <v>Pedrinhas Paulista-SP</v>
      </c>
      <c r="J3087">
        <f>IF(Tabela_Brasil[[#This Row],[IDHM]]&lt;=0.599,1,0)</f>
        <v>0</v>
      </c>
      <c r="K3087" t="str">
        <f>IF(Tabela_Brasil[[#This Row],[IDHM]]&lt;=0.55,"Baixo",IF(Tabela_Brasil[[#This Row],[IDHM]]&lt;=0.699,"Médio",IF(Tabela_Brasil[[#This Row],[IDHM]]&lt;=0.799,"Alto","Muito Alto")))</f>
        <v>Alto</v>
      </c>
      <c r="L3087" t="str">
        <f>VLOOKUP(Tabela_Brasil[[#This Row],[Estado]],'De-Para_Estado_Regiao'!$B$3:$C$29,2,FALSE)</f>
        <v>Sudeste</v>
      </c>
      <c r="M3087">
        <f>IF(Tabela_Brasil[[#This Row],[IBGE_1-4]]&gt;=951,1,0)</f>
        <v>0</v>
      </c>
      <c r="N3087">
        <f>IF(Tabela_Brasil[[#This Row],[COMP_P]]&lt;=2,1,0)</f>
        <v>1</v>
      </c>
    </row>
    <row r="3088" spans="1:14" x14ac:dyDescent="0.25">
      <c r="A3088" s="12" t="s">
        <v>3024</v>
      </c>
      <c r="B3088" s="12" t="s">
        <v>31</v>
      </c>
      <c r="C3088" s="12">
        <v>243</v>
      </c>
      <c r="D3088" s="12">
        <v>0.56899999999999995</v>
      </c>
      <c r="E3088" s="12">
        <v>0.51800000000000002</v>
      </c>
      <c r="F3088" s="12">
        <v>0.47399999999999998</v>
      </c>
      <c r="G3088" s="12">
        <v>5946.54</v>
      </c>
      <c r="H3088" s="13">
        <v>2</v>
      </c>
      <c r="I3088" t="str">
        <f>CONCATENATE(Tabela_Brasil[[#This Row],[Município]],"-",Tabela_Brasil[[#This Row],[Estado]])</f>
        <v>Aiuaba-CE</v>
      </c>
      <c r="J3088">
        <f>IF(Tabela_Brasil[[#This Row],[IDHM]]&lt;=0.599,1,0)</f>
        <v>1</v>
      </c>
      <c r="K3088" t="str">
        <f>IF(Tabela_Brasil[[#This Row],[IDHM]]&lt;=0.55,"Baixo",IF(Tabela_Brasil[[#This Row],[IDHM]]&lt;=0.699,"Médio",IF(Tabela_Brasil[[#This Row],[IDHM]]&lt;=0.799,"Alto","Muito Alto")))</f>
        <v>Médio</v>
      </c>
      <c r="L3088" t="str">
        <f>VLOOKUP(Tabela_Brasil[[#This Row],[Estado]],'De-Para_Estado_Regiao'!$B$3:$C$29,2,FALSE)</f>
        <v>Nordeste</v>
      </c>
      <c r="M3088">
        <f>IF(Tabela_Brasil[[#This Row],[IBGE_1-4]]&gt;=951,1,0)</f>
        <v>0</v>
      </c>
      <c r="N3088">
        <f>IF(Tabela_Brasil[[#This Row],[COMP_P]]&lt;=2,1,0)</f>
        <v>1</v>
      </c>
    </row>
    <row r="3089" spans="1:14" x14ac:dyDescent="0.25">
      <c r="A3089" s="9" t="s">
        <v>3025</v>
      </c>
      <c r="B3089" s="9" t="s">
        <v>19</v>
      </c>
      <c r="C3089" s="9">
        <v>583</v>
      </c>
      <c r="D3089" s="9">
        <v>0.50900000000000001</v>
      </c>
      <c r="E3089" s="9">
        <v>0.52200000000000002</v>
      </c>
      <c r="F3089" s="9">
        <v>0.372</v>
      </c>
      <c r="G3089" s="9">
        <v>6657.51</v>
      </c>
      <c r="H3089" s="10">
        <v>21</v>
      </c>
      <c r="I3089" t="str">
        <f>CONCATENATE(Tabela_Brasil[[#This Row],[Município]],"-",Tabela_Brasil[[#This Row],[Estado]])</f>
        <v>Jurema-PE</v>
      </c>
      <c r="J3089">
        <f>IF(Tabela_Brasil[[#This Row],[IDHM]]&lt;=0.599,1,0)</f>
        <v>1</v>
      </c>
      <c r="K3089" t="str">
        <f>IF(Tabela_Brasil[[#This Row],[IDHM]]&lt;=0.55,"Baixo",IF(Tabela_Brasil[[#This Row],[IDHM]]&lt;=0.699,"Médio",IF(Tabela_Brasil[[#This Row],[IDHM]]&lt;=0.799,"Alto","Muito Alto")))</f>
        <v>Baixo</v>
      </c>
      <c r="L3089" t="str">
        <f>VLOOKUP(Tabela_Brasil[[#This Row],[Estado]],'De-Para_Estado_Regiao'!$B$3:$C$29,2,FALSE)</f>
        <v>Nordeste</v>
      </c>
      <c r="M3089">
        <f>IF(Tabela_Brasil[[#This Row],[IBGE_1-4]]&gt;=951,1,0)</f>
        <v>0</v>
      </c>
      <c r="N3089">
        <f>IF(Tabela_Brasil[[#This Row],[COMP_P]]&lt;=2,1,0)</f>
        <v>0</v>
      </c>
    </row>
    <row r="3090" spans="1:14" x14ac:dyDescent="0.25">
      <c r="A3090" s="12" t="s">
        <v>3026</v>
      </c>
      <c r="B3090" s="12" t="s">
        <v>14</v>
      </c>
      <c r="C3090" s="12">
        <v>83</v>
      </c>
      <c r="D3090" s="12">
        <v>0.69299999999999995</v>
      </c>
      <c r="E3090" s="12">
        <v>0.7</v>
      </c>
      <c r="F3090" s="12">
        <v>0.57499999999999996</v>
      </c>
      <c r="G3090" s="12">
        <v>19229.259999999998</v>
      </c>
      <c r="H3090" s="13">
        <v>18</v>
      </c>
      <c r="I3090" t="str">
        <f>CONCATENATE(Tabela_Brasil[[#This Row],[Município]],"-",Tabela_Brasil[[#This Row],[Estado]])</f>
        <v>Porto Lucena-RS</v>
      </c>
      <c r="J3090">
        <f>IF(Tabela_Brasil[[#This Row],[IDHM]]&lt;=0.599,1,0)</f>
        <v>0</v>
      </c>
      <c r="K3090" t="str">
        <f>IF(Tabela_Brasil[[#This Row],[IDHM]]&lt;=0.55,"Baixo",IF(Tabela_Brasil[[#This Row],[IDHM]]&lt;=0.699,"Médio",IF(Tabela_Brasil[[#This Row],[IDHM]]&lt;=0.799,"Alto","Muito Alto")))</f>
        <v>Médio</v>
      </c>
      <c r="L3090" t="str">
        <f>VLOOKUP(Tabela_Brasil[[#This Row],[Estado]],'De-Para_Estado_Regiao'!$B$3:$C$29,2,FALSE)</f>
        <v>Sul</v>
      </c>
      <c r="M3090">
        <f>IF(Tabela_Brasil[[#This Row],[IBGE_1-4]]&gt;=951,1,0)</f>
        <v>0</v>
      </c>
      <c r="N3090">
        <f>IF(Tabela_Brasil[[#This Row],[COMP_P]]&lt;=2,1,0)</f>
        <v>0</v>
      </c>
    </row>
    <row r="3091" spans="1:14" x14ac:dyDescent="0.25">
      <c r="A3091" s="9" t="s">
        <v>3027</v>
      </c>
      <c r="B3091" s="9" t="s">
        <v>14</v>
      </c>
      <c r="C3091" s="9">
        <v>68</v>
      </c>
      <c r="D3091" s="9">
        <v>0.67200000000000004</v>
      </c>
      <c r="E3091" s="9">
        <v>0.68300000000000005</v>
      </c>
      <c r="F3091" s="9">
        <v>0.52200000000000002</v>
      </c>
      <c r="G3091" s="9">
        <v>14880.75</v>
      </c>
      <c r="H3091" s="10">
        <v>9</v>
      </c>
      <c r="I3091" t="str">
        <f>CONCATENATE(Tabela_Brasil[[#This Row],[Município]],"-",Tabela_Brasil[[#This Row],[Estado]])</f>
        <v>Alecrim-RS</v>
      </c>
      <c r="J3091">
        <f>IF(Tabela_Brasil[[#This Row],[IDHM]]&lt;=0.599,1,0)</f>
        <v>0</v>
      </c>
      <c r="K3091" t="str">
        <f>IF(Tabela_Brasil[[#This Row],[IDHM]]&lt;=0.55,"Baixo",IF(Tabela_Brasil[[#This Row],[IDHM]]&lt;=0.699,"Médio",IF(Tabela_Brasil[[#This Row],[IDHM]]&lt;=0.799,"Alto","Muito Alto")))</f>
        <v>Médio</v>
      </c>
      <c r="L3091" t="str">
        <f>VLOOKUP(Tabela_Brasil[[#This Row],[Estado]],'De-Para_Estado_Regiao'!$B$3:$C$29,2,FALSE)</f>
        <v>Sul</v>
      </c>
      <c r="M3091">
        <f>IF(Tabela_Brasil[[#This Row],[IBGE_1-4]]&gt;=951,1,0)</f>
        <v>0</v>
      </c>
      <c r="N3091">
        <f>IF(Tabela_Brasil[[#This Row],[COMP_P]]&lt;=2,1,0)</f>
        <v>0</v>
      </c>
    </row>
    <row r="3092" spans="1:14" x14ac:dyDescent="0.25">
      <c r="A3092" s="12" t="s">
        <v>3028</v>
      </c>
      <c r="B3092" s="12" t="s">
        <v>16</v>
      </c>
      <c r="C3092" s="12">
        <v>107</v>
      </c>
      <c r="D3092" s="12">
        <v>0.65</v>
      </c>
      <c r="E3092" s="12">
        <v>0.64600000000000002</v>
      </c>
      <c r="F3092" s="12">
        <v>0.51500000000000001</v>
      </c>
      <c r="G3092" s="12">
        <v>15369.47</v>
      </c>
      <c r="H3092" s="13">
        <v>5</v>
      </c>
      <c r="I3092" t="str">
        <f>CONCATENATE(Tabela_Brasil[[#This Row],[Município]],"-",Tabela_Brasil[[#This Row],[Estado]])</f>
        <v>Piracema-MG</v>
      </c>
      <c r="J3092">
        <f>IF(Tabela_Brasil[[#This Row],[IDHM]]&lt;=0.599,1,0)</f>
        <v>0</v>
      </c>
      <c r="K3092" t="str">
        <f>IF(Tabela_Brasil[[#This Row],[IDHM]]&lt;=0.55,"Baixo",IF(Tabela_Brasil[[#This Row],[IDHM]]&lt;=0.699,"Médio",IF(Tabela_Brasil[[#This Row],[IDHM]]&lt;=0.799,"Alto","Muito Alto")))</f>
        <v>Médio</v>
      </c>
      <c r="L3092" t="str">
        <f>VLOOKUP(Tabela_Brasil[[#This Row],[Estado]],'De-Para_Estado_Regiao'!$B$3:$C$29,2,FALSE)</f>
        <v>Sudeste</v>
      </c>
      <c r="M3092">
        <f>IF(Tabela_Brasil[[#This Row],[IBGE_1-4]]&gt;=951,1,0)</f>
        <v>0</v>
      </c>
      <c r="N3092">
        <f>IF(Tabela_Brasil[[#This Row],[COMP_P]]&lt;=2,1,0)</f>
        <v>0</v>
      </c>
    </row>
    <row r="3093" spans="1:14" x14ac:dyDescent="0.25">
      <c r="A3093" s="9" t="s">
        <v>3029</v>
      </c>
      <c r="B3093" s="9" t="s">
        <v>59</v>
      </c>
      <c r="C3093" s="9">
        <v>164</v>
      </c>
      <c r="D3093" s="9">
        <v>0.71299999999999997</v>
      </c>
      <c r="E3093" s="9">
        <v>0.71199999999999997</v>
      </c>
      <c r="F3093" s="9">
        <v>0.629</v>
      </c>
      <c r="G3093" s="9">
        <v>15732.48</v>
      </c>
      <c r="H3093" s="10">
        <v>3</v>
      </c>
      <c r="I3093" t="str">
        <f>CONCATENATE(Tabela_Brasil[[#This Row],[Município]],"-",Tabela_Brasil[[#This Row],[Estado]])</f>
        <v>Águas De Chapecó-SC</v>
      </c>
      <c r="J3093">
        <f>IF(Tabela_Brasil[[#This Row],[IDHM]]&lt;=0.599,1,0)</f>
        <v>0</v>
      </c>
      <c r="K3093" t="str">
        <f>IF(Tabela_Brasil[[#This Row],[IDHM]]&lt;=0.55,"Baixo",IF(Tabela_Brasil[[#This Row],[IDHM]]&lt;=0.699,"Médio",IF(Tabela_Brasil[[#This Row],[IDHM]]&lt;=0.799,"Alto","Muito Alto")))</f>
        <v>Alto</v>
      </c>
      <c r="L3093" t="str">
        <f>VLOOKUP(Tabela_Brasil[[#This Row],[Estado]],'De-Para_Estado_Regiao'!$B$3:$C$29,2,FALSE)</f>
        <v>Sul</v>
      </c>
      <c r="M3093">
        <f>IF(Tabela_Brasil[[#This Row],[IBGE_1-4]]&gt;=951,1,0)</f>
        <v>0</v>
      </c>
      <c r="N3093">
        <f>IF(Tabela_Brasil[[#This Row],[COMP_P]]&lt;=2,1,0)</f>
        <v>0</v>
      </c>
    </row>
    <row r="3094" spans="1:14" x14ac:dyDescent="0.25">
      <c r="A3094" s="12" t="s">
        <v>3030</v>
      </c>
      <c r="B3094" s="12" t="s">
        <v>33</v>
      </c>
      <c r="C3094" s="12">
        <v>182</v>
      </c>
      <c r="D3094" s="12">
        <v>0.68500000000000005</v>
      </c>
      <c r="E3094" s="12">
        <v>0.67100000000000004</v>
      </c>
      <c r="F3094" s="12">
        <v>0.57599999999999996</v>
      </c>
      <c r="G3094" s="12">
        <v>16436.75</v>
      </c>
      <c r="H3094" s="13">
        <v>4</v>
      </c>
      <c r="I3094" t="str">
        <f>CONCATENATE(Tabela_Brasil[[#This Row],[Município]],"-",Tabela_Brasil[[#This Row],[Estado]])</f>
        <v>Fazenda Nova-GO</v>
      </c>
      <c r="J3094">
        <f>IF(Tabela_Brasil[[#This Row],[IDHM]]&lt;=0.599,1,0)</f>
        <v>0</v>
      </c>
      <c r="K3094" t="str">
        <f>IF(Tabela_Brasil[[#This Row],[IDHM]]&lt;=0.55,"Baixo",IF(Tabela_Brasil[[#This Row],[IDHM]]&lt;=0.699,"Médio",IF(Tabela_Brasil[[#This Row],[IDHM]]&lt;=0.799,"Alto","Muito Alto")))</f>
        <v>Médio</v>
      </c>
      <c r="L3094" t="str">
        <f>VLOOKUP(Tabela_Brasil[[#This Row],[Estado]],'De-Para_Estado_Regiao'!$B$3:$C$29,2,FALSE)</f>
        <v>Centro-Oeste</v>
      </c>
      <c r="M3094">
        <f>IF(Tabela_Brasil[[#This Row],[IBGE_1-4]]&gt;=951,1,0)</f>
        <v>0</v>
      </c>
      <c r="N3094">
        <f>IF(Tabela_Brasil[[#This Row],[COMP_P]]&lt;=2,1,0)</f>
        <v>0</v>
      </c>
    </row>
    <row r="3095" spans="1:14" x14ac:dyDescent="0.25">
      <c r="A3095" s="9" t="s">
        <v>3031</v>
      </c>
      <c r="B3095" s="9" t="s">
        <v>16</v>
      </c>
      <c r="C3095" s="9">
        <v>497</v>
      </c>
      <c r="D3095" s="9">
        <v>0.65300000000000002</v>
      </c>
      <c r="E3095" s="9">
        <v>0.625</v>
      </c>
      <c r="F3095" s="9">
        <v>0.53100000000000003</v>
      </c>
      <c r="G3095" s="9">
        <v>8790.65</v>
      </c>
      <c r="H3095" s="10">
        <v>3</v>
      </c>
      <c r="I3095" t="str">
        <f>CONCATENATE(Tabela_Brasil[[#This Row],[Município]],"-",Tabela_Brasil[[#This Row],[Estado]])</f>
        <v>Itabirinha-MG</v>
      </c>
      <c r="J3095">
        <f>IF(Tabela_Brasil[[#This Row],[IDHM]]&lt;=0.599,1,0)</f>
        <v>0</v>
      </c>
      <c r="K3095" t="str">
        <f>IF(Tabela_Brasil[[#This Row],[IDHM]]&lt;=0.55,"Baixo",IF(Tabela_Brasil[[#This Row],[IDHM]]&lt;=0.699,"Médio",IF(Tabela_Brasil[[#This Row],[IDHM]]&lt;=0.799,"Alto","Muito Alto")))</f>
        <v>Médio</v>
      </c>
      <c r="L3095" t="str">
        <f>VLOOKUP(Tabela_Brasil[[#This Row],[Estado]],'De-Para_Estado_Regiao'!$B$3:$C$29,2,FALSE)</f>
        <v>Sudeste</v>
      </c>
      <c r="M3095">
        <f>IF(Tabela_Brasil[[#This Row],[IBGE_1-4]]&gt;=951,1,0)</f>
        <v>0</v>
      </c>
      <c r="N3095">
        <f>IF(Tabela_Brasil[[#This Row],[COMP_P]]&lt;=2,1,0)</f>
        <v>0</v>
      </c>
    </row>
    <row r="3096" spans="1:14" x14ac:dyDescent="0.25">
      <c r="A3096" s="12" t="s">
        <v>3032</v>
      </c>
      <c r="B3096" s="12" t="s">
        <v>114</v>
      </c>
      <c r="C3096" s="12">
        <v>245</v>
      </c>
      <c r="D3096" s="12">
        <v>0.56399999999999995</v>
      </c>
      <c r="E3096" s="12">
        <v>0.54400000000000004</v>
      </c>
      <c r="F3096" s="12">
        <v>0.42199999999999999</v>
      </c>
      <c r="G3096" s="12">
        <v>8566.98</v>
      </c>
      <c r="H3096" s="13">
        <v>4</v>
      </c>
      <c r="I3096" t="str">
        <f>CONCATENATE(Tabela_Brasil[[#This Row],[Município]],"-",Tabela_Brasil[[#This Row],[Estado]])</f>
        <v>Gararu-SE</v>
      </c>
      <c r="J3096">
        <f>IF(Tabela_Brasil[[#This Row],[IDHM]]&lt;=0.599,1,0)</f>
        <v>1</v>
      </c>
      <c r="K3096" t="str">
        <f>IF(Tabela_Brasil[[#This Row],[IDHM]]&lt;=0.55,"Baixo",IF(Tabela_Brasil[[#This Row],[IDHM]]&lt;=0.699,"Médio",IF(Tabela_Brasil[[#This Row],[IDHM]]&lt;=0.799,"Alto","Muito Alto")))</f>
        <v>Médio</v>
      </c>
      <c r="L3096" t="str">
        <f>VLOOKUP(Tabela_Brasil[[#This Row],[Estado]],'De-Para_Estado_Regiao'!$B$3:$C$29,2,FALSE)</f>
        <v>Nordeste</v>
      </c>
      <c r="M3096">
        <f>IF(Tabela_Brasil[[#This Row],[IBGE_1-4]]&gt;=951,1,0)</f>
        <v>0</v>
      </c>
      <c r="N3096">
        <f>IF(Tabela_Brasil[[#This Row],[COMP_P]]&lt;=2,1,0)</f>
        <v>0</v>
      </c>
    </row>
    <row r="3097" spans="1:14" x14ac:dyDescent="0.25">
      <c r="A3097" s="9" t="s">
        <v>3033</v>
      </c>
      <c r="B3097" s="9" t="s">
        <v>16</v>
      </c>
      <c r="C3097" s="9">
        <v>579</v>
      </c>
      <c r="D3097" s="9">
        <v>0.62</v>
      </c>
      <c r="E3097" s="9">
        <v>0.59499999999999997</v>
      </c>
      <c r="F3097" s="9">
        <v>0.496</v>
      </c>
      <c r="G3097" s="9">
        <v>7996.11</v>
      </c>
      <c r="H3097" s="10">
        <v>12</v>
      </c>
      <c r="I3097" t="str">
        <f>CONCATENATE(Tabela_Brasil[[#This Row],[Município]],"-",Tabela_Brasil[[#This Row],[Estado]])</f>
        <v>Jacinto-MG</v>
      </c>
      <c r="J3097">
        <f>IF(Tabela_Brasil[[#This Row],[IDHM]]&lt;=0.599,1,0)</f>
        <v>0</v>
      </c>
      <c r="K3097" t="str">
        <f>IF(Tabela_Brasil[[#This Row],[IDHM]]&lt;=0.55,"Baixo",IF(Tabela_Brasil[[#This Row],[IDHM]]&lt;=0.699,"Médio",IF(Tabela_Brasil[[#This Row],[IDHM]]&lt;=0.799,"Alto","Muito Alto")))</f>
        <v>Médio</v>
      </c>
      <c r="L3097" t="str">
        <f>VLOOKUP(Tabela_Brasil[[#This Row],[Estado]],'De-Para_Estado_Regiao'!$B$3:$C$29,2,FALSE)</f>
        <v>Sudeste</v>
      </c>
      <c r="M3097">
        <f>IF(Tabela_Brasil[[#This Row],[IBGE_1-4]]&gt;=951,1,0)</f>
        <v>0</v>
      </c>
      <c r="N3097">
        <f>IF(Tabela_Brasil[[#This Row],[COMP_P]]&lt;=2,1,0)</f>
        <v>0</v>
      </c>
    </row>
    <row r="3098" spans="1:14" x14ac:dyDescent="0.25">
      <c r="A3098" s="12" t="s">
        <v>3034</v>
      </c>
      <c r="B3098" s="12" t="s">
        <v>16</v>
      </c>
      <c r="C3098" s="12">
        <v>265</v>
      </c>
      <c r="D3098" s="12">
        <v>0.63200000000000001</v>
      </c>
      <c r="E3098" s="12">
        <v>0.57699999999999996</v>
      </c>
      <c r="F3098" s="12">
        <v>0.55100000000000005</v>
      </c>
      <c r="G3098" s="12">
        <v>12080.44</v>
      </c>
      <c r="H3098" s="13">
        <v>4</v>
      </c>
      <c r="I3098" t="str">
        <f>CONCATENATE(Tabela_Brasil[[#This Row],[Município]],"-",Tabela_Brasil[[#This Row],[Estado]])</f>
        <v>Riachinho-MG</v>
      </c>
      <c r="J3098">
        <f>IF(Tabela_Brasil[[#This Row],[IDHM]]&lt;=0.599,1,0)</f>
        <v>0</v>
      </c>
      <c r="K3098" t="str">
        <f>IF(Tabela_Brasil[[#This Row],[IDHM]]&lt;=0.55,"Baixo",IF(Tabela_Brasil[[#This Row],[IDHM]]&lt;=0.699,"Médio",IF(Tabela_Brasil[[#This Row],[IDHM]]&lt;=0.799,"Alto","Muito Alto")))</f>
        <v>Médio</v>
      </c>
      <c r="L3098" t="str">
        <f>VLOOKUP(Tabela_Brasil[[#This Row],[Estado]],'De-Para_Estado_Regiao'!$B$3:$C$29,2,FALSE)</f>
        <v>Sudeste</v>
      </c>
      <c r="M3098">
        <f>IF(Tabela_Brasil[[#This Row],[IBGE_1-4]]&gt;=951,1,0)</f>
        <v>0</v>
      </c>
      <c r="N3098">
        <f>IF(Tabela_Brasil[[#This Row],[COMP_P]]&lt;=2,1,0)</f>
        <v>0</v>
      </c>
    </row>
    <row r="3099" spans="1:14" x14ac:dyDescent="0.25">
      <c r="A3099" s="9" t="s">
        <v>3035</v>
      </c>
      <c r="B3099" s="9" t="s">
        <v>29</v>
      </c>
      <c r="C3099" s="9">
        <v>118</v>
      </c>
      <c r="D3099" s="9">
        <v>0.71599999999999997</v>
      </c>
      <c r="E3099" s="9">
        <v>0.68400000000000005</v>
      </c>
      <c r="F3099" s="9">
        <v>0.66600000000000004</v>
      </c>
      <c r="G3099" s="9">
        <v>27453.58</v>
      </c>
      <c r="H3099" s="10">
        <v>4</v>
      </c>
      <c r="I3099" t="str">
        <f>CONCATENATE(Tabela_Brasil[[#This Row],[Município]],"-",Tabela_Brasil[[#This Row],[Estado]])</f>
        <v>Torixoréu-MT</v>
      </c>
      <c r="J3099">
        <f>IF(Tabela_Brasil[[#This Row],[IDHM]]&lt;=0.599,1,0)</f>
        <v>0</v>
      </c>
      <c r="K3099" t="str">
        <f>IF(Tabela_Brasil[[#This Row],[IDHM]]&lt;=0.55,"Baixo",IF(Tabela_Brasil[[#This Row],[IDHM]]&lt;=0.699,"Médio",IF(Tabela_Brasil[[#This Row],[IDHM]]&lt;=0.799,"Alto","Muito Alto")))</f>
        <v>Alto</v>
      </c>
      <c r="L3099" t="str">
        <f>VLOOKUP(Tabela_Brasil[[#This Row],[Estado]],'De-Para_Estado_Regiao'!$B$3:$C$29,2,FALSE)</f>
        <v>Centro-Oeste</v>
      </c>
      <c r="M3099">
        <f>IF(Tabela_Brasil[[#This Row],[IBGE_1-4]]&gt;=951,1,0)</f>
        <v>0</v>
      </c>
      <c r="N3099">
        <f>IF(Tabela_Brasil[[#This Row],[COMP_P]]&lt;=2,1,0)</f>
        <v>0</v>
      </c>
    </row>
    <row r="3100" spans="1:14" x14ac:dyDescent="0.25">
      <c r="A3100" s="12" t="s">
        <v>3036</v>
      </c>
      <c r="B3100" s="12" t="s">
        <v>16</v>
      </c>
      <c r="C3100" s="12">
        <v>397</v>
      </c>
      <c r="D3100" s="12">
        <v>0.65400000000000003</v>
      </c>
      <c r="E3100" s="12">
        <v>0.63900000000000001</v>
      </c>
      <c r="F3100" s="12">
        <v>0.53500000000000003</v>
      </c>
      <c r="G3100" s="12">
        <v>9146.92</v>
      </c>
      <c r="H3100" s="13">
        <v>5</v>
      </c>
      <c r="I3100" t="str">
        <f>CONCATENATE(Tabela_Brasil[[#This Row],[Município]],"-",Tabela_Brasil[[#This Row],[Estado]])</f>
        <v>Iapu-MG</v>
      </c>
      <c r="J3100">
        <f>IF(Tabela_Brasil[[#This Row],[IDHM]]&lt;=0.599,1,0)</f>
        <v>0</v>
      </c>
      <c r="K3100" t="str">
        <f>IF(Tabela_Brasil[[#This Row],[IDHM]]&lt;=0.55,"Baixo",IF(Tabela_Brasil[[#This Row],[IDHM]]&lt;=0.699,"Médio",IF(Tabela_Brasil[[#This Row],[IDHM]]&lt;=0.799,"Alto","Muito Alto")))</f>
        <v>Médio</v>
      </c>
      <c r="L3100" t="str">
        <f>VLOOKUP(Tabela_Brasil[[#This Row],[Estado]],'De-Para_Estado_Regiao'!$B$3:$C$29,2,FALSE)</f>
        <v>Sudeste</v>
      </c>
      <c r="M3100">
        <f>IF(Tabela_Brasil[[#This Row],[IBGE_1-4]]&gt;=951,1,0)</f>
        <v>0</v>
      </c>
      <c r="N3100">
        <f>IF(Tabela_Brasil[[#This Row],[COMP_P]]&lt;=2,1,0)</f>
        <v>0</v>
      </c>
    </row>
    <row r="3101" spans="1:14" x14ac:dyDescent="0.25">
      <c r="A3101" s="9" t="s">
        <v>3037</v>
      </c>
      <c r="B3101" s="9" t="s">
        <v>19</v>
      </c>
      <c r="C3101" s="9">
        <v>264</v>
      </c>
      <c r="D3101" s="9">
        <v>0.56999999999999995</v>
      </c>
      <c r="E3101" s="9">
        <v>0.55300000000000005</v>
      </c>
      <c r="F3101" s="9">
        <v>0.47</v>
      </c>
      <c r="G3101" s="9">
        <v>8051.62</v>
      </c>
      <c r="H3101" s="10">
        <v>0</v>
      </c>
      <c r="I3101" t="str">
        <f>CONCATENATE(Tabela_Brasil[[#This Row],[Município]],"-",Tabela_Brasil[[#This Row],[Estado]])</f>
        <v>Cumaru-PE</v>
      </c>
      <c r="J3101">
        <f>IF(Tabela_Brasil[[#This Row],[IDHM]]&lt;=0.599,1,0)</f>
        <v>1</v>
      </c>
      <c r="K3101" t="str">
        <f>IF(Tabela_Brasil[[#This Row],[IDHM]]&lt;=0.55,"Baixo",IF(Tabela_Brasil[[#This Row],[IDHM]]&lt;=0.699,"Médio",IF(Tabela_Brasil[[#This Row],[IDHM]]&lt;=0.799,"Alto","Muito Alto")))</f>
        <v>Médio</v>
      </c>
      <c r="L3101" t="str">
        <f>VLOOKUP(Tabela_Brasil[[#This Row],[Estado]],'De-Para_Estado_Regiao'!$B$3:$C$29,2,FALSE)</f>
        <v>Nordeste</v>
      </c>
      <c r="M3101">
        <f>IF(Tabela_Brasil[[#This Row],[IBGE_1-4]]&gt;=951,1,0)</f>
        <v>0</v>
      </c>
      <c r="N3101">
        <f>IF(Tabela_Brasil[[#This Row],[COMP_P]]&lt;=2,1,0)</f>
        <v>1</v>
      </c>
    </row>
    <row r="3102" spans="1:14" x14ac:dyDescent="0.25">
      <c r="A3102" s="12" t="s">
        <v>3038</v>
      </c>
      <c r="B3102" s="12" t="s">
        <v>14</v>
      </c>
      <c r="C3102" s="12">
        <v>134</v>
      </c>
      <c r="D3102" s="12">
        <v>0.63800000000000001</v>
      </c>
      <c r="E3102" s="12">
        <v>0.65600000000000003</v>
      </c>
      <c r="F3102" s="12">
        <v>0.48899999999999999</v>
      </c>
      <c r="G3102" s="12">
        <v>19030.900000000001</v>
      </c>
      <c r="H3102" s="13">
        <v>3</v>
      </c>
      <c r="I3102" t="str">
        <f>CONCATENATE(Tabela_Brasil[[#This Row],[Município]],"-",Tabela_Brasil[[#This Row],[Estado]])</f>
        <v>Vicente Dutra-RS</v>
      </c>
      <c r="J3102">
        <f>IF(Tabela_Brasil[[#This Row],[IDHM]]&lt;=0.599,1,0)</f>
        <v>0</v>
      </c>
      <c r="K3102" t="str">
        <f>IF(Tabela_Brasil[[#This Row],[IDHM]]&lt;=0.55,"Baixo",IF(Tabela_Brasil[[#This Row],[IDHM]]&lt;=0.699,"Médio",IF(Tabela_Brasil[[#This Row],[IDHM]]&lt;=0.799,"Alto","Muito Alto")))</f>
        <v>Médio</v>
      </c>
      <c r="L3102" t="str">
        <f>VLOOKUP(Tabela_Brasil[[#This Row],[Estado]],'De-Para_Estado_Regiao'!$B$3:$C$29,2,FALSE)</f>
        <v>Sul</v>
      </c>
      <c r="M3102">
        <f>IF(Tabela_Brasil[[#This Row],[IBGE_1-4]]&gt;=951,1,0)</f>
        <v>0</v>
      </c>
      <c r="N3102">
        <f>IF(Tabela_Brasil[[#This Row],[COMP_P]]&lt;=2,1,0)</f>
        <v>0</v>
      </c>
    </row>
    <row r="3103" spans="1:14" x14ac:dyDescent="0.25">
      <c r="A3103" s="9" t="s">
        <v>3039</v>
      </c>
      <c r="B3103" s="9" t="s">
        <v>14</v>
      </c>
      <c r="C3103" s="9">
        <v>54</v>
      </c>
      <c r="D3103" s="9">
        <v>0.752</v>
      </c>
      <c r="E3103" s="9">
        <v>0.73799999999999999</v>
      </c>
      <c r="F3103" s="9">
        <v>0.67</v>
      </c>
      <c r="G3103" s="9">
        <v>25436.95</v>
      </c>
      <c r="H3103" s="10">
        <v>5</v>
      </c>
      <c r="I3103" t="str">
        <f>CONCATENATE(Tabela_Brasil[[#This Row],[Município]],"-",Tabela_Brasil[[#This Row],[Estado]])</f>
        <v>Severiano De Almeida-RS</v>
      </c>
      <c r="J3103">
        <f>IF(Tabela_Brasil[[#This Row],[IDHM]]&lt;=0.599,1,0)</f>
        <v>0</v>
      </c>
      <c r="K3103" t="str">
        <f>IF(Tabela_Brasil[[#This Row],[IDHM]]&lt;=0.55,"Baixo",IF(Tabela_Brasil[[#This Row],[IDHM]]&lt;=0.699,"Médio",IF(Tabela_Brasil[[#This Row],[IDHM]]&lt;=0.799,"Alto","Muito Alto")))</f>
        <v>Alto</v>
      </c>
      <c r="L3103" t="str">
        <f>VLOOKUP(Tabela_Brasil[[#This Row],[Estado]],'De-Para_Estado_Regiao'!$B$3:$C$29,2,FALSE)</f>
        <v>Sul</v>
      </c>
      <c r="M3103">
        <f>IF(Tabela_Brasil[[#This Row],[IBGE_1-4]]&gt;=951,1,0)</f>
        <v>0</v>
      </c>
      <c r="N3103">
        <f>IF(Tabela_Brasil[[#This Row],[COMP_P]]&lt;=2,1,0)</f>
        <v>0</v>
      </c>
    </row>
    <row r="3104" spans="1:14" x14ac:dyDescent="0.25">
      <c r="A3104" s="12" t="s">
        <v>1027</v>
      </c>
      <c r="B3104" s="12" t="s">
        <v>24</v>
      </c>
      <c r="C3104" s="12">
        <v>583</v>
      </c>
      <c r="D3104" s="12">
        <v>0.61399999999999999</v>
      </c>
      <c r="E3104" s="12">
        <v>0.57199999999999995</v>
      </c>
      <c r="F3104" s="12">
        <v>0.55300000000000005</v>
      </c>
      <c r="G3104" s="12">
        <v>6278.02</v>
      </c>
      <c r="H3104" s="13">
        <v>18</v>
      </c>
      <c r="I3104" t="str">
        <f>CONCATENATE(Tabela_Brasil[[#This Row],[Município]],"-",Tabela_Brasil[[#This Row],[Estado]])</f>
        <v>Presidente Dutra-BA</v>
      </c>
      <c r="J3104">
        <f>IF(Tabela_Brasil[[#This Row],[IDHM]]&lt;=0.599,1,0)</f>
        <v>0</v>
      </c>
      <c r="K3104" t="str">
        <f>IF(Tabela_Brasil[[#This Row],[IDHM]]&lt;=0.55,"Baixo",IF(Tabela_Brasil[[#This Row],[IDHM]]&lt;=0.699,"Médio",IF(Tabela_Brasil[[#This Row],[IDHM]]&lt;=0.799,"Alto","Muito Alto")))</f>
        <v>Médio</v>
      </c>
      <c r="L3104" t="str">
        <f>VLOOKUP(Tabela_Brasil[[#This Row],[Estado]],'De-Para_Estado_Regiao'!$B$3:$C$29,2,FALSE)</f>
        <v>Nordeste</v>
      </c>
      <c r="M3104">
        <f>IF(Tabela_Brasil[[#This Row],[IBGE_1-4]]&gt;=951,1,0)</f>
        <v>0</v>
      </c>
      <c r="N3104">
        <f>IF(Tabela_Brasil[[#This Row],[COMP_P]]&lt;=2,1,0)</f>
        <v>0</v>
      </c>
    </row>
    <row r="3105" spans="1:14" x14ac:dyDescent="0.25">
      <c r="A3105" s="9" t="s">
        <v>3040</v>
      </c>
      <c r="B3105" s="9" t="s">
        <v>111</v>
      </c>
      <c r="C3105" s="9">
        <v>440</v>
      </c>
      <c r="D3105" s="9">
        <v>0.621</v>
      </c>
      <c r="E3105" s="9">
        <v>0.57799999999999996</v>
      </c>
      <c r="F3105" s="9">
        <v>0.52200000000000002</v>
      </c>
      <c r="G3105" s="9">
        <v>11038.93</v>
      </c>
      <c r="H3105" s="10">
        <v>3</v>
      </c>
      <c r="I3105" t="str">
        <f>CONCATENATE(Tabela_Brasil[[#This Row],[Município]],"-",Tabela_Brasil[[#This Row],[Estado]])</f>
        <v>Filadélfia-TO</v>
      </c>
      <c r="J3105">
        <f>IF(Tabela_Brasil[[#This Row],[IDHM]]&lt;=0.599,1,0)</f>
        <v>0</v>
      </c>
      <c r="K3105" t="str">
        <f>IF(Tabela_Brasil[[#This Row],[IDHM]]&lt;=0.55,"Baixo",IF(Tabela_Brasil[[#This Row],[IDHM]]&lt;=0.699,"Médio",IF(Tabela_Brasil[[#This Row],[IDHM]]&lt;=0.799,"Alto","Muito Alto")))</f>
        <v>Médio</v>
      </c>
      <c r="L3105" t="str">
        <f>VLOOKUP(Tabela_Brasil[[#This Row],[Estado]],'De-Para_Estado_Regiao'!$B$3:$C$29,2,FALSE)</f>
        <v>Norte</v>
      </c>
      <c r="M3105">
        <f>IF(Tabela_Brasil[[#This Row],[IBGE_1-4]]&gt;=951,1,0)</f>
        <v>0</v>
      </c>
      <c r="N3105">
        <f>IF(Tabela_Brasil[[#This Row],[COMP_P]]&lt;=2,1,0)</f>
        <v>0</v>
      </c>
    </row>
    <row r="3106" spans="1:14" x14ac:dyDescent="0.25">
      <c r="A3106" s="12" t="s">
        <v>3041</v>
      </c>
      <c r="B3106" s="12" t="s">
        <v>14</v>
      </c>
      <c r="C3106" s="12">
        <v>55</v>
      </c>
      <c r="D3106" s="12">
        <v>0.7</v>
      </c>
      <c r="E3106" s="12">
        <v>0.72099999999999997</v>
      </c>
      <c r="F3106" s="12">
        <v>0.57999999999999996</v>
      </c>
      <c r="G3106" s="12">
        <v>19264.28</v>
      </c>
      <c r="H3106" s="13">
        <v>7</v>
      </c>
      <c r="I3106" t="str">
        <f>CONCATENATE(Tabela_Brasil[[#This Row],[Município]],"-",Tabela_Brasil[[#This Row],[Estado]])</f>
        <v>Caiçara-RS</v>
      </c>
      <c r="J3106">
        <f>IF(Tabela_Brasil[[#This Row],[IDHM]]&lt;=0.599,1,0)</f>
        <v>0</v>
      </c>
      <c r="K3106" t="str">
        <f>IF(Tabela_Brasil[[#This Row],[IDHM]]&lt;=0.55,"Baixo",IF(Tabela_Brasil[[#This Row],[IDHM]]&lt;=0.699,"Médio",IF(Tabela_Brasil[[#This Row],[IDHM]]&lt;=0.799,"Alto","Muito Alto")))</f>
        <v>Alto</v>
      </c>
      <c r="L3106" t="str">
        <f>VLOOKUP(Tabela_Brasil[[#This Row],[Estado]],'De-Para_Estado_Regiao'!$B$3:$C$29,2,FALSE)</f>
        <v>Sul</v>
      </c>
      <c r="M3106">
        <f>IF(Tabela_Brasil[[#This Row],[IBGE_1-4]]&gt;=951,1,0)</f>
        <v>0</v>
      </c>
      <c r="N3106">
        <f>IF(Tabela_Brasil[[#This Row],[COMP_P]]&lt;=2,1,0)</f>
        <v>0</v>
      </c>
    </row>
    <row r="3107" spans="1:14" x14ac:dyDescent="0.25">
      <c r="A3107" s="9" t="s">
        <v>3042</v>
      </c>
      <c r="B3107" s="9" t="s">
        <v>33</v>
      </c>
      <c r="C3107" s="9">
        <v>147</v>
      </c>
      <c r="D3107" s="9">
        <v>0.67900000000000005</v>
      </c>
      <c r="E3107" s="9">
        <v>0.65100000000000002</v>
      </c>
      <c r="F3107" s="9">
        <v>0.57199999999999995</v>
      </c>
      <c r="G3107" s="9">
        <v>21738</v>
      </c>
      <c r="H3107" s="10">
        <v>1</v>
      </c>
      <c r="I3107" t="str">
        <f>CONCATENATE(Tabela_Brasil[[#This Row],[Município]],"-",Tabela_Brasil[[#This Row],[Estado]])</f>
        <v>Matrinchã-GO</v>
      </c>
      <c r="J3107">
        <f>IF(Tabela_Brasil[[#This Row],[IDHM]]&lt;=0.599,1,0)</f>
        <v>0</v>
      </c>
      <c r="K3107" t="str">
        <f>IF(Tabela_Brasil[[#This Row],[IDHM]]&lt;=0.55,"Baixo",IF(Tabela_Brasil[[#This Row],[IDHM]]&lt;=0.699,"Médio",IF(Tabela_Brasil[[#This Row],[IDHM]]&lt;=0.799,"Alto","Muito Alto")))</f>
        <v>Médio</v>
      </c>
      <c r="L3107" t="str">
        <f>VLOOKUP(Tabela_Brasil[[#This Row],[Estado]],'De-Para_Estado_Regiao'!$B$3:$C$29,2,FALSE)</f>
        <v>Centro-Oeste</v>
      </c>
      <c r="M3107">
        <f>IF(Tabela_Brasil[[#This Row],[IBGE_1-4]]&gt;=951,1,0)</f>
        <v>0</v>
      </c>
      <c r="N3107">
        <f>IF(Tabela_Brasil[[#This Row],[COMP_P]]&lt;=2,1,0)</f>
        <v>1</v>
      </c>
    </row>
    <row r="3108" spans="1:14" x14ac:dyDescent="0.25">
      <c r="A3108" s="12" t="s">
        <v>3043</v>
      </c>
      <c r="B3108" s="12" t="s">
        <v>24</v>
      </c>
      <c r="C3108" s="12">
        <v>301</v>
      </c>
      <c r="D3108" s="12">
        <v>0.57999999999999996</v>
      </c>
      <c r="E3108" s="12">
        <v>0.55500000000000005</v>
      </c>
      <c r="F3108" s="12">
        <v>0.46500000000000002</v>
      </c>
      <c r="G3108" s="12">
        <v>6215.17</v>
      </c>
      <c r="H3108" s="13">
        <v>10</v>
      </c>
      <c r="I3108" t="str">
        <f>CONCATENATE(Tabela_Brasil[[#This Row],[Município]],"-",Tabela_Brasil[[#This Row],[Estado]])</f>
        <v>Rio Do Antônio-BA</v>
      </c>
      <c r="J3108">
        <f>IF(Tabela_Brasil[[#This Row],[IDHM]]&lt;=0.599,1,0)</f>
        <v>1</v>
      </c>
      <c r="K3108" t="str">
        <f>IF(Tabela_Brasil[[#This Row],[IDHM]]&lt;=0.55,"Baixo",IF(Tabela_Brasil[[#This Row],[IDHM]]&lt;=0.699,"Médio",IF(Tabela_Brasil[[#This Row],[IDHM]]&lt;=0.799,"Alto","Muito Alto")))</f>
        <v>Médio</v>
      </c>
      <c r="L3108" t="str">
        <f>VLOOKUP(Tabela_Brasil[[#This Row],[Estado]],'De-Para_Estado_Regiao'!$B$3:$C$29,2,FALSE)</f>
        <v>Nordeste</v>
      </c>
      <c r="M3108">
        <f>IF(Tabela_Brasil[[#This Row],[IBGE_1-4]]&gt;=951,1,0)</f>
        <v>0</v>
      </c>
      <c r="N3108">
        <f>IF(Tabela_Brasil[[#This Row],[COMP_P]]&lt;=2,1,0)</f>
        <v>0</v>
      </c>
    </row>
    <row r="3109" spans="1:14" x14ac:dyDescent="0.25">
      <c r="A3109" s="9" t="s">
        <v>3044</v>
      </c>
      <c r="B3109" s="9" t="s">
        <v>59</v>
      </c>
      <c r="C3109" s="9">
        <v>67</v>
      </c>
      <c r="D3109" s="9">
        <v>0.73299999999999998</v>
      </c>
      <c r="E3109" s="9">
        <v>0.73599999999999999</v>
      </c>
      <c r="F3109" s="9">
        <v>0.66800000000000004</v>
      </c>
      <c r="G3109" s="9">
        <v>29655.99</v>
      </c>
      <c r="H3109" s="10">
        <v>1</v>
      </c>
      <c r="I3109" t="str">
        <f>CONCATENATE(Tabela_Brasil[[#This Row],[Município]],"-",Tabela_Brasil[[#This Row],[Estado]])</f>
        <v>Atalanta-SC</v>
      </c>
      <c r="J3109">
        <f>IF(Tabela_Brasil[[#This Row],[IDHM]]&lt;=0.599,1,0)</f>
        <v>0</v>
      </c>
      <c r="K3109" t="str">
        <f>IF(Tabela_Brasil[[#This Row],[IDHM]]&lt;=0.55,"Baixo",IF(Tabela_Brasil[[#This Row],[IDHM]]&lt;=0.699,"Médio",IF(Tabela_Brasil[[#This Row],[IDHM]]&lt;=0.799,"Alto","Muito Alto")))</f>
        <v>Alto</v>
      </c>
      <c r="L3109" t="str">
        <f>VLOOKUP(Tabela_Brasil[[#This Row],[Estado]],'De-Para_Estado_Regiao'!$B$3:$C$29,2,FALSE)</f>
        <v>Sul</v>
      </c>
      <c r="M3109">
        <f>IF(Tabela_Brasil[[#This Row],[IBGE_1-4]]&gt;=951,1,0)</f>
        <v>0</v>
      </c>
      <c r="N3109">
        <f>IF(Tabela_Brasil[[#This Row],[COMP_P]]&lt;=2,1,0)</f>
        <v>1</v>
      </c>
    </row>
    <row r="3110" spans="1:14" x14ac:dyDescent="0.25">
      <c r="A3110" s="12" t="s">
        <v>3045</v>
      </c>
      <c r="B3110" s="12" t="s">
        <v>14</v>
      </c>
      <c r="C3110" s="12">
        <v>21</v>
      </c>
      <c r="D3110" s="12">
        <v>0.7</v>
      </c>
      <c r="E3110" s="12">
        <v>0.72899999999999998</v>
      </c>
      <c r="F3110" s="12">
        <v>0.54</v>
      </c>
      <c r="G3110" s="12">
        <v>36295.22</v>
      </c>
      <c r="H3110" s="13">
        <v>8</v>
      </c>
      <c r="I3110" t="str">
        <f>CONCATENATE(Tabela_Brasil[[#This Row],[Município]],"-",Tabela_Brasil[[#This Row],[Estado]])</f>
        <v>Maratá-RS</v>
      </c>
      <c r="J3110">
        <f>IF(Tabela_Brasil[[#This Row],[IDHM]]&lt;=0.599,1,0)</f>
        <v>0</v>
      </c>
      <c r="K3110" t="str">
        <f>IF(Tabela_Brasil[[#This Row],[IDHM]]&lt;=0.55,"Baixo",IF(Tabela_Brasil[[#This Row],[IDHM]]&lt;=0.699,"Médio",IF(Tabela_Brasil[[#This Row],[IDHM]]&lt;=0.799,"Alto","Muito Alto")))</f>
        <v>Alto</v>
      </c>
      <c r="L3110" t="str">
        <f>VLOOKUP(Tabela_Brasil[[#This Row],[Estado]],'De-Para_Estado_Regiao'!$B$3:$C$29,2,FALSE)</f>
        <v>Sul</v>
      </c>
      <c r="M3110">
        <f>IF(Tabela_Brasil[[#This Row],[IBGE_1-4]]&gt;=951,1,0)</f>
        <v>0</v>
      </c>
      <c r="N3110">
        <f>IF(Tabela_Brasil[[#This Row],[COMP_P]]&lt;=2,1,0)</f>
        <v>0</v>
      </c>
    </row>
    <row r="3111" spans="1:14" x14ac:dyDescent="0.25">
      <c r="A3111" s="9" t="s">
        <v>3046</v>
      </c>
      <c r="B3111" s="9" t="s">
        <v>7</v>
      </c>
      <c r="C3111" s="9">
        <v>189</v>
      </c>
      <c r="D3111" s="9">
        <v>0.72</v>
      </c>
      <c r="E3111" s="9">
        <v>0.67900000000000005</v>
      </c>
      <c r="F3111" s="9">
        <v>0.65300000000000002</v>
      </c>
      <c r="G3111" s="9">
        <v>22459.31</v>
      </c>
      <c r="H3111" s="10">
        <v>3</v>
      </c>
      <c r="I3111" t="str">
        <f>CONCATENATE(Tabela_Brasil[[#This Row],[Município]],"-",Tabela_Brasil[[#This Row],[Estado]])</f>
        <v>Ocauçu-SP</v>
      </c>
      <c r="J3111">
        <f>IF(Tabela_Brasil[[#This Row],[IDHM]]&lt;=0.599,1,0)</f>
        <v>0</v>
      </c>
      <c r="K3111" t="str">
        <f>IF(Tabela_Brasil[[#This Row],[IDHM]]&lt;=0.55,"Baixo",IF(Tabela_Brasil[[#This Row],[IDHM]]&lt;=0.699,"Médio",IF(Tabela_Brasil[[#This Row],[IDHM]]&lt;=0.799,"Alto","Muito Alto")))</f>
        <v>Alto</v>
      </c>
      <c r="L3111" t="str">
        <f>VLOOKUP(Tabela_Brasil[[#This Row],[Estado]],'De-Para_Estado_Regiao'!$B$3:$C$29,2,FALSE)</f>
        <v>Sudeste</v>
      </c>
      <c r="M3111">
        <f>IF(Tabela_Brasil[[#This Row],[IBGE_1-4]]&gt;=951,1,0)</f>
        <v>0</v>
      </c>
      <c r="N3111">
        <f>IF(Tabela_Brasil[[#This Row],[COMP_P]]&lt;=2,1,0)</f>
        <v>0</v>
      </c>
    </row>
    <row r="3112" spans="1:14" x14ac:dyDescent="0.25">
      <c r="A3112" s="12" t="s">
        <v>1552</v>
      </c>
      <c r="B3112" s="12" t="s">
        <v>49</v>
      </c>
      <c r="C3112" s="12">
        <v>244</v>
      </c>
      <c r="D3112" s="12">
        <v>0.59</v>
      </c>
      <c r="E3112" s="12">
        <v>0.63900000000000001</v>
      </c>
      <c r="F3112" s="12">
        <v>0.40500000000000003</v>
      </c>
      <c r="G3112" s="12">
        <v>17021.810000000001</v>
      </c>
      <c r="H3112" s="13">
        <v>0</v>
      </c>
      <c r="I3112" t="str">
        <f>CONCATENATE(Tabela_Brasil[[#This Row],[Município]],"-",Tabela_Brasil[[#This Row],[Estado]])</f>
        <v>Sapucaia-PA</v>
      </c>
      <c r="J3112">
        <f>IF(Tabela_Brasil[[#This Row],[IDHM]]&lt;=0.599,1,0)</f>
        <v>1</v>
      </c>
      <c r="K3112" t="str">
        <f>IF(Tabela_Brasil[[#This Row],[IDHM]]&lt;=0.55,"Baixo",IF(Tabela_Brasil[[#This Row],[IDHM]]&lt;=0.699,"Médio",IF(Tabela_Brasil[[#This Row],[IDHM]]&lt;=0.799,"Alto","Muito Alto")))</f>
        <v>Médio</v>
      </c>
      <c r="L3112" t="str">
        <f>VLOOKUP(Tabela_Brasil[[#This Row],[Estado]],'De-Para_Estado_Regiao'!$B$3:$C$29,2,FALSE)</f>
        <v>Norte</v>
      </c>
      <c r="M3112">
        <f>IF(Tabela_Brasil[[#This Row],[IBGE_1-4]]&gt;=951,1,0)</f>
        <v>0</v>
      </c>
      <c r="N3112">
        <f>IF(Tabela_Brasil[[#This Row],[COMP_P]]&lt;=2,1,0)</f>
        <v>1</v>
      </c>
    </row>
    <row r="3113" spans="1:14" x14ac:dyDescent="0.25">
      <c r="A3113" s="9" t="s">
        <v>3047</v>
      </c>
      <c r="B3113" s="9" t="s">
        <v>14</v>
      </c>
      <c r="C3113" s="9">
        <v>54</v>
      </c>
      <c r="D3113" s="9">
        <v>0.65200000000000002</v>
      </c>
      <c r="E3113" s="9">
        <v>0.66100000000000003</v>
      </c>
      <c r="F3113" s="9">
        <v>0.505</v>
      </c>
      <c r="G3113" s="9">
        <v>12158.07</v>
      </c>
      <c r="H3113" s="10">
        <v>1</v>
      </c>
      <c r="I3113" t="str">
        <f>CONCATENATE(Tabela_Brasil[[#This Row],[Município]],"-",Tabela_Brasil[[#This Row],[Estado]])</f>
        <v>Caraá-RS</v>
      </c>
      <c r="J3113">
        <f>IF(Tabela_Brasil[[#This Row],[IDHM]]&lt;=0.599,1,0)</f>
        <v>0</v>
      </c>
      <c r="K3113" t="str">
        <f>IF(Tabela_Brasil[[#This Row],[IDHM]]&lt;=0.55,"Baixo",IF(Tabela_Brasil[[#This Row],[IDHM]]&lt;=0.699,"Médio",IF(Tabela_Brasil[[#This Row],[IDHM]]&lt;=0.799,"Alto","Muito Alto")))</f>
        <v>Médio</v>
      </c>
      <c r="L3113" t="str">
        <f>VLOOKUP(Tabela_Brasil[[#This Row],[Estado]],'De-Para_Estado_Regiao'!$B$3:$C$29,2,FALSE)</f>
        <v>Sul</v>
      </c>
      <c r="M3113">
        <f>IF(Tabela_Brasil[[#This Row],[IBGE_1-4]]&gt;=951,1,0)</f>
        <v>0</v>
      </c>
      <c r="N3113">
        <f>IF(Tabela_Brasil[[#This Row],[COMP_P]]&lt;=2,1,0)</f>
        <v>1</v>
      </c>
    </row>
    <row r="3114" spans="1:14" x14ac:dyDescent="0.25">
      <c r="A3114" s="12" t="s">
        <v>3048</v>
      </c>
      <c r="B3114" s="12" t="s">
        <v>87</v>
      </c>
      <c r="C3114" s="12">
        <v>627</v>
      </c>
      <c r="D3114" s="12">
        <v>0.57799999999999996</v>
      </c>
      <c r="E3114" s="12">
        <v>0.54</v>
      </c>
      <c r="F3114" s="12">
        <v>0.48399999999999999</v>
      </c>
      <c r="G3114" s="12">
        <v>5489.47</v>
      </c>
      <c r="H3114" s="13">
        <v>4</v>
      </c>
      <c r="I3114" t="str">
        <f>CONCATENATE(Tabela_Brasil[[#This Row],[Município]],"-",Tabela_Brasil[[#This Row],[Estado]])</f>
        <v>Bacuri-MA</v>
      </c>
      <c r="J3114">
        <f>IF(Tabela_Brasil[[#This Row],[IDHM]]&lt;=0.599,1,0)</f>
        <v>1</v>
      </c>
      <c r="K3114" t="str">
        <f>IF(Tabela_Brasil[[#This Row],[IDHM]]&lt;=0.55,"Baixo",IF(Tabela_Brasil[[#This Row],[IDHM]]&lt;=0.699,"Médio",IF(Tabela_Brasil[[#This Row],[IDHM]]&lt;=0.799,"Alto","Muito Alto")))</f>
        <v>Médio</v>
      </c>
      <c r="L3114" t="str">
        <f>VLOOKUP(Tabela_Brasil[[#This Row],[Estado]],'De-Para_Estado_Regiao'!$B$3:$C$29,2,FALSE)</f>
        <v>Nordeste</v>
      </c>
      <c r="M3114">
        <f>IF(Tabela_Brasil[[#This Row],[IBGE_1-4]]&gt;=951,1,0)</f>
        <v>0</v>
      </c>
      <c r="N3114">
        <f>IF(Tabela_Brasil[[#This Row],[COMP_P]]&lt;=2,1,0)</f>
        <v>0</v>
      </c>
    </row>
    <row r="3115" spans="1:14" x14ac:dyDescent="0.25">
      <c r="A3115" s="9" t="s">
        <v>3049</v>
      </c>
      <c r="B3115" s="9" t="s">
        <v>7</v>
      </c>
      <c r="C3115" s="9">
        <v>107</v>
      </c>
      <c r="D3115" s="9">
        <v>0.72799999999999998</v>
      </c>
      <c r="E3115" s="9">
        <v>0.70099999999999996</v>
      </c>
      <c r="F3115" s="9">
        <v>0.68300000000000005</v>
      </c>
      <c r="G3115" s="9">
        <v>24830.77</v>
      </c>
      <c r="H3115" s="10">
        <v>1</v>
      </c>
      <c r="I3115" t="str">
        <f>CONCATENATE(Tabela_Brasil[[#This Row],[Município]],"-",Tabela_Brasil[[#This Row],[Estado]])</f>
        <v>Álvares Florence-SP</v>
      </c>
      <c r="J3115">
        <f>IF(Tabela_Brasil[[#This Row],[IDHM]]&lt;=0.599,1,0)</f>
        <v>0</v>
      </c>
      <c r="K3115" t="str">
        <f>IF(Tabela_Brasil[[#This Row],[IDHM]]&lt;=0.55,"Baixo",IF(Tabela_Brasil[[#This Row],[IDHM]]&lt;=0.699,"Médio",IF(Tabela_Brasil[[#This Row],[IDHM]]&lt;=0.799,"Alto","Muito Alto")))</f>
        <v>Alto</v>
      </c>
      <c r="L3115" t="str">
        <f>VLOOKUP(Tabela_Brasil[[#This Row],[Estado]],'De-Para_Estado_Regiao'!$B$3:$C$29,2,FALSE)</f>
        <v>Sudeste</v>
      </c>
      <c r="M3115">
        <f>IF(Tabela_Brasil[[#This Row],[IBGE_1-4]]&gt;=951,1,0)</f>
        <v>0</v>
      </c>
      <c r="N3115">
        <f>IF(Tabela_Brasil[[#This Row],[COMP_P]]&lt;=2,1,0)</f>
        <v>1</v>
      </c>
    </row>
    <row r="3116" spans="1:14" x14ac:dyDescent="0.25">
      <c r="A3116" s="12" t="s">
        <v>3050</v>
      </c>
      <c r="B3116" s="12" t="s">
        <v>14</v>
      </c>
      <c r="C3116" s="12">
        <v>48</v>
      </c>
      <c r="D3116" s="12">
        <v>0.77800000000000002</v>
      </c>
      <c r="E3116" s="12">
        <v>0.83599999999999997</v>
      </c>
      <c r="F3116" s="12">
        <v>0.66600000000000004</v>
      </c>
      <c r="G3116" s="12">
        <v>28450.19</v>
      </c>
      <c r="H3116" s="13">
        <v>3</v>
      </c>
      <c r="I3116" t="str">
        <f>CONCATENATE(Tabela_Brasil[[#This Row],[Município]],"-",Tabela_Brasil[[#This Row],[Estado]])</f>
        <v>Nova Bréscia-RS</v>
      </c>
      <c r="J3116">
        <f>IF(Tabela_Brasil[[#This Row],[IDHM]]&lt;=0.599,1,0)</f>
        <v>0</v>
      </c>
      <c r="K3116" t="str">
        <f>IF(Tabela_Brasil[[#This Row],[IDHM]]&lt;=0.55,"Baixo",IF(Tabela_Brasil[[#This Row],[IDHM]]&lt;=0.699,"Médio",IF(Tabela_Brasil[[#This Row],[IDHM]]&lt;=0.799,"Alto","Muito Alto")))</f>
        <v>Alto</v>
      </c>
      <c r="L3116" t="str">
        <f>VLOOKUP(Tabela_Brasil[[#This Row],[Estado]],'De-Para_Estado_Regiao'!$B$3:$C$29,2,FALSE)</f>
        <v>Sul</v>
      </c>
      <c r="M3116">
        <f>IF(Tabela_Brasil[[#This Row],[IBGE_1-4]]&gt;=951,1,0)</f>
        <v>0</v>
      </c>
      <c r="N3116">
        <f>IF(Tabela_Brasil[[#This Row],[COMP_P]]&lt;=2,1,0)</f>
        <v>0</v>
      </c>
    </row>
    <row r="3117" spans="1:14" x14ac:dyDescent="0.25">
      <c r="A3117" s="9" t="s">
        <v>3051</v>
      </c>
      <c r="B3117" s="9" t="s">
        <v>24</v>
      </c>
      <c r="C3117" s="9">
        <v>281</v>
      </c>
      <c r="D3117" s="9">
        <v>0.59299999999999997</v>
      </c>
      <c r="E3117" s="9">
        <v>0.57299999999999995</v>
      </c>
      <c r="F3117" s="9">
        <v>0.49</v>
      </c>
      <c r="G3117" s="9">
        <v>6138.91</v>
      </c>
      <c r="H3117" s="10">
        <v>11</v>
      </c>
      <c r="I3117" t="str">
        <f>CONCATENATE(Tabela_Brasil[[#This Row],[Município]],"-",Tabela_Brasil[[#This Row],[Estado]])</f>
        <v>Jacaraci-BA</v>
      </c>
      <c r="J3117">
        <f>IF(Tabela_Brasil[[#This Row],[IDHM]]&lt;=0.599,1,0)</f>
        <v>1</v>
      </c>
      <c r="K3117" t="str">
        <f>IF(Tabela_Brasil[[#This Row],[IDHM]]&lt;=0.55,"Baixo",IF(Tabela_Brasil[[#This Row],[IDHM]]&lt;=0.699,"Médio",IF(Tabela_Brasil[[#This Row],[IDHM]]&lt;=0.799,"Alto","Muito Alto")))</f>
        <v>Médio</v>
      </c>
      <c r="L3117" t="str">
        <f>VLOOKUP(Tabela_Brasil[[#This Row],[Estado]],'De-Para_Estado_Regiao'!$B$3:$C$29,2,FALSE)</f>
        <v>Nordeste</v>
      </c>
      <c r="M3117">
        <f>IF(Tabela_Brasil[[#This Row],[IBGE_1-4]]&gt;=951,1,0)</f>
        <v>0</v>
      </c>
      <c r="N3117">
        <f>IF(Tabela_Brasil[[#This Row],[COMP_P]]&lt;=2,1,0)</f>
        <v>0</v>
      </c>
    </row>
    <row r="3118" spans="1:14" x14ac:dyDescent="0.25">
      <c r="A3118" s="12" t="s">
        <v>3052</v>
      </c>
      <c r="B3118" s="12" t="s">
        <v>24</v>
      </c>
      <c r="C3118" s="12">
        <v>449</v>
      </c>
      <c r="D3118" s="12">
        <v>0.59899999999999998</v>
      </c>
      <c r="E3118" s="12">
        <v>0.57399999999999995</v>
      </c>
      <c r="F3118" s="12">
        <v>0.49099999999999999</v>
      </c>
      <c r="G3118" s="12">
        <v>9446.57</v>
      </c>
      <c r="H3118" s="13">
        <v>10</v>
      </c>
      <c r="I3118" t="str">
        <f>CONCATENATE(Tabela_Brasil[[#This Row],[Município]],"-",Tabela_Brasil[[#This Row],[Estado]])</f>
        <v>Itapé-BA</v>
      </c>
      <c r="J3118">
        <f>IF(Tabela_Brasil[[#This Row],[IDHM]]&lt;=0.599,1,0)</f>
        <v>1</v>
      </c>
      <c r="K3118" t="str">
        <f>IF(Tabela_Brasil[[#This Row],[IDHM]]&lt;=0.55,"Baixo",IF(Tabela_Brasil[[#This Row],[IDHM]]&lt;=0.699,"Médio",IF(Tabela_Brasil[[#This Row],[IDHM]]&lt;=0.799,"Alto","Muito Alto")))</f>
        <v>Médio</v>
      </c>
      <c r="L3118" t="str">
        <f>VLOOKUP(Tabela_Brasil[[#This Row],[Estado]],'De-Para_Estado_Regiao'!$B$3:$C$29,2,FALSE)</f>
        <v>Nordeste</v>
      </c>
      <c r="M3118">
        <f>IF(Tabela_Brasil[[#This Row],[IBGE_1-4]]&gt;=951,1,0)</f>
        <v>0</v>
      </c>
      <c r="N3118">
        <f>IF(Tabela_Brasil[[#This Row],[COMP_P]]&lt;=2,1,0)</f>
        <v>0</v>
      </c>
    </row>
    <row r="3119" spans="1:14" x14ac:dyDescent="0.25">
      <c r="A3119" s="9" t="s">
        <v>3053</v>
      </c>
      <c r="B3119" s="9" t="s">
        <v>14</v>
      </c>
      <c r="C3119" s="9">
        <v>55</v>
      </c>
      <c r="D3119" s="9">
        <v>0.65700000000000003</v>
      </c>
      <c r="E3119" s="9">
        <v>0.69199999999999995</v>
      </c>
      <c r="F3119" s="9">
        <v>0.50900000000000001</v>
      </c>
      <c r="G3119" s="9">
        <v>26648.59</v>
      </c>
      <c r="H3119" s="10">
        <v>5</v>
      </c>
      <c r="I3119" t="str">
        <f>CONCATENATE(Tabela_Brasil[[#This Row],[Município]],"-",Tabela_Brasil[[#This Row],[Estado]])</f>
        <v>Itacurubi-RS</v>
      </c>
      <c r="J3119">
        <f>IF(Tabela_Brasil[[#This Row],[IDHM]]&lt;=0.599,1,0)</f>
        <v>0</v>
      </c>
      <c r="K3119" t="str">
        <f>IF(Tabela_Brasil[[#This Row],[IDHM]]&lt;=0.55,"Baixo",IF(Tabela_Brasil[[#This Row],[IDHM]]&lt;=0.699,"Médio",IF(Tabela_Brasil[[#This Row],[IDHM]]&lt;=0.799,"Alto","Muito Alto")))</f>
        <v>Médio</v>
      </c>
      <c r="L3119" t="str">
        <f>VLOOKUP(Tabela_Brasil[[#This Row],[Estado]],'De-Para_Estado_Regiao'!$B$3:$C$29,2,FALSE)</f>
        <v>Sul</v>
      </c>
      <c r="M3119">
        <f>IF(Tabela_Brasil[[#This Row],[IBGE_1-4]]&gt;=951,1,0)</f>
        <v>0</v>
      </c>
      <c r="N3119">
        <f>IF(Tabela_Brasil[[#This Row],[COMP_P]]&lt;=2,1,0)</f>
        <v>0</v>
      </c>
    </row>
    <row r="3120" spans="1:14" x14ac:dyDescent="0.25">
      <c r="A3120" s="12" t="s">
        <v>3054</v>
      </c>
      <c r="B3120" s="12" t="s">
        <v>59</v>
      </c>
      <c r="C3120" s="12">
        <v>72</v>
      </c>
      <c r="D3120" s="12">
        <v>0.70799999999999996</v>
      </c>
      <c r="E3120" s="12">
        <v>0.73399999999999999</v>
      </c>
      <c r="F3120" s="12">
        <v>0.58599999999999997</v>
      </c>
      <c r="G3120" s="12">
        <v>28680.75</v>
      </c>
      <c r="H3120" s="13">
        <v>1</v>
      </c>
      <c r="I3120" t="str">
        <f>CONCATENATE(Tabela_Brasil[[#This Row],[Município]],"-",Tabela_Brasil[[#This Row],[Estado]])</f>
        <v>Ibicaré-SC</v>
      </c>
      <c r="J3120">
        <f>IF(Tabela_Brasil[[#This Row],[IDHM]]&lt;=0.599,1,0)</f>
        <v>0</v>
      </c>
      <c r="K3120" t="str">
        <f>IF(Tabela_Brasil[[#This Row],[IDHM]]&lt;=0.55,"Baixo",IF(Tabela_Brasil[[#This Row],[IDHM]]&lt;=0.699,"Médio",IF(Tabela_Brasil[[#This Row],[IDHM]]&lt;=0.799,"Alto","Muito Alto")))</f>
        <v>Alto</v>
      </c>
      <c r="L3120" t="str">
        <f>VLOOKUP(Tabela_Brasil[[#This Row],[Estado]],'De-Para_Estado_Regiao'!$B$3:$C$29,2,FALSE)</f>
        <v>Sul</v>
      </c>
      <c r="M3120">
        <f>IF(Tabela_Brasil[[#This Row],[IBGE_1-4]]&gt;=951,1,0)</f>
        <v>0</v>
      </c>
      <c r="N3120">
        <f>IF(Tabela_Brasil[[#This Row],[COMP_P]]&lt;=2,1,0)</f>
        <v>1</v>
      </c>
    </row>
    <row r="3121" spans="1:14" x14ac:dyDescent="0.25">
      <c r="A3121" s="9" t="s">
        <v>3055</v>
      </c>
      <c r="B3121" s="9" t="s">
        <v>111</v>
      </c>
      <c r="C3121" s="9">
        <v>288</v>
      </c>
      <c r="D3121" s="9">
        <v>0.66</v>
      </c>
      <c r="E3121" s="9">
        <v>0.61</v>
      </c>
      <c r="F3121" s="9">
        <v>0.59599999999999997</v>
      </c>
      <c r="G3121" s="9">
        <v>16945.25</v>
      </c>
      <c r="H3121" s="10">
        <v>2</v>
      </c>
      <c r="I3121" t="str">
        <f>CONCATENATE(Tabela_Brasil[[#This Row],[Município]],"-",Tabela_Brasil[[#This Row],[Estado]])</f>
        <v>Aliança Do Tocantins-TO</v>
      </c>
      <c r="J3121">
        <f>IF(Tabela_Brasil[[#This Row],[IDHM]]&lt;=0.599,1,0)</f>
        <v>0</v>
      </c>
      <c r="K3121" t="str">
        <f>IF(Tabela_Brasil[[#This Row],[IDHM]]&lt;=0.55,"Baixo",IF(Tabela_Brasil[[#This Row],[IDHM]]&lt;=0.699,"Médio",IF(Tabela_Brasil[[#This Row],[IDHM]]&lt;=0.799,"Alto","Muito Alto")))</f>
        <v>Médio</v>
      </c>
      <c r="L3121" t="str">
        <f>VLOOKUP(Tabela_Brasil[[#This Row],[Estado]],'De-Para_Estado_Regiao'!$B$3:$C$29,2,FALSE)</f>
        <v>Norte</v>
      </c>
      <c r="M3121">
        <f>IF(Tabela_Brasil[[#This Row],[IBGE_1-4]]&gt;=951,1,0)</f>
        <v>0</v>
      </c>
      <c r="N3121">
        <f>IF(Tabela_Brasil[[#This Row],[COMP_P]]&lt;=2,1,0)</f>
        <v>1</v>
      </c>
    </row>
    <row r="3122" spans="1:14" x14ac:dyDescent="0.25">
      <c r="A3122" s="12" t="s">
        <v>3056</v>
      </c>
      <c r="B3122" s="12" t="s">
        <v>14</v>
      </c>
      <c r="C3122" s="12">
        <v>43</v>
      </c>
      <c r="D3122" s="12">
        <v>0.72</v>
      </c>
      <c r="E3122" s="12">
        <v>0.745</v>
      </c>
      <c r="F3122" s="12">
        <v>0.61199999999999999</v>
      </c>
      <c r="G3122" s="12">
        <v>26185.65</v>
      </c>
      <c r="H3122" s="13">
        <v>6</v>
      </c>
      <c r="I3122" t="str">
        <f>CONCATENATE(Tabela_Brasil[[#This Row],[Município]],"-",Tabela_Brasil[[#This Row],[Estado]])</f>
        <v>São Valentim-RS</v>
      </c>
      <c r="J3122">
        <f>IF(Tabela_Brasil[[#This Row],[IDHM]]&lt;=0.599,1,0)</f>
        <v>0</v>
      </c>
      <c r="K3122" t="str">
        <f>IF(Tabela_Brasil[[#This Row],[IDHM]]&lt;=0.55,"Baixo",IF(Tabela_Brasil[[#This Row],[IDHM]]&lt;=0.699,"Médio",IF(Tabela_Brasil[[#This Row],[IDHM]]&lt;=0.799,"Alto","Muito Alto")))</f>
        <v>Alto</v>
      </c>
      <c r="L3122" t="str">
        <f>VLOOKUP(Tabela_Brasil[[#This Row],[Estado]],'De-Para_Estado_Regiao'!$B$3:$C$29,2,FALSE)</f>
        <v>Sul</v>
      </c>
      <c r="M3122">
        <f>IF(Tabela_Brasil[[#This Row],[IBGE_1-4]]&gt;=951,1,0)</f>
        <v>0</v>
      </c>
      <c r="N3122">
        <f>IF(Tabela_Brasil[[#This Row],[COMP_P]]&lt;=2,1,0)</f>
        <v>0</v>
      </c>
    </row>
    <row r="3123" spans="1:14" x14ac:dyDescent="0.25">
      <c r="A3123" s="9" t="s">
        <v>3057</v>
      </c>
      <c r="B3123" s="9" t="s">
        <v>24</v>
      </c>
      <c r="C3123" s="9">
        <v>316</v>
      </c>
      <c r="D3123" s="9">
        <v>0.56999999999999995</v>
      </c>
      <c r="E3123" s="9">
        <v>0.53500000000000003</v>
      </c>
      <c r="F3123" s="9">
        <v>0.45300000000000001</v>
      </c>
      <c r="G3123" s="9">
        <v>6580.5</v>
      </c>
      <c r="H3123" s="10">
        <v>2</v>
      </c>
      <c r="I3123" t="str">
        <f>CONCATENATE(Tabela_Brasil[[#This Row],[Município]],"-",Tabela_Brasil[[#This Row],[Estado]])</f>
        <v>Boa Nova-BA</v>
      </c>
      <c r="J3123">
        <f>IF(Tabela_Brasil[[#This Row],[IDHM]]&lt;=0.599,1,0)</f>
        <v>1</v>
      </c>
      <c r="K3123" t="str">
        <f>IF(Tabela_Brasil[[#This Row],[IDHM]]&lt;=0.55,"Baixo",IF(Tabela_Brasil[[#This Row],[IDHM]]&lt;=0.699,"Médio",IF(Tabela_Brasil[[#This Row],[IDHM]]&lt;=0.799,"Alto","Muito Alto")))</f>
        <v>Médio</v>
      </c>
      <c r="L3123" t="str">
        <f>VLOOKUP(Tabela_Brasil[[#This Row],[Estado]],'De-Para_Estado_Regiao'!$B$3:$C$29,2,FALSE)</f>
        <v>Nordeste</v>
      </c>
      <c r="M3123">
        <f>IF(Tabela_Brasil[[#This Row],[IBGE_1-4]]&gt;=951,1,0)</f>
        <v>0</v>
      </c>
      <c r="N3123">
        <f>IF(Tabela_Brasil[[#This Row],[COMP_P]]&lt;=2,1,0)</f>
        <v>1</v>
      </c>
    </row>
    <row r="3124" spans="1:14" x14ac:dyDescent="0.25">
      <c r="A3124" s="12" t="s">
        <v>3058</v>
      </c>
      <c r="B3124" s="12" t="s">
        <v>19</v>
      </c>
      <c r="C3124" s="12">
        <v>455</v>
      </c>
      <c r="D3124" s="12">
        <v>0.59</v>
      </c>
      <c r="E3124" s="12">
        <v>0.59799999999999998</v>
      </c>
      <c r="F3124" s="12">
        <v>0.49399999999999999</v>
      </c>
      <c r="G3124" s="12">
        <v>6871.23</v>
      </c>
      <c r="H3124" s="13">
        <v>2</v>
      </c>
      <c r="I3124" t="str">
        <f>CONCATENATE(Tabela_Brasil[[#This Row],[Município]],"-",Tabela_Brasil[[#This Row],[Estado]])</f>
        <v>Itapetim-PE</v>
      </c>
      <c r="J3124">
        <f>IF(Tabela_Brasil[[#This Row],[IDHM]]&lt;=0.599,1,0)</f>
        <v>1</v>
      </c>
      <c r="K3124" t="str">
        <f>IF(Tabela_Brasil[[#This Row],[IDHM]]&lt;=0.55,"Baixo",IF(Tabela_Brasil[[#This Row],[IDHM]]&lt;=0.699,"Médio",IF(Tabela_Brasil[[#This Row],[IDHM]]&lt;=0.799,"Alto","Muito Alto")))</f>
        <v>Médio</v>
      </c>
      <c r="L3124" t="str">
        <f>VLOOKUP(Tabela_Brasil[[#This Row],[Estado]],'De-Para_Estado_Regiao'!$B$3:$C$29,2,FALSE)</f>
        <v>Nordeste</v>
      </c>
      <c r="M3124">
        <f>IF(Tabela_Brasil[[#This Row],[IBGE_1-4]]&gt;=951,1,0)</f>
        <v>0</v>
      </c>
      <c r="N3124">
        <f>IF(Tabela_Brasil[[#This Row],[COMP_P]]&lt;=2,1,0)</f>
        <v>1</v>
      </c>
    </row>
    <row r="3125" spans="1:14" x14ac:dyDescent="0.25">
      <c r="A3125" s="9" t="s">
        <v>1038</v>
      </c>
      <c r="B3125" s="9" t="s">
        <v>24</v>
      </c>
      <c r="C3125" s="9">
        <v>725</v>
      </c>
      <c r="D3125" s="9">
        <v>0.56999999999999995</v>
      </c>
      <c r="E3125" s="9">
        <v>0.54400000000000004</v>
      </c>
      <c r="F3125" s="9">
        <v>0.47599999999999998</v>
      </c>
      <c r="G3125" s="9">
        <v>5875.61</v>
      </c>
      <c r="H3125" s="10">
        <v>24</v>
      </c>
      <c r="I3125" t="str">
        <f>CONCATENATE(Tabela_Brasil[[#This Row],[Município]],"-",Tabela_Brasil[[#This Row],[Estado]])</f>
        <v>Jussara-BA</v>
      </c>
      <c r="J3125">
        <f>IF(Tabela_Brasil[[#This Row],[IDHM]]&lt;=0.599,1,0)</f>
        <v>1</v>
      </c>
      <c r="K3125" t="str">
        <f>IF(Tabela_Brasil[[#This Row],[IDHM]]&lt;=0.55,"Baixo",IF(Tabela_Brasil[[#This Row],[IDHM]]&lt;=0.699,"Médio",IF(Tabela_Brasil[[#This Row],[IDHM]]&lt;=0.799,"Alto","Muito Alto")))</f>
        <v>Médio</v>
      </c>
      <c r="L3125" t="str">
        <f>VLOOKUP(Tabela_Brasil[[#This Row],[Estado]],'De-Para_Estado_Regiao'!$B$3:$C$29,2,FALSE)</f>
        <v>Nordeste</v>
      </c>
      <c r="M3125">
        <f>IF(Tabela_Brasil[[#This Row],[IBGE_1-4]]&gt;=951,1,0)</f>
        <v>0</v>
      </c>
      <c r="N3125">
        <f>IF(Tabela_Brasil[[#This Row],[COMP_P]]&lt;=2,1,0)</f>
        <v>0</v>
      </c>
    </row>
    <row r="3126" spans="1:14" x14ac:dyDescent="0.25">
      <c r="A3126" s="12" t="s">
        <v>3059</v>
      </c>
      <c r="B3126" s="12" t="s">
        <v>14</v>
      </c>
      <c r="C3126" s="12">
        <v>81</v>
      </c>
      <c r="D3126" s="12">
        <v>0.64300000000000002</v>
      </c>
      <c r="E3126" s="12">
        <v>0.64100000000000001</v>
      </c>
      <c r="F3126" s="12">
        <v>0.505</v>
      </c>
      <c r="G3126" s="12">
        <v>14456.65</v>
      </c>
      <c r="H3126" s="13">
        <v>2</v>
      </c>
      <c r="I3126" t="str">
        <f>CONCATENATE(Tabela_Brasil[[#This Row],[Município]],"-",Tabela_Brasil[[#This Row],[Estado]])</f>
        <v>Lagoão-RS</v>
      </c>
      <c r="J3126">
        <f>IF(Tabela_Brasil[[#This Row],[IDHM]]&lt;=0.599,1,0)</f>
        <v>0</v>
      </c>
      <c r="K3126" t="str">
        <f>IF(Tabela_Brasil[[#This Row],[IDHM]]&lt;=0.55,"Baixo",IF(Tabela_Brasil[[#This Row],[IDHM]]&lt;=0.699,"Médio",IF(Tabela_Brasil[[#This Row],[IDHM]]&lt;=0.799,"Alto","Muito Alto")))</f>
        <v>Médio</v>
      </c>
      <c r="L3126" t="str">
        <f>VLOOKUP(Tabela_Brasil[[#This Row],[Estado]],'De-Para_Estado_Regiao'!$B$3:$C$29,2,FALSE)</f>
        <v>Sul</v>
      </c>
      <c r="M3126">
        <f>IF(Tabela_Brasil[[#This Row],[IBGE_1-4]]&gt;=951,1,0)</f>
        <v>0</v>
      </c>
      <c r="N3126">
        <f>IF(Tabela_Brasil[[#This Row],[COMP_P]]&lt;=2,1,0)</f>
        <v>1</v>
      </c>
    </row>
    <row r="3127" spans="1:14" x14ac:dyDescent="0.25">
      <c r="A3127" s="9" t="s">
        <v>3060</v>
      </c>
      <c r="B3127" s="9" t="s">
        <v>7</v>
      </c>
      <c r="C3127" s="9">
        <v>120</v>
      </c>
      <c r="D3127" s="9">
        <v>0.70499999999999996</v>
      </c>
      <c r="E3127" s="9">
        <v>0.69599999999999995</v>
      </c>
      <c r="F3127" s="9">
        <v>0.61299999999999999</v>
      </c>
      <c r="G3127" s="9">
        <v>25664.53</v>
      </c>
      <c r="H3127" s="10">
        <v>2</v>
      </c>
      <c r="I3127" t="str">
        <f>CONCATENATE(Tabela_Brasil[[#This Row],[Município]],"-",Tabela_Brasil[[#This Row],[Estado]])</f>
        <v>Itaju-SP</v>
      </c>
      <c r="J3127">
        <f>IF(Tabela_Brasil[[#This Row],[IDHM]]&lt;=0.599,1,0)</f>
        <v>0</v>
      </c>
      <c r="K3127" t="str">
        <f>IF(Tabela_Brasil[[#This Row],[IDHM]]&lt;=0.55,"Baixo",IF(Tabela_Brasil[[#This Row],[IDHM]]&lt;=0.699,"Médio",IF(Tabela_Brasil[[#This Row],[IDHM]]&lt;=0.799,"Alto","Muito Alto")))</f>
        <v>Alto</v>
      </c>
      <c r="L3127" t="str">
        <f>VLOOKUP(Tabela_Brasil[[#This Row],[Estado]],'De-Para_Estado_Regiao'!$B$3:$C$29,2,FALSE)</f>
        <v>Sudeste</v>
      </c>
      <c r="M3127">
        <f>IF(Tabela_Brasil[[#This Row],[IBGE_1-4]]&gt;=951,1,0)</f>
        <v>0</v>
      </c>
      <c r="N3127">
        <f>IF(Tabela_Brasil[[#This Row],[COMP_P]]&lt;=2,1,0)</f>
        <v>1</v>
      </c>
    </row>
    <row r="3128" spans="1:14" x14ac:dyDescent="0.25">
      <c r="A3128" s="12" t="s">
        <v>3061</v>
      </c>
      <c r="B3128" s="12" t="s">
        <v>87</v>
      </c>
      <c r="C3128" s="12">
        <v>377</v>
      </c>
      <c r="D3128" s="12">
        <v>0.56999999999999995</v>
      </c>
      <c r="E3128" s="12">
        <v>0.55000000000000004</v>
      </c>
      <c r="F3128" s="12">
        <v>0.46200000000000002</v>
      </c>
      <c r="G3128" s="12">
        <v>5670.63</v>
      </c>
      <c r="H3128" s="13">
        <v>4</v>
      </c>
      <c r="I3128" t="str">
        <f>CONCATENATE(Tabela_Brasil[[#This Row],[Município]],"-",Tabela_Brasil[[#This Row],[Estado]])</f>
        <v>Governador Eugênio Barros-MA</v>
      </c>
      <c r="J3128">
        <f>IF(Tabela_Brasil[[#This Row],[IDHM]]&lt;=0.599,1,0)</f>
        <v>1</v>
      </c>
      <c r="K3128" t="str">
        <f>IF(Tabela_Brasil[[#This Row],[IDHM]]&lt;=0.55,"Baixo",IF(Tabela_Brasil[[#This Row],[IDHM]]&lt;=0.699,"Médio",IF(Tabela_Brasil[[#This Row],[IDHM]]&lt;=0.799,"Alto","Muito Alto")))</f>
        <v>Médio</v>
      </c>
      <c r="L3128" t="str">
        <f>VLOOKUP(Tabela_Brasil[[#This Row],[Estado]],'De-Para_Estado_Regiao'!$B$3:$C$29,2,FALSE)</f>
        <v>Nordeste</v>
      </c>
      <c r="M3128">
        <f>IF(Tabela_Brasil[[#This Row],[IBGE_1-4]]&gt;=951,1,0)</f>
        <v>0</v>
      </c>
      <c r="N3128">
        <f>IF(Tabela_Brasil[[#This Row],[COMP_P]]&lt;=2,1,0)</f>
        <v>0</v>
      </c>
    </row>
    <row r="3129" spans="1:14" x14ac:dyDescent="0.25">
      <c r="A3129" s="9" t="s">
        <v>3062</v>
      </c>
      <c r="B3129" s="9" t="s">
        <v>7</v>
      </c>
      <c r="C3129" s="9">
        <v>200</v>
      </c>
      <c r="D3129" s="9">
        <v>0.753</v>
      </c>
      <c r="E3129" s="9">
        <v>0.71</v>
      </c>
      <c r="F3129" s="9">
        <v>0.72599999999999998</v>
      </c>
      <c r="G3129" s="9">
        <v>16299.91</v>
      </c>
      <c r="H3129" s="10">
        <v>7</v>
      </c>
      <c r="I3129" t="str">
        <f>CONCATENATE(Tabela_Brasil[[#This Row],[Município]],"-",Tabela_Brasil[[#This Row],[Estado]])</f>
        <v>Três Fronteiras-SP</v>
      </c>
      <c r="J3129">
        <f>IF(Tabela_Brasil[[#This Row],[IDHM]]&lt;=0.599,1,0)</f>
        <v>0</v>
      </c>
      <c r="K3129" t="str">
        <f>IF(Tabela_Brasil[[#This Row],[IDHM]]&lt;=0.55,"Baixo",IF(Tabela_Brasil[[#This Row],[IDHM]]&lt;=0.699,"Médio",IF(Tabela_Brasil[[#This Row],[IDHM]]&lt;=0.799,"Alto","Muito Alto")))</f>
        <v>Alto</v>
      </c>
      <c r="L3129" t="str">
        <f>VLOOKUP(Tabela_Brasil[[#This Row],[Estado]],'De-Para_Estado_Regiao'!$B$3:$C$29,2,FALSE)</f>
        <v>Sudeste</v>
      </c>
      <c r="M3129">
        <f>IF(Tabela_Brasil[[#This Row],[IBGE_1-4]]&gt;=951,1,0)</f>
        <v>0</v>
      </c>
      <c r="N3129">
        <f>IF(Tabela_Brasil[[#This Row],[COMP_P]]&lt;=2,1,0)</f>
        <v>0</v>
      </c>
    </row>
    <row r="3130" spans="1:14" x14ac:dyDescent="0.25">
      <c r="A3130" s="12" t="s">
        <v>3063</v>
      </c>
      <c r="B3130" s="12" t="s">
        <v>64</v>
      </c>
      <c r="C3130" s="12">
        <v>251</v>
      </c>
      <c r="D3130" s="12">
        <v>0.67</v>
      </c>
      <c r="E3130" s="12">
        <v>0.65900000000000003</v>
      </c>
      <c r="F3130" s="12">
        <v>0.54900000000000004</v>
      </c>
      <c r="G3130" s="12">
        <v>11766.2</v>
      </c>
      <c r="H3130" s="13">
        <v>5</v>
      </c>
      <c r="I3130" t="str">
        <f>CONCATENATE(Tabela_Brasil[[#This Row],[Município]],"-",Tabela_Brasil[[#This Row],[Estado]])</f>
        <v>Apiacá-ES</v>
      </c>
      <c r="J3130">
        <f>IF(Tabela_Brasil[[#This Row],[IDHM]]&lt;=0.599,1,0)</f>
        <v>0</v>
      </c>
      <c r="K3130" t="str">
        <f>IF(Tabela_Brasil[[#This Row],[IDHM]]&lt;=0.55,"Baixo",IF(Tabela_Brasil[[#This Row],[IDHM]]&lt;=0.699,"Médio",IF(Tabela_Brasil[[#This Row],[IDHM]]&lt;=0.799,"Alto","Muito Alto")))</f>
        <v>Médio</v>
      </c>
      <c r="L3130" t="str">
        <f>VLOOKUP(Tabela_Brasil[[#This Row],[Estado]],'De-Para_Estado_Regiao'!$B$3:$C$29,2,FALSE)</f>
        <v>Sudeste</v>
      </c>
      <c r="M3130">
        <f>IF(Tabela_Brasil[[#This Row],[IBGE_1-4]]&gt;=951,1,0)</f>
        <v>0</v>
      </c>
      <c r="N3130">
        <f>IF(Tabela_Brasil[[#This Row],[COMP_P]]&lt;=2,1,0)</f>
        <v>0</v>
      </c>
    </row>
    <row r="3131" spans="1:14" x14ac:dyDescent="0.25">
      <c r="A3131" s="9" t="s">
        <v>3064</v>
      </c>
      <c r="B3131" s="9" t="s">
        <v>14</v>
      </c>
      <c r="C3131" s="9">
        <v>207</v>
      </c>
      <c r="D3131" s="9">
        <v>0.68200000000000005</v>
      </c>
      <c r="E3131" s="9">
        <v>0.69699999999999995</v>
      </c>
      <c r="F3131" s="9">
        <v>0.56200000000000006</v>
      </c>
      <c r="G3131" s="9">
        <v>12203.19</v>
      </c>
      <c r="H3131" s="10">
        <v>2</v>
      </c>
      <c r="I3131" t="str">
        <f>CONCATENATE(Tabela_Brasil[[#This Row],[Município]],"-",Tabela_Brasil[[#This Row],[Estado]])</f>
        <v>Ametista Do Sul-RS</v>
      </c>
      <c r="J3131">
        <f>IF(Tabela_Brasil[[#This Row],[IDHM]]&lt;=0.599,1,0)</f>
        <v>0</v>
      </c>
      <c r="K3131" t="str">
        <f>IF(Tabela_Brasil[[#This Row],[IDHM]]&lt;=0.55,"Baixo",IF(Tabela_Brasil[[#This Row],[IDHM]]&lt;=0.699,"Médio",IF(Tabela_Brasil[[#This Row],[IDHM]]&lt;=0.799,"Alto","Muito Alto")))</f>
        <v>Médio</v>
      </c>
      <c r="L3131" t="str">
        <f>VLOOKUP(Tabela_Brasil[[#This Row],[Estado]],'De-Para_Estado_Regiao'!$B$3:$C$29,2,FALSE)</f>
        <v>Sul</v>
      </c>
      <c r="M3131">
        <f>IF(Tabela_Brasil[[#This Row],[IBGE_1-4]]&gt;=951,1,0)</f>
        <v>0</v>
      </c>
      <c r="N3131">
        <f>IF(Tabela_Brasil[[#This Row],[COMP_P]]&lt;=2,1,0)</f>
        <v>1</v>
      </c>
    </row>
    <row r="3132" spans="1:14" x14ac:dyDescent="0.25">
      <c r="A3132" s="12" t="s">
        <v>1427</v>
      </c>
      <c r="B3132" s="12" t="s">
        <v>59</v>
      </c>
      <c r="C3132" s="12">
        <v>55</v>
      </c>
      <c r="D3132" s="12">
        <v>0.7</v>
      </c>
      <c r="E3132" s="12">
        <v>0.72799999999999998</v>
      </c>
      <c r="F3132" s="12">
        <v>0.56499999999999995</v>
      </c>
      <c r="G3132" s="12">
        <v>24914.91</v>
      </c>
      <c r="H3132" s="13">
        <v>1</v>
      </c>
      <c r="I3132" t="str">
        <f>CONCATENATE(Tabela_Brasil[[#This Row],[Município]],"-",Tabela_Brasil[[#This Row],[Estado]])</f>
        <v>Paraíso-SC</v>
      </c>
      <c r="J3132">
        <f>IF(Tabela_Brasil[[#This Row],[IDHM]]&lt;=0.599,1,0)</f>
        <v>0</v>
      </c>
      <c r="K3132" t="str">
        <f>IF(Tabela_Brasil[[#This Row],[IDHM]]&lt;=0.55,"Baixo",IF(Tabela_Brasil[[#This Row],[IDHM]]&lt;=0.699,"Médio",IF(Tabela_Brasil[[#This Row],[IDHM]]&lt;=0.799,"Alto","Muito Alto")))</f>
        <v>Alto</v>
      </c>
      <c r="L3132" t="str">
        <f>VLOOKUP(Tabela_Brasil[[#This Row],[Estado]],'De-Para_Estado_Regiao'!$B$3:$C$29,2,FALSE)</f>
        <v>Sul</v>
      </c>
      <c r="M3132">
        <f>IF(Tabela_Brasil[[#This Row],[IBGE_1-4]]&gt;=951,1,0)</f>
        <v>0</v>
      </c>
      <c r="N3132">
        <f>IF(Tabela_Brasil[[#This Row],[COMP_P]]&lt;=2,1,0)</f>
        <v>1</v>
      </c>
    </row>
    <row r="3133" spans="1:14" x14ac:dyDescent="0.25">
      <c r="A3133" s="9" t="s">
        <v>3065</v>
      </c>
      <c r="B3133" s="9" t="s">
        <v>7</v>
      </c>
      <c r="C3133" s="9">
        <v>180</v>
      </c>
      <c r="D3133" s="9">
        <v>0.72699999999999998</v>
      </c>
      <c r="E3133" s="9">
        <v>0.68899999999999995</v>
      </c>
      <c r="F3133" s="9">
        <v>0.67400000000000004</v>
      </c>
      <c r="G3133" s="9">
        <v>19503.650000000001</v>
      </c>
      <c r="H3133" s="10">
        <v>0</v>
      </c>
      <c r="I3133" t="str">
        <f>CONCATENATE(Tabela_Brasil[[#This Row],[Município]],"-",Tabela_Brasil[[#This Row],[Estado]])</f>
        <v>Ubirajara-SP</v>
      </c>
      <c r="J3133">
        <f>IF(Tabela_Brasil[[#This Row],[IDHM]]&lt;=0.599,1,0)</f>
        <v>0</v>
      </c>
      <c r="K3133" t="str">
        <f>IF(Tabela_Brasil[[#This Row],[IDHM]]&lt;=0.55,"Baixo",IF(Tabela_Brasil[[#This Row],[IDHM]]&lt;=0.699,"Médio",IF(Tabela_Brasil[[#This Row],[IDHM]]&lt;=0.799,"Alto","Muito Alto")))</f>
        <v>Alto</v>
      </c>
      <c r="L3133" t="str">
        <f>VLOOKUP(Tabela_Brasil[[#This Row],[Estado]],'De-Para_Estado_Regiao'!$B$3:$C$29,2,FALSE)</f>
        <v>Sudeste</v>
      </c>
      <c r="M3133">
        <f>IF(Tabela_Brasil[[#This Row],[IBGE_1-4]]&gt;=951,1,0)</f>
        <v>0</v>
      </c>
      <c r="N3133">
        <f>IF(Tabela_Brasil[[#This Row],[COMP_P]]&lt;=2,1,0)</f>
        <v>1</v>
      </c>
    </row>
    <row r="3134" spans="1:14" x14ac:dyDescent="0.25">
      <c r="A3134" s="12" t="s">
        <v>3066</v>
      </c>
      <c r="B3134" s="12" t="s">
        <v>16</v>
      </c>
      <c r="C3134" s="12">
        <v>417</v>
      </c>
      <c r="D3134" s="12">
        <v>0.60799999999999998</v>
      </c>
      <c r="E3134" s="12">
        <v>0.58599999999999997</v>
      </c>
      <c r="F3134" s="12">
        <v>0.45300000000000001</v>
      </c>
      <c r="G3134" s="12">
        <v>12835.35</v>
      </c>
      <c r="H3134" s="13">
        <v>4</v>
      </c>
      <c r="I3134" t="str">
        <f>CONCATENATE(Tabela_Brasil[[#This Row],[Município]],"-",Tabela_Brasil[[#This Row],[Estado]])</f>
        <v>Salto Da Divisa-MG</v>
      </c>
      <c r="J3134">
        <f>IF(Tabela_Brasil[[#This Row],[IDHM]]&lt;=0.599,1,0)</f>
        <v>0</v>
      </c>
      <c r="K3134" t="str">
        <f>IF(Tabela_Brasil[[#This Row],[IDHM]]&lt;=0.55,"Baixo",IF(Tabela_Brasil[[#This Row],[IDHM]]&lt;=0.699,"Médio",IF(Tabela_Brasil[[#This Row],[IDHM]]&lt;=0.799,"Alto","Muito Alto")))</f>
        <v>Médio</v>
      </c>
      <c r="L3134" t="str">
        <f>VLOOKUP(Tabela_Brasil[[#This Row],[Estado]],'De-Para_Estado_Regiao'!$B$3:$C$29,2,FALSE)</f>
        <v>Sudeste</v>
      </c>
      <c r="M3134">
        <f>IF(Tabela_Brasil[[#This Row],[IBGE_1-4]]&gt;=951,1,0)</f>
        <v>0</v>
      </c>
      <c r="N3134">
        <f>IF(Tabela_Brasil[[#This Row],[COMP_P]]&lt;=2,1,0)</f>
        <v>0</v>
      </c>
    </row>
    <row r="3135" spans="1:14" x14ac:dyDescent="0.25">
      <c r="A3135" s="9" t="s">
        <v>3067</v>
      </c>
      <c r="B3135" s="9" t="s">
        <v>14</v>
      </c>
      <c r="C3135" s="9">
        <v>24</v>
      </c>
      <c r="D3135" s="9">
        <v>0.79</v>
      </c>
      <c r="E3135" s="9">
        <v>0.81799999999999995</v>
      </c>
      <c r="F3135" s="9">
        <v>0.69799999999999995</v>
      </c>
      <c r="G3135" s="9">
        <v>46011.74</v>
      </c>
      <c r="H3135" s="10">
        <v>4</v>
      </c>
      <c r="I3135" t="str">
        <f>CONCATENATE(Tabela_Brasil[[#This Row],[Município]],"-",Tabela_Brasil[[#This Row],[Estado]])</f>
        <v>Ipiranga Do Sul-RS</v>
      </c>
      <c r="J3135">
        <f>IF(Tabela_Brasil[[#This Row],[IDHM]]&lt;=0.599,1,0)</f>
        <v>0</v>
      </c>
      <c r="K3135" t="str">
        <f>IF(Tabela_Brasil[[#This Row],[IDHM]]&lt;=0.55,"Baixo",IF(Tabela_Brasil[[#This Row],[IDHM]]&lt;=0.699,"Médio",IF(Tabela_Brasil[[#This Row],[IDHM]]&lt;=0.799,"Alto","Muito Alto")))</f>
        <v>Alto</v>
      </c>
      <c r="L3135" t="str">
        <f>VLOOKUP(Tabela_Brasil[[#This Row],[Estado]],'De-Para_Estado_Regiao'!$B$3:$C$29,2,FALSE)</f>
        <v>Sul</v>
      </c>
      <c r="M3135">
        <f>IF(Tabela_Brasil[[#This Row],[IBGE_1-4]]&gt;=951,1,0)</f>
        <v>0</v>
      </c>
      <c r="N3135">
        <f>IF(Tabela_Brasil[[#This Row],[COMP_P]]&lt;=2,1,0)</f>
        <v>0</v>
      </c>
    </row>
    <row r="3136" spans="1:14" x14ac:dyDescent="0.25">
      <c r="A3136" s="12" t="s">
        <v>3068</v>
      </c>
      <c r="B3136" s="12" t="s">
        <v>14</v>
      </c>
      <c r="C3136" s="12">
        <v>100</v>
      </c>
      <c r="D3136" s="12">
        <v>0.68</v>
      </c>
      <c r="E3136" s="12">
        <v>0.71299999999999997</v>
      </c>
      <c r="F3136" s="12">
        <v>0.501</v>
      </c>
      <c r="G3136" s="12">
        <v>17494.580000000002</v>
      </c>
      <c r="H3136" s="13">
        <v>6</v>
      </c>
      <c r="I3136" t="str">
        <f>CONCATENATE(Tabela_Brasil[[#This Row],[Município]],"-",Tabela_Brasil[[#This Row],[Estado]])</f>
        <v>Erval Grande-RS</v>
      </c>
      <c r="J3136">
        <f>IF(Tabela_Brasil[[#This Row],[IDHM]]&lt;=0.599,1,0)</f>
        <v>0</v>
      </c>
      <c r="K3136" t="str">
        <f>IF(Tabela_Brasil[[#This Row],[IDHM]]&lt;=0.55,"Baixo",IF(Tabela_Brasil[[#This Row],[IDHM]]&lt;=0.699,"Médio",IF(Tabela_Brasil[[#This Row],[IDHM]]&lt;=0.799,"Alto","Muito Alto")))</f>
        <v>Médio</v>
      </c>
      <c r="L3136" t="str">
        <f>VLOOKUP(Tabela_Brasil[[#This Row],[Estado]],'De-Para_Estado_Regiao'!$B$3:$C$29,2,FALSE)</f>
        <v>Sul</v>
      </c>
      <c r="M3136">
        <f>IF(Tabela_Brasil[[#This Row],[IBGE_1-4]]&gt;=951,1,0)</f>
        <v>0</v>
      </c>
      <c r="N3136">
        <f>IF(Tabela_Brasil[[#This Row],[COMP_P]]&lt;=2,1,0)</f>
        <v>0</v>
      </c>
    </row>
    <row r="3137" spans="1:14" x14ac:dyDescent="0.25">
      <c r="A3137" s="9" t="s">
        <v>3069</v>
      </c>
      <c r="B3137" s="9" t="s">
        <v>24</v>
      </c>
      <c r="C3137" s="9">
        <v>387</v>
      </c>
      <c r="D3137" s="9">
        <v>0.63</v>
      </c>
      <c r="E3137" s="9">
        <v>0.57799999999999996</v>
      </c>
      <c r="F3137" s="9">
        <v>0.55300000000000005</v>
      </c>
      <c r="G3137" s="9">
        <v>6228.75</v>
      </c>
      <c r="H3137" s="10">
        <v>14</v>
      </c>
      <c r="I3137" t="str">
        <f>CONCATENATE(Tabela_Brasil[[#This Row],[Município]],"-",Tabela_Brasil[[#This Row],[Estado]])</f>
        <v>Barra Do Mendes-BA</v>
      </c>
      <c r="J3137">
        <f>IF(Tabela_Brasil[[#This Row],[IDHM]]&lt;=0.599,1,0)</f>
        <v>0</v>
      </c>
      <c r="K3137" t="str">
        <f>IF(Tabela_Brasil[[#This Row],[IDHM]]&lt;=0.55,"Baixo",IF(Tabela_Brasil[[#This Row],[IDHM]]&lt;=0.699,"Médio",IF(Tabela_Brasil[[#This Row],[IDHM]]&lt;=0.799,"Alto","Muito Alto")))</f>
        <v>Médio</v>
      </c>
      <c r="L3137" t="str">
        <f>VLOOKUP(Tabela_Brasil[[#This Row],[Estado]],'De-Para_Estado_Regiao'!$B$3:$C$29,2,FALSE)</f>
        <v>Nordeste</v>
      </c>
      <c r="M3137">
        <f>IF(Tabela_Brasil[[#This Row],[IBGE_1-4]]&gt;=951,1,0)</f>
        <v>0</v>
      </c>
      <c r="N3137">
        <f>IF(Tabela_Brasil[[#This Row],[COMP_P]]&lt;=2,1,0)</f>
        <v>0</v>
      </c>
    </row>
    <row r="3138" spans="1:14" x14ac:dyDescent="0.25">
      <c r="A3138" s="12" t="s">
        <v>3070</v>
      </c>
      <c r="B3138" s="12" t="s">
        <v>14</v>
      </c>
      <c r="C3138" s="12">
        <v>50</v>
      </c>
      <c r="D3138" s="12">
        <v>0.67</v>
      </c>
      <c r="E3138" s="12">
        <v>0.67100000000000004</v>
      </c>
      <c r="F3138" s="12">
        <v>0.54500000000000004</v>
      </c>
      <c r="G3138" s="12">
        <v>16401.23</v>
      </c>
      <c r="H3138" s="13">
        <v>2</v>
      </c>
      <c r="I3138" t="str">
        <f>CONCATENATE(Tabela_Brasil[[#This Row],[Município]],"-",Tabela_Brasil[[#This Row],[Estado]])</f>
        <v>Sentinela Do Sul-RS</v>
      </c>
      <c r="J3138">
        <f>IF(Tabela_Brasil[[#This Row],[IDHM]]&lt;=0.599,1,0)</f>
        <v>0</v>
      </c>
      <c r="K3138" t="str">
        <f>IF(Tabela_Brasil[[#This Row],[IDHM]]&lt;=0.55,"Baixo",IF(Tabela_Brasil[[#This Row],[IDHM]]&lt;=0.699,"Médio",IF(Tabela_Brasil[[#This Row],[IDHM]]&lt;=0.799,"Alto","Muito Alto")))</f>
        <v>Médio</v>
      </c>
      <c r="L3138" t="str">
        <f>VLOOKUP(Tabela_Brasil[[#This Row],[Estado]],'De-Para_Estado_Regiao'!$B$3:$C$29,2,FALSE)</f>
        <v>Sul</v>
      </c>
      <c r="M3138">
        <f>IF(Tabela_Brasil[[#This Row],[IBGE_1-4]]&gt;=951,1,0)</f>
        <v>0</v>
      </c>
      <c r="N3138">
        <f>IF(Tabela_Brasil[[#This Row],[COMP_P]]&lt;=2,1,0)</f>
        <v>1</v>
      </c>
    </row>
    <row r="3139" spans="1:14" x14ac:dyDescent="0.25">
      <c r="A3139" s="9" t="s">
        <v>3071</v>
      </c>
      <c r="B3139" s="9" t="s">
        <v>59</v>
      </c>
      <c r="C3139" s="9">
        <v>85</v>
      </c>
      <c r="D3139" s="9">
        <v>0.76400000000000001</v>
      </c>
      <c r="E3139" s="9">
        <v>0.78100000000000003</v>
      </c>
      <c r="F3139" s="9">
        <v>0.65300000000000002</v>
      </c>
      <c r="G3139" s="9">
        <v>25248.49</v>
      </c>
      <c r="H3139" s="10">
        <v>4</v>
      </c>
      <c r="I3139" t="str">
        <f>CONCATENATE(Tabela_Brasil[[#This Row],[Município]],"-",Tabela_Brasil[[#This Row],[Estado]])</f>
        <v>Arroio Trinta-SC</v>
      </c>
      <c r="J3139">
        <f>IF(Tabela_Brasil[[#This Row],[IDHM]]&lt;=0.599,1,0)</f>
        <v>0</v>
      </c>
      <c r="K3139" t="str">
        <f>IF(Tabela_Brasil[[#This Row],[IDHM]]&lt;=0.55,"Baixo",IF(Tabela_Brasil[[#This Row],[IDHM]]&lt;=0.699,"Médio",IF(Tabela_Brasil[[#This Row],[IDHM]]&lt;=0.799,"Alto","Muito Alto")))</f>
        <v>Alto</v>
      </c>
      <c r="L3139" t="str">
        <f>VLOOKUP(Tabela_Brasil[[#This Row],[Estado]],'De-Para_Estado_Regiao'!$B$3:$C$29,2,FALSE)</f>
        <v>Sul</v>
      </c>
      <c r="M3139">
        <f>IF(Tabela_Brasil[[#This Row],[IBGE_1-4]]&gt;=951,1,0)</f>
        <v>0</v>
      </c>
      <c r="N3139">
        <f>IF(Tabela_Brasil[[#This Row],[COMP_P]]&lt;=2,1,0)</f>
        <v>0</v>
      </c>
    </row>
    <row r="3140" spans="1:14" x14ac:dyDescent="0.25">
      <c r="A3140" s="12" t="s">
        <v>3072</v>
      </c>
      <c r="B3140" s="12" t="s">
        <v>7</v>
      </c>
      <c r="C3140" s="12">
        <v>290</v>
      </c>
      <c r="D3140" s="12">
        <v>0.73799999999999999</v>
      </c>
      <c r="E3140" s="12">
        <v>0.71599999999999997</v>
      </c>
      <c r="F3140" s="12">
        <v>0.69899999999999995</v>
      </c>
      <c r="G3140" s="12">
        <v>15710.17</v>
      </c>
      <c r="H3140" s="13">
        <v>5</v>
      </c>
      <c r="I3140" t="str">
        <f>CONCATENATE(Tabela_Brasil[[#This Row],[Município]],"-",Tabela_Brasil[[#This Row],[Estado]])</f>
        <v>Santa Ernestina-SP</v>
      </c>
      <c r="J3140">
        <f>IF(Tabela_Brasil[[#This Row],[IDHM]]&lt;=0.599,1,0)</f>
        <v>0</v>
      </c>
      <c r="K3140" t="str">
        <f>IF(Tabela_Brasil[[#This Row],[IDHM]]&lt;=0.55,"Baixo",IF(Tabela_Brasil[[#This Row],[IDHM]]&lt;=0.699,"Médio",IF(Tabela_Brasil[[#This Row],[IDHM]]&lt;=0.799,"Alto","Muito Alto")))</f>
        <v>Alto</v>
      </c>
      <c r="L3140" t="str">
        <f>VLOOKUP(Tabela_Brasil[[#This Row],[Estado]],'De-Para_Estado_Regiao'!$B$3:$C$29,2,FALSE)</f>
        <v>Sudeste</v>
      </c>
      <c r="M3140">
        <f>IF(Tabela_Brasil[[#This Row],[IBGE_1-4]]&gt;=951,1,0)</f>
        <v>0</v>
      </c>
      <c r="N3140">
        <f>IF(Tabela_Brasil[[#This Row],[COMP_P]]&lt;=2,1,0)</f>
        <v>0</v>
      </c>
    </row>
    <row r="3141" spans="1:14" x14ac:dyDescent="0.25">
      <c r="A3141" s="9" t="s">
        <v>3073</v>
      </c>
      <c r="B3141" s="9" t="s">
        <v>14</v>
      </c>
      <c r="C3141" s="9">
        <v>162</v>
      </c>
      <c r="D3141" s="9">
        <v>0.64900000000000002</v>
      </c>
      <c r="E3141" s="9">
        <v>0.65700000000000003</v>
      </c>
      <c r="F3141" s="9">
        <v>0.504</v>
      </c>
      <c r="G3141" s="9">
        <v>13605.5</v>
      </c>
      <c r="H3141" s="10">
        <v>7</v>
      </c>
      <c r="I3141" t="str">
        <f>CONCATENATE(Tabela_Brasil[[#This Row],[Município]],"-",Tabela_Brasil[[#This Row],[Estado]])</f>
        <v>Cerrito-RS</v>
      </c>
      <c r="J3141">
        <f>IF(Tabela_Brasil[[#This Row],[IDHM]]&lt;=0.599,1,0)</f>
        <v>0</v>
      </c>
      <c r="K3141" t="str">
        <f>IF(Tabela_Brasil[[#This Row],[IDHM]]&lt;=0.55,"Baixo",IF(Tabela_Brasil[[#This Row],[IDHM]]&lt;=0.699,"Médio",IF(Tabela_Brasil[[#This Row],[IDHM]]&lt;=0.799,"Alto","Muito Alto")))</f>
        <v>Médio</v>
      </c>
      <c r="L3141" t="str">
        <f>VLOOKUP(Tabela_Brasil[[#This Row],[Estado]],'De-Para_Estado_Regiao'!$B$3:$C$29,2,FALSE)</f>
        <v>Sul</v>
      </c>
      <c r="M3141">
        <f>IF(Tabela_Brasil[[#This Row],[IBGE_1-4]]&gt;=951,1,0)</f>
        <v>0</v>
      </c>
      <c r="N3141">
        <f>IF(Tabela_Brasil[[#This Row],[COMP_P]]&lt;=2,1,0)</f>
        <v>0</v>
      </c>
    </row>
    <row r="3142" spans="1:14" x14ac:dyDescent="0.25">
      <c r="A3142" s="12" t="s">
        <v>3074</v>
      </c>
      <c r="B3142" s="12" t="s">
        <v>16</v>
      </c>
      <c r="C3142" s="12">
        <v>241</v>
      </c>
      <c r="D3142" s="12">
        <v>0.628</v>
      </c>
      <c r="E3142" s="12">
        <v>0.57999999999999996</v>
      </c>
      <c r="F3142" s="12">
        <v>0.52400000000000002</v>
      </c>
      <c r="G3142" s="12">
        <v>7035.99</v>
      </c>
      <c r="H3142" s="13">
        <v>11</v>
      </c>
      <c r="I3142" t="str">
        <f>CONCATENATE(Tabela_Brasil[[#This Row],[Município]],"-",Tabela_Brasil[[#This Row],[Estado]])</f>
        <v>Berilo-MG</v>
      </c>
      <c r="J3142">
        <f>IF(Tabela_Brasil[[#This Row],[IDHM]]&lt;=0.599,1,0)</f>
        <v>0</v>
      </c>
      <c r="K3142" t="str">
        <f>IF(Tabela_Brasil[[#This Row],[IDHM]]&lt;=0.55,"Baixo",IF(Tabela_Brasil[[#This Row],[IDHM]]&lt;=0.699,"Médio",IF(Tabela_Brasil[[#This Row],[IDHM]]&lt;=0.799,"Alto","Muito Alto")))</f>
        <v>Médio</v>
      </c>
      <c r="L3142" t="str">
        <f>VLOOKUP(Tabela_Brasil[[#This Row],[Estado]],'De-Para_Estado_Regiao'!$B$3:$C$29,2,FALSE)</f>
        <v>Sudeste</v>
      </c>
      <c r="M3142">
        <f>IF(Tabela_Brasil[[#This Row],[IBGE_1-4]]&gt;=951,1,0)</f>
        <v>0</v>
      </c>
      <c r="N3142">
        <f>IF(Tabela_Brasil[[#This Row],[COMP_P]]&lt;=2,1,0)</f>
        <v>0</v>
      </c>
    </row>
    <row r="3143" spans="1:14" x14ac:dyDescent="0.25">
      <c r="A3143" s="9" t="s">
        <v>3075</v>
      </c>
      <c r="B3143" s="9" t="s">
        <v>16</v>
      </c>
      <c r="C3143" s="9">
        <v>376</v>
      </c>
      <c r="D3143" s="9">
        <v>0.60899999999999999</v>
      </c>
      <c r="E3143" s="9">
        <v>0.55200000000000005</v>
      </c>
      <c r="F3143" s="9">
        <v>0.51900000000000002</v>
      </c>
      <c r="G3143" s="9">
        <v>6898.92</v>
      </c>
      <c r="H3143" s="10">
        <v>7</v>
      </c>
      <c r="I3143" t="str">
        <f>CONCATENATE(Tabela_Brasil[[#This Row],[Município]],"-",Tabela_Brasil[[#This Row],[Estado]])</f>
        <v>Ubaí-MG</v>
      </c>
      <c r="J3143">
        <f>IF(Tabela_Brasil[[#This Row],[IDHM]]&lt;=0.599,1,0)</f>
        <v>0</v>
      </c>
      <c r="K3143" t="str">
        <f>IF(Tabela_Brasil[[#This Row],[IDHM]]&lt;=0.55,"Baixo",IF(Tabela_Brasil[[#This Row],[IDHM]]&lt;=0.699,"Médio",IF(Tabela_Brasil[[#This Row],[IDHM]]&lt;=0.799,"Alto","Muito Alto")))</f>
        <v>Médio</v>
      </c>
      <c r="L3143" t="str">
        <f>VLOOKUP(Tabela_Brasil[[#This Row],[Estado]],'De-Para_Estado_Regiao'!$B$3:$C$29,2,FALSE)</f>
        <v>Sudeste</v>
      </c>
      <c r="M3143">
        <f>IF(Tabela_Brasil[[#This Row],[IBGE_1-4]]&gt;=951,1,0)</f>
        <v>0</v>
      </c>
      <c r="N3143">
        <f>IF(Tabela_Brasil[[#This Row],[COMP_P]]&lt;=2,1,0)</f>
        <v>0</v>
      </c>
    </row>
    <row r="3144" spans="1:14" x14ac:dyDescent="0.25">
      <c r="A3144" s="12" t="s">
        <v>3076</v>
      </c>
      <c r="B3144" s="12" t="s">
        <v>24</v>
      </c>
      <c r="C3144" s="12">
        <v>239</v>
      </c>
      <c r="D3144" s="12">
        <v>0.57499999999999996</v>
      </c>
      <c r="E3144" s="12">
        <v>0.54300000000000004</v>
      </c>
      <c r="F3144" s="12">
        <v>0.46400000000000002</v>
      </c>
      <c r="G3144" s="12">
        <v>7822.93</v>
      </c>
      <c r="H3144" s="13">
        <v>1</v>
      </c>
      <c r="I3144" t="str">
        <f>CONCATENATE(Tabela_Brasil[[#This Row],[Município]],"-",Tabela_Brasil[[#This Row],[Estado]])</f>
        <v>Botuporã-BA</v>
      </c>
      <c r="J3144">
        <f>IF(Tabela_Brasil[[#This Row],[IDHM]]&lt;=0.599,1,0)</f>
        <v>1</v>
      </c>
      <c r="K3144" t="str">
        <f>IF(Tabela_Brasil[[#This Row],[IDHM]]&lt;=0.55,"Baixo",IF(Tabela_Brasil[[#This Row],[IDHM]]&lt;=0.699,"Médio",IF(Tabela_Brasil[[#This Row],[IDHM]]&lt;=0.799,"Alto","Muito Alto")))</f>
        <v>Médio</v>
      </c>
      <c r="L3144" t="str">
        <f>VLOOKUP(Tabela_Brasil[[#This Row],[Estado]],'De-Para_Estado_Regiao'!$B$3:$C$29,2,FALSE)</f>
        <v>Nordeste</v>
      </c>
      <c r="M3144">
        <f>IF(Tabela_Brasil[[#This Row],[IBGE_1-4]]&gt;=951,1,0)</f>
        <v>0</v>
      </c>
      <c r="N3144">
        <f>IF(Tabela_Brasil[[#This Row],[COMP_P]]&lt;=2,1,0)</f>
        <v>1</v>
      </c>
    </row>
    <row r="3145" spans="1:14" x14ac:dyDescent="0.25">
      <c r="A3145" s="9" t="s">
        <v>3077</v>
      </c>
      <c r="B3145" s="9" t="s">
        <v>64</v>
      </c>
      <c r="C3145" s="9">
        <v>249</v>
      </c>
      <c r="D3145" s="9">
        <v>0.66400000000000003</v>
      </c>
      <c r="E3145" s="9">
        <v>0.63400000000000001</v>
      </c>
      <c r="F3145" s="9">
        <v>0.56699999999999995</v>
      </c>
      <c r="G3145" s="9">
        <v>10709.54</v>
      </c>
      <c r="H3145" s="10">
        <v>3</v>
      </c>
      <c r="I3145" t="str">
        <f>CONCATENATE(Tabela_Brasil[[#This Row],[Município]],"-",Tabela_Brasil[[#This Row],[Estado]])</f>
        <v>Alto Rio Novo-ES</v>
      </c>
      <c r="J3145">
        <f>IF(Tabela_Brasil[[#This Row],[IDHM]]&lt;=0.599,1,0)</f>
        <v>0</v>
      </c>
      <c r="K3145" t="str">
        <f>IF(Tabela_Brasil[[#This Row],[IDHM]]&lt;=0.55,"Baixo",IF(Tabela_Brasil[[#This Row],[IDHM]]&lt;=0.699,"Médio",IF(Tabela_Brasil[[#This Row],[IDHM]]&lt;=0.799,"Alto","Muito Alto")))</f>
        <v>Médio</v>
      </c>
      <c r="L3145" t="str">
        <f>VLOOKUP(Tabela_Brasil[[#This Row],[Estado]],'De-Para_Estado_Regiao'!$B$3:$C$29,2,FALSE)</f>
        <v>Sudeste</v>
      </c>
      <c r="M3145">
        <f>IF(Tabela_Brasil[[#This Row],[IBGE_1-4]]&gt;=951,1,0)</f>
        <v>0</v>
      </c>
      <c r="N3145">
        <f>IF(Tabela_Brasil[[#This Row],[COMP_P]]&lt;=2,1,0)</f>
        <v>0</v>
      </c>
    </row>
    <row r="3146" spans="1:14" x14ac:dyDescent="0.25">
      <c r="A3146" s="12" t="s">
        <v>3007</v>
      </c>
      <c r="B3146" s="12" t="s">
        <v>14</v>
      </c>
      <c r="C3146" s="12">
        <v>152</v>
      </c>
      <c r="D3146" s="12">
        <v>0.66</v>
      </c>
      <c r="E3146" s="12">
        <v>0.69199999999999995</v>
      </c>
      <c r="F3146" s="12">
        <v>0.49199999999999999</v>
      </c>
      <c r="G3146" s="12">
        <v>14992.68</v>
      </c>
      <c r="H3146" s="13">
        <v>5</v>
      </c>
      <c r="I3146" t="str">
        <f>CONCATENATE(Tabela_Brasil[[#This Row],[Município]],"-",Tabela_Brasil[[#This Row],[Estado]])</f>
        <v>Tavares-RS</v>
      </c>
      <c r="J3146">
        <f>IF(Tabela_Brasil[[#This Row],[IDHM]]&lt;=0.599,1,0)</f>
        <v>0</v>
      </c>
      <c r="K3146" t="str">
        <f>IF(Tabela_Brasil[[#This Row],[IDHM]]&lt;=0.55,"Baixo",IF(Tabela_Brasil[[#This Row],[IDHM]]&lt;=0.699,"Médio",IF(Tabela_Brasil[[#This Row],[IDHM]]&lt;=0.799,"Alto","Muito Alto")))</f>
        <v>Médio</v>
      </c>
      <c r="L3146" t="str">
        <f>VLOOKUP(Tabela_Brasil[[#This Row],[Estado]],'De-Para_Estado_Regiao'!$B$3:$C$29,2,FALSE)</f>
        <v>Sul</v>
      </c>
      <c r="M3146">
        <f>IF(Tabela_Brasil[[#This Row],[IBGE_1-4]]&gt;=951,1,0)</f>
        <v>0</v>
      </c>
      <c r="N3146">
        <f>IF(Tabela_Brasil[[#This Row],[COMP_P]]&lt;=2,1,0)</f>
        <v>0</v>
      </c>
    </row>
    <row r="3147" spans="1:14" x14ac:dyDescent="0.25">
      <c r="A3147" s="9" t="s">
        <v>3078</v>
      </c>
      <c r="B3147" s="9" t="s">
        <v>16</v>
      </c>
      <c r="C3147" s="9">
        <v>429</v>
      </c>
      <c r="D3147" s="9">
        <v>0.57399999999999995</v>
      </c>
      <c r="E3147" s="9">
        <v>0.57499999999999996</v>
      </c>
      <c r="F3147" s="9">
        <v>0.42699999999999999</v>
      </c>
      <c r="G3147" s="9">
        <v>6930.04</v>
      </c>
      <c r="H3147" s="10">
        <v>2</v>
      </c>
      <c r="I3147" t="str">
        <f>CONCATENATE(Tabela_Brasil[[#This Row],[Município]],"-",Tabela_Brasil[[#This Row],[Estado]])</f>
        <v>Santo Antônio Do Jacinto-MG</v>
      </c>
      <c r="J3147">
        <f>IF(Tabela_Brasil[[#This Row],[IDHM]]&lt;=0.599,1,0)</f>
        <v>1</v>
      </c>
      <c r="K3147" t="str">
        <f>IF(Tabela_Brasil[[#This Row],[IDHM]]&lt;=0.55,"Baixo",IF(Tabela_Brasil[[#This Row],[IDHM]]&lt;=0.699,"Médio",IF(Tabela_Brasil[[#This Row],[IDHM]]&lt;=0.799,"Alto","Muito Alto")))</f>
        <v>Médio</v>
      </c>
      <c r="L3147" t="str">
        <f>VLOOKUP(Tabela_Brasil[[#This Row],[Estado]],'De-Para_Estado_Regiao'!$B$3:$C$29,2,FALSE)</f>
        <v>Sudeste</v>
      </c>
      <c r="M3147">
        <f>IF(Tabela_Brasil[[#This Row],[IBGE_1-4]]&gt;=951,1,0)</f>
        <v>0</v>
      </c>
      <c r="N3147">
        <f>IF(Tabela_Brasil[[#This Row],[COMP_P]]&lt;=2,1,0)</f>
        <v>1</v>
      </c>
    </row>
    <row r="3148" spans="1:14" x14ac:dyDescent="0.25">
      <c r="A3148" s="12" t="s">
        <v>3079</v>
      </c>
      <c r="B3148" s="12" t="s">
        <v>14</v>
      </c>
      <c r="C3148" s="12">
        <v>25</v>
      </c>
      <c r="D3148" s="12">
        <v>0.70099999999999996</v>
      </c>
      <c r="E3148" s="12">
        <v>0.70099999999999996</v>
      </c>
      <c r="F3148" s="12">
        <v>0.56799999999999995</v>
      </c>
      <c r="G3148" s="12">
        <v>21054.07</v>
      </c>
      <c r="H3148" s="13">
        <v>5</v>
      </c>
      <c r="I3148" t="str">
        <f>CONCATENATE(Tabela_Brasil[[#This Row],[Município]],"-",Tabela_Brasil[[#This Row],[Estado]])</f>
        <v>Mariana Pimentel-RS</v>
      </c>
      <c r="J3148">
        <f>IF(Tabela_Brasil[[#This Row],[IDHM]]&lt;=0.599,1,0)</f>
        <v>0</v>
      </c>
      <c r="K3148" t="str">
        <f>IF(Tabela_Brasil[[#This Row],[IDHM]]&lt;=0.55,"Baixo",IF(Tabela_Brasil[[#This Row],[IDHM]]&lt;=0.699,"Médio",IF(Tabela_Brasil[[#This Row],[IDHM]]&lt;=0.799,"Alto","Muito Alto")))</f>
        <v>Alto</v>
      </c>
      <c r="L3148" t="str">
        <f>VLOOKUP(Tabela_Brasil[[#This Row],[Estado]],'De-Para_Estado_Regiao'!$B$3:$C$29,2,FALSE)</f>
        <v>Sul</v>
      </c>
      <c r="M3148">
        <f>IF(Tabela_Brasil[[#This Row],[IBGE_1-4]]&gt;=951,1,0)</f>
        <v>0</v>
      </c>
      <c r="N3148">
        <f>IF(Tabela_Brasil[[#This Row],[COMP_P]]&lt;=2,1,0)</f>
        <v>0</v>
      </c>
    </row>
    <row r="3149" spans="1:14" x14ac:dyDescent="0.25">
      <c r="A3149" s="9" t="s">
        <v>3080</v>
      </c>
      <c r="B3149" s="9" t="s">
        <v>14</v>
      </c>
      <c r="C3149" s="9">
        <v>66</v>
      </c>
      <c r="D3149" s="9">
        <v>0.73199999999999998</v>
      </c>
      <c r="E3149" s="9">
        <v>0.75</v>
      </c>
      <c r="F3149" s="9">
        <v>0.61699999999999999</v>
      </c>
      <c r="G3149" s="9">
        <v>28773.45</v>
      </c>
      <c r="H3149" s="10">
        <v>0</v>
      </c>
      <c r="I3149" t="str">
        <f>CONCATENATE(Tabela_Brasil[[#This Row],[Município]],"-",Tabela_Brasil[[#This Row],[Estado]])</f>
        <v>São Jorge-RS</v>
      </c>
      <c r="J3149">
        <f>IF(Tabela_Brasil[[#This Row],[IDHM]]&lt;=0.599,1,0)</f>
        <v>0</v>
      </c>
      <c r="K3149" t="str">
        <f>IF(Tabela_Brasil[[#This Row],[IDHM]]&lt;=0.55,"Baixo",IF(Tabela_Brasil[[#This Row],[IDHM]]&lt;=0.699,"Médio",IF(Tabela_Brasil[[#This Row],[IDHM]]&lt;=0.799,"Alto","Muito Alto")))</f>
        <v>Alto</v>
      </c>
      <c r="L3149" t="str">
        <f>VLOOKUP(Tabela_Brasil[[#This Row],[Estado]],'De-Para_Estado_Regiao'!$B$3:$C$29,2,FALSE)</f>
        <v>Sul</v>
      </c>
      <c r="M3149">
        <f>IF(Tabela_Brasil[[#This Row],[IBGE_1-4]]&gt;=951,1,0)</f>
        <v>0</v>
      </c>
      <c r="N3149">
        <f>IF(Tabela_Brasil[[#This Row],[COMP_P]]&lt;=2,1,0)</f>
        <v>1</v>
      </c>
    </row>
    <row r="3150" spans="1:14" x14ac:dyDescent="0.25">
      <c r="A3150" s="12" t="s">
        <v>3081</v>
      </c>
      <c r="B3150" s="12" t="s">
        <v>14</v>
      </c>
      <c r="C3150" s="12">
        <v>26</v>
      </c>
      <c r="D3150" s="12">
        <v>0.68799999999999994</v>
      </c>
      <c r="E3150" s="12">
        <v>0.69699999999999995</v>
      </c>
      <c r="F3150" s="12">
        <v>0.54800000000000004</v>
      </c>
      <c r="G3150" s="12">
        <v>19885.330000000002</v>
      </c>
      <c r="H3150" s="13">
        <v>6</v>
      </c>
      <c r="I3150" t="str">
        <f>CONCATENATE(Tabela_Brasil[[#This Row],[Município]],"-",Tabela_Brasil[[#This Row],[Estado]])</f>
        <v>Novo Cabrais-RS</v>
      </c>
      <c r="J3150">
        <f>IF(Tabela_Brasil[[#This Row],[IDHM]]&lt;=0.599,1,0)</f>
        <v>0</v>
      </c>
      <c r="K3150" t="str">
        <f>IF(Tabela_Brasil[[#This Row],[IDHM]]&lt;=0.55,"Baixo",IF(Tabela_Brasil[[#This Row],[IDHM]]&lt;=0.699,"Médio",IF(Tabela_Brasil[[#This Row],[IDHM]]&lt;=0.799,"Alto","Muito Alto")))</f>
        <v>Médio</v>
      </c>
      <c r="L3150" t="str">
        <f>VLOOKUP(Tabela_Brasil[[#This Row],[Estado]],'De-Para_Estado_Regiao'!$B$3:$C$29,2,FALSE)</f>
        <v>Sul</v>
      </c>
      <c r="M3150">
        <f>IF(Tabela_Brasil[[#This Row],[IBGE_1-4]]&gt;=951,1,0)</f>
        <v>0</v>
      </c>
      <c r="N3150">
        <f>IF(Tabela_Brasil[[#This Row],[COMP_P]]&lt;=2,1,0)</f>
        <v>0</v>
      </c>
    </row>
    <row r="3151" spans="1:14" x14ac:dyDescent="0.25">
      <c r="A3151" s="9" t="s">
        <v>3082</v>
      </c>
      <c r="B3151" s="9" t="s">
        <v>16</v>
      </c>
      <c r="C3151" s="9">
        <v>411</v>
      </c>
      <c r="D3151" s="9">
        <v>0.60899999999999999</v>
      </c>
      <c r="E3151" s="9">
        <v>0.58899999999999997</v>
      </c>
      <c r="F3151" s="9">
        <v>0.46899999999999997</v>
      </c>
      <c r="G3151" s="9">
        <v>7885.98</v>
      </c>
      <c r="H3151" s="10">
        <v>0</v>
      </c>
      <c r="I3151" t="str">
        <f>CONCATENATE(Tabela_Brasil[[#This Row],[Município]],"-",Tabela_Brasil[[#This Row],[Estado]])</f>
        <v>Rubim-MG</v>
      </c>
      <c r="J3151">
        <f>IF(Tabela_Brasil[[#This Row],[IDHM]]&lt;=0.599,1,0)</f>
        <v>0</v>
      </c>
      <c r="K3151" t="str">
        <f>IF(Tabela_Brasil[[#This Row],[IDHM]]&lt;=0.55,"Baixo",IF(Tabela_Brasil[[#This Row],[IDHM]]&lt;=0.699,"Médio",IF(Tabela_Brasil[[#This Row],[IDHM]]&lt;=0.799,"Alto","Muito Alto")))</f>
        <v>Médio</v>
      </c>
      <c r="L3151" t="str">
        <f>VLOOKUP(Tabela_Brasil[[#This Row],[Estado]],'De-Para_Estado_Regiao'!$B$3:$C$29,2,FALSE)</f>
        <v>Sudeste</v>
      </c>
      <c r="M3151">
        <f>IF(Tabela_Brasil[[#This Row],[IBGE_1-4]]&gt;=951,1,0)</f>
        <v>0</v>
      </c>
      <c r="N3151">
        <f>IF(Tabela_Brasil[[#This Row],[COMP_P]]&lt;=2,1,0)</f>
        <v>1</v>
      </c>
    </row>
    <row r="3152" spans="1:14" x14ac:dyDescent="0.25">
      <c r="A3152" s="12" t="s">
        <v>3083</v>
      </c>
      <c r="B3152" s="12" t="s">
        <v>24</v>
      </c>
      <c r="C3152" s="12">
        <v>268</v>
      </c>
      <c r="D3152" s="12">
        <v>0.61099999999999999</v>
      </c>
      <c r="E3152" s="12">
        <v>0.60799999999999998</v>
      </c>
      <c r="F3152" s="12">
        <v>0.47599999999999998</v>
      </c>
      <c r="G3152" s="12">
        <v>7837.39</v>
      </c>
      <c r="H3152" s="13">
        <v>4</v>
      </c>
      <c r="I3152" t="str">
        <f>CONCATENATE(Tabela_Brasil[[#This Row],[Município]],"-",Tabela_Brasil[[#This Row],[Estado]])</f>
        <v>Ibiassucê-BA</v>
      </c>
      <c r="J3152">
        <f>IF(Tabela_Brasil[[#This Row],[IDHM]]&lt;=0.599,1,0)</f>
        <v>0</v>
      </c>
      <c r="K3152" t="str">
        <f>IF(Tabela_Brasil[[#This Row],[IDHM]]&lt;=0.55,"Baixo",IF(Tabela_Brasil[[#This Row],[IDHM]]&lt;=0.699,"Médio",IF(Tabela_Brasil[[#This Row],[IDHM]]&lt;=0.799,"Alto","Muito Alto")))</f>
        <v>Médio</v>
      </c>
      <c r="L3152" t="str">
        <f>VLOOKUP(Tabela_Brasil[[#This Row],[Estado]],'De-Para_Estado_Regiao'!$B$3:$C$29,2,FALSE)</f>
        <v>Nordeste</v>
      </c>
      <c r="M3152">
        <f>IF(Tabela_Brasil[[#This Row],[IBGE_1-4]]&gt;=951,1,0)</f>
        <v>0</v>
      </c>
      <c r="N3152">
        <f>IF(Tabela_Brasil[[#This Row],[COMP_P]]&lt;=2,1,0)</f>
        <v>0</v>
      </c>
    </row>
    <row r="3153" spans="1:14" x14ac:dyDescent="0.25">
      <c r="A3153" s="9" t="s">
        <v>3084</v>
      </c>
      <c r="B3153" s="9" t="s">
        <v>14</v>
      </c>
      <c r="C3153" s="9">
        <v>93</v>
      </c>
      <c r="D3153" s="9">
        <v>0.7</v>
      </c>
      <c r="E3153" s="9">
        <v>0.72299999999999998</v>
      </c>
      <c r="F3153" s="9">
        <v>0.55400000000000005</v>
      </c>
      <c r="G3153" s="9">
        <v>16199.19</v>
      </c>
      <c r="H3153" s="10">
        <v>8</v>
      </c>
      <c r="I3153" t="str">
        <f>CONCATENATE(Tabela_Brasil[[#This Row],[Município]],"-",Tabela_Brasil[[#This Row],[Estado]])</f>
        <v>Brochier-RS</v>
      </c>
      <c r="J3153">
        <f>IF(Tabela_Brasil[[#This Row],[IDHM]]&lt;=0.599,1,0)</f>
        <v>0</v>
      </c>
      <c r="K3153" t="str">
        <f>IF(Tabela_Brasil[[#This Row],[IDHM]]&lt;=0.55,"Baixo",IF(Tabela_Brasil[[#This Row],[IDHM]]&lt;=0.699,"Médio",IF(Tabela_Brasil[[#This Row],[IDHM]]&lt;=0.799,"Alto","Muito Alto")))</f>
        <v>Alto</v>
      </c>
      <c r="L3153" t="str">
        <f>VLOOKUP(Tabela_Brasil[[#This Row],[Estado]],'De-Para_Estado_Regiao'!$B$3:$C$29,2,FALSE)</f>
        <v>Sul</v>
      </c>
      <c r="M3153">
        <f>IF(Tabela_Brasil[[#This Row],[IBGE_1-4]]&gt;=951,1,0)</f>
        <v>0</v>
      </c>
      <c r="N3153">
        <f>IF(Tabela_Brasil[[#This Row],[COMP_P]]&lt;=2,1,0)</f>
        <v>0</v>
      </c>
    </row>
    <row r="3154" spans="1:14" x14ac:dyDescent="0.25">
      <c r="A3154" s="12" t="s">
        <v>3085</v>
      </c>
      <c r="B3154" s="12" t="s">
        <v>14</v>
      </c>
      <c r="C3154" s="12">
        <v>49</v>
      </c>
      <c r="D3154" s="12">
        <v>0.65</v>
      </c>
      <c r="E3154" s="12">
        <v>0.66600000000000004</v>
      </c>
      <c r="F3154" s="12">
        <v>0.497</v>
      </c>
      <c r="G3154" s="12">
        <v>23293.65</v>
      </c>
      <c r="H3154" s="13">
        <v>1</v>
      </c>
      <c r="I3154" t="str">
        <f>CONCATENATE(Tabela_Brasil[[#This Row],[Município]],"-",Tabela_Brasil[[#This Row],[Estado]])</f>
        <v>Vale Verde-RS</v>
      </c>
      <c r="J3154">
        <f>IF(Tabela_Brasil[[#This Row],[IDHM]]&lt;=0.599,1,0)</f>
        <v>0</v>
      </c>
      <c r="K3154" t="str">
        <f>IF(Tabela_Brasil[[#This Row],[IDHM]]&lt;=0.55,"Baixo",IF(Tabela_Brasil[[#This Row],[IDHM]]&lt;=0.699,"Médio",IF(Tabela_Brasil[[#This Row],[IDHM]]&lt;=0.799,"Alto","Muito Alto")))</f>
        <v>Médio</v>
      </c>
      <c r="L3154" t="str">
        <f>VLOOKUP(Tabela_Brasil[[#This Row],[Estado]],'De-Para_Estado_Regiao'!$B$3:$C$29,2,FALSE)</f>
        <v>Sul</v>
      </c>
      <c r="M3154">
        <f>IF(Tabela_Brasil[[#This Row],[IBGE_1-4]]&gt;=951,1,0)</f>
        <v>0</v>
      </c>
      <c r="N3154">
        <f>IF(Tabela_Brasil[[#This Row],[COMP_P]]&lt;=2,1,0)</f>
        <v>1</v>
      </c>
    </row>
    <row r="3155" spans="1:14" x14ac:dyDescent="0.25">
      <c r="A3155" s="9" t="s">
        <v>3086</v>
      </c>
      <c r="B3155" s="9" t="s">
        <v>59</v>
      </c>
      <c r="C3155" s="9">
        <v>102</v>
      </c>
      <c r="D3155" s="9">
        <v>0.69</v>
      </c>
      <c r="E3155" s="9">
        <v>0.73799999999999999</v>
      </c>
      <c r="F3155" s="9">
        <v>0.56100000000000005</v>
      </c>
      <c r="G3155" s="9">
        <v>15682.31</v>
      </c>
      <c r="H3155" s="10">
        <v>2</v>
      </c>
      <c r="I3155" t="str">
        <f>CONCATENATE(Tabela_Brasil[[#This Row],[Município]],"-",Tabela_Brasil[[#This Row],[Estado]])</f>
        <v>Romelândia-SC</v>
      </c>
      <c r="J3155">
        <f>IF(Tabela_Brasil[[#This Row],[IDHM]]&lt;=0.599,1,0)</f>
        <v>0</v>
      </c>
      <c r="K3155" t="str">
        <f>IF(Tabela_Brasil[[#This Row],[IDHM]]&lt;=0.55,"Baixo",IF(Tabela_Brasil[[#This Row],[IDHM]]&lt;=0.699,"Médio",IF(Tabela_Brasil[[#This Row],[IDHM]]&lt;=0.799,"Alto","Muito Alto")))</f>
        <v>Médio</v>
      </c>
      <c r="L3155" t="str">
        <f>VLOOKUP(Tabela_Brasil[[#This Row],[Estado]],'De-Para_Estado_Regiao'!$B$3:$C$29,2,FALSE)</f>
        <v>Sul</v>
      </c>
      <c r="M3155">
        <f>IF(Tabela_Brasil[[#This Row],[IBGE_1-4]]&gt;=951,1,0)</f>
        <v>0</v>
      </c>
      <c r="N3155">
        <f>IF(Tabela_Brasil[[#This Row],[COMP_P]]&lt;=2,1,0)</f>
        <v>1</v>
      </c>
    </row>
    <row r="3156" spans="1:14" x14ac:dyDescent="0.25">
      <c r="A3156" s="12" t="s">
        <v>3087</v>
      </c>
      <c r="B3156" s="12" t="s">
        <v>49</v>
      </c>
      <c r="C3156" s="12">
        <v>471</v>
      </c>
      <c r="D3156" s="12">
        <v>0.622</v>
      </c>
      <c r="E3156" s="12">
        <v>0.625</v>
      </c>
      <c r="F3156" s="12">
        <v>0.48099999999999998</v>
      </c>
      <c r="G3156" s="12">
        <v>11095.92</v>
      </c>
      <c r="H3156" s="13">
        <v>6</v>
      </c>
      <c r="I3156" t="str">
        <f>CONCATENATE(Tabela_Brasil[[#This Row],[Município]],"-",Tabela_Brasil[[#This Row],[Estado]])</f>
        <v>Abel Figueiredo-PA</v>
      </c>
      <c r="J3156">
        <f>IF(Tabela_Brasil[[#This Row],[IDHM]]&lt;=0.599,1,0)</f>
        <v>0</v>
      </c>
      <c r="K3156" t="str">
        <f>IF(Tabela_Brasil[[#This Row],[IDHM]]&lt;=0.55,"Baixo",IF(Tabela_Brasil[[#This Row],[IDHM]]&lt;=0.699,"Médio",IF(Tabela_Brasil[[#This Row],[IDHM]]&lt;=0.799,"Alto","Muito Alto")))</f>
        <v>Médio</v>
      </c>
      <c r="L3156" t="str">
        <f>VLOOKUP(Tabela_Brasil[[#This Row],[Estado]],'De-Para_Estado_Regiao'!$B$3:$C$29,2,FALSE)</f>
        <v>Norte</v>
      </c>
      <c r="M3156">
        <f>IF(Tabela_Brasil[[#This Row],[IBGE_1-4]]&gt;=951,1,0)</f>
        <v>0</v>
      </c>
      <c r="N3156">
        <f>IF(Tabela_Brasil[[#This Row],[COMP_P]]&lt;=2,1,0)</f>
        <v>0</v>
      </c>
    </row>
    <row r="3157" spans="1:14" x14ac:dyDescent="0.25">
      <c r="A3157" s="9" t="s">
        <v>274</v>
      </c>
      <c r="B3157" s="9" t="s">
        <v>29</v>
      </c>
      <c r="C3157" s="9">
        <v>220</v>
      </c>
      <c r="D3157" s="9">
        <v>0.71</v>
      </c>
      <c r="E3157" s="9">
        <v>0.70099999999999996</v>
      </c>
      <c r="F3157" s="9">
        <v>0.61699999999999999</v>
      </c>
      <c r="G3157" s="9">
        <v>15825.35</v>
      </c>
      <c r="H3157" s="10">
        <v>3</v>
      </c>
      <c r="I3157" t="str">
        <f>CONCATENATE(Tabela_Brasil[[#This Row],[Município]],"-",Tabela_Brasil[[#This Row],[Estado]])</f>
        <v>Rio Branco-MT</v>
      </c>
      <c r="J3157">
        <f>IF(Tabela_Brasil[[#This Row],[IDHM]]&lt;=0.599,1,0)</f>
        <v>0</v>
      </c>
      <c r="K3157" t="str">
        <f>IF(Tabela_Brasil[[#This Row],[IDHM]]&lt;=0.55,"Baixo",IF(Tabela_Brasil[[#This Row],[IDHM]]&lt;=0.699,"Médio",IF(Tabela_Brasil[[#This Row],[IDHM]]&lt;=0.799,"Alto","Muito Alto")))</f>
        <v>Alto</v>
      </c>
      <c r="L3157" t="str">
        <f>VLOOKUP(Tabela_Brasil[[#This Row],[Estado]],'De-Para_Estado_Regiao'!$B$3:$C$29,2,FALSE)</f>
        <v>Centro-Oeste</v>
      </c>
      <c r="M3157">
        <f>IF(Tabela_Brasil[[#This Row],[IBGE_1-4]]&gt;=951,1,0)</f>
        <v>0</v>
      </c>
      <c r="N3157">
        <f>IF(Tabela_Brasil[[#This Row],[COMP_P]]&lt;=2,1,0)</f>
        <v>0</v>
      </c>
    </row>
    <row r="3158" spans="1:14" x14ac:dyDescent="0.25">
      <c r="A3158" s="12" t="s">
        <v>3088</v>
      </c>
      <c r="B3158" s="12" t="s">
        <v>16</v>
      </c>
      <c r="C3158" s="12">
        <v>167</v>
      </c>
      <c r="D3158" s="12">
        <v>0.71</v>
      </c>
      <c r="E3158" s="12">
        <v>0.66100000000000003</v>
      </c>
      <c r="F3158" s="12">
        <v>0.63600000000000001</v>
      </c>
      <c r="G3158" s="12">
        <v>14855.69</v>
      </c>
      <c r="H3158" s="13">
        <v>2</v>
      </c>
      <c r="I3158" t="str">
        <f>CONCATENATE(Tabela_Brasil[[#This Row],[Município]],"-",Tabela_Brasil[[#This Row],[Estado]])</f>
        <v>Dom Silvério-MG</v>
      </c>
      <c r="J3158">
        <f>IF(Tabela_Brasil[[#This Row],[IDHM]]&lt;=0.599,1,0)</f>
        <v>0</v>
      </c>
      <c r="K3158" t="str">
        <f>IF(Tabela_Brasil[[#This Row],[IDHM]]&lt;=0.55,"Baixo",IF(Tabela_Brasil[[#This Row],[IDHM]]&lt;=0.699,"Médio",IF(Tabela_Brasil[[#This Row],[IDHM]]&lt;=0.799,"Alto","Muito Alto")))</f>
        <v>Alto</v>
      </c>
      <c r="L3158" t="str">
        <f>VLOOKUP(Tabela_Brasil[[#This Row],[Estado]],'De-Para_Estado_Regiao'!$B$3:$C$29,2,FALSE)</f>
        <v>Sudeste</v>
      </c>
      <c r="M3158">
        <f>IF(Tabela_Brasil[[#This Row],[IBGE_1-4]]&gt;=951,1,0)</f>
        <v>0</v>
      </c>
      <c r="N3158">
        <f>IF(Tabela_Brasil[[#This Row],[COMP_P]]&lt;=2,1,0)</f>
        <v>1</v>
      </c>
    </row>
    <row r="3159" spans="1:14" x14ac:dyDescent="0.25">
      <c r="A3159" s="9" t="s">
        <v>3089</v>
      </c>
      <c r="B3159" s="9" t="s">
        <v>19</v>
      </c>
      <c r="C3159" s="9">
        <v>495</v>
      </c>
      <c r="D3159" s="9">
        <v>0.52800000000000002</v>
      </c>
      <c r="E3159" s="9">
        <v>0.54200000000000004</v>
      </c>
      <c r="F3159" s="9">
        <v>0.40200000000000002</v>
      </c>
      <c r="G3159" s="9">
        <v>7005.05</v>
      </c>
      <c r="H3159" s="10">
        <v>1</v>
      </c>
      <c r="I3159" t="str">
        <f>CONCATENATE(Tabela_Brasil[[#This Row],[Município]],"-",Tabela_Brasil[[#This Row],[Estado]])</f>
        <v>Poção-PE</v>
      </c>
      <c r="J3159">
        <f>IF(Tabela_Brasil[[#This Row],[IDHM]]&lt;=0.599,1,0)</f>
        <v>1</v>
      </c>
      <c r="K3159" t="str">
        <f>IF(Tabela_Brasil[[#This Row],[IDHM]]&lt;=0.55,"Baixo",IF(Tabela_Brasil[[#This Row],[IDHM]]&lt;=0.699,"Médio",IF(Tabela_Brasil[[#This Row],[IDHM]]&lt;=0.799,"Alto","Muito Alto")))</f>
        <v>Baixo</v>
      </c>
      <c r="L3159" t="str">
        <f>VLOOKUP(Tabela_Brasil[[#This Row],[Estado]],'De-Para_Estado_Regiao'!$B$3:$C$29,2,FALSE)</f>
        <v>Nordeste</v>
      </c>
      <c r="M3159">
        <f>IF(Tabela_Brasil[[#This Row],[IBGE_1-4]]&gt;=951,1,0)</f>
        <v>0</v>
      </c>
      <c r="N3159">
        <f>IF(Tabela_Brasil[[#This Row],[COMP_P]]&lt;=2,1,0)</f>
        <v>1</v>
      </c>
    </row>
    <row r="3160" spans="1:14" x14ac:dyDescent="0.25">
      <c r="A3160" s="12" t="s">
        <v>3090</v>
      </c>
      <c r="B3160" s="12" t="s">
        <v>16</v>
      </c>
      <c r="C3160" s="12">
        <v>346</v>
      </c>
      <c r="D3160" s="12">
        <v>0.64800000000000002</v>
      </c>
      <c r="E3160" s="12">
        <v>0.63100000000000001</v>
      </c>
      <c r="F3160" s="12">
        <v>0.53600000000000003</v>
      </c>
      <c r="G3160" s="12">
        <v>9960.52</v>
      </c>
      <c r="H3160" s="13">
        <v>4</v>
      </c>
      <c r="I3160" t="str">
        <f>CONCATENATE(Tabela_Brasil[[#This Row],[Município]],"-",Tabela_Brasil[[#This Row],[Estado]])</f>
        <v>São João Do Oriente-MG</v>
      </c>
      <c r="J3160">
        <f>IF(Tabela_Brasil[[#This Row],[IDHM]]&lt;=0.599,1,0)</f>
        <v>0</v>
      </c>
      <c r="K3160" t="str">
        <f>IF(Tabela_Brasil[[#This Row],[IDHM]]&lt;=0.55,"Baixo",IF(Tabela_Brasil[[#This Row],[IDHM]]&lt;=0.699,"Médio",IF(Tabela_Brasil[[#This Row],[IDHM]]&lt;=0.799,"Alto","Muito Alto")))</f>
        <v>Médio</v>
      </c>
      <c r="L3160" t="str">
        <f>VLOOKUP(Tabela_Brasil[[#This Row],[Estado]],'De-Para_Estado_Regiao'!$B$3:$C$29,2,FALSE)</f>
        <v>Sudeste</v>
      </c>
      <c r="M3160">
        <f>IF(Tabela_Brasil[[#This Row],[IBGE_1-4]]&gt;=951,1,0)</f>
        <v>0</v>
      </c>
      <c r="N3160">
        <f>IF(Tabela_Brasil[[#This Row],[COMP_P]]&lt;=2,1,0)</f>
        <v>0</v>
      </c>
    </row>
    <row r="3161" spans="1:14" x14ac:dyDescent="0.25">
      <c r="A3161" s="9" t="s">
        <v>3091</v>
      </c>
      <c r="B3161" s="9" t="s">
        <v>14</v>
      </c>
      <c r="C3161" s="9">
        <v>49</v>
      </c>
      <c r="D3161" s="9">
        <v>0.71</v>
      </c>
      <c r="E3161" s="9">
        <v>0.66400000000000003</v>
      </c>
      <c r="F3161" s="9">
        <v>0.628</v>
      </c>
      <c r="G3161" s="9">
        <v>24810.53</v>
      </c>
      <c r="H3161" s="10">
        <v>5</v>
      </c>
      <c r="I3161" t="str">
        <f>CONCATENATE(Tabela_Brasil[[#This Row],[Município]],"-",Tabela_Brasil[[#This Row],[Estado]])</f>
        <v>Derrubadas-RS</v>
      </c>
      <c r="J3161">
        <f>IF(Tabela_Brasil[[#This Row],[IDHM]]&lt;=0.599,1,0)</f>
        <v>0</v>
      </c>
      <c r="K3161" t="str">
        <f>IF(Tabela_Brasil[[#This Row],[IDHM]]&lt;=0.55,"Baixo",IF(Tabela_Brasil[[#This Row],[IDHM]]&lt;=0.699,"Médio",IF(Tabela_Brasil[[#This Row],[IDHM]]&lt;=0.799,"Alto","Muito Alto")))</f>
        <v>Alto</v>
      </c>
      <c r="L3161" t="str">
        <f>VLOOKUP(Tabela_Brasil[[#This Row],[Estado]],'De-Para_Estado_Regiao'!$B$3:$C$29,2,FALSE)</f>
        <v>Sul</v>
      </c>
      <c r="M3161">
        <f>IF(Tabela_Brasil[[#This Row],[IBGE_1-4]]&gt;=951,1,0)</f>
        <v>0</v>
      </c>
      <c r="N3161">
        <f>IF(Tabela_Brasil[[#This Row],[COMP_P]]&lt;=2,1,0)</f>
        <v>0</v>
      </c>
    </row>
    <row r="3162" spans="1:14" x14ac:dyDescent="0.25">
      <c r="A3162" s="12" t="s">
        <v>3092</v>
      </c>
      <c r="B3162" s="12" t="s">
        <v>72</v>
      </c>
      <c r="C3162" s="12">
        <v>288</v>
      </c>
      <c r="D3162" s="12">
        <v>0.621</v>
      </c>
      <c r="E3162" s="12">
        <v>0.624</v>
      </c>
      <c r="F3162" s="12">
        <v>0.495</v>
      </c>
      <c r="G3162" s="12">
        <v>7936.82</v>
      </c>
      <c r="H3162" s="13">
        <v>3</v>
      </c>
      <c r="I3162" t="str">
        <f>CONCATENATE(Tabela_Brasil[[#This Row],[Município]],"-",Tabela_Brasil[[#This Row],[Estado]])</f>
        <v>Augusto Severo-RN</v>
      </c>
      <c r="J3162">
        <f>IF(Tabela_Brasil[[#This Row],[IDHM]]&lt;=0.599,1,0)</f>
        <v>0</v>
      </c>
      <c r="K3162" t="str">
        <f>IF(Tabela_Brasil[[#This Row],[IDHM]]&lt;=0.55,"Baixo",IF(Tabela_Brasil[[#This Row],[IDHM]]&lt;=0.699,"Médio",IF(Tabela_Brasil[[#This Row],[IDHM]]&lt;=0.799,"Alto","Muito Alto")))</f>
        <v>Médio</v>
      </c>
      <c r="L3162" t="str">
        <f>VLOOKUP(Tabela_Brasil[[#This Row],[Estado]],'De-Para_Estado_Regiao'!$B$3:$C$29,2,FALSE)</f>
        <v>Nordeste</v>
      </c>
      <c r="M3162">
        <f>IF(Tabela_Brasil[[#This Row],[IBGE_1-4]]&gt;=951,1,0)</f>
        <v>0</v>
      </c>
      <c r="N3162">
        <f>IF(Tabela_Brasil[[#This Row],[COMP_P]]&lt;=2,1,0)</f>
        <v>0</v>
      </c>
    </row>
    <row r="3163" spans="1:14" x14ac:dyDescent="0.25">
      <c r="A3163" s="9" t="s">
        <v>3093</v>
      </c>
      <c r="B3163" s="9" t="s">
        <v>59</v>
      </c>
      <c r="C3163" s="9">
        <v>41</v>
      </c>
      <c r="D3163" s="9">
        <v>0.69</v>
      </c>
      <c r="E3163" s="9">
        <v>0.74</v>
      </c>
      <c r="F3163" s="9">
        <v>0.53300000000000003</v>
      </c>
      <c r="G3163" s="9">
        <v>24247.23</v>
      </c>
      <c r="H3163" s="10">
        <v>1</v>
      </c>
      <c r="I3163" t="str">
        <f>CONCATENATE(Tabela_Brasil[[#This Row],[Município]],"-",Tabela_Brasil[[#This Row],[Estado]])</f>
        <v>Leoberto Leal-SC</v>
      </c>
      <c r="J3163">
        <f>IF(Tabela_Brasil[[#This Row],[IDHM]]&lt;=0.599,1,0)</f>
        <v>0</v>
      </c>
      <c r="K3163" t="str">
        <f>IF(Tabela_Brasil[[#This Row],[IDHM]]&lt;=0.55,"Baixo",IF(Tabela_Brasil[[#This Row],[IDHM]]&lt;=0.699,"Médio",IF(Tabela_Brasil[[#This Row],[IDHM]]&lt;=0.799,"Alto","Muito Alto")))</f>
        <v>Médio</v>
      </c>
      <c r="L3163" t="str">
        <f>VLOOKUP(Tabela_Brasil[[#This Row],[Estado]],'De-Para_Estado_Regiao'!$B$3:$C$29,2,FALSE)</f>
        <v>Sul</v>
      </c>
      <c r="M3163">
        <f>IF(Tabela_Brasil[[#This Row],[IBGE_1-4]]&gt;=951,1,0)</f>
        <v>0</v>
      </c>
      <c r="N3163">
        <f>IF(Tabela_Brasil[[#This Row],[COMP_P]]&lt;=2,1,0)</f>
        <v>1</v>
      </c>
    </row>
    <row r="3164" spans="1:14" x14ac:dyDescent="0.25">
      <c r="A3164" s="12" t="s">
        <v>2676</v>
      </c>
      <c r="B3164" s="12" t="s">
        <v>59</v>
      </c>
      <c r="C3164" s="12">
        <v>58</v>
      </c>
      <c r="D3164" s="12">
        <v>0.74199999999999999</v>
      </c>
      <c r="E3164" s="12">
        <v>0.754</v>
      </c>
      <c r="F3164" s="12">
        <v>0.65400000000000003</v>
      </c>
      <c r="G3164" s="12">
        <v>23791.75</v>
      </c>
      <c r="H3164" s="13">
        <v>3</v>
      </c>
      <c r="I3164" t="str">
        <f>CONCATENATE(Tabela_Brasil[[#This Row],[Município]],"-",Tabela_Brasil[[#This Row],[Estado]])</f>
        <v>São Martinho-SC</v>
      </c>
      <c r="J3164">
        <f>IF(Tabela_Brasil[[#This Row],[IDHM]]&lt;=0.599,1,0)</f>
        <v>0</v>
      </c>
      <c r="K3164" t="str">
        <f>IF(Tabela_Brasil[[#This Row],[IDHM]]&lt;=0.55,"Baixo",IF(Tabela_Brasil[[#This Row],[IDHM]]&lt;=0.699,"Médio",IF(Tabela_Brasil[[#This Row],[IDHM]]&lt;=0.799,"Alto","Muito Alto")))</f>
        <v>Alto</v>
      </c>
      <c r="L3164" t="str">
        <f>VLOOKUP(Tabela_Brasil[[#This Row],[Estado]],'De-Para_Estado_Regiao'!$B$3:$C$29,2,FALSE)</f>
        <v>Sul</v>
      </c>
      <c r="M3164">
        <f>IF(Tabela_Brasil[[#This Row],[IBGE_1-4]]&gt;=951,1,0)</f>
        <v>0</v>
      </c>
      <c r="N3164">
        <f>IF(Tabela_Brasil[[#This Row],[COMP_P]]&lt;=2,1,0)</f>
        <v>0</v>
      </c>
    </row>
    <row r="3165" spans="1:14" x14ac:dyDescent="0.25">
      <c r="A3165" s="9" t="s">
        <v>3094</v>
      </c>
      <c r="B3165" s="9" t="s">
        <v>7</v>
      </c>
      <c r="C3165" s="9">
        <v>105</v>
      </c>
      <c r="D3165" s="9">
        <v>0.755</v>
      </c>
      <c r="E3165" s="9">
        <v>0.72699999999999998</v>
      </c>
      <c r="F3165" s="9">
        <v>0.70099999999999996</v>
      </c>
      <c r="G3165" s="9">
        <v>21493.65</v>
      </c>
      <c r="H3165" s="10">
        <v>3</v>
      </c>
      <c r="I3165" t="str">
        <f>CONCATENATE(Tabela_Brasil[[#This Row],[Município]],"-",Tabela_Brasil[[#This Row],[Estado]])</f>
        <v>Pongaí-SP</v>
      </c>
      <c r="J3165">
        <f>IF(Tabela_Brasil[[#This Row],[IDHM]]&lt;=0.599,1,0)</f>
        <v>0</v>
      </c>
      <c r="K3165" t="str">
        <f>IF(Tabela_Brasil[[#This Row],[IDHM]]&lt;=0.55,"Baixo",IF(Tabela_Brasil[[#This Row],[IDHM]]&lt;=0.699,"Médio",IF(Tabela_Brasil[[#This Row],[IDHM]]&lt;=0.799,"Alto","Muito Alto")))</f>
        <v>Alto</v>
      </c>
      <c r="L3165" t="str">
        <f>VLOOKUP(Tabela_Brasil[[#This Row],[Estado]],'De-Para_Estado_Regiao'!$B$3:$C$29,2,FALSE)</f>
        <v>Sudeste</v>
      </c>
      <c r="M3165">
        <f>IF(Tabela_Brasil[[#This Row],[IBGE_1-4]]&gt;=951,1,0)</f>
        <v>0</v>
      </c>
      <c r="N3165">
        <f>IF(Tabela_Brasil[[#This Row],[COMP_P]]&lt;=2,1,0)</f>
        <v>0</v>
      </c>
    </row>
    <row r="3166" spans="1:14" x14ac:dyDescent="0.25">
      <c r="A3166" s="12" t="s">
        <v>3095</v>
      </c>
      <c r="B3166" s="12" t="s">
        <v>14</v>
      </c>
      <c r="C3166" s="12">
        <v>23</v>
      </c>
      <c r="D3166" s="12">
        <v>0.63400000000000001</v>
      </c>
      <c r="E3166" s="12">
        <v>0.68100000000000005</v>
      </c>
      <c r="F3166" s="12">
        <v>0.47299999999999998</v>
      </c>
      <c r="G3166" s="12">
        <v>17727.490000000002</v>
      </c>
      <c r="H3166" s="13">
        <v>11</v>
      </c>
      <c r="I3166" t="str">
        <f>CONCATENATE(Tabela_Brasil[[#This Row],[Município]],"-",Tabela_Brasil[[#This Row],[Estado]])</f>
        <v>Gramado Xavier-RS</v>
      </c>
      <c r="J3166">
        <f>IF(Tabela_Brasil[[#This Row],[IDHM]]&lt;=0.599,1,0)</f>
        <v>0</v>
      </c>
      <c r="K3166" t="str">
        <f>IF(Tabela_Brasil[[#This Row],[IDHM]]&lt;=0.55,"Baixo",IF(Tabela_Brasil[[#This Row],[IDHM]]&lt;=0.699,"Médio",IF(Tabela_Brasil[[#This Row],[IDHM]]&lt;=0.799,"Alto","Muito Alto")))</f>
        <v>Médio</v>
      </c>
      <c r="L3166" t="str">
        <f>VLOOKUP(Tabela_Brasil[[#This Row],[Estado]],'De-Para_Estado_Regiao'!$B$3:$C$29,2,FALSE)</f>
        <v>Sul</v>
      </c>
      <c r="M3166">
        <f>IF(Tabela_Brasil[[#This Row],[IBGE_1-4]]&gt;=951,1,0)</f>
        <v>0</v>
      </c>
      <c r="N3166">
        <f>IF(Tabela_Brasil[[#This Row],[COMP_P]]&lt;=2,1,0)</f>
        <v>0</v>
      </c>
    </row>
    <row r="3167" spans="1:14" x14ac:dyDescent="0.25">
      <c r="A3167" s="9" t="s">
        <v>3096</v>
      </c>
      <c r="B3167" s="9" t="s">
        <v>7</v>
      </c>
      <c r="C3167" s="9">
        <v>105</v>
      </c>
      <c r="D3167" s="9">
        <v>0.74099999999999999</v>
      </c>
      <c r="E3167" s="9">
        <v>0.68200000000000005</v>
      </c>
      <c r="F3167" s="9">
        <v>0.71</v>
      </c>
      <c r="G3167" s="9">
        <v>18074.689999999999</v>
      </c>
      <c r="H3167" s="10">
        <v>0</v>
      </c>
      <c r="I3167" t="str">
        <f>CONCATENATE(Tabela_Brasil[[#This Row],[Município]],"-",Tabela_Brasil[[#This Row],[Estado]])</f>
        <v>Alfredo Marcondes-SP</v>
      </c>
      <c r="J3167">
        <f>IF(Tabela_Brasil[[#This Row],[IDHM]]&lt;=0.599,1,0)</f>
        <v>0</v>
      </c>
      <c r="K3167" t="str">
        <f>IF(Tabela_Brasil[[#This Row],[IDHM]]&lt;=0.55,"Baixo",IF(Tabela_Brasil[[#This Row],[IDHM]]&lt;=0.699,"Médio",IF(Tabela_Brasil[[#This Row],[IDHM]]&lt;=0.799,"Alto","Muito Alto")))</f>
        <v>Alto</v>
      </c>
      <c r="L3167" t="str">
        <f>VLOOKUP(Tabela_Brasil[[#This Row],[Estado]],'De-Para_Estado_Regiao'!$B$3:$C$29,2,FALSE)</f>
        <v>Sudeste</v>
      </c>
      <c r="M3167">
        <f>IF(Tabela_Brasil[[#This Row],[IBGE_1-4]]&gt;=951,1,0)</f>
        <v>0</v>
      </c>
      <c r="N3167">
        <f>IF(Tabela_Brasil[[#This Row],[COMP_P]]&lt;=2,1,0)</f>
        <v>1</v>
      </c>
    </row>
    <row r="3168" spans="1:14" x14ac:dyDescent="0.25">
      <c r="A3168" s="12" t="s">
        <v>3097</v>
      </c>
      <c r="B3168" s="12" t="s">
        <v>14</v>
      </c>
      <c r="C3168" s="12">
        <v>48</v>
      </c>
      <c r="D3168" s="12">
        <v>0.748</v>
      </c>
      <c r="E3168" s="12">
        <v>0.748</v>
      </c>
      <c r="F3168" s="12">
        <v>0.66100000000000003</v>
      </c>
      <c r="G3168" s="12">
        <v>27736.22</v>
      </c>
      <c r="H3168" s="13">
        <v>7</v>
      </c>
      <c r="I3168" t="str">
        <f>CONCATENATE(Tabela_Brasil[[#This Row],[Município]],"-",Tabela_Brasil[[#This Row],[Estado]])</f>
        <v>São João Do Polêsine-RS</v>
      </c>
      <c r="J3168">
        <f>IF(Tabela_Brasil[[#This Row],[IDHM]]&lt;=0.599,1,0)</f>
        <v>0</v>
      </c>
      <c r="K3168" t="str">
        <f>IF(Tabela_Brasil[[#This Row],[IDHM]]&lt;=0.55,"Baixo",IF(Tabela_Brasil[[#This Row],[IDHM]]&lt;=0.699,"Médio",IF(Tabela_Brasil[[#This Row],[IDHM]]&lt;=0.799,"Alto","Muito Alto")))</f>
        <v>Alto</v>
      </c>
      <c r="L3168" t="str">
        <f>VLOOKUP(Tabela_Brasil[[#This Row],[Estado]],'De-Para_Estado_Regiao'!$B$3:$C$29,2,FALSE)</f>
        <v>Sul</v>
      </c>
      <c r="M3168">
        <f>IF(Tabela_Brasil[[#This Row],[IBGE_1-4]]&gt;=951,1,0)</f>
        <v>0</v>
      </c>
      <c r="N3168">
        <f>IF(Tabela_Brasil[[#This Row],[COMP_P]]&lt;=2,1,0)</f>
        <v>0</v>
      </c>
    </row>
    <row r="3169" spans="1:14" x14ac:dyDescent="0.25">
      <c r="A3169" s="9" t="s">
        <v>3098</v>
      </c>
      <c r="B3169" s="9" t="s">
        <v>14</v>
      </c>
      <c r="C3169" s="9">
        <v>38</v>
      </c>
      <c r="D3169" s="9">
        <v>0.70099999999999996</v>
      </c>
      <c r="E3169" s="9">
        <v>0.70699999999999996</v>
      </c>
      <c r="F3169" s="9">
        <v>0.56899999999999995</v>
      </c>
      <c r="G3169" s="9">
        <v>24113.98</v>
      </c>
      <c r="H3169" s="10">
        <v>3</v>
      </c>
      <c r="I3169" t="str">
        <f>CONCATENATE(Tabela_Brasil[[#This Row],[Município]],"-",Tabela_Brasil[[#This Row],[Estado]])</f>
        <v>Centenário-RS</v>
      </c>
      <c r="J3169">
        <f>IF(Tabela_Brasil[[#This Row],[IDHM]]&lt;=0.599,1,0)</f>
        <v>0</v>
      </c>
      <c r="K3169" t="str">
        <f>IF(Tabela_Brasil[[#This Row],[IDHM]]&lt;=0.55,"Baixo",IF(Tabela_Brasil[[#This Row],[IDHM]]&lt;=0.699,"Médio",IF(Tabela_Brasil[[#This Row],[IDHM]]&lt;=0.799,"Alto","Muito Alto")))</f>
        <v>Alto</v>
      </c>
      <c r="L3169" t="str">
        <f>VLOOKUP(Tabela_Brasil[[#This Row],[Estado]],'De-Para_Estado_Regiao'!$B$3:$C$29,2,FALSE)</f>
        <v>Sul</v>
      </c>
      <c r="M3169">
        <f>IF(Tabela_Brasil[[#This Row],[IBGE_1-4]]&gt;=951,1,0)</f>
        <v>0</v>
      </c>
      <c r="N3169">
        <f>IF(Tabela_Brasil[[#This Row],[COMP_P]]&lt;=2,1,0)</f>
        <v>0</v>
      </c>
    </row>
    <row r="3170" spans="1:14" x14ac:dyDescent="0.25">
      <c r="A3170" s="12" t="s">
        <v>3099</v>
      </c>
      <c r="B3170" s="12" t="s">
        <v>16</v>
      </c>
      <c r="C3170" s="12">
        <v>297</v>
      </c>
      <c r="D3170" s="12">
        <v>0.65400000000000003</v>
      </c>
      <c r="E3170" s="12">
        <v>0.64500000000000002</v>
      </c>
      <c r="F3170" s="12">
        <v>0.54600000000000004</v>
      </c>
      <c r="G3170" s="12">
        <v>10219.86</v>
      </c>
      <c r="H3170" s="13">
        <v>4</v>
      </c>
      <c r="I3170" t="str">
        <f>CONCATENATE(Tabela_Brasil[[#This Row],[Município]],"-",Tabela_Brasil[[#This Row],[Estado]])</f>
        <v>Galiléia-MG</v>
      </c>
      <c r="J3170">
        <f>IF(Tabela_Brasil[[#This Row],[IDHM]]&lt;=0.599,1,0)</f>
        <v>0</v>
      </c>
      <c r="K3170" t="str">
        <f>IF(Tabela_Brasil[[#This Row],[IDHM]]&lt;=0.55,"Baixo",IF(Tabela_Brasil[[#This Row],[IDHM]]&lt;=0.699,"Médio",IF(Tabela_Brasil[[#This Row],[IDHM]]&lt;=0.799,"Alto","Muito Alto")))</f>
        <v>Médio</v>
      </c>
      <c r="L3170" t="str">
        <f>VLOOKUP(Tabela_Brasil[[#This Row],[Estado]],'De-Para_Estado_Regiao'!$B$3:$C$29,2,FALSE)</f>
        <v>Sudeste</v>
      </c>
      <c r="M3170">
        <f>IF(Tabela_Brasil[[#This Row],[IBGE_1-4]]&gt;=951,1,0)</f>
        <v>0</v>
      </c>
      <c r="N3170">
        <f>IF(Tabela_Brasil[[#This Row],[COMP_P]]&lt;=2,1,0)</f>
        <v>0</v>
      </c>
    </row>
    <row r="3171" spans="1:14" x14ac:dyDescent="0.25">
      <c r="A3171" s="9" t="s">
        <v>3100</v>
      </c>
      <c r="B3171" s="9" t="s">
        <v>87</v>
      </c>
      <c r="C3171" s="9">
        <v>495</v>
      </c>
      <c r="D3171" s="9">
        <v>0.56499999999999995</v>
      </c>
      <c r="E3171" s="9">
        <v>0.54500000000000004</v>
      </c>
      <c r="F3171" s="9">
        <v>0.48099999999999998</v>
      </c>
      <c r="G3171" s="9">
        <v>6720.65</v>
      </c>
      <c r="H3171" s="10">
        <v>15</v>
      </c>
      <c r="I3171" t="str">
        <f>CONCATENATE(Tabela_Brasil[[#This Row],[Município]],"-",Tabela_Brasil[[#This Row],[Estado]])</f>
        <v>Governador Archer-MA</v>
      </c>
      <c r="J3171">
        <f>IF(Tabela_Brasil[[#This Row],[IDHM]]&lt;=0.599,1,0)</f>
        <v>1</v>
      </c>
      <c r="K3171" t="str">
        <f>IF(Tabela_Brasil[[#This Row],[IDHM]]&lt;=0.55,"Baixo",IF(Tabela_Brasil[[#This Row],[IDHM]]&lt;=0.699,"Médio",IF(Tabela_Brasil[[#This Row],[IDHM]]&lt;=0.799,"Alto","Muito Alto")))</f>
        <v>Médio</v>
      </c>
      <c r="L3171" t="str">
        <f>VLOOKUP(Tabela_Brasil[[#This Row],[Estado]],'De-Para_Estado_Regiao'!$B$3:$C$29,2,FALSE)</f>
        <v>Nordeste</v>
      </c>
      <c r="M3171">
        <f>IF(Tabela_Brasil[[#This Row],[IBGE_1-4]]&gt;=951,1,0)</f>
        <v>0</v>
      </c>
      <c r="N3171">
        <f>IF(Tabela_Brasil[[#This Row],[COMP_P]]&lt;=2,1,0)</f>
        <v>0</v>
      </c>
    </row>
    <row r="3172" spans="1:14" x14ac:dyDescent="0.25">
      <c r="A3172" s="12" t="s">
        <v>3101</v>
      </c>
      <c r="B3172" s="12" t="s">
        <v>7</v>
      </c>
      <c r="C3172" s="12">
        <v>235</v>
      </c>
      <c r="D3172" s="12">
        <v>0.72</v>
      </c>
      <c r="E3172" s="12">
        <v>0.67800000000000005</v>
      </c>
      <c r="F3172" s="12">
        <v>0.64900000000000002</v>
      </c>
      <c r="G3172" s="12">
        <v>13440.12</v>
      </c>
      <c r="H3172" s="13">
        <v>1</v>
      </c>
      <c r="I3172" t="str">
        <f>CONCATENATE(Tabela_Brasil[[#This Row],[Município]],"-",Tabela_Brasil[[#This Row],[Estado]])</f>
        <v>Salmourão-SP</v>
      </c>
      <c r="J3172">
        <f>IF(Tabela_Brasil[[#This Row],[IDHM]]&lt;=0.599,1,0)</f>
        <v>0</v>
      </c>
      <c r="K3172" t="str">
        <f>IF(Tabela_Brasil[[#This Row],[IDHM]]&lt;=0.55,"Baixo",IF(Tabela_Brasil[[#This Row],[IDHM]]&lt;=0.699,"Médio",IF(Tabela_Brasil[[#This Row],[IDHM]]&lt;=0.799,"Alto","Muito Alto")))</f>
        <v>Alto</v>
      </c>
      <c r="L3172" t="str">
        <f>VLOOKUP(Tabela_Brasil[[#This Row],[Estado]],'De-Para_Estado_Regiao'!$B$3:$C$29,2,FALSE)</f>
        <v>Sudeste</v>
      </c>
      <c r="M3172">
        <f>IF(Tabela_Brasil[[#This Row],[IBGE_1-4]]&gt;=951,1,0)</f>
        <v>0</v>
      </c>
      <c r="N3172">
        <f>IF(Tabela_Brasil[[#This Row],[COMP_P]]&lt;=2,1,0)</f>
        <v>1</v>
      </c>
    </row>
    <row r="3173" spans="1:14" x14ac:dyDescent="0.25">
      <c r="A3173" s="9" t="s">
        <v>3102</v>
      </c>
      <c r="B3173" s="9" t="s">
        <v>14</v>
      </c>
      <c r="C3173" s="9">
        <v>36</v>
      </c>
      <c r="D3173" s="9">
        <v>0.76</v>
      </c>
      <c r="E3173" s="9">
        <v>0.76200000000000001</v>
      </c>
      <c r="F3173" s="9">
        <v>0.67800000000000005</v>
      </c>
      <c r="G3173" s="9">
        <v>26630.39</v>
      </c>
      <c r="H3173" s="10">
        <v>0</v>
      </c>
      <c r="I3173" t="str">
        <f>CONCATENATE(Tabela_Brasil[[#This Row],[Município]],"-",Tabela_Brasil[[#This Row],[Estado]])</f>
        <v>Nova Pádua-RS</v>
      </c>
      <c r="J3173">
        <f>IF(Tabela_Brasil[[#This Row],[IDHM]]&lt;=0.599,1,0)</f>
        <v>0</v>
      </c>
      <c r="K3173" t="str">
        <f>IF(Tabela_Brasil[[#This Row],[IDHM]]&lt;=0.55,"Baixo",IF(Tabela_Brasil[[#This Row],[IDHM]]&lt;=0.699,"Médio",IF(Tabela_Brasil[[#This Row],[IDHM]]&lt;=0.799,"Alto","Muito Alto")))</f>
        <v>Alto</v>
      </c>
      <c r="L3173" t="str">
        <f>VLOOKUP(Tabela_Brasil[[#This Row],[Estado]],'De-Para_Estado_Regiao'!$B$3:$C$29,2,FALSE)</f>
        <v>Sul</v>
      </c>
      <c r="M3173">
        <f>IF(Tabela_Brasil[[#This Row],[IBGE_1-4]]&gt;=951,1,0)</f>
        <v>0</v>
      </c>
      <c r="N3173">
        <f>IF(Tabela_Brasil[[#This Row],[COMP_P]]&lt;=2,1,0)</f>
        <v>1</v>
      </c>
    </row>
    <row r="3174" spans="1:14" x14ac:dyDescent="0.25">
      <c r="A3174" s="12" t="s">
        <v>3103</v>
      </c>
      <c r="B3174" s="12" t="s">
        <v>33</v>
      </c>
      <c r="C3174" s="12">
        <v>175</v>
      </c>
      <c r="D3174" s="12">
        <v>0.71799999999999997</v>
      </c>
      <c r="E3174" s="12">
        <v>0.68899999999999995</v>
      </c>
      <c r="F3174" s="12">
        <v>0.64800000000000002</v>
      </c>
      <c r="G3174" s="12">
        <v>12432.75</v>
      </c>
      <c r="H3174" s="13">
        <v>4</v>
      </c>
      <c r="I3174" t="str">
        <f>CONCATENATE(Tabela_Brasil[[#This Row],[Município]],"-",Tabela_Brasil[[#This Row],[Estado]])</f>
        <v>Itaguaru-GO</v>
      </c>
      <c r="J3174">
        <f>IF(Tabela_Brasil[[#This Row],[IDHM]]&lt;=0.599,1,0)</f>
        <v>0</v>
      </c>
      <c r="K3174" t="str">
        <f>IF(Tabela_Brasil[[#This Row],[IDHM]]&lt;=0.55,"Baixo",IF(Tabela_Brasil[[#This Row],[IDHM]]&lt;=0.699,"Médio",IF(Tabela_Brasil[[#This Row],[IDHM]]&lt;=0.799,"Alto","Muito Alto")))</f>
        <v>Alto</v>
      </c>
      <c r="L3174" t="str">
        <f>VLOOKUP(Tabela_Brasil[[#This Row],[Estado]],'De-Para_Estado_Regiao'!$B$3:$C$29,2,FALSE)</f>
        <v>Centro-Oeste</v>
      </c>
      <c r="M3174">
        <f>IF(Tabela_Brasil[[#This Row],[IBGE_1-4]]&gt;=951,1,0)</f>
        <v>0</v>
      </c>
      <c r="N3174">
        <f>IF(Tabela_Brasil[[#This Row],[COMP_P]]&lt;=2,1,0)</f>
        <v>0</v>
      </c>
    </row>
    <row r="3175" spans="1:14" x14ac:dyDescent="0.25">
      <c r="A3175" s="9" t="s">
        <v>3104</v>
      </c>
      <c r="B3175" s="9" t="s">
        <v>14</v>
      </c>
      <c r="C3175" s="9">
        <v>45</v>
      </c>
      <c r="D3175" s="9">
        <v>0.66</v>
      </c>
      <c r="E3175" s="9">
        <v>0.67100000000000004</v>
      </c>
      <c r="F3175" s="9">
        <v>0.52700000000000002</v>
      </c>
      <c r="G3175" s="9">
        <v>14506.57</v>
      </c>
      <c r="H3175" s="10">
        <v>9</v>
      </c>
      <c r="I3175" t="str">
        <f>CONCATENATE(Tabela_Brasil[[#This Row],[Município]],"-",Tabela_Brasil[[#This Row],[Estado]])</f>
        <v>Cerro Branco-RS</v>
      </c>
      <c r="J3175">
        <f>IF(Tabela_Brasil[[#This Row],[IDHM]]&lt;=0.599,1,0)</f>
        <v>0</v>
      </c>
      <c r="K3175" t="str">
        <f>IF(Tabela_Brasil[[#This Row],[IDHM]]&lt;=0.55,"Baixo",IF(Tabela_Brasil[[#This Row],[IDHM]]&lt;=0.699,"Médio",IF(Tabela_Brasil[[#This Row],[IDHM]]&lt;=0.799,"Alto","Muito Alto")))</f>
        <v>Médio</v>
      </c>
      <c r="L3175" t="str">
        <f>VLOOKUP(Tabela_Brasil[[#This Row],[Estado]],'De-Para_Estado_Regiao'!$B$3:$C$29,2,FALSE)</f>
        <v>Sul</v>
      </c>
      <c r="M3175">
        <f>IF(Tabela_Brasil[[#This Row],[IBGE_1-4]]&gt;=951,1,0)</f>
        <v>0</v>
      </c>
      <c r="N3175">
        <f>IF(Tabela_Brasil[[#This Row],[COMP_P]]&lt;=2,1,0)</f>
        <v>0</v>
      </c>
    </row>
    <row r="3176" spans="1:14" x14ac:dyDescent="0.25">
      <c r="A3176" s="12" t="s">
        <v>3105</v>
      </c>
      <c r="B3176" s="12" t="s">
        <v>59</v>
      </c>
      <c r="C3176" s="12">
        <v>32</v>
      </c>
      <c r="D3176" s="12">
        <v>0.69</v>
      </c>
      <c r="E3176" s="12">
        <v>0.66</v>
      </c>
      <c r="F3176" s="12">
        <v>0.625</v>
      </c>
      <c r="G3176" s="12">
        <v>24739.02</v>
      </c>
      <c r="H3176" s="13">
        <v>1</v>
      </c>
      <c r="I3176" t="str">
        <f>CONCATENATE(Tabela_Brasil[[#This Row],[Município]],"-",Tabela_Brasil[[#This Row],[Estado]])</f>
        <v>Abdon Batista-SC</v>
      </c>
      <c r="J3176">
        <f>IF(Tabela_Brasil[[#This Row],[IDHM]]&lt;=0.599,1,0)</f>
        <v>0</v>
      </c>
      <c r="K3176" t="str">
        <f>IF(Tabela_Brasil[[#This Row],[IDHM]]&lt;=0.55,"Baixo",IF(Tabela_Brasil[[#This Row],[IDHM]]&lt;=0.699,"Médio",IF(Tabela_Brasil[[#This Row],[IDHM]]&lt;=0.799,"Alto","Muito Alto")))</f>
        <v>Médio</v>
      </c>
      <c r="L3176" t="str">
        <f>VLOOKUP(Tabela_Brasil[[#This Row],[Estado]],'De-Para_Estado_Regiao'!$B$3:$C$29,2,FALSE)</f>
        <v>Sul</v>
      </c>
      <c r="M3176">
        <f>IF(Tabela_Brasil[[#This Row],[IBGE_1-4]]&gt;=951,1,0)</f>
        <v>0</v>
      </c>
      <c r="N3176">
        <f>IF(Tabela_Brasil[[#This Row],[COMP_P]]&lt;=2,1,0)</f>
        <v>1</v>
      </c>
    </row>
    <row r="3177" spans="1:14" x14ac:dyDescent="0.25">
      <c r="A3177" s="9" t="s">
        <v>3106</v>
      </c>
      <c r="B3177" s="9" t="s">
        <v>14</v>
      </c>
      <c r="C3177" s="9">
        <v>52</v>
      </c>
      <c r="D3177" s="9">
        <v>0.754</v>
      </c>
      <c r="E3177" s="9">
        <v>0.74299999999999999</v>
      </c>
      <c r="F3177" s="9">
        <v>0.67700000000000005</v>
      </c>
      <c r="G3177" s="9">
        <v>30133.439999999999</v>
      </c>
      <c r="H3177" s="10">
        <v>0</v>
      </c>
      <c r="I3177" t="str">
        <f>CONCATENATE(Tabela_Brasil[[#This Row],[Município]],"-",Tabela_Brasil[[#This Row],[Estado]])</f>
        <v>São Vendelino-RS</v>
      </c>
      <c r="J3177">
        <f>IF(Tabela_Brasil[[#This Row],[IDHM]]&lt;=0.599,1,0)</f>
        <v>0</v>
      </c>
      <c r="K3177" t="str">
        <f>IF(Tabela_Brasil[[#This Row],[IDHM]]&lt;=0.55,"Baixo",IF(Tabela_Brasil[[#This Row],[IDHM]]&lt;=0.699,"Médio",IF(Tabela_Brasil[[#This Row],[IDHM]]&lt;=0.799,"Alto","Muito Alto")))</f>
        <v>Alto</v>
      </c>
      <c r="L3177" t="str">
        <f>VLOOKUP(Tabela_Brasil[[#This Row],[Estado]],'De-Para_Estado_Regiao'!$B$3:$C$29,2,FALSE)</f>
        <v>Sul</v>
      </c>
      <c r="M3177">
        <f>IF(Tabela_Brasil[[#This Row],[IBGE_1-4]]&gt;=951,1,0)</f>
        <v>0</v>
      </c>
      <c r="N3177">
        <f>IF(Tabela_Brasil[[#This Row],[COMP_P]]&lt;=2,1,0)</f>
        <v>1</v>
      </c>
    </row>
    <row r="3178" spans="1:14" x14ac:dyDescent="0.25">
      <c r="A3178" s="12" t="s">
        <v>3107</v>
      </c>
      <c r="B3178" s="12" t="s">
        <v>111</v>
      </c>
      <c r="C3178" s="12">
        <v>297</v>
      </c>
      <c r="D3178" s="12">
        <v>0.7</v>
      </c>
      <c r="E3178" s="12">
        <v>0.64900000000000002</v>
      </c>
      <c r="F3178" s="12">
        <v>0.63900000000000001</v>
      </c>
      <c r="G3178" s="12">
        <v>12704.58</v>
      </c>
      <c r="H3178" s="13">
        <v>1</v>
      </c>
      <c r="I3178" t="str">
        <f>CONCATENATE(Tabela_Brasil[[#This Row],[Município]],"-",Tabela_Brasil[[#This Row],[Estado]])</f>
        <v>Combinado-TO</v>
      </c>
      <c r="J3178">
        <f>IF(Tabela_Brasil[[#This Row],[IDHM]]&lt;=0.599,1,0)</f>
        <v>0</v>
      </c>
      <c r="K3178" t="str">
        <f>IF(Tabela_Brasil[[#This Row],[IDHM]]&lt;=0.55,"Baixo",IF(Tabela_Brasil[[#This Row],[IDHM]]&lt;=0.699,"Médio",IF(Tabela_Brasil[[#This Row],[IDHM]]&lt;=0.799,"Alto","Muito Alto")))</f>
        <v>Alto</v>
      </c>
      <c r="L3178" t="str">
        <f>VLOOKUP(Tabela_Brasil[[#This Row],[Estado]],'De-Para_Estado_Regiao'!$B$3:$C$29,2,FALSE)</f>
        <v>Norte</v>
      </c>
      <c r="M3178">
        <f>IF(Tabela_Brasil[[#This Row],[IBGE_1-4]]&gt;=951,1,0)</f>
        <v>0</v>
      </c>
      <c r="N3178">
        <f>IF(Tabela_Brasil[[#This Row],[COMP_P]]&lt;=2,1,0)</f>
        <v>1</v>
      </c>
    </row>
    <row r="3179" spans="1:14" x14ac:dyDescent="0.25">
      <c r="A3179" s="9" t="s">
        <v>3108</v>
      </c>
      <c r="B3179" s="9" t="s">
        <v>22</v>
      </c>
      <c r="C3179" s="9">
        <v>84</v>
      </c>
      <c r="D3179" s="9">
        <v>0.73499999999999999</v>
      </c>
      <c r="E3179" s="9">
        <v>0.69099999999999995</v>
      </c>
      <c r="F3179" s="9">
        <v>0.68</v>
      </c>
      <c r="G3179" s="9">
        <v>23586.69</v>
      </c>
      <c r="H3179" s="10">
        <v>1</v>
      </c>
      <c r="I3179" t="str">
        <f>CONCATENATE(Tabela_Brasil[[#This Row],[Município]],"-",Tabela_Brasil[[#This Row],[Estado]])</f>
        <v>Porto Rico-PR</v>
      </c>
      <c r="J3179">
        <f>IF(Tabela_Brasil[[#This Row],[IDHM]]&lt;=0.599,1,0)</f>
        <v>0</v>
      </c>
      <c r="K3179" t="str">
        <f>IF(Tabela_Brasil[[#This Row],[IDHM]]&lt;=0.55,"Baixo",IF(Tabela_Brasil[[#This Row],[IDHM]]&lt;=0.699,"Médio",IF(Tabela_Brasil[[#This Row],[IDHM]]&lt;=0.799,"Alto","Muito Alto")))</f>
        <v>Alto</v>
      </c>
      <c r="L3179" t="str">
        <f>VLOOKUP(Tabela_Brasil[[#This Row],[Estado]],'De-Para_Estado_Regiao'!$B$3:$C$29,2,FALSE)</f>
        <v>Sul</v>
      </c>
      <c r="M3179">
        <f>IF(Tabela_Brasil[[#This Row],[IBGE_1-4]]&gt;=951,1,0)</f>
        <v>0</v>
      </c>
      <c r="N3179">
        <f>IF(Tabela_Brasil[[#This Row],[COMP_P]]&lt;=2,1,0)</f>
        <v>1</v>
      </c>
    </row>
    <row r="3180" spans="1:14" x14ac:dyDescent="0.25">
      <c r="A3180" s="12" t="s">
        <v>3109</v>
      </c>
      <c r="B3180" s="12" t="s">
        <v>14</v>
      </c>
      <c r="C3180" s="12">
        <v>71</v>
      </c>
      <c r="D3180" s="12">
        <v>0.76300000000000001</v>
      </c>
      <c r="E3180" s="12">
        <v>0.78</v>
      </c>
      <c r="F3180" s="12">
        <v>0.68</v>
      </c>
      <c r="G3180" s="12">
        <v>19556.84</v>
      </c>
      <c r="H3180" s="13">
        <v>1</v>
      </c>
      <c r="I3180" t="str">
        <f>CONCATENATE(Tabela_Brasil[[#This Row],[Município]],"-",Tabela_Brasil[[#This Row],[Estado]])</f>
        <v>São Domingos Do Sul-RS</v>
      </c>
      <c r="J3180">
        <f>IF(Tabela_Brasil[[#This Row],[IDHM]]&lt;=0.599,1,0)</f>
        <v>0</v>
      </c>
      <c r="K3180" t="str">
        <f>IF(Tabela_Brasil[[#This Row],[IDHM]]&lt;=0.55,"Baixo",IF(Tabela_Brasil[[#This Row],[IDHM]]&lt;=0.699,"Médio",IF(Tabela_Brasil[[#This Row],[IDHM]]&lt;=0.799,"Alto","Muito Alto")))</f>
        <v>Alto</v>
      </c>
      <c r="L3180" t="str">
        <f>VLOOKUP(Tabela_Brasil[[#This Row],[Estado]],'De-Para_Estado_Regiao'!$B$3:$C$29,2,FALSE)</f>
        <v>Sul</v>
      </c>
      <c r="M3180">
        <f>IF(Tabela_Brasil[[#This Row],[IBGE_1-4]]&gt;=951,1,0)</f>
        <v>0</v>
      </c>
      <c r="N3180">
        <f>IF(Tabela_Brasil[[#This Row],[COMP_P]]&lt;=2,1,0)</f>
        <v>1</v>
      </c>
    </row>
    <row r="3181" spans="1:14" x14ac:dyDescent="0.25">
      <c r="A3181" s="9" t="s">
        <v>3110</v>
      </c>
      <c r="B3181" s="9" t="s">
        <v>7</v>
      </c>
      <c r="C3181" s="9">
        <v>77</v>
      </c>
      <c r="D3181" s="9">
        <v>0.71</v>
      </c>
      <c r="E3181" s="9">
        <v>0.69199999999999995</v>
      </c>
      <c r="F3181" s="9">
        <v>0.627</v>
      </c>
      <c r="G3181" s="9">
        <v>12828.99</v>
      </c>
      <c r="H3181" s="10">
        <v>3</v>
      </c>
      <c r="I3181" t="str">
        <f>CONCATENATE(Tabela_Brasil[[#This Row],[Município]],"-",Tabela_Brasil[[#This Row],[Estado]])</f>
        <v>Monteiro Lobato-SP</v>
      </c>
      <c r="J3181">
        <f>IF(Tabela_Brasil[[#This Row],[IDHM]]&lt;=0.599,1,0)</f>
        <v>0</v>
      </c>
      <c r="K3181" t="str">
        <f>IF(Tabela_Brasil[[#This Row],[IDHM]]&lt;=0.55,"Baixo",IF(Tabela_Brasil[[#This Row],[IDHM]]&lt;=0.699,"Médio",IF(Tabela_Brasil[[#This Row],[IDHM]]&lt;=0.799,"Alto","Muito Alto")))</f>
        <v>Alto</v>
      </c>
      <c r="L3181" t="str">
        <f>VLOOKUP(Tabela_Brasil[[#This Row],[Estado]],'De-Para_Estado_Regiao'!$B$3:$C$29,2,FALSE)</f>
        <v>Sudeste</v>
      </c>
      <c r="M3181">
        <f>IF(Tabela_Brasil[[#This Row],[IBGE_1-4]]&gt;=951,1,0)</f>
        <v>0</v>
      </c>
      <c r="N3181">
        <f>IF(Tabela_Brasil[[#This Row],[COMP_P]]&lt;=2,1,0)</f>
        <v>0</v>
      </c>
    </row>
    <row r="3182" spans="1:14" x14ac:dyDescent="0.25">
      <c r="A3182" s="12" t="s">
        <v>3111</v>
      </c>
      <c r="B3182" s="12" t="s">
        <v>59</v>
      </c>
      <c r="C3182" s="12">
        <v>60</v>
      </c>
      <c r="D3182" s="12">
        <v>0.70499999999999996</v>
      </c>
      <c r="E3182" s="12">
        <v>0.70299999999999996</v>
      </c>
      <c r="F3182" s="12">
        <v>0.60599999999999998</v>
      </c>
      <c r="G3182" s="12">
        <v>21532.97</v>
      </c>
      <c r="H3182" s="13">
        <v>3</v>
      </c>
      <c r="I3182" t="str">
        <f>CONCATENATE(Tabela_Brasil[[#This Row],[Município]],"-",Tabela_Brasil[[#This Row],[Estado]])</f>
        <v>União Do Oeste-SC</v>
      </c>
      <c r="J3182">
        <f>IF(Tabela_Brasil[[#This Row],[IDHM]]&lt;=0.599,1,0)</f>
        <v>0</v>
      </c>
      <c r="K3182" t="str">
        <f>IF(Tabela_Brasil[[#This Row],[IDHM]]&lt;=0.55,"Baixo",IF(Tabela_Brasil[[#This Row],[IDHM]]&lt;=0.699,"Médio",IF(Tabela_Brasil[[#This Row],[IDHM]]&lt;=0.799,"Alto","Muito Alto")))</f>
        <v>Alto</v>
      </c>
      <c r="L3182" t="str">
        <f>VLOOKUP(Tabela_Brasil[[#This Row],[Estado]],'De-Para_Estado_Regiao'!$B$3:$C$29,2,FALSE)</f>
        <v>Sul</v>
      </c>
      <c r="M3182">
        <f>IF(Tabela_Brasil[[#This Row],[IBGE_1-4]]&gt;=951,1,0)</f>
        <v>0</v>
      </c>
      <c r="N3182">
        <f>IF(Tabela_Brasil[[#This Row],[COMP_P]]&lt;=2,1,0)</f>
        <v>0</v>
      </c>
    </row>
    <row r="3183" spans="1:14" x14ac:dyDescent="0.25">
      <c r="A3183" s="9" t="s">
        <v>3112</v>
      </c>
      <c r="B3183" s="9" t="s">
        <v>7</v>
      </c>
      <c r="C3183" s="9">
        <v>127</v>
      </c>
      <c r="D3183" s="9">
        <v>0.71099999999999997</v>
      </c>
      <c r="E3183" s="9">
        <v>0.66900000000000004</v>
      </c>
      <c r="F3183" s="9">
        <v>0.64400000000000002</v>
      </c>
      <c r="G3183" s="9">
        <v>15107.21</v>
      </c>
      <c r="H3183" s="10">
        <v>1</v>
      </c>
      <c r="I3183" t="str">
        <f>CONCATENATE(Tabela_Brasil[[#This Row],[Município]],"-",Tabela_Brasil[[#This Row],[Estado]])</f>
        <v>Piquerobi-SP</v>
      </c>
      <c r="J3183">
        <f>IF(Tabela_Brasil[[#This Row],[IDHM]]&lt;=0.599,1,0)</f>
        <v>0</v>
      </c>
      <c r="K3183" t="str">
        <f>IF(Tabela_Brasil[[#This Row],[IDHM]]&lt;=0.55,"Baixo",IF(Tabela_Brasil[[#This Row],[IDHM]]&lt;=0.699,"Médio",IF(Tabela_Brasil[[#This Row],[IDHM]]&lt;=0.799,"Alto","Muito Alto")))</f>
        <v>Alto</v>
      </c>
      <c r="L3183" t="str">
        <f>VLOOKUP(Tabela_Brasil[[#This Row],[Estado]],'De-Para_Estado_Regiao'!$B$3:$C$29,2,FALSE)</f>
        <v>Sudeste</v>
      </c>
      <c r="M3183">
        <f>IF(Tabela_Brasil[[#This Row],[IBGE_1-4]]&gt;=951,1,0)</f>
        <v>0</v>
      </c>
      <c r="N3183">
        <f>IF(Tabela_Brasil[[#This Row],[COMP_P]]&lt;=2,1,0)</f>
        <v>1</v>
      </c>
    </row>
    <row r="3184" spans="1:14" x14ac:dyDescent="0.25">
      <c r="A3184" s="12" t="s">
        <v>3113</v>
      </c>
      <c r="B3184" s="12" t="s">
        <v>16</v>
      </c>
      <c r="C3184" s="12">
        <v>78</v>
      </c>
      <c r="D3184" s="12">
        <v>0.63800000000000001</v>
      </c>
      <c r="E3184" s="12">
        <v>0.65700000000000003</v>
      </c>
      <c r="F3184" s="12">
        <v>0.49399999999999999</v>
      </c>
      <c r="G3184" s="12">
        <v>11261.84</v>
      </c>
      <c r="H3184" s="13">
        <v>2</v>
      </c>
      <c r="I3184" t="str">
        <f>CONCATENATE(Tabela_Brasil[[#This Row],[Município]],"-",Tabela_Brasil[[#This Row],[Estado]])</f>
        <v>Moeda-MG</v>
      </c>
      <c r="J3184">
        <f>IF(Tabela_Brasil[[#This Row],[IDHM]]&lt;=0.599,1,0)</f>
        <v>0</v>
      </c>
      <c r="K3184" t="str">
        <f>IF(Tabela_Brasil[[#This Row],[IDHM]]&lt;=0.55,"Baixo",IF(Tabela_Brasil[[#This Row],[IDHM]]&lt;=0.699,"Médio",IF(Tabela_Brasil[[#This Row],[IDHM]]&lt;=0.799,"Alto","Muito Alto")))</f>
        <v>Médio</v>
      </c>
      <c r="L3184" t="str">
        <f>VLOOKUP(Tabela_Brasil[[#This Row],[Estado]],'De-Para_Estado_Regiao'!$B$3:$C$29,2,FALSE)</f>
        <v>Sudeste</v>
      </c>
      <c r="M3184">
        <f>IF(Tabela_Brasil[[#This Row],[IBGE_1-4]]&gt;=951,1,0)</f>
        <v>0</v>
      </c>
      <c r="N3184">
        <f>IF(Tabela_Brasil[[#This Row],[COMP_P]]&lt;=2,1,0)</f>
        <v>1</v>
      </c>
    </row>
    <row r="3185" spans="1:14" x14ac:dyDescent="0.25">
      <c r="A3185" s="9" t="s">
        <v>3114</v>
      </c>
      <c r="B3185" s="9" t="s">
        <v>14</v>
      </c>
      <c r="C3185" s="9">
        <v>32</v>
      </c>
      <c r="D3185" s="9">
        <v>0.75700000000000001</v>
      </c>
      <c r="E3185" s="9">
        <v>0.73599999999999999</v>
      </c>
      <c r="F3185" s="9">
        <v>0.70399999999999996</v>
      </c>
      <c r="G3185" s="9">
        <v>26558.02</v>
      </c>
      <c r="H3185" s="10">
        <v>0</v>
      </c>
      <c r="I3185" t="str">
        <f>CONCATENATE(Tabela_Brasil[[#This Row],[Município]],"-",Tabela_Brasil[[#This Row],[Estado]])</f>
        <v>Vanini-RS</v>
      </c>
      <c r="J3185">
        <f>IF(Tabela_Brasil[[#This Row],[IDHM]]&lt;=0.599,1,0)</f>
        <v>0</v>
      </c>
      <c r="K3185" t="str">
        <f>IF(Tabela_Brasil[[#This Row],[IDHM]]&lt;=0.55,"Baixo",IF(Tabela_Brasil[[#This Row],[IDHM]]&lt;=0.699,"Médio",IF(Tabela_Brasil[[#This Row],[IDHM]]&lt;=0.799,"Alto","Muito Alto")))</f>
        <v>Alto</v>
      </c>
      <c r="L3185" t="str">
        <f>VLOOKUP(Tabela_Brasil[[#This Row],[Estado]],'De-Para_Estado_Regiao'!$B$3:$C$29,2,FALSE)</f>
        <v>Sul</v>
      </c>
      <c r="M3185">
        <f>IF(Tabela_Brasil[[#This Row],[IBGE_1-4]]&gt;=951,1,0)</f>
        <v>0</v>
      </c>
      <c r="N3185">
        <f>IF(Tabela_Brasil[[#This Row],[COMP_P]]&lt;=2,1,0)</f>
        <v>1</v>
      </c>
    </row>
    <row r="3186" spans="1:14" x14ac:dyDescent="0.25">
      <c r="A3186" s="12" t="s">
        <v>3115</v>
      </c>
      <c r="B3186" s="12" t="s">
        <v>59</v>
      </c>
      <c r="C3186" s="12">
        <v>29</v>
      </c>
      <c r="D3186" s="12">
        <v>0.73099999999999998</v>
      </c>
      <c r="E3186" s="12">
        <v>0.72899999999999998</v>
      </c>
      <c r="F3186" s="12">
        <v>0.622</v>
      </c>
      <c r="G3186" s="12">
        <v>18976.25</v>
      </c>
      <c r="H3186" s="13">
        <v>5</v>
      </c>
      <c r="I3186" t="str">
        <f>CONCATENATE(Tabela_Brasil[[#This Row],[Município]],"-",Tabela_Brasil[[#This Row],[Estado]])</f>
        <v>São Bonifácio-SC</v>
      </c>
      <c r="J3186">
        <f>IF(Tabela_Brasil[[#This Row],[IDHM]]&lt;=0.599,1,0)</f>
        <v>0</v>
      </c>
      <c r="K3186" t="str">
        <f>IF(Tabela_Brasil[[#This Row],[IDHM]]&lt;=0.55,"Baixo",IF(Tabela_Brasil[[#This Row],[IDHM]]&lt;=0.699,"Médio",IF(Tabela_Brasil[[#This Row],[IDHM]]&lt;=0.799,"Alto","Muito Alto")))</f>
        <v>Alto</v>
      </c>
      <c r="L3186" t="str">
        <f>VLOOKUP(Tabela_Brasil[[#This Row],[Estado]],'De-Para_Estado_Regiao'!$B$3:$C$29,2,FALSE)</f>
        <v>Sul</v>
      </c>
      <c r="M3186">
        <f>IF(Tabela_Brasil[[#This Row],[IBGE_1-4]]&gt;=951,1,0)</f>
        <v>0</v>
      </c>
      <c r="N3186">
        <f>IF(Tabela_Brasil[[#This Row],[COMP_P]]&lt;=2,1,0)</f>
        <v>0</v>
      </c>
    </row>
    <row r="3187" spans="1:14" x14ac:dyDescent="0.25">
      <c r="A3187" s="9" t="s">
        <v>3116</v>
      </c>
      <c r="B3187" s="9" t="s">
        <v>49</v>
      </c>
      <c r="C3187" s="9">
        <v>577</v>
      </c>
      <c r="D3187" s="9">
        <v>0.56299999999999994</v>
      </c>
      <c r="E3187" s="9">
        <v>0.501</v>
      </c>
      <c r="F3187" s="9">
        <v>0.47</v>
      </c>
      <c r="G3187" s="9">
        <v>7564.23</v>
      </c>
      <c r="H3187" s="10">
        <v>8</v>
      </c>
      <c r="I3187" t="str">
        <f>CONCATENATE(Tabela_Brasil[[#This Row],[Município]],"-",Tabela_Brasil[[#This Row],[Estado]])</f>
        <v>Faro-PA</v>
      </c>
      <c r="J3187">
        <f>IF(Tabela_Brasil[[#This Row],[IDHM]]&lt;=0.599,1,0)</f>
        <v>1</v>
      </c>
      <c r="K3187" t="str">
        <f>IF(Tabela_Brasil[[#This Row],[IDHM]]&lt;=0.55,"Baixo",IF(Tabela_Brasil[[#This Row],[IDHM]]&lt;=0.699,"Médio",IF(Tabela_Brasil[[#This Row],[IDHM]]&lt;=0.799,"Alto","Muito Alto")))</f>
        <v>Médio</v>
      </c>
      <c r="L3187" t="str">
        <f>VLOOKUP(Tabela_Brasil[[#This Row],[Estado]],'De-Para_Estado_Regiao'!$B$3:$C$29,2,FALSE)</f>
        <v>Norte</v>
      </c>
      <c r="M3187">
        <f>IF(Tabela_Brasil[[#This Row],[IBGE_1-4]]&gt;=951,1,0)</f>
        <v>0</v>
      </c>
      <c r="N3187">
        <f>IF(Tabela_Brasil[[#This Row],[COMP_P]]&lt;=2,1,0)</f>
        <v>0</v>
      </c>
    </row>
    <row r="3188" spans="1:14" x14ac:dyDescent="0.25">
      <c r="A3188" s="12" t="s">
        <v>3117</v>
      </c>
      <c r="B3188" s="12" t="s">
        <v>7</v>
      </c>
      <c r="C3188" s="12">
        <v>58</v>
      </c>
      <c r="D3188" s="12">
        <v>0.65700000000000003</v>
      </c>
      <c r="E3188" s="12">
        <v>0.63300000000000001</v>
      </c>
      <c r="F3188" s="12">
        <v>0.56000000000000005</v>
      </c>
      <c r="G3188" s="12">
        <v>13717.38</v>
      </c>
      <c r="H3188" s="13">
        <v>1</v>
      </c>
      <c r="I3188" t="str">
        <f>CONCATENATE(Tabela_Brasil[[#This Row],[Município]],"-",Tabela_Brasil[[#This Row],[Estado]])</f>
        <v>Redenção Da Serra-SP</v>
      </c>
      <c r="J3188">
        <f>IF(Tabela_Brasil[[#This Row],[IDHM]]&lt;=0.599,1,0)</f>
        <v>0</v>
      </c>
      <c r="K3188" t="str">
        <f>IF(Tabela_Brasil[[#This Row],[IDHM]]&lt;=0.55,"Baixo",IF(Tabela_Brasil[[#This Row],[IDHM]]&lt;=0.699,"Médio",IF(Tabela_Brasil[[#This Row],[IDHM]]&lt;=0.799,"Alto","Muito Alto")))</f>
        <v>Médio</v>
      </c>
      <c r="L3188" t="str">
        <f>VLOOKUP(Tabela_Brasil[[#This Row],[Estado]],'De-Para_Estado_Regiao'!$B$3:$C$29,2,FALSE)</f>
        <v>Sudeste</v>
      </c>
      <c r="M3188">
        <f>IF(Tabela_Brasil[[#This Row],[IBGE_1-4]]&gt;=951,1,0)</f>
        <v>0</v>
      </c>
      <c r="N3188">
        <f>IF(Tabela_Brasil[[#This Row],[COMP_P]]&lt;=2,1,0)</f>
        <v>1</v>
      </c>
    </row>
    <row r="3189" spans="1:14" x14ac:dyDescent="0.25">
      <c r="A3189" s="9" t="s">
        <v>3118</v>
      </c>
      <c r="B3189" s="9" t="s">
        <v>7</v>
      </c>
      <c r="C3189" s="9">
        <v>211</v>
      </c>
      <c r="D3189" s="9">
        <v>0.72</v>
      </c>
      <c r="E3189" s="9">
        <v>0.67900000000000005</v>
      </c>
      <c r="F3189" s="9">
        <v>0.67400000000000004</v>
      </c>
      <c r="G3189" s="9">
        <v>11416.47</v>
      </c>
      <c r="H3189" s="10">
        <v>1</v>
      </c>
      <c r="I3189" t="str">
        <f>CONCATENATE(Tabela_Brasil[[#This Row],[Município]],"-",Tabela_Brasil[[#This Row],[Estado]])</f>
        <v>Lupércio-SP</v>
      </c>
      <c r="J3189">
        <f>IF(Tabela_Brasil[[#This Row],[IDHM]]&lt;=0.599,1,0)</f>
        <v>0</v>
      </c>
      <c r="K3189" t="str">
        <f>IF(Tabela_Brasil[[#This Row],[IDHM]]&lt;=0.55,"Baixo",IF(Tabela_Brasil[[#This Row],[IDHM]]&lt;=0.699,"Médio",IF(Tabela_Brasil[[#This Row],[IDHM]]&lt;=0.799,"Alto","Muito Alto")))</f>
        <v>Alto</v>
      </c>
      <c r="L3189" t="str">
        <f>VLOOKUP(Tabela_Brasil[[#This Row],[Estado]],'De-Para_Estado_Regiao'!$B$3:$C$29,2,FALSE)</f>
        <v>Sudeste</v>
      </c>
      <c r="M3189">
        <f>IF(Tabela_Brasil[[#This Row],[IBGE_1-4]]&gt;=951,1,0)</f>
        <v>0</v>
      </c>
      <c r="N3189">
        <f>IF(Tabela_Brasil[[#This Row],[COMP_P]]&lt;=2,1,0)</f>
        <v>1</v>
      </c>
    </row>
    <row r="3190" spans="1:14" x14ac:dyDescent="0.25">
      <c r="A3190" s="12" t="s">
        <v>3119</v>
      </c>
      <c r="B3190" s="12" t="s">
        <v>114</v>
      </c>
      <c r="C3190" s="12">
        <v>121</v>
      </c>
      <c r="D3190" s="12">
        <v>0.60199999999999998</v>
      </c>
      <c r="E3190" s="12">
        <v>0.56899999999999995</v>
      </c>
      <c r="F3190" s="12">
        <v>0.51200000000000001</v>
      </c>
      <c r="G3190" s="12">
        <v>10276.19</v>
      </c>
      <c r="H3190" s="13">
        <v>2</v>
      </c>
      <c r="I3190" t="str">
        <f>CONCATENATE(Tabela_Brasil[[#This Row],[Município]],"-",Tabela_Brasil[[#This Row],[Estado]])</f>
        <v>Itabi-SE</v>
      </c>
      <c r="J3190">
        <f>IF(Tabela_Brasil[[#This Row],[IDHM]]&lt;=0.599,1,0)</f>
        <v>0</v>
      </c>
      <c r="K3190" t="str">
        <f>IF(Tabela_Brasil[[#This Row],[IDHM]]&lt;=0.55,"Baixo",IF(Tabela_Brasil[[#This Row],[IDHM]]&lt;=0.699,"Médio",IF(Tabela_Brasil[[#This Row],[IDHM]]&lt;=0.799,"Alto","Muito Alto")))</f>
        <v>Médio</v>
      </c>
      <c r="L3190" t="str">
        <f>VLOOKUP(Tabela_Brasil[[#This Row],[Estado]],'De-Para_Estado_Regiao'!$B$3:$C$29,2,FALSE)</f>
        <v>Nordeste</v>
      </c>
      <c r="M3190">
        <f>IF(Tabela_Brasil[[#This Row],[IBGE_1-4]]&gt;=951,1,0)</f>
        <v>0</v>
      </c>
      <c r="N3190">
        <f>IF(Tabela_Brasil[[#This Row],[COMP_P]]&lt;=2,1,0)</f>
        <v>1</v>
      </c>
    </row>
    <row r="3191" spans="1:14" x14ac:dyDescent="0.25">
      <c r="A3191" s="9" t="s">
        <v>3120</v>
      </c>
      <c r="B3191" s="9" t="s">
        <v>14</v>
      </c>
      <c r="C3191" s="9">
        <v>47</v>
      </c>
      <c r="D3191" s="9">
        <v>0.74199999999999999</v>
      </c>
      <c r="E3191" s="9">
        <v>0.74399999999999999</v>
      </c>
      <c r="F3191" s="9">
        <v>0.64400000000000002</v>
      </c>
      <c r="G3191" s="9">
        <v>20686.169999999998</v>
      </c>
      <c r="H3191" s="10">
        <v>1</v>
      </c>
      <c r="I3191" t="str">
        <f>CONCATENATE(Tabela_Brasil[[#This Row],[Município]],"-",Tabela_Brasil[[#This Row],[Estado]])</f>
        <v>Silveira Martins-RS</v>
      </c>
      <c r="J3191">
        <f>IF(Tabela_Brasil[[#This Row],[IDHM]]&lt;=0.599,1,0)</f>
        <v>0</v>
      </c>
      <c r="K3191" t="str">
        <f>IF(Tabela_Brasil[[#This Row],[IDHM]]&lt;=0.55,"Baixo",IF(Tabela_Brasil[[#This Row],[IDHM]]&lt;=0.699,"Médio",IF(Tabela_Brasil[[#This Row],[IDHM]]&lt;=0.799,"Alto","Muito Alto")))</f>
        <v>Alto</v>
      </c>
      <c r="L3191" t="str">
        <f>VLOOKUP(Tabela_Brasil[[#This Row],[Estado]],'De-Para_Estado_Regiao'!$B$3:$C$29,2,FALSE)</f>
        <v>Sul</v>
      </c>
      <c r="M3191">
        <f>IF(Tabela_Brasil[[#This Row],[IBGE_1-4]]&gt;=951,1,0)</f>
        <v>0</v>
      </c>
      <c r="N3191">
        <f>IF(Tabela_Brasil[[#This Row],[COMP_P]]&lt;=2,1,0)</f>
        <v>1</v>
      </c>
    </row>
    <row r="3192" spans="1:14" x14ac:dyDescent="0.25">
      <c r="A3192" s="12" t="s">
        <v>3121</v>
      </c>
      <c r="B3192" s="12" t="s">
        <v>7</v>
      </c>
      <c r="C3192" s="12">
        <v>192</v>
      </c>
      <c r="D3192" s="12">
        <v>0.71599999999999997</v>
      </c>
      <c r="E3192" s="12">
        <v>0.65900000000000003</v>
      </c>
      <c r="F3192" s="12">
        <v>0.68600000000000005</v>
      </c>
      <c r="G3192" s="12">
        <v>10823.59</v>
      </c>
      <c r="H3192" s="13">
        <v>2</v>
      </c>
      <c r="I3192" t="str">
        <f>CONCATENATE(Tabela_Brasil[[#This Row],[Município]],"-",Tabela_Brasil[[#This Row],[Estado]])</f>
        <v>Júlio Mesquita-SP</v>
      </c>
      <c r="J3192">
        <f>IF(Tabela_Brasil[[#This Row],[IDHM]]&lt;=0.599,1,0)</f>
        <v>0</v>
      </c>
      <c r="K3192" t="str">
        <f>IF(Tabela_Brasil[[#This Row],[IDHM]]&lt;=0.55,"Baixo",IF(Tabela_Brasil[[#This Row],[IDHM]]&lt;=0.699,"Médio",IF(Tabela_Brasil[[#This Row],[IDHM]]&lt;=0.799,"Alto","Muito Alto")))</f>
        <v>Alto</v>
      </c>
      <c r="L3192" t="str">
        <f>VLOOKUP(Tabela_Brasil[[#This Row],[Estado]],'De-Para_Estado_Regiao'!$B$3:$C$29,2,FALSE)</f>
        <v>Sudeste</v>
      </c>
      <c r="M3192">
        <f>IF(Tabela_Brasil[[#This Row],[IBGE_1-4]]&gt;=951,1,0)</f>
        <v>0</v>
      </c>
      <c r="N3192">
        <f>IF(Tabela_Brasil[[#This Row],[COMP_P]]&lt;=2,1,0)</f>
        <v>1</v>
      </c>
    </row>
    <row r="3193" spans="1:14" x14ac:dyDescent="0.25">
      <c r="A3193" s="9" t="s">
        <v>3122</v>
      </c>
      <c r="B3193" s="9" t="s">
        <v>14</v>
      </c>
      <c r="C3193" s="9">
        <v>30</v>
      </c>
      <c r="D3193" s="9">
        <v>0.72</v>
      </c>
      <c r="E3193" s="9">
        <v>0.71199999999999997</v>
      </c>
      <c r="F3193" s="9">
        <v>0.60199999999999998</v>
      </c>
      <c r="G3193" s="9">
        <v>23469.7</v>
      </c>
      <c r="H3193" s="10">
        <v>3</v>
      </c>
      <c r="I3193" t="str">
        <f>CONCATENATE(Tabela_Brasil[[#This Row],[Município]],"-",Tabela_Brasil[[#This Row],[Estado]])</f>
        <v>Ivorá-RS</v>
      </c>
      <c r="J3193">
        <f>IF(Tabela_Brasil[[#This Row],[IDHM]]&lt;=0.599,1,0)</f>
        <v>0</v>
      </c>
      <c r="K3193" t="str">
        <f>IF(Tabela_Brasil[[#This Row],[IDHM]]&lt;=0.55,"Baixo",IF(Tabela_Brasil[[#This Row],[IDHM]]&lt;=0.699,"Médio",IF(Tabela_Brasil[[#This Row],[IDHM]]&lt;=0.799,"Alto","Muito Alto")))</f>
        <v>Alto</v>
      </c>
      <c r="L3193" t="str">
        <f>VLOOKUP(Tabela_Brasil[[#This Row],[Estado]],'De-Para_Estado_Regiao'!$B$3:$C$29,2,FALSE)</f>
        <v>Sul</v>
      </c>
      <c r="M3193">
        <f>IF(Tabela_Brasil[[#This Row],[IBGE_1-4]]&gt;=951,1,0)</f>
        <v>0</v>
      </c>
      <c r="N3193">
        <f>IF(Tabela_Brasil[[#This Row],[COMP_P]]&lt;=2,1,0)</f>
        <v>0</v>
      </c>
    </row>
    <row r="3194" spans="1:14" x14ac:dyDescent="0.25">
      <c r="A3194" s="12" t="s">
        <v>3123</v>
      </c>
      <c r="B3194" s="12" t="s">
        <v>7</v>
      </c>
      <c r="C3194" s="12">
        <v>153</v>
      </c>
      <c r="D3194" s="12">
        <v>0.72199999999999998</v>
      </c>
      <c r="E3194" s="12">
        <v>0.72099999999999997</v>
      </c>
      <c r="F3194" s="12">
        <v>0.65900000000000003</v>
      </c>
      <c r="G3194" s="12">
        <v>14823.57</v>
      </c>
      <c r="H3194" s="13">
        <v>2</v>
      </c>
      <c r="I3194" t="str">
        <f>CONCATENATE(Tabela_Brasil[[#This Row],[Município]],"-",Tabela_Brasil[[#This Row],[Estado]])</f>
        <v>Alvinlândia-SP</v>
      </c>
      <c r="J3194">
        <f>IF(Tabela_Brasil[[#This Row],[IDHM]]&lt;=0.599,1,0)</f>
        <v>0</v>
      </c>
      <c r="K3194" t="str">
        <f>IF(Tabela_Brasil[[#This Row],[IDHM]]&lt;=0.55,"Baixo",IF(Tabela_Brasil[[#This Row],[IDHM]]&lt;=0.699,"Médio",IF(Tabela_Brasil[[#This Row],[IDHM]]&lt;=0.799,"Alto","Muito Alto")))</f>
        <v>Alto</v>
      </c>
      <c r="L3194" t="str">
        <f>VLOOKUP(Tabela_Brasil[[#This Row],[Estado]],'De-Para_Estado_Regiao'!$B$3:$C$29,2,FALSE)</f>
        <v>Sudeste</v>
      </c>
      <c r="M3194">
        <f>IF(Tabela_Brasil[[#This Row],[IBGE_1-4]]&gt;=951,1,0)</f>
        <v>0</v>
      </c>
      <c r="N3194">
        <f>IF(Tabela_Brasil[[#This Row],[COMP_P]]&lt;=2,1,0)</f>
        <v>1</v>
      </c>
    </row>
    <row r="3195" spans="1:14" x14ac:dyDescent="0.25">
      <c r="A3195" s="9" t="s">
        <v>3124</v>
      </c>
      <c r="B3195" s="9" t="s">
        <v>114</v>
      </c>
      <c r="C3195" s="9">
        <v>88</v>
      </c>
      <c r="D3195" s="9">
        <v>0.56899999999999995</v>
      </c>
      <c r="E3195" s="9">
        <v>0.55300000000000005</v>
      </c>
      <c r="F3195" s="9">
        <v>0.46200000000000002</v>
      </c>
      <c r="G3195" s="9">
        <v>10962.52</v>
      </c>
      <c r="H3195" s="10">
        <v>0</v>
      </c>
      <c r="I3195" t="str">
        <f>CONCATENATE(Tabela_Brasil[[#This Row],[Município]],"-",Tabela_Brasil[[#This Row],[Estado]])</f>
        <v>Canhoba-SE</v>
      </c>
      <c r="J3195">
        <f>IF(Tabela_Brasil[[#This Row],[IDHM]]&lt;=0.599,1,0)</f>
        <v>1</v>
      </c>
      <c r="K3195" t="str">
        <f>IF(Tabela_Brasil[[#This Row],[IDHM]]&lt;=0.55,"Baixo",IF(Tabela_Brasil[[#This Row],[IDHM]]&lt;=0.699,"Médio",IF(Tabela_Brasil[[#This Row],[IDHM]]&lt;=0.799,"Alto","Muito Alto")))</f>
        <v>Médio</v>
      </c>
      <c r="L3195" t="str">
        <f>VLOOKUP(Tabela_Brasil[[#This Row],[Estado]],'De-Para_Estado_Regiao'!$B$3:$C$29,2,FALSE)</f>
        <v>Nordeste</v>
      </c>
      <c r="M3195">
        <f>IF(Tabela_Brasil[[#This Row],[IBGE_1-4]]&gt;=951,1,0)</f>
        <v>0</v>
      </c>
      <c r="N3195">
        <f>IF(Tabela_Brasil[[#This Row],[COMP_P]]&lt;=2,1,0)</f>
        <v>1</v>
      </c>
    </row>
    <row r="3196" spans="1:14" x14ac:dyDescent="0.25">
      <c r="A3196" s="12" t="s">
        <v>3125</v>
      </c>
      <c r="B3196" s="12" t="s">
        <v>64</v>
      </c>
      <c r="C3196" s="12">
        <v>183</v>
      </c>
      <c r="D3196" s="12">
        <v>0.65700000000000003</v>
      </c>
      <c r="E3196" s="12">
        <v>0.63600000000000001</v>
      </c>
      <c r="F3196" s="12">
        <v>0.55300000000000005</v>
      </c>
      <c r="G3196" s="12">
        <v>169012.45</v>
      </c>
      <c r="H3196" s="13">
        <v>10</v>
      </c>
      <c r="I3196" t="str">
        <f>CONCATENATE(Tabela_Brasil[[#This Row],[Município]],"-",Tabela_Brasil[[#This Row],[Estado]])</f>
        <v>Presidente Kennedy-ES</v>
      </c>
      <c r="J3196">
        <f>IF(Tabela_Brasil[[#This Row],[IDHM]]&lt;=0.599,1,0)</f>
        <v>0</v>
      </c>
      <c r="K3196" t="str">
        <f>IF(Tabela_Brasil[[#This Row],[IDHM]]&lt;=0.55,"Baixo",IF(Tabela_Brasil[[#This Row],[IDHM]]&lt;=0.699,"Médio",IF(Tabela_Brasil[[#This Row],[IDHM]]&lt;=0.799,"Alto","Muito Alto")))</f>
        <v>Médio</v>
      </c>
      <c r="L3196" t="str">
        <f>VLOOKUP(Tabela_Brasil[[#This Row],[Estado]],'De-Para_Estado_Regiao'!$B$3:$C$29,2,FALSE)</f>
        <v>Sudeste</v>
      </c>
      <c r="M3196">
        <f>IF(Tabela_Brasil[[#This Row],[IBGE_1-4]]&gt;=951,1,0)</f>
        <v>0</v>
      </c>
      <c r="N3196">
        <f>IF(Tabela_Brasil[[#This Row],[COMP_P]]&lt;=2,1,0)</f>
        <v>0</v>
      </c>
    </row>
    <row r="3197" spans="1:14" x14ac:dyDescent="0.25">
      <c r="A3197" s="9" t="s">
        <v>3126</v>
      </c>
      <c r="B3197" s="9" t="s">
        <v>16</v>
      </c>
      <c r="C3197" s="9">
        <v>234</v>
      </c>
      <c r="D3197" s="9">
        <v>0.66700000000000004</v>
      </c>
      <c r="E3197" s="9">
        <v>0.65800000000000003</v>
      </c>
      <c r="F3197" s="9">
        <v>0.56899999999999995</v>
      </c>
      <c r="G3197" s="9">
        <v>179339.36</v>
      </c>
      <c r="H3197" s="10">
        <v>5</v>
      </c>
      <c r="I3197" t="str">
        <f>CONCATENATE(Tabela_Brasil[[#This Row],[Município]],"-",Tabela_Brasil[[#This Row],[Estado]])</f>
        <v>São Gonçalo Do Rio Abaixo-MG</v>
      </c>
      <c r="J3197">
        <f>IF(Tabela_Brasil[[#This Row],[IDHM]]&lt;=0.599,1,0)</f>
        <v>0</v>
      </c>
      <c r="K3197" t="str">
        <f>IF(Tabela_Brasil[[#This Row],[IDHM]]&lt;=0.55,"Baixo",IF(Tabela_Brasil[[#This Row],[IDHM]]&lt;=0.699,"Médio",IF(Tabela_Brasil[[#This Row],[IDHM]]&lt;=0.799,"Alto","Muito Alto")))</f>
        <v>Médio</v>
      </c>
      <c r="L3197" t="str">
        <f>VLOOKUP(Tabela_Brasil[[#This Row],[Estado]],'De-Para_Estado_Regiao'!$B$3:$C$29,2,FALSE)</f>
        <v>Sudeste</v>
      </c>
      <c r="M3197">
        <f>IF(Tabela_Brasil[[#This Row],[IBGE_1-4]]&gt;=951,1,0)</f>
        <v>0</v>
      </c>
      <c r="N3197">
        <f>IF(Tabela_Brasil[[#This Row],[COMP_P]]&lt;=2,1,0)</f>
        <v>0</v>
      </c>
    </row>
    <row r="3198" spans="1:14" x14ac:dyDescent="0.25">
      <c r="A3198" s="12" t="s">
        <v>3127</v>
      </c>
      <c r="B3198" s="12" t="s">
        <v>82</v>
      </c>
      <c r="C3198" s="12">
        <v>827</v>
      </c>
      <c r="D3198" s="12">
        <v>0.57999999999999996</v>
      </c>
      <c r="E3198" s="12">
        <v>0.54400000000000004</v>
      </c>
      <c r="F3198" s="12">
        <v>0.46500000000000002</v>
      </c>
      <c r="G3198" s="12">
        <v>44508.6</v>
      </c>
      <c r="H3198" s="13">
        <v>3</v>
      </c>
      <c r="I3198" t="str">
        <f>CONCATENATE(Tabela_Brasil[[#This Row],[Município]],"-",Tabela_Brasil[[#This Row],[Estado]])</f>
        <v>Alhandra-PB</v>
      </c>
      <c r="J3198">
        <f>IF(Tabela_Brasil[[#This Row],[IDHM]]&lt;=0.599,1,0)</f>
        <v>1</v>
      </c>
      <c r="K3198" t="str">
        <f>IF(Tabela_Brasil[[#This Row],[IDHM]]&lt;=0.55,"Baixo",IF(Tabela_Brasil[[#This Row],[IDHM]]&lt;=0.699,"Médio",IF(Tabela_Brasil[[#This Row],[IDHM]]&lt;=0.799,"Alto","Muito Alto")))</f>
        <v>Médio</v>
      </c>
      <c r="L3198" t="str">
        <f>VLOOKUP(Tabela_Brasil[[#This Row],[Estado]],'De-Para_Estado_Regiao'!$B$3:$C$29,2,FALSE)</f>
        <v>Nordeste</v>
      </c>
      <c r="M3198">
        <f>IF(Tabela_Brasil[[#This Row],[IBGE_1-4]]&gt;=951,1,0)</f>
        <v>0</v>
      </c>
      <c r="N3198">
        <f>IF(Tabela_Brasil[[#This Row],[COMP_P]]&lt;=2,1,0)</f>
        <v>0</v>
      </c>
    </row>
    <row r="3199" spans="1:14" x14ac:dyDescent="0.25">
      <c r="A3199" s="9" t="s">
        <v>3128</v>
      </c>
      <c r="B3199" s="9" t="s">
        <v>29</v>
      </c>
      <c r="C3199" s="9">
        <v>429</v>
      </c>
      <c r="D3199" s="9">
        <v>0.71</v>
      </c>
      <c r="E3199" s="9">
        <v>0.73799999999999999</v>
      </c>
      <c r="F3199" s="9">
        <v>0.59399999999999997</v>
      </c>
      <c r="G3199" s="9">
        <v>62136.02</v>
      </c>
      <c r="H3199" s="10">
        <v>9</v>
      </c>
      <c r="I3199" t="str">
        <f>CONCATENATE(Tabela_Brasil[[#This Row],[Município]],"-",Tabela_Brasil[[#This Row],[Estado]])</f>
        <v>Tapurah-MT</v>
      </c>
      <c r="J3199">
        <f>IF(Tabela_Brasil[[#This Row],[IDHM]]&lt;=0.599,1,0)</f>
        <v>0</v>
      </c>
      <c r="K3199" t="str">
        <f>IF(Tabela_Brasil[[#This Row],[IDHM]]&lt;=0.55,"Baixo",IF(Tabela_Brasil[[#This Row],[IDHM]]&lt;=0.699,"Médio",IF(Tabela_Brasil[[#This Row],[IDHM]]&lt;=0.799,"Alto","Muito Alto")))</f>
        <v>Alto</v>
      </c>
      <c r="L3199" t="str">
        <f>VLOOKUP(Tabela_Brasil[[#This Row],[Estado]],'De-Para_Estado_Regiao'!$B$3:$C$29,2,FALSE)</f>
        <v>Centro-Oeste</v>
      </c>
      <c r="M3199">
        <f>IF(Tabela_Brasil[[#This Row],[IBGE_1-4]]&gt;=951,1,0)</f>
        <v>0</v>
      </c>
      <c r="N3199">
        <f>IF(Tabela_Brasil[[#This Row],[COMP_P]]&lt;=2,1,0)</f>
        <v>0</v>
      </c>
    </row>
    <row r="3200" spans="1:14" x14ac:dyDescent="0.25">
      <c r="A3200" s="12" t="s">
        <v>3129</v>
      </c>
      <c r="B3200" s="12" t="s">
        <v>59</v>
      </c>
      <c r="C3200" s="12">
        <v>123</v>
      </c>
      <c r="D3200" s="12">
        <v>0.75800000000000001</v>
      </c>
      <c r="E3200" s="12">
        <v>0.73599999999999999</v>
      </c>
      <c r="F3200" s="12">
        <v>0.71399999999999997</v>
      </c>
      <c r="G3200" s="12">
        <v>180824.63</v>
      </c>
      <c r="H3200" s="13">
        <v>3</v>
      </c>
      <c r="I3200" t="str">
        <f>CONCATENATE(Tabela_Brasil[[#This Row],[Município]],"-",Tabela_Brasil[[#This Row],[Estado]])</f>
        <v>Piratuba-SC</v>
      </c>
      <c r="J3200">
        <f>IF(Tabela_Brasil[[#This Row],[IDHM]]&lt;=0.599,1,0)</f>
        <v>0</v>
      </c>
      <c r="K3200" t="str">
        <f>IF(Tabela_Brasil[[#This Row],[IDHM]]&lt;=0.55,"Baixo",IF(Tabela_Brasil[[#This Row],[IDHM]]&lt;=0.699,"Médio",IF(Tabela_Brasil[[#This Row],[IDHM]]&lt;=0.799,"Alto","Muito Alto")))</f>
        <v>Alto</v>
      </c>
      <c r="L3200" t="str">
        <f>VLOOKUP(Tabela_Brasil[[#This Row],[Estado]],'De-Para_Estado_Regiao'!$B$3:$C$29,2,FALSE)</f>
        <v>Sul</v>
      </c>
      <c r="M3200">
        <f>IF(Tabela_Brasil[[#This Row],[IBGE_1-4]]&gt;=951,1,0)</f>
        <v>0</v>
      </c>
      <c r="N3200">
        <f>IF(Tabela_Brasil[[#This Row],[COMP_P]]&lt;=2,1,0)</f>
        <v>0</v>
      </c>
    </row>
    <row r="3201" spans="1:14" x14ac:dyDescent="0.25">
      <c r="A3201" s="9" t="s">
        <v>3130</v>
      </c>
      <c r="B3201" s="9" t="s">
        <v>16</v>
      </c>
      <c r="C3201" s="9">
        <v>348</v>
      </c>
      <c r="D3201" s="9">
        <v>0.67700000000000005</v>
      </c>
      <c r="E3201" s="9">
        <v>0.66100000000000003</v>
      </c>
      <c r="F3201" s="9">
        <v>0.56299999999999994</v>
      </c>
      <c r="G3201" s="9">
        <v>66981</v>
      </c>
      <c r="H3201" s="10">
        <v>11</v>
      </c>
      <c r="I3201" t="str">
        <f>CONCATENATE(Tabela_Brasil[[#This Row],[Município]],"-",Tabela_Brasil[[#This Row],[Estado]])</f>
        <v>Itatiaiuçu-MG</v>
      </c>
      <c r="J3201">
        <f>IF(Tabela_Brasil[[#This Row],[IDHM]]&lt;=0.599,1,0)</f>
        <v>0</v>
      </c>
      <c r="K3201" t="str">
        <f>IF(Tabela_Brasil[[#This Row],[IDHM]]&lt;=0.55,"Baixo",IF(Tabela_Brasil[[#This Row],[IDHM]]&lt;=0.699,"Médio",IF(Tabela_Brasil[[#This Row],[IDHM]]&lt;=0.799,"Alto","Muito Alto")))</f>
        <v>Médio</v>
      </c>
      <c r="L3201" t="str">
        <f>VLOOKUP(Tabela_Brasil[[#This Row],[Estado]],'De-Para_Estado_Regiao'!$B$3:$C$29,2,FALSE)</f>
        <v>Sudeste</v>
      </c>
      <c r="M3201">
        <f>IF(Tabela_Brasil[[#This Row],[IBGE_1-4]]&gt;=951,1,0)</f>
        <v>0</v>
      </c>
      <c r="N3201">
        <f>IF(Tabela_Brasil[[#This Row],[COMP_P]]&lt;=2,1,0)</f>
        <v>0</v>
      </c>
    </row>
    <row r="3202" spans="1:14" x14ac:dyDescent="0.25">
      <c r="A3202" s="12" t="s">
        <v>3131</v>
      </c>
      <c r="B3202" s="12" t="s">
        <v>14</v>
      </c>
      <c r="C3202" s="12">
        <v>542</v>
      </c>
      <c r="D3202" s="12">
        <v>0.72099999999999997</v>
      </c>
      <c r="E3202" s="12">
        <v>0.70699999999999996</v>
      </c>
      <c r="F3202" s="12">
        <v>0.629</v>
      </c>
      <c r="G3202" s="12">
        <v>42423.42</v>
      </c>
      <c r="H3202" s="13">
        <v>21</v>
      </c>
      <c r="I3202" t="str">
        <f>CONCATENATE(Tabela_Brasil[[#This Row],[Município]],"-",Tabela_Brasil[[#This Row],[Estado]])</f>
        <v>Giruá-RS</v>
      </c>
      <c r="J3202">
        <f>IF(Tabela_Brasil[[#This Row],[IDHM]]&lt;=0.599,1,0)</f>
        <v>0</v>
      </c>
      <c r="K3202" t="str">
        <f>IF(Tabela_Brasil[[#This Row],[IDHM]]&lt;=0.55,"Baixo",IF(Tabela_Brasil[[#This Row],[IDHM]]&lt;=0.699,"Médio",IF(Tabela_Brasil[[#This Row],[IDHM]]&lt;=0.799,"Alto","Muito Alto")))</f>
        <v>Alto</v>
      </c>
      <c r="L3202" t="str">
        <f>VLOOKUP(Tabela_Brasil[[#This Row],[Estado]],'De-Para_Estado_Regiao'!$B$3:$C$29,2,FALSE)</f>
        <v>Sul</v>
      </c>
      <c r="M3202">
        <f>IF(Tabela_Brasil[[#This Row],[IBGE_1-4]]&gt;=951,1,0)</f>
        <v>0</v>
      </c>
      <c r="N3202">
        <f>IF(Tabela_Brasil[[#This Row],[COMP_P]]&lt;=2,1,0)</f>
        <v>0</v>
      </c>
    </row>
    <row r="3203" spans="1:14" x14ac:dyDescent="0.25">
      <c r="A3203" s="9" t="s">
        <v>3132</v>
      </c>
      <c r="B3203" s="9" t="s">
        <v>29</v>
      </c>
      <c r="C3203" s="9">
        <v>847</v>
      </c>
      <c r="D3203" s="9">
        <v>0.67500000000000004</v>
      </c>
      <c r="E3203" s="9">
        <v>0.68200000000000005</v>
      </c>
      <c r="F3203" s="9">
        <v>0.55300000000000005</v>
      </c>
      <c r="G3203" s="9">
        <v>32753.74</v>
      </c>
      <c r="H3203" s="10">
        <v>16</v>
      </c>
      <c r="I3203" t="str">
        <f>CONCATENATE(Tabela_Brasil[[#This Row],[Município]],"-",Tabela_Brasil[[#This Row],[Estado]])</f>
        <v>Aripuanã-MT</v>
      </c>
      <c r="J3203">
        <f>IF(Tabela_Brasil[[#This Row],[IDHM]]&lt;=0.599,1,0)</f>
        <v>0</v>
      </c>
      <c r="K3203" t="str">
        <f>IF(Tabela_Brasil[[#This Row],[IDHM]]&lt;=0.55,"Baixo",IF(Tabela_Brasil[[#This Row],[IDHM]]&lt;=0.699,"Médio",IF(Tabela_Brasil[[#This Row],[IDHM]]&lt;=0.799,"Alto","Muito Alto")))</f>
        <v>Médio</v>
      </c>
      <c r="L3203" t="str">
        <f>VLOOKUP(Tabela_Brasil[[#This Row],[Estado]],'De-Para_Estado_Regiao'!$B$3:$C$29,2,FALSE)</f>
        <v>Centro-Oeste</v>
      </c>
      <c r="M3203">
        <f>IF(Tabela_Brasil[[#This Row],[IBGE_1-4]]&gt;=951,1,0)</f>
        <v>0</v>
      </c>
      <c r="N3203">
        <f>IF(Tabela_Brasil[[#This Row],[COMP_P]]&lt;=2,1,0)</f>
        <v>0</v>
      </c>
    </row>
    <row r="3204" spans="1:14" x14ac:dyDescent="0.25">
      <c r="A3204" s="12" t="s">
        <v>3133</v>
      </c>
      <c r="B3204" s="12" t="s">
        <v>14</v>
      </c>
      <c r="C3204" s="12">
        <v>1048</v>
      </c>
      <c r="D3204" s="12">
        <v>0.69</v>
      </c>
      <c r="E3204" s="12">
        <v>0.69399999999999995</v>
      </c>
      <c r="F3204" s="12">
        <v>0.56299999999999994</v>
      </c>
      <c r="G3204" s="12">
        <v>33832.410000000003</v>
      </c>
      <c r="H3204" s="13">
        <v>19</v>
      </c>
      <c r="I3204" t="str">
        <f>CONCATENATE(Tabela_Brasil[[#This Row],[Município]],"-",Tabela_Brasil[[#This Row],[Estado]])</f>
        <v>Nova Hartz-RS</v>
      </c>
      <c r="J3204">
        <f>IF(Tabela_Brasil[[#This Row],[IDHM]]&lt;=0.599,1,0)</f>
        <v>0</v>
      </c>
      <c r="K3204" t="str">
        <f>IF(Tabela_Brasil[[#This Row],[IDHM]]&lt;=0.55,"Baixo",IF(Tabela_Brasil[[#This Row],[IDHM]]&lt;=0.699,"Médio",IF(Tabela_Brasil[[#This Row],[IDHM]]&lt;=0.799,"Alto","Muito Alto")))</f>
        <v>Médio</v>
      </c>
      <c r="L3204" t="str">
        <f>VLOOKUP(Tabela_Brasil[[#This Row],[Estado]],'De-Para_Estado_Regiao'!$B$3:$C$29,2,FALSE)</f>
        <v>Sul</v>
      </c>
      <c r="M3204">
        <f>IF(Tabela_Brasil[[#This Row],[IBGE_1-4]]&gt;=951,1,0)</f>
        <v>1</v>
      </c>
      <c r="N3204">
        <f>IF(Tabela_Brasil[[#This Row],[COMP_P]]&lt;=2,1,0)</f>
        <v>0</v>
      </c>
    </row>
    <row r="3205" spans="1:14" x14ac:dyDescent="0.25">
      <c r="A3205" s="9" t="s">
        <v>3134</v>
      </c>
      <c r="B3205" s="9" t="s">
        <v>14</v>
      </c>
      <c r="C3205" s="9">
        <v>490</v>
      </c>
      <c r="D3205" s="9">
        <v>0.76500000000000001</v>
      </c>
      <c r="E3205" s="9">
        <v>0.747</v>
      </c>
      <c r="F3205" s="9">
        <v>0.67700000000000005</v>
      </c>
      <c r="G3205" s="9">
        <v>42421.91</v>
      </c>
      <c r="H3205" s="10">
        <v>19</v>
      </c>
      <c r="I3205" t="str">
        <f>CONCATENATE(Tabela_Brasil[[#This Row],[Município]],"-",Tabela_Brasil[[#This Row],[Estado]])</f>
        <v>Espumoso-RS</v>
      </c>
      <c r="J3205">
        <f>IF(Tabela_Brasil[[#This Row],[IDHM]]&lt;=0.599,1,0)</f>
        <v>0</v>
      </c>
      <c r="K3205" t="str">
        <f>IF(Tabela_Brasil[[#This Row],[IDHM]]&lt;=0.55,"Baixo",IF(Tabela_Brasil[[#This Row],[IDHM]]&lt;=0.699,"Médio",IF(Tabela_Brasil[[#This Row],[IDHM]]&lt;=0.799,"Alto","Muito Alto")))</f>
        <v>Alto</v>
      </c>
      <c r="L3205" t="str">
        <f>VLOOKUP(Tabela_Brasil[[#This Row],[Estado]],'De-Para_Estado_Regiao'!$B$3:$C$29,2,FALSE)</f>
        <v>Sul</v>
      </c>
      <c r="M3205">
        <f>IF(Tabela_Brasil[[#This Row],[IBGE_1-4]]&gt;=951,1,0)</f>
        <v>0</v>
      </c>
      <c r="N3205">
        <f>IF(Tabela_Brasil[[#This Row],[COMP_P]]&lt;=2,1,0)</f>
        <v>0</v>
      </c>
    </row>
    <row r="3206" spans="1:14" x14ac:dyDescent="0.25">
      <c r="A3206" s="12" t="s">
        <v>3135</v>
      </c>
      <c r="B3206" s="12" t="s">
        <v>14</v>
      </c>
      <c r="C3206" s="12">
        <v>514</v>
      </c>
      <c r="D3206" s="12">
        <v>0.76400000000000001</v>
      </c>
      <c r="E3206" s="12">
        <v>0.752</v>
      </c>
      <c r="F3206" s="12">
        <v>0.69799999999999995</v>
      </c>
      <c r="G3206" s="12">
        <v>45330.48</v>
      </c>
      <c r="H3206" s="13">
        <v>27</v>
      </c>
      <c r="I3206" t="str">
        <f>CONCATENATE(Tabela_Brasil[[#This Row],[Município]],"-",Tabela_Brasil[[#This Row],[Estado]])</f>
        <v>Cerro Largo-RS</v>
      </c>
      <c r="J3206">
        <f>IF(Tabela_Brasil[[#This Row],[IDHM]]&lt;=0.599,1,0)</f>
        <v>0</v>
      </c>
      <c r="K3206" t="str">
        <f>IF(Tabela_Brasil[[#This Row],[IDHM]]&lt;=0.55,"Baixo",IF(Tabela_Brasil[[#This Row],[IDHM]]&lt;=0.699,"Médio",IF(Tabela_Brasil[[#This Row],[IDHM]]&lt;=0.799,"Alto","Muito Alto")))</f>
        <v>Alto</v>
      </c>
      <c r="L3206" t="str">
        <f>VLOOKUP(Tabela_Brasil[[#This Row],[Estado]],'De-Para_Estado_Regiao'!$B$3:$C$29,2,FALSE)</f>
        <v>Sul</v>
      </c>
      <c r="M3206">
        <f>IF(Tabela_Brasil[[#This Row],[IBGE_1-4]]&gt;=951,1,0)</f>
        <v>0</v>
      </c>
      <c r="N3206">
        <f>IF(Tabela_Brasil[[#This Row],[COMP_P]]&lt;=2,1,0)</f>
        <v>0</v>
      </c>
    </row>
    <row r="3207" spans="1:14" x14ac:dyDescent="0.25">
      <c r="A3207" s="9" t="s">
        <v>3136</v>
      </c>
      <c r="B3207" s="9" t="s">
        <v>53</v>
      </c>
      <c r="C3207" s="9">
        <v>947</v>
      </c>
      <c r="D3207" s="9">
        <v>0.68</v>
      </c>
      <c r="E3207" s="9">
        <v>0.70599999999999996</v>
      </c>
      <c r="F3207" s="9">
        <v>0.55700000000000005</v>
      </c>
      <c r="G3207" s="9">
        <v>34566.46</v>
      </c>
      <c r="H3207" s="10">
        <v>5</v>
      </c>
      <c r="I3207" t="str">
        <f>CONCATENATE(Tabela_Brasil[[#This Row],[Município]],"-",Tabela_Brasil[[#This Row],[Estado]])</f>
        <v>Sonora-MS</v>
      </c>
      <c r="J3207">
        <f>IF(Tabela_Brasil[[#This Row],[IDHM]]&lt;=0.599,1,0)</f>
        <v>0</v>
      </c>
      <c r="K3207" t="str">
        <f>IF(Tabela_Brasil[[#This Row],[IDHM]]&lt;=0.55,"Baixo",IF(Tabela_Brasil[[#This Row],[IDHM]]&lt;=0.699,"Médio",IF(Tabela_Brasil[[#This Row],[IDHM]]&lt;=0.799,"Alto","Muito Alto")))</f>
        <v>Médio</v>
      </c>
      <c r="L3207" t="str">
        <f>VLOOKUP(Tabela_Brasil[[#This Row],[Estado]],'De-Para_Estado_Regiao'!$B$3:$C$29,2,FALSE)</f>
        <v>Centro-Oeste</v>
      </c>
      <c r="M3207">
        <f>IF(Tabela_Brasil[[#This Row],[IBGE_1-4]]&gt;=951,1,0)</f>
        <v>0</v>
      </c>
      <c r="N3207">
        <f>IF(Tabela_Brasil[[#This Row],[COMP_P]]&lt;=2,1,0)</f>
        <v>0</v>
      </c>
    </row>
    <row r="3208" spans="1:14" x14ac:dyDescent="0.25">
      <c r="A3208" s="12" t="s">
        <v>3137</v>
      </c>
      <c r="B3208" s="12" t="s">
        <v>49</v>
      </c>
      <c r="C3208" s="12">
        <v>2074</v>
      </c>
      <c r="D3208" s="12">
        <v>0.59399999999999997</v>
      </c>
      <c r="E3208" s="12">
        <v>0.55600000000000005</v>
      </c>
      <c r="F3208" s="12">
        <v>0.499</v>
      </c>
      <c r="G3208" s="12">
        <v>12100.42</v>
      </c>
      <c r="H3208" s="13">
        <v>53</v>
      </c>
      <c r="I3208" t="str">
        <f>CONCATENATE(Tabela_Brasil[[#This Row],[Município]],"-",Tabela_Brasil[[#This Row],[Estado]])</f>
        <v>Óbidos-PA</v>
      </c>
      <c r="J3208">
        <f>IF(Tabela_Brasil[[#This Row],[IDHM]]&lt;=0.599,1,0)</f>
        <v>1</v>
      </c>
      <c r="K3208" t="str">
        <f>IF(Tabela_Brasil[[#This Row],[IDHM]]&lt;=0.55,"Baixo",IF(Tabela_Brasil[[#This Row],[IDHM]]&lt;=0.699,"Médio",IF(Tabela_Brasil[[#This Row],[IDHM]]&lt;=0.799,"Alto","Muito Alto")))</f>
        <v>Médio</v>
      </c>
      <c r="L3208" t="str">
        <f>VLOOKUP(Tabela_Brasil[[#This Row],[Estado]],'De-Para_Estado_Regiao'!$B$3:$C$29,2,FALSE)</f>
        <v>Norte</v>
      </c>
      <c r="M3208">
        <f>IF(Tabela_Brasil[[#This Row],[IBGE_1-4]]&gt;=951,1,0)</f>
        <v>1</v>
      </c>
      <c r="N3208">
        <f>IF(Tabela_Brasil[[#This Row],[COMP_P]]&lt;=2,1,0)</f>
        <v>0</v>
      </c>
    </row>
    <row r="3209" spans="1:14" x14ac:dyDescent="0.25">
      <c r="A3209" s="9" t="s">
        <v>3138</v>
      </c>
      <c r="B3209" s="9" t="s">
        <v>111</v>
      </c>
      <c r="C3209" s="9">
        <v>684</v>
      </c>
      <c r="D3209" s="9">
        <v>0.73199999999999998</v>
      </c>
      <c r="E3209" s="9">
        <v>0.69899999999999995</v>
      </c>
      <c r="F3209" s="9">
        <v>0.66400000000000003</v>
      </c>
      <c r="G3209" s="9">
        <v>46723.7</v>
      </c>
      <c r="H3209" s="10">
        <v>6</v>
      </c>
      <c r="I3209" t="str">
        <f>CONCATENATE(Tabela_Brasil[[#This Row],[Município]],"-",Tabela_Brasil[[#This Row],[Estado]])</f>
        <v>Pedro Afonso-TO</v>
      </c>
      <c r="J3209">
        <f>IF(Tabela_Brasil[[#This Row],[IDHM]]&lt;=0.599,1,0)</f>
        <v>0</v>
      </c>
      <c r="K3209" t="str">
        <f>IF(Tabela_Brasil[[#This Row],[IDHM]]&lt;=0.55,"Baixo",IF(Tabela_Brasil[[#This Row],[IDHM]]&lt;=0.699,"Médio",IF(Tabela_Brasil[[#This Row],[IDHM]]&lt;=0.799,"Alto","Muito Alto")))</f>
        <v>Alto</v>
      </c>
      <c r="L3209" t="str">
        <f>VLOOKUP(Tabela_Brasil[[#This Row],[Estado]],'De-Para_Estado_Regiao'!$B$3:$C$29,2,FALSE)</f>
        <v>Norte</v>
      </c>
      <c r="M3209">
        <f>IF(Tabela_Brasil[[#This Row],[IBGE_1-4]]&gt;=951,1,0)</f>
        <v>0</v>
      </c>
      <c r="N3209">
        <f>IF(Tabela_Brasil[[#This Row],[COMP_P]]&lt;=2,1,0)</f>
        <v>0</v>
      </c>
    </row>
    <row r="3210" spans="1:14" x14ac:dyDescent="0.25">
      <c r="A3210" s="12" t="s">
        <v>2877</v>
      </c>
      <c r="B3210" s="12" t="s">
        <v>59</v>
      </c>
      <c r="C3210" s="12">
        <v>101</v>
      </c>
      <c r="D3210" s="12">
        <v>0.75</v>
      </c>
      <c r="E3210" s="12">
        <v>0.76800000000000002</v>
      </c>
      <c r="F3210" s="12">
        <v>0.61499999999999999</v>
      </c>
      <c r="G3210" s="12">
        <v>72874.820000000007</v>
      </c>
      <c r="H3210" s="13">
        <v>8</v>
      </c>
      <c r="I3210" t="str">
        <f>CONCATENATE(Tabela_Brasil[[#This Row],[Município]],"-",Tabela_Brasil[[#This Row],[Estado]])</f>
        <v>Antônio Carlos-SC</v>
      </c>
      <c r="J3210">
        <f>IF(Tabela_Brasil[[#This Row],[IDHM]]&lt;=0.599,1,0)</f>
        <v>0</v>
      </c>
      <c r="K3210" t="str">
        <f>IF(Tabela_Brasil[[#This Row],[IDHM]]&lt;=0.55,"Baixo",IF(Tabela_Brasil[[#This Row],[IDHM]]&lt;=0.699,"Médio",IF(Tabela_Brasil[[#This Row],[IDHM]]&lt;=0.799,"Alto","Muito Alto")))</f>
        <v>Alto</v>
      </c>
      <c r="L3210" t="str">
        <f>VLOOKUP(Tabela_Brasil[[#This Row],[Estado]],'De-Para_Estado_Regiao'!$B$3:$C$29,2,FALSE)</f>
        <v>Sul</v>
      </c>
      <c r="M3210">
        <f>IF(Tabela_Brasil[[#This Row],[IBGE_1-4]]&gt;=951,1,0)</f>
        <v>0</v>
      </c>
      <c r="N3210">
        <f>IF(Tabela_Brasil[[#This Row],[COMP_P]]&lt;=2,1,0)</f>
        <v>0</v>
      </c>
    </row>
    <row r="3211" spans="1:14" x14ac:dyDescent="0.25">
      <c r="A3211" s="9" t="s">
        <v>3139</v>
      </c>
      <c r="B3211" s="9" t="s">
        <v>14</v>
      </c>
      <c r="C3211" s="9">
        <v>910</v>
      </c>
      <c r="D3211" s="9">
        <v>0.65700000000000003</v>
      </c>
      <c r="E3211" s="9">
        <v>0.67700000000000005</v>
      </c>
      <c r="F3211" s="9">
        <v>0.47799999999999998</v>
      </c>
      <c r="G3211" s="9">
        <v>21889.73</v>
      </c>
      <c r="H3211" s="10">
        <v>28</v>
      </c>
      <c r="I3211" t="str">
        <f>CONCATENATE(Tabela_Brasil[[#This Row],[Município]],"-",Tabela_Brasil[[#This Row],[Estado]])</f>
        <v>Encruzilhada Do Sul-RS</v>
      </c>
      <c r="J3211">
        <f>IF(Tabela_Brasil[[#This Row],[IDHM]]&lt;=0.599,1,0)</f>
        <v>0</v>
      </c>
      <c r="K3211" t="str">
        <f>IF(Tabela_Brasil[[#This Row],[IDHM]]&lt;=0.55,"Baixo",IF(Tabela_Brasil[[#This Row],[IDHM]]&lt;=0.699,"Médio",IF(Tabela_Brasil[[#This Row],[IDHM]]&lt;=0.799,"Alto","Muito Alto")))</f>
        <v>Médio</v>
      </c>
      <c r="L3211" t="str">
        <f>VLOOKUP(Tabela_Brasil[[#This Row],[Estado]],'De-Para_Estado_Regiao'!$B$3:$C$29,2,FALSE)</f>
        <v>Sul</v>
      </c>
      <c r="M3211">
        <f>IF(Tabela_Brasil[[#This Row],[IBGE_1-4]]&gt;=951,1,0)</f>
        <v>0</v>
      </c>
      <c r="N3211">
        <f>IF(Tabela_Brasil[[#This Row],[COMP_P]]&lt;=2,1,0)</f>
        <v>0</v>
      </c>
    </row>
    <row r="3212" spans="1:14" x14ac:dyDescent="0.25">
      <c r="A3212" s="12" t="s">
        <v>3140</v>
      </c>
      <c r="B3212" s="12" t="s">
        <v>72</v>
      </c>
      <c r="C3212" s="12">
        <v>764</v>
      </c>
      <c r="D3212" s="12">
        <v>0.56999999999999995</v>
      </c>
      <c r="E3212" s="12">
        <v>0.56200000000000006</v>
      </c>
      <c r="F3212" s="12">
        <v>0.46600000000000003</v>
      </c>
      <c r="G3212" s="12">
        <v>16075.71</v>
      </c>
      <c r="H3212" s="13">
        <v>11</v>
      </c>
      <c r="I3212" t="str">
        <f>CONCATENATE(Tabela_Brasil[[#This Row],[Município]],"-",Tabela_Brasil[[#This Row],[Estado]])</f>
        <v>Touros-RN</v>
      </c>
      <c r="J3212">
        <f>IF(Tabela_Brasil[[#This Row],[IDHM]]&lt;=0.599,1,0)</f>
        <v>1</v>
      </c>
      <c r="K3212" t="str">
        <f>IF(Tabela_Brasil[[#This Row],[IDHM]]&lt;=0.55,"Baixo",IF(Tabela_Brasil[[#This Row],[IDHM]]&lt;=0.699,"Médio",IF(Tabela_Brasil[[#This Row],[IDHM]]&lt;=0.799,"Alto","Muito Alto")))</f>
        <v>Médio</v>
      </c>
      <c r="L3212" t="str">
        <f>VLOOKUP(Tabela_Brasil[[#This Row],[Estado]],'De-Para_Estado_Regiao'!$B$3:$C$29,2,FALSE)</f>
        <v>Nordeste</v>
      </c>
      <c r="M3212">
        <f>IF(Tabela_Brasil[[#This Row],[IBGE_1-4]]&gt;=951,1,0)</f>
        <v>0</v>
      </c>
      <c r="N3212">
        <f>IF(Tabela_Brasil[[#This Row],[COMP_P]]&lt;=2,1,0)</f>
        <v>0</v>
      </c>
    </row>
    <row r="3213" spans="1:14" x14ac:dyDescent="0.25">
      <c r="A3213" s="9" t="s">
        <v>3141</v>
      </c>
      <c r="B3213" s="9" t="s">
        <v>59</v>
      </c>
      <c r="C3213" s="9">
        <v>143</v>
      </c>
      <c r="D3213" s="9">
        <v>0.73699999999999999</v>
      </c>
      <c r="E3213" s="9">
        <v>0.76600000000000001</v>
      </c>
      <c r="F3213" s="9">
        <v>0.6</v>
      </c>
      <c r="G3213" s="9">
        <v>44253.38</v>
      </c>
      <c r="H3213" s="10">
        <v>13</v>
      </c>
      <c r="I3213" t="str">
        <f>CONCATENATE(Tabela_Brasil[[#This Row],[Município]],"-",Tabela_Brasil[[#This Row],[Estado]])</f>
        <v>Luiz Alves-SC</v>
      </c>
      <c r="J3213">
        <f>IF(Tabela_Brasil[[#This Row],[IDHM]]&lt;=0.599,1,0)</f>
        <v>0</v>
      </c>
      <c r="K3213" t="str">
        <f>IF(Tabela_Brasil[[#This Row],[IDHM]]&lt;=0.55,"Baixo",IF(Tabela_Brasil[[#This Row],[IDHM]]&lt;=0.699,"Médio",IF(Tabela_Brasil[[#This Row],[IDHM]]&lt;=0.799,"Alto","Muito Alto")))</f>
        <v>Alto</v>
      </c>
      <c r="L3213" t="str">
        <f>VLOOKUP(Tabela_Brasil[[#This Row],[Estado]],'De-Para_Estado_Regiao'!$B$3:$C$29,2,FALSE)</f>
        <v>Sul</v>
      </c>
      <c r="M3213">
        <f>IF(Tabela_Brasil[[#This Row],[IBGE_1-4]]&gt;=951,1,0)</f>
        <v>0</v>
      </c>
      <c r="N3213">
        <f>IF(Tabela_Brasil[[#This Row],[COMP_P]]&lt;=2,1,0)</f>
        <v>0</v>
      </c>
    </row>
    <row r="3214" spans="1:14" x14ac:dyDescent="0.25">
      <c r="A3214" s="12" t="s">
        <v>3142</v>
      </c>
      <c r="B3214" s="12" t="s">
        <v>29</v>
      </c>
      <c r="C3214" s="12">
        <v>677</v>
      </c>
      <c r="D3214" s="12">
        <v>0.68</v>
      </c>
      <c r="E3214" s="12">
        <v>0.65300000000000002</v>
      </c>
      <c r="F3214" s="12">
        <v>0.57299999999999995</v>
      </c>
      <c r="G3214" s="12">
        <v>32843.980000000003</v>
      </c>
      <c r="H3214" s="13">
        <v>8</v>
      </c>
      <c r="I3214" t="str">
        <f>CONCATENATE(Tabela_Brasil[[#This Row],[Município]],"-",Tabela_Brasil[[#This Row],[Estado]])</f>
        <v>Poxoréu-MT</v>
      </c>
      <c r="J3214">
        <f>IF(Tabela_Brasil[[#This Row],[IDHM]]&lt;=0.599,1,0)</f>
        <v>0</v>
      </c>
      <c r="K3214" t="str">
        <f>IF(Tabela_Brasil[[#This Row],[IDHM]]&lt;=0.55,"Baixo",IF(Tabela_Brasil[[#This Row],[IDHM]]&lt;=0.699,"Médio",IF(Tabela_Brasil[[#This Row],[IDHM]]&lt;=0.799,"Alto","Muito Alto")))</f>
        <v>Médio</v>
      </c>
      <c r="L3214" t="str">
        <f>VLOOKUP(Tabela_Brasil[[#This Row],[Estado]],'De-Para_Estado_Regiao'!$B$3:$C$29,2,FALSE)</f>
        <v>Centro-Oeste</v>
      </c>
      <c r="M3214">
        <f>IF(Tabela_Brasil[[#This Row],[IBGE_1-4]]&gt;=951,1,0)</f>
        <v>0</v>
      </c>
      <c r="N3214">
        <f>IF(Tabela_Brasil[[#This Row],[COMP_P]]&lt;=2,1,0)</f>
        <v>0</v>
      </c>
    </row>
    <row r="3215" spans="1:14" x14ac:dyDescent="0.25">
      <c r="A3215" s="9" t="s">
        <v>3143</v>
      </c>
      <c r="B3215" s="9" t="s">
        <v>14</v>
      </c>
      <c r="C3215" s="9">
        <v>434</v>
      </c>
      <c r="D3215" s="9">
        <v>0.746</v>
      </c>
      <c r="E3215" s="9">
        <v>0.751</v>
      </c>
      <c r="F3215" s="9">
        <v>0.66100000000000003</v>
      </c>
      <c r="G3215" s="9">
        <v>40058.32</v>
      </c>
      <c r="H3215" s="10">
        <v>26</v>
      </c>
      <c r="I3215" t="str">
        <f>CONCATENATE(Tabela_Brasil[[#This Row],[Município]],"-",Tabela_Brasil[[#This Row],[Estado]])</f>
        <v>Bom Princípio-RS</v>
      </c>
      <c r="J3215">
        <f>IF(Tabela_Brasil[[#This Row],[IDHM]]&lt;=0.599,1,0)</f>
        <v>0</v>
      </c>
      <c r="K3215" t="str">
        <f>IF(Tabela_Brasil[[#This Row],[IDHM]]&lt;=0.55,"Baixo",IF(Tabela_Brasil[[#This Row],[IDHM]]&lt;=0.699,"Médio",IF(Tabela_Brasil[[#This Row],[IDHM]]&lt;=0.799,"Alto","Muito Alto")))</f>
        <v>Alto</v>
      </c>
      <c r="L3215" t="str">
        <f>VLOOKUP(Tabela_Brasil[[#This Row],[Estado]],'De-Para_Estado_Regiao'!$B$3:$C$29,2,FALSE)</f>
        <v>Sul</v>
      </c>
      <c r="M3215">
        <f>IF(Tabela_Brasil[[#This Row],[IBGE_1-4]]&gt;=951,1,0)</f>
        <v>0</v>
      </c>
      <c r="N3215">
        <f>IF(Tabela_Brasil[[#This Row],[COMP_P]]&lt;=2,1,0)</f>
        <v>0</v>
      </c>
    </row>
    <row r="3216" spans="1:14" x14ac:dyDescent="0.25">
      <c r="A3216" s="12" t="s">
        <v>3144</v>
      </c>
      <c r="B3216" s="12" t="s">
        <v>87</v>
      </c>
      <c r="C3216" s="12">
        <v>1405</v>
      </c>
      <c r="D3216" s="12">
        <v>0.61</v>
      </c>
      <c r="E3216" s="12">
        <v>0.55000000000000004</v>
      </c>
      <c r="F3216" s="12">
        <v>0.55000000000000004</v>
      </c>
      <c r="G3216" s="12">
        <v>16763.560000000001</v>
      </c>
      <c r="H3216" s="13">
        <v>0</v>
      </c>
      <c r="I3216" t="str">
        <f>CONCATENATE(Tabela_Brasil[[#This Row],[Município]],"-",Tabela_Brasil[[#This Row],[Estado]])</f>
        <v>Miranda Do Norte-MA</v>
      </c>
      <c r="J3216">
        <f>IF(Tabela_Brasil[[#This Row],[IDHM]]&lt;=0.599,1,0)</f>
        <v>0</v>
      </c>
      <c r="K3216" t="str">
        <f>IF(Tabela_Brasil[[#This Row],[IDHM]]&lt;=0.55,"Baixo",IF(Tabela_Brasil[[#This Row],[IDHM]]&lt;=0.699,"Médio",IF(Tabela_Brasil[[#This Row],[IDHM]]&lt;=0.799,"Alto","Muito Alto")))</f>
        <v>Médio</v>
      </c>
      <c r="L3216" t="str">
        <f>VLOOKUP(Tabela_Brasil[[#This Row],[Estado]],'De-Para_Estado_Regiao'!$B$3:$C$29,2,FALSE)</f>
        <v>Nordeste</v>
      </c>
      <c r="M3216">
        <f>IF(Tabela_Brasil[[#This Row],[IBGE_1-4]]&gt;=951,1,0)</f>
        <v>1</v>
      </c>
      <c r="N3216">
        <f>IF(Tabela_Brasil[[#This Row],[COMP_P]]&lt;=2,1,0)</f>
        <v>1</v>
      </c>
    </row>
    <row r="3217" spans="1:14" x14ac:dyDescent="0.25">
      <c r="A3217" s="9" t="s">
        <v>3145</v>
      </c>
      <c r="B3217" s="9" t="s">
        <v>22</v>
      </c>
      <c r="C3217" s="9">
        <v>292</v>
      </c>
      <c r="D3217" s="9">
        <v>0.629</v>
      </c>
      <c r="E3217" s="9">
        <v>0.65500000000000003</v>
      </c>
      <c r="F3217" s="9">
        <v>0.47499999999999998</v>
      </c>
      <c r="G3217" s="9">
        <v>30780.46</v>
      </c>
      <c r="H3217" s="10">
        <v>15</v>
      </c>
      <c r="I3217" t="str">
        <f>CONCATENATE(Tabela_Brasil[[#This Row],[Município]],"-",Tabela_Brasil[[#This Row],[Estado]])</f>
        <v>São João Do Triunfo-PR</v>
      </c>
      <c r="J3217">
        <f>IF(Tabela_Brasil[[#This Row],[IDHM]]&lt;=0.599,1,0)</f>
        <v>0</v>
      </c>
      <c r="K3217" t="str">
        <f>IF(Tabela_Brasil[[#This Row],[IDHM]]&lt;=0.55,"Baixo",IF(Tabela_Brasil[[#This Row],[IDHM]]&lt;=0.699,"Médio",IF(Tabela_Brasil[[#This Row],[IDHM]]&lt;=0.799,"Alto","Muito Alto")))</f>
        <v>Médio</v>
      </c>
      <c r="L3217" t="str">
        <f>VLOOKUP(Tabela_Brasil[[#This Row],[Estado]],'De-Para_Estado_Regiao'!$B$3:$C$29,2,FALSE)</f>
        <v>Sul</v>
      </c>
      <c r="M3217">
        <f>IF(Tabela_Brasil[[#This Row],[IBGE_1-4]]&gt;=951,1,0)</f>
        <v>0</v>
      </c>
      <c r="N3217">
        <f>IF(Tabela_Brasil[[#This Row],[COMP_P]]&lt;=2,1,0)</f>
        <v>0</v>
      </c>
    </row>
    <row r="3218" spans="1:14" x14ac:dyDescent="0.25">
      <c r="A3218" s="12" t="s">
        <v>3146</v>
      </c>
      <c r="B3218" s="12" t="s">
        <v>14</v>
      </c>
      <c r="C3218" s="12">
        <v>93</v>
      </c>
      <c r="D3218" s="12">
        <v>0.67</v>
      </c>
      <c r="E3218" s="12">
        <v>0.7</v>
      </c>
      <c r="F3218" s="12">
        <v>0.54300000000000004</v>
      </c>
      <c r="G3218" s="12">
        <v>59940.160000000003</v>
      </c>
      <c r="H3218" s="13">
        <v>6</v>
      </c>
      <c r="I3218" t="str">
        <f>CONCATENATE(Tabela_Brasil[[#This Row],[Município]],"-",Tabela_Brasil[[#This Row],[Estado]])</f>
        <v>Alpestre-RS</v>
      </c>
      <c r="J3218">
        <f>IF(Tabela_Brasil[[#This Row],[IDHM]]&lt;=0.599,1,0)</f>
        <v>0</v>
      </c>
      <c r="K3218" t="str">
        <f>IF(Tabela_Brasil[[#This Row],[IDHM]]&lt;=0.55,"Baixo",IF(Tabela_Brasil[[#This Row],[IDHM]]&lt;=0.699,"Médio",IF(Tabela_Brasil[[#This Row],[IDHM]]&lt;=0.799,"Alto","Muito Alto")))</f>
        <v>Médio</v>
      </c>
      <c r="L3218" t="str">
        <f>VLOOKUP(Tabela_Brasil[[#This Row],[Estado]],'De-Para_Estado_Regiao'!$B$3:$C$29,2,FALSE)</f>
        <v>Sul</v>
      </c>
      <c r="M3218">
        <f>IF(Tabela_Brasil[[#This Row],[IBGE_1-4]]&gt;=951,1,0)</f>
        <v>0</v>
      </c>
      <c r="N3218">
        <f>IF(Tabela_Brasil[[#This Row],[COMP_P]]&lt;=2,1,0)</f>
        <v>0</v>
      </c>
    </row>
    <row r="3219" spans="1:14" x14ac:dyDescent="0.25">
      <c r="A3219" s="9" t="s">
        <v>3147</v>
      </c>
      <c r="B3219" s="9" t="s">
        <v>64</v>
      </c>
      <c r="C3219" s="9">
        <v>805</v>
      </c>
      <c r="D3219" s="9">
        <v>0.67</v>
      </c>
      <c r="E3219" s="9">
        <v>0.67200000000000004</v>
      </c>
      <c r="F3219" s="9">
        <v>0.54100000000000004</v>
      </c>
      <c r="G3219" s="9">
        <v>16475.97</v>
      </c>
      <c r="H3219" s="10">
        <v>9</v>
      </c>
      <c r="I3219" t="str">
        <f>CONCATENATE(Tabela_Brasil[[#This Row],[Município]],"-",Tabela_Brasil[[#This Row],[Estado]])</f>
        <v>Mimoso Do Sul-ES</v>
      </c>
      <c r="J3219">
        <f>IF(Tabela_Brasil[[#This Row],[IDHM]]&lt;=0.599,1,0)</f>
        <v>0</v>
      </c>
      <c r="K3219" t="str">
        <f>IF(Tabela_Brasil[[#This Row],[IDHM]]&lt;=0.55,"Baixo",IF(Tabela_Brasil[[#This Row],[IDHM]]&lt;=0.699,"Médio",IF(Tabela_Brasil[[#This Row],[IDHM]]&lt;=0.799,"Alto","Muito Alto")))</f>
        <v>Médio</v>
      </c>
      <c r="L3219" t="str">
        <f>VLOOKUP(Tabela_Brasil[[#This Row],[Estado]],'De-Para_Estado_Regiao'!$B$3:$C$29,2,FALSE)</f>
        <v>Sudeste</v>
      </c>
      <c r="M3219">
        <f>IF(Tabela_Brasil[[#This Row],[IBGE_1-4]]&gt;=951,1,0)</f>
        <v>0</v>
      </c>
      <c r="N3219">
        <f>IF(Tabela_Brasil[[#This Row],[COMP_P]]&lt;=2,1,0)</f>
        <v>0</v>
      </c>
    </row>
    <row r="3220" spans="1:14" x14ac:dyDescent="0.25">
      <c r="A3220" s="12" t="s">
        <v>3148</v>
      </c>
      <c r="B3220" s="12" t="s">
        <v>14</v>
      </c>
      <c r="C3220" s="12">
        <v>858</v>
      </c>
      <c r="D3220" s="12">
        <v>0.76400000000000001</v>
      </c>
      <c r="E3220" s="12">
        <v>0.82499999999999996</v>
      </c>
      <c r="F3220" s="12">
        <v>0.63800000000000001</v>
      </c>
      <c r="G3220" s="12">
        <v>21342.58</v>
      </c>
      <c r="H3220" s="13">
        <v>6</v>
      </c>
      <c r="I3220" t="str">
        <f>CONCATENATE(Tabela_Brasil[[#This Row],[Município]],"-",Tabela_Brasil[[#This Row],[Estado]])</f>
        <v>Imbé-RS</v>
      </c>
      <c r="J3220">
        <f>IF(Tabela_Brasil[[#This Row],[IDHM]]&lt;=0.599,1,0)</f>
        <v>0</v>
      </c>
      <c r="K3220" t="str">
        <f>IF(Tabela_Brasil[[#This Row],[IDHM]]&lt;=0.55,"Baixo",IF(Tabela_Brasil[[#This Row],[IDHM]]&lt;=0.699,"Médio",IF(Tabela_Brasil[[#This Row],[IDHM]]&lt;=0.799,"Alto","Muito Alto")))</f>
        <v>Alto</v>
      </c>
      <c r="L3220" t="str">
        <f>VLOOKUP(Tabela_Brasil[[#This Row],[Estado]],'De-Para_Estado_Regiao'!$B$3:$C$29,2,FALSE)</f>
        <v>Sul</v>
      </c>
      <c r="M3220">
        <f>IF(Tabela_Brasil[[#This Row],[IBGE_1-4]]&gt;=951,1,0)</f>
        <v>0</v>
      </c>
      <c r="N3220">
        <f>IF(Tabela_Brasil[[#This Row],[COMP_P]]&lt;=2,1,0)</f>
        <v>0</v>
      </c>
    </row>
    <row r="3221" spans="1:14" x14ac:dyDescent="0.25">
      <c r="A3221" s="9" t="s">
        <v>3149</v>
      </c>
      <c r="B3221" s="9" t="s">
        <v>72</v>
      </c>
      <c r="C3221" s="9">
        <v>558</v>
      </c>
      <c r="D3221" s="9">
        <v>0.67200000000000004</v>
      </c>
      <c r="E3221" s="9">
        <v>0.64700000000000002</v>
      </c>
      <c r="F3221" s="9">
        <v>0.58499999999999996</v>
      </c>
      <c r="G3221" s="9">
        <v>30135.98</v>
      </c>
      <c r="H3221" s="10">
        <v>7</v>
      </c>
      <c r="I3221" t="str">
        <f>CONCATENATE(Tabela_Brasil[[#This Row],[Município]],"-",Tabela_Brasil[[#This Row],[Estado]])</f>
        <v>Alto Do Rodrigues-RN</v>
      </c>
      <c r="J3221">
        <f>IF(Tabela_Brasil[[#This Row],[IDHM]]&lt;=0.599,1,0)</f>
        <v>0</v>
      </c>
      <c r="K3221" t="str">
        <f>IF(Tabela_Brasil[[#This Row],[IDHM]]&lt;=0.55,"Baixo",IF(Tabela_Brasil[[#This Row],[IDHM]]&lt;=0.699,"Médio",IF(Tabela_Brasil[[#This Row],[IDHM]]&lt;=0.799,"Alto","Muito Alto")))</f>
        <v>Médio</v>
      </c>
      <c r="L3221" t="str">
        <f>VLOOKUP(Tabela_Brasil[[#This Row],[Estado]],'De-Para_Estado_Regiao'!$B$3:$C$29,2,FALSE)</f>
        <v>Nordeste</v>
      </c>
      <c r="M3221">
        <f>IF(Tabela_Brasil[[#This Row],[IBGE_1-4]]&gt;=951,1,0)</f>
        <v>0</v>
      </c>
      <c r="N3221">
        <f>IF(Tabela_Brasil[[#This Row],[COMP_P]]&lt;=2,1,0)</f>
        <v>0</v>
      </c>
    </row>
    <row r="3222" spans="1:14" x14ac:dyDescent="0.25">
      <c r="A3222" s="12" t="s">
        <v>3150</v>
      </c>
      <c r="B3222" s="12" t="s">
        <v>14</v>
      </c>
      <c r="C3222" s="12">
        <v>1158</v>
      </c>
      <c r="D3222" s="12">
        <v>0.7</v>
      </c>
      <c r="E3222" s="12">
        <v>0.67300000000000004</v>
      </c>
      <c r="F3222" s="12">
        <v>0.60899999999999999</v>
      </c>
      <c r="G3222" s="12">
        <v>17819.009999999998</v>
      </c>
      <c r="H3222" s="13">
        <v>16</v>
      </c>
      <c r="I3222" t="str">
        <f>CONCATENATE(Tabela_Brasil[[#This Row],[Município]],"-",Tabela_Brasil[[#This Row],[Estado]])</f>
        <v>Quaraí-RS</v>
      </c>
      <c r="J3222">
        <f>IF(Tabela_Brasil[[#This Row],[IDHM]]&lt;=0.599,1,0)</f>
        <v>0</v>
      </c>
      <c r="K3222" t="str">
        <f>IF(Tabela_Brasil[[#This Row],[IDHM]]&lt;=0.55,"Baixo",IF(Tabela_Brasil[[#This Row],[IDHM]]&lt;=0.699,"Médio",IF(Tabela_Brasil[[#This Row],[IDHM]]&lt;=0.799,"Alto","Muito Alto")))</f>
        <v>Alto</v>
      </c>
      <c r="L3222" t="str">
        <f>VLOOKUP(Tabela_Brasil[[#This Row],[Estado]],'De-Para_Estado_Regiao'!$B$3:$C$29,2,FALSE)</f>
        <v>Sul</v>
      </c>
      <c r="M3222">
        <f>IF(Tabela_Brasil[[#This Row],[IBGE_1-4]]&gt;=951,1,0)</f>
        <v>1</v>
      </c>
      <c r="N3222">
        <f>IF(Tabela_Brasil[[#This Row],[COMP_P]]&lt;=2,1,0)</f>
        <v>0</v>
      </c>
    </row>
    <row r="3223" spans="1:14" x14ac:dyDescent="0.25">
      <c r="A3223" s="9" t="s">
        <v>3151</v>
      </c>
      <c r="B3223" s="9" t="s">
        <v>64</v>
      </c>
      <c r="C3223" s="9">
        <v>1168</v>
      </c>
      <c r="D3223" s="9">
        <v>0.67</v>
      </c>
      <c r="E3223" s="9">
        <v>0.66800000000000004</v>
      </c>
      <c r="F3223" s="9">
        <v>0.55800000000000005</v>
      </c>
      <c r="G3223" s="9">
        <v>15474.98</v>
      </c>
      <c r="H3223" s="10">
        <v>16</v>
      </c>
      <c r="I3223" t="str">
        <f>CONCATENATE(Tabela_Brasil[[#This Row],[Município]],"-",Tabela_Brasil[[#This Row],[Estado]])</f>
        <v>Pinheiros-ES</v>
      </c>
      <c r="J3223">
        <f>IF(Tabela_Brasil[[#This Row],[IDHM]]&lt;=0.599,1,0)</f>
        <v>0</v>
      </c>
      <c r="K3223" t="str">
        <f>IF(Tabela_Brasil[[#This Row],[IDHM]]&lt;=0.55,"Baixo",IF(Tabela_Brasil[[#This Row],[IDHM]]&lt;=0.699,"Médio",IF(Tabela_Brasil[[#This Row],[IDHM]]&lt;=0.799,"Alto","Muito Alto")))</f>
        <v>Médio</v>
      </c>
      <c r="L3223" t="str">
        <f>VLOOKUP(Tabela_Brasil[[#This Row],[Estado]],'De-Para_Estado_Regiao'!$B$3:$C$29,2,FALSE)</f>
        <v>Sudeste</v>
      </c>
      <c r="M3223">
        <f>IF(Tabela_Brasil[[#This Row],[IBGE_1-4]]&gt;=951,1,0)</f>
        <v>1</v>
      </c>
      <c r="N3223">
        <f>IF(Tabela_Brasil[[#This Row],[COMP_P]]&lt;=2,1,0)</f>
        <v>0</v>
      </c>
    </row>
    <row r="3224" spans="1:14" x14ac:dyDescent="0.25">
      <c r="A3224" s="12" t="s">
        <v>3152</v>
      </c>
      <c r="B3224" s="12" t="s">
        <v>53</v>
      </c>
      <c r="C3224" s="12">
        <v>141</v>
      </c>
      <c r="D3224" s="12">
        <v>0.67200000000000004</v>
      </c>
      <c r="E3224" s="12">
        <v>0.67600000000000005</v>
      </c>
      <c r="F3224" s="12">
        <v>0.54500000000000004</v>
      </c>
      <c r="G3224" s="12">
        <v>57689.46</v>
      </c>
      <c r="H3224" s="13">
        <v>2</v>
      </c>
      <c r="I3224" t="str">
        <f>CONCATENATE(Tabela_Brasil[[#This Row],[Município]],"-",Tabela_Brasil[[#This Row],[Estado]])</f>
        <v>Laguna Carapã-MS</v>
      </c>
      <c r="J3224">
        <f>IF(Tabela_Brasil[[#This Row],[IDHM]]&lt;=0.599,1,0)</f>
        <v>0</v>
      </c>
      <c r="K3224" t="str">
        <f>IF(Tabela_Brasil[[#This Row],[IDHM]]&lt;=0.55,"Baixo",IF(Tabela_Brasil[[#This Row],[IDHM]]&lt;=0.699,"Médio",IF(Tabela_Brasil[[#This Row],[IDHM]]&lt;=0.799,"Alto","Muito Alto")))</f>
        <v>Médio</v>
      </c>
      <c r="L3224" t="str">
        <f>VLOOKUP(Tabela_Brasil[[#This Row],[Estado]],'De-Para_Estado_Regiao'!$B$3:$C$29,2,FALSE)</f>
        <v>Centro-Oeste</v>
      </c>
      <c r="M3224">
        <f>IF(Tabela_Brasil[[#This Row],[IBGE_1-4]]&gt;=951,1,0)</f>
        <v>0</v>
      </c>
      <c r="N3224">
        <f>IF(Tabela_Brasil[[#This Row],[COMP_P]]&lt;=2,1,0)</f>
        <v>1</v>
      </c>
    </row>
    <row r="3225" spans="1:14" x14ac:dyDescent="0.25">
      <c r="A3225" s="9" t="s">
        <v>3153</v>
      </c>
      <c r="B3225" s="9" t="s">
        <v>64</v>
      </c>
      <c r="C3225" s="9">
        <v>338</v>
      </c>
      <c r="D3225" s="9">
        <v>0.68</v>
      </c>
      <c r="E3225" s="9">
        <v>0.68</v>
      </c>
      <c r="F3225" s="9">
        <v>0.57899999999999996</v>
      </c>
      <c r="G3225" s="9">
        <v>21030.04</v>
      </c>
      <c r="H3225" s="10">
        <v>15</v>
      </c>
      <c r="I3225" t="str">
        <f>CONCATENATE(Tabela_Brasil[[#This Row],[Município]],"-",Tabela_Brasil[[#This Row],[Estado]])</f>
        <v>Rio Bananal-ES</v>
      </c>
      <c r="J3225">
        <f>IF(Tabela_Brasil[[#This Row],[IDHM]]&lt;=0.599,1,0)</f>
        <v>0</v>
      </c>
      <c r="K3225" t="str">
        <f>IF(Tabela_Brasil[[#This Row],[IDHM]]&lt;=0.55,"Baixo",IF(Tabela_Brasil[[#This Row],[IDHM]]&lt;=0.699,"Médio",IF(Tabela_Brasil[[#This Row],[IDHM]]&lt;=0.799,"Alto","Muito Alto")))</f>
        <v>Médio</v>
      </c>
      <c r="L3225" t="str">
        <f>VLOOKUP(Tabela_Brasil[[#This Row],[Estado]],'De-Para_Estado_Regiao'!$B$3:$C$29,2,FALSE)</f>
        <v>Sudeste</v>
      </c>
      <c r="M3225">
        <f>IF(Tabela_Brasil[[#This Row],[IBGE_1-4]]&gt;=951,1,0)</f>
        <v>0</v>
      </c>
      <c r="N3225">
        <f>IF(Tabela_Brasil[[#This Row],[COMP_P]]&lt;=2,1,0)</f>
        <v>0</v>
      </c>
    </row>
    <row r="3226" spans="1:14" x14ac:dyDescent="0.25">
      <c r="A3226" s="12" t="s">
        <v>3154</v>
      </c>
      <c r="B3226" s="12" t="s">
        <v>14</v>
      </c>
      <c r="C3226" s="12">
        <v>94</v>
      </c>
      <c r="D3226" s="12">
        <v>0.69</v>
      </c>
      <c r="E3226" s="12">
        <v>0.67100000000000004</v>
      </c>
      <c r="F3226" s="12">
        <v>0.57199999999999995</v>
      </c>
      <c r="G3226" s="12">
        <v>46616.31</v>
      </c>
      <c r="H3226" s="13">
        <v>17</v>
      </c>
      <c r="I3226" t="str">
        <f>CONCATENATE(Tabela_Brasil[[#This Row],[Município]],"-",Tabela_Brasil[[#This Row],[Estado]])</f>
        <v>Jóia-RS</v>
      </c>
      <c r="J3226">
        <f>IF(Tabela_Brasil[[#This Row],[IDHM]]&lt;=0.599,1,0)</f>
        <v>0</v>
      </c>
      <c r="K3226" t="str">
        <f>IF(Tabela_Brasil[[#This Row],[IDHM]]&lt;=0.55,"Baixo",IF(Tabela_Brasil[[#This Row],[IDHM]]&lt;=0.699,"Médio",IF(Tabela_Brasil[[#This Row],[IDHM]]&lt;=0.799,"Alto","Muito Alto")))</f>
        <v>Médio</v>
      </c>
      <c r="L3226" t="str">
        <f>VLOOKUP(Tabela_Brasil[[#This Row],[Estado]],'De-Para_Estado_Regiao'!$B$3:$C$29,2,FALSE)</f>
        <v>Sul</v>
      </c>
      <c r="M3226">
        <f>IF(Tabela_Brasil[[#This Row],[IBGE_1-4]]&gt;=951,1,0)</f>
        <v>0</v>
      </c>
      <c r="N3226">
        <f>IF(Tabela_Brasil[[#This Row],[COMP_P]]&lt;=2,1,0)</f>
        <v>0</v>
      </c>
    </row>
    <row r="3227" spans="1:14" x14ac:dyDescent="0.25">
      <c r="A3227" s="9" t="s">
        <v>3155</v>
      </c>
      <c r="B3227" s="9" t="s">
        <v>14</v>
      </c>
      <c r="C3227" s="9">
        <v>376</v>
      </c>
      <c r="D3227" s="9">
        <v>0.68</v>
      </c>
      <c r="E3227" s="9">
        <v>0.70899999999999996</v>
      </c>
      <c r="F3227" s="9">
        <v>0.54200000000000004</v>
      </c>
      <c r="G3227" s="9">
        <v>24672.07</v>
      </c>
      <c r="H3227" s="10">
        <v>12</v>
      </c>
      <c r="I3227" t="str">
        <f>CONCATENATE(Tabela_Brasil[[#This Row],[Município]],"-",Tabela_Brasil[[#This Row],[Estado]])</f>
        <v>Restinga Sêca-RS</v>
      </c>
      <c r="J3227">
        <f>IF(Tabela_Brasil[[#This Row],[IDHM]]&lt;=0.599,1,0)</f>
        <v>0</v>
      </c>
      <c r="K3227" t="str">
        <f>IF(Tabela_Brasil[[#This Row],[IDHM]]&lt;=0.55,"Baixo",IF(Tabela_Brasil[[#This Row],[IDHM]]&lt;=0.699,"Médio",IF(Tabela_Brasil[[#This Row],[IDHM]]&lt;=0.799,"Alto","Muito Alto")))</f>
        <v>Médio</v>
      </c>
      <c r="L3227" t="str">
        <f>VLOOKUP(Tabela_Brasil[[#This Row],[Estado]],'De-Para_Estado_Regiao'!$B$3:$C$29,2,FALSE)</f>
        <v>Sul</v>
      </c>
      <c r="M3227">
        <f>IF(Tabela_Brasil[[#This Row],[IBGE_1-4]]&gt;=951,1,0)</f>
        <v>0</v>
      </c>
      <c r="N3227">
        <f>IF(Tabela_Brasil[[#This Row],[COMP_P]]&lt;=2,1,0)</f>
        <v>0</v>
      </c>
    </row>
    <row r="3228" spans="1:14" x14ac:dyDescent="0.25">
      <c r="A3228" s="12" t="s">
        <v>3156</v>
      </c>
      <c r="B3228" s="12" t="s">
        <v>24</v>
      </c>
      <c r="C3228" s="12">
        <v>1445</v>
      </c>
      <c r="D3228" s="12">
        <v>0.621</v>
      </c>
      <c r="E3228" s="12">
        <v>0.58199999999999996</v>
      </c>
      <c r="F3228" s="12">
        <v>0.51800000000000002</v>
      </c>
      <c r="G3228" s="12">
        <v>8727.02</v>
      </c>
      <c r="H3228" s="13">
        <v>6</v>
      </c>
      <c r="I3228" t="str">
        <f>CONCATENATE(Tabela_Brasil[[#This Row],[Município]],"-",Tabela_Brasil[[#This Row],[Estado]])</f>
        <v>Maragogipe-BA</v>
      </c>
      <c r="J3228">
        <f>IF(Tabela_Brasil[[#This Row],[IDHM]]&lt;=0.599,1,0)</f>
        <v>0</v>
      </c>
      <c r="K3228" t="str">
        <f>IF(Tabela_Brasil[[#This Row],[IDHM]]&lt;=0.55,"Baixo",IF(Tabela_Brasil[[#This Row],[IDHM]]&lt;=0.699,"Médio",IF(Tabela_Brasil[[#This Row],[IDHM]]&lt;=0.799,"Alto","Muito Alto")))</f>
        <v>Médio</v>
      </c>
      <c r="L3228" t="str">
        <f>VLOOKUP(Tabela_Brasil[[#This Row],[Estado]],'De-Para_Estado_Regiao'!$B$3:$C$29,2,FALSE)</f>
        <v>Nordeste</v>
      </c>
      <c r="M3228">
        <f>IF(Tabela_Brasil[[#This Row],[IBGE_1-4]]&gt;=951,1,0)</f>
        <v>1</v>
      </c>
      <c r="N3228">
        <f>IF(Tabela_Brasil[[#This Row],[COMP_P]]&lt;=2,1,0)</f>
        <v>0</v>
      </c>
    </row>
    <row r="3229" spans="1:14" x14ac:dyDescent="0.25">
      <c r="A3229" s="9" t="s">
        <v>3157</v>
      </c>
      <c r="B3229" s="9" t="s">
        <v>16</v>
      </c>
      <c r="C3229" s="9">
        <v>939</v>
      </c>
      <c r="D3229" s="9">
        <v>0.63100000000000001</v>
      </c>
      <c r="E3229" s="9">
        <v>0.63</v>
      </c>
      <c r="F3229" s="9">
        <v>0.51100000000000001</v>
      </c>
      <c r="G3229" s="9">
        <v>21346.34</v>
      </c>
      <c r="H3229" s="10">
        <v>8</v>
      </c>
      <c r="I3229" t="str">
        <f>CONCATENATE(Tabela_Brasil[[#This Row],[Município]],"-",Tabela_Brasil[[#This Row],[Estado]])</f>
        <v>Matipó-MG</v>
      </c>
      <c r="J3229">
        <f>IF(Tabela_Brasil[[#This Row],[IDHM]]&lt;=0.599,1,0)</f>
        <v>0</v>
      </c>
      <c r="K3229" t="str">
        <f>IF(Tabela_Brasil[[#This Row],[IDHM]]&lt;=0.55,"Baixo",IF(Tabela_Brasil[[#This Row],[IDHM]]&lt;=0.699,"Médio",IF(Tabela_Brasil[[#This Row],[IDHM]]&lt;=0.799,"Alto","Muito Alto")))</f>
        <v>Médio</v>
      </c>
      <c r="L3229" t="str">
        <f>VLOOKUP(Tabela_Brasil[[#This Row],[Estado]],'De-Para_Estado_Regiao'!$B$3:$C$29,2,FALSE)</f>
        <v>Sudeste</v>
      </c>
      <c r="M3229">
        <f>IF(Tabela_Brasil[[#This Row],[IBGE_1-4]]&gt;=951,1,0)</f>
        <v>0</v>
      </c>
      <c r="N3229">
        <f>IF(Tabela_Brasil[[#This Row],[COMP_P]]&lt;=2,1,0)</f>
        <v>0</v>
      </c>
    </row>
    <row r="3230" spans="1:14" x14ac:dyDescent="0.25">
      <c r="A3230" s="12" t="s">
        <v>3158</v>
      </c>
      <c r="B3230" s="12" t="s">
        <v>59</v>
      </c>
      <c r="C3230" s="12">
        <v>448</v>
      </c>
      <c r="D3230" s="12">
        <v>0.70599999999999996</v>
      </c>
      <c r="E3230" s="12">
        <v>0.70299999999999996</v>
      </c>
      <c r="F3230" s="12">
        <v>0.61</v>
      </c>
      <c r="G3230" s="12">
        <v>26012.7</v>
      </c>
      <c r="H3230" s="13">
        <v>8</v>
      </c>
      <c r="I3230" t="str">
        <f>CONCATENATE(Tabela_Brasil[[#This Row],[Município]],"-",Tabela_Brasil[[#This Row],[Estado]])</f>
        <v>Dionísio Cerqueira-SC</v>
      </c>
      <c r="J3230">
        <f>IF(Tabela_Brasil[[#This Row],[IDHM]]&lt;=0.599,1,0)</f>
        <v>0</v>
      </c>
      <c r="K3230" t="str">
        <f>IF(Tabela_Brasil[[#This Row],[IDHM]]&lt;=0.55,"Baixo",IF(Tabela_Brasil[[#This Row],[IDHM]]&lt;=0.699,"Médio",IF(Tabela_Brasil[[#This Row],[IDHM]]&lt;=0.799,"Alto","Muito Alto")))</f>
        <v>Alto</v>
      </c>
      <c r="L3230" t="str">
        <f>VLOOKUP(Tabela_Brasil[[#This Row],[Estado]],'De-Para_Estado_Regiao'!$B$3:$C$29,2,FALSE)</f>
        <v>Sul</v>
      </c>
      <c r="M3230">
        <f>IF(Tabela_Brasil[[#This Row],[IBGE_1-4]]&gt;=951,1,0)</f>
        <v>0</v>
      </c>
      <c r="N3230">
        <f>IF(Tabela_Brasil[[#This Row],[COMP_P]]&lt;=2,1,0)</f>
        <v>0</v>
      </c>
    </row>
    <row r="3231" spans="1:14" x14ac:dyDescent="0.25">
      <c r="A3231" s="9" t="s">
        <v>3159</v>
      </c>
      <c r="B3231" s="9" t="s">
        <v>22</v>
      </c>
      <c r="C3231" s="9">
        <v>197</v>
      </c>
      <c r="D3231" s="9">
        <v>0.74</v>
      </c>
      <c r="E3231" s="9">
        <v>0.746</v>
      </c>
      <c r="F3231" s="9">
        <v>0.64100000000000001</v>
      </c>
      <c r="G3231" s="9">
        <v>68161.59</v>
      </c>
      <c r="H3231" s="10">
        <v>3</v>
      </c>
      <c r="I3231" t="str">
        <f>CONCATENATE(Tabela_Brasil[[#This Row],[Município]],"-",Tabela_Brasil[[#This Row],[Estado]])</f>
        <v>Santo Inácio-PR</v>
      </c>
      <c r="J3231">
        <f>IF(Tabela_Brasil[[#This Row],[IDHM]]&lt;=0.599,1,0)</f>
        <v>0</v>
      </c>
      <c r="K3231" t="str">
        <f>IF(Tabela_Brasil[[#This Row],[IDHM]]&lt;=0.55,"Baixo",IF(Tabela_Brasil[[#This Row],[IDHM]]&lt;=0.699,"Médio",IF(Tabela_Brasil[[#This Row],[IDHM]]&lt;=0.799,"Alto","Muito Alto")))</f>
        <v>Alto</v>
      </c>
      <c r="L3231" t="str">
        <f>VLOOKUP(Tabela_Brasil[[#This Row],[Estado]],'De-Para_Estado_Regiao'!$B$3:$C$29,2,FALSE)</f>
        <v>Sul</v>
      </c>
      <c r="M3231">
        <f>IF(Tabela_Brasil[[#This Row],[IBGE_1-4]]&gt;=951,1,0)</f>
        <v>0</v>
      </c>
      <c r="N3231">
        <f>IF(Tabela_Brasil[[#This Row],[COMP_P]]&lt;=2,1,0)</f>
        <v>0</v>
      </c>
    </row>
    <row r="3232" spans="1:14" x14ac:dyDescent="0.25">
      <c r="A3232" s="12" t="s">
        <v>3160</v>
      </c>
      <c r="B3232" s="12" t="s">
        <v>29</v>
      </c>
      <c r="C3232" s="12">
        <v>652</v>
      </c>
      <c r="D3232" s="12">
        <v>0.69</v>
      </c>
      <c r="E3232" s="12">
        <v>0.73699999999999999</v>
      </c>
      <c r="F3232" s="12">
        <v>0.54800000000000004</v>
      </c>
      <c r="G3232" s="12">
        <v>28302.55</v>
      </c>
      <c r="H3232" s="13">
        <v>9</v>
      </c>
      <c r="I3232" t="str">
        <f>CONCATENATE(Tabela_Brasil[[#This Row],[Município]],"-",Tabela_Brasil[[#This Row],[Estado]])</f>
        <v>Feliz Natal-MT</v>
      </c>
      <c r="J3232">
        <f>IF(Tabela_Brasil[[#This Row],[IDHM]]&lt;=0.599,1,0)</f>
        <v>0</v>
      </c>
      <c r="K3232" t="str">
        <f>IF(Tabela_Brasil[[#This Row],[IDHM]]&lt;=0.55,"Baixo",IF(Tabela_Brasil[[#This Row],[IDHM]]&lt;=0.699,"Médio",IF(Tabela_Brasil[[#This Row],[IDHM]]&lt;=0.799,"Alto","Muito Alto")))</f>
        <v>Médio</v>
      </c>
      <c r="L3232" t="str">
        <f>VLOOKUP(Tabela_Brasil[[#This Row],[Estado]],'De-Para_Estado_Regiao'!$B$3:$C$29,2,FALSE)</f>
        <v>Centro-Oeste</v>
      </c>
      <c r="M3232">
        <f>IF(Tabela_Brasil[[#This Row],[IBGE_1-4]]&gt;=951,1,0)</f>
        <v>0</v>
      </c>
      <c r="N3232">
        <f>IF(Tabela_Brasil[[#This Row],[COMP_P]]&lt;=2,1,0)</f>
        <v>0</v>
      </c>
    </row>
    <row r="3233" spans="1:14" x14ac:dyDescent="0.25">
      <c r="A3233" s="9" t="s">
        <v>3161</v>
      </c>
      <c r="B3233" s="9" t="s">
        <v>114</v>
      </c>
      <c r="C3233" s="9">
        <v>1369</v>
      </c>
      <c r="D3233" s="9">
        <v>0.64900000000000002</v>
      </c>
      <c r="E3233" s="9">
        <v>0.64700000000000002</v>
      </c>
      <c r="F3233" s="9">
        <v>0.54500000000000004</v>
      </c>
      <c r="G3233" s="9">
        <v>12571.31</v>
      </c>
      <c r="H3233" s="10">
        <v>9</v>
      </c>
      <c r="I3233" t="str">
        <f>CONCATENATE(Tabela_Brasil[[#This Row],[Município]],"-",Tabela_Brasil[[#This Row],[Estado]])</f>
        <v>Barra Dos Coqueiros-SE</v>
      </c>
      <c r="J3233">
        <f>IF(Tabela_Brasil[[#This Row],[IDHM]]&lt;=0.599,1,0)</f>
        <v>0</v>
      </c>
      <c r="K3233" t="str">
        <f>IF(Tabela_Brasil[[#This Row],[IDHM]]&lt;=0.55,"Baixo",IF(Tabela_Brasil[[#This Row],[IDHM]]&lt;=0.699,"Médio",IF(Tabela_Brasil[[#This Row],[IDHM]]&lt;=0.799,"Alto","Muito Alto")))</f>
        <v>Médio</v>
      </c>
      <c r="L3233" t="str">
        <f>VLOOKUP(Tabela_Brasil[[#This Row],[Estado]],'De-Para_Estado_Regiao'!$B$3:$C$29,2,FALSE)</f>
        <v>Nordeste</v>
      </c>
      <c r="M3233">
        <f>IF(Tabela_Brasil[[#This Row],[IBGE_1-4]]&gt;=951,1,0)</f>
        <v>1</v>
      </c>
      <c r="N3233">
        <f>IF(Tabela_Brasil[[#This Row],[COMP_P]]&lt;=2,1,0)</f>
        <v>0</v>
      </c>
    </row>
    <row r="3234" spans="1:14" x14ac:dyDescent="0.25">
      <c r="A3234" s="12" t="s">
        <v>3162</v>
      </c>
      <c r="B3234" s="12" t="s">
        <v>14</v>
      </c>
      <c r="C3234" s="12">
        <v>444</v>
      </c>
      <c r="D3234" s="12">
        <v>0.7</v>
      </c>
      <c r="E3234" s="12">
        <v>0.70299999999999996</v>
      </c>
      <c r="F3234" s="12">
        <v>0.59099999999999997</v>
      </c>
      <c r="G3234" s="12">
        <v>29239.75</v>
      </c>
      <c r="H3234" s="13">
        <v>8</v>
      </c>
      <c r="I3234" t="str">
        <f>CONCATENATE(Tabela_Brasil[[#This Row],[Município]],"-",Tabela_Brasil[[#This Row],[Estado]])</f>
        <v>Nonoai-RS</v>
      </c>
      <c r="J3234">
        <f>IF(Tabela_Brasil[[#This Row],[IDHM]]&lt;=0.599,1,0)</f>
        <v>0</v>
      </c>
      <c r="K3234" t="str">
        <f>IF(Tabela_Brasil[[#This Row],[IDHM]]&lt;=0.55,"Baixo",IF(Tabela_Brasil[[#This Row],[IDHM]]&lt;=0.699,"Médio",IF(Tabela_Brasil[[#This Row],[IDHM]]&lt;=0.799,"Alto","Muito Alto")))</f>
        <v>Alto</v>
      </c>
      <c r="L3234" t="str">
        <f>VLOOKUP(Tabela_Brasil[[#This Row],[Estado]],'De-Para_Estado_Regiao'!$B$3:$C$29,2,FALSE)</f>
        <v>Sul</v>
      </c>
      <c r="M3234">
        <f>IF(Tabela_Brasil[[#This Row],[IBGE_1-4]]&gt;=951,1,0)</f>
        <v>0</v>
      </c>
      <c r="N3234">
        <f>IF(Tabela_Brasil[[#This Row],[COMP_P]]&lt;=2,1,0)</f>
        <v>0</v>
      </c>
    </row>
    <row r="3235" spans="1:14" x14ac:dyDescent="0.25">
      <c r="A3235" s="9" t="s">
        <v>3163</v>
      </c>
      <c r="B3235" s="9" t="s">
        <v>22</v>
      </c>
      <c r="C3235" s="9">
        <v>1218</v>
      </c>
      <c r="D3235" s="9">
        <v>0.70099999999999996</v>
      </c>
      <c r="E3235" s="9">
        <v>0.68500000000000005</v>
      </c>
      <c r="F3235" s="9">
        <v>0.60699999999999998</v>
      </c>
      <c r="G3235" s="9">
        <v>12781.85</v>
      </c>
      <c r="H3235" s="10">
        <v>4</v>
      </c>
      <c r="I3235" t="str">
        <f>CONCATENATE(Tabela_Brasil[[#This Row],[Município]],"-",Tabela_Brasil[[#This Row],[Estado]])</f>
        <v>Campo Magro-PR</v>
      </c>
      <c r="J3235">
        <f>IF(Tabela_Brasil[[#This Row],[IDHM]]&lt;=0.599,1,0)</f>
        <v>0</v>
      </c>
      <c r="K3235" t="str">
        <f>IF(Tabela_Brasil[[#This Row],[IDHM]]&lt;=0.55,"Baixo",IF(Tabela_Brasil[[#This Row],[IDHM]]&lt;=0.699,"Médio",IF(Tabela_Brasil[[#This Row],[IDHM]]&lt;=0.799,"Alto","Muito Alto")))</f>
        <v>Alto</v>
      </c>
      <c r="L3235" t="str">
        <f>VLOOKUP(Tabela_Brasil[[#This Row],[Estado]],'De-Para_Estado_Regiao'!$B$3:$C$29,2,FALSE)</f>
        <v>Sul</v>
      </c>
      <c r="M3235">
        <f>IF(Tabela_Brasil[[#This Row],[IBGE_1-4]]&gt;=951,1,0)</f>
        <v>1</v>
      </c>
      <c r="N3235">
        <f>IF(Tabela_Brasil[[#This Row],[COMP_P]]&lt;=2,1,0)</f>
        <v>0</v>
      </c>
    </row>
    <row r="3236" spans="1:14" x14ac:dyDescent="0.25">
      <c r="A3236" s="12" t="s">
        <v>3164</v>
      </c>
      <c r="B3236" s="12" t="s">
        <v>29</v>
      </c>
      <c r="C3236" s="12">
        <v>119</v>
      </c>
      <c r="D3236" s="12">
        <v>0.68500000000000005</v>
      </c>
      <c r="E3236" s="12">
        <v>0.70299999999999996</v>
      </c>
      <c r="F3236" s="12">
        <v>0.56100000000000005</v>
      </c>
      <c r="G3236" s="12">
        <v>66527.17</v>
      </c>
      <c r="H3236" s="13">
        <v>6</v>
      </c>
      <c r="I3236" t="str">
        <f>CONCATENATE(Tabela_Brasil[[#This Row],[Município]],"-",Tabela_Brasil[[#This Row],[Estado]])</f>
        <v>Porto Dos Gaúchos-MT</v>
      </c>
      <c r="J3236">
        <f>IF(Tabela_Brasil[[#This Row],[IDHM]]&lt;=0.599,1,0)</f>
        <v>0</v>
      </c>
      <c r="K3236" t="str">
        <f>IF(Tabela_Brasil[[#This Row],[IDHM]]&lt;=0.55,"Baixo",IF(Tabela_Brasil[[#This Row],[IDHM]]&lt;=0.699,"Médio",IF(Tabela_Brasil[[#This Row],[IDHM]]&lt;=0.799,"Alto","Muito Alto")))</f>
        <v>Médio</v>
      </c>
      <c r="L3236" t="str">
        <f>VLOOKUP(Tabela_Brasil[[#This Row],[Estado]],'De-Para_Estado_Regiao'!$B$3:$C$29,2,FALSE)</f>
        <v>Centro-Oeste</v>
      </c>
      <c r="M3236">
        <f>IF(Tabela_Brasil[[#This Row],[IBGE_1-4]]&gt;=951,1,0)</f>
        <v>0</v>
      </c>
      <c r="N3236">
        <f>IF(Tabela_Brasil[[#This Row],[COMP_P]]&lt;=2,1,0)</f>
        <v>0</v>
      </c>
    </row>
    <row r="3237" spans="1:14" x14ac:dyDescent="0.25">
      <c r="A3237" s="9" t="s">
        <v>3165</v>
      </c>
      <c r="B3237" s="9" t="s">
        <v>16</v>
      </c>
      <c r="C3237" s="9">
        <v>324</v>
      </c>
      <c r="D3237" s="9">
        <v>0.69599999999999995</v>
      </c>
      <c r="E3237" s="9">
        <v>0.69399999999999995</v>
      </c>
      <c r="F3237" s="9">
        <v>0.57899999999999996</v>
      </c>
      <c r="G3237" s="9">
        <v>43501.52</v>
      </c>
      <c r="H3237" s="10">
        <v>4</v>
      </c>
      <c r="I3237" t="str">
        <f>CONCATENATE(Tabela_Brasil[[#This Row],[Município]],"-",Tabela_Brasil[[#This Row],[Estado]])</f>
        <v>Estrela Do Sul-MG</v>
      </c>
      <c r="J3237">
        <f>IF(Tabela_Brasil[[#This Row],[IDHM]]&lt;=0.599,1,0)</f>
        <v>0</v>
      </c>
      <c r="K3237" t="str">
        <f>IF(Tabela_Brasil[[#This Row],[IDHM]]&lt;=0.55,"Baixo",IF(Tabela_Brasil[[#This Row],[IDHM]]&lt;=0.699,"Médio",IF(Tabela_Brasil[[#This Row],[IDHM]]&lt;=0.799,"Alto","Muito Alto")))</f>
        <v>Médio</v>
      </c>
      <c r="L3237" t="str">
        <f>VLOOKUP(Tabela_Brasil[[#This Row],[Estado]],'De-Para_Estado_Regiao'!$B$3:$C$29,2,FALSE)</f>
        <v>Sudeste</v>
      </c>
      <c r="M3237">
        <f>IF(Tabela_Brasil[[#This Row],[IBGE_1-4]]&gt;=951,1,0)</f>
        <v>0</v>
      </c>
      <c r="N3237">
        <f>IF(Tabela_Brasil[[#This Row],[COMP_P]]&lt;=2,1,0)</f>
        <v>0</v>
      </c>
    </row>
    <row r="3238" spans="1:14" x14ac:dyDescent="0.25">
      <c r="A3238" s="12" t="s">
        <v>3166</v>
      </c>
      <c r="B3238" s="12" t="s">
        <v>14</v>
      </c>
      <c r="C3238" s="12">
        <v>268</v>
      </c>
      <c r="D3238" s="12">
        <v>0.68</v>
      </c>
      <c r="E3238" s="12">
        <v>0.69199999999999995</v>
      </c>
      <c r="F3238" s="12">
        <v>0.54800000000000004</v>
      </c>
      <c r="G3238" s="12">
        <v>38038.620000000003</v>
      </c>
      <c r="H3238" s="13">
        <v>6</v>
      </c>
      <c r="I3238" t="str">
        <f>CONCATENATE(Tabela_Brasil[[#This Row],[Município]],"-",Tabela_Brasil[[#This Row],[Estado]])</f>
        <v>Entre-Ijuís-RS</v>
      </c>
      <c r="J3238">
        <f>IF(Tabela_Brasil[[#This Row],[IDHM]]&lt;=0.599,1,0)</f>
        <v>0</v>
      </c>
      <c r="K3238" t="str">
        <f>IF(Tabela_Brasil[[#This Row],[IDHM]]&lt;=0.55,"Baixo",IF(Tabela_Brasil[[#This Row],[IDHM]]&lt;=0.699,"Médio",IF(Tabela_Brasil[[#This Row],[IDHM]]&lt;=0.799,"Alto","Muito Alto")))</f>
        <v>Médio</v>
      </c>
      <c r="L3238" t="str">
        <f>VLOOKUP(Tabela_Brasil[[#This Row],[Estado]],'De-Para_Estado_Regiao'!$B$3:$C$29,2,FALSE)</f>
        <v>Sul</v>
      </c>
      <c r="M3238">
        <f>IF(Tabela_Brasil[[#This Row],[IBGE_1-4]]&gt;=951,1,0)</f>
        <v>0</v>
      </c>
      <c r="N3238">
        <f>IF(Tabela_Brasil[[#This Row],[COMP_P]]&lt;=2,1,0)</f>
        <v>0</v>
      </c>
    </row>
    <row r="3239" spans="1:14" x14ac:dyDescent="0.25">
      <c r="A3239" s="9" t="s">
        <v>3167</v>
      </c>
      <c r="B3239" s="9" t="s">
        <v>14</v>
      </c>
      <c r="C3239" s="9">
        <v>211</v>
      </c>
      <c r="D3239" s="9">
        <v>0.747</v>
      </c>
      <c r="E3239" s="9">
        <v>0.73499999999999999</v>
      </c>
      <c r="F3239" s="9">
        <v>0.66600000000000004</v>
      </c>
      <c r="G3239" s="9">
        <v>50069.74</v>
      </c>
      <c r="H3239" s="10">
        <v>5</v>
      </c>
      <c r="I3239" t="str">
        <f>CONCATENATE(Tabela_Brasil[[#This Row],[Município]],"-",Tabela_Brasil[[#This Row],[Estado]])</f>
        <v>Condor-RS</v>
      </c>
      <c r="J3239">
        <f>IF(Tabela_Brasil[[#This Row],[IDHM]]&lt;=0.599,1,0)</f>
        <v>0</v>
      </c>
      <c r="K3239" t="str">
        <f>IF(Tabela_Brasil[[#This Row],[IDHM]]&lt;=0.55,"Baixo",IF(Tabela_Brasil[[#This Row],[IDHM]]&lt;=0.699,"Médio",IF(Tabela_Brasil[[#This Row],[IDHM]]&lt;=0.799,"Alto","Muito Alto")))</f>
        <v>Alto</v>
      </c>
      <c r="L3239" t="str">
        <f>VLOOKUP(Tabela_Brasil[[#This Row],[Estado]],'De-Para_Estado_Regiao'!$B$3:$C$29,2,FALSE)</f>
        <v>Sul</v>
      </c>
      <c r="M3239">
        <f>IF(Tabela_Brasil[[#This Row],[IBGE_1-4]]&gt;=951,1,0)</f>
        <v>0</v>
      </c>
      <c r="N3239">
        <f>IF(Tabela_Brasil[[#This Row],[COMP_P]]&lt;=2,1,0)</f>
        <v>0</v>
      </c>
    </row>
    <row r="3240" spans="1:14" x14ac:dyDescent="0.25">
      <c r="A3240" s="12" t="s">
        <v>3168</v>
      </c>
      <c r="B3240" s="12" t="s">
        <v>14</v>
      </c>
      <c r="C3240" s="12">
        <v>522</v>
      </c>
      <c r="D3240" s="12">
        <v>0.71</v>
      </c>
      <c r="E3240" s="12">
        <v>0.69799999999999995</v>
      </c>
      <c r="F3240" s="12">
        <v>0.61899999999999999</v>
      </c>
      <c r="G3240" s="12">
        <v>20113.240000000002</v>
      </c>
      <c r="H3240" s="13">
        <v>17</v>
      </c>
      <c r="I3240" t="str">
        <f>CONCATENATE(Tabela_Brasil[[#This Row],[Município]],"-",Tabela_Brasil[[#This Row],[Estado]])</f>
        <v>São Pedro Do Sul-RS</v>
      </c>
      <c r="J3240">
        <f>IF(Tabela_Brasil[[#This Row],[IDHM]]&lt;=0.599,1,0)</f>
        <v>0</v>
      </c>
      <c r="K3240" t="str">
        <f>IF(Tabela_Brasil[[#This Row],[IDHM]]&lt;=0.55,"Baixo",IF(Tabela_Brasil[[#This Row],[IDHM]]&lt;=0.699,"Médio",IF(Tabela_Brasil[[#This Row],[IDHM]]&lt;=0.799,"Alto","Muito Alto")))</f>
        <v>Alto</v>
      </c>
      <c r="L3240" t="str">
        <f>VLOOKUP(Tabela_Brasil[[#This Row],[Estado]],'De-Para_Estado_Regiao'!$B$3:$C$29,2,FALSE)</f>
        <v>Sul</v>
      </c>
      <c r="M3240">
        <f>IF(Tabela_Brasil[[#This Row],[IBGE_1-4]]&gt;=951,1,0)</f>
        <v>0</v>
      </c>
      <c r="N3240">
        <f>IF(Tabela_Brasil[[#This Row],[COMP_P]]&lt;=2,1,0)</f>
        <v>0</v>
      </c>
    </row>
    <row r="3241" spans="1:14" x14ac:dyDescent="0.25">
      <c r="A3241" s="9" t="s">
        <v>3169</v>
      </c>
      <c r="B3241" s="9" t="s">
        <v>33</v>
      </c>
      <c r="C3241" s="9">
        <v>705</v>
      </c>
      <c r="D3241" s="9">
        <v>0.70099999999999996</v>
      </c>
      <c r="E3241" s="9">
        <v>0.69399999999999995</v>
      </c>
      <c r="F3241" s="9">
        <v>0.59299999999999997</v>
      </c>
      <c r="G3241" s="9">
        <v>21966.959999999999</v>
      </c>
      <c r="H3241" s="10">
        <v>13</v>
      </c>
      <c r="I3241" t="str">
        <f>CONCATENATE(Tabela_Brasil[[#This Row],[Município]],"-",Tabela_Brasil[[#This Row],[Estado]])</f>
        <v>Indiara-GO</v>
      </c>
      <c r="J3241">
        <f>IF(Tabela_Brasil[[#This Row],[IDHM]]&lt;=0.599,1,0)</f>
        <v>0</v>
      </c>
      <c r="K3241" t="str">
        <f>IF(Tabela_Brasil[[#This Row],[IDHM]]&lt;=0.55,"Baixo",IF(Tabela_Brasil[[#This Row],[IDHM]]&lt;=0.699,"Médio",IF(Tabela_Brasil[[#This Row],[IDHM]]&lt;=0.799,"Alto","Muito Alto")))</f>
        <v>Alto</v>
      </c>
      <c r="L3241" t="str">
        <f>VLOOKUP(Tabela_Brasil[[#This Row],[Estado]],'De-Para_Estado_Regiao'!$B$3:$C$29,2,FALSE)</f>
        <v>Centro-Oeste</v>
      </c>
      <c r="M3241">
        <f>IF(Tabela_Brasil[[#This Row],[IBGE_1-4]]&gt;=951,1,0)</f>
        <v>0</v>
      </c>
      <c r="N3241">
        <f>IF(Tabela_Brasil[[#This Row],[COMP_P]]&lt;=2,1,0)</f>
        <v>0</v>
      </c>
    </row>
    <row r="3242" spans="1:14" x14ac:dyDescent="0.25">
      <c r="A3242" s="12" t="s">
        <v>3170</v>
      </c>
      <c r="B3242" s="12" t="s">
        <v>59</v>
      </c>
      <c r="C3242" s="12">
        <v>221</v>
      </c>
      <c r="D3242" s="12">
        <v>0.7</v>
      </c>
      <c r="E3242" s="12">
        <v>0.72</v>
      </c>
      <c r="F3242" s="12">
        <v>0.56699999999999995</v>
      </c>
      <c r="G3242" s="12">
        <v>29399.46</v>
      </c>
      <c r="H3242" s="13">
        <v>2</v>
      </c>
      <c r="I3242" t="str">
        <f>CONCATENATE(Tabela_Brasil[[#This Row],[Município]],"-",Tabela_Brasil[[#This Row],[Estado]])</f>
        <v>Irineópolis-SC</v>
      </c>
      <c r="J3242">
        <f>IF(Tabela_Brasil[[#This Row],[IDHM]]&lt;=0.599,1,0)</f>
        <v>0</v>
      </c>
      <c r="K3242" t="str">
        <f>IF(Tabela_Brasil[[#This Row],[IDHM]]&lt;=0.55,"Baixo",IF(Tabela_Brasil[[#This Row],[IDHM]]&lt;=0.699,"Médio",IF(Tabela_Brasil[[#This Row],[IDHM]]&lt;=0.799,"Alto","Muito Alto")))</f>
        <v>Alto</v>
      </c>
      <c r="L3242" t="str">
        <f>VLOOKUP(Tabela_Brasil[[#This Row],[Estado]],'De-Para_Estado_Regiao'!$B$3:$C$29,2,FALSE)</f>
        <v>Sul</v>
      </c>
      <c r="M3242">
        <f>IF(Tabela_Brasil[[#This Row],[IBGE_1-4]]&gt;=951,1,0)</f>
        <v>0</v>
      </c>
      <c r="N3242">
        <f>IF(Tabela_Brasil[[#This Row],[COMP_P]]&lt;=2,1,0)</f>
        <v>1</v>
      </c>
    </row>
    <row r="3243" spans="1:14" x14ac:dyDescent="0.25">
      <c r="A3243" s="9" t="s">
        <v>3171</v>
      </c>
      <c r="B3243" s="9" t="s">
        <v>270</v>
      </c>
      <c r="C3243" s="9">
        <v>874</v>
      </c>
      <c r="D3243" s="9">
        <v>0.624</v>
      </c>
      <c r="E3243" s="9">
        <v>0.60099999999999998</v>
      </c>
      <c r="F3243" s="9">
        <v>0.51800000000000002</v>
      </c>
      <c r="G3243" s="9">
        <v>15720.08</v>
      </c>
      <c r="H3243" s="10">
        <v>1</v>
      </c>
      <c r="I3243" t="str">
        <f>CONCATENATE(Tabela_Brasil[[#This Row],[Município]],"-",Tabela_Brasil[[#This Row],[Estado]])</f>
        <v>Caracaraí-RR</v>
      </c>
      <c r="J3243">
        <f>IF(Tabela_Brasil[[#This Row],[IDHM]]&lt;=0.599,1,0)</f>
        <v>0</v>
      </c>
      <c r="K3243" t="str">
        <f>IF(Tabela_Brasil[[#This Row],[IDHM]]&lt;=0.55,"Baixo",IF(Tabela_Brasil[[#This Row],[IDHM]]&lt;=0.699,"Médio",IF(Tabela_Brasil[[#This Row],[IDHM]]&lt;=0.799,"Alto","Muito Alto")))</f>
        <v>Médio</v>
      </c>
      <c r="L3243" t="str">
        <f>VLOOKUP(Tabela_Brasil[[#This Row],[Estado]],'De-Para_Estado_Regiao'!$B$3:$C$29,2,FALSE)</f>
        <v>Norte</v>
      </c>
      <c r="M3243">
        <f>IF(Tabela_Brasil[[#This Row],[IBGE_1-4]]&gt;=951,1,0)</f>
        <v>0</v>
      </c>
      <c r="N3243">
        <f>IF(Tabela_Brasil[[#This Row],[COMP_P]]&lt;=2,1,0)</f>
        <v>1</v>
      </c>
    </row>
    <row r="3244" spans="1:14" x14ac:dyDescent="0.25">
      <c r="A3244" s="12" t="s">
        <v>3172</v>
      </c>
      <c r="B3244" s="12" t="s">
        <v>19</v>
      </c>
      <c r="C3244" s="12">
        <v>1388</v>
      </c>
      <c r="D3244" s="12">
        <v>0.60399999999999998</v>
      </c>
      <c r="E3244" s="12">
        <v>0.56499999999999995</v>
      </c>
      <c r="F3244" s="12">
        <v>0.48799999999999999</v>
      </c>
      <c r="G3244" s="12">
        <v>8367.2000000000007</v>
      </c>
      <c r="H3244" s="13">
        <v>5</v>
      </c>
      <c r="I3244" t="str">
        <f>CONCATENATE(Tabela_Brasil[[#This Row],[Município]],"-",Tabela_Brasil[[#This Row],[Estado]])</f>
        <v>Aliança-PE</v>
      </c>
      <c r="J3244">
        <f>IF(Tabela_Brasil[[#This Row],[IDHM]]&lt;=0.599,1,0)</f>
        <v>0</v>
      </c>
      <c r="K3244" t="str">
        <f>IF(Tabela_Brasil[[#This Row],[IDHM]]&lt;=0.55,"Baixo",IF(Tabela_Brasil[[#This Row],[IDHM]]&lt;=0.699,"Médio",IF(Tabela_Brasil[[#This Row],[IDHM]]&lt;=0.799,"Alto","Muito Alto")))</f>
        <v>Médio</v>
      </c>
      <c r="L3244" t="str">
        <f>VLOOKUP(Tabela_Brasil[[#This Row],[Estado]],'De-Para_Estado_Regiao'!$B$3:$C$29,2,FALSE)</f>
        <v>Nordeste</v>
      </c>
      <c r="M3244">
        <f>IF(Tabela_Brasil[[#This Row],[IBGE_1-4]]&gt;=951,1,0)</f>
        <v>1</v>
      </c>
      <c r="N3244">
        <f>IF(Tabela_Brasil[[#This Row],[COMP_P]]&lt;=2,1,0)</f>
        <v>0</v>
      </c>
    </row>
    <row r="3245" spans="1:14" x14ac:dyDescent="0.25">
      <c r="A3245" s="9" t="s">
        <v>3173</v>
      </c>
      <c r="B3245" s="9" t="s">
        <v>14</v>
      </c>
      <c r="C3245" s="9">
        <v>298</v>
      </c>
      <c r="D3245" s="9">
        <v>0.72299999999999998</v>
      </c>
      <c r="E3245" s="9">
        <v>0.70599999999999996</v>
      </c>
      <c r="F3245" s="9">
        <v>0.62</v>
      </c>
      <c r="G3245" s="9">
        <v>28600.34</v>
      </c>
      <c r="H3245" s="10">
        <v>10</v>
      </c>
      <c r="I3245" t="str">
        <f>CONCATENATE(Tabela_Brasil[[#This Row],[Município]],"-",Tabela_Brasil[[#This Row],[Estado]])</f>
        <v>Seberi-RS</v>
      </c>
      <c r="J3245">
        <f>IF(Tabela_Brasil[[#This Row],[IDHM]]&lt;=0.599,1,0)</f>
        <v>0</v>
      </c>
      <c r="K3245" t="str">
        <f>IF(Tabela_Brasil[[#This Row],[IDHM]]&lt;=0.55,"Baixo",IF(Tabela_Brasil[[#This Row],[IDHM]]&lt;=0.699,"Médio",IF(Tabela_Brasil[[#This Row],[IDHM]]&lt;=0.799,"Alto","Muito Alto")))</f>
        <v>Alto</v>
      </c>
      <c r="L3245" t="str">
        <f>VLOOKUP(Tabela_Brasil[[#This Row],[Estado]],'De-Para_Estado_Regiao'!$B$3:$C$29,2,FALSE)</f>
        <v>Sul</v>
      </c>
      <c r="M3245">
        <f>IF(Tabela_Brasil[[#This Row],[IBGE_1-4]]&gt;=951,1,0)</f>
        <v>0</v>
      </c>
      <c r="N3245">
        <f>IF(Tabela_Brasil[[#This Row],[COMP_P]]&lt;=2,1,0)</f>
        <v>0</v>
      </c>
    </row>
    <row r="3246" spans="1:14" x14ac:dyDescent="0.25">
      <c r="A3246" s="12" t="s">
        <v>3174</v>
      </c>
      <c r="B3246" s="12" t="s">
        <v>87</v>
      </c>
      <c r="C3246" s="12">
        <v>1766</v>
      </c>
      <c r="D3246" s="12">
        <v>0.63300000000000001</v>
      </c>
      <c r="E3246" s="12">
        <v>0.56799999999999995</v>
      </c>
      <c r="F3246" s="12">
        <v>0.59199999999999997</v>
      </c>
      <c r="G3246" s="12">
        <v>9764.5400000000009</v>
      </c>
      <c r="H3246" s="13">
        <v>2</v>
      </c>
      <c r="I3246" t="str">
        <f>CONCATENATE(Tabela_Brasil[[#This Row],[Município]],"-",Tabela_Brasil[[#This Row],[Estado]])</f>
        <v>Pindaré-Mirim-MA</v>
      </c>
      <c r="J3246">
        <f>IF(Tabela_Brasil[[#This Row],[IDHM]]&lt;=0.599,1,0)</f>
        <v>0</v>
      </c>
      <c r="K3246" t="str">
        <f>IF(Tabela_Brasil[[#This Row],[IDHM]]&lt;=0.55,"Baixo",IF(Tabela_Brasil[[#This Row],[IDHM]]&lt;=0.699,"Médio",IF(Tabela_Brasil[[#This Row],[IDHM]]&lt;=0.799,"Alto","Muito Alto")))</f>
        <v>Médio</v>
      </c>
      <c r="L3246" t="str">
        <f>VLOOKUP(Tabela_Brasil[[#This Row],[Estado]],'De-Para_Estado_Regiao'!$B$3:$C$29,2,FALSE)</f>
        <v>Nordeste</v>
      </c>
      <c r="M3246">
        <f>IF(Tabela_Brasil[[#This Row],[IBGE_1-4]]&gt;=951,1,0)</f>
        <v>1</v>
      </c>
      <c r="N3246">
        <f>IF(Tabela_Brasil[[#This Row],[COMP_P]]&lt;=2,1,0)</f>
        <v>1</v>
      </c>
    </row>
    <row r="3247" spans="1:14" x14ac:dyDescent="0.25">
      <c r="A3247" s="9" t="s">
        <v>3175</v>
      </c>
      <c r="B3247" s="9" t="s">
        <v>49</v>
      </c>
      <c r="C3247" s="9">
        <v>728</v>
      </c>
      <c r="D3247" s="9">
        <v>0.58299999999999996</v>
      </c>
      <c r="E3247" s="9">
        <v>0.57299999999999995</v>
      </c>
      <c r="F3247" s="9">
        <v>0.437</v>
      </c>
      <c r="G3247" s="9">
        <v>16151.54</v>
      </c>
      <c r="H3247" s="10">
        <v>21</v>
      </c>
      <c r="I3247" t="str">
        <f>CONCATENATE(Tabela_Brasil[[#This Row],[Município]],"-",Tabela_Brasil[[#This Row],[Estado]])</f>
        <v>Floresta Do Araguaia-PA</v>
      </c>
      <c r="J3247">
        <f>IF(Tabela_Brasil[[#This Row],[IDHM]]&lt;=0.599,1,0)</f>
        <v>1</v>
      </c>
      <c r="K3247" t="str">
        <f>IF(Tabela_Brasil[[#This Row],[IDHM]]&lt;=0.55,"Baixo",IF(Tabela_Brasil[[#This Row],[IDHM]]&lt;=0.699,"Médio",IF(Tabela_Brasil[[#This Row],[IDHM]]&lt;=0.799,"Alto","Muito Alto")))</f>
        <v>Médio</v>
      </c>
      <c r="L3247" t="str">
        <f>VLOOKUP(Tabela_Brasil[[#This Row],[Estado]],'De-Para_Estado_Regiao'!$B$3:$C$29,2,FALSE)</f>
        <v>Norte</v>
      </c>
      <c r="M3247">
        <f>IF(Tabela_Brasil[[#This Row],[IBGE_1-4]]&gt;=951,1,0)</f>
        <v>0</v>
      </c>
      <c r="N3247">
        <f>IF(Tabela_Brasil[[#This Row],[COMP_P]]&lt;=2,1,0)</f>
        <v>0</v>
      </c>
    </row>
    <row r="3248" spans="1:14" x14ac:dyDescent="0.25">
      <c r="A3248" s="12" t="s">
        <v>3176</v>
      </c>
      <c r="B3248" s="12" t="s">
        <v>114</v>
      </c>
      <c r="C3248" s="12">
        <v>1016</v>
      </c>
      <c r="D3248" s="12">
        <v>0.57899999999999996</v>
      </c>
      <c r="E3248" s="12">
        <v>0.56699999999999995</v>
      </c>
      <c r="F3248" s="12">
        <v>0.47599999999999998</v>
      </c>
      <c r="G3248" s="12">
        <v>12389.41</v>
      </c>
      <c r="H3248" s="13">
        <v>18</v>
      </c>
      <c r="I3248" t="str">
        <f>CONCATENATE(Tabela_Brasil[[#This Row],[Município]],"-",Tabela_Brasil[[#This Row],[Estado]])</f>
        <v>Umbaúba-SE</v>
      </c>
      <c r="J3248">
        <f>IF(Tabela_Brasil[[#This Row],[IDHM]]&lt;=0.599,1,0)</f>
        <v>1</v>
      </c>
      <c r="K3248" t="str">
        <f>IF(Tabela_Brasil[[#This Row],[IDHM]]&lt;=0.55,"Baixo",IF(Tabela_Brasil[[#This Row],[IDHM]]&lt;=0.699,"Médio",IF(Tabela_Brasil[[#This Row],[IDHM]]&lt;=0.799,"Alto","Muito Alto")))</f>
        <v>Médio</v>
      </c>
      <c r="L3248" t="str">
        <f>VLOOKUP(Tabela_Brasil[[#This Row],[Estado]],'De-Para_Estado_Regiao'!$B$3:$C$29,2,FALSE)</f>
        <v>Nordeste</v>
      </c>
      <c r="M3248">
        <f>IF(Tabela_Brasil[[#This Row],[IBGE_1-4]]&gt;=951,1,0)</f>
        <v>1</v>
      </c>
      <c r="N3248">
        <f>IF(Tabela_Brasil[[#This Row],[COMP_P]]&lt;=2,1,0)</f>
        <v>0</v>
      </c>
    </row>
    <row r="3249" spans="1:14" x14ac:dyDescent="0.25">
      <c r="A3249" s="9" t="s">
        <v>3177</v>
      </c>
      <c r="B3249" s="9" t="s">
        <v>64</v>
      </c>
      <c r="C3249" s="9">
        <v>450</v>
      </c>
      <c r="D3249" s="9">
        <v>0.64500000000000002</v>
      </c>
      <c r="E3249" s="9">
        <v>0.63700000000000001</v>
      </c>
      <c r="F3249" s="9">
        <v>0.51200000000000001</v>
      </c>
      <c r="G3249" s="9">
        <v>16311.14</v>
      </c>
      <c r="H3249" s="10">
        <v>3</v>
      </c>
      <c r="I3249" t="str">
        <f>CONCATENATE(Tabela_Brasil[[#This Row],[Município]],"-",Tabela_Brasil[[#This Row],[Estado]])</f>
        <v>Muniz Freire-ES</v>
      </c>
      <c r="J3249">
        <f>IF(Tabela_Brasil[[#This Row],[IDHM]]&lt;=0.599,1,0)</f>
        <v>0</v>
      </c>
      <c r="K3249" t="str">
        <f>IF(Tabela_Brasil[[#This Row],[IDHM]]&lt;=0.55,"Baixo",IF(Tabela_Brasil[[#This Row],[IDHM]]&lt;=0.699,"Médio",IF(Tabela_Brasil[[#This Row],[IDHM]]&lt;=0.799,"Alto","Muito Alto")))</f>
        <v>Médio</v>
      </c>
      <c r="L3249" t="str">
        <f>VLOOKUP(Tabela_Brasil[[#This Row],[Estado]],'De-Para_Estado_Regiao'!$B$3:$C$29,2,FALSE)</f>
        <v>Sudeste</v>
      </c>
      <c r="M3249">
        <f>IF(Tabela_Brasil[[#This Row],[IBGE_1-4]]&gt;=951,1,0)</f>
        <v>0</v>
      </c>
      <c r="N3249">
        <f>IF(Tabela_Brasil[[#This Row],[COMP_P]]&lt;=2,1,0)</f>
        <v>0</v>
      </c>
    </row>
    <row r="3250" spans="1:14" x14ac:dyDescent="0.25">
      <c r="A3250" s="12" t="s">
        <v>3178</v>
      </c>
      <c r="B3250" s="12" t="s">
        <v>29</v>
      </c>
      <c r="C3250" s="12">
        <v>476</v>
      </c>
      <c r="D3250" s="12">
        <v>0.65</v>
      </c>
      <c r="E3250" s="12">
        <v>0.65300000000000002</v>
      </c>
      <c r="F3250" s="12">
        <v>0.52</v>
      </c>
      <c r="G3250" s="12">
        <v>17994.16</v>
      </c>
      <c r="H3250" s="13">
        <v>8</v>
      </c>
      <c r="I3250" t="str">
        <f>CONCATENATE(Tabela_Brasil[[#This Row],[Município]],"-",Tabela_Brasil[[#This Row],[Estado]])</f>
        <v>Rosário Oeste-MT</v>
      </c>
      <c r="J3250">
        <f>IF(Tabela_Brasil[[#This Row],[IDHM]]&lt;=0.599,1,0)</f>
        <v>0</v>
      </c>
      <c r="K3250" t="str">
        <f>IF(Tabela_Brasil[[#This Row],[IDHM]]&lt;=0.55,"Baixo",IF(Tabela_Brasil[[#This Row],[IDHM]]&lt;=0.699,"Médio",IF(Tabela_Brasil[[#This Row],[IDHM]]&lt;=0.799,"Alto","Muito Alto")))</f>
        <v>Médio</v>
      </c>
      <c r="L3250" t="str">
        <f>VLOOKUP(Tabela_Brasil[[#This Row],[Estado]],'De-Para_Estado_Regiao'!$B$3:$C$29,2,FALSE)</f>
        <v>Centro-Oeste</v>
      </c>
      <c r="M3250">
        <f>IF(Tabela_Brasil[[#This Row],[IBGE_1-4]]&gt;=951,1,0)</f>
        <v>0</v>
      </c>
      <c r="N3250">
        <f>IF(Tabela_Brasil[[#This Row],[COMP_P]]&lt;=2,1,0)</f>
        <v>0</v>
      </c>
    </row>
    <row r="3251" spans="1:14" x14ac:dyDescent="0.25">
      <c r="A3251" s="9" t="s">
        <v>3179</v>
      </c>
      <c r="B3251" s="9" t="s">
        <v>10</v>
      </c>
      <c r="C3251" s="9">
        <v>596</v>
      </c>
      <c r="D3251" s="9">
        <v>0.71299999999999997</v>
      </c>
      <c r="E3251" s="9">
        <v>0.69899999999999995</v>
      </c>
      <c r="F3251" s="9">
        <v>0.64400000000000002</v>
      </c>
      <c r="G3251" s="9">
        <v>19832.89</v>
      </c>
      <c r="H3251" s="10">
        <v>3</v>
      </c>
      <c r="I3251" t="str">
        <f>CONCATENATE(Tabela_Brasil[[#This Row],[Município]],"-",Tabela_Brasil[[#This Row],[Estado]])</f>
        <v>Carapebus-RJ</v>
      </c>
      <c r="J3251">
        <f>IF(Tabela_Brasil[[#This Row],[IDHM]]&lt;=0.599,1,0)</f>
        <v>0</v>
      </c>
      <c r="K3251" t="str">
        <f>IF(Tabela_Brasil[[#This Row],[IDHM]]&lt;=0.55,"Baixo",IF(Tabela_Brasil[[#This Row],[IDHM]]&lt;=0.699,"Médio",IF(Tabela_Brasil[[#This Row],[IDHM]]&lt;=0.799,"Alto","Muito Alto")))</f>
        <v>Alto</v>
      </c>
      <c r="L3251" t="str">
        <f>VLOOKUP(Tabela_Brasil[[#This Row],[Estado]],'De-Para_Estado_Regiao'!$B$3:$C$29,2,FALSE)</f>
        <v>Sudeste</v>
      </c>
      <c r="M3251">
        <f>IF(Tabela_Brasil[[#This Row],[IBGE_1-4]]&gt;=951,1,0)</f>
        <v>0</v>
      </c>
      <c r="N3251">
        <f>IF(Tabela_Brasil[[#This Row],[COMP_P]]&lt;=2,1,0)</f>
        <v>0</v>
      </c>
    </row>
    <row r="3252" spans="1:14" x14ac:dyDescent="0.25">
      <c r="A3252" s="12" t="s">
        <v>3180</v>
      </c>
      <c r="B3252" s="12" t="s">
        <v>16</v>
      </c>
      <c r="C3252" s="12">
        <v>723</v>
      </c>
      <c r="D3252" s="12">
        <v>0.65500000000000003</v>
      </c>
      <c r="E3252" s="12">
        <v>0.65800000000000003</v>
      </c>
      <c r="F3252" s="12">
        <v>0.52</v>
      </c>
      <c r="G3252" s="12">
        <v>12128.59</v>
      </c>
      <c r="H3252" s="13">
        <v>28</v>
      </c>
      <c r="I3252" t="str">
        <f>CONCATENATE(Tabela_Brasil[[#This Row],[Município]],"-",Tabela_Brasil[[#This Row],[Estado]])</f>
        <v>Raul Soares-MG</v>
      </c>
      <c r="J3252">
        <f>IF(Tabela_Brasil[[#This Row],[IDHM]]&lt;=0.599,1,0)</f>
        <v>0</v>
      </c>
      <c r="K3252" t="str">
        <f>IF(Tabela_Brasil[[#This Row],[IDHM]]&lt;=0.55,"Baixo",IF(Tabela_Brasil[[#This Row],[IDHM]]&lt;=0.699,"Médio",IF(Tabela_Brasil[[#This Row],[IDHM]]&lt;=0.799,"Alto","Muito Alto")))</f>
        <v>Médio</v>
      </c>
      <c r="L3252" t="str">
        <f>VLOOKUP(Tabela_Brasil[[#This Row],[Estado]],'De-Para_Estado_Regiao'!$B$3:$C$29,2,FALSE)</f>
        <v>Sudeste</v>
      </c>
      <c r="M3252">
        <f>IF(Tabela_Brasil[[#This Row],[IBGE_1-4]]&gt;=951,1,0)</f>
        <v>0</v>
      </c>
      <c r="N3252">
        <f>IF(Tabela_Brasil[[#This Row],[COMP_P]]&lt;=2,1,0)</f>
        <v>0</v>
      </c>
    </row>
    <row r="3253" spans="1:14" x14ac:dyDescent="0.25">
      <c r="A3253" s="9" t="s">
        <v>3181</v>
      </c>
      <c r="B3253" s="9" t="s">
        <v>275</v>
      </c>
      <c r="C3253" s="9">
        <v>816</v>
      </c>
      <c r="D3253" s="9">
        <v>0.65300000000000002</v>
      </c>
      <c r="E3253" s="9">
        <v>0.65400000000000003</v>
      </c>
      <c r="F3253" s="9">
        <v>0.55300000000000005</v>
      </c>
      <c r="G3253" s="9">
        <v>16382.28</v>
      </c>
      <c r="H3253" s="10">
        <v>12</v>
      </c>
      <c r="I3253" t="str">
        <f>CONCATENATE(Tabela_Brasil[[#This Row],[Município]],"-",Tabela_Brasil[[#This Row],[Estado]])</f>
        <v>Epitaciolândia-AC</v>
      </c>
      <c r="J3253">
        <f>IF(Tabela_Brasil[[#This Row],[IDHM]]&lt;=0.599,1,0)</f>
        <v>0</v>
      </c>
      <c r="K3253" t="str">
        <f>IF(Tabela_Brasil[[#This Row],[IDHM]]&lt;=0.55,"Baixo",IF(Tabela_Brasil[[#This Row],[IDHM]]&lt;=0.699,"Médio",IF(Tabela_Brasil[[#This Row],[IDHM]]&lt;=0.799,"Alto","Muito Alto")))</f>
        <v>Médio</v>
      </c>
      <c r="L3253" t="str">
        <f>VLOOKUP(Tabela_Brasil[[#This Row],[Estado]],'De-Para_Estado_Regiao'!$B$3:$C$29,2,FALSE)</f>
        <v>Norte</v>
      </c>
      <c r="M3253">
        <f>IF(Tabela_Brasil[[#This Row],[IBGE_1-4]]&gt;=951,1,0)</f>
        <v>0</v>
      </c>
      <c r="N3253">
        <f>IF(Tabela_Brasil[[#This Row],[COMP_P]]&lt;=2,1,0)</f>
        <v>0</v>
      </c>
    </row>
    <row r="3254" spans="1:14" x14ac:dyDescent="0.25">
      <c r="A3254" s="12" t="s">
        <v>2139</v>
      </c>
      <c r="B3254" s="12" t="s">
        <v>7</v>
      </c>
      <c r="C3254" s="12">
        <v>227</v>
      </c>
      <c r="D3254" s="12">
        <v>0.72</v>
      </c>
      <c r="E3254" s="12">
        <v>0.68300000000000005</v>
      </c>
      <c r="F3254" s="12">
        <v>0.63900000000000001</v>
      </c>
      <c r="G3254" s="12">
        <v>54427.24</v>
      </c>
      <c r="H3254" s="13">
        <v>0</v>
      </c>
      <c r="I3254" t="str">
        <f>CONCATENATE(Tabela_Brasil[[#This Row],[Município]],"-",Tabela_Brasil[[#This Row],[Estado]])</f>
        <v>Planalto-SP</v>
      </c>
      <c r="J3254">
        <f>IF(Tabela_Brasil[[#This Row],[IDHM]]&lt;=0.599,1,0)</f>
        <v>0</v>
      </c>
      <c r="K3254" t="str">
        <f>IF(Tabela_Brasil[[#This Row],[IDHM]]&lt;=0.55,"Baixo",IF(Tabela_Brasil[[#This Row],[IDHM]]&lt;=0.699,"Médio",IF(Tabela_Brasil[[#This Row],[IDHM]]&lt;=0.799,"Alto","Muito Alto")))</f>
        <v>Alto</v>
      </c>
      <c r="L3254" t="str">
        <f>VLOOKUP(Tabela_Brasil[[#This Row],[Estado]],'De-Para_Estado_Regiao'!$B$3:$C$29,2,FALSE)</f>
        <v>Sudeste</v>
      </c>
      <c r="M3254">
        <f>IF(Tabela_Brasil[[#This Row],[IBGE_1-4]]&gt;=951,1,0)</f>
        <v>0</v>
      </c>
      <c r="N3254">
        <f>IF(Tabela_Brasil[[#This Row],[COMP_P]]&lt;=2,1,0)</f>
        <v>1</v>
      </c>
    </row>
    <row r="3255" spans="1:14" x14ac:dyDescent="0.25">
      <c r="A3255" s="9" t="s">
        <v>3182</v>
      </c>
      <c r="B3255" s="9" t="s">
        <v>270</v>
      </c>
      <c r="C3255" s="9">
        <v>690</v>
      </c>
      <c r="D3255" s="9">
        <v>0.66500000000000004</v>
      </c>
      <c r="E3255" s="9">
        <v>0.66100000000000003</v>
      </c>
      <c r="F3255" s="9">
        <v>0.54700000000000004</v>
      </c>
      <c r="G3255" s="9">
        <v>16304.33</v>
      </c>
      <c r="H3255" s="10">
        <v>2</v>
      </c>
      <c r="I3255" t="str">
        <f>CONCATENATE(Tabela_Brasil[[#This Row],[Município]],"-",Tabela_Brasil[[#This Row],[Estado]])</f>
        <v>Mucajaí-RR</v>
      </c>
      <c r="J3255">
        <f>IF(Tabela_Brasil[[#This Row],[IDHM]]&lt;=0.599,1,0)</f>
        <v>0</v>
      </c>
      <c r="K3255" t="str">
        <f>IF(Tabela_Brasil[[#This Row],[IDHM]]&lt;=0.55,"Baixo",IF(Tabela_Brasil[[#This Row],[IDHM]]&lt;=0.699,"Médio",IF(Tabela_Brasil[[#This Row],[IDHM]]&lt;=0.799,"Alto","Muito Alto")))</f>
        <v>Médio</v>
      </c>
      <c r="L3255" t="str">
        <f>VLOOKUP(Tabela_Brasil[[#This Row],[Estado]],'De-Para_Estado_Regiao'!$B$3:$C$29,2,FALSE)</f>
        <v>Norte</v>
      </c>
      <c r="M3255">
        <f>IF(Tabela_Brasil[[#This Row],[IBGE_1-4]]&gt;=951,1,0)</f>
        <v>0</v>
      </c>
      <c r="N3255">
        <f>IF(Tabela_Brasil[[#This Row],[COMP_P]]&lt;=2,1,0)</f>
        <v>1</v>
      </c>
    </row>
    <row r="3256" spans="1:14" x14ac:dyDescent="0.25">
      <c r="A3256" s="12" t="s">
        <v>3183</v>
      </c>
      <c r="B3256" s="12" t="s">
        <v>49</v>
      </c>
      <c r="C3256" s="12">
        <v>871</v>
      </c>
      <c r="D3256" s="12">
        <v>0.59799999999999998</v>
      </c>
      <c r="E3256" s="12">
        <v>0.59499999999999997</v>
      </c>
      <c r="F3256" s="12">
        <v>0.47099999999999997</v>
      </c>
      <c r="G3256" s="12">
        <v>11139.12</v>
      </c>
      <c r="H3256" s="13">
        <v>1</v>
      </c>
      <c r="I3256" t="str">
        <f>CONCATENATE(Tabela_Brasil[[#This Row],[Município]],"-",Tabela_Brasil[[#This Row],[Estado]])</f>
        <v>Santa Maria Do Pará-PA</v>
      </c>
      <c r="J3256">
        <f>IF(Tabela_Brasil[[#This Row],[IDHM]]&lt;=0.599,1,0)</f>
        <v>1</v>
      </c>
      <c r="K3256" t="str">
        <f>IF(Tabela_Brasil[[#This Row],[IDHM]]&lt;=0.55,"Baixo",IF(Tabela_Brasil[[#This Row],[IDHM]]&lt;=0.699,"Médio",IF(Tabela_Brasil[[#This Row],[IDHM]]&lt;=0.799,"Alto","Muito Alto")))</f>
        <v>Médio</v>
      </c>
      <c r="L3256" t="str">
        <f>VLOOKUP(Tabela_Brasil[[#This Row],[Estado]],'De-Para_Estado_Regiao'!$B$3:$C$29,2,FALSE)</f>
        <v>Norte</v>
      </c>
      <c r="M3256">
        <f>IF(Tabela_Brasil[[#This Row],[IBGE_1-4]]&gt;=951,1,0)</f>
        <v>0</v>
      </c>
      <c r="N3256">
        <f>IF(Tabela_Brasil[[#This Row],[COMP_P]]&lt;=2,1,0)</f>
        <v>1</v>
      </c>
    </row>
    <row r="3257" spans="1:14" x14ac:dyDescent="0.25">
      <c r="A3257" s="9" t="s">
        <v>3184</v>
      </c>
      <c r="B3257" s="9" t="s">
        <v>29</v>
      </c>
      <c r="C3257" s="9">
        <v>460</v>
      </c>
      <c r="D3257" s="9">
        <v>0.67</v>
      </c>
      <c r="E3257" s="9">
        <v>0.66800000000000004</v>
      </c>
      <c r="F3257" s="9">
        <v>0.56299999999999994</v>
      </c>
      <c r="G3257" s="9">
        <v>29144.31</v>
      </c>
      <c r="H3257" s="10">
        <v>2</v>
      </c>
      <c r="I3257" t="str">
        <f>CONCATENATE(Tabela_Brasil[[#This Row],[Município]],"-",Tabela_Brasil[[#This Row],[Estado]])</f>
        <v>Jauru-MT</v>
      </c>
      <c r="J3257">
        <f>IF(Tabela_Brasil[[#This Row],[IDHM]]&lt;=0.599,1,0)</f>
        <v>0</v>
      </c>
      <c r="K3257" t="str">
        <f>IF(Tabela_Brasil[[#This Row],[IDHM]]&lt;=0.55,"Baixo",IF(Tabela_Brasil[[#This Row],[IDHM]]&lt;=0.699,"Médio",IF(Tabela_Brasil[[#This Row],[IDHM]]&lt;=0.799,"Alto","Muito Alto")))</f>
        <v>Médio</v>
      </c>
      <c r="L3257" t="str">
        <f>VLOOKUP(Tabela_Brasil[[#This Row],[Estado]],'De-Para_Estado_Regiao'!$B$3:$C$29,2,FALSE)</f>
        <v>Centro-Oeste</v>
      </c>
      <c r="M3257">
        <f>IF(Tabela_Brasil[[#This Row],[IBGE_1-4]]&gt;=951,1,0)</f>
        <v>0</v>
      </c>
      <c r="N3257">
        <f>IF(Tabela_Brasil[[#This Row],[COMP_P]]&lt;=2,1,0)</f>
        <v>1</v>
      </c>
    </row>
    <row r="3258" spans="1:14" x14ac:dyDescent="0.25">
      <c r="A3258" s="12" t="s">
        <v>3185</v>
      </c>
      <c r="B3258" s="12" t="s">
        <v>114</v>
      </c>
      <c r="C3258" s="12">
        <v>474</v>
      </c>
      <c r="D3258" s="12">
        <v>0.621</v>
      </c>
      <c r="E3258" s="12">
        <v>0.58099999999999996</v>
      </c>
      <c r="F3258" s="12">
        <v>0.54400000000000004</v>
      </c>
      <c r="G3258" s="12">
        <v>14095.33</v>
      </c>
      <c r="H3258" s="13">
        <v>4</v>
      </c>
      <c r="I3258" t="str">
        <f>CONCATENATE(Tabela_Brasil[[#This Row],[Município]],"-",Tabela_Brasil[[#This Row],[Estado]])</f>
        <v>Japaratuba-SE</v>
      </c>
      <c r="J3258">
        <f>IF(Tabela_Brasil[[#This Row],[IDHM]]&lt;=0.599,1,0)</f>
        <v>0</v>
      </c>
      <c r="K3258" t="str">
        <f>IF(Tabela_Brasil[[#This Row],[IDHM]]&lt;=0.55,"Baixo",IF(Tabela_Brasil[[#This Row],[IDHM]]&lt;=0.699,"Médio",IF(Tabela_Brasil[[#This Row],[IDHM]]&lt;=0.799,"Alto","Muito Alto")))</f>
        <v>Médio</v>
      </c>
      <c r="L3258" t="str">
        <f>VLOOKUP(Tabela_Brasil[[#This Row],[Estado]],'De-Para_Estado_Regiao'!$B$3:$C$29,2,FALSE)</f>
        <v>Nordeste</v>
      </c>
      <c r="M3258">
        <f>IF(Tabela_Brasil[[#This Row],[IBGE_1-4]]&gt;=951,1,0)</f>
        <v>0</v>
      </c>
      <c r="N3258">
        <f>IF(Tabela_Brasil[[#This Row],[COMP_P]]&lt;=2,1,0)</f>
        <v>0</v>
      </c>
    </row>
    <row r="3259" spans="1:14" x14ac:dyDescent="0.25">
      <c r="A3259" s="9" t="s">
        <v>3186</v>
      </c>
      <c r="B3259" s="9" t="s">
        <v>87</v>
      </c>
      <c r="C3259" s="9">
        <v>1259</v>
      </c>
      <c r="D3259" s="9">
        <v>0.57999999999999996</v>
      </c>
      <c r="E3259" s="9">
        <v>0.54900000000000004</v>
      </c>
      <c r="F3259" s="9">
        <v>0.504</v>
      </c>
      <c r="G3259" s="9">
        <v>7698.45</v>
      </c>
      <c r="H3259" s="10">
        <v>2</v>
      </c>
      <c r="I3259" t="str">
        <f>CONCATENATE(Tabela_Brasil[[#This Row],[Município]],"-",Tabela_Brasil[[#This Row],[Estado]])</f>
        <v>São Domingos Do Maranhão-MA</v>
      </c>
      <c r="J3259">
        <f>IF(Tabela_Brasil[[#This Row],[IDHM]]&lt;=0.599,1,0)</f>
        <v>1</v>
      </c>
      <c r="K3259" t="str">
        <f>IF(Tabela_Brasil[[#This Row],[IDHM]]&lt;=0.55,"Baixo",IF(Tabela_Brasil[[#This Row],[IDHM]]&lt;=0.699,"Médio",IF(Tabela_Brasil[[#This Row],[IDHM]]&lt;=0.799,"Alto","Muito Alto")))</f>
        <v>Médio</v>
      </c>
      <c r="L3259" t="str">
        <f>VLOOKUP(Tabela_Brasil[[#This Row],[Estado]],'De-Para_Estado_Regiao'!$B$3:$C$29,2,FALSE)</f>
        <v>Nordeste</v>
      </c>
      <c r="M3259">
        <f>IF(Tabela_Brasil[[#This Row],[IBGE_1-4]]&gt;=951,1,0)</f>
        <v>1</v>
      </c>
      <c r="N3259">
        <f>IF(Tabela_Brasil[[#This Row],[COMP_P]]&lt;=2,1,0)</f>
        <v>1</v>
      </c>
    </row>
    <row r="3260" spans="1:14" x14ac:dyDescent="0.25">
      <c r="A3260" s="12" t="s">
        <v>3187</v>
      </c>
      <c r="B3260" s="12" t="s">
        <v>59</v>
      </c>
      <c r="C3260" s="12">
        <v>211</v>
      </c>
      <c r="D3260" s="12">
        <v>0.75</v>
      </c>
      <c r="E3260" s="12">
        <v>0.74199999999999999</v>
      </c>
      <c r="F3260" s="12">
        <v>0.66200000000000003</v>
      </c>
      <c r="G3260" s="12">
        <v>37552.83</v>
      </c>
      <c r="H3260" s="13">
        <v>2</v>
      </c>
      <c r="I3260" t="str">
        <f>CONCATENATE(Tabela_Brasil[[#This Row],[Município]],"-",Tabela_Brasil[[#This Row],[Estado]])</f>
        <v>Laurentino-SC</v>
      </c>
      <c r="J3260">
        <f>IF(Tabela_Brasil[[#This Row],[IDHM]]&lt;=0.599,1,0)</f>
        <v>0</v>
      </c>
      <c r="K3260" t="str">
        <f>IF(Tabela_Brasil[[#This Row],[IDHM]]&lt;=0.55,"Baixo",IF(Tabela_Brasil[[#This Row],[IDHM]]&lt;=0.699,"Médio",IF(Tabela_Brasil[[#This Row],[IDHM]]&lt;=0.799,"Alto","Muito Alto")))</f>
        <v>Alto</v>
      </c>
      <c r="L3260" t="str">
        <f>VLOOKUP(Tabela_Brasil[[#This Row],[Estado]],'De-Para_Estado_Regiao'!$B$3:$C$29,2,FALSE)</f>
        <v>Sul</v>
      </c>
      <c r="M3260">
        <f>IF(Tabela_Brasil[[#This Row],[IBGE_1-4]]&gt;=951,1,0)</f>
        <v>0</v>
      </c>
      <c r="N3260">
        <f>IF(Tabela_Brasil[[#This Row],[COMP_P]]&lt;=2,1,0)</f>
        <v>1</v>
      </c>
    </row>
    <row r="3261" spans="1:14" x14ac:dyDescent="0.25">
      <c r="A3261" s="9" t="s">
        <v>3188</v>
      </c>
      <c r="B3261" s="9" t="s">
        <v>114</v>
      </c>
      <c r="C3261" s="9">
        <v>637</v>
      </c>
      <c r="D3261" s="9">
        <v>0.58899999999999997</v>
      </c>
      <c r="E3261" s="9">
        <v>0.57499999999999996</v>
      </c>
      <c r="F3261" s="9">
        <v>0.505</v>
      </c>
      <c r="G3261" s="9">
        <v>12613.48</v>
      </c>
      <c r="H3261" s="10">
        <v>16</v>
      </c>
      <c r="I3261" t="str">
        <f>CONCATENATE(Tabela_Brasil[[#This Row],[Município]],"-",Tabela_Brasil[[#This Row],[Estado]])</f>
        <v>Neópolis-SE</v>
      </c>
      <c r="J3261">
        <f>IF(Tabela_Brasil[[#This Row],[IDHM]]&lt;=0.599,1,0)</f>
        <v>1</v>
      </c>
      <c r="K3261" t="str">
        <f>IF(Tabela_Brasil[[#This Row],[IDHM]]&lt;=0.55,"Baixo",IF(Tabela_Brasil[[#This Row],[IDHM]]&lt;=0.699,"Médio",IF(Tabela_Brasil[[#This Row],[IDHM]]&lt;=0.799,"Alto","Muito Alto")))</f>
        <v>Médio</v>
      </c>
      <c r="L3261" t="str">
        <f>VLOOKUP(Tabela_Brasil[[#This Row],[Estado]],'De-Para_Estado_Regiao'!$B$3:$C$29,2,FALSE)</f>
        <v>Nordeste</v>
      </c>
      <c r="M3261">
        <f>IF(Tabela_Brasil[[#This Row],[IBGE_1-4]]&gt;=951,1,0)</f>
        <v>0</v>
      </c>
      <c r="N3261">
        <f>IF(Tabela_Brasil[[#This Row],[COMP_P]]&lt;=2,1,0)</f>
        <v>0</v>
      </c>
    </row>
    <row r="3262" spans="1:14" x14ac:dyDescent="0.25">
      <c r="A3262" s="12" t="s">
        <v>3189</v>
      </c>
      <c r="B3262" s="12" t="s">
        <v>64</v>
      </c>
      <c r="C3262" s="12">
        <v>395</v>
      </c>
      <c r="D3262" s="12">
        <v>0.63700000000000001</v>
      </c>
      <c r="E3262" s="12">
        <v>0.65800000000000003</v>
      </c>
      <c r="F3262" s="12">
        <v>0.49299999999999999</v>
      </c>
      <c r="G3262" s="12">
        <v>17627.349999999999</v>
      </c>
      <c r="H3262" s="13">
        <v>13</v>
      </c>
      <c r="I3262" t="str">
        <f>CONCATENATE(Tabela_Brasil[[#This Row],[Município]],"-",Tabela_Brasil[[#This Row],[Estado]])</f>
        <v>Irupi-ES</v>
      </c>
      <c r="J3262">
        <f>IF(Tabela_Brasil[[#This Row],[IDHM]]&lt;=0.599,1,0)</f>
        <v>0</v>
      </c>
      <c r="K3262" t="str">
        <f>IF(Tabela_Brasil[[#This Row],[IDHM]]&lt;=0.55,"Baixo",IF(Tabela_Brasil[[#This Row],[IDHM]]&lt;=0.699,"Médio",IF(Tabela_Brasil[[#This Row],[IDHM]]&lt;=0.799,"Alto","Muito Alto")))</f>
        <v>Médio</v>
      </c>
      <c r="L3262" t="str">
        <f>VLOOKUP(Tabela_Brasil[[#This Row],[Estado]],'De-Para_Estado_Regiao'!$B$3:$C$29,2,FALSE)</f>
        <v>Sudeste</v>
      </c>
      <c r="M3262">
        <f>IF(Tabela_Brasil[[#This Row],[IBGE_1-4]]&gt;=951,1,0)</f>
        <v>0</v>
      </c>
      <c r="N3262">
        <f>IF(Tabela_Brasil[[#This Row],[COMP_P]]&lt;=2,1,0)</f>
        <v>0</v>
      </c>
    </row>
    <row r="3263" spans="1:14" x14ac:dyDescent="0.25">
      <c r="A3263" s="9" t="s">
        <v>3190</v>
      </c>
      <c r="B3263" s="9" t="s">
        <v>94</v>
      </c>
      <c r="C3263" s="9">
        <v>1166</v>
      </c>
      <c r="D3263" s="9">
        <v>0.51700000000000002</v>
      </c>
      <c r="E3263" s="9">
        <v>0.54800000000000004</v>
      </c>
      <c r="F3263" s="9">
        <v>0.36299999999999999</v>
      </c>
      <c r="G3263" s="9">
        <v>10469.82</v>
      </c>
      <c r="H3263" s="10">
        <v>13</v>
      </c>
      <c r="I3263" t="str">
        <f>CONCATENATE(Tabela_Brasil[[#This Row],[Município]],"-",Tabela_Brasil[[#This Row],[Estado]])</f>
        <v>Colônia Leopoldina-AL</v>
      </c>
      <c r="J3263">
        <f>IF(Tabela_Brasil[[#This Row],[IDHM]]&lt;=0.599,1,0)</f>
        <v>1</v>
      </c>
      <c r="K3263" t="str">
        <f>IF(Tabela_Brasil[[#This Row],[IDHM]]&lt;=0.55,"Baixo",IF(Tabela_Brasil[[#This Row],[IDHM]]&lt;=0.699,"Médio",IF(Tabela_Brasil[[#This Row],[IDHM]]&lt;=0.799,"Alto","Muito Alto")))</f>
        <v>Baixo</v>
      </c>
      <c r="L3263" t="str">
        <f>VLOOKUP(Tabela_Brasil[[#This Row],[Estado]],'De-Para_Estado_Regiao'!$B$3:$C$29,2,FALSE)</f>
        <v>Nordeste</v>
      </c>
      <c r="M3263">
        <f>IF(Tabela_Brasil[[#This Row],[IBGE_1-4]]&gt;=951,1,0)</f>
        <v>1</v>
      </c>
      <c r="N3263">
        <f>IF(Tabela_Brasil[[#This Row],[COMP_P]]&lt;=2,1,0)</f>
        <v>0</v>
      </c>
    </row>
    <row r="3264" spans="1:14" x14ac:dyDescent="0.25">
      <c r="A3264" s="12" t="s">
        <v>3191</v>
      </c>
      <c r="B3264" s="12" t="s">
        <v>49</v>
      </c>
      <c r="C3264" s="12">
        <v>1526</v>
      </c>
      <c r="D3264" s="12">
        <v>0.503</v>
      </c>
      <c r="E3264" s="12">
        <v>0.51200000000000001</v>
      </c>
      <c r="F3264" s="12">
        <v>0.32200000000000001</v>
      </c>
      <c r="G3264" s="12">
        <v>5799.6</v>
      </c>
      <c r="H3264" s="13">
        <v>2</v>
      </c>
      <c r="I3264" t="str">
        <f>CONCATENATE(Tabela_Brasil[[#This Row],[Município]],"-",Tabela_Brasil[[#This Row],[Estado]])</f>
        <v>Porto De Moz-PA</v>
      </c>
      <c r="J3264">
        <f>IF(Tabela_Brasil[[#This Row],[IDHM]]&lt;=0.599,1,0)</f>
        <v>1</v>
      </c>
      <c r="K3264" t="str">
        <f>IF(Tabela_Brasil[[#This Row],[IDHM]]&lt;=0.55,"Baixo",IF(Tabela_Brasil[[#This Row],[IDHM]]&lt;=0.699,"Médio",IF(Tabela_Brasil[[#This Row],[IDHM]]&lt;=0.799,"Alto","Muito Alto")))</f>
        <v>Baixo</v>
      </c>
      <c r="L3264" t="str">
        <f>VLOOKUP(Tabela_Brasil[[#This Row],[Estado]],'De-Para_Estado_Regiao'!$B$3:$C$29,2,FALSE)</f>
        <v>Norte</v>
      </c>
      <c r="M3264">
        <f>IF(Tabela_Brasil[[#This Row],[IBGE_1-4]]&gt;=951,1,0)</f>
        <v>1</v>
      </c>
      <c r="N3264">
        <f>IF(Tabela_Brasil[[#This Row],[COMP_P]]&lt;=2,1,0)</f>
        <v>1</v>
      </c>
    </row>
    <row r="3265" spans="1:14" x14ac:dyDescent="0.25">
      <c r="A3265" s="9" t="s">
        <v>3192</v>
      </c>
      <c r="B3265" s="9" t="s">
        <v>14</v>
      </c>
      <c r="C3265" s="9">
        <v>212</v>
      </c>
      <c r="D3265" s="9">
        <v>0.753</v>
      </c>
      <c r="E3265" s="9">
        <v>0.752</v>
      </c>
      <c r="F3265" s="9">
        <v>0.67400000000000004</v>
      </c>
      <c r="G3265" s="9">
        <v>36690.69</v>
      </c>
      <c r="H3265" s="10">
        <v>8</v>
      </c>
      <c r="I3265" t="str">
        <f>CONCATENATE(Tabela_Brasil[[#This Row],[Município]],"-",Tabela_Brasil[[#This Row],[Estado]])</f>
        <v>Estação-RS</v>
      </c>
      <c r="J3265">
        <f>IF(Tabela_Brasil[[#This Row],[IDHM]]&lt;=0.599,1,0)</f>
        <v>0</v>
      </c>
      <c r="K3265" t="str">
        <f>IF(Tabela_Brasil[[#This Row],[IDHM]]&lt;=0.55,"Baixo",IF(Tabela_Brasil[[#This Row],[IDHM]]&lt;=0.699,"Médio",IF(Tabela_Brasil[[#This Row],[IDHM]]&lt;=0.799,"Alto","Muito Alto")))</f>
        <v>Alto</v>
      </c>
      <c r="L3265" t="str">
        <f>VLOOKUP(Tabela_Brasil[[#This Row],[Estado]],'De-Para_Estado_Regiao'!$B$3:$C$29,2,FALSE)</f>
        <v>Sul</v>
      </c>
      <c r="M3265">
        <f>IF(Tabela_Brasil[[#This Row],[IBGE_1-4]]&gt;=951,1,0)</f>
        <v>0</v>
      </c>
      <c r="N3265">
        <f>IF(Tabela_Brasil[[#This Row],[COMP_P]]&lt;=2,1,0)</f>
        <v>0</v>
      </c>
    </row>
    <row r="3266" spans="1:14" x14ac:dyDescent="0.25">
      <c r="A3266" s="12" t="s">
        <v>3193</v>
      </c>
      <c r="B3266" s="12" t="s">
        <v>19</v>
      </c>
      <c r="C3266" s="12">
        <v>844</v>
      </c>
      <c r="D3266" s="12">
        <v>0.56999999999999995</v>
      </c>
      <c r="E3266" s="12">
        <v>0.55000000000000004</v>
      </c>
      <c r="F3266" s="12">
        <v>0.44500000000000001</v>
      </c>
      <c r="G3266" s="12">
        <v>10044.26</v>
      </c>
      <c r="H3266" s="13">
        <v>1</v>
      </c>
      <c r="I3266" t="str">
        <f>CONCATENATE(Tabela_Brasil[[#This Row],[Município]],"-",Tabela_Brasil[[#This Row],[Estado]])</f>
        <v>Pedra-PE</v>
      </c>
      <c r="J3266">
        <f>IF(Tabela_Brasil[[#This Row],[IDHM]]&lt;=0.599,1,0)</f>
        <v>1</v>
      </c>
      <c r="K3266" t="str">
        <f>IF(Tabela_Brasil[[#This Row],[IDHM]]&lt;=0.55,"Baixo",IF(Tabela_Brasil[[#This Row],[IDHM]]&lt;=0.699,"Médio",IF(Tabela_Brasil[[#This Row],[IDHM]]&lt;=0.799,"Alto","Muito Alto")))</f>
        <v>Médio</v>
      </c>
      <c r="L3266" t="str">
        <f>VLOOKUP(Tabela_Brasil[[#This Row],[Estado]],'De-Para_Estado_Regiao'!$B$3:$C$29,2,FALSE)</f>
        <v>Nordeste</v>
      </c>
      <c r="M3266">
        <f>IF(Tabela_Brasil[[#This Row],[IBGE_1-4]]&gt;=951,1,0)</f>
        <v>0</v>
      </c>
      <c r="N3266">
        <f>IF(Tabela_Brasil[[#This Row],[COMP_P]]&lt;=2,1,0)</f>
        <v>1</v>
      </c>
    </row>
    <row r="3267" spans="1:14" x14ac:dyDescent="0.25">
      <c r="A3267" s="9" t="s">
        <v>3194</v>
      </c>
      <c r="B3267" s="9" t="s">
        <v>275</v>
      </c>
      <c r="C3267" s="9">
        <v>152</v>
      </c>
      <c r="D3267" s="9">
        <v>0.57999999999999996</v>
      </c>
      <c r="E3267" s="9">
        <v>0.59299999999999997</v>
      </c>
      <c r="F3267" s="9">
        <v>0.41799999999999998</v>
      </c>
      <c r="G3267" s="9">
        <v>13045.53</v>
      </c>
      <c r="H3267" s="10">
        <v>15</v>
      </c>
      <c r="I3267" t="str">
        <f>CONCATENATE(Tabela_Brasil[[#This Row],[Município]],"-",Tabela_Brasil[[#This Row],[Estado]])</f>
        <v>Porto Acre-AC</v>
      </c>
      <c r="J3267">
        <f>IF(Tabela_Brasil[[#This Row],[IDHM]]&lt;=0.599,1,0)</f>
        <v>1</v>
      </c>
      <c r="K3267" t="str">
        <f>IF(Tabela_Brasil[[#This Row],[IDHM]]&lt;=0.55,"Baixo",IF(Tabela_Brasil[[#This Row],[IDHM]]&lt;=0.699,"Médio",IF(Tabela_Brasil[[#This Row],[IDHM]]&lt;=0.799,"Alto","Muito Alto")))</f>
        <v>Médio</v>
      </c>
      <c r="L3267" t="str">
        <f>VLOOKUP(Tabela_Brasil[[#This Row],[Estado]],'De-Para_Estado_Regiao'!$B$3:$C$29,2,FALSE)</f>
        <v>Norte</v>
      </c>
      <c r="M3267">
        <f>IF(Tabela_Brasil[[#This Row],[IBGE_1-4]]&gt;=951,1,0)</f>
        <v>0</v>
      </c>
      <c r="N3267">
        <f>IF(Tabela_Brasil[[#This Row],[COMP_P]]&lt;=2,1,0)</f>
        <v>0</v>
      </c>
    </row>
    <row r="3268" spans="1:14" x14ac:dyDescent="0.25">
      <c r="A3268" s="12" t="s">
        <v>3195</v>
      </c>
      <c r="B3268" s="12" t="s">
        <v>114</v>
      </c>
      <c r="C3268" s="12">
        <v>610</v>
      </c>
      <c r="D3268" s="12">
        <v>0.55000000000000004</v>
      </c>
      <c r="E3268" s="12">
        <v>0.54</v>
      </c>
      <c r="F3268" s="12">
        <v>0.41399999999999998</v>
      </c>
      <c r="G3268" s="12">
        <v>11855.57</v>
      </c>
      <c r="H3268" s="13">
        <v>4</v>
      </c>
      <c r="I3268" t="str">
        <f>CONCATENATE(Tabela_Brasil[[#This Row],[Município]],"-",Tabela_Brasil[[#This Row],[Estado]])</f>
        <v>Cristinápolis-SE</v>
      </c>
      <c r="J3268">
        <f>IF(Tabela_Brasil[[#This Row],[IDHM]]&lt;=0.599,1,0)</f>
        <v>1</v>
      </c>
      <c r="K3268" t="str">
        <f>IF(Tabela_Brasil[[#This Row],[IDHM]]&lt;=0.55,"Baixo",IF(Tabela_Brasil[[#This Row],[IDHM]]&lt;=0.699,"Médio",IF(Tabela_Brasil[[#This Row],[IDHM]]&lt;=0.799,"Alto","Muito Alto")))</f>
        <v>Baixo</v>
      </c>
      <c r="L3268" t="str">
        <f>VLOOKUP(Tabela_Brasil[[#This Row],[Estado]],'De-Para_Estado_Regiao'!$B$3:$C$29,2,FALSE)</f>
        <v>Nordeste</v>
      </c>
      <c r="M3268">
        <f>IF(Tabela_Brasil[[#This Row],[IBGE_1-4]]&gt;=951,1,0)</f>
        <v>0</v>
      </c>
      <c r="N3268">
        <f>IF(Tabela_Brasil[[#This Row],[COMP_P]]&lt;=2,1,0)</f>
        <v>0</v>
      </c>
    </row>
    <row r="3269" spans="1:14" x14ac:dyDescent="0.25">
      <c r="A3269" s="9" t="s">
        <v>3196</v>
      </c>
      <c r="B3269" s="9" t="s">
        <v>24</v>
      </c>
      <c r="C3269" s="9">
        <v>462</v>
      </c>
      <c r="D3269" s="9">
        <v>0.56000000000000005</v>
      </c>
      <c r="E3269" s="9">
        <v>0.56100000000000005</v>
      </c>
      <c r="F3269" s="9">
        <v>0.41499999999999998</v>
      </c>
      <c r="G3269" s="9">
        <v>8829.36</v>
      </c>
      <c r="H3269" s="10">
        <v>19</v>
      </c>
      <c r="I3269" t="str">
        <f>CONCATENATE(Tabela_Brasil[[#This Row],[Município]],"-",Tabela_Brasil[[#This Row],[Estado]])</f>
        <v>Ibirapitanga-BA</v>
      </c>
      <c r="J3269">
        <f>IF(Tabela_Brasil[[#This Row],[IDHM]]&lt;=0.599,1,0)</f>
        <v>1</v>
      </c>
      <c r="K3269" t="str">
        <f>IF(Tabela_Brasil[[#This Row],[IDHM]]&lt;=0.55,"Baixo",IF(Tabela_Brasil[[#This Row],[IDHM]]&lt;=0.699,"Médio",IF(Tabela_Brasil[[#This Row],[IDHM]]&lt;=0.799,"Alto","Muito Alto")))</f>
        <v>Médio</v>
      </c>
      <c r="L3269" t="str">
        <f>VLOOKUP(Tabela_Brasil[[#This Row],[Estado]],'De-Para_Estado_Regiao'!$B$3:$C$29,2,FALSE)</f>
        <v>Nordeste</v>
      </c>
      <c r="M3269">
        <f>IF(Tabela_Brasil[[#This Row],[IBGE_1-4]]&gt;=951,1,0)</f>
        <v>0</v>
      </c>
      <c r="N3269">
        <f>IF(Tabela_Brasil[[#This Row],[COMP_P]]&lt;=2,1,0)</f>
        <v>0</v>
      </c>
    </row>
    <row r="3270" spans="1:14" x14ac:dyDescent="0.25">
      <c r="A3270" s="12" t="s">
        <v>3197</v>
      </c>
      <c r="B3270" s="12" t="s">
        <v>16</v>
      </c>
      <c r="C3270" s="12">
        <v>257</v>
      </c>
      <c r="D3270" s="12">
        <v>0.68</v>
      </c>
      <c r="E3270" s="12">
        <v>0.65500000000000003</v>
      </c>
      <c r="F3270" s="12">
        <v>0.59799999999999998</v>
      </c>
      <c r="G3270" s="12">
        <v>36026.019999999997</v>
      </c>
      <c r="H3270" s="13">
        <v>5</v>
      </c>
      <c r="I3270" t="str">
        <f>CONCATENATE(Tabela_Brasil[[#This Row],[Município]],"-",Tabela_Brasil[[#This Row],[Estado]])</f>
        <v>Bonfinópolis De Minas-MG</v>
      </c>
      <c r="J3270">
        <f>IF(Tabela_Brasil[[#This Row],[IDHM]]&lt;=0.599,1,0)</f>
        <v>0</v>
      </c>
      <c r="K3270" t="str">
        <f>IF(Tabela_Brasil[[#This Row],[IDHM]]&lt;=0.55,"Baixo",IF(Tabela_Brasil[[#This Row],[IDHM]]&lt;=0.699,"Médio",IF(Tabela_Brasil[[#This Row],[IDHM]]&lt;=0.799,"Alto","Muito Alto")))</f>
        <v>Médio</v>
      </c>
      <c r="L3270" t="str">
        <f>VLOOKUP(Tabela_Brasil[[#This Row],[Estado]],'De-Para_Estado_Regiao'!$B$3:$C$29,2,FALSE)</f>
        <v>Sudeste</v>
      </c>
      <c r="M3270">
        <f>IF(Tabela_Brasil[[#This Row],[IBGE_1-4]]&gt;=951,1,0)</f>
        <v>0</v>
      </c>
      <c r="N3270">
        <f>IF(Tabela_Brasil[[#This Row],[COMP_P]]&lt;=2,1,0)</f>
        <v>0</v>
      </c>
    </row>
    <row r="3271" spans="1:14" x14ac:dyDescent="0.25">
      <c r="A3271" s="9" t="s">
        <v>3198</v>
      </c>
      <c r="B3271" s="9" t="s">
        <v>87</v>
      </c>
      <c r="C3271" s="9">
        <v>1060</v>
      </c>
      <c r="D3271" s="9">
        <v>0.64</v>
      </c>
      <c r="E3271" s="9">
        <v>0.58499999999999996</v>
      </c>
      <c r="F3271" s="9">
        <v>0.57299999999999995</v>
      </c>
      <c r="G3271" s="9">
        <v>8692.24</v>
      </c>
      <c r="H3271" s="10">
        <v>4</v>
      </c>
      <c r="I3271" t="str">
        <f>CONCATENATE(Tabela_Brasil[[#This Row],[Município]],"-",Tabela_Brasil[[#This Row],[Estado]])</f>
        <v>João Lisboa-MA</v>
      </c>
      <c r="J3271">
        <f>IF(Tabela_Brasil[[#This Row],[IDHM]]&lt;=0.599,1,0)</f>
        <v>0</v>
      </c>
      <c r="K3271" t="str">
        <f>IF(Tabela_Brasil[[#This Row],[IDHM]]&lt;=0.55,"Baixo",IF(Tabela_Brasil[[#This Row],[IDHM]]&lt;=0.699,"Médio",IF(Tabela_Brasil[[#This Row],[IDHM]]&lt;=0.799,"Alto","Muito Alto")))</f>
        <v>Médio</v>
      </c>
      <c r="L3271" t="str">
        <f>VLOOKUP(Tabela_Brasil[[#This Row],[Estado]],'De-Para_Estado_Regiao'!$B$3:$C$29,2,FALSE)</f>
        <v>Nordeste</v>
      </c>
      <c r="M3271">
        <f>IF(Tabela_Brasil[[#This Row],[IBGE_1-4]]&gt;=951,1,0)</f>
        <v>1</v>
      </c>
      <c r="N3271">
        <f>IF(Tabela_Brasil[[#This Row],[COMP_P]]&lt;=2,1,0)</f>
        <v>0</v>
      </c>
    </row>
    <row r="3272" spans="1:14" x14ac:dyDescent="0.25">
      <c r="A3272" s="12" t="s">
        <v>3199</v>
      </c>
      <c r="B3272" s="12" t="s">
        <v>16</v>
      </c>
      <c r="C3272" s="12">
        <v>288</v>
      </c>
      <c r="D3272" s="12">
        <v>0.69099999999999995</v>
      </c>
      <c r="E3272" s="12">
        <v>0.68799999999999994</v>
      </c>
      <c r="F3272" s="12">
        <v>0.56599999999999995</v>
      </c>
      <c r="G3272" s="12">
        <v>18831.41</v>
      </c>
      <c r="H3272" s="13">
        <v>2</v>
      </c>
      <c r="I3272" t="str">
        <f>CONCATENATE(Tabela_Brasil[[#This Row],[Município]],"-",Tabela_Brasil[[#This Row],[Estado]])</f>
        <v>Conceição Da Aparecida-MG</v>
      </c>
      <c r="J3272">
        <f>IF(Tabela_Brasil[[#This Row],[IDHM]]&lt;=0.599,1,0)</f>
        <v>0</v>
      </c>
      <c r="K3272" t="str">
        <f>IF(Tabela_Brasil[[#This Row],[IDHM]]&lt;=0.55,"Baixo",IF(Tabela_Brasil[[#This Row],[IDHM]]&lt;=0.699,"Médio",IF(Tabela_Brasil[[#This Row],[IDHM]]&lt;=0.799,"Alto","Muito Alto")))</f>
        <v>Médio</v>
      </c>
      <c r="L3272" t="str">
        <f>VLOOKUP(Tabela_Brasil[[#This Row],[Estado]],'De-Para_Estado_Regiao'!$B$3:$C$29,2,FALSE)</f>
        <v>Sudeste</v>
      </c>
      <c r="M3272">
        <f>IF(Tabela_Brasil[[#This Row],[IBGE_1-4]]&gt;=951,1,0)</f>
        <v>0</v>
      </c>
      <c r="N3272">
        <f>IF(Tabela_Brasil[[#This Row],[COMP_P]]&lt;=2,1,0)</f>
        <v>1</v>
      </c>
    </row>
    <row r="3273" spans="1:14" x14ac:dyDescent="0.25">
      <c r="A3273" s="9" t="s">
        <v>3200</v>
      </c>
      <c r="B3273" s="9" t="s">
        <v>19</v>
      </c>
      <c r="C3273" s="9">
        <v>708</v>
      </c>
      <c r="D3273" s="9">
        <v>0.51</v>
      </c>
      <c r="E3273" s="9">
        <v>0.53100000000000003</v>
      </c>
      <c r="F3273" s="9">
        <v>0.36399999999999999</v>
      </c>
      <c r="G3273" s="9">
        <v>7310.35</v>
      </c>
      <c r="H3273" s="10">
        <v>2</v>
      </c>
      <c r="I3273" t="str">
        <f>CONCATENATE(Tabela_Brasil[[#This Row],[Município]],"-",Tabela_Brasil[[#This Row],[Estado]])</f>
        <v>Itaíba-PE</v>
      </c>
      <c r="J3273">
        <f>IF(Tabela_Brasil[[#This Row],[IDHM]]&lt;=0.599,1,0)</f>
        <v>1</v>
      </c>
      <c r="K3273" t="str">
        <f>IF(Tabela_Brasil[[#This Row],[IDHM]]&lt;=0.55,"Baixo",IF(Tabela_Brasil[[#This Row],[IDHM]]&lt;=0.699,"Médio",IF(Tabela_Brasil[[#This Row],[IDHM]]&lt;=0.799,"Alto","Muito Alto")))</f>
        <v>Baixo</v>
      </c>
      <c r="L3273" t="str">
        <f>VLOOKUP(Tabela_Brasil[[#This Row],[Estado]],'De-Para_Estado_Regiao'!$B$3:$C$29,2,FALSE)</f>
        <v>Nordeste</v>
      </c>
      <c r="M3273">
        <f>IF(Tabela_Brasil[[#This Row],[IBGE_1-4]]&gt;=951,1,0)</f>
        <v>0</v>
      </c>
      <c r="N3273">
        <f>IF(Tabela_Brasil[[#This Row],[COMP_P]]&lt;=2,1,0)</f>
        <v>1</v>
      </c>
    </row>
    <row r="3274" spans="1:14" x14ac:dyDescent="0.25">
      <c r="A3274" s="12" t="s">
        <v>3201</v>
      </c>
      <c r="B3274" s="12" t="s">
        <v>19</v>
      </c>
      <c r="C3274" s="12">
        <v>780</v>
      </c>
      <c r="D3274" s="12">
        <v>0.55200000000000005</v>
      </c>
      <c r="E3274" s="12">
        <v>0.53</v>
      </c>
      <c r="F3274" s="12">
        <v>0.42699999999999999</v>
      </c>
      <c r="G3274" s="12">
        <v>7502.09</v>
      </c>
      <c r="H3274" s="13">
        <v>3</v>
      </c>
      <c r="I3274" t="str">
        <f>CONCATENATE(Tabela_Brasil[[#This Row],[Município]],"-",Tabela_Brasil[[#This Row],[Estado]])</f>
        <v>Quipapá-PE</v>
      </c>
      <c r="J3274">
        <f>IF(Tabela_Brasil[[#This Row],[IDHM]]&lt;=0.599,1,0)</f>
        <v>1</v>
      </c>
      <c r="K3274" t="str">
        <f>IF(Tabela_Brasil[[#This Row],[IDHM]]&lt;=0.55,"Baixo",IF(Tabela_Brasil[[#This Row],[IDHM]]&lt;=0.699,"Médio",IF(Tabela_Brasil[[#This Row],[IDHM]]&lt;=0.799,"Alto","Muito Alto")))</f>
        <v>Médio</v>
      </c>
      <c r="L3274" t="str">
        <f>VLOOKUP(Tabela_Brasil[[#This Row],[Estado]],'De-Para_Estado_Regiao'!$B$3:$C$29,2,FALSE)</f>
        <v>Nordeste</v>
      </c>
      <c r="M3274">
        <f>IF(Tabela_Brasil[[#This Row],[IBGE_1-4]]&gt;=951,1,0)</f>
        <v>0</v>
      </c>
      <c r="N3274">
        <f>IF(Tabela_Brasil[[#This Row],[COMP_P]]&lt;=2,1,0)</f>
        <v>0</v>
      </c>
    </row>
    <row r="3275" spans="1:14" x14ac:dyDescent="0.25">
      <c r="A3275" s="9" t="s">
        <v>3202</v>
      </c>
      <c r="B3275" s="9" t="s">
        <v>53</v>
      </c>
      <c r="C3275" s="9">
        <v>233</v>
      </c>
      <c r="D3275" s="9">
        <v>0.59299999999999997</v>
      </c>
      <c r="E3275" s="9">
        <v>0.61499999999999999</v>
      </c>
      <c r="F3275" s="9">
        <v>0.434</v>
      </c>
      <c r="G3275" s="9">
        <v>17173.72</v>
      </c>
      <c r="H3275" s="10">
        <v>1</v>
      </c>
      <c r="I3275" t="str">
        <f>CONCATENATE(Tabela_Brasil[[#This Row],[Município]],"-",Tabela_Brasil[[#This Row],[Estado]])</f>
        <v>Tacuru-MS</v>
      </c>
      <c r="J3275">
        <f>IF(Tabela_Brasil[[#This Row],[IDHM]]&lt;=0.599,1,0)</f>
        <v>1</v>
      </c>
      <c r="K3275" t="str">
        <f>IF(Tabela_Brasil[[#This Row],[IDHM]]&lt;=0.55,"Baixo",IF(Tabela_Brasil[[#This Row],[IDHM]]&lt;=0.699,"Médio",IF(Tabela_Brasil[[#This Row],[IDHM]]&lt;=0.799,"Alto","Muito Alto")))</f>
        <v>Médio</v>
      </c>
      <c r="L3275" t="str">
        <f>VLOOKUP(Tabela_Brasil[[#This Row],[Estado]],'De-Para_Estado_Regiao'!$B$3:$C$29,2,FALSE)</f>
        <v>Centro-Oeste</v>
      </c>
      <c r="M3275">
        <f>IF(Tabela_Brasil[[#This Row],[IBGE_1-4]]&gt;=951,1,0)</f>
        <v>0</v>
      </c>
      <c r="N3275">
        <f>IF(Tabela_Brasil[[#This Row],[COMP_P]]&lt;=2,1,0)</f>
        <v>1</v>
      </c>
    </row>
    <row r="3276" spans="1:14" x14ac:dyDescent="0.25">
      <c r="A3276" s="12" t="s">
        <v>3203</v>
      </c>
      <c r="B3276" s="12" t="s">
        <v>7</v>
      </c>
      <c r="C3276" s="12">
        <v>1121</v>
      </c>
      <c r="D3276" s="12">
        <v>0.7</v>
      </c>
      <c r="E3276" s="12">
        <v>0.65100000000000002</v>
      </c>
      <c r="F3276" s="12">
        <v>0.64600000000000002</v>
      </c>
      <c r="G3276" s="12">
        <v>8200.44</v>
      </c>
      <c r="H3276" s="13">
        <v>3</v>
      </c>
      <c r="I3276" t="str">
        <f>CONCATENATE(Tabela_Brasil[[#This Row],[Município]],"-",Tabela_Brasil[[#This Row],[Estado]])</f>
        <v>Potim-SP</v>
      </c>
      <c r="J3276">
        <f>IF(Tabela_Brasil[[#This Row],[IDHM]]&lt;=0.599,1,0)</f>
        <v>0</v>
      </c>
      <c r="K3276" t="str">
        <f>IF(Tabela_Brasil[[#This Row],[IDHM]]&lt;=0.55,"Baixo",IF(Tabela_Brasil[[#This Row],[IDHM]]&lt;=0.699,"Médio",IF(Tabela_Brasil[[#This Row],[IDHM]]&lt;=0.799,"Alto","Muito Alto")))</f>
        <v>Alto</v>
      </c>
      <c r="L3276" t="str">
        <f>VLOOKUP(Tabela_Brasil[[#This Row],[Estado]],'De-Para_Estado_Regiao'!$B$3:$C$29,2,FALSE)</f>
        <v>Sudeste</v>
      </c>
      <c r="M3276">
        <f>IF(Tabela_Brasil[[#This Row],[IBGE_1-4]]&gt;=951,1,0)</f>
        <v>1</v>
      </c>
      <c r="N3276">
        <f>IF(Tabela_Brasil[[#This Row],[COMP_P]]&lt;=2,1,0)</f>
        <v>0</v>
      </c>
    </row>
    <row r="3277" spans="1:14" x14ac:dyDescent="0.25">
      <c r="A3277" s="9" t="s">
        <v>3204</v>
      </c>
      <c r="B3277" s="9" t="s">
        <v>14</v>
      </c>
      <c r="C3277" s="9">
        <v>160</v>
      </c>
      <c r="D3277" s="9">
        <v>0.76200000000000001</v>
      </c>
      <c r="E3277" s="9">
        <v>0.76100000000000001</v>
      </c>
      <c r="F3277" s="9">
        <v>0.69699999999999995</v>
      </c>
      <c r="G3277" s="9">
        <v>27375.95</v>
      </c>
      <c r="H3277" s="10">
        <v>1</v>
      </c>
      <c r="I3277" t="str">
        <f>CONCATENATE(Tabela_Brasil[[#This Row],[Município]],"-",Tabela_Brasil[[#This Row],[Estado]])</f>
        <v>Boa Vista Do Buricá-RS</v>
      </c>
      <c r="J3277">
        <f>IF(Tabela_Brasil[[#This Row],[IDHM]]&lt;=0.599,1,0)</f>
        <v>0</v>
      </c>
      <c r="K3277" t="str">
        <f>IF(Tabela_Brasil[[#This Row],[IDHM]]&lt;=0.55,"Baixo",IF(Tabela_Brasil[[#This Row],[IDHM]]&lt;=0.699,"Médio",IF(Tabela_Brasil[[#This Row],[IDHM]]&lt;=0.799,"Alto","Muito Alto")))</f>
        <v>Alto</v>
      </c>
      <c r="L3277" t="str">
        <f>VLOOKUP(Tabela_Brasil[[#This Row],[Estado]],'De-Para_Estado_Regiao'!$B$3:$C$29,2,FALSE)</f>
        <v>Sul</v>
      </c>
      <c r="M3277">
        <f>IF(Tabela_Brasil[[#This Row],[IBGE_1-4]]&gt;=951,1,0)</f>
        <v>0</v>
      </c>
      <c r="N3277">
        <f>IF(Tabela_Brasil[[#This Row],[COMP_P]]&lt;=2,1,0)</f>
        <v>1</v>
      </c>
    </row>
    <row r="3278" spans="1:14" x14ac:dyDescent="0.25">
      <c r="A3278" s="12" t="s">
        <v>2139</v>
      </c>
      <c r="B3278" s="12" t="s">
        <v>14</v>
      </c>
      <c r="C3278" s="12">
        <v>221</v>
      </c>
      <c r="D3278" s="12">
        <v>0.68700000000000006</v>
      </c>
      <c r="E3278" s="12">
        <v>0.67400000000000004</v>
      </c>
      <c r="F3278" s="12">
        <v>0.59699999999999998</v>
      </c>
      <c r="G3278" s="12">
        <v>17189.3</v>
      </c>
      <c r="H3278" s="13">
        <v>5</v>
      </c>
      <c r="I3278" t="str">
        <f>CONCATENATE(Tabela_Brasil[[#This Row],[Município]],"-",Tabela_Brasil[[#This Row],[Estado]])</f>
        <v>Planalto-RS</v>
      </c>
      <c r="J3278">
        <f>IF(Tabela_Brasil[[#This Row],[IDHM]]&lt;=0.599,1,0)</f>
        <v>0</v>
      </c>
      <c r="K3278" t="str">
        <f>IF(Tabela_Brasil[[#This Row],[IDHM]]&lt;=0.55,"Baixo",IF(Tabela_Brasil[[#This Row],[IDHM]]&lt;=0.699,"Médio",IF(Tabela_Brasil[[#This Row],[IDHM]]&lt;=0.799,"Alto","Muito Alto")))</f>
        <v>Médio</v>
      </c>
      <c r="L3278" t="str">
        <f>VLOOKUP(Tabela_Brasil[[#This Row],[Estado]],'De-Para_Estado_Regiao'!$B$3:$C$29,2,FALSE)</f>
        <v>Sul</v>
      </c>
      <c r="M3278">
        <f>IF(Tabela_Brasil[[#This Row],[IBGE_1-4]]&gt;=951,1,0)</f>
        <v>0</v>
      </c>
      <c r="N3278">
        <f>IF(Tabela_Brasil[[#This Row],[COMP_P]]&lt;=2,1,0)</f>
        <v>0</v>
      </c>
    </row>
    <row r="3279" spans="1:14" x14ac:dyDescent="0.25">
      <c r="A3279" s="9" t="s">
        <v>2379</v>
      </c>
      <c r="B3279" s="9" t="s">
        <v>114</v>
      </c>
      <c r="C3279" s="9">
        <v>548</v>
      </c>
      <c r="D3279" s="9">
        <v>0.57899999999999996</v>
      </c>
      <c r="E3279" s="9">
        <v>0.57899999999999996</v>
      </c>
      <c r="F3279" s="9">
        <v>0.434</v>
      </c>
      <c r="G3279" s="9">
        <v>9784.32</v>
      </c>
      <c r="H3279" s="10">
        <v>1</v>
      </c>
      <c r="I3279" t="str">
        <f>CONCATENATE(Tabela_Brasil[[#This Row],[Município]],"-",Tabela_Brasil[[#This Row],[Estado]])</f>
        <v>Areia Branca-SE</v>
      </c>
      <c r="J3279">
        <f>IF(Tabela_Brasil[[#This Row],[IDHM]]&lt;=0.599,1,0)</f>
        <v>1</v>
      </c>
      <c r="K3279" t="str">
        <f>IF(Tabela_Brasil[[#This Row],[IDHM]]&lt;=0.55,"Baixo",IF(Tabela_Brasil[[#This Row],[IDHM]]&lt;=0.699,"Médio",IF(Tabela_Brasil[[#This Row],[IDHM]]&lt;=0.799,"Alto","Muito Alto")))</f>
        <v>Médio</v>
      </c>
      <c r="L3279" t="str">
        <f>VLOOKUP(Tabela_Brasil[[#This Row],[Estado]],'De-Para_Estado_Regiao'!$B$3:$C$29,2,FALSE)</f>
        <v>Nordeste</v>
      </c>
      <c r="M3279">
        <f>IF(Tabela_Brasil[[#This Row],[IBGE_1-4]]&gt;=951,1,0)</f>
        <v>0</v>
      </c>
      <c r="N3279">
        <f>IF(Tabela_Brasil[[#This Row],[COMP_P]]&lt;=2,1,0)</f>
        <v>1</v>
      </c>
    </row>
    <row r="3280" spans="1:14" x14ac:dyDescent="0.25">
      <c r="A3280" s="12" t="s">
        <v>3205</v>
      </c>
      <c r="B3280" s="12" t="s">
        <v>19</v>
      </c>
      <c r="C3280" s="12">
        <v>820</v>
      </c>
      <c r="D3280" s="12">
        <v>0.60299999999999998</v>
      </c>
      <c r="E3280" s="12">
        <v>0.56399999999999995</v>
      </c>
      <c r="F3280" s="12">
        <v>0.51400000000000001</v>
      </c>
      <c r="G3280" s="12">
        <v>6978.9</v>
      </c>
      <c r="H3280" s="13">
        <v>13</v>
      </c>
      <c r="I3280" t="str">
        <f>CONCATENATE(Tabela_Brasil[[#This Row],[Município]],"-",Tabela_Brasil[[#This Row],[Estado]])</f>
        <v>Sanharó-PE</v>
      </c>
      <c r="J3280">
        <f>IF(Tabela_Brasil[[#This Row],[IDHM]]&lt;=0.599,1,0)</f>
        <v>0</v>
      </c>
      <c r="K3280" t="str">
        <f>IF(Tabela_Brasil[[#This Row],[IDHM]]&lt;=0.55,"Baixo",IF(Tabela_Brasil[[#This Row],[IDHM]]&lt;=0.699,"Médio",IF(Tabela_Brasil[[#This Row],[IDHM]]&lt;=0.799,"Alto","Muito Alto")))</f>
        <v>Médio</v>
      </c>
      <c r="L3280" t="str">
        <f>VLOOKUP(Tabela_Brasil[[#This Row],[Estado]],'De-Para_Estado_Regiao'!$B$3:$C$29,2,FALSE)</f>
        <v>Nordeste</v>
      </c>
      <c r="M3280">
        <f>IF(Tabela_Brasil[[#This Row],[IBGE_1-4]]&gt;=951,1,0)</f>
        <v>0</v>
      </c>
      <c r="N3280">
        <f>IF(Tabela_Brasil[[#This Row],[COMP_P]]&lt;=2,1,0)</f>
        <v>0</v>
      </c>
    </row>
    <row r="3281" spans="1:14" x14ac:dyDescent="0.25">
      <c r="A3281" s="9" t="s">
        <v>3206</v>
      </c>
      <c r="B3281" s="9" t="s">
        <v>16</v>
      </c>
      <c r="C3281" s="9">
        <v>569</v>
      </c>
      <c r="D3281" s="9">
        <v>0.68</v>
      </c>
      <c r="E3281" s="9">
        <v>0.66300000000000003</v>
      </c>
      <c r="F3281" s="9">
        <v>0.56699999999999995</v>
      </c>
      <c r="G3281" s="9">
        <v>11752.52</v>
      </c>
      <c r="H3281" s="10">
        <v>9</v>
      </c>
      <c r="I3281" t="str">
        <f>CONCATENATE(Tabela_Brasil[[#This Row],[Município]],"-",Tabela_Brasil[[#This Row],[Estado]])</f>
        <v>Miraí-MG</v>
      </c>
      <c r="J3281">
        <f>IF(Tabela_Brasil[[#This Row],[IDHM]]&lt;=0.599,1,0)</f>
        <v>0</v>
      </c>
      <c r="K3281" t="str">
        <f>IF(Tabela_Brasil[[#This Row],[IDHM]]&lt;=0.55,"Baixo",IF(Tabela_Brasil[[#This Row],[IDHM]]&lt;=0.699,"Médio",IF(Tabela_Brasil[[#This Row],[IDHM]]&lt;=0.799,"Alto","Muito Alto")))</f>
        <v>Médio</v>
      </c>
      <c r="L3281" t="str">
        <f>VLOOKUP(Tabela_Brasil[[#This Row],[Estado]],'De-Para_Estado_Regiao'!$B$3:$C$29,2,FALSE)</f>
        <v>Sudeste</v>
      </c>
      <c r="M3281">
        <f>IF(Tabela_Brasil[[#This Row],[IBGE_1-4]]&gt;=951,1,0)</f>
        <v>0</v>
      </c>
      <c r="N3281">
        <f>IF(Tabela_Brasil[[#This Row],[COMP_P]]&lt;=2,1,0)</f>
        <v>0</v>
      </c>
    </row>
    <row r="3282" spans="1:14" x14ac:dyDescent="0.25">
      <c r="A3282" s="12" t="s">
        <v>3207</v>
      </c>
      <c r="B3282" s="12" t="s">
        <v>14</v>
      </c>
      <c r="C3282" s="12">
        <v>48</v>
      </c>
      <c r="D3282" s="12">
        <v>0.65200000000000002</v>
      </c>
      <c r="E3282" s="12">
        <v>0.65900000000000003</v>
      </c>
      <c r="F3282" s="12">
        <v>0.496</v>
      </c>
      <c r="G3282" s="12">
        <v>52535.08</v>
      </c>
      <c r="H3282" s="13">
        <v>0</v>
      </c>
      <c r="I3282" t="str">
        <f>CONCATENATE(Tabela_Brasil[[#This Row],[Município]],"-",Tabela_Brasil[[#This Row],[Estado]])</f>
        <v>São Martinho Da Serra-RS</v>
      </c>
      <c r="J3282">
        <f>IF(Tabela_Brasil[[#This Row],[IDHM]]&lt;=0.599,1,0)</f>
        <v>0</v>
      </c>
      <c r="K3282" t="str">
        <f>IF(Tabela_Brasil[[#This Row],[IDHM]]&lt;=0.55,"Baixo",IF(Tabela_Brasil[[#This Row],[IDHM]]&lt;=0.699,"Médio",IF(Tabela_Brasil[[#This Row],[IDHM]]&lt;=0.799,"Alto","Muito Alto")))</f>
        <v>Médio</v>
      </c>
      <c r="L3282" t="str">
        <f>VLOOKUP(Tabela_Brasil[[#This Row],[Estado]],'De-Para_Estado_Regiao'!$B$3:$C$29,2,FALSE)</f>
        <v>Sul</v>
      </c>
      <c r="M3282">
        <f>IF(Tabela_Brasil[[#This Row],[IBGE_1-4]]&gt;=951,1,0)</f>
        <v>0</v>
      </c>
      <c r="N3282">
        <f>IF(Tabela_Brasil[[#This Row],[COMP_P]]&lt;=2,1,0)</f>
        <v>1</v>
      </c>
    </row>
    <row r="3283" spans="1:14" x14ac:dyDescent="0.25">
      <c r="A3283" s="9" t="s">
        <v>3208</v>
      </c>
      <c r="B3283" s="9" t="s">
        <v>29</v>
      </c>
      <c r="C3283" s="9">
        <v>257</v>
      </c>
      <c r="D3283" s="9">
        <v>0.69099999999999995</v>
      </c>
      <c r="E3283" s="9">
        <v>0.69</v>
      </c>
      <c r="F3283" s="9">
        <v>0.58199999999999996</v>
      </c>
      <c r="G3283" s="9">
        <v>19561.72</v>
      </c>
      <c r="H3283" s="10">
        <v>6</v>
      </c>
      <c r="I3283" t="str">
        <f>CONCATENATE(Tabela_Brasil[[#This Row],[Município]],"-",Tabela_Brasil[[#This Row],[Estado]])</f>
        <v>Nova Monte Verde-MT</v>
      </c>
      <c r="J3283">
        <f>IF(Tabela_Brasil[[#This Row],[IDHM]]&lt;=0.599,1,0)</f>
        <v>0</v>
      </c>
      <c r="K3283" t="str">
        <f>IF(Tabela_Brasil[[#This Row],[IDHM]]&lt;=0.55,"Baixo",IF(Tabela_Brasil[[#This Row],[IDHM]]&lt;=0.699,"Médio",IF(Tabela_Brasil[[#This Row],[IDHM]]&lt;=0.799,"Alto","Muito Alto")))</f>
        <v>Médio</v>
      </c>
      <c r="L3283" t="str">
        <f>VLOOKUP(Tabela_Brasil[[#This Row],[Estado]],'De-Para_Estado_Regiao'!$B$3:$C$29,2,FALSE)</f>
        <v>Centro-Oeste</v>
      </c>
      <c r="M3283">
        <f>IF(Tabela_Brasil[[#This Row],[IBGE_1-4]]&gt;=951,1,0)</f>
        <v>0</v>
      </c>
      <c r="N3283">
        <f>IF(Tabela_Brasil[[#This Row],[COMP_P]]&lt;=2,1,0)</f>
        <v>0</v>
      </c>
    </row>
    <row r="3284" spans="1:14" x14ac:dyDescent="0.25">
      <c r="A3284" s="12" t="s">
        <v>3209</v>
      </c>
      <c r="B3284" s="12" t="s">
        <v>7</v>
      </c>
      <c r="C3284" s="12">
        <v>274</v>
      </c>
      <c r="D3284" s="12">
        <v>0.74</v>
      </c>
      <c r="E3284" s="12">
        <v>0.71799999999999997</v>
      </c>
      <c r="F3284" s="12">
        <v>0.68300000000000005</v>
      </c>
      <c r="G3284" s="12">
        <v>20317.669999999998</v>
      </c>
      <c r="H3284" s="13">
        <v>3</v>
      </c>
      <c r="I3284" t="str">
        <f>CONCATENATE(Tabela_Brasil[[#This Row],[Município]],"-",Tabela_Brasil[[#This Row],[Estado]])</f>
        <v>Arealva-SP</v>
      </c>
      <c r="J3284">
        <f>IF(Tabela_Brasil[[#This Row],[IDHM]]&lt;=0.599,1,0)</f>
        <v>0</v>
      </c>
      <c r="K3284" t="str">
        <f>IF(Tabela_Brasil[[#This Row],[IDHM]]&lt;=0.55,"Baixo",IF(Tabela_Brasil[[#This Row],[IDHM]]&lt;=0.699,"Médio",IF(Tabela_Brasil[[#This Row],[IDHM]]&lt;=0.799,"Alto","Muito Alto")))</f>
        <v>Alto</v>
      </c>
      <c r="L3284" t="str">
        <f>VLOOKUP(Tabela_Brasil[[#This Row],[Estado]],'De-Para_Estado_Regiao'!$B$3:$C$29,2,FALSE)</f>
        <v>Sudeste</v>
      </c>
      <c r="M3284">
        <f>IF(Tabela_Brasil[[#This Row],[IBGE_1-4]]&gt;=951,1,0)</f>
        <v>0</v>
      </c>
      <c r="N3284">
        <f>IF(Tabela_Brasil[[#This Row],[COMP_P]]&lt;=2,1,0)</f>
        <v>0</v>
      </c>
    </row>
    <row r="3285" spans="1:14" x14ac:dyDescent="0.25">
      <c r="A3285" s="9" t="s">
        <v>3210</v>
      </c>
      <c r="B3285" s="9" t="s">
        <v>94</v>
      </c>
      <c r="C3285" s="9">
        <v>463</v>
      </c>
      <c r="D3285" s="9">
        <v>0.504</v>
      </c>
      <c r="E3285" s="9">
        <v>0.50600000000000001</v>
      </c>
      <c r="F3285" s="9">
        <v>0.36899999999999999</v>
      </c>
      <c r="G3285" s="9">
        <v>6599.27</v>
      </c>
      <c r="H3285" s="10">
        <v>28</v>
      </c>
      <c r="I3285" t="str">
        <f>CONCATENATE(Tabela_Brasil[[#This Row],[Município]],"-",Tabela_Brasil[[#This Row],[Estado]])</f>
        <v>Mata Grande-AL</v>
      </c>
      <c r="J3285">
        <f>IF(Tabela_Brasil[[#This Row],[IDHM]]&lt;=0.599,1,0)</f>
        <v>1</v>
      </c>
      <c r="K3285" t="str">
        <f>IF(Tabela_Brasil[[#This Row],[IDHM]]&lt;=0.55,"Baixo",IF(Tabela_Brasil[[#This Row],[IDHM]]&lt;=0.699,"Médio",IF(Tabela_Brasil[[#This Row],[IDHM]]&lt;=0.799,"Alto","Muito Alto")))</f>
        <v>Baixo</v>
      </c>
      <c r="L3285" t="str">
        <f>VLOOKUP(Tabela_Brasil[[#This Row],[Estado]],'De-Para_Estado_Regiao'!$B$3:$C$29,2,FALSE)</f>
        <v>Nordeste</v>
      </c>
      <c r="M3285">
        <f>IF(Tabela_Brasil[[#This Row],[IBGE_1-4]]&gt;=951,1,0)</f>
        <v>0</v>
      </c>
      <c r="N3285">
        <f>IF(Tabela_Brasil[[#This Row],[COMP_P]]&lt;=2,1,0)</f>
        <v>0</v>
      </c>
    </row>
    <row r="3286" spans="1:14" x14ac:dyDescent="0.25">
      <c r="A3286" s="12" t="s">
        <v>3211</v>
      </c>
      <c r="B3286" s="12" t="s">
        <v>14</v>
      </c>
      <c r="C3286" s="12">
        <v>99</v>
      </c>
      <c r="D3286" s="12">
        <v>0.68200000000000005</v>
      </c>
      <c r="E3286" s="12">
        <v>0.69</v>
      </c>
      <c r="F3286" s="12">
        <v>0.54900000000000004</v>
      </c>
      <c r="G3286" s="12">
        <v>23523.94</v>
      </c>
      <c r="H3286" s="13">
        <v>11</v>
      </c>
      <c r="I3286" t="str">
        <f>CONCATENATE(Tabela_Brasil[[#This Row],[Município]],"-",Tabela_Brasil[[#This Row],[Estado]])</f>
        <v>Formigueiro-RS</v>
      </c>
      <c r="J3286">
        <f>IF(Tabela_Brasil[[#This Row],[IDHM]]&lt;=0.599,1,0)</f>
        <v>0</v>
      </c>
      <c r="K3286" t="str">
        <f>IF(Tabela_Brasil[[#This Row],[IDHM]]&lt;=0.55,"Baixo",IF(Tabela_Brasil[[#This Row],[IDHM]]&lt;=0.699,"Médio",IF(Tabela_Brasil[[#This Row],[IDHM]]&lt;=0.799,"Alto","Muito Alto")))</f>
        <v>Médio</v>
      </c>
      <c r="L3286" t="str">
        <f>VLOOKUP(Tabela_Brasil[[#This Row],[Estado]],'De-Para_Estado_Regiao'!$B$3:$C$29,2,FALSE)</f>
        <v>Sul</v>
      </c>
      <c r="M3286">
        <f>IF(Tabela_Brasil[[#This Row],[IBGE_1-4]]&gt;=951,1,0)</f>
        <v>0</v>
      </c>
      <c r="N3286">
        <f>IF(Tabela_Brasil[[#This Row],[COMP_P]]&lt;=2,1,0)</f>
        <v>0</v>
      </c>
    </row>
    <row r="3287" spans="1:14" x14ac:dyDescent="0.25">
      <c r="A3287" s="9" t="s">
        <v>3212</v>
      </c>
      <c r="B3287" s="9" t="s">
        <v>16</v>
      </c>
      <c r="C3287" s="9">
        <v>290</v>
      </c>
      <c r="D3287" s="9">
        <v>0.67</v>
      </c>
      <c r="E3287" s="9">
        <v>0.64500000000000002</v>
      </c>
      <c r="F3287" s="9">
        <v>0.55000000000000004</v>
      </c>
      <c r="G3287" s="9">
        <v>15735.92</v>
      </c>
      <c r="H3287" s="10">
        <v>9</v>
      </c>
      <c r="I3287" t="str">
        <f>CONCATENATE(Tabela_Brasil[[#This Row],[Município]],"-",Tabela_Brasil[[#This Row],[Estado]])</f>
        <v>Cristina-MG</v>
      </c>
      <c r="J3287">
        <f>IF(Tabela_Brasil[[#This Row],[IDHM]]&lt;=0.599,1,0)</f>
        <v>0</v>
      </c>
      <c r="K3287" t="str">
        <f>IF(Tabela_Brasil[[#This Row],[IDHM]]&lt;=0.55,"Baixo",IF(Tabela_Brasil[[#This Row],[IDHM]]&lt;=0.699,"Médio",IF(Tabela_Brasil[[#This Row],[IDHM]]&lt;=0.799,"Alto","Muito Alto")))</f>
        <v>Médio</v>
      </c>
      <c r="L3287" t="str">
        <f>VLOOKUP(Tabela_Brasil[[#This Row],[Estado]],'De-Para_Estado_Regiao'!$B$3:$C$29,2,FALSE)</f>
        <v>Sudeste</v>
      </c>
      <c r="M3287">
        <f>IF(Tabela_Brasil[[#This Row],[IBGE_1-4]]&gt;=951,1,0)</f>
        <v>0</v>
      </c>
      <c r="N3287">
        <f>IF(Tabela_Brasil[[#This Row],[COMP_P]]&lt;=2,1,0)</f>
        <v>0</v>
      </c>
    </row>
    <row r="3288" spans="1:14" x14ac:dyDescent="0.25">
      <c r="A3288" s="12" t="s">
        <v>3213</v>
      </c>
      <c r="B3288" s="12" t="s">
        <v>94</v>
      </c>
      <c r="C3288" s="12">
        <v>664</v>
      </c>
      <c r="D3288" s="12">
        <v>0.56999999999999995</v>
      </c>
      <c r="E3288" s="12">
        <v>0.56599999999999995</v>
      </c>
      <c r="F3288" s="12">
        <v>0.42399999999999999</v>
      </c>
      <c r="G3288" s="12">
        <v>8147.72</v>
      </c>
      <c r="H3288" s="13">
        <v>29</v>
      </c>
      <c r="I3288" t="str">
        <f>CONCATENATE(Tabela_Brasil[[#This Row],[Município]],"-",Tabela_Brasil[[#This Row],[Estado]])</f>
        <v>Major Isidoro-AL</v>
      </c>
      <c r="J3288">
        <f>IF(Tabela_Brasil[[#This Row],[IDHM]]&lt;=0.599,1,0)</f>
        <v>1</v>
      </c>
      <c r="K3288" t="str">
        <f>IF(Tabela_Brasil[[#This Row],[IDHM]]&lt;=0.55,"Baixo",IF(Tabela_Brasil[[#This Row],[IDHM]]&lt;=0.699,"Médio",IF(Tabela_Brasil[[#This Row],[IDHM]]&lt;=0.799,"Alto","Muito Alto")))</f>
        <v>Médio</v>
      </c>
      <c r="L3288" t="str">
        <f>VLOOKUP(Tabela_Brasil[[#This Row],[Estado]],'De-Para_Estado_Regiao'!$B$3:$C$29,2,FALSE)</f>
        <v>Nordeste</v>
      </c>
      <c r="M3288">
        <f>IF(Tabela_Brasil[[#This Row],[IBGE_1-4]]&gt;=951,1,0)</f>
        <v>0</v>
      </c>
      <c r="N3288">
        <f>IF(Tabela_Brasil[[#This Row],[COMP_P]]&lt;=2,1,0)</f>
        <v>0</v>
      </c>
    </row>
    <row r="3289" spans="1:14" x14ac:dyDescent="0.25">
      <c r="A3289" s="9" t="s">
        <v>3214</v>
      </c>
      <c r="B3289" s="9" t="s">
        <v>87</v>
      </c>
      <c r="C3289" s="9">
        <v>774</v>
      </c>
      <c r="D3289" s="9">
        <v>0.55000000000000004</v>
      </c>
      <c r="E3289" s="9">
        <v>0.47899999999999998</v>
      </c>
      <c r="F3289" s="9">
        <v>0.48</v>
      </c>
      <c r="G3289" s="9">
        <v>5812.29</v>
      </c>
      <c r="H3289" s="10">
        <v>30</v>
      </c>
      <c r="I3289" t="str">
        <f>CONCATENATE(Tabela_Brasil[[#This Row],[Município]],"-",Tabela_Brasil[[#This Row],[Estado]])</f>
        <v>Buriti-MA</v>
      </c>
      <c r="J3289">
        <f>IF(Tabela_Brasil[[#This Row],[IDHM]]&lt;=0.599,1,0)</f>
        <v>1</v>
      </c>
      <c r="K3289" t="str">
        <f>IF(Tabela_Brasil[[#This Row],[IDHM]]&lt;=0.55,"Baixo",IF(Tabela_Brasil[[#This Row],[IDHM]]&lt;=0.699,"Médio",IF(Tabela_Brasil[[#This Row],[IDHM]]&lt;=0.799,"Alto","Muito Alto")))</f>
        <v>Baixo</v>
      </c>
      <c r="L3289" t="str">
        <f>VLOOKUP(Tabela_Brasil[[#This Row],[Estado]],'De-Para_Estado_Regiao'!$B$3:$C$29,2,FALSE)</f>
        <v>Nordeste</v>
      </c>
      <c r="M3289">
        <f>IF(Tabela_Brasil[[#This Row],[IBGE_1-4]]&gt;=951,1,0)</f>
        <v>0</v>
      </c>
      <c r="N3289">
        <f>IF(Tabela_Brasil[[#This Row],[COMP_P]]&lt;=2,1,0)</f>
        <v>0</v>
      </c>
    </row>
    <row r="3290" spans="1:14" x14ac:dyDescent="0.25">
      <c r="A3290" s="12" t="s">
        <v>3215</v>
      </c>
      <c r="B3290" s="12" t="s">
        <v>19</v>
      </c>
      <c r="C3290" s="12">
        <v>358</v>
      </c>
      <c r="D3290" s="12">
        <v>0.55000000000000004</v>
      </c>
      <c r="E3290" s="12">
        <v>0.52900000000000003</v>
      </c>
      <c r="F3290" s="12">
        <v>0.41899999999999998</v>
      </c>
      <c r="G3290" s="12">
        <v>8019.46</v>
      </c>
      <c r="H3290" s="13">
        <v>2</v>
      </c>
      <c r="I3290" t="str">
        <f>CONCATENATE(Tabela_Brasil[[#This Row],[Município]],"-",Tabela_Brasil[[#This Row],[Estado]])</f>
        <v>Capoeiras-PE</v>
      </c>
      <c r="J3290">
        <f>IF(Tabela_Brasil[[#This Row],[IDHM]]&lt;=0.599,1,0)</f>
        <v>1</v>
      </c>
      <c r="K3290" t="str">
        <f>IF(Tabela_Brasil[[#This Row],[IDHM]]&lt;=0.55,"Baixo",IF(Tabela_Brasil[[#This Row],[IDHM]]&lt;=0.699,"Médio",IF(Tabela_Brasil[[#This Row],[IDHM]]&lt;=0.799,"Alto","Muito Alto")))</f>
        <v>Baixo</v>
      </c>
      <c r="L3290" t="str">
        <f>VLOOKUP(Tabela_Brasil[[#This Row],[Estado]],'De-Para_Estado_Regiao'!$B$3:$C$29,2,FALSE)</f>
        <v>Nordeste</v>
      </c>
      <c r="M3290">
        <f>IF(Tabela_Brasil[[#This Row],[IBGE_1-4]]&gt;=951,1,0)</f>
        <v>0</v>
      </c>
      <c r="N3290">
        <f>IF(Tabela_Brasil[[#This Row],[COMP_P]]&lt;=2,1,0)</f>
        <v>1</v>
      </c>
    </row>
    <row r="3291" spans="1:14" x14ac:dyDescent="0.25">
      <c r="A3291" s="9" t="s">
        <v>3216</v>
      </c>
      <c r="B3291" s="9" t="s">
        <v>7</v>
      </c>
      <c r="C3291" s="9">
        <v>208</v>
      </c>
      <c r="D3291" s="9">
        <v>0.74099999999999999</v>
      </c>
      <c r="E3291" s="9">
        <v>0.70099999999999996</v>
      </c>
      <c r="F3291" s="9">
        <v>0.71</v>
      </c>
      <c r="G3291" s="9">
        <v>35767.379999999997</v>
      </c>
      <c r="H3291" s="10">
        <v>1</v>
      </c>
      <c r="I3291" t="str">
        <f>CONCATENATE(Tabela_Brasil[[#This Row],[Município]],"-",Tabela_Brasil[[#This Row],[Estado]])</f>
        <v>João Ramalho-SP</v>
      </c>
      <c r="J3291">
        <f>IF(Tabela_Brasil[[#This Row],[IDHM]]&lt;=0.599,1,0)</f>
        <v>0</v>
      </c>
      <c r="K3291" t="str">
        <f>IF(Tabela_Brasil[[#This Row],[IDHM]]&lt;=0.55,"Baixo",IF(Tabela_Brasil[[#This Row],[IDHM]]&lt;=0.699,"Médio",IF(Tabela_Brasil[[#This Row],[IDHM]]&lt;=0.799,"Alto","Muito Alto")))</f>
        <v>Alto</v>
      </c>
      <c r="L3291" t="str">
        <f>VLOOKUP(Tabela_Brasil[[#This Row],[Estado]],'De-Para_Estado_Regiao'!$B$3:$C$29,2,FALSE)</f>
        <v>Sudeste</v>
      </c>
      <c r="M3291">
        <f>IF(Tabela_Brasil[[#This Row],[IBGE_1-4]]&gt;=951,1,0)</f>
        <v>0</v>
      </c>
      <c r="N3291">
        <f>IF(Tabela_Brasil[[#This Row],[COMP_P]]&lt;=2,1,0)</f>
        <v>1</v>
      </c>
    </row>
    <row r="3292" spans="1:14" x14ac:dyDescent="0.25">
      <c r="A3292" s="12" t="s">
        <v>3217</v>
      </c>
      <c r="B3292" s="12" t="s">
        <v>275</v>
      </c>
      <c r="C3292" s="12">
        <v>289</v>
      </c>
      <c r="D3292" s="12">
        <v>0.58899999999999997</v>
      </c>
      <c r="E3292" s="12">
        <v>0.60299999999999998</v>
      </c>
      <c r="F3292" s="12">
        <v>0.439</v>
      </c>
      <c r="G3292" s="12">
        <v>16704.34</v>
      </c>
      <c r="H3292" s="13">
        <v>13</v>
      </c>
      <c r="I3292" t="str">
        <f>CONCATENATE(Tabela_Brasil[[#This Row],[Município]],"-",Tabela_Brasil[[#This Row],[Estado]])</f>
        <v>Bujari-AC</v>
      </c>
      <c r="J3292">
        <f>IF(Tabela_Brasil[[#This Row],[IDHM]]&lt;=0.599,1,0)</f>
        <v>1</v>
      </c>
      <c r="K3292" t="str">
        <f>IF(Tabela_Brasil[[#This Row],[IDHM]]&lt;=0.55,"Baixo",IF(Tabela_Brasil[[#This Row],[IDHM]]&lt;=0.699,"Médio",IF(Tabela_Brasil[[#This Row],[IDHM]]&lt;=0.799,"Alto","Muito Alto")))</f>
        <v>Médio</v>
      </c>
      <c r="L3292" t="str">
        <f>VLOOKUP(Tabela_Brasil[[#This Row],[Estado]],'De-Para_Estado_Regiao'!$B$3:$C$29,2,FALSE)</f>
        <v>Norte</v>
      </c>
      <c r="M3292">
        <f>IF(Tabela_Brasil[[#This Row],[IBGE_1-4]]&gt;=951,1,0)</f>
        <v>0</v>
      </c>
      <c r="N3292">
        <f>IF(Tabela_Brasil[[#This Row],[COMP_P]]&lt;=2,1,0)</f>
        <v>0</v>
      </c>
    </row>
    <row r="3293" spans="1:14" x14ac:dyDescent="0.25">
      <c r="A3293" s="9" t="s">
        <v>3218</v>
      </c>
      <c r="B3293" s="9" t="s">
        <v>59</v>
      </c>
      <c r="C3293" s="9">
        <v>340</v>
      </c>
      <c r="D3293" s="9">
        <v>0.74199999999999999</v>
      </c>
      <c r="E3293" s="9">
        <v>0.73899999999999999</v>
      </c>
      <c r="F3293" s="9">
        <v>0.63600000000000001</v>
      </c>
      <c r="G3293" s="9">
        <v>20143.89</v>
      </c>
      <c r="H3293" s="10">
        <v>9</v>
      </c>
      <c r="I3293" t="str">
        <f>CONCATENATE(Tabela_Brasil[[#This Row],[Município]],"-",Tabela_Brasil[[#This Row],[Estado]])</f>
        <v>Ascurra-SC</v>
      </c>
      <c r="J3293">
        <f>IF(Tabela_Brasil[[#This Row],[IDHM]]&lt;=0.599,1,0)</f>
        <v>0</v>
      </c>
      <c r="K3293" t="str">
        <f>IF(Tabela_Brasil[[#This Row],[IDHM]]&lt;=0.55,"Baixo",IF(Tabela_Brasil[[#This Row],[IDHM]]&lt;=0.699,"Médio",IF(Tabela_Brasil[[#This Row],[IDHM]]&lt;=0.799,"Alto","Muito Alto")))</f>
        <v>Alto</v>
      </c>
      <c r="L3293" t="str">
        <f>VLOOKUP(Tabela_Brasil[[#This Row],[Estado]],'De-Para_Estado_Regiao'!$B$3:$C$29,2,FALSE)</f>
        <v>Sul</v>
      </c>
      <c r="M3293">
        <f>IF(Tabela_Brasil[[#This Row],[IBGE_1-4]]&gt;=951,1,0)</f>
        <v>0</v>
      </c>
      <c r="N3293">
        <f>IF(Tabela_Brasil[[#This Row],[COMP_P]]&lt;=2,1,0)</f>
        <v>0</v>
      </c>
    </row>
    <row r="3294" spans="1:14" x14ac:dyDescent="0.25">
      <c r="A3294" s="12" t="s">
        <v>3219</v>
      </c>
      <c r="B3294" s="12" t="s">
        <v>49</v>
      </c>
      <c r="C3294" s="12">
        <v>918</v>
      </c>
      <c r="D3294" s="12">
        <v>0.53900000000000003</v>
      </c>
      <c r="E3294" s="12">
        <v>0.52900000000000003</v>
      </c>
      <c r="F3294" s="12">
        <v>0.39300000000000002</v>
      </c>
      <c r="G3294" s="12">
        <v>6736.9</v>
      </c>
      <c r="H3294" s="13">
        <v>0</v>
      </c>
      <c r="I3294" t="str">
        <f>CONCATENATE(Tabela_Brasil[[#This Row],[Município]],"-",Tabela_Brasil[[#This Row],[Estado]])</f>
        <v>São João De Pirabas-PA</v>
      </c>
      <c r="J3294">
        <f>IF(Tabela_Brasil[[#This Row],[IDHM]]&lt;=0.599,1,0)</f>
        <v>1</v>
      </c>
      <c r="K3294" t="str">
        <f>IF(Tabela_Brasil[[#This Row],[IDHM]]&lt;=0.55,"Baixo",IF(Tabela_Brasil[[#This Row],[IDHM]]&lt;=0.699,"Médio",IF(Tabela_Brasil[[#This Row],[IDHM]]&lt;=0.799,"Alto","Muito Alto")))</f>
        <v>Baixo</v>
      </c>
      <c r="L3294" t="str">
        <f>VLOOKUP(Tabela_Brasil[[#This Row],[Estado]],'De-Para_Estado_Regiao'!$B$3:$C$29,2,FALSE)</f>
        <v>Norte</v>
      </c>
      <c r="M3294">
        <f>IF(Tabela_Brasil[[#This Row],[IBGE_1-4]]&gt;=951,1,0)</f>
        <v>0</v>
      </c>
      <c r="N3294">
        <f>IF(Tabela_Brasil[[#This Row],[COMP_P]]&lt;=2,1,0)</f>
        <v>1</v>
      </c>
    </row>
    <row r="3295" spans="1:14" x14ac:dyDescent="0.25">
      <c r="A3295" s="9" t="s">
        <v>3220</v>
      </c>
      <c r="B3295" s="9" t="s">
        <v>87</v>
      </c>
      <c r="C3295" s="9">
        <v>607</v>
      </c>
      <c r="D3295" s="9">
        <v>0.54500000000000004</v>
      </c>
      <c r="E3295" s="9">
        <v>0.48499999999999999</v>
      </c>
      <c r="F3295" s="9">
        <v>0.45100000000000001</v>
      </c>
      <c r="G3295" s="9">
        <v>7246.48</v>
      </c>
      <c r="H3295" s="10">
        <v>2</v>
      </c>
      <c r="I3295" t="str">
        <f>CONCATENATE(Tabela_Brasil[[#This Row],[Município]],"-",Tabela_Brasil[[#This Row],[Estado]])</f>
        <v>Mirador-MA</v>
      </c>
      <c r="J3295">
        <f>IF(Tabela_Brasil[[#This Row],[IDHM]]&lt;=0.599,1,0)</f>
        <v>1</v>
      </c>
      <c r="K3295" t="str">
        <f>IF(Tabela_Brasil[[#This Row],[IDHM]]&lt;=0.55,"Baixo",IF(Tabela_Brasil[[#This Row],[IDHM]]&lt;=0.699,"Médio",IF(Tabela_Brasil[[#This Row],[IDHM]]&lt;=0.799,"Alto","Muito Alto")))</f>
        <v>Baixo</v>
      </c>
      <c r="L3295" t="str">
        <f>VLOOKUP(Tabela_Brasil[[#This Row],[Estado]],'De-Para_Estado_Regiao'!$B$3:$C$29,2,FALSE)</f>
        <v>Nordeste</v>
      </c>
      <c r="M3295">
        <f>IF(Tabela_Brasil[[#This Row],[IBGE_1-4]]&gt;=951,1,0)</f>
        <v>0</v>
      </c>
      <c r="N3295">
        <f>IF(Tabela_Brasil[[#This Row],[COMP_P]]&lt;=2,1,0)</f>
        <v>1</v>
      </c>
    </row>
    <row r="3296" spans="1:14" x14ac:dyDescent="0.25">
      <c r="A3296" s="12" t="s">
        <v>3221</v>
      </c>
      <c r="B3296" s="12" t="s">
        <v>14</v>
      </c>
      <c r="C3296" s="12">
        <v>72</v>
      </c>
      <c r="D3296" s="12">
        <v>0.74099999999999999</v>
      </c>
      <c r="E3296" s="12">
        <v>0.79400000000000004</v>
      </c>
      <c r="F3296" s="12">
        <v>0.60199999999999998</v>
      </c>
      <c r="G3296" s="12">
        <v>41033.47</v>
      </c>
      <c r="H3296" s="13">
        <v>1</v>
      </c>
      <c r="I3296" t="str">
        <f>CONCATENATE(Tabela_Brasil[[#This Row],[Município]],"-",Tabela_Brasil[[#This Row],[Estado]])</f>
        <v>Nova Roma Do Sul-RS</v>
      </c>
      <c r="J3296">
        <f>IF(Tabela_Brasil[[#This Row],[IDHM]]&lt;=0.599,1,0)</f>
        <v>0</v>
      </c>
      <c r="K3296" t="str">
        <f>IF(Tabela_Brasil[[#This Row],[IDHM]]&lt;=0.55,"Baixo",IF(Tabela_Brasil[[#This Row],[IDHM]]&lt;=0.699,"Médio",IF(Tabela_Brasil[[#This Row],[IDHM]]&lt;=0.799,"Alto","Muito Alto")))</f>
        <v>Alto</v>
      </c>
      <c r="L3296" t="str">
        <f>VLOOKUP(Tabela_Brasil[[#This Row],[Estado]],'De-Para_Estado_Regiao'!$B$3:$C$29,2,FALSE)</f>
        <v>Sul</v>
      </c>
      <c r="M3296">
        <f>IF(Tabela_Brasil[[#This Row],[IBGE_1-4]]&gt;=951,1,0)</f>
        <v>0</v>
      </c>
      <c r="N3296">
        <f>IF(Tabela_Brasil[[#This Row],[COMP_P]]&lt;=2,1,0)</f>
        <v>1</v>
      </c>
    </row>
    <row r="3297" spans="1:14" x14ac:dyDescent="0.25">
      <c r="A3297" s="9" t="s">
        <v>3222</v>
      </c>
      <c r="B3297" s="9" t="s">
        <v>7</v>
      </c>
      <c r="C3297" s="9">
        <v>109</v>
      </c>
      <c r="D3297" s="9">
        <v>0.67700000000000005</v>
      </c>
      <c r="E3297" s="9">
        <v>0.65</v>
      </c>
      <c r="F3297" s="9">
        <v>0.59099999999999997</v>
      </c>
      <c r="G3297" s="9">
        <v>26501.1</v>
      </c>
      <c r="H3297" s="10">
        <v>1</v>
      </c>
      <c r="I3297" t="str">
        <f>CONCATENATE(Tabela_Brasil[[#This Row],[Município]],"-",Tabela_Brasil[[#This Row],[Estado]])</f>
        <v>Marabá Paulista-SP</v>
      </c>
      <c r="J3297">
        <f>IF(Tabela_Brasil[[#This Row],[IDHM]]&lt;=0.599,1,0)</f>
        <v>0</v>
      </c>
      <c r="K3297" t="str">
        <f>IF(Tabela_Brasil[[#This Row],[IDHM]]&lt;=0.55,"Baixo",IF(Tabela_Brasil[[#This Row],[IDHM]]&lt;=0.699,"Médio",IF(Tabela_Brasil[[#This Row],[IDHM]]&lt;=0.799,"Alto","Muito Alto")))</f>
        <v>Médio</v>
      </c>
      <c r="L3297" t="str">
        <f>VLOOKUP(Tabela_Brasil[[#This Row],[Estado]],'De-Para_Estado_Regiao'!$B$3:$C$29,2,FALSE)</f>
        <v>Sudeste</v>
      </c>
      <c r="M3297">
        <f>IF(Tabela_Brasil[[#This Row],[IBGE_1-4]]&gt;=951,1,0)</f>
        <v>0</v>
      </c>
      <c r="N3297">
        <f>IF(Tabela_Brasil[[#This Row],[COMP_P]]&lt;=2,1,0)</f>
        <v>1</v>
      </c>
    </row>
    <row r="3298" spans="1:14" x14ac:dyDescent="0.25">
      <c r="A3298" s="12" t="s">
        <v>3223</v>
      </c>
      <c r="B3298" s="12" t="s">
        <v>59</v>
      </c>
      <c r="C3298" s="12">
        <v>154</v>
      </c>
      <c r="D3298" s="12">
        <v>0.73</v>
      </c>
      <c r="E3298" s="12">
        <v>0.74099999999999999</v>
      </c>
      <c r="F3298" s="12">
        <v>0.65</v>
      </c>
      <c r="G3298" s="12">
        <v>23976.02</v>
      </c>
      <c r="H3298" s="13">
        <v>3</v>
      </c>
      <c r="I3298" t="str">
        <f>CONCATENATE(Tabela_Brasil[[#This Row],[Município]],"-",Tabela_Brasil[[#This Row],[Estado]])</f>
        <v>Rio Do Campo-SC</v>
      </c>
      <c r="J3298">
        <f>IF(Tabela_Brasil[[#This Row],[IDHM]]&lt;=0.599,1,0)</f>
        <v>0</v>
      </c>
      <c r="K3298" t="str">
        <f>IF(Tabela_Brasil[[#This Row],[IDHM]]&lt;=0.55,"Baixo",IF(Tabela_Brasil[[#This Row],[IDHM]]&lt;=0.699,"Médio",IF(Tabela_Brasil[[#This Row],[IDHM]]&lt;=0.799,"Alto","Muito Alto")))</f>
        <v>Alto</v>
      </c>
      <c r="L3298" t="str">
        <f>VLOOKUP(Tabela_Brasil[[#This Row],[Estado]],'De-Para_Estado_Regiao'!$B$3:$C$29,2,FALSE)</f>
        <v>Sul</v>
      </c>
      <c r="M3298">
        <f>IF(Tabela_Brasil[[#This Row],[IBGE_1-4]]&gt;=951,1,0)</f>
        <v>0</v>
      </c>
      <c r="N3298">
        <f>IF(Tabela_Brasil[[#This Row],[COMP_P]]&lt;=2,1,0)</f>
        <v>0</v>
      </c>
    </row>
    <row r="3299" spans="1:14" x14ac:dyDescent="0.25">
      <c r="A3299" s="9" t="s">
        <v>3224</v>
      </c>
      <c r="B3299" s="9" t="s">
        <v>14</v>
      </c>
      <c r="C3299" s="9">
        <v>85</v>
      </c>
      <c r="D3299" s="9">
        <v>0.69</v>
      </c>
      <c r="E3299" s="9">
        <v>0.68799999999999994</v>
      </c>
      <c r="F3299" s="9">
        <v>0.58399999999999996</v>
      </c>
      <c r="G3299" s="9">
        <v>22963.13</v>
      </c>
      <c r="H3299" s="10">
        <v>5</v>
      </c>
      <c r="I3299" t="str">
        <f>CONCATENATE(Tabela_Brasil[[#This Row],[Município]],"-",Tabela_Brasil[[#This Row],[Estado]])</f>
        <v>São Paulo Das Missões-RS</v>
      </c>
      <c r="J3299">
        <f>IF(Tabela_Brasil[[#This Row],[IDHM]]&lt;=0.599,1,0)</f>
        <v>0</v>
      </c>
      <c r="K3299" t="str">
        <f>IF(Tabela_Brasil[[#This Row],[IDHM]]&lt;=0.55,"Baixo",IF(Tabela_Brasil[[#This Row],[IDHM]]&lt;=0.699,"Médio",IF(Tabela_Brasil[[#This Row],[IDHM]]&lt;=0.799,"Alto","Muito Alto")))</f>
        <v>Médio</v>
      </c>
      <c r="L3299" t="str">
        <f>VLOOKUP(Tabela_Brasil[[#This Row],[Estado]],'De-Para_Estado_Regiao'!$B$3:$C$29,2,FALSE)</f>
        <v>Sul</v>
      </c>
      <c r="M3299">
        <f>IF(Tabela_Brasil[[#This Row],[IBGE_1-4]]&gt;=951,1,0)</f>
        <v>0</v>
      </c>
      <c r="N3299">
        <f>IF(Tabela_Brasil[[#This Row],[COMP_P]]&lt;=2,1,0)</f>
        <v>0</v>
      </c>
    </row>
    <row r="3300" spans="1:14" x14ac:dyDescent="0.25">
      <c r="A3300" s="12" t="s">
        <v>3225</v>
      </c>
      <c r="B3300" s="12" t="s">
        <v>111</v>
      </c>
      <c r="C3300" s="12">
        <v>493</v>
      </c>
      <c r="D3300" s="12">
        <v>0.65</v>
      </c>
      <c r="E3300" s="12">
        <v>0.63600000000000001</v>
      </c>
      <c r="F3300" s="12">
        <v>0.52300000000000002</v>
      </c>
      <c r="G3300" s="12">
        <v>13306.15</v>
      </c>
      <c r="H3300" s="13">
        <v>9</v>
      </c>
      <c r="I3300" t="str">
        <f>CONCATENATE(Tabela_Brasil[[#This Row],[Município]],"-",Tabela_Brasil[[#This Row],[Estado]])</f>
        <v>Arraias-TO</v>
      </c>
      <c r="J3300">
        <f>IF(Tabela_Brasil[[#This Row],[IDHM]]&lt;=0.599,1,0)</f>
        <v>0</v>
      </c>
      <c r="K3300" t="str">
        <f>IF(Tabela_Brasil[[#This Row],[IDHM]]&lt;=0.55,"Baixo",IF(Tabela_Brasil[[#This Row],[IDHM]]&lt;=0.699,"Médio",IF(Tabela_Brasil[[#This Row],[IDHM]]&lt;=0.799,"Alto","Muito Alto")))</f>
        <v>Médio</v>
      </c>
      <c r="L3300" t="str">
        <f>VLOOKUP(Tabela_Brasil[[#This Row],[Estado]],'De-Para_Estado_Regiao'!$B$3:$C$29,2,FALSE)</f>
        <v>Norte</v>
      </c>
      <c r="M3300">
        <f>IF(Tabela_Brasil[[#This Row],[IBGE_1-4]]&gt;=951,1,0)</f>
        <v>0</v>
      </c>
      <c r="N3300">
        <f>IF(Tabela_Brasil[[#This Row],[COMP_P]]&lt;=2,1,0)</f>
        <v>0</v>
      </c>
    </row>
    <row r="3301" spans="1:14" x14ac:dyDescent="0.25">
      <c r="A3301" s="9" t="s">
        <v>3226</v>
      </c>
      <c r="B3301" s="9" t="s">
        <v>59</v>
      </c>
      <c r="C3301" s="9">
        <v>127</v>
      </c>
      <c r="D3301" s="9">
        <v>0.78</v>
      </c>
      <c r="E3301" s="9">
        <v>0.76600000000000001</v>
      </c>
      <c r="F3301" s="9">
        <v>0.70199999999999996</v>
      </c>
      <c r="G3301" s="9">
        <v>38112.97</v>
      </c>
      <c r="H3301" s="10">
        <v>1</v>
      </c>
      <c r="I3301" t="str">
        <f>CONCATENATE(Tabela_Brasil[[#This Row],[Município]],"-",Tabela_Brasil[[#This Row],[Estado]])</f>
        <v>Braço Do Trombudo-SC</v>
      </c>
      <c r="J3301">
        <f>IF(Tabela_Brasil[[#This Row],[IDHM]]&lt;=0.599,1,0)</f>
        <v>0</v>
      </c>
      <c r="K3301" t="str">
        <f>IF(Tabela_Brasil[[#This Row],[IDHM]]&lt;=0.55,"Baixo",IF(Tabela_Brasil[[#This Row],[IDHM]]&lt;=0.699,"Médio",IF(Tabela_Brasil[[#This Row],[IDHM]]&lt;=0.799,"Alto","Muito Alto")))</f>
        <v>Alto</v>
      </c>
      <c r="L3301" t="str">
        <f>VLOOKUP(Tabela_Brasil[[#This Row],[Estado]],'De-Para_Estado_Regiao'!$B$3:$C$29,2,FALSE)</f>
        <v>Sul</v>
      </c>
      <c r="M3301">
        <f>IF(Tabela_Brasil[[#This Row],[IBGE_1-4]]&gt;=951,1,0)</f>
        <v>0</v>
      </c>
      <c r="N3301">
        <f>IF(Tabela_Brasil[[#This Row],[COMP_P]]&lt;=2,1,0)</f>
        <v>1</v>
      </c>
    </row>
    <row r="3302" spans="1:14" x14ac:dyDescent="0.25">
      <c r="A3302" s="12" t="s">
        <v>3227</v>
      </c>
      <c r="B3302" s="12" t="s">
        <v>270</v>
      </c>
      <c r="C3302" s="12">
        <v>410</v>
      </c>
      <c r="D3302" s="12">
        <v>0.65500000000000003</v>
      </c>
      <c r="E3302" s="12">
        <v>0.61399999999999999</v>
      </c>
      <c r="F3302" s="12">
        <v>0.58699999999999997</v>
      </c>
      <c r="G3302" s="12">
        <v>18387.38</v>
      </c>
      <c r="H3302" s="13">
        <v>0</v>
      </c>
      <c r="I3302" t="str">
        <f>CONCATENATE(Tabela_Brasil[[#This Row],[Município]],"-",Tabela_Brasil[[#This Row],[Estado]])</f>
        <v>São João Da Baliza-RR</v>
      </c>
      <c r="J3302">
        <f>IF(Tabela_Brasil[[#This Row],[IDHM]]&lt;=0.599,1,0)</f>
        <v>0</v>
      </c>
      <c r="K3302" t="str">
        <f>IF(Tabela_Brasil[[#This Row],[IDHM]]&lt;=0.55,"Baixo",IF(Tabela_Brasil[[#This Row],[IDHM]]&lt;=0.699,"Médio",IF(Tabela_Brasil[[#This Row],[IDHM]]&lt;=0.799,"Alto","Muito Alto")))</f>
        <v>Médio</v>
      </c>
      <c r="L3302" t="str">
        <f>VLOOKUP(Tabela_Brasil[[#This Row],[Estado]],'De-Para_Estado_Regiao'!$B$3:$C$29,2,FALSE)</f>
        <v>Norte</v>
      </c>
      <c r="M3302">
        <f>IF(Tabela_Brasil[[#This Row],[IBGE_1-4]]&gt;=951,1,0)</f>
        <v>0</v>
      </c>
      <c r="N3302">
        <f>IF(Tabela_Brasil[[#This Row],[COMP_P]]&lt;=2,1,0)</f>
        <v>1</v>
      </c>
    </row>
    <row r="3303" spans="1:14" x14ac:dyDescent="0.25">
      <c r="A3303" s="9" t="s">
        <v>3228</v>
      </c>
      <c r="B3303" s="9" t="s">
        <v>16</v>
      </c>
      <c r="C3303" s="9">
        <v>450</v>
      </c>
      <c r="D3303" s="9">
        <v>0.63300000000000001</v>
      </c>
      <c r="E3303" s="9">
        <v>0.61399999999999999</v>
      </c>
      <c r="F3303" s="9">
        <v>0.499</v>
      </c>
      <c r="G3303" s="9">
        <v>9436.77</v>
      </c>
      <c r="H3303" s="10">
        <v>14</v>
      </c>
      <c r="I3303" t="str">
        <f>CONCATENATE(Tabela_Brasil[[#This Row],[Município]],"-",Tabela_Brasil[[#This Row],[Estado]])</f>
        <v>Tarumirim-MG</v>
      </c>
      <c r="J3303">
        <f>IF(Tabela_Brasil[[#This Row],[IDHM]]&lt;=0.599,1,0)</f>
        <v>0</v>
      </c>
      <c r="K3303" t="str">
        <f>IF(Tabela_Brasil[[#This Row],[IDHM]]&lt;=0.55,"Baixo",IF(Tabela_Brasil[[#This Row],[IDHM]]&lt;=0.699,"Médio",IF(Tabela_Brasil[[#This Row],[IDHM]]&lt;=0.799,"Alto","Muito Alto")))</f>
        <v>Médio</v>
      </c>
      <c r="L3303" t="str">
        <f>VLOOKUP(Tabela_Brasil[[#This Row],[Estado]],'De-Para_Estado_Regiao'!$B$3:$C$29,2,FALSE)</f>
        <v>Sudeste</v>
      </c>
      <c r="M3303">
        <f>IF(Tabela_Brasil[[#This Row],[IBGE_1-4]]&gt;=951,1,0)</f>
        <v>0</v>
      </c>
      <c r="N3303">
        <f>IF(Tabela_Brasil[[#This Row],[COMP_P]]&lt;=2,1,0)</f>
        <v>0</v>
      </c>
    </row>
    <row r="3304" spans="1:14" x14ac:dyDescent="0.25">
      <c r="A3304" s="12" t="s">
        <v>3229</v>
      </c>
      <c r="B3304" s="12" t="s">
        <v>14</v>
      </c>
      <c r="C3304" s="12">
        <v>96</v>
      </c>
      <c r="D3304" s="12">
        <v>0.70299999999999996</v>
      </c>
      <c r="E3304" s="12">
        <v>0.747</v>
      </c>
      <c r="F3304" s="12">
        <v>0.56000000000000005</v>
      </c>
      <c r="G3304" s="12">
        <v>30115.98</v>
      </c>
      <c r="H3304" s="13">
        <v>7</v>
      </c>
      <c r="I3304" t="str">
        <f>CONCATENATE(Tabela_Brasil[[#This Row],[Município]],"-",Tabela_Brasil[[#This Row],[Estado]])</f>
        <v>Três Palmeiras-RS</v>
      </c>
      <c r="J3304">
        <f>IF(Tabela_Brasil[[#This Row],[IDHM]]&lt;=0.599,1,0)</f>
        <v>0</v>
      </c>
      <c r="K3304" t="str">
        <f>IF(Tabela_Brasil[[#This Row],[IDHM]]&lt;=0.55,"Baixo",IF(Tabela_Brasil[[#This Row],[IDHM]]&lt;=0.699,"Médio",IF(Tabela_Brasil[[#This Row],[IDHM]]&lt;=0.799,"Alto","Muito Alto")))</f>
        <v>Alto</v>
      </c>
      <c r="L3304" t="str">
        <f>VLOOKUP(Tabela_Brasil[[#This Row],[Estado]],'De-Para_Estado_Regiao'!$B$3:$C$29,2,FALSE)</f>
        <v>Sul</v>
      </c>
      <c r="M3304">
        <f>IF(Tabela_Brasil[[#This Row],[IBGE_1-4]]&gt;=951,1,0)</f>
        <v>0</v>
      </c>
      <c r="N3304">
        <f>IF(Tabela_Brasil[[#This Row],[COMP_P]]&lt;=2,1,0)</f>
        <v>0</v>
      </c>
    </row>
    <row r="3305" spans="1:14" x14ac:dyDescent="0.25">
      <c r="A3305" s="9" t="s">
        <v>3230</v>
      </c>
      <c r="B3305" s="9" t="s">
        <v>7</v>
      </c>
      <c r="C3305" s="9">
        <v>231</v>
      </c>
      <c r="D3305" s="9">
        <v>0.72</v>
      </c>
      <c r="E3305" s="9">
        <v>0.70399999999999996</v>
      </c>
      <c r="F3305" s="9">
        <v>0.64800000000000002</v>
      </c>
      <c r="G3305" s="9">
        <v>22589.03</v>
      </c>
      <c r="H3305" s="10">
        <v>2</v>
      </c>
      <c r="I3305" t="str">
        <f>CONCATENATE(Tabela_Brasil[[#This Row],[Município]],"-",Tabela_Brasil[[#This Row],[Estado]])</f>
        <v>Coroados-SP</v>
      </c>
      <c r="J3305">
        <f>IF(Tabela_Brasil[[#This Row],[IDHM]]&lt;=0.599,1,0)</f>
        <v>0</v>
      </c>
      <c r="K3305" t="str">
        <f>IF(Tabela_Brasil[[#This Row],[IDHM]]&lt;=0.55,"Baixo",IF(Tabela_Brasil[[#This Row],[IDHM]]&lt;=0.699,"Médio",IF(Tabela_Brasil[[#This Row],[IDHM]]&lt;=0.799,"Alto","Muito Alto")))</f>
        <v>Alto</v>
      </c>
      <c r="L3305" t="str">
        <f>VLOOKUP(Tabela_Brasil[[#This Row],[Estado]],'De-Para_Estado_Regiao'!$B$3:$C$29,2,FALSE)</f>
        <v>Sudeste</v>
      </c>
      <c r="M3305">
        <f>IF(Tabela_Brasil[[#This Row],[IBGE_1-4]]&gt;=951,1,0)</f>
        <v>0</v>
      </c>
      <c r="N3305">
        <f>IF(Tabela_Brasil[[#This Row],[COMP_P]]&lt;=2,1,0)</f>
        <v>1</v>
      </c>
    </row>
    <row r="3306" spans="1:14" x14ac:dyDescent="0.25">
      <c r="A3306" s="12" t="s">
        <v>3231</v>
      </c>
      <c r="B3306" s="12" t="s">
        <v>14</v>
      </c>
      <c r="C3306" s="12">
        <v>185</v>
      </c>
      <c r="D3306" s="12">
        <v>0.73699999999999999</v>
      </c>
      <c r="E3306" s="12">
        <v>0.73899999999999999</v>
      </c>
      <c r="F3306" s="12">
        <v>0.63600000000000001</v>
      </c>
      <c r="G3306" s="12">
        <v>23202.35</v>
      </c>
      <c r="H3306" s="13">
        <v>7</v>
      </c>
      <c r="I3306" t="str">
        <f>CONCATENATE(Tabela_Brasil[[#This Row],[Município]],"-",Tabela_Brasil[[#This Row],[Estado]])</f>
        <v>Vale Real-RS</v>
      </c>
      <c r="J3306">
        <f>IF(Tabela_Brasil[[#This Row],[IDHM]]&lt;=0.599,1,0)</f>
        <v>0</v>
      </c>
      <c r="K3306" t="str">
        <f>IF(Tabela_Brasil[[#This Row],[IDHM]]&lt;=0.55,"Baixo",IF(Tabela_Brasil[[#This Row],[IDHM]]&lt;=0.699,"Médio",IF(Tabela_Brasil[[#This Row],[IDHM]]&lt;=0.799,"Alto","Muito Alto")))</f>
        <v>Alto</v>
      </c>
      <c r="L3306" t="str">
        <f>VLOOKUP(Tabela_Brasil[[#This Row],[Estado]],'De-Para_Estado_Regiao'!$B$3:$C$29,2,FALSE)</f>
        <v>Sul</v>
      </c>
      <c r="M3306">
        <f>IF(Tabela_Brasil[[#This Row],[IBGE_1-4]]&gt;=951,1,0)</f>
        <v>0</v>
      </c>
      <c r="N3306">
        <f>IF(Tabela_Brasil[[#This Row],[COMP_P]]&lt;=2,1,0)</f>
        <v>0</v>
      </c>
    </row>
    <row r="3307" spans="1:14" x14ac:dyDescent="0.25">
      <c r="A3307" s="9" t="s">
        <v>3232</v>
      </c>
      <c r="B3307" s="9" t="s">
        <v>31</v>
      </c>
      <c r="C3307" s="9">
        <v>543</v>
      </c>
      <c r="D3307" s="9">
        <v>0.60399999999999998</v>
      </c>
      <c r="E3307" s="9">
        <v>0.52500000000000002</v>
      </c>
      <c r="F3307" s="9">
        <v>0.54200000000000004</v>
      </c>
      <c r="G3307" s="9">
        <v>6187.36</v>
      </c>
      <c r="H3307" s="10">
        <v>16</v>
      </c>
      <c r="I3307" t="str">
        <f>CONCATENATE(Tabela_Brasil[[#This Row],[Município]],"-",Tabela_Brasil[[#This Row],[Estado]])</f>
        <v>Itapiúna-CE</v>
      </c>
      <c r="J3307">
        <f>IF(Tabela_Brasil[[#This Row],[IDHM]]&lt;=0.599,1,0)</f>
        <v>0</v>
      </c>
      <c r="K3307" t="str">
        <f>IF(Tabela_Brasil[[#This Row],[IDHM]]&lt;=0.55,"Baixo",IF(Tabela_Brasil[[#This Row],[IDHM]]&lt;=0.699,"Médio",IF(Tabela_Brasil[[#This Row],[IDHM]]&lt;=0.799,"Alto","Muito Alto")))</f>
        <v>Médio</v>
      </c>
      <c r="L3307" t="str">
        <f>VLOOKUP(Tabela_Brasil[[#This Row],[Estado]],'De-Para_Estado_Regiao'!$B$3:$C$29,2,FALSE)</f>
        <v>Nordeste</v>
      </c>
      <c r="M3307">
        <f>IF(Tabela_Brasil[[#This Row],[IBGE_1-4]]&gt;=951,1,0)</f>
        <v>0</v>
      </c>
      <c r="N3307">
        <f>IF(Tabela_Brasil[[#This Row],[COMP_P]]&lt;=2,1,0)</f>
        <v>0</v>
      </c>
    </row>
    <row r="3308" spans="1:14" x14ac:dyDescent="0.25">
      <c r="A3308" s="12" t="s">
        <v>3233</v>
      </c>
      <c r="B3308" s="12" t="s">
        <v>7</v>
      </c>
      <c r="C3308" s="12">
        <v>199</v>
      </c>
      <c r="D3308" s="12">
        <v>0.71099999999999997</v>
      </c>
      <c r="E3308" s="12">
        <v>0.68799999999999994</v>
      </c>
      <c r="F3308" s="12">
        <v>0.64200000000000002</v>
      </c>
      <c r="G3308" s="12">
        <v>24406.16</v>
      </c>
      <c r="H3308" s="13">
        <v>1</v>
      </c>
      <c r="I3308" t="str">
        <f>CONCATENATE(Tabela_Brasil[[#This Row],[Município]],"-",Tabela_Brasil[[#This Row],[Estado]])</f>
        <v>Ribeirão Corrente-SP</v>
      </c>
      <c r="J3308">
        <f>IF(Tabela_Brasil[[#This Row],[IDHM]]&lt;=0.599,1,0)</f>
        <v>0</v>
      </c>
      <c r="K3308" t="str">
        <f>IF(Tabela_Brasil[[#This Row],[IDHM]]&lt;=0.55,"Baixo",IF(Tabela_Brasil[[#This Row],[IDHM]]&lt;=0.699,"Médio",IF(Tabela_Brasil[[#This Row],[IDHM]]&lt;=0.799,"Alto","Muito Alto")))</f>
        <v>Alto</v>
      </c>
      <c r="L3308" t="str">
        <f>VLOOKUP(Tabela_Brasil[[#This Row],[Estado]],'De-Para_Estado_Regiao'!$B$3:$C$29,2,FALSE)</f>
        <v>Sudeste</v>
      </c>
      <c r="M3308">
        <f>IF(Tabela_Brasil[[#This Row],[IBGE_1-4]]&gt;=951,1,0)</f>
        <v>0</v>
      </c>
      <c r="N3308">
        <f>IF(Tabela_Brasil[[#This Row],[COMP_P]]&lt;=2,1,0)</f>
        <v>1</v>
      </c>
    </row>
    <row r="3309" spans="1:14" x14ac:dyDescent="0.25">
      <c r="A3309" s="9" t="s">
        <v>3234</v>
      </c>
      <c r="B3309" s="9" t="s">
        <v>72</v>
      </c>
      <c r="C3309" s="9">
        <v>641</v>
      </c>
      <c r="D3309" s="9">
        <v>0.61799999999999999</v>
      </c>
      <c r="E3309" s="9">
        <v>0.59899999999999998</v>
      </c>
      <c r="F3309" s="9">
        <v>0.51300000000000001</v>
      </c>
      <c r="G3309" s="9">
        <v>8327.81</v>
      </c>
      <c r="H3309" s="10">
        <v>4</v>
      </c>
      <c r="I3309" t="str">
        <f>CONCATENATE(Tabela_Brasil[[#This Row],[Município]],"-",Tabela_Brasil[[#This Row],[Estado]])</f>
        <v>Patu-RN</v>
      </c>
      <c r="J3309">
        <f>IF(Tabela_Brasil[[#This Row],[IDHM]]&lt;=0.599,1,0)</f>
        <v>0</v>
      </c>
      <c r="K3309" t="str">
        <f>IF(Tabela_Brasil[[#This Row],[IDHM]]&lt;=0.55,"Baixo",IF(Tabela_Brasil[[#This Row],[IDHM]]&lt;=0.699,"Médio",IF(Tabela_Brasil[[#This Row],[IDHM]]&lt;=0.799,"Alto","Muito Alto")))</f>
        <v>Médio</v>
      </c>
      <c r="L3309" t="str">
        <f>VLOOKUP(Tabela_Brasil[[#This Row],[Estado]],'De-Para_Estado_Regiao'!$B$3:$C$29,2,FALSE)</f>
        <v>Nordeste</v>
      </c>
      <c r="M3309">
        <f>IF(Tabela_Brasil[[#This Row],[IBGE_1-4]]&gt;=951,1,0)</f>
        <v>0</v>
      </c>
      <c r="N3309">
        <f>IF(Tabela_Brasil[[#This Row],[COMP_P]]&lt;=2,1,0)</f>
        <v>0</v>
      </c>
    </row>
    <row r="3310" spans="1:14" x14ac:dyDescent="0.25">
      <c r="A3310" s="12" t="s">
        <v>3235</v>
      </c>
      <c r="B3310" s="12" t="s">
        <v>114</v>
      </c>
      <c r="C3310" s="12">
        <v>239</v>
      </c>
      <c r="D3310" s="12">
        <v>0.60899999999999999</v>
      </c>
      <c r="E3310" s="12">
        <v>0.56499999999999995</v>
      </c>
      <c r="F3310" s="12">
        <v>0.54100000000000004</v>
      </c>
      <c r="G3310" s="12">
        <v>11753.58</v>
      </c>
      <c r="H3310" s="13">
        <v>0</v>
      </c>
      <c r="I3310" t="str">
        <f>CONCATENATE(Tabela_Brasil[[#This Row],[Município]],"-",Tabela_Brasil[[#This Row],[Estado]])</f>
        <v>Siriri-SE</v>
      </c>
      <c r="J3310">
        <f>IF(Tabela_Brasil[[#This Row],[IDHM]]&lt;=0.599,1,0)</f>
        <v>0</v>
      </c>
      <c r="K3310" t="str">
        <f>IF(Tabela_Brasil[[#This Row],[IDHM]]&lt;=0.55,"Baixo",IF(Tabela_Brasil[[#This Row],[IDHM]]&lt;=0.699,"Médio",IF(Tabela_Brasil[[#This Row],[IDHM]]&lt;=0.799,"Alto","Muito Alto")))</f>
        <v>Médio</v>
      </c>
      <c r="L3310" t="str">
        <f>VLOOKUP(Tabela_Brasil[[#This Row],[Estado]],'De-Para_Estado_Regiao'!$B$3:$C$29,2,FALSE)</f>
        <v>Nordeste</v>
      </c>
      <c r="M3310">
        <f>IF(Tabela_Brasil[[#This Row],[IBGE_1-4]]&gt;=951,1,0)</f>
        <v>0</v>
      </c>
      <c r="N3310">
        <f>IF(Tabela_Brasil[[#This Row],[COMP_P]]&lt;=2,1,0)</f>
        <v>1</v>
      </c>
    </row>
    <row r="3311" spans="1:14" x14ac:dyDescent="0.25">
      <c r="A3311" s="9" t="s">
        <v>3236</v>
      </c>
      <c r="B3311" s="9" t="s">
        <v>14</v>
      </c>
      <c r="C3311" s="9">
        <v>152</v>
      </c>
      <c r="D3311" s="9">
        <v>0.66200000000000003</v>
      </c>
      <c r="E3311" s="9">
        <v>0.67700000000000005</v>
      </c>
      <c r="F3311" s="9">
        <v>0.52800000000000002</v>
      </c>
      <c r="G3311" s="9">
        <v>19941.21</v>
      </c>
      <c r="H3311" s="10">
        <v>7</v>
      </c>
      <c r="I3311" t="str">
        <f>CONCATENATE(Tabela_Brasil[[#This Row],[Município]],"-",Tabela_Brasil[[#This Row],[Estado]])</f>
        <v>Cacique Doble-RS</v>
      </c>
      <c r="J3311">
        <f>IF(Tabela_Brasil[[#This Row],[IDHM]]&lt;=0.599,1,0)</f>
        <v>0</v>
      </c>
      <c r="K3311" t="str">
        <f>IF(Tabela_Brasil[[#This Row],[IDHM]]&lt;=0.55,"Baixo",IF(Tabela_Brasil[[#This Row],[IDHM]]&lt;=0.699,"Médio",IF(Tabela_Brasil[[#This Row],[IDHM]]&lt;=0.799,"Alto","Muito Alto")))</f>
        <v>Médio</v>
      </c>
      <c r="L3311" t="str">
        <f>VLOOKUP(Tabela_Brasil[[#This Row],[Estado]],'De-Para_Estado_Regiao'!$B$3:$C$29,2,FALSE)</f>
        <v>Sul</v>
      </c>
      <c r="M3311">
        <f>IF(Tabela_Brasil[[#This Row],[IBGE_1-4]]&gt;=951,1,0)</f>
        <v>0</v>
      </c>
      <c r="N3311">
        <f>IF(Tabela_Brasil[[#This Row],[COMP_P]]&lt;=2,1,0)</f>
        <v>0</v>
      </c>
    </row>
    <row r="3312" spans="1:14" x14ac:dyDescent="0.25">
      <c r="A3312" s="12" t="s">
        <v>3237</v>
      </c>
      <c r="B3312" s="12" t="s">
        <v>14</v>
      </c>
      <c r="C3312" s="12">
        <v>91</v>
      </c>
      <c r="D3312" s="12">
        <v>0.71</v>
      </c>
      <c r="E3312" s="12">
        <v>0.68899999999999995</v>
      </c>
      <c r="F3312" s="12">
        <v>0.626</v>
      </c>
      <c r="G3312" s="12">
        <v>31661.360000000001</v>
      </c>
      <c r="H3312" s="13">
        <v>4</v>
      </c>
      <c r="I3312" t="str">
        <f>CONCATENATE(Tabela_Brasil[[#This Row],[Município]],"-",Tabela_Brasil[[#This Row],[Estado]])</f>
        <v>Erebango-RS</v>
      </c>
      <c r="J3312">
        <f>IF(Tabela_Brasil[[#This Row],[IDHM]]&lt;=0.599,1,0)</f>
        <v>0</v>
      </c>
      <c r="K3312" t="str">
        <f>IF(Tabela_Brasil[[#This Row],[IDHM]]&lt;=0.55,"Baixo",IF(Tabela_Brasil[[#This Row],[IDHM]]&lt;=0.699,"Médio",IF(Tabela_Brasil[[#This Row],[IDHM]]&lt;=0.799,"Alto","Muito Alto")))</f>
        <v>Alto</v>
      </c>
      <c r="L3312" t="str">
        <f>VLOOKUP(Tabela_Brasil[[#This Row],[Estado]],'De-Para_Estado_Regiao'!$B$3:$C$29,2,FALSE)</f>
        <v>Sul</v>
      </c>
      <c r="M3312">
        <f>IF(Tabela_Brasil[[#This Row],[IBGE_1-4]]&gt;=951,1,0)</f>
        <v>0</v>
      </c>
      <c r="N3312">
        <f>IF(Tabela_Brasil[[#This Row],[COMP_P]]&lt;=2,1,0)</f>
        <v>0</v>
      </c>
    </row>
    <row r="3313" spans="1:14" x14ac:dyDescent="0.25">
      <c r="A3313" s="9" t="s">
        <v>3238</v>
      </c>
      <c r="B3313" s="9" t="s">
        <v>7</v>
      </c>
      <c r="C3313" s="9">
        <v>149</v>
      </c>
      <c r="D3313" s="9">
        <v>0.70599999999999996</v>
      </c>
      <c r="E3313" s="9">
        <v>0.68500000000000005</v>
      </c>
      <c r="F3313" s="9">
        <v>0.63200000000000001</v>
      </c>
      <c r="G3313" s="9">
        <v>14222.23</v>
      </c>
      <c r="H3313" s="10">
        <v>5</v>
      </c>
      <c r="I3313" t="str">
        <f>CONCATENATE(Tabela_Brasil[[#This Row],[Município]],"-",Tabela_Brasil[[#This Row],[Estado]])</f>
        <v>Santo Antônio Do Pinhal-SP</v>
      </c>
      <c r="J3313">
        <f>IF(Tabela_Brasil[[#This Row],[IDHM]]&lt;=0.599,1,0)</f>
        <v>0</v>
      </c>
      <c r="K3313" t="str">
        <f>IF(Tabela_Brasil[[#This Row],[IDHM]]&lt;=0.55,"Baixo",IF(Tabela_Brasil[[#This Row],[IDHM]]&lt;=0.699,"Médio",IF(Tabela_Brasil[[#This Row],[IDHM]]&lt;=0.799,"Alto","Muito Alto")))</f>
        <v>Alto</v>
      </c>
      <c r="L3313" t="str">
        <f>VLOOKUP(Tabela_Brasil[[#This Row],[Estado]],'De-Para_Estado_Regiao'!$B$3:$C$29,2,FALSE)</f>
        <v>Sudeste</v>
      </c>
      <c r="M3313">
        <f>IF(Tabela_Brasil[[#This Row],[IBGE_1-4]]&gt;=951,1,0)</f>
        <v>0</v>
      </c>
      <c r="N3313">
        <f>IF(Tabela_Brasil[[#This Row],[COMP_P]]&lt;=2,1,0)</f>
        <v>0</v>
      </c>
    </row>
    <row r="3314" spans="1:14" x14ac:dyDescent="0.25">
      <c r="A3314" s="12" t="s">
        <v>3239</v>
      </c>
      <c r="B3314" s="12" t="s">
        <v>59</v>
      </c>
      <c r="C3314" s="12">
        <v>110</v>
      </c>
      <c r="D3314" s="12">
        <v>0.71</v>
      </c>
      <c r="E3314" s="12">
        <v>0.70199999999999996</v>
      </c>
      <c r="F3314" s="12">
        <v>0.624</v>
      </c>
      <c r="G3314" s="12">
        <v>19390.38</v>
      </c>
      <c r="H3314" s="13">
        <v>7</v>
      </c>
      <c r="I3314" t="str">
        <f>CONCATENATE(Tabela_Brasil[[#This Row],[Município]],"-",Tabela_Brasil[[#This Row],[Estado]])</f>
        <v>Riqueza-SC</v>
      </c>
      <c r="J3314">
        <f>IF(Tabela_Brasil[[#This Row],[IDHM]]&lt;=0.599,1,0)</f>
        <v>0</v>
      </c>
      <c r="K3314" t="str">
        <f>IF(Tabela_Brasil[[#This Row],[IDHM]]&lt;=0.55,"Baixo",IF(Tabela_Brasil[[#This Row],[IDHM]]&lt;=0.699,"Médio",IF(Tabela_Brasil[[#This Row],[IDHM]]&lt;=0.799,"Alto","Muito Alto")))</f>
        <v>Alto</v>
      </c>
      <c r="L3314" t="str">
        <f>VLOOKUP(Tabela_Brasil[[#This Row],[Estado]],'De-Para_Estado_Regiao'!$B$3:$C$29,2,FALSE)</f>
        <v>Sul</v>
      </c>
      <c r="M3314">
        <f>IF(Tabela_Brasil[[#This Row],[IBGE_1-4]]&gt;=951,1,0)</f>
        <v>0</v>
      </c>
      <c r="N3314">
        <f>IF(Tabela_Brasil[[#This Row],[COMP_P]]&lt;=2,1,0)</f>
        <v>0</v>
      </c>
    </row>
    <row r="3315" spans="1:14" x14ac:dyDescent="0.25">
      <c r="A3315" s="9" t="s">
        <v>3240</v>
      </c>
      <c r="B3315" s="9" t="s">
        <v>14</v>
      </c>
      <c r="C3315" s="9">
        <v>52</v>
      </c>
      <c r="D3315" s="9">
        <v>0.71499999999999997</v>
      </c>
      <c r="E3315" s="9">
        <v>0.745</v>
      </c>
      <c r="F3315" s="9">
        <v>0.56299999999999994</v>
      </c>
      <c r="G3315" s="9">
        <v>21841.599999999999</v>
      </c>
      <c r="H3315" s="10">
        <v>1</v>
      </c>
      <c r="I3315" t="str">
        <f>CONCATENATE(Tabela_Brasil[[#This Row],[Município]],"-",Tabela_Brasil[[#This Row],[Estado]])</f>
        <v>Putinga-RS</v>
      </c>
      <c r="J3315">
        <f>IF(Tabela_Brasil[[#This Row],[IDHM]]&lt;=0.599,1,0)</f>
        <v>0</v>
      </c>
      <c r="K3315" t="str">
        <f>IF(Tabela_Brasil[[#This Row],[IDHM]]&lt;=0.55,"Baixo",IF(Tabela_Brasil[[#This Row],[IDHM]]&lt;=0.699,"Médio",IF(Tabela_Brasil[[#This Row],[IDHM]]&lt;=0.799,"Alto","Muito Alto")))</f>
        <v>Alto</v>
      </c>
      <c r="L3315" t="str">
        <f>VLOOKUP(Tabela_Brasil[[#This Row],[Estado]],'De-Para_Estado_Regiao'!$B$3:$C$29,2,FALSE)</f>
        <v>Sul</v>
      </c>
      <c r="M3315">
        <f>IF(Tabela_Brasil[[#This Row],[IBGE_1-4]]&gt;=951,1,0)</f>
        <v>0</v>
      </c>
      <c r="N3315">
        <f>IF(Tabela_Brasil[[#This Row],[COMP_P]]&lt;=2,1,0)</f>
        <v>1</v>
      </c>
    </row>
    <row r="3316" spans="1:14" x14ac:dyDescent="0.25">
      <c r="A3316" s="12" t="s">
        <v>3241</v>
      </c>
      <c r="B3316" s="12" t="s">
        <v>14</v>
      </c>
      <c r="C3316" s="12">
        <v>61</v>
      </c>
      <c r="D3316" s="12">
        <v>0.75700000000000001</v>
      </c>
      <c r="E3316" s="12">
        <v>0.77500000000000002</v>
      </c>
      <c r="F3316" s="12">
        <v>0.67</v>
      </c>
      <c r="G3316" s="12">
        <v>26180.85</v>
      </c>
      <c r="H3316" s="13">
        <v>3</v>
      </c>
      <c r="I3316" t="str">
        <f>CONCATENATE(Tabela_Brasil[[#This Row],[Município]],"-",Tabela_Brasil[[#This Row],[Estado]])</f>
        <v>Dois Lajeados-RS</v>
      </c>
      <c r="J3316">
        <f>IF(Tabela_Brasil[[#This Row],[IDHM]]&lt;=0.599,1,0)</f>
        <v>0</v>
      </c>
      <c r="K3316" t="str">
        <f>IF(Tabela_Brasil[[#This Row],[IDHM]]&lt;=0.55,"Baixo",IF(Tabela_Brasil[[#This Row],[IDHM]]&lt;=0.699,"Médio",IF(Tabela_Brasil[[#This Row],[IDHM]]&lt;=0.799,"Alto","Muito Alto")))</f>
        <v>Alto</v>
      </c>
      <c r="L3316" t="str">
        <f>VLOOKUP(Tabela_Brasil[[#This Row],[Estado]],'De-Para_Estado_Regiao'!$B$3:$C$29,2,FALSE)</f>
        <v>Sul</v>
      </c>
      <c r="M3316">
        <f>IF(Tabela_Brasil[[#This Row],[IBGE_1-4]]&gt;=951,1,0)</f>
        <v>0</v>
      </c>
      <c r="N3316">
        <f>IF(Tabela_Brasil[[#This Row],[COMP_P]]&lt;=2,1,0)</f>
        <v>0</v>
      </c>
    </row>
    <row r="3317" spans="1:14" x14ac:dyDescent="0.25">
      <c r="A3317" s="9" t="s">
        <v>3242</v>
      </c>
      <c r="B3317" s="9" t="s">
        <v>16</v>
      </c>
      <c r="C3317" s="9">
        <v>257</v>
      </c>
      <c r="D3317" s="9">
        <v>0.626</v>
      </c>
      <c r="E3317" s="9">
        <v>0.61299999999999999</v>
      </c>
      <c r="F3317" s="9">
        <v>0.49299999999999999</v>
      </c>
      <c r="G3317" s="9">
        <v>8565.33</v>
      </c>
      <c r="H3317" s="10">
        <v>7</v>
      </c>
      <c r="I3317" t="str">
        <f>CONCATENATE(Tabela_Brasil[[#This Row],[Município]],"-",Tabela_Brasil[[#This Row],[Estado]])</f>
        <v>Coroaci-MG</v>
      </c>
      <c r="J3317">
        <f>IF(Tabela_Brasil[[#This Row],[IDHM]]&lt;=0.599,1,0)</f>
        <v>0</v>
      </c>
      <c r="K3317" t="str">
        <f>IF(Tabela_Brasil[[#This Row],[IDHM]]&lt;=0.55,"Baixo",IF(Tabela_Brasil[[#This Row],[IDHM]]&lt;=0.699,"Médio",IF(Tabela_Brasil[[#This Row],[IDHM]]&lt;=0.799,"Alto","Muito Alto")))</f>
        <v>Médio</v>
      </c>
      <c r="L3317" t="str">
        <f>VLOOKUP(Tabela_Brasil[[#This Row],[Estado]],'De-Para_Estado_Regiao'!$B$3:$C$29,2,FALSE)</f>
        <v>Sudeste</v>
      </c>
      <c r="M3317">
        <f>IF(Tabela_Brasil[[#This Row],[IBGE_1-4]]&gt;=951,1,0)</f>
        <v>0</v>
      </c>
      <c r="N3317">
        <f>IF(Tabela_Brasil[[#This Row],[COMP_P]]&lt;=2,1,0)</f>
        <v>0</v>
      </c>
    </row>
    <row r="3318" spans="1:14" x14ac:dyDescent="0.25">
      <c r="A3318" s="12" t="s">
        <v>3243</v>
      </c>
      <c r="B3318" s="12" t="s">
        <v>118</v>
      </c>
      <c r="C3318" s="12">
        <v>546</v>
      </c>
      <c r="D3318" s="12">
        <v>0.56999999999999995</v>
      </c>
      <c r="E3318" s="12">
        <v>0.58599999999999997</v>
      </c>
      <c r="F3318" s="12">
        <v>0.434</v>
      </c>
      <c r="G3318" s="12">
        <v>8490.7900000000009</v>
      </c>
      <c r="H3318" s="13">
        <v>2</v>
      </c>
      <c r="I3318" t="str">
        <f>CONCATENATE(Tabela_Brasil[[#This Row],[Município]],"-",Tabela_Brasil[[#This Row],[Estado]])</f>
        <v>Cristino Castro-PI</v>
      </c>
      <c r="J3318">
        <f>IF(Tabela_Brasil[[#This Row],[IDHM]]&lt;=0.599,1,0)</f>
        <v>1</v>
      </c>
      <c r="K3318" t="str">
        <f>IF(Tabela_Brasil[[#This Row],[IDHM]]&lt;=0.55,"Baixo",IF(Tabela_Brasil[[#This Row],[IDHM]]&lt;=0.699,"Médio",IF(Tabela_Brasil[[#This Row],[IDHM]]&lt;=0.799,"Alto","Muito Alto")))</f>
        <v>Médio</v>
      </c>
      <c r="L3318" t="str">
        <f>VLOOKUP(Tabela_Brasil[[#This Row],[Estado]],'De-Para_Estado_Regiao'!$B$3:$C$29,2,FALSE)</f>
        <v>Nordeste</v>
      </c>
      <c r="M3318">
        <f>IF(Tabela_Brasil[[#This Row],[IBGE_1-4]]&gt;=951,1,0)</f>
        <v>0</v>
      </c>
      <c r="N3318">
        <f>IF(Tabela_Brasil[[#This Row],[COMP_P]]&lt;=2,1,0)</f>
        <v>1</v>
      </c>
    </row>
    <row r="3319" spans="1:14" x14ac:dyDescent="0.25">
      <c r="A3319" s="9" t="s">
        <v>3244</v>
      </c>
      <c r="B3319" s="9" t="s">
        <v>24</v>
      </c>
      <c r="C3319" s="9">
        <v>355</v>
      </c>
      <c r="D3319" s="9">
        <v>0.61799999999999999</v>
      </c>
      <c r="E3319" s="9">
        <v>0.59799999999999998</v>
      </c>
      <c r="F3319" s="9">
        <v>0.51300000000000001</v>
      </c>
      <c r="G3319" s="9">
        <v>6941.83</v>
      </c>
      <c r="H3319" s="10">
        <v>17</v>
      </c>
      <c r="I3319" t="str">
        <f>CONCATENATE(Tabela_Brasil[[#This Row],[Município]],"-",Tabela_Brasil[[#This Row],[Estado]])</f>
        <v>Mortugaba-BA</v>
      </c>
      <c r="J3319">
        <f>IF(Tabela_Brasil[[#This Row],[IDHM]]&lt;=0.599,1,0)</f>
        <v>0</v>
      </c>
      <c r="K3319" t="str">
        <f>IF(Tabela_Brasil[[#This Row],[IDHM]]&lt;=0.55,"Baixo",IF(Tabela_Brasil[[#This Row],[IDHM]]&lt;=0.699,"Médio",IF(Tabela_Brasil[[#This Row],[IDHM]]&lt;=0.799,"Alto","Muito Alto")))</f>
        <v>Médio</v>
      </c>
      <c r="L3319" t="str">
        <f>VLOOKUP(Tabela_Brasil[[#This Row],[Estado]],'De-Para_Estado_Regiao'!$B$3:$C$29,2,FALSE)</f>
        <v>Nordeste</v>
      </c>
      <c r="M3319">
        <f>IF(Tabela_Brasil[[#This Row],[IBGE_1-4]]&gt;=951,1,0)</f>
        <v>0</v>
      </c>
      <c r="N3319">
        <f>IF(Tabela_Brasil[[#This Row],[COMP_P]]&lt;=2,1,0)</f>
        <v>0</v>
      </c>
    </row>
    <row r="3320" spans="1:14" x14ac:dyDescent="0.25">
      <c r="A3320" s="12" t="s">
        <v>3245</v>
      </c>
      <c r="B3320" s="12" t="s">
        <v>7</v>
      </c>
      <c r="C3320" s="12">
        <v>226</v>
      </c>
      <c r="D3320" s="12">
        <v>0.71299999999999997</v>
      </c>
      <c r="E3320" s="12">
        <v>0.70099999999999996</v>
      </c>
      <c r="F3320" s="12">
        <v>0.63600000000000001</v>
      </c>
      <c r="G3320" s="12">
        <v>17638.77</v>
      </c>
      <c r="H3320" s="13">
        <v>0</v>
      </c>
      <c r="I3320" t="str">
        <f>CONCATENATE(Tabela_Brasil[[#This Row],[Município]],"-",Tabela_Brasil[[#This Row],[Estado]])</f>
        <v>Nipoã-SP</v>
      </c>
      <c r="J3320">
        <f>IF(Tabela_Brasil[[#This Row],[IDHM]]&lt;=0.599,1,0)</f>
        <v>0</v>
      </c>
      <c r="K3320" t="str">
        <f>IF(Tabela_Brasil[[#This Row],[IDHM]]&lt;=0.55,"Baixo",IF(Tabela_Brasil[[#This Row],[IDHM]]&lt;=0.699,"Médio",IF(Tabela_Brasil[[#This Row],[IDHM]]&lt;=0.799,"Alto","Muito Alto")))</f>
        <v>Alto</v>
      </c>
      <c r="L3320" t="str">
        <f>VLOOKUP(Tabela_Brasil[[#This Row],[Estado]],'De-Para_Estado_Regiao'!$B$3:$C$29,2,FALSE)</f>
        <v>Sudeste</v>
      </c>
      <c r="M3320">
        <f>IF(Tabela_Brasil[[#This Row],[IBGE_1-4]]&gt;=951,1,0)</f>
        <v>0</v>
      </c>
      <c r="N3320">
        <f>IF(Tabela_Brasil[[#This Row],[COMP_P]]&lt;=2,1,0)</f>
        <v>1</v>
      </c>
    </row>
    <row r="3321" spans="1:14" x14ac:dyDescent="0.25">
      <c r="A3321" s="9" t="s">
        <v>3246</v>
      </c>
      <c r="B3321" s="9" t="s">
        <v>87</v>
      </c>
      <c r="C3321" s="9">
        <v>491</v>
      </c>
      <c r="D3321" s="9">
        <v>0.61399999999999999</v>
      </c>
      <c r="E3321" s="9">
        <v>0.57799999999999996</v>
      </c>
      <c r="F3321" s="9">
        <v>0.53600000000000003</v>
      </c>
      <c r="G3321" s="9">
        <v>7352.96</v>
      </c>
      <c r="H3321" s="10">
        <v>1</v>
      </c>
      <c r="I3321" t="str">
        <f>CONCATENATE(Tabela_Brasil[[#This Row],[Município]],"-",Tabela_Brasil[[#This Row],[Estado]])</f>
        <v>Igarapé Grande-MA</v>
      </c>
      <c r="J3321">
        <f>IF(Tabela_Brasil[[#This Row],[IDHM]]&lt;=0.599,1,0)</f>
        <v>0</v>
      </c>
      <c r="K3321" t="str">
        <f>IF(Tabela_Brasil[[#This Row],[IDHM]]&lt;=0.55,"Baixo",IF(Tabela_Brasil[[#This Row],[IDHM]]&lt;=0.699,"Médio",IF(Tabela_Brasil[[#This Row],[IDHM]]&lt;=0.799,"Alto","Muito Alto")))</f>
        <v>Médio</v>
      </c>
      <c r="L3321" t="str">
        <f>VLOOKUP(Tabela_Brasil[[#This Row],[Estado]],'De-Para_Estado_Regiao'!$B$3:$C$29,2,FALSE)</f>
        <v>Nordeste</v>
      </c>
      <c r="M3321">
        <f>IF(Tabela_Brasil[[#This Row],[IBGE_1-4]]&gt;=951,1,0)</f>
        <v>0</v>
      </c>
      <c r="N3321">
        <f>IF(Tabela_Brasil[[#This Row],[COMP_P]]&lt;=2,1,0)</f>
        <v>1</v>
      </c>
    </row>
    <row r="3322" spans="1:14" x14ac:dyDescent="0.25">
      <c r="A3322" s="12" t="s">
        <v>3247</v>
      </c>
      <c r="B3322" s="12" t="s">
        <v>14</v>
      </c>
      <c r="C3322" s="12">
        <v>44</v>
      </c>
      <c r="D3322" s="12">
        <v>0.75</v>
      </c>
      <c r="E3322" s="12">
        <v>0.73799999999999999</v>
      </c>
      <c r="F3322" s="12">
        <v>0.66800000000000004</v>
      </c>
      <c r="G3322" s="12">
        <v>22775.25</v>
      </c>
      <c r="H3322" s="13">
        <v>5</v>
      </c>
      <c r="I3322" t="str">
        <f>CONCATENATE(Tabela_Brasil[[#This Row],[Município]],"-",Tabela_Brasil[[#This Row],[Estado]])</f>
        <v>Pareci Novo-RS</v>
      </c>
      <c r="J3322">
        <f>IF(Tabela_Brasil[[#This Row],[IDHM]]&lt;=0.599,1,0)</f>
        <v>0</v>
      </c>
      <c r="K3322" t="str">
        <f>IF(Tabela_Brasil[[#This Row],[IDHM]]&lt;=0.55,"Baixo",IF(Tabela_Brasil[[#This Row],[IDHM]]&lt;=0.699,"Médio",IF(Tabela_Brasil[[#This Row],[IDHM]]&lt;=0.799,"Alto","Muito Alto")))</f>
        <v>Alto</v>
      </c>
      <c r="L3322" t="str">
        <f>VLOOKUP(Tabela_Brasil[[#This Row],[Estado]],'De-Para_Estado_Regiao'!$B$3:$C$29,2,FALSE)</f>
        <v>Sul</v>
      </c>
      <c r="M3322">
        <f>IF(Tabela_Brasil[[#This Row],[IBGE_1-4]]&gt;=951,1,0)</f>
        <v>0</v>
      </c>
      <c r="N3322">
        <f>IF(Tabela_Brasil[[#This Row],[COMP_P]]&lt;=2,1,0)</f>
        <v>0</v>
      </c>
    </row>
    <row r="3323" spans="1:14" x14ac:dyDescent="0.25">
      <c r="A3323" s="9" t="s">
        <v>3248</v>
      </c>
      <c r="B3323" s="9" t="s">
        <v>87</v>
      </c>
      <c r="C3323" s="9">
        <v>672</v>
      </c>
      <c r="D3323" s="9">
        <v>0.622</v>
      </c>
      <c r="E3323" s="9">
        <v>0.54600000000000004</v>
      </c>
      <c r="F3323" s="9">
        <v>0.58199999999999996</v>
      </c>
      <c r="G3323" s="9">
        <v>5764.28</v>
      </c>
      <c r="H3323" s="10">
        <v>18</v>
      </c>
      <c r="I3323" t="str">
        <f>CONCATENATE(Tabela_Brasil[[#This Row],[Município]],"-",Tabela_Brasil[[#This Row],[Estado]])</f>
        <v>Mirinzal-MA</v>
      </c>
      <c r="J3323">
        <f>IF(Tabela_Brasil[[#This Row],[IDHM]]&lt;=0.599,1,0)</f>
        <v>0</v>
      </c>
      <c r="K3323" t="str">
        <f>IF(Tabela_Brasil[[#This Row],[IDHM]]&lt;=0.55,"Baixo",IF(Tabela_Brasil[[#This Row],[IDHM]]&lt;=0.699,"Médio",IF(Tabela_Brasil[[#This Row],[IDHM]]&lt;=0.799,"Alto","Muito Alto")))</f>
        <v>Médio</v>
      </c>
      <c r="L3323" t="str">
        <f>VLOOKUP(Tabela_Brasil[[#This Row],[Estado]],'De-Para_Estado_Regiao'!$B$3:$C$29,2,FALSE)</f>
        <v>Nordeste</v>
      </c>
      <c r="M3323">
        <f>IF(Tabela_Brasil[[#This Row],[IBGE_1-4]]&gt;=951,1,0)</f>
        <v>0</v>
      </c>
      <c r="N3323">
        <f>IF(Tabela_Brasil[[#This Row],[COMP_P]]&lt;=2,1,0)</f>
        <v>0</v>
      </c>
    </row>
    <row r="3324" spans="1:14" x14ac:dyDescent="0.25">
      <c r="A3324" s="12" t="s">
        <v>3249</v>
      </c>
      <c r="B3324" s="12" t="s">
        <v>118</v>
      </c>
      <c r="C3324" s="12">
        <v>510</v>
      </c>
      <c r="D3324" s="12">
        <v>0.60699999999999998</v>
      </c>
      <c r="E3324" s="12">
        <v>0.57399999999999995</v>
      </c>
      <c r="F3324" s="12">
        <v>0.52700000000000002</v>
      </c>
      <c r="G3324" s="12">
        <v>7553.71</v>
      </c>
      <c r="H3324" s="13">
        <v>6</v>
      </c>
      <c r="I3324" t="str">
        <f>CONCATENATE(Tabela_Brasil[[#This Row],[Município]],"-",Tabela_Brasil[[#This Row],[Estado]])</f>
        <v>Curimatá-PI</v>
      </c>
      <c r="J3324">
        <f>IF(Tabela_Brasil[[#This Row],[IDHM]]&lt;=0.599,1,0)</f>
        <v>0</v>
      </c>
      <c r="K3324" t="str">
        <f>IF(Tabela_Brasil[[#This Row],[IDHM]]&lt;=0.55,"Baixo",IF(Tabela_Brasil[[#This Row],[IDHM]]&lt;=0.699,"Médio",IF(Tabela_Brasil[[#This Row],[IDHM]]&lt;=0.799,"Alto","Muito Alto")))</f>
        <v>Médio</v>
      </c>
      <c r="L3324" t="str">
        <f>VLOOKUP(Tabela_Brasil[[#This Row],[Estado]],'De-Para_Estado_Regiao'!$B$3:$C$29,2,FALSE)</f>
        <v>Nordeste</v>
      </c>
      <c r="M3324">
        <f>IF(Tabela_Brasil[[#This Row],[IBGE_1-4]]&gt;=951,1,0)</f>
        <v>0</v>
      </c>
      <c r="N3324">
        <f>IF(Tabela_Brasil[[#This Row],[COMP_P]]&lt;=2,1,0)</f>
        <v>0</v>
      </c>
    </row>
    <row r="3325" spans="1:14" x14ac:dyDescent="0.25">
      <c r="A3325" s="9" t="s">
        <v>3250</v>
      </c>
      <c r="B3325" s="9" t="s">
        <v>14</v>
      </c>
      <c r="C3325" s="9">
        <v>9</v>
      </c>
      <c r="D3325" s="9">
        <v>0.622</v>
      </c>
      <c r="E3325" s="9">
        <v>0.63900000000000001</v>
      </c>
      <c r="F3325" s="9">
        <v>0.48199999999999998</v>
      </c>
      <c r="G3325" s="9">
        <v>15207.34</v>
      </c>
      <c r="H3325" s="10">
        <v>5</v>
      </c>
      <c r="I3325" t="str">
        <f>CONCATENATE(Tabela_Brasil[[#This Row],[Município]],"-",Tabela_Brasil[[#This Row],[Estado]])</f>
        <v>Passa Sete-RS</v>
      </c>
      <c r="J3325">
        <f>IF(Tabela_Brasil[[#This Row],[IDHM]]&lt;=0.599,1,0)</f>
        <v>0</v>
      </c>
      <c r="K3325" t="str">
        <f>IF(Tabela_Brasil[[#This Row],[IDHM]]&lt;=0.55,"Baixo",IF(Tabela_Brasil[[#This Row],[IDHM]]&lt;=0.699,"Médio",IF(Tabela_Brasil[[#This Row],[IDHM]]&lt;=0.799,"Alto","Muito Alto")))</f>
        <v>Médio</v>
      </c>
      <c r="L3325" t="str">
        <f>VLOOKUP(Tabela_Brasil[[#This Row],[Estado]],'De-Para_Estado_Regiao'!$B$3:$C$29,2,FALSE)</f>
        <v>Sul</v>
      </c>
      <c r="M3325">
        <f>IF(Tabela_Brasil[[#This Row],[IBGE_1-4]]&gt;=951,1,0)</f>
        <v>0</v>
      </c>
      <c r="N3325">
        <f>IF(Tabela_Brasil[[#This Row],[COMP_P]]&lt;=2,1,0)</f>
        <v>0</v>
      </c>
    </row>
    <row r="3326" spans="1:14" x14ac:dyDescent="0.25">
      <c r="A3326" s="12" t="s">
        <v>3251</v>
      </c>
      <c r="B3326" s="12" t="s">
        <v>275</v>
      </c>
      <c r="C3326" s="12">
        <v>349</v>
      </c>
      <c r="D3326" s="12">
        <v>0.58799999999999997</v>
      </c>
      <c r="E3326" s="12">
        <v>0.57799999999999996</v>
      </c>
      <c r="F3326" s="12">
        <v>0.45600000000000002</v>
      </c>
      <c r="G3326" s="12">
        <v>12134.14</v>
      </c>
      <c r="H3326" s="13">
        <v>1</v>
      </c>
      <c r="I3326" t="str">
        <f>CONCATENATE(Tabela_Brasil[[#This Row],[Município]],"-",Tabela_Brasil[[#This Row],[Estado]])</f>
        <v>Assis Brasil-AC</v>
      </c>
      <c r="J3326">
        <f>IF(Tabela_Brasil[[#This Row],[IDHM]]&lt;=0.599,1,0)</f>
        <v>1</v>
      </c>
      <c r="K3326" t="str">
        <f>IF(Tabela_Brasil[[#This Row],[IDHM]]&lt;=0.55,"Baixo",IF(Tabela_Brasil[[#This Row],[IDHM]]&lt;=0.699,"Médio",IF(Tabela_Brasil[[#This Row],[IDHM]]&lt;=0.799,"Alto","Muito Alto")))</f>
        <v>Médio</v>
      </c>
      <c r="L3326" t="str">
        <f>VLOOKUP(Tabela_Brasil[[#This Row],[Estado]],'De-Para_Estado_Regiao'!$B$3:$C$29,2,FALSE)</f>
        <v>Norte</v>
      </c>
      <c r="M3326">
        <f>IF(Tabela_Brasil[[#This Row],[IBGE_1-4]]&gt;=951,1,0)</f>
        <v>0</v>
      </c>
      <c r="N3326">
        <f>IF(Tabela_Brasil[[#This Row],[COMP_P]]&lt;=2,1,0)</f>
        <v>1</v>
      </c>
    </row>
    <row r="3327" spans="1:14" x14ac:dyDescent="0.25">
      <c r="A3327" s="9" t="s">
        <v>3252</v>
      </c>
      <c r="B3327" s="9" t="s">
        <v>16</v>
      </c>
      <c r="C3327" s="9">
        <v>256</v>
      </c>
      <c r="D3327" s="9">
        <v>0.66500000000000004</v>
      </c>
      <c r="E3327" s="9">
        <v>0.66300000000000003</v>
      </c>
      <c r="F3327" s="9">
        <v>0.54</v>
      </c>
      <c r="G3327" s="9">
        <v>11609.55</v>
      </c>
      <c r="H3327" s="10">
        <v>1</v>
      </c>
      <c r="I3327" t="str">
        <f>CONCATENATE(Tabela_Brasil[[#This Row],[Município]],"-",Tabela_Brasil[[#This Row],[Estado]])</f>
        <v>Central De Minas-MG</v>
      </c>
      <c r="J3327">
        <f>IF(Tabela_Brasil[[#This Row],[IDHM]]&lt;=0.599,1,0)</f>
        <v>0</v>
      </c>
      <c r="K3327" t="str">
        <f>IF(Tabela_Brasil[[#This Row],[IDHM]]&lt;=0.55,"Baixo",IF(Tabela_Brasil[[#This Row],[IDHM]]&lt;=0.699,"Médio",IF(Tabela_Brasil[[#This Row],[IDHM]]&lt;=0.799,"Alto","Muito Alto")))</f>
        <v>Médio</v>
      </c>
      <c r="L3327" t="str">
        <f>VLOOKUP(Tabela_Brasil[[#This Row],[Estado]],'De-Para_Estado_Regiao'!$B$3:$C$29,2,FALSE)</f>
        <v>Sudeste</v>
      </c>
      <c r="M3327">
        <f>IF(Tabela_Brasil[[#This Row],[IBGE_1-4]]&gt;=951,1,0)</f>
        <v>0</v>
      </c>
      <c r="N3327">
        <f>IF(Tabela_Brasil[[#This Row],[COMP_P]]&lt;=2,1,0)</f>
        <v>1</v>
      </c>
    </row>
    <row r="3328" spans="1:14" x14ac:dyDescent="0.25">
      <c r="A3328" s="12" t="s">
        <v>3253</v>
      </c>
      <c r="B3328" s="12" t="s">
        <v>64</v>
      </c>
      <c r="C3328" s="12">
        <v>311</v>
      </c>
      <c r="D3328" s="12">
        <v>0.66900000000000004</v>
      </c>
      <c r="E3328" s="12">
        <v>0.63100000000000001</v>
      </c>
      <c r="F3328" s="12">
        <v>0.60499999999999998</v>
      </c>
      <c r="G3328" s="12">
        <v>10517.49</v>
      </c>
      <c r="H3328" s="13">
        <v>5</v>
      </c>
      <c r="I3328" t="str">
        <f>CONCATENATE(Tabela_Brasil[[#This Row],[Município]],"-",Tabela_Brasil[[#This Row],[Estado]])</f>
        <v>Ponto Belo-ES</v>
      </c>
      <c r="J3328">
        <f>IF(Tabela_Brasil[[#This Row],[IDHM]]&lt;=0.599,1,0)</f>
        <v>0</v>
      </c>
      <c r="K3328" t="str">
        <f>IF(Tabela_Brasil[[#This Row],[IDHM]]&lt;=0.55,"Baixo",IF(Tabela_Brasil[[#This Row],[IDHM]]&lt;=0.699,"Médio",IF(Tabela_Brasil[[#This Row],[IDHM]]&lt;=0.799,"Alto","Muito Alto")))</f>
        <v>Médio</v>
      </c>
      <c r="L3328" t="str">
        <f>VLOOKUP(Tabela_Brasil[[#This Row],[Estado]],'De-Para_Estado_Regiao'!$B$3:$C$29,2,FALSE)</f>
        <v>Sudeste</v>
      </c>
      <c r="M3328">
        <f>IF(Tabela_Brasil[[#This Row],[IBGE_1-4]]&gt;=951,1,0)</f>
        <v>0</v>
      </c>
      <c r="N3328">
        <f>IF(Tabela_Brasil[[#This Row],[COMP_P]]&lt;=2,1,0)</f>
        <v>0</v>
      </c>
    </row>
    <row r="3329" spans="1:14" x14ac:dyDescent="0.25">
      <c r="A3329" s="9" t="s">
        <v>3254</v>
      </c>
      <c r="B3329" s="9" t="s">
        <v>14</v>
      </c>
      <c r="C3329" s="9">
        <v>44</v>
      </c>
      <c r="D3329" s="9">
        <v>0.65200000000000002</v>
      </c>
      <c r="E3329" s="9">
        <v>0.68600000000000005</v>
      </c>
      <c r="F3329" s="9">
        <v>0.51100000000000001</v>
      </c>
      <c r="G3329" s="9">
        <v>17894.79</v>
      </c>
      <c r="H3329" s="10">
        <v>3</v>
      </c>
      <c r="I3329" t="str">
        <f>CONCATENATE(Tabela_Brasil[[#This Row],[Município]],"-",Tabela_Brasil[[#This Row],[Estado]])</f>
        <v>Ibarama-RS</v>
      </c>
      <c r="J3329">
        <f>IF(Tabela_Brasil[[#This Row],[IDHM]]&lt;=0.599,1,0)</f>
        <v>0</v>
      </c>
      <c r="K3329" t="str">
        <f>IF(Tabela_Brasil[[#This Row],[IDHM]]&lt;=0.55,"Baixo",IF(Tabela_Brasil[[#This Row],[IDHM]]&lt;=0.699,"Médio",IF(Tabela_Brasil[[#This Row],[IDHM]]&lt;=0.799,"Alto","Muito Alto")))</f>
        <v>Médio</v>
      </c>
      <c r="L3329" t="str">
        <f>VLOOKUP(Tabela_Brasil[[#This Row],[Estado]],'De-Para_Estado_Regiao'!$B$3:$C$29,2,FALSE)</f>
        <v>Sul</v>
      </c>
      <c r="M3329">
        <f>IF(Tabela_Brasil[[#This Row],[IBGE_1-4]]&gt;=951,1,0)</f>
        <v>0</v>
      </c>
      <c r="N3329">
        <f>IF(Tabela_Brasil[[#This Row],[COMP_P]]&lt;=2,1,0)</f>
        <v>0</v>
      </c>
    </row>
    <row r="3330" spans="1:14" x14ac:dyDescent="0.25">
      <c r="A3330" s="12" t="s">
        <v>3255</v>
      </c>
      <c r="B3330" s="12" t="s">
        <v>7</v>
      </c>
      <c r="C3330" s="12">
        <v>201</v>
      </c>
      <c r="D3330" s="12">
        <v>0.69</v>
      </c>
      <c r="E3330" s="12">
        <v>0.66700000000000004</v>
      </c>
      <c r="F3330" s="12">
        <v>0.61899999999999999</v>
      </c>
      <c r="G3330" s="12">
        <v>18464.939999999999</v>
      </c>
      <c r="H3330" s="13">
        <v>6</v>
      </c>
      <c r="I3330" t="str">
        <f>CONCATENATE(Tabela_Brasil[[#This Row],[Município]],"-",Tabela_Brasil[[#This Row],[Estado]])</f>
        <v>Cabrália Paulista-SP</v>
      </c>
      <c r="J3330">
        <f>IF(Tabela_Brasil[[#This Row],[IDHM]]&lt;=0.599,1,0)</f>
        <v>0</v>
      </c>
      <c r="K3330" t="str">
        <f>IF(Tabela_Brasil[[#This Row],[IDHM]]&lt;=0.55,"Baixo",IF(Tabela_Brasil[[#This Row],[IDHM]]&lt;=0.699,"Médio",IF(Tabela_Brasil[[#This Row],[IDHM]]&lt;=0.799,"Alto","Muito Alto")))</f>
        <v>Médio</v>
      </c>
      <c r="L3330" t="str">
        <f>VLOOKUP(Tabela_Brasil[[#This Row],[Estado]],'De-Para_Estado_Regiao'!$B$3:$C$29,2,FALSE)</f>
        <v>Sudeste</v>
      </c>
      <c r="M3330">
        <f>IF(Tabela_Brasil[[#This Row],[IBGE_1-4]]&gt;=951,1,0)</f>
        <v>0</v>
      </c>
      <c r="N3330">
        <f>IF(Tabela_Brasil[[#This Row],[COMP_P]]&lt;=2,1,0)</f>
        <v>0</v>
      </c>
    </row>
    <row r="3331" spans="1:14" x14ac:dyDescent="0.25">
      <c r="A3331" s="9" t="s">
        <v>3256</v>
      </c>
      <c r="B3331" s="9" t="s">
        <v>82</v>
      </c>
      <c r="C3331" s="9">
        <v>517</v>
      </c>
      <c r="D3331" s="9">
        <v>0.59499999999999997</v>
      </c>
      <c r="E3331" s="9">
        <v>0.56599999999999995</v>
      </c>
      <c r="F3331" s="9">
        <v>0.499</v>
      </c>
      <c r="G3331" s="9">
        <v>7570.07</v>
      </c>
      <c r="H3331" s="10">
        <v>2</v>
      </c>
      <c r="I3331" t="str">
        <f>CONCATENATE(Tabela_Brasil[[#This Row],[Município]],"-",Tabela_Brasil[[#This Row],[Estado]])</f>
        <v>Pirpirituba-PB</v>
      </c>
      <c r="J3331">
        <f>IF(Tabela_Brasil[[#This Row],[IDHM]]&lt;=0.599,1,0)</f>
        <v>1</v>
      </c>
      <c r="K3331" t="str">
        <f>IF(Tabela_Brasil[[#This Row],[IDHM]]&lt;=0.55,"Baixo",IF(Tabela_Brasil[[#This Row],[IDHM]]&lt;=0.699,"Médio",IF(Tabela_Brasil[[#This Row],[IDHM]]&lt;=0.799,"Alto","Muito Alto")))</f>
        <v>Médio</v>
      </c>
      <c r="L3331" t="str">
        <f>VLOOKUP(Tabela_Brasil[[#This Row],[Estado]],'De-Para_Estado_Regiao'!$B$3:$C$29,2,FALSE)</f>
        <v>Nordeste</v>
      </c>
      <c r="M3331">
        <f>IF(Tabela_Brasil[[#This Row],[IBGE_1-4]]&gt;=951,1,0)</f>
        <v>0</v>
      </c>
      <c r="N3331">
        <f>IF(Tabela_Brasil[[#This Row],[COMP_P]]&lt;=2,1,0)</f>
        <v>1</v>
      </c>
    </row>
    <row r="3332" spans="1:14" x14ac:dyDescent="0.25">
      <c r="A3332" s="12" t="s">
        <v>3257</v>
      </c>
      <c r="B3332" s="12" t="s">
        <v>7</v>
      </c>
      <c r="C3332" s="12">
        <v>294</v>
      </c>
      <c r="D3332" s="12">
        <v>0.71</v>
      </c>
      <c r="E3332" s="12">
        <v>0.67300000000000004</v>
      </c>
      <c r="F3332" s="12">
        <v>0.63600000000000001</v>
      </c>
      <c r="G3332" s="12">
        <v>12244.56</v>
      </c>
      <c r="H3332" s="13">
        <v>2</v>
      </c>
      <c r="I3332" t="str">
        <f>CONCATENATE(Tabela_Brasil[[#This Row],[Município]],"-",Tabela_Brasil[[#This Row],[Estado]])</f>
        <v>Itirapuã-SP</v>
      </c>
      <c r="J3332">
        <f>IF(Tabela_Brasil[[#This Row],[IDHM]]&lt;=0.599,1,0)</f>
        <v>0</v>
      </c>
      <c r="K3332" t="str">
        <f>IF(Tabela_Brasil[[#This Row],[IDHM]]&lt;=0.55,"Baixo",IF(Tabela_Brasil[[#This Row],[IDHM]]&lt;=0.699,"Médio",IF(Tabela_Brasil[[#This Row],[IDHM]]&lt;=0.799,"Alto","Muito Alto")))</f>
        <v>Alto</v>
      </c>
      <c r="L3332" t="str">
        <f>VLOOKUP(Tabela_Brasil[[#This Row],[Estado]],'De-Para_Estado_Regiao'!$B$3:$C$29,2,FALSE)</f>
        <v>Sudeste</v>
      </c>
      <c r="M3332">
        <f>IF(Tabela_Brasil[[#This Row],[IBGE_1-4]]&gt;=951,1,0)</f>
        <v>0</v>
      </c>
      <c r="N3332">
        <f>IF(Tabela_Brasil[[#This Row],[COMP_P]]&lt;=2,1,0)</f>
        <v>1</v>
      </c>
    </row>
    <row r="3333" spans="1:14" x14ac:dyDescent="0.25">
      <c r="A3333" s="9" t="s">
        <v>3258</v>
      </c>
      <c r="B3333" s="9" t="s">
        <v>49</v>
      </c>
      <c r="C3333" s="9">
        <v>375</v>
      </c>
      <c r="D3333" s="9">
        <v>0.59099999999999997</v>
      </c>
      <c r="E3333" s="9">
        <v>0.58799999999999997</v>
      </c>
      <c r="F3333" s="9">
        <v>0.47299999999999998</v>
      </c>
      <c r="G3333" s="9">
        <v>10589.35</v>
      </c>
      <c r="H3333" s="10">
        <v>0</v>
      </c>
      <c r="I3333" t="str">
        <f>CONCATENATE(Tabela_Brasil[[#This Row],[Município]],"-",Tabela_Brasil[[#This Row],[Estado]])</f>
        <v>Brejo Grande Do Araguaia-PA</v>
      </c>
      <c r="J3333">
        <f>IF(Tabela_Brasil[[#This Row],[IDHM]]&lt;=0.599,1,0)</f>
        <v>1</v>
      </c>
      <c r="K3333" t="str">
        <f>IF(Tabela_Brasil[[#This Row],[IDHM]]&lt;=0.55,"Baixo",IF(Tabela_Brasil[[#This Row],[IDHM]]&lt;=0.699,"Médio",IF(Tabela_Brasil[[#This Row],[IDHM]]&lt;=0.799,"Alto","Muito Alto")))</f>
        <v>Médio</v>
      </c>
      <c r="L3333" t="str">
        <f>VLOOKUP(Tabela_Brasil[[#This Row],[Estado]],'De-Para_Estado_Regiao'!$B$3:$C$29,2,FALSE)</f>
        <v>Norte</v>
      </c>
      <c r="M3333">
        <f>IF(Tabela_Brasil[[#This Row],[IBGE_1-4]]&gt;=951,1,0)</f>
        <v>0</v>
      </c>
      <c r="N3333">
        <f>IF(Tabela_Brasil[[#This Row],[COMP_P]]&lt;=2,1,0)</f>
        <v>1</v>
      </c>
    </row>
    <row r="3334" spans="1:14" x14ac:dyDescent="0.25">
      <c r="A3334" s="12" t="s">
        <v>3259</v>
      </c>
      <c r="B3334" s="12" t="s">
        <v>64</v>
      </c>
      <c r="C3334" s="12">
        <v>184</v>
      </c>
      <c r="D3334" s="12">
        <v>0.67</v>
      </c>
      <c r="E3334" s="12">
        <v>0.61699999999999999</v>
      </c>
      <c r="F3334" s="12">
        <v>0.57699999999999996</v>
      </c>
      <c r="G3334" s="12">
        <v>12931.95</v>
      </c>
      <c r="H3334" s="13">
        <v>3</v>
      </c>
      <c r="I3334" t="str">
        <f>CONCATENATE(Tabela_Brasil[[#This Row],[Município]],"-",Tabela_Brasil[[#This Row],[Estado]])</f>
        <v>Mucurici-ES</v>
      </c>
      <c r="J3334">
        <f>IF(Tabela_Brasil[[#This Row],[IDHM]]&lt;=0.599,1,0)</f>
        <v>0</v>
      </c>
      <c r="K3334" t="str">
        <f>IF(Tabela_Brasil[[#This Row],[IDHM]]&lt;=0.55,"Baixo",IF(Tabela_Brasil[[#This Row],[IDHM]]&lt;=0.699,"Médio",IF(Tabela_Brasil[[#This Row],[IDHM]]&lt;=0.799,"Alto","Muito Alto")))</f>
        <v>Médio</v>
      </c>
      <c r="L3334" t="str">
        <f>VLOOKUP(Tabela_Brasil[[#This Row],[Estado]],'De-Para_Estado_Regiao'!$B$3:$C$29,2,FALSE)</f>
        <v>Sudeste</v>
      </c>
      <c r="M3334">
        <f>IF(Tabela_Brasil[[#This Row],[IBGE_1-4]]&gt;=951,1,0)</f>
        <v>0</v>
      </c>
      <c r="N3334">
        <f>IF(Tabela_Brasil[[#This Row],[COMP_P]]&lt;=2,1,0)</f>
        <v>0</v>
      </c>
    </row>
    <row r="3335" spans="1:14" x14ac:dyDescent="0.25">
      <c r="A3335" s="9" t="s">
        <v>3260</v>
      </c>
      <c r="B3335" s="9" t="s">
        <v>14</v>
      </c>
      <c r="C3335" s="9">
        <v>43</v>
      </c>
      <c r="D3335" s="9">
        <v>0.79</v>
      </c>
      <c r="E3335" s="9">
        <v>0.84299999999999997</v>
      </c>
      <c r="F3335" s="9">
        <v>0.68899999999999995</v>
      </c>
      <c r="G3335" s="9">
        <v>26388.400000000001</v>
      </c>
      <c r="H3335" s="10">
        <v>3</v>
      </c>
      <c r="I3335" t="str">
        <f>CONCATENATE(Tabela_Brasil[[#This Row],[Município]],"-",Tabela_Brasil[[#This Row],[Estado]])</f>
        <v>Três Arroios-RS</v>
      </c>
      <c r="J3335">
        <f>IF(Tabela_Brasil[[#This Row],[IDHM]]&lt;=0.599,1,0)</f>
        <v>0</v>
      </c>
      <c r="K3335" t="str">
        <f>IF(Tabela_Brasil[[#This Row],[IDHM]]&lt;=0.55,"Baixo",IF(Tabela_Brasil[[#This Row],[IDHM]]&lt;=0.699,"Médio",IF(Tabela_Brasil[[#This Row],[IDHM]]&lt;=0.799,"Alto","Muito Alto")))</f>
        <v>Alto</v>
      </c>
      <c r="L3335" t="str">
        <f>VLOOKUP(Tabela_Brasil[[#This Row],[Estado]],'De-Para_Estado_Regiao'!$B$3:$C$29,2,FALSE)</f>
        <v>Sul</v>
      </c>
      <c r="M3335">
        <f>IF(Tabela_Brasil[[#This Row],[IBGE_1-4]]&gt;=951,1,0)</f>
        <v>0</v>
      </c>
      <c r="N3335">
        <f>IF(Tabela_Brasil[[#This Row],[COMP_P]]&lt;=2,1,0)</f>
        <v>0</v>
      </c>
    </row>
    <row r="3336" spans="1:14" x14ac:dyDescent="0.25">
      <c r="A3336" s="12" t="s">
        <v>3261</v>
      </c>
      <c r="B3336" s="12" t="s">
        <v>14</v>
      </c>
      <c r="C3336" s="12">
        <v>45</v>
      </c>
      <c r="D3336" s="12">
        <v>0.71</v>
      </c>
      <c r="E3336" s="12">
        <v>0.71299999999999997</v>
      </c>
      <c r="F3336" s="12">
        <v>0.60699999999999998</v>
      </c>
      <c r="G3336" s="12">
        <v>15282.37</v>
      </c>
      <c r="H3336" s="13">
        <v>7</v>
      </c>
      <c r="I3336" t="str">
        <f>CONCATENATE(Tabela_Brasil[[#This Row],[Município]],"-",Tabela_Brasil[[#This Row],[Estado]])</f>
        <v>Pinheirinho Do Vale-RS</v>
      </c>
      <c r="J3336">
        <f>IF(Tabela_Brasil[[#This Row],[IDHM]]&lt;=0.599,1,0)</f>
        <v>0</v>
      </c>
      <c r="K3336" t="str">
        <f>IF(Tabela_Brasil[[#This Row],[IDHM]]&lt;=0.55,"Baixo",IF(Tabela_Brasil[[#This Row],[IDHM]]&lt;=0.699,"Médio",IF(Tabela_Brasil[[#This Row],[IDHM]]&lt;=0.799,"Alto","Muito Alto")))</f>
        <v>Alto</v>
      </c>
      <c r="L3336" t="str">
        <f>VLOOKUP(Tabela_Brasil[[#This Row],[Estado]],'De-Para_Estado_Regiao'!$B$3:$C$29,2,FALSE)</f>
        <v>Sul</v>
      </c>
      <c r="M3336">
        <f>IF(Tabela_Brasil[[#This Row],[IBGE_1-4]]&gt;=951,1,0)</f>
        <v>0</v>
      </c>
      <c r="N3336">
        <f>IF(Tabela_Brasil[[#This Row],[COMP_P]]&lt;=2,1,0)</f>
        <v>0</v>
      </c>
    </row>
    <row r="3337" spans="1:14" x14ac:dyDescent="0.25">
      <c r="A3337" s="9" t="s">
        <v>3262</v>
      </c>
      <c r="B3337" s="9" t="s">
        <v>16</v>
      </c>
      <c r="C3337" s="9">
        <v>183</v>
      </c>
      <c r="D3337" s="9">
        <v>0.64700000000000002</v>
      </c>
      <c r="E3337" s="9">
        <v>0.65500000000000003</v>
      </c>
      <c r="F3337" s="9">
        <v>0.52300000000000002</v>
      </c>
      <c r="G3337" s="9">
        <v>14814.35</v>
      </c>
      <c r="H3337" s="10">
        <v>3</v>
      </c>
      <c r="I3337" t="str">
        <f>CONCATENATE(Tabela_Brasil[[#This Row],[Município]],"-",Tabela_Brasil[[#This Row],[Estado]])</f>
        <v>Santana Do Jacaré-MG</v>
      </c>
      <c r="J3337">
        <f>IF(Tabela_Brasil[[#This Row],[IDHM]]&lt;=0.599,1,0)</f>
        <v>0</v>
      </c>
      <c r="K3337" t="str">
        <f>IF(Tabela_Brasil[[#This Row],[IDHM]]&lt;=0.55,"Baixo",IF(Tabela_Brasil[[#This Row],[IDHM]]&lt;=0.699,"Médio",IF(Tabela_Brasil[[#This Row],[IDHM]]&lt;=0.799,"Alto","Muito Alto")))</f>
        <v>Médio</v>
      </c>
      <c r="L3337" t="str">
        <f>VLOOKUP(Tabela_Brasil[[#This Row],[Estado]],'De-Para_Estado_Regiao'!$B$3:$C$29,2,FALSE)</f>
        <v>Sudeste</v>
      </c>
      <c r="M3337">
        <f>IF(Tabela_Brasil[[#This Row],[IBGE_1-4]]&gt;=951,1,0)</f>
        <v>0</v>
      </c>
      <c r="N3337">
        <f>IF(Tabela_Brasil[[#This Row],[COMP_P]]&lt;=2,1,0)</f>
        <v>0</v>
      </c>
    </row>
    <row r="3338" spans="1:14" x14ac:dyDescent="0.25">
      <c r="A3338" s="12" t="s">
        <v>3263</v>
      </c>
      <c r="B3338" s="12" t="s">
        <v>16</v>
      </c>
      <c r="C3338" s="12">
        <v>203</v>
      </c>
      <c r="D3338" s="12">
        <v>0.64400000000000002</v>
      </c>
      <c r="E3338" s="12">
        <v>0.63900000000000001</v>
      </c>
      <c r="F3338" s="12">
        <v>0.505</v>
      </c>
      <c r="G3338" s="12">
        <v>9251.77</v>
      </c>
      <c r="H3338" s="13">
        <v>8</v>
      </c>
      <c r="I3338" t="str">
        <f>CONCATENATE(Tabela_Brasil[[#This Row],[Município]],"-",Tabela_Brasil[[#This Row],[Estado]])</f>
        <v>Senador Firmino-MG</v>
      </c>
      <c r="J3338">
        <f>IF(Tabela_Brasil[[#This Row],[IDHM]]&lt;=0.599,1,0)</f>
        <v>0</v>
      </c>
      <c r="K3338" t="str">
        <f>IF(Tabela_Brasil[[#This Row],[IDHM]]&lt;=0.55,"Baixo",IF(Tabela_Brasil[[#This Row],[IDHM]]&lt;=0.699,"Médio",IF(Tabela_Brasil[[#This Row],[IDHM]]&lt;=0.799,"Alto","Muito Alto")))</f>
        <v>Médio</v>
      </c>
      <c r="L3338" t="str">
        <f>VLOOKUP(Tabela_Brasil[[#This Row],[Estado]],'De-Para_Estado_Regiao'!$B$3:$C$29,2,FALSE)</f>
        <v>Sudeste</v>
      </c>
      <c r="M3338">
        <f>IF(Tabela_Brasil[[#This Row],[IBGE_1-4]]&gt;=951,1,0)</f>
        <v>0</v>
      </c>
      <c r="N3338">
        <f>IF(Tabela_Brasil[[#This Row],[COMP_P]]&lt;=2,1,0)</f>
        <v>0</v>
      </c>
    </row>
    <row r="3339" spans="1:14" x14ac:dyDescent="0.25">
      <c r="A3339" s="9" t="s">
        <v>3264</v>
      </c>
      <c r="B3339" s="9" t="s">
        <v>14</v>
      </c>
      <c r="C3339" s="9">
        <v>98</v>
      </c>
      <c r="D3339" s="9">
        <v>0.7</v>
      </c>
      <c r="E3339" s="9">
        <v>0.71799999999999997</v>
      </c>
      <c r="F3339" s="9">
        <v>0.56799999999999995</v>
      </c>
      <c r="G3339" s="9">
        <v>19846.11</v>
      </c>
      <c r="H3339" s="10">
        <v>4</v>
      </c>
      <c r="I3339" t="str">
        <f>CONCATENATE(Tabela_Brasil[[#This Row],[Município]],"-",Tabela_Brasil[[#This Row],[Estado]])</f>
        <v>Dona Francisca-RS</v>
      </c>
      <c r="J3339">
        <f>IF(Tabela_Brasil[[#This Row],[IDHM]]&lt;=0.599,1,0)</f>
        <v>0</v>
      </c>
      <c r="K3339" t="str">
        <f>IF(Tabela_Brasil[[#This Row],[IDHM]]&lt;=0.55,"Baixo",IF(Tabela_Brasil[[#This Row],[IDHM]]&lt;=0.699,"Médio",IF(Tabela_Brasil[[#This Row],[IDHM]]&lt;=0.799,"Alto","Muito Alto")))</f>
        <v>Alto</v>
      </c>
      <c r="L3339" t="str">
        <f>VLOOKUP(Tabela_Brasil[[#This Row],[Estado]],'De-Para_Estado_Regiao'!$B$3:$C$29,2,FALSE)</f>
        <v>Sul</v>
      </c>
      <c r="M3339">
        <f>IF(Tabela_Brasil[[#This Row],[IBGE_1-4]]&gt;=951,1,0)</f>
        <v>0</v>
      </c>
      <c r="N3339">
        <f>IF(Tabela_Brasil[[#This Row],[COMP_P]]&lt;=2,1,0)</f>
        <v>0</v>
      </c>
    </row>
    <row r="3340" spans="1:14" x14ac:dyDescent="0.25">
      <c r="A3340" s="12" t="s">
        <v>3265</v>
      </c>
      <c r="B3340" s="12" t="s">
        <v>64</v>
      </c>
      <c r="C3340" s="12">
        <v>107</v>
      </c>
      <c r="D3340" s="12">
        <v>0.63200000000000001</v>
      </c>
      <c r="E3340" s="12">
        <v>0.622</v>
      </c>
      <c r="F3340" s="12">
        <v>0.496</v>
      </c>
      <c r="G3340" s="12">
        <v>14309.32</v>
      </c>
      <c r="H3340" s="13">
        <v>3</v>
      </c>
      <c r="I3340" t="str">
        <f>CONCATENATE(Tabela_Brasil[[#This Row],[Município]],"-",Tabela_Brasil[[#This Row],[Estado]])</f>
        <v>Divino De São Lourenço-ES</v>
      </c>
      <c r="J3340">
        <f>IF(Tabela_Brasil[[#This Row],[IDHM]]&lt;=0.599,1,0)</f>
        <v>0</v>
      </c>
      <c r="K3340" t="str">
        <f>IF(Tabela_Brasil[[#This Row],[IDHM]]&lt;=0.55,"Baixo",IF(Tabela_Brasil[[#This Row],[IDHM]]&lt;=0.699,"Médio",IF(Tabela_Brasil[[#This Row],[IDHM]]&lt;=0.799,"Alto","Muito Alto")))</f>
        <v>Médio</v>
      </c>
      <c r="L3340" t="str">
        <f>VLOOKUP(Tabela_Brasil[[#This Row],[Estado]],'De-Para_Estado_Regiao'!$B$3:$C$29,2,FALSE)</f>
        <v>Sudeste</v>
      </c>
      <c r="M3340">
        <f>IF(Tabela_Brasil[[#This Row],[IBGE_1-4]]&gt;=951,1,0)</f>
        <v>0</v>
      </c>
      <c r="N3340">
        <f>IF(Tabela_Brasil[[#This Row],[COMP_P]]&lt;=2,1,0)</f>
        <v>0</v>
      </c>
    </row>
    <row r="3341" spans="1:14" x14ac:dyDescent="0.25">
      <c r="A3341" s="9" t="s">
        <v>3266</v>
      </c>
      <c r="B3341" s="9" t="s">
        <v>14</v>
      </c>
      <c r="C3341" s="9">
        <v>79</v>
      </c>
      <c r="D3341" s="9">
        <v>0.68</v>
      </c>
      <c r="E3341" s="9">
        <v>0.69599999999999995</v>
      </c>
      <c r="F3341" s="9">
        <v>0.56699999999999995</v>
      </c>
      <c r="G3341" s="9">
        <v>15855.25</v>
      </c>
      <c r="H3341" s="10">
        <v>13</v>
      </c>
      <c r="I3341" t="str">
        <f>CONCATENATE(Tabela_Brasil[[#This Row],[Município]],"-",Tabela_Brasil[[#This Row],[Estado]])</f>
        <v>Itatiba Do Sul-RS</v>
      </c>
      <c r="J3341">
        <f>IF(Tabela_Brasil[[#This Row],[IDHM]]&lt;=0.599,1,0)</f>
        <v>0</v>
      </c>
      <c r="K3341" t="str">
        <f>IF(Tabela_Brasil[[#This Row],[IDHM]]&lt;=0.55,"Baixo",IF(Tabela_Brasil[[#This Row],[IDHM]]&lt;=0.699,"Médio",IF(Tabela_Brasil[[#This Row],[IDHM]]&lt;=0.799,"Alto","Muito Alto")))</f>
        <v>Médio</v>
      </c>
      <c r="L3341" t="str">
        <f>VLOOKUP(Tabela_Brasil[[#This Row],[Estado]],'De-Para_Estado_Regiao'!$B$3:$C$29,2,FALSE)</f>
        <v>Sul</v>
      </c>
      <c r="M3341">
        <f>IF(Tabela_Brasil[[#This Row],[IBGE_1-4]]&gt;=951,1,0)</f>
        <v>0</v>
      </c>
      <c r="N3341">
        <f>IF(Tabela_Brasil[[#This Row],[COMP_P]]&lt;=2,1,0)</f>
        <v>0</v>
      </c>
    </row>
    <row r="3342" spans="1:14" x14ac:dyDescent="0.25">
      <c r="A3342" s="12" t="s">
        <v>3267</v>
      </c>
      <c r="B3342" s="12" t="s">
        <v>7</v>
      </c>
      <c r="C3342" s="12">
        <v>186</v>
      </c>
      <c r="D3342" s="12">
        <v>0.68799999999999994</v>
      </c>
      <c r="E3342" s="12">
        <v>0.66900000000000004</v>
      </c>
      <c r="F3342" s="12">
        <v>0.60499999999999998</v>
      </c>
      <c r="G3342" s="12">
        <v>9771.9500000000007</v>
      </c>
      <c r="H3342" s="13">
        <v>3</v>
      </c>
      <c r="I3342" t="str">
        <f>CONCATENATE(Tabela_Brasil[[#This Row],[Município]],"-",Tabela_Brasil[[#This Row],[Estado]])</f>
        <v>Álvaro De Carvalho-SP</v>
      </c>
      <c r="J3342">
        <f>IF(Tabela_Brasil[[#This Row],[IDHM]]&lt;=0.599,1,0)</f>
        <v>0</v>
      </c>
      <c r="K3342" t="str">
        <f>IF(Tabela_Brasil[[#This Row],[IDHM]]&lt;=0.55,"Baixo",IF(Tabela_Brasil[[#This Row],[IDHM]]&lt;=0.699,"Médio",IF(Tabela_Brasil[[#This Row],[IDHM]]&lt;=0.799,"Alto","Muito Alto")))</f>
        <v>Médio</v>
      </c>
      <c r="L3342" t="str">
        <f>VLOOKUP(Tabela_Brasil[[#This Row],[Estado]],'De-Para_Estado_Regiao'!$B$3:$C$29,2,FALSE)</f>
        <v>Sudeste</v>
      </c>
      <c r="M3342">
        <f>IF(Tabela_Brasil[[#This Row],[IBGE_1-4]]&gt;=951,1,0)</f>
        <v>0</v>
      </c>
      <c r="N3342">
        <f>IF(Tabela_Brasil[[#This Row],[COMP_P]]&lt;=2,1,0)</f>
        <v>0</v>
      </c>
    </row>
    <row r="3343" spans="1:14" x14ac:dyDescent="0.25">
      <c r="A3343" s="9" t="s">
        <v>3268</v>
      </c>
      <c r="B3343" s="9" t="s">
        <v>14</v>
      </c>
      <c r="C3343" s="9">
        <v>51</v>
      </c>
      <c r="D3343" s="9">
        <v>0.73</v>
      </c>
      <c r="E3343" s="9">
        <v>0.76300000000000001</v>
      </c>
      <c r="F3343" s="9">
        <v>0.60399999999999998</v>
      </c>
      <c r="G3343" s="9">
        <v>22091.03</v>
      </c>
      <c r="H3343" s="10">
        <v>1</v>
      </c>
      <c r="I3343" t="str">
        <f>CONCATENATE(Tabela_Brasil[[#This Row],[Município]],"-",Tabela_Brasil[[#This Row],[Estado]])</f>
        <v>Mariano Moro-RS</v>
      </c>
      <c r="J3343">
        <f>IF(Tabela_Brasil[[#This Row],[IDHM]]&lt;=0.599,1,0)</f>
        <v>0</v>
      </c>
      <c r="K3343" t="str">
        <f>IF(Tabela_Brasil[[#This Row],[IDHM]]&lt;=0.55,"Baixo",IF(Tabela_Brasil[[#This Row],[IDHM]]&lt;=0.699,"Médio",IF(Tabela_Brasil[[#This Row],[IDHM]]&lt;=0.799,"Alto","Muito Alto")))</f>
        <v>Alto</v>
      </c>
      <c r="L3343" t="str">
        <f>VLOOKUP(Tabela_Brasil[[#This Row],[Estado]],'De-Para_Estado_Regiao'!$B$3:$C$29,2,FALSE)</f>
        <v>Sul</v>
      </c>
      <c r="M3343">
        <f>IF(Tabela_Brasil[[#This Row],[IBGE_1-4]]&gt;=951,1,0)</f>
        <v>0</v>
      </c>
      <c r="N3343">
        <f>IF(Tabela_Brasil[[#This Row],[COMP_P]]&lt;=2,1,0)</f>
        <v>1</v>
      </c>
    </row>
    <row r="3344" spans="1:14" x14ac:dyDescent="0.25">
      <c r="A3344" s="12" t="s">
        <v>3269</v>
      </c>
      <c r="B3344" s="12" t="s">
        <v>33</v>
      </c>
      <c r="C3344" s="12">
        <v>97</v>
      </c>
      <c r="D3344" s="12">
        <v>0.68500000000000005</v>
      </c>
      <c r="E3344" s="12">
        <v>0.66900000000000004</v>
      </c>
      <c r="F3344" s="12">
        <v>0.59099999999999997</v>
      </c>
      <c r="G3344" s="12">
        <v>12144.12</v>
      </c>
      <c r="H3344" s="13">
        <v>0</v>
      </c>
      <c r="I3344" t="str">
        <f>CONCATENATE(Tabela_Brasil[[#This Row],[Município]],"-",Tabela_Brasil[[#This Row],[Estado]])</f>
        <v>Caldazinha-GO</v>
      </c>
      <c r="J3344">
        <f>IF(Tabela_Brasil[[#This Row],[IDHM]]&lt;=0.599,1,0)</f>
        <v>0</v>
      </c>
      <c r="K3344" t="str">
        <f>IF(Tabela_Brasil[[#This Row],[IDHM]]&lt;=0.55,"Baixo",IF(Tabela_Brasil[[#This Row],[IDHM]]&lt;=0.699,"Médio",IF(Tabela_Brasil[[#This Row],[IDHM]]&lt;=0.799,"Alto","Muito Alto")))</f>
        <v>Médio</v>
      </c>
      <c r="L3344" t="str">
        <f>VLOOKUP(Tabela_Brasil[[#This Row],[Estado]],'De-Para_Estado_Regiao'!$B$3:$C$29,2,FALSE)</f>
        <v>Centro-Oeste</v>
      </c>
      <c r="M3344">
        <f>IF(Tabela_Brasil[[#This Row],[IBGE_1-4]]&gt;=951,1,0)</f>
        <v>0</v>
      </c>
      <c r="N3344">
        <f>IF(Tabela_Brasil[[#This Row],[COMP_P]]&lt;=2,1,0)</f>
        <v>1</v>
      </c>
    </row>
    <row r="3345" spans="1:14" x14ac:dyDescent="0.25">
      <c r="A3345" s="9" t="s">
        <v>3270</v>
      </c>
      <c r="B3345" s="9" t="s">
        <v>14</v>
      </c>
      <c r="C3345" s="9">
        <v>29</v>
      </c>
      <c r="D3345" s="9">
        <v>0.71499999999999997</v>
      </c>
      <c r="E3345" s="9">
        <v>0.76500000000000001</v>
      </c>
      <c r="F3345" s="9">
        <v>0.56599999999999995</v>
      </c>
      <c r="G3345" s="9">
        <v>22787.599999999999</v>
      </c>
      <c r="H3345" s="10">
        <v>0</v>
      </c>
      <c r="I3345" t="str">
        <f>CONCATENATE(Tabela_Brasil[[#This Row],[Município]],"-",Tabela_Brasil[[#This Row],[Estado]])</f>
        <v>Pouso Novo-RS</v>
      </c>
      <c r="J3345">
        <f>IF(Tabela_Brasil[[#This Row],[IDHM]]&lt;=0.599,1,0)</f>
        <v>0</v>
      </c>
      <c r="K3345" t="str">
        <f>IF(Tabela_Brasil[[#This Row],[IDHM]]&lt;=0.55,"Baixo",IF(Tabela_Brasil[[#This Row],[IDHM]]&lt;=0.699,"Médio",IF(Tabela_Brasil[[#This Row],[IDHM]]&lt;=0.799,"Alto","Muito Alto")))</f>
        <v>Alto</v>
      </c>
      <c r="L3345" t="str">
        <f>VLOOKUP(Tabela_Brasil[[#This Row],[Estado]],'De-Para_Estado_Regiao'!$B$3:$C$29,2,FALSE)</f>
        <v>Sul</v>
      </c>
      <c r="M3345">
        <f>IF(Tabela_Brasil[[#This Row],[IBGE_1-4]]&gt;=951,1,0)</f>
        <v>0</v>
      </c>
      <c r="N3345">
        <f>IF(Tabela_Brasil[[#This Row],[COMP_P]]&lt;=2,1,0)</f>
        <v>1</v>
      </c>
    </row>
    <row r="3346" spans="1:14" x14ac:dyDescent="0.25">
      <c r="A3346" s="12" t="s">
        <v>3271</v>
      </c>
      <c r="B3346" s="12" t="s">
        <v>53</v>
      </c>
      <c r="C3346" s="12">
        <v>262</v>
      </c>
      <c r="D3346" s="12">
        <v>0.68200000000000005</v>
      </c>
      <c r="E3346" s="12">
        <v>0.66800000000000004</v>
      </c>
      <c r="F3346" s="12">
        <v>0.57599999999999996</v>
      </c>
      <c r="G3346" s="12">
        <v>306138.63</v>
      </c>
      <c r="H3346" s="13">
        <v>2</v>
      </c>
      <c r="I3346" t="str">
        <f>CONCATENATE(Tabela_Brasil[[#This Row],[Município]],"-",Tabela_Brasil[[#This Row],[Estado]])</f>
        <v>Selvíria-MS</v>
      </c>
      <c r="J3346">
        <f>IF(Tabela_Brasil[[#This Row],[IDHM]]&lt;=0.599,1,0)</f>
        <v>0</v>
      </c>
      <c r="K3346" t="str">
        <f>IF(Tabela_Brasil[[#This Row],[IDHM]]&lt;=0.55,"Baixo",IF(Tabela_Brasil[[#This Row],[IDHM]]&lt;=0.699,"Médio",IF(Tabela_Brasil[[#This Row],[IDHM]]&lt;=0.799,"Alto","Muito Alto")))</f>
        <v>Médio</v>
      </c>
      <c r="L3346" t="str">
        <f>VLOOKUP(Tabela_Brasil[[#This Row],[Estado]],'De-Para_Estado_Regiao'!$B$3:$C$29,2,FALSE)</f>
        <v>Centro-Oeste</v>
      </c>
      <c r="M3346">
        <f>IF(Tabela_Brasil[[#This Row],[IBGE_1-4]]&gt;=951,1,0)</f>
        <v>0</v>
      </c>
      <c r="N3346">
        <f>IF(Tabela_Brasil[[#This Row],[COMP_P]]&lt;=2,1,0)</f>
        <v>1</v>
      </c>
    </row>
    <row r="3347" spans="1:14" x14ac:dyDescent="0.25">
      <c r="A3347" s="9" t="s">
        <v>3272</v>
      </c>
      <c r="B3347" s="9" t="s">
        <v>7</v>
      </c>
      <c r="C3347" s="9">
        <v>202</v>
      </c>
      <c r="D3347" s="9">
        <v>0.72</v>
      </c>
      <c r="E3347" s="9">
        <v>0.68700000000000006</v>
      </c>
      <c r="F3347" s="9">
        <v>0.67600000000000005</v>
      </c>
      <c r="G3347" s="9">
        <v>182468</v>
      </c>
      <c r="H3347" s="10">
        <v>6</v>
      </c>
      <c r="I3347" t="str">
        <f>CONCATENATE(Tabela_Brasil[[#This Row],[Município]],"-",Tabela_Brasil[[#This Row],[Estado]])</f>
        <v>Gavião Peixoto-SP</v>
      </c>
      <c r="J3347">
        <f>IF(Tabela_Brasil[[#This Row],[IDHM]]&lt;=0.599,1,0)</f>
        <v>0</v>
      </c>
      <c r="K3347" t="str">
        <f>IF(Tabela_Brasil[[#This Row],[IDHM]]&lt;=0.55,"Baixo",IF(Tabela_Brasil[[#This Row],[IDHM]]&lt;=0.699,"Médio",IF(Tabela_Brasil[[#This Row],[IDHM]]&lt;=0.799,"Alto","Muito Alto")))</f>
        <v>Alto</v>
      </c>
      <c r="L3347" t="str">
        <f>VLOOKUP(Tabela_Brasil[[#This Row],[Estado]],'De-Para_Estado_Regiao'!$B$3:$C$29,2,FALSE)</f>
        <v>Sudeste</v>
      </c>
      <c r="M3347">
        <f>IF(Tabela_Brasil[[#This Row],[IBGE_1-4]]&gt;=951,1,0)</f>
        <v>0</v>
      </c>
      <c r="N3347">
        <f>IF(Tabela_Brasil[[#This Row],[COMP_P]]&lt;=2,1,0)</f>
        <v>0</v>
      </c>
    </row>
    <row r="3348" spans="1:14" x14ac:dyDescent="0.25">
      <c r="A3348" s="12" t="s">
        <v>3273</v>
      </c>
      <c r="B3348" s="12" t="s">
        <v>22</v>
      </c>
      <c r="C3348" s="12">
        <v>154</v>
      </c>
      <c r="D3348" s="12">
        <v>0.7</v>
      </c>
      <c r="E3348" s="12">
        <v>0.69499999999999995</v>
      </c>
      <c r="F3348" s="12">
        <v>0.61099999999999999</v>
      </c>
      <c r="G3348" s="12">
        <v>148439.70000000001</v>
      </c>
      <c r="H3348" s="13">
        <v>3</v>
      </c>
      <c r="I3348" t="str">
        <f>CONCATENATE(Tabela_Brasil[[#This Row],[Município]],"-",Tabela_Brasil[[#This Row],[Estado]])</f>
        <v>Saudade Do Iguaçu-PR</v>
      </c>
      <c r="J3348">
        <f>IF(Tabela_Brasil[[#This Row],[IDHM]]&lt;=0.599,1,0)</f>
        <v>0</v>
      </c>
      <c r="K3348" t="str">
        <f>IF(Tabela_Brasil[[#This Row],[IDHM]]&lt;=0.55,"Baixo",IF(Tabela_Brasil[[#This Row],[IDHM]]&lt;=0.699,"Médio",IF(Tabela_Brasil[[#This Row],[IDHM]]&lt;=0.799,"Alto","Muito Alto")))</f>
        <v>Alto</v>
      </c>
      <c r="L3348" t="str">
        <f>VLOOKUP(Tabela_Brasil[[#This Row],[Estado]],'De-Para_Estado_Regiao'!$B$3:$C$29,2,FALSE)</f>
        <v>Sul</v>
      </c>
      <c r="M3348">
        <f>IF(Tabela_Brasil[[#This Row],[IBGE_1-4]]&gt;=951,1,0)</f>
        <v>0</v>
      </c>
      <c r="N3348">
        <f>IF(Tabela_Brasil[[#This Row],[COMP_P]]&lt;=2,1,0)</f>
        <v>0</v>
      </c>
    </row>
    <row r="3349" spans="1:14" x14ac:dyDescent="0.25">
      <c r="A3349" s="9" t="s">
        <v>3274</v>
      </c>
      <c r="B3349" s="9" t="s">
        <v>94</v>
      </c>
      <c r="C3349" s="9">
        <v>380</v>
      </c>
      <c r="D3349" s="9">
        <v>0.51900000000000002</v>
      </c>
      <c r="E3349" s="9">
        <v>0.51300000000000001</v>
      </c>
      <c r="F3349" s="9">
        <v>0.36199999999999999</v>
      </c>
      <c r="G3349" s="9">
        <v>71759.710000000006</v>
      </c>
      <c r="H3349" s="10">
        <v>9</v>
      </c>
      <c r="I3349" t="str">
        <f>CONCATENATE(Tabela_Brasil[[#This Row],[Município]],"-",Tabela_Brasil[[#This Row],[Estado]])</f>
        <v>Santana Do Mundaú-AL</v>
      </c>
      <c r="J3349">
        <f>IF(Tabela_Brasil[[#This Row],[IDHM]]&lt;=0.599,1,0)</f>
        <v>1</v>
      </c>
      <c r="K3349" t="str">
        <f>IF(Tabela_Brasil[[#This Row],[IDHM]]&lt;=0.55,"Baixo",IF(Tabela_Brasil[[#This Row],[IDHM]]&lt;=0.699,"Médio",IF(Tabela_Brasil[[#This Row],[IDHM]]&lt;=0.799,"Alto","Muito Alto")))</f>
        <v>Baixo</v>
      </c>
      <c r="L3349" t="str">
        <f>VLOOKUP(Tabela_Brasil[[#This Row],[Estado]],'De-Para_Estado_Regiao'!$B$3:$C$29,2,FALSE)</f>
        <v>Nordeste</v>
      </c>
      <c r="M3349">
        <f>IF(Tabela_Brasil[[#This Row],[IBGE_1-4]]&gt;=951,1,0)</f>
        <v>0</v>
      </c>
      <c r="N3349">
        <f>IF(Tabela_Brasil[[#This Row],[COMP_P]]&lt;=2,1,0)</f>
        <v>0</v>
      </c>
    </row>
    <row r="3350" spans="1:14" x14ac:dyDescent="0.25">
      <c r="A3350" s="12" t="s">
        <v>3275</v>
      </c>
      <c r="B3350" s="12" t="s">
        <v>7</v>
      </c>
      <c r="C3350" s="12">
        <v>106</v>
      </c>
      <c r="D3350" s="12">
        <v>0.71</v>
      </c>
      <c r="E3350" s="12">
        <v>0.70199999999999996</v>
      </c>
      <c r="F3350" s="12">
        <v>0.61799999999999999</v>
      </c>
      <c r="G3350" s="12">
        <v>274572.12</v>
      </c>
      <c r="H3350" s="13">
        <v>1</v>
      </c>
      <c r="I3350" t="str">
        <f>CONCATENATE(Tabela_Brasil[[#This Row],[Município]],"-",Tabela_Brasil[[#This Row],[Estado]])</f>
        <v>Brejo Alegre-SP</v>
      </c>
      <c r="J3350">
        <f>IF(Tabela_Brasil[[#This Row],[IDHM]]&lt;=0.599,1,0)</f>
        <v>0</v>
      </c>
      <c r="K3350" t="str">
        <f>IF(Tabela_Brasil[[#This Row],[IDHM]]&lt;=0.55,"Baixo",IF(Tabela_Brasil[[#This Row],[IDHM]]&lt;=0.699,"Médio",IF(Tabela_Brasil[[#This Row],[IDHM]]&lt;=0.799,"Alto","Muito Alto")))</f>
        <v>Alto</v>
      </c>
      <c r="L3350" t="str">
        <f>VLOOKUP(Tabela_Brasil[[#This Row],[Estado]],'De-Para_Estado_Regiao'!$B$3:$C$29,2,FALSE)</f>
        <v>Sudeste</v>
      </c>
      <c r="M3350">
        <f>IF(Tabela_Brasil[[#This Row],[IBGE_1-4]]&gt;=951,1,0)</f>
        <v>0</v>
      </c>
      <c r="N3350">
        <f>IF(Tabela_Brasil[[#This Row],[COMP_P]]&lt;=2,1,0)</f>
        <v>1</v>
      </c>
    </row>
    <row r="3351" spans="1:14" x14ac:dyDescent="0.25">
      <c r="A3351" s="9" t="s">
        <v>3276</v>
      </c>
      <c r="B3351" s="9" t="s">
        <v>7</v>
      </c>
      <c r="C3351" s="9">
        <v>108</v>
      </c>
      <c r="D3351" s="9">
        <v>0.73099999999999998</v>
      </c>
      <c r="E3351" s="9">
        <v>0.71699999999999997</v>
      </c>
      <c r="F3351" s="9">
        <v>0.66700000000000004</v>
      </c>
      <c r="G3351" s="9">
        <v>184602.58</v>
      </c>
      <c r="H3351" s="10">
        <v>0</v>
      </c>
      <c r="I3351" t="str">
        <f>CONCATENATE(Tabela_Brasil[[#This Row],[Município]],"-",Tabela_Brasil[[#This Row],[Estado]])</f>
        <v>Meridiano-SP</v>
      </c>
      <c r="J3351">
        <f>IF(Tabela_Brasil[[#This Row],[IDHM]]&lt;=0.599,1,0)</f>
        <v>0</v>
      </c>
      <c r="K3351" t="str">
        <f>IF(Tabela_Brasil[[#This Row],[IDHM]]&lt;=0.55,"Baixo",IF(Tabela_Brasil[[#This Row],[IDHM]]&lt;=0.699,"Médio",IF(Tabela_Brasil[[#This Row],[IDHM]]&lt;=0.799,"Alto","Muito Alto")))</f>
        <v>Alto</v>
      </c>
      <c r="L3351" t="str">
        <f>VLOOKUP(Tabela_Brasil[[#This Row],[Estado]],'De-Para_Estado_Regiao'!$B$3:$C$29,2,FALSE)</f>
        <v>Sudeste</v>
      </c>
      <c r="M3351">
        <f>IF(Tabela_Brasil[[#This Row],[IBGE_1-4]]&gt;=951,1,0)</f>
        <v>0</v>
      </c>
      <c r="N3351">
        <f>IF(Tabela_Brasil[[#This Row],[COMP_P]]&lt;=2,1,0)</f>
        <v>1</v>
      </c>
    </row>
    <row r="3352" spans="1:14" x14ac:dyDescent="0.25">
      <c r="A3352" s="12" t="s">
        <v>3277</v>
      </c>
      <c r="B3352" s="12" t="s">
        <v>7</v>
      </c>
      <c r="C3352" s="12">
        <v>185</v>
      </c>
      <c r="D3352" s="12">
        <v>0.71</v>
      </c>
      <c r="E3352" s="12">
        <v>0.66500000000000004</v>
      </c>
      <c r="F3352" s="12">
        <v>0.65900000000000003</v>
      </c>
      <c r="G3352" s="12">
        <v>143674.04</v>
      </c>
      <c r="H3352" s="13">
        <v>3</v>
      </c>
      <c r="I3352" t="str">
        <f>CONCATENATE(Tabela_Brasil[[#This Row],[Município]],"-",Tabela_Brasil[[#This Row],[Estado]])</f>
        <v>Sandovalina-SP</v>
      </c>
      <c r="J3352">
        <f>IF(Tabela_Brasil[[#This Row],[IDHM]]&lt;=0.599,1,0)</f>
        <v>0</v>
      </c>
      <c r="K3352" t="str">
        <f>IF(Tabela_Brasil[[#This Row],[IDHM]]&lt;=0.55,"Baixo",IF(Tabela_Brasil[[#This Row],[IDHM]]&lt;=0.699,"Médio",IF(Tabela_Brasil[[#This Row],[IDHM]]&lt;=0.799,"Alto","Muito Alto")))</f>
        <v>Alto</v>
      </c>
      <c r="L3352" t="str">
        <f>VLOOKUP(Tabela_Brasil[[#This Row],[Estado]],'De-Para_Estado_Regiao'!$B$3:$C$29,2,FALSE)</f>
        <v>Sudeste</v>
      </c>
      <c r="M3352">
        <f>IF(Tabela_Brasil[[#This Row],[IBGE_1-4]]&gt;=951,1,0)</f>
        <v>0</v>
      </c>
      <c r="N3352">
        <f>IF(Tabela_Brasil[[#This Row],[COMP_P]]&lt;=2,1,0)</f>
        <v>0</v>
      </c>
    </row>
    <row r="3353" spans="1:14" x14ac:dyDescent="0.25">
      <c r="A3353" s="9" t="s">
        <v>2566</v>
      </c>
      <c r="B3353" s="9" t="s">
        <v>82</v>
      </c>
      <c r="C3353" s="9">
        <v>1221</v>
      </c>
      <c r="D3353" s="9">
        <v>0.61799999999999999</v>
      </c>
      <c r="E3353" s="9">
        <v>0.59099999999999997</v>
      </c>
      <c r="F3353" s="9">
        <v>0.5</v>
      </c>
      <c r="G3353" s="9">
        <v>24305.29</v>
      </c>
      <c r="H3353" s="10">
        <v>19</v>
      </c>
      <c r="I3353" t="str">
        <f>CONCATENATE(Tabela_Brasil[[#This Row],[Município]],"-",Tabela_Brasil[[#This Row],[Estado]])</f>
        <v>Conde-PB</v>
      </c>
      <c r="J3353">
        <f>IF(Tabela_Brasil[[#This Row],[IDHM]]&lt;=0.599,1,0)</f>
        <v>0</v>
      </c>
      <c r="K3353" t="str">
        <f>IF(Tabela_Brasil[[#This Row],[IDHM]]&lt;=0.55,"Baixo",IF(Tabela_Brasil[[#This Row],[IDHM]]&lt;=0.699,"Médio",IF(Tabela_Brasil[[#This Row],[IDHM]]&lt;=0.799,"Alto","Muito Alto")))</f>
        <v>Médio</v>
      </c>
      <c r="L3353" t="str">
        <f>VLOOKUP(Tabela_Brasil[[#This Row],[Estado]],'De-Para_Estado_Regiao'!$B$3:$C$29,2,FALSE)</f>
        <v>Nordeste</v>
      </c>
      <c r="M3353">
        <f>IF(Tabela_Brasil[[#This Row],[IBGE_1-4]]&gt;=951,1,0)</f>
        <v>1</v>
      </c>
      <c r="N3353">
        <f>IF(Tabela_Brasil[[#This Row],[COMP_P]]&lt;=2,1,0)</f>
        <v>0</v>
      </c>
    </row>
    <row r="3354" spans="1:14" x14ac:dyDescent="0.25">
      <c r="A3354" s="12" t="s">
        <v>3278</v>
      </c>
      <c r="B3354" s="12" t="s">
        <v>24</v>
      </c>
      <c r="C3354" s="12">
        <v>562</v>
      </c>
      <c r="D3354" s="12">
        <v>0.56999999999999995</v>
      </c>
      <c r="E3354" s="12">
        <v>0.56799999999999995</v>
      </c>
      <c r="F3354" s="12">
        <v>0.45800000000000002</v>
      </c>
      <c r="G3354" s="12">
        <v>53223.86</v>
      </c>
      <c r="H3354" s="13">
        <v>0</v>
      </c>
      <c r="I3354" t="str">
        <f>CONCATENATE(Tabela_Brasil[[#This Row],[Município]],"-",Tabela_Brasil[[#This Row],[Estado]])</f>
        <v>Itapebi-BA</v>
      </c>
      <c r="J3354">
        <f>IF(Tabela_Brasil[[#This Row],[IDHM]]&lt;=0.599,1,0)</f>
        <v>1</v>
      </c>
      <c r="K3354" t="str">
        <f>IF(Tabela_Brasil[[#This Row],[IDHM]]&lt;=0.55,"Baixo",IF(Tabela_Brasil[[#This Row],[IDHM]]&lt;=0.699,"Médio",IF(Tabela_Brasil[[#This Row],[IDHM]]&lt;=0.799,"Alto","Muito Alto")))</f>
        <v>Médio</v>
      </c>
      <c r="L3354" t="str">
        <f>VLOOKUP(Tabela_Brasil[[#This Row],[Estado]],'De-Para_Estado_Regiao'!$B$3:$C$29,2,FALSE)</f>
        <v>Nordeste</v>
      </c>
      <c r="M3354">
        <f>IF(Tabela_Brasil[[#This Row],[IBGE_1-4]]&gt;=951,1,0)</f>
        <v>0</v>
      </c>
      <c r="N3354">
        <f>IF(Tabela_Brasil[[#This Row],[COMP_P]]&lt;=2,1,0)</f>
        <v>1</v>
      </c>
    </row>
    <row r="3355" spans="1:14" x14ac:dyDescent="0.25">
      <c r="A3355" s="9" t="s">
        <v>2086</v>
      </c>
      <c r="B3355" s="9" t="s">
        <v>16</v>
      </c>
      <c r="C3355" s="9">
        <v>127</v>
      </c>
      <c r="D3355" s="9">
        <v>0.71</v>
      </c>
      <c r="E3355" s="9">
        <v>0.75900000000000001</v>
      </c>
      <c r="F3355" s="9">
        <v>0.56100000000000005</v>
      </c>
      <c r="G3355" s="9">
        <v>119080.12</v>
      </c>
      <c r="H3355" s="10">
        <v>3</v>
      </c>
      <c r="I3355" t="str">
        <f>CONCATENATE(Tabela_Brasil[[#This Row],[Município]],"-",Tabela_Brasil[[#This Row],[Estado]])</f>
        <v>Tapira-MG</v>
      </c>
      <c r="J3355">
        <f>IF(Tabela_Brasil[[#This Row],[IDHM]]&lt;=0.599,1,0)</f>
        <v>0</v>
      </c>
      <c r="K3355" t="str">
        <f>IF(Tabela_Brasil[[#This Row],[IDHM]]&lt;=0.55,"Baixo",IF(Tabela_Brasil[[#This Row],[IDHM]]&lt;=0.699,"Médio",IF(Tabela_Brasil[[#This Row],[IDHM]]&lt;=0.799,"Alto","Muito Alto")))</f>
        <v>Alto</v>
      </c>
      <c r="L3355" t="str">
        <f>VLOOKUP(Tabela_Brasil[[#This Row],[Estado]],'De-Para_Estado_Regiao'!$B$3:$C$29,2,FALSE)</f>
        <v>Sudeste</v>
      </c>
      <c r="M3355">
        <f>IF(Tabela_Brasil[[#This Row],[IBGE_1-4]]&gt;=951,1,0)</f>
        <v>0</v>
      </c>
      <c r="N3355">
        <f>IF(Tabela_Brasil[[#This Row],[COMP_P]]&lt;=2,1,0)</f>
        <v>0</v>
      </c>
    </row>
    <row r="3356" spans="1:14" x14ac:dyDescent="0.25">
      <c r="A3356" s="12" t="s">
        <v>3279</v>
      </c>
      <c r="B3356" s="12" t="s">
        <v>29</v>
      </c>
      <c r="C3356" s="12">
        <v>105</v>
      </c>
      <c r="D3356" s="12">
        <v>0.73499999999999999</v>
      </c>
      <c r="E3356" s="12">
        <v>0.73799999999999999</v>
      </c>
      <c r="F3356" s="12">
        <v>0.63200000000000001</v>
      </c>
      <c r="G3356" s="12">
        <v>167966.16</v>
      </c>
      <c r="H3356" s="13">
        <v>4</v>
      </c>
      <c r="I3356" t="str">
        <f>CONCATENATE(Tabela_Brasil[[#This Row],[Município]],"-",Tabela_Brasil[[#This Row],[Estado]])</f>
        <v>Santa Rita Do Trivelato-MT</v>
      </c>
      <c r="J3356">
        <f>IF(Tabela_Brasil[[#This Row],[IDHM]]&lt;=0.599,1,0)</f>
        <v>0</v>
      </c>
      <c r="K3356" t="str">
        <f>IF(Tabela_Brasil[[#This Row],[IDHM]]&lt;=0.55,"Baixo",IF(Tabela_Brasil[[#This Row],[IDHM]]&lt;=0.699,"Médio",IF(Tabela_Brasil[[#This Row],[IDHM]]&lt;=0.799,"Alto","Muito Alto")))</f>
        <v>Alto</v>
      </c>
      <c r="L3356" t="str">
        <f>VLOOKUP(Tabela_Brasil[[#This Row],[Estado]],'De-Para_Estado_Regiao'!$B$3:$C$29,2,FALSE)</f>
        <v>Centro-Oeste</v>
      </c>
      <c r="M3356">
        <f>IF(Tabela_Brasil[[#This Row],[IBGE_1-4]]&gt;=951,1,0)</f>
        <v>0</v>
      </c>
      <c r="N3356">
        <f>IF(Tabela_Brasil[[#This Row],[COMP_P]]&lt;=2,1,0)</f>
        <v>0</v>
      </c>
    </row>
    <row r="3357" spans="1:14" x14ac:dyDescent="0.25">
      <c r="A3357" s="9" t="s">
        <v>3280</v>
      </c>
      <c r="B3357" s="9" t="s">
        <v>14</v>
      </c>
      <c r="C3357" s="9">
        <v>43</v>
      </c>
      <c r="D3357" s="9">
        <v>0.7</v>
      </c>
      <c r="E3357" s="9">
        <v>0.71099999999999997</v>
      </c>
      <c r="F3357" s="9">
        <v>0.55800000000000005</v>
      </c>
      <c r="G3357" s="9">
        <v>162877.51</v>
      </c>
      <c r="H3357" s="10">
        <v>0</v>
      </c>
      <c r="I3357" t="str">
        <f>CONCATENATE(Tabela_Brasil[[#This Row],[Município]],"-",Tabela_Brasil[[#This Row],[Estado]])</f>
        <v>Muitos Capões-RS</v>
      </c>
      <c r="J3357">
        <f>IF(Tabela_Brasil[[#This Row],[IDHM]]&lt;=0.599,1,0)</f>
        <v>0</v>
      </c>
      <c r="K3357" t="str">
        <f>IF(Tabela_Brasil[[#This Row],[IDHM]]&lt;=0.55,"Baixo",IF(Tabela_Brasil[[#This Row],[IDHM]]&lt;=0.699,"Médio",IF(Tabela_Brasil[[#This Row],[IDHM]]&lt;=0.799,"Alto","Muito Alto")))</f>
        <v>Alto</v>
      </c>
      <c r="L3357" t="str">
        <f>VLOOKUP(Tabela_Brasil[[#This Row],[Estado]],'De-Para_Estado_Regiao'!$B$3:$C$29,2,FALSE)</f>
        <v>Sul</v>
      </c>
      <c r="M3357">
        <f>IF(Tabela_Brasil[[#This Row],[IBGE_1-4]]&gt;=951,1,0)</f>
        <v>0</v>
      </c>
      <c r="N3357">
        <f>IF(Tabela_Brasil[[#This Row],[COMP_P]]&lt;=2,1,0)</f>
        <v>1</v>
      </c>
    </row>
    <row r="3358" spans="1:14" x14ac:dyDescent="0.25">
      <c r="A3358" s="9" t="s">
        <v>3282</v>
      </c>
      <c r="B3358" s="9" t="s">
        <v>24</v>
      </c>
      <c r="C3358" s="9">
        <v>544</v>
      </c>
      <c r="D3358" s="9">
        <v>0.627</v>
      </c>
      <c r="E3358" s="9">
        <v>0.6</v>
      </c>
      <c r="F3358" s="9">
        <v>0.51</v>
      </c>
      <c r="G3358" s="9">
        <v>25163.040000000001</v>
      </c>
      <c r="H3358" s="10">
        <v>14</v>
      </c>
      <c r="I3358" t="str">
        <f>CONCATENATE(Tabela_Brasil[[#This Row],[Município]],"-",Tabela_Brasil[[#This Row],[Estado]])</f>
        <v>Cairu-BA</v>
      </c>
      <c r="J3358">
        <f>IF(Tabela_Brasil[[#This Row],[IDHM]]&lt;=0.599,1,0)</f>
        <v>0</v>
      </c>
      <c r="K3358" t="str">
        <f>IF(Tabela_Brasil[[#This Row],[IDHM]]&lt;=0.55,"Baixo",IF(Tabela_Brasil[[#This Row],[IDHM]]&lt;=0.699,"Médio",IF(Tabela_Brasil[[#This Row],[IDHM]]&lt;=0.799,"Alto","Muito Alto")))</f>
        <v>Médio</v>
      </c>
      <c r="L3358" t="str">
        <f>VLOOKUP(Tabela_Brasil[[#This Row],[Estado]],'De-Para_Estado_Regiao'!$B$3:$C$29,2,FALSE)</f>
        <v>Nordeste</v>
      </c>
      <c r="M3358">
        <f>IF(Tabela_Brasil[[#This Row],[IBGE_1-4]]&gt;=951,1,0)</f>
        <v>0</v>
      </c>
      <c r="N3358">
        <f>IF(Tabela_Brasil[[#This Row],[COMP_P]]&lt;=2,1,0)</f>
        <v>0</v>
      </c>
    </row>
    <row r="3359" spans="1:14" x14ac:dyDescent="0.25">
      <c r="A3359" s="12" t="s">
        <v>3283</v>
      </c>
      <c r="B3359" s="12" t="s">
        <v>7</v>
      </c>
      <c r="C3359" s="12">
        <v>83</v>
      </c>
      <c r="D3359" s="12">
        <v>0.752</v>
      </c>
      <c r="E3359" s="12">
        <v>0.73599999999999999</v>
      </c>
      <c r="F3359" s="12">
        <v>0.67900000000000005</v>
      </c>
      <c r="G3359" s="12">
        <v>146456.19</v>
      </c>
      <c r="H3359" s="13">
        <v>2</v>
      </c>
      <c r="I3359" t="str">
        <f>CONCATENATE(Tabela_Brasil[[#This Row],[Município]],"-",Tabela_Brasil[[#This Row],[Estado]])</f>
        <v>Marapoama-SP</v>
      </c>
      <c r="J3359">
        <f>IF(Tabela_Brasil[[#This Row],[IDHM]]&lt;=0.599,1,0)</f>
        <v>0</v>
      </c>
      <c r="K3359" t="str">
        <f>IF(Tabela_Brasil[[#This Row],[IDHM]]&lt;=0.55,"Baixo",IF(Tabela_Brasil[[#This Row],[IDHM]]&lt;=0.699,"Médio",IF(Tabela_Brasil[[#This Row],[IDHM]]&lt;=0.799,"Alto","Muito Alto")))</f>
        <v>Alto</v>
      </c>
      <c r="L3359" t="str">
        <f>VLOOKUP(Tabela_Brasil[[#This Row],[Estado]],'De-Para_Estado_Regiao'!$B$3:$C$29,2,FALSE)</f>
        <v>Sudeste</v>
      </c>
      <c r="M3359">
        <f>IF(Tabela_Brasil[[#This Row],[IBGE_1-4]]&gt;=951,1,0)</f>
        <v>0</v>
      </c>
      <c r="N3359">
        <f>IF(Tabela_Brasil[[#This Row],[COMP_P]]&lt;=2,1,0)</f>
        <v>1</v>
      </c>
    </row>
    <row r="3360" spans="1:14" x14ac:dyDescent="0.25">
      <c r="A3360" s="9" t="s">
        <v>3284</v>
      </c>
      <c r="B3360" s="9" t="s">
        <v>33</v>
      </c>
      <c r="C3360" s="9">
        <v>107</v>
      </c>
      <c r="D3360" s="9">
        <v>0.68</v>
      </c>
      <c r="E3360" s="9">
        <v>0.69099999999999995</v>
      </c>
      <c r="F3360" s="9">
        <v>0.53800000000000003</v>
      </c>
      <c r="G3360" s="9">
        <v>134919.66</v>
      </c>
      <c r="H3360" s="10">
        <v>1</v>
      </c>
      <c r="I3360" t="str">
        <f>CONCATENATE(Tabela_Brasil[[#This Row],[Município]],"-",Tabela_Brasil[[#This Row],[Estado]])</f>
        <v>Perolândia-GO</v>
      </c>
      <c r="J3360">
        <f>IF(Tabela_Brasil[[#This Row],[IDHM]]&lt;=0.599,1,0)</f>
        <v>0</v>
      </c>
      <c r="K3360" t="str">
        <f>IF(Tabela_Brasil[[#This Row],[IDHM]]&lt;=0.55,"Baixo",IF(Tabela_Brasil[[#This Row],[IDHM]]&lt;=0.699,"Médio",IF(Tabela_Brasil[[#This Row],[IDHM]]&lt;=0.799,"Alto","Muito Alto")))</f>
        <v>Médio</v>
      </c>
      <c r="L3360" t="str">
        <f>VLOOKUP(Tabela_Brasil[[#This Row],[Estado]],'De-Para_Estado_Regiao'!$B$3:$C$29,2,FALSE)</f>
        <v>Centro-Oeste</v>
      </c>
      <c r="M3360">
        <f>IF(Tabela_Brasil[[#This Row],[IBGE_1-4]]&gt;=951,1,0)</f>
        <v>0</v>
      </c>
      <c r="N3360">
        <f>IF(Tabela_Brasil[[#This Row],[COMP_P]]&lt;=2,1,0)</f>
        <v>1</v>
      </c>
    </row>
    <row r="3361" spans="1:14" x14ac:dyDescent="0.25">
      <c r="A3361" s="12" t="s">
        <v>3285</v>
      </c>
      <c r="B3361" s="12" t="s">
        <v>19</v>
      </c>
      <c r="C3361" s="12">
        <v>1141</v>
      </c>
      <c r="D3361" s="12">
        <v>0.60399999999999998</v>
      </c>
      <c r="E3361" s="12">
        <v>0.56999999999999995</v>
      </c>
      <c r="F3361" s="12">
        <v>0.50600000000000001</v>
      </c>
      <c r="G3361" s="12">
        <v>13441.97</v>
      </c>
      <c r="H3361" s="13">
        <v>5</v>
      </c>
      <c r="I3361" t="str">
        <f>CONCATENATE(Tabela_Brasil[[#This Row],[Município]],"-",Tabela_Brasil[[#This Row],[Estado]])</f>
        <v>Glória Do Goitá-PE</v>
      </c>
      <c r="J3361">
        <f>IF(Tabela_Brasil[[#This Row],[IDHM]]&lt;=0.599,1,0)</f>
        <v>0</v>
      </c>
      <c r="K3361" t="str">
        <f>IF(Tabela_Brasil[[#This Row],[IDHM]]&lt;=0.55,"Baixo",IF(Tabela_Brasil[[#This Row],[IDHM]]&lt;=0.699,"Médio",IF(Tabela_Brasil[[#This Row],[IDHM]]&lt;=0.799,"Alto","Muito Alto")))</f>
        <v>Médio</v>
      </c>
      <c r="L3361" t="str">
        <f>VLOOKUP(Tabela_Brasil[[#This Row],[Estado]],'De-Para_Estado_Regiao'!$B$3:$C$29,2,FALSE)</f>
        <v>Nordeste</v>
      </c>
      <c r="M3361">
        <f>IF(Tabela_Brasil[[#This Row],[IBGE_1-4]]&gt;=951,1,0)</f>
        <v>1</v>
      </c>
      <c r="N3361">
        <f>IF(Tabela_Brasil[[#This Row],[COMP_P]]&lt;=2,1,0)</f>
        <v>0</v>
      </c>
    </row>
    <row r="3362" spans="1:14" x14ac:dyDescent="0.25">
      <c r="A3362" s="9" t="s">
        <v>3286</v>
      </c>
      <c r="B3362" s="9" t="s">
        <v>29</v>
      </c>
      <c r="C3362" s="9">
        <v>185</v>
      </c>
      <c r="D3362" s="9">
        <v>0.66</v>
      </c>
      <c r="E3362" s="9">
        <v>0.70199999999999996</v>
      </c>
      <c r="F3362" s="9">
        <v>0.50900000000000001</v>
      </c>
      <c r="G3362" s="9">
        <v>50954.47</v>
      </c>
      <c r="H3362" s="10">
        <v>4</v>
      </c>
      <c r="I3362" t="str">
        <f>CONCATENATE(Tabela_Brasil[[#This Row],[Município]],"-",Tabela_Brasil[[#This Row],[Estado]])</f>
        <v>Nova Maringá-MT</v>
      </c>
      <c r="J3362">
        <f>IF(Tabela_Brasil[[#This Row],[IDHM]]&lt;=0.599,1,0)</f>
        <v>0</v>
      </c>
      <c r="K3362" t="str">
        <f>IF(Tabela_Brasil[[#This Row],[IDHM]]&lt;=0.55,"Baixo",IF(Tabela_Brasil[[#This Row],[IDHM]]&lt;=0.699,"Médio",IF(Tabela_Brasil[[#This Row],[IDHM]]&lt;=0.799,"Alto","Muito Alto")))</f>
        <v>Médio</v>
      </c>
      <c r="L3362" t="str">
        <f>VLOOKUP(Tabela_Brasil[[#This Row],[Estado]],'De-Para_Estado_Regiao'!$B$3:$C$29,2,FALSE)</f>
        <v>Centro-Oeste</v>
      </c>
      <c r="M3362">
        <f>IF(Tabela_Brasil[[#This Row],[IBGE_1-4]]&gt;=951,1,0)</f>
        <v>0</v>
      </c>
      <c r="N3362">
        <f>IF(Tabela_Brasil[[#This Row],[COMP_P]]&lt;=2,1,0)</f>
        <v>0</v>
      </c>
    </row>
    <row r="3363" spans="1:14" x14ac:dyDescent="0.25">
      <c r="A3363" s="12" t="s">
        <v>3287</v>
      </c>
      <c r="B3363" s="12" t="s">
        <v>33</v>
      </c>
      <c r="C3363" s="12">
        <v>248</v>
      </c>
      <c r="D3363" s="12">
        <v>0.69099999999999995</v>
      </c>
      <c r="E3363" s="12">
        <v>0.67100000000000004</v>
      </c>
      <c r="F3363" s="12">
        <v>0.60499999999999998</v>
      </c>
      <c r="G3363" s="12">
        <v>81567.199999999997</v>
      </c>
      <c r="H3363" s="13">
        <v>6</v>
      </c>
      <c r="I3363" t="str">
        <f>CONCATENATE(Tabela_Brasil[[#This Row],[Município]],"-",Tabela_Brasil[[#This Row],[Estado]])</f>
        <v>Turvelândia-GO</v>
      </c>
      <c r="J3363">
        <f>IF(Tabela_Brasil[[#This Row],[IDHM]]&lt;=0.599,1,0)</f>
        <v>0</v>
      </c>
      <c r="K3363" t="str">
        <f>IF(Tabela_Brasil[[#This Row],[IDHM]]&lt;=0.55,"Baixo",IF(Tabela_Brasil[[#This Row],[IDHM]]&lt;=0.699,"Médio",IF(Tabela_Brasil[[#This Row],[IDHM]]&lt;=0.799,"Alto","Muito Alto")))</f>
        <v>Médio</v>
      </c>
      <c r="L3363" t="str">
        <f>VLOOKUP(Tabela_Brasil[[#This Row],[Estado]],'De-Para_Estado_Regiao'!$B$3:$C$29,2,FALSE)</f>
        <v>Centro-Oeste</v>
      </c>
      <c r="M3363">
        <f>IF(Tabela_Brasil[[#This Row],[IBGE_1-4]]&gt;=951,1,0)</f>
        <v>0</v>
      </c>
      <c r="N3363">
        <f>IF(Tabela_Brasil[[#This Row],[COMP_P]]&lt;=2,1,0)</f>
        <v>0</v>
      </c>
    </row>
    <row r="3364" spans="1:14" x14ac:dyDescent="0.25">
      <c r="A3364" s="9" t="s">
        <v>3288</v>
      </c>
      <c r="B3364" s="9" t="s">
        <v>94</v>
      </c>
      <c r="C3364" s="9">
        <v>488</v>
      </c>
      <c r="D3364" s="9">
        <v>0.51300000000000001</v>
      </c>
      <c r="E3364" s="9">
        <v>0.53400000000000003</v>
      </c>
      <c r="F3364" s="9">
        <v>0.36199999999999999</v>
      </c>
      <c r="G3364" s="9">
        <v>36881.550000000003</v>
      </c>
      <c r="H3364" s="10">
        <v>3</v>
      </c>
      <c r="I3364" t="str">
        <f>CONCATENATE(Tabela_Brasil[[#This Row],[Município]],"-",Tabela_Brasil[[#This Row],[Estado]])</f>
        <v>Branquinha-AL</v>
      </c>
      <c r="J3364">
        <f>IF(Tabela_Brasil[[#This Row],[IDHM]]&lt;=0.599,1,0)</f>
        <v>1</v>
      </c>
      <c r="K3364" t="str">
        <f>IF(Tabela_Brasil[[#This Row],[IDHM]]&lt;=0.55,"Baixo",IF(Tabela_Brasil[[#This Row],[IDHM]]&lt;=0.699,"Médio",IF(Tabela_Brasil[[#This Row],[IDHM]]&lt;=0.799,"Alto","Muito Alto")))</f>
        <v>Baixo</v>
      </c>
      <c r="L3364" t="str">
        <f>VLOOKUP(Tabela_Brasil[[#This Row],[Estado]],'De-Para_Estado_Regiao'!$B$3:$C$29,2,FALSE)</f>
        <v>Nordeste</v>
      </c>
      <c r="M3364">
        <f>IF(Tabela_Brasil[[#This Row],[IBGE_1-4]]&gt;=951,1,0)</f>
        <v>0</v>
      </c>
      <c r="N3364">
        <f>IF(Tabela_Brasil[[#This Row],[COMP_P]]&lt;=2,1,0)</f>
        <v>0</v>
      </c>
    </row>
    <row r="3365" spans="1:14" x14ac:dyDescent="0.25">
      <c r="A3365" s="12" t="s">
        <v>3289</v>
      </c>
      <c r="B3365" s="12" t="s">
        <v>19</v>
      </c>
      <c r="C3365" s="12">
        <v>953</v>
      </c>
      <c r="D3365" s="12">
        <v>0.60499999999999998</v>
      </c>
      <c r="E3365" s="12">
        <v>0.55100000000000005</v>
      </c>
      <c r="F3365" s="12">
        <v>0.53400000000000003</v>
      </c>
      <c r="G3365" s="12">
        <v>12194.26</v>
      </c>
      <c r="H3365" s="13">
        <v>21</v>
      </c>
      <c r="I3365" t="str">
        <f>CONCATENATE(Tabela_Brasil[[#This Row],[Município]],"-",Tabela_Brasil[[#This Row],[Estado]])</f>
        <v>Vicência-PE</v>
      </c>
      <c r="J3365">
        <f>IF(Tabela_Brasil[[#This Row],[IDHM]]&lt;=0.599,1,0)</f>
        <v>0</v>
      </c>
      <c r="K3365" t="str">
        <f>IF(Tabela_Brasil[[#This Row],[IDHM]]&lt;=0.55,"Baixo",IF(Tabela_Brasil[[#This Row],[IDHM]]&lt;=0.699,"Médio",IF(Tabela_Brasil[[#This Row],[IDHM]]&lt;=0.799,"Alto","Muito Alto")))</f>
        <v>Médio</v>
      </c>
      <c r="L3365" t="str">
        <f>VLOOKUP(Tabela_Brasil[[#This Row],[Estado]],'De-Para_Estado_Regiao'!$B$3:$C$29,2,FALSE)</f>
        <v>Nordeste</v>
      </c>
      <c r="M3365">
        <f>IF(Tabela_Brasil[[#This Row],[IBGE_1-4]]&gt;=951,1,0)</f>
        <v>1</v>
      </c>
      <c r="N3365">
        <f>IF(Tabela_Brasil[[#This Row],[COMP_P]]&lt;=2,1,0)</f>
        <v>0</v>
      </c>
    </row>
    <row r="3366" spans="1:14" x14ac:dyDescent="0.25">
      <c r="A3366" s="9" t="s">
        <v>3290</v>
      </c>
      <c r="B3366" s="9" t="s">
        <v>33</v>
      </c>
      <c r="C3366" s="9">
        <v>276</v>
      </c>
      <c r="D3366" s="9">
        <v>0.72</v>
      </c>
      <c r="E3366" s="9">
        <v>0.70899999999999996</v>
      </c>
      <c r="F3366" s="9">
        <v>0.624</v>
      </c>
      <c r="G3366" s="9">
        <v>69673.86</v>
      </c>
      <c r="H3366" s="10">
        <v>0</v>
      </c>
      <c r="I3366" t="str">
        <f>CONCATENATE(Tabela_Brasil[[#This Row],[Município]],"-",Tabela_Brasil[[#This Row],[Estado]])</f>
        <v>Alto Horizonte-GO</v>
      </c>
      <c r="J3366">
        <f>IF(Tabela_Brasil[[#This Row],[IDHM]]&lt;=0.599,1,0)</f>
        <v>0</v>
      </c>
      <c r="K3366" t="str">
        <f>IF(Tabela_Brasil[[#This Row],[IDHM]]&lt;=0.55,"Baixo",IF(Tabela_Brasil[[#This Row],[IDHM]]&lt;=0.699,"Médio",IF(Tabela_Brasil[[#This Row],[IDHM]]&lt;=0.799,"Alto","Muito Alto")))</f>
        <v>Alto</v>
      </c>
      <c r="L3366" t="str">
        <f>VLOOKUP(Tabela_Brasil[[#This Row],[Estado]],'De-Para_Estado_Regiao'!$B$3:$C$29,2,FALSE)</f>
        <v>Centro-Oeste</v>
      </c>
      <c r="M3366">
        <f>IF(Tabela_Brasil[[#This Row],[IBGE_1-4]]&gt;=951,1,0)</f>
        <v>0</v>
      </c>
      <c r="N3366">
        <f>IF(Tabela_Brasil[[#This Row],[COMP_P]]&lt;=2,1,0)</f>
        <v>1</v>
      </c>
    </row>
    <row r="3367" spans="1:14" x14ac:dyDescent="0.25">
      <c r="A3367" s="12" t="s">
        <v>3291</v>
      </c>
      <c r="B3367" s="12" t="s">
        <v>14</v>
      </c>
      <c r="C3367" s="12">
        <v>22</v>
      </c>
      <c r="D3367" s="12">
        <v>0.65</v>
      </c>
      <c r="E3367" s="12">
        <v>0.64100000000000001</v>
      </c>
      <c r="F3367" s="12">
        <v>0.51300000000000001</v>
      </c>
      <c r="G3367" s="12">
        <v>181845.18</v>
      </c>
      <c r="H3367" s="13">
        <v>1</v>
      </c>
      <c r="I3367" t="str">
        <f>CONCATENATE(Tabela_Brasil[[#This Row],[Município]],"-",Tabela_Brasil[[#This Row],[Estado]])</f>
        <v>Pinhal Da Serra-RS</v>
      </c>
      <c r="J3367">
        <f>IF(Tabela_Brasil[[#This Row],[IDHM]]&lt;=0.599,1,0)</f>
        <v>0</v>
      </c>
      <c r="K3367" t="str">
        <f>IF(Tabela_Brasil[[#This Row],[IDHM]]&lt;=0.55,"Baixo",IF(Tabela_Brasil[[#This Row],[IDHM]]&lt;=0.699,"Médio",IF(Tabela_Brasil[[#This Row],[IDHM]]&lt;=0.799,"Alto","Muito Alto")))</f>
        <v>Médio</v>
      </c>
      <c r="L3367" t="str">
        <f>VLOOKUP(Tabela_Brasil[[#This Row],[Estado]],'De-Para_Estado_Regiao'!$B$3:$C$29,2,FALSE)</f>
        <v>Sul</v>
      </c>
      <c r="M3367">
        <f>IF(Tabela_Brasil[[#This Row],[IBGE_1-4]]&gt;=951,1,0)</f>
        <v>0</v>
      </c>
      <c r="N3367">
        <f>IF(Tabela_Brasil[[#This Row],[COMP_P]]&lt;=2,1,0)</f>
        <v>1</v>
      </c>
    </row>
    <row r="3368" spans="1:14" x14ac:dyDescent="0.25">
      <c r="A3368" s="9" t="s">
        <v>3292</v>
      </c>
      <c r="B3368" s="9" t="s">
        <v>16</v>
      </c>
      <c r="C3368" s="9">
        <v>288</v>
      </c>
      <c r="D3368" s="9">
        <v>0.67</v>
      </c>
      <c r="E3368" s="9">
        <v>0.70299999999999996</v>
      </c>
      <c r="F3368" s="9">
        <v>0.53200000000000003</v>
      </c>
      <c r="G3368" s="9">
        <v>47670.71</v>
      </c>
      <c r="H3368" s="10">
        <v>7</v>
      </c>
      <c r="I3368" t="str">
        <f>CONCATENATE(Tabela_Brasil[[#This Row],[Município]],"-",Tabela_Brasil[[#This Row],[Estado]])</f>
        <v>Rodeiro-MG</v>
      </c>
      <c r="J3368">
        <f>IF(Tabela_Brasil[[#This Row],[IDHM]]&lt;=0.599,1,0)</f>
        <v>0</v>
      </c>
      <c r="K3368" t="str">
        <f>IF(Tabela_Brasil[[#This Row],[IDHM]]&lt;=0.55,"Baixo",IF(Tabela_Brasil[[#This Row],[IDHM]]&lt;=0.699,"Médio",IF(Tabela_Brasil[[#This Row],[IDHM]]&lt;=0.799,"Alto","Muito Alto")))</f>
        <v>Médio</v>
      </c>
      <c r="L3368" t="str">
        <f>VLOOKUP(Tabela_Brasil[[#This Row],[Estado]],'De-Para_Estado_Regiao'!$B$3:$C$29,2,FALSE)</f>
        <v>Sudeste</v>
      </c>
      <c r="M3368">
        <f>IF(Tabela_Brasil[[#This Row],[IBGE_1-4]]&gt;=951,1,0)</f>
        <v>0</v>
      </c>
      <c r="N3368">
        <f>IF(Tabela_Brasil[[#This Row],[COMP_P]]&lt;=2,1,0)</f>
        <v>0</v>
      </c>
    </row>
    <row r="3369" spans="1:14" x14ac:dyDescent="0.25">
      <c r="A3369" s="12" t="s">
        <v>3293</v>
      </c>
      <c r="B3369" s="12" t="s">
        <v>72</v>
      </c>
      <c r="C3369" s="12">
        <v>221</v>
      </c>
      <c r="D3369" s="12">
        <v>0.55000000000000004</v>
      </c>
      <c r="E3369" s="12">
        <v>0.54300000000000004</v>
      </c>
      <c r="F3369" s="12">
        <v>0.42399999999999999</v>
      </c>
      <c r="G3369" s="12">
        <v>70768.59</v>
      </c>
      <c r="H3369" s="13">
        <v>0</v>
      </c>
      <c r="I3369" t="str">
        <f>CONCATENATE(Tabela_Brasil[[#This Row],[Município]],"-",Tabela_Brasil[[#This Row],[Estado]])</f>
        <v>Parazinho-RN</v>
      </c>
      <c r="J3369">
        <f>IF(Tabela_Brasil[[#This Row],[IDHM]]&lt;=0.599,1,0)</f>
        <v>1</v>
      </c>
      <c r="K3369" t="str">
        <f>IF(Tabela_Brasil[[#This Row],[IDHM]]&lt;=0.55,"Baixo",IF(Tabela_Brasil[[#This Row],[IDHM]]&lt;=0.699,"Médio",IF(Tabela_Brasil[[#This Row],[IDHM]]&lt;=0.799,"Alto","Muito Alto")))</f>
        <v>Baixo</v>
      </c>
      <c r="L3369" t="str">
        <f>VLOOKUP(Tabela_Brasil[[#This Row],[Estado]],'De-Para_Estado_Regiao'!$B$3:$C$29,2,FALSE)</f>
        <v>Nordeste</v>
      </c>
      <c r="M3369">
        <f>IF(Tabela_Brasil[[#This Row],[IBGE_1-4]]&gt;=951,1,0)</f>
        <v>0</v>
      </c>
      <c r="N3369">
        <f>IF(Tabela_Brasil[[#This Row],[COMP_P]]&lt;=2,1,0)</f>
        <v>1</v>
      </c>
    </row>
    <row r="3370" spans="1:14" x14ac:dyDescent="0.25">
      <c r="A3370" s="9" t="s">
        <v>3294</v>
      </c>
      <c r="B3370" s="9" t="s">
        <v>22</v>
      </c>
      <c r="C3370" s="9">
        <v>220</v>
      </c>
      <c r="D3370" s="9">
        <v>0.7</v>
      </c>
      <c r="E3370" s="9">
        <v>0.72799999999999998</v>
      </c>
      <c r="F3370" s="9">
        <v>0.58199999999999996</v>
      </c>
      <c r="G3370" s="9">
        <v>51042.23</v>
      </c>
      <c r="H3370" s="10">
        <v>2</v>
      </c>
      <c r="I3370" t="str">
        <f>CONCATENATE(Tabela_Brasil[[#This Row],[Município]],"-",Tabela_Brasil[[#This Row],[Estado]])</f>
        <v>Vitorino-PR</v>
      </c>
      <c r="J3370">
        <f>IF(Tabela_Brasil[[#This Row],[IDHM]]&lt;=0.599,1,0)</f>
        <v>0</v>
      </c>
      <c r="K3370" t="str">
        <f>IF(Tabela_Brasil[[#This Row],[IDHM]]&lt;=0.55,"Baixo",IF(Tabela_Brasil[[#This Row],[IDHM]]&lt;=0.699,"Médio",IF(Tabela_Brasil[[#This Row],[IDHM]]&lt;=0.799,"Alto","Muito Alto")))</f>
        <v>Alto</v>
      </c>
      <c r="L3370" t="str">
        <f>VLOOKUP(Tabela_Brasil[[#This Row],[Estado]],'De-Para_Estado_Regiao'!$B$3:$C$29,2,FALSE)</f>
        <v>Sul</v>
      </c>
      <c r="M3370">
        <f>IF(Tabela_Brasil[[#This Row],[IBGE_1-4]]&gt;=951,1,0)</f>
        <v>0</v>
      </c>
      <c r="N3370">
        <f>IF(Tabela_Brasil[[#This Row],[COMP_P]]&lt;=2,1,0)</f>
        <v>1</v>
      </c>
    </row>
    <row r="3371" spans="1:14" x14ac:dyDescent="0.25">
      <c r="A3371" s="12" t="s">
        <v>712</v>
      </c>
      <c r="B3371" s="12" t="s">
        <v>24</v>
      </c>
      <c r="C3371" s="12">
        <v>166</v>
      </c>
      <c r="D3371" s="12">
        <v>0.61299999999999999</v>
      </c>
      <c r="E3371" s="12">
        <v>0.57199999999999995</v>
      </c>
      <c r="F3371" s="12">
        <v>0.50800000000000001</v>
      </c>
      <c r="G3371" s="12">
        <v>37817.199999999997</v>
      </c>
      <c r="H3371" s="13">
        <v>0</v>
      </c>
      <c r="I3371" t="str">
        <f>CONCATENATE(Tabela_Brasil[[#This Row],[Município]],"-",Tabela_Brasil[[#This Row],[Estado]])</f>
        <v>Jaborandi-BA</v>
      </c>
      <c r="J3371">
        <f>IF(Tabela_Brasil[[#This Row],[IDHM]]&lt;=0.599,1,0)</f>
        <v>0</v>
      </c>
      <c r="K3371" t="str">
        <f>IF(Tabela_Brasil[[#This Row],[IDHM]]&lt;=0.55,"Baixo",IF(Tabela_Brasil[[#This Row],[IDHM]]&lt;=0.699,"Médio",IF(Tabela_Brasil[[#This Row],[IDHM]]&lt;=0.799,"Alto","Muito Alto")))</f>
        <v>Médio</v>
      </c>
      <c r="L3371" t="str">
        <f>VLOOKUP(Tabela_Brasil[[#This Row],[Estado]],'De-Para_Estado_Regiao'!$B$3:$C$29,2,FALSE)</f>
        <v>Nordeste</v>
      </c>
      <c r="M3371">
        <f>IF(Tabela_Brasil[[#This Row],[IBGE_1-4]]&gt;=951,1,0)</f>
        <v>0</v>
      </c>
      <c r="N3371">
        <f>IF(Tabela_Brasil[[#This Row],[COMP_P]]&lt;=2,1,0)</f>
        <v>1</v>
      </c>
    </row>
    <row r="3372" spans="1:14" x14ac:dyDescent="0.25">
      <c r="A3372" s="9" t="s">
        <v>3295</v>
      </c>
      <c r="B3372" s="9" t="s">
        <v>72</v>
      </c>
      <c r="C3372" s="9">
        <v>297</v>
      </c>
      <c r="D3372" s="9">
        <v>0.59099999999999997</v>
      </c>
      <c r="E3372" s="9">
        <v>0.55800000000000005</v>
      </c>
      <c r="F3372" s="9">
        <v>0.46800000000000003</v>
      </c>
      <c r="G3372" s="9">
        <v>36203.29</v>
      </c>
      <c r="H3372" s="10">
        <v>4</v>
      </c>
      <c r="I3372" t="str">
        <f>CONCATENATE(Tabela_Brasil[[#This Row],[Município]],"-",Tabela_Brasil[[#This Row],[Estado]])</f>
        <v>São Miguel Do Gostoso-RN</v>
      </c>
      <c r="J3372">
        <f>IF(Tabela_Brasil[[#This Row],[IDHM]]&lt;=0.599,1,0)</f>
        <v>1</v>
      </c>
      <c r="K3372" t="str">
        <f>IF(Tabela_Brasil[[#This Row],[IDHM]]&lt;=0.55,"Baixo",IF(Tabela_Brasil[[#This Row],[IDHM]]&lt;=0.699,"Médio",IF(Tabela_Brasil[[#This Row],[IDHM]]&lt;=0.799,"Alto","Muito Alto")))</f>
        <v>Médio</v>
      </c>
      <c r="L3372" t="str">
        <f>VLOOKUP(Tabela_Brasil[[#This Row],[Estado]],'De-Para_Estado_Regiao'!$B$3:$C$29,2,FALSE)</f>
        <v>Nordeste</v>
      </c>
      <c r="M3372">
        <f>IF(Tabela_Brasil[[#This Row],[IBGE_1-4]]&gt;=951,1,0)</f>
        <v>0</v>
      </c>
      <c r="N3372">
        <f>IF(Tabela_Brasil[[#This Row],[COMP_P]]&lt;=2,1,0)</f>
        <v>0</v>
      </c>
    </row>
    <row r="3373" spans="1:14" x14ac:dyDescent="0.25">
      <c r="A3373" s="12" t="s">
        <v>3296</v>
      </c>
      <c r="B3373" s="12" t="s">
        <v>72</v>
      </c>
      <c r="C3373" s="12">
        <v>581</v>
      </c>
      <c r="D3373" s="12">
        <v>0.622</v>
      </c>
      <c r="E3373" s="12">
        <v>0.60099999999999998</v>
      </c>
      <c r="F3373" s="12">
        <v>0.51800000000000002</v>
      </c>
      <c r="G3373" s="12">
        <v>12524.23</v>
      </c>
      <c r="H3373" s="13">
        <v>4</v>
      </c>
      <c r="I3373" t="str">
        <f>CONCATENATE(Tabela_Brasil[[#This Row],[Município]],"-",Tabela_Brasil[[#This Row],[Estado]])</f>
        <v>Nísia Floresta-RN</v>
      </c>
      <c r="J3373">
        <f>IF(Tabela_Brasil[[#This Row],[IDHM]]&lt;=0.599,1,0)</f>
        <v>0</v>
      </c>
      <c r="K3373" t="str">
        <f>IF(Tabela_Brasil[[#This Row],[IDHM]]&lt;=0.55,"Baixo",IF(Tabela_Brasil[[#This Row],[IDHM]]&lt;=0.699,"Médio",IF(Tabela_Brasil[[#This Row],[IDHM]]&lt;=0.799,"Alto","Muito Alto")))</f>
        <v>Médio</v>
      </c>
      <c r="L3373" t="str">
        <f>VLOOKUP(Tabela_Brasil[[#This Row],[Estado]],'De-Para_Estado_Regiao'!$B$3:$C$29,2,FALSE)</f>
        <v>Nordeste</v>
      </c>
      <c r="M3373">
        <f>IF(Tabela_Brasil[[#This Row],[IBGE_1-4]]&gt;=951,1,0)</f>
        <v>0</v>
      </c>
      <c r="N3373">
        <f>IF(Tabela_Brasil[[#This Row],[COMP_P]]&lt;=2,1,0)</f>
        <v>0</v>
      </c>
    </row>
    <row r="3374" spans="1:14" x14ac:dyDescent="0.25">
      <c r="A3374" s="9" t="s">
        <v>3297</v>
      </c>
      <c r="B3374" s="9" t="s">
        <v>59</v>
      </c>
      <c r="C3374" s="9">
        <v>150</v>
      </c>
      <c r="D3374" s="9">
        <v>0.71799999999999997</v>
      </c>
      <c r="E3374" s="9">
        <v>0.70499999999999996</v>
      </c>
      <c r="F3374" s="9">
        <v>0.65600000000000003</v>
      </c>
      <c r="G3374" s="9">
        <v>72899.990000000005</v>
      </c>
      <c r="H3374" s="10">
        <v>2</v>
      </c>
      <c r="I3374" t="str">
        <f>CONCATENATE(Tabela_Brasil[[#This Row],[Município]],"-",Tabela_Brasil[[#This Row],[Estado]])</f>
        <v>Vargem Bonita-SC</v>
      </c>
      <c r="J3374">
        <f>IF(Tabela_Brasil[[#This Row],[IDHM]]&lt;=0.599,1,0)</f>
        <v>0</v>
      </c>
      <c r="K3374" t="str">
        <f>IF(Tabela_Brasil[[#This Row],[IDHM]]&lt;=0.55,"Baixo",IF(Tabela_Brasil[[#This Row],[IDHM]]&lt;=0.699,"Médio",IF(Tabela_Brasil[[#This Row],[IDHM]]&lt;=0.799,"Alto","Muito Alto")))</f>
        <v>Alto</v>
      </c>
      <c r="L3374" t="str">
        <f>VLOOKUP(Tabela_Brasil[[#This Row],[Estado]],'De-Para_Estado_Regiao'!$B$3:$C$29,2,FALSE)</f>
        <v>Sul</v>
      </c>
      <c r="M3374">
        <f>IF(Tabela_Brasil[[#This Row],[IBGE_1-4]]&gt;=951,1,0)</f>
        <v>0</v>
      </c>
      <c r="N3374">
        <f>IF(Tabela_Brasil[[#This Row],[COMP_P]]&lt;=2,1,0)</f>
        <v>1</v>
      </c>
    </row>
    <row r="3375" spans="1:14" x14ac:dyDescent="0.25">
      <c r="A3375" s="12" t="s">
        <v>3298</v>
      </c>
      <c r="B3375" s="12" t="s">
        <v>16</v>
      </c>
      <c r="C3375" s="12">
        <v>259</v>
      </c>
      <c r="D3375" s="12">
        <v>0.71</v>
      </c>
      <c r="E3375" s="12">
        <v>0.66300000000000003</v>
      </c>
      <c r="F3375" s="12">
        <v>0.65400000000000003</v>
      </c>
      <c r="G3375" s="12">
        <v>52422.7</v>
      </c>
      <c r="H3375" s="13">
        <v>1</v>
      </c>
      <c r="I3375" t="str">
        <f>CONCATENATE(Tabela_Brasil[[#This Row],[Município]],"-",Tabela_Brasil[[#This Row],[Estado]])</f>
        <v>Ijaci-MG</v>
      </c>
      <c r="J3375">
        <f>IF(Tabela_Brasil[[#This Row],[IDHM]]&lt;=0.599,1,0)</f>
        <v>0</v>
      </c>
      <c r="K3375" t="str">
        <f>IF(Tabela_Brasil[[#This Row],[IDHM]]&lt;=0.55,"Baixo",IF(Tabela_Brasil[[#This Row],[IDHM]]&lt;=0.699,"Médio",IF(Tabela_Brasil[[#This Row],[IDHM]]&lt;=0.799,"Alto","Muito Alto")))</f>
        <v>Alto</v>
      </c>
      <c r="L3375" t="str">
        <f>VLOOKUP(Tabela_Brasil[[#This Row],[Estado]],'De-Para_Estado_Regiao'!$B$3:$C$29,2,FALSE)</f>
        <v>Sudeste</v>
      </c>
      <c r="M3375">
        <f>IF(Tabela_Brasil[[#This Row],[IBGE_1-4]]&gt;=951,1,0)</f>
        <v>0</v>
      </c>
      <c r="N3375">
        <f>IF(Tabela_Brasil[[#This Row],[COMP_P]]&lt;=2,1,0)</f>
        <v>1</v>
      </c>
    </row>
    <row r="3376" spans="1:14" x14ac:dyDescent="0.25">
      <c r="A3376" s="9" t="s">
        <v>752</v>
      </c>
      <c r="B3376" s="9" t="s">
        <v>53</v>
      </c>
      <c r="C3376" s="9">
        <v>227</v>
      </c>
      <c r="D3376" s="9">
        <v>0.68</v>
      </c>
      <c r="E3376" s="9">
        <v>0.69399999999999995</v>
      </c>
      <c r="F3376" s="9">
        <v>0.53700000000000003</v>
      </c>
      <c r="G3376" s="9">
        <v>47706.61</v>
      </c>
      <c r="H3376" s="10">
        <v>3</v>
      </c>
      <c r="I3376" t="str">
        <f>CONCATENATE(Tabela_Brasil[[#This Row],[Município]],"-",Tabela_Brasil[[#This Row],[Estado]])</f>
        <v>Bandeirantes-MS</v>
      </c>
      <c r="J3376">
        <f>IF(Tabela_Brasil[[#This Row],[IDHM]]&lt;=0.599,1,0)</f>
        <v>0</v>
      </c>
      <c r="K3376" t="str">
        <f>IF(Tabela_Brasil[[#This Row],[IDHM]]&lt;=0.55,"Baixo",IF(Tabela_Brasil[[#This Row],[IDHM]]&lt;=0.699,"Médio",IF(Tabela_Brasil[[#This Row],[IDHM]]&lt;=0.799,"Alto","Muito Alto")))</f>
        <v>Médio</v>
      </c>
      <c r="L3376" t="str">
        <f>VLOOKUP(Tabela_Brasil[[#This Row],[Estado]],'De-Para_Estado_Regiao'!$B$3:$C$29,2,FALSE)</f>
        <v>Centro-Oeste</v>
      </c>
      <c r="M3376">
        <f>IF(Tabela_Brasil[[#This Row],[IBGE_1-4]]&gt;=951,1,0)</f>
        <v>0</v>
      </c>
      <c r="N3376">
        <f>IF(Tabela_Brasil[[#This Row],[COMP_P]]&lt;=2,1,0)</f>
        <v>0</v>
      </c>
    </row>
    <row r="3377" spans="1:14" x14ac:dyDescent="0.25">
      <c r="A3377" s="12" t="s">
        <v>3299</v>
      </c>
      <c r="B3377" s="12" t="s">
        <v>7</v>
      </c>
      <c r="C3377" s="12">
        <v>288</v>
      </c>
      <c r="D3377" s="12">
        <v>0.75700000000000001</v>
      </c>
      <c r="E3377" s="12">
        <v>0.71</v>
      </c>
      <c r="F3377" s="12">
        <v>0.72799999999999998</v>
      </c>
      <c r="G3377" s="12">
        <v>38820.769999999997</v>
      </c>
      <c r="H3377" s="13">
        <v>7</v>
      </c>
      <c r="I3377" t="str">
        <f>CONCATENATE(Tabela_Brasil[[#This Row],[Município]],"-",Tabela_Brasil[[#This Row],[Estado]])</f>
        <v>Santo Antônio Do Aracanguá-SP</v>
      </c>
      <c r="J3377">
        <f>IF(Tabela_Brasil[[#This Row],[IDHM]]&lt;=0.599,1,0)</f>
        <v>0</v>
      </c>
      <c r="K3377" t="str">
        <f>IF(Tabela_Brasil[[#This Row],[IDHM]]&lt;=0.55,"Baixo",IF(Tabela_Brasil[[#This Row],[IDHM]]&lt;=0.699,"Médio",IF(Tabela_Brasil[[#This Row],[IDHM]]&lt;=0.799,"Alto","Muito Alto")))</f>
        <v>Alto</v>
      </c>
      <c r="L3377" t="str">
        <f>VLOOKUP(Tabela_Brasil[[#This Row],[Estado]],'De-Para_Estado_Regiao'!$B$3:$C$29,2,FALSE)</f>
        <v>Sudeste</v>
      </c>
      <c r="M3377">
        <f>IF(Tabela_Brasil[[#This Row],[IBGE_1-4]]&gt;=951,1,0)</f>
        <v>0</v>
      </c>
      <c r="N3377">
        <f>IF(Tabela_Brasil[[#This Row],[COMP_P]]&lt;=2,1,0)</f>
        <v>0</v>
      </c>
    </row>
    <row r="3378" spans="1:14" x14ac:dyDescent="0.25">
      <c r="A3378" s="9" t="s">
        <v>3300</v>
      </c>
      <c r="B3378" s="9" t="s">
        <v>14</v>
      </c>
      <c r="C3378" s="9">
        <v>252</v>
      </c>
      <c r="D3378" s="9">
        <v>0.71</v>
      </c>
      <c r="E3378" s="9">
        <v>0.71199999999999997</v>
      </c>
      <c r="F3378" s="9">
        <v>0.60099999999999998</v>
      </c>
      <c r="G3378" s="9">
        <v>55523.23</v>
      </c>
      <c r="H3378" s="10">
        <v>8</v>
      </c>
      <c r="I3378" t="str">
        <f>CONCATENATE(Tabela_Brasil[[#This Row],[Município]],"-",Tabela_Brasil[[#This Row],[Estado]])</f>
        <v>Lindolfo Collor-RS</v>
      </c>
      <c r="J3378">
        <f>IF(Tabela_Brasil[[#This Row],[IDHM]]&lt;=0.599,1,0)</f>
        <v>0</v>
      </c>
      <c r="K3378" t="str">
        <f>IF(Tabela_Brasil[[#This Row],[IDHM]]&lt;=0.55,"Baixo",IF(Tabela_Brasil[[#This Row],[IDHM]]&lt;=0.699,"Médio",IF(Tabela_Brasil[[#This Row],[IDHM]]&lt;=0.799,"Alto","Muito Alto")))</f>
        <v>Alto</v>
      </c>
      <c r="L3378" t="str">
        <f>VLOOKUP(Tabela_Brasil[[#This Row],[Estado]],'De-Para_Estado_Regiao'!$B$3:$C$29,2,FALSE)</f>
        <v>Sul</v>
      </c>
      <c r="M3378">
        <f>IF(Tabela_Brasil[[#This Row],[IBGE_1-4]]&gt;=951,1,0)</f>
        <v>0</v>
      </c>
      <c r="N3378">
        <f>IF(Tabela_Brasil[[#This Row],[COMP_P]]&lt;=2,1,0)</f>
        <v>0</v>
      </c>
    </row>
    <row r="3379" spans="1:14" x14ac:dyDescent="0.25">
      <c r="A3379" s="12" t="s">
        <v>3301</v>
      </c>
      <c r="B3379" s="12" t="s">
        <v>33</v>
      </c>
      <c r="C3379" s="12">
        <v>81</v>
      </c>
      <c r="D3379" s="12">
        <v>0.71599999999999997</v>
      </c>
      <c r="E3379" s="12">
        <v>0.70199999999999996</v>
      </c>
      <c r="F3379" s="12">
        <v>0.60599999999999998</v>
      </c>
      <c r="G3379" s="12">
        <v>148316.37</v>
      </c>
      <c r="H3379" s="13">
        <v>0</v>
      </c>
      <c r="I3379" t="str">
        <f>CONCATENATE(Tabela_Brasil[[#This Row],[Município]],"-",Tabela_Brasil[[#This Row],[Estado]])</f>
        <v>Davinópolis-GO</v>
      </c>
      <c r="J3379">
        <f>IF(Tabela_Brasil[[#This Row],[IDHM]]&lt;=0.599,1,0)</f>
        <v>0</v>
      </c>
      <c r="K3379" t="str">
        <f>IF(Tabela_Brasil[[#This Row],[IDHM]]&lt;=0.55,"Baixo",IF(Tabela_Brasil[[#This Row],[IDHM]]&lt;=0.699,"Médio",IF(Tabela_Brasil[[#This Row],[IDHM]]&lt;=0.799,"Alto","Muito Alto")))</f>
        <v>Alto</v>
      </c>
      <c r="L3379" t="str">
        <f>VLOOKUP(Tabela_Brasil[[#This Row],[Estado]],'De-Para_Estado_Regiao'!$B$3:$C$29,2,FALSE)</f>
        <v>Centro-Oeste</v>
      </c>
      <c r="M3379">
        <f>IF(Tabela_Brasil[[#This Row],[IBGE_1-4]]&gt;=951,1,0)</f>
        <v>0</v>
      </c>
      <c r="N3379">
        <f>IF(Tabela_Brasil[[#This Row],[COMP_P]]&lt;=2,1,0)</f>
        <v>1</v>
      </c>
    </row>
    <row r="3380" spans="1:14" x14ac:dyDescent="0.25">
      <c r="A3380" s="9" t="s">
        <v>3302</v>
      </c>
      <c r="B3380" s="9" t="s">
        <v>87</v>
      </c>
      <c r="C3380" s="9">
        <v>611</v>
      </c>
      <c r="D3380" s="9">
        <v>0.629</v>
      </c>
      <c r="E3380" s="9">
        <v>0.58899999999999997</v>
      </c>
      <c r="F3380" s="9">
        <v>0.55200000000000005</v>
      </c>
      <c r="G3380" s="9">
        <v>17227.18</v>
      </c>
      <c r="H3380" s="10">
        <v>1</v>
      </c>
      <c r="I3380" t="str">
        <f>CONCATENATE(Tabela_Brasil[[#This Row],[Município]],"-",Tabela_Brasil[[#This Row],[Estado]])</f>
        <v>Governador Edison Lobão-MA</v>
      </c>
      <c r="J3380">
        <f>IF(Tabela_Brasil[[#This Row],[IDHM]]&lt;=0.599,1,0)</f>
        <v>0</v>
      </c>
      <c r="K3380" t="str">
        <f>IF(Tabela_Brasil[[#This Row],[IDHM]]&lt;=0.55,"Baixo",IF(Tabela_Brasil[[#This Row],[IDHM]]&lt;=0.699,"Médio",IF(Tabela_Brasil[[#This Row],[IDHM]]&lt;=0.799,"Alto","Muito Alto")))</f>
        <v>Médio</v>
      </c>
      <c r="L3380" t="str">
        <f>VLOOKUP(Tabela_Brasil[[#This Row],[Estado]],'De-Para_Estado_Regiao'!$B$3:$C$29,2,FALSE)</f>
        <v>Nordeste</v>
      </c>
      <c r="M3380">
        <f>IF(Tabela_Brasil[[#This Row],[IBGE_1-4]]&gt;=951,1,0)</f>
        <v>0</v>
      </c>
      <c r="N3380">
        <f>IF(Tabela_Brasil[[#This Row],[COMP_P]]&lt;=2,1,0)</f>
        <v>1</v>
      </c>
    </row>
    <row r="3381" spans="1:14" x14ac:dyDescent="0.25">
      <c r="A3381" s="12" t="s">
        <v>3303</v>
      </c>
      <c r="B3381" s="12" t="s">
        <v>7</v>
      </c>
      <c r="C3381" s="12">
        <v>105</v>
      </c>
      <c r="D3381" s="12">
        <v>0.7</v>
      </c>
      <c r="E3381" s="12">
        <v>0.66500000000000004</v>
      </c>
      <c r="F3381" s="12">
        <v>0.63100000000000001</v>
      </c>
      <c r="G3381" s="12">
        <v>81964.789999999994</v>
      </c>
      <c r="H3381" s="13">
        <v>2</v>
      </c>
      <c r="I3381" t="str">
        <f>CONCATENATE(Tabela_Brasil[[#This Row],[Município]],"-",Tabela_Brasil[[#This Row],[Estado]])</f>
        <v>Suzanápolis-SP</v>
      </c>
      <c r="J3381">
        <f>IF(Tabela_Brasil[[#This Row],[IDHM]]&lt;=0.599,1,0)</f>
        <v>0</v>
      </c>
      <c r="K3381" t="str">
        <f>IF(Tabela_Brasil[[#This Row],[IDHM]]&lt;=0.55,"Baixo",IF(Tabela_Brasil[[#This Row],[IDHM]]&lt;=0.699,"Médio",IF(Tabela_Brasil[[#This Row],[IDHM]]&lt;=0.799,"Alto","Muito Alto")))</f>
        <v>Alto</v>
      </c>
      <c r="L3381" t="str">
        <f>VLOOKUP(Tabela_Brasil[[#This Row],[Estado]],'De-Para_Estado_Regiao'!$B$3:$C$29,2,FALSE)</f>
        <v>Sudeste</v>
      </c>
      <c r="M3381">
        <f>IF(Tabela_Brasil[[#This Row],[IBGE_1-4]]&gt;=951,1,0)</f>
        <v>0</v>
      </c>
      <c r="N3381">
        <f>IF(Tabela_Brasil[[#This Row],[COMP_P]]&lt;=2,1,0)</f>
        <v>1</v>
      </c>
    </row>
    <row r="3382" spans="1:14" x14ac:dyDescent="0.25">
      <c r="A3382" s="9" t="s">
        <v>3304</v>
      </c>
      <c r="B3382" s="9" t="s">
        <v>82</v>
      </c>
      <c r="C3382" s="9">
        <v>1273</v>
      </c>
      <c r="D3382" s="9">
        <v>0.60199999999999998</v>
      </c>
      <c r="E3382" s="9">
        <v>0.56499999999999995</v>
      </c>
      <c r="F3382" s="9">
        <v>0.50900000000000001</v>
      </c>
      <c r="G3382" s="9">
        <v>14109.49</v>
      </c>
      <c r="H3382" s="10">
        <v>4</v>
      </c>
      <c r="I3382" t="str">
        <f>CONCATENATE(Tabela_Brasil[[#This Row],[Município]],"-",Tabela_Brasil[[#This Row],[Estado]])</f>
        <v>Caaporã-PB</v>
      </c>
      <c r="J3382">
        <f>IF(Tabela_Brasil[[#This Row],[IDHM]]&lt;=0.599,1,0)</f>
        <v>0</v>
      </c>
      <c r="K3382" t="str">
        <f>IF(Tabela_Brasil[[#This Row],[IDHM]]&lt;=0.55,"Baixo",IF(Tabela_Brasil[[#This Row],[IDHM]]&lt;=0.699,"Médio",IF(Tabela_Brasil[[#This Row],[IDHM]]&lt;=0.799,"Alto","Muito Alto")))</f>
        <v>Médio</v>
      </c>
      <c r="L3382" t="str">
        <f>VLOOKUP(Tabela_Brasil[[#This Row],[Estado]],'De-Para_Estado_Regiao'!$B$3:$C$29,2,FALSE)</f>
        <v>Nordeste</v>
      </c>
      <c r="M3382">
        <f>IF(Tabela_Brasil[[#This Row],[IBGE_1-4]]&gt;=951,1,0)</f>
        <v>1</v>
      </c>
      <c r="N3382">
        <f>IF(Tabela_Brasil[[#This Row],[COMP_P]]&lt;=2,1,0)</f>
        <v>0</v>
      </c>
    </row>
    <row r="3383" spans="1:14" x14ac:dyDescent="0.25">
      <c r="A3383" s="12" t="s">
        <v>3305</v>
      </c>
      <c r="B3383" s="12" t="s">
        <v>29</v>
      </c>
      <c r="C3383" s="12">
        <v>298</v>
      </c>
      <c r="D3383" s="12">
        <v>0.65700000000000003</v>
      </c>
      <c r="E3383" s="12">
        <v>0.70299999999999996</v>
      </c>
      <c r="F3383" s="12">
        <v>0.48699999999999999</v>
      </c>
      <c r="G3383" s="12">
        <v>55460.43</v>
      </c>
      <c r="H3383" s="13">
        <v>3</v>
      </c>
      <c r="I3383" t="str">
        <f>CONCATENATE(Tabela_Brasil[[#This Row],[Município]],"-",Tabela_Brasil[[#This Row],[Estado]])</f>
        <v>São José Do Xingu-MT</v>
      </c>
      <c r="J3383">
        <f>IF(Tabela_Brasil[[#This Row],[IDHM]]&lt;=0.599,1,0)</f>
        <v>0</v>
      </c>
      <c r="K3383" t="str">
        <f>IF(Tabela_Brasil[[#This Row],[IDHM]]&lt;=0.55,"Baixo",IF(Tabela_Brasil[[#This Row],[IDHM]]&lt;=0.699,"Médio",IF(Tabela_Brasil[[#This Row],[IDHM]]&lt;=0.799,"Alto","Muito Alto")))</f>
        <v>Médio</v>
      </c>
      <c r="L3383" t="str">
        <f>VLOOKUP(Tabela_Brasil[[#This Row],[Estado]],'De-Para_Estado_Regiao'!$B$3:$C$29,2,FALSE)</f>
        <v>Centro-Oeste</v>
      </c>
      <c r="M3383">
        <f>IF(Tabela_Brasil[[#This Row],[IBGE_1-4]]&gt;=951,1,0)</f>
        <v>0</v>
      </c>
      <c r="N3383">
        <f>IF(Tabela_Brasil[[#This Row],[COMP_P]]&lt;=2,1,0)</f>
        <v>0</v>
      </c>
    </row>
    <row r="3384" spans="1:14" x14ac:dyDescent="0.25">
      <c r="A3384" s="9" t="s">
        <v>3306</v>
      </c>
      <c r="B3384" s="9" t="s">
        <v>22</v>
      </c>
      <c r="C3384" s="9">
        <v>622</v>
      </c>
      <c r="D3384" s="9">
        <v>0.65200000000000002</v>
      </c>
      <c r="E3384" s="9">
        <v>0.63800000000000001</v>
      </c>
      <c r="F3384" s="9">
        <v>0.53200000000000003</v>
      </c>
      <c r="G3384" s="9">
        <v>21201.95</v>
      </c>
      <c r="H3384" s="10">
        <v>11</v>
      </c>
      <c r="I3384" t="str">
        <f>CONCATENATE(Tabela_Brasil[[#This Row],[Município]],"-",Tabela_Brasil[[#This Row],[Estado]])</f>
        <v>General Carneiro-PR</v>
      </c>
      <c r="J3384">
        <f>IF(Tabela_Brasil[[#This Row],[IDHM]]&lt;=0.599,1,0)</f>
        <v>0</v>
      </c>
      <c r="K3384" t="str">
        <f>IF(Tabela_Brasil[[#This Row],[IDHM]]&lt;=0.55,"Baixo",IF(Tabela_Brasil[[#This Row],[IDHM]]&lt;=0.699,"Médio",IF(Tabela_Brasil[[#This Row],[IDHM]]&lt;=0.799,"Alto","Muito Alto")))</f>
        <v>Médio</v>
      </c>
      <c r="L3384" t="str">
        <f>VLOOKUP(Tabela_Brasil[[#This Row],[Estado]],'De-Para_Estado_Regiao'!$B$3:$C$29,2,FALSE)</f>
        <v>Sul</v>
      </c>
      <c r="M3384">
        <f>IF(Tabela_Brasil[[#This Row],[IBGE_1-4]]&gt;=951,1,0)</f>
        <v>0</v>
      </c>
      <c r="N3384">
        <f>IF(Tabela_Brasil[[#This Row],[COMP_P]]&lt;=2,1,0)</f>
        <v>0</v>
      </c>
    </row>
    <row r="3385" spans="1:14" x14ac:dyDescent="0.25">
      <c r="A3385" s="12" t="s">
        <v>3307</v>
      </c>
      <c r="B3385" s="12" t="s">
        <v>49</v>
      </c>
      <c r="C3385" s="12">
        <v>542</v>
      </c>
      <c r="D3385" s="12">
        <v>0.54400000000000004</v>
      </c>
      <c r="E3385" s="12">
        <v>0.55500000000000005</v>
      </c>
      <c r="F3385" s="12">
        <v>0.37</v>
      </c>
      <c r="G3385" s="12">
        <v>14579.98</v>
      </c>
      <c r="H3385" s="13">
        <v>2</v>
      </c>
      <c r="I3385" t="str">
        <f>CONCATENATE(Tabela_Brasil[[#This Row],[Município]],"-",Tabela_Brasil[[#This Row],[Estado]])</f>
        <v>Santa Maria Das Barreiras-PA</v>
      </c>
      <c r="J3385">
        <f>IF(Tabela_Brasil[[#This Row],[IDHM]]&lt;=0.599,1,0)</f>
        <v>1</v>
      </c>
      <c r="K3385" t="str">
        <f>IF(Tabela_Brasil[[#This Row],[IDHM]]&lt;=0.55,"Baixo",IF(Tabela_Brasil[[#This Row],[IDHM]]&lt;=0.699,"Médio",IF(Tabela_Brasil[[#This Row],[IDHM]]&lt;=0.799,"Alto","Muito Alto")))</f>
        <v>Baixo</v>
      </c>
      <c r="L3385" t="str">
        <f>VLOOKUP(Tabela_Brasil[[#This Row],[Estado]],'De-Para_Estado_Regiao'!$B$3:$C$29,2,FALSE)</f>
        <v>Norte</v>
      </c>
      <c r="M3385">
        <f>IF(Tabela_Brasil[[#This Row],[IBGE_1-4]]&gt;=951,1,0)</f>
        <v>0</v>
      </c>
      <c r="N3385">
        <f>IF(Tabela_Brasil[[#This Row],[COMP_P]]&lt;=2,1,0)</f>
        <v>1</v>
      </c>
    </row>
    <row r="3386" spans="1:14" x14ac:dyDescent="0.25">
      <c r="A3386" s="9" t="s">
        <v>3308</v>
      </c>
      <c r="B3386" s="9" t="s">
        <v>72</v>
      </c>
      <c r="C3386" s="9">
        <v>229</v>
      </c>
      <c r="D3386" s="9">
        <v>0.61399999999999999</v>
      </c>
      <c r="E3386" s="9">
        <v>0.57399999999999995</v>
      </c>
      <c r="F3386" s="9">
        <v>0.52100000000000002</v>
      </c>
      <c r="G3386" s="9">
        <v>25343.66</v>
      </c>
      <c r="H3386" s="10">
        <v>5</v>
      </c>
      <c r="I3386" t="str">
        <f>CONCATENATE(Tabela_Brasil[[#This Row],[Município]],"-",Tabela_Brasil[[#This Row],[Estado]])</f>
        <v>Serra Do Mel-RN</v>
      </c>
      <c r="J3386">
        <f>IF(Tabela_Brasil[[#This Row],[IDHM]]&lt;=0.599,1,0)</f>
        <v>0</v>
      </c>
      <c r="K3386" t="str">
        <f>IF(Tabela_Brasil[[#This Row],[IDHM]]&lt;=0.55,"Baixo",IF(Tabela_Brasil[[#This Row],[IDHM]]&lt;=0.699,"Médio",IF(Tabela_Brasil[[#This Row],[IDHM]]&lt;=0.799,"Alto","Muito Alto")))</f>
        <v>Médio</v>
      </c>
      <c r="L3386" t="str">
        <f>VLOOKUP(Tabela_Brasil[[#This Row],[Estado]],'De-Para_Estado_Regiao'!$B$3:$C$29,2,FALSE)</f>
        <v>Nordeste</v>
      </c>
      <c r="M3386">
        <f>IF(Tabela_Brasil[[#This Row],[IBGE_1-4]]&gt;=951,1,0)</f>
        <v>0</v>
      </c>
      <c r="N3386">
        <f>IF(Tabela_Brasil[[#This Row],[COMP_P]]&lt;=2,1,0)</f>
        <v>0</v>
      </c>
    </row>
    <row r="3387" spans="1:14" x14ac:dyDescent="0.25">
      <c r="A3387" s="12" t="s">
        <v>3309</v>
      </c>
      <c r="B3387" s="12" t="s">
        <v>111</v>
      </c>
      <c r="C3387" s="12">
        <v>148</v>
      </c>
      <c r="D3387" s="12">
        <v>0.66200000000000003</v>
      </c>
      <c r="E3387" s="12">
        <v>0.63900000000000001</v>
      </c>
      <c r="F3387" s="12">
        <v>0.54900000000000004</v>
      </c>
      <c r="G3387" s="12">
        <v>69814.240000000005</v>
      </c>
      <c r="H3387" s="13">
        <v>0</v>
      </c>
      <c r="I3387" t="str">
        <f>CONCATENATE(Tabela_Brasil[[#This Row],[Município]],"-",Tabela_Brasil[[#This Row],[Estado]])</f>
        <v>Cariri Do Tocantins-TO</v>
      </c>
      <c r="J3387">
        <f>IF(Tabela_Brasil[[#This Row],[IDHM]]&lt;=0.599,1,0)</f>
        <v>0</v>
      </c>
      <c r="K3387" t="str">
        <f>IF(Tabela_Brasil[[#This Row],[IDHM]]&lt;=0.55,"Baixo",IF(Tabela_Brasil[[#This Row],[IDHM]]&lt;=0.699,"Médio",IF(Tabela_Brasil[[#This Row],[IDHM]]&lt;=0.799,"Alto","Muito Alto")))</f>
        <v>Médio</v>
      </c>
      <c r="L3387" t="str">
        <f>VLOOKUP(Tabela_Brasil[[#This Row],[Estado]],'De-Para_Estado_Regiao'!$B$3:$C$29,2,FALSE)</f>
        <v>Norte</v>
      </c>
      <c r="M3387">
        <f>IF(Tabela_Brasil[[#This Row],[IBGE_1-4]]&gt;=951,1,0)</f>
        <v>0</v>
      </c>
      <c r="N3387">
        <f>IF(Tabela_Brasil[[#This Row],[COMP_P]]&lt;=2,1,0)</f>
        <v>1</v>
      </c>
    </row>
    <row r="3388" spans="1:14" x14ac:dyDescent="0.25">
      <c r="A3388" s="9" t="s">
        <v>3310</v>
      </c>
      <c r="B3388" s="9" t="s">
        <v>39</v>
      </c>
      <c r="C3388" s="9">
        <v>71</v>
      </c>
      <c r="D3388" s="9">
        <v>0.56799999999999995</v>
      </c>
      <c r="E3388" s="9">
        <v>0.52300000000000002</v>
      </c>
      <c r="F3388" s="9">
        <v>0.45</v>
      </c>
      <c r="G3388" s="9">
        <v>10321.25</v>
      </c>
      <c r="H3388" s="10">
        <v>1</v>
      </c>
      <c r="I3388" t="str">
        <f>CONCATENATE(Tabela_Brasil[[#This Row],[Município]],"-",Tabela_Brasil[[#This Row],[Estado]])</f>
        <v>Careiro Da Várzea-AM</v>
      </c>
      <c r="J3388">
        <f>IF(Tabela_Brasil[[#This Row],[IDHM]]&lt;=0.599,1,0)</f>
        <v>1</v>
      </c>
      <c r="K3388" t="str">
        <f>IF(Tabela_Brasil[[#This Row],[IDHM]]&lt;=0.55,"Baixo",IF(Tabela_Brasil[[#This Row],[IDHM]]&lt;=0.699,"Médio",IF(Tabela_Brasil[[#This Row],[IDHM]]&lt;=0.799,"Alto","Muito Alto")))</f>
        <v>Médio</v>
      </c>
      <c r="L3388" t="str">
        <f>VLOOKUP(Tabela_Brasil[[#This Row],[Estado]],'De-Para_Estado_Regiao'!$B$3:$C$29,2,FALSE)</f>
        <v>Norte</v>
      </c>
      <c r="M3388">
        <f>IF(Tabela_Brasil[[#This Row],[IBGE_1-4]]&gt;=951,1,0)</f>
        <v>0</v>
      </c>
      <c r="N3388">
        <f>IF(Tabela_Brasil[[#This Row],[COMP_P]]&lt;=2,1,0)</f>
        <v>1</v>
      </c>
    </row>
    <row r="3389" spans="1:14" x14ac:dyDescent="0.25">
      <c r="A3389" s="12" t="s">
        <v>3311</v>
      </c>
      <c r="B3389" s="12" t="s">
        <v>72</v>
      </c>
      <c r="C3389" s="12">
        <v>303</v>
      </c>
      <c r="D3389" s="12">
        <v>0.64500000000000002</v>
      </c>
      <c r="E3389" s="12">
        <v>0.67200000000000004</v>
      </c>
      <c r="F3389" s="12">
        <v>0.504</v>
      </c>
      <c r="G3389" s="12">
        <v>21070.38</v>
      </c>
      <c r="H3389" s="13">
        <v>5</v>
      </c>
      <c r="I3389" t="str">
        <f>CONCATENATE(Tabela_Brasil[[#This Row],[Município]],"-",Tabela_Brasil[[#This Row],[Estado]])</f>
        <v>Tibau Do Sul-RN</v>
      </c>
      <c r="J3389">
        <f>IF(Tabela_Brasil[[#This Row],[IDHM]]&lt;=0.599,1,0)</f>
        <v>0</v>
      </c>
      <c r="K3389" t="str">
        <f>IF(Tabela_Brasil[[#This Row],[IDHM]]&lt;=0.55,"Baixo",IF(Tabela_Brasil[[#This Row],[IDHM]]&lt;=0.699,"Médio",IF(Tabela_Brasil[[#This Row],[IDHM]]&lt;=0.799,"Alto","Muito Alto")))</f>
        <v>Médio</v>
      </c>
      <c r="L3389" t="str">
        <f>VLOOKUP(Tabela_Brasil[[#This Row],[Estado]],'De-Para_Estado_Regiao'!$B$3:$C$29,2,FALSE)</f>
        <v>Nordeste</v>
      </c>
      <c r="M3389">
        <f>IF(Tabela_Brasil[[#This Row],[IBGE_1-4]]&gt;=951,1,0)</f>
        <v>0</v>
      </c>
      <c r="N3389">
        <f>IF(Tabela_Brasil[[#This Row],[COMP_P]]&lt;=2,1,0)</f>
        <v>0</v>
      </c>
    </row>
    <row r="3390" spans="1:14" x14ac:dyDescent="0.25">
      <c r="A3390" s="9" t="s">
        <v>3312</v>
      </c>
      <c r="B3390" s="9" t="s">
        <v>7</v>
      </c>
      <c r="C3390" s="9">
        <v>385</v>
      </c>
      <c r="D3390" s="9">
        <v>0.65</v>
      </c>
      <c r="E3390" s="9">
        <v>0.59799999999999998</v>
      </c>
      <c r="F3390" s="9">
        <v>0.57699999999999996</v>
      </c>
      <c r="G3390" s="9">
        <v>30175.15</v>
      </c>
      <c r="H3390" s="10">
        <v>14</v>
      </c>
      <c r="I3390" t="str">
        <f>CONCATENATE(Tabela_Brasil[[#This Row],[Município]],"-",Tabela_Brasil[[#This Row],[Estado]])</f>
        <v>Nova Campina-SP</v>
      </c>
      <c r="J3390">
        <f>IF(Tabela_Brasil[[#This Row],[IDHM]]&lt;=0.599,1,0)</f>
        <v>0</v>
      </c>
      <c r="K3390" t="str">
        <f>IF(Tabela_Brasil[[#This Row],[IDHM]]&lt;=0.55,"Baixo",IF(Tabela_Brasil[[#This Row],[IDHM]]&lt;=0.699,"Médio",IF(Tabela_Brasil[[#This Row],[IDHM]]&lt;=0.799,"Alto","Muito Alto")))</f>
        <v>Médio</v>
      </c>
      <c r="L3390" t="str">
        <f>VLOOKUP(Tabela_Brasil[[#This Row],[Estado]],'De-Para_Estado_Regiao'!$B$3:$C$29,2,FALSE)</f>
        <v>Sudeste</v>
      </c>
      <c r="M3390">
        <f>IF(Tabela_Brasil[[#This Row],[IBGE_1-4]]&gt;=951,1,0)</f>
        <v>0</v>
      </c>
      <c r="N3390">
        <f>IF(Tabela_Brasil[[#This Row],[COMP_P]]&lt;=2,1,0)</f>
        <v>0</v>
      </c>
    </row>
    <row r="3391" spans="1:14" x14ac:dyDescent="0.25">
      <c r="A3391" s="12" t="s">
        <v>3313</v>
      </c>
      <c r="B3391" s="12" t="s">
        <v>16</v>
      </c>
      <c r="C3391" s="12">
        <v>171</v>
      </c>
      <c r="D3391" s="12">
        <v>0.626</v>
      </c>
      <c r="E3391" s="12">
        <v>0.67800000000000005</v>
      </c>
      <c r="F3391" s="12">
        <v>0.434</v>
      </c>
      <c r="G3391" s="12">
        <v>43501.79</v>
      </c>
      <c r="H3391" s="13">
        <v>1</v>
      </c>
      <c r="I3391" t="str">
        <f>CONCATENATE(Tabela_Brasil[[#This Row],[Município]],"-",Tabela_Brasil[[#This Row],[Estado]])</f>
        <v>São Sebastião Do Oeste-MG</v>
      </c>
      <c r="J3391">
        <f>IF(Tabela_Brasil[[#This Row],[IDHM]]&lt;=0.599,1,0)</f>
        <v>0</v>
      </c>
      <c r="K3391" t="str">
        <f>IF(Tabela_Brasil[[#This Row],[IDHM]]&lt;=0.55,"Baixo",IF(Tabela_Brasil[[#This Row],[IDHM]]&lt;=0.699,"Médio",IF(Tabela_Brasil[[#This Row],[IDHM]]&lt;=0.799,"Alto","Muito Alto")))</f>
        <v>Médio</v>
      </c>
      <c r="L3391" t="str">
        <f>VLOOKUP(Tabela_Brasil[[#This Row],[Estado]],'De-Para_Estado_Regiao'!$B$3:$C$29,2,FALSE)</f>
        <v>Sudeste</v>
      </c>
      <c r="M3391">
        <f>IF(Tabela_Brasil[[#This Row],[IBGE_1-4]]&gt;=951,1,0)</f>
        <v>0</v>
      </c>
      <c r="N3391">
        <f>IF(Tabela_Brasil[[#This Row],[COMP_P]]&lt;=2,1,0)</f>
        <v>1</v>
      </c>
    </row>
    <row r="3392" spans="1:14" x14ac:dyDescent="0.25">
      <c r="A3392" s="9" t="s">
        <v>3314</v>
      </c>
      <c r="B3392" s="9" t="s">
        <v>33</v>
      </c>
      <c r="C3392" s="9">
        <v>153</v>
      </c>
      <c r="D3392" s="9">
        <v>0.67</v>
      </c>
      <c r="E3392" s="9">
        <v>0.67200000000000004</v>
      </c>
      <c r="F3392" s="9">
        <v>0.55000000000000004</v>
      </c>
      <c r="G3392" s="9">
        <v>49715.24</v>
      </c>
      <c r="H3392" s="10">
        <v>1</v>
      </c>
      <c r="I3392" t="str">
        <f>CONCATENATE(Tabela_Brasil[[#This Row],[Município]],"-",Tabela_Brasil[[#This Row],[Estado]])</f>
        <v>Água Fria De Goiás-GO</v>
      </c>
      <c r="J3392">
        <f>IF(Tabela_Brasil[[#This Row],[IDHM]]&lt;=0.599,1,0)</f>
        <v>0</v>
      </c>
      <c r="K3392" t="str">
        <f>IF(Tabela_Brasil[[#This Row],[IDHM]]&lt;=0.55,"Baixo",IF(Tabela_Brasil[[#This Row],[IDHM]]&lt;=0.699,"Médio",IF(Tabela_Brasil[[#This Row],[IDHM]]&lt;=0.799,"Alto","Muito Alto")))</f>
        <v>Médio</v>
      </c>
      <c r="L3392" t="str">
        <f>VLOOKUP(Tabela_Brasil[[#This Row],[Estado]],'De-Para_Estado_Regiao'!$B$3:$C$29,2,FALSE)</f>
        <v>Centro-Oeste</v>
      </c>
      <c r="M3392">
        <f>IF(Tabela_Brasil[[#This Row],[IBGE_1-4]]&gt;=951,1,0)</f>
        <v>0</v>
      </c>
      <c r="N3392">
        <f>IF(Tabela_Brasil[[#This Row],[COMP_P]]&lt;=2,1,0)</f>
        <v>1</v>
      </c>
    </row>
    <row r="3393" spans="1:14" x14ac:dyDescent="0.25">
      <c r="A3393" s="12" t="s">
        <v>3315</v>
      </c>
      <c r="B3393" s="12" t="s">
        <v>14</v>
      </c>
      <c r="C3393" s="12">
        <v>31</v>
      </c>
      <c r="D3393" s="12">
        <v>0.67200000000000004</v>
      </c>
      <c r="E3393" s="12">
        <v>0.63900000000000001</v>
      </c>
      <c r="F3393" s="12">
        <v>0.55200000000000005</v>
      </c>
      <c r="G3393" s="12">
        <v>80672.37</v>
      </c>
      <c r="H3393" s="13">
        <v>0</v>
      </c>
      <c r="I3393" t="str">
        <f>CONCATENATE(Tabela_Brasil[[#This Row],[Município]],"-",Tabela_Brasil[[#This Row],[Estado]])</f>
        <v>Capão Do Cipó-RS</v>
      </c>
      <c r="J3393">
        <f>IF(Tabela_Brasil[[#This Row],[IDHM]]&lt;=0.599,1,0)</f>
        <v>0</v>
      </c>
      <c r="K3393" t="str">
        <f>IF(Tabela_Brasil[[#This Row],[IDHM]]&lt;=0.55,"Baixo",IF(Tabela_Brasil[[#This Row],[IDHM]]&lt;=0.699,"Médio",IF(Tabela_Brasil[[#This Row],[IDHM]]&lt;=0.799,"Alto","Muito Alto")))</f>
        <v>Médio</v>
      </c>
      <c r="L3393" t="str">
        <f>VLOOKUP(Tabela_Brasil[[#This Row],[Estado]],'De-Para_Estado_Regiao'!$B$3:$C$29,2,FALSE)</f>
        <v>Sul</v>
      </c>
      <c r="M3393">
        <f>IF(Tabela_Brasil[[#This Row],[IBGE_1-4]]&gt;=951,1,0)</f>
        <v>0</v>
      </c>
      <c r="N3393">
        <f>IF(Tabela_Brasil[[#This Row],[COMP_P]]&lt;=2,1,0)</f>
        <v>1</v>
      </c>
    </row>
    <row r="3394" spans="1:14" x14ac:dyDescent="0.25">
      <c r="A3394" s="9" t="s">
        <v>3316</v>
      </c>
      <c r="B3394" s="9" t="s">
        <v>82</v>
      </c>
      <c r="C3394" s="9">
        <v>815</v>
      </c>
      <c r="D3394" s="9">
        <v>0.56999999999999995</v>
      </c>
      <c r="E3394" s="9">
        <v>0.53800000000000003</v>
      </c>
      <c r="F3394" s="9">
        <v>0.45600000000000002</v>
      </c>
      <c r="G3394" s="9">
        <v>14530.78</v>
      </c>
      <c r="H3394" s="10">
        <v>1</v>
      </c>
      <c r="I3394" t="str">
        <f>CONCATENATE(Tabela_Brasil[[#This Row],[Município]],"-",Tabela_Brasil[[#This Row],[Estado]])</f>
        <v>Pitimbu-PB</v>
      </c>
      <c r="J3394">
        <f>IF(Tabela_Brasil[[#This Row],[IDHM]]&lt;=0.599,1,0)</f>
        <v>1</v>
      </c>
      <c r="K3394" t="str">
        <f>IF(Tabela_Brasil[[#This Row],[IDHM]]&lt;=0.55,"Baixo",IF(Tabela_Brasil[[#This Row],[IDHM]]&lt;=0.699,"Médio",IF(Tabela_Brasil[[#This Row],[IDHM]]&lt;=0.799,"Alto","Muito Alto")))</f>
        <v>Médio</v>
      </c>
      <c r="L3394" t="str">
        <f>VLOOKUP(Tabela_Brasil[[#This Row],[Estado]],'De-Para_Estado_Regiao'!$B$3:$C$29,2,FALSE)</f>
        <v>Nordeste</v>
      </c>
      <c r="M3394">
        <f>IF(Tabela_Brasil[[#This Row],[IBGE_1-4]]&gt;=951,1,0)</f>
        <v>0</v>
      </c>
      <c r="N3394">
        <f>IF(Tabela_Brasil[[#This Row],[COMP_P]]&lt;=2,1,0)</f>
        <v>1</v>
      </c>
    </row>
    <row r="3395" spans="1:14" x14ac:dyDescent="0.25">
      <c r="A3395" s="12" t="s">
        <v>3317</v>
      </c>
      <c r="B3395" s="12" t="s">
        <v>111</v>
      </c>
      <c r="C3395" s="12">
        <v>436</v>
      </c>
      <c r="D3395" s="12">
        <v>0.54400000000000004</v>
      </c>
      <c r="E3395" s="12">
        <v>0.57799999999999996</v>
      </c>
      <c r="F3395" s="12">
        <v>0.377</v>
      </c>
      <c r="G3395" s="12">
        <v>28646.42</v>
      </c>
      <c r="H3395" s="13">
        <v>0</v>
      </c>
      <c r="I3395" t="str">
        <f>CONCATENATE(Tabela_Brasil[[#This Row],[Município]],"-",Tabela_Brasil[[#This Row],[Estado]])</f>
        <v>Campos Lindos-TO</v>
      </c>
      <c r="J3395">
        <f>IF(Tabela_Brasil[[#This Row],[IDHM]]&lt;=0.599,1,0)</f>
        <v>1</v>
      </c>
      <c r="K3395" t="str">
        <f>IF(Tabela_Brasil[[#This Row],[IDHM]]&lt;=0.55,"Baixo",IF(Tabela_Brasil[[#This Row],[IDHM]]&lt;=0.699,"Médio",IF(Tabela_Brasil[[#This Row],[IDHM]]&lt;=0.799,"Alto","Muito Alto")))</f>
        <v>Baixo</v>
      </c>
      <c r="L3395" t="str">
        <f>VLOOKUP(Tabela_Brasil[[#This Row],[Estado]],'De-Para_Estado_Regiao'!$B$3:$C$29,2,FALSE)</f>
        <v>Norte</v>
      </c>
      <c r="M3395">
        <f>IF(Tabela_Brasil[[#This Row],[IBGE_1-4]]&gt;=951,1,0)</f>
        <v>0</v>
      </c>
      <c r="N3395">
        <f>IF(Tabela_Brasil[[#This Row],[COMP_P]]&lt;=2,1,0)</f>
        <v>1</v>
      </c>
    </row>
    <row r="3396" spans="1:14" x14ac:dyDescent="0.25">
      <c r="A3396" s="9" t="s">
        <v>3318</v>
      </c>
      <c r="B3396" s="9" t="s">
        <v>33</v>
      </c>
      <c r="C3396" s="9">
        <v>193</v>
      </c>
      <c r="D3396" s="9">
        <v>0.73099999999999998</v>
      </c>
      <c r="E3396" s="9">
        <v>0.70699999999999996</v>
      </c>
      <c r="F3396" s="9">
        <v>0.629</v>
      </c>
      <c r="G3396" s="9">
        <v>68261.679999999993</v>
      </c>
      <c r="H3396" s="10">
        <v>1</v>
      </c>
      <c r="I3396" t="str">
        <f>CONCATENATE(Tabela_Brasil[[#This Row],[Município]],"-",Tabela_Brasil[[#This Row],[Estado]])</f>
        <v>Rio Quente-GO</v>
      </c>
      <c r="J3396">
        <f>IF(Tabela_Brasil[[#This Row],[IDHM]]&lt;=0.599,1,0)</f>
        <v>0</v>
      </c>
      <c r="K3396" t="str">
        <f>IF(Tabela_Brasil[[#This Row],[IDHM]]&lt;=0.55,"Baixo",IF(Tabela_Brasil[[#This Row],[IDHM]]&lt;=0.699,"Médio",IF(Tabela_Brasil[[#This Row],[IDHM]]&lt;=0.799,"Alto","Muito Alto")))</f>
        <v>Alto</v>
      </c>
      <c r="L3396" t="str">
        <f>VLOOKUP(Tabela_Brasil[[#This Row],[Estado]],'De-Para_Estado_Regiao'!$B$3:$C$29,2,FALSE)</f>
        <v>Centro-Oeste</v>
      </c>
      <c r="M3396">
        <f>IF(Tabela_Brasil[[#This Row],[IBGE_1-4]]&gt;=951,1,0)</f>
        <v>0</v>
      </c>
      <c r="N3396">
        <f>IF(Tabela_Brasil[[#This Row],[COMP_P]]&lt;=2,1,0)</f>
        <v>1</v>
      </c>
    </row>
    <row r="3397" spans="1:14" x14ac:dyDescent="0.25">
      <c r="A3397" s="12" t="s">
        <v>3319</v>
      </c>
      <c r="B3397" s="12" t="s">
        <v>53</v>
      </c>
      <c r="C3397" s="12">
        <v>209</v>
      </c>
      <c r="D3397" s="12">
        <v>0.623</v>
      </c>
      <c r="E3397" s="12">
        <v>0.64600000000000002</v>
      </c>
      <c r="F3397" s="12">
        <v>0.48499999999999999</v>
      </c>
      <c r="G3397" s="12">
        <v>42057.73</v>
      </c>
      <c r="H3397" s="13">
        <v>3</v>
      </c>
      <c r="I3397" t="str">
        <f>CONCATENATE(Tabela_Brasil[[#This Row],[Município]],"-",Tabela_Brasil[[#This Row],[Estado]])</f>
        <v>Juti-MS</v>
      </c>
      <c r="J3397">
        <f>IF(Tabela_Brasil[[#This Row],[IDHM]]&lt;=0.599,1,0)</f>
        <v>0</v>
      </c>
      <c r="K3397" t="str">
        <f>IF(Tabela_Brasil[[#This Row],[IDHM]]&lt;=0.55,"Baixo",IF(Tabela_Brasil[[#This Row],[IDHM]]&lt;=0.699,"Médio",IF(Tabela_Brasil[[#This Row],[IDHM]]&lt;=0.799,"Alto","Muito Alto")))</f>
        <v>Médio</v>
      </c>
      <c r="L3397" t="str">
        <f>VLOOKUP(Tabela_Brasil[[#This Row],[Estado]],'De-Para_Estado_Regiao'!$B$3:$C$29,2,FALSE)</f>
        <v>Centro-Oeste</v>
      </c>
      <c r="M3397">
        <f>IF(Tabela_Brasil[[#This Row],[IBGE_1-4]]&gt;=951,1,0)</f>
        <v>0</v>
      </c>
      <c r="N3397">
        <f>IF(Tabela_Brasil[[#This Row],[COMP_P]]&lt;=2,1,0)</f>
        <v>0</v>
      </c>
    </row>
    <row r="3398" spans="1:14" x14ac:dyDescent="0.25">
      <c r="A3398" s="9" t="s">
        <v>3320</v>
      </c>
      <c r="B3398" s="9" t="s">
        <v>94</v>
      </c>
      <c r="C3398" s="9">
        <v>760</v>
      </c>
      <c r="D3398" s="9">
        <v>0.56999999999999995</v>
      </c>
      <c r="E3398" s="9">
        <v>0.53800000000000003</v>
      </c>
      <c r="F3398" s="9">
        <v>0.47899999999999998</v>
      </c>
      <c r="G3398" s="9">
        <v>14973.06</v>
      </c>
      <c r="H3398" s="10">
        <v>4</v>
      </c>
      <c r="I3398" t="str">
        <f>CONCATENATE(Tabela_Brasil[[#This Row],[Município]],"-",Tabela_Brasil[[#This Row],[Estado]])</f>
        <v>Piaçabuçu-AL</v>
      </c>
      <c r="J3398">
        <f>IF(Tabela_Brasil[[#This Row],[IDHM]]&lt;=0.599,1,0)</f>
        <v>1</v>
      </c>
      <c r="K3398" t="str">
        <f>IF(Tabela_Brasil[[#This Row],[IDHM]]&lt;=0.55,"Baixo",IF(Tabela_Brasil[[#This Row],[IDHM]]&lt;=0.699,"Médio",IF(Tabela_Brasil[[#This Row],[IDHM]]&lt;=0.799,"Alto","Muito Alto")))</f>
        <v>Médio</v>
      </c>
      <c r="L3398" t="str">
        <f>VLOOKUP(Tabela_Brasil[[#This Row],[Estado]],'De-Para_Estado_Regiao'!$B$3:$C$29,2,FALSE)</f>
        <v>Nordeste</v>
      </c>
      <c r="M3398">
        <f>IF(Tabela_Brasil[[#This Row],[IBGE_1-4]]&gt;=951,1,0)</f>
        <v>0</v>
      </c>
      <c r="N3398">
        <f>IF(Tabela_Brasil[[#This Row],[COMP_P]]&lt;=2,1,0)</f>
        <v>0</v>
      </c>
    </row>
    <row r="3399" spans="1:14" x14ac:dyDescent="0.25">
      <c r="A3399" s="12" t="s">
        <v>3321</v>
      </c>
      <c r="B3399" s="12" t="s">
        <v>22</v>
      </c>
      <c r="C3399" s="12">
        <v>113</v>
      </c>
      <c r="D3399" s="12">
        <v>0.70799999999999996</v>
      </c>
      <c r="E3399" s="12">
        <v>0.68799999999999994</v>
      </c>
      <c r="F3399" s="12">
        <v>0.63900000000000001</v>
      </c>
      <c r="G3399" s="12">
        <v>36780.400000000001</v>
      </c>
      <c r="H3399" s="13">
        <v>8</v>
      </c>
      <c r="I3399" t="str">
        <f>CONCATENATE(Tabela_Brasil[[#This Row],[Município]],"-",Tabela_Brasil[[#This Row],[Estado]])</f>
        <v>Paulo Frontin-PR</v>
      </c>
      <c r="J3399">
        <f>IF(Tabela_Brasil[[#This Row],[IDHM]]&lt;=0.599,1,0)</f>
        <v>0</v>
      </c>
      <c r="K3399" t="str">
        <f>IF(Tabela_Brasil[[#This Row],[IDHM]]&lt;=0.55,"Baixo",IF(Tabela_Brasil[[#This Row],[IDHM]]&lt;=0.699,"Médio",IF(Tabela_Brasil[[#This Row],[IDHM]]&lt;=0.799,"Alto","Muito Alto")))</f>
        <v>Alto</v>
      </c>
      <c r="L3399" t="str">
        <f>VLOOKUP(Tabela_Brasil[[#This Row],[Estado]],'De-Para_Estado_Regiao'!$B$3:$C$29,2,FALSE)</f>
        <v>Sul</v>
      </c>
      <c r="M3399">
        <f>IF(Tabela_Brasil[[#This Row],[IBGE_1-4]]&gt;=951,1,0)</f>
        <v>0</v>
      </c>
      <c r="N3399">
        <f>IF(Tabela_Brasil[[#This Row],[COMP_P]]&lt;=2,1,0)</f>
        <v>0</v>
      </c>
    </row>
    <row r="3400" spans="1:14" x14ac:dyDescent="0.25">
      <c r="A3400" s="9" t="s">
        <v>3322</v>
      </c>
      <c r="B3400" s="9" t="s">
        <v>49</v>
      </c>
      <c r="C3400" s="9">
        <v>260</v>
      </c>
      <c r="D3400" s="9">
        <v>0.55000000000000004</v>
      </c>
      <c r="E3400" s="9">
        <v>0.63500000000000001</v>
      </c>
      <c r="F3400" s="9">
        <v>0.33</v>
      </c>
      <c r="G3400" s="9">
        <v>20928.36</v>
      </c>
      <c r="H3400" s="10">
        <v>8</v>
      </c>
      <c r="I3400" t="str">
        <f>CONCATENATE(Tabela_Brasil[[#This Row],[Município]],"-",Tabela_Brasil[[#This Row],[Estado]])</f>
        <v>Cumaru Do Norte-PA</v>
      </c>
      <c r="J3400">
        <f>IF(Tabela_Brasil[[#This Row],[IDHM]]&lt;=0.599,1,0)</f>
        <v>1</v>
      </c>
      <c r="K3400" t="str">
        <f>IF(Tabela_Brasil[[#This Row],[IDHM]]&lt;=0.55,"Baixo",IF(Tabela_Brasil[[#This Row],[IDHM]]&lt;=0.699,"Médio",IF(Tabela_Brasil[[#This Row],[IDHM]]&lt;=0.799,"Alto","Muito Alto")))</f>
        <v>Baixo</v>
      </c>
      <c r="L3400" t="str">
        <f>VLOOKUP(Tabela_Brasil[[#This Row],[Estado]],'De-Para_Estado_Regiao'!$B$3:$C$29,2,FALSE)</f>
        <v>Norte</v>
      </c>
      <c r="M3400">
        <f>IF(Tabela_Brasil[[#This Row],[IBGE_1-4]]&gt;=951,1,0)</f>
        <v>0</v>
      </c>
      <c r="N3400">
        <f>IF(Tabela_Brasil[[#This Row],[COMP_P]]&lt;=2,1,0)</f>
        <v>0</v>
      </c>
    </row>
    <row r="3401" spans="1:14" x14ac:dyDescent="0.25">
      <c r="A3401" s="12" t="s">
        <v>3323</v>
      </c>
      <c r="B3401" s="12" t="s">
        <v>53</v>
      </c>
      <c r="C3401" s="12">
        <v>115</v>
      </c>
      <c r="D3401" s="12">
        <v>0.66400000000000003</v>
      </c>
      <c r="E3401" s="12">
        <v>0.66800000000000004</v>
      </c>
      <c r="F3401" s="12">
        <v>0.53</v>
      </c>
      <c r="G3401" s="12">
        <v>38322.730000000003</v>
      </c>
      <c r="H3401" s="13">
        <v>1</v>
      </c>
      <c r="I3401" t="str">
        <f>CONCATENATE(Tabela_Brasil[[#This Row],[Município]],"-",Tabela_Brasil[[#This Row],[Estado]])</f>
        <v>Jaraguari-MS</v>
      </c>
      <c r="J3401">
        <f>IF(Tabela_Brasil[[#This Row],[IDHM]]&lt;=0.599,1,0)</f>
        <v>0</v>
      </c>
      <c r="K3401" t="str">
        <f>IF(Tabela_Brasil[[#This Row],[IDHM]]&lt;=0.55,"Baixo",IF(Tabela_Brasil[[#This Row],[IDHM]]&lt;=0.699,"Médio",IF(Tabela_Brasil[[#This Row],[IDHM]]&lt;=0.799,"Alto","Muito Alto")))</f>
        <v>Médio</v>
      </c>
      <c r="L3401" t="str">
        <f>VLOOKUP(Tabela_Brasil[[#This Row],[Estado]],'De-Para_Estado_Regiao'!$B$3:$C$29,2,FALSE)</f>
        <v>Centro-Oeste</v>
      </c>
      <c r="M3401">
        <f>IF(Tabela_Brasil[[#This Row],[IBGE_1-4]]&gt;=951,1,0)</f>
        <v>0</v>
      </c>
      <c r="N3401">
        <f>IF(Tabela_Brasil[[#This Row],[COMP_P]]&lt;=2,1,0)</f>
        <v>1</v>
      </c>
    </row>
    <row r="3402" spans="1:14" x14ac:dyDescent="0.25">
      <c r="A3402" s="9" t="s">
        <v>3324</v>
      </c>
      <c r="B3402" s="9" t="s">
        <v>22</v>
      </c>
      <c r="C3402" s="9">
        <v>321</v>
      </c>
      <c r="D3402" s="9">
        <v>0.621</v>
      </c>
      <c r="E3402" s="9">
        <v>0.628</v>
      </c>
      <c r="F3402" s="9">
        <v>0.46</v>
      </c>
      <c r="G3402" s="9">
        <v>19025.14</v>
      </c>
      <c r="H3402" s="10">
        <v>10</v>
      </c>
      <c r="I3402" t="str">
        <f>CONCATENATE(Tabela_Brasil[[#This Row],[Município]],"-",Tabela_Brasil[[#This Row],[Estado]])</f>
        <v>Tamarana-PR</v>
      </c>
      <c r="J3402">
        <f>IF(Tabela_Brasil[[#This Row],[IDHM]]&lt;=0.599,1,0)</f>
        <v>0</v>
      </c>
      <c r="K3402" t="str">
        <f>IF(Tabela_Brasil[[#This Row],[IDHM]]&lt;=0.55,"Baixo",IF(Tabela_Brasil[[#This Row],[IDHM]]&lt;=0.699,"Médio",IF(Tabela_Brasil[[#This Row],[IDHM]]&lt;=0.799,"Alto","Muito Alto")))</f>
        <v>Médio</v>
      </c>
      <c r="L3402" t="str">
        <f>VLOOKUP(Tabela_Brasil[[#This Row],[Estado]],'De-Para_Estado_Regiao'!$B$3:$C$29,2,FALSE)</f>
        <v>Sul</v>
      </c>
      <c r="M3402">
        <f>IF(Tabela_Brasil[[#This Row],[IBGE_1-4]]&gt;=951,1,0)</f>
        <v>0</v>
      </c>
      <c r="N3402">
        <f>IF(Tabela_Brasil[[#This Row],[COMP_P]]&lt;=2,1,0)</f>
        <v>0</v>
      </c>
    </row>
    <row r="3403" spans="1:14" x14ac:dyDescent="0.25">
      <c r="A3403" s="12" t="s">
        <v>3325</v>
      </c>
      <c r="B3403" s="12" t="s">
        <v>72</v>
      </c>
      <c r="C3403" s="12">
        <v>667</v>
      </c>
      <c r="D3403" s="12">
        <v>0.60599999999999998</v>
      </c>
      <c r="E3403" s="12">
        <v>0.58699999999999997</v>
      </c>
      <c r="F3403" s="12">
        <v>0.52300000000000002</v>
      </c>
      <c r="G3403" s="12">
        <v>18474.189999999999</v>
      </c>
      <c r="H3403" s="13">
        <v>1</v>
      </c>
      <c r="I3403" t="str">
        <f>CONCATENATE(Tabela_Brasil[[#This Row],[Município]],"-",Tabela_Brasil[[#This Row],[Estado]])</f>
        <v>Arês-RN</v>
      </c>
      <c r="J3403">
        <f>IF(Tabela_Brasil[[#This Row],[IDHM]]&lt;=0.599,1,0)</f>
        <v>0</v>
      </c>
      <c r="K3403" t="str">
        <f>IF(Tabela_Brasil[[#This Row],[IDHM]]&lt;=0.55,"Baixo",IF(Tabela_Brasil[[#This Row],[IDHM]]&lt;=0.699,"Médio",IF(Tabela_Brasil[[#This Row],[IDHM]]&lt;=0.799,"Alto","Muito Alto")))</f>
        <v>Médio</v>
      </c>
      <c r="L3403" t="str">
        <f>VLOOKUP(Tabela_Brasil[[#This Row],[Estado]],'De-Para_Estado_Regiao'!$B$3:$C$29,2,FALSE)</f>
        <v>Nordeste</v>
      </c>
      <c r="M3403">
        <f>IF(Tabela_Brasil[[#This Row],[IBGE_1-4]]&gt;=951,1,0)</f>
        <v>0</v>
      </c>
      <c r="N3403">
        <f>IF(Tabela_Brasil[[#This Row],[COMP_P]]&lt;=2,1,0)</f>
        <v>1</v>
      </c>
    </row>
    <row r="3404" spans="1:14" x14ac:dyDescent="0.25">
      <c r="A3404" s="9" t="s">
        <v>3326</v>
      </c>
      <c r="B3404" s="9" t="s">
        <v>31</v>
      </c>
      <c r="C3404" s="9">
        <v>376</v>
      </c>
      <c r="D3404" s="9">
        <v>0.65200000000000002</v>
      </c>
      <c r="E3404" s="9">
        <v>0.61399999999999999</v>
      </c>
      <c r="F3404" s="9">
        <v>0.625</v>
      </c>
      <c r="G3404" s="9">
        <v>13573.99</v>
      </c>
      <c r="H3404" s="10">
        <v>13</v>
      </c>
      <c r="I3404" t="str">
        <f>CONCATENATE(Tabela_Brasil[[#This Row],[Município]],"-",Tabela_Brasil[[#This Row],[Estado]])</f>
        <v>Jijoca De Jericoacoara-CE</v>
      </c>
      <c r="J3404">
        <f>IF(Tabela_Brasil[[#This Row],[IDHM]]&lt;=0.599,1,0)</f>
        <v>0</v>
      </c>
      <c r="K3404" t="str">
        <f>IF(Tabela_Brasil[[#This Row],[IDHM]]&lt;=0.55,"Baixo",IF(Tabela_Brasil[[#This Row],[IDHM]]&lt;=0.699,"Médio",IF(Tabela_Brasil[[#This Row],[IDHM]]&lt;=0.799,"Alto","Muito Alto")))</f>
        <v>Médio</v>
      </c>
      <c r="L3404" t="str">
        <f>VLOOKUP(Tabela_Brasil[[#This Row],[Estado]],'De-Para_Estado_Regiao'!$B$3:$C$29,2,FALSE)</f>
        <v>Nordeste</v>
      </c>
      <c r="M3404">
        <f>IF(Tabela_Brasil[[#This Row],[IBGE_1-4]]&gt;=951,1,0)</f>
        <v>0</v>
      </c>
      <c r="N3404">
        <f>IF(Tabela_Brasil[[#This Row],[COMP_P]]&lt;=2,1,0)</f>
        <v>0</v>
      </c>
    </row>
    <row r="3405" spans="1:14" x14ac:dyDescent="0.25">
      <c r="A3405" s="12" t="s">
        <v>3327</v>
      </c>
      <c r="B3405" s="12" t="s">
        <v>49</v>
      </c>
      <c r="C3405" s="12">
        <v>391</v>
      </c>
      <c r="D3405" s="12">
        <v>0.55200000000000005</v>
      </c>
      <c r="E3405" s="12">
        <v>0.54100000000000004</v>
      </c>
      <c r="F3405" s="12">
        <v>0.40400000000000003</v>
      </c>
      <c r="G3405" s="12">
        <v>8882.5499999999993</v>
      </c>
      <c r="H3405" s="13">
        <v>29</v>
      </c>
      <c r="I3405" t="str">
        <f>CONCATENATE(Tabela_Brasil[[#This Row],[Município]],"-",Tabela_Brasil[[#This Row],[Estado]])</f>
        <v>Placas-PA</v>
      </c>
      <c r="J3405">
        <f>IF(Tabela_Brasil[[#This Row],[IDHM]]&lt;=0.599,1,0)</f>
        <v>1</v>
      </c>
      <c r="K3405" t="str">
        <f>IF(Tabela_Brasil[[#This Row],[IDHM]]&lt;=0.55,"Baixo",IF(Tabela_Brasil[[#This Row],[IDHM]]&lt;=0.699,"Médio",IF(Tabela_Brasil[[#This Row],[IDHM]]&lt;=0.799,"Alto","Muito Alto")))</f>
        <v>Médio</v>
      </c>
      <c r="L3405" t="str">
        <f>VLOOKUP(Tabela_Brasil[[#This Row],[Estado]],'De-Para_Estado_Regiao'!$B$3:$C$29,2,FALSE)</f>
        <v>Norte</v>
      </c>
      <c r="M3405">
        <f>IF(Tabela_Brasil[[#This Row],[IBGE_1-4]]&gt;=951,1,0)</f>
        <v>0</v>
      </c>
      <c r="N3405">
        <f>IF(Tabela_Brasil[[#This Row],[COMP_P]]&lt;=2,1,0)</f>
        <v>0</v>
      </c>
    </row>
    <row r="3406" spans="1:14" x14ac:dyDescent="0.25">
      <c r="A3406" s="9" t="s">
        <v>3328</v>
      </c>
      <c r="B3406" s="9" t="s">
        <v>29</v>
      </c>
      <c r="C3406" s="9">
        <v>205</v>
      </c>
      <c r="D3406" s="9">
        <v>0.66</v>
      </c>
      <c r="E3406" s="9">
        <v>0.66500000000000004</v>
      </c>
      <c r="F3406" s="9">
        <v>0.55500000000000005</v>
      </c>
      <c r="G3406" s="9">
        <v>42323.8</v>
      </c>
      <c r="H3406" s="10">
        <v>2</v>
      </c>
      <c r="I3406" t="str">
        <f>CONCATENATE(Tabela_Brasil[[#This Row],[Município]],"-",Tabela_Brasil[[#This Row],[Estado]])</f>
        <v>Bom Jesus Do Araguaia-MT</v>
      </c>
      <c r="J3406">
        <f>IF(Tabela_Brasil[[#This Row],[IDHM]]&lt;=0.599,1,0)</f>
        <v>0</v>
      </c>
      <c r="K3406" t="str">
        <f>IF(Tabela_Brasil[[#This Row],[IDHM]]&lt;=0.55,"Baixo",IF(Tabela_Brasil[[#This Row],[IDHM]]&lt;=0.699,"Médio",IF(Tabela_Brasil[[#This Row],[IDHM]]&lt;=0.799,"Alto","Muito Alto")))</f>
        <v>Médio</v>
      </c>
      <c r="L3406" t="str">
        <f>VLOOKUP(Tabela_Brasil[[#This Row],[Estado]],'De-Para_Estado_Regiao'!$B$3:$C$29,2,FALSE)</f>
        <v>Centro-Oeste</v>
      </c>
      <c r="M3406">
        <f>IF(Tabela_Brasil[[#This Row],[IBGE_1-4]]&gt;=951,1,0)</f>
        <v>0</v>
      </c>
      <c r="N3406">
        <f>IF(Tabela_Brasil[[#This Row],[COMP_P]]&lt;=2,1,0)</f>
        <v>1</v>
      </c>
    </row>
    <row r="3407" spans="1:14" x14ac:dyDescent="0.25">
      <c r="A3407" s="12" t="s">
        <v>3329</v>
      </c>
      <c r="B3407" s="12" t="s">
        <v>111</v>
      </c>
      <c r="C3407" s="12">
        <v>600</v>
      </c>
      <c r="D3407" s="12">
        <v>0.63100000000000001</v>
      </c>
      <c r="E3407" s="12">
        <v>0.61399999999999999</v>
      </c>
      <c r="F3407" s="12">
        <v>0.53500000000000003</v>
      </c>
      <c r="G3407" s="12">
        <v>22369.86</v>
      </c>
      <c r="H3407" s="13">
        <v>2</v>
      </c>
      <c r="I3407" t="str">
        <f>CONCATENATE(Tabela_Brasil[[#This Row],[Município]],"-",Tabela_Brasil[[#This Row],[Estado]])</f>
        <v>Nova Olinda-TO</v>
      </c>
      <c r="J3407">
        <f>IF(Tabela_Brasil[[#This Row],[IDHM]]&lt;=0.599,1,0)</f>
        <v>0</v>
      </c>
      <c r="K3407" t="str">
        <f>IF(Tabela_Brasil[[#This Row],[IDHM]]&lt;=0.55,"Baixo",IF(Tabela_Brasil[[#This Row],[IDHM]]&lt;=0.699,"Médio",IF(Tabela_Brasil[[#This Row],[IDHM]]&lt;=0.799,"Alto","Muito Alto")))</f>
        <v>Médio</v>
      </c>
      <c r="L3407" t="str">
        <f>VLOOKUP(Tabela_Brasil[[#This Row],[Estado]],'De-Para_Estado_Regiao'!$B$3:$C$29,2,FALSE)</f>
        <v>Norte</v>
      </c>
      <c r="M3407">
        <f>IF(Tabela_Brasil[[#This Row],[IBGE_1-4]]&gt;=951,1,0)</f>
        <v>0</v>
      </c>
      <c r="N3407">
        <f>IF(Tabela_Brasil[[#This Row],[COMP_P]]&lt;=2,1,0)</f>
        <v>1</v>
      </c>
    </row>
    <row r="3408" spans="1:14" x14ac:dyDescent="0.25">
      <c r="A3408" s="9" t="s">
        <v>3330</v>
      </c>
      <c r="B3408" s="9" t="s">
        <v>16</v>
      </c>
      <c r="C3408" s="9">
        <v>162</v>
      </c>
      <c r="D3408" s="9">
        <v>0.69</v>
      </c>
      <c r="E3408" s="9">
        <v>0.68700000000000006</v>
      </c>
      <c r="F3408" s="9">
        <v>0.56899999999999995</v>
      </c>
      <c r="G3408" s="9">
        <v>47786.48</v>
      </c>
      <c r="H3408" s="10">
        <v>1</v>
      </c>
      <c r="I3408" t="str">
        <f>CONCATENATE(Tabela_Brasil[[#This Row],[Município]],"-",Tabela_Brasil[[#This Row],[Estado]])</f>
        <v>São Sebastião Da Bela Vista-MG</v>
      </c>
      <c r="J3408">
        <f>IF(Tabela_Brasil[[#This Row],[IDHM]]&lt;=0.599,1,0)</f>
        <v>0</v>
      </c>
      <c r="K3408" t="str">
        <f>IF(Tabela_Brasil[[#This Row],[IDHM]]&lt;=0.55,"Baixo",IF(Tabela_Brasil[[#This Row],[IDHM]]&lt;=0.699,"Médio",IF(Tabela_Brasil[[#This Row],[IDHM]]&lt;=0.799,"Alto","Muito Alto")))</f>
        <v>Médio</v>
      </c>
      <c r="L3408" t="str">
        <f>VLOOKUP(Tabela_Brasil[[#This Row],[Estado]],'De-Para_Estado_Regiao'!$B$3:$C$29,2,FALSE)</f>
        <v>Sudeste</v>
      </c>
      <c r="M3408">
        <f>IF(Tabela_Brasil[[#This Row],[IBGE_1-4]]&gt;=951,1,0)</f>
        <v>0</v>
      </c>
      <c r="N3408">
        <f>IF(Tabela_Brasil[[#This Row],[COMP_P]]&lt;=2,1,0)</f>
        <v>1</v>
      </c>
    </row>
    <row r="3409" spans="1:14" x14ac:dyDescent="0.25">
      <c r="A3409" s="12" t="s">
        <v>3331</v>
      </c>
      <c r="B3409" s="12" t="s">
        <v>16</v>
      </c>
      <c r="C3409" s="12">
        <v>608</v>
      </c>
      <c r="D3409" s="12">
        <v>0.64800000000000002</v>
      </c>
      <c r="E3409" s="12">
        <v>0.65100000000000002</v>
      </c>
      <c r="F3409" s="12">
        <v>0.51400000000000001</v>
      </c>
      <c r="G3409" s="12">
        <v>16944.68</v>
      </c>
      <c r="H3409" s="13">
        <v>7</v>
      </c>
      <c r="I3409" t="str">
        <f>CONCATENATE(Tabela_Brasil[[#This Row],[Município]],"-",Tabela_Brasil[[#This Row],[Estado]])</f>
        <v>Felixlândia-MG</v>
      </c>
      <c r="J3409">
        <f>IF(Tabela_Brasil[[#This Row],[IDHM]]&lt;=0.599,1,0)</f>
        <v>0</v>
      </c>
      <c r="K3409" t="str">
        <f>IF(Tabela_Brasil[[#This Row],[IDHM]]&lt;=0.55,"Baixo",IF(Tabela_Brasil[[#This Row],[IDHM]]&lt;=0.699,"Médio",IF(Tabela_Brasil[[#This Row],[IDHM]]&lt;=0.799,"Alto","Muito Alto")))</f>
        <v>Médio</v>
      </c>
      <c r="L3409" t="str">
        <f>VLOOKUP(Tabela_Brasil[[#This Row],[Estado]],'De-Para_Estado_Regiao'!$B$3:$C$29,2,FALSE)</f>
        <v>Sudeste</v>
      </c>
      <c r="M3409">
        <f>IF(Tabela_Brasil[[#This Row],[IBGE_1-4]]&gt;=951,1,0)</f>
        <v>0</v>
      </c>
      <c r="N3409">
        <f>IF(Tabela_Brasil[[#This Row],[COMP_P]]&lt;=2,1,0)</f>
        <v>0</v>
      </c>
    </row>
    <row r="3410" spans="1:14" x14ac:dyDescent="0.25">
      <c r="A3410" s="9" t="s">
        <v>3332</v>
      </c>
      <c r="B3410" s="9" t="s">
        <v>16</v>
      </c>
      <c r="C3410" s="9">
        <v>229</v>
      </c>
      <c r="D3410" s="9">
        <v>0.68400000000000005</v>
      </c>
      <c r="E3410" s="9">
        <v>0.66500000000000004</v>
      </c>
      <c r="F3410" s="9">
        <v>0.58199999999999996</v>
      </c>
      <c r="G3410" s="9">
        <v>48746.71</v>
      </c>
      <c r="H3410" s="10">
        <v>3</v>
      </c>
      <c r="I3410" t="str">
        <f>CONCATENATE(Tabela_Brasil[[#This Row],[Município]],"-",Tabela_Brasil[[#This Row],[Estado]])</f>
        <v>Catas Altas-MG</v>
      </c>
      <c r="J3410">
        <f>IF(Tabela_Brasil[[#This Row],[IDHM]]&lt;=0.599,1,0)</f>
        <v>0</v>
      </c>
      <c r="K3410" t="str">
        <f>IF(Tabela_Brasil[[#This Row],[IDHM]]&lt;=0.55,"Baixo",IF(Tabela_Brasil[[#This Row],[IDHM]]&lt;=0.699,"Médio",IF(Tabela_Brasil[[#This Row],[IDHM]]&lt;=0.799,"Alto","Muito Alto")))</f>
        <v>Médio</v>
      </c>
      <c r="L3410" t="str">
        <f>VLOOKUP(Tabela_Brasil[[#This Row],[Estado]],'De-Para_Estado_Regiao'!$B$3:$C$29,2,FALSE)</f>
        <v>Sudeste</v>
      </c>
      <c r="M3410">
        <f>IF(Tabela_Brasil[[#This Row],[IBGE_1-4]]&gt;=951,1,0)</f>
        <v>0</v>
      </c>
      <c r="N3410">
        <f>IF(Tabela_Brasil[[#This Row],[COMP_P]]&lt;=2,1,0)</f>
        <v>0</v>
      </c>
    </row>
    <row r="3411" spans="1:14" x14ac:dyDescent="0.25">
      <c r="A3411" s="12" t="s">
        <v>3333</v>
      </c>
      <c r="B3411" s="12" t="s">
        <v>24</v>
      </c>
      <c r="C3411" s="12">
        <v>873</v>
      </c>
      <c r="D3411" s="12">
        <v>0.63400000000000001</v>
      </c>
      <c r="E3411" s="12">
        <v>0.60599999999999998</v>
      </c>
      <c r="F3411" s="12">
        <v>0.54800000000000004</v>
      </c>
      <c r="G3411" s="12">
        <v>11187.56</v>
      </c>
      <c r="H3411" s="13">
        <v>5</v>
      </c>
      <c r="I3411" t="str">
        <f>CONCATENATE(Tabela_Brasil[[#This Row],[Município]],"-",Tabela_Brasil[[#This Row],[Estado]])</f>
        <v>Conceição Da Feira-BA</v>
      </c>
      <c r="J3411">
        <f>IF(Tabela_Brasil[[#This Row],[IDHM]]&lt;=0.599,1,0)</f>
        <v>0</v>
      </c>
      <c r="K3411" t="str">
        <f>IF(Tabela_Brasil[[#This Row],[IDHM]]&lt;=0.55,"Baixo",IF(Tabela_Brasil[[#This Row],[IDHM]]&lt;=0.699,"Médio",IF(Tabela_Brasil[[#This Row],[IDHM]]&lt;=0.799,"Alto","Muito Alto")))</f>
        <v>Médio</v>
      </c>
      <c r="L3411" t="str">
        <f>VLOOKUP(Tabela_Brasil[[#This Row],[Estado]],'De-Para_Estado_Regiao'!$B$3:$C$29,2,FALSE)</f>
        <v>Nordeste</v>
      </c>
      <c r="M3411">
        <f>IF(Tabela_Brasil[[#This Row],[IBGE_1-4]]&gt;=951,1,0)</f>
        <v>0</v>
      </c>
      <c r="N3411">
        <f>IF(Tabela_Brasil[[#This Row],[COMP_P]]&lt;=2,1,0)</f>
        <v>0</v>
      </c>
    </row>
    <row r="3412" spans="1:14" x14ac:dyDescent="0.25">
      <c r="A3412" s="9" t="s">
        <v>3334</v>
      </c>
      <c r="B3412" s="9" t="s">
        <v>53</v>
      </c>
      <c r="C3412" s="9">
        <v>112</v>
      </c>
      <c r="D3412" s="9">
        <v>0.70799999999999996</v>
      </c>
      <c r="E3412" s="9">
        <v>0.71599999999999997</v>
      </c>
      <c r="F3412" s="9">
        <v>0.57899999999999996</v>
      </c>
      <c r="G3412" s="9">
        <v>63280.38</v>
      </c>
      <c r="H3412" s="10">
        <v>6</v>
      </c>
      <c r="I3412" t="str">
        <f>CONCATENATE(Tabela_Brasil[[#This Row],[Município]],"-",Tabela_Brasil[[#This Row],[Estado]])</f>
        <v>Jateí-MS</v>
      </c>
      <c r="J3412">
        <f>IF(Tabela_Brasil[[#This Row],[IDHM]]&lt;=0.599,1,0)</f>
        <v>0</v>
      </c>
      <c r="K3412" t="str">
        <f>IF(Tabela_Brasil[[#This Row],[IDHM]]&lt;=0.55,"Baixo",IF(Tabela_Brasil[[#This Row],[IDHM]]&lt;=0.699,"Médio",IF(Tabela_Brasil[[#This Row],[IDHM]]&lt;=0.799,"Alto","Muito Alto")))</f>
        <v>Alto</v>
      </c>
      <c r="L3412" t="str">
        <f>VLOOKUP(Tabela_Brasil[[#This Row],[Estado]],'De-Para_Estado_Regiao'!$B$3:$C$29,2,FALSE)</f>
        <v>Centro-Oeste</v>
      </c>
      <c r="M3412">
        <f>IF(Tabela_Brasil[[#This Row],[IBGE_1-4]]&gt;=951,1,0)</f>
        <v>0</v>
      </c>
      <c r="N3412">
        <f>IF(Tabela_Brasil[[#This Row],[COMP_P]]&lt;=2,1,0)</f>
        <v>0</v>
      </c>
    </row>
    <row r="3413" spans="1:14" x14ac:dyDescent="0.25">
      <c r="A3413" s="12" t="s">
        <v>3335</v>
      </c>
      <c r="B3413" s="12" t="s">
        <v>22</v>
      </c>
      <c r="C3413" s="12">
        <v>250</v>
      </c>
      <c r="D3413" s="12">
        <v>0.72199999999999998</v>
      </c>
      <c r="E3413" s="12">
        <v>0.70499999999999996</v>
      </c>
      <c r="F3413" s="12">
        <v>0.65600000000000003</v>
      </c>
      <c r="G3413" s="12">
        <v>27420.61</v>
      </c>
      <c r="H3413" s="13">
        <v>18</v>
      </c>
      <c r="I3413" t="str">
        <f>CONCATENATE(Tabela_Brasil[[#This Row],[Município]],"-",Tabela_Brasil[[#This Row],[Estado]])</f>
        <v>São Jorge D'Oeste-PR</v>
      </c>
      <c r="J3413">
        <f>IF(Tabela_Brasil[[#This Row],[IDHM]]&lt;=0.599,1,0)</f>
        <v>0</v>
      </c>
      <c r="K3413" t="str">
        <f>IF(Tabela_Brasil[[#This Row],[IDHM]]&lt;=0.55,"Baixo",IF(Tabela_Brasil[[#This Row],[IDHM]]&lt;=0.699,"Médio",IF(Tabela_Brasil[[#This Row],[IDHM]]&lt;=0.799,"Alto","Muito Alto")))</f>
        <v>Alto</v>
      </c>
      <c r="L3413" t="str">
        <f>VLOOKUP(Tabela_Brasil[[#This Row],[Estado]],'De-Para_Estado_Regiao'!$B$3:$C$29,2,FALSE)</f>
        <v>Sul</v>
      </c>
      <c r="M3413">
        <f>IF(Tabela_Brasil[[#This Row],[IBGE_1-4]]&gt;=951,1,0)</f>
        <v>0</v>
      </c>
      <c r="N3413">
        <f>IF(Tabela_Brasil[[#This Row],[COMP_P]]&lt;=2,1,0)</f>
        <v>0</v>
      </c>
    </row>
    <row r="3414" spans="1:14" x14ac:dyDescent="0.25">
      <c r="A3414" s="9" t="s">
        <v>3336</v>
      </c>
      <c r="B3414" s="9" t="s">
        <v>87</v>
      </c>
      <c r="C3414" s="9">
        <v>1334</v>
      </c>
      <c r="D3414" s="9">
        <v>0.56000000000000005</v>
      </c>
      <c r="E3414" s="9">
        <v>0.53700000000000003</v>
      </c>
      <c r="F3414" s="9">
        <v>0.43099999999999999</v>
      </c>
      <c r="G3414" s="9">
        <v>7530.74</v>
      </c>
      <c r="H3414" s="10">
        <v>1</v>
      </c>
      <c r="I3414" t="str">
        <f>CONCATENATE(Tabela_Brasil[[#This Row],[Município]],"-",Tabela_Brasil[[#This Row],[Estado]])</f>
        <v>Bom Jesus Das Selvas-MA</v>
      </c>
      <c r="J3414">
        <f>IF(Tabela_Brasil[[#This Row],[IDHM]]&lt;=0.599,1,0)</f>
        <v>1</v>
      </c>
      <c r="K3414" t="str">
        <f>IF(Tabela_Brasil[[#This Row],[IDHM]]&lt;=0.55,"Baixo",IF(Tabela_Brasil[[#This Row],[IDHM]]&lt;=0.699,"Médio",IF(Tabela_Brasil[[#This Row],[IDHM]]&lt;=0.799,"Alto","Muito Alto")))</f>
        <v>Médio</v>
      </c>
      <c r="L3414" t="str">
        <f>VLOOKUP(Tabela_Brasil[[#This Row],[Estado]],'De-Para_Estado_Regiao'!$B$3:$C$29,2,FALSE)</f>
        <v>Nordeste</v>
      </c>
      <c r="M3414">
        <f>IF(Tabela_Brasil[[#This Row],[IBGE_1-4]]&gt;=951,1,0)</f>
        <v>1</v>
      </c>
      <c r="N3414">
        <f>IF(Tabela_Brasil[[#This Row],[COMP_P]]&lt;=2,1,0)</f>
        <v>1</v>
      </c>
    </row>
    <row r="3415" spans="1:14" x14ac:dyDescent="0.25">
      <c r="A3415" s="12" t="s">
        <v>3337</v>
      </c>
      <c r="B3415" s="12" t="s">
        <v>82</v>
      </c>
      <c r="C3415" s="12">
        <v>977</v>
      </c>
      <c r="D3415" s="12">
        <v>0.627</v>
      </c>
      <c r="E3415" s="12">
        <v>0.621</v>
      </c>
      <c r="F3415" s="12">
        <v>0.51600000000000001</v>
      </c>
      <c r="G3415" s="12">
        <v>9236.18</v>
      </c>
      <c r="H3415" s="13">
        <v>4</v>
      </c>
      <c r="I3415" t="str">
        <f>CONCATENATE(Tabela_Brasil[[#This Row],[Município]],"-",Tabela_Brasil[[#This Row],[Estado]])</f>
        <v>Lagoa Seca-PB</v>
      </c>
      <c r="J3415">
        <f>IF(Tabela_Brasil[[#This Row],[IDHM]]&lt;=0.599,1,0)</f>
        <v>0</v>
      </c>
      <c r="K3415" t="str">
        <f>IF(Tabela_Brasil[[#This Row],[IDHM]]&lt;=0.55,"Baixo",IF(Tabela_Brasil[[#This Row],[IDHM]]&lt;=0.699,"Médio",IF(Tabela_Brasil[[#This Row],[IDHM]]&lt;=0.799,"Alto","Muito Alto")))</f>
        <v>Médio</v>
      </c>
      <c r="L3415" t="str">
        <f>VLOOKUP(Tabela_Brasil[[#This Row],[Estado]],'De-Para_Estado_Regiao'!$B$3:$C$29,2,FALSE)</f>
        <v>Nordeste</v>
      </c>
      <c r="M3415">
        <f>IF(Tabela_Brasil[[#This Row],[IBGE_1-4]]&gt;=951,1,0)</f>
        <v>1</v>
      </c>
      <c r="N3415">
        <f>IF(Tabela_Brasil[[#This Row],[COMP_P]]&lt;=2,1,0)</f>
        <v>0</v>
      </c>
    </row>
    <row r="3416" spans="1:14" x14ac:dyDescent="0.25">
      <c r="A3416" s="9" t="s">
        <v>3338</v>
      </c>
      <c r="B3416" s="9" t="s">
        <v>22</v>
      </c>
      <c r="C3416" s="9">
        <v>213</v>
      </c>
      <c r="D3416" s="9">
        <v>0.73299999999999998</v>
      </c>
      <c r="E3416" s="9">
        <v>0.746</v>
      </c>
      <c r="F3416" s="9">
        <v>0.63</v>
      </c>
      <c r="G3416" s="9">
        <v>36089.39</v>
      </c>
      <c r="H3416" s="10">
        <v>8</v>
      </c>
      <c r="I3416" t="str">
        <f>CONCATENATE(Tabela_Brasil[[#This Row],[Município]],"-",Tabela_Brasil[[#This Row],[Estado]])</f>
        <v>Renascença-PR</v>
      </c>
      <c r="J3416">
        <f>IF(Tabela_Brasil[[#This Row],[IDHM]]&lt;=0.599,1,0)</f>
        <v>0</v>
      </c>
      <c r="K3416" t="str">
        <f>IF(Tabela_Brasil[[#This Row],[IDHM]]&lt;=0.55,"Baixo",IF(Tabela_Brasil[[#This Row],[IDHM]]&lt;=0.699,"Médio",IF(Tabela_Brasil[[#This Row],[IDHM]]&lt;=0.799,"Alto","Muito Alto")))</f>
        <v>Alto</v>
      </c>
      <c r="L3416" t="str">
        <f>VLOOKUP(Tabela_Brasil[[#This Row],[Estado]],'De-Para_Estado_Regiao'!$B$3:$C$29,2,FALSE)</f>
        <v>Sul</v>
      </c>
      <c r="M3416">
        <f>IF(Tabela_Brasil[[#This Row],[IBGE_1-4]]&gt;=951,1,0)</f>
        <v>0</v>
      </c>
      <c r="N3416">
        <f>IF(Tabela_Brasil[[#This Row],[COMP_P]]&lt;=2,1,0)</f>
        <v>0</v>
      </c>
    </row>
    <row r="3417" spans="1:14" x14ac:dyDescent="0.25">
      <c r="A3417" s="12" t="s">
        <v>3339</v>
      </c>
      <c r="B3417" s="12" t="s">
        <v>24</v>
      </c>
      <c r="C3417" s="12">
        <v>362</v>
      </c>
      <c r="D3417" s="12">
        <v>0.61</v>
      </c>
      <c r="E3417" s="12">
        <v>0.57399999999999995</v>
      </c>
      <c r="F3417" s="12">
        <v>0.503</v>
      </c>
      <c r="G3417" s="12">
        <v>15517.36</v>
      </c>
      <c r="H3417" s="13">
        <v>1</v>
      </c>
      <c r="I3417" t="str">
        <f>CONCATENATE(Tabela_Brasil[[#This Row],[Município]],"-",Tabela_Brasil[[#This Row],[Estado]])</f>
        <v>Barrocas-BA</v>
      </c>
      <c r="J3417">
        <f>IF(Tabela_Brasil[[#This Row],[IDHM]]&lt;=0.599,1,0)</f>
        <v>0</v>
      </c>
      <c r="K3417" t="str">
        <f>IF(Tabela_Brasil[[#This Row],[IDHM]]&lt;=0.55,"Baixo",IF(Tabela_Brasil[[#This Row],[IDHM]]&lt;=0.699,"Médio",IF(Tabela_Brasil[[#This Row],[IDHM]]&lt;=0.799,"Alto","Muito Alto")))</f>
        <v>Médio</v>
      </c>
      <c r="L3417" t="str">
        <f>VLOOKUP(Tabela_Brasil[[#This Row],[Estado]],'De-Para_Estado_Regiao'!$B$3:$C$29,2,FALSE)</f>
        <v>Nordeste</v>
      </c>
      <c r="M3417">
        <f>IF(Tabela_Brasil[[#This Row],[IBGE_1-4]]&gt;=951,1,0)</f>
        <v>0</v>
      </c>
      <c r="N3417">
        <f>IF(Tabela_Brasil[[#This Row],[COMP_P]]&lt;=2,1,0)</f>
        <v>1</v>
      </c>
    </row>
    <row r="3418" spans="1:14" x14ac:dyDescent="0.25">
      <c r="A3418" s="9" t="s">
        <v>3340</v>
      </c>
      <c r="B3418" s="9" t="s">
        <v>59</v>
      </c>
      <c r="C3418" s="9">
        <v>44</v>
      </c>
      <c r="D3418" s="9">
        <v>0.72</v>
      </c>
      <c r="E3418" s="9">
        <v>0.74099999999999999</v>
      </c>
      <c r="F3418" s="9">
        <v>0.60399999999999998</v>
      </c>
      <c r="G3418" s="9">
        <v>49685.15</v>
      </c>
      <c r="H3418" s="10">
        <v>3</v>
      </c>
      <c r="I3418" t="str">
        <f>CONCATENATE(Tabela_Brasil[[#This Row],[Município]],"-",Tabela_Brasil[[#This Row],[Estado]])</f>
        <v>Botuverá-SC</v>
      </c>
      <c r="J3418">
        <f>IF(Tabela_Brasil[[#This Row],[IDHM]]&lt;=0.599,1,0)</f>
        <v>0</v>
      </c>
      <c r="K3418" t="str">
        <f>IF(Tabela_Brasil[[#This Row],[IDHM]]&lt;=0.55,"Baixo",IF(Tabela_Brasil[[#This Row],[IDHM]]&lt;=0.699,"Médio",IF(Tabela_Brasil[[#This Row],[IDHM]]&lt;=0.799,"Alto","Muito Alto")))</f>
        <v>Alto</v>
      </c>
      <c r="L3418" t="str">
        <f>VLOOKUP(Tabela_Brasil[[#This Row],[Estado]],'De-Para_Estado_Regiao'!$B$3:$C$29,2,FALSE)</f>
        <v>Sul</v>
      </c>
      <c r="M3418">
        <f>IF(Tabela_Brasil[[#This Row],[IBGE_1-4]]&gt;=951,1,0)</f>
        <v>0</v>
      </c>
      <c r="N3418">
        <f>IF(Tabela_Brasil[[#This Row],[COMP_P]]&lt;=2,1,0)</f>
        <v>0</v>
      </c>
    </row>
    <row r="3419" spans="1:14" x14ac:dyDescent="0.25">
      <c r="A3419" s="12" t="s">
        <v>3341</v>
      </c>
      <c r="B3419" s="12" t="s">
        <v>59</v>
      </c>
      <c r="C3419" s="12">
        <v>329</v>
      </c>
      <c r="D3419" s="12">
        <v>0.7</v>
      </c>
      <c r="E3419" s="12">
        <v>0.72499999999999998</v>
      </c>
      <c r="F3419" s="12">
        <v>0.55400000000000005</v>
      </c>
      <c r="G3419" s="12">
        <v>20777.27</v>
      </c>
      <c r="H3419" s="13">
        <v>6</v>
      </c>
      <c r="I3419" t="str">
        <f>CONCATENATE(Tabela_Brasil[[#This Row],[Município]],"-",Tabela_Brasil[[#This Row],[Estado]])</f>
        <v>Sangão-SC</v>
      </c>
      <c r="J3419">
        <f>IF(Tabela_Brasil[[#This Row],[IDHM]]&lt;=0.599,1,0)</f>
        <v>0</v>
      </c>
      <c r="K3419" t="str">
        <f>IF(Tabela_Brasil[[#This Row],[IDHM]]&lt;=0.55,"Baixo",IF(Tabela_Brasil[[#This Row],[IDHM]]&lt;=0.699,"Médio",IF(Tabela_Brasil[[#This Row],[IDHM]]&lt;=0.799,"Alto","Muito Alto")))</f>
        <v>Alto</v>
      </c>
      <c r="L3419" t="str">
        <f>VLOOKUP(Tabela_Brasil[[#This Row],[Estado]],'De-Para_Estado_Regiao'!$B$3:$C$29,2,FALSE)</f>
        <v>Sul</v>
      </c>
      <c r="M3419">
        <f>IF(Tabela_Brasil[[#This Row],[IBGE_1-4]]&gt;=951,1,0)</f>
        <v>0</v>
      </c>
      <c r="N3419">
        <f>IF(Tabela_Brasil[[#This Row],[COMP_P]]&lt;=2,1,0)</f>
        <v>0</v>
      </c>
    </row>
    <row r="3420" spans="1:14" x14ac:dyDescent="0.25">
      <c r="A3420" s="9" t="s">
        <v>3020</v>
      </c>
      <c r="B3420" s="9" t="s">
        <v>270</v>
      </c>
      <c r="C3420" s="9">
        <v>380</v>
      </c>
      <c r="D3420" s="9">
        <v>0.54200000000000004</v>
      </c>
      <c r="E3420" s="9">
        <v>0.51800000000000002</v>
      </c>
      <c r="F3420" s="9">
        <v>0.379</v>
      </c>
      <c r="G3420" s="9">
        <v>15495.83</v>
      </c>
      <c r="H3420" s="10">
        <v>1</v>
      </c>
      <c r="I3420" t="str">
        <f>CONCATENATE(Tabela_Brasil[[#This Row],[Município]],"-",Tabela_Brasil[[#This Row],[Estado]])</f>
        <v>Alto Alegre-RR</v>
      </c>
      <c r="J3420">
        <f>IF(Tabela_Brasil[[#This Row],[IDHM]]&lt;=0.599,1,0)</f>
        <v>1</v>
      </c>
      <c r="K3420" t="str">
        <f>IF(Tabela_Brasil[[#This Row],[IDHM]]&lt;=0.55,"Baixo",IF(Tabela_Brasil[[#This Row],[IDHM]]&lt;=0.699,"Médio",IF(Tabela_Brasil[[#This Row],[IDHM]]&lt;=0.799,"Alto","Muito Alto")))</f>
        <v>Baixo</v>
      </c>
      <c r="L3420" t="str">
        <f>VLOOKUP(Tabela_Brasil[[#This Row],[Estado]],'De-Para_Estado_Regiao'!$B$3:$C$29,2,FALSE)</f>
        <v>Norte</v>
      </c>
      <c r="M3420">
        <f>IF(Tabela_Brasil[[#This Row],[IBGE_1-4]]&gt;=951,1,0)</f>
        <v>0</v>
      </c>
      <c r="N3420">
        <f>IF(Tabela_Brasil[[#This Row],[COMP_P]]&lt;=2,1,0)</f>
        <v>1</v>
      </c>
    </row>
    <row r="3421" spans="1:14" x14ac:dyDescent="0.25">
      <c r="A3421" s="12" t="s">
        <v>3342</v>
      </c>
      <c r="B3421" s="12" t="s">
        <v>16</v>
      </c>
      <c r="C3421" s="12">
        <v>777</v>
      </c>
      <c r="D3421" s="12">
        <v>0.63900000000000001</v>
      </c>
      <c r="E3421" s="12">
        <v>0.57299999999999995</v>
      </c>
      <c r="F3421" s="12">
        <v>0.56499999999999995</v>
      </c>
      <c r="G3421" s="12">
        <v>16407.86</v>
      </c>
      <c r="H3421" s="13">
        <v>12</v>
      </c>
      <c r="I3421" t="str">
        <f>CONCATENATE(Tabela_Brasil[[#This Row],[Município]],"-",Tabela_Brasil[[#This Row],[Estado]])</f>
        <v>Capitão Enéas-MG</v>
      </c>
      <c r="J3421">
        <f>IF(Tabela_Brasil[[#This Row],[IDHM]]&lt;=0.599,1,0)</f>
        <v>0</v>
      </c>
      <c r="K3421" t="str">
        <f>IF(Tabela_Brasil[[#This Row],[IDHM]]&lt;=0.55,"Baixo",IF(Tabela_Brasil[[#This Row],[IDHM]]&lt;=0.699,"Médio",IF(Tabela_Brasil[[#This Row],[IDHM]]&lt;=0.799,"Alto","Muito Alto")))</f>
        <v>Médio</v>
      </c>
      <c r="L3421" t="str">
        <f>VLOOKUP(Tabela_Brasil[[#This Row],[Estado]],'De-Para_Estado_Regiao'!$B$3:$C$29,2,FALSE)</f>
        <v>Sudeste</v>
      </c>
      <c r="M3421">
        <f>IF(Tabela_Brasil[[#This Row],[IBGE_1-4]]&gt;=951,1,0)</f>
        <v>0</v>
      </c>
      <c r="N3421">
        <f>IF(Tabela_Brasil[[#This Row],[COMP_P]]&lt;=2,1,0)</f>
        <v>0</v>
      </c>
    </row>
    <row r="3422" spans="1:14" x14ac:dyDescent="0.25">
      <c r="A3422" s="9" t="s">
        <v>3343</v>
      </c>
      <c r="B3422" s="9" t="s">
        <v>19</v>
      </c>
      <c r="C3422" s="9">
        <v>882</v>
      </c>
      <c r="D3422" s="9">
        <v>0.60899999999999999</v>
      </c>
      <c r="E3422" s="9">
        <v>0.57099999999999995</v>
      </c>
      <c r="F3422" s="9">
        <v>0.50800000000000001</v>
      </c>
      <c r="G3422" s="9">
        <v>9826.77</v>
      </c>
      <c r="H3422" s="10">
        <v>8</v>
      </c>
      <c r="I3422" t="str">
        <f>CONCATENATE(Tabela_Brasil[[#This Row],[Município]],"-",Tabela_Brasil[[#This Row],[Estado]])</f>
        <v>Macaparana-PE</v>
      </c>
      <c r="J3422">
        <f>IF(Tabela_Brasil[[#This Row],[IDHM]]&lt;=0.599,1,0)</f>
        <v>0</v>
      </c>
      <c r="K3422" t="str">
        <f>IF(Tabela_Brasil[[#This Row],[IDHM]]&lt;=0.55,"Baixo",IF(Tabela_Brasil[[#This Row],[IDHM]]&lt;=0.699,"Médio",IF(Tabela_Brasil[[#This Row],[IDHM]]&lt;=0.799,"Alto","Muito Alto")))</f>
        <v>Médio</v>
      </c>
      <c r="L3422" t="str">
        <f>VLOOKUP(Tabela_Brasil[[#This Row],[Estado]],'De-Para_Estado_Regiao'!$B$3:$C$29,2,FALSE)</f>
        <v>Nordeste</v>
      </c>
      <c r="M3422">
        <f>IF(Tabela_Brasil[[#This Row],[IBGE_1-4]]&gt;=951,1,0)</f>
        <v>0</v>
      </c>
      <c r="N3422">
        <f>IF(Tabela_Brasil[[#This Row],[COMP_P]]&lt;=2,1,0)</f>
        <v>0</v>
      </c>
    </row>
    <row r="3423" spans="1:14" x14ac:dyDescent="0.25">
      <c r="A3423" s="12" t="s">
        <v>3306</v>
      </c>
      <c r="B3423" s="12" t="s">
        <v>29</v>
      </c>
      <c r="C3423" s="12">
        <v>118</v>
      </c>
      <c r="D3423" s="12">
        <v>0.67</v>
      </c>
      <c r="E3423" s="12">
        <v>0.64500000000000002</v>
      </c>
      <c r="F3423" s="12">
        <v>0.56899999999999995</v>
      </c>
      <c r="G3423" s="12">
        <v>46225.42</v>
      </c>
      <c r="H3423" s="13">
        <v>3</v>
      </c>
      <c r="I3423" t="str">
        <f>CONCATENATE(Tabela_Brasil[[#This Row],[Município]],"-",Tabela_Brasil[[#This Row],[Estado]])</f>
        <v>General Carneiro-MT</v>
      </c>
      <c r="J3423">
        <f>IF(Tabela_Brasil[[#This Row],[IDHM]]&lt;=0.599,1,0)</f>
        <v>0</v>
      </c>
      <c r="K3423" t="str">
        <f>IF(Tabela_Brasil[[#This Row],[IDHM]]&lt;=0.55,"Baixo",IF(Tabela_Brasil[[#This Row],[IDHM]]&lt;=0.699,"Médio",IF(Tabela_Brasil[[#This Row],[IDHM]]&lt;=0.799,"Alto","Muito Alto")))</f>
        <v>Médio</v>
      </c>
      <c r="L3423" t="str">
        <f>VLOOKUP(Tabela_Brasil[[#This Row],[Estado]],'De-Para_Estado_Regiao'!$B$3:$C$29,2,FALSE)</f>
        <v>Centro-Oeste</v>
      </c>
      <c r="M3423">
        <f>IF(Tabela_Brasil[[#This Row],[IBGE_1-4]]&gt;=951,1,0)</f>
        <v>0</v>
      </c>
      <c r="N3423">
        <f>IF(Tabela_Brasil[[#This Row],[COMP_P]]&lt;=2,1,0)</f>
        <v>0</v>
      </c>
    </row>
    <row r="3424" spans="1:14" x14ac:dyDescent="0.25">
      <c r="A3424" s="9" t="s">
        <v>3344</v>
      </c>
      <c r="B3424" s="9" t="s">
        <v>22</v>
      </c>
      <c r="C3424" s="9">
        <v>177</v>
      </c>
      <c r="D3424" s="9">
        <v>0.72</v>
      </c>
      <c r="E3424" s="9">
        <v>0.69899999999999995</v>
      </c>
      <c r="F3424" s="9">
        <v>0.622</v>
      </c>
      <c r="G3424" s="9">
        <v>41634.65</v>
      </c>
      <c r="H3424" s="10">
        <v>7</v>
      </c>
      <c r="I3424" t="str">
        <f>CONCATENATE(Tabela_Brasil[[#This Row],[Município]],"-",Tabela_Brasil[[#This Row],[Estado]])</f>
        <v>Paula Freitas-PR</v>
      </c>
      <c r="J3424">
        <f>IF(Tabela_Brasil[[#This Row],[IDHM]]&lt;=0.599,1,0)</f>
        <v>0</v>
      </c>
      <c r="K3424" t="str">
        <f>IF(Tabela_Brasil[[#This Row],[IDHM]]&lt;=0.55,"Baixo",IF(Tabela_Brasil[[#This Row],[IDHM]]&lt;=0.699,"Médio",IF(Tabela_Brasil[[#This Row],[IDHM]]&lt;=0.799,"Alto","Muito Alto")))</f>
        <v>Alto</v>
      </c>
      <c r="L3424" t="str">
        <f>VLOOKUP(Tabela_Brasil[[#This Row],[Estado]],'De-Para_Estado_Regiao'!$B$3:$C$29,2,FALSE)</f>
        <v>Sul</v>
      </c>
      <c r="M3424">
        <f>IF(Tabela_Brasil[[#This Row],[IBGE_1-4]]&gt;=951,1,0)</f>
        <v>0</v>
      </c>
      <c r="N3424">
        <f>IF(Tabela_Brasil[[#This Row],[COMP_P]]&lt;=2,1,0)</f>
        <v>0</v>
      </c>
    </row>
    <row r="3425" spans="1:14" x14ac:dyDescent="0.25">
      <c r="A3425" s="12" t="s">
        <v>3345</v>
      </c>
      <c r="B3425" s="12" t="s">
        <v>59</v>
      </c>
      <c r="C3425" s="12">
        <v>94</v>
      </c>
      <c r="D3425" s="12">
        <v>0.72</v>
      </c>
      <c r="E3425" s="12">
        <v>0.71599999999999997</v>
      </c>
      <c r="F3425" s="12">
        <v>0.626</v>
      </c>
      <c r="G3425" s="12">
        <v>50990.53</v>
      </c>
      <c r="H3425" s="13">
        <v>3</v>
      </c>
      <c r="I3425" t="str">
        <f>CONCATENATE(Tabela_Brasil[[#This Row],[Município]],"-",Tabela_Brasil[[#This Row],[Estado]])</f>
        <v>Guatambú-SC</v>
      </c>
      <c r="J3425">
        <f>IF(Tabela_Brasil[[#This Row],[IDHM]]&lt;=0.599,1,0)</f>
        <v>0</v>
      </c>
      <c r="K3425" t="str">
        <f>IF(Tabela_Brasil[[#This Row],[IDHM]]&lt;=0.55,"Baixo",IF(Tabela_Brasil[[#This Row],[IDHM]]&lt;=0.699,"Médio",IF(Tabela_Brasil[[#This Row],[IDHM]]&lt;=0.799,"Alto","Muito Alto")))</f>
        <v>Alto</v>
      </c>
      <c r="L3425" t="str">
        <f>VLOOKUP(Tabela_Brasil[[#This Row],[Estado]],'De-Para_Estado_Regiao'!$B$3:$C$29,2,FALSE)</f>
        <v>Sul</v>
      </c>
      <c r="M3425">
        <f>IF(Tabela_Brasil[[#This Row],[IBGE_1-4]]&gt;=951,1,0)</f>
        <v>0</v>
      </c>
      <c r="N3425">
        <f>IF(Tabela_Brasil[[#This Row],[COMP_P]]&lt;=2,1,0)</f>
        <v>0</v>
      </c>
    </row>
    <row r="3426" spans="1:14" x14ac:dyDescent="0.25">
      <c r="A3426" s="9" t="s">
        <v>3346</v>
      </c>
      <c r="B3426" s="9" t="s">
        <v>22</v>
      </c>
      <c r="C3426" s="9">
        <v>253</v>
      </c>
      <c r="D3426" s="9">
        <v>0.67</v>
      </c>
      <c r="E3426" s="9">
        <v>0.65900000000000003</v>
      </c>
      <c r="F3426" s="9">
        <v>0.57999999999999996</v>
      </c>
      <c r="G3426" s="9">
        <v>32354.84</v>
      </c>
      <c r="H3426" s="10">
        <v>5</v>
      </c>
      <c r="I3426" t="str">
        <f>CONCATENATE(Tabela_Brasil[[#This Row],[Município]],"-",Tabela_Brasil[[#This Row],[Estado]])</f>
        <v>Luiziana-PR</v>
      </c>
      <c r="J3426">
        <f>IF(Tabela_Brasil[[#This Row],[IDHM]]&lt;=0.599,1,0)</f>
        <v>0</v>
      </c>
      <c r="K3426" t="str">
        <f>IF(Tabela_Brasil[[#This Row],[IDHM]]&lt;=0.55,"Baixo",IF(Tabela_Brasil[[#This Row],[IDHM]]&lt;=0.699,"Médio",IF(Tabela_Brasil[[#This Row],[IDHM]]&lt;=0.799,"Alto","Muito Alto")))</f>
        <v>Médio</v>
      </c>
      <c r="L3426" t="str">
        <f>VLOOKUP(Tabela_Brasil[[#This Row],[Estado]],'De-Para_Estado_Regiao'!$B$3:$C$29,2,FALSE)</f>
        <v>Sul</v>
      </c>
      <c r="M3426">
        <f>IF(Tabela_Brasil[[#This Row],[IBGE_1-4]]&gt;=951,1,0)</f>
        <v>0</v>
      </c>
      <c r="N3426">
        <f>IF(Tabela_Brasil[[#This Row],[COMP_P]]&lt;=2,1,0)</f>
        <v>0</v>
      </c>
    </row>
    <row r="3427" spans="1:14" x14ac:dyDescent="0.25">
      <c r="A3427" s="12" t="s">
        <v>3347</v>
      </c>
      <c r="B3427" s="12" t="s">
        <v>72</v>
      </c>
      <c r="C3427" s="12">
        <v>661</v>
      </c>
      <c r="D3427" s="12">
        <v>0.63100000000000001</v>
      </c>
      <c r="E3427" s="12">
        <v>0.63300000000000001</v>
      </c>
      <c r="F3427" s="12">
        <v>0.52600000000000002</v>
      </c>
      <c r="G3427" s="12">
        <v>16158.28</v>
      </c>
      <c r="H3427" s="13">
        <v>15</v>
      </c>
      <c r="I3427" t="str">
        <f>CONCATENATE(Tabela_Brasil[[#This Row],[Município]],"-",Tabela_Brasil[[#This Row],[Estado]])</f>
        <v>Pendências-RN</v>
      </c>
      <c r="J3427">
        <f>IF(Tabela_Brasil[[#This Row],[IDHM]]&lt;=0.599,1,0)</f>
        <v>0</v>
      </c>
      <c r="K3427" t="str">
        <f>IF(Tabela_Brasil[[#This Row],[IDHM]]&lt;=0.55,"Baixo",IF(Tabela_Brasil[[#This Row],[IDHM]]&lt;=0.699,"Médio",IF(Tabela_Brasil[[#This Row],[IDHM]]&lt;=0.799,"Alto","Muito Alto")))</f>
        <v>Médio</v>
      </c>
      <c r="L3427" t="str">
        <f>VLOOKUP(Tabela_Brasil[[#This Row],[Estado]],'De-Para_Estado_Regiao'!$B$3:$C$29,2,FALSE)</f>
        <v>Nordeste</v>
      </c>
      <c r="M3427">
        <f>IF(Tabela_Brasil[[#This Row],[IBGE_1-4]]&gt;=951,1,0)</f>
        <v>0</v>
      </c>
      <c r="N3427">
        <f>IF(Tabela_Brasil[[#This Row],[COMP_P]]&lt;=2,1,0)</f>
        <v>0</v>
      </c>
    </row>
    <row r="3428" spans="1:14" x14ac:dyDescent="0.25">
      <c r="A3428" s="9" t="s">
        <v>3348</v>
      </c>
      <c r="B3428" s="9" t="s">
        <v>33</v>
      </c>
      <c r="C3428" s="9">
        <v>111</v>
      </c>
      <c r="D3428" s="9">
        <v>0.7</v>
      </c>
      <c r="E3428" s="9">
        <v>0.72199999999999998</v>
      </c>
      <c r="F3428" s="9">
        <v>0.59399999999999997</v>
      </c>
      <c r="G3428" s="9">
        <v>63109.02</v>
      </c>
      <c r="H3428" s="10">
        <v>2</v>
      </c>
      <c r="I3428" t="str">
        <f>CONCATENATE(Tabela_Brasil[[#This Row],[Município]],"-",Tabela_Brasil[[#This Row],[Estado]])</f>
        <v>Edealina-GO</v>
      </c>
      <c r="J3428">
        <f>IF(Tabela_Brasil[[#This Row],[IDHM]]&lt;=0.599,1,0)</f>
        <v>0</v>
      </c>
      <c r="K3428" t="str">
        <f>IF(Tabela_Brasil[[#This Row],[IDHM]]&lt;=0.55,"Baixo",IF(Tabela_Brasil[[#This Row],[IDHM]]&lt;=0.699,"Médio",IF(Tabela_Brasil[[#This Row],[IDHM]]&lt;=0.799,"Alto","Muito Alto")))</f>
        <v>Alto</v>
      </c>
      <c r="L3428" t="str">
        <f>VLOOKUP(Tabela_Brasil[[#This Row],[Estado]],'De-Para_Estado_Regiao'!$B$3:$C$29,2,FALSE)</f>
        <v>Centro-Oeste</v>
      </c>
      <c r="M3428">
        <f>IF(Tabela_Brasil[[#This Row],[IBGE_1-4]]&gt;=951,1,0)</f>
        <v>0</v>
      </c>
      <c r="N3428">
        <f>IF(Tabela_Brasil[[#This Row],[COMP_P]]&lt;=2,1,0)</f>
        <v>1</v>
      </c>
    </row>
    <row r="3429" spans="1:14" x14ac:dyDescent="0.25">
      <c r="A3429" s="12" t="s">
        <v>3349</v>
      </c>
      <c r="B3429" s="12" t="s">
        <v>118</v>
      </c>
      <c r="C3429" s="12">
        <v>539</v>
      </c>
      <c r="D3429" s="12">
        <v>0.56399999999999995</v>
      </c>
      <c r="E3429" s="12">
        <v>0.53700000000000003</v>
      </c>
      <c r="F3429" s="12">
        <v>0.44600000000000001</v>
      </c>
      <c r="G3429" s="12">
        <v>21051.99</v>
      </c>
      <c r="H3429" s="13">
        <v>12</v>
      </c>
      <c r="I3429" t="str">
        <f>CONCATENATE(Tabela_Brasil[[#This Row],[Município]],"-",Tabela_Brasil[[#This Row],[Estado]])</f>
        <v>Baixa Grande Do Ribeiro-PI</v>
      </c>
      <c r="J3429">
        <f>IF(Tabela_Brasil[[#This Row],[IDHM]]&lt;=0.599,1,0)</f>
        <v>1</v>
      </c>
      <c r="K3429" t="str">
        <f>IF(Tabela_Brasil[[#This Row],[IDHM]]&lt;=0.55,"Baixo",IF(Tabela_Brasil[[#This Row],[IDHM]]&lt;=0.699,"Médio",IF(Tabela_Brasil[[#This Row],[IDHM]]&lt;=0.799,"Alto","Muito Alto")))</f>
        <v>Médio</v>
      </c>
      <c r="L3429" t="str">
        <f>VLOOKUP(Tabela_Brasil[[#This Row],[Estado]],'De-Para_Estado_Regiao'!$B$3:$C$29,2,FALSE)</f>
        <v>Nordeste</v>
      </c>
      <c r="M3429">
        <f>IF(Tabela_Brasil[[#This Row],[IBGE_1-4]]&gt;=951,1,0)</f>
        <v>0</v>
      </c>
      <c r="N3429">
        <f>IF(Tabela_Brasil[[#This Row],[COMP_P]]&lt;=2,1,0)</f>
        <v>0</v>
      </c>
    </row>
    <row r="3430" spans="1:14" x14ac:dyDescent="0.25">
      <c r="A3430" s="9" t="s">
        <v>3350</v>
      </c>
      <c r="B3430" s="9" t="s">
        <v>49</v>
      </c>
      <c r="C3430" s="9">
        <v>513</v>
      </c>
      <c r="D3430" s="9">
        <v>0.505</v>
      </c>
      <c r="E3430" s="9">
        <v>0.57699999999999996</v>
      </c>
      <c r="F3430" s="9">
        <v>0.27900000000000003</v>
      </c>
      <c r="G3430" s="9">
        <v>26873.15</v>
      </c>
      <c r="H3430" s="10">
        <v>1</v>
      </c>
      <c r="I3430" t="str">
        <f>CONCATENATE(Tabela_Brasil[[#This Row],[Município]],"-",Tabela_Brasil[[#This Row],[Estado]])</f>
        <v>Jacareacanga-PA</v>
      </c>
      <c r="J3430">
        <f>IF(Tabela_Brasil[[#This Row],[IDHM]]&lt;=0.599,1,0)</f>
        <v>1</v>
      </c>
      <c r="K3430" t="str">
        <f>IF(Tabela_Brasil[[#This Row],[IDHM]]&lt;=0.55,"Baixo",IF(Tabela_Brasil[[#This Row],[IDHM]]&lt;=0.699,"Médio",IF(Tabela_Brasil[[#This Row],[IDHM]]&lt;=0.799,"Alto","Muito Alto")))</f>
        <v>Baixo</v>
      </c>
      <c r="L3430" t="str">
        <f>VLOOKUP(Tabela_Brasil[[#This Row],[Estado]],'De-Para_Estado_Regiao'!$B$3:$C$29,2,FALSE)</f>
        <v>Norte</v>
      </c>
      <c r="M3430">
        <f>IF(Tabela_Brasil[[#This Row],[IBGE_1-4]]&gt;=951,1,0)</f>
        <v>0</v>
      </c>
      <c r="N3430">
        <f>IF(Tabela_Brasil[[#This Row],[COMP_P]]&lt;=2,1,0)</f>
        <v>1</v>
      </c>
    </row>
    <row r="3431" spans="1:14" x14ac:dyDescent="0.25">
      <c r="A3431" s="12" t="s">
        <v>3351</v>
      </c>
      <c r="B3431" s="12" t="s">
        <v>82</v>
      </c>
      <c r="C3431" s="12">
        <v>548</v>
      </c>
      <c r="D3431" s="12">
        <v>0.53600000000000003</v>
      </c>
      <c r="E3431" s="12">
        <v>0.53300000000000003</v>
      </c>
      <c r="F3431" s="12">
        <v>0.42699999999999999</v>
      </c>
      <c r="G3431" s="12">
        <v>28446.28</v>
      </c>
      <c r="H3431" s="13">
        <v>1</v>
      </c>
      <c r="I3431" t="str">
        <f>CONCATENATE(Tabela_Brasil[[#This Row],[Município]],"-",Tabela_Brasil[[#This Row],[Estado]])</f>
        <v>Mataraca-PB</v>
      </c>
      <c r="J3431">
        <f>IF(Tabela_Brasil[[#This Row],[IDHM]]&lt;=0.599,1,0)</f>
        <v>1</v>
      </c>
      <c r="K3431" t="str">
        <f>IF(Tabela_Brasil[[#This Row],[IDHM]]&lt;=0.55,"Baixo",IF(Tabela_Brasil[[#This Row],[IDHM]]&lt;=0.699,"Médio",IF(Tabela_Brasil[[#This Row],[IDHM]]&lt;=0.799,"Alto","Muito Alto")))</f>
        <v>Baixo</v>
      </c>
      <c r="L3431" t="str">
        <f>VLOOKUP(Tabela_Brasil[[#This Row],[Estado]],'De-Para_Estado_Regiao'!$B$3:$C$29,2,FALSE)</f>
        <v>Nordeste</v>
      </c>
      <c r="M3431">
        <f>IF(Tabela_Brasil[[#This Row],[IBGE_1-4]]&gt;=951,1,0)</f>
        <v>0</v>
      </c>
      <c r="N3431">
        <f>IF(Tabela_Brasil[[#This Row],[COMP_P]]&lt;=2,1,0)</f>
        <v>1</v>
      </c>
    </row>
    <row r="3432" spans="1:14" x14ac:dyDescent="0.25">
      <c r="A3432" s="9" t="s">
        <v>3352</v>
      </c>
      <c r="B3432" s="9" t="s">
        <v>72</v>
      </c>
      <c r="C3432" s="9">
        <v>328</v>
      </c>
      <c r="D3432" s="9">
        <v>0.58499999999999996</v>
      </c>
      <c r="E3432" s="9">
        <v>0.54200000000000004</v>
      </c>
      <c r="F3432" s="9">
        <v>0.48299999999999998</v>
      </c>
      <c r="G3432" s="9">
        <v>15242.76</v>
      </c>
      <c r="H3432" s="10">
        <v>6</v>
      </c>
      <c r="I3432" t="str">
        <f>CONCATENATE(Tabela_Brasil[[#This Row],[Município]],"-",Tabela_Brasil[[#This Row],[Estado]])</f>
        <v>Lagoa Nova-RN</v>
      </c>
      <c r="J3432">
        <f>IF(Tabela_Brasil[[#This Row],[IDHM]]&lt;=0.599,1,0)</f>
        <v>1</v>
      </c>
      <c r="K3432" t="str">
        <f>IF(Tabela_Brasil[[#This Row],[IDHM]]&lt;=0.55,"Baixo",IF(Tabela_Brasil[[#This Row],[IDHM]]&lt;=0.699,"Médio",IF(Tabela_Brasil[[#This Row],[IDHM]]&lt;=0.799,"Alto","Muito Alto")))</f>
        <v>Médio</v>
      </c>
      <c r="L3432" t="str">
        <f>VLOOKUP(Tabela_Brasil[[#This Row],[Estado]],'De-Para_Estado_Regiao'!$B$3:$C$29,2,FALSE)</f>
        <v>Nordeste</v>
      </c>
      <c r="M3432">
        <f>IF(Tabela_Brasil[[#This Row],[IBGE_1-4]]&gt;=951,1,0)</f>
        <v>0</v>
      </c>
      <c r="N3432">
        <f>IF(Tabela_Brasil[[#This Row],[COMP_P]]&lt;=2,1,0)</f>
        <v>0</v>
      </c>
    </row>
    <row r="3433" spans="1:14" x14ac:dyDescent="0.25">
      <c r="A3433" s="12" t="s">
        <v>3353</v>
      </c>
      <c r="B3433" s="12" t="s">
        <v>22</v>
      </c>
      <c r="C3433" s="12">
        <v>443</v>
      </c>
      <c r="D3433" s="12">
        <v>0.65</v>
      </c>
      <c r="E3433" s="12">
        <v>0.63300000000000001</v>
      </c>
      <c r="F3433" s="12">
        <v>0.54300000000000004</v>
      </c>
      <c r="G3433" s="12">
        <v>20722.91</v>
      </c>
      <c r="H3433" s="13">
        <v>4</v>
      </c>
      <c r="I3433" t="str">
        <f>CONCATENATE(Tabela_Brasil[[#This Row],[Município]],"-",Tabela_Brasil[[#This Row],[Estado]])</f>
        <v>Ventania-PR</v>
      </c>
      <c r="J3433">
        <f>IF(Tabela_Brasil[[#This Row],[IDHM]]&lt;=0.599,1,0)</f>
        <v>0</v>
      </c>
      <c r="K3433" t="str">
        <f>IF(Tabela_Brasil[[#This Row],[IDHM]]&lt;=0.55,"Baixo",IF(Tabela_Brasil[[#This Row],[IDHM]]&lt;=0.699,"Médio",IF(Tabela_Brasil[[#This Row],[IDHM]]&lt;=0.799,"Alto","Muito Alto")))</f>
        <v>Médio</v>
      </c>
      <c r="L3433" t="str">
        <f>VLOOKUP(Tabela_Brasil[[#This Row],[Estado]],'De-Para_Estado_Regiao'!$B$3:$C$29,2,FALSE)</f>
        <v>Sul</v>
      </c>
      <c r="M3433">
        <f>IF(Tabela_Brasil[[#This Row],[IBGE_1-4]]&gt;=951,1,0)</f>
        <v>0</v>
      </c>
      <c r="N3433">
        <f>IF(Tabela_Brasil[[#This Row],[COMP_P]]&lt;=2,1,0)</f>
        <v>0</v>
      </c>
    </row>
    <row r="3434" spans="1:14" x14ac:dyDescent="0.25">
      <c r="A3434" s="9" t="s">
        <v>3354</v>
      </c>
      <c r="B3434" s="9" t="s">
        <v>59</v>
      </c>
      <c r="C3434" s="9">
        <v>68</v>
      </c>
      <c r="D3434" s="9">
        <v>0.66</v>
      </c>
      <c r="E3434" s="9">
        <v>0.67400000000000004</v>
      </c>
      <c r="F3434" s="9">
        <v>0.54</v>
      </c>
      <c r="G3434" s="9">
        <v>31776.01</v>
      </c>
      <c r="H3434" s="10">
        <v>4</v>
      </c>
      <c r="I3434" t="str">
        <f>CONCATENATE(Tabela_Brasil[[#This Row],[Município]],"-",Tabela_Brasil[[#This Row],[Estado]])</f>
        <v>Ipuaçu-SC</v>
      </c>
      <c r="J3434">
        <f>IF(Tabela_Brasil[[#This Row],[IDHM]]&lt;=0.599,1,0)</f>
        <v>0</v>
      </c>
      <c r="K3434" t="str">
        <f>IF(Tabela_Brasil[[#This Row],[IDHM]]&lt;=0.55,"Baixo",IF(Tabela_Brasil[[#This Row],[IDHM]]&lt;=0.699,"Médio",IF(Tabela_Brasil[[#This Row],[IDHM]]&lt;=0.799,"Alto","Muito Alto")))</f>
        <v>Médio</v>
      </c>
      <c r="L3434" t="str">
        <f>VLOOKUP(Tabela_Brasil[[#This Row],[Estado]],'De-Para_Estado_Regiao'!$B$3:$C$29,2,FALSE)</f>
        <v>Sul</v>
      </c>
      <c r="M3434">
        <f>IF(Tabela_Brasil[[#This Row],[IBGE_1-4]]&gt;=951,1,0)</f>
        <v>0</v>
      </c>
      <c r="N3434">
        <f>IF(Tabela_Brasil[[#This Row],[COMP_P]]&lt;=2,1,0)</f>
        <v>0</v>
      </c>
    </row>
    <row r="3435" spans="1:14" x14ac:dyDescent="0.25">
      <c r="A3435" s="12" t="s">
        <v>3355</v>
      </c>
      <c r="B3435" s="12" t="s">
        <v>24</v>
      </c>
      <c r="C3435" s="12">
        <v>234</v>
      </c>
      <c r="D3435" s="12">
        <v>0.59299999999999997</v>
      </c>
      <c r="E3435" s="12">
        <v>0.64300000000000002</v>
      </c>
      <c r="F3435" s="12">
        <v>0.40400000000000003</v>
      </c>
      <c r="G3435" s="12">
        <v>10918.37</v>
      </c>
      <c r="H3435" s="13">
        <v>1</v>
      </c>
      <c r="I3435" t="str">
        <f>CONCATENATE(Tabela_Brasil[[#This Row],[Município]],"-",Tabela_Brasil[[#This Row],[Estado]])</f>
        <v>Maraú-BA</v>
      </c>
      <c r="J3435">
        <f>IF(Tabela_Brasil[[#This Row],[IDHM]]&lt;=0.599,1,0)</f>
        <v>1</v>
      </c>
      <c r="K3435" t="str">
        <f>IF(Tabela_Brasil[[#This Row],[IDHM]]&lt;=0.55,"Baixo",IF(Tabela_Brasil[[#This Row],[IDHM]]&lt;=0.699,"Médio",IF(Tabela_Brasil[[#This Row],[IDHM]]&lt;=0.799,"Alto","Muito Alto")))</f>
        <v>Médio</v>
      </c>
      <c r="L3435" t="str">
        <f>VLOOKUP(Tabela_Brasil[[#This Row],[Estado]],'De-Para_Estado_Regiao'!$B$3:$C$29,2,FALSE)</f>
        <v>Nordeste</v>
      </c>
      <c r="M3435">
        <f>IF(Tabela_Brasil[[#This Row],[IBGE_1-4]]&gt;=951,1,0)</f>
        <v>0</v>
      </c>
      <c r="N3435">
        <f>IF(Tabela_Brasil[[#This Row],[COMP_P]]&lt;=2,1,0)</f>
        <v>1</v>
      </c>
    </row>
    <row r="3436" spans="1:14" x14ac:dyDescent="0.25">
      <c r="A3436" s="9" t="s">
        <v>3356</v>
      </c>
      <c r="B3436" s="9" t="s">
        <v>59</v>
      </c>
      <c r="C3436" s="9">
        <v>52</v>
      </c>
      <c r="D3436" s="9">
        <v>0.81</v>
      </c>
      <c r="E3436" s="9">
        <v>0.84799999999999998</v>
      </c>
      <c r="F3436" s="9">
        <v>0.72699999999999998</v>
      </c>
      <c r="G3436" s="9">
        <v>50246.61</v>
      </c>
      <c r="H3436" s="10">
        <v>4</v>
      </c>
      <c r="I3436" t="str">
        <f>CONCATENATE(Tabela_Brasil[[#This Row],[Município]],"-",Tabela_Brasil[[#This Row],[Estado]])</f>
        <v>Rio Fortuna-SC</v>
      </c>
      <c r="J3436">
        <f>IF(Tabela_Brasil[[#This Row],[IDHM]]&lt;=0.599,1,0)</f>
        <v>0</v>
      </c>
      <c r="K3436" t="str">
        <f>IF(Tabela_Brasil[[#This Row],[IDHM]]&lt;=0.55,"Baixo",IF(Tabela_Brasil[[#This Row],[IDHM]]&lt;=0.699,"Médio",IF(Tabela_Brasil[[#This Row],[IDHM]]&lt;=0.799,"Alto","Muito Alto")))</f>
        <v>Muito Alto</v>
      </c>
      <c r="L3436" t="str">
        <f>VLOOKUP(Tabela_Brasil[[#This Row],[Estado]],'De-Para_Estado_Regiao'!$B$3:$C$29,2,FALSE)</f>
        <v>Sul</v>
      </c>
      <c r="M3436">
        <f>IF(Tabela_Brasil[[#This Row],[IBGE_1-4]]&gt;=951,1,0)</f>
        <v>0</v>
      </c>
      <c r="N3436">
        <f>IF(Tabela_Brasil[[#This Row],[COMP_P]]&lt;=2,1,0)</f>
        <v>0</v>
      </c>
    </row>
    <row r="3437" spans="1:14" x14ac:dyDescent="0.25">
      <c r="A3437" s="12" t="s">
        <v>3357</v>
      </c>
      <c r="B3437" s="12" t="s">
        <v>87</v>
      </c>
      <c r="C3437" s="12">
        <v>652</v>
      </c>
      <c r="D3437" s="12">
        <v>0.59</v>
      </c>
      <c r="E3437" s="12">
        <v>0.57799999999999996</v>
      </c>
      <c r="F3437" s="12">
        <v>0.48399999999999999</v>
      </c>
      <c r="G3437" s="12">
        <v>12470.97</v>
      </c>
      <c r="H3437" s="13">
        <v>4</v>
      </c>
      <c r="I3437" t="str">
        <f>CONCATENATE(Tabela_Brasil[[#This Row],[Município]],"-",Tabela_Brasil[[#This Row],[Estado]])</f>
        <v>Barão De Grajaú-MA</v>
      </c>
      <c r="J3437">
        <f>IF(Tabela_Brasil[[#This Row],[IDHM]]&lt;=0.599,1,0)</f>
        <v>1</v>
      </c>
      <c r="K3437" t="str">
        <f>IF(Tabela_Brasil[[#This Row],[IDHM]]&lt;=0.55,"Baixo",IF(Tabela_Brasil[[#This Row],[IDHM]]&lt;=0.699,"Médio",IF(Tabela_Brasil[[#This Row],[IDHM]]&lt;=0.799,"Alto","Muito Alto")))</f>
        <v>Médio</v>
      </c>
      <c r="L3437" t="str">
        <f>VLOOKUP(Tabela_Brasil[[#This Row],[Estado]],'De-Para_Estado_Regiao'!$B$3:$C$29,2,FALSE)</f>
        <v>Nordeste</v>
      </c>
      <c r="M3437">
        <f>IF(Tabela_Brasil[[#This Row],[IBGE_1-4]]&gt;=951,1,0)</f>
        <v>0</v>
      </c>
      <c r="N3437">
        <f>IF(Tabela_Brasil[[#This Row],[COMP_P]]&lt;=2,1,0)</f>
        <v>0</v>
      </c>
    </row>
    <row r="3438" spans="1:14" x14ac:dyDescent="0.25">
      <c r="A3438" s="9" t="s">
        <v>3358</v>
      </c>
      <c r="B3438" s="9" t="s">
        <v>148</v>
      </c>
      <c r="C3438" s="9">
        <v>212</v>
      </c>
      <c r="D3438" s="9">
        <v>0.59</v>
      </c>
      <c r="E3438" s="9">
        <v>0.60299999999999998</v>
      </c>
      <c r="F3438" s="9">
        <v>0.443</v>
      </c>
      <c r="G3438" s="9">
        <v>16438.939999999999</v>
      </c>
      <c r="H3438" s="10">
        <v>3</v>
      </c>
      <c r="I3438" t="str">
        <f>CONCATENATE(Tabela_Brasil[[#This Row],[Município]],"-",Tabela_Brasil[[#This Row],[Estado]])</f>
        <v>Alto Alegre Dos Parecis-RO</v>
      </c>
      <c r="J3438">
        <f>IF(Tabela_Brasil[[#This Row],[IDHM]]&lt;=0.599,1,0)</f>
        <v>1</v>
      </c>
      <c r="K3438" t="str">
        <f>IF(Tabela_Brasil[[#This Row],[IDHM]]&lt;=0.55,"Baixo",IF(Tabela_Brasil[[#This Row],[IDHM]]&lt;=0.699,"Médio",IF(Tabela_Brasil[[#This Row],[IDHM]]&lt;=0.799,"Alto","Muito Alto")))</f>
        <v>Médio</v>
      </c>
      <c r="L3438" t="str">
        <f>VLOOKUP(Tabela_Brasil[[#This Row],[Estado]],'De-Para_Estado_Regiao'!$B$3:$C$29,2,FALSE)</f>
        <v>Norte</v>
      </c>
      <c r="M3438">
        <f>IF(Tabela_Brasil[[#This Row],[IBGE_1-4]]&gt;=951,1,0)</f>
        <v>0</v>
      </c>
      <c r="N3438">
        <f>IF(Tabela_Brasil[[#This Row],[COMP_P]]&lt;=2,1,0)</f>
        <v>0</v>
      </c>
    </row>
    <row r="3439" spans="1:14" x14ac:dyDescent="0.25">
      <c r="A3439" s="12" t="s">
        <v>3359</v>
      </c>
      <c r="B3439" s="12" t="s">
        <v>33</v>
      </c>
      <c r="C3439" s="12">
        <v>193</v>
      </c>
      <c r="D3439" s="12">
        <v>0.68400000000000005</v>
      </c>
      <c r="E3439" s="12">
        <v>0.71599999999999997</v>
      </c>
      <c r="F3439" s="12">
        <v>0.54100000000000004</v>
      </c>
      <c r="G3439" s="12">
        <v>61808.27</v>
      </c>
      <c r="H3439" s="13">
        <v>2</v>
      </c>
      <c r="I3439" t="str">
        <f>CONCATENATE(Tabela_Brasil[[#This Row],[Município]],"-",Tabela_Brasil[[#This Row],[Estado]])</f>
        <v>Porteirão-GO</v>
      </c>
      <c r="J3439">
        <f>IF(Tabela_Brasil[[#This Row],[IDHM]]&lt;=0.599,1,0)</f>
        <v>0</v>
      </c>
      <c r="K3439" t="str">
        <f>IF(Tabela_Brasil[[#This Row],[IDHM]]&lt;=0.55,"Baixo",IF(Tabela_Brasil[[#This Row],[IDHM]]&lt;=0.699,"Médio",IF(Tabela_Brasil[[#This Row],[IDHM]]&lt;=0.799,"Alto","Muito Alto")))</f>
        <v>Médio</v>
      </c>
      <c r="L3439" t="str">
        <f>VLOOKUP(Tabela_Brasil[[#This Row],[Estado]],'De-Para_Estado_Regiao'!$B$3:$C$29,2,FALSE)</f>
        <v>Centro-Oeste</v>
      </c>
      <c r="M3439">
        <f>IF(Tabela_Brasil[[#This Row],[IBGE_1-4]]&gt;=951,1,0)</f>
        <v>0</v>
      </c>
      <c r="N3439">
        <f>IF(Tabela_Brasil[[#This Row],[COMP_P]]&lt;=2,1,0)</f>
        <v>1</v>
      </c>
    </row>
    <row r="3440" spans="1:14" x14ac:dyDescent="0.25">
      <c r="A3440" s="9" t="s">
        <v>3360</v>
      </c>
      <c r="B3440" s="9" t="s">
        <v>16</v>
      </c>
      <c r="C3440" s="9">
        <v>247</v>
      </c>
      <c r="D3440" s="9">
        <v>0.626</v>
      </c>
      <c r="E3440" s="9">
        <v>0.60699999999999998</v>
      </c>
      <c r="F3440" s="9">
        <v>0.498</v>
      </c>
      <c r="G3440" s="9">
        <v>38287.29</v>
      </c>
      <c r="H3440" s="10">
        <v>2</v>
      </c>
      <c r="I3440" t="str">
        <f>CONCATENATE(Tabela_Brasil[[#This Row],[Município]],"-",Tabela_Brasil[[#This Row],[Estado]])</f>
        <v>Olhos-D'Água-MG</v>
      </c>
      <c r="J3440">
        <f>IF(Tabela_Brasil[[#This Row],[IDHM]]&lt;=0.599,1,0)</f>
        <v>0</v>
      </c>
      <c r="K3440" t="str">
        <f>IF(Tabela_Brasil[[#This Row],[IDHM]]&lt;=0.55,"Baixo",IF(Tabela_Brasil[[#This Row],[IDHM]]&lt;=0.699,"Médio",IF(Tabela_Brasil[[#This Row],[IDHM]]&lt;=0.799,"Alto","Muito Alto")))</f>
        <v>Médio</v>
      </c>
      <c r="L3440" t="str">
        <f>VLOOKUP(Tabela_Brasil[[#This Row],[Estado]],'De-Para_Estado_Regiao'!$B$3:$C$29,2,FALSE)</f>
        <v>Sudeste</v>
      </c>
      <c r="M3440">
        <f>IF(Tabela_Brasil[[#This Row],[IBGE_1-4]]&gt;=951,1,0)</f>
        <v>0</v>
      </c>
      <c r="N3440">
        <f>IF(Tabela_Brasil[[#This Row],[COMP_P]]&lt;=2,1,0)</f>
        <v>1</v>
      </c>
    </row>
    <row r="3441" spans="1:14" x14ac:dyDescent="0.25">
      <c r="A3441" s="12" t="s">
        <v>3361</v>
      </c>
      <c r="B3441" s="12" t="s">
        <v>16</v>
      </c>
      <c r="C3441" s="12">
        <v>403</v>
      </c>
      <c r="D3441" s="12">
        <v>0.69</v>
      </c>
      <c r="E3441" s="12">
        <v>0.67100000000000004</v>
      </c>
      <c r="F3441" s="12">
        <v>0.58499999999999996</v>
      </c>
      <c r="G3441" s="12">
        <v>22280.89</v>
      </c>
      <c r="H3441" s="13">
        <v>3</v>
      </c>
      <c r="I3441" t="str">
        <f>CONCATENATE(Tabela_Brasil[[#This Row],[Município]],"-",Tabela_Brasil[[#This Row],[Estado]])</f>
        <v>Dores De Campos-MG</v>
      </c>
      <c r="J3441">
        <f>IF(Tabela_Brasil[[#This Row],[IDHM]]&lt;=0.599,1,0)</f>
        <v>0</v>
      </c>
      <c r="K3441" t="str">
        <f>IF(Tabela_Brasil[[#This Row],[IDHM]]&lt;=0.55,"Baixo",IF(Tabela_Brasil[[#This Row],[IDHM]]&lt;=0.699,"Médio",IF(Tabela_Brasil[[#This Row],[IDHM]]&lt;=0.799,"Alto","Muito Alto")))</f>
        <v>Médio</v>
      </c>
      <c r="L3441" t="str">
        <f>VLOOKUP(Tabela_Brasil[[#This Row],[Estado]],'De-Para_Estado_Regiao'!$B$3:$C$29,2,FALSE)</f>
        <v>Sudeste</v>
      </c>
      <c r="M3441">
        <f>IF(Tabela_Brasil[[#This Row],[IBGE_1-4]]&gt;=951,1,0)</f>
        <v>0</v>
      </c>
      <c r="N3441">
        <f>IF(Tabela_Brasil[[#This Row],[COMP_P]]&lt;=2,1,0)</f>
        <v>0</v>
      </c>
    </row>
    <row r="3442" spans="1:14" x14ac:dyDescent="0.25">
      <c r="A3442" s="9" t="s">
        <v>3362</v>
      </c>
      <c r="B3442" s="9" t="s">
        <v>24</v>
      </c>
      <c r="C3442" s="9">
        <v>350</v>
      </c>
      <c r="D3442" s="9">
        <v>0.56000000000000005</v>
      </c>
      <c r="E3442" s="9">
        <v>0.55400000000000005</v>
      </c>
      <c r="F3442" s="9">
        <v>0.45900000000000002</v>
      </c>
      <c r="G3442" s="9">
        <v>12057.66</v>
      </c>
      <c r="H3442" s="10">
        <v>3</v>
      </c>
      <c r="I3442" t="str">
        <f>CONCATENATE(Tabela_Brasil[[#This Row],[Município]],"-",Tabela_Brasil[[#This Row],[Estado]])</f>
        <v>Fátima-BA</v>
      </c>
      <c r="J3442">
        <f>IF(Tabela_Brasil[[#This Row],[IDHM]]&lt;=0.599,1,0)</f>
        <v>1</v>
      </c>
      <c r="K3442" t="str">
        <f>IF(Tabela_Brasil[[#This Row],[IDHM]]&lt;=0.55,"Baixo",IF(Tabela_Brasil[[#This Row],[IDHM]]&lt;=0.699,"Médio",IF(Tabela_Brasil[[#This Row],[IDHM]]&lt;=0.799,"Alto","Muito Alto")))</f>
        <v>Médio</v>
      </c>
      <c r="L3442" t="str">
        <f>VLOOKUP(Tabela_Brasil[[#This Row],[Estado]],'De-Para_Estado_Regiao'!$B$3:$C$29,2,FALSE)</f>
        <v>Nordeste</v>
      </c>
      <c r="M3442">
        <f>IF(Tabela_Brasil[[#This Row],[IBGE_1-4]]&gt;=951,1,0)</f>
        <v>0</v>
      </c>
      <c r="N3442">
        <f>IF(Tabela_Brasil[[#This Row],[COMP_P]]&lt;=2,1,0)</f>
        <v>0</v>
      </c>
    </row>
    <row r="3443" spans="1:14" x14ac:dyDescent="0.25">
      <c r="A3443" s="12" t="s">
        <v>3363</v>
      </c>
      <c r="B3443" s="12" t="s">
        <v>22</v>
      </c>
      <c r="C3443" s="12">
        <v>147</v>
      </c>
      <c r="D3443" s="12">
        <v>0.71</v>
      </c>
      <c r="E3443" s="12">
        <v>0.72399999999999998</v>
      </c>
      <c r="F3443" s="12">
        <v>0.60299999999999998</v>
      </c>
      <c r="G3443" s="12">
        <v>46240.7</v>
      </c>
      <c r="H3443" s="13">
        <v>1</v>
      </c>
      <c r="I3443" t="str">
        <f>CONCATENATE(Tabela_Brasil[[#This Row],[Município]],"-",Tabela_Brasil[[#This Row],[Estado]])</f>
        <v>Quarto Centenário-PR</v>
      </c>
      <c r="J3443">
        <f>IF(Tabela_Brasil[[#This Row],[IDHM]]&lt;=0.599,1,0)</f>
        <v>0</v>
      </c>
      <c r="K3443" t="str">
        <f>IF(Tabela_Brasil[[#This Row],[IDHM]]&lt;=0.55,"Baixo",IF(Tabela_Brasil[[#This Row],[IDHM]]&lt;=0.699,"Médio",IF(Tabela_Brasil[[#This Row],[IDHM]]&lt;=0.799,"Alto","Muito Alto")))</f>
        <v>Alto</v>
      </c>
      <c r="L3443" t="str">
        <f>VLOOKUP(Tabela_Brasil[[#This Row],[Estado]],'De-Para_Estado_Regiao'!$B$3:$C$29,2,FALSE)</f>
        <v>Sul</v>
      </c>
      <c r="M3443">
        <f>IF(Tabela_Brasil[[#This Row],[IBGE_1-4]]&gt;=951,1,0)</f>
        <v>0</v>
      </c>
      <c r="N3443">
        <f>IF(Tabela_Brasil[[#This Row],[COMP_P]]&lt;=2,1,0)</f>
        <v>1</v>
      </c>
    </row>
    <row r="3444" spans="1:14" x14ac:dyDescent="0.25">
      <c r="A3444" s="9" t="s">
        <v>3364</v>
      </c>
      <c r="B3444" s="9" t="s">
        <v>148</v>
      </c>
      <c r="C3444" s="9">
        <v>256</v>
      </c>
      <c r="D3444" s="9">
        <v>0.59299999999999997</v>
      </c>
      <c r="E3444" s="9">
        <v>0.66700000000000004</v>
      </c>
      <c r="F3444" s="9">
        <v>0.40400000000000003</v>
      </c>
      <c r="G3444" s="9">
        <v>15398.06</v>
      </c>
      <c r="H3444" s="10">
        <v>8</v>
      </c>
      <c r="I3444" t="str">
        <f>CONCATENATE(Tabela_Brasil[[#This Row],[Município]],"-",Tabela_Brasil[[#This Row],[Estado]])</f>
        <v>Campo Novo De Rondônia-RO</v>
      </c>
      <c r="J3444">
        <f>IF(Tabela_Brasil[[#This Row],[IDHM]]&lt;=0.599,1,0)</f>
        <v>1</v>
      </c>
      <c r="K3444" t="str">
        <f>IF(Tabela_Brasil[[#This Row],[IDHM]]&lt;=0.55,"Baixo",IF(Tabela_Brasil[[#This Row],[IDHM]]&lt;=0.699,"Médio",IF(Tabela_Brasil[[#This Row],[IDHM]]&lt;=0.799,"Alto","Muito Alto")))</f>
        <v>Médio</v>
      </c>
      <c r="L3444" t="str">
        <f>VLOOKUP(Tabela_Brasil[[#This Row],[Estado]],'De-Para_Estado_Regiao'!$B$3:$C$29,2,FALSE)</f>
        <v>Norte</v>
      </c>
      <c r="M3444">
        <f>IF(Tabela_Brasil[[#This Row],[IBGE_1-4]]&gt;=951,1,0)</f>
        <v>0</v>
      </c>
      <c r="N3444">
        <f>IF(Tabela_Brasil[[#This Row],[COMP_P]]&lt;=2,1,0)</f>
        <v>0</v>
      </c>
    </row>
    <row r="3445" spans="1:14" x14ac:dyDescent="0.25">
      <c r="A3445" s="12" t="s">
        <v>3365</v>
      </c>
      <c r="B3445" s="12" t="s">
        <v>16</v>
      </c>
      <c r="C3445" s="12">
        <v>389</v>
      </c>
      <c r="D3445" s="12">
        <v>0.70599999999999996</v>
      </c>
      <c r="E3445" s="12">
        <v>0.67400000000000004</v>
      </c>
      <c r="F3445" s="12">
        <v>0.61699999999999999</v>
      </c>
      <c r="G3445" s="12">
        <v>19426.259999999998</v>
      </c>
      <c r="H3445" s="13">
        <v>3</v>
      </c>
      <c r="I3445" t="str">
        <f>CONCATENATE(Tabela_Brasil[[#This Row],[Município]],"-",Tabela_Brasil[[#This Row],[Estado]])</f>
        <v>Caetanópolis-MG</v>
      </c>
      <c r="J3445">
        <f>IF(Tabela_Brasil[[#This Row],[IDHM]]&lt;=0.599,1,0)</f>
        <v>0</v>
      </c>
      <c r="K3445" t="str">
        <f>IF(Tabela_Brasil[[#This Row],[IDHM]]&lt;=0.55,"Baixo",IF(Tabela_Brasil[[#This Row],[IDHM]]&lt;=0.699,"Médio",IF(Tabela_Brasil[[#This Row],[IDHM]]&lt;=0.799,"Alto","Muito Alto")))</f>
        <v>Alto</v>
      </c>
      <c r="L3445" t="str">
        <f>VLOOKUP(Tabela_Brasil[[#This Row],[Estado]],'De-Para_Estado_Regiao'!$B$3:$C$29,2,FALSE)</f>
        <v>Sudeste</v>
      </c>
      <c r="M3445">
        <f>IF(Tabela_Brasil[[#This Row],[IBGE_1-4]]&gt;=951,1,0)</f>
        <v>0</v>
      </c>
      <c r="N3445">
        <f>IF(Tabela_Brasil[[#This Row],[COMP_P]]&lt;=2,1,0)</f>
        <v>0</v>
      </c>
    </row>
    <row r="3446" spans="1:14" x14ac:dyDescent="0.25">
      <c r="A3446" s="12" t="s">
        <v>3367</v>
      </c>
      <c r="B3446" s="12" t="s">
        <v>87</v>
      </c>
      <c r="C3446" s="12">
        <v>1642</v>
      </c>
      <c r="D3446" s="12">
        <v>0.55000000000000004</v>
      </c>
      <c r="E3446" s="12">
        <v>0.51600000000000001</v>
      </c>
      <c r="F3446" s="12">
        <v>0.44400000000000001</v>
      </c>
      <c r="G3446" s="12">
        <v>8152.96</v>
      </c>
      <c r="H3446" s="13">
        <v>19</v>
      </c>
      <c r="I3446" t="str">
        <f>CONCATENATE(Tabela_Brasil[[#This Row],[Município]],"-",Tabela_Brasil[[#This Row],[Estado]])</f>
        <v>Alto Alegre Do Maranhão-MA</v>
      </c>
      <c r="J3446">
        <f>IF(Tabela_Brasil[[#This Row],[IDHM]]&lt;=0.599,1,0)</f>
        <v>1</v>
      </c>
      <c r="K3446" t="str">
        <f>IF(Tabela_Brasil[[#This Row],[IDHM]]&lt;=0.55,"Baixo",IF(Tabela_Brasil[[#This Row],[IDHM]]&lt;=0.699,"Médio",IF(Tabela_Brasil[[#This Row],[IDHM]]&lt;=0.799,"Alto","Muito Alto")))</f>
        <v>Baixo</v>
      </c>
      <c r="L3446" t="str">
        <f>VLOOKUP(Tabela_Brasil[[#This Row],[Estado]],'De-Para_Estado_Regiao'!$B$3:$C$29,2,FALSE)</f>
        <v>Nordeste</v>
      </c>
      <c r="M3446">
        <f>IF(Tabela_Brasil[[#This Row],[IBGE_1-4]]&gt;=951,1,0)</f>
        <v>1</v>
      </c>
      <c r="N3446">
        <f>IF(Tabela_Brasil[[#This Row],[COMP_P]]&lt;=2,1,0)</f>
        <v>0</v>
      </c>
    </row>
    <row r="3447" spans="1:14" x14ac:dyDescent="0.25">
      <c r="A3447" s="9" t="s">
        <v>3368</v>
      </c>
      <c r="B3447" s="9" t="s">
        <v>29</v>
      </c>
      <c r="C3447" s="9">
        <v>254</v>
      </c>
      <c r="D3447" s="9">
        <v>0.63800000000000001</v>
      </c>
      <c r="E3447" s="9">
        <v>0.6</v>
      </c>
      <c r="F3447" s="9">
        <v>0.52900000000000003</v>
      </c>
      <c r="G3447" s="9">
        <v>17131.560000000001</v>
      </c>
      <c r="H3447" s="10">
        <v>28</v>
      </c>
      <c r="I3447" t="str">
        <f>CONCATENATE(Tabela_Brasil[[#This Row],[Município]],"-",Tabela_Brasil[[#This Row],[Estado]])</f>
        <v>Nossa Senhora Do Livramento-MT</v>
      </c>
      <c r="J3447">
        <f>IF(Tabela_Brasil[[#This Row],[IDHM]]&lt;=0.599,1,0)</f>
        <v>0</v>
      </c>
      <c r="K3447" t="str">
        <f>IF(Tabela_Brasil[[#This Row],[IDHM]]&lt;=0.55,"Baixo",IF(Tabela_Brasil[[#This Row],[IDHM]]&lt;=0.699,"Médio",IF(Tabela_Brasil[[#This Row],[IDHM]]&lt;=0.799,"Alto","Muito Alto")))</f>
        <v>Médio</v>
      </c>
      <c r="L3447" t="str">
        <f>VLOOKUP(Tabela_Brasil[[#This Row],[Estado]],'De-Para_Estado_Regiao'!$B$3:$C$29,2,FALSE)</f>
        <v>Centro-Oeste</v>
      </c>
      <c r="M3447">
        <f>IF(Tabela_Brasil[[#This Row],[IBGE_1-4]]&gt;=951,1,0)</f>
        <v>0</v>
      </c>
      <c r="N3447">
        <f>IF(Tabela_Brasil[[#This Row],[COMP_P]]&lt;=2,1,0)</f>
        <v>0</v>
      </c>
    </row>
    <row r="3448" spans="1:14" x14ac:dyDescent="0.25">
      <c r="A3448" s="12" t="s">
        <v>1038</v>
      </c>
      <c r="B3448" s="12" t="s">
        <v>22</v>
      </c>
      <c r="C3448" s="12">
        <v>312</v>
      </c>
      <c r="D3448" s="12">
        <v>0.71799999999999997</v>
      </c>
      <c r="E3448" s="12">
        <v>0.71599999999999997</v>
      </c>
      <c r="F3448" s="12">
        <v>0.61899999999999999</v>
      </c>
      <c r="G3448" s="12">
        <v>30532.36</v>
      </c>
      <c r="H3448" s="13">
        <v>6</v>
      </c>
      <c r="I3448" t="str">
        <f>CONCATENATE(Tabela_Brasil[[#This Row],[Município]],"-",Tabela_Brasil[[#This Row],[Estado]])</f>
        <v>Jussara-PR</v>
      </c>
      <c r="J3448">
        <f>IF(Tabela_Brasil[[#This Row],[IDHM]]&lt;=0.599,1,0)</f>
        <v>0</v>
      </c>
      <c r="K3448" t="str">
        <f>IF(Tabela_Brasil[[#This Row],[IDHM]]&lt;=0.55,"Baixo",IF(Tabela_Brasil[[#This Row],[IDHM]]&lt;=0.699,"Médio",IF(Tabela_Brasil[[#This Row],[IDHM]]&lt;=0.799,"Alto","Muito Alto")))</f>
        <v>Alto</v>
      </c>
      <c r="L3448" t="str">
        <f>VLOOKUP(Tabela_Brasil[[#This Row],[Estado]],'De-Para_Estado_Regiao'!$B$3:$C$29,2,FALSE)</f>
        <v>Sul</v>
      </c>
      <c r="M3448">
        <f>IF(Tabela_Brasil[[#This Row],[IBGE_1-4]]&gt;=951,1,0)</f>
        <v>0</v>
      </c>
      <c r="N3448">
        <f>IF(Tabela_Brasil[[#This Row],[COMP_P]]&lt;=2,1,0)</f>
        <v>0</v>
      </c>
    </row>
    <row r="3449" spans="1:14" x14ac:dyDescent="0.25">
      <c r="A3449" s="9" t="s">
        <v>3369</v>
      </c>
      <c r="B3449" s="9" t="s">
        <v>29</v>
      </c>
      <c r="C3449" s="9">
        <v>216</v>
      </c>
      <c r="D3449" s="9">
        <v>0.71</v>
      </c>
      <c r="E3449" s="9">
        <v>0.69899999999999995</v>
      </c>
      <c r="F3449" s="9">
        <v>0.59699999999999998</v>
      </c>
      <c r="G3449" s="9">
        <v>33881.910000000003</v>
      </c>
      <c r="H3449" s="10">
        <v>9</v>
      </c>
      <c r="I3449" t="str">
        <f>CONCATENATE(Tabela_Brasil[[#This Row],[Município]],"-",Tabela_Brasil[[#This Row],[Estado]])</f>
        <v>Itanhangá-MT</v>
      </c>
      <c r="J3449">
        <f>IF(Tabela_Brasil[[#This Row],[IDHM]]&lt;=0.599,1,0)</f>
        <v>0</v>
      </c>
      <c r="K3449" t="str">
        <f>IF(Tabela_Brasil[[#This Row],[IDHM]]&lt;=0.55,"Baixo",IF(Tabela_Brasil[[#This Row],[IDHM]]&lt;=0.699,"Médio",IF(Tabela_Brasil[[#This Row],[IDHM]]&lt;=0.799,"Alto","Muito Alto")))</f>
        <v>Alto</v>
      </c>
      <c r="L3449" t="str">
        <f>VLOOKUP(Tabela_Brasil[[#This Row],[Estado]],'De-Para_Estado_Regiao'!$B$3:$C$29,2,FALSE)</f>
        <v>Centro-Oeste</v>
      </c>
      <c r="M3449">
        <f>IF(Tabela_Brasil[[#This Row],[IBGE_1-4]]&gt;=951,1,0)</f>
        <v>0</v>
      </c>
      <c r="N3449">
        <f>IF(Tabela_Brasil[[#This Row],[COMP_P]]&lt;=2,1,0)</f>
        <v>0</v>
      </c>
    </row>
    <row r="3450" spans="1:14" x14ac:dyDescent="0.25">
      <c r="A3450" s="12" t="s">
        <v>3370</v>
      </c>
      <c r="B3450" s="12" t="s">
        <v>72</v>
      </c>
      <c r="C3450" s="12">
        <v>80</v>
      </c>
      <c r="D3450" s="12">
        <v>0.56000000000000005</v>
      </c>
      <c r="E3450" s="12">
        <v>0.52600000000000002</v>
      </c>
      <c r="F3450" s="12">
        <v>0.43</v>
      </c>
      <c r="G3450" s="12">
        <v>62196.89</v>
      </c>
      <c r="H3450" s="13">
        <v>0</v>
      </c>
      <c r="I3450" t="str">
        <f>CONCATENATE(Tabela_Brasil[[#This Row],[Município]],"-",Tabela_Brasil[[#This Row],[Estado]])</f>
        <v>Pedra Grande-RN</v>
      </c>
      <c r="J3450">
        <f>IF(Tabela_Brasil[[#This Row],[IDHM]]&lt;=0.599,1,0)</f>
        <v>1</v>
      </c>
      <c r="K3450" t="str">
        <f>IF(Tabela_Brasil[[#This Row],[IDHM]]&lt;=0.55,"Baixo",IF(Tabela_Brasil[[#This Row],[IDHM]]&lt;=0.699,"Médio",IF(Tabela_Brasil[[#This Row],[IDHM]]&lt;=0.799,"Alto","Muito Alto")))</f>
        <v>Médio</v>
      </c>
      <c r="L3450" t="str">
        <f>VLOOKUP(Tabela_Brasil[[#This Row],[Estado]],'De-Para_Estado_Regiao'!$B$3:$C$29,2,FALSE)</f>
        <v>Nordeste</v>
      </c>
      <c r="M3450">
        <f>IF(Tabela_Brasil[[#This Row],[IBGE_1-4]]&gt;=951,1,0)</f>
        <v>0</v>
      </c>
      <c r="N3450">
        <f>IF(Tabela_Brasil[[#This Row],[COMP_P]]&lt;=2,1,0)</f>
        <v>1</v>
      </c>
    </row>
    <row r="3451" spans="1:14" x14ac:dyDescent="0.25">
      <c r="A3451" s="9" t="s">
        <v>3371</v>
      </c>
      <c r="B3451" s="9" t="s">
        <v>33</v>
      </c>
      <c r="C3451" s="9">
        <v>103</v>
      </c>
      <c r="D3451" s="9">
        <v>0.63400000000000001</v>
      </c>
      <c r="E3451" s="9">
        <v>0.629</v>
      </c>
      <c r="F3451" s="9">
        <v>0.505</v>
      </c>
      <c r="G3451" s="9">
        <v>37431.129999999997</v>
      </c>
      <c r="H3451" s="10">
        <v>1</v>
      </c>
      <c r="I3451" t="str">
        <f>CONCATENATE(Tabela_Brasil[[#This Row],[Município]],"-",Tabela_Brasil[[#This Row],[Estado]])</f>
        <v>Vila Propício-GO</v>
      </c>
      <c r="J3451">
        <f>IF(Tabela_Brasil[[#This Row],[IDHM]]&lt;=0.599,1,0)</f>
        <v>0</v>
      </c>
      <c r="K3451" t="str">
        <f>IF(Tabela_Brasil[[#This Row],[IDHM]]&lt;=0.55,"Baixo",IF(Tabela_Brasil[[#This Row],[IDHM]]&lt;=0.699,"Médio",IF(Tabela_Brasil[[#This Row],[IDHM]]&lt;=0.799,"Alto","Muito Alto")))</f>
        <v>Médio</v>
      </c>
      <c r="L3451" t="str">
        <f>VLOOKUP(Tabela_Brasil[[#This Row],[Estado]],'De-Para_Estado_Regiao'!$B$3:$C$29,2,FALSE)</f>
        <v>Centro-Oeste</v>
      </c>
      <c r="M3451">
        <f>IF(Tabela_Brasil[[#This Row],[IBGE_1-4]]&gt;=951,1,0)</f>
        <v>0</v>
      </c>
      <c r="N3451">
        <f>IF(Tabela_Brasil[[#This Row],[COMP_P]]&lt;=2,1,0)</f>
        <v>1</v>
      </c>
    </row>
    <row r="3452" spans="1:14" x14ac:dyDescent="0.25">
      <c r="A3452" s="12" t="s">
        <v>3372</v>
      </c>
      <c r="B3452" s="12" t="s">
        <v>87</v>
      </c>
      <c r="C3452" s="12">
        <v>1870</v>
      </c>
      <c r="D3452" s="12">
        <v>0.626</v>
      </c>
      <c r="E3452" s="12">
        <v>0.56799999999999995</v>
      </c>
      <c r="F3452" s="12">
        <v>0.58699999999999997</v>
      </c>
      <c r="G3452" s="12">
        <v>6943.26</v>
      </c>
      <c r="H3452" s="13">
        <v>3</v>
      </c>
      <c r="I3452" t="str">
        <f>CONCATENATE(Tabela_Brasil[[#This Row],[Município]],"-",Tabela_Brasil[[#This Row],[Estado]])</f>
        <v>Raposa-MA</v>
      </c>
      <c r="J3452">
        <f>IF(Tabela_Brasil[[#This Row],[IDHM]]&lt;=0.599,1,0)</f>
        <v>0</v>
      </c>
      <c r="K3452" t="str">
        <f>IF(Tabela_Brasil[[#This Row],[IDHM]]&lt;=0.55,"Baixo",IF(Tabela_Brasil[[#This Row],[IDHM]]&lt;=0.699,"Médio",IF(Tabela_Brasil[[#This Row],[IDHM]]&lt;=0.799,"Alto","Muito Alto")))</f>
        <v>Médio</v>
      </c>
      <c r="L3452" t="str">
        <f>VLOOKUP(Tabela_Brasil[[#This Row],[Estado]],'De-Para_Estado_Regiao'!$B$3:$C$29,2,FALSE)</f>
        <v>Nordeste</v>
      </c>
      <c r="M3452">
        <f>IF(Tabela_Brasil[[#This Row],[IBGE_1-4]]&gt;=951,1,0)</f>
        <v>1</v>
      </c>
      <c r="N3452">
        <f>IF(Tabela_Brasil[[#This Row],[COMP_P]]&lt;=2,1,0)</f>
        <v>0</v>
      </c>
    </row>
    <row r="3453" spans="1:14" x14ac:dyDescent="0.25">
      <c r="A3453" s="9" t="s">
        <v>3373</v>
      </c>
      <c r="B3453" s="9" t="s">
        <v>24</v>
      </c>
      <c r="C3453" s="9">
        <v>419</v>
      </c>
      <c r="D3453" s="9">
        <v>0.56399999999999995</v>
      </c>
      <c r="E3453" s="9">
        <v>0.53800000000000003</v>
      </c>
      <c r="F3453" s="9">
        <v>0.435</v>
      </c>
      <c r="G3453" s="9">
        <v>8923.76</v>
      </c>
      <c r="H3453" s="10">
        <v>0</v>
      </c>
      <c r="I3453" t="str">
        <f>CONCATENATE(Tabela_Brasil[[#This Row],[Município]],"-",Tabela_Brasil[[#This Row],[Estado]])</f>
        <v>Rafael Jambeiro-BA</v>
      </c>
      <c r="J3453">
        <f>IF(Tabela_Brasil[[#This Row],[IDHM]]&lt;=0.599,1,0)</f>
        <v>1</v>
      </c>
      <c r="K3453" t="str">
        <f>IF(Tabela_Brasil[[#This Row],[IDHM]]&lt;=0.55,"Baixo",IF(Tabela_Brasil[[#This Row],[IDHM]]&lt;=0.699,"Médio",IF(Tabela_Brasil[[#This Row],[IDHM]]&lt;=0.799,"Alto","Muito Alto")))</f>
        <v>Médio</v>
      </c>
      <c r="L3453" t="str">
        <f>VLOOKUP(Tabela_Brasil[[#This Row],[Estado]],'De-Para_Estado_Regiao'!$B$3:$C$29,2,FALSE)</f>
        <v>Nordeste</v>
      </c>
      <c r="M3453">
        <f>IF(Tabela_Brasil[[#This Row],[IBGE_1-4]]&gt;=951,1,0)</f>
        <v>0</v>
      </c>
      <c r="N3453">
        <f>IF(Tabela_Brasil[[#This Row],[COMP_P]]&lt;=2,1,0)</f>
        <v>1</v>
      </c>
    </row>
    <row r="3454" spans="1:14" x14ac:dyDescent="0.25">
      <c r="A3454" s="12" t="s">
        <v>3374</v>
      </c>
      <c r="B3454" s="12" t="s">
        <v>16</v>
      </c>
      <c r="C3454" s="12">
        <v>264</v>
      </c>
      <c r="D3454" s="12">
        <v>0.67</v>
      </c>
      <c r="E3454" s="12">
        <v>0.66500000000000004</v>
      </c>
      <c r="F3454" s="12">
        <v>0.56799999999999995</v>
      </c>
      <c r="G3454" s="12">
        <v>30603.08</v>
      </c>
      <c r="H3454" s="13">
        <v>5</v>
      </c>
      <c r="I3454" t="str">
        <f>CONCATENATE(Tabela_Brasil[[#This Row],[Município]],"-",Tabela_Brasil[[#This Row],[Estado]])</f>
        <v>São Gonçalo Do Abaeté-MG</v>
      </c>
      <c r="J3454">
        <f>IF(Tabela_Brasil[[#This Row],[IDHM]]&lt;=0.599,1,0)</f>
        <v>0</v>
      </c>
      <c r="K3454" t="str">
        <f>IF(Tabela_Brasil[[#This Row],[IDHM]]&lt;=0.55,"Baixo",IF(Tabela_Brasil[[#This Row],[IDHM]]&lt;=0.699,"Médio",IF(Tabela_Brasil[[#This Row],[IDHM]]&lt;=0.799,"Alto","Muito Alto")))</f>
        <v>Médio</v>
      </c>
      <c r="L3454" t="str">
        <f>VLOOKUP(Tabela_Brasil[[#This Row],[Estado]],'De-Para_Estado_Regiao'!$B$3:$C$29,2,FALSE)</f>
        <v>Sudeste</v>
      </c>
      <c r="M3454">
        <f>IF(Tabela_Brasil[[#This Row],[IBGE_1-4]]&gt;=951,1,0)</f>
        <v>0</v>
      </c>
      <c r="N3454">
        <f>IF(Tabela_Brasil[[#This Row],[COMP_P]]&lt;=2,1,0)</f>
        <v>0</v>
      </c>
    </row>
    <row r="3455" spans="1:14" x14ac:dyDescent="0.25">
      <c r="A3455" s="9" t="s">
        <v>3375</v>
      </c>
      <c r="B3455" s="9" t="s">
        <v>19</v>
      </c>
      <c r="C3455" s="9">
        <v>601</v>
      </c>
      <c r="D3455" s="9">
        <v>0.59</v>
      </c>
      <c r="E3455" s="9">
        <v>0.55900000000000005</v>
      </c>
      <c r="F3455" s="9">
        <v>0.48699999999999999</v>
      </c>
      <c r="G3455" s="9">
        <v>7166.38</v>
      </c>
      <c r="H3455" s="10">
        <v>2</v>
      </c>
      <c r="I3455" t="str">
        <f>CONCATENATE(Tabela_Brasil[[#This Row],[Município]],"-",Tabela_Brasil[[#This Row],[Estado]])</f>
        <v>Passira-PE</v>
      </c>
      <c r="J3455">
        <f>IF(Tabela_Brasil[[#This Row],[IDHM]]&lt;=0.599,1,0)</f>
        <v>1</v>
      </c>
      <c r="K3455" t="str">
        <f>IF(Tabela_Brasil[[#This Row],[IDHM]]&lt;=0.55,"Baixo",IF(Tabela_Brasil[[#This Row],[IDHM]]&lt;=0.699,"Médio",IF(Tabela_Brasil[[#This Row],[IDHM]]&lt;=0.799,"Alto","Muito Alto")))</f>
        <v>Médio</v>
      </c>
      <c r="L3455" t="str">
        <f>VLOOKUP(Tabela_Brasil[[#This Row],[Estado]],'De-Para_Estado_Regiao'!$B$3:$C$29,2,FALSE)</f>
        <v>Nordeste</v>
      </c>
      <c r="M3455">
        <f>IF(Tabela_Brasil[[#This Row],[IBGE_1-4]]&gt;=951,1,0)</f>
        <v>0</v>
      </c>
      <c r="N3455">
        <f>IF(Tabela_Brasil[[#This Row],[COMP_P]]&lt;=2,1,0)</f>
        <v>1</v>
      </c>
    </row>
    <row r="3456" spans="1:14" x14ac:dyDescent="0.25">
      <c r="A3456" s="12" t="s">
        <v>2158</v>
      </c>
      <c r="B3456" s="12" t="s">
        <v>16</v>
      </c>
      <c r="C3456" s="12">
        <v>357</v>
      </c>
      <c r="D3456" s="12">
        <v>0.67900000000000005</v>
      </c>
      <c r="E3456" s="12">
        <v>0.67800000000000005</v>
      </c>
      <c r="F3456" s="12">
        <v>0.56799999999999995</v>
      </c>
      <c r="G3456" s="12">
        <v>22099.55</v>
      </c>
      <c r="H3456" s="13">
        <v>4</v>
      </c>
      <c r="I3456" t="str">
        <f>CONCATENATE(Tabela_Brasil[[#This Row],[Município]],"-",Tabela_Brasil[[#This Row],[Estado]])</f>
        <v>Lagoa Grande-MG</v>
      </c>
      <c r="J3456">
        <f>IF(Tabela_Brasil[[#This Row],[IDHM]]&lt;=0.599,1,0)</f>
        <v>0</v>
      </c>
      <c r="K3456" t="str">
        <f>IF(Tabela_Brasil[[#This Row],[IDHM]]&lt;=0.55,"Baixo",IF(Tabela_Brasil[[#This Row],[IDHM]]&lt;=0.699,"Médio",IF(Tabela_Brasil[[#This Row],[IDHM]]&lt;=0.799,"Alto","Muito Alto")))</f>
        <v>Médio</v>
      </c>
      <c r="L3456" t="str">
        <f>VLOOKUP(Tabela_Brasil[[#This Row],[Estado]],'De-Para_Estado_Regiao'!$B$3:$C$29,2,FALSE)</f>
        <v>Sudeste</v>
      </c>
      <c r="M3456">
        <f>IF(Tabela_Brasil[[#This Row],[IBGE_1-4]]&gt;=951,1,0)</f>
        <v>0</v>
      </c>
      <c r="N3456">
        <f>IF(Tabela_Brasil[[#This Row],[COMP_P]]&lt;=2,1,0)</f>
        <v>0</v>
      </c>
    </row>
    <row r="3457" spans="1:14" x14ac:dyDescent="0.25">
      <c r="A3457" s="9" t="s">
        <v>3376</v>
      </c>
      <c r="B3457" s="9" t="s">
        <v>14</v>
      </c>
      <c r="C3457" s="9">
        <v>85</v>
      </c>
      <c r="D3457" s="9">
        <v>0.70599999999999996</v>
      </c>
      <c r="E3457" s="9">
        <v>0.69299999999999995</v>
      </c>
      <c r="F3457" s="9">
        <v>0.58599999999999997</v>
      </c>
      <c r="G3457" s="9">
        <v>71840.72</v>
      </c>
      <c r="H3457" s="10">
        <v>2</v>
      </c>
      <c r="I3457" t="str">
        <f>CONCATENATE(Tabela_Brasil[[#This Row],[Município]],"-",Tabela_Brasil[[#This Row],[Estado]])</f>
        <v>Coxilha-RS</v>
      </c>
      <c r="J3457">
        <f>IF(Tabela_Brasil[[#This Row],[IDHM]]&lt;=0.599,1,0)</f>
        <v>0</v>
      </c>
      <c r="K3457" t="str">
        <f>IF(Tabela_Brasil[[#This Row],[IDHM]]&lt;=0.55,"Baixo",IF(Tabela_Brasil[[#This Row],[IDHM]]&lt;=0.699,"Médio",IF(Tabela_Brasil[[#This Row],[IDHM]]&lt;=0.799,"Alto","Muito Alto")))</f>
        <v>Alto</v>
      </c>
      <c r="L3457" t="str">
        <f>VLOOKUP(Tabela_Brasil[[#This Row],[Estado]],'De-Para_Estado_Regiao'!$B$3:$C$29,2,FALSE)</f>
        <v>Sul</v>
      </c>
      <c r="M3457">
        <f>IF(Tabela_Brasil[[#This Row],[IBGE_1-4]]&gt;=951,1,0)</f>
        <v>0</v>
      </c>
      <c r="N3457">
        <f>IF(Tabela_Brasil[[#This Row],[COMP_P]]&lt;=2,1,0)</f>
        <v>1</v>
      </c>
    </row>
    <row r="3458" spans="1:14" x14ac:dyDescent="0.25">
      <c r="A3458" s="12" t="s">
        <v>3377</v>
      </c>
      <c r="B3458" s="12" t="s">
        <v>33</v>
      </c>
      <c r="C3458" s="12">
        <v>217</v>
      </c>
      <c r="D3458" s="12">
        <v>0.71299999999999997</v>
      </c>
      <c r="E3458" s="12">
        <v>0.70299999999999996</v>
      </c>
      <c r="F3458" s="12">
        <v>0.60799999999999998</v>
      </c>
      <c r="G3458" s="12">
        <v>39387.120000000003</v>
      </c>
      <c r="H3458" s="13">
        <v>2</v>
      </c>
      <c r="I3458" t="str">
        <f>CONCATENATE(Tabela_Brasil[[#This Row],[Município]],"-",Tabela_Brasil[[#This Row],[Estado]])</f>
        <v>Santa Fé De Goiás-GO</v>
      </c>
      <c r="J3458">
        <f>IF(Tabela_Brasil[[#This Row],[IDHM]]&lt;=0.599,1,0)</f>
        <v>0</v>
      </c>
      <c r="K3458" t="str">
        <f>IF(Tabela_Brasil[[#This Row],[IDHM]]&lt;=0.55,"Baixo",IF(Tabela_Brasil[[#This Row],[IDHM]]&lt;=0.699,"Médio",IF(Tabela_Brasil[[#This Row],[IDHM]]&lt;=0.799,"Alto","Muito Alto")))</f>
        <v>Alto</v>
      </c>
      <c r="L3458" t="str">
        <f>VLOOKUP(Tabela_Brasil[[#This Row],[Estado]],'De-Para_Estado_Regiao'!$B$3:$C$29,2,FALSE)</f>
        <v>Centro-Oeste</v>
      </c>
      <c r="M3458">
        <f>IF(Tabela_Brasil[[#This Row],[IBGE_1-4]]&gt;=951,1,0)</f>
        <v>0</v>
      </c>
      <c r="N3458">
        <f>IF(Tabela_Brasil[[#This Row],[COMP_P]]&lt;=2,1,0)</f>
        <v>1</v>
      </c>
    </row>
    <row r="3459" spans="1:14" x14ac:dyDescent="0.25">
      <c r="A3459" s="9" t="s">
        <v>3378</v>
      </c>
      <c r="B3459" s="9" t="s">
        <v>7</v>
      </c>
      <c r="C3459" s="9">
        <v>325</v>
      </c>
      <c r="D3459" s="9">
        <v>0.74299999999999999</v>
      </c>
      <c r="E3459" s="9">
        <v>0.72399999999999998</v>
      </c>
      <c r="F3459" s="9">
        <v>0.68799999999999994</v>
      </c>
      <c r="G3459" s="9">
        <v>27492.67</v>
      </c>
      <c r="H3459" s="10">
        <v>3</v>
      </c>
      <c r="I3459" t="str">
        <f>CONCATENATE(Tabela_Brasil[[#This Row],[Município]],"-",Tabela_Brasil[[#This Row],[Estado]])</f>
        <v>Guatapará-SP</v>
      </c>
      <c r="J3459">
        <f>IF(Tabela_Brasil[[#This Row],[IDHM]]&lt;=0.599,1,0)</f>
        <v>0</v>
      </c>
      <c r="K3459" t="str">
        <f>IF(Tabela_Brasil[[#This Row],[IDHM]]&lt;=0.55,"Baixo",IF(Tabela_Brasil[[#This Row],[IDHM]]&lt;=0.699,"Médio",IF(Tabela_Brasil[[#This Row],[IDHM]]&lt;=0.799,"Alto","Muito Alto")))</f>
        <v>Alto</v>
      </c>
      <c r="L3459" t="str">
        <f>VLOOKUP(Tabela_Brasil[[#This Row],[Estado]],'De-Para_Estado_Regiao'!$B$3:$C$29,2,FALSE)</f>
        <v>Sudeste</v>
      </c>
      <c r="M3459">
        <f>IF(Tabela_Brasil[[#This Row],[IBGE_1-4]]&gt;=951,1,0)</f>
        <v>0</v>
      </c>
      <c r="N3459">
        <f>IF(Tabela_Brasil[[#This Row],[COMP_P]]&lt;=2,1,0)</f>
        <v>0</v>
      </c>
    </row>
    <row r="3460" spans="1:14" x14ac:dyDescent="0.25">
      <c r="A3460" s="12" t="s">
        <v>3379</v>
      </c>
      <c r="B3460" s="12" t="s">
        <v>33</v>
      </c>
      <c r="C3460" s="12">
        <v>164</v>
      </c>
      <c r="D3460" s="12">
        <v>0.65400000000000003</v>
      </c>
      <c r="E3460" s="12">
        <v>0.68</v>
      </c>
      <c r="F3460" s="12">
        <v>0.51300000000000001</v>
      </c>
      <c r="G3460" s="12">
        <v>51122.47</v>
      </c>
      <c r="H3460" s="13">
        <v>4</v>
      </c>
      <c r="I3460" t="str">
        <f>CONCATENATE(Tabela_Brasil[[#This Row],[Município]],"-",Tabela_Brasil[[#This Row],[Estado]])</f>
        <v>Portelândia-GO</v>
      </c>
      <c r="J3460">
        <f>IF(Tabela_Brasil[[#This Row],[IDHM]]&lt;=0.599,1,0)</f>
        <v>0</v>
      </c>
      <c r="K3460" t="str">
        <f>IF(Tabela_Brasil[[#This Row],[IDHM]]&lt;=0.55,"Baixo",IF(Tabela_Brasil[[#This Row],[IDHM]]&lt;=0.699,"Médio",IF(Tabela_Brasil[[#This Row],[IDHM]]&lt;=0.799,"Alto","Muito Alto")))</f>
        <v>Médio</v>
      </c>
      <c r="L3460" t="str">
        <f>VLOOKUP(Tabela_Brasil[[#This Row],[Estado]],'De-Para_Estado_Regiao'!$B$3:$C$29,2,FALSE)</f>
        <v>Centro-Oeste</v>
      </c>
      <c r="M3460">
        <f>IF(Tabela_Brasil[[#This Row],[IBGE_1-4]]&gt;=951,1,0)</f>
        <v>0</v>
      </c>
      <c r="N3460">
        <f>IF(Tabela_Brasil[[#This Row],[COMP_P]]&lt;=2,1,0)</f>
        <v>0</v>
      </c>
    </row>
    <row r="3461" spans="1:14" x14ac:dyDescent="0.25">
      <c r="A3461" s="9" t="s">
        <v>3380</v>
      </c>
      <c r="B3461" s="9" t="s">
        <v>19</v>
      </c>
      <c r="C3461" s="9">
        <v>1464</v>
      </c>
      <c r="D3461" s="9">
        <v>0.60199999999999998</v>
      </c>
      <c r="E3461" s="9">
        <v>0.58099999999999996</v>
      </c>
      <c r="F3461" s="9">
        <v>0.52700000000000002</v>
      </c>
      <c r="G3461" s="9">
        <v>7887.46</v>
      </c>
      <c r="H3461" s="10">
        <v>5</v>
      </c>
      <c r="I3461" t="str">
        <f>CONCATENATE(Tabela_Brasil[[#This Row],[Município]],"-",Tabela_Brasil[[#This Row],[Estado]])</f>
        <v>Condado-PE</v>
      </c>
      <c r="J3461">
        <f>IF(Tabela_Brasil[[#This Row],[IDHM]]&lt;=0.599,1,0)</f>
        <v>0</v>
      </c>
      <c r="K3461" t="str">
        <f>IF(Tabela_Brasil[[#This Row],[IDHM]]&lt;=0.55,"Baixo",IF(Tabela_Brasil[[#This Row],[IDHM]]&lt;=0.699,"Médio",IF(Tabela_Brasil[[#This Row],[IDHM]]&lt;=0.799,"Alto","Muito Alto")))</f>
        <v>Médio</v>
      </c>
      <c r="L3461" t="str">
        <f>VLOOKUP(Tabela_Brasil[[#This Row],[Estado]],'De-Para_Estado_Regiao'!$B$3:$C$29,2,FALSE)</f>
        <v>Nordeste</v>
      </c>
      <c r="M3461">
        <f>IF(Tabela_Brasil[[#This Row],[IBGE_1-4]]&gt;=951,1,0)</f>
        <v>1</v>
      </c>
      <c r="N3461">
        <f>IF(Tabela_Brasil[[#This Row],[COMP_P]]&lt;=2,1,0)</f>
        <v>0</v>
      </c>
    </row>
    <row r="3462" spans="1:14" x14ac:dyDescent="0.25">
      <c r="A3462" s="12" t="s">
        <v>3381</v>
      </c>
      <c r="B3462" s="12" t="s">
        <v>24</v>
      </c>
      <c r="C3462" s="12">
        <v>271</v>
      </c>
      <c r="D3462" s="12">
        <v>0.58399999999999996</v>
      </c>
      <c r="E3462" s="12">
        <v>0.53</v>
      </c>
      <c r="F3462" s="12">
        <v>0.49199999999999999</v>
      </c>
      <c r="G3462" s="12">
        <v>15709.19</v>
      </c>
      <c r="H3462" s="13">
        <v>15</v>
      </c>
      <c r="I3462" t="str">
        <f>CONCATENATE(Tabela_Brasil[[#This Row],[Município]],"-",Tabela_Brasil[[#This Row],[Estado]])</f>
        <v>Tabocas Do Brejo Velho-BA</v>
      </c>
      <c r="J3462">
        <f>IF(Tabela_Brasil[[#This Row],[IDHM]]&lt;=0.599,1,0)</f>
        <v>1</v>
      </c>
      <c r="K3462" t="str">
        <f>IF(Tabela_Brasil[[#This Row],[IDHM]]&lt;=0.55,"Baixo",IF(Tabela_Brasil[[#This Row],[IDHM]]&lt;=0.699,"Médio",IF(Tabela_Brasil[[#This Row],[IDHM]]&lt;=0.799,"Alto","Muito Alto")))</f>
        <v>Médio</v>
      </c>
      <c r="L3462" t="str">
        <f>VLOOKUP(Tabela_Brasil[[#This Row],[Estado]],'De-Para_Estado_Regiao'!$B$3:$C$29,2,FALSE)</f>
        <v>Nordeste</v>
      </c>
      <c r="M3462">
        <f>IF(Tabela_Brasil[[#This Row],[IBGE_1-4]]&gt;=951,1,0)</f>
        <v>0</v>
      </c>
      <c r="N3462">
        <f>IF(Tabela_Brasil[[#This Row],[COMP_P]]&lt;=2,1,0)</f>
        <v>0</v>
      </c>
    </row>
    <row r="3463" spans="1:14" x14ac:dyDescent="0.25">
      <c r="A3463" s="9" t="s">
        <v>3382</v>
      </c>
      <c r="B3463" s="9" t="s">
        <v>59</v>
      </c>
      <c r="C3463" s="9">
        <v>78</v>
      </c>
      <c r="D3463" s="9">
        <v>0.77400000000000002</v>
      </c>
      <c r="E3463" s="9">
        <v>0.73699999999999999</v>
      </c>
      <c r="F3463" s="9">
        <v>0.71399999999999997</v>
      </c>
      <c r="G3463" s="9">
        <v>53292.86</v>
      </c>
      <c r="H3463" s="10">
        <v>1</v>
      </c>
      <c r="I3463" t="str">
        <f>CONCATENATE(Tabela_Brasil[[#This Row],[Município]],"-",Tabela_Brasil[[#This Row],[Estado]])</f>
        <v>Treviso-SC</v>
      </c>
      <c r="J3463">
        <f>IF(Tabela_Brasil[[#This Row],[IDHM]]&lt;=0.599,1,0)</f>
        <v>0</v>
      </c>
      <c r="K3463" t="str">
        <f>IF(Tabela_Brasil[[#This Row],[IDHM]]&lt;=0.55,"Baixo",IF(Tabela_Brasil[[#This Row],[IDHM]]&lt;=0.699,"Médio",IF(Tabela_Brasil[[#This Row],[IDHM]]&lt;=0.799,"Alto","Muito Alto")))</f>
        <v>Alto</v>
      </c>
      <c r="L3463" t="str">
        <f>VLOOKUP(Tabela_Brasil[[#This Row],[Estado]],'De-Para_Estado_Regiao'!$B$3:$C$29,2,FALSE)</f>
        <v>Sul</v>
      </c>
      <c r="M3463">
        <f>IF(Tabela_Brasil[[#This Row],[IBGE_1-4]]&gt;=951,1,0)</f>
        <v>0</v>
      </c>
      <c r="N3463">
        <f>IF(Tabela_Brasil[[#This Row],[COMP_P]]&lt;=2,1,0)</f>
        <v>1</v>
      </c>
    </row>
    <row r="3464" spans="1:14" x14ac:dyDescent="0.25">
      <c r="A3464" s="12" t="s">
        <v>3383</v>
      </c>
      <c r="B3464" s="12" t="s">
        <v>59</v>
      </c>
      <c r="C3464" s="12">
        <v>69</v>
      </c>
      <c r="D3464" s="12">
        <v>0.76</v>
      </c>
      <c r="E3464" s="12">
        <v>0.75600000000000001</v>
      </c>
      <c r="F3464" s="12">
        <v>0.66800000000000004</v>
      </c>
      <c r="G3464" s="12">
        <v>32353.49</v>
      </c>
      <c r="H3464" s="13">
        <v>5</v>
      </c>
      <c r="I3464" t="str">
        <f>CONCATENATE(Tabela_Brasil[[#This Row],[Município]],"-",Tabela_Brasil[[#This Row],[Estado]])</f>
        <v>São João Do Oeste-SC</v>
      </c>
      <c r="J3464">
        <f>IF(Tabela_Brasil[[#This Row],[IDHM]]&lt;=0.599,1,0)</f>
        <v>0</v>
      </c>
      <c r="K3464" t="str">
        <f>IF(Tabela_Brasil[[#This Row],[IDHM]]&lt;=0.55,"Baixo",IF(Tabela_Brasil[[#This Row],[IDHM]]&lt;=0.699,"Médio",IF(Tabela_Brasil[[#This Row],[IDHM]]&lt;=0.799,"Alto","Muito Alto")))</f>
        <v>Alto</v>
      </c>
      <c r="L3464" t="str">
        <f>VLOOKUP(Tabela_Brasil[[#This Row],[Estado]],'De-Para_Estado_Regiao'!$B$3:$C$29,2,FALSE)</f>
        <v>Sul</v>
      </c>
      <c r="M3464">
        <f>IF(Tabela_Brasil[[#This Row],[IBGE_1-4]]&gt;=951,1,0)</f>
        <v>0</v>
      </c>
      <c r="N3464">
        <f>IF(Tabela_Brasil[[#This Row],[COMP_P]]&lt;=2,1,0)</f>
        <v>0</v>
      </c>
    </row>
    <row r="3465" spans="1:14" x14ac:dyDescent="0.25">
      <c r="A3465" s="9" t="s">
        <v>3384</v>
      </c>
      <c r="B3465" s="9" t="s">
        <v>7</v>
      </c>
      <c r="C3465" s="9">
        <v>180</v>
      </c>
      <c r="D3465" s="9">
        <v>0.67900000000000005</v>
      </c>
      <c r="E3465" s="9">
        <v>0.61699999999999999</v>
      </c>
      <c r="F3465" s="9">
        <v>0.626</v>
      </c>
      <c r="G3465" s="9">
        <v>35787.040000000001</v>
      </c>
      <c r="H3465" s="10">
        <v>8</v>
      </c>
      <c r="I3465" t="str">
        <f>CONCATENATE(Tabela_Brasil[[#This Row],[Município]],"-",Tabela_Brasil[[#This Row],[Estado]])</f>
        <v>Taquarivaí-SP</v>
      </c>
      <c r="J3465">
        <f>IF(Tabela_Brasil[[#This Row],[IDHM]]&lt;=0.599,1,0)</f>
        <v>0</v>
      </c>
      <c r="K3465" t="str">
        <f>IF(Tabela_Brasil[[#This Row],[IDHM]]&lt;=0.55,"Baixo",IF(Tabela_Brasil[[#This Row],[IDHM]]&lt;=0.699,"Médio",IF(Tabela_Brasil[[#This Row],[IDHM]]&lt;=0.799,"Alto","Muito Alto")))</f>
        <v>Médio</v>
      </c>
      <c r="L3465" t="str">
        <f>VLOOKUP(Tabela_Brasil[[#This Row],[Estado]],'De-Para_Estado_Regiao'!$B$3:$C$29,2,FALSE)</f>
        <v>Sudeste</v>
      </c>
      <c r="M3465">
        <f>IF(Tabela_Brasil[[#This Row],[IBGE_1-4]]&gt;=951,1,0)</f>
        <v>0</v>
      </c>
      <c r="N3465">
        <f>IF(Tabela_Brasil[[#This Row],[COMP_P]]&lt;=2,1,0)</f>
        <v>0</v>
      </c>
    </row>
    <row r="3466" spans="1:14" x14ac:dyDescent="0.25">
      <c r="A3466" s="12" t="s">
        <v>3385</v>
      </c>
      <c r="B3466" s="12" t="s">
        <v>19</v>
      </c>
      <c r="C3466" s="12">
        <v>756</v>
      </c>
      <c r="D3466" s="12">
        <v>0.60899999999999999</v>
      </c>
      <c r="E3466" s="12">
        <v>0.56599999999999995</v>
      </c>
      <c r="F3466" s="12">
        <v>0.505</v>
      </c>
      <c r="G3466" s="12">
        <v>11422.46</v>
      </c>
      <c r="H3466" s="13">
        <v>22</v>
      </c>
      <c r="I3466" t="str">
        <f>CONCATENATE(Tabela_Brasil[[#This Row],[Município]],"-",Tabela_Brasil[[#This Row],[Estado]])</f>
        <v>Lagoa Do Carro-PE</v>
      </c>
      <c r="J3466">
        <f>IF(Tabela_Brasil[[#This Row],[IDHM]]&lt;=0.599,1,0)</f>
        <v>0</v>
      </c>
      <c r="K3466" t="str">
        <f>IF(Tabela_Brasil[[#This Row],[IDHM]]&lt;=0.55,"Baixo",IF(Tabela_Brasil[[#This Row],[IDHM]]&lt;=0.699,"Médio",IF(Tabela_Brasil[[#This Row],[IDHM]]&lt;=0.799,"Alto","Muito Alto")))</f>
        <v>Médio</v>
      </c>
      <c r="L3466" t="str">
        <f>VLOOKUP(Tabela_Brasil[[#This Row],[Estado]],'De-Para_Estado_Regiao'!$B$3:$C$29,2,FALSE)</f>
        <v>Nordeste</v>
      </c>
      <c r="M3466">
        <f>IF(Tabela_Brasil[[#This Row],[IBGE_1-4]]&gt;=951,1,0)</f>
        <v>0</v>
      </c>
      <c r="N3466">
        <f>IF(Tabela_Brasil[[#This Row],[COMP_P]]&lt;=2,1,0)</f>
        <v>0</v>
      </c>
    </row>
    <row r="3467" spans="1:14" x14ac:dyDescent="0.25">
      <c r="A3467" s="9" t="s">
        <v>3386</v>
      </c>
      <c r="B3467" s="9" t="s">
        <v>16</v>
      </c>
      <c r="C3467" s="9">
        <v>243</v>
      </c>
      <c r="D3467" s="9">
        <v>0.71</v>
      </c>
      <c r="E3467" s="9">
        <v>0.70899999999999996</v>
      </c>
      <c r="F3467" s="9">
        <v>0.61199999999999999</v>
      </c>
      <c r="G3467" s="9">
        <v>23317.35</v>
      </c>
      <c r="H3467" s="10">
        <v>8</v>
      </c>
      <c r="I3467" t="str">
        <f>CONCATENATE(Tabela_Brasil[[#This Row],[Município]],"-",Tabela_Brasil[[#This Row],[Estado]])</f>
        <v>Capitólio-MG</v>
      </c>
      <c r="J3467">
        <f>IF(Tabela_Brasil[[#This Row],[IDHM]]&lt;=0.599,1,0)</f>
        <v>0</v>
      </c>
      <c r="K3467" t="str">
        <f>IF(Tabela_Brasil[[#This Row],[IDHM]]&lt;=0.55,"Baixo",IF(Tabela_Brasil[[#This Row],[IDHM]]&lt;=0.699,"Médio",IF(Tabela_Brasil[[#This Row],[IDHM]]&lt;=0.799,"Alto","Muito Alto")))</f>
        <v>Alto</v>
      </c>
      <c r="L3467" t="str">
        <f>VLOOKUP(Tabela_Brasil[[#This Row],[Estado]],'De-Para_Estado_Regiao'!$B$3:$C$29,2,FALSE)</f>
        <v>Sudeste</v>
      </c>
      <c r="M3467">
        <f>IF(Tabela_Brasil[[#This Row],[IBGE_1-4]]&gt;=951,1,0)</f>
        <v>0</v>
      </c>
      <c r="N3467">
        <f>IF(Tabela_Brasil[[#This Row],[COMP_P]]&lt;=2,1,0)</f>
        <v>0</v>
      </c>
    </row>
    <row r="3468" spans="1:14" x14ac:dyDescent="0.25">
      <c r="A3468" s="12" t="s">
        <v>3387</v>
      </c>
      <c r="B3468" s="12" t="s">
        <v>49</v>
      </c>
      <c r="C3468" s="12">
        <v>304</v>
      </c>
      <c r="D3468" s="12">
        <v>0.56299999999999994</v>
      </c>
      <c r="E3468" s="12">
        <v>0.56100000000000005</v>
      </c>
      <c r="F3468" s="12">
        <v>0.40200000000000002</v>
      </c>
      <c r="G3468" s="12">
        <v>15843.05</v>
      </c>
      <c r="H3468" s="13">
        <v>1</v>
      </c>
      <c r="I3468" t="str">
        <f>CONCATENATE(Tabela_Brasil[[#This Row],[Município]],"-",Tabela_Brasil[[#This Row],[Estado]])</f>
        <v>Piçarra-PA</v>
      </c>
      <c r="J3468">
        <f>IF(Tabela_Brasil[[#This Row],[IDHM]]&lt;=0.599,1,0)</f>
        <v>1</v>
      </c>
      <c r="K3468" t="str">
        <f>IF(Tabela_Brasil[[#This Row],[IDHM]]&lt;=0.55,"Baixo",IF(Tabela_Brasil[[#This Row],[IDHM]]&lt;=0.699,"Médio",IF(Tabela_Brasil[[#This Row],[IDHM]]&lt;=0.799,"Alto","Muito Alto")))</f>
        <v>Médio</v>
      </c>
      <c r="L3468" t="str">
        <f>VLOOKUP(Tabela_Brasil[[#This Row],[Estado]],'De-Para_Estado_Regiao'!$B$3:$C$29,2,FALSE)</f>
        <v>Norte</v>
      </c>
      <c r="M3468">
        <f>IF(Tabela_Brasil[[#This Row],[IBGE_1-4]]&gt;=951,1,0)</f>
        <v>0</v>
      </c>
      <c r="N3468">
        <f>IF(Tabela_Brasil[[#This Row],[COMP_P]]&lt;=2,1,0)</f>
        <v>1</v>
      </c>
    </row>
    <row r="3469" spans="1:14" x14ac:dyDescent="0.25">
      <c r="A3469" s="9" t="s">
        <v>3388</v>
      </c>
      <c r="B3469" s="9" t="s">
        <v>22</v>
      </c>
      <c r="C3469" s="9">
        <v>446</v>
      </c>
      <c r="D3469" s="9">
        <v>0.68799999999999994</v>
      </c>
      <c r="E3469" s="9">
        <v>0.66700000000000004</v>
      </c>
      <c r="F3469" s="9">
        <v>0.60399999999999998</v>
      </c>
      <c r="G3469" s="9">
        <v>16295.05</v>
      </c>
      <c r="H3469" s="10">
        <v>11</v>
      </c>
      <c r="I3469" t="str">
        <f>CONCATENATE(Tabela_Brasil[[#This Row],[Município]],"-",Tabela_Brasil[[#This Row],[Estado]])</f>
        <v>Querência Do Norte-PR</v>
      </c>
      <c r="J3469">
        <f>IF(Tabela_Brasil[[#This Row],[IDHM]]&lt;=0.599,1,0)</f>
        <v>0</v>
      </c>
      <c r="K3469" t="str">
        <f>IF(Tabela_Brasil[[#This Row],[IDHM]]&lt;=0.55,"Baixo",IF(Tabela_Brasil[[#This Row],[IDHM]]&lt;=0.699,"Médio",IF(Tabela_Brasil[[#This Row],[IDHM]]&lt;=0.799,"Alto","Muito Alto")))</f>
        <v>Médio</v>
      </c>
      <c r="L3469" t="str">
        <f>VLOOKUP(Tabela_Brasil[[#This Row],[Estado]],'De-Para_Estado_Regiao'!$B$3:$C$29,2,FALSE)</f>
        <v>Sul</v>
      </c>
      <c r="M3469">
        <f>IF(Tabela_Brasil[[#This Row],[IBGE_1-4]]&gt;=951,1,0)</f>
        <v>0</v>
      </c>
      <c r="N3469">
        <f>IF(Tabela_Brasil[[#This Row],[COMP_P]]&lt;=2,1,0)</f>
        <v>0</v>
      </c>
    </row>
    <row r="3470" spans="1:14" x14ac:dyDescent="0.25">
      <c r="A3470" s="12" t="s">
        <v>3389</v>
      </c>
      <c r="B3470" s="12" t="s">
        <v>94</v>
      </c>
      <c r="C3470" s="12">
        <v>229</v>
      </c>
      <c r="D3470" s="12">
        <v>0.55600000000000005</v>
      </c>
      <c r="E3470" s="12">
        <v>0.51700000000000002</v>
      </c>
      <c r="F3470" s="12">
        <v>0.43</v>
      </c>
      <c r="G3470" s="12">
        <v>16911.2</v>
      </c>
      <c r="H3470" s="13">
        <v>0</v>
      </c>
      <c r="I3470" t="str">
        <f>CONCATENATE(Tabela_Brasil[[#This Row],[Município]],"-",Tabela_Brasil[[#This Row],[Estado]])</f>
        <v>Jequiá Da Praia-AL</v>
      </c>
      <c r="J3470">
        <f>IF(Tabela_Brasil[[#This Row],[IDHM]]&lt;=0.599,1,0)</f>
        <v>1</v>
      </c>
      <c r="K3470" t="str">
        <f>IF(Tabela_Brasil[[#This Row],[IDHM]]&lt;=0.55,"Baixo",IF(Tabela_Brasil[[#This Row],[IDHM]]&lt;=0.699,"Médio",IF(Tabela_Brasil[[#This Row],[IDHM]]&lt;=0.799,"Alto","Muito Alto")))</f>
        <v>Médio</v>
      </c>
      <c r="L3470" t="str">
        <f>VLOOKUP(Tabela_Brasil[[#This Row],[Estado]],'De-Para_Estado_Regiao'!$B$3:$C$29,2,FALSE)</f>
        <v>Nordeste</v>
      </c>
      <c r="M3470">
        <f>IF(Tabela_Brasil[[#This Row],[IBGE_1-4]]&gt;=951,1,0)</f>
        <v>0</v>
      </c>
      <c r="N3470">
        <f>IF(Tabela_Brasil[[#This Row],[COMP_P]]&lt;=2,1,0)</f>
        <v>1</v>
      </c>
    </row>
    <row r="3471" spans="1:14" x14ac:dyDescent="0.25">
      <c r="A3471" s="9" t="s">
        <v>3390</v>
      </c>
      <c r="B3471" s="9" t="s">
        <v>29</v>
      </c>
      <c r="C3471" s="9">
        <v>227</v>
      </c>
      <c r="D3471" s="9">
        <v>0.65200000000000002</v>
      </c>
      <c r="E3471" s="9">
        <v>0.66600000000000004</v>
      </c>
      <c r="F3471" s="9">
        <v>0.52300000000000002</v>
      </c>
      <c r="G3471" s="9">
        <v>17191.189999999999</v>
      </c>
      <c r="H3471" s="10">
        <v>4</v>
      </c>
      <c r="I3471" t="str">
        <f>CONCATENATE(Tabela_Brasil[[#This Row],[Município]],"-",Tabela_Brasil[[#This Row],[Estado]])</f>
        <v>Porto Esperidião-MT</v>
      </c>
      <c r="J3471">
        <f>IF(Tabela_Brasil[[#This Row],[IDHM]]&lt;=0.599,1,0)</f>
        <v>0</v>
      </c>
      <c r="K3471" t="str">
        <f>IF(Tabela_Brasil[[#This Row],[IDHM]]&lt;=0.55,"Baixo",IF(Tabela_Brasil[[#This Row],[IDHM]]&lt;=0.699,"Médio",IF(Tabela_Brasil[[#This Row],[IDHM]]&lt;=0.799,"Alto","Muito Alto")))</f>
        <v>Médio</v>
      </c>
      <c r="L3471" t="str">
        <f>VLOOKUP(Tabela_Brasil[[#This Row],[Estado]],'De-Para_Estado_Regiao'!$B$3:$C$29,2,FALSE)</f>
        <v>Centro-Oeste</v>
      </c>
      <c r="M3471">
        <f>IF(Tabela_Brasil[[#This Row],[IBGE_1-4]]&gt;=951,1,0)</f>
        <v>0</v>
      </c>
      <c r="N3471">
        <f>IF(Tabela_Brasil[[#This Row],[COMP_P]]&lt;=2,1,0)</f>
        <v>0</v>
      </c>
    </row>
    <row r="3472" spans="1:14" x14ac:dyDescent="0.25">
      <c r="A3472" s="12" t="s">
        <v>3391</v>
      </c>
      <c r="B3472" s="12" t="s">
        <v>16</v>
      </c>
      <c r="C3472" s="12">
        <v>321</v>
      </c>
      <c r="D3472" s="12">
        <v>0.71099999999999997</v>
      </c>
      <c r="E3472" s="12">
        <v>0.67300000000000004</v>
      </c>
      <c r="F3472" s="12">
        <v>0.63100000000000001</v>
      </c>
      <c r="G3472" s="12">
        <v>28896.03</v>
      </c>
      <c r="H3472" s="13">
        <v>5</v>
      </c>
      <c r="I3472" t="str">
        <f>CONCATENATE(Tabela_Brasil[[#This Row],[Município]],"-",Tabela_Brasil[[#This Row],[Estado]])</f>
        <v>Varjão De Minas-MG</v>
      </c>
      <c r="J3472">
        <f>IF(Tabela_Brasil[[#This Row],[IDHM]]&lt;=0.599,1,0)</f>
        <v>0</v>
      </c>
      <c r="K3472" t="str">
        <f>IF(Tabela_Brasil[[#This Row],[IDHM]]&lt;=0.55,"Baixo",IF(Tabela_Brasil[[#This Row],[IDHM]]&lt;=0.699,"Médio",IF(Tabela_Brasil[[#This Row],[IDHM]]&lt;=0.799,"Alto","Muito Alto")))</f>
        <v>Alto</v>
      </c>
      <c r="L3472" t="str">
        <f>VLOOKUP(Tabela_Brasil[[#This Row],[Estado]],'De-Para_Estado_Regiao'!$B$3:$C$29,2,FALSE)</f>
        <v>Sudeste</v>
      </c>
      <c r="M3472">
        <f>IF(Tabela_Brasil[[#This Row],[IBGE_1-4]]&gt;=951,1,0)</f>
        <v>0</v>
      </c>
      <c r="N3472">
        <f>IF(Tabela_Brasil[[#This Row],[COMP_P]]&lt;=2,1,0)</f>
        <v>0</v>
      </c>
    </row>
    <row r="3473" spans="1:14" x14ac:dyDescent="0.25">
      <c r="A3473" s="9" t="s">
        <v>3392</v>
      </c>
      <c r="B3473" s="9" t="s">
        <v>24</v>
      </c>
      <c r="C3473" s="9">
        <v>310</v>
      </c>
      <c r="D3473" s="9">
        <v>0.56000000000000005</v>
      </c>
      <c r="E3473" s="9">
        <v>0.52300000000000002</v>
      </c>
      <c r="F3473" s="9">
        <v>0.45</v>
      </c>
      <c r="G3473" s="9">
        <v>17029.240000000002</v>
      </c>
      <c r="H3473" s="10">
        <v>0</v>
      </c>
      <c r="I3473" t="str">
        <f>CONCATENATE(Tabela_Brasil[[#This Row],[Município]],"-",Tabela_Brasil[[#This Row],[Estado]])</f>
        <v>Gentio Do Ouro-BA</v>
      </c>
      <c r="J3473">
        <f>IF(Tabela_Brasil[[#This Row],[IDHM]]&lt;=0.599,1,0)</f>
        <v>1</v>
      </c>
      <c r="K3473" t="str">
        <f>IF(Tabela_Brasil[[#This Row],[IDHM]]&lt;=0.55,"Baixo",IF(Tabela_Brasil[[#This Row],[IDHM]]&lt;=0.699,"Médio",IF(Tabela_Brasil[[#This Row],[IDHM]]&lt;=0.799,"Alto","Muito Alto")))</f>
        <v>Médio</v>
      </c>
      <c r="L3473" t="str">
        <f>VLOOKUP(Tabela_Brasil[[#This Row],[Estado]],'De-Para_Estado_Regiao'!$B$3:$C$29,2,FALSE)</f>
        <v>Nordeste</v>
      </c>
      <c r="M3473">
        <f>IF(Tabela_Brasil[[#This Row],[IBGE_1-4]]&gt;=951,1,0)</f>
        <v>0</v>
      </c>
      <c r="N3473">
        <f>IF(Tabela_Brasil[[#This Row],[COMP_P]]&lt;=2,1,0)</f>
        <v>1</v>
      </c>
    </row>
    <row r="3474" spans="1:14" x14ac:dyDescent="0.25">
      <c r="A3474" s="12" t="s">
        <v>3393</v>
      </c>
      <c r="B3474" s="12" t="s">
        <v>7</v>
      </c>
      <c r="C3474" s="12">
        <v>248</v>
      </c>
      <c r="D3474" s="12">
        <v>0.79</v>
      </c>
      <c r="E3474" s="12">
        <v>0.77100000000000002</v>
      </c>
      <c r="F3474" s="12">
        <v>0.75</v>
      </c>
      <c r="G3474" s="12">
        <v>24936.83</v>
      </c>
      <c r="H3474" s="13">
        <v>7</v>
      </c>
      <c r="I3474" t="str">
        <f>CONCATENATE(Tabela_Brasil[[#This Row],[Município]],"-",Tabela_Brasil[[#This Row],[Estado]])</f>
        <v>Saltinho-SP</v>
      </c>
      <c r="J3474">
        <f>IF(Tabela_Brasil[[#This Row],[IDHM]]&lt;=0.599,1,0)</f>
        <v>0</v>
      </c>
      <c r="K3474" t="str">
        <f>IF(Tabela_Brasil[[#This Row],[IDHM]]&lt;=0.55,"Baixo",IF(Tabela_Brasil[[#This Row],[IDHM]]&lt;=0.699,"Médio",IF(Tabela_Brasil[[#This Row],[IDHM]]&lt;=0.799,"Alto","Muito Alto")))</f>
        <v>Alto</v>
      </c>
      <c r="L3474" t="str">
        <f>VLOOKUP(Tabela_Brasil[[#This Row],[Estado]],'De-Para_Estado_Regiao'!$B$3:$C$29,2,FALSE)</f>
        <v>Sudeste</v>
      </c>
      <c r="M3474">
        <f>IF(Tabela_Brasil[[#This Row],[IBGE_1-4]]&gt;=951,1,0)</f>
        <v>0</v>
      </c>
      <c r="N3474">
        <f>IF(Tabela_Brasil[[#This Row],[COMP_P]]&lt;=2,1,0)</f>
        <v>0</v>
      </c>
    </row>
    <row r="3475" spans="1:14" x14ac:dyDescent="0.25">
      <c r="A3475" s="9" t="s">
        <v>3394</v>
      </c>
      <c r="B3475" s="9" t="s">
        <v>19</v>
      </c>
      <c r="C3475" s="9">
        <v>464</v>
      </c>
      <c r="D3475" s="9">
        <v>0.58899999999999997</v>
      </c>
      <c r="E3475" s="9">
        <v>0.55800000000000005</v>
      </c>
      <c r="F3475" s="9">
        <v>0.495</v>
      </c>
      <c r="G3475" s="9">
        <v>10659.92</v>
      </c>
      <c r="H3475" s="10">
        <v>13</v>
      </c>
      <c r="I3475" t="str">
        <f>CONCATENATE(Tabela_Brasil[[#This Row],[Município]],"-",Tabela_Brasil[[#This Row],[Estado]])</f>
        <v>Dormentes-PE</v>
      </c>
      <c r="J3475">
        <f>IF(Tabela_Brasil[[#This Row],[IDHM]]&lt;=0.599,1,0)</f>
        <v>1</v>
      </c>
      <c r="K3475" t="str">
        <f>IF(Tabela_Brasil[[#This Row],[IDHM]]&lt;=0.55,"Baixo",IF(Tabela_Brasil[[#This Row],[IDHM]]&lt;=0.699,"Médio",IF(Tabela_Brasil[[#This Row],[IDHM]]&lt;=0.799,"Alto","Muito Alto")))</f>
        <v>Médio</v>
      </c>
      <c r="L3475" t="str">
        <f>VLOOKUP(Tabela_Brasil[[#This Row],[Estado]],'De-Para_Estado_Regiao'!$B$3:$C$29,2,FALSE)</f>
        <v>Nordeste</v>
      </c>
      <c r="M3475">
        <f>IF(Tabela_Brasil[[#This Row],[IBGE_1-4]]&gt;=951,1,0)</f>
        <v>0</v>
      </c>
      <c r="N3475">
        <f>IF(Tabela_Brasil[[#This Row],[COMP_P]]&lt;=2,1,0)</f>
        <v>0</v>
      </c>
    </row>
    <row r="3476" spans="1:14" x14ac:dyDescent="0.25">
      <c r="A3476" s="12" t="s">
        <v>3395</v>
      </c>
      <c r="B3476" s="12" t="s">
        <v>19</v>
      </c>
      <c r="C3476" s="12">
        <v>146</v>
      </c>
      <c r="D3476" s="12">
        <v>0.53700000000000003</v>
      </c>
      <c r="E3476" s="12">
        <v>0.52800000000000002</v>
      </c>
      <c r="F3476" s="12">
        <v>0.41799999999999998</v>
      </c>
      <c r="G3476" s="12">
        <v>17215.05</v>
      </c>
      <c r="H3476" s="13">
        <v>2</v>
      </c>
      <c r="I3476" t="str">
        <f>CONCATENATE(Tabela_Brasil[[#This Row],[Município]],"-",Tabela_Brasil[[#This Row],[Estado]])</f>
        <v>Paranatama-PE</v>
      </c>
      <c r="J3476">
        <f>IF(Tabela_Brasil[[#This Row],[IDHM]]&lt;=0.599,1,0)</f>
        <v>1</v>
      </c>
      <c r="K3476" t="str">
        <f>IF(Tabela_Brasil[[#This Row],[IDHM]]&lt;=0.55,"Baixo",IF(Tabela_Brasil[[#This Row],[IDHM]]&lt;=0.699,"Médio",IF(Tabela_Brasil[[#This Row],[IDHM]]&lt;=0.799,"Alto","Muito Alto")))</f>
        <v>Baixo</v>
      </c>
      <c r="L3476" t="str">
        <f>VLOOKUP(Tabela_Brasil[[#This Row],[Estado]],'De-Para_Estado_Regiao'!$B$3:$C$29,2,FALSE)</f>
        <v>Nordeste</v>
      </c>
      <c r="M3476">
        <f>IF(Tabela_Brasil[[#This Row],[IBGE_1-4]]&gt;=951,1,0)</f>
        <v>0</v>
      </c>
      <c r="N3476">
        <f>IF(Tabela_Brasil[[#This Row],[COMP_P]]&lt;=2,1,0)</f>
        <v>1</v>
      </c>
    </row>
    <row r="3477" spans="1:14" x14ac:dyDescent="0.25">
      <c r="A3477" s="9" t="s">
        <v>3396</v>
      </c>
      <c r="B3477" s="9" t="s">
        <v>16</v>
      </c>
      <c r="C3477" s="9">
        <v>605</v>
      </c>
      <c r="D3477" s="9">
        <v>0.68200000000000005</v>
      </c>
      <c r="E3477" s="9">
        <v>0.66800000000000004</v>
      </c>
      <c r="F3477" s="9">
        <v>0.56200000000000006</v>
      </c>
      <c r="G3477" s="9">
        <v>13269.46</v>
      </c>
      <c r="H3477" s="10">
        <v>12</v>
      </c>
      <c r="I3477" t="str">
        <f>CONCATENATE(Tabela_Brasil[[#This Row],[Município]],"-",Tabela_Brasil[[#This Row],[Estado]])</f>
        <v>Carmo De Minas-MG</v>
      </c>
      <c r="J3477">
        <f>IF(Tabela_Brasil[[#This Row],[IDHM]]&lt;=0.599,1,0)</f>
        <v>0</v>
      </c>
      <c r="K3477" t="str">
        <f>IF(Tabela_Brasil[[#This Row],[IDHM]]&lt;=0.55,"Baixo",IF(Tabela_Brasil[[#This Row],[IDHM]]&lt;=0.699,"Médio",IF(Tabela_Brasil[[#This Row],[IDHM]]&lt;=0.799,"Alto","Muito Alto")))</f>
        <v>Médio</v>
      </c>
      <c r="L3477" t="str">
        <f>VLOOKUP(Tabela_Brasil[[#This Row],[Estado]],'De-Para_Estado_Regiao'!$B$3:$C$29,2,FALSE)</f>
        <v>Sudeste</v>
      </c>
      <c r="M3477">
        <f>IF(Tabela_Brasil[[#This Row],[IBGE_1-4]]&gt;=951,1,0)</f>
        <v>0</v>
      </c>
      <c r="N3477">
        <f>IF(Tabela_Brasil[[#This Row],[COMP_P]]&lt;=2,1,0)</f>
        <v>0</v>
      </c>
    </row>
    <row r="3478" spans="1:14" x14ac:dyDescent="0.25">
      <c r="A3478" s="12" t="s">
        <v>3397</v>
      </c>
      <c r="B3478" s="12" t="s">
        <v>16</v>
      </c>
      <c r="C3478" s="12">
        <v>491</v>
      </c>
      <c r="D3478" s="12">
        <v>0.68</v>
      </c>
      <c r="E3478" s="12">
        <v>0.66500000000000004</v>
      </c>
      <c r="F3478" s="12">
        <v>0.57099999999999995</v>
      </c>
      <c r="G3478" s="12">
        <v>15903.65</v>
      </c>
      <c r="H3478" s="13">
        <v>5</v>
      </c>
      <c r="I3478" t="str">
        <f>CONCATENATE(Tabela_Brasil[[#This Row],[Município]],"-",Tabela_Brasil[[#This Row],[Estado]])</f>
        <v>Ilicínea-MG</v>
      </c>
      <c r="J3478">
        <f>IF(Tabela_Brasil[[#This Row],[IDHM]]&lt;=0.599,1,0)</f>
        <v>0</v>
      </c>
      <c r="K3478" t="str">
        <f>IF(Tabela_Brasil[[#This Row],[IDHM]]&lt;=0.55,"Baixo",IF(Tabela_Brasil[[#This Row],[IDHM]]&lt;=0.699,"Médio",IF(Tabela_Brasil[[#This Row],[IDHM]]&lt;=0.799,"Alto","Muito Alto")))</f>
        <v>Médio</v>
      </c>
      <c r="L3478" t="str">
        <f>VLOOKUP(Tabela_Brasil[[#This Row],[Estado]],'De-Para_Estado_Regiao'!$B$3:$C$29,2,FALSE)</f>
        <v>Sudeste</v>
      </c>
      <c r="M3478">
        <f>IF(Tabela_Brasil[[#This Row],[IBGE_1-4]]&gt;=951,1,0)</f>
        <v>0</v>
      </c>
      <c r="N3478">
        <f>IF(Tabela_Brasil[[#This Row],[COMP_P]]&lt;=2,1,0)</f>
        <v>0</v>
      </c>
    </row>
    <row r="3479" spans="1:14" x14ac:dyDescent="0.25">
      <c r="A3479" s="9" t="s">
        <v>3398</v>
      </c>
      <c r="B3479" s="9" t="s">
        <v>24</v>
      </c>
      <c r="C3479" s="9">
        <v>447</v>
      </c>
      <c r="D3479" s="9">
        <v>0.55000000000000004</v>
      </c>
      <c r="E3479" s="9">
        <v>0.51100000000000001</v>
      </c>
      <c r="F3479" s="9">
        <v>0.435</v>
      </c>
      <c r="G3479" s="9">
        <v>17506.04</v>
      </c>
      <c r="H3479" s="10">
        <v>0</v>
      </c>
      <c r="I3479" t="str">
        <f>CONCATENATE(Tabela_Brasil[[#This Row],[Município]],"-",Tabela_Brasil[[#This Row],[Estado]])</f>
        <v>Jandaíra-BA</v>
      </c>
      <c r="J3479">
        <f>IF(Tabela_Brasil[[#This Row],[IDHM]]&lt;=0.599,1,0)</f>
        <v>1</v>
      </c>
      <c r="K3479" t="str">
        <f>IF(Tabela_Brasil[[#This Row],[IDHM]]&lt;=0.55,"Baixo",IF(Tabela_Brasil[[#This Row],[IDHM]]&lt;=0.699,"Médio",IF(Tabela_Brasil[[#This Row],[IDHM]]&lt;=0.799,"Alto","Muito Alto")))</f>
        <v>Baixo</v>
      </c>
      <c r="L3479" t="str">
        <f>VLOOKUP(Tabela_Brasil[[#This Row],[Estado]],'De-Para_Estado_Regiao'!$B$3:$C$29,2,FALSE)</f>
        <v>Nordeste</v>
      </c>
      <c r="M3479">
        <f>IF(Tabela_Brasil[[#This Row],[IBGE_1-4]]&gt;=951,1,0)</f>
        <v>0</v>
      </c>
      <c r="N3479">
        <f>IF(Tabela_Brasil[[#This Row],[COMP_P]]&lt;=2,1,0)</f>
        <v>1</v>
      </c>
    </row>
    <row r="3480" spans="1:14" x14ac:dyDescent="0.25">
      <c r="A3480" s="12" t="s">
        <v>3399</v>
      </c>
      <c r="B3480" s="12" t="s">
        <v>111</v>
      </c>
      <c r="C3480" s="12">
        <v>402</v>
      </c>
      <c r="D3480" s="12">
        <v>0.59499999999999997</v>
      </c>
      <c r="E3480" s="12">
        <v>0.58799999999999997</v>
      </c>
      <c r="F3480" s="12">
        <v>0.46100000000000002</v>
      </c>
      <c r="G3480" s="12">
        <v>18348.55</v>
      </c>
      <c r="H3480" s="13">
        <v>3</v>
      </c>
      <c r="I3480" t="str">
        <f>CONCATENATE(Tabela_Brasil[[#This Row],[Município]],"-",Tabela_Brasil[[#This Row],[Estado]])</f>
        <v>Paranã-TO</v>
      </c>
      <c r="J3480">
        <f>IF(Tabela_Brasil[[#This Row],[IDHM]]&lt;=0.599,1,0)</f>
        <v>1</v>
      </c>
      <c r="K3480" t="str">
        <f>IF(Tabela_Brasil[[#This Row],[IDHM]]&lt;=0.55,"Baixo",IF(Tabela_Brasil[[#This Row],[IDHM]]&lt;=0.699,"Médio",IF(Tabela_Brasil[[#This Row],[IDHM]]&lt;=0.799,"Alto","Muito Alto")))</f>
        <v>Médio</v>
      </c>
      <c r="L3480" t="str">
        <f>VLOOKUP(Tabela_Brasil[[#This Row],[Estado]],'De-Para_Estado_Regiao'!$B$3:$C$29,2,FALSE)</f>
        <v>Norte</v>
      </c>
      <c r="M3480">
        <f>IF(Tabela_Brasil[[#This Row],[IBGE_1-4]]&gt;=951,1,0)</f>
        <v>0</v>
      </c>
      <c r="N3480">
        <f>IF(Tabela_Brasil[[#This Row],[COMP_P]]&lt;=2,1,0)</f>
        <v>0</v>
      </c>
    </row>
    <row r="3481" spans="1:14" x14ac:dyDescent="0.25">
      <c r="A3481" s="9" t="s">
        <v>3400</v>
      </c>
      <c r="B3481" s="9" t="s">
        <v>19</v>
      </c>
      <c r="C3481" s="9">
        <v>377</v>
      </c>
      <c r="D3481" s="9">
        <v>0.60599999999999998</v>
      </c>
      <c r="E3481" s="9">
        <v>0.56999999999999995</v>
      </c>
      <c r="F3481" s="9">
        <v>0.51400000000000001</v>
      </c>
      <c r="G3481" s="9">
        <v>22866.63</v>
      </c>
      <c r="H3481" s="10">
        <v>1</v>
      </c>
      <c r="I3481" t="str">
        <f>CONCATENATE(Tabela_Brasil[[#This Row],[Município]],"-",Tabela_Brasil[[#This Row],[Estado]])</f>
        <v>Camutanga-PE</v>
      </c>
      <c r="J3481">
        <f>IF(Tabela_Brasil[[#This Row],[IDHM]]&lt;=0.599,1,0)</f>
        <v>0</v>
      </c>
      <c r="K3481" t="str">
        <f>IF(Tabela_Brasil[[#This Row],[IDHM]]&lt;=0.55,"Baixo",IF(Tabela_Brasil[[#This Row],[IDHM]]&lt;=0.699,"Médio",IF(Tabela_Brasil[[#This Row],[IDHM]]&lt;=0.799,"Alto","Muito Alto")))</f>
        <v>Médio</v>
      </c>
      <c r="L3481" t="str">
        <f>VLOOKUP(Tabela_Brasil[[#This Row],[Estado]],'De-Para_Estado_Regiao'!$B$3:$C$29,2,FALSE)</f>
        <v>Nordeste</v>
      </c>
      <c r="M3481">
        <f>IF(Tabela_Brasil[[#This Row],[IBGE_1-4]]&gt;=951,1,0)</f>
        <v>0</v>
      </c>
      <c r="N3481">
        <f>IF(Tabela_Brasil[[#This Row],[COMP_P]]&lt;=2,1,0)</f>
        <v>1</v>
      </c>
    </row>
    <row r="3482" spans="1:14" x14ac:dyDescent="0.25">
      <c r="A3482" s="12" t="s">
        <v>3401</v>
      </c>
      <c r="B3482" s="12" t="s">
        <v>19</v>
      </c>
      <c r="C3482" s="12">
        <v>643</v>
      </c>
      <c r="D3482" s="12">
        <v>0.60799999999999998</v>
      </c>
      <c r="E3482" s="12">
        <v>0.58499999999999996</v>
      </c>
      <c r="F3482" s="12">
        <v>0.52200000000000002</v>
      </c>
      <c r="G3482" s="12">
        <v>9359.3700000000008</v>
      </c>
      <c r="H3482" s="13">
        <v>5</v>
      </c>
      <c r="I3482" t="str">
        <f>CONCATENATE(Tabela_Brasil[[#This Row],[Município]],"-",Tabela_Brasil[[#This Row],[Estado]])</f>
        <v>São José Da Coroa Grande-PE</v>
      </c>
      <c r="J3482">
        <f>IF(Tabela_Brasil[[#This Row],[IDHM]]&lt;=0.599,1,0)</f>
        <v>0</v>
      </c>
      <c r="K3482" t="str">
        <f>IF(Tabela_Brasil[[#This Row],[IDHM]]&lt;=0.55,"Baixo",IF(Tabela_Brasil[[#This Row],[IDHM]]&lt;=0.699,"Médio",IF(Tabela_Brasil[[#This Row],[IDHM]]&lt;=0.799,"Alto","Muito Alto")))</f>
        <v>Médio</v>
      </c>
      <c r="L3482" t="str">
        <f>VLOOKUP(Tabela_Brasil[[#This Row],[Estado]],'De-Para_Estado_Regiao'!$B$3:$C$29,2,FALSE)</f>
        <v>Nordeste</v>
      </c>
      <c r="M3482">
        <f>IF(Tabela_Brasil[[#This Row],[IBGE_1-4]]&gt;=951,1,0)</f>
        <v>0</v>
      </c>
      <c r="N3482">
        <f>IF(Tabela_Brasil[[#This Row],[COMP_P]]&lt;=2,1,0)</f>
        <v>0</v>
      </c>
    </row>
    <row r="3483" spans="1:14" x14ac:dyDescent="0.25">
      <c r="A3483" s="9" t="s">
        <v>3402</v>
      </c>
      <c r="B3483" s="9" t="s">
        <v>94</v>
      </c>
      <c r="C3483" s="9">
        <v>628</v>
      </c>
      <c r="D3483" s="9">
        <v>0.53200000000000003</v>
      </c>
      <c r="E3483" s="9">
        <v>0.499</v>
      </c>
      <c r="F3483" s="9">
        <v>0.39500000000000002</v>
      </c>
      <c r="G3483" s="9">
        <v>6881.21</v>
      </c>
      <c r="H3483" s="10">
        <v>42</v>
      </c>
      <c r="I3483" t="str">
        <f>CONCATENATE(Tabela_Brasil[[#This Row],[Município]],"-",Tabela_Brasil[[#This Row],[Estado]])</f>
        <v>Traipu-AL</v>
      </c>
      <c r="J3483">
        <f>IF(Tabela_Brasil[[#This Row],[IDHM]]&lt;=0.599,1,0)</f>
        <v>1</v>
      </c>
      <c r="K3483" t="str">
        <f>IF(Tabela_Brasil[[#This Row],[IDHM]]&lt;=0.55,"Baixo",IF(Tabela_Brasil[[#This Row],[IDHM]]&lt;=0.699,"Médio",IF(Tabela_Brasil[[#This Row],[IDHM]]&lt;=0.799,"Alto","Muito Alto")))</f>
        <v>Baixo</v>
      </c>
      <c r="L3483" t="str">
        <f>VLOOKUP(Tabela_Brasil[[#This Row],[Estado]],'De-Para_Estado_Regiao'!$B$3:$C$29,2,FALSE)</f>
        <v>Nordeste</v>
      </c>
      <c r="M3483">
        <f>IF(Tabela_Brasil[[#This Row],[IBGE_1-4]]&gt;=951,1,0)</f>
        <v>0</v>
      </c>
      <c r="N3483">
        <f>IF(Tabela_Brasil[[#This Row],[COMP_P]]&lt;=2,1,0)</f>
        <v>0</v>
      </c>
    </row>
    <row r="3484" spans="1:14" x14ac:dyDescent="0.25">
      <c r="A3484" s="12" t="s">
        <v>3403</v>
      </c>
      <c r="B3484" s="12" t="s">
        <v>16</v>
      </c>
      <c r="C3484" s="12">
        <v>201</v>
      </c>
      <c r="D3484" s="12">
        <v>0.67200000000000004</v>
      </c>
      <c r="E3484" s="12">
        <v>0.69899999999999995</v>
      </c>
      <c r="F3484" s="12">
        <v>0.51700000000000002</v>
      </c>
      <c r="G3484" s="12">
        <v>27196.38</v>
      </c>
      <c r="H3484" s="13">
        <v>8</v>
      </c>
      <c r="I3484" t="str">
        <f>CONCATENATE(Tabela_Brasil[[#This Row],[Município]],"-",Tabela_Brasil[[#This Row],[Estado]])</f>
        <v>São Roque De Minas-MG</v>
      </c>
      <c r="J3484">
        <f>IF(Tabela_Brasil[[#This Row],[IDHM]]&lt;=0.599,1,0)</f>
        <v>0</v>
      </c>
      <c r="K3484" t="str">
        <f>IF(Tabela_Brasil[[#This Row],[IDHM]]&lt;=0.55,"Baixo",IF(Tabela_Brasil[[#This Row],[IDHM]]&lt;=0.699,"Médio",IF(Tabela_Brasil[[#This Row],[IDHM]]&lt;=0.799,"Alto","Muito Alto")))</f>
        <v>Médio</v>
      </c>
      <c r="L3484" t="str">
        <f>VLOOKUP(Tabela_Brasil[[#This Row],[Estado]],'De-Para_Estado_Regiao'!$B$3:$C$29,2,FALSE)</f>
        <v>Sudeste</v>
      </c>
      <c r="M3484">
        <f>IF(Tabela_Brasil[[#This Row],[IBGE_1-4]]&gt;=951,1,0)</f>
        <v>0</v>
      </c>
      <c r="N3484">
        <f>IF(Tabela_Brasil[[#This Row],[COMP_P]]&lt;=2,1,0)</f>
        <v>0</v>
      </c>
    </row>
    <row r="3485" spans="1:14" x14ac:dyDescent="0.25">
      <c r="A3485" s="9" t="s">
        <v>3404</v>
      </c>
      <c r="B3485" s="9" t="s">
        <v>22</v>
      </c>
      <c r="C3485" s="9">
        <v>130</v>
      </c>
      <c r="D3485" s="9">
        <v>0.66900000000000004</v>
      </c>
      <c r="E3485" s="9">
        <v>0.65700000000000003</v>
      </c>
      <c r="F3485" s="9">
        <v>0.56799999999999995</v>
      </c>
      <c r="G3485" s="9">
        <v>22437.02</v>
      </c>
      <c r="H3485" s="10">
        <v>8</v>
      </c>
      <c r="I3485" t="str">
        <f>CONCATENATE(Tabela_Brasil[[#This Row],[Município]],"-",Tabela_Brasil[[#This Row],[Estado]])</f>
        <v>Guamiranga-PR</v>
      </c>
      <c r="J3485">
        <f>IF(Tabela_Brasil[[#This Row],[IDHM]]&lt;=0.599,1,0)</f>
        <v>0</v>
      </c>
      <c r="K3485" t="str">
        <f>IF(Tabela_Brasil[[#This Row],[IDHM]]&lt;=0.55,"Baixo",IF(Tabela_Brasil[[#This Row],[IDHM]]&lt;=0.699,"Médio",IF(Tabela_Brasil[[#This Row],[IDHM]]&lt;=0.799,"Alto","Muito Alto")))</f>
        <v>Médio</v>
      </c>
      <c r="L3485" t="str">
        <f>VLOOKUP(Tabela_Brasil[[#This Row],[Estado]],'De-Para_Estado_Regiao'!$B$3:$C$29,2,FALSE)</f>
        <v>Sul</v>
      </c>
      <c r="M3485">
        <f>IF(Tabela_Brasil[[#This Row],[IBGE_1-4]]&gt;=951,1,0)</f>
        <v>0</v>
      </c>
      <c r="N3485">
        <f>IF(Tabela_Brasil[[#This Row],[COMP_P]]&lt;=2,1,0)</f>
        <v>0</v>
      </c>
    </row>
    <row r="3486" spans="1:14" x14ac:dyDescent="0.25">
      <c r="A3486" s="12" t="s">
        <v>3405</v>
      </c>
      <c r="B3486" s="12" t="s">
        <v>29</v>
      </c>
      <c r="C3486" s="12">
        <v>379</v>
      </c>
      <c r="D3486" s="12">
        <v>0.60099999999999998</v>
      </c>
      <c r="E3486" s="12">
        <v>0.623</v>
      </c>
      <c r="F3486" s="12">
        <v>0.42299999999999999</v>
      </c>
      <c r="G3486" s="12">
        <v>10501.6</v>
      </c>
      <c r="H3486" s="13">
        <v>3</v>
      </c>
      <c r="I3486" t="str">
        <f>CONCATENATE(Tabela_Brasil[[#This Row],[Município]],"-",Tabela_Brasil[[#This Row],[Estado]])</f>
        <v>Cotriguaçu-MT</v>
      </c>
      <c r="J3486">
        <f>IF(Tabela_Brasil[[#This Row],[IDHM]]&lt;=0.599,1,0)</f>
        <v>0</v>
      </c>
      <c r="K3486" t="str">
        <f>IF(Tabela_Brasil[[#This Row],[IDHM]]&lt;=0.55,"Baixo",IF(Tabela_Brasil[[#This Row],[IDHM]]&lt;=0.699,"Médio",IF(Tabela_Brasil[[#This Row],[IDHM]]&lt;=0.799,"Alto","Muito Alto")))</f>
        <v>Médio</v>
      </c>
      <c r="L3486" t="str">
        <f>VLOOKUP(Tabela_Brasil[[#This Row],[Estado]],'De-Para_Estado_Regiao'!$B$3:$C$29,2,FALSE)</f>
        <v>Centro-Oeste</v>
      </c>
      <c r="M3486">
        <f>IF(Tabela_Brasil[[#This Row],[IBGE_1-4]]&gt;=951,1,0)</f>
        <v>0</v>
      </c>
      <c r="N3486">
        <f>IF(Tabela_Brasil[[#This Row],[COMP_P]]&lt;=2,1,0)</f>
        <v>0</v>
      </c>
    </row>
    <row r="3487" spans="1:14" x14ac:dyDescent="0.25">
      <c r="A3487" s="9" t="s">
        <v>3406</v>
      </c>
      <c r="B3487" s="9" t="s">
        <v>22</v>
      </c>
      <c r="C3487" s="9">
        <v>118</v>
      </c>
      <c r="D3487" s="9">
        <v>0.76200000000000001</v>
      </c>
      <c r="E3487" s="9">
        <v>0.77800000000000002</v>
      </c>
      <c r="F3487" s="9">
        <v>0.66200000000000003</v>
      </c>
      <c r="G3487" s="9">
        <v>41063.410000000003</v>
      </c>
      <c r="H3487" s="10">
        <v>4</v>
      </c>
      <c r="I3487" t="str">
        <f>CONCATENATE(Tabela_Brasil[[#This Row],[Município]],"-",Tabela_Brasil[[#This Row],[Estado]])</f>
        <v>Serranópolis Do Iguaçu-PR</v>
      </c>
      <c r="J3487">
        <f>IF(Tabela_Brasil[[#This Row],[IDHM]]&lt;=0.599,1,0)</f>
        <v>0</v>
      </c>
      <c r="K3487" t="str">
        <f>IF(Tabela_Brasil[[#This Row],[IDHM]]&lt;=0.55,"Baixo",IF(Tabela_Brasil[[#This Row],[IDHM]]&lt;=0.699,"Médio",IF(Tabela_Brasil[[#This Row],[IDHM]]&lt;=0.799,"Alto","Muito Alto")))</f>
        <v>Alto</v>
      </c>
      <c r="L3487" t="str">
        <f>VLOOKUP(Tabela_Brasil[[#This Row],[Estado]],'De-Para_Estado_Regiao'!$B$3:$C$29,2,FALSE)</f>
        <v>Sul</v>
      </c>
      <c r="M3487">
        <f>IF(Tabela_Brasil[[#This Row],[IBGE_1-4]]&gt;=951,1,0)</f>
        <v>0</v>
      </c>
      <c r="N3487">
        <f>IF(Tabela_Brasil[[#This Row],[COMP_P]]&lt;=2,1,0)</f>
        <v>0</v>
      </c>
    </row>
    <row r="3488" spans="1:14" x14ac:dyDescent="0.25">
      <c r="A3488" s="12" t="s">
        <v>3407</v>
      </c>
      <c r="B3488" s="12" t="s">
        <v>22</v>
      </c>
      <c r="C3488" s="12">
        <v>151</v>
      </c>
      <c r="D3488" s="12">
        <v>0.752</v>
      </c>
      <c r="E3488" s="12">
        <v>0.74299999999999999</v>
      </c>
      <c r="F3488" s="12">
        <v>0.69599999999999995</v>
      </c>
      <c r="G3488" s="12">
        <v>34444.589999999997</v>
      </c>
      <c r="H3488" s="13">
        <v>2</v>
      </c>
      <c r="I3488" t="str">
        <f>CONCATENATE(Tabela_Brasil[[#This Row],[Município]],"-",Tabela_Brasil[[#This Row],[Estado]])</f>
        <v>Pranchita-PR</v>
      </c>
      <c r="J3488">
        <f>IF(Tabela_Brasil[[#This Row],[IDHM]]&lt;=0.599,1,0)</f>
        <v>0</v>
      </c>
      <c r="K3488" t="str">
        <f>IF(Tabela_Brasil[[#This Row],[IDHM]]&lt;=0.55,"Baixo",IF(Tabela_Brasil[[#This Row],[IDHM]]&lt;=0.699,"Médio",IF(Tabela_Brasil[[#This Row],[IDHM]]&lt;=0.799,"Alto","Muito Alto")))</f>
        <v>Alto</v>
      </c>
      <c r="L3488" t="str">
        <f>VLOOKUP(Tabela_Brasil[[#This Row],[Estado]],'De-Para_Estado_Regiao'!$B$3:$C$29,2,FALSE)</f>
        <v>Sul</v>
      </c>
      <c r="M3488">
        <f>IF(Tabela_Brasil[[#This Row],[IBGE_1-4]]&gt;=951,1,0)</f>
        <v>0</v>
      </c>
      <c r="N3488">
        <f>IF(Tabela_Brasil[[#This Row],[COMP_P]]&lt;=2,1,0)</f>
        <v>1</v>
      </c>
    </row>
    <row r="3489" spans="1:14" x14ac:dyDescent="0.25">
      <c r="A3489" s="9" t="s">
        <v>3408</v>
      </c>
      <c r="B3489" s="9" t="s">
        <v>31</v>
      </c>
      <c r="C3489" s="9">
        <v>478</v>
      </c>
      <c r="D3489" s="9">
        <v>0.63200000000000001</v>
      </c>
      <c r="E3489" s="9">
        <v>0.57299999999999995</v>
      </c>
      <c r="F3489" s="9">
        <v>0.58599999999999997</v>
      </c>
      <c r="G3489" s="9">
        <v>7947.85</v>
      </c>
      <c r="H3489" s="10">
        <v>31</v>
      </c>
      <c r="I3489" t="str">
        <f>CONCATENATE(Tabela_Brasil[[#This Row],[Município]],"-",Tabela_Brasil[[#This Row],[Estado]])</f>
        <v>Cruz-CE</v>
      </c>
      <c r="J3489">
        <f>IF(Tabela_Brasil[[#This Row],[IDHM]]&lt;=0.599,1,0)</f>
        <v>0</v>
      </c>
      <c r="K3489" t="str">
        <f>IF(Tabela_Brasil[[#This Row],[IDHM]]&lt;=0.55,"Baixo",IF(Tabela_Brasil[[#This Row],[IDHM]]&lt;=0.699,"Médio",IF(Tabela_Brasil[[#This Row],[IDHM]]&lt;=0.799,"Alto","Muito Alto")))</f>
        <v>Médio</v>
      </c>
      <c r="L3489" t="str">
        <f>VLOOKUP(Tabela_Brasil[[#This Row],[Estado]],'De-Para_Estado_Regiao'!$B$3:$C$29,2,FALSE)</f>
        <v>Nordeste</v>
      </c>
      <c r="M3489">
        <f>IF(Tabela_Brasil[[#This Row],[IBGE_1-4]]&gt;=951,1,0)</f>
        <v>0</v>
      </c>
      <c r="N3489">
        <f>IF(Tabela_Brasil[[#This Row],[COMP_P]]&lt;=2,1,0)</f>
        <v>0</v>
      </c>
    </row>
    <row r="3490" spans="1:14" x14ac:dyDescent="0.25">
      <c r="A3490" s="12" t="s">
        <v>3409</v>
      </c>
      <c r="B3490" s="12" t="s">
        <v>59</v>
      </c>
      <c r="C3490" s="12">
        <v>72</v>
      </c>
      <c r="D3490" s="12">
        <v>0.747</v>
      </c>
      <c r="E3490" s="12">
        <v>0.73499999999999999</v>
      </c>
      <c r="F3490" s="12">
        <v>0.66200000000000003</v>
      </c>
      <c r="G3490" s="12">
        <v>44261.760000000002</v>
      </c>
      <c r="H3490" s="13">
        <v>3</v>
      </c>
      <c r="I3490" t="str">
        <f>CONCATENATE(Tabela_Brasil[[#This Row],[Município]],"-",Tabela_Brasil[[#This Row],[Estado]])</f>
        <v>Cordilheira Alta-SC</v>
      </c>
      <c r="J3490">
        <f>IF(Tabela_Brasil[[#This Row],[IDHM]]&lt;=0.599,1,0)</f>
        <v>0</v>
      </c>
      <c r="K3490" t="str">
        <f>IF(Tabela_Brasil[[#This Row],[IDHM]]&lt;=0.55,"Baixo",IF(Tabela_Brasil[[#This Row],[IDHM]]&lt;=0.699,"Médio",IF(Tabela_Brasil[[#This Row],[IDHM]]&lt;=0.799,"Alto","Muito Alto")))</f>
        <v>Alto</v>
      </c>
      <c r="L3490" t="str">
        <f>VLOOKUP(Tabela_Brasil[[#This Row],[Estado]],'De-Para_Estado_Regiao'!$B$3:$C$29,2,FALSE)</f>
        <v>Sul</v>
      </c>
      <c r="M3490">
        <f>IF(Tabela_Brasil[[#This Row],[IBGE_1-4]]&gt;=951,1,0)</f>
        <v>0</v>
      </c>
      <c r="N3490">
        <f>IF(Tabela_Brasil[[#This Row],[COMP_P]]&lt;=2,1,0)</f>
        <v>0</v>
      </c>
    </row>
    <row r="3491" spans="1:14" x14ac:dyDescent="0.25">
      <c r="A3491" s="9" t="s">
        <v>3410</v>
      </c>
      <c r="B3491" s="9" t="s">
        <v>59</v>
      </c>
      <c r="C3491" s="9">
        <v>95</v>
      </c>
      <c r="D3491" s="9">
        <v>0.66900000000000004</v>
      </c>
      <c r="E3491" s="9">
        <v>0.63700000000000001</v>
      </c>
      <c r="F3491" s="9">
        <v>0.57499999999999996</v>
      </c>
      <c r="G3491" s="9">
        <v>21237.59</v>
      </c>
      <c r="H3491" s="10">
        <v>3</v>
      </c>
      <c r="I3491" t="str">
        <f>CONCATENATE(Tabela_Brasil[[#This Row],[Município]],"-",Tabela_Brasil[[#This Row],[Estado]])</f>
        <v>Santa Terezinha-SC</v>
      </c>
      <c r="J3491">
        <f>IF(Tabela_Brasil[[#This Row],[IDHM]]&lt;=0.599,1,0)</f>
        <v>0</v>
      </c>
      <c r="K3491" t="str">
        <f>IF(Tabela_Brasil[[#This Row],[IDHM]]&lt;=0.55,"Baixo",IF(Tabela_Brasil[[#This Row],[IDHM]]&lt;=0.699,"Médio",IF(Tabela_Brasil[[#This Row],[IDHM]]&lt;=0.799,"Alto","Muito Alto")))</f>
        <v>Médio</v>
      </c>
      <c r="L3491" t="str">
        <f>VLOOKUP(Tabela_Brasil[[#This Row],[Estado]],'De-Para_Estado_Regiao'!$B$3:$C$29,2,FALSE)</f>
        <v>Sul</v>
      </c>
      <c r="M3491">
        <f>IF(Tabela_Brasil[[#This Row],[IBGE_1-4]]&gt;=951,1,0)</f>
        <v>0</v>
      </c>
      <c r="N3491">
        <f>IF(Tabela_Brasil[[#This Row],[COMP_P]]&lt;=2,1,0)</f>
        <v>0</v>
      </c>
    </row>
    <row r="3492" spans="1:14" x14ac:dyDescent="0.25">
      <c r="A3492" s="12" t="s">
        <v>3411</v>
      </c>
      <c r="B3492" s="12" t="s">
        <v>82</v>
      </c>
      <c r="C3492" s="12">
        <v>737</v>
      </c>
      <c r="D3492" s="12">
        <v>0.58299999999999996</v>
      </c>
      <c r="E3492" s="12">
        <v>0.57699999999999996</v>
      </c>
      <c r="F3492" s="12">
        <v>0.46899999999999997</v>
      </c>
      <c r="G3492" s="12">
        <v>14473.22</v>
      </c>
      <c r="H3492" s="13">
        <v>4</v>
      </c>
      <c r="I3492" t="str">
        <f>CONCATENATE(Tabela_Brasil[[#This Row],[Município]],"-",Tabela_Brasil[[#This Row],[Estado]])</f>
        <v>Lucena-PB</v>
      </c>
      <c r="J3492">
        <f>IF(Tabela_Brasil[[#This Row],[IDHM]]&lt;=0.599,1,0)</f>
        <v>1</v>
      </c>
      <c r="K3492" t="str">
        <f>IF(Tabela_Brasil[[#This Row],[IDHM]]&lt;=0.55,"Baixo",IF(Tabela_Brasil[[#This Row],[IDHM]]&lt;=0.699,"Médio",IF(Tabela_Brasil[[#This Row],[IDHM]]&lt;=0.799,"Alto","Muito Alto")))</f>
        <v>Médio</v>
      </c>
      <c r="L3492" t="str">
        <f>VLOOKUP(Tabela_Brasil[[#This Row],[Estado]],'De-Para_Estado_Regiao'!$B$3:$C$29,2,FALSE)</f>
        <v>Nordeste</v>
      </c>
      <c r="M3492">
        <f>IF(Tabela_Brasil[[#This Row],[IBGE_1-4]]&gt;=951,1,0)</f>
        <v>0</v>
      </c>
      <c r="N3492">
        <f>IF(Tabela_Brasil[[#This Row],[COMP_P]]&lt;=2,1,0)</f>
        <v>0</v>
      </c>
    </row>
    <row r="3493" spans="1:14" x14ac:dyDescent="0.25">
      <c r="A3493" s="9" t="s">
        <v>3412</v>
      </c>
      <c r="B3493" s="9" t="s">
        <v>22</v>
      </c>
      <c r="C3493" s="9">
        <v>279</v>
      </c>
      <c r="D3493" s="9">
        <v>0.69299999999999995</v>
      </c>
      <c r="E3493" s="9">
        <v>0.69799999999999995</v>
      </c>
      <c r="F3493" s="9">
        <v>0.57399999999999995</v>
      </c>
      <c r="G3493" s="9">
        <v>28578.25</v>
      </c>
      <c r="H3493" s="10">
        <v>2</v>
      </c>
      <c r="I3493" t="str">
        <f>CONCATENATE(Tabela_Brasil[[#This Row],[Município]],"-",Tabela_Brasil[[#This Row],[Estado]])</f>
        <v>Guairaçá-PR</v>
      </c>
      <c r="J3493">
        <f>IF(Tabela_Brasil[[#This Row],[IDHM]]&lt;=0.599,1,0)</f>
        <v>0</v>
      </c>
      <c r="K3493" t="str">
        <f>IF(Tabela_Brasil[[#This Row],[IDHM]]&lt;=0.55,"Baixo",IF(Tabela_Brasil[[#This Row],[IDHM]]&lt;=0.699,"Médio",IF(Tabela_Brasil[[#This Row],[IDHM]]&lt;=0.799,"Alto","Muito Alto")))</f>
        <v>Médio</v>
      </c>
      <c r="L3493" t="str">
        <f>VLOOKUP(Tabela_Brasil[[#This Row],[Estado]],'De-Para_Estado_Regiao'!$B$3:$C$29,2,FALSE)</f>
        <v>Sul</v>
      </c>
      <c r="M3493">
        <f>IF(Tabela_Brasil[[#This Row],[IBGE_1-4]]&gt;=951,1,0)</f>
        <v>0</v>
      </c>
      <c r="N3493">
        <f>IF(Tabela_Brasil[[#This Row],[COMP_P]]&lt;=2,1,0)</f>
        <v>1</v>
      </c>
    </row>
    <row r="3494" spans="1:14" x14ac:dyDescent="0.25">
      <c r="A3494" s="12" t="s">
        <v>3413</v>
      </c>
      <c r="B3494" s="12" t="s">
        <v>59</v>
      </c>
      <c r="C3494" s="12">
        <v>300</v>
      </c>
      <c r="D3494" s="12">
        <v>0.65900000000000003</v>
      </c>
      <c r="E3494" s="12">
        <v>0.63400000000000001</v>
      </c>
      <c r="F3494" s="12">
        <v>0.56499999999999995</v>
      </c>
      <c r="G3494" s="12">
        <v>24357.5</v>
      </c>
      <c r="H3494" s="13">
        <v>2</v>
      </c>
      <c r="I3494" t="str">
        <f>CONCATENATE(Tabela_Brasil[[#This Row],[Município]],"-",Tabela_Brasil[[#This Row],[Estado]])</f>
        <v>Timbó Grande-SC</v>
      </c>
      <c r="J3494">
        <f>IF(Tabela_Brasil[[#This Row],[IDHM]]&lt;=0.599,1,0)</f>
        <v>0</v>
      </c>
      <c r="K3494" t="str">
        <f>IF(Tabela_Brasil[[#This Row],[IDHM]]&lt;=0.55,"Baixo",IF(Tabela_Brasil[[#This Row],[IDHM]]&lt;=0.699,"Médio",IF(Tabela_Brasil[[#This Row],[IDHM]]&lt;=0.799,"Alto","Muito Alto")))</f>
        <v>Médio</v>
      </c>
      <c r="L3494" t="str">
        <f>VLOOKUP(Tabela_Brasil[[#This Row],[Estado]],'De-Para_Estado_Regiao'!$B$3:$C$29,2,FALSE)</f>
        <v>Sul</v>
      </c>
      <c r="M3494">
        <f>IF(Tabela_Brasil[[#This Row],[IBGE_1-4]]&gt;=951,1,0)</f>
        <v>0</v>
      </c>
      <c r="N3494">
        <f>IF(Tabela_Brasil[[#This Row],[COMP_P]]&lt;=2,1,0)</f>
        <v>1</v>
      </c>
    </row>
    <row r="3495" spans="1:14" x14ac:dyDescent="0.25">
      <c r="A3495" s="9" t="s">
        <v>3414</v>
      </c>
      <c r="B3495" s="9" t="s">
        <v>16</v>
      </c>
      <c r="C3495" s="9">
        <v>357</v>
      </c>
      <c r="D3495" s="9">
        <v>0.64800000000000002</v>
      </c>
      <c r="E3495" s="9">
        <v>0.63800000000000001</v>
      </c>
      <c r="F3495" s="9">
        <v>0.54200000000000004</v>
      </c>
      <c r="G3495" s="9">
        <v>26972.39</v>
      </c>
      <c r="H3495" s="10">
        <v>2</v>
      </c>
      <c r="I3495" t="str">
        <f>CONCATENATE(Tabela_Brasil[[#This Row],[Município]],"-",Tabela_Brasil[[#This Row],[Estado]])</f>
        <v>Cabeceira Grande-MG</v>
      </c>
      <c r="J3495">
        <f>IF(Tabela_Brasil[[#This Row],[IDHM]]&lt;=0.599,1,0)</f>
        <v>0</v>
      </c>
      <c r="K3495" t="str">
        <f>IF(Tabela_Brasil[[#This Row],[IDHM]]&lt;=0.55,"Baixo",IF(Tabela_Brasil[[#This Row],[IDHM]]&lt;=0.699,"Médio",IF(Tabela_Brasil[[#This Row],[IDHM]]&lt;=0.799,"Alto","Muito Alto")))</f>
        <v>Médio</v>
      </c>
      <c r="L3495" t="str">
        <f>VLOOKUP(Tabela_Brasil[[#This Row],[Estado]],'De-Para_Estado_Regiao'!$B$3:$C$29,2,FALSE)</f>
        <v>Sudeste</v>
      </c>
      <c r="M3495">
        <f>IF(Tabela_Brasil[[#This Row],[IBGE_1-4]]&gt;=951,1,0)</f>
        <v>0</v>
      </c>
      <c r="N3495">
        <f>IF(Tabela_Brasil[[#This Row],[COMP_P]]&lt;=2,1,0)</f>
        <v>1</v>
      </c>
    </row>
    <row r="3496" spans="1:14" x14ac:dyDescent="0.25">
      <c r="A3496" s="12" t="s">
        <v>3415</v>
      </c>
      <c r="B3496" s="12" t="s">
        <v>275</v>
      </c>
      <c r="C3496" s="12">
        <v>397</v>
      </c>
      <c r="D3496" s="12">
        <v>0.56999999999999995</v>
      </c>
      <c r="E3496" s="12">
        <v>0.51800000000000002</v>
      </c>
      <c r="F3496" s="12">
        <v>0.47699999999999998</v>
      </c>
      <c r="G3496" s="12">
        <v>10508.27</v>
      </c>
      <c r="H3496" s="13">
        <v>12</v>
      </c>
      <c r="I3496" t="str">
        <f>CONCATENATE(Tabela_Brasil[[#This Row],[Município]],"-",Tabela_Brasil[[#This Row],[Estado]])</f>
        <v>Rodrigues Alves-AC</v>
      </c>
      <c r="J3496">
        <f>IF(Tabela_Brasil[[#This Row],[IDHM]]&lt;=0.599,1,0)</f>
        <v>1</v>
      </c>
      <c r="K3496" t="str">
        <f>IF(Tabela_Brasil[[#This Row],[IDHM]]&lt;=0.55,"Baixo",IF(Tabela_Brasil[[#This Row],[IDHM]]&lt;=0.699,"Médio",IF(Tabela_Brasil[[#This Row],[IDHM]]&lt;=0.799,"Alto","Muito Alto")))</f>
        <v>Médio</v>
      </c>
      <c r="L3496" t="str">
        <f>VLOOKUP(Tabela_Brasil[[#This Row],[Estado]],'De-Para_Estado_Regiao'!$B$3:$C$29,2,FALSE)</f>
        <v>Norte</v>
      </c>
      <c r="M3496">
        <f>IF(Tabela_Brasil[[#This Row],[IBGE_1-4]]&gt;=951,1,0)</f>
        <v>0</v>
      </c>
      <c r="N3496">
        <f>IF(Tabela_Brasil[[#This Row],[COMP_P]]&lt;=2,1,0)</f>
        <v>0</v>
      </c>
    </row>
    <row r="3497" spans="1:14" x14ac:dyDescent="0.25">
      <c r="A3497" s="9" t="s">
        <v>3416</v>
      </c>
      <c r="B3497" s="9" t="s">
        <v>210</v>
      </c>
      <c r="C3497" s="9">
        <v>977</v>
      </c>
      <c r="D3497" s="9">
        <v>0.61899999999999999</v>
      </c>
      <c r="E3497" s="9">
        <v>0.58699999999999997</v>
      </c>
      <c r="F3497" s="9">
        <v>0.51700000000000002</v>
      </c>
      <c r="G3497" s="9">
        <v>12472.79</v>
      </c>
      <c r="H3497" s="10">
        <v>10</v>
      </c>
      <c r="I3497" t="str">
        <f>CONCATENATE(Tabela_Brasil[[#This Row],[Município]],"-",Tabela_Brasil[[#This Row],[Estado]])</f>
        <v>Vitória Do Jari-AP</v>
      </c>
      <c r="J3497">
        <f>IF(Tabela_Brasil[[#This Row],[IDHM]]&lt;=0.599,1,0)</f>
        <v>0</v>
      </c>
      <c r="K3497" t="str">
        <f>IF(Tabela_Brasil[[#This Row],[IDHM]]&lt;=0.55,"Baixo",IF(Tabela_Brasil[[#This Row],[IDHM]]&lt;=0.699,"Médio",IF(Tabela_Brasil[[#This Row],[IDHM]]&lt;=0.799,"Alto","Muito Alto")))</f>
        <v>Médio</v>
      </c>
      <c r="L3497" t="str">
        <f>VLOOKUP(Tabela_Brasil[[#This Row],[Estado]],'De-Para_Estado_Regiao'!$B$3:$C$29,2,FALSE)</f>
        <v>Norte</v>
      </c>
      <c r="M3497">
        <f>IF(Tabela_Brasil[[#This Row],[IBGE_1-4]]&gt;=951,1,0)</f>
        <v>1</v>
      </c>
      <c r="N3497">
        <f>IF(Tabela_Brasil[[#This Row],[COMP_P]]&lt;=2,1,0)</f>
        <v>0</v>
      </c>
    </row>
    <row r="3498" spans="1:14" x14ac:dyDescent="0.25">
      <c r="A3498" s="12" t="s">
        <v>3417</v>
      </c>
      <c r="B3498" s="12" t="s">
        <v>33</v>
      </c>
      <c r="C3498" s="12">
        <v>355</v>
      </c>
      <c r="D3498" s="12">
        <v>0.68500000000000005</v>
      </c>
      <c r="E3498" s="12">
        <v>0.65500000000000003</v>
      </c>
      <c r="F3498" s="12">
        <v>0.61499999999999999</v>
      </c>
      <c r="G3498" s="12">
        <v>24369.39</v>
      </c>
      <c r="H3498" s="13">
        <v>0</v>
      </c>
      <c r="I3498" t="str">
        <f>CONCATENATE(Tabela_Brasil[[#This Row],[Município]],"-",Tabela_Brasil[[#This Row],[Estado]])</f>
        <v>Terezópolis De Goiás-GO</v>
      </c>
      <c r="J3498">
        <f>IF(Tabela_Brasil[[#This Row],[IDHM]]&lt;=0.599,1,0)</f>
        <v>0</v>
      </c>
      <c r="K3498" t="str">
        <f>IF(Tabela_Brasil[[#This Row],[IDHM]]&lt;=0.55,"Baixo",IF(Tabela_Brasil[[#This Row],[IDHM]]&lt;=0.699,"Médio",IF(Tabela_Brasil[[#This Row],[IDHM]]&lt;=0.799,"Alto","Muito Alto")))</f>
        <v>Médio</v>
      </c>
      <c r="L3498" t="str">
        <f>VLOOKUP(Tabela_Brasil[[#This Row],[Estado]],'De-Para_Estado_Regiao'!$B$3:$C$29,2,FALSE)</f>
        <v>Centro-Oeste</v>
      </c>
      <c r="M3498">
        <f>IF(Tabela_Brasil[[#This Row],[IBGE_1-4]]&gt;=951,1,0)</f>
        <v>0</v>
      </c>
      <c r="N3498">
        <f>IF(Tabela_Brasil[[#This Row],[COMP_P]]&lt;=2,1,0)</f>
        <v>1</v>
      </c>
    </row>
    <row r="3499" spans="1:14" x14ac:dyDescent="0.25">
      <c r="A3499" s="9" t="s">
        <v>3418</v>
      </c>
      <c r="B3499" s="9" t="s">
        <v>53</v>
      </c>
      <c r="C3499" s="9">
        <v>556</v>
      </c>
      <c r="D3499" s="9">
        <v>0.58899999999999997</v>
      </c>
      <c r="E3499" s="9">
        <v>0.60699999999999998</v>
      </c>
      <c r="F3499" s="9">
        <v>0.41699999999999998</v>
      </c>
      <c r="G3499" s="9">
        <v>12256.71</v>
      </c>
      <c r="H3499" s="10">
        <v>9</v>
      </c>
      <c r="I3499" t="str">
        <f>CONCATENATE(Tabela_Brasil[[#This Row],[Município]],"-",Tabela_Brasil[[#This Row],[Estado]])</f>
        <v>Coronel Sapucaia-MS</v>
      </c>
      <c r="J3499">
        <f>IF(Tabela_Brasil[[#This Row],[IDHM]]&lt;=0.599,1,0)</f>
        <v>1</v>
      </c>
      <c r="K3499" t="str">
        <f>IF(Tabela_Brasil[[#This Row],[IDHM]]&lt;=0.55,"Baixo",IF(Tabela_Brasil[[#This Row],[IDHM]]&lt;=0.699,"Médio",IF(Tabela_Brasil[[#This Row],[IDHM]]&lt;=0.799,"Alto","Muito Alto")))</f>
        <v>Médio</v>
      </c>
      <c r="L3499" t="str">
        <f>VLOOKUP(Tabela_Brasil[[#This Row],[Estado]],'De-Para_Estado_Regiao'!$B$3:$C$29,2,FALSE)</f>
        <v>Centro-Oeste</v>
      </c>
      <c r="M3499">
        <f>IF(Tabela_Brasil[[#This Row],[IBGE_1-4]]&gt;=951,1,0)</f>
        <v>0</v>
      </c>
      <c r="N3499">
        <f>IF(Tabela_Brasil[[#This Row],[COMP_P]]&lt;=2,1,0)</f>
        <v>0</v>
      </c>
    </row>
    <row r="3500" spans="1:14" x14ac:dyDescent="0.25">
      <c r="A3500" s="12" t="s">
        <v>3419</v>
      </c>
      <c r="B3500" s="12" t="s">
        <v>22</v>
      </c>
      <c r="C3500" s="12">
        <v>246</v>
      </c>
      <c r="D3500" s="12">
        <v>0.66900000000000004</v>
      </c>
      <c r="E3500" s="12">
        <v>0.66900000000000004</v>
      </c>
      <c r="F3500" s="12">
        <v>0.56999999999999995</v>
      </c>
      <c r="G3500" s="12">
        <v>28626.89</v>
      </c>
      <c r="H3500" s="13">
        <v>10</v>
      </c>
      <c r="I3500" t="str">
        <f>CONCATENATE(Tabela_Brasil[[#This Row],[Município]],"-",Tabela_Brasil[[#This Row],[Estado]])</f>
        <v>Francisco Alves-PR</v>
      </c>
      <c r="J3500">
        <f>IF(Tabela_Brasil[[#This Row],[IDHM]]&lt;=0.599,1,0)</f>
        <v>0</v>
      </c>
      <c r="K3500" t="str">
        <f>IF(Tabela_Brasil[[#This Row],[IDHM]]&lt;=0.55,"Baixo",IF(Tabela_Brasil[[#This Row],[IDHM]]&lt;=0.699,"Médio",IF(Tabela_Brasil[[#This Row],[IDHM]]&lt;=0.799,"Alto","Muito Alto")))</f>
        <v>Médio</v>
      </c>
      <c r="L3500" t="str">
        <f>VLOOKUP(Tabela_Brasil[[#This Row],[Estado]],'De-Para_Estado_Regiao'!$B$3:$C$29,2,FALSE)</f>
        <v>Sul</v>
      </c>
      <c r="M3500">
        <f>IF(Tabela_Brasil[[#This Row],[IBGE_1-4]]&gt;=951,1,0)</f>
        <v>0</v>
      </c>
      <c r="N3500">
        <f>IF(Tabela_Brasil[[#This Row],[COMP_P]]&lt;=2,1,0)</f>
        <v>0</v>
      </c>
    </row>
    <row r="3501" spans="1:14" x14ac:dyDescent="0.25">
      <c r="A3501" s="9" t="s">
        <v>3420</v>
      </c>
      <c r="B3501" s="9" t="s">
        <v>19</v>
      </c>
      <c r="C3501" s="9">
        <v>560</v>
      </c>
      <c r="D3501" s="9">
        <v>0.57799999999999996</v>
      </c>
      <c r="E3501" s="9">
        <v>0.54100000000000004</v>
      </c>
      <c r="F3501" s="9">
        <v>0.46600000000000003</v>
      </c>
      <c r="G3501" s="9">
        <v>11725.55</v>
      </c>
      <c r="H3501" s="10">
        <v>1</v>
      </c>
      <c r="I3501" t="str">
        <f>CONCATENATE(Tabela_Brasil[[#This Row],[Município]],"-",Tabela_Brasil[[#This Row],[Estado]])</f>
        <v>Machados-PE</v>
      </c>
      <c r="J3501">
        <f>IF(Tabela_Brasil[[#This Row],[IDHM]]&lt;=0.599,1,0)</f>
        <v>1</v>
      </c>
      <c r="K3501" t="str">
        <f>IF(Tabela_Brasil[[#This Row],[IDHM]]&lt;=0.55,"Baixo",IF(Tabela_Brasil[[#This Row],[IDHM]]&lt;=0.699,"Médio",IF(Tabela_Brasil[[#This Row],[IDHM]]&lt;=0.799,"Alto","Muito Alto")))</f>
        <v>Médio</v>
      </c>
      <c r="L3501" t="str">
        <f>VLOOKUP(Tabela_Brasil[[#This Row],[Estado]],'De-Para_Estado_Regiao'!$B$3:$C$29,2,FALSE)</f>
        <v>Nordeste</v>
      </c>
      <c r="M3501">
        <f>IF(Tabela_Brasil[[#This Row],[IBGE_1-4]]&gt;=951,1,0)</f>
        <v>0</v>
      </c>
      <c r="N3501">
        <f>IF(Tabela_Brasil[[#This Row],[COMP_P]]&lt;=2,1,0)</f>
        <v>1</v>
      </c>
    </row>
    <row r="3502" spans="1:14" x14ac:dyDescent="0.25">
      <c r="A3502" s="12" t="s">
        <v>3421</v>
      </c>
      <c r="B3502" s="12" t="s">
        <v>16</v>
      </c>
      <c r="C3502" s="12">
        <v>189</v>
      </c>
      <c r="D3502" s="12">
        <v>0.7</v>
      </c>
      <c r="E3502" s="12">
        <v>0.66700000000000004</v>
      </c>
      <c r="F3502" s="12">
        <v>0.59799999999999998</v>
      </c>
      <c r="G3502" s="12">
        <v>35452.449999999997</v>
      </c>
      <c r="H3502" s="13">
        <v>5</v>
      </c>
      <c r="I3502" t="str">
        <f>CONCATENATE(Tabela_Brasil[[#This Row],[Município]],"-",Tabela_Brasil[[#This Row],[Estado]])</f>
        <v>Madre De Deus De Minas-MG</v>
      </c>
      <c r="J3502">
        <f>IF(Tabela_Brasil[[#This Row],[IDHM]]&lt;=0.599,1,0)</f>
        <v>0</v>
      </c>
      <c r="K3502" t="str">
        <f>IF(Tabela_Brasil[[#This Row],[IDHM]]&lt;=0.55,"Baixo",IF(Tabela_Brasil[[#This Row],[IDHM]]&lt;=0.699,"Médio",IF(Tabela_Brasil[[#This Row],[IDHM]]&lt;=0.799,"Alto","Muito Alto")))</f>
        <v>Alto</v>
      </c>
      <c r="L3502" t="str">
        <f>VLOOKUP(Tabela_Brasil[[#This Row],[Estado]],'De-Para_Estado_Regiao'!$B$3:$C$29,2,FALSE)</f>
        <v>Sudeste</v>
      </c>
      <c r="M3502">
        <f>IF(Tabela_Brasil[[#This Row],[IBGE_1-4]]&gt;=951,1,0)</f>
        <v>0</v>
      </c>
      <c r="N3502">
        <f>IF(Tabela_Brasil[[#This Row],[COMP_P]]&lt;=2,1,0)</f>
        <v>0</v>
      </c>
    </row>
    <row r="3503" spans="1:14" x14ac:dyDescent="0.25">
      <c r="A3503" s="9" t="s">
        <v>3422</v>
      </c>
      <c r="B3503" s="9" t="s">
        <v>14</v>
      </c>
      <c r="C3503" s="9">
        <v>29</v>
      </c>
      <c r="D3503" s="9">
        <v>0.66</v>
      </c>
      <c r="E3503" s="9">
        <v>0.69099999999999995</v>
      </c>
      <c r="F3503" s="9">
        <v>0.48399999999999999</v>
      </c>
      <c r="G3503" s="9">
        <v>72488.38</v>
      </c>
      <c r="H3503" s="10">
        <v>0</v>
      </c>
      <c r="I3503" t="str">
        <f>CONCATENATE(Tabela_Brasil[[#This Row],[Município]],"-",Tabela_Brasil[[#This Row],[Estado]])</f>
        <v>Santa Margarida Do Sul-RS</v>
      </c>
      <c r="J3503">
        <f>IF(Tabela_Brasil[[#This Row],[IDHM]]&lt;=0.599,1,0)</f>
        <v>0</v>
      </c>
      <c r="K3503" t="str">
        <f>IF(Tabela_Brasil[[#This Row],[IDHM]]&lt;=0.55,"Baixo",IF(Tabela_Brasil[[#This Row],[IDHM]]&lt;=0.699,"Médio",IF(Tabela_Brasil[[#This Row],[IDHM]]&lt;=0.799,"Alto","Muito Alto")))</f>
        <v>Médio</v>
      </c>
      <c r="L3503" t="str">
        <f>VLOOKUP(Tabela_Brasil[[#This Row],[Estado]],'De-Para_Estado_Regiao'!$B$3:$C$29,2,FALSE)</f>
        <v>Sul</v>
      </c>
      <c r="M3503">
        <f>IF(Tabela_Brasil[[#This Row],[IBGE_1-4]]&gt;=951,1,0)</f>
        <v>0</v>
      </c>
      <c r="N3503">
        <f>IF(Tabela_Brasil[[#This Row],[COMP_P]]&lt;=2,1,0)</f>
        <v>1</v>
      </c>
    </row>
    <row r="3504" spans="1:14" x14ac:dyDescent="0.25">
      <c r="A3504" s="12" t="s">
        <v>3423</v>
      </c>
      <c r="B3504" s="12" t="s">
        <v>16</v>
      </c>
      <c r="C3504" s="12">
        <v>134</v>
      </c>
      <c r="D3504" s="12">
        <v>0.68</v>
      </c>
      <c r="E3504" s="12">
        <v>0.63800000000000001</v>
      </c>
      <c r="F3504" s="12">
        <v>0.59899999999999998</v>
      </c>
      <c r="G3504" s="12">
        <v>37445.230000000003</v>
      </c>
      <c r="H3504" s="13">
        <v>0</v>
      </c>
      <c r="I3504" t="str">
        <f>CONCATENATE(Tabela_Brasil[[#This Row],[Município]],"-",Tabela_Brasil[[#This Row],[Estado]])</f>
        <v>Ressaquinha-MG</v>
      </c>
      <c r="J3504">
        <f>IF(Tabela_Brasil[[#This Row],[IDHM]]&lt;=0.599,1,0)</f>
        <v>0</v>
      </c>
      <c r="K3504" t="str">
        <f>IF(Tabela_Brasil[[#This Row],[IDHM]]&lt;=0.55,"Baixo",IF(Tabela_Brasil[[#This Row],[IDHM]]&lt;=0.699,"Médio",IF(Tabela_Brasil[[#This Row],[IDHM]]&lt;=0.799,"Alto","Muito Alto")))</f>
        <v>Médio</v>
      </c>
      <c r="L3504" t="str">
        <f>VLOOKUP(Tabela_Brasil[[#This Row],[Estado]],'De-Para_Estado_Regiao'!$B$3:$C$29,2,FALSE)</f>
        <v>Sudeste</v>
      </c>
      <c r="M3504">
        <f>IF(Tabela_Brasil[[#This Row],[IBGE_1-4]]&gt;=951,1,0)</f>
        <v>0</v>
      </c>
      <c r="N3504">
        <f>IF(Tabela_Brasil[[#This Row],[COMP_P]]&lt;=2,1,0)</f>
        <v>1</v>
      </c>
    </row>
    <row r="3505" spans="1:14" x14ac:dyDescent="0.25">
      <c r="A3505" s="9" t="s">
        <v>1759</v>
      </c>
      <c r="B3505" s="9" t="s">
        <v>22</v>
      </c>
      <c r="C3505" s="9">
        <v>266</v>
      </c>
      <c r="D3505" s="9">
        <v>0.73599999999999999</v>
      </c>
      <c r="E3505" s="9">
        <v>0.70699999999999996</v>
      </c>
      <c r="F3505" s="9">
        <v>0.69099999999999995</v>
      </c>
      <c r="G3505" s="9">
        <v>27684.95</v>
      </c>
      <c r="H3505" s="10">
        <v>2</v>
      </c>
      <c r="I3505" t="str">
        <f>CONCATENATE(Tabela_Brasil[[#This Row],[Município]],"-",Tabela_Brasil[[#This Row],[Estado]])</f>
        <v>Floresta-PR</v>
      </c>
      <c r="J3505">
        <f>IF(Tabela_Brasil[[#This Row],[IDHM]]&lt;=0.599,1,0)</f>
        <v>0</v>
      </c>
      <c r="K3505" t="str">
        <f>IF(Tabela_Brasil[[#This Row],[IDHM]]&lt;=0.55,"Baixo",IF(Tabela_Brasil[[#This Row],[IDHM]]&lt;=0.699,"Médio",IF(Tabela_Brasil[[#This Row],[IDHM]]&lt;=0.799,"Alto","Muito Alto")))</f>
        <v>Alto</v>
      </c>
      <c r="L3505" t="str">
        <f>VLOOKUP(Tabela_Brasil[[#This Row],[Estado]],'De-Para_Estado_Regiao'!$B$3:$C$29,2,FALSE)</f>
        <v>Sul</v>
      </c>
      <c r="M3505">
        <f>IF(Tabela_Brasil[[#This Row],[IBGE_1-4]]&gt;=951,1,0)</f>
        <v>0</v>
      </c>
      <c r="N3505">
        <f>IF(Tabela_Brasil[[#This Row],[COMP_P]]&lt;=2,1,0)</f>
        <v>1</v>
      </c>
    </row>
    <row r="3506" spans="1:14" x14ac:dyDescent="0.25">
      <c r="A3506" s="12" t="s">
        <v>1539</v>
      </c>
      <c r="B3506" s="12" t="s">
        <v>114</v>
      </c>
      <c r="C3506" s="12">
        <v>249</v>
      </c>
      <c r="D3506" s="12">
        <v>0.55500000000000005</v>
      </c>
      <c r="E3506" s="12">
        <v>0.51400000000000001</v>
      </c>
      <c r="F3506" s="12">
        <v>0.45400000000000001</v>
      </c>
      <c r="G3506" s="12">
        <v>12630</v>
      </c>
      <c r="H3506" s="13">
        <v>12</v>
      </c>
      <c r="I3506" t="str">
        <f>CONCATENATE(Tabela_Brasil[[#This Row],[Município]],"-",Tabela_Brasil[[#This Row],[Estado]])</f>
        <v>Pacatuba-SE</v>
      </c>
      <c r="J3506">
        <f>IF(Tabela_Brasil[[#This Row],[IDHM]]&lt;=0.599,1,0)</f>
        <v>1</v>
      </c>
      <c r="K3506" t="str">
        <f>IF(Tabela_Brasil[[#This Row],[IDHM]]&lt;=0.55,"Baixo",IF(Tabela_Brasil[[#This Row],[IDHM]]&lt;=0.699,"Médio",IF(Tabela_Brasil[[#This Row],[IDHM]]&lt;=0.799,"Alto","Muito Alto")))</f>
        <v>Médio</v>
      </c>
      <c r="L3506" t="str">
        <f>VLOOKUP(Tabela_Brasil[[#This Row],[Estado]],'De-Para_Estado_Regiao'!$B$3:$C$29,2,FALSE)</f>
        <v>Nordeste</v>
      </c>
      <c r="M3506">
        <f>IF(Tabela_Brasil[[#This Row],[IBGE_1-4]]&gt;=951,1,0)</f>
        <v>0</v>
      </c>
      <c r="N3506">
        <f>IF(Tabela_Brasil[[#This Row],[COMP_P]]&lt;=2,1,0)</f>
        <v>0</v>
      </c>
    </row>
    <row r="3507" spans="1:14" x14ac:dyDescent="0.25">
      <c r="A3507" s="9" t="s">
        <v>3424</v>
      </c>
      <c r="B3507" s="9" t="s">
        <v>22</v>
      </c>
      <c r="C3507" s="9">
        <v>172</v>
      </c>
      <c r="D3507" s="9">
        <v>0.70099999999999996</v>
      </c>
      <c r="E3507" s="9">
        <v>0.68899999999999995</v>
      </c>
      <c r="F3507" s="9">
        <v>0.627</v>
      </c>
      <c r="G3507" s="9">
        <v>31587.83</v>
      </c>
      <c r="H3507" s="10">
        <v>3</v>
      </c>
      <c r="I3507" t="str">
        <f>CONCATENATE(Tabela_Brasil[[#This Row],[Município]],"-",Tabela_Brasil[[#This Row],[Estado]])</f>
        <v>Braganey-PR</v>
      </c>
      <c r="J3507">
        <f>IF(Tabela_Brasil[[#This Row],[IDHM]]&lt;=0.599,1,0)</f>
        <v>0</v>
      </c>
      <c r="K3507" t="str">
        <f>IF(Tabela_Brasil[[#This Row],[IDHM]]&lt;=0.55,"Baixo",IF(Tabela_Brasil[[#This Row],[IDHM]]&lt;=0.699,"Médio",IF(Tabela_Brasil[[#This Row],[IDHM]]&lt;=0.799,"Alto","Muito Alto")))</f>
        <v>Alto</v>
      </c>
      <c r="L3507" t="str">
        <f>VLOOKUP(Tabela_Brasil[[#This Row],[Estado]],'De-Para_Estado_Regiao'!$B$3:$C$29,2,FALSE)</f>
        <v>Sul</v>
      </c>
      <c r="M3507">
        <f>IF(Tabela_Brasil[[#This Row],[IBGE_1-4]]&gt;=951,1,0)</f>
        <v>0</v>
      </c>
      <c r="N3507">
        <f>IF(Tabela_Brasil[[#This Row],[COMP_P]]&lt;=2,1,0)</f>
        <v>0</v>
      </c>
    </row>
    <row r="3508" spans="1:14" x14ac:dyDescent="0.25">
      <c r="A3508" s="12" t="s">
        <v>3425</v>
      </c>
      <c r="B3508" s="12" t="s">
        <v>22</v>
      </c>
      <c r="C3508" s="12">
        <v>108</v>
      </c>
      <c r="D3508" s="12">
        <v>0.68</v>
      </c>
      <c r="E3508" s="12">
        <v>0.68</v>
      </c>
      <c r="F3508" s="12">
        <v>0.57199999999999995</v>
      </c>
      <c r="G3508" s="12">
        <v>60288.94</v>
      </c>
      <c r="H3508" s="13">
        <v>2</v>
      </c>
      <c r="I3508" t="str">
        <f>CONCATENATE(Tabela_Brasil[[#This Row],[Município]],"-",Tabela_Brasil[[#This Row],[Estado]])</f>
        <v>Brasilândia Do Sul-PR</v>
      </c>
      <c r="J3508">
        <f>IF(Tabela_Brasil[[#This Row],[IDHM]]&lt;=0.599,1,0)</f>
        <v>0</v>
      </c>
      <c r="K3508" t="str">
        <f>IF(Tabela_Brasil[[#This Row],[IDHM]]&lt;=0.55,"Baixo",IF(Tabela_Brasil[[#This Row],[IDHM]]&lt;=0.699,"Médio",IF(Tabela_Brasil[[#This Row],[IDHM]]&lt;=0.799,"Alto","Muito Alto")))</f>
        <v>Médio</v>
      </c>
      <c r="L3508" t="str">
        <f>VLOOKUP(Tabela_Brasil[[#This Row],[Estado]],'De-Para_Estado_Regiao'!$B$3:$C$29,2,FALSE)</f>
        <v>Sul</v>
      </c>
      <c r="M3508">
        <f>IF(Tabela_Brasil[[#This Row],[IBGE_1-4]]&gt;=951,1,0)</f>
        <v>0</v>
      </c>
      <c r="N3508">
        <f>IF(Tabela_Brasil[[#This Row],[COMP_P]]&lt;=2,1,0)</f>
        <v>1</v>
      </c>
    </row>
    <row r="3509" spans="1:14" x14ac:dyDescent="0.25">
      <c r="A3509" s="9" t="s">
        <v>3426</v>
      </c>
      <c r="B3509" s="9" t="s">
        <v>72</v>
      </c>
      <c r="C3509" s="9">
        <v>411</v>
      </c>
      <c r="D3509" s="9">
        <v>0.59</v>
      </c>
      <c r="E3509" s="9">
        <v>0.56399999999999995</v>
      </c>
      <c r="F3509" s="9">
        <v>0.48499999999999999</v>
      </c>
      <c r="G3509" s="9">
        <v>13669.02</v>
      </c>
      <c r="H3509" s="10">
        <v>9</v>
      </c>
      <c r="I3509" t="str">
        <f>CONCATENATE(Tabela_Brasil[[#This Row],[Município]],"-",Tabela_Brasil[[#This Row],[Estado]])</f>
        <v>Governador Dix-Sept Rosado-RN</v>
      </c>
      <c r="J3509">
        <f>IF(Tabela_Brasil[[#This Row],[IDHM]]&lt;=0.599,1,0)</f>
        <v>1</v>
      </c>
      <c r="K3509" t="str">
        <f>IF(Tabela_Brasil[[#This Row],[IDHM]]&lt;=0.55,"Baixo",IF(Tabela_Brasil[[#This Row],[IDHM]]&lt;=0.699,"Médio",IF(Tabela_Brasil[[#This Row],[IDHM]]&lt;=0.799,"Alto","Muito Alto")))</f>
        <v>Médio</v>
      </c>
      <c r="L3509" t="str">
        <f>VLOOKUP(Tabela_Brasil[[#This Row],[Estado]],'De-Para_Estado_Regiao'!$B$3:$C$29,2,FALSE)</f>
        <v>Nordeste</v>
      </c>
      <c r="M3509">
        <f>IF(Tabela_Brasil[[#This Row],[IBGE_1-4]]&gt;=951,1,0)</f>
        <v>0</v>
      </c>
      <c r="N3509">
        <f>IF(Tabela_Brasil[[#This Row],[COMP_P]]&lt;=2,1,0)</f>
        <v>0</v>
      </c>
    </row>
    <row r="3510" spans="1:14" x14ac:dyDescent="0.25">
      <c r="A3510" s="12" t="s">
        <v>3427</v>
      </c>
      <c r="B3510" s="12" t="s">
        <v>22</v>
      </c>
      <c r="C3510" s="12">
        <v>168</v>
      </c>
      <c r="D3510" s="12">
        <v>0.60899999999999999</v>
      </c>
      <c r="E3510" s="12">
        <v>0.6</v>
      </c>
      <c r="F3510" s="12">
        <v>0.47699999999999998</v>
      </c>
      <c r="G3510" s="12">
        <v>16489.88</v>
      </c>
      <c r="H3510" s="13">
        <v>9</v>
      </c>
      <c r="I3510" t="str">
        <f>CONCATENATE(Tabela_Brasil[[#This Row],[Município]],"-",Tabela_Brasil[[#This Row],[Estado]])</f>
        <v>Santa Maria Do Oeste-PR</v>
      </c>
      <c r="J3510">
        <f>IF(Tabela_Brasil[[#This Row],[IDHM]]&lt;=0.599,1,0)</f>
        <v>0</v>
      </c>
      <c r="K3510" t="str">
        <f>IF(Tabela_Brasil[[#This Row],[IDHM]]&lt;=0.55,"Baixo",IF(Tabela_Brasil[[#This Row],[IDHM]]&lt;=0.699,"Médio",IF(Tabela_Brasil[[#This Row],[IDHM]]&lt;=0.799,"Alto","Muito Alto")))</f>
        <v>Médio</v>
      </c>
      <c r="L3510" t="str">
        <f>VLOOKUP(Tabela_Brasil[[#This Row],[Estado]],'De-Para_Estado_Regiao'!$B$3:$C$29,2,FALSE)</f>
        <v>Sul</v>
      </c>
      <c r="M3510">
        <f>IF(Tabela_Brasil[[#This Row],[IBGE_1-4]]&gt;=951,1,0)</f>
        <v>0</v>
      </c>
      <c r="N3510">
        <f>IF(Tabela_Brasil[[#This Row],[COMP_P]]&lt;=2,1,0)</f>
        <v>0</v>
      </c>
    </row>
    <row r="3511" spans="1:14" x14ac:dyDescent="0.25">
      <c r="A3511" s="9" t="s">
        <v>3428</v>
      </c>
      <c r="B3511" s="9" t="s">
        <v>49</v>
      </c>
      <c r="C3511" s="9">
        <v>838</v>
      </c>
      <c r="D3511" s="9">
        <v>0.56000000000000005</v>
      </c>
      <c r="E3511" s="9">
        <v>0.52</v>
      </c>
      <c r="F3511" s="9">
        <v>0.439</v>
      </c>
      <c r="G3511" s="9">
        <v>7000.23</v>
      </c>
      <c r="H3511" s="10">
        <v>0</v>
      </c>
      <c r="I3511" t="str">
        <f>CONCATENATE(Tabela_Brasil[[#This Row],[Município]],"-",Tabela_Brasil[[#This Row],[Estado]])</f>
        <v>São Sebastião Da Boa Vista-PA</v>
      </c>
      <c r="J3511">
        <f>IF(Tabela_Brasil[[#This Row],[IDHM]]&lt;=0.599,1,0)</f>
        <v>1</v>
      </c>
      <c r="K3511" t="str">
        <f>IF(Tabela_Brasil[[#This Row],[IDHM]]&lt;=0.55,"Baixo",IF(Tabela_Brasil[[#This Row],[IDHM]]&lt;=0.699,"Médio",IF(Tabela_Brasil[[#This Row],[IDHM]]&lt;=0.799,"Alto","Muito Alto")))</f>
        <v>Médio</v>
      </c>
      <c r="L3511" t="str">
        <f>VLOOKUP(Tabela_Brasil[[#This Row],[Estado]],'De-Para_Estado_Regiao'!$B$3:$C$29,2,FALSE)</f>
        <v>Norte</v>
      </c>
      <c r="M3511">
        <f>IF(Tabela_Brasil[[#This Row],[IBGE_1-4]]&gt;=951,1,0)</f>
        <v>0</v>
      </c>
      <c r="N3511">
        <f>IF(Tabela_Brasil[[#This Row],[COMP_P]]&lt;=2,1,0)</f>
        <v>1</v>
      </c>
    </row>
    <row r="3512" spans="1:14" x14ac:dyDescent="0.25">
      <c r="A3512" s="12" t="s">
        <v>3429</v>
      </c>
      <c r="B3512" s="12" t="s">
        <v>22</v>
      </c>
      <c r="C3512" s="12">
        <v>211</v>
      </c>
      <c r="D3512" s="12">
        <v>0.68</v>
      </c>
      <c r="E3512" s="12">
        <v>0.68700000000000006</v>
      </c>
      <c r="F3512" s="12">
        <v>0.58099999999999996</v>
      </c>
      <c r="G3512" s="12">
        <v>28184.41</v>
      </c>
      <c r="H3512" s="13">
        <v>2</v>
      </c>
      <c r="I3512" t="str">
        <f>CONCATENATE(Tabela_Brasil[[#This Row],[Município]],"-",Tabela_Brasil[[#This Row],[Estado]])</f>
        <v>São Pedro Do Iguaçu-PR</v>
      </c>
      <c r="J3512">
        <f>IF(Tabela_Brasil[[#This Row],[IDHM]]&lt;=0.599,1,0)</f>
        <v>0</v>
      </c>
      <c r="K3512" t="str">
        <f>IF(Tabela_Brasil[[#This Row],[IDHM]]&lt;=0.55,"Baixo",IF(Tabela_Brasil[[#This Row],[IDHM]]&lt;=0.699,"Médio",IF(Tabela_Brasil[[#This Row],[IDHM]]&lt;=0.799,"Alto","Muito Alto")))</f>
        <v>Médio</v>
      </c>
      <c r="L3512" t="str">
        <f>VLOOKUP(Tabela_Brasil[[#This Row],[Estado]],'De-Para_Estado_Regiao'!$B$3:$C$29,2,FALSE)</f>
        <v>Sul</v>
      </c>
      <c r="M3512">
        <f>IF(Tabela_Brasil[[#This Row],[IBGE_1-4]]&gt;=951,1,0)</f>
        <v>0</v>
      </c>
      <c r="N3512">
        <f>IF(Tabela_Brasil[[#This Row],[COMP_P]]&lt;=2,1,0)</f>
        <v>1</v>
      </c>
    </row>
    <row r="3513" spans="1:14" x14ac:dyDescent="0.25">
      <c r="A3513" s="9" t="s">
        <v>3430</v>
      </c>
      <c r="B3513" s="9" t="s">
        <v>22</v>
      </c>
      <c r="C3513" s="9">
        <v>94</v>
      </c>
      <c r="D3513" s="9">
        <v>0.68</v>
      </c>
      <c r="E3513" s="9">
        <v>0.64500000000000002</v>
      </c>
      <c r="F3513" s="9">
        <v>0.61199999999999999</v>
      </c>
      <c r="G3513" s="9">
        <v>31274.57</v>
      </c>
      <c r="H3513" s="10">
        <v>3</v>
      </c>
      <c r="I3513" t="str">
        <f>CONCATENATE(Tabela_Brasil[[#This Row],[Município]],"-",Tabela_Brasil[[#This Row],[Estado]])</f>
        <v>Honório Serpa-PR</v>
      </c>
      <c r="J3513">
        <f>IF(Tabela_Brasil[[#This Row],[IDHM]]&lt;=0.599,1,0)</f>
        <v>0</v>
      </c>
      <c r="K3513" t="str">
        <f>IF(Tabela_Brasil[[#This Row],[IDHM]]&lt;=0.55,"Baixo",IF(Tabela_Brasil[[#This Row],[IDHM]]&lt;=0.699,"Médio",IF(Tabela_Brasil[[#This Row],[IDHM]]&lt;=0.799,"Alto","Muito Alto")))</f>
        <v>Médio</v>
      </c>
      <c r="L3513" t="str">
        <f>VLOOKUP(Tabela_Brasil[[#This Row],[Estado]],'De-Para_Estado_Regiao'!$B$3:$C$29,2,FALSE)</f>
        <v>Sul</v>
      </c>
      <c r="M3513">
        <f>IF(Tabela_Brasil[[#This Row],[IBGE_1-4]]&gt;=951,1,0)</f>
        <v>0</v>
      </c>
      <c r="N3513">
        <f>IF(Tabela_Brasil[[#This Row],[COMP_P]]&lt;=2,1,0)</f>
        <v>0</v>
      </c>
    </row>
    <row r="3514" spans="1:14" x14ac:dyDescent="0.25">
      <c r="A3514" s="12" t="s">
        <v>3431</v>
      </c>
      <c r="B3514" s="12" t="s">
        <v>16</v>
      </c>
      <c r="C3514" s="12">
        <v>227</v>
      </c>
      <c r="D3514" s="12">
        <v>0.72299999999999998</v>
      </c>
      <c r="E3514" s="12">
        <v>0.79400000000000004</v>
      </c>
      <c r="F3514" s="12">
        <v>0.55300000000000005</v>
      </c>
      <c r="G3514" s="12">
        <v>17393.009999999998</v>
      </c>
      <c r="H3514" s="13">
        <v>2</v>
      </c>
      <c r="I3514" t="str">
        <f>CONCATENATE(Tabela_Brasil[[#This Row],[Município]],"-",Tabela_Brasil[[#This Row],[Estado]])</f>
        <v>Juruaia-MG</v>
      </c>
      <c r="J3514">
        <f>IF(Tabela_Brasil[[#This Row],[IDHM]]&lt;=0.599,1,0)</f>
        <v>0</v>
      </c>
      <c r="K3514" t="str">
        <f>IF(Tabela_Brasil[[#This Row],[IDHM]]&lt;=0.55,"Baixo",IF(Tabela_Brasil[[#This Row],[IDHM]]&lt;=0.699,"Médio",IF(Tabela_Brasil[[#This Row],[IDHM]]&lt;=0.799,"Alto","Muito Alto")))</f>
        <v>Alto</v>
      </c>
      <c r="L3514" t="str">
        <f>VLOOKUP(Tabela_Brasil[[#This Row],[Estado]],'De-Para_Estado_Regiao'!$B$3:$C$29,2,FALSE)</f>
        <v>Sudeste</v>
      </c>
      <c r="M3514">
        <f>IF(Tabela_Brasil[[#This Row],[IBGE_1-4]]&gt;=951,1,0)</f>
        <v>0</v>
      </c>
      <c r="N3514">
        <f>IF(Tabela_Brasil[[#This Row],[COMP_P]]&lt;=2,1,0)</f>
        <v>1</v>
      </c>
    </row>
    <row r="3515" spans="1:14" x14ac:dyDescent="0.25">
      <c r="A3515" s="9" t="s">
        <v>3432</v>
      </c>
      <c r="B3515" s="9" t="s">
        <v>49</v>
      </c>
      <c r="C3515" s="9">
        <v>222</v>
      </c>
      <c r="D3515" s="9">
        <v>0.45300000000000001</v>
      </c>
      <c r="E3515" s="9">
        <v>0.51600000000000001</v>
      </c>
      <c r="F3515" s="9">
        <v>0.23400000000000001</v>
      </c>
      <c r="G3515" s="9">
        <v>7797.18</v>
      </c>
      <c r="H3515" s="10">
        <v>0</v>
      </c>
      <c r="I3515" t="str">
        <f>CONCATENATE(Tabela_Brasil[[#This Row],[Município]],"-",Tabela_Brasil[[#This Row],[Estado]])</f>
        <v>Chaves-PA</v>
      </c>
      <c r="J3515">
        <f>IF(Tabela_Brasil[[#This Row],[IDHM]]&lt;=0.599,1,0)</f>
        <v>1</v>
      </c>
      <c r="K3515" t="str">
        <f>IF(Tabela_Brasil[[#This Row],[IDHM]]&lt;=0.55,"Baixo",IF(Tabela_Brasil[[#This Row],[IDHM]]&lt;=0.699,"Médio",IF(Tabela_Brasil[[#This Row],[IDHM]]&lt;=0.799,"Alto","Muito Alto")))</f>
        <v>Baixo</v>
      </c>
      <c r="L3515" t="str">
        <f>VLOOKUP(Tabela_Brasil[[#This Row],[Estado]],'De-Para_Estado_Regiao'!$B$3:$C$29,2,FALSE)</f>
        <v>Norte</v>
      </c>
      <c r="M3515">
        <f>IF(Tabela_Brasil[[#This Row],[IBGE_1-4]]&gt;=951,1,0)</f>
        <v>0</v>
      </c>
      <c r="N3515">
        <f>IF(Tabela_Brasil[[#This Row],[COMP_P]]&lt;=2,1,0)</f>
        <v>1</v>
      </c>
    </row>
    <row r="3516" spans="1:14" x14ac:dyDescent="0.25">
      <c r="A3516" s="12" t="s">
        <v>3433</v>
      </c>
      <c r="B3516" s="12" t="s">
        <v>7</v>
      </c>
      <c r="C3516" s="12">
        <v>209</v>
      </c>
      <c r="D3516" s="12">
        <v>0.71099999999999997</v>
      </c>
      <c r="E3516" s="12">
        <v>0.68300000000000005</v>
      </c>
      <c r="F3516" s="12">
        <v>0.61599999999999999</v>
      </c>
      <c r="G3516" s="12">
        <v>18916.28</v>
      </c>
      <c r="H3516" s="13">
        <v>9</v>
      </c>
      <c r="I3516" t="str">
        <f>CONCATENATE(Tabela_Brasil[[#This Row],[Município]],"-",Tabela_Brasil[[#This Row],[Estado]])</f>
        <v>Igaratá-SP</v>
      </c>
      <c r="J3516">
        <f>IF(Tabela_Brasil[[#This Row],[IDHM]]&lt;=0.599,1,0)</f>
        <v>0</v>
      </c>
      <c r="K3516" t="str">
        <f>IF(Tabela_Brasil[[#This Row],[IDHM]]&lt;=0.55,"Baixo",IF(Tabela_Brasil[[#This Row],[IDHM]]&lt;=0.699,"Médio",IF(Tabela_Brasil[[#This Row],[IDHM]]&lt;=0.799,"Alto","Muito Alto")))</f>
        <v>Alto</v>
      </c>
      <c r="L3516" t="str">
        <f>VLOOKUP(Tabela_Brasil[[#This Row],[Estado]],'De-Para_Estado_Regiao'!$B$3:$C$29,2,FALSE)</f>
        <v>Sudeste</v>
      </c>
      <c r="M3516">
        <f>IF(Tabela_Brasil[[#This Row],[IBGE_1-4]]&gt;=951,1,0)</f>
        <v>0</v>
      </c>
      <c r="N3516">
        <f>IF(Tabela_Brasil[[#This Row],[COMP_P]]&lt;=2,1,0)</f>
        <v>0</v>
      </c>
    </row>
    <row r="3517" spans="1:14" x14ac:dyDescent="0.25">
      <c r="A3517" s="9" t="s">
        <v>3434</v>
      </c>
      <c r="B3517" s="9" t="s">
        <v>24</v>
      </c>
      <c r="C3517" s="9">
        <v>301</v>
      </c>
      <c r="D3517" s="9">
        <v>0.57399999999999995</v>
      </c>
      <c r="E3517" s="9">
        <v>0.56499999999999995</v>
      </c>
      <c r="F3517" s="9">
        <v>0.42399999999999999</v>
      </c>
      <c r="G3517" s="9">
        <v>12418.3</v>
      </c>
      <c r="H3517" s="10">
        <v>2</v>
      </c>
      <c r="I3517" t="str">
        <f>CONCATENATE(Tabela_Brasil[[#This Row],[Município]],"-",Tabela_Brasil[[#This Row],[Estado]])</f>
        <v>Igrapiúna-BA</v>
      </c>
      <c r="J3517">
        <f>IF(Tabela_Brasil[[#This Row],[IDHM]]&lt;=0.599,1,0)</f>
        <v>1</v>
      </c>
      <c r="K3517" t="str">
        <f>IF(Tabela_Brasil[[#This Row],[IDHM]]&lt;=0.55,"Baixo",IF(Tabela_Brasil[[#This Row],[IDHM]]&lt;=0.699,"Médio",IF(Tabela_Brasil[[#This Row],[IDHM]]&lt;=0.799,"Alto","Muito Alto")))</f>
        <v>Médio</v>
      </c>
      <c r="L3517" t="str">
        <f>VLOOKUP(Tabela_Brasil[[#This Row],[Estado]],'De-Para_Estado_Regiao'!$B$3:$C$29,2,FALSE)</f>
        <v>Nordeste</v>
      </c>
      <c r="M3517">
        <f>IF(Tabela_Brasil[[#This Row],[IBGE_1-4]]&gt;=951,1,0)</f>
        <v>0</v>
      </c>
      <c r="N3517">
        <f>IF(Tabela_Brasil[[#This Row],[COMP_P]]&lt;=2,1,0)</f>
        <v>1</v>
      </c>
    </row>
    <row r="3518" spans="1:14" x14ac:dyDescent="0.25">
      <c r="A3518" s="12" t="s">
        <v>3435</v>
      </c>
      <c r="B3518" s="12" t="s">
        <v>39</v>
      </c>
      <c r="C3518" s="12">
        <v>893</v>
      </c>
      <c r="D3518" s="12">
        <v>0.56100000000000005</v>
      </c>
      <c r="E3518" s="12">
        <v>0.54</v>
      </c>
      <c r="F3518" s="12">
        <v>0.433</v>
      </c>
      <c r="G3518" s="12">
        <v>8972.25</v>
      </c>
      <c r="H3518" s="13">
        <v>1</v>
      </c>
      <c r="I3518" t="str">
        <f>CONCATENATE(Tabela_Brasil[[#This Row],[Município]],"-",Tabela_Brasil[[#This Row],[Estado]])</f>
        <v>Anori-AM</v>
      </c>
      <c r="J3518">
        <f>IF(Tabela_Brasil[[#This Row],[IDHM]]&lt;=0.599,1,0)</f>
        <v>1</v>
      </c>
      <c r="K3518" t="str">
        <f>IF(Tabela_Brasil[[#This Row],[IDHM]]&lt;=0.55,"Baixo",IF(Tabela_Brasil[[#This Row],[IDHM]]&lt;=0.699,"Médio",IF(Tabela_Brasil[[#This Row],[IDHM]]&lt;=0.799,"Alto","Muito Alto")))</f>
        <v>Médio</v>
      </c>
      <c r="L3518" t="str">
        <f>VLOOKUP(Tabela_Brasil[[#This Row],[Estado]],'De-Para_Estado_Regiao'!$B$3:$C$29,2,FALSE)</f>
        <v>Norte</v>
      </c>
      <c r="M3518">
        <f>IF(Tabela_Brasil[[#This Row],[IBGE_1-4]]&gt;=951,1,0)</f>
        <v>0</v>
      </c>
      <c r="N3518">
        <f>IF(Tabela_Brasil[[#This Row],[COMP_P]]&lt;=2,1,0)</f>
        <v>1</v>
      </c>
    </row>
    <row r="3519" spans="1:14" x14ac:dyDescent="0.25">
      <c r="A3519" s="9" t="s">
        <v>3436</v>
      </c>
      <c r="B3519" s="9" t="s">
        <v>33</v>
      </c>
      <c r="C3519" s="9">
        <v>178</v>
      </c>
      <c r="D3519" s="9">
        <v>0.69099999999999995</v>
      </c>
      <c r="E3519" s="9">
        <v>0.66500000000000004</v>
      </c>
      <c r="F3519" s="9">
        <v>0.59299999999999997</v>
      </c>
      <c r="G3519" s="9">
        <v>37196.51</v>
      </c>
      <c r="H3519" s="10">
        <v>5</v>
      </c>
      <c r="I3519" t="str">
        <f>CONCATENATE(Tabela_Brasil[[#This Row],[Município]],"-",Tabela_Brasil[[#This Row],[Estado]])</f>
        <v>Santo Antônio Da Barra-GO</v>
      </c>
      <c r="J3519">
        <f>IF(Tabela_Brasil[[#This Row],[IDHM]]&lt;=0.599,1,0)</f>
        <v>0</v>
      </c>
      <c r="K3519" t="str">
        <f>IF(Tabela_Brasil[[#This Row],[IDHM]]&lt;=0.55,"Baixo",IF(Tabela_Brasil[[#This Row],[IDHM]]&lt;=0.699,"Médio",IF(Tabela_Brasil[[#This Row],[IDHM]]&lt;=0.799,"Alto","Muito Alto")))</f>
        <v>Médio</v>
      </c>
      <c r="L3519" t="str">
        <f>VLOOKUP(Tabela_Brasil[[#This Row],[Estado]],'De-Para_Estado_Regiao'!$B$3:$C$29,2,FALSE)</f>
        <v>Centro-Oeste</v>
      </c>
      <c r="M3519">
        <f>IF(Tabela_Brasil[[#This Row],[IBGE_1-4]]&gt;=951,1,0)</f>
        <v>0</v>
      </c>
      <c r="N3519">
        <f>IF(Tabela_Brasil[[#This Row],[COMP_P]]&lt;=2,1,0)</f>
        <v>0</v>
      </c>
    </row>
    <row r="3520" spans="1:14" x14ac:dyDescent="0.25">
      <c r="A3520" s="12" t="s">
        <v>3437</v>
      </c>
      <c r="B3520" s="12" t="s">
        <v>29</v>
      </c>
      <c r="C3520" s="12">
        <v>210</v>
      </c>
      <c r="D3520" s="12">
        <v>0.627</v>
      </c>
      <c r="E3520" s="12">
        <v>0.67</v>
      </c>
      <c r="F3520" s="12">
        <v>0.46700000000000003</v>
      </c>
      <c r="G3520" s="12">
        <v>30246.61</v>
      </c>
      <c r="H3520" s="13">
        <v>0</v>
      </c>
      <c r="I3520" t="str">
        <f>CONCATENATE(Tabela_Brasil[[#This Row],[Município]],"-",Tabela_Brasil[[#This Row],[Estado]])</f>
        <v>Lambari D'Oeste-MT</v>
      </c>
      <c r="J3520">
        <f>IF(Tabela_Brasil[[#This Row],[IDHM]]&lt;=0.599,1,0)</f>
        <v>0</v>
      </c>
      <c r="K3520" t="str">
        <f>IF(Tabela_Brasil[[#This Row],[IDHM]]&lt;=0.55,"Baixo",IF(Tabela_Brasil[[#This Row],[IDHM]]&lt;=0.699,"Médio",IF(Tabela_Brasil[[#This Row],[IDHM]]&lt;=0.799,"Alto","Muito Alto")))</f>
        <v>Médio</v>
      </c>
      <c r="L3520" t="str">
        <f>VLOOKUP(Tabela_Brasil[[#This Row],[Estado]],'De-Para_Estado_Regiao'!$B$3:$C$29,2,FALSE)</f>
        <v>Centro-Oeste</v>
      </c>
      <c r="M3520">
        <f>IF(Tabela_Brasil[[#This Row],[IBGE_1-4]]&gt;=951,1,0)</f>
        <v>0</v>
      </c>
      <c r="N3520">
        <f>IF(Tabela_Brasil[[#This Row],[COMP_P]]&lt;=2,1,0)</f>
        <v>1</v>
      </c>
    </row>
    <row r="3521" spans="1:14" x14ac:dyDescent="0.25">
      <c r="A3521" s="9" t="s">
        <v>3438</v>
      </c>
      <c r="B3521" s="9" t="s">
        <v>59</v>
      </c>
      <c r="C3521" s="9">
        <v>380</v>
      </c>
      <c r="D3521" s="9">
        <v>0.71599999999999997</v>
      </c>
      <c r="E3521" s="9">
        <v>0.71299999999999997</v>
      </c>
      <c r="F3521" s="9">
        <v>0.61099999999999999</v>
      </c>
      <c r="G3521" s="9">
        <v>17487.39</v>
      </c>
      <c r="H3521" s="10">
        <v>8</v>
      </c>
      <c r="I3521" t="str">
        <f>CONCATENATE(Tabela_Brasil[[#This Row],[Município]],"-",Tabela_Brasil[[#This Row],[Estado]])</f>
        <v>Balneário Barra Do Sul-SC</v>
      </c>
      <c r="J3521">
        <f>IF(Tabela_Brasil[[#This Row],[IDHM]]&lt;=0.599,1,0)</f>
        <v>0</v>
      </c>
      <c r="K3521" t="str">
        <f>IF(Tabela_Brasil[[#This Row],[IDHM]]&lt;=0.55,"Baixo",IF(Tabela_Brasil[[#This Row],[IDHM]]&lt;=0.699,"Médio",IF(Tabela_Brasil[[#This Row],[IDHM]]&lt;=0.799,"Alto","Muito Alto")))</f>
        <v>Alto</v>
      </c>
      <c r="L3521" t="str">
        <f>VLOOKUP(Tabela_Brasil[[#This Row],[Estado]],'De-Para_Estado_Regiao'!$B$3:$C$29,2,FALSE)</f>
        <v>Sul</v>
      </c>
      <c r="M3521">
        <f>IF(Tabela_Brasil[[#This Row],[IBGE_1-4]]&gt;=951,1,0)</f>
        <v>0</v>
      </c>
      <c r="N3521">
        <f>IF(Tabela_Brasil[[#This Row],[COMP_P]]&lt;=2,1,0)</f>
        <v>0</v>
      </c>
    </row>
    <row r="3522" spans="1:14" x14ac:dyDescent="0.25">
      <c r="A3522" s="12" t="s">
        <v>3439</v>
      </c>
      <c r="B3522" s="12" t="s">
        <v>59</v>
      </c>
      <c r="C3522" s="12">
        <v>34</v>
      </c>
      <c r="D3522" s="12">
        <v>0.70099999999999996</v>
      </c>
      <c r="E3522" s="12">
        <v>0.74199999999999999</v>
      </c>
      <c r="F3522" s="12">
        <v>0.54800000000000004</v>
      </c>
      <c r="G3522" s="12">
        <v>60346.879999999997</v>
      </c>
      <c r="H3522" s="13">
        <v>2</v>
      </c>
      <c r="I3522" t="str">
        <f>CONCATENATE(Tabela_Brasil[[#This Row],[Município]],"-",Tabela_Brasil[[#This Row],[Estado]])</f>
        <v>Morro Grande-SC</v>
      </c>
      <c r="J3522">
        <f>IF(Tabela_Brasil[[#This Row],[IDHM]]&lt;=0.599,1,0)</f>
        <v>0</v>
      </c>
      <c r="K3522" t="str">
        <f>IF(Tabela_Brasil[[#This Row],[IDHM]]&lt;=0.55,"Baixo",IF(Tabela_Brasil[[#This Row],[IDHM]]&lt;=0.699,"Médio",IF(Tabela_Brasil[[#This Row],[IDHM]]&lt;=0.799,"Alto","Muito Alto")))</f>
        <v>Alto</v>
      </c>
      <c r="L3522" t="str">
        <f>VLOOKUP(Tabela_Brasil[[#This Row],[Estado]],'De-Para_Estado_Regiao'!$B$3:$C$29,2,FALSE)</f>
        <v>Sul</v>
      </c>
      <c r="M3522">
        <f>IF(Tabela_Brasil[[#This Row],[IBGE_1-4]]&gt;=951,1,0)</f>
        <v>0</v>
      </c>
      <c r="N3522">
        <f>IF(Tabela_Brasil[[#This Row],[COMP_P]]&lt;=2,1,0)</f>
        <v>1</v>
      </c>
    </row>
    <row r="3523" spans="1:14" x14ac:dyDescent="0.25">
      <c r="A3523" s="9" t="s">
        <v>3440</v>
      </c>
      <c r="B3523" s="9" t="s">
        <v>39</v>
      </c>
      <c r="C3523" s="9">
        <v>761</v>
      </c>
      <c r="D3523" s="9">
        <v>0.52700000000000002</v>
      </c>
      <c r="E3523" s="9">
        <v>0.53500000000000003</v>
      </c>
      <c r="F3523" s="9">
        <v>0.378</v>
      </c>
      <c r="G3523" s="9">
        <v>13244.83</v>
      </c>
      <c r="H3523" s="10">
        <v>2</v>
      </c>
      <c r="I3523" t="str">
        <f>CONCATENATE(Tabela_Brasil[[#This Row],[Município]],"-",Tabela_Brasil[[#This Row],[Estado]])</f>
        <v>Uarini-AM</v>
      </c>
      <c r="J3523">
        <f>IF(Tabela_Brasil[[#This Row],[IDHM]]&lt;=0.599,1,0)</f>
        <v>1</v>
      </c>
      <c r="K3523" t="str">
        <f>IF(Tabela_Brasil[[#This Row],[IDHM]]&lt;=0.55,"Baixo",IF(Tabela_Brasil[[#This Row],[IDHM]]&lt;=0.699,"Médio",IF(Tabela_Brasil[[#This Row],[IDHM]]&lt;=0.799,"Alto","Muito Alto")))</f>
        <v>Baixo</v>
      </c>
      <c r="L3523" t="str">
        <f>VLOOKUP(Tabela_Brasil[[#This Row],[Estado]],'De-Para_Estado_Regiao'!$B$3:$C$29,2,FALSE)</f>
        <v>Norte</v>
      </c>
      <c r="M3523">
        <f>IF(Tabela_Brasil[[#This Row],[IBGE_1-4]]&gt;=951,1,0)</f>
        <v>0</v>
      </c>
      <c r="N3523">
        <f>IF(Tabela_Brasil[[#This Row],[COMP_P]]&lt;=2,1,0)</f>
        <v>1</v>
      </c>
    </row>
    <row r="3524" spans="1:14" x14ac:dyDescent="0.25">
      <c r="A3524" s="12" t="s">
        <v>3441</v>
      </c>
      <c r="B3524" s="12" t="s">
        <v>16</v>
      </c>
      <c r="C3524" s="12">
        <v>487</v>
      </c>
      <c r="D3524" s="12">
        <v>0.64</v>
      </c>
      <c r="E3524" s="12">
        <v>0.58599999999999997</v>
      </c>
      <c r="F3524" s="12">
        <v>0.56799999999999995</v>
      </c>
      <c r="G3524" s="12">
        <v>14992.88</v>
      </c>
      <c r="H3524" s="13">
        <v>7</v>
      </c>
      <c r="I3524" t="str">
        <f>CONCATENATE(Tabela_Brasil[[#This Row],[Município]],"-",Tabela_Brasil[[#This Row],[Estado]])</f>
        <v>São Romão-MG</v>
      </c>
      <c r="J3524">
        <f>IF(Tabela_Brasil[[#This Row],[IDHM]]&lt;=0.599,1,0)</f>
        <v>0</v>
      </c>
      <c r="K3524" t="str">
        <f>IF(Tabela_Brasil[[#This Row],[IDHM]]&lt;=0.55,"Baixo",IF(Tabela_Brasil[[#This Row],[IDHM]]&lt;=0.699,"Médio",IF(Tabela_Brasil[[#This Row],[IDHM]]&lt;=0.799,"Alto","Muito Alto")))</f>
        <v>Médio</v>
      </c>
      <c r="L3524" t="str">
        <f>VLOOKUP(Tabela_Brasil[[#This Row],[Estado]],'De-Para_Estado_Regiao'!$B$3:$C$29,2,FALSE)</f>
        <v>Sudeste</v>
      </c>
      <c r="M3524">
        <f>IF(Tabela_Brasil[[#This Row],[IBGE_1-4]]&gt;=951,1,0)</f>
        <v>0</v>
      </c>
      <c r="N3524">
        <f>IF(Tabela_Brasil[[#This Row],[COMP_P]]&lt;=2,1,0)</f>
        <v>0</v>
      </c>
    </row>
    <row r="3525" spans="1:14" x14ac:dyDescent="0.25">
      <c r="A3525" s="9" t="s">
        <v>3442</v>
      </c>
      <c r="B3525" s="9" t="s">
        <v>53</v>
      </c>
      <c r="C3525" s="9">
        <v>102</v>
      </c>
      <c r="D3525" s="9">
        <v>0.65</v>
      </c>
      <c r="E3525" s="9">
        <v>0.67600000000000005</v>
      </c>
      <c r="F3525" s="9">
        <v>0.49099999999999999</v>
      </c>
      <c r="G3525" s="9">
        <v>33139.35</v>
      </c>
      <c r="H3525" s="10">
        <v>6</v>
      </c>
      <c r="I3525" t="str">
        <f>CONCATENATE(Tabela_Brasil[[#This Row],[Município]],"-",Tabela_Brasil[[#This Row],[Estado]])</f>
        <v>Rochedo-MS</v>
      </c>
      <c r="J3525">
        <f>IF(Tabela_Brasil[[#This Row],[IDHM]]&lt;=0.599,1,0)</f>
        <v>0</v>
      </c>
      <c r="K3525" t="str">
        <f>IF(Tabela_Brasil[[#This Row],[IDHM]]&lt;=0.55,"Baixo",IF(Tabela_Brasil[[#This Row],[IDHM]]&lt;=0.699,"Médio",IF(Tabela_Brasil[[#This Row],[IDHM]]&lt;=0.799,"Alto","Muito Alto")))</f>
        <v>Médio</v>
      </c>
      <c r="L3525" t="str">
        <f>VLOOKUP(Tabela_Brasil[[#This Row],[Estado]],'De-Para_Estado_Regiao'!$B$3:$C$29,2,FALSE)</f>
        <v>Centro-Oeste</v>
      </c>
      <c r="M3525">
        <f>IF(Tabela_Brasil[[#This Row],[IBGE_1-4]]&gt;=951,1,0)</f>
        <v>0</v>
      </c>
      <c r="N3525">
        <f>IF(Tabela_Brasil[[#This Row],[COMP_P]]&lt;=2,1,0)</f>
        <v>0</v>
      </c>
    </row>
    <row r="3526" spans="1:14" x14ac:dyDescent="0.25">
      <c r="A3526" s="12" t="s">
        <v>3443</v>
      </c>
      <c r="B3526" s="12" t="s">
        <v>275</v>
      </c>
      <c r="C3526" s="12">
        <v>413</v>
      </c>
      <c r="D3526" s="12">
        <v>0.501</v>
      </c>
      <c r="E3526" s="12">
        <v>0.47899999999999998</v>
      </c>
      <c r="F3526" s="12">
        <v>0.36099999999999999</v>
      </c>
      <c r="G3526" s="12">
        <v>10084.48</v>
      </c>
      <c r="H3526" s="13">
        <v>3</v>
      </c>
      <c r="I3526" t="str">
        <f>CONCATENATE(Tabela_Brasil[[#This Row],[Município]],"-",Tabela_Brasil[[#This Row],[Estado]])</f>
        <v>Marechal Thaumaturgo-AC</v>
      </c>
      <c r="J3526">
        <f>IF(Tabela_Brasil[[#This Row],[IDHM]]&lt;=0.599,1,0)</f>
        <v>1</v>
      </c>
      <c r="K3526" t="str">
        <f>IF(Tabela_Brasil[[#This Row],[IDHM]]&lt;=0.55,"Baixo",IF(Tabela_Brasil[[#This Row],[IDHM]]&lt;=0.699,"Médio",IF(Tabela_Brasil[[#This Row],[IDHM]]&lt;=0.799,"Alto","Muito Alto")))</f>
        <v>Baixo</v>
      </c>
      <c r="L3526" t="str">
        <f>VLOOKUP(Tabela_Brasil[[#This Row],[Estado]],'De-Para_Estado_Regiao'!$B$3:$C$29,2,FALSE)</f>
        <v>Norte</v>
      </c>
      <c r="M3526">
        <f>IF(Tabela_Brasil[[#This Row],[IBGE_1-4]]&gt;=951,1,0)</f>
        <v>0</v>
      </c>
      <c r="N3526">
        <f>IF(Tabela_Brasil[[#This Row],[COMP_P]]&lt;=2,1,0)</f>
        <v>0</v>
      </c>
    </row>
    <row r="3527" spans="1:14" x14ac:dyDescent="0.25">
      <c r="A3527" s="9" t="s">
        <v>2946</v>
      </c>
      <c r="B3527" s="9" t="s">
        <v>19</v>
      </c>
      <c r="C3527" s="9">
        <v>497</v>
      </c>
      <c r="D3527" s="9">
        <v>0.57999999999999996</v>
      </c>
      <c r="E3527" s="9">
        <v>0.57199999999999995</v>
      </c>
      <c r="F3527" s="9">
        <v>0.44400000000000001</v>
      </c>
      <c r="G3527" s="9">
        <v>11906.16</v>
      </c>
      <c r="H3527" s="10">
        <v>3</v>
      </c>
      <c r="I3527" t="str">
        <f>CONCATENATE(Tabela_Brasil[[#This Row],[Município]],"-",Tabela_Brasil[[#This Row],[Estado]])</f>
        <v>Primavera-PE</v>
      </c>
      <c r="J3527">
        <f>IF(Tabela_Brasil[[#This Row],[IDHM]]&lt;=0.599,1,0)</f>
        <v>1</v>
      </c>
      <c r="K3527" t="str">
        <f>IF(Tabela_Brasil[[#This Row],[IDHM]]&lt;=0.55,"Baixo",IF(Tabela_Brasil[[#This Row],[IDHM]]&lt;=0.699,"Médio",IF(Tabela_Brasil[[#This Row],[IDHM]]&lt;=0.799,"Alto","Muito Alto")))</f>
        <v>Médio</v>
      </c>
      <c r="L3527" t="str">
        <f>VLOOKUP(Tabela_Brasil[[#This Row],[Estado]],'De-Para_Estado_Regiao'!$B$3:$C$29,2,FALSE)</f>
        <v>Nordeste</v>
      </c>
      <c r="M3527">
        <f>IF(Tabela_Brasil[[#This Row],[IBGE_1-4]]&gt;=951,1,0)</f>
        <v>0</v>
      </c>
      <c r="N3527">
        <f>IF(Tabela_Brasil[[#This Row],[COMP_P]]&lt;=2,1,0)</f>
        <v>0</v>
      </c>
    </row>
    <row r="3528" spans="1:14" x14ac:dyDescent="0.25">
      <c r="A3528" s="12" t="s">
        <v>3444</v>
      </c>
      <c r="B3528" s="12" t="s">
        <v>14</v>
      </c>
      <c r="C3528" s="12">
        <v>199</v>
      </c>
      <c r="D3528" s="12">
        <v>0.66200000000000003</v>
      </c>
      <c r="E3528" s="12">
        <v>0.65900000000000003</v>
      </c>
      <c r="F3528" s="12">
        <v>0.54800000000000004</v>
      </c>
      <c r="G3528" s="12">
        <v>41392.480000000003</v>
      </c>
      <c r="H3528" s="13">
        <v>0</v>
      </c>
      <c r="I3528" t="str">
        <f>CONCATENATE(Tabela_Brasil[[#This Row],[Município]],"-",Tabela_Brasil[[#This Row],[Estado]])</f>
        <v>Barra Do Quaraí-RS</v>
      </c>
      <c r="J3528">
        <f>IF(Tabela_Brasil[[#This Row],[IDHM]]&lt;=0.599,1,0)</f>
        <v>0</v>
      </c>
      <c r="K3528" t="str">
        <f>IF(Tabela_Brasil[[#This Row],[IDHM]]&lt;=0.55,"Baixo",IF(Tabela_Brasil[[#This Row],[IDHM]]&lt;=0.699,"Médio",IF(Tabela_Brasil[[#This Row],[IDHM]]&lt;=0.799,"Alto","Muito Alto")))</f>
        <v>Médio</v>
      </c>
      <c r="L3528" t="str">
        <f>VLOOKUP(Tabela_Brasil[[#This Row],[Estado]],'De-Para_Estado_Regiao'!$B$3:$C$29,2,FALSE)</f>
        <v>Sul</v>
      </c>
      <c r="M3528">
        <f>IF(Tabela_Brasil[[#This Row],[IBGE_1-4]]&gt;=951,1,0)</f>
        <v>0</v>
      </c>
      <c r="N3528">
        <f>IF(Tabela_Brasil[[#This Row],[COMP_P]]&lt;=2,1,0)</f>
        <v>1</v>
      </c>
    </row>
    <row r="3529" spans="1:14" x14ac:dyDescent="0.25">
      <c r="A3529" s="9" t="s">
        <v>1528</v>
      </c>
      <c r="B3529" s="9" t="s">
        <v>24</v>
      </c>
      <c r="C3529" s="9">
        <v>752</v>
      </c>
      <c r="D3529" s="9">
        <v>0.59</v>
      </c>
      <c r="E3529" s="9">
        <v>0.55500000000000005</v>
      </c>
      <c r="F3529" s="9">
        <v>0.496</v>
      </c>
      <c r="G3529" s="9">
        <v>6519.35</v>
      </c>
      <c r="H3529" s="10">
        <v>19</v>
      </c>
      <c r="I3529" t="str">
        <f>CONCATENATE(Tabela_Brasil[[#This Row],[Município]],"-",Tabela_Brasil[[#This Row],[Estado]])</f>
        <v>Canarana-BA</v>
      </c>
      <c r="J3529">
        <f>IF(Tabela_Brasil[[#This Row],[IDHM]]&lt;=0.599,1,0)</f>
        <v>1</v>
      </c>
      <c r="K3529" t="str">
        <f>IF(Tabela_Brasil[[#This Row],[IDHM]]&lt;=0.55,"Baixo",IF(Tabela_Brasil[[#This Row],[IDHM]]&lt;=0.699,"Médio",IF(Tabela_Brasil[[#This Row],[IDHM]]&lt;=0.799,"Alto","Muito Alto")))</f>
        <v>Médio</v>
      </c>
      <c r="L3529" t="str">
        <f>VLOOKUP(Tabela_Brasil[[#This Row],[Estado]],'De-Para_Estado_Regiao'!$B$3:$C$29,2,FALSE)</f>
        <v>Nordeste</v>
      </c>
      <c r="M3529">
        <f>IF(Tabela_Brasil[[#This Row],[IBGE_1-4]]&gt;=951,1,0)</f>
        <v>0</v>
      </c>
      <c r="N3529">
        <f>IF(Tabela_Brasil[[#This Row],[COMP_P]]&lt;=2,1,0)</f>
        <v>0</v>
      </c>
    </row>
    <row r="3530" spans="1:14" x14ac:dyDescent="0.25">
      <c r="A3530" s="12" t="s">
        <v>3445</v>
      </c>
      <c r="B3530" s="12" t="s">
        <v>94</v>
      </c>
      <c r="C3530" s="12">
        <v>1097</v>
      </c>
      <c r="D3530" s="12">
        <v>0.56799999999999995</v>
      </c>
      <c r="E3530" s="12">
        <v>0.55700000000000005</v>
      </c>
      <c r="F3530" s="12">
        <v>0.46</v>
      </c>
      <c r="G3530" s="12">
        <v>9785.6200000000008</v>
      </c>
      <c r="H3530" s="13">
        <v>3</v>
      </c>
      <c r="I3530" t="str">
        <f>CONCATENATE(Tabela_Brasil[[#This Row],[Município]],"-",Tabela_Brasil[[#This Row],[Estado]])</f>
        <v>Messias-AL</v>
      </c>
      <c r="J3530">
        <f>IF(Tabela_Brasil[[#This Row],[IDHM]]&lt;=0.599,1,0)</f>
        <v>1</v>
      </c>
      <c r="K3530" t="str">
        <f>IF(Tabela_Brasil[[#This Row],[IDHM]]&lt;=0.55,"Baixo",IF(Tabela_Brasil[[#This Row],[IDHM]]&lt;=0.699,"Médio",IF(Tabela_Brasil[[#This Row],[IDHM]]&lt;=0.799,"Alto","Muito Alto")))</f>
        <v>Médio</v>
      </c>
      <c r="L3530" t="str">
        <f>VLOOKUP(Tabela_Brasil[[#This Row],[Estado]],'De-Para_Estado_Regiao'!$B$3:$C$29,2,FALSE)</f>
        <v>Nordeste</v>
      </c>
      <c r="M3530">
        <f>IF(Tabela_Brasil[[#This Row],[IBGE_1-4]]&gt;=951,1,0)</f>
        <v>1</v>
      </c>
      <c r="N3530">
        <f>IF(Tabela_Brasil[[#This Row],[COMP_P]]&lt;=2,1,0)</f>
        <v>0</v>
      </c>
    </row>
    <row r="3531" spans="1:14" x14ac:dyDescent="0.25">
      <c r="A3531" s="9" t="s">
        <v>3446</v>
      </c>
      <c r="B3531" s="9" t="s">
        <v>275</v>
      </c>
      <c r="C3531" s="9">
        <v>336</v>
      </c>
      <c r="D3531" s="9">
        <v>0.57499999999999996</v>
      </c>
      <c r="E3531" s="9">
        <v>0.60099999999999998</v>
      </c>
      <c r="F3531" s="9">
        <v>0.39800000000000002</v>
      </c>
      <c r="G3531" s="9">
        <v>16085.3</v>
      </c>
      <c r="H3531" s="10">
        <v>3</v>
      </c>
      <c r="I3531" t="str">
        <f>CONCATENATE(Tabela_Brasil[[#This Row],[Município]],"-",Tabela_Brasil[[#This Row],[Estado]])</f>
        <v>Capixaba-AC</v>
      </c>
      <c r="J3531">
        <f>IF(Tabela_Brasil[[#This Row],[IDHM]]&lt;=0.599,1,0)</f>
        <v>1</v>
      </c>
      <c r="K3531" t="str">
        <f>IF(Tabela_Brasil[[#This Row],[IDHM]]&lt;=0.55,"Baixo",IF(Tabela_Brasil[[#This Row],[IDHM]]&lt;=0.699,"Médio",IF(Tabela_Brasil[[#This Row],[IDHM]]&lt;=0.799,"Alto","Muito Alto")))</f>
        <v>Médio</v>
      </c>
      <c r="L3531" t="str">
        <f>VLOOKUP(Tabela_Brasil[[#This Row],[Estado]],'De-Para_Estado_Regiao'!$B$3:$C$29,2,FALSE)</f>
        <v>Norte</v>
      </c>
      <c r="M3531">
        <f>IF(Tabela_Brasil[[#This Row],[IBGE_1-4]]&gt;=951,1,0)</f>
        <v>0</v>
      </c>
      <c r="N3531">
        <f>IF(Tabela_Brasil[[#This Row],[COMP_P]]&lt;=2,1,0)</f>
        <v>0</v>
      </c>
    </row>
    <row r="3532" spans="1:14" x14ac:dyDescent="0.25">
      <c r="A3532" s="12" t="s">
        <v>3447</v>
      </c>
      <c r="B3532" s="12" t="s">
        <v>14</v>
      </c>
      <c r="C3532" s="12">
        <v>48</v>
      </c>
      <c r="D3532" s="12">
        <v>0.73599999999999999</v>
      </c>
      <c r="E3532" s="12">
        <v>0.76200000000000001</v>
      </c>
      <c r="F3532" s="12">
        <v>0.61199999999999999</v>
      </c>
      <c r="G3532" s="12">
        <v>63841.64</v>
      </c>
      <c r="H3532" s="13">
        <v>1</v>
      </c>
      <c r="I3532" t="str">
        <f>CONCATENATE(Tabela_Brasil[[#This Row],[Município]],"-",Tabela_Brasil[[#This Row],[Estado]])</f>
        <v>Camargo-RS</v>
      </c>
      <c r="J3532">
        <f>IF(Tabela_Brasil[[#This Row],[IDHM]]&lt;=0.599,1,0)</f>
        <v>0</v>
      </c>
      <c r="K3532" t="str">
        <f>IF(Tabela_Brasil[[#This Row],[IDHM]]&lt;=0.55,"Baixo",IF(Tabela_Brasil[[#This Row],[IDHM]]&lt;=0.699,"Médio",IF(Tabela_Brasil[[#This Row],[IDHM]]&lt;=0.799,"Alto","Muito Alto")))</f>
        <v>Alto</v>
      </c>
      <c r="L3532" t="str">
        <f>VLOOKUP(Tabela_Brasil[[#This Row],[Estado]],'De-Para_Estado_Regiao'!$B$3:$C$29,2,FALSE)</f>
        <v>Sul</v>
      </c>
      <c r="M3532">
        <f>IF(Tabela_Brasil[[#This Row],[IBGE_1-4]]&gt;=951,1,0)</f>
        <v>0</v>
      </c>
      <c r="N3532">
        <f>IF(Tabela_Brasil[[#This Row],[COMP_P]]&lt;=2,1,0)</f>
        <v>1</v>
      </c>
    </row>
    <row r="3533" spans="1:14" x14ac:dyDescent="0.25">
      <c r="A3533" s="9" t="s">
        <v>3448</v>
      </c>
      <c r="B3533" s="9" t="s">
        <v>59</v>
      </c>
      <c r="C3533" s="9">
        <v>240</v>
      </c>
      <c r="D3533" s="9">
        <v>0.71599999999999997</v>
      </c>
      <c r="E3533" s="9">
        <v>0.70699999999999996</v>
      </c>
      <c r="F3533" s="9">
        <v>0.6</v>
      </c>
      <c r="G3533" s="9">
        <v>23731.3</v>
      </c>
      <c r="H3533" s="10">
        <v>3</v>
      </c>
      <c r="I3533" t="str">
        <f>CONCATENATE(Tabela_Brasil[[#This Row],[Município]],"-",Tabela_Brasil[[#This Row],[Estado]])</f>
        <v>Paulo Lopes-SC</v>
      </c>
      <c r="J3533">
        <f>IF(Tabela_Brasil[[#This Row],[IDHM]]&lt;=0.599,1,0)</f>
        <v>0</v>
      </c>
      <c r="K3533" t="str">
        <f>IF(Tabela_Brasil[[#This Row],[IDHM]]&lt;=0.55,"Baixo",IF(Tabela_Brasil[[#This Row],[IDHM]]&lt;=0.699,"Médio",IF(Tabela_Brasil[[#This Row],[IDHM]]&lt;=0.799,"Alto","Muito Alto")))</f>
        <v>Alto</v>
      </c>
      <c r="L3533" t="str">
        <f>VLOOKUP(Tabela_Brasil[[#This Row],[Estado]],'De-Para_Estado_Regiao'!$B$3:$C$29,2,FALSE)</f>
        <v>Sul</v>
      </c>
      <c r="M3533">
        <f>IF(Tabela_Brasil[[#This Row],[IBGE_1-4]]&gt;=951,1,0)</f>
        <v>0</v>
      </c>
      <c r="N3533">
        <f>IF(Tabela_Brasil[[#This Row],[COMP_P]]&lt;=2,1,0)</f>
        <v>0</v>
      </c>
    </row>
    <row r="3534" spans="1:14" x14ac:dyDescent="0.25">
      <c r="A3534" s="12" t="s">
        <v>3449</v>
      </c>
      <c r="B3534" s="12" t="s">
        <v>114</v>
      </c>
      <c r="C3534" s="12">
        <v>240</v>
      </c>
      <c r="D3534" s="12">
        <v>0.54500000000000004</v>
      </c>
      <c r="E3534" s="12">
        <v>0.51300000000000001</v>
      </c>
      <c r="F3534" s="12">
        <v>0.41399999999999998</v>
      </c>
      <c r="G3534" s="12">
        <v>12374.15</v>
      </c>
      <c r="H3534" s="13">
        <v>0</v>
      </c>
      <c r="I3534" t="str">
        <f>CONCATENATE(Tabela_Brasil[[#This Row],[Município]],"-",Tabela_Brasil[[#This Row],[Estado]])</f>
        <v>Santa Luzia Do Itanhy-SE</v>
      </c>
      <c r="J3534">
        <f>IF(Tabela_Brasil[[#This Row],[IDHM]]&lt;=0.599,1,0)</f>
        <v>1</v>
      </c>
      <c r="K3534" t="str">
        <f>IF(Tabela_Brasil[[#This Row],[IDHM]]&lt;=0.55,"Baixo",IF(Tabela_Brasil[[#This Row],[IDHM]]&lt;=0.699,"Médio",IF(Tabela_Brasil[[#This Row],[IDHM]]&lt;=0.799,"Alto","Muito Alto")))</f>
        <v>Baixo</v>
      </c>
      <c r="L3534" t="str">
        <f>VLOOKUP(Tabela_Brasil[[#This Row],[Estado]],'De-Para_Estado_Regiao'!$B$3:$C$29,2,FALSE)</f>
        <v>Nordeste</v>
      </c>
      <c r="M3534">
        <f>IF(Tabela_Brasil[[#This Row],[IBGE_1-4]]&gt;=951,1,0)</f>
        <v>0</v>
      </c>
      <c r="N3534">
        <f>IF(Tabela_Brasil[[#This Row],[COMP_P]]&lt;=2,1,0)</f>
        <v>1</v>
      </c>
    </row>
    <row r="3535" spans="1:14" x14ac:dyDescent="0.25">
      <c r="A3535" s="9" t="s">
        <v>3450</v>
      </c>
      <c r="B3535" s="9" t="s">
        <v>24</v>
      </c>
      <c r="C3535" s="9">
        <v>362</v>
      </c>
      <c r="D3535" s="9">
        <v>0.58799999999999997</v>
      </c>
      <c r="E3535" s="9">
        <v>0.58599999999999997</v>
      </c>
      <c r="F3535" s="9">
        <v>0.47399999999999998</v>
      </c>
      <c r="G3535" s="9">
        <v>11074.3</v>
      </c>
      <c r="H3535" s="10">
        <v>2</v>
      </c>
      <c r="I3535" t="str">
        <f>CONCATENATE(Tabela_Brasil[[#This Row],[Município]],"-",Tabela_Brasil[[#This Row],[Estado]])</f>
        <v>Andorinha-BA</v>
      </c>
      <c r="J3535">
        <f>IF(Tabela_Brasil[[#This Row],[IDHM]]&lt;=0.599,1,0)</f>
        <v>1</v>
      </c>
      <c r="K3535" t="str">
        <f>IF(Tabela_Brasil[[#This Row],[IDHM]]&lt;=0.55,"Baixo",IF(Tabela_Brasil[[#This Row],[IDHM]]&lt;=0.699,"Médio",IF(Tabela_Brasil[[#This Row],[IDHM]]&lt;=0.799,"Alto","Muito Alto")))</f>
        <v>Médio</v>
      </c>
      <c r="L3535" t="str">
        <f>VLOOKUP(Tabela_Brasil[[#This Row],[Estado]],'De-Para_Estado_Regiao'!$B$3:$C$29,2,FALSE)</f>
        <v>Nordeste</v>
      </c>
      <c r="M3535">
        <f>IF(Tabela_Brasil[[#This Row],[IBGE_1-4]]&gt;=951,1,0)</f>
        <v>0</v>
      </c>
      <c r="N3535">
        <f>IF(Tabela_Brasil[[#This Row],[COMP_P]]&lt;=2,1,0)</f>
        <v>1</v>
      </c>
    </row>
    <row r="3536" spans="1:14" x14ac:dyDescent="0.25">
      <c r="A3536" s="12" t="s">
        <v>3451</v>
      </c>
      <c r="B3536" s="12" t="s">
        <v>87</v>
      </c>
      <c r="C3536" s="12">
        <v>695</v>
      </c>
      <c r="D3536" s="12">
        <v>0.56399999999999995</v>
      </c>
      <c r="E3536" s="12">
        <v>0.499</v>
      </c>
      <c r="F3536" s="12">
        <v>0.46400000000000002</v>
      </c>
      <c r="G3536" s="12">
        <v>7528.58</v>
      </c>
      <c r="H3536" s="13">
        <v>1</v>
      </c>
      <c r="I3536" t="str">
        <f>CONCATENATE(Tabela_Brasil[[#This Row],[Município]],"-",Tabela_Brasil[[#This Row],[Estado]])</f>
        <v>Peritoró-MA</v>
      </c>
      <c r="J3536">
        <f>IF(Tabela_Brasil[[#This Row],[IDHM]]&lt;=0.599,1,0)</f>
        <v>1</v>
      </c>
      <c r="K3536" t="str">
        <f>IF(Tabela_Brasil[[#This Row],[IDHM]]&lt;=0.55,"Baixo",IF(Tabela_Brasil[[#This Row],[IDHM]]&lt;=0.699,"Médio",IF(Tabela_Brasil[[#This Row],[IDHM]]&lt;=0.799,"Alto","Muito Alto")))</f>
        <v>Médio</v>
      </c>
      <c r="L3536" t="str">
        <f>VLOOKUP(Tabela_Brasil[[#This Row],[Estado]],'De-Para_Estado_Regiao'!$B$3:$C$29,2,FALSE)</f>
        <v>Nordeste</v>
      </c>
      <c r="M3536">
        <f>IF(Tabela_Brasil[[#This Row],[IBGE_1-4]]&gt;=951,1,0)</f>
        <v>0</v>
      </c>
      <c r="N3536">
        <f>IF(Tabela_Brasil[[#This Row],[COMP_P]]&lt;=2,1,0)</f>
        <v>1</v>
      </c>
    </row>
    <row r="3537" spans="1:14" x14ac:dyDescent="0.25">
      <c r="A3537" s="9" t="s">
        <v>3452</v>
      </c>
      <c r="B3537" s="9" t="s">
        <v>49</v>
      </c>
      <c r="C3537" s="9">
        <v>531</v>
      </c>
      <c r="D3537" s="9">
        <v>0.47299999999999998</v>
      </c>
      <c r="E3537" s="9">
        <v>0.44900000000000001</v>
      </c>
      <c r="F3537" s="9">
        <v>0.30299999999999999</v>
      </c>
      <c r="G3537" s="9">
        <v>5338.15</v>
      </c>
      <c r="H3537" s="10">
        <v>0</v>
      </c>
      <c r="I3537" t="str">
        <f>CONCATENATE(Tabela_Brasil[[#This Row],[Município]],"-",Tabela_Brasil[[#This Row],[Estado]])</f>
        <v>Cachoeira Do Piriá-PA</v>
      </c>
      <c r="J3537">
        <f>IF(Tabela_Brasil[[#This Row],[IDHM]]&lt;=0.599,1,0)</f>
        <v>1</v>
      </c>
      <c r="K3537" t="str">
        <f>IF(Tabela_Brasil[[#This Row],[IDHM]]&lt;=0.55,"Baixo",IF(Tabela_Brasil[[#This Row],[IDHM]]&lt;=0.699,"Médio",IF(Tabela_Brasil[[#This Row],[IDHM]]&lt;=0.799,"Alto","Muito Alto")))</f>
        <v>Baixo</v>
      </c>
      <c r="L3537" t="str">
        <f>VLOOKUP(Tabela_Brasil[[#This Row],[Estado]],'De-Para_Estado_Regiao'!$B$3:$C$29,2,FALSE)</f>
        <v>Norte</v>
      </c>
      <c r="M3537">
        <f>IF(Tabela_Brasil[[#This Row],[IBGE_1-4]]&gt;=951,1,0)</f>
        <v>0</v>
      </c>
      <c r="N3537">
        <f>IF(Tabela_Brasil[[#This Row],[COMP_P]]&lt;=2,1,0)</f>
        <v>1</v>
      </c>
    </row>
    <row r="3538" spans="1:14" x14ac:dyDescent="0.25">
      <c r="A3538" s="12" t="s">
        <v>3453</v>
      </c>
      <c r="B3538" s="12" t="s">
        <v>29</v>
      </c>
      <c r="C3538" s="12">
        <v>194</v>
      </c>
      <c r="D3538" s="12">
        <v>0.67400000000000004</v>
      </c>
      <c r="E3538" s="12">
        <v>0.65200000000000002</v>
      </c>
      <c r="F3538" s="12">
        <v>0.57699999999999996</v>
      </c>
      <c r="G3538" s="12">
        <v>20062.349999999999</v>
      </c>
      <c r="H3538" s="13">
        <v>2</v>
      </c>
      <c r="I3538" t="str">
        <f>CONCATENATE(Tabela_Brasil[[#This Row],[Município]],"-",Tabela_Brasil[[#This Row],[Estado]])</f>
        <v>Novo Mundo-MT</v>
      </c>
      <c r="J3538">
        <f>IF(Tabela_Brasil[[#This Row],[IDHM]]&lt;=0.599,1,0)</f>
        <v>0</v>
      </c>
      <c r="K3538" t="str">
        <f>IF(Tabela_Brasil[[#This Row],[IDHM]]&lt;=0.55,"Baixo",IF(Tabela_Brasil[[#This Row],[IDHM]]&lt;=0.699,"Médio",IF(Tabela_Brasil[[#This Row],[IDHM]]&lt;=0.799,"Alto","Muito Alto")))</f>
        <v>Médio</v>
      </c>
      <c r="L3538" t="str">
        <f>VLOOKUP(Tabela_Brasil[[#This Row],[Estado]],'De-Para_Estado_Regiao'!$B$3:$C$29,2,FALSE)</f>
        <v>Centro-Oeste</v>
      </c>
      <c r="M3538">
        <f>IF(Tabela_Brasil[[#This Row],[IBGE_1-4]]&gt;=951,1,0)</f>
        <v>0</v>
      </c>
      <c r="N3538">
        <f>IF(Tabela_Brasil[[#This Row],[COMP_P]]&lt;=2,1,0)</f>
        <v>1</v>
      </c>
    </row>
    <row r="3539" spans="1:14" x14ac:dyDescent="0.25">
      <c r="A3539" s="9" t="s">
        <v>3454</v>
      </c>
      <c r="B3539" s="9" t="s">
        <v>22</v>
      </c>
      <c r="C3539" s="9">
        <v>125</v>
      </c>
      <c r="D3539" s="9">
        <v>0.6</v>
      </c>
      <c r="E3539" s="9">
        <v>0.60899999999999999</v>
      </c>
      <c r="F3539" s="9">
        <v>0.44700000000000001</v>
      </c>
      <c r="G3539" s="9">
        <v>22518.77</v>
      </c>
      <c r="H3539" s="10">
        <v>2</v>
      </c>
      <c r="I3539" t="str">
        <f>CONCATENATE(Tabela_Brasil[[#This Row],[Município]],"-",Tabela_Brasil[[#This Row],[Estado]])</f>
        <v>Coronel Domingos Soares-PR</v>
      </c>
      <c r="J3539">
        <f>IF(Tabela_Brasil[[#This Row],[IDHM]]&lt;=0.599,1,0)</f>
        <v>0</v>
      </c>
      <c r="K3539" t="str">
        <f>IF(Tabela_Brasil[[#This Row],[IDHM]]&lt;=0.55,"Baixo",IF(Tabela_Brasil[[#This Row],[IDHM]]&lt;=0.699,"Médio",IF(Tabela_Brasil[[#This Row],[IDHM]]&lt;=0.799,"Alto","Muito Alto")))</f>
        <v>Médio</v>
      </c>
      <c r="L3539" t="str">
        <f>VLOOKUP(Tabela_Brasil[[#This Row],[Estado]],'De-Para_Estado_Regiao'!$B$3:$C$29,2,FALSE)</f>
        <v>Sul</v>
      </c>
      <c r="M3539">
        <f>IF(Tabela_Brasil[[#This Row],[IBGE_1-4]]&gt;=951,1,0)</f>
        <v>0</v>
      </c>
      <c r="N3539">
        <f>IF(Tabela_Brasil[[#This Row],[COMP_P]]&lt;=2,1,0)</f>
        <v>1</v>
      </c>
    </row>
    <row r="3540" spans="1:14" x14ac:dyDescent="0.25">
      <c r="A3540" s="12" t="s">
        <v>3455</v>
      </c>
      <c r="B3540" s="12" t="s">
        <v>82</v>
      </c>
      <c r="C3540" s="12">
        <v>825</v>
      </c>
      <c r="D3540" s="12">
        <v>0.60699999999999998</v>
      </c>
      <c r="E3540" s="12">
        <v>0.59199999999999997</v>
      </c>
      <c r="F3540" s="12">
        <v>0.496</v>
      </c>
      <c r="G3540" s="12">
        <v>9641.82</v>
      </c>
      <c r="H3540" s="13">
        <v>21</v>
      </c>
      <c r="I3540" t="str">
        <f>CONCATENATE(Tabela_Brasil[[#This Row],[Município]],"-",Tabela_Brasil[[#This Row],[Estado]])</f>
        <v>Boqueirão-PB</v>
      </c>
      <c r="J3540">
        <f>IF(Tabela_Brasil[[#This Row],[IDHM]]&lt;=0.599,1,0)</f>
        <v>0</v>
      </c>
      <c r="K3540" t="str">
        <f>IF(Tabela_Brasil[[#This Row],[IDHM]]&lt;=0.55,"Baixo",IF(Tabela_Brasil[[#This Row],[IDHM]]&lt;=0.699,"Médio",IF(Tabela_Brasil[[#This Row],[IDHM]]&lt;=0.799,"Alto","Muito Alto")))</f>
        <v>Médio</v>
      </c>
      <c r="L3540" t="str">
        <f>VLOOKUP(Tabela_Brasil[[#This Row],[Estado]],'De-Para_Estado_Regiao'!$B$3:$C$29,2,FALSE)</f>
        <v>Nordeste</v>
      </c>
      <c r="M3540">
        <f>IF(Tabela_Brasil[[#This Row],[IBGE_1-4]]&gt;=951,1,0)</f>
        <v>0</v>
      </c>
      <c r="N3540">
        <f>IF(Tabela_Brasil[[#This Row],[COMP_P]]&lt;=2,1,0)</f>
        <v>0</v>
      </c>
    </row>
    <row r="3541" spans="1:14" x14ac:dyDescent="0.25">
      <c r="A3541" s="9" t="s">
        <v>3456</v>
      </c>
      <c r="B3541" s="9" t="s">
        <v>94</v>
      </c>
      <c r="C3541" s="9">
        <v>983</v>
      </c>
      <c r="D3541" s="9">
        <v>0.55700000000000005</v>
      </c>
      <c r="E3541" s="9">
        <v>0.55200000000000005</v>
      </c>
      <c r="F3541" s="9">
        <v>0.42799999999999999</v>
      </c>
      <c r="G3541" s="9">
        <v>10760.86</v>
      </c>
      <c r="H3541" s="10">
        <v>3</v>
      </c>
      <c r="I3541" t="str">
        <f>CONCATENATE(Tabela_Brasil[[#This Row],[Município]],"-",Tabela_Brasil[[#This Row],[Estado]])</f>
        <v>Barra De Santo Antônio-AL</v>
      </c>
      <c r="J3541">
        <f>IF(Tabela_Brasil[[#This Row],[IDHM]]&lt;=0.599,1,0)</f>
        <v>1</v>
      </c>
      <c r="K3541" t="str">
        <f>IF(Tabela_Brasil[[#This Row],[IDHM]]&lt;=0.55,"Baixo",IF(Tabela_Brasil[[#This Row],[IDHM]]&lt;=0.699,"Médio",IF(Tabela_Brasil[[#This Row],[IDHM]]&lt;=0.799,"Alto","Muito Alto")))</f>
        <v>Médio</v>
      </c>
      <c r="L3541" t="str">
        <f>VLOOKUP(Tabela_Brasil[[#This Row],[Estado]],'De-Para_Estado_Regiao'!$B$3:$C$29,2,FALSE)</f>
        <v>Nordeste</v>
      </c>
      <c r="M3541">
        <f>IF(Tabela_Brasil[[#This Row],[IBGE_1-4]]&gt;=951,1,0)</f>
        <v>1</v>
      </c>
      <c r="N3541">
        <f>IF(Tabela_Brasil[[#This Row],[COMP_P]]&lt;=2,1,0)</f>
        <v>0</v>
      </c>
    </row>
    <row r="3542" spans="1:14" x14ac:dyDescent="0.25">
      <c r="A3542" s="12" t="s">
        <v>3457</v>
      </c>
      <c r="B3542" s="12" t="s">
        <v>59</v>
      </c>
      <c r="C3542" s="12">
        <v>179</v>
      </c>
      <c r="D3542" s="12">
        <v>0.76800000000000002</v>
      </c>
      <c r="E3542" s="12">
        <v>0.752</v>
      </c>
      <c r="F3542" s="12">
        <v>0.69899999999999995</v>
      </c>
      <c r="G3542" s="12">
        <v>24075.11</v>
      </c>
      <c r="H3542" s="13">
        <v>3</v>
      </c>
      <c r="I3542" t="str">
        <f>CONCATENATE(Tabela_Brasil[[#This Row],[Município]],"-",Tabela_Brasil[[#This Row],[Estado]])</f>
        <v>Maracajá-SC</v>
      </c>
      <c r="J3542">
        <f>IF(Tabela_Brasil[[#This Row],[IDHM]]&lt;=0.599,1,0)</f>
        <v>0</v>
      </c>
      <c r="K3542" t="str">
        <f>IF(Tabela_Brasil[[#This Row],[IDHM]]&lt;=0.55,"Baixo",IF(Tabela_Brasil[[#This Row],[IDHM]]&lt;=0.699,"Médio",IF(Tabela_Brasil[[#This Row],[IDHM]]&lt;=0.799,"Alto","Muito Alto")))</f>
        <v>Alto</v>
      </c>
      <c r="L3542" t="str">
        <f>VLOOKUP(Tabela_Brasil[[#This Row],[Estado]],'De-Para_Estado_Regiao'!$B$3:$C$29,2,FALSE)</f>
        <v>Sul</v>
      </c>
      <c r="M3542">
        <f>IF(Tabela_Brasil[[#This Row],[IBGE_1-4]]&gt;=951,1,0)</f>
        <v>0</v>
      </c>
      <c r="N3542">
        <f>IF(Tabela_Brasil[[#This Row],[COMP_P]]&lt;=2,1,0)</f>
        <v>0</v>
      </c>
    </row>
    <row r="3543" spans="1:14" x14ac:dyDescent="0.25">
      <c r="A3543" s="9" t="s">
        <v>3458</v>
      </c>
      <c r="B3543" s="9" t="s">
        <v>148</v>
      </c>
      <c r="C3543" s="9">
        <v>138</v>
      </c>
      <c r="D3543" s="9">
        <v>0.58899999999999997</v>
      </c>
      <c r="E3543" s="9">
        <v>0.622</v>
      </c>
      <c r="F3543" s="9">
        <v>0.434</v>
      </c>
      <c r="G3543" s="9">
        <v>14958</v>
      </c>
      <c r="H3543" s="10">
        <v>2</v>
      </c>
      <c r="I3543" t="str">
        <f>CONCATENATE(Tabela_Brasil[[#This Row],[Município]],"-",Tabela_Brasil[[#This Row],[Estado]])</f>
        <v>Theobroma-RO</v>
      </c>
      <c r="J3543">
        <f>IF(Tabela_Brasil[[#This Row],[IDHM]]&lt;=0.599,1,0)</f>
        <v>1</v>
      </c>
      <c r="K3543" t="str">
        <f>IF(Tabela_Brasil[[#This Row],[IDHM]]&lt;=0.55,"Baixo",IF(Tabela_Brasil[[#This Row],[IDHM]]&lt;=0.699,"Médio",IF(Tabela_Brasil[[#This Row],[IDHM]]&lt;=0.799,"Alto","Muito Alto")))</f>
        <v>Médio</v>
      </c>
      <c r="L3543" t="str">
        <f>VLOOKUP(Tabela_Brasil[[#This Row],[Estado]],'De-Para_Estado_Regiao'!$B$3:$C$29,2,FALSE)</f>
        <v>Norte</v>
      </c>
      <c r="M3543">
        <f>IF(Tabela_Brasil[[#This Row],[IBGE_1-4]]&gt;=951,1,0)</f>
        <v>0</v>
      </c>
      <c r="N3543">
        <f>IF(Tabela_Brasil[[#This Row],[COMP_P]]&lt;=2,1,0)</f>
        <v>1</v>
      </c>
    </row>
    <row r="3544" spans="1:14" x14ac:dyDescent="0.25">
      <c r="A3544" s="12" t="s">
        <v>3459</v>
      </c>
      <c r="B3544" s="12" t="s">
        <v>87</v>
      </c>
      <c r="C3544" s="12">
        <v>1343</v>
      </c>
      <c r="D3544" s="12">
        <v>0.51300000000000001</v>
      </c>
      <c r="E3544" s="12">
        <v>0.5</v>
      </c>
      <c r="F3544" s="12">
        <v>0.374</v>
      </c>
      <c r="G3544" s="12">
        <v>6481.02</v>
      </c>
      <c r="H3544" s="13">
        <v>36</v>
      </c>
      <c r="I3544" t="str">
        <f>CONCATENATE(Tabela_Brasil[[#This Row],[Município]],"-",Tabela_Brasil[[#This Row],[Estado]])</f>
        <v>Aldeias Altas-MA</v>
      </c>
      <c r="J3544">
        <f>IF(Tabela_Brasil[[#This Row],[IDHM]]&lt;=0.599,1,0)</f>
        <v>1</v>
      </c>
      <c r="K3544" t="str">
        <f>IF(Tabela_Brasil[[#This Row],[IDHM]]&lt;=0.55,"Baixo",IF(Tabela_Brasil[[#This Row],[IDHM]]&lt;=0.699,"Médio",IF(Tabela_Brasil[[#This Row],[IDHM]]&lt;=0.799,"Alto","Muito Alto")))</f>
        <v>Baixo</v>
      </c>
      <c r="L3544" t="str">
        <f>VLOOKUP(Tabela_Brasil[[#This Row],[Estado]],'De-Para_Estado_Regiao'!$B$3:$C$29,2,FALSE)</f>
        <v>Nordeste</v>
      </c>
      <c r="M3544">
        <f>IF(Tabela_Brasil[[#This Row],[IBGE_1-4]]&gt;=951,1,0)</f>
        <v>1</v>
      </c>
      <c r="N3544">
        <f>IF(Tabela_Brasil[[#This Row],[COMP_P]]&lt;=2,1,0)</f>
        <v>0</v>
      </c>
    </row>
    <row r="3545" spans="1:14" x14ac:dyDescent="0.25">
      <c r="A3545" s="9" t="s">
        <v>3460</v>
      </c>
      <c r="B3545" s="9" t="s">
        <v>39</v>
      </c>
      <c r="C3545" s="9">
        <v>598</v>
      </c>
      <c r="D3545" s="9">
        <v>0.45</v>
      </c>
      <c r="E3545" s="9">
        <v>0.48099999999999998</v>
      </c>
      <c r="F3545" s="9">
        <v>0.25900000000000001</v>
      </c>
      <c r="G3545" s="9">
        <v>9085.35</v>
      </c>
      <c r="H3545" s="10">
        <v>0</v>
      </c>
      <c r="I3545" t="str">
        <f>CONCATENATE(Tabela_Brasil[[#This Row],[Município]],"-",Tabela_Brasil[[#This Row],[Estado]])</f>
        <v>Atalaia Do Norte-AM</v>
      </c>
      <c r="J3545">
        <f>IF(Tabela_Brasil[[#This Row],[IDHM]]&lt;=0.599,1,0)</f>
        <v>1</v>
      </c>
      <c r="K3545" t="str">
        <f>IF(Tabela_Brasil[[#This Row],[IDHM]]&lt;=0.55,"Baixo",IF(Tabela_Brasil[[#This Row],[IDHM]]&lt;=0.699,"Médio",IF(Tabela_Brasil[[#This Row],[IDHM]]&lt;=0.799,"Alto","Muito Alto")))</f>
        <v>Baixo</v>
      </c>
      <c r="L3545" t="str">
        <f>VLOOKUP(Tabela_Brasil[[#This Row],[Estado]],'De-Para_Estado_Regiao'!$B$3:$C$29,2,FALSE)</f>
        <v>Norte</v>
      </c>
      <c r="M3545">
        <f>IF(Tabela_Brasil[[#This Row],[IBGE_1-4]]&gt;=951,1,0)</f>
        <v>0</v>
      </c>
      <c r="N3545">
        <f>IF(Tabela_Brasil[[#This Row],[COMP_P]]&lt;=2,1,0)</f>
        <v>1</v>
      </c>
    </row>
    <row r="3546" spans="1:14" x14ac:dyDescent="0.25">
      <c r="A3546" s="12" t="s">
        <v>3461</v>
      </c>
      <c r="B3546" s="12" t="s">
        <v>22</v>
      </c>
      <c r="C3546" s="12">
        <v>218</v>
      </c>
      <c r="D3546" s="12">
        <v>0.71</v>
      </c>
      <c r="E3546" s="12">
        <v>0.68799999999999994</v>
      </c>
      <c r="F3546" s="12">
        <v>0.63400000000000001</v>
      </c>
      <c r="G3546" s="12">
        <v>28160.13</v>
      </c>
      <c r="H3546" s="13">
        <v>0</v>
      </c>
      <c r="I3546" t="str">
        <f>CONCATENATE(Tabela_Brasil[[#This Row],[Município]],"-",Tabela_Brasil[[#This Row],[Estado]])</f>
        <v>Ouro Verde Do Oeste-PR</v>
      </c>
      <c r="J3546">
        <f>IF(Tabela_Brasil[[#This Row],[IDHM]]&lt;=0.599,1,0)</f>
        <v>0</v>
      </c>
      <c r="K3546" t="str">
        <f>IF(Tabela_Brasil[[#This Row],[IDHM]]&lt;=0.55,"Baixo",IF(Tabela_Brasil[[#This Row],[IDHM]]&lt;=0.699,"Médio",IF(Tabela_Brasil[[#This Row],[IDHM]]&lt;=0.799,"Alto","Muito Alto")))</f>
        <v>Alto</v>
      </c>
      <c r="L3546" t="str">
        <f>VLOOKUP(Tabela_Brasil[[#This Row],[Estado]],'De-Para_Estado_Regiao'!$B$3:$C$29,2,FALSE)</f>
        <v>Sul</v>
      </c>
      <c r="M3546">
        <f>IF(Tabela_Brasil[[#This Row],[IBGE_1-4]]&gt;=951,1,0)</f>
        <v>0</v>
      </c>
      <c r="N3546">
        <f>IF(Tabela_Brasil[[#This Row],[COMP_P]]&lt;=2,1,0)</f>
        <v>1</v>
      </c>
    </row>
    <row r="3547" spans="1:14" x14ac:dyDescent="0.25">
      <c r="A3547" s="9" t="s">
        <v>3462</v>
      </c>
      <c r="B3547" s="9" t="s">
        <v>16</v>
      </c>
      <c r="C3547" s="9">
        <v>69</v>
      </c>
      <c r="D3547" s="9">
        <v>0.64800000000000002</v>
      </c>
      <c r="E3547" s="9">
        <v>0.61899999999999999</v>
      </c>
      <c r="F3547" s="9">
        <v>0.53800000000000003</v>
      </c>
      <c r="G3547" s="9">
        <v>64603.83</v>
      </c>
      <c r="H3547" s="10">
        <v>2</v>
      </c>
      <c r="I3547" t="str">
        <f>CONCATENATE(Tabela_Brasil[[#This Row],[Município]],"-",Tabela_Brasil[[#This Row],[Estado]])</f>
        <v>Morro Da Garça-MG</v>
      </c>
      <c r="J3547">
        <f>IF(Tabela_Brasil[[#This Row],[IDHM]]&lt;=0.599,1,0)</f>
        <v>0</v>
      </c>
      <c r="K3547" t="str">
        <f>IF(Tabela_Brasil[[#This Row],[IDHM]]&lt;=0.55,"Baixo",IF(Tabela_Brasil[[#This Row],[IDHM]]&lt;=0.699,"Médio",IF(Tabela_Brasil[[#This Row],[IDHM]]&lt;=0.799,"Alto","Muito Alto")))</f>
        <v>Médio</v>
      </c>
      <c r="L3547" t="str">
        <f>VLOOKUP(Tabela_Brasil[[#This Row],[Estado]],'De-Para_Estado_Regiao'!$B$3:$C$29,2,FALSE)</f>
        <v>Sudeste</v>
      </c>
      <c r="M3547">
        <f>IF(Tabela_Brasil[[#This Row],[IBGE_1-4]]&gt;=951,1,0)</f>
        <v>0</v>
      </c>
      <c r="N3547">
        <f>IF(Tabela_Brasil[[#This Row],[COMP_P]]&lt;=2,1,0)</f>
        <v>1</v>
      </c>
    </row>
    <row r="3548" spans="1:14" x14ac:dyDescent="0.25">
      <c r="A3548" s="12" t="s">
        <v>3463</v>
      </c>
      <c r="B3548" s="12" t="s">
        <v>31</v>
      </c>
      <c r="C3548" s="12">
        <v>1216</v>
      </c>
      <c r="D3548" s="12">
        <v>0.61699999999999999</v>
      </c>
      <c r="E3548" s="12">
        <v>0.54600000000000004</v>
      </c>
      <c r="F3548" s="12">
        <v>0.56000000000000005</v>
      </c>
      <c r="G3548" s="12">
        <v>6449.79</v>
      </c>
      <c r="H3548" s="13">
        <v>5</v>
      </c>
      <c r="I3548" t="str">
        <f>CONCATENATE(Tabela_Brasil[[#This Row],[Município]],"-",Tabela_Brasil[[#This Row],[Estado]])</f>
        <v>Guaiúba-CE</v>
      </c>
      <c r="J3548">
        <f>IF(Tabela_Brasil[[#This Row],[IDHM]]&lt;=0.599,1,0)</f>
        <v>0</v>
      </c>
      <c r="K3548" t="str">
        <f>IF(Tabela_Brasil[[#This Row],[IDHM]]&lt;=0.55,"Baixo",IF(Tabela_Brasil[[#This Row],[IDHM]]&lt;=0.699,"Médio",IF(Tabela_Brasil[[#This Row],[IDHM]]&lt;=0.799,"Alto","Muito Alto")))</f>
        <v>Médio</v>
      </c>
      <c r="L3548" t="str">
        <f>VLOOKUP(Tabela_Brasil[[#This Row],[Estado]],'De-Para_Estado_Regiao'!$B$3:$C$29,2,FALSE)</f>
        <v>Nordeste</v>
      </c>
      <c r="M3548">
        <f>IF(Tabela_Brasil[[#This Row],[IBGE_1-4]]&gt;=951,1,0)</f>
        <v>1</v>
      </c>
      <c r="N3548">
        <f>IF(Tabela_Brasil[[#This Row],[COMP_P]]&lt;=2,1,0)</f>
        <v>0</v>
      </c>
    </row>
    <row r="3549" spans="1:14" x14ac:dyDescent="0.25">
      <c r="A3549" s="9" t="s">
        <v>3464</v>
      </c>
      <c r="B3549" s="9" t="s">
        <v>16</v>
      </c>
      <c r="C3549" s="9">
        <v>231</v>
      </c>
      <c r="D3549" s="9">
        <v>0.74</v>
      </c>
      <c r="E3549" s="9">
        <v>0.70199999999999996</v>
      </c>
      <c r="F3549" s="9">
        <v>0.66100000000000003</v>
      </c>
      <c r="G3549" s="9">
        <v>23486.48</v>
      </c>
      <c r="H3549" s="10">
        <v>7</v>
      </c>
      <c r="I3549" t="str">
        <f>CONCATENATE(Tabela_Brasil[[#This Row],[Município]],"-",Tabela_Brasil[[#This Row],[Estado]])</f>
        <v>Delfinópolis-MG</v>
      </c>
      <c r="J3549">
        <f>IF(Tabela_Brasil[[#This Row],[IDHM]]&lt;=0.599,1,0)</f>
        <v>0</v>
      </c>
      <c r="K3549" t="str">
        <f>IF(Tabela_Brasil[[#This Row],[IDHM]]&lt;=0.55,"Baixo",IF(Tabela_Brasil[[#This Row],[IDHM]]&lt;=0.699,"Médio",IF(Tabela_Brasil[[#This Row],[IDHM]]&lt;=0.799,"Alto","Muito Alto")))</f>
        <v>Alto</v>
      </c>
      <c r="L3549" t="str">
        <f>VLOOKUP(Tabela_Brasil[[#This Row],[Estado]],'De-Para_Estado_Regiao'!$B$3:$C$29,2,FALSE)</f>
        <v>Sudeste</v>
      </c>
      <c r="M3549">
        <f>IF(Tabela_Brasil[[#This Row],[IBGE_1-4]]&gt;=951,1,0)</f>
        <v>0</v>
      </c>
      <c r="N3549">
        <f>IF(Tabela_Brasil[[#This Row],[COMP_P]]&lt;=2,1,0)</f>
        <v>0</v>
      </c>
    </row>
    <row r="3550" spans="1:14" x14ac:dyDescent="0.25">
      <c r="A3550" s="12" t="s">
        <v>3465</v>
      </c>
      <c r="B3550" s="12" t="s">
        <v>87</v>
      </c>
      <c r="C3550" s="12">
        <v>1225</v>
      </c>
      <c r="D3550" s="12">
        <v>0.55000000000000004</v>
      </c>
      <c r="E3550" s="12">
        <v>0.51900000000000002</v>
      </c>
      <c r="F3550" s="12">
        <v>0.434</v>
      </c>
      <c r="G3550" s="12">
        <v>5065.83</v>
      </c>
      <c r="H3550" s="13">
        <v>1</v>
      </c>
      <c r="I3550" t="str">
        <f>CONCATENATE(Tabela_Brasil[[#This Row],[Município]],"-",Tabela_Brasil[[#This Row],[Estado]])</f>
        <v>Matões-MA</v>
      </c>
      <c r="J3550">
        <f>IF(Tabela_Brasil[[#This Row],[IDHM]]&lt;=0.599,1,0)</f>
        <v>1</v>
      </c>
      <c r="K3550" t="str">
        <f>IF(Tabela_Brasil[[#This Row],[IDHM]]&lt;=0.55,"Baixo",IF(Tabela_Brasil[[#This Row],[IDHM]]&lt;=0.699,"Médio",IF(Tabela_Brasil[[#This Row],[IDHM]]&lt;=0.799,"Alto","Muito Alto")))</f>
        <v>Baixo</v>
      </c>
      <c r="L3550" t="str">
        <f>VLOOKUP(Tabela_Brasil[[#This Row],[Estado]],'De-Para_Estado_Regiao'!$B$3:$C$29,2,FALSE)</f>
        <v>Nordeste</v>
      </c>
      <c r="M3550">
        <f>IF(Tabela_Brasil[[#This Row],[IBGE_1-4]]&gt;=951,1,0)</f>
        <v>1</v>
      </c>
      <c r="N3550">
        <f>IF(Tabela_Brasil[[#This Row],[COMP_P]]&lt;=2,1,0)</f>
        <v>1</v>
      </c>
    </row>
    <row r="3551" spans="1:14" x14ac:dyDescent="0.25">
      <c r="A3551" s="9" t="s">
        <v>1443</v>
      </c>
      <c r="B3551" s="9" t="s">
        <v>59</v>
      </c>
      <c r="C3551" s="9">
        <v>273</v>
      </c>
      <c r="D3551" s="9">
        <v>0.67500000000000004</v>
      </c>
      <c r="E3551" s="9">
        <v>0.64100000000000001</v>
      </c>
      <c r="F3551" s="9">
        <v>0.58099999999999996</v>
      </c>
      <c r="G3551" s="9">
        <v>19824.650000000001</v>
      </c>
      <c r="H3551" s="10">
        <v>10</v>
      </c>
      <c r="I3551" t="str">
        <f>CONCATENATE(Tabela_Brasil[[#This Row],[Município]],"-",Tabela_Brasil[[#This Row],[Estado]])</f>
        <v>Monte Castelo-SC</v>
      </c>
      <c r="J3551">
        <f>IF(Tabela_Brasil[[#This Row],[IDHM]]&lt;=0.599,1,0)</f>
        <v>0</v>
      </c>
      <c r="K3551" t="str">
        <f>IF(Tabela_Brasil[[#This Row],[IDHM]]&lt;=0.55,"Baixo",IF(Tabela_Brasil[[#This Row],[IDHM]]&lt;=0.699,"Médio",IF(Tabela_Brasil[[#This Row],[IDHM]]&lt;=0.799,"Alto","Muito Alto")))</f>
        <v>Médio</v>
      </c>
      <c r="L3551" t="str">
        <f>VLOOKUP(Tabela_Brasil[[#This Row],[Estado]],'De-Para_Estado_Regiao'!$B$3:$C$29,2,FALSE)</f>
        <v>Sul</v>
      </c>
      <c r="M3551">
        <f>IF(Tabela_Brasil[[#This Row],[IBGE_1-4]]&gt;=951,1,0)</f>
        <v>0</v>
      </c>
      <c r="N3551">
        <f>IF(Tabela_Brasil[[#This Row],[COMP_P]]&lt;=2,1,0)</f>
        <v>0</v>
      </c>
    </row>
    <row r="3552" spans="1:14" x14ac:dyDescent="0.25">
      <c r="A3552" s="12" t="s">
        <v>3466</v>
      </c>
      <c r="B3552" s="12" t="s">
        <v>24</v>
      </c>
      <c r="C3552" s="12">
        <v>399</v>
      </c>
      <c r="D3552" s="12">
        <v>0.61699999999999999</v>
      </c>
      <c r="E3552" s="12">
        <v>0.57499999999999996</v>
      </c>
      <c r="F3552" s="12">
        <v>0.56100000000000005</v>
      </c>
      <c r="G3552" s="12">
        <v>10759.51</v>
      </c>
      <c r="H3552" s="13">
        <v>16</v>
      </c>
      <c r="I3552" t="str">
        <f>CONCATENATE(Tabela_Brasil[[#This Row],[Município]],"-",Tabela_Brasil[[#This Row],[Estado]])</f>
        <v>Salinas Da Margarida-BA</v>
      </c>
      <c r="J3552">
        <f>IF(Tabela_Brasil[[#This Row],[IDHM]]&lt;=0.599,1,0)</f>
        <v>0</v>
      </c>
      <c r="K3552" t="str">
        <f>IF(Tabela_Brasil[[#This Row],[IDHM]]&lt;=0.55,"Baixo",IF(Tabela_Brasil[[#This Row],[IDHM]]&lt;=0.699,"Médio",IF(Tabela_Brasil[[#This Row],[IDHM]]&lt;=0.799,"Alto","Muito Alto")))</f>
        <v>Médio</v>
      </c>
      <c r="L3552" t="str">
        <f>VLOOKUP(Tabela_Brasil[[#This Row],[Estado]],'De-Para_Estado_Regiao'!$B$3:$C$29,2,FALSE)</f>
        <v>Nordeste</v>
      </c>
      <c r="M3552">
        <f>IF(Tabela_Brasil[[#This Row],[IBGE_1-4]]&gt;=951,1,0)</f>
        <v>0</v>
      </c>
      <c r="N3552">
        <f>IF(Tabela_Brasil[[#This Row],[COMP_P]]&lt;=2,1,0)</f>
        <v>0</v>
      </c>
    </row>
    <row r="3553" spans="1:14" x14ac:dyDescent="0.25">
      <c r="A3553" s="9" t="s">
        <v>3467</v>
      </c>
      <c r="B3553" s="9" t="s">
        <v>24</v>
      </c>
      <c r="C3553" s="9">
        <v>180</v>
      </c>
      <c r="D3553" s="9">
        <v>0.59299999999999997</v>
      </c>
      <c r="E3553" s="9">
        <v>0.56299999999999994</v>
      </c>
      <c r="F3553" s="9">
        <v>0.47899999999999998</v>
      </c>
      <c r="G3553" s="9">
        <v>10588.92</v>
      </c>
      <c r="H3553" s="10">
        <v>19</v>
      </c>
      <c r="I3553" t="str">
        <f>CONCATENATE(Tabela_Brasil[[#This Row],[Município]],"-",Tabela_Brasil[[#This Row],[Estado]])</f>
        <v>Glória-BA</v>
      </c>
      <c r="J3553">
        <f>IF(Tabela_Brasil[[#This Row],[IDHM]]&lt;=0.599,1,0)</f>
        <v>1</v>
      </c>
      <c r="K3553" t="str">
        <f>IF(Tabela_Brasil[[#This Row],[IDHM]]&lt;=0.55,"Baixo",IF(Tabela_Brasil[[#This Row],[IDHM]]&lt;=0.699,"Médio",IF(Tabela_Brasil[[#This Row],[IDHM]]&lt;=0.799,"Alto","Muito Alto")))</f>
        <v>Médio</v>
      </c>
      <c r="L3553" t="str">
        <f>VLOOKUP(Tabela_Brasil[[#This Row],[Estado]],'De-Para_Estado_Regiao'!$B$3:$C$29,2,FALSE)</f>
        <v>Nordeste</v>
      </c>
      <c r="M3553">
        <f>IF(Tabela_Brasil[[#This Row],[IBGE_1-4]]&gt;=951,1,0)</f>
        <v>0</v>
      </c>
      <c r="N3553">
        <f>IF(Tabela_Brasil[[#This Row],[COMP_P]]&lt;=2,1,0)</f>
        <v>0</v>
      </c>
    </row>
    <row r="3554" spans="1:14" x14ac:dyDescent="0.25">
      <c r="A3554" s="12" t="s">
        <v>3468</v>
      </c>
      <c r="B3554" s="12" t="s">
        <v>22</v>
      </c>
      <c r="C3554" s="12">
        <v>179</v>
      </c>
      <c r="D3554" s="12">
        <v>0.69599999999999995</v>
      </c>
      <c r="E3554" s="12">
        <v>0.68799999999999994</v>
      </c>
      <c r="F3554" s="12">
        <v>0.59299999999999997</v>
      </c>
      <c r="G3554" s="12">
        <v>27858.29</v>
      </c>
      <c r="H3554" s="13">
        <v>9</v>
      </c>
      <c r="I3554" t="str">
        <f>CONCATENATE(Tabela_Brasil[[#This Row],[Município]],"-",Tabela_Brasil[[#This Row],[Estado]])</f>
        <v>Janiópolis-PR</v>
      </c>
      <c r="J3554">
        <f>IF(Tabela_Brasil[[#This Row],[IDHM]]&lt;=0.599,1,0)</f>
        <v>0</v>
      </c>
      <c r="K3554" t="str">
        <f>IF(Tabela_Brasil[[#This Row],[IDHM]]&lt;=0.55,"Baixo",IF(Tabela_Brasil[[#This Row],[IDHM]]&lt;=0.699,"Médio",IF(Tabela_Brasil[[#This Row],[IDHM]]&lt;=0.799,"Alto","Muito Alto")))</f>
        <v>Médio</v>
      </c>
      <c r="L3554" t="str">
        <f>VLOOKUP(Tabela_Brasil[[#This Row],[Estado]],'De-Para_Estado_Regiao'!$B$3:$C$29,2,FALSE)</f>
        <v>Sul</v>
      </c>
      <c r="M3554">
        <f>IF(Tabela_Brasil[[#This Row],[IBGE_1-4]]&gt;=951,1,0)</f>
        <v>0</v>
      </c>
      <c r="N3554">
        <f>IF(Tabela_Brasil[[#This Row],[COMP_P]]&lt;=2,1,0)</f>
        <v>0</v>
      </c>
    </row>
    <row r="3555" spans="1:14" x14ac:dyDescent="0.25">
      <c r="A3555" s="9" t="s">
        <v>3469</v>
      </c>
      <c r="B3555" s="9" t="s">
        <v>59</v>
      </c>
      <c r="C3555" s="9">
        <v>150</v>
      </c>
      <c r="D3555" s="9">
        <v>0.7</v>
      </c>
      <c r="E3555" s="9">
        <v>0.72699999999999998</v>
      </c>
      <c r="F3555" s="9">
        <v>0.56899999999999995</v>
      </c>
      <c r="G3555" s="9">
        <v>26765.66</v>
      </c>
      <c r="H3555" s="10">
        <v>2</v>
      </c>
      <c r="I3555" t="str">
        <f>CONCATENATE(Tabela_Brasil[[#This Row],[Município]],"-",Tabela_Brasil[[#This Row],[Estado]])</f>
        <v>Rio Das Antas-SC</v>
      </c>
      <c r="J3555">
        <f>IF(Tabela_Brasil[[#This Row],[IDHM]]&lt;=0.599,1,0)</f>
        <v>0</v>
      </c>
      <c r="K3555" t="str">
        <f>IF(Tabela_Brasil[[#This Row],[IDHM]]&lt;=0.55,"Baixo",IF(Tabela_Brasil[[#This Row],[IDHM]]&lt;=0.699,"Médio",IF(Tabela_Brasil[[#This Row],[IDHM]]&lt;=0.799,"Alto","Muito Alto")))</f>
        <v>Alto</v>
      </c>
      <c r="L3555" t="str">
        <f>VLOOKUP(Tabela_Brasil[[#This Row],[Estado]],'De-Para_Estado_Regiao'!$B$3:$C$29,2,FALSE)</f>
        <v>Sul</v>
      </c>
      <c r="M3555">
        <f>IF(Tabela_Brasil[[#This Row],[IBGE_1-4]]&gt;=951,1,0)</f>
        <v>0</v>
      </c>
      <c r="N3555">
        <f>IF(Tabela_Brasil[[#This Row],[COMP_P]]&lt;=2,1,0)</f>
        <v>1</v>
      </c>
    </row>
    <row r="3556" spans="1:14" x14ac:dyDescent="0.25">
      <c r="A3556" s="12" t="s">
        <v>3470</v>
      </c>
      <c r="B3556" s="12" t="s">
        <v>29</v>
      </c>
      <c r="C3556" s="12">
        <v>203</v>
      </c>
      <c r="D3556" s="12">
        <v>0.63600000000000001</v>
      </c>
      <c r="E3556" s="12">
        <v>0.64300000000000002</v>
      </c>
      <c r="F3556" s="12">
        <v>0.48499999999999999</v>
      </c>
      <c r="G3556" s="12">
        <v>26820.22</v>
      </c>
      <c r="H3556" s="13">
        <v>4</v>
      </c>
      <c r="I3556" t="str">
        <f>CONCATENATE(Tabela_Brasil[[#This Row],[Município]],"-",Tabela_Brasil[[#This Row],[Estado]])</f>
        <v>Nova Lacerda-MT</v>
      </c>
      <c r="J3556">
        <f>IF(Tabela_Brasil[[#This Row],[IDHM]]&lt;=0.599,1,0)</f>
        <v>0</v>
      </c>
      <c r="K3556" t="str">
        <f>IF(Tabela_Brasil[[#This Row],[IDHM]]&lt;=0.55,"Baixo",IF(Tabela_Brasil[[#This Row],[IDHM]]&lt;=0.699,"Médio",IF(Tabela_Brasil[[#This Row],[IDHM]]&lt;=0.799,"Alto","Muito Alto")))</f>
        <v>Médio</v>
      </c>
      <c r="L3556" t="str">
        <f>VLOOKUP(Tabela_Brasil[[#This Row],[Estado]],'De-Para_Estado_Regiao'!$B$3:$C$29,2,FALSE)</f>
        <v>Centro-Oeste</v>
      </c>
      <c r="M3556">
        <f>IF(Tabela_Brasil[[#This Row],[IBGE_1-4]]&gt;=951,1,0)</f>
        <v>0</v>
      </c>
      <c r="N3556">
        <f>IF(Tabela_Brasil[[#This Row],[COMP_P]]&lt;=2,1,0)</f>
        <v>0</v>
      </c>
    </row>
    <row r="3557" spans="1:14" x14ac:dyDescent="0.25">
      <c r="A3557" s="9" t="s">
        <v>3471</v>
      </c>
      <c r="B3557" s="9" t="s">
        <v>24</v>
      </c>
      <c r="C3557" s="9">
        <v>442</v>
      </c>
      <c r="D3557" s="9">
        <v>0.61399999999999999</v>
      </c>
      <c r="E3557" s="9">
        <v>0.58599999999999997</v>
      </c>
      <c r="F3557" s="9">
        <v>0.51600000000000001</v>
      </c>
      <c r="G3557" s="9">
        <v>10274.23</v>
      </c>
      <c r="H3557" s="10">
        <v>4</v>
      </c>
      <c r="I3557" t="str">
        <f>CONCATENATE(Tabela_Brasil[[#This Row],[Município]],"-",Tabela_Brasil[[#This Row],[Estado]])</f>
        <v>Igaporã-BA</v>
      </c>
      <c r="J3557">
        <f>IF(Tabela_Brasil[[#This Row],[IDHM]]&lt;=0.599,1,0)</f>
        <v>0</v>
      </c>
      <c r="K3557" t="str">
        <f>IF(Tabela_Brasil[[#This Row],[IDHM]]&lt;=0.55,"Baixo",IF(Tabela_Brasil[[#This Row],[IDHM]]&lt;=0.699,"Médio",IF(Tabela_Brasil[[#This Row],[IDHM]]&lt;=0.799,"Alto","Muito Alto")))</f>
        <v>Médio</v>
      </c>
      <c r="L3557" t="str">
        <f>VLOOKUP(Tabela_Brasil[[#This Row],[Estado]],'De-Para_Estado_Regiao'!$B$3:$C$29,2,FALSE)</f>
        <v>Nordeste</v>
      </c>
      <c r="M3557">
        <f>IF(Tabela_Brasil[[#This Row],[IBGE_1-4]]&gt;=951,1,0)</f>
        <v>0</v>
      </c>
      <c r="N3557">
        <f>IF(Tabela_Brasil[[#This Row],[COMP_P]]&lt;=2,1,0)</f>
        <v>0</v>
      </c>
    </row>
    <row r="3558" spans="1:14" x14ac:dyDescent="0.25">
      <c r="A3558" s="12" t="s">
        <v>3472</v>
      </c>
      <c r="B3558" s="12" t="s">
        <v>7</v>
      </c>
      <c r="C3558" s="12">
        <v>143</v>
      </c>
      <c r="D3558" s="12">
        <v>0.70499999999999996</v>
      </c>
      <c r="E3558" s="12">
        <v>0.64300000000000002</v>
      </c>
      <c r="F3558" s="12">
        <v>0.67600000000000005</v>
      </c>
      <c r="G3558" s="12">
        <v>21635.97</v>
      </c>
      <c r="H3558" s="13">
        <v>6</v>
      </c>
      <c r="I3558" t="str">
        <f>CONCATENATE(Tabela_Brasil[[#This Row],[Município]],"-",Tabela_Brasil[[#This Row],[Estado]])</f>
        <v>Ribeirão Grande-SP</v>
      </c>
      <c r="J3558">
        <f>IF(Tabela_Brasil[[#This Row],[IDHM]]&lt;=0.599,1,0)</f>
        <v>0</v>
      </c>
      <c r="K3558" t="str">
        <f>IF(Tabela_Brasil[[#This Row],[IDHM]]&lt;=0.55,"Baixo",IF(Tabela_Brasil[[#This Row],[IDHM]]&lt;=0.699,"Médio",IF(Tabela_Brasil[[#This Row],[IDHM]]&lt;=0.799,"Alto","Muito Alto")))</f>
        <v>Alto</v>
      </c>
      <c r="L3558" t="str">
        <f>VLOOKUP(Tabela_Brasil[[#This Row],[Estado]],'De-Para_Estado_Regiao'!$B$3:$C$29,2,FALSE)</f>
        <v>Sudeste</v>
      </c>
      <c r="M3558">
        <f>IF(Tabela_Brasil[[#This Row],[IBGE_1-4]]&gt;=951,1,0)</f>
        <v>0</v>
      </c>
      <c r="N3558">
        <f>IF(Tabela_Brasil[[#This Row],[COMP_P]]&lt;=2,1,0)</f>
        <v>0</v>
      </c>
    </row>
    <row r="3559" spans="1:14" x14ac:dyDescent="0.25">
      <c r="A3559" s="9" t="s">
        <v>3473</v>
      </c>
      <c r="B3559" s="9" t="s">
        <v>94</v>
      </c>
      <c r="C3559" s="9">
        <v>463</v>
      </c>
      <c r="D3559" s="9">
        <v>0.55100000000000005</v>
      </c>
      <c r="E3559" s="9">
        <v>0.51300000000000001</v>
      </c>
      <c r="F3559" s="9">
        <v>0.43099999999999999</v>
      </c>
      <c r="G3559" s="9">
        <v>8197.7000000000007</v>
      </c>
      <c r="H3559" s="10">
        <v>5</v>
      </c>
      <c r="I3559" t="str">
        <f>CONCATENATE(Tabela_Brasil[[#This Row],[Município]],"-",Tabela_Brasil[[#This Row],[Estado]])</f>
        <v>Porto Real Do Colégio-AL</v>
      </c>
      <c r="J3559">
        <f>IF(Tabela_Brasil[[#This Row],[IDHM]]&lt;=0.599,1,0)</f>
        <v>1</v>
      </c>
      <c r="K3559" t="str">
        <f>IF(Tabela_Brasil[[#This Row],[IDHM]]&lt;=0.55,"Baixo",IF(Tabela_Brasil[[#This Row],[IDHM]]&lt;=0.699,"Médio",IF(Tabela_Brasil[[#This Row],[IDHM]]&lt;=0.799,"Alto","Muito Alto")))</f>
        <v>Médio</v>
      </c>
      <c r="L3559" t="str">
        <f>VLOOKUP(Tabela_Brasil[[#This Row],[Estado]],'De-Para_Estado_Regiao'!$B$3:$C$29,2,FALSE)</f>
        <v>Nordeste</v>
      </c>
      <c r="M3559">
        <f>IF(Tabela_Brasil[[#This Row],[IBGE_1-4]]&gt;=951,1,0)</f>
        <v>0</v>
      </c>
      <c r="N3559">
        <f>IF(Tabela_Brasil[[#This Row],[COMP_P]]&lt;=2,1,0)</f>
        <v>0</v>
      </c>
    </row>
    <row r="3560" spans="1:14" x14ac:dyDescent="0.25">
      <c r="A3560" s="12" t="s">
        <v>3474</v>
      </c>
      <c r="B3560" s="12" t="s">
        <v>16</v>
      </c>
      <c r="C3560" s="12">
        <v>247</v>
      </c>
      <c r="D3560" s="12">
        <v>0.65</v>
      </c>
      <c r="E3560" s="12">
        <v>0.65900000000000003</v>
      </c>
      <c r="F3560" s="12">
        <v>0.498</v>
      </c>
      <c r="G3560" s="12">
        <v>14728.4</v>
      </c>
      <c r="H3560" s="13">
        <v>2</v>
      </c>
      <c r="I3560" t="str">
        <f>CONCATENATE(Tabela_Brasil[[#This Row],[Município]],"-",Tabela_Brasil[[#This Row],[Estado]])</f>
        <v>São João Do Manhuaçu-MG</v>
      </c>
      <c r="J3560">
        <f>IF(Tabela_Brasil[[#This Row],[IDHM]]&lt;=0.599,1,0)</f>
        <v>0</v>
      </c>
      <c r="K3560" t="str">
        <f>IF(Tabela_Brasil[[#This Row],[IDHM]]&lt;=0.55,"Baixo",IF(Tabela_Brasil[[#This Row],[IDHM]]&lt;=0.699,"Médio",IF(Tabela_Brasil[[#This Row],[IDHM]]&lt;=0.799,"Alto","Muito Alto")))</f>
        <v>Médio</v>
      </c>
      <c r="L3560" t="str">
        <f>VLOOKUP(Tabela_Brasil[[#This Row],[Estado]],'De-Para_Estado_Regiao'!$B$3:$C$29,2,FALSE)</f>
        <v>Sudeste</v>
      </c>
      <c r="M3560">
        <f>IF(Tabela_Brasil[[#This Row],[IBGE_1-4]]&gt;=951,1,0)</f>
        <v>0</v>
      </c>
      <c r="N3560">
        <f>IF(Tabela_Brasil[[#This Row],[COMP_P]]&lt;=2,1,0)</f>
        <v>1</v>
      </c>
    </row>
    <row r="3561" spans="1:14" x14ac:dyDescent="0.25">
      <c r="A3561" s="9" t="s">
        <v>3475</v>
      </c>
      <c r="B3561" s="9" t="s">
        <v>22</v>
      </c>
      <c r="C3561" s="9">
        <v>33</v>
      </c>
      <c r="D3561" s="9">
        <v>0.66</v>
      </c>
      <c r="E3561" s="9">
        <v>0.626</v>
      </c>
      <c r="F3561" s="9">
        <v>0.54700000000000004</v>
      </c>
      <c r="G3561" s="9">
        <v>21840.93</v>
      </c>
      <c r="H3561" s="10">
        <v>5</v>
      </c>
      <c r="I3561" t="str">
        <f>CONCATENATE(Tabela_Brasil[[#This Row],[Município]],"-",Tabela_Brasil[[#This Row],[Estado]])</f>
        <v>Antônio Olinto-PR</v>
      </c>
      <c r="J3561">
        <f>IF(Tabela_Brasil[[#This Row],[IDHM]]&lt;=0.599,1,0)</f>
        <v>0</v>
      </c>
      <c r="K3561" t="str">
        <f>IF(Tabela_Brasil[[#This Row],[IDHM]]&lt;=0.55,"Baixo",IF(Tabela_Brasil[[#This Row],[IDHM]]&lt;=0.699,"Médio",IF(Tabela_Brasil[[#This Row],[IDHM]]&lt;=0.799,"Alto","Muito Alto")))</f>
        <v>Médio</v>
      </c>
      <c r="L3561" t="str">
        <f>VLOOKUP(Tabela_Brasil[[#This Row],[Estado]],'De-Para_Estado_Regiao'!$B$3:$C$29,2,FALSE)</f>
        <v>Sul</v>
      </c>
      <c r="M3561">
        <f>IF(Tabela_Brasil[[#This Row],[IBGE_1-4]]&gt;=951,1,0)</f>
        <v>0</v>
      </c>
      <c r="N3561">
        <f>IF(Tabela_Brasil[[#This Row],[COMP_P]]&lt;=2,1,0)</f>
        <v>0</v>
      </c>
    </row>
    <row r="3562" spans="1:14" x14ac:dyDescent="0.25">
      <c r="A3562" s="12" t="s">
        <v>3476</v>
      </c>
      <c r="B3562" s="12" t="s">
        <v>24</v>
      </c>
      <c r="C3562" s="12">
        <v>263</v>
      </c>
      <c r="D3562" s="12">
        <v>0.52700000000000002</v>
      </c>
      <c r="E3562" s="12">
        <v>0.52400000000000002</v>
      </c>
      <c r="F3562" s="12">
        <v>0.379</v>
      </c>
      <c r="G3562" s="12">
        <v>8126.17</v>
      </c>
      <c r="H3562" s="13">
        <v>22</v>
      </c>
      <c r="I3562" t="str">
        <f>CONCATENATE(Tabela_Brasil[[#This Row],[Município]],"-",Tabela_Brasil[[#This Row],[Estado]])</f>
        <v>Sátiro Dias-BA</v>
      </c>
      <c r="J3562">
        <f>IF(Tabela_Brasil[[#This Row],[IDHM]]&lt;=0.599,1,0)</f>
        <v>1</v>
      </c>
      <c r="K3562" t="str">
        <f>IF(Tabela_Brasil[[#This Row],[IDHM]]&lt;=0.55,"Baixo",IF(Tabela_Brasil[[#This Row],[IDHM]]&lt;=0.699,"Médio",IF(Tabela_Brasil[[#This Row],[IDHM]]&lt;=0.799,"Alto","Muito Alto")))</f>
        <v>Baixo</v>
      </c>
      <c r="L3562" t="str">
        <f>VLOOKUP(Tabela_Brasil[[#This Row],[Estado]],'De-Para_Estado_Regiao'!$B$3:$C$29,2,FALSE)</f>
        <v>Nordeste</v>
      </c>
      <c r="M3562">
        <f>IF(Tabela_Brasil[[#This Row],[IBGE_1-4]]&gt;=951,1,0)</f>
        <v>0</v>
      </c>
      <c r="N3562">
        <f>IF(Tabela_Brasil[[#This Row],[COMP_P]]&lt;=2,1,0)</f>
        <v>0</v>
      </c>
    </row>
    <row r="3563" spans="1:14" x14ac:dyDescent="0.25">
      <c r="A3563" s="9" t="s">
        <v>3477</v>
      </c>
      <c r="B3563" s="9" t="s">
        <v>22</v>
      </c>
      <c r="C3563" s="9">
        <v>119</v>
      </c>
      <c r="D3563" s="9">
        <v>0.64</v>
      </c>
      <c r="E3563" s="9">
        <v>0.59299999999999997</v>
      </c>
      <c r="F3563" s="9">
        <v>0.54700000000000004</v>
      </c>
      <c r="G3563" s="9">
        <v>22052.81</v>
      </c>
      <c r="H3563" s="10">
        <v>0</v>
      </c>
      <c r="I3563" t="str">
        <f>CONCATENATE(Tabela_Brasil[[#This Row],[Município]],"-",Tabela_Brasil[[#This Row],[Estado]])</f>
        <v>Goioxim-PR</v>
      </c>
      <c r="J3563">
        <f>IF(Tabela_Brasil[[#This Row],[IDHM]]&lt;=0.599,1,0)</f>
        <v>0</v>
      </c>
      <c r="K3563" t="str">
        <f>IF(Tabela_Brasil[[#This Row],[IDHM]]&lt;=0.55,"Baixo",IF(Tabela_Brasil[[#This Row],[IDHM]]&lt;=0.699,"Médio",IF(Tabela_Brasil[[#This Row],[IDHM]]&lt;=0.799,"Alto","Muito Alto")))</f>
        <v>Médio</v>
      </c>
      <c r="L3563" t="str">
        <f>VLOOKUP(Tabela_Brasil[[#This Row],[Estado]],'De-Para_Estado_Regiao'!$B$3:$C$29,2,FALSE)</f>
        <v>Sul</v>
      </c>
      <c r="M3563">
        <f>IF(Tabela_Brasil[[#This Row],[IBGE_1-4]]&gt;=951,1,0)</f>
        <v>0</v>
      </c>
      <c r="N3563">
        <f>IF(Tabela_Brasil[[#This Row],[COMP_P]]&lt;=2,1,0)</f>
        <v>1</v>
      </c>
    </row>
    <row r="3564" spans="1:14" x14ac:dyDescent="0.25">
      <c r="A3564" s="12" t="s">
        <v>3478</v>
      </c>
      <c r="B3564" s="12" t="s">
        <v>29</v>
      </c>
      <c r="C3564" s="12">
        <v>142</v>
      </c>
      <c r="D3564" s="12">
        <v>0.7</v>
      </c>
      <c r="E3564" s="12">
        <v>0.68</v>
      </c>
      <c r="F3564" s="12">
        <v>0.623</v>
      </c>
      <c r="G3564" s="12">
        <v>52652.9</v>
      </c>
      <c r="H3564" s="13">
        <v>4</v>
      </c>
      <c r="I3564" t="str">
        <f>CONCATENATE(Tabela_Brasil[[#This Row],[Município]],"-",Tabela_Brasil[[#This Row],[Estado]])</f>
        <v>Nova Marilândia-MT</v>
      </c>
      <c r="J3564">
        <f>IF(Tabela_Brasil[[#This Row],[IDHM]]&lt;=0.599,1,0)</f>
        <v>0</v>
      </c>
      <c r="K3564" t="str">
        <f>IF(Tabela_Brasil[[#This Row],[IDHM]]&lt;=0.55,"Baixo",IF(Tabela_Brasil[[#This Row],[IDHM]]&lt;=0.699,"Médio",IF(Tabela_Brasil[[#This Row],[IDHM]]&lt;=0.799,"Alto","Muito Alto")))</f>
        <v>Alto</v>
      </c>
      <c r="L3564" t="str">
        <f>VLOOKUP(Tabela_Brasil[[#This Row],[Estado]],'De-Para_Estado_Regiao'!$B$3:$C$29,2,FALSE)</f>
        <v>Centro-Oeste</v>
      </c>
      <c r="M3564">
        <f>IF(Tabela_Brasil[[#This Row],[IBGE_1-4]]&gt;=951,1,0)</f>
        <v>0</v>
      </c>
      <c r="N3564">
        <f>IF(Tabela_Brasil[[#This Row],[COMP_P]]&lt;=2,1,0)</f>
        <v>0</v>
      </c>
    </row>
    <row r="3565" spans="1:14" x14ac:dyDescent="0.25">
      <c r="A3565" s="9" t="s">
        <v>3479</v>
      </c>
      <c r="B3565" s="9" t="s">
        <v>270</v>
      </c>
      <c r="C3565" s="9">
        <v>400</v>
      </c>
      <c r="D3565" s="9">
        <v>0.65</v>
      </c>
      <c r="E3565" s="9">
        <v>0.624</v>
      </c>
      <c r="F3565" s="9">
        <v>0.55800000000000005</v>
      </c>
      <c r="G3565" s="9">
        <v>13547.3</v>
      </c>
      <c r="H3565" s="10">
        <v>0</v>
      </c>
      <c r="I3565" t="str">
        <f>CONCATENATE(Tabela_Brasil[[#This Row],[Município]],"-",Tabela_Brasil[[#This Row],[Estado]])</f>
        <v>Pacaraima-RR</v>
      </c>
      <c r="J3565">
        <f>IF(Tabela_Brasil[[#This Row],[IDHM]]&lt;=0.599,1,0)</f>
        <v>0</v>
      </c>
      <c r="K3565" t="str">
        <f>IF(Tabela_Brasil[[#This Row],[IDHM]]&lt;=0.55,"Baixo",IF(Tabela_Brasil[[#This Row],[IDHM]]&lt;=0.699,"Médio",IF(Tabela_Brasil[[#This Row],[IDHM]]&lt;=0.799,"Alto","Muito Alto")))</f>
        <v>Médio</v>
      </c>
      <c r="L3565" t="str">
        <f>VLOOKUP(Tabela_Brasil[[#This Row],[Estado]],'De-Para_Estado_Regiao'!$B$3:$C$29,2,FALSE)</f>
        <v>Norte</v>
      </c>
      <c r="M3565">
        <f>IF(Tabela_Brasil[[#This Row],[IBGE_1-4]]&gt;=951,1,0)</f>
        <v>0</v>
      </c>
      <c r="N3565">
        <f>IF(Tabela_Brasil[[#This Row],[COMP_P]]&lt;=2,1,0)</f>
        <v>1</v>
      </c>
    </row>
    <row r="3566" spans="1:14" x14ac:dyDescent="0.25">
      <c r="A3566" s="12" t="s">
        <v>3480</v>
      </c>
      <c r="B3566" s="12" t="s">
        <v>22</v>
      </c>
      <c r="C3566" s="12">
        <v>222</v>
      </c>
      <c r="D3566" s="12">
        <v>0.72499999999999998</v>
      </c>
      <c r="E3566" s="12">
        <v>0.70699999999999996</v>
      </c>
      <c r="F3566" s="12">
        <v>0.66</v>
      </c>
      <c r="G3566" s="12">
        <v>28890.22</v>
      </c>
      <c r="H3566" s="13">
        <v>1</v>
      </c>
      <c r="I3566" t="str">
        <f>CONCATENATE(Tabela_Brasil[[#This Row],[Município]],"-",Tabela_Brasil[[#This Row],[Estado]])</f>
        <v>São Tomé-PR</v>
      </c>
      <c r="J3566">
        <f>IF(Tabela_Brasil[[#This Row],[IDHM]]&lt;=0.599,1,0)</f>
        <v>0</v>
      </c>
      <c r="K3566" t="str">
        <f>IF(Tabela_Brasil[[#This Row],[IDHM]]&lt;=0.55,"Baixo",IF(Tabela_Brasil[[#This Row],[IDHM]]&lt;=0.699,"Médio",IF(Tabela_Brasil[[#This Row],[IDHM]]&lt;=0.799,"Alto","Muito Alto")))</f>
        <v>Alto</v>
      </c>
      <c r="L3566" t="str">
        <f>VLOOKUP(Tabela_Brasil[[#This Row],[Estado]],'De-Para_Estado_Regiao'!$B$3:$C$29,2,FALSE)</f>
        <v>Sul</v>
      </c>
      <c r="M3566">
        <f>IF(Tabela_Brasil[[#This Row],[IBGE_1-4]]&gt;=951,1,0)</f>
        <v>0</v>
      </c>
      <c r="N3566">
        <f>IF(Tabela_Brasil[[#This Row],[COMP_P]]&lt;=2,1,0)</f>
        <v>1</v>
      </c>
    </row>
    <row r="3567" spans="1:14" x14ac:dyDescent="0.25">
      <c r="A3567" s="9" t="s">
        <v>3481</v>
      </c>
      <c r="B3567" s="9" t="s">
        <v>148</v>
      </c>
      <c r="C3567" s="9">
        <v>160</v>
      </c>
      <c r="D3567" s="9">
        <v>0.59599999999999997</v>
      </c>
      <c r="E3567" s="9">
        <v>0.627</v>
      </c>
      <c r="F3567" s="9">
        <v>0.44400000000000001</v>
      </c>
      <c r="G3567" s="9">
        <v>16447.330000000002</v>
      </c>
      <c r="H3567" s="10">
        <v>3</v>
      </c>
      <c r="I3567" t="str">
        <f>CONCATENATE(Tabela_Brasil[[#This Row],[Município]],"-",Tabela_Brasil[[#This Row],[Estado]])</f>
        <v>Governador Jorge Teixeira-RO</v>
      </c>
      <c r="J3567">
        <f>IF(Tabela_Brasil[[#This Row],[IDHM]]&lt;=0.599,1,0)</f>
        <v>1</v>
      </c>
      <c r="K3567" t="str">
        <f>IF(Tabela_Brasil[[#This Row],[IDHM]]&lt;=0.55,"Baixo",IF(Tabela_Brasil[[#This Row],[IDHM]]&lt;=0.699,"Médio",IF(Tabela_Brasil[[#This Row],[IDHM]]&lt;=0.799,"Alto","Muito Alto")))</f>
        <v>Médio</v>
      </c>
      <c r="L3567" t="str">
        <f>VLOOKUP(Tabela_Brasil[[#This Row],[Estado]],'De-Para_Estado_Regiao'!$B$3:$C$29,2,FALSE)</f>
        <v>Norte</v>
      </c>
      <c r="M3567">
        <f>IF(Tabela_Brasil[[#This Row],[IBGE_1-4]]&gt;=951,1,0)</f>
        <v>0</v>
      </c>
      <c r="N3567">
        <f>IF(Tabela_Brasil[[#This Row],[COMP_P]]&lt;=2,1,0)</f>
        <v>0</v>
      </c>
    </row>
    <row r="3568" spans="1:14" x14ac:dyDescent="0.25">
      <c r="A3568" s="12" t="s">
        <v>3482</v>
      </c>
      <c r="B3568" s="12" t="s">
        <v>22</v>
      </c>
      <c r="C3568" s="12">
        <v>147</v>
      </c>
      <c r="D3568" s="12">
        <v>0.68</v>
      </c>
      <c r="E3568" s="12">
        <v>0.69</v>
      </c>
      <c r="F3568" s="12">
        <v>0.56200000000000006</v>
      </c>
      <c r="G3568" s="12">
        <v>38487.93</v>
      </c>
      <c r="H3568" s="13">
        <v>3</v>
      </c>
      <c r="I3568" t="str">
        <f>CONCATENATE(Tabela_Brasil[[#This Row],[Município]],"-",Tabela_Brasil[[#This Row],[Estado]])</f>
        <v>Campo Bonito-PR</v>
      </c>
      <c r="J3568">
        <f>IF(Tabela_Brasil[[#This Row],[IDHM]]&lt;=0.599,1,0)</f>
        <v>0</v>
      </c>
      <c r="K3568" t="str">
        <f>IF(Tabela_Brasil[[#This Row],[IDHM]]&lt;=0.55,"Baixo",IF(Tabela_Brasil[[#This Row],[IDHM]]&lt;=0.699,"Médio",IF(Tabela_Brasil[[#This Row],[IDHM]]&lt;=0.799,"Alto","Muito Alto")))</f>
        <v>Médio</v>
      </c>
      <c r="L3568" t="str">
        <f>VLOOKUP(Tabela_Brasil[[#This Row],[Estado]],'De-Para_Estado_Regiao'!$B$3:$C$29,2,FALSE)</f>
        <v>Sul</v>
      </c>
      <c r="M3568">
        <f>IF(Tabela_Brasil[[#This Row],[IBGE_1-4]]&gt;=951,1,0)</f>
        <v>0</v>
      </c>
      <c r="N3568">
        <f>IF(Tabela_Brasil[[#This Row],[COMP_P]]&lt;=2,1,0)</f>
        <v>0</v>
      </c>
    </row>
    <row r="3569" spans="1:14" x14ac:dyDescent="0.25">
      <c r="A3569" s="9" t="s">
        <v>3483</v>
      </c>
      <c r="B3569" s="9" t="s">
        <v>111</v>
      </c>
      <c r="C3569" s="9">
        <v>217</v>
      </c>
      <c r="D3569" s="9">
        <v>0.66</v>
      </c>
      <c r="E3569" s="9">
        <v>0.64700000000000002</v>
      </c>
      <c r="F3569" s="9">
        <v>0.53400000000000003</v>
      </c>
      <c r="G3569" s="9">
        <v>31125.63</v>
      </c>
      <c r="H3569" s="10">
        <v>1</v>
      </c>
      <c r="I3569" t="str">
        <f>CONCATENATE(Tabela_Brasil[[#This Row],[Município]],"-",Tabela_Brasil[[#This Row],[Estado]])</f>
        <v>Caseara-TO</v>
      </c>
      <c r="J3569">
        <f>IF(Tabela_Brasil[[#This Row],[IDHM]]&lt;=0.599,1,0)</f>
        <v>0</v>
      </c>
      <c r="K3569" t="str">
        <f>IF(Tabela_Brasil[[#This Row],[IDHM]]&lt;=0.55,"Baixo",IF(Tabela_Brasil[[#This Row],[IDHM]]&lt;=0.699,"Médio",IF(Tabela_Brasil[[#This Row],[IDHM]]&lt;=0.799,"Alto","Muito Alto")))</f>
        <v>Médio</v>
      </c>
      <c r="L3569" t="str">
        <f>VLOOKUP(Tabela_Brasil[[#This Row],[Estado]],'De-Para_Estado_Regiao'!$B$3:$C$29,2,FALSE)</f>
        <v>Norte</v>
      </c>
      <c r="M3569">
        <f>IF(Tabela_Brasil[[#This Row],[IBGE_1-4]]&gt;=951,1,0)</f>
        <v>0</v>
      </c>
      <c r="N3569">
        <f>IF(Tabela_Brasil[[#This Row],[COMP_P]]&lt;=2,1,0)</f>
        <v>1</v>
      </c>
    </row>
    <row r="3570" spans="1:14" x14ac:dyDescent="0.25">
      <c r="A3570" s="12" t="s">
        <v>3484</v>
      </c>
      <c r="B3570" s="12" t="s">
        <v>14</v>
      </c>
      <c r="C3570" s="12">
        <v>99</v>
      </c>
      <c r="D3570" s="12">
        <v>0.74299999999999999</v>
      </c>
      <c r="E3570" s="12">
        <v>0.73299999999999998</v>
      </c>
      <c r="F3570" s="12">
        <v>0.65300000000000002</v>
      </c>
      <c r="G3570" s="12">
        <v>26210.21</v>
      </c>
      <c r="H3570" s="13">
        <v>9</v>
      </c>
      <c r="I3570" t="str">
        <f>CONCATENATE(Tabela_Brasil[[#This Row],[Município]],"-",Tabela_Brasil[[#This Row],[Estado]])</f>
        <v>Morro Reuter-RS</v>
      </c>
      <c r="J3570">
        <f>IF(Tabela_Brasil[[#This Row],[IDHM]]&lt;=0.599,1,0)</f>
        <v>0</v>
      </c>
      <c r="K3570" t="str">
        <f>IF(Tabela_Brasil[[#This Row],[IDHM]]&lt;=0.55,"Baixo",IF(Tabela_Brasil[[#This Row],[IDHM]]&lt;=0.699,"Médio",IF(Tabela_Brasil[[#This Row],[IDHM]]&lt;=0.799,"Alto","Muito Alto")))</f>
        <v>Alto</v>
      </c>
      <c r="L3570" t="str">
        <f>VLOOKUP(Tabela_Brasil[[#This Row],[Estado]],'De-Para_Estado_Regiao'!$B$3:$C$29,2,FALSE)</f>
        <v>Sul</v>
      </c>
      <c r="M3570">
        <f>IF(Tabela_Brasil[[#This Row],[IBGE_1-4]]&gt;=951,1,0)</f>
        <v>0</v>
      </c>
      <c r="N3570">
        <f>IF(Tabela_Brasil[[#This Row],[COMP_P]]&lt;=2,1,0)</f>
        <v>0</v>
      </c>
    </row>
    <row r="3571" spans="1:14" x14ac:dyDescent="0.25">
      <c r="A3571" s="9" t="s">
        <v>3485</v>
      </c>
      <c r="B3571" s="9" t="s">
        <v>24</v>
      </c>
      <c r="C3571" s="9">
        <v>124</v>
      </c>
      <c r="D3571" s="9">
        <v>0.51200000000000001</v>
      </c>
      <c r="E3571" s="9">
        <v>0.503</v>
      </c>
      <c r="F3571" s="9">
        <v>0.38400000000000001</v>
      </c>
      <c r="G3571" s="9">
        <v>10514.54</v>
      </c>
      <c r="H3571" s="10">
        <v>22</v>
      </c>
      <c r="I3571" t="str">
        <f>CONCATENATE(Tabela_Brasil[[#This Row],[Município]],"-",Tabela_Brasil[[#This Row],[Estado]])</f>
        <v>Ribeira Do Amparo-BA</v>
      </c>
      <c r="J3571">
        <f>IF(Tabela_Brasil[[#This Row],[IDHM]]&lt;=0.599,1,0)</f>
        <v>1</v>
      </c>
      <c r="K3571" t="str">
        <f>IF(Tabela_Brasil[[#This Row],[IDHM]]&lt;=0.55,"Baixo",IF(Tabela_Brasil[[#This Row],[IDHM]]&lt;=0.699,"Médio",IF(Tabela_Brasil[[#This Row],[IDHM]]&lt;=0.799,"Alto","Muito Alto")))</f>
        <v>Baixo</v>
      </c>
      <c r="L3571" t="str">
        <f>VLOOKUP(Tabela_Brasil[[#This Row],[Estado]],'De-Para_Estado_Regiao'!$B$3:$C$29,2,FALSE)</f>
        <v>Nordeste</v>
      </c>
      <c r="M3571">
        <f>IF(Tabela_Brasil[[#This Row],[IBGE_1-4]]&gt;=951,1,0)</f>
        <v>0</v>
      </c>
      <c r="N3571">
        <f>IF(Tabela_Brasil[[#This Row],[COMP_P]]&lt;=2,1,0)</f>
        <v>0</v>
      </c>
    </row>
    <row r="3572" spans="1:14" x14ac:dyDescent="0.25">
      <c r="A3572" s="12" t="s">
        <v>3486</v>
      </c>
      <c r="B3572" s="12" t="s">
        <v>53</v>
      </c>
      <c r="C3572" s="12">
        <v>169</v>
      </c>
      <c r="D3572" s="12">
        <v>0.64900000000000002</v>
      </c>
      <c r="E3572" s="12">
        <v>0.65600000000000003</v>
      </c>
      <c r="F3572" s="12">
        <v>0.52300000000000002</v>
      </c>
      <c r="G3572" s="12">
        <v>38315.480000000003</v>
      </c>
      <c r="H3572" s="13">
        <v>1</v>
      </c>
      <c r="I3572" t="str">
        <f>CONCATENATE(Tabela_Brasil[[#This Row],[Município]],"-",Tabela_Brasil[[#This Row],[Estado]])</f>
        <v>Novo Horizonte Do Sul-MS</v>
      </c>
      <c r="J3572">
        <f>IF(Tabela_Brasil[[#This Row],[IDHM]]&lt;=0.599,1,0)</f>
        <v>0</v>
      </c>
      <c r="K3572" t="str">
        <f>IF(Tabela_Brasil[[#This Row],[IDHM]]&lt;=0.55,"Baixo",IF(Tabela_Brasil[[#This Row],[IDHM]]&lt;=0.699,"Médio",IF(Tabela_Brasil[[#This Row],[IDHM]]&lt;=0.799,"Alto","Muito Alto")))</f>
        <v>Médio</v>
      </c>
      <c r="L3572" t="str">
        <f>VLOOKUP(Tabela_Brasil[[#This Row],[Estado]],'De-Para_Estado_Regiao'!$B$3:$C$29,2,FALSE)</f>
        <v>Centro-Oeste</v>
      </c>
      <c r="M3572">
        <f>IF(Tabela_Brasil[[#This Row],[IBGE_1-4]]&gt;=951,1,0)</f>
        <v>0</v>
      </c>
      <c r="N3572">
        <f>IF(Tabela_Brasil[[#This Row],[COMP_P]]&lt;=2,1,0)</f>
        <v>1</v>
      </c>
    </row>
    <row r="3573" spans="1:14" x14ac:dyDescent="0.25">
      <c r="A3573" s="9" t="s">
        <v>3487</v>
      </c>
      <c r="B3573" s="9" t="s">
        <v>59</v>
      </c>
      <c r="C3573" s="9">
        <v>517</v>
      </c>
      <c r="D3573" s="9">
        <v>0.64300000000000002</v>
      </c>
      <c r="E3573" s="9">
        <v>0.64800000000000002</v>
      </c>
      <c r="F3573" s="9">
        <v>0.51100000000000001</v>
      </c>
      <c r="G3573" s="9">
        <v>16408.47</v>
      </c>
      <c r="H3573" s="10">
        <v>5</v>
      </c>
      <c r="I3573" t="str">
        <f>CONCATENATE(Tabela_Brasil[[#This Row],[Município]],"-",Tabela_Brasil[[#This Row],[Estado]])</f>
        <v>Monte Carlo-SC</v>
      </c>
      <c r="J3573">
        <f>IF(Tabela_Brasil[[#This Row],[IDHM]]&lt;=0.599,1,0)</f>
        <v>0</v>
      </c>
      <c r="K3573" t="str">
        <f>IF(Tabela_Brasil[[#This Row],[IDHM]]&lt;=0.55,"Baixo",IF(Tabela_Brasil[[#This Row],[IDHM]]&lt;=0.699,"Médio",IF(Tabela_Brasil[[#This Row],[IDHM]]&lt;=0.799,"Alto","Muito Alto")))</f>
        <v>Médio</v>
      </c>
      <c r="L3573" t="str">
        <f>VLOOKUP(Tabela_Brasil[[#This Row],[Estado]],'De-Para_Estado_Regiao'!$B$3:$C$29,2,FALSE)</f>
        <v>Sul</v>
      </c>
      <c r="M3573">
        <f>IF(Tabela_Brasil[[#This Row],[IBGE_1-4]]&gt;=951,1,0)</f>
        <v>0</v>
      </c>
      <c r="N3573">
        <f>IF(Tabela_Brasil[[#This Row],[COMP_P]]&lt;=2,1,0)</f>
        <v>0</v>
      </c>
    </row>
    <row r="3574" spans="1:14" x14ac:dyDescent="0.25">
      <c r="A3574" s="12" t="s">
        <v>3488</v>
      </c>
      <c r="B3574" s="12" t="s">
        <v>16</v>
      </c>
      <c r="C3574" s="12">
        <v>306</v>
      </c>
      <c r="D3574" s="12">
        <v>0.69</v>
      </c>
      <c r="E3574" s="12">
        <v>0.66</v>
      </c>
      <c r="F3574" s="12">
        <v>0.57399999999999995</v>
      </c>
      <c r="G3574" s="12">
        <v>17753.400000000001</v>
      </c>
      <c r="H3574" s="13">
        <v>6</v>
      </c>
      <c r="I3574" t="str">
        <f>CONCATENATE(Tabela_Brasil[[#This Row],[Município]],"-",Tabela_Brasil[[#This Row],[Estado]])</f>
        <v>Prados-MG</v>
      </c>
      <c r="J3574">
        <f>IF(Tabela_Brasil[[#This Row],[IDHM]]&lt;=0.599,1,0)</f>
        <v>0</v>
      </c>
      <c r="K3574" t="str">
        <f>IF(Tabela_Brasil[[#This Row],[IDHM]]&lt;=0.55,"Baixo",IF(Tabela_Brasil[[#This Row],[IDHM]]&lt;=0.699,"Médio",IF(Tabela_Brasil[[#This Row],[IDHM]]&lt;=0.799,"Alto","Muito Alto")))</f>
        <v>Médio</v>
      </c>
      <c r="L3574" t="str">
        <f>VLOOKUP(Tabela_Brasil[[#This Row],[Estado]],'De-Para_Estado_Regiao'!$B$3:$C$29,2,FALSE)</f>
        <v>Sudeste</v>
      </c>
      <c r="M3574">
        <f>IF(Tabela_Brasil[[#This Row],[IBGE_1-4]]&gt;=951,1,0)</f>
        <v>0</v>
      </c>
      <c r="N3574">
        <f>IF(Tabela_Brasil[[#This Row],[COMP_P]]&lt;=2,1,0)</f>
        <v>0</v>
      </c>
    </row>
    <row r="3575" spans="1:14" x14ac:dyDescent="0.25">
      <c r="A3575" s="9" t="s">
        <v>3489</v>
      </c>
      <c r="B3575" s="9" t="s">
        <v>22</v>
      </c>
      <c r="C3575" s="9">
        <v>135</v>
      </c>
      <c r="D3575" s="9">
        <v>0.72599999999999998</v>
      </c>
      <c r="E3575" s="9">
        <v>0.69699999999999995</v>
      </c>
      <c r="F3575" s="9">
        <v>0.67900000000000005</v>
      </c>
      <c r="G3575" s="9">
        <v>23719.02</v>
      </c>
      <c r="H3575" s="10">
        <v>11</v>
      </c>
      <c r="I3575" t="str">
        <f>CONCATENATE(Tabela_Brasil[[#This Row],[Município]],"-",Tabela_Brasil[[#This Row],[Estado]])</f>
        <v>Pérola D'Oeste-PR</v>
      </c>
      <c r="J3575">
        <f>IF(Tabela_Brasil[[#This Row],[IDHM]]&lt;=0.599,1,0)</f>
        <v>0</v>
      </c>
      <c r="K3575" t="str">
        <f>IF(Tabela_Brasil[[#This Row],[IDHM]]&lt;=0.55,"Baixo",IF(Tabela_Brasil[[#This Row],[IDHM]]&lt;=0.699,"Médio",IF(Tabela_Brasil[[#This Row],[IDHM]]&lt;=0.799,"Alto","Muito Alto")))</f>
        <v>Alto</v>
      </c>
      <c r="L3575" t="str">
        <f>VLOOKUP(Tabela_Brasil[[#This Row],[Estado]],'De-Para_Estado_Regiao'!$B$3:$C$29,2,FALSE)</f>
        <v>Sul</v>
      </c>
      <c r="M3575">
        <f>IF(Tabela_Brasil[[#This Row],[IBGE_1-4]]&gt;=951,1,0)</f>
        <v>0</v>
      </c>
      <c r="N3575">
        <f>IF(Tabela_Brasil[[#This Row],[COMP_P]]&lt;=2,1,0)</f>
        <v>0</v>
      </c>
    </row>
    <row r="3576" spans="1:14" x14ac:dyDescent="0.25">
      <c r="A3576" s="12" t="s">
        <v>3490</v>
      </c>
      <c r="B3576" s="12" t="s">
        <v>29</v>
      </c>
      <c r="C3576" s="12">
        <v>277</v>
      </c>
      <c r="D3576" s="12">
        <v>0.66500000000000004</v>
      </c>
      <c r="E3576" s="12">
        <v>0.65600000000000003</v>
      </c>
      <c r="F3576" s="12">
        <v>0.55300000000000005</v>
      </c>
      <c r="G3576" s="12">
        <v>15509.98</v>
      </c>
      <c r="H3576" s="13">
        <v>3</v>
      </c>
      <c r="I3576" t="str">
        <f>CONCATENATE(Tabela_Brasil[[#This Row],[Município]],"-",Tabela_Brasil[[#This Row],[Estado]])</f>
        <v>Carlinda-MT</v>
      </c>
      <c r="J3576">
        <f>IF(Tabela_Brasil[[#This Row],[IDHM]]&lt;=0.599,1,0)</f>
        <v>0</v>
      </c>
      <c r="K3576" t="str">
        <f>IF(Tabela_Brasil[[#This Row],[IDHM]]&lt;=0.55,"Baixo",IF(Tabela_Brasil[[#This Row],[IDHM]]&lt;=0.699,"Médio",IF(Tabela_Brasil[[#This Row],[IDHM]]&lt;=0.799,"Alto","Muito Alto")))</f>
        <v>Médio</v>
      </c>
      <c r="L3576" t="str">
        <f>VLOOKUP(Tabela_Brasil[[#This Row],[Estado]],'De-Para_Estado_Regiao'!$B$3:$C$29,2,FALSE)</f>
        <v>Centro-Oeste</v>
      </c>
      <c r="M3576">
        <f>IF(Tabela_Brasil[[#This Row],[IBGE_1-4]]&gt;=951,1,0)</f>
        <v>0</v>
      </c>
      <c r="N3576">
        <f>IF(Tabela_Brasil[[#This Row],[COMP_P]]&lt;=2,1,0)</f>
        <v>0</v>
      </c>
    </row>
    <row r="3577" spans="1:14" x14ac:dyDescent="0.25">
      <c r="A3577" s="9" t="s">
        <v>3491</v>
      </c>
      <c r="B3577" s="9" t="s">
        <v>59</v>
      </c>
      <c r="C3577" s="9">
        <v>79</v>
      </c>
      <c r="D3577" s="9">
        <v>0.69499999999999995</v>
      </c>
      <c r="E3577" s="9">
        <v>0.68200000000000005</v>
      </c>
      <c r="F3577" s="9">
        <v>0.58699999999999997</v>
      </c>
      <c r="G3577" s="9">
        <v>21883.61</v>
      </c>
      <c r="H3577" s="10">
        <v>7</v>
      </c>
      <c r="I3577" t="str">
        <f>CONCATENATE(Tabela_Brasil[[#This Row],[Município]],"-",Tabela_Brasil[[#This Row],[Estado]])</f>
        <v>São João Do Sul-SC</v>
      </c>
      <c r="J3577">
        <f>IF(Tabela_Brasil[[#This Row],[IDHM]]&lt;=0.599,1,0)</f>
        <v>0</v>
      </c>
      <c r="K3577" t="str">
        <f>IF(Tabela_Brasil[[#This Row],[IDHM]]&lt;=0.55,"Baixo",IF(Tabela_Brasil[[#This Row],[IDHM]]&lt;=0.699,"Médio",IF(Tabela_Brasil[[#This Row],[IDHM]]&lt;=0.799,"Alto","Muito Alto")))</f>
        <v>Médio</v>
      </c>
      <c r="L3577" t="str">
        <f>VLOOKUP(Tabela_Brasil[[#This Row],[Estado]],'De-Para_Estado_Regiao'!$B$3:$C$29,2,FALSE)</f>
        <v>Sul</v>
      </c>
      <c r="M3577">
        <f>IF(Tabela_Brasil[[#This Row],[IBGE_1-4]]&gt;=951,1,0)</f>
        <v>0</v>
      </c>
      <c r="N3577">
        <f>IF(Tabela_Brasil[[#This Row],[COMP_P]]&lt;=2,1,0)</f>
        <v>0</v>
      </c>
    </row>
    <row r="3578" spans="1:14" x14ac:dyDescent="0.25">
      <c r="A3578" s="12" t="s">
        <v>3492</v>
      </c>
      <c r="B3578" s="12" t="s">
        <v>94</v>
      </c>
      <c r="C3578" s="12">
        <v>461</v>
      </c>
      <c r="D3578" s="12">
        <v>0.61499999999999999</v>
      </c>
      <c r="E3578" s="12">
        <v>0.63800000000000001</v>
      </c>
      <c r="F3578" s="12">
        <v>0.47499999999999998</v>
      </c>
      <c r="G3578" s="12">
        <v>18946.400000000001</v>
      </c>
      <c r="H3578" s="13">
        <v>7</v>
      </c>
      <c r="I3578" t="str">
        <f>CONCATENATE(Tabela_Brasil[[#This Row],[Município]],"-",Tabela_Brasil[[#This Row],[Estado]])</f>
        <v>Barra De São Miguel-AL</v>
      </c>
      <c r="J3578">
        <f>IF(Tabela_Brasil[[#This Row],[IDHM]]&lt;=0.599,1,0)</f>
        <v>0</v>
      </c>
      <c r="K3578" t="str">
        <f>IF(Tabela_Brasil[[#This Row],[IDHM]]&lt;=0.55,"Baixo",IF(Tabela_Brasil[[#This Row],[IDHM]]&lt;=0.699,"Médio",IF(Tabela_Brasil[[#This Row],[IDHM]]&lt;=0.799,"Alto","Muito Alto")))</f>
        <v>Médio</v>
      </c>
      <c r="L3578" t="str">
        <f>VLOOKUP(Tabela_Brasil[[#This Row],[Estado]],'De-Para_Estado_Regiao'!$B$3:$C$29,2,FALSE)</f>
        <v>Nordeste</v>
      </c>
      <c r="M3578">
        <f>IF(Tabela_Brasil[[#This Row],[IBGE_1-4]]&gt;=951,1,0)</f>
        <v>0</v>
      </c>
      <c r="N3578">
        <f>IF(Tabela_Brasil[[#This Row],[COMP_P]]&lt;=2,1,0)</f>
        <v>0</v>
      </c>
    </row>
    <row r="3579" spans="1:14" x14ac:dyDescent="0.25">
      <c r="A3579" s="9" t="s">
        <v>3493</v>
      </c>
      <c r="B3579" s="9" t="s">
        <v>87</v>
      </c>
      <c r="C3579" s="9">
        <v>1032</v>
      </c>
      <c r="D3579" s="9">
        <v>0.61</v>
      </c>
      <c r="E3579" s="9">
        <v>0.54</v>
      </c>
      <c r="F3579" s="9">
        <v>0.55900000000000005</v>
      </c>
      <c r="G3579" s="9">
        <v>8239.2900000000009</v>
      </c>
      <c r="H3579" s="10">
        <v>0</v>
      </c>
      <c r="I3579" t="str">
        <f>CONCATENATE(Tabela_Brasil[[#This Row],[Município]],"-",Tabela_Brasil[[#This Row],[Estado]])</f>
        <v>Pastos Bons-MA</v>
      </c>
      <c r="J3579">
        <f>IF(Tabela_Brasil[[#This Row],[IDHM]]&lt;=0.599,1,0)</f>
        <v>0</v>
      </c>
      <c r="K3579" t="str">
        <f>IF(Tabela_Brasil[[#This Row],[IDHM]]&lt;=0.55,"Baixo",IF(Tabela_Brasil[[#This Row],[IDHM]]&lt;=0.699,"Médio",IF(Tabela_Brasil[[#This Row],[IDHM]]&lt;=0.799,"Alto","Muito Alto")))</f>
        <v>Médio</v>
      </c>
      <c r="L3579" t="str">
        <f>VLOOKUP(Tabela_Brasil[[#This Row],[Estado]],'De-Para_Estado_Regiao'!$B$3:$C$29,2,FALSE)</f>
        <v>Nordeste</v>
      </c>
      <c r="M3579">
        <f>IF(Tabela_Brasil[[#This Row],[IBGE_1-4]]&gt;=951,1,0)</f>
        <v>1</v>
      </c>
      <c r="N3579">
        <f>IF(Tabela_Brasil[[#This Row],[COMP_P]]&lt;=2,1,0)</f>
        <v>1</v>
      </c>
    </row>
    <row r="3580" spans="1:14" x14ac:dyDescent="0.25">
      <c r="A3580" s="12" t="s">
        <v>3494</v>
      </c>
      <c r="B3580" s="12" t="s">
        <v>22</v>
      </c>
      <c r="C3580" s="12">
        <v>141</v>
      </c>
      <c r="D3580" s="12">
        <v>0.71299999999999997</v>
      </c>
      <c r="E3580" s="12">
        <v>0.68400000000000005</v>
      </c>
      <c r="F3580" s="12">
        <v>0.63800000000000001</v>
      </c>
      <c r="G3580" s="12">
        <v>26121.83</v>
      </c>
      <c r="H3580" s="13">
        <v>2</v>
      </c>
      <c r="I3580" t="str">
        <f>CONCATENATE(Tabela_Brasil[[#This Row],[Município]],"-",Tabela_Brasil[[#This Row],[Estado]])</f>
        <v>Perobal-PR</v>
      </c>
      <c r="J3580">
        <f>IF(Tabela_Brasil[[#This Row],[IDHM]]&lt;=0.599,1,0)</f>
        <v>0</v>
      </c>
      <c r="K3580" t="str">
        <f>IF(Tabela_Brasil[[#This Row],[IDHM]]&lt;=0.55,"Baixo",IF(Tabela_Brasil[[#This Row],[IDHM]]&lt;=0.699,"Médio",IF(Tabela_Brasil[[#This Row],[IDHM]]&lt;=0.799,"Alto","Muito Alto")))</f>
        <v>Alto</v>
      </c>
      <c r="L3580" t="str">
        <f>VLOOKUP(Tabela_Brasil[[#This Row],[Estado]],'De-Para_Estado_Regiao'!$B$3:$C$29,2,FALSE)</f>
        <v>Sul</v>
      </c>
      <c r="M3580">
        <f>IF(Tabela_Brasil[[#This Row],[IBGE_1-4]]&gt;=951,1,0)</f>
        <v>0</v>
      </c>
      <c r="N3580">
        <f>IF(Tabela_Brasil[[#This Row],[COMP_P]]&lt;=2,1,0)</f>
        <v>1</v>
      </c>
    </row>
    <row r="3581" spans="1:14" x14ac:dyDescent="0.25">
      <c r="A3581" s="9" t="s">
        <v>3495</v>
      </c>
      <c r="B3581" s="9" t="s">
        <v>87</v>
      </c>
      <c r="C3581" s="9">
        <v>590</v>
      </c>
      <c r="D3581" s="9">
        <v>0.56899999999999995</v>
      </c>
      <c r="E3581" s="9">
        <v>0.53</v>
      </c>
      <c r="F3581" s="9">
        <v>0.50600000000000001</v>
      </c>
      <c r="G3581" s="9">
        <v>11242.88</v>
      </c>
      <c r="H3581" s="10">
        <v>22</v>
      </c>
      <c r="I3581" t="str">
        <f>CONCATENATE(Tabela_Brasil[[#This Row],[Município]],"-",Tabela_Brasil[[#This Row],[Estado]])</f>
        <v>Igarapé Do Meio-MA</v>
      </c>
      <c r="J3581">
        <f>IF(Tabela_Brasil[[#This Row],[IDHM]]&lt;=0.599,1,0)</f>
        <v>1</v>
      </c>
      <c r="K3581" t="str">
        <f>IF(Tabela_Brasil[[#This Row],[IDHM]]&lt;=0.55,"Baixo",IF(Tabela_Brasil[[#This Row],[IDHM]]&lt;=0.699,"Médio",IF(Tabela_Brasil[[#This Row],[IDHM]]&lt;=0.799,"Alto","Muito Alto")))</f>
        <v>Médio</v>
      </c>
      <c r="L3581" t="str">
        <f>VLOOKUP(Tabela_Brasil[[#This Row],[Estado]],'De-Para_Estado_Regiao'!$B$3:$C$29,2,FALSE)</f>
        <v>Nordeste</v>
      </c>
      <c r="M3581">
        <f>IF(Tabela_Brasil[[#This Row],[IBGE_1-4]]&gt;=951,1,0)</f>
        <v>0</v>
      </c>
      <c r="N3581">
        <f>IF(Tabela_Brasil[[#This Row],[COMP_P]]&lt;=2,1,0)</f>
        <v>0</v>
      </c>
    </row>
    <row r="3582" spans="1:14" x14ac:dyDescent="0.25">
      <c r="A3582" s="12" t="s">
        <v>3496</v>
      </c>
      <c r="B3582" s="12" t="s">
        <v>53</v>
      </c>
      <c r="C3582" s="12">
        <v>183</v>
      </c>
      <c r="D3582" s="12">
        <v>0.71099999999999997</v>
      </c>
      <c r="E3582" s="12">
        <v>0.73299999999999998</v>
      </c>
      <c r="F3582" s="12">
        <v>0.57199999999999995</v>
      </c>
      <c r="G3582" s="12">
        <v>30702.58</v>
      </c>
      <c r="H3582" s="13">
        <v>1</v>
      </c>
      <c r="I3582" t="str">
        <f>CONCATENATE(Tabela_Brasil[[#This Row],[Município]],"-",Tabela_Brasil[[#This Row],[Estado]])</f>
        <v>Alcinópolis-MS</v>
      </c>
      <c r="J3582">
        <f>IF(Tabela_Brasil[[#This Row],[IDHM]]&lt;=0.599,1,0)</f>
        <v>0</v>
      </c>
      <c r="K3582" t="str">
        <f>IF(Tabela_Brasil[[#This Row],[IDHM]]&lt;=0.55,"Baixo",IF(Tabela_Brasil[[#This Row],[IDHM]]&lt;=0.699,"Médio",IF(Tabela_Brasil[[#This Row],[IDHM]]&lt;=0.799,"Alto","Muito Alto")))</f>
        <v>Alto</v>
      </c>
      <c r="L3582" t="str">
        <f>VLOOKUP(Tabela_Brasil[[#This Row],[Estado]],'De-Para_Estado_Regiao'!$B$3:$C$29,2,FALSE)</f>
        <v>Centro-Oeste</v>
      </c>
      <c r="M3582">
        <f>IF(Tabela_Brasil[[#This Row],[IBGE_1-4]]&gt;=951,1,0)</f>
        <v>0</v>
      </c>
      <c r="N3582">
        <f>IF(Tabela_Brasil[[#This Row],[COMP_P]]&lt;=2,1,0)</f>
        <v>1</v>
      </c>
    </row>
    <row r="3583" spans="1:14" x14ac:dyDescent="0.25">
      <c r="A3583" s="9" t="s">
        <v>3497</v>
      </c>
      <c r="B3583" s="9" t="s">
        <v>16</v>
      </c>
      <c r="C3583" s="9">
        <v>304</v>
      </c>
      <c r="D3583" s="9">
        <v>0.627</v>
      </c>
      <c r="E3583" s="9">
        <v>0.55700000000000005</v>
      </c>
      <c r="F3583" s="9">
        <v>0.54700000000000004</v>
      </c>
      <c r="G3583" s="9">
        <v>16172.5</v>
      </c>
      <c r="H3583" s="10">
        <v>10</v>
      </c>
      <c r="I3583" t="str">
        <f>CONCATENATE(Tabela_Brasil[[#This Row],[Município]],"-",Tabela_Brasil[[#This Row],[Estado]])</f>
        <v>Riacho Dos Machados-MG</v>
      </c>
      <c r="J3583">
        <f>IF(Tabela_Brasil[[#This Row],[IDHM]]&lt;=0.599,1,0)</f>
        <v>0</v>
      </c>
      <c r="K3583" t="str">
        <f>IF(Tabela_Brasil[[#This Row],[IDHM]]&lt;=0.55,"Baixo",IF(Tabela_Brasil[[#This Row],[IDHM]]&lt;=0.699,"Médio",IF(Tabela_Brasil[[#This Row],[IDHM]]&lt;=0.799,"Alto","Muito Alto")))</f>
        <v>Médio</v>
      </c>
      <c r="L3583" t="str">
        <f>VLOOKUP(Tabela_Brasil[[#This Row],[Estado]],'De-Para_Estado_Regiao'!$B$3:$C$29,2,FALSE)</f>
        <v>Sudeste</v>
      </c>
      <c r="M3583">
        <f>IF(Tabela_Brasil[[#This Row],[IBGE_1-4]]&gt;=951,1,0)</f>
        <v>0</v>
      </c>
      <c r="N3583">
        <f>IF(Tabela_Brasil[[#This Row],[COMP_P]]&lt;=2,1,0)</f>
        <v>0</v>
      </c>
    </row>
    <row r="3584" spans="1:14" x14ac:dyDescent="0.25">
      <c r="A3584" s="12" t="s">
        <v>3498</v>
      </c>
      <c r="B3584" s="12" t="s">
        <v>59</v>
      </c>
      <c r="C3584" s="12">
        <v>114</v>
      </c>
      <c r="D3584" s="12">
        <v>0.78900000000000003</v>
      </c>
      <c r="E3584" s="12">
        <v>0.78100000000000003</v>
      </c>
      <c r="F3584" s="12">
        <v>0.71799999999999997</v>
      </c>
      <c r="G3584" s="12">
        <v>27298.23</v>
      </c>
      <c r="H3584" s="13">
        <v>1</v>
      </c>
      <c r="I3584" t="str">
        <f>CONCATENATE(Tabela_Brasil[[#This Row],[Município]],"-",Tabela_Brasil[[#This Row],[Estado]])</f>
        <v>Luzerna-SC</v>
      </c>
      <c r="J3584">
        <f>IF(Tabela_Brasil[[#This Row],[IDHM]]&lt;=0.599,1,0)</f>
        <v>0</v>
      </c>
      <c r="K3584" t="str">
        <f>IF(Tabela_Brasil[[#This Row],[IDHM]]&lt;=0.55,"Baixo",IF(Tabela_Brasil[[#This Row],[IDHM]]&lt;=0.699,"Médio",IF(Tabela_Brasil[[#This Row],[IDHM]]&lt;=0.799,"Alto","Muito Alto")))</f>
        <v>Alto</v>
      </c>
      <c r="L3584" t="str">
        <f>VLOOKUP(Tabela_Brasil[[#This Row],[Estado]],'De-Para_Estado_Regiao'!$B$3:$C$29,2,FALSE)</f>
        <v>Sul</v>
      </c>
      <c r="M3584">
        <f>IF(Tabela_Brasil[[#This Row],[IBGE_1-4]]&gt;=951,1,0)</f>
        <v>0</v>
      </c>
      <c r="N3584">
        <f>IF(Tabela_Brasil[[#This Row],[COMP_P]]&lt;=2,1,0)</f>
        <v>1</v>
      </c>
    </row>
    <row r="3585" spans="1:14" x14ac:dyDescent="0.25">
      <c r="A3585" s="9" t="s">
        <v>3499</v>
      </c>
      <c r="B3585" s="9" t="s">
        <v>19</v>
      </c>
      <c r="C3585" s="9">
        <v>682</v>
      </c>
      <c r="D3585" s="9">
        <v>0.52300000000000002</v>
      </c>
      <c r="E3585" s="9">
        <v>0.503</v>
      </c>
      <c r="F3585" s="9">
        <v>0.4</v>
      </c>
      <c r="G3585" s="9">
        <v>6955.15</v>
      </c>
      <c r="H3585" s="10">
        <v>0</v>
      </c>
      <c r="I3585" t="str">
        <f>CONCATENATE(Tabela_Brasil[[#This Row],[Município]],"-",Tabela_Brasil[[#This Row],[Estado]])</f>
        <v>Inajá-PE</v>
      </c>
      <c r="J3585">
        <f>IF(Tabela_Brasil[[#This Row],[IDHM]]&lt;=0.599,1,0)</f>
        <v>1</v>
      </c>
      <c r="K3585" t="str">
        <f>IF(Tabela_Brasil[[#This Row],[IDHM]]&lt;=0.55,"Baixo",IF(Tabela_Brasil[[#This Row],[IDHM]]&lt;=0.699,"Médio",IF(Tabela_Brasil[[#This Row],[IDHM]]&lt;=0.799,"Alto","Muito Alto")))</f>
        <v>Baixo</v>
      </c>
      <c r="L3585" t="str">
        <f>VLOOKUP(Tabela_Brasil[[#This Row],[Estado]],'De-Para_Estado_Regiao'!$B$3:$C$29,2,FALSE)</f>
        <v>Nordeste</v>
      </c>
      <c r="M3585">
        <f>IF(Tabela_Brasil[[#This Row],[IBGE_1-4]]&gt;=951,1,0)</f>
        <v>0</v>
      </c>
      <c r="N3585">
        <f>IF(Tabela_Brasil[[#This Row],[COMP_P]]&lt;=2,1,0)</f>
        <v>1</v>
      </c>
    </row>
    <row r="3586" spans="1:14" x14ac:dyDescent="0.25">
      <c r="A3586" s="12" t="s">
        <v>3500</v>
      </c>
      <c r="B3586" s="12" t="s">
        <v>33</v>
      </c>
      <c r="C3586" s="12">
        <v>41</v>
      </c>
      <c r="D3586" s="12">
        <v>0.68400000000000005</v>
      </c>
      <c r="E3586" s="12">
        <v>0.65400000000000003</v>
      </c>
      <c r="F3586" s="12">
        <v>0.6</v>
      </c>
      <c r="G3586" s="12">
        <v>60385.05</v>
      </c>
      <c r="H3586" s="13">
        <v>1</v>
      </c>
      <c r="I3586" t="str">
        <f>CONCATENATE(Tabela_Brasil[[#This Row],[Município]],"-",Tabela_Brasil[[#This Row],[Estado]])</f>
        <v>Pilar De Goiás-GO</v>
      </c>
      <c r="J3586">
        <f>IF(Tabela_Brasil[[#This Row],[IDHM]]&lt;=0.599,1,0)</f>
        <v>0</v>
      </c>
      <c r="K3586" t="str">
        <f>IF(Tabela_Brasil[[#This Row],[IDHM]]&lt;=0.55,"Baixo",IF(Tabela_Brasil[[#This Row],[IDHM]]&lt;=0.699,"Médio",IF(Tabela_Brasil[[#This Row],[IDHM]]&lt;=0.799,"Alto","Muito Alto")))</f>
        <v>Médio</v>
      </c>
      <c r="L3586" t="str">
        <f>VLOOKUP(Tabela_Brasil[[#This Row],[Estado]],'De-Para_Estado_Regiao'!$B$3:$C$29,2,FALSE)</f>
        <v>Centro-Oeste</v>
      </c>
      <c r="M3586">
        <f>IF(Tabela_Brasil[[#This Row],[IBGE_1-4]]&gt;=951,1,0)</f>
        <v>0</v>
      </c>
      <c r="N3586">
        <f>IF(Tabela_Brasil[[#This Row],[COMP_P]]&lt;=2,1,0)</f>
        <v>1</v>
      </c>
    </row>
    <row r="3587" spans="1:14" x14ac:dyDescent="0.25">
      <c r="A3587" s="9" t="s">
        <v>3501</v>
      </c>
      <c r="B3587" s="9" t="s">
        <v>16</v>
      </c>
      <c r="C3587" s="9">
        <v>731</v>
      </c>
      <c r="D3587" s="9">
        <v>0.7</v>
      </c>
      <c r="E3587" s="9">
        <v>0.68</v>
      </c>
      <c r="F3587" s="9">
        <v>0.60399999999999998</v>
      </c>
      <c r="G3587" s="9">
        <v>10439.31</v>
      </c>
      <c r="H3587" s="10">
        <v>9</v>
      </c>
      <c r="I3587" t="str">
        <f>CONCATENATE(Tabela_Brasil[[#This Row],[Município]],"-",Tabela_Brasil[[#This Row],[Estado]])</f>
        <v>Mário Campos-MG</v>
      </c>
      <c r="J3587">
        <f>IF(Tabela_Brasil[[#This Row],[IDHM]]&lt;=0.599,1,0)</f>
        <v>0</v>
      </c>
      <c r="K3587" t="str">
        <f>IF(Tabela_Brasil[[#This Row],[IDHM]]&lt;=0.55,"Baixo",IF(Tabela_Brasil[[#This Row],[IDHM]]&lt;=0.699,"Médio",IF(Tabela_Brasil[[#This Row],[IDHM]]&lt;=0.799,"Alto","Muito Alto")))</f>
        <v>Alto</v>
      </c>
      <c r="L3587" t="str">
        <f>VLOOKUP(Tabela_Brasil[[#This Row],[Estado]],'De-Para_Estado_Regiao'!$B$3:$C$29,2,FALSE)</f>
        <v>Sudeste</v>
      </c>
      <c r="M3587">
        <f>IF(Tabela_Brasil[[#This Row],[IBGE_1-4]]&gt;=951,1,0)</f>
        <v>0</v>
      </c>
      <c r="N3587">
        <f>IF(Tabela_Brasil[[#This Row],[COMP_P]]&lt;=2,1,0)</f>
        <v>0</v>
      </c>
    </row>
    <row r="3588" spans="1:14" x14ac:dyDescent="0.25">
      <c r="A3588" s="12" t="s">
        <v>3502</v>
      </c>
      <c r="B3588" s="12" t="s">
        <v>24</v>
      </c>
      <c r="C3588" s="12">
        <v>510</v>
      </c>
      <c r="D3588" s="12">
        <v>0.51500000000000001</v>
      </c>
      <c r="E3588" s="12">
        <v>0.46899999999999997</v>
      </c>
      <c r="F3588" s="12">
        <v>0.41299999999999998</v>
      </c>
      <c r="G3588" s="12">
        <v>7983.19</v>
      </c>
      <c r="H3588" s="13">
        <v>10</v>
      </c>
      <c r="I3588" t="str">
        <f>CONCATENATE(Tabela_Brasil[[#This Row],[Município]],"-",Tabela_Brasil[[#This Row],[Estado]])</f>
        <v>Umburanas-BA</v>
      </c>
      <c r="J3588">
        <f>IF(Tabela_Brasil[[#This Row],[IDHM]]&lt;=0.599,1,0)</f>
        <v>1</v>
      </c>
      <c r="K3588" t="str">
        <f>IF(Tabela_Brasil[[#This Row],[IDHM]]&lt;=0.55,"Baixo",IF(Tabela_Brasil[[#This Row],[IDHM]]&lt;=0.699,"Médio",IF(Tabela_Brasil[[#This Row],[IDHM]]&lt;=0.799,"Alto","Muito Alto")))</f>
        <v>Baixo</v>
      </c>
      <c r="L3588" t="str">
        <f>VLOOKUP(Tabela_Brasil[[#This Row],[Estado]],'De-Para_Estado_Regiao'!$B$3:$C$29,2,FALSE)</f>
        <v>Nordeste</v>
      </c>
      <c r="M3588">
        <f>IF(Tabela_Brasil[[#This Row],[IBGE_1-4]]&gt;=951,1,0)</f>
        <v>0</v>
      </c>
      <c r="N3588">
        <f>IF(Tabela_Brasil[[#This Row],[COMP_P]]&lt;=2,1,0)</f>
        <v>0</v>
      </c>
    </row>
    <row r="3589" spans="1:14" x14ac:dyDescent="0.25">
      <c r="A3589" s="9" t="s">
        <v>3503</v>
      </c>
      <c r="B3589" s="9" t="s">
        <v>94</v>
      </c>
      <c r="C3589" s="9">
        <v>1277</v>
      </c>
      <c r="D3589" s="9">
        <v>0.56200000000000006</v>
      </c>
      <c r="E3589" s="9">
        <v>0.54200000000000004</v>
      </c>
      <c r="F3589" s="9">
        <v>0.47299999999999998</v>
      </c>
      <c r="G3589" s="9">
        <v>7196.65</v>
      </c>
      <c r="H3589" s="10">
        <v>17</v>
      </c>
      <c r="I3589" t="str">
        <f>CONCATENATE(Tabela_Brasil[[#This Row],[Município]],"-",Tabela_Brasil[[#This Row],[Estado]])</f>
        <v>Cajueiro-AL</v>
      </c>
      <c r="J3589">
        <f>IF(Tabela_Brasil[[#This Row],[IDHM]]&lt;=0.599,1,0)</f>
        <v>1</v>
      </c>
      <c r="K3589" t="str">
        <f>IF(Tabela_Brasil[[#This Row],[IDHM]]&lt;=0.55,"Baixo",IF(Tabela_Brasil[[#This Row],[IDHM]]&lt;=0.699,"Médio",IF(Tabela_Brasil[[#This Row],[IDHM]]&lt;=0.799,"Alto","Muito Alto")))</f>
        <v>Médio</v>
      </c>
      <c r="L3589" t="str">
        <f>VLOOKUP(Tabela_Brasil[[#This Row],[Estado]],'De-Para_Estado_Regiao'!$B$3:$C$29,2,FALSE)</f>
        <v>Nordeste</v>
      </c>
      <c r="M3589">
        <f>IF(Tabela_Brasil[[#This Row],[IBGE_1-4]]&gt;=951,1,0)</f>
        <v>1</v>
      </c>
      <c r="N3589">
        <f>IF(Tabela_Brasil[[#This Row],[COMP_P]]&lt;=2,1,0)</f>
        <v>0</v>
      </c>
    </row>
    <row r="3590" spans="1:14" x14ac:dyDescent="0.25">
      <c r="A3590" s="12" t="s">
        <v>3504</v>
      </c>
      <c r="B3590" s="12" t="s">
        <v>94</v>
      </c>
      <c r="C3590" s="12">
        <v>691</v>
      </c>
      <c r="D3590" s="12">
        <v>0.60499999999999998</v>
      </c>
      <c r="E3590" s="12">
        <v>0.59499999999999997</v>
      </c>
      <c r="F3590" s="12">
        <v>0.48599999999999999</v>
      </c>
      <c r="G3590" s="12">
        <v>11800.69</v>
      </c>
      <c r="H3590" s="13">
        <v>3</v>
      </c>
      <c r="I3590" t="str">
        <f>CONCATENATE(Tabela_Brasil[[#This Row],[Município]],"-",Tabela_Brasil[[#This Row],[Estado]])</f>
        <v>Paripueira-AL</v>
      </c>
      <c r="J3590">
        <f>IF(Tabela_Brasil[[#This Row],[IDHM]]&lt;=0.599,1,0)</f>
        <v>0</v>
      </c>
      <c r="K3590" t="str">
        <f>IF(Tabela_Brasil[[#This Row],[IDHM]]&lt;=0.55,"Baixo",IF(Tabela_Brasil[[#This Row],[IDHM]]&lt;=0.699,"Médio",IF(Tabela_Brasil[[#This Row],[IDHM]]&lt;=0.799,"Alto","Muito Alto")))</f>
        <v>Médio</v>
      </c>
      <c r="L3590" t="str">
        <f>VLOOKUP(Tabela_Brasil[[#This Row],[Estado]],'De-Para_Estado_Regiao'!$B$3:$C$29,2,FALSE)</f>
        <v>Nordeste</v>
      </c>
      <c r="M3590">
        <f>IF(Tabela_Brasil[[#This Row],[IBGE_1-4]]&gt;=951,1,0)</f>
        <v>0</v>
      </c>
      <c r="N3590">
        <f>IF(Tabela_Brasil[[#This Row],[COMP_P]]&lt;=2,1,0)</f>
        <v>0</v>
      </c>
    </row>
    <row r="3591" spans="1:14" x14ac:dyDescent="0.25">
      <c r="A3591" s="9" t="s">
        <v>3505</v>
      </c>
      <c r="B3591" s="9" t="s">
        <v>148</v>
      </c>
      <c r="C3591" s="9">
        <v>444</v>
      </c>
      <c r="D3591" s="9">
        <v>0.61399999999999999</v>
      </c>
      <c r="E3591" s="9">
        <v>0.63300000000000001</v>
      </c>
      <c r="F3591" s="9">
        <v>0.48799999999999999</v>
      </c>
      <c r="G3591" s="9">
        <v>15152.5</v>
      </c>
      <c r="H3591" s="10">
        <v>2</v>
      </c>
      <c r="I3591" t="str">
        <f>CONCATENATE(Tabela_Brasil[[#This Row],[Município]],"-",Tabela_Brasil[[#This Row],[Estado]])</f>
        <v>Itapuã Do Oeste-RO</v>
      </c>
      <c r="J3591">
        <f>IF(Tabela_Brasil[[#This Row],[IDHM]]&lt;=0.599,1,0)</f>
        <v>0</v>
      </c>
      <c r="K3591" t="str">
        <f>IF(Tabela_Brasil[[#This Row],[IDHM]]&lt;=0.55,"Baixo",IF(Tabela_Brasil[[#This Row],[IDHM]]&lt;=0.699,"Médio",IF(Tabela_Brasil[[#This Row],[IDHM]]&lt;=0.799,"Alto","Muito Alto")))</f>
        <v>Médio</v>
      </c>
      <c r="L3591" t="str">
        <f>VLOOKUP(Tabela_Brasil[[#This Row],[Estado]],'De-Para_Estado_Regiao'!$B$3:$C$29,2,FALSE)</f>
        <v>Norte</v>
      </c>
      <c r="M3591">
        <f>IF(Tabela_Brasil[[#This Row],[IBGE_1-4]]&gt;=951,1,0)</f>
        <v>0</v>
      </c>
      <c r="N3591">
        <f>IF(Tabela_Brasil[[#This Row],[COMP_P]]&lt;=2,1,0)</f>
        <v>1</v>
      </c>
    </row>
    <row r="3592" spans="1:14" x14ac:dyDescent="0.25">
      <c r="A3592" s="12" t="s">
        <v>3506</v>
      </c>
      <c r="B3592" s="12" t="s">
        <v>111</v>
      </c>
      <c r="C3592" s="12">
        <v>415</v>
      </c>
      <c r="D3592" s="12">
        <v>0.63800000000000001</v>
      </c>
      <c r="E3592" s="12">
        <v>0.61899999999999999</v>
      </c>
      <c r="F3592" s="12">
        <v>0.56100000000000005</v>
      </c>
      <c r="G3592" s="12">
        <v>13178.02</v>
      </c>
      <c r="H3592" s="13">
        <v>1</v>
      </c>
      <c r="I3592" t="str">
        <f>CONCATENATE(Tabela_Brasil[[#This Row],[Município]],"-",Tabela_Brasil[[#This Row],[Estado]])</f>
        <v>Wanderlândia-TO</v>
      </c>
      <c r="J3592">
        <f>IF(Tabela_Brasil[[#This Row],[IDHM]]&lt;=0.599,1,0)</f>
        <v>0</v>
      </c>
      <c r="K3592" t="str">
        <f>IF(Tabela_Brasil[[#This Row],[IDHM]]&lt;=0.55,"Baixo",IF(Tabela_Brasil[[#This Row],[IDHM]]&lt;=0.699,"Médio",IF(Tabela_Brasil[[#This Row],[IDHM]]&lt;=0.799,"Alto","Muito Alto")))</f>
        <v>Médio</v>
      </c>
      <c r="L3592" t="str">
        <f>VLOOKUP(Tabela_Brasil[[#This Row],[Estado]],'De-Para_Estado_Regiao'!$B$3:$C$29,2,FALSE)</f>
        <v>Norte</v>
      </c>
      <c r="M3592">
        <f>IF(Tabela_Brasil[[#This Row],[IBGE_1-4]]&gt;=951,1,0)</f>
        <v>0</v>
      </c>
      <c r="N3592">
        <f>IF(Tabela_Brasil[[#This Row],[COMP_P]]&lt;=2,1,0)</f>
        <v>1</v>
      </c>
    </row>
    <row r="3593" spans="1:14" x14ac:dyDescent="0.25">
      <c r="A3593" s="9" t="s">
        <v>3507</v>
      </c>
      <c r="B3593" s="9" t="s">
        <v>19</v>
      </c>
      <c r="C3593" s="9">
        <v>487</v>
      </c>
      <c r="D3593" s="9">
        <v>0.56999999999999995</v>
      </c>
      <c r="E3593" s="9">
        <v>0.58599999999999997</v>
      </c>
      <c r="F3593" s="9">
        <v>0.41799999999999998</v>
      </c>
      <c r="G3593" s="9">
        <v>7549.24</v>
      </c>
      <c r="H3593" s="10">
        <v>30</v>
      </c>
      <c r="I3593" t="str">
        <f>CONCATENATE(Tabela_Brasil[[#This Row],[Município]],"-",Tabela_Brasil[[#This Row],[Estado]])</f>
        <v>Riacho Das Almas-PE</v>
      </c>
      <c r="J3593">
        <f>IF(Tabela_Brasil[[#This Row],[IDHM]]&lt;=0.599,1,0)</f>
        <v>1</v>
      </c>
      <c r="K3593" t="str">
        <f>IF(Tabela_Brasil[[#This Row],[IDHM]]&lt;=0.55,"Baixo",IF(Tabela_Brasil[[#This Row],[IDHM]]&lt;=0.699,"Médio",IF(Tabela_Brasil[[#This Row],[IDHM]]&lt;=0.799,"Alto","Muito Alto")))</f>
        <v>Médio</v>
      </c>
      <c r="L3593" t="str">
        <f>VLOOKUP(Tabela_Brasil[[#This Row],[Estado]],'De-Para_Estado_Regiao'!$B$3:$C$29,2,FALSE)</f>
        <v>Nordeste</v>
      </c>
      <c r="M3593">
        <f>IF(Tabela_Brasil[[#This Row],[IBGE_1-4]]&gt;=951,1,0)</f>
        <v>0</v>
      </c>
      <c r="N3593">
        <f>IF(Tabela_Brasil[[#This Row],[COMP_P]]&lt;=2,1,0)</f>
        <v>0</v>
      </c>
    </row>
    <row r="3594" spans="1:14" x14ac:dyDescent="0.25">
      <c r="A3594" s="12" t="s">
        <v>3508</v>
      </c>
      <c r="B3594" s="12" t="s">
        <v>16</v>
      </c>
      <c r="C3594" s="12">
        <v>340</v>
      </c>
      <c r="D3594" s="12">
        <v>0.60099999999999998</v>
      </c>
      <c r="E3594" s="12">
        <v>0.60699999999999998</v>
      </c>
      <c r="F3594" s="12">
        <v>0.45100000000000001</v>
      </c>
      <c r="G3594" s="12">
        <v>11835.42</v>
      </c>
      <c r="H3594" s="13">
        <v>12</v>
      </c>
      <c r="I3594" t="str">
        <f>CONCATENATE(Tabela_Brasil[[#This Row],[Município]],"-",Tabela_Brasil[[#This Row],[Estado]])</f>
        <v>Jequeri-MG</v>
      </c>
      <c r="J3594">
        <f>IF(Tabela_Brasil[[#This Row],[IDHM]]&lt;=0.599,1,0)</f>
        <v>0</v>
      </c>
      <c r="K3594" t="str">
        <f>IF(Tabela_Brasil[[#This Row],[IDHM]]&lt;=0.55,"Baixo",IF(Tabela_Brasil[[#This Row],[IDHM]]&lt;=0.699,"Médio",IF(Tabela_Brasil[[#This Row],[IDHM]]&lt;=0.799,"Alto","Muito Alto")))</f>
        <v>Médio</v>
      </c>
      <c r="L3594" t="str">
        <f>VLOOKUP(Tabela_Brasil[[#This Row],[Estado]],'De-Para_Estado_Regiao'!$B$3:$C$29,2,FALSE)</f>
        <v>Sudeste</v>
      </c>
      <c r="M3594">
        <f>IF(Tabela_Brasil[[#This Row],[IBGE_1-4]]&gt;=951,1,0)</f>
        <v>0</v>
      </c>
      <c r="N3594">
        <f>IF(Tabela_Brasil[[#This Row],[COMP_P]]&lt;=2,1,0)</f>
        <v>0</v>
      </c>
    </row>
    <row r="3595" spans="1:14" x14ac:dyDescent="0.25">
      <c r="A3595" s="9" t="s">
        <v>3509</v>
      </c>
      <c r="B3595" s="9" t="s">
        <v>7</v>
      </c>
      <c r="C3595" s="9">
        <v>258</v>
      </c>
      <c r="D3595" s="9">
        <v>0.73199999999999998</v>
      </c>
      <c r="E3595" s="9">
        <v>0.68899999999999995</v>
      </c>
      <c r="F3595" s="9">
        <v>0.70299999999999996</v>
      </c>
      <c r="G3595" s="9">
        <v>23500.04</v>
      </c>
      <c r="H3595" s="10">
        <v>4</v>
      </c>
      <c r="I3595" t="str">
        <f>CONCATENATE(Tabela_Brasil[[#This Row],[Município]],"-",Tabela_Brasil[[#This Row],[Estado]])</f>
        <v>Quintana-SP</v>
      </c>
      <c r="J3595">
        <f>IF(Tabela_Brasil[[#This Row],[IDHM]]&lt;=0.599,1,0)</f>
        <v>0</v>
      </c>
      <c r="K3595" t="str">
        <f>IF(Tabela_Brasil[[#This Row],[IDHM]]&lt;=0.55,"Baixo",IF(Tabela_Brasil[[#This Row],[IDHM]]&lt;=0.699,"Médio",IF(Tabela_Brasil[[#This Row],[IDHM]]&lt;=0.799,"Alto","Muito Alto")))</f>
        <v>Alto</v>
      </c>
      <c r="L3595" t="str">
        <f>VLOOKUP(Tabela_Brasil[[#This Row],[Estado]],'De-Para_Estado_Regiao'!$B$3:$C$29,2,FALSE)</f>
        <v>Sudeste</v>
      </c>
      <c r="M3595">
        <f>IF(Tabela_Brasil[[#This Row],[IBGE_1-4]]&gt;=951,1,0)</f>
        <v>0</v>
      </c>
      <c r="N3595">
        <f>IF(Tabela_Brasil[[#This Row],[COMP_P]]&lt;=2,1,0)</f>
        <v>0</v>
      </c>
    </row>
    <row r="3596" spans="1:14" x14ac:dyDescent="0.25">
      <c r="A3596" s="12" t="s">
        <v>3510</v>
      </c>
      <c r="B3596" s="12" t="s">
        <v>22</v>
      </c>
      <c r="C3596" s="12">
        <v>208</v>
      </c>
      <c r="D3596" s="12">
        <v>0.67</v>
      </c>
      <c r="E3596" s="12">
        <v>0.65100000000000002</v>
      </c>
      <c r="F3596" s="12">
        <v>0.59399999999999997</v>
      </c>
      <c r="G3596" s="12">
        <v>23390.59</v>
      </c>
      <c r="H3596" s="13">
        <v>9</v>
      </c>
      <c r="I3596" t="str">
        <f>CONCATENATE(Tabela_Brasil[[#This Row],[Município]],"-",Tabela_Brasil[[#This Row],[Estado]])</f>
        <v>São José Da Boa Vista-PR</v>
      </c>
      <c r="J3596">
        <f>IF(Tabela_Brasil[[#This Row],[IDHM]]&lt;=0.599,1,0)</f>
        <v>0</v>
      </c>
      <c r="K3596" t="str">
        <f>IF(Tabela_Brasil[[#This Row],[IDHM]]&lt;=0.55,"Baixo",IF(Tabela_Brasil[[#This Row],[IDHM]]&lt;=0.699,"Médio",IF(Tabela_Brasil[[#This Row],[IDHM]]&lt;=0.799,"Alto","Muito Alto")))</f>
        <v>Médio</v>
      </c>
      <c r="L3596" t="str">
        <f>VLOOKUP(Tabela_Brasil[[#This Row],[Estado]],'De-Para_Estado_Regiao'!$B$3:$C$29,2,FALSE)</f>
        <v>Sul</v>
      </c>
      <c r="M3596">
        <f>IF(Tabela_Brasil[[#This Row],[IBGE_1-4]]&gt;=951,1,0)</f>
        <v>0</v>
      </c>
      <c r="N3596">
        <f>IF(Tabela_Brasil[[#This Row],[COMP_P]]&lt;=2,1,0)</f>
        <v>0</v>
      </c>
    </row>
    <row r="3597" spans="1:14" x14ac:dyDescent="0.25">
      <c r="A3597" s="9" t="s">
        <v>3511</v>
      </c>
      <c r="B3597" s="9" t="s">
        <v>82</v>
      </c>
      <c r="C3597" s="9">
        <v>732</v>
      </c>
      <c r="D3597" s="9">
        <v>0.59</v>
      </c>
      <c r="E3597" s="9">
        <v>0.57299999999999995</v>
      </c>
      <c r="F3597" s="9">
        <v>0.47099999999999997</v>
      </c>
      <c r="G3597" s="9">
        <v>8405.32</v>
      </c>
      <c r="H3597" s="10">
        <v>31</v>
      </c>
      <c r="I3597" t="str">
        <f>CONCATENATE(Tabela_Brasil[[#This Row],[Município]],"-",Tabela_Brasil[[#This Row],[Estado]])</f>
        <v>Ingá-PB</v>
      </c>
      <c r="J3597">
        <f>IF(Tabela_Brasil[[#This Row],[IDHM]]&lt;=0.599,1,0)</f>
        <v>1</v>
      </c>
      <c r="K3597" t="str">
        <f>IF(Tabela_Brasil[[#This Row],[IDHM]]&lt;=0.55,"Baixo",IF(Tabela_Brasil[[#This Row],[IDHM]]&lt;=0.699,"Médio",IF(Tabela_Brasil[[#This Row],[IDHM]]&lt;=0.799,"Alto","Muito Alto")))</f>
        <v>Médio</v>
      </c>
      <c r="L3597" t="str">
        <f>VLOOKUP(Tabela_Brasil[[#This Row],[Estado]],'De-Para_Estado_Regiao'!$B$3:$C$29,2,FALSE)</f>
        <v>Nordeste</v>
      </c>
      <c r="M3597">
        <f>IF(Tabela_Brasil[[#This Row],[IBGE_1-4]]&gt;=951,1,0)</f>
        <v>0</v>
      </c>
      <c r="N3597">
        <f>IF(Tabela_Brasil[[#This Row],[COMP_P]]&lt;=2,1,0)</f>
        <v>0</v>
      </c>
    </row>
    <row r="3598" spans="1:14" x14ac:dyDescent="0.25">
      <c r="A3598" s="12" t="s">
        <v>3512</v>
      </c>
      <c r="B3598" s="12" t="s">
        <v>14</v>
      </c>
      <c r="C3598" s="12">
        <v>240</v>
      </c>
      <c r="D3598" s="12">
        <v>0.67900000000000005</v>
      </c>
      <c r="E3598" s="12">
        <v>0.69599999999999995</v>
      </c>
      <c r="F3598" s="12">
        <v>0.54700000000000004</v>
      </c>
      <c r="G3598" s="12">
        <v>28426.240000000002</v>
      </c>
      <c r="H3598" s="13">
        <v>7</v>
      </c>
      <c r="I3598" t="str">
        <f>CONCATENATE(Tabela_Brasil[[#This Row],[Município]],"-",Tabela_Brasil[[#This Row],[Estado]])</f>
        <v>Araricá-RS</v>
      </c>
      <c r="J3598">
        <f>IF(Tabela_Brasil[[#This Row],[IDHM]]&lt;=0.599,1,0)</f>
        <v>0</v>
      </c>
      <c r="K3598" t="str">
        <f>IF(Tabela_Brasil[[#This Row],[IDHM]]&lt;=0.55,"Baixo",IF(Tabela_Brasil[[#This Row],[IDHM]]&lt;=0.699,"Médio",IF(Tabela_Brasil[[#This Row],[IDHM]]&lt;=0.799,"Alto","Muito Alto")))</f>
        <v>Médio</v>
      </c>
      <c r="L3598" t="str">
        <f>VLOOKUP(Tabela_Brasil[[#This Row],[Estado]],'De-Para_Estado_Regiao'!$B$3:$C$29,2,FALSE)</f>
        <v>Sul</v>
      </c>
      <c r="M3598">
        <f>IF(Tabela_Brasil[[#This Row],[IBGE_1-4]]&gt;=951,1,0)</f>
        <v>0</v>
      </c>
      <c r="N3598">
        <f>IF(Tabela_Brasil[[#This Row],[COMP_P]]&lt;=2,1,0)</f>
        <v>0</v>
      </c>
    </row>
    <row r="3599" spans="1:14" x14ac:dyDescent="0.25">
      <c r="A3599" s="9" t="s">
        <v>3513</v>
      </c>
      <c r="B3599" s="9" t="s">
        <v>16</v>
      </c>
      <c r="C3599" s="9">
        <v>221</v>
      </c>
      <c r="D3599" s="9">
        <v>0.68</v>
      </c>
      <c r="E3599" s="9">
        <v>0.65700000000000003</v>
      </c>
      <c r="F3599" s="9">
        <v>0.59699999999999998</v>
      </c>
      <c r="G3599" s="9">
        <v>24288.41</v>
      </c>
      <c r="H3599" s="10">
        <v>4</v>
      </c>
      <c r="I3599" t="str">
        <f>CONCATENATE(Tabela_Brasil[[#This Row],[Município]],"-",Tabela_Brasil[[#This Row],[Estado]])</f>
        <v>Córrego Fundo-MG</v>
      </c>
      <c r="J3599">
        <f>IF(Tabela_Brasil[[#This Row],[IDHM]]&lt;=0.599,1,0)</f>
        <v>0</v>
      </c>
      <c r="K3599" t="str">
        <f>IF(Tabela_Brasil[[#This Row],[IDHM]]&lt;=0.55,"Baixo",IF(Tabela_Brasil[[#This Row],[IDHM]]&lt;=0.699,"Médio",IF(Tabela_Brasil[[#This Row],[IDHM]]&lt;=0.799,"Alto","Muito Alto")))</f>
        <v>Médio</v>
      </c>
      <c r="L3599" t="str">
        <f>VLOOKUP(Tabela_Brasil[[#This Row],[Estado]],'De-Para_Estado_Regiao'!$B$3:$C$29,2,FALSE)</f>
        <v>Sudeste</v>
      </c>
      <c r="M3599">
        <f>IF(Tabela_Brasil[[#This Row],[IBGE_1-4]]&gt;=951,1,0)</f>
        <v>0</v>
      </c>
      <c r="N3599">
        <f>IF(Tabela_Brasil[[#This Row],[COMP_P]]&lt;=2,1,0)</f>
        <v>0</v>
      </c>
    </row>
    <row r="3600" spans="1:14" x14ac:dyDescent="0.25">
      <c r="A3600" s="12" t="s">
        <v>3514</v>
      </c>
      <c r="B3600" s="12" t="s">
        <v>19</v>
      </c>
      <c r="C3600" s="12">
        <v>340</v>
      </c>
      <c r="D3600" s="12">
        <v>0.58499999999999996</v>
      </c>
      <c r="E3600" s="12">
        <v>0.58099999999999996</v>
      </c>
      <c r="F3600" s="12">
        <v>0.44</v>
      </c>
      <c r="G3600" s="12">
        <v>14815.21</v>
      </c>
      <c r="H3600" s="13">
        <v>2</v>
      </c>
      <c r="I3600" t="str">
        <f>CONCATENATE(Tabela_Brasil[[#This Row],[Município]],"-",Tabela_Brasil[[#This Row],[Estado]])</f>
        <v>Sairé-PE</v>
      </c>
      <c r="J3600">
        <f>IF(Tabela_Brasil[[#This Row],[IDHM]]&lt;=0.599,1,0)</f>
        <v>1</v>
      </c>
      <c r="K3600" t="str">
        <f>IF(Tabela_Brasil[[#This Row],[IDHM]]&lt;=0.55,"Baixo",IF(Tabela_Brasil[[#This Row],[IDHM]]&lt;=0.699,"Médio",IF(Tabela_Brasil[[#This Row],[IDHM]]&lt;=0.799,"Alto","Muito Alto")))</f>
        <v>Médio</v>
      </c>
      <c r="L3600" t="str">
        <f>VLOOKUP(Tabela_Brasil[[#This Row],[Estado]],'De-Para_Estado_Regiao'!$B$3:$C$29,2,FALSE)</f>
        <v>Nordeste</v>
      </c>
      <c r="M3600">
        <f>IF(Tabela_Brasil[[#This Row],[IBGE_1-4]]&gt;=951,1,0)</f>
        <v>0</v>
      </c>
      <c r="N3600">
        <f>IF(Tabela_Brasil[[#This Row],[COMP_P]]&lt;=2,1,0)</f>
        <v>1</v>
      </c>
    </row>
    <row r="3601" spans="1:14" x14ac:dyDescent="0.25">
      <c r="A3601" s="9" t="s">
        <v>3515</v>
      </c>
      <c r="B3601" s="9" t="s">
        <v>270</v>
      </c>
      <c r="C3601" s="9">
        <v>270</v>
      </c>
      <c r="D3601" s="9">
        <v>0.63900000000000001</v>
      </c>
      <c r="E3601" s="9">
        <v>0.6</v>
      </c>
      <c r="F3601" s="9">
        <v>0.54900000000000004</v>
      </c>
      <c r="G3601" s="9">
        <v>16245.56</v>
      </c>
      <c r="H3601" s="10">
        <v>1</v>
      </c>
      <c r="I3601" t="str">
        <f>CONCATENATE(Tabela_Brasil[[#This Row],[Município]],"-",Tabela_Brasil[[#This Row],[Estado]])</f>
        <v>Caroebe-RR</v>
      </c>
      <c r="J3601">
        <f>IF(Tabela_Brasil[[#This Row],[IDHM]]&lt;=0.599,1,0)</f>
        <v>0</v>
      </c>
      <c r="K3601" t="str">
        <f>IF(Tabela_Brasil[[#This Row],[IDHM]]&lt;=0.55,"Baixo",IF(Tabela_Brasil[[#This Row],[IDHM]]&lt;=0.699,"Médio",IF(Tabela_Brasil[[#This Row],[IDHM]]&lt;=0.799,"Alto","Muito Alto")))</f>
        <v>Médio</v>
      </c>
      <c r="L3601" t="str">
        <f>VLOOKUP(Tabela_Brasil[[#This Row],[Estado]],'De-Para_Estado_Regiao'!$B$3:$C$29,2,FALSE)</f>
        <v>Norte</v>
      </c>
      <c r="M3601">
        <f>IF(Tabela_Brasil[[#This Row],[IBGE_1-4]]&gt;=951,1,0)</f>
        <v>0</v>
      </c>
      <c r="N3601">
        <f>IF(Tabela_Brasil[[#This Row],[COMP_P]]&lt;=2,1,0)</f>
        <v>1</v>
      </c>
    </row>
    <row r="3602" spans="1:14" x14ac:dyDescent="0.25">
      <c r="A3602" s="12" t="s">
        <v>3516</v>
      </c>
      <c r="B3602" s="12" t="s">
        <v>49</v>
      </c>
      <c r="C3602" s="12">
        <v>500</v>
      </c>
      <c r="D3602" s="12">
        <v>0.58799999999999997</v>
      </c>
      <c r="E3602" s="12">
        <v>0.54800000000000004</v>
      </c>
      <c r="F3602" s="12">
        <v>0.47799999999999998</v>
      </c>
      <c r="G3602" s="12">
        <v>8832.67</v>
      </c>
      <c r="H3602" s="13">
        <v>4</v>
      </c>
      <c r="I3602" t="str">
        <f>CONCATENATE(Tabela_Brasil[[#This Row],[Município]],"-",Tabela_Brasil[[#This Row],[Estado]])</f>
        <v>Belterra-PA</v>
      </c>
      <c r="J3602">
        <f>IF(Tabela_Brasil[[#This Row],[IDHM]]&lt;=0.599,1,0)</f>
        <v>1</v>
      </c>
      <c r="K3602" t="str">
        <f>IF(Tabela_Brasil[[#This Row],[IDHM]]&lt;=0.55,"Baixo",IF(Tabela_Brasil[[#This Row],[IDHM]]&lt;=0.699,"Médio",IF(Tabela_Brasil[[#This Row],[IDHM]]&lt;=0.799,"Alto","Muito Alto")))</f>
        <v>Médio</v>
      </c>
      <c r="L3602" t="str">
        <f>VLOOKUP(Tabela_Brasil[[#This Row],[Estado]],'De-Para_Estado_Regiao'!$B$3:$C$29,2,FALSE)</f>
        <v>Norte</v>
      </c>
      <c r="M3602">
        <f>IF(Tabela_Brasil[[#This Row],[IBGE_1-4]]&gt;=951,1,0)</f>
        <v>0</v>
      </c>
      <c r="N3602">
        <f>IF(Tabela_Brasil[[#This Row],[COMP_P]]&lt;=2,1,0)</f>
        <v>0</v>
      </c>
    </row>
    <row r="3603" spans="1:14" x14ac:dyDescent="0.25">
      <c r="A3603" s="9" t="s">
        <v>3517</v>
      </c>
      <c r="B3603" s="9" t="s">
        <v>111</v>
      </c>
      <c r="C3603" s="9">
        <v>232</v>
      </c>
      <c r="D3603" s="9">
        <v>0.65</v>
      </c>
      <c r="E3603" s="9">
        <v>0.63300000000000001</v>
      </c>
      <c r="F3603" s="9">
        <v>0.52700000000000002</v>
      </c>
      <c r="G3603" s="9">
        <v>20274.37</v>
      </c>
      <c r="H3603" s="10">
        <v>1</v>
      </c>
      <c r="I3603" t="str">
        <f>CONCATENATE(Tabela_Brasil[[#This Row],[Município]],"-",Tabela_Brasil[[#This Row],[Estado]])</f>
        <v>Pium-TO</v>
      </c>
      <c r="J3603">
        <f>IF(Tabela_Brasil[[#This Row],[IDHM]]&lt;=0.599,1,0)</f>
        <v>0</v>
      </c>
      <c r="K3603" t="str">
        <f>IF(Tabela_Brasil[[#This Row],[IDHM]]&lt;=0.55,"Baixo",IF(Tabela_Brasil[[#This Row],[IDHM]]&lt;=0.699,"Médio",IF(Tabela_Brasil[[#This Row],[IDHM]]&lt;=0.799,"Alto","Muito Alto")))</f>
        <v>Médio</v>
      </c>
      <c r="L3603" t="str">
        <f>VLOOKUP(Tabela_Brasil[[#This Row],[Estado]],'De-Para_Estado_Regiao'!$B$3:$C$29,2,FALSE)</f>
        <v>Norte</v>
      </c>
      <c r="M3603">
        <f>IF(Tabela_Brasil[[#This Row],[IBGE_1-4]]&gt;=951,1,0)</f>
        <v>0</v>
      </c>
      <c r="N3603">
        <f>IF(Tabela_Brasil[[#This Row],[COMP_P]]&lt;=2,1,0)</f>
        <v>1</v>
      </c>
    </row>
    <row r="3604" spans="1:14" x14ac:dyDescent="0.25">
      <c r="A3604" s="12" t="s">
        <v>3518</v>
      </c>
      <c r="B3604" s="12" t="s">
        <v>22</v>
      </c>
      <c r="C3604" s="12">
        <v>158</v>
      </c>
      <c r="D3604" s="12">
        <v>0.747</v>
      </c>
      <c r="E3604" s="12">
        <v>0.745</v>
      </c>
      <c r="F3604" s="12">
        <v>0.69399999999999995</v>
      </c>
      <c r="G3604" s="12">
        <v>28117.54</v>
      </c>
      <c r="H3604" s="13">
        <v>5</v>
      </c>
      <c r="I3604" t="str">
        <f>CONCATENATE(Tabela_Brasil[[#This Row],[Município]],"-",Tabela_Brasil[[#This Row],[Estado]])</f>
        <v>Pato Bragado-PR</v>
      </c>
      <c r="J3604">
        <f>IF(Tabela_Brasil[[#This Row],[IDHM]]&lt;=0.599,1,0)</f>
        <v>0</v>
      </c>
      <c r="K3604" t="str">
        <f>IF(Tabela_Brasil[[#This Row],[IDHM]]&lt;=0.55,"Baixo",IF(Tabela_Brasil[[#This Row],[IDHM]]&lt;=0.699,"Médio",IF(Tabela_Brasil[[#This Row],[IDHM]]&lt;=0.799,"Alto","Muito Alto")))</f>
        <v>Alto</v>
      </c>
      <c r="L3604" t="str">
        <f>VLOOKUP(Tabela_Brasil[[#This Row],[Estado]],'De-Para_Estado_Regiao'!$B$3:$C$29,2,FALSE)</f>
        <v>Sul</v>
      </c>
      <c r="M3604">
        <f>IF(Tabela_Brasil[[#This Row],[IBGE_1-4]]&gt;=951,1,0)</f>
        <v>0</v>
      </c>
      <c r="N3604">
        <f>IF(Tabela_Brasil[[#This Row],[COMP_P]]&lt;=2,1,0)</f>
        <v>0</v>
      </c>
    </row>
    <row r="3605" spans="1:14" x14ac:dyDescent="0.25">
      <c r="A3605" s="9" t="s">
        <v>3519</v>
      </c>
      <c r="B3605" s="9" t="s">
        <v>7</v>
      </c>
      <c r="C3605" s="9">
        <v>287</v>
      </c>
      <c r="D3605" s="9">
        <v>0.7</v>
      </c>
      <c r="E3605" s="9">
        <v>0.64600000000000002</v>
      </c>
      <c r="F3605" s="9">
        <v>0.67700000000000005</v>
      </c>
      <c r="G3605" s="9">
        <v>30668.16</v>
      </c>
      <c r="H3605" s="10">
        <v>2</v>
      </c>
      <c r="I3605" t="str">
        <f>CONCATENATE(Tabela_Brasil[[#This Row],[Município]],"-",Tabela_Brasil[[#This Row],[Estado]])</f>
        <v>Canas-SP</v>
      </c>
      <c r="J3605">
        <f>IF(Tabela_Brasil[[#This Row],[IDHM]]&lt;=0.599,1,0)</f>
        <v>0</v>
      </c>
      <c r="K3605" t="str">
        <f>IF(Tabela_Brasil[[#This Row],[IDHM]]&lt;=0.55,"Baixo",IF(Tabela_Brasil[[#This Row],[IDHM]]&lt;=0.699,"Médio",IF(Tabela_Brasil[[#This Row],[IDHM]]&lt;=0.799,"Alto","Muito Alto")))</f>
        <v>Alto</v>
      </c>
      <c r="L3605" t="str">
        <f>VLOOKUP(Tabela_Brasil[[#This Row],[Estado]],'De-Para_Estado_Regiao'!$B$3:$C$29,2,FALSE)</f>
        <v>Sudeste</v>
      </c>
      <c r="M3605">
        <f>IF(Tabela_Brasil[[#This Row],[IBGE_1-4]]&gt;=951,1,0)</f>
        <v>0</v>
      </c>
      <c r="N3605">
        <f>IF(Tabela_Brasil[[#This Row],[COMP_P]]&lt;=2,1,0)</f>
        <v>1</v>
      </c>
    </row>
    <row r="3606" spans="1:14" x14ac:dyDescent="0.25">
      <c r="A3606" s="12" t="s">
        <v>3520</v>
      </c>
      <c r="B3606" s="12" t="s">
        <v>22</v>
      </c>
      <c r="C3606" s="12">
        <v>138</v>
      </c>
      <c r="D3606" s="12">
        <v>0.64500000000000002</v>
      </c>
      <c r="E3606" s="12">
        <v>0.64700000000000002</v>
      </c>
      <c r="F3606" s="12">
        <v>0.52500000000000002</v>
      </c>
      <c r="G3606" s="12">
        <v>25392.51</v>
      </c>
      <c r="H3606" s="13">
        <v>10</v>
      </c>
      <c r="I3606" t="str">
        <f>CONCATENATE(Tabela_Brasil[[#This Row],[Município]],"-",Tabela_Brasil[[#This Row],[Estado]])</f>
        <v>Fernandes Pinheiro-PR</v>
      </c>
      <c r="J3606">
        <f>IF(Tabela_Brasil[[#This Row],[IDHM]]&lt;=0.599,1,0)</f>
        <v>0</v>
      </c>
      <c r="K3606" t="str">
        <f>IF(Tabela_Brasil[[#This Row],[IDHM]]&lt;=0.55,"Baixo",IF(Tabela_Brasil[[#This Row],[IDHM]]&lt;=0.699,"Médio",IF(Tabela_Brasil[[#This Row],[IDHM]]&lt;=0.799,"Alto","Muito Alto")))</f>
        <v>Médio</v>
      </c>
      <c r="L3606" t="str">
        <f>VLOOKUP(Tabela_Brasil[[#This Row],[Estado]],'De-Para_Estado_Regiao'!$B$3:$C$29,2,FALSE)</f>
        <v>Sul</v>
      </c>
      <c r="M3606">
        <f>IF(Tabela_Brasil[[#This Row],[IBGE_1-4]]&gt;=951,1,0)</f>
        <v>0</v>
      </c>
      <c r="N3606">
        <f>IF(Tabela_Brasil[[#This Row],[COMP_P]]&lt;=2,1,0)</f>
        <v>0</v>
      </c>
    </row>
    <row r="3607" spans="1:14" x14ac:dyDescent="0.25">
      <c r="A3607" s="9" t="s">
        <v>3521</v>
      </c>
      <c r="B3607" s="9" t="s">
        <v>24</v>
      </c>
      <c r="C3607" s="9">
        <v>408</v>
      </c>
      <c r="D3607" s="9">
        <v>0.56999999999999995</v>
      </c>
      <c r="E3607" s="9">
        <v>0.57099999999999995</v>
      </c>
      <c r="F3607" s="9">
        <v>0.43099999999999999</v>
      </c>
      <c r="G3607" s="9">
        <v>6448.53</v>
      </c>
      <c r="H3607" s="10">
        <v>35</v>
      </c>
      <c r="I3607" t="str">
        <f>CONCATENATE(Tabela_Brasil[[#This Row],[Município]],"-",Tabela_Brasil[[#This Row],[Estado]])</f>
        <v>Teofilândia-BA</v>
      </c>
      <c r="J3607">
        <f>IF(Tabela_Brasil[[#This Row],[IDHM]]&lt;=0.599,1,0)</f>
        <v>1</v>
      </c>
      <c r="K3607" t="str">
        <f>IF(Tabela_Brasil[[#This Row],[IDHM]]&lt;=0.55,"Baixo",IF(Tabela_Brasil[[#This Row],[IDHM]]&lt;=0.699,"Médio",IF(Tabela_Brasil[[#This Row],[IDHM]]&lt;=0.799,"Alto","Muito Alto")))</f>
        <v>Médio</v>
      </c>
      <c r="L3607" t="str">
        <f>VLOOKUP(Tabela_Brasil[[#This Row],[Estado]],'De-Para_Estado_Regiao'!$B$3:$C$29,2,FALSE)</f>
        <v>Nordeste</v>
      </c>
      <c r="M3607">
        <f>IF(Tabela_Brasil[[#This Row],[IBGE_1-4]]&gt;=951,1,0)</f>
        <v>0</v>
      </c>
      <c r="N3607">
        <f>IF(Tabela_Brasil[[#This Row],[COMP_P]]&lt;=2,1,0)</f>
        <v>0</v>
      </c>
    </row>
    <row r="3608" spans="1:14" x14ac:dyDescent="0.25">
      <c r="A3608" s="12" t="s">
        <v>3522</v>
      </c>
      <c r="B3608" s="12" t="s">
        <v>16</v>
      </c>
      <c r="C3608" s="12">
        <v>596</v>
      </c>
      <c r="D3608" s="12">
        <v>0.56000000000000005</v>
      </c>
      <c r="E3608" s="12">
        <v>0.54900000000000004</v>
      </c>
      <c r="F3608" s="12">
        <v>0.40500000000000003</v>
      </c>
      <c r="G3608" s="12">
        <v>6334.4</v>
      </c>
      <c r="H3608" s="13">
        <v>16</v>
      </c>
      <c r="I3608" t="str">
        <f>CONCATENATE(Tabela_Brasil[[#This Row],[Município]],"-",Tabela_Brasil[[#This Row],[Estado]])</f>
        <v>Caraí-MG</v>
      </c>
      <c r="J3608">
        <f>IF(Tabela_Brasil[[#This Row],[IDHM]]&lt;=0.599,1,0)</f>
        <v>1</v>
      </c>
      <c r="K3608" t="str">
        <f>IF(Tabela_Brasil[[#This Row],[IDHM]]&lt;=0.55,"Baixo",IF(Tabela_Brasil[[#This Row],[IDHM]]&lt;=0.699,"Médio",IF(Tabela_Brasil[[#This Row],[IDHM]]&lt;=0.799,"Alto","Muito Alto")))</f>
        <v>Médio</v>
      </c>
      <c r="L3608" t="str">
        <f>VLOOKUP(Tabela_Brasil[[#This Row],[Estado]],'De-Para_Estado_Regiao'!$B$3:$C$29,2,FALSE)</f>
        <v>Sudeste</v>
      </c>
      <c r="M3608">
        <f>IF(Tabela_Brasil[[#This Row],[IBGE_1-4]]&gt;=951,1,0)</f>
        <v>0</v>
      </c>
      <c r="N3608">
        <f>IF(Tabela_Brasil[[#This Row],[COMP_P]]&lt;=2,1,0)</f>
        <v>0</v>
      </c>
    </row>
    <row r="3609" spans="1:14" x14ac:dyDescent="0.25">
      <c r="A3609" s="9" t="s">
        <v>212</v>
      </c>
      <c r="B3609" s="9" t="s">
        <v>59</v>
      </c>
      <c r="C3609" s="9">
        <v>255</v>
      </c>
      <c r="D3609" s="9">
        <v>0.77400000000000002</v>
      </c>
      <c r="E3609" s="9">
        <v>0.77400000000000002</v>
      </c>
      <c r="F3609" s="9">
        <v>0.67700000000000005</v>
      </c>
      <c r="G3609" s="9">
        <v>20318.63</v>
      </c>
      <c r="H3609" s="10">
        <v>5</v>
      </c>
      <c r="I3609" t="str">
        <f>CONCATENATE(Tabela_Brasil[[#This Row],[Município]],"-",Tabela_Brasil[[#This Row],[Estado]])</f>
        <v>Ouro-SC</v>
      </c>
      <c r="J3609">
        <f>IF(Tabela_Brasil[[#This Row],[IDHM]]&lt;=0.599,1,0)</f>
        <v>0</v>
      </c>
      <c r="K3609" t="str">
        <f>IF(Tabela_Brasil[[#This Row],[IDHM]]&lt;=0.55,"Baixo",IF(Tabela_Brasil[[#This Row],[IDHM]]&lt;=0.699,"Médio",IF(Tabela_Brasil[[#This Row],[IDHM]]&lt;=0.799,"Alto","Muito Alto")))</f>
        <v>Alto</v>
      </c>
      <c r="L3609" t="str">
        <f>VLOOKUP(Tabela_Brasil[[#This Row],[Estado]],'De-Para_Estado_Regiao'!$B$3:$C$29,2,FALSE)</f>
        <v>Sul</v>
      </c>
      <c r="M3609">
        <f>IF(Tabela_Brasil[[#This Row],[IBGE_1-4]]&gt;=951,1,0)</f>
        <v>0</v>
      </c>
      <c r="N3609">
        <f>IF(Tabela_Brasil[[#This Row],[COMP_P]]&lt;=2,1,0)</f>
        <v>0</v>
      </c>
    </row>
    <row r="3610" spans="1:14" x14ac:dyDescent="0.25">
      <c r="A3610" s="12" t="s">
        <v>3523</v>
      </c>
      <c r="B3610" s="12" t="s">
        <v>31</v>
      </c>
      <c r="C3610" s="12">
        <v>418</v>
      </c>
      <c r="D3610" s="12">
        <v>0.59399999999999997</v>
      </c>
      <c r="E3610" s="12">
        <v>0.52400000000000002</v>
      </c>
      <c r="F3610" s="12">
        <v>0.51900000000000002</v>
      </c>
      <c r="G3610" s="12">
        <v>5934.6</v>
      </c>
      <c r="H3610" s="13">
        <v>3</v>
      </c>
      <c r="I3610" t="str">
        <f>CONCATENATE(Tabela_Brasil[[#This Row],[Município]],"-",Tabela_Brasil[[#This Row],[Estado]])</f>
        <v>Ocara-CE</v>
      </c>
      <c r="J3610">
        <f>IF(Tabela_Brasil[[#This Row],[IDHM]]&lt;=0.599,1,0)</f>
        <v>1</v>
      </c>
      <c r="K3610" t="str">
        <f>IF(Tabela_Brasil[[#This Row],[IDHM]]&lt;=0.55,"Baixo",IF(Tabela_Brasil[[#This Row],[IDHM]]&lt;=0.699,"Médio",IF(Tabela_Brasil[[#This Row],[IDHM]]&lt;=0.799,"Alto","Muito Alto")))</f>
        <v>Médio</v>
      </c>
      <c r="L3610" t="str">
        <f>VLOOKUP(Tabela_Brasil[[#This Row],[Estado]],'De-Para_Estado_Regiao'!$B$3:$C$29,2,FALSE)</f>
        <v>Nordeste</v>
      </c>
      <c r="M3610">
        <f>IF(Tabela_Brasil[[#This Row],[IBGE_1-4]]&gt;=951,1,0)</f>
        <v>0</v>
      </c>
      <c r="N3610">
        <f>IF(Tabela_Brasil[[#This Row],[COMP_P]]&lt;=2,1,0)</f>
        <v>0</v>
      </c>
    </row>
    <row r="3611" spans="1:14" x14ac:dyDescent="0.25">
      <c r="A3611" s="9" t="s">
        <v>3524</v>
      </c>
      <c r="B3611" s="9" t="s">
        <v>7</v>
      </c>
      <c r="C3611" s="9">
        <v>232</v>
      </c>
      <c r="D3611" s="9">
        <v>0.7</v>
      </c>
      <c r="E3611" s="9">
        <v>0.69</v>
      </c>
      <c r="F3611" s="9">
        <v>0.60399999999999998</v>
      </c>
      <c r="G3611" s="9">
        <v>22094.3</v>
      </c>
      <c r="H3611" s="10">
        <v>2</v>
      </c>
      <c r="I3611" t="str">
        <f>CONCATENATE(Tabela_Brasil[[#This Row],[Município]],"-",Tabela_Brasil[[#This Row],[Estado]])</f>
        <v>Santo Antônio Da Alegria-SP</v>
      </c>
      <c r="J3611">
        <f>IF(Tabela_Brasil[[#This Row],[IDHM]]&lt;=0.599,1,0)</f>
        <v>0</v>
      </c>
      <c r="K3611" t="str">
        <f>IF(Tabela_Brasil[[#This Row],[IDHM]]&lt;=0.55,"Baixo",IF(Tabela_Brasil[[#This Row],[IDHM]]&lt;=0.699,"Médio",IF(Tabela_Brasil[[#This Row],[IDHM]]&lt;=0.799,"Alto","Muito Alto")))</f>
        <v>Alto</v>
      </c>
      <c r="L3611" t="str">
        <f>VLOOKUP(Tabela_Brasil[[#This Row],[Estado]],'De-Para_Estado_Regiao'!$B$3:$C$29,2,FALSE)</f>
        <v>Sudeste</v>
      </c>
      <c r="M3611">
        <f>IF(Tabela_Brasil[[#This Row],[IBGE_1-4]]&gt;=951,1,0)</f>
        <v>0</v>
      </c>
      <c r="N3611">
        <f>IF(Tabela_Brasil[[#This Row],[COMP_P]]&lt;=2,1,0)</f>
        <v>1</v>
      </c>
    </row>
    <row r="3612" spans="1:14" x14ac:dyDescent="0.25">
      <c r="A3612" s="12" t="s">
        <v>3525</v>
      </c>
      <c r="B3612" s="12" t="s">
        <v>59</v>
      </c>
      <c r="C3612" s="12">
        <v>66</v>
      </c>
      <c r="D3612" s="12">
        <v>0.77700000000000002</v>
      </c>
      <c r="E3612" s="12">
        <v>0.76200000000000001</v>
      </c>
      <c r="F3612" s="12">
        <v>0.71199999999999997</v>
      </c>
      <c r="G3612" s="12">
        <v>43582.239999999998</v>
      </c>
      <c r="H3612" s="13">
        <v>1</v>
      </c>
      <c r="I3612" t="str">
        <f>CONCATENATE(Tabela_Brasil[[#This Row],[Município]],"-",Tabela_Brasil[[#This Row],[Estado]])</f>
        <v>Pinheiro Preto-SC</v>
      </c>
      <c r="J3612">
        <f>IF(Tabela_Brasil[[#This Row],[IDHM]]&lt;=0.599,1,0)</f>
        <v>0</v>
      </c>
      <c r="K3612" t="str">
        <f>IF(Tabela_Brasil[[#This Row],[IDHM]]&lt;=0.55,"Baixo",IF(Tabela_Brasil[[#This Row],[IDHM]]&lt;=0.699,"Médio",IF(Tabela_Brasil[[#This Row],[IDHM]]&lt;=0.799,"Alto","Muito Alto")))</f>
        <v>Alto</v>
      </c>
      <c r="L3612" t="str">
        <f>VLOOKUP(Tabela_Brasil[[#This Row],[Estado]],'De-Para_Estado_Regiao'!$B$3:$C$29,2,FALSE)</f>
        <v>Sul</v>
      </c>
      <c r="M3612">
        <f>IF(Tabela_Brasil[[#This Row],[IBGE_1-4]]&gt;=951,1,0)</f>
        <v>0</v>
      </c>
      <c r="N3612">
        <f>IF(Tabela_Brasil[[#This Row],[COMP_P]]&lt;=2,1,0)</f>
        <v>1</v>
      </c>
    </row>
    <row r="3613" spans="1:14" x14ac:dyDescent="0.25">
      <c r="A3613" s="9" t="s">
        <v>3526</v>
      </c>
      <c r="B3613" s="9" t="s">
        <v>111</v>
      </c>
      <c r="C3613" s="9">
        <v>376</v>
      </c>
      <c r="D3613" s="9">
        <v>0.57999999999999996</v>
      </c>
      <c r="E3613" s="9">
        <v>0.54100000000000004</v>
      </c>
      <c r="F3613" s="9">
        <v>0.46200000000000002</v>
      </c>
      <c r="G3613" s="9">
        <v>11574.2</v>
      </c>
      <c r="H3613" s="10">
        <v>1</v>
      </c>
      <c r="I3613" t="str">
        <f>CONCATENATE(Tabela_Brasil[[#This Row],[Município]],"-",Tabela_Brasil[[#This Row],[Estado]])</f>
        <v>Goiatins-TO</v>
      </c>
      <c r="J3613">
        <f>IF(Tabela_Brasil[[#This Row],[IDHM]]&lt;=0.599,1,0)</f>
        <v>1</v>
      </c>
      <c r="K3613" t="str">
        <f>IF(Tabela_Brasil[[#This Row],[IDHM]]&lt;=0.55,"Baixo",IF(Tabela_Brasil[[#This Row],[IDHM]]&lt;=0.699,"Médio",IF(Tabela_Brasil[[#This Row],[IDHM]]&lt;=0.799,"Alto","Muito Alto")))</f>
        <v>Médio</v>
      </c>
      <c r="L3613" t="str">
        <f>VLOOKUP(Tabela_Brasil[[#This Row],[Estado]],'De-Para_Estado_Regiao'!$B$3:$C$29,2,FALSE)</f>
        <v>Norte</v>
      </c>
      <c r="M3613">
        <f>IF(Tabela_Brasil[[#This Row],[IBGE_1-4]]&gt;=951,1,0)</f>
        <v>0</v>
      </c>
      <c r="N3613">
        <f>IF(Tabela_Brasil[[#This Row],[COMP_P]]&lt;=2,1,0)</f>
        <v>1</v>
      </c>
    </row>
    <row r="3614" spans="1:14" x14ac:dyDescent="0.25">
      <c r="A3614" s="12" t="s">
        <v>3527</v>
      </c>
      <c r="B3614" s="12" t="s">
        <v>114</v>
      </c>
      <c r="C3614" s="12">
        <v>246</v>
      </c>
      <c r="D3614" s="12">
        <v>0.59</v>
      </c>
      <c r="E3614" s="12">
        <v>0.59599999999999997</v>
      </c>
      <c r="F3614" s="12">
        <v>0.42899999999999999</v>
      </c>
      <c r="G3614" s="12">
        <v>13019.29</v>
      </c>
      <c r="H3614" s="13">
        <v>12</v>
      </c>
      <c r="I3614" t="str">
        <f>CONCATENATE(Tabela_Brasil[[#This Row],[Município]],"-",Tabela_Brasil[[#This Row],[Estado]])</f>
        <v>Moita Bonita-SE</v>
      </c>
      <c r="J3614">
        <f>IF(Tabela_Brasil[[#This Row],[IDHM]]&lt;=0.599,1,0)</f>
        <v>1</v>
      </c>
      <c r="K3614" t="str">
        <f>IF(Tabela_Brasil[[#This Row],[IDHM]]&lt;=0.55,"Baixo",IF(Tabela_Brasil[[#This Row],[IDHM]]&lt;=0.699,"Médio",IF(Tabela_Brasil[[#This Row],[IDHM]]&lt;=0.799,"Alto","Muito Alto")))</f>
        <v>Médio</v>
      </c>
      <c r="L3614" t="str">
        <f>VLOOKUP(Tabela_Brasil[[#This Row],[Estado]],'De-Para_Estado_Regiao'!$B$3:$C$29,2,FALSE)</f>
        <v>Nordeste</v>
      </c>
      <c r="M3614">
        <f>IF(Tabela_Brasil[[#This Row],[IBGE_1-4]]&gt;=951,1,0)</f>
        <v>0</v>
      </c>
      <c r="N3614">
        <f>IF(Tabela_Brasil[[#This Row],[COMP_P]]&lt;=2,1,0)</f>
        <v>0</v>
      </c>
    </row>
    <row r="3615" spans="1:14" x14ac:dyDescent="0.25">
      <c r="A3615" s="9" t="s">
        <v>3528</v>
      </c>
      <c r="B3615" s="9" t="s">
        <v>59</v>
      </c>
      <c r="C3615" s="9">
        <v>105</v>
      </c>
      <c r="D3615" s="9">
        <v>0.73</v>
      </c>
      <c r="E3615" s="9">
        <v>0.73199999999999998</v>
      </c>
      <c r="F3615" s="9">
        <v>0.63900000000000001</v>
      </c>
      <c r="G3615" s="9">
        <v>29030.32</v>
      </c>
      <c r="H3615" s="10">
        <v>3</v>
      </c>
      <c r="I3615" t="str">
        <f>CONCATENATE(Tabela_Brasil[[#This Row],[Município]],"-",Tabela_Brasil[[#This Row],[Estado]])</f>
        <v>Guarujá Do Sul-SC</v>
      </c>
      <c r="J3615">
        <f>IF(Tabela_Brasil[[#This Row],[IDHM]]&lt;=0.599,1,0)</f>
        <v>0</v>
      </c>
      <c r="K3615" t="str">
        <f>IF(Tabela_Brasil[[#This Row],[IDHM]]&lt;=0.55,"Baixo",IF(Tabela_Brasil[[#This Row],[IDHM]]&lt;=0.699,"Médio",IF(Tabela_Brasil[[#This Row],[IDHM]]&lt;=0.799,"Alto","Muito Alto")))</f>
        <v>Alto</v>
      </c>
      <c r="L3615" t="str">
        <f>VLOOKUP(Tabela_Brasil[[#This Row],[Estado]],'De-Para_Estado_Regiao'!$B$3:$C$29,2,FALSE)</f>
        <v>Sul</v>
      </c>
      <c r="M3615">
        <f>IF(Tabela_Brasil[[#This Row],[IBGE_1-4]]&gt;=951,1,0)</f>
        <v>0</v>
      </c>
      <c r="N3615">
        <f>IF(Tabela_Brasil[[#This Row],[COMP_P]]&lt;=2,1,0)</f>
        <v>0</v>
      </c>
    </row>
    <row r="3616" spans="1:14" x14ac:dyDescent="0.25">
      <c r="A3616" s="12" t="s">
        <v>3529</v>
      </c>
      <c r="B3616" s="12" t="s">
        <v>31</v>
      </c>
      <c r="C3616" s="12">
        <v>972</v>
      </c>
      <c r="D3616" s="12">
        <v>0.56399999999999995</v>
      </c>
      <c r="E3616" s="12">
        <v>0.51500000000000001</v>
      </c>
      <c r="F3616" s="12">
        <v>0.45900000000000002</v>
      </c>
      <c r="G3616" s="12">
        <v>6959.46</v>
      </c>
      <c r="H3616" s="13">
        <v>25</v>
      </c>
      <c r="I3616" t="str">
        <f>CONCATENATE(Tabela_Brasil[[#This Row],[Município]],"-",Tabela_Brasil[[#This Row],[Estado]])</f>
        <v>Araripe-CE</v>
      </c>
      <c r="J3616">
        <f>IF(Tabela_Brasil[[#This Row],[IDHM]]&lt;=0.599,1,0)</f>
        <v>1</v>
      </c>
      <c r="K3616" t="str">
        <f>IF(Tabela_Brasil[[#This Row],[IDHM]]&lt;=0.55,"Baixo",IF(Tabela_Brasil[[#This Row],[IDHM]]&lt;=0.699,"Médio",IF(Tabela_Brasil[[#This Row],[IDHM]]&lt;=0.799,"Alto","Muito Alto")))</f>
        <v>Médio</v>
      </c>
      <c r="L3616" t="str">
        <f>VLOOKUP(Tabela_Brasil[[#This Row],[Estado]],'De-Para_Estado_Regiao'!$B$3:$C$29,2,FALSE)</f>
        <v>Nordeste</v>
      </c>
      <c r="M3616">
        <f>IF(Tabela_Brasil[[#This Row],[IBGE_1-4]]&gt;=951,1,0)</f>
        <v>1</v>
      </c>
      <c r="N3616">
        <f>IF(Tabela_Brasil[[#This Row],[COMP_P]]&lt;=2,1,0)</f>
        <v>0</v>
      </c>
    </row>
    <row r="3617" spans="1:14" x14ac:dyDescent="0.25">
      <c r="A3617" s="9" t="s">
        <v>3530</v>
      </c>
      <c r="B3617" s="9" t="s">
        <v>39</v>
      </c>
      <c r="C3617" s="9">
        <v>775</v>
      </c>
      <c r="D3617" s="9">
        <v>0.52700000000000002</v>
      </c>
      <c r="E3617" s="9">
        <v>0.499</v>
      </c>
      <c r="F3617" s="9">
        <v>0.377</v>
      </c>
      <c r="G3617" s="9">
        <v>9405.9500000000007</v>
      </c>
      <c r="H3617" s="10">
        <v>2</v>
      </c>
      <c r="I3617" t="str">
        <f>CONCATENATE(Tabela_Brasil[[#This Row],[Município]],"-",Tabela_Brasil[[#This Row],[Estado]])</f>
        <v>Alvarães-AM</v>
      </c>
      <c r="J3617">
        <f>IF(Tabela_Brasil[[#This Row],[IDHM]]&lt;=0.599,1,0)</f>
        <v>1</v>
      </c>
      <c r="K3617" t="str">
        <f>IF(Tabela_Brasil[[#This Row],[IDHM]]&lt;=0.55,"Baixo",IF(Tabela_Brasil[[#This Row],[IDHM]]&lt;=0.699,"Médio",IF(Tabela_Brasil[[#This Row],[IDHM]]&lt;=0.799,"Alto","Muito Alto")))</f>
        <v>Baixo</v>
      </c>
      <c r="L3617" t="str">
        <f>VLOOKUP(Tabela_Brasil[[#This Row],[Estado]],'De-Para_Estado_Regiao'!$B$3:$C$29,2,FALSE)</f>
        <v>Norte</v>
      </c>
      <c r="M3617">
        <f>IF(Tabela_Brasil[[#This Row],[IBGE_1-4]]&gt;=951,1,0)</f>
        <v>0</v>
      </c>
      <c r="N3617">
        <f>IF(Tabela_Brasil[[#This Row],[COMP_P]]&lt;=2,1,0)</f>
        <v>1</v>
      </c>
    </row>
    <row r="3618" spans="1:14" x14ac:dyDescent="0.25">
      <c r="A3618" s="12" t="s">
        <v>3531</v>
      </c>
      <c r="B3618" s="12" t="s">
        <v>22</v>
      </c>
      <c r="C3618" s="12">
        <v>273</v>
      </c>
      <c r="D3618" s="12">
        <v>0.64800000000000002</v>
      </c>
      <c r="E3618" s="12">
        <v>0.63600000000000001</v>
      </c>
      <c r="F3618" s="12">
        <v>0.52100000000000002</v>
      </c>
      <c r="G3618" s="12">
        <v>18755.37</v>
      </c>
      <c r="H3618" s="13">
        <v>2</v>
      </c>
      <c r="I3618" t="str">
        <f>CONCATENATE(Tabela_Brasil[[#This Row],[Município]],"-",Tabela_Brasil[[#This Row],[Estado]])</f>
        <v>Reserva Do Iguaçu-PR</v>
      </c>
      <c r="J3618">
        <f>IF(Tabela_Brasil[[#This Row],[IDHM]]&lt;=0.599,1,0)</f>
        <v>0</v>
      </c>
      <c r="K3618" t="str">
        <f>IF(Tabela_Brasil[[#This Row],[IDHM]]&lt;=0.55,"Baixo",IF(Tabela_Brasil[[#This Row],[IDHM]]&lt;=0.699,"Médio",IF(Tabela_Brasil[[#This Row],[IDHM]]&lt;=0.799,"Alto","Muito Alto")))</f>
        <v>Médio</v>
      </c>
      <c r="L3618" t="str">
        <f>VLOOKUP(Tabela_Brasil[[#This Row],[Estado]],'De-Para_Estado_Regiao'!$B$3:$C$29,2,FALSE)</f>
        <v>Sul</v>
      </c>
      <c r="M3618">
        <f>IF(Tabela_Brasil[[#This Row],[IBGE_1-4]]&gt;=951,1,0)</f>
        <v>0</v>
      </c>
      <c r="N3618">
        <f>IF(Tabela_Brasil[[#This Row],[COMP_P]]&lt;=2,1,0)</f>
        <v>1</v>
      </c>
    </row>
    <row r="3619" spans="1:14" x14ac:dyDescent="0.25">
      <c r="A3619" s="9" t="s">
        <v>3532</v>
      </c>
      <c r="B3619" s="9" t="s">
        <v>22</v>
      </c>
      <c r="C3619" s="9">
        <v>117</v>
      </c>
      <c r="D3619" s="9">
        <v>0.71499999999999997</v>
      </c>
      <c r="E3619" s="9">
        <v>0.67100000000000004</v>
      </c>
      <c r="F3619" s="9">
        <v>0.66500000000000004</v>
      </c>
      <c r="G3619" s="9">
        <v>43913.7</v>
      </c>
      <c r="H3619" s="10">
        <v>1</v>
      </c>
      <c r="I3619" t="str">
        <f>CONCATENATE(Tabela_Brasil[[#This Row],[Município]],"-",Tabela_Brasil[[#This Row],[Estado]])</f>
        <v>Farol-PR</v>
      </c>
      <c r="J3619">
        <f>IF(Tabela_Brasil[[#This Row],[IDHM]]&lt;=0.599,1,0)</f>
        <v>0</v>
      </c>
      <c r="K3619" t="str">
        <f>IF(Tabela_Brasil[[#This Row],[IDHM]]&lt;=0.55,"Baixo",IF(Tabela_Brasil[[#This Row],[IDHM]]&lt;=0.699,"Médio",IF(Tabela_Brasil[[#This Row],[IDHM]]&lt;=0.799,"Alto","Muito Alto")))</f>
        <v>Alto</v>
      </c>
      <c r="L3619" t="str">
        <f>VLOOKUP(Tabela_Brasil[[#This Row],[Estado]],'De-Para_Estado_Regiao'!$B$3:$C$29,2,FALSE)</f>
        <v>Sul</v>
      </c>
      <c r="M3619">
        <f>IF(Tabela_Brasil[[#This Row],[IBGE_1-4]]&gt;=951,1,0)</f>
        <v>0</v>
      </c>
      <c r="N3619">
        <f>IF(Tabela_Brasil[[#This Row],[COMP_P]]&lt;=2,1,0)</f>
        <v>1</v>
      </c>
    </row>
    <row r="3620" spans="1:14" x14ac:dyDescent="0.25">
      <c r="A3620" s="12" t="s">
        <v>3533</v>
      </c>
      <c r="B3620" s="12" t="s">
        <v>19</v>
      </c>
      <c r="C3620" s="12">
        <v>842</v>
      </c>
      <c r="D3620" s="12">
        <v>0.57999999999999996</v>
      </c>
      <c r="E3620" s="12">
        <v>0.60199999999999998</v>
      </c>
      <c r="F3620" s="12">
        <v>0.45</v>
      </c>
      <c r="G3620" s="12">
        <v>7282.85</v>
      </c>
      <c r="H3620" s="13">
        <v>4</v>
      </c>
      <c r="I3620" t="str">
        <f>CONCATENATE(Tabela_Brasil[[#This Row],[Município]],"-",Tabela_Brasil[[#This Row],[Estado]])</f>
        <v>Vertentes-PE</v>
      </c>
      <c r="J3620">
        <f>IF(Tabela_Brasil[[#This Row],[IDHM]]&lt;=0.599,1,0)</f>
        <v>1</v>
      </c>
      <c r="K3620" t="str">
        <f>IF(Tabela_Brasil[[#This Row],[IDHM]]&lt;=0.55,"Baixo",IF(Tabela_Brasil[[#This Row],[IDHM]]&lt;=0.699,"Médio",IF(Tabela_Brasil[[#This Row],[IDHM]]&lt;=0.799,"Alto","Muito Alto")))</f>
        <v>Médio</v>
      </c>
      <c r="L3620" t="str">
        <f>VLOOKUP(Tabela_Brasil[[#This Row],[Estado]],'De-Para_Estado_Regiao'!$B$3:$C$29,2,FALSE)</f>
        <v>Nordeste</v>
      </c>
      <c r="M3620">
        <f>IF(Tabela_Brasil[[#This Row],[IBGE_1-4]]&gt;=951,1,0)</f>
        <v>0</v>
      </c>
      <c r="N3620">
        <f>IF(Tabela_Brasil[[#This Row],[COMP_P]]&lt;=2,1,0)</f>
        <v>0</v>
      </c>
    </row>
    <row r="3621" spans="1:14" x14ac:dyDescent="0.25">
      <c r="A3621" s="9" t="s">
        <v>3534</v>
      </c>
      <c r="B3621" s="9" t="s">
        <v>210</v>
      </c>
      <c r="C3621" s="9">
        <v>744</v>
      </c>
      <c r="D3621" s="9">
        <v>0.64300000000000002</v>
      </c>
      <c r="E3621" s="9">
        <v>0.63600000000000001</v>
      </c>
      <c r="F3621" s="9">
        <v>0.55000000000000004</v>
      </c>
      <c r="G3621" s="9">
        <v>14204.35</v>
      </c>
      <c r="H3621" s="10">
        <v>9</v>
      </c>
      <c r="I3621" t="str">
        <f>CONCATENATE(Tabela_Brasil[[#This Row],[Município]],"-",Tabela_Brasil[[#This Row],[Estado]])</f>
        <v>Calçoene-AP</v>
      </c>
      <c r="J3621">
        <f>IF(Tabela_Brasil[[#This Row],[IDHM]]&lt;=0.599,1,0)</f>
        <v>0</v>
      </c>
      <c r="K3621" t="str">
        <f>IF(Tabela_Brasil[[#This Row],[IDHM]]&lt;=0.55,"Baixo",IF(Tabela_Brasil[[#This Row],[IDHM]]&lt;=0.699,"Médio",IF(Tabela_Brasil[[#This Row],[IDHM]]&lt;=0.799,"Alto","Muito Alto")))</f>
        <v>Médio</v>
      </c>
      <c r="L3621" t="str">
        <f>VLOOKUP(Tabela_Brasil[[#This Row],[Estado]],'De-Para_Estado_Regiao'!$B$3:$C$29,2,FALSE)</f>
        <v>Norte</v>
      </c>
      <c r="M3621">
        <f>IF(Tabela_Brasil[[#This Row],[IBGE_1-4]]&gt;=951,1,0)</f>
        <v>0</v>
      </c>
      <c r="N3621">
        <f>IF(Tabela_Brasil[[#This Row],[COMP_P]]&lt;=2,1,0)</f>
        <v>0</v>
      </c>
    </row>
    <row r="3622" spans="1:14" x14ac:dyDescent="0.25">
      <c r="A3622" s="12" t="s">
        <v>3535</v>
      </c>
      <c r="B3622" s="12" t="s">
        <v>118</v>
      </c>
      <c r="C3622" s="12">
        <v>556</v>
      </c>
      <c r="D3622" s="12">
        <v>0.52400000000000002</v>
      </c>
      <c r="E3622" s="12">
        <v>0.55600000000000005</v>
      </c>
      <c r="F3622" s="12">
        <v>0.36599999999999999</v>
      </c>
      <c r="G3622" s="12">
        <v>7797.99</v>
      </c>
      <c r="H3622" s="13">
        <v>28</v>
      </c>
      <c r="I3622" t="str">
        <f>CONCATENATE(Tabela_Brasil[[#This Row],[Município]],"-",Tabela_Brasil[[#This Row],[Estado]])</f>
        <v>Jaicós-PI</v>
      </c>
      <c r="J3622">
        <f>IF(Tabela_Brasil[[#This Row],[IDHM]]&lt;=0.599,1,0)</f>
        <v>1</v>
      </c>
      <c r="K3622" t="str">
        <f>IF(Tabela_Brasil[[#This Row],[IDHM]]&lt;=0.55,"Baixo",IF(Tabela_Brasil[[#This Row],[IDHM]]&lt;=0.699,"Médio",IF(Tabela_Brasil[[#This Row],[IDHM]]&lt;=0.799,"Alto","Muito Alto")))</f>
        <v>Baixo</v>
      </c>
      <c r="L3622" t="str">
        <f>VLOOKUP(Tabela_Brasil[[#This Row],[Estado]],'De-Para_Estado_Regiao'!$B$3:$C$29,2,FALSE)</f>
        <v>Nordeste</v>
      </c>
      <c r="M3622">
        <f>IF(Tabela_Brasil[[#This Row],[IBGE_1-4]]&gt;=951,1,0)</f>
        <v>0</v>
      </c>
      <c r="N3622">
        <f>IF(Tabela_Brasil[[#This Row],[COMP_P]]&lt;=2,1,0)</f>
        <v>0</v>
      </c>
    </row>
    <row r="3623" spans="1:14" x14ac:dyDescent="0.25">
      <c r="A3623" s="9" t="s">
        <v>3536</v>
      </c>
      <c r="B3623" s="9" t="s">
        <v>29</v>
      </c>
      <c r="C3623" s="9">
        <v>217</v>
      </c>
      <c r="D3623" s="9">
        <v>0.66700000000000004</v>
      </c>
      <c r="E3623" s="9">
        <v>0.61599999999999999</v>
      </c>
      <c r="F3623" s="9">
        <v>0.58899999999999997</v>
      </c>
      <c r="G3623" s="9">
        <v>31345.42</v>
      </c>
      <c r="H3623" s="10">
        <v>1</v>
      </c>
      <c r="I3623" t="str">
        <f>CONCATENATE(Tabela_Brasil[[#This Row],[Município]],"-",Tabela_Brasil[[#This Row],[Estado]])</f>
        <v>Canabrava Do Norte-MT</v>
      </c>
      <c r="J3623">
        <f>IF(Tabela_Brasil[[#This Row],[IDHM]]&lt;=0.599,1,0)</f>
        <v>0</v>
      </c>
      <c r="K3623" t="str">
        <f>IF(Tabela_Brasil[[#This Row],[IDHM]]&lt;=0.55,"Baixo",IF(Tabela_Brasil[[#This Row],[IDHM]]&lt;=0.699,"Médio",IF(Tabela_Brasil[[#This Row],[IDHM]]&lt;=0.799,"Alto","Muito Alto")))</f>
        <v>Médio</v>
      </c>
      <c r="L3623" t="str">
        <f>VLOOKUP(Tabela_Brasil[[#This Row],[Estado]],'De-Para_Estado_Regiao'!$B$3:$C$29,2,FALSE)</f>
        <v>Centro-Oeste</v>
      </c>
      <c r="M3623">
        <f>IF(Tabela_Brasil[[#This Row],[IBGE_1-4]]&gt;=951,1,0)</f>
        <v>0</v>
      </c>
      <c r="N3623">
        <f>IF(Tabela_Brasil[[#This Row],[COMP_P]]&lt;=2,1,0)</f>
        <v>1</v>
      </c>
    </row>
    <row r="3624" spans="1:14" x14ac:dyDescent="0.25">
      <c r="A3624" s="12" t="s">
        <v>3537</v>
      </c>
      <c r="B3624" s="12" t="s">
        <v>39</v>
      </c>
      <c r="C3624" s="12">
        <v>511</v>
      </c>
      <c r="D3624" s="12">
        <v>0.56899999999999995</v>
      </c>
      <c r="E3624" s="12">
        <v>0.54400000000000004</v>
      </c>
      <c r="F3624" s="12">
        <v>0.436</v>
      </c>
      <c r="G3624" s="12">
        <v>11526.96</v>
      </c>
      <c r="H3624" s="13">
        <v>2</v>
      </c>
      <c r="I3624" t="str">
        <f>CONCATENATE(Tabela_Brasil[[#This Row],[Município]],"-",Tabela_Brasil[[#This Row],[Estado]])</f>
        <v>Caapiranga-AM</v>
      </c>
      <c r="J3624">
        <f>IF(Tabela_Brasil[[#This Row],[IDHM]]&lt;=0.599,1,0)</f>
        <v>1</v>
      </c>
      <c r="K3624" t="str">
        <f>IF(Tabela_Brasil[[#This Row],[IDHM]]&lt;=0.55,"Baixo",IF(Tabela_Brasil[[#This Row],[IDHM]]&lt;=0.699,"Médio",IF(Tabela_Brasil[[#This Row],[IDHM]]&lt;=0.799,"Alto","Muito Alto")))</f>
        <v>Médio</v>
      </c>
      <c r="L3624" t="str">
        <f>VLOOKUP(Tabela_Brasil[[#This Row],[Estado]],'De-Para_Estado_Regiao'!$B$3:$C$29,2,FALSE)</f>
        <v>Norte</v>
      </c>
      <c r="M3624">
        <f>IF(Tabela_Brasil[[#This Row],[IBGE_1-4]]&gt;=951,1,0)</f>
        <v>0</v>
      </c>
      <c r="N3624">
        <f>IF(Tabela_Brasil[[#This Row],[COMP_P]]&lt;=2,1,0)</f>
        <v>1</v>
      </c>
    </row>
    <row r="3625" spans="1:14" x14ac:dyDescent="0.25">
      <c r="A3625" s="9" t="s">
        <v>3538</v>
      </c>
      <c r="B3625" s="9" t="s">
        <v>31</v>
      </c>
      <c r="C3625" s="9">
        <v>492</v>
      </c>
      <c r="D3625" s="9">
        <v>0.61599999999999999</v>
      </c>
      <c r="E3625" s="9">
        <v>0.55100000000000005</v>
      </c>
      <c r="F3625" s="9">
        <v>0.55100000000000005</v>
      </c>
      <c r="G3625" s="9">
        <v>6965.5</v>
      </c>
      <c r="H3625" s="10">
        <v>3</v>
      </c>
      <c r="I3625" t="str">
        <f>CONCATENATE(Tabela_Brasil[[#This Row],[Município]],"-",Tabela_Brasil[[#This Row],[Estado]])</f>
        <v>Barreira-CE</v>
      </c>
      <c r="J3625">
        <f>IF(Tabela_Brasil[[#This Row],[IDHM]]&lt;=0.599,1,0)</f>
        <v>0</v>
      </c>
      <c r="K3625" t="str">
        <f>IF(Tabela_Brasil[[#This Row],[IDHM]]&lt;=0.55,"Baixo",IF(Tabela_Brasil[[#This Row],[IDHM]]&lt;=0.699,"Médio",IF(Tabela_Brasil[[#This Row],[IDHM]]&lt;=0.799,"Alto","Muito Alto")))</f>
        <v>Médio</v>
      </c>
      <c r="L3625" t="str">
        <f>VLOOKUP(Tabela_Brasil[[#This Row],[Estado]],'De-Para_Estado_Regiao'!$B$3:$C$29,2,FALSE)</f>
        <v>Nordeste</v>
      </c>
      <c r="M3625">
        <f>IF(Tabela_Brasil[[#This Row],[IBGE_1-4]]&gt;=951,1,0)</f>
        <v>0</v>
      </c>
      <c r="N3625">
        <f>IF(Tabela_Brasil[[#This Row],[COMP_P]]&lt;=2,1,0)</f>
        <v>0</v>
      </c>
    </row>
    <row r="3626" spans="1:14" x14ac:dyDescent="0.25">
      <c r="A3626" s="12" t="s">
        <v>3539</v>
      </c>
      <c r="B3626" s="12" t="s">
        <v>16</v>
      </c>
      <c r="C3626" s="12">
        <v>108</v>
      </c>
      <c r="D3626" s="12">
        <v>0.71099999999999997</v>
      </c>
      <c r="E3626" s="12">
        <v>0.72199999999999998</v>
      </c>
      <c r="F3626" s="12">
        <v>0.58399999999999996</v>
      </c>
      <c r="G3626" s="12">
        <v>38761.660000000003</v>
      </c>
      <c r="H3626" s="13">
        <v>1</v>
      </c>
      <c r="I3626" t="str">
        <f>CONCATENATE(Tabela_Brasil[[#This Row],[Município]],"-",Tabela_Brasil[[#This Row],[Estado]])</f>
        <v>Medeiros-MG</v>
      </c>
      <c r="J3626">
        <f>IF(Tabela_Brasil[[#This Row],[IDHM]]&lt;=0.599,1,0)</f>
        <v>0</v>
      </c>
      <c r="K3626" t="str">
        <f>IF(Tabela_Brasil[[#This Row],[IDHM]]&lt;=0.55,"Baixo",IF(Tabela_Brasil[[#This Row],[IDHM]]&lt;=0.699,"Médio",IF(Tabela_Brasil[[#This Row],[IDHM]]&lt;=0.799,"Alto","Muito Alto")))</f>
        <v>Alto</v>
      </c>
      <c r="L3626" t="str">
        <f>VLOOKUP(Tabela_Brasil[[#This Row],[Estado]],'De-Para_Estado_Regiao'!$B$3:$C$29,2,FALSE)</f>
        <v>Sudeste</v>
      </c>
      <c r="M3626">
        <f>IF(Tabela_Brasil[[#This Row],[IBGE_1-4]]&gt;=951,1,0)</f>
        <v>0</v>
      </c>
      <c r="N3626">
        <f>IF(Tabela_Brasil[[#This Row],[COMP_P]]&lt;=2,1,0)</f>
        <v>1</v>
      </c>
    </row>
    <row r="3627" spans="1:14" x14ac:dyDescent="0.25">
      <c r="A3627" s="9" t="s">
        <v>3540</v>
      </c>
      <c r="B3627" s="9" t="s">
        <v>19</v>
      </c>
      <c r="C3627" s="9">
        <v>619</v>
      </c>
      <c r="D3627" s="9">
        <v>0.52800000000000002</v>
      </c>
      <c r="E3627" s="9">
        <v>0.51800000000000002</v>
      </c>
      <c r="F3627" s="9">
        <v>0.36899999999999999</v>
      </c>
      <c r="G3627" s="9">
        <v>7586.03</v>
      </c>
      <c r="H3627" s="10">
        <v>7</v>
      </c>
      <c r="I3627" t="str">
        <f>CONCATENATE(Tabela_Brasil[[#This Row],[Município]],"-",Tabela_Brasil[[#This Row],[Estado]])</f>
        <v>Iati-PE</v>
      </c>
      <c r="J3627">
        <f>IF(Tabela_Brasil[[#This Row],[IDHM]]&lt;=0.599,1,0)</f>
        <v>1</v>
      </c>
      <c r="K3627" t="str">
        <f>IF(Tabela_Brasil[[#This Row],[IDHM]]&lt;=0.55,"Baixo",IF(Tabela_Brasil[[#This Row],[IDHM]]&lt;=0.699,"Médio",IF(Tabela_Brasil[[#This Row],[IDHM]]&lt;=0.799,"Alto","Muito Alto")))</f>
        <v>Baixo</v>
      </c>
      <c r="L3627" t="str">
        <f>VLOOKUP(Tabela_Brasil[[#This Row],[Estado]],'De-Para_Estado_Regiao'!$B$3:$C$29,2,FALSE)</f>
        <v>Nordeste</v>
      </c>
      <c r="M3627">
        <f>IF(Tabela_Brasil[[#This Row],[IBGE_1-4]]&gt;=951,1,0)</f>
        <v>0</v>
      </c>
      <c r="N3627">
        <f>IF(Tabela_Brasil[[#This Row],[COMP_P]]&lt;=2,1,0)</f>
        <v>0</v>
      </c>
    </row>
    <row r="3628" spans="1:14" x14ac:dyDescent="0.25">
      <c r="A3628" s="12" t="s">
        <v>3541</v>
      </c>
      <c r="B3628" s="12" t="s">
        <v>39</v>
      </c>
      <c r="C3628" s="12">
        <v>816</v>
      </c>
      <c r="D3628" s="12">
        <v>0.498</v>
      </c>
      <c r="E3628" s="12">
        <v>0.46600000000000003</v>
      </c>
      <c r="F3628" s="12">
        <v>0.34799999999999998</v>
      </c>
      <c r="G3628" s="12">
        <v>7805.4</v>
      </c>
      <c r="H3628" s="13">
        <v>0</v>
      </c>
      <c r="I3628" t="str">
        <f>CONCATENATE(Tabela_Brasil[[#This Row],[Município]],"-",Tabela_Brasil[[#This Row],[Estado]])</f>
        <v>Maraã-AM</v>
      </c>
      <c r="J3628">
        <f>IF(Tabela_Brasil[[#This Row],[IDHM]]&lt;=0.599,1,0)</f>
        <v>1</v>
      </c>
      <c r="K3628" t="str">
        <f>IF(Tabela_Brasil[[#This Row],[IDHM]]&lt;=0.55,"Baixo",IF(Tabela_Brasil[[#This Row],[IDHM]]&lt;=0.699,"Médio",IF(Tabela_Brasil[[#This Row],[IDHM]]&lt;=0.799,"Alto","Muito Alto")))</f>
        <v>Baixo</v>
      </c>
      <c r="L3628" t="str">
        <f>VLOOKUP(Tabela_Brasil[[#This Row],[Estado]],'De-Para_Estado_Regiao'!$B$3:$C$29,2,FALSE)</f>
        <v>Norte</v>
      </c>
      <c r="M3628">
        <f>IF(Tabela_Brasil[[#This Row],[IBGE_1-4]]&gt;=951,1,0)</f>
        <v>0</v>
      </c>
      <c r="N3628">
        <f>IF(Tabela_Brasil[[#This Row],[COMP_P]]&lt;=2,1,0)</f>
        <v>1</v>
      </c>
    </row>
    <row r="3629" spans="1:14" x14ac:dyDescent="0.25">
      <c r="A3629" s="9" t="s">
        <v>3542</v>
      </c>
      <c r="B3629" s="9" t="s">
        <v>87</v>
      </c>
      <c r="C3629" s="9">
        <v>675</v>
      </c>
      <c r="D3629" s="9">
        <v>0.58899999999999997</v>
      </c>
      <c r="E3629" s="9">
        <v>0.55100000000000005</v>
      </c>
      <c r="F3629" s="9">
        <v>0.49099999999999999</v>
      </c>
      <c r="G3629" s="9">
        <v>7532.27</v>
      </c>
      <c r="H3629" s="10">
        <v>35</v>
      </c>
      <c r="I3629" t="str">
        <f>CONCATENATE(Tabela_Brasil[[#This Row],[Município]],"-",Tabela_Brasil[[#This Row],[Estado]])</f>
        <v>Olho D'Água Das Cunhãs-MA</v>
      </c>
      <c r="J3629">
        <f>IF(Tabela_Brasil[[#This Row],[IDHM]]&lt;=0.599,1,0)</f>
        <v>1</v>
      </c>
      <c r="K3629" t="str">
        <f>IF(Tabela_Brasil[[#This Row],[IDHM]]&lt;=0.55,"Baixo",IF(Tabela_Brasil[[#This Row],[IDHM]]&lt;=0.699,"Médio",IF(Tabela_Brasil[[#This Row],[IDHM]]&lt;=0.799,"Alto","Muito Alto")))</f>
        <v>Médio</v>
      </c>
      <c r="L3629" t="str">
        <f>VLOOKUP(Tabela_Brasil[[#This Row],[Estado]],'De-Para_Estado_Regiao'!$B$3:$C$29,2,FALSE)</f>
        <v>Nordeste</v>
      </c>
      <c r="M3629">
        <f>IF(Tabela_Brasil[[#This Row],[IBGE_1-4]]&gt;=951,1,0)</f>
        <v>0</v>
      </c>
      <c r="N3629">
        <f>IF(Tabela_Brasil[[#This Row],[COMP_P]]&lt;=2,1,0)</f>
        <v>0</v>
      </c>
    </row>
    <row r="3630" spans="1:14" x14ac:dyDescent="0.25">
      <c r="A3630" s="12" t="s">
        <v>3543</v>
      </c>
      <c r="B3630" s="12" t="s">
        <v>87</v>
      </c>
      <c r="C3630" s="12">
        <v>523</v>
      </c>
      <c r="D3630" s="12">
        <v>0.51800000000000002</v>
      </c>
      <c r="E3630" s="12">
        <v>0.50800000000000001</v>
      </c>
      <c r="F3630" s="12">
        <v>0.38200000000000001</v>
      </c>
      <c r="G3630" s="12">
        <v>6762.24</v>
      </c>
      <c r="H3630" s="13">
        <v>2</v>
      </c>
      <c r="I3630" t="str">
        <f>CONCATENATE(Tabela_Brasil[[#This Row],[Município]],"-",Tabela_Brasil[[#This Row],[Estado]])</f>
        <v>Centro Novo Do Maranhão-MA</v>
      </c>
      <c r="J3630">
        <f>IF(Tabela_Brasil[[#This Row],[IDHM]]&lt;=0.599,1,0)</f>
        <v>1</v>
      </c>
      <c r="K3630" t="str">
        <f>IF(Tabela_Brasil[[#This Row],[IDHM]]&lt;=0.55,"Baixo",IF(Tabela_Brasil[[#This Row],[IDHM]]&lt;=0.699,"Médio",IF(Tabela_Brasil[[#This Row],[IDHM]]&lt;=0.799,"Alto","Muito Alto")))</f>
        <v>Baixo</v>
      </c>
      <c r="L3630" t="str">
        <f>VLOOKUP(Tabela_Brasil[[#This Row],[Estado]],'De-Para_Estado_Regiao'!$B$3:$C$29,2,FALSE)</f>
        <v>Nordeste</v>
      </c>
      <c r="M3630">
        <f>IF(Tabela_Brasil[[#This Row],[IBGE_1-4]]&gt;=951,1,0)</f>
        <v>0</v>
      </c>
      <c r="N3630">
        <f>IF(Tabela_Brasil[[#This Row],[COMP_P]]&lt;=2,1,0)</f>
        <v>1</v>
      </c>
    </row>
    <row r="3631" spans="1:14" x14ac:dyDescent="0.25">
      <c r="A3631" s="9" t="s">
        <v>3544</v>
      </c>
      <c r="B3631" s="9" t="s">
        <v>16</v>
      </c>
      <c r="C3631" s="9">
        <v>401</v>
      </c>
      <c r="D3631" s="9">
        <v>0.61599999999999999</v>
      </c>
      <c r="E3631" s="9">
        <v>0.58399999999999996</v>
      </c>
      <c r="F3631" s="9">
        <v>0.501</v>
      </c>
      <c r="G3631" s="9">
        <v>13186.12</v>
      </c>
      <c r="H3631" s="10">
        <v>10</v>
      </c>
      <c r="I3631" t="str">
        <f>CONCATENATE(Tabela_Brasil[[#This Row],[Município]],"-",Tabela_Brasil[[#This Row],[Estado]])</f>
        <v>Matias Cardoso-MG</v>
      </c>
      <c r="J3631">
        <f>IF(Tabela_Brasil[[#This Row],[IDHM]]&lt;=0.599,1,0)</f>
        <v>0</v>
      </c>
      <c r="K3631" t="str">
        <f>IF(Tabela_Brasil[[#This Row],[IDHM]]&lt;=0.55,"Baixo",IF(Tabela_Brasil[[#This Row],[IDHM]]&lt;=0.699,"Médio",IF(Tabela_Brasil[[#This Row],[IDHM]]&lt;=0.799,"Alto","Muito Alto")))</f>
        <v>Médio</v>
      </c>
      <c r="L3631" t="str">
        <f>VLOOKUP(Tabela_Brasil[[#This Row],[Estado]],'De-Para_Estado_Regiao'!$B$3:$C$29,2,FALSE)</f>
        <v>Sudeste</v>
      </c>
      <c r="M3631">
        <f>IF(Tabela_Brasil[[#This Row],[IBGE_1-4]]&gt;=951,1,0)</f>
        <v>0</v>
      </c>
      <c r="N3631">
        <f>IF(Tabela_Brasil[[#This Row],[COMP_P]]&lt;=2,1,0)</f>
        <v>0</v>
      </c>
    </row>
    <row r="3632" spans="1:14" x14ac:dyDescent="0.25">
      <c r="A3632" s="12" t="s">
        <v>3545</v>
      </c>
      <c r="B3632" s="12" t="s">
        <v>16</v>
      </c>
      <c r="C3632" s="12">
        <v>273</v>
      </c>
      <c r="D3632" s="12">
        <v>0.71499999999999997</v>
      </c>
      <c r="E3632" s="12">
        <v>0.67300000000000004</v>
      </c>
      <c r="F3632" s="12">
        <v>0.64400000000000002</v>
      </c>
      <c r="G3632" s="12">
        <v>18865.71</v>
      </c>
      <c r="H3632" s="13">
        <v>4</v>
      </c>
      <c r="I3632" t="str">
        <f>CONCATENATE(Tabela_Brasil[[#This Row],[Município]],"-",Tabela_Brasil[[#This Row],[Estado]])</f>
        <v>São Vicente De Minas-MG</v>
      </c>
      <c r="J3632">
        <f>IF(Tabela_Brasil[[#This Row],[IDHM]]&lt;=0.599,1,0)</f>
        <v>0</v>
      </c>
      <c r="K3632" t="str">
        <f>IF(Tabela_Brasil[[#This Row],[IDHM]]&lt;=0.55,"Baixo",IF(Tabela_Brasil[[#This Row],[IDHM]]&lt;=0.699,"Médio",IF(Tabela_Brasil[[#This Row],[IDHM]]&lt;=0.799,"Alto","Muito Alto")))</f>
        <v>Alto</v>
      </c>
      <c r="L3632" t="str">
        <f>VLOOKUP(Tabela_Brasil[[#This Row],[Estado]],'De-Para_Estado_Regiao'!$B$3:$C$29,2,FALSE)</f>
        <v>Sudeste</v>
      </c>
      <c r="M3632">
        <f>IF(Tabela_Brasil[[#This Row],[IBGE_1-4]]&gt;=951,1,0)</f>
        <v>0</v>
      </c>
      <c r="N3632">
        <f>IF(Tabela_Brasil[[#This Row],[COMP_P]]&lt;=2,1,0)</f>
        <v>0</v>
      </c>
    </row>
    <row r="3633" spans="1:14" x14ac:dyDescent="0.25">
      <c r="A3633" s="9" t="s">
        <v>3546</v>
      </c>
      <c r="B3633" s="9" t="s">
        <v>59</v>
      </c>
      <c r="C3633" s="9">
        <v>429</v>
      </c>
      <c r="D3633" s="9">
        <v>0.746</v>
      </c>
      <c r="E3633" s="9">
        <v>0.753</v>
      </c>
      <c r="F3633" s="9">
        <v>0.64200000000000002</v>
      </c>
      <c r="G3633" s="9">
        <v>11921.26</v>
      </c>
      <c r="H3633" s="10">
        <v>2</v>
      </c>
      <c r="I3633" t="str">
        <f>CONCATENATE(Tabela_Brasil[[#This Row],[Município]],"-",Tabela_Brasil[[#This Row],[Estado]])</f>
        <v>Balneário Arroio Do Silva-SC</v>
      </c>
      <c r="J3633">
        <f>IF(Tabela_Brasil[[#This Row],[IDHM]]&lt;=0.599,1,0)</f>
        <v>0</v>
      </c>
      <c r="K3633" t="str">
        <f>IF(Tabela_Brasil[[#This Row],[IDHM]]&lt;=0.55,"Baixo",IF(Tabela_Brasil[[#This Row],[IDHM]]&lt;=0.699,"Médio",IF(Tabela_Brasil[[#This Row],[IDHM]]&lt;=0.799,"Alto","Muito Alto")))</f>
        <v>Alto</v>
      </c>
      <c r="L3633" t="str">
        <f>VLOOKUP(Tabela_Brasil[[#This Row],[Estado]],'De-Para_Estado_Regiao'!$B$3:$C$29,2,FALSE)</f>
        <v>Sul</v>
      </c>
      <c r="M3633">
        <f>IF(Tabela_Brasil[[#This Row],[IBGE_1-4]]&gt;=951,1,0)</f>
        <v>0</v>
      </c>
      <c r="N3633">
        <f>IF(Tabela_Brasil[[#This Row],[COMP_P]]&lt;=2,1,0)</f>
        <v>1</v>
      </c>
    </row>
    <row r="3634" spans="1:14" x14ac:dyDescent="0.25">
      <c r="A3634" s="12" t="s">
        <v>3547</v>
      </c>
      <c r="B3634" s="12" t="s">
        <v>29</v>
      </c>
      <c r="C3634" s="12">
        <v>138</v>
      </c>
      <c r="D3634" s="12">
        <v>0.66</v>
      </c>
      <c r="E3634" s="12">
        <v>0.67400000000000004</v>
      </c>
      <c r="F3634" s="12">
        <v>0.52800000000000002</v>
      </c>
      <c r="G3634" s="12">
        <v>25801.78</v>
      </c>
      <c r="H3634" s="13">
        <v>1</v>
      </c>
      <c r="I3634" t="str">
        <f>CONCATENATE(Tabela_Brasil[[#This Row],[Município]],"-",Tabela_Brasil[[#This Row],[Estado]])</f>
        <v>Cocalinho-MT</v>
      </c>
      <c r="J3634">
        <f>IF(Tabela_Brasil[[#This Row],[IDHM]]&lt;=0.599,1,0)</f>
        <v>0</v>
      </c>
      <c r="K3634" t="str">
        <f>IF(Tabela_Brasil[[#This Row],[IDHM]]&lt;=0.55,"Baixo",IF(Tabela_Brasil[[#This Row],[IDHM]]&lt;=0.699,"Médio",IF(Tabela_Brasil[[#This Row],[IDHM]]&lt;=0.799,"Alto","Muito Alto")))</f>
        <v>Médio</v>
      </c>
      <c r="L3634" t="str">
        <f>VLOOKUP(Tabela_Brasil[[#This Row],[Estado]],'De-Para_Estado_Regiao'!$B$3:$C$29,2,FALSE)</f>
        <v>Centro-Oeste</v>
      </c>
      <c r="M3634">
        <f>IF(Tabela_Brasil[[#This Row],[IBGE_1-4]]&gt;=951,1,0)</f>
        <v>0</v>
      </c>
      <c r="N3634">
        <f>IF(Tabela_Brasil[[#This Row],[COMP_P]]&lt;=2,1,0)</f>
        <v>1</v>
      </c>
    </row>
    <row r="3635" spans="1:14" x14ac:dyDescent="0.25">
      <c r="A3635" s="9" t="s">
        <v>3548</v>
      </c>
      <c r="B3635" s="9" t="s">
        <v>16</v>
      </c>
      <c r="C3635" s="9">
        <v>237</v>
      </c>
      <c r="D3635" s="9">
        <v>0.68799999999999994</v>
      </c>
      <c r="E3635" s="9">
        <v>0.71099999999999997</v>
      </c>
      <c r="F3635" s="9">
        <v>0.52800000000000002</v>
      </c>
      <c r="G3635" s="9">
        <v>23063.95</v>
      </c>
      <c r="H3635" s="10">
        <v>1</v>
      </c>
      <c r="I3635" t="str">
        <f>CONCATENATE(Tabela_Brasil[[#This Row],[Município]],"-",Tabela_Brasil[[#This Row],[Estado]])</f>
        <v>São Francisco De Sales-MG</v>
      </c>
      <c r="J3635">
        <f>IF(Tabela_Brasil[[#This Row],[IDHM]]&lt;=0.599,1,0)</f>
        <v>0</v>
      </c>
      <c r="K3635" t="str">
        <f>IF(Tabela_Brasil[[#This Row],[IDHM]]&lt;=0.55,"Baixo",IF(Tabela_Brasil[[#This Row],[IDHM]]&lt;=0.699,"Médio",IF(Tabela_Brasil[[#This Row],[IDHM]]&lt;=0.799,"Alto","Muito Alto")))</f>
        <v>Médio</v>
      </c>
      <c r="L3635" t="str">
        <f>VLOOKUP(Tabela_Brasil[[#This Row],[Estado]],'De-Para_Estado_Regiao'!$B$3:$C$29,2,FALSE)</f>
        <v>Sudeste</v>
      </c>
      <c r="M3635">
        <f>IF(Tabela_Brasil[[#This Row],[IBGE_1-4]]&gt;=951,1,0)</f>
        <v>0</v>
      </c>
      <c r="N3635">
        <f>IF(Tabela_Brasil[[#This Row],[COMP_P]]&lt;=2,1,0)</f>
        <v>1</v>
      </c>
    </row>
    <row r="3636" spans="1:14" x14ac:dyDescent="0.25">
      <c r="A3636" s="12" t="s">
        <v>3549</v>
      </c>
      <c r="B3636" s="12" t="s">
        <v>31</v>
      </c>
      <c r="C3636" s="12">
        <v>501</v>
      </c>
      <c r="D3636" s="12">
        <v>0.61199999999999999</v>
      </c>
      <c r="E3636" s="12">
        <v>0.55200000000000005</v>
      </c>
      <c r="F3636" s="12">
        <v>0.53500000000000003</v>
      </c>
      <c r="G3636" s="12">
        <v>7896.49</v>
      </c>
      <c r="H3636" s="13">
        <v>1</v>
      </c>
      <c r="I3636" t="str">
        <f>CONCATENATE(Tabela_Brasil[[#This Row],[Município]],"-",Tabela_Brasil[[#This Row],[Estado]])</f>
        <v>Jaguaretama-CE</v>
      </c>
      <c r="J3636">
        <f>IF(Tabela_Brasil[[#This Row],[IDHM]]&lt;=0.599,1,0)</f>
        <v>0</v>
      </c>
      <c r="K3636" t="str">
        <f>IF(Tabela_Brasil[[#This Row],[IDHM]]&lt;=0.55,"Baixo",IF(Tabela_Brasil[[#This Row],[IDHM]]&lt;=0.699,"Médio",IF(Tabela_Brasil[[#This Row],[IDHM]]&lt;=0.799,"Alto","Muito Alto")))</f>
        <v>Médio</v>
      </c>
      <c r="L3636" t="str">
        <f>VLOOKUP(Tabela_Brasil[[#This Row],[Estado]],'De-Para_Estado_Regiao'!$B$3:$C$29,2,FALSE)</f>
        <v>Nordeste</v>
      </c>
      <c r="M3636">
        <f>IF(Tabela_Brasil[[#This Row],[IBGE_1-4]]&gt;=951,1,0)</f>
        <v>0</v>
      </c>
      <c r="N3636">
        <f>IF(Tabela_Brasil[[#This Row],[COMP_P]]&lt;=2,1,0)</f>
        <v>1</v>
      </c>
    </row>
    <row r="3637" spans="1:14" x14ac:dyDescent="0.25">
      <c r="A3637" s="9" t="s">
        <v>3550</v>
      </c>
      <c r="B3637" s="9" t="s">
        <v>19</v>
      </c>
      <c r="C3637" s="9">
        <v>521</v>
      </c>
      <c r="D3637" s="9">
        <v>0.59099999999999997</v>
      </c>
      <c r="E3637" s="9">
        <v>0.51200000000000001</v>
      </c>
      <c r="F3637" s="9">
        <v>0.52500000000000002</v>
      </c>
      <c r="G3637" s="9">
        <v>9303.91</v>
      </c>
      <c r="H3637" s="10">
        <v>2</v>
      </c>
      <c r="I3637" t="str">
        <f>CONCATENATE(Tabela_Brasil[[#This Row],[Município]],"-",Tabela_Brasil[[#This Row],[Estado]])</f>
        <v>Mirandiba-PE</v>
      </c>
      <c r="J3637">
        <f>IF(Tabela_Brasil[[#This Row],[IDHM]]&lt;=0.599,1,0)</f>
        <v>1</v>
      </c>
      <c r="K3637" t="str">
        <f>IF(Tabela_Brasil[[#This Row],[IDHM]]&lt;=0.55,"Baixo",IF(Tabela_Brasil[[#This Row],[IDHM]]&lt;=0.699,"Médio",IF(Tabela_Brasil[[#This Row],[IDHM]]&lt;=0.799,"Alto","Muito Alto")))</f>
        <v>Médio</v>
      </c>
      <c r="L3637" t="str">
        <f>VLOOKUP(Tabela_Brasil[[#This Row],[Estado]],'De-Para_Estado_Regiao'!$B$3:$C$29,2,FALSE)</f>
        <v>Nordeste</v>
      </c>
      <c r="M3637">
        <f>IF(Tabela_Brasil[[#This Row],[IBGE_1-4]]&gt;=951,1,0)</f>
        <v>0</v>
      </c>
      <c r="N3637">
        <f>IF(Tabela_Brasil[[#This Row],[COMP_P]]&lt;=2,1,0)</f>
        <v>1</v>
      </c>
    </row>
    <row r="3638" spans="1:14" x14ac:dyDescent="0.25">
      <c r="A3638" s="12" t="s">
        <v>3551</v>
      </c>
      <c r="B3638" s="12" t="s">
        <v>7</v>
      </c>
      <c r="C3638" s="12">
        <v>81</v>
      </c>
      <c r="D3638" s="12">
        <v>0.73</v>
      </c>
      <c r="E3638" s="12">
        <v>0.68</v>
      </c>
      <c r="F3638" s="12">
        <v>0.67300000000000004</v>
      </c>
      <c r="G3638" s="12">
        <v>54076.6</v>
      </c>
      <c r="H3638" s="13">
        <v>2</v>
      </c>
      <c r="I3638" t="str">
        <f>CONCATENATE(Tabela_Brasil[[#This Row],[Município]],"-",Tabela_Brasil[[#This Row],[Estado]])</f>
        <v>Cássia Dos Coqueiros-SP</v>
      </c>
      <c r="J3638">
        <f>IF(Tabela_Brasil[[#This Row],[IDHM]]&lt;=0.599,1,0)</f>
        <v>0</v>
      </c>
      <c r="K3638" t="str">
        <f>IF(Tabela_Brasil[[#This Row],[IDHM]]&lt;=0.55,"Baixo",IF(Tabela_Brasil[[#This Row],[IDHM]]&lt;=0.699,"Médio",IF(Tabela_Brasil[[#This Row],[IDHM]]&lt;=0.799,"Alto","Muito Alto")))</f>
        <v>Alto</v>
      </c>
      <c r="L3638" t="str">
        <f>VLOOKUP(Tabela_Brasil[[#This Row],[Estado]],'De-Para_Estado_Regiao'!$B$3:$C$29,2,FALSE)</f>
        <v>Sudeste</v>
      </c>
      <c r="M3638">
        <f>IF(Tabela_Brasil[[#This Row],[IBGE_1-4]]&gt;=951,1,0)</f>
        <v>0</v>
      </c>
      <c r="N3638">
        <f>IF(Tabela_Brasil[[#This Row],[COMP_P]]&lt;=2,1,0)</f>
        <v>1</v>
      </c>
    </row>
    <row r="3639" spans="1:14" x14ac:dyDescent="0.25">
      <c r="A3639" s="9" t="s">
        <v>3552</v>
      </c>
      <c r="B3639" s="9" t="s">
        <v>31</v>
      </c>
      <c r="C3639" s="9">
        <v>584</v>
      </c>
      <c r="D3639" s="9">
        <v>0.624</v>
      </c>
      <c r="E3639" s="9">
        <v>0.56200000000000006</v>
      </c>
      <c r="F3639" s="9">
        <v>0.58799999999999997</v>
      </c>
      <c r="G3639" s="9">
        <v>8747.31</v>
      </c>
      <c r="H3639" s="10">
        <v>16</v>
      </c>
      <c r="I3639" t="str">
        <f>CONCATENATE(Tabela_Brasil[[#This Row],[Município]],"-",Tabela_Brasil[[#This Row],[Estado]])</f>
        <v>Fortim-CE</v>
      </c>
      <c r="J3639">
        <f>IF(Tabela_Brasil[[#This Row],[IDHM]]&lt;=0.599,1,0)</f>
        <v>0</v>
      </c>
      <c r="K3639" t="str">
        <f>IF(Tabela_Brasil[[#This Row],[IDHM]]&lt;=0.55,"Baixo",IF(Tabela_Brasil[[#This Row],[IDHM]]&lt;=0.699,"Médio",IF(Tabela_Brasil[[#This Row],[IDHM]]&lt;=0.799,"Alto","Muito Alto")))</f>
        <v>Médio</v>
      </c>
      <c r="L3639" t="str">
        <f>VLOOKUP(Tabela_Brasil[[#This Row],[Estado]],'De-Para_Estado_Regiao'!$B$3:$C$29,2,FALSE)</f>
        <v>Nordeste</v>
      </c>
      <c r="M3639">
        <f>IF(Tabela_Brasil[[#This Row],[IBGE_1-4]]&gt;=951,1,0)</f>
        <v>0</v>
      </c>
      <c r="N3639">
        <f>IF(Tabela_Brasil[[#This Row],[COMP_P]]&lt;=2,1,0)</f>
        <v>0</v>
      </c>
    </row>
    <row r="3640" spans="1:14" x14ac:dyDescent="0.25">
      <c r="A3640" s="12" t="s">
        <v>3553</v>
      </c>
      <c r="B3640" s="12" t="s">
        <v>94</v>
      </c>
      <c r="C3640" s="12">
        <v>759</v>
      </c>
      <c r="D3640" s="12">
        <v>0.56799999999999995</v>
      </c>
      <c r="E3640" s="12">
        <v>0.54600000000000004</v>
      </c>
      <c r="F3640" s="12">
        <v>0.44400000000000001</v>
      </c>
      <c r="G3640" s="12">
        <v>7878.62</v>
      </c>
      <c r="H3640" s="13">
        <v>3</v>
      </c>
      <c r="I3640" t="str">
        <f>CONCATENATE(Tabela_Brasil[[#This Row],[Município]],"-",Tabela_Brasil[[#This Row],[Estado]])</f>
        <v>Anadia-AL</v>
      </c>
      <c r="J3640">
        <f>IF(Tabela_Brasil[[#This Row],[IDHM]]&lt;=0.599,1,0)</f>
        <v>1</v>
      </c>
      <c r="K3640" t="str">
        <f>IF(Tabela_Brasil[[#This Row],[IDHM]]&lt;=0.55,"Baixo",IF(Tabela_Brasil[[#This Row],[IDHM]]&lt;=0.699,"Médio",IF(Tabela_Brasil[[#This Row],[IDHM]]&lt;=0.799,"Alto","Muito Alto")))</f>
        <v>Médio</v>
      </c>
      <c r="L3640" t="str">
        <f>VLOOKUP(Tabela_Brasil[[#This Row],[Estado]],'De-Para_Estado_Regiao'!$B$3:$C$29,2,FALSE)</f>
        <v>Nordeste</v>
      </c>
      <c r="M3640">
        <f>IF(Tabela_Brasil[[#This Row],[IBGE_1-4]]&gt;=951,1,0)</f>
        <v>0</v>
      </c>
      <c r="N3640">
        <f>IF(Tabela_Brasil[[#This Row],[COMP_P]]&lt;=2,1,0)</f>
        <v>0</v>
      </c>
    </row>
    <row r="3641" spans="1:14" x14ac:dyDescent="0.25">
      <c r="A3641" s="9" t="s">
        <v>3554</v>
      </c>
      <c r="B3641" s="9" t="s">
        <v>19</v>
      </c>
      <c r="C3641" s="9">
        <v>606</v>
      </c>
      <c r="D3641" s="9">
        <v>0.60399999999999998</v>
      </c>
      <c r="E3641" s="9">
        <v>0.54600000000000004</v>
      </c>
      <c r="F3641" s="9">
        <v>0.52900000000000003</v>
      </c>
      <c r="G3641" s="9">
        <v>10546.2</v>
      </c>
      <c r="H3641" s="10">
        <v>1</v>
      </c>
      <c r="I3641" t="str">
        <f>CONCATENATE(Tabela_Brasil[[#This Row],[Município]],"-",Tabela_Brasil[[#This Row],[Estado]])</f>
        <v>Chã De Alegria-PE</v>
      </c>
      <c r="J3641">
        <f>IF(Tabela_Brasil[[#This Row],[IDHM]]&lt;=0.599,1,0)</f>
        <v>0</v>
      </c>
      <c r="K3641" t="str">
        <f>IF(Tabela_Brasil[[#This Row],[IDHM]]&lt;=0.55,"Baixo",IF(Tabela_Brasil[[#This Row],[IDHM]]&lt;=0.699,"Médio",IF(Tabela_Brasil[[#This Row],[IDHM]]&lt;=0.799,"Alto","Muito Alto")))</f>
        <v>Médio</v>
      </c>
      <c r="L3641" t="str">
        <f>VLOOKUP(Tabela_Brasil[[#This Row],[Estado]],'De-Para_Estado_Regiao'!$B$3:$C$29,2,FALSE)</f>
        <v>Nordeste</v>
      </c>
      <c r="M3641">
        <f>IF(Tabela_Brasil[[#This Row],[IBGE_1-4]]&gt;=951,1,0)</f>
        <v>0</v>
      </c>
      <c r="N3641">
        <f>IF(Tabela_Brasil[[#This Row],[COMP_P]]&lt;=2,1,0)</f>
        <v>1</v>
      </c>
    </row>
    <row r="3642" spans="1:14" x14ac:dyDescent="0.25">
      <c r="A3642" s="12" t="s">
        <v>3555</v>
      </c>
      <c r="B3642" s="12" t="s">
        <v>33</v>
      </c>
      <c r="C3642" s="12">
        <v>191</v>
      </c>
      <c r="D3642" s="12">
        <v>0.59699999999999998</v>
      </c>
      <c r="E3642" s="12">
        <v>0.58299999999999996</v>
      </c>
      <c r="F3642" s="12">
        <v>0.45700000000000002</v>
      </c>
      <c r="G3642" s="12">
        <v>9487.18</v>
      </c>
      <c r="H3642" s="13">
        <v>11</v>
      </c>
      <c r="I3642" t="str">
        <f>CONCATENATE(Tabela_Brasil[[#This Row],[Município]],"-",Tabela_Brasil[[#This Row],[Estado]])</f>
        <v>Flores De Goiás-GO</v>
      </c>
      <c r="J3642">
        <f>IF(Tabela_Brasil[[#This Row],[IDHM]]&lt;=0.599,1,0)</f>
        <v>1</v>
      </c>
      <c r="K3642" t="str">
        <f>IF(Tabela_Brasil[[#This Row],[IDHM]]&lt;=0.55,"Baixo",IF(Tabela_Brasil[[#This Row],[IDHM]]&lt;=0.699,"Médio",IF(Tabela_Brasil[[#This Row],[IDHM]]&lt;=0.799,"Alto","Muito Alto")))</f>
        <v>Médio</v>
      </c>
      <c r="L3642" t="str">
        <f>VLOOKUP(Tabela_Brasil[[#This Row],[Estado]],'De-Para_Estado_Regiao'!$B$3:$C$29,2,FALSE)</f>
        <v>Centro-Oeste</v>
      </c>
      <c r="M3642">
        <f>IF(Tabela_Brasil[[#This Row],[IBGE_1-4]]&gt;=951,1,0)</f>
        <v>0</v>
      </c>
      <c r="N3642">
        <f>IF(Tabela_Brasil[[#This Row],[COMP_P]]&lt;=2,1,0)</f>
        <v>0</v>
      </c>
    </row>
    <row r="3643" spans="1:14" x14ac:dyDescent="0.25">
      <c r="A3643" s="9" t="s">
        <v>3556</v>
      </c>
      <c r="B3643" s="9" t="s">
        <v>87</v>
      </c>
      <c r="C3643" s="9">
        <v>549</v>
      </c>
      <c r="D3643" s="9">
        <v>0.51600000000000001</v>
      </c>
      <c r="E3643" s="9">
        <v>0.47499999999999998</v>
      </c>
      <c r="F3643" s="9">
        <v>0.41499999999999998</v>
      </c>
      <c r="G3643" s="9">
        <v>5628.47</v>
      </c>
      <c r="H3643" s="10">
        <v>1</v>
      </c>
      <c r="I3643" t="str">
        <f>CONCATENATE(Tabela_Brasil[[#This Row],[Município]],"-",Tabela_Brasil[[#This Row],[Estado]])</f>
        <v>Pedro Do Rosário-MA</v>
      </c>
      <c r="J3643">
        <f>IF(Tabela_Brasil[[#This Row],[IDHM]]&lt;=0.599,1,0)</f>
        <v>1</v>
      </c>
      <c r="K3643" t="str">
        <f>IF(Tabela_Brasil[[#This Row],[IDHM]]&lt;=0.55,"Baixo",IF(Tabela_Brasil[[#This Row],[IDHM]]&lt;=0.699,"Médio",IF(Tabela_Brasil[[#This Row],[IDHM]]&lt;=0.799,"Alto","Muito Alto")))</f>
        <v>Baixo</v>
      </c>
      <c r="L3643" t="str">
        <f>VLOOKUP(Tabela_Brasil[[#This Row],[Estado]],'De-Para_Estado_Regiao'!$B$3:$C$29,2,FALSE)</f>
        <v>Nordeste</v>
      </c>
      <c r="M3643">
        <f>IF(Tabela_Brasil[[#This Row],[IBGE_1-4]]&gt;=951,1,0)</f>
        <v>0</v>
      </c>
      <c r="N3643">
        <f>IF(Tabela_Brasil[[#This Row],[COMP_P]]&lt;=2,1,0)</f>
        <v>1</v>
      </c>
    </row>
    <row r="3644" spans="1:14" x14ac:dyDescent="0.25">
      <c r="A3644" s="12" t="s">
        <v>3557</v>
      </c>
      <c r="B3644" s="12" t="s">
        <v>22</v>
      </c>
      <c r="C3644" s="12">
        <v>124</v>
      </c>
      <c r="D3644" s="12">
        <v>0.7</v>
      </c>
      <c r="E3644" s="12">
        <v>0.67300000000000004</v>
      </c>
      <c r="F3644" s="12">
        <v>0.625</v>
      </c>
      <c r="G3644" s="12">
        <v>49434.14</v>
      </c>
      <c r="H3644" s="13">
        <v>1</v>
      </c>
      <c r="I3644" t="str">
        <f>CONCATENATE(Tabela_Brasil[[#This Row],[Município]],"-",Tabela_Brasil[[#This Row],[Estado]])</f>
        <v>Rancho Alegre D'Oeste-PR</v>
      </c>
      <c r="J3644">
        <f>IF(Tabela_Brasil[[#This Row],[IDHM]]&lt;=0.599,1,0)</f>
        <v>0</v>
      </c>
      <c r="K3644" t="str">
        <f>IF(Tabela_Brasil[[#This Row],[IDHM]]&lt;=0.55,"Baixo",IF(Tabela_Brasil[[#This Row],[IDHM]]&lt;=0.699,"Médio",IF(Tabela_Brasil[[#This Row],[IDHM]]&lt;=0.799,"Alto","Muito Alto")))</f>
        <v>Alto</v>
      </c>
      <c r="L3644" t="str">
        <f>VLOOKUP(Tabela_Brasil[[#This Row],[Estado]],'De-Para_Estado_Regiao'!$B$3:$C$29,2,FALSE)</f>
        <v>Sul</v>
      </c>
      <c r="M3644">
        <f>IF(Tabela_Brasil[[#This Row],[IBGE_1-4]]&gt;=951,1,0)</f>
        <v>0</v>
      </c>
      <c r="N3644">
        <f>IF(Tabela_Brasil[[#This Row],[COMP_P]]&lt;=2,1,0)</f>
        <v>1</v>
      </c>
    </row>
    <row r="3645" spans="1:14" x14ac:dyDescent="0.25">
      <c r="A3645" s="9" t="s">
        <v>3558</v>
      </c>
      <c r="B3645" s="9" t="s">
        <v>270</v>
      </c>
      <c r="C3645" s="9">
        <v>103</v>
      </c>
      <c r="D3645" s="9">
        <v>0.48399999999999999</v>
      </c>
      <c r="E3645" s="9">
        <v>0.437</v>
      </c>
      <c r="F3645" s="9">
        <v>0.31900000000000001</v>
      </c>
      <c r="G3645" s="9">
        <v>12332.42</v>
      </c>
      <c r="H3645" s="10">
        <v>1</v>
      </c>
      <c r="I3645" t="str">
        <f>CONCATENATE(Tabela_Brasil[[#This Row],[Município]],"-",Tabela_Brasil[[#This Row],[Estado]])</f>
        <v>Amajari-RR</v>
      </c>
      <c r="J3645">
        <f>IF(Tabela_Brasil[[#This Row],[IDHM]]&lt;=0.599,1,0)</f>
        <v>1</v>
      </c>
      <c r="K3645" t="str">
        <f>IF(Tabela_Brasil[[#This Row],[IDHM]]&lt;=0.55,"Baixo",IF(Tabela_Brasil[[#This Row],[IDHM]]&lt;=0.699,"Médio",IF(Tabela_Brasil[[#This Row],[IDHM]]&lt;=0.799,"Alto","Muito Alto")))</f>
        <v>Baixo</v>
      </c>
      <c r="L3645" t="str">
        <f>VLOOKUP(Tabela_Brasil[[#This Row],[Estado]],'De-Para_Estado_Regiao'!$B$3:$C$29,2,FALSE)</f>
        <v>Norte</v>
      </c>
      <c r="M3645">
        <f>IF(Tabela_Brasil[[#This Row],[IBGE_1-4]]&gt;=951,1,0)</f>
        <v>0</v>
      </c>
      <c r="N3645">
        <f>IF(Tabela_Brasil[[#This Row],[COMP_P]]&lt;=2,1,0)</f>
        <v>1</v>
      </c>
    </row>
    <row r="3646" spans="1:14" x14ac:dyDescent="0.25">
      <c r="A3646" s="12" t="s">
        <v>3559</v>
      </c>
      <c r="B3646" s="12" t="s">
        <v>31</v>
      </c>
      <c r="C3646" s="12">
        <v>700</v>
      </c>
      <c r="D3646" s="12">
        <v>0.60399999999999998</v>
      </c>
      <c r="E3646" s="12">
        <v>0.56999999999999995</v>
      </c>
      <c r="F3646" s="12">
        <v>0.52200000000000002</v>
      </c>
      <c r="G3646" s="12">
        <v>7250.53</v>
      </c>
      <c r="H3646" s="13">
        <v>2</v>
      </c>
      <c r="I3646" t="str">
        <f>CONCATENATE(Tabela_Brasil[[#This Row],[Município]],"-",Tabela_Brasil[[#This Row],[Estado]])</f>
        <v>Chorozinho-CE</v>
      </c>
      <c r="J3646">
        <f>IF(Tabela_Brasil[[#This Row],[IDHM]]&lt;=0.599,1,0)</f>
        <v>0</v>
      </c>
      <c r="K3646" t="str">
        <f>IF(Tabela_Brasil[[#This Row],[IDHM]]&lt;=0.55,"Baixo",IF(Tabela_Brasil[[#This Row],[IDHM]]&lt;=0.699,"Médio",IF(Tabela_Brasil[[#This Row],[IDHM]]&lt;=0.799,"Alto","Muito Alto")))</f>
        <v>Médio</v>
      </c>
      <c r="L3646" t="str">
        <f>VLOOKUP(Tabela_Brasil[[#This Row],[Estado]],'De-Para_Estado_Regiao'!$B$3:$C$29,2,FALSE)</f>
        <v>Nordeste</v>
      </c>
      <c r="M3646">
        <f>IF(Tabela_Brasil[[#This Row],[IBGE_1-4]]&gt;=951,1,0)</f>
        <v>0</v>
      </c>
      <c r="N3646">
        <f>IF(Tabela_Brasil[[#This Row],[COMP_P]]&lt;=2,1,0)</f>
        <v>1</v>
      </c>
    </row>
    <row r="3647" spans="1:14" x14ac:dyDescent="0.25">
      <c r="A3647" s="9" t="s">
        <v>3560</v>
      </c>
      <c r="B3647" s="9" t="s">
        <v>94</v>
      </c>
      <c r="C3647" s="9">
        <v>767</v>
      </c>
      <c r="D3647" s="9">
        <v>0.66</v>
      </c>
      <c r="E3647" s="9">
        <v>0.61899999999999999</v>
      </c>
      <c r="F3647" s="9">
        <v>0.58499999999999996</v>
      </c>
      <c r="G3647" s="9">
        <v>10056.879999999999</v>
      </c>
      <c r="H3647" s="10">
        <v>14</v>
      </c>
      <c r="I3647" t="str">
        <f>CONCATENATE(Tabela_Brasil[[#This Row],[Município]],"-",Tabela_Brasil[[#This Row],[Estado]])</f>
        <v>Satuba-AL</v>
      </c>
      <c r="J3647">
        <f>IF(Tabela_Brasil[[#This Row],[IDHM]]&lt;=0.599,1,0)</f>
        <v>0</v>
      </c>
      <c r="K3647" t="str">
        <f>IF(Tabela_Brasil[[#This Row],[IDHM]]&lt;=0.55,"Baixo",IF(Tabela_Brasil[[#This Row],[IDHM]]&lt;=0.699,"Médio",IF(Tabela_Brasil[[#This Row],[IDHM]]&lt;=0.799,"Alto","Muito Alto")))</f>
        <v>Médio</v>
      </c>
      <c r="L3647" t="str">
        <f>VLOOKUP(Tabela_Brasil[[#This Row],[Estado]],'De-Para_Estado_Regiao'!$B$3:$C$29,2,FALSE)</f>
        <v>Nordeste</v>
      </c>
      <c r="M3647">
        <f>IF(Tabela_Brasil[[#This Row],[IBGE_1-4]]&gt;=951,1,0)</f>
        <v>0</v>
      </c>
      <c r="N3647">
        <f>IF(Tabela_Brasil[[#This Row],[COMP_P]]&lt;=2,1,0)</f>
        <v>0</v>
      </c>
    </row>
    <row r="3648" spans="1:14" x14ac:dyDescent="0.25">
      <c r="A3648" s="12" t="s">
        <v>3561</v>
      </c>
      <c r="B3648" s="12" t="s">
        <v>19</v>
      </c>
      <c r="C3648" s="12">
        <v>528</v>
      </c>
      <c r="D3648" s="12">
        <v>0.57499999999999996</v>
      </c>
      <c r="E3648" s="12">
        <v>0.56000000000000005</v>
      </c>
      <c r="F3648" s="12">
        <v>0.48699999999999999</v>
      </c>
      <c r="G3648" s="12">
        <v>9473.61</v>
      </c>
      <c r="H3648" s="13">
        <v>3</v>
      </c>
      <c r="I3648" t="str">
        <f>CONCATENATE(Tabela_Brasil[[#This Row],[Município]],"-",Tabela_Brasil[[#This Row],[Estado]])</f>
        <v>Jupi-PE</v>
      </c>
      <c r="J3648">
        <f>IF(Tabela_Brasil[[#This Row],[IDHM]]&lt;=0.599,1,0)</f>
        <v>1</v>
      </c>
      <c r="K3648" t="str">
        <f>IF(Tabela_Brasil[[#This Row],[IDHM]]&lt;=0.55,"Baixo",IF(Tabela_Brasil[[#This Row],[IDHM]]&lt;=0.699,"Médio",IF(Tabela_Brasil[[#This Row],[IDHM]]&lt;=0.799,"Alto","Muito Alto")))</f>
        <v>Médio</v>
      </c>
      <c r="L3648" t="str">
        <f>VLOOKUP(Tabela_Brasil[[#This Row],[Estado]],'De-Para_Estado_Regiao'!$B$3:$C$29,2,FALSE)</f>
        <v>Nordeste</v>
      </c>
      <c r="M3648">
        <f>IF(Tabela_Brasil[[#This Row],[IBGE_1-4]]&gt;=951,1,0)</f>
        <v>0</v>
      </c>
      <c r="N3648">
        <f>IF(Tabela_Brasil[[#This Row],[COMP_P]]&lt;=2,1,0)</f>
        <v>0</v>
      </c>
    </row>
    <row r="3649" spans="1:14" x14ac:dyDescent="0.25">
      <c r="A3649" s="9" t="s">
        <v>3562</v>
      </c>
      <c r="B3649" s="9" t="s">
        <v>59</v>
      </c>
      <c r="C3649" s="9">
        <v>95</v>
      </c>
      <c r="D3649" s="9">
        <v>0.74099999999999999</v>
      </c>
      <c r="E3649" s="9">
        <v>0.77400000000000002</v>
      </c>
      <c r="F3649" s="9">
        <v>0.59499999999999997</v>
      </c>
      <c r="G3649" s="9">
        <v>25766.21</v>
      </c>
      <c r="H3649" s="10">
        <v>7</v>
      </c>
      <c r="I3649" t="str">
        <f>CONCATENATE(Tabela_Brasil[[#This Row],[Município]],"-",Tabela_Brasil[[#This Row],[Estado]])</f>
        <v>Agronômica-SC</v>
      </c>
      <c r="J3649">
        <f>IF(Tabela_Brasil[[#This Row],[IDHM]]&lt;=0.599,1,0)</f>
        <v>0</v>
      </c>
      <c r="K3649" t="str">
        <f>IF(Tabela_Brasil[[#This Row],[IDHM]]&lt;=0.55,"Baixo",IF(Tabela_Brasil[[#This Row],[IDHM]]&lt;=0.699,"Médio",IF(Tabela_Brasil[[#This Row],[IDHM]]&lt;=0.799,"Alto","Muito Alto")))</f>
        <v>Alto</v>
      </c>
      <c r="L3649" t="str">
        <f>VLOOKUP(Tabela_Brasil[[#This Row],[Estado]],'De-Para_Estado_Regiao'!$B$3:$C$29,2,FALSE)</f>
        <v>Sul</v>
      </c>
      <c r="M3649">
        <f>IF(Tabela_Brasil[[#This Row],[IBGE_1-4]]&gt;=951,1,0)</f>
        <v>0</v>
      </c>
      <c r="N3649">
        <f>IF(Tabela_Brasil[[#This Row],[COMP_P]]&lt;=2,1,0)</f>
        <v>0</v>
      </c>
    </row>
    <row r="3650" spans="1:14" x14ac:dyDescent="0.25">
      <c r="A3650" s="12" t="s">
        <v>3563</v>
      </c>
      <c r="B3650" s="12" t="s">
        <v>22</v>
      </c>
      <c r="C3650" s="12">
        <v>277</v>
      </c>
      <c r="D3650" s="12">
        <v>0.68500000000000005</v>
      </c>
      <c r="E3650" s="12">
        <v>0.66400000000000003</v>
      </c>
      <c r="F3650" s="12">
        <v>0.61499999999999999</v>
      </c>
      <c r="G3650" s="12">
        <v>21670.880000000001</v>
      </c>
      <c r="H3650" s="13">
        <v>1</v>
      </c>
      <c r="I3650" t="str">
        <f>CONCATENATE(Tabela_Brasil[[#This Row],[Município]],"-",Tabela_Brasil[[#This Row],[Estado]])</f>
        <v>Ibema-PR</v>
      </c>
      <c r="J3650">
        <f>IF(Tabela_Brasil[[#This Row],[IDHM]]&lt;=0.599,1,0)</f>
        <v>0</v>
      </c>
      <c r="K3650" t="str">
        <f>IF(Tabela_Brasil[[#This Row],[IDHM]]&lt;=0.55,"Baixo",IF(Tabela_Brasil[[#This Row],[IDHM]]&lt;=0.699,"Médio",IF(Tabela_Brasil[[#This Row],[IDHM]]&lt;=0.799,"Alto","Muito Alto")))</f>
        <v>Médio</v>
      </c>
      <c r="L3650" t="str">
        <f>VLOOKUP(Tabela_Brasil[[#This Row],[Estado]],'De-Para_Estado_Regiao'!$B$3:$C$29,2,FALSE)</f>
        <v>Sul</v>
      </c>
      <c r="M3650">
        <f>IF(Tabela_Brasil[[#This Row],[IBGE_1-4]]&gt;=951,1,0)</f>
        <v>0</v>
      </c>
      <c r="N3650">
        <f>IF(Tabela_Brasil[[#This Row],[COMP_P]]&lt;=2,1,0)</f>
        <v>1</v>
      </c>
    </row>
    <row r="3651" spans="1:14" x14ac:dyDescent="0.25">
      <c r="A3651" s="9" t="s">
        <v>3564</v>
      </c>
      <c r="B3651" s="9" t="s">
        <v>14</v>
      </c>
      <c r="C3651" s="9">
        <v>38</v>
      </c>
      <c r="D3651" s="9">
        <v>0.74</v>
      </c>
      <c r="E3651" s="9">
        <v>0.73199999999999998</v>
      </c>
      <c r="F3651" s="9">
        <v>0.66900000000000004</v>
      </c>
      <c r="G3651" s="9">
        <v>66107.460000000006</v>
      </c>
      <c r="H3651" s="10">
        <v>5</v>
      </c>
      <c r="I3651" t="str">
        <f>CONCATENATE(Tabela_Brasil[[#This Row],[Município]],"-",Tabela_Brasil[[#This Row],[Estado]])</f>
        <v>Almirante Tamandaré Do Sul-RS</v>
      </c>
      <c r="J3651">
        <f>IF(Tabela_Brasil[[#This Row],[IDHM]]&lt;=0.599,1,0)</f>
        <v>0</v>
      </c>
      <c r="K3651" t="str">
        <f>IF(Tabela_Brasil[[#This Row],[IDHM]]&lt;=0.55,"Baixo",IF(Tabela_Brasil[[#This Row],[IDHM]]&lt;=0.699,"Médio",IF(Tabela_Brasil[[#This Row],[IDHM]]&lt;=0.799,"Alto","Muito Alto")))</f>
        <v>Alto</v>
      </c>
      <c r="L3651" t="str">
        <f>VLOOKUP(Tabela_Brasil[[#This Row],[Estado]],'De-Para_Estado_Regiao'!$B$3:$C$29,2,FALSE)</f>
        <v>Sul</v>
      </c>
      <c r="M3651">
        <f>IF(Tabela_Brasil[[#This Row],[IBGE_1-4]]&gt;=951,1,0)</f>
        <v>0</v>
      </c>
      <c r="N3651">
        <f>IF(Tabela_Brasil[[#This Row],[COMP_P]]&lt;=2,1,0)</f>
        <v>0</v>
      </c>
    </row>
    <row r="3652" spans="1:14" x14ac:dyDescent="0.25">
      <c r="A3652" s="12" t="s">
        <v>3565</v>
      </c>
      <c r="B3652" s="12" t="s">
        <v>94</v>
      </c>
      <c r="C3652" s="12">
        <v>488</v>
      </c>
      <c r="D3652" s="12">
        <v>0.53</v>
      </c>
      <c r="E3652" s="12">
        <v>0.51300000000000001</v>
      </c>
      <c r="F3652" s="12">
        <v>0.42099999999999999</v>
      </c>
      <c r="G3652" s="12">
        <v>8926.44</v>
      </c>
      <c r="H3652" s="13">
        <v>1</v>
      </c>
      <c r="I3652" t="str">
        <f>CONCATENATE(Tabela_Brasil[[#This Row],[Município]],"-",Tabela_Brasil[[#This Row],[Estado]])</f>
        <v>Passo De Camaragibe-AL</v>
      </c>
      <c r="J3652">
        <f>IF(Tabela_Brasil[[#This Row],[IDHM]]&lt;=0.599,1,0)</f>
        <v>1</v>
      </c>
      <c r="K3652" t="str">
        <f>IF(Tabela_Brasil[[#This Row],[IDHM]]&lt;=0.55,"Baixo",IF(Tabela_Brasil[[#This Row],[IDHM]]&lt;=0.699,"Médio",IF(Tabela_Brasil[[#This Row],[IDHM]]&lt;=0.799,"Alto","Muito Alto")))</f>
        <v>Baixo</v>
      </c>
      <c r="L3652" t="str">
        <f>VLOOKUP(Tabela_Brasil[[#This Row],[Estado]],'De-Para_Estado_Regiao'!$B$3:$C$29,2,FALSE)</f>
        <v>Nordeste</v>
      </c>
      <c r="M3652">
        <f>IF(Tabela_Brasil[[#This Row],[IBGE_1-4]]&gt;=951,1,0)</f>
        <v>0</v>
      </c>
      <c r="N3652">
        <f>IF(Tabela_Brasil[[#This Row],[COMP_P]]&lt;=2,1,0)</f>
        <v>1</v>
      </c>
    </row>
    <row r="3653" spans="1:14" x14ac:dyDescent="0.25">
      <c r="A3653" s="9" t="s">
        <v>3566</v>
      </c>
      <c r="B3653" s="9" t="s">
        <v>16</v>
      </c>
      <c r="C3653" s="9">
        <v>313</v>
      </c>
      <c r="D3653" s="9">
        <v>0.65300000000000002</v>
      </c>
      <c r="E3653" s="9">
        <v>0.64700000000000002</v>
      </c>
      <c r="F3653" s="9">
        <v>0.52300000000000002</v>
      </c>
      <c r="G3653" s="9">
        <v>12744.54</v>
      </c>
      <c r="H3653" s="10">
        <v>7</v>
      </c>
      <c r="I3653" t="str">
        <f>CONCATENATE(Tabela_Brasil[[#This Row],[Município]],"-",Tabela_Brasil[[#This Row],[Estado]])</f>
        <v>Bom Repouso-MG</v>
      </c>
      <c r="J3653">
        <f>IF(Tabela_Brasil[[#This Row],[IDHM]]&lt;=0.599,1,0)</f>
        <v>0</v>
      </c>
      <c r="K3653" t="str">
        <f>IF(Tabela_Brasil[[#This Row],[IDHM]]&lt;=0.55,"Baixo",IF(Tabela_Brasil[[#This Row],[IDHM]]&lt;=0.699,"Médio",IF(Tabela_Brasil[[#This Row],[IDHM]]&lt;=0.799,"Alto","Muito Alto")))</f>
        <v>Médio</v>
      </c>
      <c r="L3653" t="str">
        <f>VLOOKUP(Tabela_Brasil[[#This Row],[Estado]],'De-Para_Estado_Regiao'!$B$3:$C$29,2,FALSE)</f>
        <v>Sudeste</v>
      </c>
      <c r="M3653">
        <f>IF(Tabela_Brasil[[#This Row],[IBGE_1-4]]&gt;=951,1,0)</f>
        <v>0</v>
      </c>
      <c r="N3653">
        <f>IF(Tabela_Brasil[[#This Row],[COMP_P]]&lt;=2,1,0)</f>
        <v>0</v>
      </c>
    </row>
    <row r="3654" spans="1:14" x14ac:dyDescent="0.25">
      <c r="A3654" s="12" t="s">
        <v>2925</v>
      </c>
      <c r="B3654" s="12" t="s">
        <v>270</v>
      </c>
      <c r="C3654" s="12">
        <v>323</v>
      </c>
      <c r="D3654" s="12">
        <v>0.57999999999999996</v>
      </c>
      <c r="E3654" s="12">
        <v>0.56000000000000005</v>
      </c>
      <c r="F3654" s="12">
        <v>0.434</v>
      </c>
      <c r="G3654" s="12">
        <v>12950.41</v>
      </c>
      <c r="H3654" s="13">
        <v>0</v>
      </c>
      <c r="I3654" t="str">
        <f>CONCATENATE(Tabela_Brasil[[#This Row],[Município]],"-",Tabela_Brasil[[#This Row],[Estado]])</f>
        <v>Iracema-RR</v>
      </c>
      <c r="J3654">
        <f>IF(Tabela_Brasil[[#This Row],[IDHM]]&lt;=0.599,1,0)</f>
        <v>1</v>
      </c>
      <c r="K3654" t="str">
        <f>IF(Tabela_Brasil[[#This Row],[IDHM]]&lt;=0.55,"Baixo",IF(Tabela_Brasil[[#This Row],[IDHM]]&lt;=0.699,"Médio",IF(Tabela_Brasil[[#This Row],[IDHM]]&lt;=0.799,"Alto","Muito Alto")))</f>
        <v>Médio</v>
      </c>
      <c r="L3654" t="str">
        <f>VLOOKUP(Tabela_Brasil[[#This Row],[Estado]],'De-Para_Estado_Regiao'!$B$3:$C$29,2,FALSE)</f>
        <v>Norte</v>
      </c>
      <c r="M3654">
        <f>IF(Tabela_Brasil[[#This Row],[IBGE_1-4]]&gt;=951,1,0)</f>
        <v>0</v>
      </c>
      <c r="N3654">
        <f>IF(Tabela_Brasil[[#This Row],[COMP_P]]&lt;=2,1,0)</f>
        <v>1</v>
      </c>
    </row>
    <row r="3655" spans="1:14" x14ac:dyDescent="0.25">
      <c r="A3655" s="9" t="s">
        <v>3567</v>
      </c>
      <c r="B3655" s="9" t="s">
        <v>82</v>
      </c>
      <c r="C3655" s="9">
        <v>636</v>
      </c>
      <c r="D3655" s="9">
        <v>0.55000000000000004</v>
      </c>
      <c r="E3655" s="9">
        <v>0.53700000000000003</v>
      </c>
      <c r="F3655" s="9">
        <v>0.41099999999999998</v>
      </c>
      <c r="G3655" s="9">
        <v>7150.1</v>
      </c>
      <c r="H3655" s="10">
        <v>5</v>
      </c>
      <c r="I3655" t="str">
        <f>CONCATENATE(Tabela_Brasil[[#This Row],[Município]],"-",Tabela_Brasil[[#This Row],[Estado]])</f>
        <v>Aroeiras-PB</v>
      </c>
      <c r="J3655">
        <f>IF(Tabela_Brasil[[#This Row],[IDHM]]&lt;=0.599,1,0)</f>
        <v>1</v>
      </c>
      <c r="K3655" t="str">
        <f>IF(Tabela_Brasil[[#This Row],[IDHM]]&lt;=0.55,"Baixo",IF(Tabela_Brasil[[#This Row],[IDHM]]&lt;=0.699,"Médio",IF(Tabela_Brasil[[#This Row],[IDHM]]&lt;=0.799,"Alto","Muito Alto")))</f>
        <v>Baixo</v>
      </c>
      <c r="L3655" t="str">
        <f>VLOOKUP(Tabela_Brasil[[#This Row],[Estado]],'De-Para_Estado_Regiao'!$B$3:$C$29,2,FALSE)</f>
        <v>Nordeste</v>
      </c>
      <c r="M3655">
        <f>IF(Tabela_Brasil[[#This Row],[IBGE_1-4]]&gt;=951,1,0)</f>
        <v>0</v>
      </c>
      <c r="N3655">
        <f>IF(Tabela_Brasil[[#This Row],[COMP_P]]&lt;=2,1,0)</f>
        <v>0</v>
      </c>
    </row>
    <row r="3656" spans="1:14" x14ac:dyDescent="0.25">
      <c r="A3656" s="12" t="s">
        <v>3568</v>
      </c>
      <c r="B3656" s="12" t="s">
        <v>29</v>
      </c>
      <c r="C3656" s="12">
        <v>220</v>
      </c>
      <c r="D3656" s="12">
        <v>0.66500000000000004</v>
      </c>
      <c r="E3656" s="12">
        <v>0.67100000000000004</v>
      </c>
      <c r="F3656" s="12">
        <v>0.54700000000000004</v>
      </c>
      <c r="G3656" s="12">
        <v>16226.13</v>
      </c>
      <c r="H3656" s="13">
        <v>2</v>
      </c>
      <c r="I3656" t="str">
        <f>CONCATENATE(Tabela_Brasil[[#This Row],[Município]],"-",Tabela_Brasil[[#This Row],[Estado]])</f>
        <v>Castanheira-MT</v>
      </c>
      <c r="J3656">
        <f>IF(Tabela_Brasil[[#This Row],[IDHM]]&lt;=0.599,1,0)</f>
        <v>0</v>
      </c>
      <c r="K3656" t="str">
        <f>IF(Tabela_Brasil[[#This Row],[IDHM]]&lt;=0.55,"Baixo",IF(Tabela_Brasil[[#This Row],[IDHM]]&lt;=0.699,"Médio",IF(Tabela_Brasil[[#This Row],[IDHM]]&lt;=0.799,"Alto","Muito Alto")))</f>
        <v>Médio</v>
      </c>
      <c r="L3656" t="str">
        <f>VLOOKUP(Tabela_Brasil[[#This Row],[Estado]],'De-Para_Estado_Regiao'!$B$3:$C$29,2,FALSE)</f>
        <v>Centro-Oeste</v>
      </c>
      <c r="M3656">
        <f>IF(Tabela_Brasil[[#This Row],[IBGE_1-4]]&gt;=951,1,0)</f>
        <v>0</v>
      </c>
      <c r="N3656">
        <f>IF(Tabela_Brasil[[#This Row],[COMP_P]]&lt;=2,1,0)</f>
        <v>1</v>
      </c>
    </row>
    <row r="3657" spans="1:14" x14ac:dyDescent="0.25">
      <c r="A3657" s="9" t="s">
        <v>3569</v>
      </c>
      <c r="B3657" s="9" t="s">
        <v>87</v>
      </c>
      <c r="C3657" s="9">
        <v>1074</v>
      </c>
      <c r="D3657" s="9">
        <v>0.53500000000000003</v>
      </c>
      <c r="E3657" s="9">
        <v>0.443</v>
      </c>
      <c r="F3657" s="9">
        <v>0.45500000000000002</v>
      </c>
      <c r="G3657" s="9">
        <v>4835.96</v>
      </c>
      <c r="H3657" s="10">
        <v>0</v>
      </c>
      <c r="I3657" t="str">
        <f>CONCATENATE(Tabela_Brasil[[#This Row],[Município]],"-",Tabela_Brasil[[#This Row],[Estado]])</f>
        <v>Humberto De Campos-MA</v>
      </c>
      <c r="J3657">
        <f>IF(Tabela_Brasil[[#This Row],[IDHM]]&lt;=0.599,1,0)</f>
        <v>1</v>
      </c>
      <c r="K3657" t="str">
        <f>IF(Tabela_Brasil[[#This Row],[IDHM]]&lt;=0.55,"Baixo",IF(Tabela_Brasil[[#This Row],[IDHM]]&lt;=0.699,"Médio",IF(Tabela_Brasil[[#This Row],[IDHM]]&lt;=0.799,"Alto","Muito Alto")))</f>
        <v>Baixo</v>
      </c>
      <c r="L3657" t="str">
        <f>VLOOKUP(Tabela_Brasil[[#This Row],[Estado]],'De-Para_Estado_Regiao'!$B$3:$C$29,2,FALSE)</f>
        <v>Nordeste</v>
      </c>
      <c r="M3657">
        <f>IF(Tabela_Brasil[[#This Row],[IBGE_1-4]]&gt;=951,1,0)</f>
        <v>1</v>
      </c>
      <c r="N3657">
        <f>IF(Tabela_Brasil[[#This Row],[COMP_P]]&lt;=2,1,0)</f>
        <v>1</v>
      </c>
    </row>
    <row r="3658" spans="1:14" x14ac:dyDescent="0.25">
      <c r="A3658" s="12" t="s">
        <v>3570</v>
      </c>
      <c r="B3658" s="12" t="s">
        <v>14</v>
      </c>
      <c r="C3658" s="12">
        <v>99</v>
      </c>
      <c r="D3658" s="12">
        <v>0.76</v>
      </c>
      <c r="E3658" s="12">
        <v>0.78300000000000003</v>
      </c>
      <c r="F3658" s="12">
        <v>0.65500000000000003</v>
      </c>
      <c r="G3658" s="12">
        <v>35748.589999999997</v>
      </c>
      <c r="H3658" s="13">
        <v>8</v>
      </c>
      <c r="I3658" t="str">
        <f>CONCATENATE(Tabela_Brasil[[#This Row],[Município]],"-",Tabela_Brasil[[#This Row],[Estado]])</f>
        <v>Quinze De Novembro-RS</v>
      </c>
      <c r="J3658">
        <f>IF(Tabela_Brasil[[#This Row],[IDHM]]&lt;=0.599,1,0)</f>
        <v>0</v>
      </c>
      <c r="K3658" t="str">
        <f>IF(Tabela_Brasil[[#This Row],[IDHM]]&lt;=0.55,"Baixo",IF(Tabela_Brasil[[#This Row],[IDHM]]&lt;=0.699,"Médio",IF(Tabela_Brasil[[#This Row],[IDHM]]&lt;=0.799,"Alto","Muito Alto")))</f>
        <v>Alto</v>
      </c>
      <c r="L3658" t="str">
        <f>VLOOKUP(Tabela_Brasil[[#This Row],[Estado]],'De-Para_Estado_Regiao'!$B$3:$C$29,2,FALSE)</f>
        <v>Sul</v>
      </c>
      <c r="M3658">
        <f>IF(Tabela_Brasil[[#This Row],[IBGE_1-4]]&gt;=951,1,0)</f>
        <v>0</v>
      </c>
      <c r="N3658">
        <f>IF(Tabela_Brasil[[#This Row],[COMP_P]]&lt;=2,1,0)</f>
        <v>0</v>
      </c>
    </row>
    <row r="3659" spans="1:14" x14ac:dyDescent="0.25">
      <c r="A3659" s="9" t="s">
        <v>3571</v>
      </c>
      <c r="B3659" s="9" t="s">
        <v>7</v>
      </c>
      <c r="C3659" s="9">
        <v>444</v>
      </c>
      <c r="D3659" s="9">
        <v>0.69599999999999995</v>
      </c>
      <c r="E3659" s="9">
        <v>0.65400000000000003</v>
      </c>
      <c r="F3659" s="9">
        <v>0.63400000000000001</v>
      </c>
      <c r="G3659" s="9">
        <v>12339.71</v>
      </c>
      <c r="H3659" s="10">
        <v>6</v>
      </c>
      <c r="I3659" t="str">
        <f>CONCATENATE(Tabela_Brasil[[#This Row],[Município]],"-",Tabela_Brasil[[#This Row],[Estado]])</f>
        <v>Pedro De Toledo-SP</v>
      </c>
      <c r="J3659">
        <f>IF(Tabela_Brasil[[#This Row],[IDHM]]&lt;=0.599,1,0)</f>
        <v>0</v>
      </c>
      <c r="K3659" t="str">
        <f>IF(Tabela_Brasil[[#This Row],[IDHM]]&lt;=0.55,"Baixo",IF(Tabela_Brasil[[#This Row],[IDHM]]&lt;=0.699,"Médio",IF(Tabela_Brasil[[#This Row],[IDHM]]&lt;=0.799,"Alto","Muito Alto")))</f>
        <v>Médio</v>
      </c>
      <c r="L3659" t="str">
        <f>VLOOKUP(Tabela_Brasil[[#This Row],[Estado]],'De-Para_Estado_Regiao'!$B$3:$C$29,2,FALSE)</f>
        <v>Sudeste</v>
      </c>
      <c r="M3659">
        <f>IF(Tabela_Brasil[[#This Row],[IBGE_1-4]]&gt;=951,1,0)</f>
        <v>0</v>
      </c>
      <c r="N3659">
        <f>IF(Tabela_Brasil[[#This Row],[COMP_P]]&lt;=2,1,0)</f>
        <v>0</v>
      </c>
    </row>
    <row r="3660" spans="1:14" x14ac:dyDescent="0.25">
      <c r="A3660" s="12" t="s">
        <v>3572</v>
      </c>
      <c r="B3660" s="12" t="s">
        <v>14</v>
      </c>
      <c r="C3660" s="12">
        <v>12</v>
      </c>
      <c r="D3660" s="12">
        <v>0.63700000000000001</v>
      </c>
      <c r="E3660" s="12">
        <v>0.65400000000000003</v>
      </c>
      <c r="F3660" s="12">
        <v>0.50700000000000001</v>
      </c>
      <c r="G3660" s="12">
        <v>76861.48</v>
      </c>
      <c r="H3660" s="13">
        <v>0</v>
      </c>
      <c r="I3660" t="str">
        <f>CONCATENATE(Tabela_Brasil[[#This Row],[Município]],"-",Tabela_Brasil[[#This Row],[Estado]])</f>
        <v>Capão Bonito Do Sul-RS</v>
      </c>
      <c r="J3660">
        <f>IF(Tabela_Brasil[[#This Row],[IDHM]]&lt;=0.599,1,0)</f>
        <v>0</v>
      </c>
      <c r="K3660" t="str">
        <f>IF(Tabela_Brasil[[#This Row],[IDHM]]&lt;=0.55,"Baixo",IF(Tabela_Brasil[[#This Row],[IDHM]]&lt;=0.699,"Médio",IF(Tabela_Brasil[[#This Row],[IDHM]]&lt;=0.799,"Alto","Muito Alto")))</f>
        <v>Médio</v>
      </c>
      <c r="L3660" t="str">
        <f>VLOOKUP(Tabela_Brasil[[#This Row],[Estado]],'De-Para_Estado_Regiao'!$B$3:$C$29,2,FALSE)</f>
        <v>Sul</v>
      </c>
      <c r="M3660">
        <f>IF(Tabela_Brasil[[#This Row],[IBGE_1-4]]&gt;=951,1,0)</f>
        <v>0</v>
      </c>
      <c r="N3660">
        <f>IF(Tabela_Brasil[[#This Row],[COMP_P]]&lt;=2,1,0)</f>
        <v>1</v>
      </c>
    </row>
    <row r="3661" spans="1:14" x14ac:dyDescent="0.25">
      <c r="A3661" s="9" t="s">
        <v>3573</v>
      </c>
      <c r="B3661" s="9" t="s">
        <v>24</v>
      </c>
      <c r="C3661" s="9">
        <v>867</v>
      </c>
      <c r="D3661" s="9">
        <v>0.58099999999999996</v>
      </c>
      <c r="E3661" s="9">
        <v>0.56699999999999995</v>
      </c>
      <c r="F3661" s="9">
        <v>0.46400000000000002</v>
      </c>
      <c r="G3661" s="9">
        <v>9141.08</v>
      </c>
      <c r="H3661" s="10">
        <v>15</v>
      </c>
      <c r="I3661" t="str">
        <f>CONCATENATE(Tabela_Brasil[[#This Row],[Município]],"-",Tabela_Brasil[[#This Row],[Estado]])</f>
        <v>Mascote-BA</v>
      </c>
      <c r="J3661">
        <f>IF(Tabela_Brasil[[#This Row],[IDHM]]&lt;=0.599,1,0)</f>
        <v>1</v>
      </c>
      <c r="K3661" t="str">
        <f>IF(Tabela_Brasil[[#This Row],[IDHM]]&lt;=0.55,"Baixo",IF(Tabela_Brasil[[#This Row],[IDHM]]&lt;=0.699,"Médio",IF(Tabela_Brasil[[#This Row],[IDHM]]&lt;=0.799,"Alto","Muito Alto")))</f>
        <v>Médio</v>
      </c>
      <c r="L3661" t="str">
        <f>VLOOKUP(Tabela_Brasil[[#This Row],[Estado]],'De-Para_Estado_Regiao'!$B$3:$C$29,2,FALSE)</f>
        <v>Nordeste</v>
      </c>
      <c r="M3661">
        <f>IF(Tabela_Brasil[[#This Row],[IBGE_1-4]]&gt;=951,1,0)</f>
        <v>0</v>
      </c>
      <c r="N3661">
        <f>IF(Tabela_Brasil[[#This Row],[COMP_P]]&lt;=2,1,0)</f>
        <v>0</v>
      </c>
    </row>
    <row r="3662" spans="1:14" x14ac:dyDescent="0.25">
      <c r="A3662" s="12" t="s">
        <v>3574</v>
      </c>
      <c r="B3662" s="12" t="s">
        <v>111</v>
      </c>
      <c r="C3662" s="12">
        <v>153</v>
      </c>
      <c r="D3662" s="12">
        <v>0.65900000000000003</v>
      </c>
      <c r="E3662" s="12">
        <v>0.61599999999999999</v>
      </c>
      <c r="F3662" s="12">
        <v>0.57499999999999996</v>
      </c>
      <c r="G3662" s="12">
        <v>52494.83</v>
      </c>
      <c r="H3662" s="13">
        <v>0</v>
      </c>
      <c r="I3662" t="str">
        <f>CONCATENATE(Tabela_Brasil[[#This Row],[Município]],"-",Tabela_Brasil[[#This Row],[Estado]])</f>
        <v>Fortaleza Do Tabocão-TO</v>
      </c>
      <c r="J3662">
        <f>IF(Tabela_Brasil[[#This Row],[IDHM]]&lt;=0.599,1,0)</f>
        <v>0</v>
      </c>
      <c r="K3662" t="str">
        <f>IF(Tabela_Brasil[[#This Row],[IDHM]]&lt;=0.55,"Baixo",IF(Tabela_Brasil[[#This Row],[IDHM]]&lt;=0.699,"Médio",IF(Tabela_Brasil[[#This Row],[IDHM]]&lt;=0.799,"Alto","Muito Alto")))</f>
        <v>Médio</v>
      </c>
      <c r="L3662" t="str">
        <f>VLOOKUP(Tabela_Brasil[[#This Row],[Estado]],'De-Para_Estado_Regiao'!$B$3:$C$29,2,FALSE)</f>
        <v>Norte</v>
      </c>
      <c r="M3662">
        <f>IF(Tabela_Brasil[[#This Row],[IBGE_1-4]]&gt;=951,1,0)</f>
        <v>0</v>
      </c>
      <c r="N3662">
        <f>IF(Tabela_Brasil[[#This Row],[COMP_P]]&lt;=2,1,0)</f>
        <v>1</v>
      </c>
    </row>
    <row r="3663" spans="1:14" x14ac:dyDescent="0.25">
      <c r="A3663" s="9" t="s">
        <v>3575</v>
      </c>
      <c r="B3663" s="9" t="s">
        <v>31</v>
      </c>
      <c r="C3663" s="9">
        <v>863</v>
      </c>
      <c r="D3663" s="9">
        <v>0.61</v>
      </c>
      <c r="E3663" s="9">
        <v>0.52600000000000002</v>
      </c>
      <c r="F3663" s="9">
        <v>0.56799999999999995</v>
      </c>
      <c r="G3663" s="9">
        <v>5863.9</v>
      </c>
      <c r="H3663" s="10">
        <v>5</v>
      </c>
      <c r="I3663" t="str">
        <f>CONCATENATE(Tabela_Brasil[[#This Row],[Município]],"-",Tabela_Brasil[[#This Row],[Estado]])</f>
        <v>Coreaú-CE</v>
      </c>
      <c r="J3663">
        <f>IF(Tabela_Brasil[[#This Row],[IDHM]]&lt;=0.599,1,0)</f>
        <v>0</v>
      </c>
      <c r="K3663" t="str">
        <f>IF(Tabela_Brasil[[#This Row],[IDHM]]&lt;=0.55,"Baixo",IF(Tabela_Brasil[[#This Row],[IDHM]]&lt;=0.699,"Médio",IF(Tabela_Brasil[[#This Row],[IDHM]]&lt;=0.799,"Alto","Muito Alto")))</f>
        <v>Médio</v>
      </c>
      <c r="L3663" t="str">
        <f>VLOOKUP(Tabela_Brasil[[#This Row],[Estado]],'De-Para_Estado_Regiao'!$B$3:$C$29,2,FALSE)</f>
        <v>Nordeste</v>
      </c>
      <c r="M3663">
        <f>IF(Tabela_Brasil[[#This Row],[IBGE_1-4]]&gt;=951,1,0)</f>
        <v>0</v>
      </c>
      <c r="N3663">
        <f>IF(Tabela_Brasil[[#This Row],[COMP_P]]&lt;=2,1,0)</f>
        <v>0</v>
      </c>
    </row>
    <row r="3664" spans="1:14" x14ac:dyDescent="0.25">
      <c r="A3664" s="12" t="s">
        <v>3576</v>
      </c>
      <c r="B3664" s="12" t="s">
        <v>19</v>
      </c>
      <c r="C3664" s="12">
        <v>505</v>
      </c>
      <c r="D3664" s="12">
        <v>0.59499999999999997</v>
      </c>
      <c r="E3664" s="12">
        <v>0.54200000000000004</v>
      </c>
      <c r="F3664" s="12">
        <v>0.51200000000000001</v>
      </c>
      <c r="G3664" s="12">
        <v>7074.86</v>
      </c>
      <c r="H3664" s="13">
        <v>3</v>
      </c>
      <c r="I3664" t="str">
        <f>CONCATENATE(Tabela_Brasil[[#This Row],[Município]],"-",Tabela_Brasil[[#This Row],[Estado]])</f>
        <v>Serrita-PE</v>
      </c>
      <c r="J3664">
        <f>IF(Tabela_Brasil[[#This Row],[IDHM]]&lt;=0.599,1,0)</f>
        <v>1</v>
      </c>
      <c r="K3664" t="str">
        <f>IF(Tabela_Brasil[[#This Row],[IDHM]]&lt;=0.55,"Baixo",IF(Tabela_Brasil[[#This Row],[IDHM]]&lt;=0.699,"Médio",IF(Tabela_Brasil[[#This Row],[IDHM]]&lt;=0.799,"Alto","Muito Alto")))</f>
        <v>Médio</v>
      </c>
      <c r="L3664" t="str">
        <f>VLOOKUP(Tabela_Brasil[[#This Row],[Estado]],'De-Para_Estado_Regiao'!$B$3:$C$29,2,FALSE)</f>
        <v>Nordeste</v>
      </c>
      <c r="M3664">
        <f>IF(Tabela_Brasil[[#This Row],[IBGE_1-4]]&gt;=951,1,0)</f>
        <v>0</v>
      </c>
      <c r="N3664">
        <f>IF(Tabela_Brasil[[#This Row],[COMP_P]]&lt;=2,1,0)</f>
        <v>0</v>
      </c>
    </row>
    <row r="3665" spans="1:14" x14ac:dyDescent="0.25">
      <c r="A3665" s="9" t="s">
        <v>3577</v>
      </c>
      <c r="B3665" s="9" t="s">
        <v>14</v>
      </c>
      <c r="C3665" s="9">
        <v>49</v>
      </c>
      <c r="D3665" s="9">
        <v>0.68</v>
      </c>
      <c r="E3665" s="9">
        <v>0.66600000000000004</v>
      </c>
      <c r="F3665" s="9">
        <v>0.56100000000000005</v>
      </c>
      <c r="G3665" s="9">
        <v>62147.83</v>
      </c>
      <c r="H3665" s="10">
        <v>0</v>
      </c>
      <c r="I3665" t="str">
        <f>CONCATENATE(Tabela_Brasil[[#This Row],[Município]],"-",Tabela_Brasil[[#This Row],[Estado]])</f>
        <v>Boa Vista Das Missões-RS</v>
      </c>
      <c r="J3665">
        <f>IF(Tabela_Brasil[[#This Row],[IDHM]]&lt;=0.599,1,0)</f>
        <v>0</v>
      </c>
      <c r="K3665" t="str">
        <f>IF(Tabela_Brasil[[#This Row],[IDHM]]&lt;=0.55,"Baixo",IF(Tabela_Brasil[[#This Row],[IDHM]]&lt;=0.699,"Médio",IF(Tabela_Brasil[[#This Row],[IDHM]]&lt;=0.799,"Alto","Muito Alto")))</f>
        <v>Médio</v>
      </c>
      <c r="L3665" t="str">
        <f>VLOOKUP(Tabela_Brasil[[#This Row],[Estado]],'De-Para_Estado_Regiao'!$B$3:$C$29,2,FALSE)</f>
        <v>Sul</v>
      </c>
      <c r="M3665">
        <f>IF(Tabela_Brasil[[#This Row],[IBGE_1-4]]&gt;=951,1,0)</f>
        <v>0</v>
      </c>
      <c r="N3665">
        <f>IF(Tabela_Brasil[[#This Row],[COMP_P]]&lt;=2,1,0)</f>
        <v>1</v>
      </c>
    </row>
    <row r="3666" spans="1:14" x14ac:dyDescent="0.25">
      <c r="A3666" s="12" t="s">
        <v>3578</v>
      </c>
      <c r="B3666" s="12" t="s">
        <v>22</v>
      </c>
      <c r="C3666" s="12">
        <v>160</v>
      </c>
      <c r="D3666" s="12">
        <v>0.75800000000000001</v>
      </c>
      <c r="E3666" s="12">
        <v>0.71399999999999997</v>
      </c>
      <c r="F3666" s="12">
        <v>0.73199999999999998</v>
      </c>
      <c r="G3666" s="12">
        <v>31259.59</v>
      </c>
      <c r="H3666" s="13">
        <v>1</v>
      </c>
      <c r="I3666" t="str">
        <f>CONCATENATE(Tabela_Brasil[[#This Row],[Município]],"-",Tabela_Brasil[[#This Row],[Estado]])</f>
        <v>Iguaraçu-PR</v>
      </c>
      <c r="J3666">
        <f>IF(Tabela_Brasil[[#This Row],[IDHM]]&lt;=0.599,1,0)</f>
        <v>0</v>
      </c>
      <c r="K3666" t="str">
        <f>IF(Tabela_Brasil[[#This Row],[IDHM]]&lt;=0.55,"Baixo",IF(Tabela_Brasil[[#This Row],[IDHM]]&lt;=0.699,"Médio",IF(Tabela_Brasil[[#This Row],[IDHM]]&lt;=0.799,"Alto","Muito Alto")))</f>
        <v>Alto</v>
      </c>
      <c r="L3666" t="str">
        <f>VLOOKUP(Tabela_Brasil[[#This Row],[Estado]],'De-Para_Estado_Regiao'!$B$3:$C$29,2,FALSE)</f>
        <v>Sul</v>
      </c>
      <c r="M3666">
        <f>IF(Tabela_Brasil[[#This Row],[IBGE_1-4]]&gt;=951,1,0)</f>
        <v>0</v>
      </c>
      <c r="N3666">
        <f>IF(Tabela_Brasil[[#This Row],[COMP_P]]&lt;=2,1,0)</f>
        <v>1</v>
      </c>
    </row>
    <row r="3667" spans="1:14" x14ac:dyDescent="0.25">
      <c r="A3667" s="9" t="s">
        <v>3579</v>
      </c>
      <c r="B3667" s="9" t="s">
        <v>111</v>
      </c>
      <c r="C3667" s="9">
        <v>360</v>
      </c>
      <c r="D3667" s="9">
        <v>0.65700000000000003</v>
      </c>
      <c r="E3667" s="9">
        <v>0.61799999999999999</v>
      </c>
      <c r="F3667" s="9">
        <v>0.57099999999999995</v>
      </c>
      <c r="G3667" s="9">
        <v>21344.720000000001</v>
      </c>
      <c r="H3667" s="10">
        <v>2</v>
      </c>
      <c r="I3667" t="str">
        <f>CONCATENATE(Tabela_Brasil[[#This Row],[Município]],"-",Tabela_Brasil[[#This Row],[Estado]])</f>
        <v>Aguiarnópolis-TO</v>
      </c>
      <c r="J3667">
        <f>IF(Tabela_Brasil[[#This Row],[IDHM]]&lt;=0.599,1,0)</f>
        <v>0</v>
      </c>
      <c r="K3667" t="str">
        <f>IF(Tabela_Brasil[[#This Row],[IDHM]]&lt;=0.55,"Baixo",IF(Tabela_Brasil[[#This Row],[IDHM]]&lt;=0.699,"Médio",IF(Tabela_Brasil[[#This Row],[IDHM]]&lt;=0.799,"Alto","Muito Alto")))</f>
        <v>Médio</v>
      </c>
      <c r="L3667" t="str">
        <f>VLOOKUP(Tabela_Brasil[[#This Row],[Estado]],'De-Para_Estado_Regiao'!$B$3:$C$29,2,FALSE)</f>
        <v>Norte</v>
      </c>
      <c r="M3667">
        <f>IF(Tabela_Brasil[[#This Row],[IBGE_1-4]]&gt;=951,1,0)</f>
        <v>0</v>
      </c>
      <c r="N3667">
        <f>IF(Tabela_Brasil[[#This Row],[COMP_P]]&lt;=2,1,0)</f>
        <v>1</v>
      </c>
    </row>
    <row r="3668" spans="1:14" x14ac:dyDescent="0.25">
      <c r="A3668" s="12" t="s">
        <v>3580</v>
      </c>
      <c r="B3668" s="12" t="s">
        <v>49</v>
      </c>
      <c r="C3668" s="12">
        <v>645</v>
      </c>
      <c r="D3668" s="12">
        <v>0.58099999999999996</v>
      </c>
      <c r="E3668" s="12">
        <v>0.59</v>
      </c>
      <c r="F3668" s="12">
        <v>0.435</v>
      </c>
      <c r="G3668" s="12">
        <v>8391.61</v>
      </c>
      <c r="H3668" s="13">
        <v>1</v>
      </c>
      <c r="I3668" t="str">
        <f>CONCATENATE(Tabela_Brasil[[#This Row],[Município]],"-",Tabela_Brasil[[#This Row],[Estado]])</f>
        <v>Nova Ipixuna-PA</v>
      </c>
      <c r="J3668">
        <f>IF(Tabela_Brasil[[#This Row],[IDHM]]&lt;=0.599,1,0)</f>
        <v>1</v>
      </c>
      <c r="K3668" t="str">
        <f>IF(Tabela_Brasil[[#This Row],[IDHM]]&lt;=0.55,"Baixo",IF(Tabela_Brasil[[#This Row],[IDHM]]&lt;=0.699,"Médio",IF(Tabela_Brasil[[#This Row],[IDHM]]&lt;=0.799,"Alto","Muito Alto")))</f>
        <v>Médio</v>
      </c>
      <c r="L3668" t="str">
        <f>VLOOKUP(Tabela_Brasil[[#This Row],[Estado]],'De-Para_Estado_Regiao'!$B$3:$C$29,2,FALSE)</f>
        <v>Norte</v>
      </c>
      <c r="M3668">
        <f>IF(Tabela_Brasil[[#This Row],[IBGE_1-4]]&gt;=951,1,0)</f>
        <v>0</v>
      </c>
      <c r="N3668">
        <f>IF(Tabela_Brasil[[#This Row],[COMP_P]]&lt;=2,1,0)</f>
        <v>1</v>
      </c>
    </row>
    <row r="3669" spans="1:14" x14ac:dyDescent="0.25">
      <c r="A3669" s="9" t="s">
        <v>3410</v>
      </c>
      <c r="B3669" s="9" t="s">
        <v>29</v>
      </c>
      <c r="C3669" s="9">
        <v>177</v>
      </c>
      <c r="D3669" s="9">
        <v>0.60899999999999999</v>
      </c>
      <c r="E3669" s="9">
        <v>0.59599999999999997</v>
      </c>
      <c r="F3669" s="9">
        <v>0.498</v>
      </c>
      <c r="G3669" s="9">
        <v>16875.71</v>
      </c>
      <c r="H3669" s="10">
        <v>7</v>
      </c>
      <c r="I3669" t="str">
        <f>CONCATENATE(Tabela_Brasil[[#This Row],[Município]],"-",Tabela_Brasil[[#This Row],[Estado]])</f>
        <v>Santa Terezinha-MT</v>
      </c>
      <c r="J3669">
        <f>IF(Tabela_Brasil[[#This Row],[IDHM]]&lt;=0.599,1,0)</f>
        <v>0</v>
      </c>
      <c r="K3669" t="str">
        <f>IF(Tabela_Brasil[[#This Row],[IDHM]]&lt;=0.55,"Baixo",IF(Tabela_Brasil[[#This Row],[IDHM]]&lt;=0.699,"Médio",IF(Tabela_Brasil[[#This Row],[IDHM]]&lt;=0.799,"Alto","Muito Alto")))</f>
        <v>Médio</v>
      </c>
      <c r="L3669" t="str">
        <f>VLOOKUP(Tabela_Brasil[[#This Row],[Estado]],'De-Para_Estado_Regiao'!$B$3:$C$29,2,FALSE)</f>
        <v>Centro-Oeste</v>
      </c>
      <c r="M3669">
        <f>IF(Tabela_Brasil[[#This Row],[IBGE_1-4]]&gt;=951,1,0)</f>
        <v>0</v>
      </c>
      <c r="N3669">
        <f>IF(Tabela_Brasil[[#This Row],[COMP_P]]&lt;=2,1,0)</f>
        <v>0</v>
      </c>
    </row>
    <row r="3670" spans="1:14" x14ac:dyDescent="0.25">
      <c r="A3670" s="12" t="s">
        <v>3581</v>
      </c>
      <c r="B3670" s="12" t="s">
        <v>72</v>
      </c>
      <c r="C3670" s="12">
        <v>614</v>
      </c>
      <c r="D3670" s="12">
        <v>0.59</v>
      </c>
      <c r="E3670" s="12">
        <v>0.58499999999999996</v>
      </c>
      <c r="F3670" s="12">
        <v>0.49199999999999999</v>
      </c>
      <c r="G3670" s="12">
        <v>10631.05</v>
      </c>
      <c r="H3670" s="13">
        <v>4</v>
      </c>
      <c r="I3670" t="str">
        <f>CONCATENATE(Tabela_Brasil[[#This Row],[Município]],"-",Tabela_Brasil[[#This Row],[Estado]])</f>
        <v>Brejinho-RN</v>
      </c>
      <c r="J3670">
        <f>IF(Tabela_Brasil[[#This Row],[IDHM]]&lt;=0.599,1,0)</f>
        <v>1</v>
      </c>
      <c r="K3670" t="str">
        <f>IF(Tabela_Brasil[[#This Row],[IDHM]]&lt;=0.55,"Baixo",IF(Tabela_Brasil[[#This Row],[IDHM]]&lt;=0.699,"Médio",IF(Tabela_Brasil[[#This Row],[IDHM]]&lt;=0.799,"Alto","Muito Alto")))</f>
        <v>Médio</v>
      </c>
      <c r="L3670" t="str">
        <f>VLOOKUP(Tabela_Brasil[[#This Row],[Estado]],'De-Para_Estado_Regiao'!$B$3:$C$29,2,FALSE)</f>
        <v>Nordeste</v>
      </c>
      <c r="M3670">
        <f>IF(Tabela_Brasil[[#This Row],[IBGE_1-4]]&gt;=951,1,0)</f>
        <v>0</v>
      </c>
      <c r="N3670">
        <f>IF(Tabela_Brasil[[#This Row],[COMP_P]]&lt;=2,1,0)</f>
        <v>0</v>
      </c>
    </row>
    <row r="3671" spans="1:14" x14ac:dyDescent="0.25">
      <c r="A3671" s="9" t="s">
        <v>3582</v>
      </c>
      <c r="B3671" s="9" t="s">
        <v>16</v>
      </c>
      <c r="C3671" s="9">
        <v>165</v>
      </c>
      <c r="D3671" s="9">
        <v>0.63500000000000001</v>
      </c>
      <c r="E3671" s="9">
        <v>0.61899999999999999</v>
      </c>
      <c r="F3671" s="9">
        <v>0.51200000000000001</v>
      </c>
      <c r="G3671" s="9">
        <v>16577.47</v>
      </c>
      <c r="H3671" s="10">
        <v>2</v>
      </c>
      <c r="I3671" t="str">
        <f>CONCATENATE(Tabela_Brasil[[#This Row],[Município]],"-",Tabela_Brasil[[#This Row],[Estado]])</f>
        <v>Martins Soares-MG</v>
      </c>
      <c r="J3671">
        <f>IF(Tabela_Brasil[[#This Row],[IDHM]]&lt;=0.599,1,0)</f>
        <v>0</v>
      </c>
      <c r="K3671" t="str">
        <f>IF(Tabela_Brasil[[#This Row],[IDHM]]&lt;=0.55,"Baixo",IF(Tabela_Brasil[[#This Row],[IDHM]]&lt;=0.699,"Médio",IF(Tabela_Brasil[[#This Row],[IDHM]]&lt;=0.799,"Alto","Muito Alto")))</f>
        <v>Médio</v>
      </c>
      <c r="L3671" t="str">
        <f>VLOOKUP(Tabela_Brasil[[#This Row],[Estado]],'De-Para_Estado_Regiao'!$B$3:$C$29,2,FALSE)</f>
        <v>Sudeste</v>
      </c>
      <c r="M3671">
        <f>IF(Tabela_Brasil[[#This Row],[IBGE_1-4]]&gt;=951,1,0)</f>
        <v>0</v>
      </c>
      <c r="N3671">
        <f>IF(Tabela_Brasil[[#This Row],[COMP_P]]&lt;=2,1,0)</f>
        <v>1</v>
      </c>
    </row>
    <row r="3672" spans="1:14" x14ac:dyDescent="0.25">
      <c r="A3672" s="12" t="s">
        <v>3583</v>
      </c>
      <c r="B3672" s="12" t="s">
        <v>87</v>
      </c>
      <c r="C3672" s="12">
        <v>469</v>
      </c>
      <c r="D3672" s="12">
        <v>0.6</v>
      </c>
      <c r="E3672" s="12">
        <v>0.56200000000000006</v>
      </c>
      <c r="F3672" s="12">
        <v>0.52900000000000003</v>
      </c>
      <c r="G3672" s="12">
        <v>9257.83</v>
      </c>
      <c r="H3672" s="13">
        <v>1</v>
      </c>
      <c r="I3672" t="str">
        <f>CONCATENATE(Tabela_Brasil[[#This Row],[Município]],"-",Tabela_Brasil[[#This Row],[Estado]])</f>
        <v>Cidelândia-MA</v>
      </c>
      <c r="J3672">
        <f>IF(Tabela_Brasil[[#This Row],[IDHM]]&lt;=0.599,1,0)</f>
        <v>0</v>
      </c>
      <c r="K3672" t="str">
        <f>IF(Tabela_Brasil[[#This Row],[IDHM]]&lt;=0.55,"Baixo",IF(Tabela_Brasil[[#This Row],[IDHM]]&lt;=0.699,"Médio",IF(Tabela_Brasil[[#This Row],[IDHM]]&lt;=0.799,"Alto","Muito Alto")))</f>
        <v>Médio</v>
      </c>
      <c r="L3672" t="str">
        <f>VLOOKUP(Tabela_Brasil[[#This Row],[Estado]],'De-Para_Estado_Regiao'!$B$3:$C$29,2,FALSE)</f>
        <v>Nordeste</v>
      </c>
      <c r="M3672">
        <f>IF(Tabela_Brasil[[#This Row],[IBGE_1-4]]&gt;=951,1,0)</f>
        <v>0</v>
      </c>
      <c r="N3672">
        <f>IF(Tabela_Brasil[[#This Row],[COMP_P]]&lt;=2,1,0)</f>
        <v>1</v>
      </c>
    </row>
    <row r="3673" spans="1:14" x14ac:dyDescent="0.25">
      <c r="A3673" s="9" t="s">
        <v>3584</v>
      </c>
      <c r="B3673" s="9" t="s">
        <v>19</v>
      </c>
      <c r="C3673" s="9">
        <v>262</v>
      </c>
      <c r="D3673" s="9">
        <v>0.54700000000000004</v>
      </c>
      <c r="E3673" s="9">
        <v>0.54</v>
      </c>
      <c r="F3673" s="9">
        <v>0.41699999999999998</v>
      </c>
      <c r="G3673" s="9">
        <v>14875.64</v>
      </c>
      <c r="H3673" s="10">
        <v>7</v>
      </c>
      <c r="I3673" t="str">
        <f>CONCATENATE(Tabela_Brasil[[#This Row],[Município]],"-",Tabela_Brasil[[#This Row],[Estado]])</f>
        <v>Brejão-PE</v>
      </c>
      <c r="J3673">
        <f>IF(Tabela_Brasil[[#This Row],[IDHM]]&lt;=0.599,1,0)</f>
        <v>1</v>
      </c>
      <c r="K3673" t="str">
        <f>IF(Tabela_Brasil[[#This Row],[IDHM]]&lt;=0.55,"Baixo",IF(Tabela_Brasil[[#This Row],[IDHM]]&lt;=0.699,"Médio",IF(Tabela_Brasil[[#This Row],[IDHM]]&lt;=0.799,"Alto","Muito Alto")))</f>
        <v>Baixo</v>
      </c>
      <c r="L3673" t="str">
        <f>VLOOKUP(Tabela_Brasil[[#This Row],[Estado]],'De-Para_Estado_Regiao'!$B$3:$C$29,2,FALSE)</f>
        <v>Nordeste</v>
      </c>
      <c r="M3673">
        <f>IF(Tabela_Brasil[[#This Row],[IBGE_1-4]]&gt;=951,1,0)</f>
        <v>0</v>
      </c>
      <c r="N3673">
        <f>IF(Tabela_Brasil[[#This Row],[COMP_P]]&lt;=2,1,0)</f>
        <v>0</v>
      </c>
    </row>
    <row r="3674" spans="1:14" x14ac:dyDescent="0.25">
      <c r="A3674" s="12" t="s">
        <v>3585</v>
      </c>
      <c r="B3674" s="12" t="s">
        <v>87</v>
      </c>
      <c r="C3674" s="12">
        <v>613</v>
      </c>
      <c r="D3674" s="12">
        <v>0.58099999999999996</v>
      </c>
      <c r="E3674" s="12">
        <v>0.51100000000000001</v>
      </c>
      <c r="F3674" s="12">
        <v>0.502</v>
      </c>
      <c r="G3674" s="12">
        <v>8618.41</v>
      </c>
      <c r="H3674" s="13">
        <v>1</v>
      </c>
      <c r="I3674" t="str">
        <f>CONCATENATE(Tabela_Brasil[[#This Row],[Município]],"-",Tabela_Brasil[[#This Row],[Estado]])</f>
        <v>Anapurus-MA</v>
      </c>
      <c r="J3674">
        <f>IF(Tabela_Brasil[[#This Row],[IDHM]]&lt;=0.599,1,0)</f>
        <v>1</v>
      </c>
      <c r="K3674" t="str">
        <f>IF(Tabela_Brasil[[#This Row],[IDHM]]&lt;=0.55,"Baixo",IF(Tabela_Brasil[[#This Row],[IDHM]]&lt;=0.699,"Médio",IF(Tabela_Brasil[[#This Row],[IDHM]]&lt;=0.799,"Alto","Muito Alto")))</f>
        <v>Médio</v>
      </c>
      <c r="L3674" t="str">
        <f>VLOOKUP(Tabela_Brasil[[#This Row],[Estado]],'De-Para_Estado_Regiao'!$B$3:$C$29,2,FALSE)</f>
        <v>Nordeste</v>
      </c>
      <c r="M3674">
        <f>IF(Tabela_Brasil[[#This Row],[IBGE_1-4]]&gt;=951,1,0)</f>
        <v>0</v>
      </c>
      <c r="N3674">
        <f>IF(Tabela_Brasil[[#This Row],[COMP_P]]&lt;=2,1,0)</f>
        <v>1</v>
      </c>
    </row>
    <row r="3675" spans="1:14" x14ac:dyDescent="0.25">
      <c r="A3675" s="9" t="s">
        <v>3586</v>
      </c>
      <c r="B3675" s="9" t="s">
        <v>19</v>
      </c>
      <c r="C3675" s="9">
        <v>644</v>
      </c>
      <c r="D3675" s="9">
        <v>0.53600000000000003</v>
      </c>
      <c r="E3675" s="9">
        <v>0.55100000000000005</v>
      </c>
      <c r="F3675" s="9">
        <v>0.38500000000000001</v>
      </c>
      <c r="G3675" s="9">
        <v>7395.73</v>
      </c>
      <c r="H3675" s="10">
        <v>16</v>
      </c>
      <c r="I3675" t="str">
        <f>CONCATENATE(Tabela_Brasil[[#This Row],[Município]],"-",Tabela_Brasil[[#This Row],[Estado]])</f>
        <v>Correntes-PE</v>
      </c>
      <c r="J3675">
        <f>IF(Tabela_Brasil[[#This Row],[IDHM]]&lt;=0.599,1,0)</f>
        <v>1</v>
      </c>
      <c r="K3675" t="str">
        <f>IF(Tabela_Brasil[[#This Row],[IDHM]]&lt;=0.55,"Baixo",IF(Tabela_Brasil[[#This Row],[IDHM]]&lt;=0.699,"Médio",IF(Tabela_Brasil[[#This Row],[IDHM]]&lt;=0.799,"Alto","Muito Alto")))</f>
        <v>Baixo</v>
      </c>
      <c r="L3675" t="str">
        <f>VLOOKUP(Tabela_Brasil[[#This Row],[Estado]],'De-Para_Estado_Regiao'!$B$3:$C$29,2,FALSE)</f>
        <v>Nordeste</v>
      </c>
      <c r="M3675">
        <f>IF(Tabela_Brasil[[#This Row],[IBGE_1-4]]&gt;=951,1,0)</f>
        <v>0</v>
      </c>
      <c r="N3675">
        <f>IF(Tabela_Brasil[[#This Row],[COMP_P]]&lt;=2,1,0)</f>
        <v>0</v>
      </c>
    </row>
    <row r="3676" spans="1:14" x14ac:dyDescent="0.25">
      <c r="A3676" s="12" t="s">
        <v>3587</v>
      </c>
      <c r="B3676" s="12" t="s">
        <v>148</v>
      </c>
      <c r="C3676" s="12">
        <v>191</v>
      </c>
      <c r="D3676" s="12">
        <v>0.65</v>
      </c>
      <c r="E3676" s="12">
        <v>0.65</v>
      </c>
      <c r="F3676" s="12">
        <v>0.55900000000000005</v>
      </c>
      <c r="G3676" s="12">
        <v>21202.959999999999</v>
      </c>
      <c r="H3676" s="13">
        <v>2</v>
      </c>
      <c r="I3676" t="str">
        <f>CONCATENATE(Tabela_Brasil[[#This Row],[Município]],"-",Tabela_Brasil[[#This Row],[Estado]])</f>
        <v>Cabixi-RO</v>
      </c>
      <c r="J3676">
        <f>IF(Tabela_Brasil[[#This Row],[IDHM]]&lt;=0.599,1,0)</f>
        <v>0</v>
      </c>
      <c r="K3676" t="str">
        <f>IF(Tabela_Brasil[[#This Row],[IDHM]]&lt;=0.55,"Baixo",IF(Tabela_Brasil[[#This Row],[IDHM]]&lt;=0.699,"Médio",IF(Tabela_Brasil[[#This Row],[IDHM]]&lt;=0.799,"Alto","Muito Alto")))</f>
        <v>Médio</v>
      </c>
      <c r="L3676" t="str">
        <f>VLOOKUP(Tabela_Brasil[[#This Row],[Estado]],'De-Para_Estado_Regiao'!$B$3:$C$29,2,FALSE)</f>
        <v>Norte</v>
      </c>
      <c r="M3676">
        <f>IF(Tabela_Brasil[[#This Row],[IBGE_1-4]]&gt;=951,1,0)</f>
        <v>0</v>
      </c>
      <c r="N3676">
        <f>IF(Tabela_Brasil[[#This Row],[COMP_P]]&lt;=2,1,0)</f>
        <v>1</v>
      </c>
    </row>
    <row r="3677" spans="1:14" x14ac:dyDescent="0.25">
      <c r="A3677" s="9" t="s">
        <v>3588</v>
      </c>
      <c r="B3677" s="9" t="s">
        <v>59</v>
      </c>
      <c r="C3677" s="9">
        <v>52</v>
      </c>
      <c r="D3677" s="9">
        <v>0.72799999999999998</v>
      </c>
      <c r="E3677" s="9">
        <v>0.71499999999999997</v>
      </c>
      <c r="F3677" s="9">
        <v>0.621</v>
      </c>
      <c r="G3677" s="9">
        <v>32940.31</v>
      </c>
      <c r="H3677" s="10">
        <v>2</v>
      </c>
      <c r="I3677" t="str">
        <f>CONCATENATE(Tabela_Brasil[[#This Row],[Município]],"-",Tabela_Brasil[[#This Row],[Estado]])</f>
        <v>Pedras Grandes-SC</v>
      </c>
      <c r="J3677">
        <f>IF(Tabela_Brasil[[#This Row],[IDHM]]&lt;=0.599,1,0)</f>
        <v>0</v>
      </c>
      <c r="K3677" t="str">
        <f>IF(Tabela_Brasil[[#This Row],[IDHM]]&lt;=0.55,"Baixo",IF(Tabela_Brasil[[#This Row],[IDHM]]&lt;=0.699,"Médio",IF(Tabela_Brasil[[#This Row],[IDHM]]&lt;=0.799,"Alto","Muito Alto")))</f>
        <v>Alto</v>
      </c>
      <c r="L3677" t="str">
        <f>VLOOKUP(Tabela_Brasil[[#This Row],[Estado]],'De-Para_Estado_Regiao'!$B$3:$C$29,2,FALSE)</f>
        <v>Sul</v>
      </c>
      <c r="M3677">
        <f>IF(Tabela_Brasil[[#This Row],[IBGE_1-4]]&gt;=951,1,0)</f>
        <v>0</v>
      </c>
      <c r="N3677">
        <f>IF(Tabela_Brasil[[#This Row],[COMP_P]]&lt;=2,1,0)</f>
        <v>1</v>
      </c>
    </row>
    <row r="3678" spans="1:14" x14ac:dyDescent="0.25">
      <c r="A3678" s="12" t="s">
        <v>3589</v>
      </c>
      <c r="B3678" s="12" t="s">
        <v>7</v>
      </c>
      <c r="C3678" s="12">
        <v>382</v>
      </c>
      <c r="D3678" s="12">
        <v>0.71</v>
      </c>
      <c r="E3678" s="12">
        <v>0.69899999999999995</v>
      </c>
      <c r="F3678" s="12">
        <v>0.621</v>
      </c>
      <c r="G3678" s="12">
        <v>13396.77</v>
      </c>
      <c r="H3678" s="13">
        <v>8</v>
      </c>
      <c r="I3678" t="str">
        <f>CONCATENATE(Tabela_Brasil[[#This Row],[Município]],"-",Tabela_Brasil[[#This Row],[Estado]])</f>
        <v>Sarapuí-SP</v>
      </c>
      <c r="J3678">
        <f>IF(Tabela_Brasil[[#This Row],[IDHM]]&lt;=0.599,1,0)</f>
        <v>0</v>
      </c>
      <c r="K3678" t="str">
        <f>IF(Tabela_Brasil[[#This Row],[IDHM]]&lt;=0.55,"Baixo",IF(Tabela_Brasil[[#This Row],[IDHM]]&lt;=0.699,"Médio",IF(Tabela_Brasil[[#This Row],[IDHM]]&lt;=0.799,"Alto","Muito Alto")))</f>
        <v>Alto</v>
      </c>
      <c r="L3678" t="str">
        <f>VLOOKUP(Tabela_Brasil[[#This Row],[Estado]],'De-Para_Estado_Regiao'!$B$3:$C$29,2,FALSE)</f>
        <v>Sudeste</v>
      </c>
      <c r="M3678">
        <f>IF(Tabela_Brasil[[#This Row],[IBGE_1-4]]&gt;=951,1,0)</f>
        <v>0</v>
      </c>
      <c r="N3678">
        <f>IF(Tabela_Brasil[[#This Row],[COMP_P]]&lt;=2,1,0)</f>
        <v>0</v>
      </c>
    </row>
    <row r="3679" spans="1:14" x14ac:dyDescent="0.25">
      <c r="A3679" s="9" t="s">
        <v>3590</v>
      </c>
      <c r="B3679" s="9" t="s">
        <v>148</v>
      </c>
      <c r="C3679" s="9">
        <v>247</v>
      </c>
      <c r="D3679" s="9">
        <v>0.58399999999999996</v>
      </c>
      <c r="E3679" s="9">
        <v>0.626</v>
      </c>
      <c r="F3679" s="9">
        <v>0.42099999999999999</v>
      </c>
      <c r="G3679" s="9">
        <v>12101.06</v>
      </c>
      <c r="H3679" s="10">
        <v>2</v>
      </c>
      <c r="I3679" t="str">
        <f>CONCATENATE(Tabela_Brasil[[#This Row],[Município]],"-",Tabela_Brasil[[#This Row],[Estado]])</f>
        <v>Vale Do Anari-RO</v>
      </c>
      <c r="J3679">
        <f>IF(Tabela_Brasil[[#This Row],[IDHM]]&lt;=0.599,1,0)</f>
        <v>1</v>
      </c>
      <c r="K3679" t="str">
        <f>IF(Tabela_Brasil[[#This Row],[IDHM]]&lt;=0.55,"Baixo",IF(Tabela_Brasil[[#This Row],[IDHM]]&lt;=0.699,"Médio",IF(Tabela_Brasil[[#This Row],[IDHM]]&lt;=0.799,"Alto","Muito Alto")))</f>
        <v>Médio</v>
      </c>
      <c r="L3679" t="str">
        <f>VLOOKUP(Tabela_Brasil[[#This Row],[Estado]],'De-Para_Estado_Regiao'!$B$3:$C$29,2,FALSE)</f>
        <v>Norte</v>
      </c>
      <c r="M3679">
        <f>IF(Tabela_Brasil[[#This Row],[IBGE_1-4]]&gt;=951,1,0)</f>
        <v>0</v>
      </c>
      <c r="N3679">
        <f>IF(Tabela_Brasil[[#This Row],[COMP_P]]&lt;=2,1,0)</f>
        <v>1</v>
      </c>
    </row>
    <row r="3680" spans="1:14" x14ac:dyDescent="0.25">
      <c r="A3680" s="12" t="s">
        <v>1354</v>
      </c>
      <c r="B3680" s="12" t="s">
        <v>72</v>
      </c>
      <c r="C3680" s="12">
        <v>680</v>
      </c>
      <c r="D3680" s="12">
        <v>0.60799999999999998</v>
      </c>
      <c r="E3680" s="12">
        <v>0.56599999999999995</v>
      </c>
      <c r="F3680" s="12">
        <v>0.51600000000000001</v>
      </c>
      <c r="G3680" s="12">
        <v>8450.8799999999992</v>
      </c>
      <c r="H3680" s="13">
        <v>16</v>
      </c>
      <c r="I3680" t="str">
        <f>CONCATENATE(Tabela_Brasil[[#This Row],[Município]],"-",Tabela_Brasil[[#This Row],[Estado]])</f>
        <v>Tangará-RN</v>
      </c>
      <c r="J3680">
        <f>IF(Tabela_Brasil[[#This Row],[IDHM]]&lt;=0.599,1,0)</f>
        <v>0</v>
      </c>
      <c r="K3680" t="str">
        <f>IF(Tabela_Brasil[[#This Row],[IDHM]]&lt;=0.55,"Baixo",IF(Tabela_Brasil[[#This Row],[IDHM]]&lt;=0.699,"Médio",IF(Tabela_Brasil[[#This Row],[IDHM]]&lt;=0.799,"Alto","Muito Alto")))</f>
        <v>Médio</v>
      </c>
      <c r="L3680" t="str">
        <f>VLOOKUP(Tabela_Brasil[[#This Row],[Estado]],'De-Para_Estado_Regiao'!$B$3:$C$29,2,FALSE)</f>
        <v>Nordeste</v>
      </c>
      <c r="M3680">
        <f>IF(Tabela_Brasil[[#This Row],[IBGE_1-4]]&gt;=951,1,0)</f>
        <v>0</v>
      </c>
      <c r="N3680">
        <f>IF(Tabela_Brasil[[#This Row],[COMP_P]]&lt;=2,1,0)</f>
        <v>0</v>
      </c>
    </row>
    <row r="3681" spans="1:14" x14ac:dyDescent="0.25">
      <c r="A3681" s="9" t="s">
        <v>3591</v>
      </c>
      <c r="B3681" s="9" t="s">
        <v>16</v>
      </c>
      <c r="C3681" s="9">
        <v>503</v>
      </c>
      <c r="D3681" s="9">
        <v>0.69</v>
      </c>
      <c r="E3681" s="9">
        <v>0.65800000000000003</v>
      </c>
      <c r="F3681" s="9">
        <v>0.629</v>
      </c>
      <c r="G3681" s="9">
        <v>12649.66</v>
      </c>
      <c r="H3681" s="10">
        <v>7</v>
      </c>
      <c r="I3681" t="str">
        <f>CONCATENATE(Tabela_Brasil[[#This Row],[Município]],"-",Tabela_Brasil[[#This Row],[Estado]])</f>
        <v>Prudente De Morais-MG</v>
      </c>
      <c r="J3681">
        <f>IF(Tabela_Brasil[[#This Row],[IDHM]]&lt;=0.599,1,0)</f>
        <v>0</v>
      </c>
      <c r="K3681" t="str">
        <f>IF(Tabela_Brasil[[#This Row],[IDHM]]&lt;=0.55,"Baixo",IF(Tabela_Brasil[[#This Row],[IDHM]]&lt;=0.699,"Médio",IF(Tabela_Brasil[[#This Row],[IDHM]]&lt;=0.799,"Alto","Muito Alto")))</f>
        <v>Médio</v>
      </c>
      <c r="L3681" t="str">
        <f>VLOOKUP(Tabela_Brasil[[#This Row],[Estado]],'De-Para_Estado_Regiao'!$B$3:$C$29,2,FALSE)</f>
        <v>Sudeste</v>
      </c>
      <c r="M3681">
        <f>IF(Tabela_Brasil[[#This Row],[IBGE_1-4]]&gt;=951,1,0)</f>
        <v>0</v>
      </c>
      <c r="N3681">
        <f>IF(Tabela_Brasil[[#This Row],[COMP_P]]&lt;=2,1,0)</f>
        <v>0</v>
      </c>
    </row>
    <row r="3682" spans="1:14" x14ac:dyDescent="0.25">
      <c r="A3682" s="12" t="s">
        <v>3592</v>
      </c>
      <c r="B3682" s="12" t="s">
        <v>33</v>
      </c>
      <c r="C3682" s="12">
        <v>294</v>
      </c>
      <c r="D3682" s="12">
        <v>0.64700000000000002</v>
      </c>
      <c r="E3682" s="12">
        <v>0.61899999999999999</v>
      </c>
      <c r="F3682" s="12">
        <v>0.53400000000000003</v>
      </c>
      <c r="G3682" s="12">
        <v>23565</v>
      </c>
      <c r="H3682" s="13">
        <v>1</v>
      </c>
      <c r="I3682" t="str">
        <f>CONCATENATE(Tabela_Brasil[[#This Row],[Município]],"-",Tabela_Brasil[[#This Row],[Estado]])</f>
        <v>Vila Boa-GO</v>
      </c>
      <c r="J3682">
        <f>IF(Tabela_Brasil[[#This Row],[IDHM]]&lt;=0.599,1,0)</f>
        <v>0</v>
      </c>
      <c r="K3682" t="str">
        <f>IF(Tabela_Brasil[[#This Row],[IDHM]]&lt;=0.55,"Baixo",IF(Tabela_Brasil[[#This Row],[IDHM]]&lt;=0.699,"Médio",IF(Tabela_Brasil[[#This Row],[IDHM]]&lt;=0.799,"Alto","Muito Alto")))</f>
        <v>Médio</v>
      </c>
      <c r="L3682" t="str">
        <f>VLOOKUP(Tabela_Brasil[[#This Row],[Estado]],'De-Para_Estado_Regiao'!$B$3:$C$29,2,FALSE)</f>
        <v>Centro-Oeste</v>
      </c>
      <c r="M3682">
        <f>IF(Tabela_Brasil[[#This Row],[IBGE_1-4]]&gt;=951,1,0)</f>
        <v>0</v>
      </c>
      <c r="N3682">
        <f>IF(Tabela_Brasil[[#This Row],[COMP_P]]&lt;=2,1,0)</f>
        <v>1</v>
      </c>
    </row>
    <row r="3683" spans="1:14" x14ac:dyDescent="0.25">
      <c r="A3683" s="9" t="s">
        <v>3593</v>
      </c>
      <c r="B3683" s="9" t="s">
        <v>29</v>
      </c>
      <c r="C3683" s="9">
        <v>118</v>
      </c>
      <c r="D3683" s="9">
        <v>0.71</v>
      </c>
      <c r="E3683" s="9">
        <v>0.745</v>
      </c>
      <c r="F3683" s="9">
        <v>0.60299999999999998</v>
      </c>
      <c r="G3683" s="9">
        <v>36942.35</v>
      </c>
      <c r="H3683" s="10">
        <v>0</v>
      </c>
      <c r="I3683" t="str">
        <f>CONCATENATE(Tabela_Brasil[[#This Row],[Município]],"-",Tabela_Brasil[[#This Row],[Estado]])</f>
        <v>Nova Santa Helena-MT</v>
      </c>
      <c r="J3683">
        <f>IF(Tabela_Brasil[[#This Row],[IDHM]]&lt;=0.599,1,0)</f>
        <v>0</v>
      </c>
      <c r="K3683" t="str">
        <f>IF(Tabela_Brasil[[#This Row],[IDHM]]&lt;=0.55,"Baixo",IF(Tabela_Brasil[[#This Row],[IDHM]]&lt;=0.699,"Médio",IF(Tabela_Brasil[[#This Row],[IDHM]]&lt;=0.799,"Alto","Muito Alto")))</f>
        <v>Alto</v>
      </c>
      <c r="L3683" t="str">
        <f>VLOOKUP(Tabela_Brasil[[#This Row],[Estado]],'De-Para_Estado_Regiao'!$B$3:$C$29,2,FALSE)</f>
        <v>Centro-Oeste</v>
      </c>
      <c r="M3683">
        <f>IF(Tabela_Brasil[[#This Row],[IBGE_1-4]]&gt;=951,1,0)</f>
        <v>0</v>
      </c>
      <c r="N3683">
        <f>IF(Tabela_Brasil[[#This Row],[COMP_P]]&lt;=2,1,0)</f>
        <v>1</v>
      </c>
    </row>
    <row r="3684" spans="1:14" x14ac:dyDescent="0.25">
      <c r="A3684" s="12" t="s">
        <v>3594</v>
      </c>
      <c r="B3684" s="12" t="s">
        <v>16</v>
      </c>
      <c r="C3684" s="12">
        <v>170</v>
      </c>
      <c r="D3684" s="12">
        <v>0.67200000000000004</v>
      </c>
      <c r="E3684" s="12">
        <v>0.68400000000000005</v>
      </c>
      <c r="F3684" s="12">
        <v>0.53400000000000003</v>
      </c>
      <c r="G3684" s="12">
        <v>29636.38</v>
      </c>
      <c r="H3684" s="13">
        <v>1</v>
      </c>
      <c r="I3684" t="str">
        <f>CONCATENATE(Tabela_Brasil[[#This Row],[Município]],"-",Tabela_Brasil[[#This Row],[Estado]])</f>
        <v>União De Minas-MG</v>
      </c>
      <c r="J3684">
        <f>IF(Tabela_Brasil[[#This Row],[IDHM]]&lt;=0.599,1,0)</f>
        <v>0</v>
      </c>
      <c r="K3684" t="str">
        <f>IF(Tabela_Brasil[[#This Row],[IDHM]]&lt;=0.55,"Baixo",IF(Tabela_Brasil[[#This Row],[IDHM]]&lt;=0.699,"Médio",IF(Tabela_Brasil[[#This Row],[IDHM]]&lt;=0.799,"Alto","Muito Alto")))</f>
        <v>Médio</v>
      </c>
      <c r="L3684" t="str">
        <f>VLOOKUP(Tabela_Brasil[[#This Row],[Estado]],'De-Para_Estado_Regiao'!$B$3:$C$29,2,FALSE)</f>
        <v>Sudeste</v>
      </c>
      <c r="M3684">
        <f>IF(Tabela_Brasil[[#This Row],[IBGE_1-4]]&gt;=951,1,0)</f>
        <v>0</v>
      </c>
      <c r="N3684">
        <f>IF(Tabela_Brasil[[#This Row],[COMP_P]]&lt;=2,1,0)</f>
        <v>1</v>
      </c>
    </row>
    <row r="3685" spans="1:14" x14ac:dyDescent="0.25">
      <c r="A3685" s="9" t="s">
        <v>3595</v>
      </c>
      <c r="B3685" s="9" t="s">
        <v>82</v>
      </c>
      <c r="C3685" s="9">
        <v>396</v>
      </c>
      <c r="D3685" s="9">
        <v>0.55600000000000005</v>
      </c>
      <c r="E3685" s="9">
        <v>0.54400000000000004</v>
      </c>
      <c r="F3685" s="9">
        <v>0.435</v>
      </c>
      <c r="G3685" s="9">
        <v>9326.7099999999991</v>
      </c>
      <c r="H3685" s="10">
        <v>3</v>
      </c>
      <c r="I3685" t="str">
        <f>CONCATENATE(Tabela_Brasil[[#This Row],[Município]],"-",Tabela_Brasil[[#This Row],[Estado]])</f>
        <v>Gurinhém-PB</v>
      </c>
      <c r="J3685">
        <f>IF(Tabela_Brasil[[#This Row],[IDHM]]&lt;=0.599,1,0)</f>
        <v>1</v>
      </c>
      <c r="K3685" t="str">
        <f>IF(Tabela_Brasil[[#This Row],[IDHM]]&lt;=0.55,"Baixo",IF(Tabela_Brasil[[#This Row],[IDHM]]&lt;=0.699,"Médio",IF(Tabela_Brasil[[#This Row],[IDHM]]&lt;=0.799,"Alto","Muito Alto")))</f>
        <v>Médio</v>
      </c>
      <c r="L3685" t="str">
        <f>VLOOKUP(Tabela_Brasil[[#This Row],[Estado]],'De-Para_Estado_Regiao'!$B$3:$C$29,2,FALSE)</f>
        <v>Nordeste</v>
      </c>
      <c r="M3685">
        <f>IF(Tabela_Brasil[[#This Row],[IBGE_1-4]]&gt;=951,1,0)</f>
        <v>0</v>
      </c>
      <c r="N3685">
        <f>IF(Tabela_Brasil[[#This Row],[COMP_P]]&lt;=2,1,0)</f>
        <v>0</v>
      </c>
    </row>
    <row r="3686" spans="1:14" x14ac:dyDescent="0.25">
      <c r="A3686" s="12" t="s">
        <v>3596</v>
      </c>
      <c r="B3686" s="12" t="s">
        <v>24</v>
      </c>
      <c r="C3686" s="12">
        <v>317</v>
      </c>
      <c r="D3686" s="12">
        <v>0.58099999999999996</v>
      </c>
      <c r="E3686" s="12">
        <v>0.52500000000000002</v>
      </c>
      <c r="F3686" s="12">
        <v>0.49</v>
      </c>
      <c r="G3686" s="12">
        <v>6859.34</v>
      </c>
      <c r="H3686" s="13">
        <v>2</v>
      </c>
      <c r="I3686" t="str">
        <f>CONCATENATE(Tabela_Brasil[[#This Row],[Município]],"-",Tabela_Brasil[[#This Row],[Estado]])</f>
        <v>Cabaceiras Do Paraguaçu-BA</v>
      </c>
      <c r="J3686">
        <f>IF(Tabela_Brasil[[#This Row],[IDHM]]&lt;=0.599,1,0)</f>
        <v>1</v>
      </c>
      <c r="K3686" t="str">
        <f>IF(Tabela_Brasil[[#This Row],[IDHM]]&lt;=0.55,"Baixo",IF(Tabela_Brasil[[#This Row],[IDHM]]&lt;=0.699,"Médio",IF(Tabela_Brasil[[#This Row],[IDHM]]&lt;=0.799,"Alto","Muito Alto")))</f>
        <v>Médio</v>
      </c>
      <c r="L3686" t="str">
        <f>VLOOKUP(Tabela_Brasil[[#This Row],[Estado]],'De-Para_Estado_Regiao'!$B$3:$C$29,2,FALSE)</f>
        <v>Nordeste</v>
      </c>
      <c r="M3686">
        <f>IF(Tabela_Brasil[[#This Row],[IBGE_1-4]]&gt;=951,1,0)</f>
        <v>0</v>
      </c>
      <c r="N3686">
        <f>IF(Tabela_Brasil[[#This Row],[COMP_P]]&lt;=2,1,0)</f>
        <v>1</v>
      </c>
    </row>
    <row r="3687" spans="1:14" x14ac:dyDescent="0.25">
      <c r="A3687" s="9" t="s">
        <v>3597</v>
      </c>
      <c r="B3687" s="9" t="s">
        <v>14</v>
      </c>
      <c r="C3687" s="9">
        <v>122</v>
      </c>
      <c r="D3687" s="9">
        <v>0.69099999999999995</v>
      </c>
      <c r="E3687" s="9">
        <v>0.69399999999999995</v>
      </c>
      <c r="F3687" s="9">
        <v>0.56999999999999995</v>
      </c>
      <c r="G3687" s="9">
        <v>35069.800000000003</v>
      </c>
      <c r="H3687" s="10">
        <v>6</v>
      </c>
      <c r="I3687" t="str">
        <f>CONCATENATE(Tabela_Brasil[[#This Row],[Município]],"-",Tabela_Brasil[[#This Row],[Estado]])</f>
        <v>Arambaré-RS</v>
      </c>
      <c r="J3687">
        <f>IF(Tabela_Brasil[[#This Row],[IDHM]]&lt;=0.599,1,0)</f>
        <v>0</v>
      </c>
      <c r="K3687" t="str">
        <f>IF(Tabela_Brasil[[#This Row],[IDHM]]&lt;=0.55,"Baixo",IF(Tabela_Brasil[[#This Row],[IDHM]]&lt;=0.699,"Médio",IF(Tabela_Brasil[[#This Row],[IDHM]]&lt;=0.799,"Alto","Muito Alto")))</f>
        <v>Médio</v>
      </c>
      <c r="L3687" t="str">
        <f>VLOOKUP(Tabela_Brasil[[#This Row],[Estado]],'De-Para_Estado_Regiao'!$B$3:$C$29,2,FALSE)</f>
        <v>Sul</v>
      </c>
      <c r="M3687">
        <f>IF(Tabela_Brasil[[#This Row],[IBGE_1-4]]&gt;=951,1,0)</f>
        <v>0</v>
      </c>
      <c r="N3687">
        <f>IF(Tabela_Brasil[[#This Row],[COMP_P]]&lt;=2,1,0)</f>
        <v>0</v>
      </c>
    </row>
    <row r="3688" spans="1:14" x14ac:dyDescent="0.25">
      <c r="A3688" s="12" t="s">
        <v>3598</v>
      </c>
      <c r="B3688" s="12" t="s">
        <v>24</v>
      </c>
      <c r="C3688" s="12">
        <v>622</v>
      </c>
      <c r="D3688" s="12">
        <v>0.56200000000000006</v>
      </c>
      <c r="E3688" s="12">
        <v>0.55400000000000005</v>
      </c>
      <c r="F3688" s="12">
        <v>0.45300000000000001</v>
      </c>
      <c r="G3688" s="12">
        <v>7640.73</v>
      </c>
      <c r="H3688" s="13">
        <v>10</v>
      </c>
      <c r="I3688" t="str">
        <f>CONCATENATE(Tabela_Brasil[[#This Row],[Município]],"-",Tabela_Brasil[[#This Row],[Estado]])</f>
        <v>Canudos-BA</v>
      </c>
      <c r="J3688">
        <f>IF(Tabela_Brasil[[#This Row],[IDHM]]&lt;=0.599,1,0)</f>
        <v>1</v>
      </c>
      <c r="K3688" t="str">
        <f>IF(Tabela_Brasil[[#This Row],[IDHM]]&lt;=0.55,"Baixo",IF(Tabela_Brasil[[#This Row],[IDHM]]&lt;=0.699,"Médio",IF(Tabela_Brasil[[#This Row],[IDHM]]&lt;=0.799,"Alto","Muito Alto")))</f>
        <v>Médio</v>
      </c>
      <c r="L3688" t="str">
        <f>VLOOKUP(Tabela_Brasil[[#This Row],[Estado]],'De-Para_Estado_Regiao'!$B$3:$C$29,2,FALSE)</f>
        <v>Nordeste</v>
      </c>
      <c r="M3688">
        <f>IF(Tabela_Brasil[[#This Row],[IBGE_1-4]]&gt;=951,1,0)</f>
        <v>0</v>
      </c>
      <c r="N3688">
        <f>IF(Tabela_Brasil[[#This Row],[COMP_P]]&lt;=2,1,0)</f>
        <v>0</v>
      </c>
    </row>
    <row r="3689" spans="1:14" x14ac:dyDescent="0.25">
      <c r="A3689" s="9" t="s">
        <v>3599</v>
      </c>
      <c r="B3689" s="9" t="s">
        <v>16</v>
      </c>
      <c r="C3689" s="9">
        <v>153</v>
      </c>
      <c r="D3689" s="9">
        <v>0.65500000000000003</v>
      </c>
      <c r="E3689" s="9">
        <v>0.67200000000000004</v>
      </c>
      <c r="F3689" s="9">
        <v>0.51400000000000001</v>
      </c>
      <c r="G3689" s="9">
        <v>16775.830000000002</v>
      </c>
      <c r="H3689" s="10">
        <v>7</v>
      </c>
      <c r="I3689" t="str">
        <f>CONCATENATE(Tabela_Brasil[[#This Row],[Município]],"-",Tabela_Brasil[[#This Row],[Estado]])</f>
        <v>Belo Vale-MG</v>
      </c>
      <c r="J3689">
        <f>IF(Tabela_Brasil[[#This Row],[IDHM]]&lt;=0.599,1,0)</f>
        <v>0</v>
      </c>
      <c r="K3689" t="str">
        <f>IF(Tabela_Brasil[[#This Row],[IDHM]]&lt;=0.55,"Baixo",IF(Tabela_Brasil[[#This Row],[IDHM]]&lt;=0.699,"Médio",IF(Tabela_Brasil[[#This Row],[IDHM]]&lt;=0.799,"Alto","Muito Alto")))</f>
        <v>Médio</v>
      </c>
      <c r="L3689" t="str">
        <f>VLOOKUP(Tabela_Brasil[[#This Row],[Estado]],'De-Para_Estado_Regiao'!$B$3:$C$29,2,FALSE)</f>
        <v>Sudeste</v>
      </c>
      <c r="M3689">
        <f>IF(Tabela_Brasil[[#This Row],[IBGE_1-4]]&gt;=951,1,0)</f>
        <v>0</v>
      </c>
      <c r="N3689">
        <f>IF(Tabela_Brasil[[#This Row],[COMP_P]]&lt;=2,1,0)</f>
        <v>0</v>
      </c>
    </row>
    <row r="3690" spans="1:14" x14ac:dyDescent="0.25">
      <c r="A3690" s="12" t="s">
        <v>3600</v>
      </c>
      <c r="B3690" s="12" t="s">
        <v>24</v>
      </c>
      <c r="C3690" s="12">
        <v>174</v>
      </c>
      <c r="D3690" s="12">
        <v>0.61399999999999999</v>
      </c>
      <c r="E3690" s="12">
        <v>0.54600000000000004</v>
      </c>
      <c r="F3690" s="12">
        <v>0.55300000000000005</v>
      </c>
      <c r="G3690" s="12">
        <v>9146.31</v>
      </c>
      <c r="H3690" s="13">
        <v>0</v>
      </c>
      <c r="I3690" t="str">
        <f>CONCATENATE(Tabela_Brasil[[#This Row],[Município]],"-",Tabela_Brasil[[#This Row],[Estado]])</f>
        <v>Cristópolis-BA</v>
      </c>
      <c r="J3690">
        <f>IF(Tabela_Brasil[[#This Row],[IDHM]]&lt;=0.599,1,0)</f>
        <v>0</v>
      </c>
      <c r="K3690" t="str">
        <f>IF(Tabela_Brasil[[#This Row],[IDHM]]&lt;=0.55,"Baixo",IF(Tabela_Brasil[[#This Row],[IDHM]]&lt;=0.699,"Médio",IF(Tabela_Brasil[[#This Row],[IDHM]]&lt;=0.799,"Alto","Muito Alto")))</f>
        <v>Médio</v>
      </c>
      <c r="L3690" t="str">
        <f>VLOOKUP(Tabela_Brasil[[#This Row],[Estado]],'De-Para_Estado_Regiao'!$B$3:$C$29,2,FALSE)</f>
        <v>Nordeste</v>
      </c>
      <c r="M3690">
        <f>IF(Tabela_Brasil[[#This Row],[IBGE_1-4]]&gt;=951,1,0)</f>
        <v>0</v>
      </c>
      <c r="N3690">
        <f>IF(Tabela_Brasil[[#This Row],[COMP_P]]&lt;=2,1,0)</f>
        <v>1</v>
      </c>
    </row>
    <row r="3691" spans="1:14" x14ac:dyDescent="0.25">
      <c r="A3691" s="9" t="s">
        <v>3601</v>
      </c>
      <c r="B3691" s="9" t="s">
        <v>16</v>
      </c>
      <c r="C3691" s="9">
        <v>112</v>
      </c>
      <c r="D3691" s="9">
        <v>0.66700000000000004</v>
      </c>
      <c r="E3691" s="9">
        <v>0.68300000000000005</v>
      </c>
      <c r="F3691" s="9">
        <v>0.501</v>
      </c>
      <c r="G3691" s="9">
        <v>33807.050000000003</v>
      </c>
      <c r="H3691" s="10">
        <v>5</v>
      </c>
      <c r="I3691" t="str">
        <f>CONCATENATE(Tabela_Brasil[[#This Row],[Município]],"-",Tabela_Brasil[[#This Row],[Estado]])</f>
        <v>Veríssimo-MG</v>
      </c>
      <c r="J3691">
        <f>IF(Tabela_Brasil[[#This Row],[IDHM]]&lt;=0.599,1,0)</f>
        <v>0</v>
      </c>
      <c r="K3691" t="str">
        <f>IF(Tabela_Brasil[[#This Row],[IDHM]]&lt;=0.55,"Baixo",IF(Tabela_Brasil[[#This Row],[IDHM]]&lt;=0.699,"Médio",IF(Tabela_Brasil[[#This Row],[IDHM]]&lt;=0.799,"Alto","Muito Alto")))</f>
        <v>Médio</v>
      </c>
      <c r="L3691" t="str">
        <f>VLOOKUP(Tabela_Brasil[[#This Row],[Estado]],'De-Para_Estado_Regiao'!$B$3:$C$29,2,FALSE)</f>
        <v>Sudeste</v>
      </c>
      <c r="M3691">
        <f>IF(Tabela_Brasil[[#This Row],[IBGE_1-4]]&gt;=951,1,0)</f>
        <v>0</v>
      </c>
      <c r="N3691">
        <f>IF(Tabela_Brasil[[#This Row],[COMP_P]]&lt;=2,1,0)</f>
        <v>0</v>
      </c>
    </row>
    <row r="3692" spans="1:14" x14ac:dyDescent="0.25">
      <c r="A3692" s="12" t="s">
        <v>3602</v>
      </c>
      <c r="B3692" s="12" t="s">
        <v>14</v>
      </c>
      <c r="C3692" s="12">
        <v>34</v>
      </c>
      <c r="D3692" s="12">
        <v>0.75900000000000001</v>
      </c>
      <c r="E3692" s="12">
        <v>0.79400000000000004</v>
      </c>
      <c r="F3692" s="12">
        <v>0.64300000000000002</v>
      </c>
      <c r="G3692" s="12">
        <v>46522.93</v>
      </c>
      <c r="H3692" s="13">
        <v>4</v>
      </c>
      <c r="I3692" t="str">
        <f>CONCATENATE(Tabela_Brasil[[#This Row],[Município]],"-",Tabela_Brasil[[#This Row],[Estado]])</f>
        <v>Nova Candelária-RS</v>
      </c>
      <c r="J3692">
        <f>IF(Tabela_Brasil[[#This Row],[IDHM]]&lt;=0.599,1,0)</f>
        <v>0</v>
      </c>
      <c r="K3692" t="str">
        <f>IF(Tabela_Brasil[[#This Row],[IDHM]]&lt;=0.55,"Baixo",IF(Tabela_Brasil[[#This Row],[IDHM]]&lt;=0.699,"Médio",IF(Tabela_Brasil[[#This Row],[IDHM]]&lt;=0.799,"Alto","Muito Alto")))</f>
        <v>Alto</v>
      </c>
      <c r="L3692" t="str">
        <f>VLOOKUP(Tabela_Brasil[[#This Row],[Estado]],'De-Para_Estado_Regiao'!$B$3:$C$29,2,FALSE)</f>
        <v>Sul</v>
      </c>
      <c r="M3692">
        <f>IF(Tabela_Brasil[[#This Row],[IBGE_1-4]]&gt;=951,1,0)</f>
        <v>0</v>
      </c>
      <c r="N3692">
        <f>IF(Tabela_Brasil[[#This Row],[COMP_P]]&lt;=2,1,0)</f>
        <v>0</v>
      </c>
    </row>
    <row r="3693" spans="1:14" x14ac:dyDescent="0.25">
      <c r="A3693" s="9" t="s">
        <v>3603</v>
      </c>
      <c r="B3693" s="9" t="s">
        <v>19</v>
      </c>
      <c r="C3693" s="9">
        <v>834</v>
      </c>
      <c r="D3693" s="9">
        <v>0.58599999999999997</v>
      </c>
      <c r="E3693" s="9">
        <v>0.55400000000000005</v>
      </c>
      <c r="F3693" s="9">
        <v>0.50900000000000001</v>
      </c>
      <c r="G3693" s="9">
        <v>7774.4</v>
      </c>
      <c r="H3693" s="10">
        <v>13</v>
      </c>
      <c r="I3693" t="str">
        <f>CONCATENATE(Tabela_Brasil[[#This Row],[Município]],"-",Tabela_Brasil[[#This Row],[Estado]])</f>
        <v>Itaquitinga-PE</v>
      </c>
      <c r="J3693">
        <f>IF(Tabela_Brasil[[#This Row],[IDHM]]&lt;=0.599,1,0)</f>
        <v>1</v>
      </c>
      <c r="K3693" t="str">
        <f>IF(Tabela_Brasil[[#This Row],[IDHM]]&lt;=0.55,"Baixo",IF(Tabela_Brasil[[#This Row],[IDHM]]&lt;=0.699,"Médio",IF(Tabela_Brasil[[#This Row],[IDHM]]&lt;=0.799,"Alto","Muito Alto")))</f>
        <v>Médio</v>
      </c>
      <c r="L3693" t="str">
        <f>VLOOKUP(Tabela_Brasil[[#This Row],[Estado]],'De-Para_Estado_Regiao'!$B$3:$C$29,2,FALSE)</f>
        <v>Nordeste</v>
      </c>
      <c r="M3693">
        <f>IF(Tabela_Brasil[[#This Row],[IBGE_1-4]]&gt;=951,1,0)</f>
        <v>0</v>
      </c>
      <c r="N3693">
        <f>IF(Tabela_Brasil[[#This Row],[COMP_P]]&lt;=2,1,0)</f>
        <v>0</v>
      </c>
    </row>
    <row r="3694" spans="1:14" x14ac:dyDescent="0.25">
      <c r="A3694" s="12" t="s">
        <v>3604</v>
      </c>
      <c r="B3694" s="12" t="s">
        <v>148</v>
      </c>
      <c r="C3694" s="12">
        <v>146</v>
      </c>
      <c r="D3694" s="12">
        <v>0.627</v>
      </c>
      <c r="E3694" s="12">
        <v>0.64100000000000001</v>
      </c>
      <c r="F3694" s="12">
        <v>0.48499999999999999</v>
      </c>
      <c r="G3694" s="12">
        <v>16030.46</v>
      </c>
      <c r="H3694" s="13">
        <v>5</v>
      </c>
      <c r="I3694" t="str">
        <f>CONCATENATE(Tabela_Brasil[[#This Row],[Município]],"-",Tabela_Brasil[[#This Row],[Estado]])</f>
        <v>Vale Do Paraíso-RO</v>
      </c>
      <c r="J3694">
        <f>IF(Tabela_Brasil[[#This Row],[IDHM]]&lt;=0.599,1,0)</f>
        <v>0</v>
      </c>
      <c r="K3694" t="str">
        <f>IF(Tabela_Brasil[[#This Row],[IDHM]]&lt;=0.55,"Baixo",IF(Tabela_Brasil[[#This Row],[IDHM]]&lt;=0.699,"Médio",IF(Tabela_Brasil[[#This Row],[IDHM]]&lt;=0.799,"Alto","Muito Alto")))</f>
        <v>Médio</v>
      </c>
      <c r="L3694" t="str">
        <f>VLOOKUP(Tabela_Brasil[[#This Row],[Estado]],'De-Para_Estado_Regiao'!$B$3:$C$29,2,FALSE)</f>
        <v>Norte</v>
      </c>
      <c r="M3694">
        <f>IF(Tabela_Brasil[[#This Row],[IBGE_1-4]]&gt;=951,1,0)</f>
        <v>0</v>
      </c>
      <c r="N3694">
        <f>IF(Tabela_Brasil[[#This Row],[COMP_P]]&lt;=2,1,0)</f>
        <v>0</v>
      </c>
    </row>
    <row r="3695" spans="1:14" x14ac:dyDescent="0.25">
      <c r="A3695" s="9" t="s">
        <v>3605</v>
      </c>
      <c r="B3695" s="9" t="s">
        <v>59</v>
      </c>
      <c r="C3695" s="9">
        <v>61</v>
      </c>
      <c r="D3695" s="9">
        <v>0.74299999999999999</v>
      </c>
      <c r="E3695" s="9">
        <v>0.747</v>
      </c>
      <c r="F3695" s="9">
        <v>0.63600000000000001</v>
      </c>
      <c r="G3695" s="9">
        <v>28149.16</v>
      </c>
      <c r="H3695" s="10">
        <v>0</v>
      </c>
      <c r="I3695" t="str">
        <f>CONCATENATE(Tabela_Brasil[[#This Row],[Município]],"-",Tabela_Brasil[[#This Row],[Estado]])</f>
        <v>Lindóia Do Sul-SC</v>
      </c>
      <c r="J3695">
        <f>IF(Tabela_Brasil[[#This Row],[IDHM]]&lt;=0.599,1,0)</f>
        <v>0</v>
      </c>
      <c r="K3695" t="str">
        <f>IF(Tabela_Brasil[[#This Row],[IDHM]]&lt;=0.55,"Baixo",IF(Tabela_Brasil[[#This Row],[IDHM]]&lt;=0.699,"Médio",IF(Tabela_Brasil[[#This Row],[IDHM]]&lt;=0.799,"Alto","Muito Alto")))</f>
        <v>Alto</v>
      </c>
      <c r="L3695" t="str">
        <f>VLOOKUP(Tabela_Brasil[[#This Row],[Estado]],'De-Para_Estado_Regiao'!$B$3:$C$29,2,FALSE)</f>
        <v>Sul</v>
      </c>
      <c r="M3695">
        <f>IF(Tabela_Brasil[[#This Row],[IBGE_1-4]]&gt;=951,1,0)</f>
        <v>0</v>
      </c>
      <c r="N3695">
        <f>IF(Tabela_Brasil[[#This Row],[COMP_P]]&lt;=2,1,0)</f>
        <v>1</v>
      </c>
    </row>
    <row r="3696" spans="1:14" x14ac:dyDescent="0.25">
      <c r="A3696" s="12" t="s">
        <v>3606</v>
      </c>
      <c r="B3696" s="12" t="s">
        <v>31</v>
      </c>
      <c r="C3696" s="12">
        <v>464</v>
      </c>
      <c r="D3696" s="12">
        <v>0.59699999999999998</v>
      </c>
      <c r="E3696" s="12">
        <v>0.54600000000000004</v>
      </c>
      <c r="F3696" s="12">
        <v>0.51900000000000002</v>
      </c>
      <c r="G3696" s="12">
        <v>6896</v>
      </c>
      <c r="H3696" s="13">
        <v>13</v>
      </c>
      <c r="I3696" t="str">
        <f>CONCATENATE(Tabela_Brasil[[#This Row],[Município]],"-",Tabela_Brasil[[#This Row],[Estado]])</f>
        <v>Cariús-CE</v>
      </c>
      <c r="J3696">
        <f>IF(Tabela_Brasil[[#This Row],[IDHM]]&lt;=0.599,1,0)</f>
        <v>1</v>
      </c>
      <c r="K3696" t="str">
        <f>IF(Tabela_Brasil[[#This Row],[IDHM]]&lt;=0.55,"Baixo",IF(Tabela_Brasil[[#This Row],[IDHM]]&lt;=0.699,"Médio",IF(Tabela_Brasil[[#This Row],[IDHM]]&lt;=0.799,"Alto","Muito Alto")))</f>
        <v>Médio</v>
      </c>
      <c r="L3696" t="str">
        <f>VLOOKUP(Tabela_Brasil[[#This Row],[Estado]],'De-Para_Estado_Regiao'!$B$3:$C$29,2,FALSE)</f>
        <v>Nordeste</v>
      </c>
      <c r="M3696">
        <f>IF(Tabela_Brasil[[#This Row],[IBGE_1-4]]&gt;=951,1,0)</f>
        <v>0</v>
      </c>
      <c r="N3696">
        <f>IF(Tabela_Brasil[[#This Row],[COMP_P]]&lt;=2,1,0)</f>
        <v>0</v>
      </c>
    </row>
    <row r="3697" spans="1:14" x14ac:dyDescent="0.25">
      <c r="A3697" s="9" t="s">
        <v>3607</v>
      </c>
      <c r="B3697" s="9" t="s">
        <v>270</v>
      </c>
      <c r="C3697" s="9">
        <v>259</v>
      </c>
      <c r="D3697" s="9">
        <v>0.59399999999999997</v>
      </c>
      <c r="E3697" s="9">
        <v>0.52</v>
      </c>
      <c r="F3697" s="9">
        <v>0.502</v>
      </c>
      <c r="G3697" s="9">
        <v>12541.45</v>
      </c>
      <c r="H3697" s="10">
        <v>0</v>
      </c>
      <c r="I3697" t="str">
        <f>CONCATENATE(Tabela_Brasil[[#This Row],[Município]],"-",Tabela_Brasil[[#This Row],[Estado]])</f>
        <v>Normandia-RR</v>
      </c>
      <c r="J3697">
        <f>IF(Tabela_Brasil[[#This Row],[IDHM]]&lt;=0.599,1,0)</f>
        <v>1</v>
      </c>
      <c r="K3697" t="str">
        <f>IF(Tabela_Brasil[[#This Row],[IDHM]]&lt;=0.55,"Baixo",IF(Tabela_Brasil[[#This Row],[IDHM]]&lt;=0.699,"Médio",IF(Tabela_Brasil[[#This Row],[IDHM]]&lt;=0.799,"Alto","Muito Alto")))</f>
        <v>Médio</v>
      </c>
      <c r="L3697" t="str">
        <f>VLOOKUP(Tabela_Brasil[[#This Row],[Estado]],'De-Para_Estado_Regiao'!$B$3:$C$29,2,FALSE)</f>
        <v>Norte</v>
      </c>
      <c r="M3697">
        <f>IF(Tabela_Brasil[[#This Row],[IBGE_1-4]]&gt;=951,1,0)</f>
        <v>0</v>
      </c>
      <c r="N3697">
        <f>IF(Tabela_Brasil[[#This Row],[COMP_P]]&lt;=2,1,0)</f>
        <v>1</v>
      </c>
    </row>
    <row r="3698" spans="1:14" x14ac:dyDescent="0.25">
      <c r="A3698" s="12" t="s">
        <v>3608</v>
      </c>
      <c r="B3698" s="12" t="s">
        <v>111</v>
      </c>
      <c r="C3698" s="12">
        <v>227</v>
      </c>
      <c r="D3698" s="12">
        <v>0.622</v>
      </c>
      <c r="E3698" s="12">
        <v>0.60799999999999998</v>
      </c>
      <c r="F3698" s="12">
        <v>0.48899999999999999</v>
      </c>
      <c r="G3698" s="12">
        <v>16904.78</v>
      </c>
      <c r="H3698" s="13">
        <v>2</v>
      </c>
      <c r="I3698" t="str">
        <f>CONCATENATE(Tabela_Brasil[[#This Row],[Município]],"-",Tabela_Brasil[[#This Row],[Estado]])</f>
        <v>Monte Do Carmo-TO</v>
      </c>
      <c r="J3698">
        <f>IF(Tabela_Brasil[[#This Row],[IDHM]]&lt;=0.599,1,0)</f>
        <v>0</v>
      </c>
      <c r="K3698" t="str">
        <f>IF(Tabela_Brasil[[#This Row],[IDHM]]&lt;=0.55,"Baixo",IF(Tabela_Brasil[[#This Row],[IDHM]]&lt;=0.699,"Médio",IF(Tabela_Brasil[[#This Row],[IDHM]]&lt;=0.799,"Alto","Muito Alto")))</f>
        <v>Médio</v>
      </c>
      <c r="L3698" t="str">
        <f>VLOOKUP(Tabela_Brasil[[#This Row],[Estado]],'De-Para_Estado_Regiao'!$B$3:$C$29,2,FALSE)</f>
        <v>Norte</v>
      </c>
      <c r="M3698">
        <f>IF(Tabela_Brasil[[#This Row],[IBGE_1-4]]&gt;=951,1,0)</f>
        <v>0</v>
      </c>
      <c r="N3698">
        <f>IF(Tabela_Brasil[[#This Row],[COMP_P]]&lt;=2,1,0)</f>
        <v>1</v>
      </c>
    </row>
    <row r="3699" spans="1:14" x14ac:dyDescent="0.25">
      <c r="A3699" s="9" t="s">
        <v>3609</v>
      </c>
      <c r="B3699" s="9" t="s">
        <v>33</v>
      </c>
      <c r="C3699" s="9">
        <v>57</v>
      </c>
      <c r="D3699" s="9">
        <v>0.65900000000000003</v>
      </c>
      <c r="E3699" s="9">
        <v>0.69199999999999995</v>
      </c>
      <c r="F3699" s="9">
        <v>0.499</v>
      </c>
      <c r="G3699" s="9">
        <v>34753.160000000003</v>
      </c>
      <c r="H3699" s="10">
        <v>3</v>
      </c>
      <c r="I3699" t="str">
        <f>CONCATENATE(Tabela_Brasil[[#This Row],[Município]],"-",Tabela_Brasil[[#This Row],[Estado]])</f>
        <v>Gameleira De Goiás-GO</v>
      </c>
      <c r="J3699">
        <f>IF(Tabela_Brasil[[#This Row],[IDHM]]&lt;=0.599,1,0)</f>
        <v>0</v>
      </c>
      <c r="K3699" t="str">
        <f>IF(Tabela_Brasil[[#This Row],[IDHM]]&lt;=0.55,"Baixo",IF(Tabela_Brasil[[#This Row],[IDHM]]&lt;=0.699,"Médio",IF(Tabela_Brasil[[#This Row],[IDHM]]&lt;=0.799,"Alto","Muito Alto")))</f>
        <v>Médio</v>
      </c>
      <c r="L3699" t="str">
        <f>VLOOKUP(Tabela_Brasil[[#This Row],[Estado]],'De-Para_Estado_Regiao'!$B$3:$C$29,2,FALSE)</f>
        <v>Centro-Oeste</v>
      </c>
      <c r="M3699">
        <f>IF(Tabela_Brasil[[#This Row],[IBGE_1-4]]&gt;=951,1,0)</f>
        <v>0</v>
      </c>
      <c r="N3699">
        <f>IF(Tabela_Brasil[[#This Row],[COMP_P]]&lt;=2,1,0)</f>
        <v>0</v>
      </c>
    </row>
    <row r="3700" spans="1:14" x14ac:dyDescent="0.25">
      <c r="A3700" s="12" t="s">
        <v>3610</v>
      </c>
      <c r="B3700" s="12" t="s">
        <v>59</v>
      </c>
      <c r="C3700" s="12">
        <v>215</v>
      </c>
      <c r="D3700" s="12">
        <v>0.70499999999999996</v>
      </c>
      <c r="E3700" s="12">
        <v>0.70199999999999996</v>
      </c>
      <c r="F3700" s="12">
        <v>0.61799999999999999</v>
      </c>
      <c r="G3700" s="12">
        <v>15501.69</v>
      </c>
      <c r="H3700" s="13">
        <v>5</v>
      </c>
      <c r="I3700" t="str">
        <f>CONCATENATE(Tabela_Brasil[[#This Row],[Município]],"-",Tabela_Brasil[[#This Row],[Estado]])</f>
        <v>Santa Rosa Do Sul-SC</v>
      </c>
      <c r="J3700">
        <f>IF(Tabela_Brasil[[#This Row],[IDHM]]&lt;=0.599,1,0)</f>
        <v>0</v>
      </c>
      <c r="K3700" t="str">
        <f>IF(Tabela_Brasil[[#This Row],[IDHM]]&lt;=0.55,"Baixo",IF(Tabela_Brasil[[#This Row],[IDHM]]&lt;=0.699,"Médio",IF(Tabela_Brasil[[#This Row],[IDHM]]&lt;=0.799,"Alto","Muito Alto")))</f>
        <v>Alto</v>
      </c>
      <c r="L3700" t="str">
        <f>VLOOKUP(Tabela_Brasil[[#This Row],[Estado]],'De-Para_Estado_Regiao'!$B$3:$C$29,2,FALSE)</f>
        <v>Sul</v>
      </c>
      <c r="M3700">
        <f>IF(Tabela_Brasil[[#This Row],[IBGE_1-4]]&gt;=951,1,0)</f>
        <v>0</v>
      </c>
      <c r="N3700">
        <f>IF(Tabela_Brasil[[#This Row],[COMP_P]]&lt;=2,1,0)</f>
        <v>0</v>
      </c>
    </row>
    <row r="3701" spans="1:14" x14ac:dyDescent="0.25">
      <c r="A3701" s="9" t="s">
        <v>3611</v>
      </c>
      <c r="B3701" s="9" t="s">
        <v>7</v>
      </c>
      <c r="C3701" s="9">
        <v>278</v>
      </c>
      <c r="D3701" s="9">
        <v>0.72099999999999997</v>
      </c>
      <c r="E3701" s="9">
        <v>0.68100000000000005</v>
      </c>
      <c r="F3701" s="9">
        <v>0.63700000000000001</v>
      </c>
      <c r="G3701" s="9">
        <v>20118.47</v>
      </c>
      <c r="H3701" s="10">
        <v>1</v>
      </c>
      <c r="I3701" t="str">
        <f>CONCATENATE(Tabela_Brasil[[#This Row],[Município]],"-",Tabela_Brasil[[#This Row],[Estado]])</f>
        <v>Anhembi-SP</v>
      </c>
      <c r="J3701">
        <f>IF(Tabela_Brasil[[#This Row],[IDHM]]&lt;=0.599,1,0)</f>
        <v>0</v>
      </c>
      <c r="K3701" t="str">
        <f>IF(Tabela_Brasil[[#This Row],[IDHM]]&lt;=0.55,"Baixo",IF(Tabela_Brasil[[#This Row],[IDHM]]&lt;=0.699,"Médio",IF(Tabela_Brasil[[#This Row],[IDHM]]&lt;=0.799,"Alto","Muito Alto")))</f>
        <v>Alto</v>
      </c>
      <c r="L3701" t="str">
        <f>VLOOKUP(Tabela_Brasil[[#This Row],[Estado]],'De-Para_Estado_Regiao'!$B$3:$C$29,2,FALSE)</f>
        <v>Sudeste</v>
      </c>
      <c r="M3701">
        <f>IF(Tabela_Brasil[[#This Row],[IBGE_1-4]]&gt;=951,1,0)</f>
        <v>0</v>
      </c>
      <c r="N3701">
        <f>IF(Tabela_Brasil[[#This Row],[COMP_P]]&lt;=2,1,0)</f>
        <v>1</v>
      </c>
    </row>
    <row r="3702" spans="1:14" x14ac:dyDescent="0.25">
      <c r="A3702" s="12" t="s">
        <v>3612</v>
      </c>
      <c r="B3702" s="12" t="s">
        <v>19</v>
      </c>
      <c r="C3702" s="12">
        <v>1158</v>
      </c>
      <c r="D3702" s="12">
        <v>0.59</v>
      </c>
      <c r="E3702" s="12">
        <v>0.54400000000000004</v>
      </c>
      <c r="F3702" s="12">
        <v>0.498</v>
      </c>
      <c r="G3702" s="12">
        <v>6414.12</v>
      </c>
      <c r="H3702" s="13">
        <v>3</v>
      </c>
      <c r="I3702" t="str">
        <f>CONCATENATE(Tabela_Brasil[[#This Row],[Município]],"-",Tabela_Brasil[[#This Row],[Estado]])</f>
        <v>Araçoiaba-PE</v>
      </c>
      <c r="J3702">
        <f>IF(Tabela_Brasil[[#This Row],[IDHM]]&lt;=0.599,1,0)</f>
        <v>1</v>
      </c>
      <c r="K3702" t="str">
        <f>IF(Tabela_Brasil[[#This Row],[IDHM]]&lt;=0.55,"Baixo",IF(Tabela_Brasil[[#This Row],[IDHM]]&lt;=0.699,"Médio",IF(Tabela_Brasil[[#This Row],[IDHM]]&lt;=0.799,"Alto","Muito Alto")))</f>
        <v>Médio</v>
      </c>
      <c r="L3702" t="str">
        <f>VLOOKUP(Tabela_Brasil[[#This Row],[Estado]],'De-Para_Estado_Regiao'!$B$3:$C$29,2,FALSE)</f>
        <v>Nordeste</v>
      </c>
      <c r="M3702">
        <f>IF(Tabela_Brasil[[#This Row],[IBGE_1-4]]&gt;=951,1,0)</f>
        <v>1</v>
      </c>
      <c r="N3702">
        <f>IF(Tabela_Brasil[[#This Row],[COMP_P]]&lt;=2,1,0)</f>
        <v>0</v>
      </c>
    </row>
    <row r="3703" spans="1:14" x14ac:dyDescent="0.25">
      <c r="A3703" s="9" t="s">
        <v>3613</v>
      </c>
      <c r="B3703" s="9" t="s">
        <v>33</v>
      </c>
      <c r="C3703" s="9">
        <v>120</v>
      </c>
      <c r="D3703" s="9">
        <v>0.7</v>
      </c>
      <c r="E3703" s="9">
        <v>0.68100000000000005</v>
      </c>
      <c r="F3703" s="9">
        <v>0.61899999999999999</v>
      </c>
      <c r="G3703" s="9">
        <v>32025.88</v>
      </c>
      <c r="H3703" s="10">
        <v>6</v>
      </c>
      <c r="I3703" t="str">
        <f>CONCATENATE(Tabela_Brasil[[#This Row],[Município]],"-",Tabela_Brasil[[#This Row],[Estado]])</f>
        <v>São Miguel Do Passa Quatro-GO</v>
      </c>
      <c r="J3703">
        <f>IF(Tabela_Brasil[[#This Row],[IDHM]]&lt;=0.599,1,0)</f>
        <v>0</v>
      </c>
      <c r="K3703" t="str">
        <f>IF(Tabela_Brasil[[#This Row],[IDHM]]&lt;=0.55,"Baixo",IF(Tabela_Brasil[[#This Row],[IDHM]]&lt;=0.699,"Médio",IF(Tabela_Brasil[[#This Row],[IDHM]]&lt;=0.799,"Alto","Muito Alto")))</f>
        <v>Alto</v>
      </c>
      <c r="L3703" t="str">
        <f>VLOOKUP(Tabela_Brasil[[#This Row],[Estado]],'De-Para_Estado_Regiao'!$B$3:$C$29,2,FALSE)</f>
        <v>Centro-Oeste</v>
      </c>
      <c r="M3703">
        <f>IF(Tabela_Brasil[[#This Row],[IBGE_1-4]]&gt;=951,1,0)</f>
        <v>0</v>
      </c>
      <c r="N3703">
        <f>IF(Tabela_Brasil[[#This Row],[COMP_P]]&lt;=2,1,0)</f>
        <v>0</v>
      </c>
    </row>
    <row r="3704" spans="1:14" x14ac:dyDescent="0.25">
      <c r="A3704" s="12" t="s">
        <v>3614</v>
      </c>
      <c r="B3704" s="12" t="s">
        <v>59</v>
      </c>
      <c r="C3704" s="12">
        <v>232</v>
      </c>
      <c r="D3704" s="12">
        <v>0.72799999999999998</v>
      </c>
      <c r="E3704" s="12">
        <v>0.73399999999999999</v>
      </c>
      <c r="F3704" s="12">
        <v>0.622</v>
      </c>
      <c r="G3704" s="12">
        <v>12680.75</v>
      </c>
      <c r="H3704" s="13">
        <v>4</v>
      </c>
      <c r="I3704" t="str">
        <f>CONCATENATE(Tabela_Brasil[[#This Row],[Município]],"-",Tabela_Brasil[[#This Row],[Estado]])</f>
        <v>Balneário Gaivota-SC</v>
      </c>
      <c r="J3704">
        <f>IF(Tabela_Brasil[[#This Row],[IDHM]]&lt;=0.599,1,0)</f>
        <v>0</v>
      </c>
      <c r="K3704" t="str">
        <f>IF(Tabela_Brasil[[#This Row],[IDHM]]&lt;=0.55,"Baixo",IF(Tabela_Brasil[[#This Row],[IDHM]]&lt;=0.699,"Médio",IF(Tabela_Brasil[[#This Row],[IDHM]]&lt;=0.799,"Alto","Muito Alto")))</f>
        <v>Alto</v>
      </c>
      <c r="L3704" t="str">
        <f>VLOOKUP(Tabela_Brasil[[#This Row],[Estado]],'De-Para_Estado_Regiao'!$B$3:$C$29,2,FALSE)</f>
        <v>Sul</v>
      </c>
      <c r="M3704">
        <f>IF(Tabela_Brasil[[#This Row],[IBGE_1-4]]&gt;=951,1,0)</f>
        <v>0</v>
      </c>
      <c r="N3704">
        <f>IF(Tabela_Brasil[[#This Row],[COMP_P]]&lt;=2,1,0)</f>
        <v>0</v>
      </c>
    </row>
    <row r="3705" spans="1:14" x14ac:dyDescent="0.25">
      <c r="A3705" s="9" t="s">
        <v>3615</v>
      </c>
      <c r="B3705" s="9" t="s">
        <v>31</v>
      </c>
      <c r="C3705" s="9">
        <v>554</v>
      </c>
      <c r="D3705" s="9">
        <v>0.60599999999999998</v>
      </c>
      <c r="E3705" s="9">
        <v>0.55900000000000005</v>
      </c>
      <c r="F3705" s="9">
        <v>0.56200000000000006</v>
      </c>
      <c r="G3705" s="9">
        <v>7820.13</v>
      </c>
      <c r="H3705" s="10">
        <v>5</v>
      </c>
      <c r="I3705" t="str">
        <f>CONCATENATE(Tabela_Brasil[[#This Row],[Município]],"-",Tabela_Brasil[[#This Row],[Estado]])</f>
        <v>Acarape-CE</v>
      </c>
      <c r="J3705">
        <f>IF(Tabela_Brasil[[#This Row],[IDHM]]&lt;=0.599,1,0)</f>
        <v>0</v>
      </c>
      <c r="K3705" t="str">
        <f>IF(Tabela_Brasil[[#This Row],[IDHM]]&lt;=0.55,"Baixo",IF(Tabela_Brasil[[#This Row],[IDHM]]&lt;=0.699,"Médio",IF(Tabela_Brasil[[#This Row],[IDHM]]&lt;=0.799,"Alto","Muito Alto")))</f>
        <v>Médio</v>
      </c>
      <c r="L3705" t="str">
        <f>VLOOKUP(Tabela_Brasil[[#This Row],[Estado]],'De-Para_Estado_Regiao'!$B$3:$C$29,2,FALSE)</f>
        <v>Nordeste</v>
      </c>
      <c r="M3705">
        <f>IF(Tabela_Brasil[[#This Row],[IBGE_1-4]]&gt;=951,1,0)</f>
        <v>0</v>
      </c>
      <c r="N3705">
        <f>IF(Tabela_Brasil[[#This Row],[COMP_P]]&lt;=2,1,0)</f>
        <v>0</v>
      </c>
    </row>
    <row r="3706" spans="1:14" x14ac:dyDescent="0.25">
      <c r="A3706" s="12" t="s">
        <v>3616</v>
      </c>
      <c r="B3706" s="12" t="s">
        <v>39</v>
      </c>
      <c r="C3706" s="12">
        <v>716</v>
      </c>
      <c r="D3706" s="12">
        <v>0.47899999999999998</v>
      </c>
      <c r="E3706" s="12">
        <v>0.46100000000000002</v>
      </c>
      <c r="F3706" s="12">
        <v>0.32300000000000001</v>
      </c>
      <c r="G3706" s="12">
        <v>5558.32</v>
      </c>
      <c r="H3706" s="13">
        <v>0</v>
      </c>
      <c r="I3706" t="str">
        <f>CONCATENATE(Tabela_Brasil[[#This Row],[Município]],"-",Tabela_Brasil[[#This Row],[Estado]])</f>
        <v>Santa Isabel Do Rio Negro-AM</v>
      </c>
      <c r="J3706">
        <f>IF(Tabela_Brasil[[#This Row],[IDHM]]&lt;=0.599,1,0)</f>
        <v>1</v>
      </c>
      <c r="K3706" t="str">
        <f>IF(Tabela_Brasil[[#This Row],[IDHM]]&lt;=0.55,"Baixo",IF(Tabela_Brasil[[#This Row],[IDHM]]&lt;=0.699,"Médio",IF(Tabela_Brasil[[#This Row],[IDHM]]&lt;=0.799,"Alto","Muito Alto")))</f>
        <v>Baixo</v>
      </c>
      <c r="L3706" t="str">
        <f>VLOOKUP(Tabela_Brasil[[#This Row],[Estado]],'De-Para_Estado_Regiao'!$B$3:$C$29,2,FALSE)</f>
        <v>Norte</v>
      </c>
      <c r="M3706">
        <f>IF(Tabela_Brasil[[#This Row],[IBGE_1-4]]&gt;=951,1,0)</f>
        <v>0</v>
      </c>
      <c r="N3706">
        <f>IF(Tabela_Brasil[[#This Row],[COMP_P]]&lt;=2,1,0)</f>
        <v>1</v>
      </c>
    </row>
    <row r="3707" spans="1:14" x14ac:dyDescent="0.25">
      <c r="A3707" s="9" t="s">
        <v>3617</v>
      </c>
      <c r="B3707" s="9" t="s">
        <v>7</v>
      </c>
      <c r="C3707" s="9">
        <v>119</v>
      </c>
      <c r="D3707" s="9">
        <v>0.74</v>
      </c>
      <c r="E3707" s="9">
        <v>0.70599999999999996</v>
      </c>
      <c r="F3707" s="9">
        <v>0.71199999999999997</v>
      </c>
      <c r="G3707" s="9">
        <v>44106.36</v>
      </c>
      <c r="H3707" s="10">
        <v>0</v>
      </c>
      <c r="I3707" t="str">
        <f>CONCATENATE(Tabela_Brasil[[#This Row],[Município]],"-",Tabela_Brasil[[#This Row],[Estado]])</f>
        <v>Bento De Abreu-SP</v>
      </c>
      <c r="J3707">
        <f>IF(Tabela_Brasil[[#This Row],[IDHM]]&lt;=0.599,1,0)</f>
        <v>0</v>
      </c>
      <c r="K3707" t="str">
        <f>IF(Tabela_Brasil[[#This Row],[IDHM]]&lt;=0.55,"Baixo",IF(Tabela_Brasil[[#This Row],[IDHM]]&lt;=0.699,"Médio",IF(Tabela_Brasil[[#This Row],[IDHM]]&lt;=0.799,"Alto","Muito Alto")))</f>
        <v>Alto</v>
      </c>
      <c r="L3707" t="str">
        <f>VLOOKUP(Tabela_Brasil[[#This Row],[Estado]],'De-Para_Estado_Regiao'!$B$3:$C$29,2,FALSE)</f>
        <v>Sudeste</v>
      </c>
      <c r="M3707">
        <f>IF(Tabela_Brasil[[#This Row],[IBGE_1-4]]&gt;=951,1,0)</f>
        <v>0</v>
      </c>
      <c r="N3707">
        <f>IF(Tabela_Brasil[[#This Row],[COMP_P]]&lt;=2,1,0)</f>
        <v>1</v>
      </c>
    </row>
    <row r="3708" spans="1:14" x14ac:dyDescent="0.25">
      <c r="A3708" s="12" t="s">
        <v>3618</v>
      </c>
      <c r="B3708" s="12" t="s">
        <v>31</v>
      </c>
      <c r="C3708" s="12">
        <v>535</v>
      </c>
      <c r="D3708" s="12">
        <v>0.61</v>
      </c>
      <c r="E3708" s="12">
        <v>0.53600000000000003</v>
      </c>
      <c r="F3708" s="12">
        <v>0.54500000000000004</v>
      </c>
      <c r="G3708" s="12">
        <v>6502.59</v>
      </c>
      <c r="H3708" s="13">
        <v>3</v>
      </c>
      <c r="I3708" t="str">
        <f>CONCATENATE(Tabela_Brasil[[#This Row],[Município]],"-",Tabela_Brasil[[#This Row],[Estado]])</f>
        <v>Madalena-CE</v>
      </c>
      <c r="J3708">
        <f>IF(Tabela_Brasil[[#This Row],[IDHM]]&lt;=0.599,1,0)</f>
        <v>0</v>
      </c>
      <c r="K3708" t="str">
        <f>IF(Tabela_Brasil[[#This Row],[IDHM]]&lt;=0.55,"Baixo",IF(Tabela_Brasil[[#This Row],[IDHM]]&lt;=0.699,"Médio",IF(Tabela_Brasil[[#This Row],[IDHM]]&lt;=0.799,"Alto","Muito Alto")))</f>
        <v>Médio</v>
      </c>
      <c r="L3708" t="str">
        <f>VLOOKUP(Tabela_Brasil[[#This Row],[Estado]],'De-Para_Estado_Regiao'!$B$3:$C$29,2,FALSE)</f>
        <v>Nordeste</v>
      </c>
      <c r="M3708">
        <f>IF(Tabela_Brasil[[#This Row],[IBGE_1-4]]&gt;=951,1,0)</f>
        <v>0</v>
      </c>
      <c r="N3708">
        <f>IF(Tabela_Brasil[[#This Row],[COMP_P]]&lt;=2,1,0)</f>
        <v>0</v>
      </c>
    </row>
    <row r="3709" spans="1:14" x14ac:dyDescent="0.25">
      <c r="A3709" s="9" t="s">
        <v>3619</v>
      </c>
      <c r="B3709" s="9" t="s">
        <v>59</v>
      </c>
      <c r="C3709" s="9">
        <v>54</v>
      </c>
      <c r="D3709" s="9">
        <v>0.72299999999999998</v>
      </c>
      <c r="E3709" s="9">
        <v>0.73599999999999999</v>
      </c>
      <c r="F3709" s="9">
        <v>0.59199999999999997</v>
      </c>
      <c r="G3709" s="9">
        <v>28430.22</v>
      </c>
      <c r="H3709" s="10">
        <v>8</v>
      </c>
      <c r="I3709" t="str">
        <f>CONCATENATE(Tabela_Brasil[[#This Row],[Município]],"-",Tabela_Brasil[[#This Row],[Estado]])</f>
        <v>Erval Velho-SC</v>
      </c>
      <c r="J3709">
        <f>IF(Tabela_Brasil[[#This Row],[IDHM]]&lt;=0.599,1,0)</f>
        <v>0</v>
      </c>
      <c r="K3709" t="str">
        <f>IF(Tabela_Brasil[[#This Row],[IDHM]]&lt;=0.55,"Baixo",IF(Tabela_Brasil[[#This Row],[IDHM]]&lt;=0.699,"Médio",IF(Tabela_Brasil[[#This Row],[IDHM]]&lt;=0.799,"Alto","Muito Alto")))</f>
        <v>Alto</v>
      </c>
      <c r="L3709" t="str">
        <f>VLOOKUP(Tabela_Brasil[[#This Row],[Estado]],'De-Para_Estado_Regiao'!$B$3:$C$29,2,FALSE)</f>
        <v>Sul</v>
      </c>
      <c r="M3709">
        <f>IF(Tabela_Brasil[[#This Row],[IBGE_1-4]]&gt;=951,1,0)</f>
        <v>0</v>
      </c>
      <c r="N3709">
        <f>IF(Tabela_Brasil[[#This Row],[COMP_P]]&lt;=2,1,0)</f>
        <v>0</v>
      </c>
    </row>
    <row r="3710" spans="1:14" x14ac:dyDescent="0.25">
      <c r="A3710" s="12" t="s">
        <v>3620</v>
      </c>
      <c r="B3710" s="12" t="s">
        <v>24</v>
      </c>
      <c r="C3710" s="12">
        <v>105</v>
      </c>
      <c r="D3710" s="12">
        <v>0.55000000000000004</v>
      </c>
      <c r="E3710" s="12">
        <v>0.48799999999999999</v>
      </c>
      <c r="F3710" s="12">
        <v>0.44500000000000001</v>
      </c>
      <c r="G3710" s="12">
        <v>10982.38</v>
      </c>
      <c r="H3710" s="13">
        <v>3</v>
      </c>
      <c r="I3710" t="str">
        <f>CONCATENATE(Tabela_Brasil[[#This Row],[Município]],"-",Tabela_Brasil[[#This Row],[Estado]])</f>
        <v>Muquém Do São Francisco-BA</v>
      </c>
      <c r="J3710">
        <f>IF(Tabela_Brasil[[#This Row],[IDHM]]&lt;=0.599,1,0)</f>
        <v>1</v>
      </c>
      <c r="K3710" t="str">
        <f>IF(Tabela_Brasil[[#This Row],[IDHM]]&lt;=0.55,"Baixo",IF(Tabela_Brasil[[#This Row],[IDHM]]&lt;=0.699,"Médio",IF(Tabela_Brasil[[#This Row],[IDHM]]&lt;=0.799,"Alto","Muito Alto")))</f>
        <v>Baixo</v>
      </c>
      <c r="L3710" t="str">
        <f>VLOOKUP(Tabela_Brasil[[#This Row],[Estado]],'De-Para_Estado_Regiao'!$B$3:$C$29,2,FALSE)</f>
        <v>Nordeste</v>
      </c>
      <c r="M3710">
        <f>IF(Tabela_Brasil[[#This Row],[IBGE_1-4]]&gt;=951,1,0)</f>
        <v>0</v>
      </c>
      <c r="N3710">
        <f>IF(Tabela_Brasil[[#This Row],[COMP_P]]&lt;=2,1,0)</f>
        <v>0</v>
      </c>
    </row>
    <row r="3711" spans="1:14" x14ac:dyDescent="0.25">
      <c r="A3711" s="9" t="s">
        <v>3621</v>
      </c>
      <c r="B3711" s="9" t="s">
        <v>33</v>
      </c>
      <c r="C3711" s="9">
        <v>240</v>
      </c>
      <c r="D3711" s="9">
        <v>0.72299999999999998</v>
      </c>
      <c r="E3711" s="9">
        <v>0.68700000000000006</v>
      </c>
      <c r="F3711" s="9">
        <v>0.66200000000000003</v>
      </c>
      <c r="G3711" s="9">
        <v>22391.02</v>
      </c>
      <c r="H3711" s="10">
        <v>6</v>
      </c>
      <c r="I3711" t="str">
        <f>CONCATENATE(Tabela_Brasil[[#This Row],[Município]],"-",Tabela_Brasil[[#This Row],[Estado]])</f>
        <v>Santo Antônio De Goiás-GO</v>
      </c>
      <c r="J3711">
        <f>IF(Tabela_Brasil[[#This Row],[IDHM]]&lt;=0.599,1,0)</f>
        <v>0</v>
      </c>
      <c r="K3711" t="str">
        <f>IF(Tabela_Brasil[[#This Row],[IDHM]]&lt;=0.55,"Baixo",IF(Tabela_Brasil[[#This Row],[IDHM]]&lt;=0.699,"Médio",IF(Tabela_Brasil[[#This Row],[IDHM]]&lt;=0.799,"Alto","Muito Alto")))</f>
        <v>Alto</v>
      </c>
      <c r="L3711" t="str">
        <f>VLOOKUP(Tabela_Brasil[[#This Row],[Estado]],'De-Para_Estado_Regiao'!$B$3:$C$29,2,FALSE)</f>
        <v>Centro-Oeste</v>
      </c>
      <c r="M3711">
        <f>IF(Tabela_Brasil[[#This Row],[IBGE_1-4]]&gt;=951,1,0)</f>
        <v>0</v>
      </c>
      <c r="N3711">
        <f>IF(Tabela_Brasil[[#This Row],[COMP_P]]&lt;=2,1,0)</f>
        <v>0</v>
      </c>
    </row>
    <row r="3712" spans="1:14" x14ac:dyDescent="0.25">
      <c r="A3712" s="12" t="s">
        <v>3622</v>
      </c>
      <c r="B3712" s="12" t="s">
        <v>14</v>
      </c>
      <c r="C3712" s="12">
        <v>48</v>
      </c>
      <c r="D3712" s="12">
        <v>0.752</v>
      </c>
      <c r="E3712" s="12">
        <v>0.79600000000000004</v>
      </c>
      <c r="F3712" s="12">
        <v>0.63</v>
      </c>
      <c r="G3712" s="12">
        <v>42682.85</v>
      </c>
      <c r="H3712" s="13">
        <v>7</v>
      </c>
      <c r="I3712" t="str">
        <f>CONCATENATE(Tabela_Brasil[[#This Row],[Município]],"-",Tabela_Brasil[[#This Row],[Estado]])</f>
        <v>Westfália-RS</v>
      </c>
      <c r="J3712">
        <f>IF(Tabela_Brasil[[#This Row],[IDHM]]&lt;=0.599,1,0)</f>
        <v>0</v>
      </c>
      <c r="K3712" t="str">
        <f>IF(Tabela_Brasil[[#This Row],[IDHM]]&lt;=0.55,"Baixo",IF(Tabela_Brasil[[#This Row],[IDHM]]&lt;=0.699,"Médio",IF(Tabela_Brasil[[#This Row],[IDHM]]&lt;=0.799,"Alto","Muito Alto")))</f>
        <v>Alto</v>
      </c>
      <c r="L3712" t="str">
        <f>VLOOKUP(Tabela_Brasil[[#This Row],[Estado]],'De-Para_Estado_Regiao'!$B$3:$C$29,2,FALSE)</f>
        <v>Sul</v>
      </c>
      <c r="M3712">
        <f>IF(Tabela_Brasil[[#This Row],[IBGE_1-4]]&gt;=951,1,0)</f>
        <v>0</v>
      </c>
      <c r="N3712">
        <f>IF(Tabela_Brasil[[#This Row],[COMP_P]]&lt;=2,1,0)</f>
        <v>0</v>
      </c>
    </row>
    <row r="3713" spans="1:14" x14ac:dyDescent="0.25">
      <c r="A3713" s="9" t="s">
        <v>3623</v>
      </c>
      <c r="B3713" s="9" t="s">
        <v>19</v>
      </c>
      <c r="C3713" s="9">
        <v>508</v>
      </c>
      <c r="D3713" s="9">
        <v>0.56799999999999995</v>
      </c>
      <c r="E3713" s="9">
        <v>0.54100000000000004</v>
      </c>
      <c r="F3713" s="9">
        <v>0.47799999999999998</v>
      </c>
      <c r="G3713" s="9">
        <v>10052.959999999999</v>
      </c>
      <c r="H3713" s="10">
        <v>17</v>
      </c>
      <c r="I3713" t="str">
        <f>CONCATENATE(Tabela_Brasil[[#This Row],[Município]],"-",Tabela_Brasil[[#This Row],[Estado]])</f>
        <v>Cortês-PE</v>
      </c>
      <c r="J3713">
        <f>IF(Tabela_Brasil[[#This Row],[IDHM]]&lt;=0.599,1,0)</f>
        <v>1</v>
      </c>
      <c r="K3713" t="str">
        <f>IF(Tabela_Brasil[[#This Row],[IDHM]]&lt;=0.55,"Baixo",IF(Tabela_Brasil[[#This Row],[IDHM]]&lt;=0.699,"Médio",IF(Tabela_Brasil[[#This Row],[IDHM]]&lt;=0.799,"Alto","Muito Alto")))</f>
        <v>Médio</v>
      </c>
      <c r="L3713" t="str">
        <f>VLOOKUP(Tabela_Brasil[[#This Row],[Estado]],'De-Para_Estado_Regiao'!$B$3:$C$29,2,FALSE)</f>
        <v>Nordeste</v>
      </c>
      <c r="M3713">
        <f>IF(Tabela_Brasil[[#This Row],[IBGE_1-4]]&gt;=951,1,0)</f>
        <v>0</v>
      </c>
      <c r="N3713">
        <f>IF(Tabela_Brasil[[#This Row],[COMP_P]]&lt;=2,1,0)</f>
        <v>0</v>
      </c>
    </row>
    <row r="3714" spans="1:14" x14ac:dyDescent="0.25">
      <c r="A3714" s="12" t="s">
        <v>269</v>
      </c>
      <c r="B3714" s="12" t="s">
        <v>82</v>
      </c>
      <c r="C3714" s="12">
        <v>209</v>
      </c>
      <c r="D3714" s="12">
        <v>0.64900000000000002</v>
      </c>
      <c r="E3714" s="12">
        <v>0.59</v>
      </c>
      <c r="F3714" s="12">
        <v>0.58199999999999996</v>
      </c>
      <c r="G3714" s="12">
        <v>18047.240000000002</v>
      </c>
      <c r="H3714" s="13">
        <v>3</v>
      </c>
      <c r="I3714" t="str">
        <f>CONCATENATE(Tabela_Brasil[[#This Row],[Município]],"-",Tabela_Brasil[[#This Row],[Estado]])</f>
        <v>Boa Vista-PB</v>
      </c>
      <c r="J3714">
        <f>IF(Tabela_Brasil[[#This Row],[IDHM]]&lt;=0.599,1,0)</f>
        <v>0</v>
      </c>
      <c r="K3714" t="str">
        <f>IF(Tabela_Brasil[[#This Row],[IDHM]]&lt;=0.55,"Baixo",IF(Tabela_Brasil[[#This Row],[IDHM]]&lt;=0.699,"Médio",IF(Tabela_Brasil[[#This Row],[IDHM]]&lt;=0.799,"Alto","Muito Alto")))</f>
        <v>Médio</v>
      </c>
      <c r="L3714" t="str">
        <f>VLOOKUP(Tabela_Brasil[[#This Row],[Estado]],'De-Para_Estado_Regiao'!$B$3:$C$29,2,FALSE)</f>
        <v>Nordeste</v>
      </c>
      <c r="M3714">
        <f>IF(Tabela_Brasil[[#This Row],[IBGE_1-4]]&gt;=951,1,0)</f>
        <v>0</v>
      </c>
      <c r="N3714">
        <f>IF(Tabela_Brasil[[#This Row],[COMP_P]]&lt;=2,1,0)</f>
        <v>0</v>
      </c>
    </row>
    <row r="3715" spans="1:14" x14ac:dyDescent="0.25">
      <c r="A3715" s="9" t="s">
        <v>3624</v>
      </c>
      <c r="B3715" s="9" t="s">
        <v>111</v>
      </c>
      <c r="C3715" s="9">
        <v>242</v>
      </c>
      <c r="D3715" s="9">
        <v>0.67900000000000005</v>
      </c>
      <c r="E3715" s="9">
        <v>0.65400000000000003</v>
      </c>
      <c r="F3715" s="9">
        <v>0.56599999999999995</v>
      </c>
      <c r="G3715" s="9">
        <v>26586.83</v>
      </c>
      <c r="H3715" s="10">
        <v>0</v>
      </c>
      <c r="I3715" t="str">
        <f>CONCATENATE(Tabela_Brasil[[#This Row],[Município]],"-",Tabela_Brasil[[#This Row],[Estado]])</f>
        <v>Dueré-TO</v>
      </c>
      <c r="J3715">
        <f>IF(Tabela_Brasil[[#This Row],[IDHM]]&lt;=0.599,1,0)</f>
        <v>0</v>
      </c>
      <c r="K3715" t="str">
        <f>IF(Tabela_Brasil[[#This Row],[IDHM]]&lt;=0.55,"Baixo",IF(Tabela_Brasil[[#This Row],[IDHM]]&lt;=0.699,"Médio",IF(Tabela_Brasil[[#This Row],[IDHM]]&lt;=0.799,"Alto","Muito Alto")))</f>
        <v>Médio</v>
      </c>
      <c r="L3715" t="str">
        <f>VLOOKUP(Tabela_Brasil[[#This Row],[Estado]],'De-Para_Estado_Regiao'!$B$3:$C$29,2,FALSE)</f>
        <v>Norte</v>
      </c>
      <c r="M3715">
        <f>IF(Tabela_Brasil[[#This Row],[IBGE_1-4]]&gt;=951,1,0)</f>
        <v>0</v>
      </c>
      <c r="N3715">
        <f>IF(Tabela_Brasil[[#This Row],[COMP_P]]&lt;=2,1,0)</f>
        <v>1</v>
      </c>
    </row>
    <row r="3716" spans="1:14" x14ac:dyDescent="0.25">
      <c r="A3716" s="12" t="s">
        <v>3625</v>
      </c>
      <c r="B3716" s="12" t="s">
        <v>24</v>
      </c>
      <c r="C3716" s="12">
        <v>399</v>
      </c>
      <c r="D3716" s="12">
        <v>0.56999999999999995</v>
      </c>
      <c r="E3716" s="12">
        <v>0.54</v>
      </c>
      <c r="F3716" s="12">
        <v>0.46200000000000002</v>
      </c>
      <c r="G3716" s="12">
        <v>10042.94</v>
      </c>
      <c r="H3716" s="13">
        <v>1</v>
      </c>
      <c r="I3716" t="str">
        <f>CONCATENATE(Tabela_Brasil[[#This Row],[Município]],"-",Tabela_Brasil[[#This Row],[Estado]])</f>
        <v>Araçás-BA</v>
      </c>
      <c r="J3716">
        <f>IF(Tabela_Brasil[[#This Row],[IDHM]]&lt;=0.599,1,0)</f>
        <v>1</v>
      </c>
      <c r="K3716" t="str">
        <f>IF(Tabela_Brasil[[#This Row],[IDHM]]&lt;=0.55,"Baixo",IF(Tabela_Brasil[[#This Row],[IDHM]]&lt;=0.699,"Médio",IF(Tabela_Brasil[[#This Row],[IDHM]]&lt;=0.799,"Alto","Muito Alto")))</f>
        <v>Médio</v>
      </c>
      <c r="L3716" t="str">
        <f>VLOOKUP(Tabela_Brasil[[#This Row],[Estado]],'De-Para_Estado_Regiao'!$B$3:$C$29,2,FALSE)</f>
        <v>Nordeste</v>
      </c>
      <c r="M3716">
        <f>IF(Tabela_Brasil[[#This Row],[IBGE_1-4]]&gt;=951,1,0)</f>
        <v>0</v>
      </c>
      <c r="N3716">
        <f>IF(Tabela_Brasil[[#This Row],[COMP_P]]&lt;=2,1,0)</f>
        <v>1</v>
      </c>
    </row>
    <row r="3717" spans="1:14" x14ac:dyDescent="0.25">
      <c r="A3717" s="9" t="s">
        <v>3626</v>
      </c>
      <c r="B3717" s="9" t="s">
        <v>111</v>
      </c>
      <c r="C3717" s="9">
        <v>499</v>
      </c>
      <c r="D3717" s="9">
        <v>0.63600000000000001</v>
      </c>
      <c r="E3717" s="9">
        <v>0.61599999999999999</v>
      </c>
      <c r="F3717" s="9">
        <v>0.52400000000000002</v>
      </c>
      <c r="G3717" s="9">
        <v>17092.53</v>
      </c>
      <c r="H3717" s="10">
        <v>1</v>
      </c>
      <c r="I3717" t="str">
        <f>CONCATENATE(Tabela_Brasil[[#This Row],[Município]],"-",Tabela_Brasil[[#This Row],[Estado]])</f>
        <v>Almas-TO</v>
      </c>
      <c r="J3717">
        <f>IF(Tabela_Brasil[[#This Row],[IDHM]]&lt;=0.599,1,0)</f>
        <v>0</v>
      </c>
      <c r="K3717" t="str">
        <f>IF(Tabela_Brasil[[#This Row],[IDHM]]&lt;=0.55,"Baixo",IF(Tabela_Brasil[[#This Row],[IDHM]]&lt;=0.699,"Médio",IF(Tabela_Brasil[[#This Row],[IDHM]]&lt;=0.799,"Alto","Muito Alto")))</f>
        <v>Médio</v>
      </c>
      <c r="L3717" t="str">
        <f>VLOOKUP(Tabela_Brasil[[#This Row],[Estado]],'De-Para_Estado_Regiao'!$B$3:$C$29,2,FALSE)</f>
        <v>Norte</v>
      </c>
      <c r="M3717">
        <f>IF(Tabela_Brasil[[#This Row],[IBGE_1-4]]&gt;=951,1,0)</f>
        <v>0</v>
      </c>
      <c r="N3717">
        <f>IF(Tabela_Brasil[[#This Row],[COMP_P]]&lt;=2,1,0)</f>
        <v>1</v>
      </c>
    </row>
    <row r="3718" spans="1:14" x14ac:dyDescent="0.25">
      <c r="A3718" s="12" t="s">
        <v>3627</v>
      </c>
      <c r="B3718" s="12" t="s">
        <v>22</v>
      </c>
      <c r="C3718" s="12">
        <v>155</v>
      </c>
      <c r="D3718" s="12">
        <v>0.65</v>
      </c>
      <c r="E3718" s="12">
        <v>0.63200000000000001</v>
      </c>
      <c r="F3718" s="12">
        <v>0.55300000000000005</v>
      </c>
      <c r="G3718" s="12">
        <v>18827.439999999999</v>
      </c>
      <c r="H3718" s="13">
        <v>15</v>
      </c>
      <c r="I3718" t="str">
        <f>CONCATENATE(Tabela_Brasil[[#This Row],[Município]],"-",Tabela_Brasil[[#This Row],[Estado]])</f>
        <v>Nova Tebas-PR</v>
      </c>
      <c r="J3718">
        <f>IF(Tabela_Brasil[[#This Row],[IDHM]]&lt;=0.599,1,0)</f>
        <v>0</v>
      </c>
      <c r="K3718" t="str">
        <f>IF(Tabela_Brasil[[#This Row],[IDHM]]&lt;=0.55,"Baixo",IF(Tabela_Brasil[[#This Row],[IDHM]]&lt;=0.699,"Médio",IF(Tabela_Brasil[[#This Row],[IDHM]]&lt;=0.799,"Alto","Muito Alto")))</f>
        <v>Médio</v>
      </c>
      <c r="L3718" t="str">
        <f>VLOOKUP(Tabela_Brasil[[#This Row],[Estado]],'De-Para_Estado_Regiao'!$B$3:$C$29,2,FALSE)</f>
        <v>Sul</v>
      </c>
      <c r="M3718">
        <f>IF(Tabela_Brasil[[#This Row],[IBGE_1-4]]&gt;=951,1,0)</f>
        <v>0</v>
      </c>
      <c r="N3718">
        <f>IF(Tabela_Brasil[[#This Row],[COMP_P]]&lt;=2,1,0)</f>
        <v>0</v>
      </c>
    </row>
    <row r="3719" spans="1:14" x14ac:dyDescent="0.25">
      <c r="A3719" s="9" t="s">
        <v>3628</v>
      </c>
      <c r="B3719" s="9" t="s">
        <v>24</v>
      </c>
      <c r="C3719" s="9">
        <v>435</v>
      </c>
      <c r="D3719" s="9">
        <v>0.59</v>
      </c>
      <c r="E3719" s="9">
        <v>0.54500000000000004</v>
      </c>
      <c r="F3719" s="9">
        <v>0.504</v>
      </c>
      <c r="G3719" s="9">
        <v>8660.0499999999993</v>
      </c>
      <c r="H3719" s="10">
        <v>1</v>
      </c>
      <c r="I3719" t="str">
        <f>CONCATENATE(Tabela_Brasil[[#This Row],[Município]],"-",Tabela_Brasil[[#This Row],[Estado]])</f>
        <v>Cotegipe-BA</v>
      </c>
      <c r="J3719">
        <f>IF(Tabela_Brasil[[#This Row],[IDHM]]&lt;=0.599,1,0)</f>
        <v>1</v>
      </c>
      <c r="K3719" t="str">
        <f>IF(Tabela_Brasil[[#This Row],[IDHM]]&lt;=0.55,"Baixo",IF(Tabela_Brasil[[#This Row],[IDHM]]&lt;=0.699,"Médio",IF(Tabela_Brasil[[#This Row],[IDHM]]&lt;=0.799,"Alto","Muito Alto")))</f>
        <v>Médio</v>
      </c>
      <c r="L3719" t="str">
        <f>VLOOKUP(Tabela_Brasil[[#This Row],[Estado]],'De-Para_Estado_Regiao'!$B$3:$C$29,2,FALSE)</f>
        <v>Nordeste</v>
      </c>
      <c r="M3719">
        <f>IF(Tabela_Brasil[[#This Row],[IBGE_1-4]]&gt;=951,1,0)</f>
        <v>0</v>
      </c>
      <c r="N3719">
        <f>IF(Tabela_Brasil[[#This Row],[COMP_P]]&lt;=2,1,0)</f>
        <v>1</v>
      </c>
    </row>
    <row r="3720" spans="1:14" x14ac:dyDescent="0.25">
      <c r="A3720" s="12" t="s">
        <v>3629</v>
      </c>
      <c r="B3720" s="12" t="s">
        <v>22</v>
      </c>
      <c r="C3720" s="12">
        <v>266</v>
      </c>
      <c r="D3720" s="12">
        <v>0.69</v>
      </c>
      <c r="E3720" s="12">
        <v>0.66400000000000003</v>
      </c>
      <c r="F3720" s="12">
        <v>0.63900000000000001</v>
      </c>
      <c r="G3720" s="12">
        <v>18249.919999999998</v>
      </c>
      <c r="H3720" s="13">
        <v>4</v>
      </c>
      <c r="I3720" t="str">
        <f>CONCATENATE(Tabela_Brasil[[#This Row],[Município]],"-",Tabela_Brasil[[#This Row],[Estado]])</f>
        <v>Itambaracá-PR</v>
      </c>
      <c r="J3720">
        <f>IF(Tabela_Brasil[[#This Row],[IDHM]]&lt;=0.599,1,0)</f>
        <v>0</v>
      </c>
      <c r="K3720" t="str">
        <f>IF(Tabela_Brasil[[#This Row],[IDHM]]&lt;=0.55,"Baixo",IF(Tabela_Brasil[[#This Row],[IDHM]]&lt;=0.699,"Médio",IF(Tabela_Brasil[[#This Row],[IDHM]]&lt;=0.799,"Alto","Muito Alto")))</f>
        <v>Médio</v>
      </c>
      <c r="L3720" t="str">
        <f>VLOOKUP(Tabela_Brasil[[#This Row],[Estado]],'De-Para_Estado_Regiao'!$B$3:$C$29,2,FALSE)</f>
        <v>Sul</v>
      </c>
      <c r="M3720">
        <f>IF(Tabela_Brasil[[#This Row],[IBGE_1-4]]&gt;=951,1,0)</f>
        <v>0</v>
      </c>
      <c r="N3720">
        <f>IF(Tabela_Brasil[[#This Row],[COMP_P]]&lt;=2,1,0)</f>
        <v>0</v>
      </c>
    </row>
    <row r="3721" spans="1:14" x14ac:dyDescent="0.25">
      <c r="A3721" s="9" t="s">
        <v>3630</v>
      </c>
      <c r="B3721" s="9" t="s">
        <v>114</v>
      </c>
      <c r="C3721" s="9">
        <v>598</v>
      </c>
      <c r="D3721" s="9">
        <v>0.55000000000000004</v>
      </c>
      <c r="E3721" s="9">
        <v>0.53900000000000003</v>
      </c>
      <c r="F3721" s="9">
        <v>0.43099999999999999</v>
      </c>
      <c r="G3721" s="9">
        <v>8270.01</v>
      </c>
      <c r="H3721" s="10">
        <v>2</v>
      </c>
      <c r="I3721" t="str">
        <f>CONCATENATE(Tabela_Brasil[[#This Row],[Município]],"-",Tabela_Brasil[[#This Row],[Estado]])</f>
        <v>Monte Alegre De Sergipe-SE</v>
      </c>
      <c r="J3721">
        <f>IF(Tabela_Brasil[[#This Row],[IDHM]]&lt;=0.599,1,0)</f>
        <v>1</v>
      </c>
      <c r="K3721" t="str">
        <f>IF(Tabela_Brasil[[#This Row],[IDHM]]&lt;=0.55,"Baixo",IF(Tabela_Brasil[[#This Row],[IDHM]]&lt;=0.699,"Médio",IF(Tabela_Brasil[[#This Row],[IDHM]]&lt;=0.799,"Alto","Muito Alto")))</f>
        <v>Baixo</v>
      </c>
      <c r="L3721" t="str">
        <f>VLOOKUP(Tabela_Brasil[[#This Row],[Estado]],'De-Para_Estado_Regiao'!$B$3:$C$29,2,FALSE)</f>
        <v>Nordeste</v>
      </c>
      <c r="M3721">
        <f>IF(Tabela_Brasil[[#This Row],[IBGE_1-4]]&gt;=951,1,0)</f>
        <v>0</v>
      </c>
      <c r="N3721">
        <f>IF(Tabela_Brasil[[#This Row],[COMP_P]]&lt;=2,1,0)</f>
        <v>1</v>
      </c>
    </row>
    <row r="3722" spans="1:14" x14ac:dyDescent="0.25">
      <c r="A3722" s="12" t="s">
        <v>3631</v>
      </c>
      <c r="B3722" s="12" t="s">
        <v>14</v>
      </c>
      <c r="C3722" s="12">
        <v>24</v>
      </c>
      <c r="D3722" s="12">
        <v>0.752</v>
      </c>
      <c r="E3722" s="12">
        <v>0.752</v>
      </c>
      <c r="F3722" s="12">
        <v>0.66300000000000003</v>
      </c>
      <c r="G3722" s="12">
        <v>46022.45</v>
      </c>
      <c r="H3722" s="13">
        <v>4</v>
      </c>
      <c r="I3722" t="str">
        <f>CONCATENATE(Tabela_Brasil[[#This Row],[Município]],"-",Tabela_Brasil[[#This Row],[Estado]])</f>
        <v>Monte Belo Do Sul-RS</v>
      </c>
      <c r="J3722">
        <f>IF(Tabela_Brasil[[#This Row],[IDHM]]&lt;=0.599,1,0)</f>
        <v>0</v>
      </c>
      <c r="K3722" t="str">
        <f>IF(Tabela_Brasil[[#This Row],[IDHM]]&lt;=0.55,"Baixo",IF(Tabela_Brasil[[#This Row],[IDHM]]&lt;=0.699,"Médio",IF(Tabela_Brasil[[#This Row],[IDHM]]&lt;=0.799,"Alto","Muito Alto")))</f>
        <v>Alto</v>
      </c>
      <c r="L3722" t="str">
        <f>VLOOKUP(Tabela_Brasil[[#This Row],[Estado]],'De-Para_Estado_Regiao'!$B$3:$C$29,2,FALSE)</f>
        <v>Sul</v>
      </c>
      <c r="M3722">
        <f>IF(Tabela_Brasil[[#This Row],[IBGE_1-4]]&gt;=951,1,0)</f>
        <v>0</v>
      </c>
      <c r="N3722">
        <f>IF(Tabela_Brasil[[#This Row],[COMP_P]]&lt;=2,1,0)</f>
        <v>0</v>
      </c>
    </row>
    <row r="3723" spans="1:14" x14ac:dyDescent="0.25">
      <c r="A3723" s="9" t="s">
        <v>3632</v>
      </c>
      <c r="B3723" s="9" t="s">
        <v>7</v>
      </c>
      <c r="C3723" s="9">
        <v>137</v>
      </c>
      <c r="D3723" s="9">
        <v>0.75900000000000001</v>
      </c>
      <c r="E3723" s="9">
        <v>0.68799999999999994</v>
      </c>
      <c r="F3723" s="9">
        <v>0.75</v>
      </c>
      <c r="G3723" s="9">
        <v>31752.98</v>
      </c>
      <c r="H3723" s="10">
        <v>2</v>
      </c>
      <c r="I3723" t="str">
        <f>CONCATENATE(Tabela_Brasil[[#This Row],[Município]],"-",Tabela_Brasil[[#This Row],[Estado]])</f>
        <v>Inúbia Paulista-SP</v>
      </c>
      <c r="J3723">
        <f>IF(Tabela_Brasil[[#This Row],[IDHM]]&lt;=0.599,1,0)</f>
        <v>0</v>
      </c>
      <c r="K3723" t="str">
        <f>IF(Tabela_Brasil[[#This Row],[IDHM]]&lt;=0.55,"Baixo",IF(Tabela_Brasil[[#This Row],[IDHM]]&lt;=0.699,"Médio",IF(Tabela_Brasil[[#This Row],[IDHM]]&lt;=0.799,"Alto","Muito Alto")))</f>
        <v>Alto</v>
      </c>
      <c r="L3723" t="str">
        <f>VLOOKUP(Tabela_Brasil[[#This Row],[Estado]],'De-Para_Estado_Regiao'!$B$3:$C$29,2,FALSE)</f>
        <v>Sudeste</v>
      </c>
      <c r="M3723">
        <f>IF(Tabela_Brasil[[#This Row],[IBGE_1-4]]&gt;=951,1,0)</f>
        <v>0</v>
      </c>
      <c r="N3723">
        <f>IF(Tabela_Brasil[[#This Row],[COMP_P]]&lt;=2,1,0)</f>
        <v>1</v>
      </c>
    </row>
    <row r="3724" spans="1:14" x14ac:dyDescent="0.25">
      <c r="A3724" s="12" t="s">
        <v>3633</v>
      </c>
      <c r="B3724" s="12" t="s">
        <v>59</v>
      </c>
      <c r="C3724" s="12">
        <v>61</v>
      </c>
      <c r="D3724" s="12">
        <v>0.65900000000000003</v>
      </c>
      <c r="E3724" s="12">
        <v>0.64800000000000002</v>
      </c>
      <c r="F3724" s="12">
        <v>0.54700000000000004</v>
      </c>
      <c r="G3724" s="12">
        <v>28972.25</v>
      </c>
      <c r="H3724" s="13">
        <v>7</v>
      </c>
      <c r="I3724" t="str">
        <f>CONCATENATE(Tabela_Brasil[[#This Row],[Município]],"-",Tabela_Brasil[[#This Row],[Estado]])</f>
        <v>Passos Maia-SC</v>
      </c>
      <c r="J3724">
        <f>IF(Tabela_Brasil[[#This Row],[IDHM]]&lt;=0.599,1,0)</f>
        <v>0</v>
      </c>
      <c r="K3724" t="str">
        <f>IF(Tabela_Brasil[[#This Row],[IDHM]]&lt;=0.55,"Baixo",IF(Tabela_Brasil[[#This Row],[IDHM]]&lt;=0.699,"Médio",IF(Tabela_Brasil[[#This Row],[IDHM]]&lt;=0.799,"Alto","Muito Alto")))</f>
        <v>Médio</v>
      </c>
      <c r="L3724" t="str">
        <f>VLOOKUP(Tabela_Brasil[[#This Row],[Estado]],'De-Para_Estado_Regiao'!$B$3:$C$29,2,FALSE)</f>
        <v>Sul</v>
      </c>
      <c r="M3724">
        <f>IF(Tabela_Brasil[[#This Row],[IBGE_1-4]]&gt;=951,1,0)</f>
        <v>0</v>
      </c>
      <c r="N3724">
        <f>IF(Tabela_Brasil[[#This Row],[COMP_P]]&lt;=2,1,0)</f>
        <v>0</v>
      </c>
    </row>
    <row r="3725" spans="1:14" x14ac:dyDescent="0.25">
      <c r="A3725" s="9" t="s">
        <v>3634</v>
      </c>
      <c r="B3725" s="9" t="s">
        <v>82</v>
      </c>
      <c r="C3725" s="9">
        <v>537</v>
      </c>
      <c r="D3725" s="9">
        <v>0.56000000000000005</v>
      </c>
      <c r="E3725" s="9">
        <v>0.55400000000000005</v>
      </c>
      <c r="F3725" s="9">
        <v>0.435</v>
      </c>
      <c r="G3725" s="9">
        <v>8637.6200000000008</v>
      </c>
      <c r="H3725" s="10">
        <v>25</v>
      </c>
      <c r="I3725" t="str">
        <f>CONCATENATE(Tabela_Brasil[[#This Row],[Município]],"-",Tabela_Brasil[[#This Row],[Estado]])</f>
        <v>Jacaraú-PB</v>
      </c>
      <c r="J3725">
        <f>IF(Tabela_Brasil[[#This Row],[IDHM]]&lt;=0.599,1,0)</f>
        <v>1</v>
      </c>
      <c r="K3725" t="str">
        <f>IF(Tabela_Brasil[[#This Row],[IDHM]]&lt;=0.55,"Baixo",IF(Tabela_Brasil[[#This Row],[IDHM]]&lt;=0.699,"Médio",IF(Tabela_Brasil[[#This Row],[IDHM]]&lt;=0.799,"Alto","Muito Alto")))</f>
        <v>Médio</v>
      </c>
      <c r="L3725" t="str">
        <f>VLOOKUP(Tabela_Brasil[[#This Row],[Estado]],'De-Para_Estado_Regiao'!$B$3:$C$29,2,FALSE)</f>
        <v>Nordeste</v>
      </c>
      <c r="M3725">
        <f>IF(Tabela_Brasil[[#This Row],[IBGE_1-4]]&gt;=951,1,0)</f>
        <v>0</v>
      </c>
      <c r="N3725">
        <f>IF(Tabela_Brasil[[#This Row],[COMP_P]]&lt;=2,1,0)</f>
        <v>0</v>
      </c>
    </row>
    <row r="3726" spans="1:14" x14ac:dyDescent="0.25">
      <c r="A3726" s="12" t="s">
        <v>3635</v>
      </c>
      <c r="B3726" s="12" t="s">
        <v>7</v>
      </c>
      <c r="C3726" s="12">
        <v>106</v>
      </c>
      <c r="D3726" s="12">
        <v>0.73499999999999999</v>
      </c>
      <c r="E3726" s="12">
        <v>0.67500000000000004</v>
      </c>
      <c r="F3726" s="12">
        <v>0.71099999999999997</v>
      </c>
      <c r="G3726" s="12">
        <v>33785.370000000003</v>
      </c>
      <c r="H3726" s="13">
        <v>0</v>
      </c>
      <c r="I3726" t="str">
        <f>CONCATENATE(Tabela_Brasil[[#This Row],[Município]],"-",Tabela_Brasil[[#This Row],[Estado]])</f>
        <v>Nova Independência-SP</v>
      </c>
      <c r="J3726">
        <f>IF(Tabela_Brasil[[#This Row],[IDHM]]&lt;=0.599,1,0)</f>
        <v>0</v>
      </c>
      <c r="K3726" t="str">
        <f>IF(Tabela_Brasil[[#This Row],[IDHM]]&lt;=0.55,"Baixo",IF(Tabela_Brasil[[#This Row],[IDHM]]&lt;=0.699,"Médio",IF(Tabela_Brasil[[#This Row],[IDHM]]&lt;=0.799,"Alto","Muito Alto")))</f>
        <v>Alto</v>
      </c>
      <c r="L3726" t="str">
        <f>VLOOKUP(Tabela_Brasil[[#This Row],[Estado]],'De-Para_Estado_Regiao'!$B$3:$C$29,2,FALSE)</f>
        <v>Sudeste</v>
      </c>
      <c r="M3726">
        <f>IF(Tabela_Brasil[[#This Row],[IBGE_1-4]]&gt;=951,1,0)</f>
        <v>0</v>
      </c>
      <c r="N3726">
        <f>IF(Tabela_Brasil[[#This Row],[COMP_P]]&lt;=2,1,0)</f>
        <v>1</v>
      </c>
    </row>
    <row r="3727" spans="1:14" x14ac:dyDescent="0.25">
      <c r="A3727" s="9" t="s">
        <v>3636</v>
      </c>
      <c r="B3727" s="9" t="s">
        <v>14</v>
      </c>
      <c r="C3727" s="9">
        <v>20</v>
      </c>
      <c r="D3727" s="9">
        <v>0.72</v>
      </c>
      <c r="E3727" s="9">
        <v>0.73799999999999999</v>
      </c>
      <c r="F3727" s="9">
        <v>0.60499999999999998</v>
      </c>
      <c r="G3727" s="9">
        <v>95030.75</v>
      </c>
      <c r="H3727" s="10">
        <v>1</v>
      </c>
      <c r="I3727" t="str">
        <f>CONCATENATE(Tabela_Brasil[[#This Row],[Município]],"-",Tabela_Brasil[[#This Row],[Estado]])</f>
        <v>André Da Rocha-RS</v>
      </c>
      <c r="J3727">
        <f>IF(Tabela_Brasil[[#This Row],[IDHM]]&lt;=0.599,1,0)</f>
        <v>0</v>
      </c>
      <c r="K3727" t="str">
        <f>IF(Tabela_Brasil[[#This Row],[IDHM]]&lt;=0.55,"Baixo",IF(Tabela_Brasil[[#This Row],[IDHM]]&lt;=0.699,"Médio",IF(Tabela_Brasil[[#This Row],[IDHM]]&lt;=0.799,"Alto","Muito Alto")))</f>
        <v>Alto</v>
      </c>
      <c r="L3727" t="str">
        <f>VLOOKUP(Tabela_Brasil[[#This Row],[Estado]],'De-Para_Estado_Regiao'!$B$3:$C$29,2,FALSE)</f>
        <v>Sul</v>
      </c>
      <c r="M3727">
        <f>IF(Tabela_Brasil[[#This Row],[IBGE_1-4]]&gt;=951,1,0)</f>
        <v>0</v>
      </c>
      <c r="N3727">
        <f>IF(Tabela_Brasil[[#This Row],[COMP_P]]&lt;=2,1,0)</f>
        <v>1</v>
      </c>
    </row>
    <row r="3728" spans="1:14" x14ac:dyDescent="0.25">
      <c r="A3728" s="12" t="s">
        <v>3637</v>
      </c>
      <c r="B3728" s="12" t="s">
        <v>59</v>
      </c>
      <c r="C3728" s="12">
        <v>131</v>
      </c>
      <c r="D3728" s="12">
        <v>0.72</v>
      </c>
      <c r="E3728" s="12">
        <v>0.69499999999999995</v>
      </c>
      <c r="F3728" s="12">
        <v>0.61799999999999999</v>
      </c>
      <c r="G3728" s="12">
        <v>15132.64</v>
      </c>
      <c r="H3728" s="13">
        <v>4</v>
      </c>
      <c r="I3728" t="str">
        <f>CONCATENATE(Tabela_Brasil[[#This Row],[Município]],"-",Tabela_Brasil[[#This Row],[Estado]])</f>
        <v>Passo De Torres-SC</v>
      </c>
      <c r="J3728">
        <f>IF(Tabela_Brasil[[#This Row],[IDHM]]&lt;=0.599,1,0)</f>
        <v>0</v>
      </c>
      <c r="K3728" t="str">
        <f>IF(Tabela_Brasil[[#This Row],[IDHM]]&lt;=0.55,"Baixo",IF(Tabela_Brasil[[#This Row],[IDHM]]&lt;=0.699,"Médio",IF(Tabela_Brasil[[#This Row],[IDHM]]&lt;=0.799,"Alto","Muito Alto")))</f>
        <v>Alto</v>
      </c>
      <c r="L3728" t="str">
        <f>VLOOKUP(Tabela_Brasil[[#This Row],[Estado]],'De-Para_Estado_Regiao'!$B$3:$C$29,2,FALSE)</f>
        <v>Sul</v>
      </c>
      <c r="M3728">
        <f>IF(Tabela_Brasil[[#This Row],[IBGE_1-4]]&gt;=951,1,0)</f>
        <v>0</v>
      </c>
      <c r="N3728">
        <f>IF(Tabela_Brasil[[#This Row],[COMP_P]]&lt;=2,1,0)</f>
        <v>0</v>
      </c>
    </row>
    <row r="3729" spans="1:14" x14ac:dyDescent="0.25">
      <c r="A3729" s="9" t="s">
        <v>3638</v>
      </c>
      <c r="B3729" s="9" t="s">
        <v>29</v>
      </c>
      <c r="C3729" s="9">
        <v>146</v>
      </c>
      <c r="D3729" s="9">
        <v>0.66500000000000004</v>
      </c>
      <c r="E3729" s="9">
        <v>0.66500000000000004</v>
      </c>
      <c r="F3729" s="9">
        <v>0.55600000000000005</v>
      </c>
      <c r="G3729" s="9">
        <v>35112.269999999997</v>
      </c>
      <c r="H3729" s="10">
        <v>2</v>
      </c>
      <c r="I3729" t="str">
        <f>CONCATENATE(Tabela_Brasil[[#This Row],[Município]],"-",Tabela_Brasil[[#This Row],[Estado]])</f>
        <v>União Do Sul-MT</v>
      </c>
      <c r="J3729">
        <f>IF(Tabela_Brasil[[#This Row],[IDHM]]&lt;=0.599,1,0)</f>
        <v>0</v>
      </c>
      <c r="K3729" t="str">
        <f>IF(Tabela_Brasil[[#This Row],[IDHM]]&lt;=0.55,"Baixo",IF(Tabela_Brasil[[#This Row],[IDHM]]&lt;=0.699,"Médio",IF(Tabela_Brasil[[#This Row],[IDHM]]&lt;=0.799,"Alto","Muito Alto")))</f>
        <v>Médio</v>
      </c>
      <c r="L3729" t="str">
        <f>VLOOKUP(Tabela_Brasil[[#This Row],[Estado]],'De-Para_Estado_Regiao'!$B$3:$C$29,2,FALSE)</f>
        <v>Centro-Oeste</v>
      </c>
      <c r="M3729">
        <f>IF(Tabela_Brasil[[#This Row],[IBGE_1-4]]&gt;=951,1,0)</f>
        <v>0</v>
      </c>
      <c r="N3729">
        <f>IF(Tabela_Brasil[[#This Row],[COMP_P]]&lt;=2,1,0)</f>
        <v>1</v>
      </c>
    </row>
    <row r="3730" spans="1:14" x14ac:dyDescent="0.25">
      <c r="A3730" s="12" t="s">
        <v>3639</v>
      </c>
      <c r="B3730" s="12" t="s">
        <v>31</v>
      </c>
      <c r="C3730" s="12">
        <v>515</v>
      </c>
      <c r="D3730" s="12">
        <v>0.56999999999999995</v>
      </c>
      <c r="E3730" s="12">
        <v>0.503</v>
      </c>
      <c r="F3730" s="12">
        <v>0.48499999999999999</v>
      </c>
      <c r="G3730" s="12">
        <v>9040.85</v>
      </c>
      <c r="H3730" s="13">
        <v>12</v>
      </c>
      <c r="I3730" t="str">
        <f>CONCATENATE(Tabela_Brasil[[#This Row],[Município]],"-",Tabela_Brasil[[#This Row],[Estado]])</f>
        <v>Uruoca-CE</v>
      </c>
      <c r="J3730">
        <f>IF(Tabela_Brasil[[#This Row],[IDHM]]&lt;=0.599,1,0)</f>
        <v>1</v>
      </c>
      <c r="K3730" t="str">
        <f>IF(Tabela_Brasil[[#This Row],[IDHM]]&lt;=0.55,"Baixo",IF(Tabela_Brasil[[#This Row],[IDHM]]&lt;=0.699,"Médio",IF(Tabela_Brasil[[#This Row],[IDHM]]&lt;=0.799,"Alto","Muito Alto")))</f>
        <v>Médio</v>
      </c>
      <c r="L3730" t="str">
        <f>VLOOKUP(Tabela_Brasil[[#This Row],[Estado]],'De-Para_Estado_Regiao'!$B$3:$C$29,2,FALSE)</f>
        <v>Nordeste</v>
      </c>
      <c r="M3730">
        <f>IF(Tabela_Brasil[[#This Row],[IBGE_1-4]]&gt;=951,1,0)</f>
        <v>0</v>
      </c>
      <c r="N3730">
        <f>IF(Tabela_Brasil[[#This Row],[COMP_P]]&lt;=2,1,0)</f>
        <v>0</v>
      </c>
    </row>
    <row r="3731" spans="1:14" x14ac:dyDescent="0.25">
      <c r="A3731" s="9" t="s">
        <v>3640</v>
      </c>
      <c r="B3731" s="9" t="s">
        <v>31</v>
      </c>
      <c r="C3731" s="9">
        <v>796</v>
      </c>
      <c r="D3731" s="9">
        <v>0.59</v>
      </c>
      <c r="E3731" s="9">
        <v>0.51400000000000001</v>
      </c>
      <c r="F3731" s="9">
        <v>0.52400000000000002</v>
      </c>
      <c r="G3731" s="9">
        <v>6270.08</v>
      </c>
      <c r="H3731" s="10">
        <v>7</v>
      </c>
      <c r="I3731" t="str">
        <f>CONCATENATE(Tabela_Brasil[[#This Row],[Município]],"-",Tabela_Brasil[[#This Row],[Estado]])</f>
        <v>Umirim-CE</v>
      </c>
      <c r="J3731">
        <f>IF(Tabela_Brasil[[#This Row],[IDHM]]&lt;=0.599,1,0)</f>
        <v>1</v>
      </c>
      <c r="K3731" t="str">
        <f>IF(Tabela_Brasil[[#This Row],[IDHM]]&lt;=0.55,"Baixo",IF(Tabela_Brasil[[#This Row],[IDHM]]&lt;=0.699,"Médio",IF(Tabela_Brasil[[#This Row],[IDHM]]&lt;=0.799,"Alto","Muito Alto")))</f>
        <v>Médio</v>
      </c>
      <c r="L3731" t="str">
        <f>VLOOKUP(Tabela_Brasil[[#This Row],[Estado]],'De-Para_Estado_Regiao'!$B$3:$C$29,2,FALSE)</f>
        <v>Nordeste</v>
      </c>
      <c r="M3731">
        <f>IF(Tabela_Brasil[[#This Row],[IBGE_1-4]]&gt;=951,1,0)</f>
        <v>0</v>
      </c>
      <c r="N3731">
        <f>IF(Tabela_Brasil[[#This Row],[COMP_P]]&lt;=2,1,0)</f>
        <v>0</v>
      </c>
    </row>
    <row r="3732" spans="1:14" x14ac:dyDescent="0.25">
      <c r="A3732" s="12" t="s">
        <v>3641</v>
      </c>
      <c r="B3732" s="12" t="s">
        <v>49</v>
      </c>
      <c r="C3732" s="12">
        <v>369</v>
      </c>
      <c r="D3732" s="12">
        <v>0.54100000000000004</v>
      </c>
      <c r="E3732" s="12">
        <v>0.47</v>
      </c>
      <c r="F3732" s="12">
        <v>0.45</v>
      </c>
      <c r="G3732" s="12">
        <v>7685.44</v>
      </c>
      <c r="H3732" s="13">
        <v>32</v>
      </c>
      <c r="I3732" t="str">
        <f>CONCATENATE(Tabela_Brasil[[#This Row],[Município]],"-",Tabela_Brasil[[#This Row],[Estado]])</f>
        <v>Aveiro-PA</v>
      </c>
      <c r="J3732">
        <f>IF(Tabela_Brasil[[#This Row],[IDHM]]&lt;=0.599,1,0)</f>
        <v>1</v>
      </c>
      <c r="K3732" t="str">
        <f>IF(Tabela_Brasil[[#This Row],[IDHM]]&lt;=0.55,"Baixo",IF(Tabela_Brasil[[#This Row],[IDHM]]&lt;=0.699,"Médio",IF(Tabela_Brasil[[#This Row],[IDHM]]&lt;=0.799,"Alto","Muito Alto")))</f>
        <v>Baixo</v>
      </c>
      <c r="L3732" t="str">
        <f>VLOOKUP(Tabela_Brasil[[#This Row],[Estado]],'De-Para_Estado_Regiao'!$B$3:$C$29,2,FALSE)</f>
        <v>Norte</v>
      </c>
      <c r="M3732">
        <f>IF(Tabela_Brasil[[#This Row],[IBGE_1-4]]&gt;=951,1,0)</f>
        <v>0</v>
      </c>
      <c r="N3732">
        <f>IF(Tabela_Brasil[[#This Row],[COMP_P]]&lt;=2,1,0)</f>
        <v>0</v>
      </c>
    </row>
    <row r="3733" spans="1:14" x14ac:dyDescent="0.25">
      <c r="A3733" s="9" t="s">
        <v>3642</v>
      </c>
      <c r="B3733" s="9" t="s">
        <v>111</v>
      </c>
      <c r="C3733" s="9">
        <v>297</v>
      </c>
      <c r="D3733" s="9">
        <v>0.58099999999999996</v>
      </c>
      <c r="E3733" s="9">
        <v>0.59699999999999998</v>
      </c>
      <c r="F3733" s="9">
        <v>0.42899999999999999</v>
      </c>
      <c r="G3733" s="9">
        <v>20699.169999999998</v>
      </c>
      <c r="H3733" s="10">
        <v>0</v>
      </c>
      <c r="I3733" t="str">
        <f>CONCATENATE(Tabela_Brasil[[#This Row],[Município]],"-",Tabela_Brasil[[#This Row],[Estado]])</f>
        <v>Darcinópolis-TO</v>
      </c>
      <c r="J3733">
        <f>IF(Tabela_Brasil[[#This Row],[IDHM]]&lt;=0.599,1,0)</f>
        <v>1</v>
      </c>
      <c r="K3733" t="str">
        <f>IF(Tabela_Brasil[[#This Row],[IDHM]]&lt;=0.55,"Baixo",IF(Tabela_Brasil[[#This Row],[IDHM]]&lt;=0.699,"Médio",IF(Tabela_Brasil[[#This Row],[IDHM]]&lt;=0.799,"Alto","Muito Alto")))</f>
        <v>Médio</v>
      </c>
      <c r="L3733" t="str">
        <f>VLOOKUP(Tabela_Brasil[[#This Row],[Estado]],'De-Para_Estado_Regiao'!$B$3:$C$29,2,FALSE)</f>
        <v>Norte</v>
      </c>
      <c r="M3733">
        <f>IF(Tabela_Brasil[[#This Row],[IBGE_1-4]]&gt;=951,1,0)</f>
        <v>0</v>
      </c>
      <c r="N3733">
        <f>IF(Tabela_Brasil[[#This Row],[COMP_P]]&lt;=2,1,0)</f>
        <v>1</v>
      </c>
    </row>
    <row r="3734" spans="1:14" x14ac:dyDescent="0.25">
      <c r="A3734" s="12" t="s">
        <v>3643</v>
      </c>
      <c r="B3734" s="12" t="s">
        <v>39</v>
      </c>
      <c r="C3734" s="12">
        <v>974</v>
      </c>
      <c r="D3734" s="12">
        <v>0.58799999999999997</v>
      </c>
      <c r="E3734" s="12">
        <v>0.53800000000000003</v>
      </c>
      <c r="F3734" s="12">
        <v>0.48699999999999999</v>
      </c>
      <c r="G3734" s="12">
        <v>5634.25</v>
      </c>
      <c r="H3734" s="13">
        <v>2</v>
      </c>
      <c r="I3734" t="str">
        <f>CONCATENATE(Tabela_Brasil[[#This Row],[Município]],"-",Tabela_Brasil[[#This Row],[Estado]])</f>
        <v>Urucurituba-AM</v>
      </c>
      <c r="J3734">
        <f>IF(Tabela_Brasil[[#This Row],[IDHM]]&lt;=0.599,1,0)</f>
        <v>1</v>
      </c>
      <c r="K3734" t="str">
        <f>IF(Tabela_Brasil[[#This Row],[IDHM]]&lt;=0.55,"Baixo",IF(Tabela_Brasil[[#This Row],[IDHM]]&lt;=0.699,"Médio",IF(Tabela_Brasil[[#This Row],[IDHM]]&lt;=0.799,"Alto","Muito Alto")))</f>
        <v>Médio</v>
      </c>
      <c r="L3734" t="str">
        <f>VLOOKUP(Tabela_Brasil[[#This Row],[Estado]],'De-Para_Estado_Regiao'!$B$3:$C$29,2,FALSE)</f>
        <v>Norte</v>
      </c>
      <c r="M3734">
        <f>IF(Tabela_Brasil[[#This Row],[IBGE_1-4]]&gt;=951,1,0)</f>
        <v>1</v>
      </c>
      <c r="N3734">
        <f>IF(Tabela_Brasil[[#This Row],[COMP_P]]&lt;=2,1,0)</f>
        <v>1</v>
      </c>
    </row>
    <row r="3735" spans="1:14" x14ac:dyDescent="0.25">
      <c r="A3735" s="9" t="s">
        <v>3644</v>
      </c>
      <c r="B3735" s="9" t="s">
        <v>87</v>
      </c>
      <c r="C3735" s="9">
        <v>248</v>
      </c>
      <c r="D3735" s="9">
        <v>0.55600000000000005</v>
      </c>
      <c r="E3735" s="9">
        <v>0.48799999999999999</v>
      </c>
      <c r="F3735" s="9">
        <v>0.49199999999999999</v>
      </c>
      <c r="G3735" s="9">
        <v>6299.68</v>
      </c>
      <c r="H3735" s="10">
        <v>0</v>
      </c>
      <c r="I3735" t="str">
        <f>CONCATENATE(Tabela_Brasil[[#This Row],[Município]],"-",Tabela_Brasil[[#This Row],[Estado]])</f>
        <v>Palmeirândia-MA</v>
      </c>
      <c r="J3735">
        <f>IF(Tabela_Brasil[[#This Row],[IDHM]]&lt;=0.599,1,0)</f>
        <v>1</v>
      </c>
      <c r="K3735" t="str">
        <f>IF(Tabela_Brasil[[#This Row],[IDHM]]&lt;=0.55,"Baixo",IF(Tabela_Brasil[[#This Row],[IDHM]]&lt;=0.699,"Médio",IF(Tabela_Brasil[[#This Row],[IDHM]]&lt;=0.799,"Alto","Muito Alto")))</f>
        <v>Médio</v>
      </c>
      <c r="L3735" t="str">
        <f>VLOOKUP(Tabela_Brasil[[#This Row],[Estado]],'De-Para_Estado_Regiao'!$B$3:$C$29,2,FALSE)</f>
        <v>Nordeste</v>
      </c>
      <c r="M3735">
        <f>IF(Tabela_Brasil[[#This Row],[IBGE_1-4]]&gt;=951,1,0)</f>
        <v>0</v>
      </c>
      <c r="N3735">
        <f>IF(Tabela_Brasil[[#This Row],[COMP_P]]&lt;=2,1,0)</f>
        <v>1</v>
      </c>
    </row>
    <row r="3736" spans="1:14" x14ac:dyDescent="0.25">
      <c r="A3736" s="12" t="s">
        <v>3645</v>
      </c>
      <c r="B3736" s="12" t="s">
        <v>94</v>
      </c>
      <c r="C3736" s="12">
        <v>651</v>
      </c>
      <c r="D3736" s="12">
        <v>0.51800000000000002</v>
      </c>
      <c r="E3736" s="12">
        <v>0.51700000000000002</v>
      </c>
      <c r="F3736" s="12">
        <v>0.39300000000000002</v>
      </c>
      <c r="G3736" s="12">
        <v>7695.55</v>
      </c>
      <c r="H3736" s="13">
        <v>3</v>
      </c>
      <c r="I3736" t="str">
        <f>CONCATENATE(Tabela_Brasil[[#This Row],[Município]],"-",Tabela_Brasil[[#This Row],[Estado]])</f>
        <v>Ibateguara-AL</v>
      </c>
      <c r="J3736">
        <f>IF(Tabela_Brasil[[#This Row],[IDHM]]&lt;=0.599,1,0)</f>
        <v>1</v>
      </c>
      <c r="K3736" t="str">
        <f>IF(Tabela_Brasil[[#This Row],[IDHM]]&lt;=0.55,"Baixo",IF(Tabela_Brasil[[#This Row],[IDHM]]&lt;=0.699,"Médio",IF(Tabela_Brasil[[#This Row],[IDHM]]&lt;=0.799,"Alto","Muito Alto")))</f>
        <v>Baixo</v>
      </c>
      <c r="L3736" t="str">
        <f>VLOOKUP(Tabela_Brasil[[#This Row],[Estado]],'De-Para_Estado_Regiao'!$B$3:$C$29,2,FALSE)</f>
        <v>Nordeste</v>
      </c>
      <c r="M3736">
        <f>IF(Tabela_Brasil[[#This Row],[IBGE_1-4]]&gt;=951,1,0)</f>
        <v>0</v>
      </c>
      <c r="N3736">
        <f>IF(Tabela_Brasil[[#This Row],[COMP_P]]&lt;=2,1,0)</f>
        <v>0</v>
      </c>
    </row>
    <row r="3737" spans="1:14" x14ac:dyDescent="0.25">
      <c r="A3737" s="9" t="s">
        <v>3646</v>
      </c>
      <c r="B3737" s="9" t="s">
        <v>16</v>
      </c>
      <c r="C3737" s="9">
        <v>142</v>
      </c>
      <c r="D3737" s="9">
        <v>0.60699999999999998</v>
      </c>
      <c r="E3737" s="9">
        <v>0.60899999999999999</v>
      </c>
      <c r="F3737" s="9">
        <v>0.47199999999999998</v>
      </c>
      <c r="G3737" s="9">
        <v>21289.73</v>
      </c>
      <c r="H3737" s="10">
        <v>1</v>
      </c>
      <c r="I3737" t="str">
        <f>CONCATENATE(Tabela_Brasil[[#This Row],[Município]],"-",Tabela_Brasil[[#This Row],[Estado]])</f>
        <v>Santa Rita Do Itueto-MG</v>
      </c>
      <c r="J3737">
        <f>IF(Tabela_Brasil[[#This Row],[IDHM]]&lt;=0.599,1,0)</f>
        <v>0</v>
      </c>
      <c r="K3737" t="str">
        <f>IF(Tabela_Brasil[[#This Row],[IDHM]]&lt;=0.55,"Baixo",IF(Tabela_Brasil[[#This Row],[IDHM]]&lt;=0.699,"Médio",IF(Tabela_Brasil[[#This Row],[IDHM]]&lt;=0.799,"Alto","Muito Alto")))</f>
        <v>Médio</v>
      </c>
      <c r="L3737" t="str">
        <f>VLOOKUP(Tabela_Brasil[[#This Row],[Estado]],'De-Para_Estado_Regiao'!$B$3:$C$29,2,FALSE)</f>
        <v>Sudeste</v>
      </c>
      <c r="M3737">
        <f>IF(Tabela_Brasil[[#This Row],[IBGE_1-4]]&gt;=951,1,0)</f>
        <v>0</v>
      </c>
      <c r="N3737">
        <f>IF(Tabela_Brasil[[#This Row],[COMP_P]]&lt;=2,1,0)</f>
        <v>1</v>
      </c>
    </row>
    <row r="3738" spans="1:14" x14ac:dyDescent="0.25">
      <c r="A3738" s="12" t="s">
        <v>3647</v>
      </c>
      <c r="B3738" s="12" t="s">
        <v>24</v>
      </c>
      <c r="C3738" s="12">
        <v>648</v>
      </c>
      <c r="D3738" s="12">
        <v>0.61699999999999999</v>
      </c>
      <c r="E3738" s="12">
        <v>0.56299999999999994</v>
      </c>
      <c r="F3738" s="12">
        <v>0.56499999999999995</v>
      </c>
      <c r="G3738" s="12">
        <v>9870.74</v>
      </c>
      <c r="H3738" s="13">
        <v>3</v>
      </c>
      <c r="I3738" t="str">
        <f>CONCATENATE(Tabela_Brasil[[#This Row],[Município]],"-",Tabela_Brasil[[#This Row],[Estado]])</f>
        <v>Saubara-BA</v>
      </c>
      <c r="J3738">
        <f>IF(Tabela_Brasil[[#This Row],[IDHM]]&lt;=0.599,1,0)</f>
        <v>0</v>
      </c>
      <c r="K3738" t="str">
        <f>IF(Tabela_Brasil[[#This Row],[IDHM]]&lt;=0.55,"Baixo",IF(Tabela_Brasil[[#This Row],[IDHM]]&lt;=0.699,"Médio",IF(Tabela_Brasil[[#This Row],[IDHM]]&lt;=0.799,"Alto","Muito Alto")))</f>
        <v>Médio</v>
      </c>
      <c r="L3738" t="str">
        <f>VLOOKUP(Tabela_Brasil[[#This Row],[Estado]],'De-Para_Estado_Regiao'!$B$3:$C$29,2,FALSE)</f>
        <v>Nordeste</v>
      </c>
      <c r="M3738">
        <f>IF(Tabela_Brasil[[#This Row],[IBGE_1-4]]&gt;=951,1,0)</f>
        <v>0</v>
      </c>
      <c r="N3738">
        <f>IF(Tabela_Brasil[[#This Row],[COMP_P]]&lt;=2,1,0)</f>
        <v>0</v>
      </c>
    </row>
    <row r="3739" spans="1:14" x14ac:dyDescent="0.25">
      <c r="A3739" s="9" t="s">
        <v>3648</v>
      </c>
      <c r="B3739" s="9" t="s">
        <v>31</v>
      </c>
      <c r="C3739" s="9">
        <v>536</v>
      </c>
      <c r="D3739" s="9">
        <v>0.61</v>
      </c>
      <c r="E3739" s="9">
        <v>0.54500000000000004</v>
      </c>
      <c r="F3739" s="9">
        <v>0.53800000000000003</v>
      </c>
      <c r="G3739" s="9">
        <v>7133.44</v>
      </c>
      <c r="H3739" s="10">
        <v>3</v>
      </c>
      <c r="I3739" t="str">
        <f>CONCATENATE(Tabela_Brasil[[#This Row],[Município]],"-",Tabela_Brasil[[#This Row],[Estado]])</f>
        <v>Monsenhor Tabosa-CE</v>
      </c>
      <c r="J3739">
        <f>IF(Tabela_Brasil[[#This Row],[IDHM]]&lt;=0.599,1,0)</f>
        <v>0</v>
      </c>
      <c r="K3739" t="str">
        <f>IF(Tabela_Brasil[[#This Row],[IDHM]]&lt;=0.55,"Baixo",IF(Tabela_Brasil[[#This Row],[IDHM]]&lt;=0.699,"Médio",IF(Tabela_Brasil[[#This Row],[IDHM]]&lt;=0.799,"Alto","Muito Alto")))</f>
        <v>Médio</v>
      </c>
      <c r="L3739" t="str">
        <f>VLOOKUP(Tabela_Brasil[[#This Row],[Estado]],'De-Para_Estado_Regiao'!$B$3:$C$29,2,FALSE)</f>
        <v>Nordeste</v>
      </c>
      <c r="M3739">
        <f>IF(Tabela_Brasil[[#This Row],[IBGE_1-4]]&gt;=951,1,0)</f>
        <v>0</v>
      </c>
      <c r="N3739">
        <f>IF(Tabela_Brasil[[#This Row],[COMP_P]]&lt;=2,1,0)</f>
        <v>0</v>
      </c>
    </row>
    <row r="3740" spans="1:14" x14ac:dyDescent="0.25">
      <c r="A3740" s="12" t="s">
        <v>3649</v>
      </c>
      <c r="B3740" s="12" t="s">
        <v>72</v>
      </c>
      <c r="C3740" s="12">
        <v>280</v>
      </c>
      <c r="D3740" s="12">
        <v>0.60699999999999998</v>
      </c>
      <c r="E3740" s="12">
        <v>0.57299999999999995</v>
      </c>
      <c r="F3740" s="12">
        <v>0.51800000000000002</v>
      </c>
      <c r="G3740" s="12">
        <v>10717.43</v>
      </c>
      <c r="H3740" s="13">
        <v>16</v>
      </c>
      <c r="I3740" t="str">
        <f>CONCATENATE(Tabela_Brasil[[#This Row],[Município]],"-",Tabela_Brasil[[#This Row],[Estado]])</f>
        <v>Cerro Corá-RN</v>
      </c>
      <c r="J3740">
        <f>IF(Tabela_Brasil[[#This Row],[IDHM]]&lt;=0.599,1,0)</f>
        <v>0</v>
      </c>
      <c r="K3740" t="str">
        <f>IF(Tabela_Brasil[[#This Row],[IDHM]]&lt;=0.55,"Baixo",IF(Tabela_Brasil[[#This Row],[IDHM]]&lt;=0.699,"Médio",IF(Tabela_Brasil[[#This Row],[IDHM]]&lt;=0.799,"Alto","Muito Alto")))</f>
        <v>Médio</v>
      </c>
      <c r="L3740" t="str">
        <f>VLOOKUP(Tabela_Brasil[[#This Row],[Estado]],'De-Para_Estado_Regiao'!$B$3:$C$29,2,FALSE)</f>
        <v>Nordeste</v>
      </c>
      <c r="M3740">
        <f>IF(Tabela_Brasil[[#This Row],[IBGE_1-4]]&gt;=951,1,0)</f>
        <v>0</v>
      </c>
      <c r="N3740">
        <f>IF(Tabela_Brasil[[#This Row],[COMP_P]]&lt;=2,1,0)</f>
        <v>0</v>
      </c>
    </row>
    <row r="3741" spans="1:14" x14ac:dyDescent="0.25">
      <c r="A3741" s="9" t="s">
        <v>3650</v>
      </c>
      <c r="B3741" s="9" t="s">
        <v>16</v>
      </c>
      <c r="C3741" s="9">
        <v>251</v>
      </c>
      <c r="D3741" s="9">
        <v>0.72</v>
      </c>
      <c r="E3741" s="9">
        <v>0.71299999999999997</v>
      </c>
      <c r="F3741" s="9">
        <v>0.63100000000000001</v>
      </c>
      <c r="G3741" s="9">
        <v>16408.189999999999</v>
      </c>
      <c r="H3741" s="10">
        <v>4</v>
      </c>
      <c r="I3741" t="str">
        <f>CONCATENATE(Tabela_Brasil[[#This Row],[Município]],"-",Tabela_Brasil[[#This Row],[Estado]])</f>
        <v>São João Batista Do Glória-MG</v>
      </c>
      <c r="J3741">
        <f>IF(Tabela_Brasil[[#This Row],[IDHM]]&lt;=0.599,1,0)</f>
        <v>0</v>
      </c>
      <c r="K3741" t="str">
        <f>IF(Tabela_Brasil[[#This Row],[IDHM]]&lt;=0.55,"Baixo",IF(Tabela_Brasil[[#This Row],[IDHM]]&lt;=0.699,"Médio",IF(Tabela_Brasil[[#This Row],[IDHM]]&lt;=0.799,"Alto","Muito Alto")))</f>
        <v>Alto</v>
      </c>
      <c r="L3741" t="str">
        <f>VLOOKUP(Tabela_Brasil[[#This Row],[Estado]],'De-Para_Estado_Regiao'!$B$3:$C$29,2,FALSE)</f>
        <v>Sudeste</v>
      </c>
      <c r="M3741">
        <f>IF(Tabela_Brasil[[#This Row],[IBGE_1-4]]&gt;=951,1,0)</f>
        <v>0</v>
      </c>
      <c r="N3741">
        <f>IF(Tabela_Brasil[[#This Row],[COMP_P]]&lt;=2,1,0)</f>
        <v>0</v>
      </c>
    </row>
    <row r="3742" spans="1:14" x14ac:dyDescent="0.25">
      <c r="A3742" s="12" t="s">
        <v>3651</v>
      </c>
      <c r="B3742" s="12" t="s">
        <v>16</v>
      </c>
      <c r="C3742" s="12">
        <v>179</v>
      </c>
      <c r="D3742" s="12">
        <v>0.73</v>
      </c>
      <c r="E3742" s="12">
        <v>0.71899999999999997</v>
      </c>
      <c r="F3742" s="12">
        <v>0.63100000000000001</v>
      </c>
      <c r="G3742" s="12">
        <v>33073</v>
      </c>
      <c r="H3742" s="13">
        <v>4</v>
      </c>
      <c r="I3742" t="str">
        <f>CONCATENATE(Tabela_Brasil[[#This Row],[Município]],"-",Tabela_Brasil[[#This Row],[Estado]])</f>
        <v>Pedrinópolis-MG</v>
      </c>
      <c r="J3742">
        <f>IF(Tabela_Brasil[[#This Row],[IDHM]]&lt;=0.599,1,0)</f>
        <v>0</v>
      </c>
      <c r="K3742" t="str">
        <f>IF(Tabela_Brasil[[#This Row],[IDHM]]&lt;=0.55,"Baixo",IF(Tabela_Brasil[[#This Row],[IDHM]]&lt;=0.699,"Médio",IF(Tabela_Brasil[[#This Row],[IDHM]]&lt;=0.799,"Alto","Muito Alto")))</f>
        <v>Alto</v>
      </c>
      <c r="L3742" t="str">
        <f>VLOOKUP(Tabela_Brasil[[#This Row],[Estado]],'De-Para_Estado_Regiao'!$B$3:$C$29,2,FALSE)</f>
        <v>Sudeste</v>
      </c>
      <c r="M3742">
        <f>IF(Tabela_Brasil[[#This Row],[IBGE_1-4]]&gt;=951,1,0)</f>
        <v>0</v>
      </c>
      <c r="N3742">
        <f>IF(Tabela_Brasil[[#This Row],[COMP_P]]&lt;=2,1,0)</f>
        <v>0</v>
      </c>
    </row>
    <row r="3743" spans="1:14" x14ac:dyDescent="0.25">
      <c r="A3743" s="9" t="s">
        <v>3652</v>
      </c>
      <c r="B3743" s="9" t="s">
        <v>16</v>
      </c>
      <c r="C3743" s="9">
        <v>427</v>
      </c>
      <c r="D3743" s="9">
        <v>0.6</v>
      </c>
      <c r="E3743" s="9">
        <v>0.55900000000000005</v>
      </c>
      <c r="F3743" s="9">
        <v>0.48399999999999999</v>
      </c>
      <c r="G3743" s="9">
        <v>8006.17</v>
      </c>
      <c r="H3743" s="10">
        <v>4</v>
      </c>
      <c r="I3743" t="str">
        <f>CONCATENATE(Tabela_Brasil[[#This Row],[Município]],"-",Tabela_Brasil[[#This Row],[Estado]])</f>
        <v>Itinga-MG</v>
      </c>
      <c r="J3743">
        <f>IF(Tabela_Brasil[[#This Row],[IDHM]]&lt;=0.599,1,0)</f>
        <v>0</v>
      </c>
      <c r="K3743" t="str">
        <f>IF(Tabela_Brasil[[#This Row],[IDHM]]&lt;=0.55,"Baixo",IF(Tabela_Brasil[[#This Row],[IDHM]]&lt;=0.699,"Médio",IF(Tabela_Brasil[[#This Row],[IDHM]]&lt;=0.799,"Alto","Muito Alto")))</f>
        <v>Médio</v>
      </c>
      <c r="L3743" t="str">
        <f>VLOOKUP(Tabela_Brasil[[#This Row],[Estado]],'De-Para_Estado_Regiao'!$B$3:$C$29,2,FALSE)</f>
        <v>Sudeste</v>
      </c>
      <c r="M3743">
        <f>IF(Tabela_Brasil[[#This Row],[IBGE_1-4]]&gt;=951,1,0)</f>
        <v>0</v>
      </c>
      <c r="N3743">
        <f>IF(Tabela_Brasil[[#This Row],[COMP_P]]&lt;=2,1,0)</f>
        <v>0</v>
      </c>
    </row>
    <row r="3744" spans="1:14" x14ac:dyDescent="0.25">
      <c r="A3744" s="12" t="s">
        <v>3653</v>
      </c>
      <c r="B3744" s="12" t="s">
        <v>31</v>
      </c>
      <c r="C3744" s="12">
        <v>271</v>
      </c>
      <c r="D3744" s="12">
        <v>0.59099999999999997</v>
      </c>
      <c r="E3744" s="12">
        <v>0.54800000000000004</v>
      </c>
      <c r="F3744" s="12">
        <v>0.52</v>
      </c>
      <c r="G3744" s="12">
        <v>8102.74</v>
      </c>
      <c r="H3744" s="13">
        <v>2</v>
      </c>
      <c r="I3744" t="str">
        <f>CONCATENATE(Tabela_Brasil[[#This Row],[Município]],"-",Tabela_Brasil[[#This Row],[Estado]])</f>
        <v>Quixelô-CE</v>
      </c>
      <c r="J3744">
        <f>IF(Tabela_Brasil[[#This Row],[IDHM]]&lt;=0.599,1,0)</f>
        <v>1</v>
      </c>
      <c r="K3744" t="str">
        <f>IF(Tabela_Brasil[[#This Row],[IDHM]]&lt;=0.55,"Baixo",IF(Tabela_Brasil[[#This Row],[IDHM]]&lt;=0.699,"Médio",IF(Tabela_Brasil[[#This Row],[IDHM]]&lt;=0.799,"Alto","Muito Alto")))</f>
        <v>Médio</v>
      </c>
      <c r="L3744" t="str">
        <f>VLOOKUP(Tabela_Brasil[[#This Row],[Estado]],'De-Para_Estado_Regiao'!$B$3:$C$29,2,FALSE)</f>
        <v>Nordeste</v>
      </c>
      <c r="M3744">
        <f>IF(Tabela_Brasil[[#This Row],[IBGE_1-4]]&gt;=951,1,0)</f>
        <v>0</v>
      </c>
      <c r="N3744">
        <f>IF(Tabela_Brasil[[#This Row],[COMP_P]]&lt;=2,1,0)</f>
        <v>1</v>
      </c>
    </row>
    <row r="3745" spans="1:14" x14ac:dyDescent="0.25">
      <c r="A3745" s="9" t="s">
        <v>3654</v>
      </c>
      <c r="B3745" s="9" t="s">
        <v>14</v>
      </c>
      <c r="C3745" s="9">
        <v>80</v>
      </c>
      <c r="D3745" s="9">
        <v>0.70299999999999996</v>
      </c>
      <c r="E3745" s="9">
        <v>0.69599999999999995</v>
      </c>
      <c r="F3745" s="9">
        <v>0.6</v>
      </c>
      <c r="G3745" s="9">
        <v>37753.69</v>
      </c>
      <c r="H3745" s="10">
        <v>1</v>
      </c>
      <c r="I3745" t="str">
        <f>CONCATENATE(Tabela_Brasil[[#This Row],[Município]],"-",Tabela_Brasil[[#This Row],[Estado]])</f>
        <v>Caseiros-RS</v>
      </c>
      <c r="J3745">
        <f>IF(Tabela_Brasil[[#This Row],[IDHM]]&lt;=0.599,1,0)</f>
        <v>0</v>
      </c>
      <c r="K3745" t="str">
        <f>IF(Tabela_Brasil[[#This Row],[IDHM]]&lt;=0.55,"Baixo",IF(Tabela_Brasil[[#This Row],[IDHM]]&lt;=0.699,"Médio",IF(Tabela_Brasil[[#This Row],[IDHM]]&lt;=0.799,"Alto","Muito Alto")))</f>
        <v>Alto</v>
      </c>
      <c r="L3745" t="str">
        <f>VLOOKUP(Tabela_Brasil[[#This Row],[Estado]],'De-Para_Estado_Regiao'!$B$3:$C$29,2,FALSE)</f>
        <v>Sul</v>
      </c>
      <c r="M3745">
        <f>IF(Tabela_Brasil[[#This Row],[IBGE_1-4]]&gt;=951,1,0)</f>
        <v>0</v>
      </c>
      <c r="N3745">
        <f>IF(Tabela_Brasil[[#This Row],[COMP_P]]&lt;=2,1,0)</f>
        <v>1</v>
      </c>
    </row>
    <row r="3746" spans="1:14" x14ac:dyDescent="0.25">
      <c r="A3746" s="12" t="s">
        <v>3655</v>
      </c>
      <c r="B3746" s="12" t="s">
        <v>22</v>
      </c>
      <c r="C3746" s="12">
        <v>93</v>
      </c>
      <c r="D3746" s="12">
        <v>0.71</v>
      </c>
      <c r="E3746" s="12">
        <v>0.65700000000000003</v>
      </c>
      <c r="F3746" s="12">
        <v>0.66300000000000003</v>
      </c>
      <c r="G3746" s="12">
        <v>28888.26</v>
      </c>
      <c r="H3746" s="13">
        <v>6</v>
      </c>
      <c r="I3746" t="str">
        <f>CONCATENATE(Tabela_Brasil[[#This Row],[Município]],"-",Tabela_Brasil[[#This Row],[Estado]])</f>
        <v>Leópolis-PR</v>
      </c>
      <c r="J3746">
        <f>IF(Tabela_Brasil[[#This Row],[IDHM]]&lt;=0.599,1,0)</f>
        <v>0</v>
      </c>
      <c r="K3746" t="str">
        <f>IF(Tabela_Brasil[[#This Row],[IDHM]]&lt;=0.55,"Baixo",IF(Tabela_Brasil[[#This Row],[IDHM]]&lt;=0.699,"Médio",IF(Tabela_Brasil[[#This Row],[IDHM]]&lt;=0.799,"Alto","Muito Alto")))</f>
        <v>Alto</v>
      </c>
      <c r="L3746" t="str">
        <f>VLOOKUP(Tabela_Brasil[[#This Row],[Estado]],'De-Para_Estado_Regiao'!$B$3:$C$29,2,FALSE)</f>
        <v>Sul</v>
      </c>
      <c r="M3746">
        <f>IF(Tabela_Brasil[[#This Row],[IBGE_1-4]]&gt;=951,1,0)</f>
        <v>0</v>
      </c>
      <c r="N3746">
        <f>IF(Tabela_Brasil[[#This Row],[COMP_P]]&lt;=2,1,0)</f>
        <v>0</v>
      </c>
    </row>
    <row r="3747" spans="1:14" x14ac:dyDescent="0.25">
      <c r="A3747" s="9" t="s">
        <v>3656</v>
      </c>
      <c r="B3747" s="9" t="s">
        <v>24</v>
      </c>
      <c r="C3747" s="9">
        <v>660</v>
      </c>
      <c r="D3747" s="9">
        <v>0.57799999999999996</v>
      </c>
      <c r="E3747" s="9">
        <v>0.58099999999999996</v>
      </c>
      <c r="F3747" s="9">
        <v>0.47399999999999998</v>
      </c>
      <c r="G3747" s="9">
        <v>8836.35</v>
      </c>
      <c r="H3747" s="10">
        <v>17</v>
      </c>
      <c r="I3747" t="str">
        <f>CONCATENATE(Tabela_Brasil[[#This Row],[Município]],"-",Tabela_Brasil[[#This Row],[Estado]])</f>
        <v>Terra Nova-BA</v>
      </c>
      <c r="J3747">
        <f>IF(Tabela_Brasil[[#This Row],[IDHM]]&lt;=0.599,1,0)</f>
        <v>1</v>
      </c>
      <c r="K3747" t="str">
        <f>IF(Tabela_Brasil[[#This Row],[IDHM]]&lt;=0.55,"Baixo",IF(Tabela_Brasil[[#This Row],[IDHM]]&lt;=0.699,"Médio",IF(Tabela_Brasil[[#This Row],[IDHM]]&lt;=0.799,"Alto","Muito Alto")))</f>
        <v>Médio</v>
      </c>
      <c r="L3747" t="str">
        <f>VLOOKUP(Tabela_Brasil[[#This Row],[Estado]],'De-Para_Estado_Regiao'!$B$3:$C$29,2,FALSE)</f>
        <v>Nordeste</v>
      </c>
      <c r="M3747">
        <f>IF(Tabela_Brasil[[#This Row],[IBGE_1-4]]&gt;=951,1,0)</f>
        <v>0</v>
      </c>
      <c r="N3747">
        <f>IF(Tabela_Brasil[[#This Row],[COMP_P]]&lt;=2,1,0)</f>
        <v>0</v>
      </c>
    </row>
    <row r="3748" spans="1:14" x14ac:dyDescent="0.25">
      <c r="A3748" s="12" t="s">
        <v>3657</v>
      </c>
      <c r="B3748" s="12" t="s">
        <v>16</v>
      </c>
      <c r="C3748" s="12">
        <v>256</v>
      </c>
      <c r="D3748" s="12">
        <v>0.67</v>
      </c>
      <c r="E3748" s="12">
        <v>0.65300000000000002</v>
      </c>
      <c r="F3748" s="12">
        <v>0.56899999999999995</v>
      </c>
      <c r="G3748" s="12">
        <v>17875.05</v>
      </c>
      <c r="H3748" s="13">
        <v>6</v>
      </c>
      <c r="I3748" t="str">
        <f>CONCATENATE(Tabela_Brasil[[#This Row],[Município]],"-",Tabela_Brasil[[#This Row],[Estado]])</f>
        <v>Bom Jardim De Minas-MG</v>
      </c>
      <c r="J3748">
        <f>IF(Tabela_Brasil[[#This Row],[IDHM]]&lt;=0.599,1,0)</f>
        <v>0</v>
      </c>
      <c r="K3748" t="str">
        <f>IF(Tabela_Brasil[[#This Row],[IDHM]]&lt;=0.55,"Baixo",IF(Tabela_Brasil[[#This Row],[IDHM]]&lt;=0.699,"Médio",IF(Tabela_Brasil[[#This Row],[IDHM]]&lt;=0.799,"Alto","Muito Alto")))</f>
        <v>Médio</v>
      </c>
      <c r="L3748" t="str">
        <f>VLOOKUP(Tabela_Brasil[[#This Row],[Estado]],'De-Para_Estado_Regiao'!$B$3:$C$29,2,FALSE)</f>
        <v>Sudeste</v>
      </c>
      <c r="M3748">
        <f>IF(Tabela_Brasil[[#This Row],[IBGE_1-4]]&gt;=951,1,0)</f>
        <v>0</v>
      </c>
      <c r="N3748">
        <f>IF(Tabela_Brasil[[#This Row],[COMP_P]]&lt;=2,1,0)</f>
        <v>0</v>
      </c>
    </row>
    <row r="3749" spans="1:14" x14ac:dyDescent="0.25">
      <c r="A3749" s="9" t="s">
        <v>3658</v>
      </c>
      <c r="B3749" s="9" t="s">
        <v>14</v>
      </c>
      <c r="C3749" s="9">
        <v>67</v>
      </c>
      <c r="D3749" s="9">
        <v>0.66</v>
      </c>
      <c r="E3749" s="9">
        <v>0.67400000000000004</v>
      </c>
      <c r="F3749" s="9">
        <v>0.54300000000000004</v>
      </c>
      <c r="G3749" s="9">
        <v>31315.46</v>
      </c>
      <c r="H3749" s="10">
        <v>1</v>
      </c>
      <c r="I3749" t="str">
        <f>CONCATENATE(Tabela_Brasil[[#This Row],[Município]],"-",Tabela_Brasil[[#This Row],[Estado]])</f>
        <v>Novo Machado-RS</v>
      </c>
      <c r="J3749">
        <f>IF(Tabela_Brasil[[#This Row],[IDHM]]&lt;=0.599,1,0)</f>
        <v>0</v>
      </c>
      <c r="K3749" t="str">
        <f>IF(Tabela_Brasil[[#This Row],[IDHM]]&lt;=0.55,"Baixo",IF(Tabela_Brasil[[#This Row],[IDHM]]&lt;=0.699,"Médio",IF(Tabela_Brasil[[#This Row],[IDHM]]&lt;=0.799,"Alto","Muito Alto")))</f>
        <v>Médio</v>
      </c>
      <c r="L3749" t="str">
        <f>VLOOKUP(Tabela_Brasil[[#This Row],[Estado]],'De-Para_Estado_Regiao'!$B$3:$C$29,2,FALSE)</f>
        <v>Sul</v>
      </c>
      <c r="M3749">
        <f>IF(Tabela_Brasil[[#This Row],[IBGE_1-4]]&gt;=951,1,0)</f>
        <v>0</v>
      </c>
      <c r="N3749">
        <f>IF(Tabela_Brasil[[#This Row],[COMP_P]]&lt;=2,1,0)</f>
        <v>1</v>
      </c>
    </row>
    <row r="3750" spans="1:14" x14ac:dyDescent="0.25">
      <c r="A3750" s="12" t="s">
        <v>3659</v>
      </c>
      <c r="B3750" s="12" t="s">
        <v>82</v>
      </c>
      <c r="C3750" s="12">
        <v>309</v>
      </c>
      <c r="D3750" s="12">
        <v>0.56799999999999995</v>
      </c>
      <c r="E3750" s="12">
        <v>0.53100000000000003</v>
      </c>
      <c r="F3750" s="12">
        <v>0.44800000000000001</v>
      </c>
      <c r="G3750" s="12">
        <v>9733.02</v>
      </c>
      <c r="H3750" s="13">
        <v>5</v>
      </c>
      <c r="I3750" t="str">
        <f>CONCATENATE(Tabela_Brasil[[#This Row],[Município]],"-",Tabela_Brasil[[#This Row],[Estado]])</f>
        <v>Salgado De São Félix-PB</v>
      </c>
      <c r="J3750">
        <f>IF(Tabela_Brasil[[#This Row],[IDHM]]&lt;=0.599,1,0)</f>
        <v>1</v>
      </c>
      <c r="K3750" t="str">
        <f>IF(Tabela_Brasil[[#This Row],[IDHM]]&lt;=0.55,"Baixo",IF(Tabela_Brasil[[#This Row],[IDHM]]&lt;=0.699,"Médio",IF(Tabela_Brasil[[#This Row],[IDHM]]&lt;=0.799,"Alto","Muito Alto")))</f>
        <v>Médio</v>
      </c>
      <c r="L3750" t="str">
        <f>VLOOKUP(Tabela_Brasil[[#This Row],[Estado]],'De-Para_Estado_Regiao'!$B$3:$C$29,2,FALSE)</f>
        <v>Nordeste</v>
      </c>
      <c r="M3750">
        <f>IF(Tabela_Brasil[[#This Row],[IBGE_1-4]]&gt;=951,1,0)</f>
        <v>0</v>
      </c>
      <c r="N3750">
        <f>IF(Tabela_Brasil[[#This Row],[COMP_P]]&lt;=2,1,0)</f>
        <v>0</v>
      </c>
    </row>
    <row r="3751" spans="1:14" x14ac:dyDescent="0.25">
      <c r="A3751" s="9" t="s">
        <v>3660</v>
      </c>
      <c r="B3751" s="9" t="s">
        <v>114</v>
      </c>
      <c r="C3751" s="9">
        <v>330</v>
      </c>
      <c r="D3751" s="9">
        <v>0.55100000000000005</v>
      </c>
      <c r="E3751" s="9">
        <v>0.52</v>
      </c>
      <c r="F3751" s="9">
        <v>0.432</v>
      </c>
      <c r="G3751" s="9">
        <v>8935.41</v>
      </c>
      <c r="H3751" s="10">
        <v>21</v>
      </c>
      <c r="I3751" t="str">
        <f>CONCATENATE(Tabela_Brasil[[#This Row],[Município]],"-",Tabela_Brasil[[#This Row],[Estado]])</f>
        <v>Tomar Do Geru-SE</v>
      </c>
      <c r="J3751">
        <f>IF(Tabela_Brasil[[#This Row],[IDHM]]&lt;=0.599,1,0)</f>
        <v>1</v>
      </c>
      <c r="K3751" t="str">
        <f>IF(Tabela_Brasil[[#This Row],[IDHM]]&lt;=0.55,"Baixo",IF(Tabela_Brasil[[#This Row],[IDHM]]&lt;=0.699,"Médio",IF(Tabela_Brasil[[#This Row],[IDHM]]&lt;=0.799,"Alto","Muito Alto")))</f>
        <v>Médio</v>
      </c>
      <c r="L3751" t="str">
        <f>VLOOKUP(Tabela_Brasil[[#This Row],[Estado]],'De-Para_Estado_Regiao'!$B$3:$C$29,2,FALSE)</f>
        <v>Nordeste</v>
      </c>
      <c r="M3751">
        <f>IF(Tabela_Brasil[[#This Row],[IBGE_1-4]]&gt;=951,1,0)</f>
        <v>0</v>
      </c>
      <c r="N3751">
        <f>IF(Tabela_Brasil[[#This Row],[COMP_P]]&lt;=2,1,0)</f>
        <v>0</v>
      </c>
    </row>
    <row r="3752" spans="1:14" x14ac:dyDescent="0.25">
      <c r="A3752" s="12" t="s">
        <v>3329</v>
      </c>
      <c r="B3752" s="12" t="s">
        <v>31</v>
      </c>
      <c r="C3752" s="12">
        <v>671</v>
      </c>
      <c r="D3752" s="12">
        <v>0.625</v>
      </c>
      <c r="E3752" s="12">
        <v>0.56699999999999995</v>
      </c>
      <c r="F3752" s="12">
        <v>0.55400000000000005</v>
      </c>
      <c r="G3752" s="12">
        <v>7700.17</v>
      </c>
      <c r="H3752" s="13">
        <v>12</v>
      </c>
      <c r="I3752" t="str">
        <f>CONCATENATE(Tabela_Brasil[[#This Row],[Município]],"-",Tabela_Brasil[[#This Row],[Estado]])</f>
        <v>Nova Olinda-CE</v>
      </c>
      <c r="J3752">
        <f>IF(Tabela_Brasil[[#This Row],[IDHM]]&lt;=0.599,1,0)</f>
        <v>0</v>
      </c>
      <c r="K3752" t="str">
        <f>IF(Tabela_Brasil[[#This Row],[IDHM]]&lt;=0.55,"Baixo",IF(Tabela_Brasil[[#This Row],[IDHM]]&lt;=0.699,"Médio",IF(Tabela_Brasil[[#This Row],[IDHM]]&lt;=0.799,"Alto","Muito Alto")))</f>
        <v>Médio</v>
      </c>
      <c r="L3752" t="str">
        <f>VLOOKUP(Tabela_Brasil[[#This Row],[Estado]],'De-Para_Estado_Regiao'!$B$3:$C$29,2,FALSE)</f>
        <v>Nordeste</v>
      </c>
      <c r="M3752">
        <f>IF(Tabela_Brasil[[#This Row],[IBGE_1-4]]&gt;=951,1,0)</f>
        <v>0</v>
      </c>
      <c r="N3752">
        <f>IF(Tabela_Brasil[[#This Row],[COMP_P]]&lt;=2,1,0)</f>
        <v>0</v>
      </c>
    </row>
    <row r="3753" spans="1:14" x14ac:dyDescent="0.25">
      <c r="A3753" s="9" t="s">
        <v>3661</v>
      </c>
      <c r="B3753" s="9" t="s">
        <v>59</v>
      </c>
      <c r="C3753" s="9">
        <v>272</v>
      </c>
      <c r="D3753" s="9">
        <v>0.66500000000000004</v>
      </c>
      <c r="E3753" s="9">
        <v>0.66700000000000004</v>
      </c>
      <c r="F3753" s="9">
        <v>0.54300000000000004</v>
      </c>
      <c r="G3753" s="9">
        <v>21761.89</v>
      </c>
      <c r="H3753" s="10">
        <v>4</v>
      </c>
      <c r="I3753" t="str">
        <f>CONCATENATE(Tabela_Brasil[[#This Row],[Município]],"-",Tabela_Brasil[[#This Row],[Estado]])</f>
        <v>São Cristóvão Do Sul-SC</v>
      </c>
      <c r="J3753">
        <f>IF(Tabela_Brasil[[#This Row],[IDHM]]&lt;=0.599,1,0)</f>
        <v>0</v>
      </c>
      <c r="K3753" t="str">
        <f>IF(Tabela_Brasil[[#This Row],[IDHM]]&lt;=0.55,"Baixo",IF(Tabela_Brasil[[#This Row],[IDHM]]&lt;=0.699,"Médio",IF(Tabela_Brasil[[#This Row],[IDHM]]&lt;=0.799,"Alto","Muito Alto")))</f>
        <v>Médio</v>
      </c>
      <c r="L3753" t="str">
        <f>VLOOKUP(Tabela_Brasil[[#This Row],[Estado]],'De-Para_Estado_Regiao'!$B$3:$C$29,2,FALSE)</f>
        <v>Sul</v>
      </c>
      <c r="M3753">
        <f>IF(Tabela_Brasil[[#This Row],[IBGE_1-4]]&gt;=951,1,0)</f>
        <v>0</v>
      </c>
      <c r="N3753">
        <f>IF(Tabela_Brasil[[#This Row],[COMP_P]]&lt;=2,1,0)</f>
        <v>0</v>
      </c>
    </row>
    <row r="3754" spans="1:14" x14ac:dyDescent="0.25">
      <c r="A3754" s="12" t="s">
        <v>3662</v>
      </c>
      <c r="B3754" s="12" t="s">
        <v>22</v>
      </c>
      <c r="C3754" s="12">
        <v>110</v>
      </c>
      <c r="D3754" s="12">
        <v>0.63600000000000001</v>
      </c>
      <c r="E3754" s="12">
        <v>0.63200000000000001</v>
      </c>
      <c r="F3754" s="12">
        <v>0.52100000000000002</v>
      </c>
      <c r="G3754" s="12">
        <v>26163.119999999999</v>
      </c>
      <c r="H3754" s="13">
        <v>12</v>
      </c>
      <c r="I3754" t="str">
        <f>CONCATENATE(Tabela_Brasil[[#This Row],[Município]],"-",Tabela_Brasil[[#This Row],[Estado]])</f>
        <v>Espigão Alto Do Iguaçu-PR</v>
      </c>
      <c r="J3754">
        <f>IF(Tabela_Brasil[[#This Row],[IDHM]]&lt;=0.599,1,0)</f>
        <v>0</v>
      </c>
      <c r="K3754" t="str">
        <f>IF(Tabela_Brasil[[#This Row],[IDHM]]&lt;=0.55,"Baixo",IF(Tabela_Brasil[[#This Row],[IDHM]]&lt;=0.699,"Médio",IF(Tabela_Brasil[[#This Row],[IDHM]]&lt;=0.799,"Alto","Muito Alto")))</f>
        <v>Médio</v>
      </c>
      <c r="L3754" t="str">
        <f>VLOOKUP(Tabela_Brasil[[#This Row],[Estado]],'De-Para_Estado_Regiao'!$B$3:$C$29,2,FALSE)</f>
        <v>Sul</v>
      </c>
      <c r="M3754">
        <f>IF(Tabela_Brasil[[#This Row],[IBGE_1-4]]&gt;=951,1,0)</f>
        <v>0</v>
      </c>
      <c r="N3754">
        <f>IF(Tabela_Brasil[[#This Row],[COMP_P]]&lt;=2,1,0)</f>
        <v>0</v>
      </c>
    </row>
    <row r="3755" spans="1:14" x14ac:dyDescent="0.25">
      <c r="A3755" s="9" t="s">
        <v>3663</v>
      </c>
      <c r="B3755" s="9" t="s">
        <v>111</v>
      </c>
      <c r="C3755" s="9">
        <v>226</v>
      </c>
      <c r="D3755" s="9">
        <v>0.69</v>
      </c>
      <c r="E3755" s="9">
        <v>0.66400000000000003</v>
      </c>
      <c r="F3755" s="9">
        <v>0.6</v>
      </c>
      <c r="G3755" s="9">
        <v>21887.52</v>
      </c>
      <c r="H3755" s="10">
        <v>0</v>
      </c>
      <c r="I3755" t="str">
        <f>CONCATENATE(Tabela_Brasil[[#This Row],[Município]],"-",Tabela_Brasil[[#This Row],[Estado]])</f>
        <v>Figueirópolis-TO</v>
      </c>
      <c r="J3755">
        <f>IF(Tabela_Brasil[[#This Row],[IDHM]]&lt;=0.599,1,0)</f>
        <v>0</v>
      </c>
      <c r="K3755" t="str">
        <f>IF(Tabela_Brasil[[#This Row],[IDHM]]&lt;=0.55,"Baixo",IF(Tabela_Brasil[[#This Row],[IDHM]]&lt;=0.699,"Médio",IF(Tabela_Brasil[[#This Row],[IDHM]]&lt;=0.799,"Alto","Muito Alto")))</f>
        <v>Médio</v>
      </c>
      <c r="L3755" t="str">
        <f>VLOOKUP(Tabela_Brasil[[#This Row],[Estado]],'De-Para_Estado_Regiao'!$B$3:$C$29,2,FALSE)</f>
        <v>Norte</v>
      </c>
      <c r="M3755">
        <f>IF(Tabela_Brasil[[#This Row],[IBGE_1-4]]&gt;=951,1,0)</f>
        <v>0</v>
      </c>
      <c r="N3755">
        <f>IF(Tabela_Brasil[[#This Row],[COMP_P]]&lt;=2,1,0)</f>
        <v>1</v>
      </c>
    </row>
    <row r="3756" spans="1:14" x14ac:dyDescent="0.25">
      <c r="A3756" s="12" t="s">
        <v>3040</v>
      </c>
      <c r="B3756" s="12" t="s">
        <v>24</v>
      </c>
      <c r="C3756" s="12">
        <v>605</v>
      </c>
      <c r="D3756" s="12">
        <v>0.56499999999999995</v>
      </c>
      <c r="E3756" s="12">
        <v>0.55300000000000005</v>
      </c>
      <c r="F3756" s="12">
        <v>0.45</v>
      </c>
      <c r="G3756" s="12">
        <v>6827.77</v>
      </c>
      <c r="H3756" s="13">
        <v>14</v>
      </c>
      <c r="I3756" t="str">
        <f>CONCATENATE(Tabela_Brasil[[#This Row],[Município]],"-",Tabela_Brasil[[#This Row],[Estado]])</f>
        <v>Filadélfia-BA</v>
      </c>
      <c r="J3756">
        <f>IF(Tabela_Brasil[[#This Row],[IDHM]]&lt;=0.599,1,0)</f>
        <v>1</v>
      </c>
      <c r="K3756" t="str">
        <f>IF(Tabela_Brasil[[#This Row],[IDHM]]&lt;=0.55,"Baixo",IF(Tabela_Brasil[[#This Row],[IDHM]]&lt;=0.699,"Médio",IF(Tabela_Brasil[[#This Row],[IDHM]]&lt;=0.799,"Alto","Muito Alto")))</f>
        <v>Médio</v>
      </c>
      <c r="L3756" t="str">
        <f>VLOOKUP(Tabela_Brasil[[#This Row],[Estado]],'De-Para_Estado_Regiao'!$B$3:$C$29,2,FALSE)</f>
        <v>Nordeste</v>
      </c>
      <c r="M3756">
        <f>IF(Tabela_Brasil[[#This Row],[IBGE_1-4]]&gt;=951,1,0)</f>
        <v>0</v>
      </c>
      <c r="N3756">
        <f>IF(Tabela_Brasil[[#This Row],[COMP_P]]&lt;=2,1,0)</f>
        <v>0</v>
      </c>
    </row>
    <row r="3757" spans="1:14" x14ac:dyDescent="0.25">
      <c r="A3757" s="9" t="s">
        <v>3664</v>
      </c>
      <c r="B3757" s="9" t="s">
        <v>16</v>
      </c>
      <c r="C3757" s="9">
        <v>102</v>
      </c>
      <c r="D3757" s="9">
        <v>0.72</v>
      </c>
      <c r="E3757" s="9">
        <v>0.71799999999999997</v>
      </c>
      <c r="F3757" s="9">
        <v>0.60799999999999998</v>
      </c>
      <c r="G3757" s="9">
        <v>40620.21</v>
      </c>
      <c r="H3757" s="10">
        <v>2</v>
      </c>
      <c r="I3757" t="str">
        <f>CONCATENATE(Tabela_Brasil[[#This Row],[Município]],"-",Tabela_Brasil[[#This Row],[Estado]])</f>
        <v>Arapuá-MG</v>
      </c>
      <c r="J3757">
        <f>IF(Tabela_Brasil[[#This Row],[IDHM]]&lt;=0.599,1,0)</f>
        <v>0</v>
      </c>
      <c r="K3757" t="str">
        <f>IF(Tabela_Brasil[[#This Row],[IDHM]]&lt;=0.55,"Baixo",IF(Tabela_Brasil[[#This Row],[IDHM]]&lt;=0.699,"Médio",IF(Tabela_Brasil[[#This Row],[IDHM]]&lt;=0.799,"Alto","Muito Alto")))</f>
        <v>Alto</v>
      </c>
      <c r="L3757" t="str">
        <f>VLOOKUP(Tabela_Brasil[[#This Row],[Estado]],'De-Para_Estado_Regiao'!$B$3:$C$29,2,FALSE)</f>
        <v>Sudeste</v>
      </c>
      <c r="M3757">
        <f>IF(Tabela_Brasil[[#This Row],[IBGE_1-4]]&gt;=951,1,0)</f>
        <v>0</v>
      </c>
      <c r="N3757">
        <f>IF(Tabela_Brasil[[#This Row],[COMP_P]]&lt;=2,1,0)</f>
        <v>1</v>
      </c>
    </row>
    <row r="3758" spans="1:14" x14ac:dyDescent="0.25">
      <c r="A3758" s="12" t="s">
        <v>3665</v>
      </c>
      <c r="B3758" s="12" t="s">
        <v>94</v>
      </c>
      <c r="C3758" s="12">
        <v>563</v>
      </c>
      <c r="D3758" s="12">
        <v>0.52700000000000002</v>
      </c>
      <c r="E3758" s="12">
        <v>0.52800000000000002</v>
      </c>
      <c r="F3758" s="12">
        <v>0.4</v>
      </c>
      <c r="G3758" s="12">
        <v>9030.8700000000008</v>
      </c>
      <c r="H3758" s="13">
        <v>0</v>
      </c>
      <c r="I3758" t="str">
        <f>CONCATENATE(Tabela_Brasil[[#This Row],[Município]],"-",Tabela_Brasil[[#This Row],[Estado]])</f>
        <v>Flexeiras-AL</v>
      </c>
      <c r="J3758">
        <f>IF(Tabela_Brasil[[#This Row],[IDHM]]&lt;=0.599,1,0)</f>
        <v>1</v>
      </c>
      <c r="K3758" t="str">
        <f>IF(Tabela_Brasil[[#This Row],[IDHM]]&lt;=0.55,"Baixo",IF(Tabela_Brasil[[#This Row],[IDHM]]&lt;=0.699,"Médio",IF(Tabela_Brasil[[#This Row],[IDHM]]&lt;=0.799,"Alto","Muito Alto")))</f>
        <v>Baixo</v>
      </c>
      <c r="L3758" t="str">
        <f>VLOOKUP(Tabela_Brasil[[#This Row],[Estado]],'De-Para_Estado_Regiao'!$B$3:$C$29,2,FALSE)</f>
        <v>Nordeste</v>
      </c>
      <c r="M3758">
        <f>IF(Tabela_Brasil[[#This Row],[IBGE_1-4]]&gt;=951,1,0)</f>
        <v>0</v>
      </c>
      <c r="N3758">
        <f>IF(Tabela_Brasil[[#This Row],[COMP_P]]&lt;=2,1,0)</f>
        <v>1</v>
      </c>
    </row>
    <row r="3759" spans="1:14" x14ac:dyDescent="0.25">
      <c r="A3759" s="9" t="s">
        <v>3666</v>
      </c>
      <c r="B3759" s="9" t="s">
        <v>39</v>
      </c>
      <c r="C3759" s="9">
        <v>920</v>
      </c>
      <c r="D3759" s="9">
        <v>0.55000000000000004</v>
      </c>
      <c r="E3759" s="9">
        <v>0.50800000000000001</v>
      </c>
      <c r="F3759" s="9">
        <v>0.41599999999999998</v>
      </c>
      <c r="G3759" s="9">
        <v>6273.39</v>
      </c>
      <c r="H3759" s="10">
        <v>0</v>
      </c>
      <c r="I3759" t="str">
        <f>CONCATENATE(Tabela_Brasil[[#This Row],[Município]],"-",Tabela_Brasil[[#This Row],[Estado]])</f>
        <v>Tonantins-AM</v>
      </c>
      <c r="J3759">
        <f>IF(Tabela_Brasil[[#This Row],[IDHM]]&lt;=0.599,1,0)</f>
        <v>1</v>
      </c>
      <c r="K3759" t="str">
        <f>IF(Tabela_Brasil[[#This Row],[IDHM]]&lt;=0.55,"Baixo",IF(Tabela_Brasil[[#This Row],[IDHM]]&lt;=0.699,"Médio",IF(Tabela_Brasil[[#This Row],[IDHM]]&lt;=0.799,"Alto","Muito Alto")))</f>
        <v>Baixo</v>
      </c>
      <c r="L3759" t="str">
        <f>VLOOKUP(Tabela_Brasil[[#This Row],[Estado]],'De-Para_Estado_Regiao'!$B$3:$C$29,2,FALSE)</f>
        <v>Norte</v>
      </c>
      <c r="M3759">
        <f>IF(Tabela_Brasil[[#This Row],[IBGE_1-4]]&gt;=951,1,0)</f>
        <v>0</v>
      </c>
      <c r="N3759">
        <f>IF(Tabela_Brasil[[#This Row],[COMP_P]]&lt;=2,1,0)</f>
        <v>1</v>
      </c>
    </row>
    <row r="3760" spans="1:14" x14ac:dyDescent="0.25">
      <c r="A3760" s="12" t="s">
        <v>3667</v>
      </c>
      <c r="B3760" s="12" t="s">
        <v>16</v>
      </c>
      <c r="C3760" s="12">
        <v>227</v>
      </c>
      <c r="D3760" s="12">
        <v>0.64</v>
      </c>
      <c r="E3760" s="12">
        <v>0.58399999999999996</v>
      </c>
      <c r="F3760" s="12">
        <v>0.55600000000000005</v>
      </c>
      <c r="G3760" s="12">
        <v>15266.51</v>
      </c>
      <c r="H3760" s="13">
        <v>5</v>
      </c>
      <c r="I3760" t="str">
        <f>CONCATENATE(Tabela_Brasil[[#This Row],[Município]],"-",Tabela_Brasil[[#This Row],[Estado]])</f>
        <v>Nova Porteirinha-MG</v>
      </c>
      <c r="J3760">
        <f>IF(Tabela_Brasil[[#This Row],[IDHM]]&lt;=0.599,1,0)</f>
        <v>0</v>
      </c>
      <c r="K3760" t="str">
        <f>IF(Tabela_Brasil[[#This Row],[IDHM]]&lt;=0.55,"Baixo",IF(Tabela_Brasil[[#This Row],[IDHM]]&lt;=0.699,"Médio",IF(Tabela_Brasil[[#This Row],[IDHM]]&lt;=0.799,"Alto","Muito Alto")))</f>
        <v>Médio</v>
      </c>
      <c r="L3760" t="str">
        <f>VLOOKUP(Tabela_Brasil[[#This Row],[Estado]],'De-Para_Estado_Regiao'!$B$3:$C$29,2,FALSE)</f>
        <v>Sudeste</v>
      </c>
      <c r="M3760">
        <f>IF(Tabela_Brasil[[#This Row],[IBGE_1-4]]&gt;=951,1,0)</f>
        <v>0</v>
      </c>
      <c r="N3760">
        <f>IF(Tabela_Brasil[[#This Row],[COMP_P]]&lt;=2,1,0)</f>
        <v>0</v>
      </c>
    </row>
    <row r="3761" spans="1:14" x14ac:dyDescent="0.25">
      <c r="A3761" s="9" t="s">
        <v>3668</v>
      </c>
      <c r="B3761" s="9" t="s">
        <v>31</v>
      </c>
      <c r="C3761" s="9">
        <v>554</v>
      </c>
      <c r="D3761" s="9">
        <v>0.59</v>
      </c>
      <c r="E3761" s="9">
        <v>0.497</v>
      </c>
      <c r="F3761" s="9">
        <v>0.54400000000000004</v>
      </c>
      <c r="G3761" s="9">
        <v>6546.97</v>
      </c>
      <c r="H3761" s="10">
        <v>13</v>
      </c>
      <c r="I3761" t="str">
        <f>CONCATENATE(Tabela_Brasil[[#This Row],[Município]],"-",Tabela_Brasil[[#This Row],[Estado]])</f>
        <v>Croatá-CE</v>
      </c>
      <c r="J3761">
        <f>IF(Tabela_Brasil[[#This Row],[IDHM]]&lt;=0.599,1,0)</f>
        <v>1</v>
      </c>
      <c r="K3761" t="str">
        <f>IF(Tabela_Brasil[[#This Row],[IDHM]]&lt;=0.55,"Baixo",IF(Tabela_Brasil[[#This Row],[IDHM]]&lt;=0.699,"Médio",IF(Tabela_Brasil[[#This Row],[IDHM]]&lt;=0.799,"Alto","Muito Alto")))</f>
        <v>Médio</v>
      </c>
      <c r="L3761" t="str">
        <f>VLOOKUP(Tabela_Brasil[[#This Row],[Estado]],'De-Para_Estado_Regiao'!$B$3:$C$29,2,FALSE)</f>
        <v>Nordeste</v>
      </c>
      <c r="M3761">
        <f>IF(Tabela_Brasil[[#This Row],[IBGE_1-4]]&gt;=951,1,0)</f>
        <v>0</v>
      </c>
      <c r="N3761">
        <f>IF(Tabela_Brasil[[#This Row],[COMP_P]]&lt;=2,1,0)</f>
        <v>0</v>
      </c>
    </row>
    <row r="3762" spans="1:14" x14ac:dyDescent="0.25">
      <c r="A3762" s="12" t="s">
        <v>3669</v>
      </c>
      <c r="B3762" s="12" t="s">
        <v>14</v>
      </c>
      <c r="C3762" s="12">
        <v>14</v>
      </c>
      <c r="D3762" s="12">
        <v>0.61599999999999999</v>
      </c>
      <c r="E3762" s="12">
        <v>0.65500000000000003</v>
      </c>
      <c r="F3762" s="12">
        <v>0.437</v>
      </c>
      <c r="G3762" s="12">
        <v>21993.01</v>
      </c>
      <c r="H3762" s="13">
        <v>4</v>
      </c>
      <c r="I3762" t="str">
        <f>CONCATENATE(Tabela_Brasil[[#This Row],[Município]],"-",Tabela_Brasil[[#This Row],[Estado]])</f>
        <v>Chuvisca-RS</v>
      </c>
      <c r="J3762">
        <f>IF(Tabela_Brasil[[#This Row],[IDHM]]&lt;=0.599,1,0)</f>
        <v>0</v>
      </c>
      <c r="K3762" t="str">
        <f>IF(Tabela_Brasil[[#This Row],[IDHM]]&lt;=0.55,"Baixo",IF(Tabela_Brasil[[#This Row],[IDHM]]&lt;=0.699,"Médio",IF(Tabela_Brasil[[#This Row],[IDHM]]&lt;=0.799,"Alto","Muito Alto")))</f>
        <v>Médio</v>
      </c>
      <c r="L3762" t="str">
        <f>VLOOKUP(Tabela_Brasil[[#This Row],[Estado]],'De-Para_Estado_Regiao'!$B$3:$C$29,2,FALSE)</f>
        <v>Sul</v>
      </c>
      <c r="M3762">
        <f>IF(Tabela_Brasil[[#This Row],[IBGE_1-4]]&gt;=951,1,0)</f>
        <v>0</v>
      </c>
      <c r="N3762">
        <f>IF(Tabela_Brasil[[#This Row],[COMP_P]]&lt;=2,1,0)</f>
        <v>0</v>
      </c>
    </row>
    <row r="3763" spans="1:14" x14ac:dyDescent="0.25">
      <c r="A3763" s="9" t="s">
        <v>3670</v>
      </c>
      <c r="B3763" s="9" t="s">
        <v>118</v>
      </c>
      <c r="C3763" s="9">
        <v>421</v>
      </c>
      <c r="D3763" s="9">
        <v>0.55600000000000005</v>
      </c>
      <c r="E3763" s="9">
        <v>0.50800000000000001</v>
      </c>
      <c r="F3763" s="9">
        <v>0.434</v>
      </c>
      <c r="G3763" s="9">
        <v>6609.5</v>
      </c>
      <c r="H3763" s="10">
        <v>7</v>
      </c>
      <c r="I3763" t="str">
        <f>CONCATENATE(Tabela_Brasil[[#This Row],[Município]],"-",Tabela_Brasil[[#This Row],[Estado]])</f>
        <v>São Miguel Do Tapuio-PI</v>
      </c>
      <c r="J3763">
        <f>IF(Tabela_Brasil[[#This Row],[IDHM]]&lt;=0.599,1,0)</f>
        <v>1</v>
      </c>
      <c r="K3763" t="str">
        <f>IF(Tabela_Brasil[[#This Row],[IDHM]]&lt;=0.55,"Baixo",IF(Tabela_Brasil[[#This Row],[IDHM]]&lt;=0.699,"Médio",IF(Tabela_Brasil[[#This Row],[IDHM]]&lt;=0.799,"Alto","Muito Alto")))</f>
        <v>Médio</v>
      </c>
      <c r="L3763" t="str">
        <f>VLOOKUP(Tabela_Brasil[[#This Row],[Estado]],'De-Para_Estado_Regiao'!$B$3:$C$29,2,FALSE)</f>
        <v>Nordeste</v>
      </c>
      <c r="M3763">
        <f>IF(Tabela_Brasil[[#This Row],[IBGE_1-4]]&gt;=951,1,0)</f>
        <v>0</v>
      </c>
      <c r="N3763">
        <f>IF(Tabela_Brasil[[#This Row],[COMP_P]]&lt;=2,1,0)</f>
        <v>0</v>
      </c>
    </row>
    <row r="3764" spans="1:14" x14ac:dyDescent="0.25">
      <c r="A3764" s="12" t="s">
        <v>3671</v>
      </c>
      <c r="B3764" s="12" t="s">
        <v>49</v>
      </c>
      <c r="C3764" s="12">
        <v>231</v>
      </c>
      <c r="D3764" s="12">
        <v>0.55000000000000004</v>
      </c>
      <c r="E3764" s="12">
        <v>0.53</v>
      </c>
      <c r="F3764" s="12">
        <v>0.42399999999999999</v>
      </c>
      <c r="G3764" s="12">
        <v>8571.81</v>
      </c>
      <c r="H3764" s="13">
        <v>11</v>
      </c>
      <c r="I3764" t="str">
        <f>CONCATENATE(Tabela_Brasil[[#This Row],[Município]],"-",Tabela_Brasil[[#This Row],[Estado]])</f>
        <v>São João Do Araguaia-PA</v>
      </c>
      <c r="J3764">
        <f>IF(Tabela_Brasil[[#This Row],[IDHM]]&lt;=0.599,1,0)</f>
        <v>1</v>
      </c>
      <c r="K3764" t="str">
        <f>IF(Tabela_Brasil[[#This Row],[IDHM]]&lt;=0.55,"Baixo",IF(Tabela_Brasil[[#This Row],[IDHM]]&lt;=0.699,"Médio",IF(Tabela_Brasil[[#This Row],[IDHM]]&lt;=0.799,"Alto","Muito Alto")))</f>
        <v>Baixo</v>
      </c>
      <c r="L3764" t="str">
        <f>VLOOKUP(Tabela_Brasil[[#This Row],[Estado]],'De-Para_Estado_Regiao'!$B$3:$C$29,2,FALSE)</f>
        <v>Norte</v>
      </c>
      <c r="M3764">
        <f>IF(Tabela_Brasil[[#This Row],[IBGE_1-4]]&gt;=951,1,0)</f>
        <v>0</v>
      </c>
      <c r="N3764">
        <f>IF(Tabela_Brasil[[#This Row],[COMP_P]]&lt;=2,1,0)</f>
        <v>0</v>
      </c>
    </row>
    <row r="3765" spans="1:14" x14ac:dyDescent="0.25">
      <c r="A3765" s="9" t="s">
        <v>3672</v>
      </c>
      <c r="B3765" s="9" t="s">
        <v>24</v>
      </c>
      <c r="C3765" s="9">
        <v>434</v>
      </c>
      <c r="D3765" s="9">
        <v>0.63600000000000001</v>
      </c>
      <c r="E3765" s="9">
        <v>0.57899999999999996</v>
      </c>
      <c r="F3765" s="9">
        <v>0.57399999999999995</v>
      </c>
      <c r="G3765" s="9">
        <v>7944.04</v>
      </c>
      <c r="H3765" s="10">
        <v>1</v>
      </c>
      <c r="I3765" t="str">
        <f>CONCATENATE(Tabela_Brasil[[#This Row],[Município]],"-",Tabela_Brasil[[#This Row],[Estado]])</f>
        <v>Retirolândia-BA</v>
      </c>
      <c r="J3765">
        <f>IF(Tabela_Brasil[[#This Row],[IDHM]]&lt;=0.599,1,0)</f>
        <v>0</v>
      </c>
      <c r="K3765" t="str">
        <f>IF(Tabela_Brasil[[#This Row],[IDHM]]&lt;=0.55,"Baixo",IF(Tabela_Brasil[[#This Row],[IDHM]]&lt;=0.699,"Médio",IF(Tabela_Brasil[[#This Row],[IDHM]]&lt;=0.799,"Alto","Muito Alto")))</f>
        <v>Médio</v>
      </c>
      <c r="L3765" t="str">
        <f>VLOOKUP(Tabela_Brasil[[#This Row],[Estado]],'De-Para_Estado_Regiao'!$B$3:$C$29,2,FALSE)</f>
        <v>Nordeste</v>
      </c>
      <c r="M3765">
        <f>IF(Tabela_Brasil[[#This Row],[IBGE_1-4]]&gt;=951,1,0)</f>
        <v>0</v>
      </c>
      <c r="N3765">
        <f>IF(Tabela_Brasil[[#This Row],[COMP_P]]&lt;=2,1,0)</f>
        <v>1</v>
      </c>
    </row>
    <row r="3766" spans="1:14" x14ac:dyDescent="0.25">
      <c r="A3766" s="12" t="s">
        <v>3673</v>
      </c>
      <c r="B3766" s="12" t="s">
        <v>59</v>
      </c>
      <c r="C3766" s="12">
        <v>135</v>
      </c>
      <c r="D3766" s="12">
        <v>0.69599999999999995</v>
      </c>
      <c r="E3766" s="12">
        <v>0.71</v>
      </c>
      <c r="F3766" s="12">
        <v>0.56799999999999995</v>
      </c>
      <c r="G3766" s="12">
        <v>24917.01</v>
      </c>
      <c r="H3766" s="13">
        <v>4</v>
      </c>
      <c r="I3766" t="str">
        <f>CONCATENATE(Tabela_Brasil[[#This Row],[Município]],"-",Tabela_Brasil[[#This Row],[Estado]])</f>
        <v>Bom Jardim Da Serra-SC</v>
      </c>
      <c r="J3766">
        <f>IF(Tabela_Brasil[[#This Row],[IDHM]]&lt;=0.599,1,0)</f>
        <v>0</v>
      </c>
      <c r="K3766" t="str">
        <f>IF(Tabela_Brasil[[#This Row],[IDHM]]&lt;=0.55,"Baixo",IF(Tabela_Brasil[[#This Row],[IDHM]]&lt;=0.699,"Médio",IF(Tabela_Brasil[[#This Row],[IDHM]]&lt;=0.799,"Alto","Muito Alto")))</f>
        <v>Médio</v>
      </c>
      <c r="L3766" t="str">
        <f>VLOOKUP(Tabela_Brasil[[#This Row],[Estado]],'De-Para_Estado_Regiao'!$B$3:$C$29,2,FALSE)</f>
        <v>Sul</v>
      </c>
      <c r="M3766">
        <f>IF(Tabela_Brasil[[#This Row],[IBGE_1-4]]&gt;=951,1,0)</f>
        <v>0</v>
      </c>
      <c r="N3766">
        <f>IF(Tabela_Brasil[[#This Row],[COMP_P]]&lt;=2,1,0)</f>
        <v>0</v>
      </c>
    </row>
    <row r="3767" spans="1:14" x14ac:dyDescent="0.25">
      <c r="A3767" s="9" t="s">
        <v>3674</v>
      </c>
      <c r="B3767" s="9" t="s">
        <v>111</v>
      </c>
      <c r="C3767" s="9">
        <v>284</v>
      </c>
      <c r="D3767" s="9">
        <v>0.68</v>
      </c>
      <c r="E3767" s="9">
        <v>0.66700000000000004</v>
      </c>
      <c r="F3767" s="9">
        <v>0.58499999999999996</v>
      </c>
      <c r="G3767" s="9">
        <v>16958.63</v>
      </c>
      <c r="H3767" s="10">
        <v>1</v>
      </c>
      <c r="I3767" t="str">
        <f>CONCATENATE(Tabela_Brasil[[#This Row],[Município]],"-",Tabela_Brasil[[#This Row],[Estado]])</f>
        <v>Divinópolis Do Tocantins-TO</v>
      </c>
      <c r="J3767">
        <f>IF(Tabela_Brasil[[#This Row],[IDHM]]&lt;=0.599,1,0)</f>
        <v>0</v>
      </c>
      <c r="K3767" t="str">
        <f>IF(Tabela_Brasil[[#This Row],[IDHM]]&lt;=0.55,"Baixo",IF(Tabela_Brasil[[#This Row],[IDHM]]&lt;=0.699,"Médio",IF(Tabela_Brasil[[#This Row],[IDHM]]&lt;=0.799,"Alto","Muito Alto")))</f>
        <v>Médio</v>
      </c>
      <c r="L3767" t="str">
        <f>VLOOKUP(Tabela_Brasil[[#This Row],[Estado]],'De-Para_Estado_Regiao'!$B$3:$C$29,2,FALSE)</f>
        <v>Norte</v>
      </c>
      <c r="M3767">
        <f>IF(Tabela_Brasil[[#This Row],[IBGE_1-4]]&gt;=951,1,0)</f>
        <v>0</v>
      </c>
      <c r="N3767">
        <f>IF(Tabela_Brasil[[#This Row],[COMP_P]]&lt;=2,1,0)</f>
        <v>1</v>
      </c>
    </row>
    <row r="3768" spans="1:14" x14ac:dyDescent="0.25">
      <c r="A3768" s="12" t="s">
        <v>3675</v>
      </c>
      <c r="B3768" s="12" t="s">
        <v>82</v>
      </c>
      <c r="C3768" s="12">
        <v>582</v>
      </c>
      <c r="D3768" s="12">
        <v>0.56399999999999995</v>
      </c>
      <c r="E3768" s="12">
        <v>0.55100000000000005</v>
      </c>
      <c r="F3768" s="12">
        <v>0.41899999999999998</v>
      </c>
      <c r="G3768" s="12">
        <v>6739.42</v>
      </c>
      <c r="H3768" s="13">
        <v>21</v>
      </c>
      <c r="I3768" t="str">
        <f>CONCATENATE(Tabela_Brasil[[#This Row],[Município]],"-",Tabela_Brasil[[#This Row],[Estado]])</f>
        <v>Cacimba De Dentro-PB</v>
      </c>
      <c r="J3768">
        <f>IF(Tabela_Brasil[[#This Row],[IDHM]]&lt;=0.599,1,0)</f>
        <v>1</v>
      </c>
      <c r="K3768" t="str">
        <f>IF(Tabela_Brasil[[#This Row],[IDHM]]&lt;=0.55,"Baixo",IF(Tabela_Brasil[[#This Row],[IDHM]]&lt;=0.699,"Médio",IF(Tabela_Brasil[[#This Row],[IDHM]]&lt;=0.799,"Alto","Muito Alto")))</f>
        <v>Médio</v>
      </c>
      <c r="L3768" t="str">
        <f>VLOOKUP(Tabela_Brasil[[#This Row],[Estado]],'De-Para_Estado_Regiao'!$B$3:$C$29,2,FALSE)</f>
        <v>Nordeste</v>
      </c>
      <c r="M3768">
        <f>IF(Tabela_Brasil[[#This Row],[IBGE_1-4]]&gt;=951,1,0)</f>
        <v>0</v>
      </c>
      <c r="N3768">
        <f>IF(Tabela_Brasil[[#This Row],[COMP_P]]&lt;=2,1,0)</f>
        <v>0</v>
      </c>
    </row>
    <row r="3769" spans="1:14" x14ac:dyDescent="0.25">
      <c r="A3769" s="9" t="s">
        <v>3676</v>
      </c>
      <c r="B3769" s="9" t="s">
        <v>19</v>
      </c>
      <c r="C3769" s="9">
        <v>645</v>
      </c>
      <c r="D3769" s="9">
        <v>0.53</v>
      </c>
      <c r="E3769" s="9">
        <v>0.54900000000000004</v>
      </c>
      <c r="F3769" s="9">
        <v>0.38100000000000001</v>
      </c>
      <c r="G3769" s="9">
        <v>6798.66</v>
      </c>
      <c r="H3769" s="10">
        <v>6</v>
      </c>
      <c r="I3769" t="str">
        <f>CONCATENATE(Tabela_Brasil[[#This Row],[Município]],"-",Tabela_Brasil[[#This Row],[Estado]])</f>
        <v>Jataúba-PE</v>
      </c>
      <c r="J3769">
        <f>IF(Tabela_Brasil[[#This Row],[IDHM]]&lt;=0.599,1,0)</f>
        <v>1</v>
      </c>
      <c r="K3769" t="str">
        <f>IF(Tabela_Brasil[[#This Row],[IDHM]]&lt;=0.55,"Baixo",IF(Tabela_Brasil[[#This Row],[IDHM]]&lt;=0.699,"Médio",IF(Tabela_Brasil[[#This Row],[IDHM]]&lt;=0.799,"Alto","Muito Alto")))</f>
        <v>Baixo</v>
      </c>
      <c r="L3769" t="str">
        <f>VLOOKUP(Tabela_Brasil[[#This Row],[Estado]],'De-Para_Estado_Regiao'!$B$3:$C$29,2,FALSE)</f>
        <v>Nordeste</v>
      </c>
      <c r="M3769">
        <f>IF(Tabela_Brasil[[#This Row],[IBGE_1-4]]&gt;=951,1,0)</f>
        <v>0</v>
      </c>
      <c r="N3769">
        <f>IF(Tabela_Brasil[[#This Row],[COMP_P]]&lt;=2,1,0)</f>
        <v>0</v>
      </c>
    </row>
    <row r="3770" spans="1:14" x14ac:dyDescent="0.25">
      <c r="A3770" s="12" t="s">
        <v>3677</v>
      </c>
      <c r="B3770" s="12" t="s">
        <v>82</v>
      </c>
      <c r="C3770" s="12">
        <v>336</v>
      </c>
      <c r="D3770" s="12">
        <v>0.57399999999999995</v>
      </c>
      <c r="E3770" s="12">
        <v>0.53800000000000003</v>
      </c>
      <c r="F3770" s="12">
        <v>0.48099999999999998</v>
      </c>
      <c r="G3770" s="12">
        <v>8660.1200000000008</v>
      </c>
      <c r="H3770" s="13">
        <v>5</v>
      </c>
      <c r="I3770" t="str">
        <f>CONCATENATE(Tabela_Brasil[[#This Row],[Município]],"-",Tabela_Brasil[[#This Row],[Estado]])</f>
        <v>Mogeiro-PB</v>
      </c>
      <c r="J3770">
        <f>IF(Tabela_Brasil[[#This Row],[IDHM]]&lt;=0.599,1,0)</f>
        <v>1</v>
      </c>
      <c r="K3770" t="str">
        <f>IF(Tabela_Brasil[[#This Row],[IDHM]]&lt;=0.55,"Baixo",IF(Tabela_Brasil[[#This Row],[IDHM]]&lt;=0.699,"Médio",IF(Tabela_Brasil[[#This Row],[IDHM]]&lt;=0.799,"Alto","Muito Alto")))</f>
        <v>Médio</v>
      </c>
      <c r="L3770" t="str">
        <f>VLOOKUP(Tabela_Brasil[[#This Row],[Estado]],'De-Para_Estado_Regiao'!$B$3:$C$29,2,FALSE)</f>
        <v>Nordeste</v>
      </c>
      <c r="M3770">
        <f>IF(Tabela_Brasil[[#This Row],[IBGE_1-4]]&gt;=951,1,0)</f>
        <v>0</v>
      </c>
      <c r="N3770">
        <f>IF(Tabela_Brasil[[#This Row],[COMP_P]]&lt;=2,1,0)</f>
        <v>0</v>
      </c>
    </row>
    <row r="3771" spans="1:14" x14ac:dyDescent="0.25">
      <c r="A3771" s="9" t="s">
        <v>3678</v>
      </c>
      <c r="B3771" s="9" t="s">
        <v>118</v>
      </c>
      <c r="C3771" s="9">
        <v>453</v>
      </c>
      <c r="D3771" s="9">
        <v>0.624</v>
      </c>
      <c r="E3771" s="9">
        <v>0.56200000000000006</v>
      </c>
      <c r="F3771" s="9">
        <v>0.56000000000000005</v>
      </c>
      <c r="G3771" s="9">
        <v>7643.24</v>
      </c>
      <c r="H3771" s="10">
        <v>24</v>
      </c>
      <c r="I3771" t="str">
        <f>CONCATENATE(Tabela_Brasil[[#This Row],[Município]],"-",Tabela_Brasil[[#This Row],[Estado]])</f>
        <v>Inhuma-PI</v>
      </c>
      <c r="J3771">
        <f>IF(Tabela_Brasil[[#This Row],[IDHM]]&lt;=0.599,1,0)</f>
        <v>0</v>
      </c>
      <c r="K3771" t="str">
        <f>IF(Tabela_Brasil[[#This Row],[IDHM]]&lt;=0.55,"Baixo",IF(Tabela_Brasil[[#This Row],[IDHM]]&lt;=0.699,"Médio",IF(Tabela_Brasil[[#This Row],[IDHM]]&lt;=0.799,"Alto","Muito Alto")))</f>
        <v>Médio</v>
      </c>
      <c r="L3771" t="str">
        <f>VLOOKUP(Tabela_Brasil[[#This Row],[Estado]],'De-Para_Estado_Regiao'!$B$3:$C$29,2,FALSE)</f>
        <v>Nordeste</v>
      </c>
      <c r="M3771">
        <f>IF(Tabela_Brasil[[#This Row],[IBGE_1-4]]&gt;=951,1,0)</f>
        <v>0</v>
      </c>
      <c r="N3771">
        <f>IF(Tabela_Brasil[[#This Row],[COMP_P]]&lt;=2,1,0)</f>
        <v>0</v>
      </c>
    </row>
    <row r="3772" spans="1:14" x14ac:dyDescent="0.25">
      <c r="A3772" s="12" t="s">
        <v>3679</v>
      </c>
      <c r="B3772" s="12" t="s">
        <v>33</v>
      </c>
      <c r="C3772" s="12">
        <v>118</v>
      </c>
      <c r="D3772" s="12">
        <v>0.72199999999999998</v>
      </c>
      <c r="E3772" s="12">
        <v>0.71799999999999997</v>
      </c>
      <c r="F3772" s="12">
        <v>0.63</v>
      </c>
      <c r="G3772" s="12">
        <v>31401.45</v>
      </c>
      <c r="H3772" s="13">
        <v>3</v>
      </c>
      <c r="I3772" t="str">
        <f>CONCATENATE(Tabela_Brasil[[#This Row],[Município]],"-",Tabela_Brasil[[#This Row],[Estado]])</f>
        <v>Palminópolis-GO</v>
      </c>
      <c r="J3772">
        <f>IF(Tabela_Brasil[[#This Row],[IDHM]]&lt;=0.599,1,0)</f>
        <v>0</v>
      </c>
      <c r="K3772" t="str">
        <f>IF(Tabela_Brasil[[#This Row],[IDHM]]&lt;=0.55,"Baixo",IF(Tabela_Brasil[[#This Row],[IDHM]]&lt;=0.699,"Médio",IF(Tabela_Brasil[[#This Row],[IDHM]]&lt;=0.799,"Alto","Muito Alto")))</f>
        <v>Alto</v>
      </c>
      <c r="L3772" t="str">
        <f>VLOOKUP(Tabela_Brasil[[#This Row],[Estado]],'De-Para_Estado_Regiao'!$B$3:$C$29,2,FALSE)</f>
        <v>Centro-Oeste</v>
      </c>
      <c r="M3772">
        <f>IF(Tabela_Brasil[[#This Row],[IBGE_1-4]]&gt;=951,1,0)</f>
        <v>0</v>
      </c>
      <c r="N3772">
        <f>IF(Tabela_Brasil[[#This Row],[COMP_P]]&lt;=2,1,0)</f>
        <v>0</v>
      </c>
    </row>
    <row r="3773" spans="1:14" x14ac:dyDescent="0.25">
      <c r="A3773" s="9" t="s">
        <v>3680</v>
      </c>
      <c r="B3773" s="9" t="s">
        <v>111</v>
      </c>
      <c r="C3773" s="9">
        <v>249</v>
      </c>
      <c r="D3773" s="9">
        <v>0.61599999999999999</v>
      </c>
      <c r="E3773" s="9">
        <v>0.60399999999999998</v>
      </c>
      <c r="F3773" s="9">
        <v>0.48199999999999998</v>
      </c>
      <c r="G3773" s="9">
        <v>15715.24</v>
      </c>
      <c r="H3773" s="10">
        <v>3</v>
      </c>
      <c r="I3773" t="str">
        <f>CONCATENATE(Tabela_Brasil[[#This Row],[Município]],"-",Tabela_Brasil[[#This Row],[Estado]])</f>
        <v>Santa Fé Do Araguaia-TO</v>
      </c>
      <c r="J3773">
        <f>IF(Tabela_Brasil[[#This Row],[IDHM]]&lt;=0.599,1,0)</f>
        <v>0</v>
      </c>
      <c r="K3773" t="str">
        <f>IF(Tabela_Brasil[[#This Row],[IDHM]]&lt;=0.55,"Baixo",IF(Tabela_Brasil[[#This Row],[IDHM]]&lt;=0.699,"Médio",IF(Tabela_Brasil[[#This Row],[IDHM]]&lt;=0.799,"Alto","Muito Alto")))</f>
        <v>Médio</v>
      </c>
      <c r="L3773" t="str">
        <f>VLOOKUP(Tabela_Brasil[[#This Row],[Estado]],'De-Para_Estado_Regiao'!$B$3:$C$29,2,FALSE)</f>
        <v>Norte</v>
      </c>
      <c r="M3773">
        <f>IF(Tabela_Brasil[[#This Row],[IBGE_1-4]]&gt;=951,1,0)</f>
        <v>0</v>
      </c>
      <c r="N3773">
        <f>IF(Tabela_Brasil[[#This Row],[COMP_P]]&lt;=2,1,0)</f>
        <v>0</v>
      </c>
    </row>
    <row r="3774" spans="1:14" x14ac:dyDescent="0.25">
      <c r="A3774" s="12" t="s">
        <v>3681</v>
      </c>
      <c r="B3774" s="12" t="s">
        <v>19</v>
      </c>
      <c r="C3774" s="12">
        <v>482</v>
      </c>
      <c r="D3774" s="12">
        <v>0.55000000000000004</v>
      </c>
      <c r="E3774" s="12">
        <v>0.53600000000000003</v>
      </c>
      <c r="F3774" s="12">
        <v>0.42299999999999999</v>
      </c>
      <c r="G3774" s="12">
        <v>8924.57</v>
      </c>
      <c r="H3774" s="13">
        <v>7</v>
      </c>
      <c r="I3774" t="str">
        <f>CONCATENATE(Tabela_Brasil[[#This Row],[Município]],"-",Tabela_Brasil[[#This Row],[Estado]])</f>
        <v>Tacaimbó-PE</v>
      </c>
      <c r="J3774">
        <f>IF(Tabela_Brasil[[#This Row],[IDHM]]&lt;=0.599,1,0)</f>
        <v>1</v>
      </c>
      <c r="K3774" t="str">
        <f>IF(Tabela_Brasil[[#This Row],[IDHM]]&lt;=0.55,"Baixo",IF(Tabela_Brasil[[#This Row],[IDHM]]&lt;=0.699,"Médio",IF(Tabela_Brasil[[#This Row],[IDHM]]&lt;=0.799,"Alto","Muito Alto")))</f>
        <v>Baixo</v>
      </c>
      <c r="L3774" t="str">
        <f>VLOOKUP(Tabela_Brasil[[#This Row],[Estado]],'De-Para_Estado_Regiao'!$B$3:$C$29,2,FALSE)</f>
        <v>Nordeste</v>
      </c>
      <c r="M3774">
        <f>IF(Tabela_Brasil[[#This Row],[IBGE_1-4]]&gt;=951,1,0)</f>
        <v>0</v>
      </c>
      <c r="N3774">
        <f>IF(Tabela_Brasil[[#This Row],[COMP_P]]&lt;=2,1,0)</f>
        <v>0</v>
      </c>
    </row>
    <row r="3775" spans="1:14" x14ac:dyDescent="0.25">
      <c r="A3775" s="9" t="s">
        <v>3682</v>
      </c>
      <c r="B3775" s="9" t="s">
        <v>19</v>
      </c>
      <c r="C3775" s="9">
        <v>574</v>
      </c>
      <c r="D3775" s="9">
        <v>0.55200000000000005</v>
      </c>
      <c r="E3775" s="9">
        <v>0.54900000000000004</v>
      </c>
      <c r="F3775" s="9">
        <v>0.436</v>
      </c>
      <c r="G3775" s="9">
        <v>7849.89</v>
      </c>
      <c r="H3775" s="10">
        <v>2</v>
      </c>
      <c r="I3775" t="str">
        <f>CONCATENATE(Tabela_Brasil[[#This Row],[Município]],"-",Tabela_Brasil[[#This Row],[Estado]])</f>
        <v>Xexéu-PE</v>
      </c>
      <c r="J3775">
        <f>IF(Tabela_Brasil[[#This Row],[IDHM]]&lt;=0.599,1,0)</f>
        <v>1</v>
      </c>
      <c r="K3775" t="str">
        <f>IF(Tabela_Brasil[[#This Row],[IDHM]]&lt;=0.55,"Baixo",IF(Tabela_Brasil[[#This Row],[IDHM]]&lt;=0.699,"Médio",IF(Tabela_Brasil[[#This Row],[IDHM]]&lt;=0.799,"Alto","Muito Alto")))</f>
        <v>Médio</v>
      </c>
      <c r="L3775" t="str">
        <f>VLOOKUP(Tabela_Brasil[[#This Row],[Estado]],'De-Para_Estado_Regiao'!$B$3:$C$29,2,FALSE)</f>
        <v>Nordeste</v>
      </c>
      <c r="M3775">
        <f>IF(Tabela_Brasil[[#This Row],[IBGE_1-4]]&gt;=951,1,0)</f>
        <v>0</v>
      </c>
      <c r="N3775">
        <f>IF(Tabela_Brasil[[#This Row],[COMP_P]]&lt;=2,1,0)</f>
        <v>1</v>
      </c>
    </row>
    <row r="3776" spans="1:14" x14ac:dyDescent="0.25">
      <c r="A3776" s="12" t="s">
        <v>3683</v>
      </c>
      <c r="B3776" s="12" t="s">
        <v>118</v>
      </c>
      <c r="C3776" s="12">
        <v>384</v>
      </c>
      <c r="D3776" s="12">
        <v>0.57499999999999996</v>
      </c>
      <c r="E3776" s="12">
        <v>0.56000000000000005</v>
      </c>
      <c r="F3776" s="12">
        <v>0.44</v>
      </c>
      <c r="G3776" s="12">
        <v>7950.83</v>
      </c>
      <c r="H3776" s="13">
        <v>3</v>
      </c>
      <c r="I3776" t="str">
        <f>CONCATENATE(Tabela_Brasil[[#This Row],[Município]],"-",Tabela_Brasil[[#This Row],[Estado]])</f>
        <v>Simões-PI</v>
      </c>
      <c r="J3776">
        <f>IF(Tabela_Brasil[[#This Row],[IDHM]]&lt;=0.599,1,0)</f>
        <v>1</v>
      </c>
      <c r="K3776" t="str">
        <f>IF(Tabela_Brasil[[#This Row],[IDHM]]&lt;=0.55,"Baixo",IF(Tabela_Brasil[[#This Row],[IDHM]]&lt;=0.699,"Médio",IF(Tabela_Brasil[[#This Row],[IDHM]]&lt;=0.799,"Alto","Muito Alto")))</f>
        <v>Médio</v>
      </c>
      <c r="L3776" t="str">
        <f>VLOOKUP(Tabela_Brasil[[#This Row],[Estado]],'De-Para_Estado_Regiao'!$B$3:$C$29,2,FALSE)</f>
        <v>Nordeste</v>
      </c>
      <c r="M3776">
        <f>IF(Tabela_Brasil[[#This Row],[IBGE_1-4]]&gt;=951,1,0)</f>
        <v>0</v>
      </c>
      <c r="N3776">
        <f>IF(Tabela_Brasil[[#This Row],[COMP_P]]&lt;=2,1,0)</f>
        <v>0</v>
      </c>
    </row>
    <row r="3777" spans="1:14" x14ac:dyDescent="0.25">
      <c r="A3777" s="9" t="s">
        <v>3684</v>
      </c>
      <c r="B3777" s="9" t="s">
        <v>24</v>
      </c>
      <c r="C3777" s="9">
        <v>809</v>
      </c>
      <c r="D3777" s="9">
        <v>0.56799999999999995</v>
      </c>
      <c r="E3777" s="9">
        <v>0.55500000000000005</v>
      </c>
      <c r="F3777" s="9">
        <v>0.434</v>
      </c>
      <c r="G3777" s="9">
        <v>8867.2000000000007</v>
      </c>
      <c r="H3777" s="10">
        <v>0</v>
      </c>
      <c r="I3777" t="str">
        <f>CONCATENATE(Tabela_Brasil[[#This Row],[Município]],"-",Tabela_Brasil[[#This Row],[Estado]])</f>
        <v>Aurelino Leal-BA</v>
      </c>
      <c r="J3777">
        <f>IF(Tabela_Brasil[[#This Row],[IDHM]]&lt;=0.599,1,0)</f>
        <v>1</v>
      </c>
      <c r="K3777" t="str">
        <f>IF(Tabela_Brasil[[#This Row],[IDHM]]&lt;=0.55,"Baixo",IF(Tabela_Brasil[[#This Row],[IDHM]]&lt;=0.699,"Médio",IF(Tabela_Brasil[[#This Row],[IDHM]]&lt;=0.799,"Alto","Muito Alto")))</f>
        <v>Médio</v>
      </c>
      <c r="L3777" t="str">
        <f>VLOOKUP(Tabela_Brasil[[#This Row],[Estado]],'De-Para_Estado_Regiao'!$B$3:$C$29,2,FALSE)</f>
        <v>Nordeste</v>
      </c>
      <c r="M3777">
        <f>IF(Tabela_Brasil[[#This Row],[IBGE_1-4]]&gt;=951,1,0)</f>
        <v>0</v>
      </c>
      <c r="N3777">
        <f>IF(Tabela_Brasil[[#This Row],[COMP_P]]&lt;=2,1,0)</f>
        <v>1</v>
      </c>
    </row>
    <row r="3778" spans="1:14" x14ac:dyDescent="0.25">
      <c r="A3778" s="12" t="s">
        <v>2756</v>
      </c>
      <c r="B3778" s="12" t="s">
        <v>82</v>
      </c>
      <c r="C3778" s="12">
        <v>565</v>
      </c>
      <c r="D3778" s="12">
        <v>0.57799999999999996</v>
      </c>
      <c r="E3778" s="12">
        <v>0.56399999999999995</v>
      </c>
      <c r="F3778" s="12">
        <v>0.45600000000000002</v>
      </c>
      <c r="G3778" s="12">
        <v>7521.32</v>
      </c>
      <c r="H3778" s="13">
        <v>7</v>
      </c>
      <c r="I3778" t="str">
        <f>CONCATENATE(Tabela_Brasil[[#This Row],[Município]],"-",Tabela_Brasil[[#This Row],[Estado]])</f>
        <v>Taperoá-PB</v>
      </c>
      <c r="J3778">
        <f>IF(Tabela_Brasil[[#This Row],[IDHM]]&lt;=0.599,1,0)</f>
        <v>1</v>
      </c>
      <c r="K3778" t="str">
        <f>IF(Tabela_Brasil[[#This Row],[IDHM]]&lt;=0.55,"Baixo",IF(Tabela_Brasil[[#This Row],[IDHM]]&lt;=0.699,"Médio",IF(Tabela_Brasil[[#This Row],[IDHM]]&lt;=0.799,"Alto","Muito Alto")))</f>
        <v>Médio</v>
      </c>
      <c r="L3778" t="str">
        <f>VLOOKUP(Tabela_Brasil[[#This Row],[Estado]],'De-Para_Estado_Regiao'!$B$3:$C$29,2,FALSE)</f>
        <v>Nordeste</v>
      </c>
      <c r="M3778">
        <f>IF(Tabela_Brasil[[#This Row],[IBGE_1-4]]&gt;=951,1,0)</f>
        <v>0</v>
      </c>
      <c r="N3778">
        <f>IF(Tabela_Brasil[[#This Row],[COMP_P]]&lt;=2,1,0)</f>
        <v>0</v>
      </c>
    </row>
    <row r="3779" spans="1:14" x14ac:dyDescent="0.25">
      <c r="A3779" s="9" t="s">
        <v>3685</v>
      </c>
      <c r="B3779" s="9" t="s">
        <v>16</v>
      </c>
      <c r="C3779" s="9">
        <v>84</v>
      </c>
      <c r="D3779" s="9">
        <v>0.624</v>
      </c>
      <c r="E3779" s="9">
        <v>0.63500000000000001</v>
      </c>
      <c r="F3779" s="9">
        <v>0.47799999999999998</v>
      </c>
      <c r="G3779" s="9">
        <v>22705.51</v>
      </c>
      <c r="H3779" s="10">
        <v>3</v>
      </c>
      <c r="I3779" t="str">
        <f>CONCATENATE(Tabela_Brasil[[#This Row],[Município]],"-",Tabela_Brasil[[#This Row],[Estado]])</f>
        <v>Braúnas-MG</v>
      </c>
      <c r="J3779">
        <f>IF(Tabela_Brasil[[#This Row],[IDHM]]&lt;=0.599,1,0)</f>
        <v>0</v>
      </c>
      <c r="K3779" t="str">
        <f>IF(Tabela_Brasil[[#This Row],[IDHM]]&lt;=0.55,"Baixo",IF(Tabela_Brasil[[#This Row],[IDHM]]&lt;=0.699,"Médio",IF(Tabela_Brasil[[#This Row],[IDHM]]&lt;=0.799,"Alto","Muito Alto")))</f>
        <v>Médio</v>
      </c>
      <c r="L3779" t="str">
        <f>VLOOKUP(Tabela_Brasil[[#This Row],[Estado]],'De-Para_Estado_Regiao'!$B$3:$C$29,2,FALSE)</f>
        <v>Sudeste</v>
      </c>
      <c r="M3779">
        <f>IF(Tabela_Brasil[[#This Row],[IBGE_1-4]]&gt;=951,1,0)</f>
        <v>0</v>
      </c>
      <c r="N3779">
        <f>IF(Tabela_Brasil[[#This Row],[COMP_P]]&lt;=2,1,0)</f>
        <v>0</v>
      </c>
    </row>
    <row r="3780" spans="1:14" x14ac:dyDescent="0.25">
      <c r="A3780" s="12" t="s">
        <v>3686</v>
      </c>
      <c r="B3780" s="12" t="s">
        <v>82</v>
      </c>
      <c r="C3780" s="12">
        <v>519</v>
      </c>
      <c r="D3780" s="12">
        <v>0.56200000000000006</v>
      </c>
      <c r="E3780" s="12">
        <v>0.54200000000000004</v>
      </c>
      <c r="F3780" s="12">
        <v>0.434</v>
      </c>
      <c r="G3780" s="12">
        <v>7462.16</v>
      </c>
      <c r="H3780" s="13">
        <v>3</v>
      </c>
      <c r="I3780" t="str">
        <f>CONCATENATE(Tabela_Brasil[[#This Row],[Município]],"-",Tabela_Brasil[[#This Row],[Estado]])</f>
        <v>Barra De Santa Rosa-PB</v>
      </c>
      <c r="J3780">
        <f>IF(Tabela_Brasil[[#This Row],[IDHM]]&lt;=0.599,1,0)</f>
        <v>1</v>
      </c>
      <c r="K3780" t="str">
        <f>IF(Tabela_Brasil[[#This Row],[IDHM]]&lt;=0.55,"Baixo",IF(Tabela_Brasil[[#This Row],[IDHM]]&lt;=0.699,"Médio",IF(Tabela_Brasil[[#This Row],[IDHM]]&lt;=0.799,"Alto","Muito Alto")))</f>
        <v>Médio</v>
      </c>
      <c r="L3780" t="str">
        <f>VLOOKUP(Tabela_Brasil[[#This Row],[Estado]],'De-Para_Estado_Regiao'!$B$3:$C$29,2,FALSE)</f>
        <v>Nordeste</v>
      </c>
      <c r="M3780">
        <f>IF(Tabela_Brasil[[#This Row],[IBGE_1-4]]&gt;=951,1,0)</f>
        <v>0</v>
      </c>
      <c r="N3780">
        <f>IF(Tabela_Brasil[[#This Row],[COMP_P]]&lt;=2,1,0)</f>
        <v>0</v>
      </c>
    </row>
    <row r="3781" spans="1:14" x14ac:dyDescent="0.25">
      <c r="A3781" s="9" t="s">
        <v>3687</v>
      </c>
      <c r="B3781" s="9" t="s">
        <v>24</v>
      </c>
      <c r="C3781" s="9">
        <v>615</v>
      </c>
      <c r="D3781" s="9">
        <v>0.623</v>
      </c>
      <c r="E3781" s="9">
        <v>0.61299999999999999</v>
      </c>
      <c r="F3781" s="9">
        <v>0.51</v>
      </c>
      <c r="G3781" s="9">
        <v>9872.0499999999993</v>
      </c>
      <c r="H3781" s="10">
        <v>14</v>
      </c>
      <c r="I3781" t="str">
        <f>CONCATENATE(Tabela_Brasil[[#This Row],[Município]],"-",Tabela_Brasil[[#This Row],[Estado]])</f>
        <v>Lençóis-BA</v>
      </c>
      <c r="J3781">
        <f>IF(Tabela_Brasil[[#This Row],[IDHM]]&lt;=0.599,1,0)</f>
        <v>0</v>
      </c>
      <c r="K3781" t="str">
        <f>IF(Tabela_Brasil[[#This Row],[IDHM]]&lt;=0.55,"Baixo",IF(Tabela_Brasil[[#This Row],[IDHM]]&lt;=0.699,"Médio",IF(Tabela_Brasil[[#This Row],[IDHM]]&lt;=0.799,"Alto","Muito Alto")))</f>
        <v>Médio</v>
      </c>
      <c r="L3781" t="str">
        <f>VLOOKUP(Tabela_Brasil[[#This Row],[Estado]],'De-Para_Estado_Regiao'!$B$3:$C$29,2,FALSE)</f>
        <v>Nordeste</v>
      </c>
      <c r="M3781">
        <f>IF(Tabela_Brasil[[#This Row],[IBGE_1-4]]&gt;=951,1,0)</f>
        <v>0</v>
      </c>
      <c r="N3781">
        <f>IF(Tabela_Brasil[[#This Row],[COMP_P]]&lt;=2,1,0)</f>
        <v>0</v>
      </c>
    </row>
    <row r="3782" spans="1:14" x14ac:dyDescent="0.25">
      <c r="A3782" s="12" t="s">
        <v>3688</v>
      </c>
      <c r="B3782" s="12" t="s">
        <v>72</v>
      </c>
      <c r="C3782" s="12">
        <v>389</v>
      </c>
      <c r="D3782" s="12">
        <v>0.66400000000000003</v>
      </c>
      <c r="E3782" s="12">
        <v>0.63300000000000001</v>
      </c>
      <c r="F3782" s="12">
        <v>0.58499999999999996</v>
      </c>
      <c r="G3782" s="12">
        <v>11063.39</v>
      </c>
      <c r="H3782" s="13">
        <v>0</v>
      </c>
      <c r="I3782" t="str">
        <f>CONCATENATE(Tabela_Brasil[[#This Row],[Município]],"-",Tabela_Brasil[[#This Row],[Estado]])</f>
        <v>Grossos-RN</v>
      </c>
      <c r="J3782">
        <f>IF(Tabela_Brasil[[#This Row],[IDHM]]&lt;=0.599,1,0)</f>
        <v>0</v>
      </c>
      <c r="K3782" t="str">
        <f>IF(Tabela_Brasil[[#This Row],[IDHM]]&lt;=0.55,"Baixo",IF(Tabela_Brasil[[#This Row],[IDHM]]&lt;=0.699,"Médio",IF(Tabela_Brasil[[#This Row],[IDHM]]&lt;=0.799,"Alto","Muito Alto")))</f>
        <v>Médio</v>
      </c>
      <c r="L3782" t="str">
        <f>VLOOKUP(Tabela_Brasil[[#This Row],[Estado]],'De-Para_Estado_Regiao'!$B$3:$C$29,2,FALSE)</f>
        <v>Nordeste</v>
      </c>
      <c r="M3782">
        <f>IF(Tabela_Brasil[[#This Row],[IBGE_1-4]]&gt;=951,1,0)</f>
        <v>0</v>
      </c>
      <c r="N3782">
        <f>IF(Tabela_Brasil[[#This Row],[COMP_P]]&lt;=2,1,0)</f>
        <v>1</v>
      </c>
    </row>
    <row r="3783" spans="1:14" x14ac:dyDescent="0.25">
      <c r="A3783" s="9" t="s">
        <v>3689</v>
      </c>
      <c r="B3783" s="9" t="s">
        <v>14</v>
      </c>
      <c r="C3783" s="9">
        <v>36</v>
      </c>
      <c r="D3783" s="9">
        <v>0.73299999999999998</v>
      </c>
      <c r="E3783" s="9">
        <v>0.71</v>
      </c>
      <c r="F3783" s="9">
        <v>0.64300000000000002</v>
      </c>
      <c r="G3783" s="9">
        <v>66636.34</v>
      </c>
      <c r="H3783" s="10">
        <v>2</v>
      </c>
      <c r="I3783" t="str">
        <f>CONCATENATE(Tabela_Brasil[[#This Row],[Município]],"-",Tabela_Brasil[[#This Row],[Estado]])</f>
        <v>Gentil-RS</v>
      </c>
      <c r="J3783">
        <f>IF(Tabela_Brasil[[#This Row],[IDHM]]&lt;=0.599,1,0)</f>
        <v>0</v>
      </c>
      <c r="K3783" t="str">
        <f>IF(Tabela_Brasil[[#This Row],[IDHM]]&lt;=0.55,"Baixo",IF(Tabela_Brasil[[#This Row],[IDHM]]&lt;=0.699,"Médio",IF(Tabela_Brasil[[#This Row],[IDHM]]&lt;=0.799,"Alto","Muito Alto")))</f>
        <v>Alto</v>
      </c>
      <c r="L3783" t="str">
        <f>VLOOKUP(Tabela_Brasil[[#This Row],[Estado]],'De-Para_Estado_Regiao'!$B$3:$C$29,2,FALSE)</f>
        <v>Sul</v>
      </c>
      <c r="M3783">
        <f>IF(Tabela_Brasil[[#This Row],[IBGE_1-4]]&gt;=951,1,0)</f>
        <v>0</v>
      </c>
      <c r="N3783">
        <f>IF(Tabela_Brasil[[#This Row],[COMP_P]]&lt;=2,1,0)</f>
        <v>1</v>
      </c>
    </row>
    <row r="3784" spans="1:14" x14ac:dyDescent="0.25">
      <c r="A3784" s="12" t="s">
        <v>3690</v>
      </c>
      <c r="B3784" s="12" t="s">
        <v>31</v>
      </c>
      <c r="C3784" s="12">
        <v>286</v>
      </c>
      <c r="D3784" s="12">
        <v>0.61099999999999999</v>
      </c>
      <c r="E3784" s="12">
        <v>0.52700000000000002</v>
      </c>
      <c r="F3784" s="12">
        <v>0.59299999999999997</v>
      </c>
      <c r="G3784" s="12">
        <v>6449.02</v>
      </c>
      <c r="H3784" s="13">
        <v>2</v>
      </c>
      <c r="I3784" t="str">
        <f>CONCATENATE(Tabela_Brasil[[#This Row],[Município]],"-",Tabela_Brasil[[#This Row],[Estado]])</f>
        <v>Capistrano-CE</v>
      </c>
      <c r="J3784">
        <f>IF(Tabela_Brasil[[#This Row],[IDHM]]&lt;=0.599,1,0)</f>
        <v>0</v>
      </c>
      <c r="K3784" t="str">
        <f>IF(Tabela_Brasil[[#This Row],[IDHM]]&lt;=0.55,"Baixo",IF(Tabela_Brasil[[#This Row],[IDHM]]&lt;=0.699,"Médio",IF(Tabela_Brasil[[#This Row],[IDHM]]&lt;=0.799,"Alto","Muito Alto")))</f>
        <v>Médio</v>
      </c>
      <c r="L3784" t="str">
        <f>VLOOKUP(Tabela_Brasil[[#This Row],[Estado]],'De-Para_Estado_Regiao'!$B$3:$C$29,2,FALSE)</f>
        <v>Nordeste</v>
      </c>
      <c r="M3784">
        <f>IF(Tabela_Brasil[[#This Row],[IBGE_1-4]]&gt;=951,1,0)</f>
        <v>0</v>
      </c>
      <c r="N3784">
        <f>IF(Tabela_Brasil[[#This Row],[COMP_P]]&lt;=2,1,0)</f>
        <v>1</v>
      </c>
    </row>
    <row r="3785" spans="1:14" x14ac:dyDescent="0.25">
      <c r="A3785" s="9" t="s">
        <v>3691</v>
      </c>
      <c r="B3785" s="9" t="s">
        <v>59</v>
      </c>
      <c r="C3785" s="9">
        <v>46</v>
      </c>
      <c r="D3785" s="9">
        <v>0.68700000000000006</v>
      </c>
      <c r="E3785" s="9">
        <v>0.69899999999999995</v>
      </c>
      <c r="F3785" s="9">
        <v>0.58099999999999996</v>
      </c>
      <c r="G3785" s="9">
        <v>22731.72</v>
      </c>
      <c r="H3785" s="10">
        <v>6</v>
      </c>
      <c r="I3785" t="str">
        <f>CONCATENATE(Tabela_Brasil[[#This Row],[Município]],"-",Tabela_Brasil[[#This Row],[Estado]])</f>
        <v>Angelina-SC</v>
      </c>
      <c r="J3785">
        <f>IF(Tabela_Brasil[[#This Row],[IDHM]]&lt;=0.599,1,0)</f>
        <v>0</v>
      </c>
      <c r="K3785" t="str">
        <f>IF(Tabela_Brasil[[#This Row],[IDHM]]&lt;=0.55,"Baixo",IF(Tabela_Brasil[[#This Row],[IDHM]]&lt;=0.699,"Médio",IF(Tabela_Brasil[[#This Row],[IDHM]]&lt;=0.799,"Alto","Muito Alto")))</f>
        <v>Médio</v>
      </c>
      <c r="L3785" t="str">
        <f>VLOOKUP(Tabela_Brasil[[#This Row],[Estado]],'De-Para_Estado_Regiao'!$B$3:$C$29,2,FALSE)</f>
        <v>Sul</v>
      </c>
      <c r="M3785">
        <f>IF(Tabela_Brasil[[#This Row],[IBGE_1-4]]&gt;=951,1,0)</f>
        <v>0</v>
      </c>
      <c r="N3785">
        <f>IF(Tabela_Brasil[[#This Row],[COMP_P]]&lt;=2,1,0)</f>
        <v>0</v>
      </c>
    </row>
    <row r="3786" spans="1:14" x14ac:dyDescent="0.25">
      <c r="A3786" s="12" t="s">
        <v>3692</v>
      </c>
      <c r="B3786" s="12" t="s">
        <v>111</v>
      </c>
      <c r="C3786" s="12">
        <v>324</v>
      </c>
      <c r="D3786" s="12">
        <v>0.67</v>
      </c>
      <c r="E3786" s="12">
        <v>0.66300000000000003</v>
      </c>
      <c r="F3786" s="12">
        <v>0.56999999999999995</v>
      </c>
      <c r="G3786" s="12">
        <v>15376.09</v>
      </c>
      <c r="H3786" s="13">
        <v>0</v>
      </c>
      <c r="I3786" t="str">
        <f>CONCATENATE(Tabela_Brasil[[#This Row],[Município]],"-",Tabela_Brasil[[#This Row],[Estado]])</f>
        <v>Cristalândia-TO</v>
      </c>
      <c r="J3786">
        <f>IF(Tabela_Brasil[[#This Row],[IDHM]]&lt;=0.599,1,0)</f>
        <v>0</v>
      </c>
      <c r="K3786" t="str">
        <f>IF(Tabela_Brasil[[#This Row],[IDHM]]&lt;=0.55,"Baixo",IF(Tabela_Brasil[[#This Row],[IDHM]]&lt;=0.699,"Médio",IF(Tabela_Brasil[[#This Row],[IDHM]]&lt;=0.799,"Alto","Muito Alto")))</f>
        <v>Médio</v>
      </c>
      <c r="L3786" t="str">
        <f>VLOOKUP(Tabela_Brasil[[#This Row],[Estado]],'De-Para_Estado_Regiao'!$B$3:$C$29,2,FALSE)</f>
        <v>Norte</v>
      </c>
      <c r="M3786">
        <f>IF(Tabela_Brasil[[#This Row],[IBGE_1-4]]&gt;=951,1,0)</f>
        <v>0</v>
      </c>
      <c r="N3786">
        <f>IF(Tabela_Brasil[[#This Row],[COMP_P]]&lt;=2,1,0)</f>
        <v>1</v>
      </c>
    </row>
    <row r="3787" spans="1:14" x14ac:dyDescent="0.25">
      <c r="A3787" s="9" t="s">
        <v>3693</v>
      </c>
      <c r="B3787" s="9" t="s">
        <v>14</v>
      </c>
      <c r="C3787" s="9">
        <v>60</v>
      </c>
      <c r="D3787" s="9">
        <v>0.74199999999999999</v>
      </c>
      <c r="E3787" s="9">
        <v>0.70899999999999996</v>
      </c>
      <c r="F3787" s="9">
        <v>0.68200000000000005</v>
      </c>
      <c r="G3787" s="9">
        <v>38681.300000000003</v>
      </c>
      <c r="H3787" s="10">
        <v>7</v>
      </c>
      <c r="I3787" t="str">
        <f>CONCATENATE(Tabela_Brasil[[#This Row],[Município]],"-",Tabela_Brasil[[#This Row],[Estado]])</f>
        <v>Tio Hugo-RS</v>
      </c>
      <c r="J3787">
        <f>IF(Tabela_Brasil[[#This Row],[IDHM]]&lt;=0.599,1,0)</f>
        <v>0</v>
      </c>
      <c r="K3787" t="str">
        <f>IF(Tabela_Brasil[[#This Row],[IDHM]]&lt;=0.55,"Baixo",IF(Tabela_Brasil[[#This Row],[IDHM]]&lt;=0.699,"Médio",IF(Tabela_Brasil[[#This Row],[IDHM]]&lt;=0.799,"Alto","Muito Alto")))</f>
        <v>Alto</v>
      </c>
      <c r="L3787" t="str">
        <f>VLOOKUP(Tabela_Brasil[[#This Row],[Estado]],'De-Para_Estado_Regiao'!$B$3:$C$29,2,FALSE)</f>
        <v>Sul</v>
      </c>
      <c r="M3787">
        <f>IF(Tabela_Brasil[[#This Row],[IBGE_1-4]]&gt;=951,1,0)</f>
        <v>0</v>
      </c>
      <c r="N3787">
        <f>IF(Tabela_Brasil[[#This Row],[COMP_P]]&lt;=2,1,0)</f>
        <v>0</v>
      </c>
    </row>
    <row r="3788" spans="1:14" x14ac:dyDescent="0.25">
      <c r="A3788" s="12" t="s">
        <v>3694</v>
      </c>
      <c r="B3788" s="12" t="s">
        <v>87</v>
      </c>
      <c r="C3788" s="12">
        <v>385</v>
      </c>
      <c r="D3788" s="12">
        <v>0.53700000000000003</v>
      </c>
      <c r="E3788" s="12">
        <v>0.51700000000000002</v>
      </c>
      <c r="F3788" s="12">
        <v>0.43</v>
      </c>
      <c r="G3788" s="12">
        <v>10529.89</v>
      </c>
      <c r="H3788" s="13">
        <v>2</v>
      </c>
      <c r="I3788" t="str">
        <f>CONCATENATE(Tabela_Brasil[[#This Row],[Município]],"-",Tabela_Brasil[[#This Row],[Estado]])</f>
        <v>Capinzal Do Norte-MA</v>
      </c>
      <c r="J3788">
        <f>IF(Tabela_Brasil[[#This Row],[IDHM]]&lt;=0.599,1,0)</f>
        <v>1</v>
      </c>
      <c r="K3788" t="str">
        <f>IF(Tabela_Brasil[[#This Row],[IDHM]]&lt;=0.55,"Baixo",IF(Tabela_Brasil[[#This Row],[IDHM]]&lt;=0.699,"Médio",IF(Tabela_Brasil[[#This Row],[IDHM]]&lt;=0.799,"Alto","Muito Alto")))</f>
        <v>Baixo</v>
      </c>
      <c r="L3788" t="str">
        <f>VLOOKUP(Tabela_Brasil[[#This Row],[Estado]],'De-Para_Estado_Regiao'!$B$3:$C$29,2,FALSE)</f>
        <v>Nordeste</v>
      </c>
      <c r="M3788">
        <f>IF(Tabela_Brasil[[#This Row],[IBGE_1-4]]&gt;=951,1,0)</f>
        <v>0</v>
      </c>
      <c r="N3788">
        <f>IF(Tabela_Brasil[[#This Row],[COMP_P]]&lt;=2,1,0)</f>
        <v>1</v>
      </c>
    </row>
    <row r="3789" spans="1:14" x14ac:dyDescent="0.25">
      <c r="A3789" s="9" t="s">
        <v>3695</v>
      </c>
      <c r="B3789" s="9" t="s">
        <v>31</v>
      </c>
      <c r="C3789" s="9">
        <v>701</v>
      </c>
      <c r="D3789" s="9">
        <v>0.56200000000000006</v>
      </c>
      <c r="E3789" s="9">
        <v>0.51400000000000001</v>
      </c>
      <c r="F3789" s="9">
        <v>0.46300000000000002</v>
      </c>
      <c r="G3789" s="9">
        <v>5497.11</v>
      </c>
      <c r="H3789" s="10">
        <v>0</v>
      </c>
      <c r="I3789" t="str">
        <f>CONCATENATE(Tabela_Brasil[[#This Row],[Município]],"-",Tabela_Brasil[[#This Row],[Estado]])</f>
        <v>Itatira-CE</v>
      </c>
      <c r="J3789">
        <f>IF(Tabela_Brasil[[#This Row],[IDHM]]&lt;=0.599,1,0)</f>
        <v>1</v>
      </c>
      <c r="K3789" t="str">
        <f>IF(Tabela_Brasil[[#This Row],[IDHM]]&lt;=0.55,"Baixo",IF(Tabela_Brasil[[#This Row],[IDHM]]&lt;=0.699,"Médio",IF(Tabela_Brasil[[#This Row],[IDHM]]&lt;=0.799,"Alto","Muito Alto")))</f>
        <v>Médio</v>
      </c>
      <c r="L3789" t="str">
        <f>VLOOKUP(Tabela_Brasil[[#This Row],[Estado]],'De-Para_Estado_Regiao'!$B$3:$C$29,2,FALSE)</f>
        <v>Nordeste</v>
      </c>
      <c r="M3789">
        <f>IF(Tabela_Brasil[[#This Row],[IBGE_1-4]]&gt;=951,1,0)</f>
        <v>0</v>
      </c>
      <c r="N3789">
        <f>IF(Tabela_Brasil[[#This Row],[COMP_P]]&lt;=2,1,0)</f>
        <v>1</v>
      </c>
    </row>
    <row r="3790" spans="1:14" x14ac:dyDescent="0.25">
      <c r="A3790" s="12" t="s">
        <v>3696</v>
      </c>
      <c r="B3790" s="12" t="s">
        <v>24</v>
      </c>
      <c r="C3790" s="12">
        <v>339</v>
      </c>
      <c r="D3790" s="12">
        <v>0.59</v>
      </c>
      <c r="E3790" s="12">
        <v>0.57299999999999995</v>
      </c>
      <c r="F3790" s="12">
        <v>0.49099999999999999</v>
      </c>
      <c r="G3790" s="12">
        <v>5809.23</v>
      </c>
      <c r="H3790" s="13">
        <v>0</v>
      </c>
      <c r="I3790" t="str">
        <f>CONCATENATE(Tabela_Brasil[[#This Row],[Município]],"-",Tabela_Brasil[[#This Row],[Estado]])</f>
        <v>Antas-BA</v>
      </c>
      <c r="J3790">
        <f>IF(Tabela_Brasil[[#This Row],[IDHM]]&lt;=0.599,1,0)</f>
        <v>1</v>
      </c>
      <c r="K3790" t="str">
        <f>IF(Tabela_Brasil[[#This Row],[IDHM]]&lt;=0.55,"Baixo",IF(Tabela_Brasil[[#This Row],[IDHM]]&lt;=0.699,"Médio",IF(Tabela_Brasil[[#This Row],[IDHM]]&lt;=0.799,"Alto","Muito Alto")))</f>
        <v>Médio</v>
      </c>
      <c r="L3790" t="str">
        <f>VLOOKUP(Tabela_Brasil[[#This Row],[Estado]],'De-Para_Estado_Regiao'!$B$3:$C$29,2,FALSE)</f>
        <v>Nordeste</v>
      </c>
      <c r="M3790">
        <f>IF(Tabela_Brasil[[#This Row],[IBGE_1-4]]&gt;=951,1,0)</f>
        <v>0</v>
      </c>
      <c r="N3790">
        <f>IF(Tabela_Brasil[[#This Row],[COMP_P]]&lt;=2,1,0)</f>
        <v>1</v>
      </c>
    </row>
    <row r="3791" spans="1:14" x14ac:dyDescent="0.25">
      <c r="A3791" s="9" t="s">
        <v>3697</v>
      </c>
      <c r="B3791" s="9" t="s">
        <v>22</v>
      </c>
      <c r="C3791" s="9">
        <v>249</v>
      </c>
      <c r="D3791" s="9">
        <v>0.68</v>
      </c>
      <c r="E3791" s="9">
        <v>0.65100000000000002</v>
      </c>
      <c r="F3791" s="9">
        <v>0.58499999999999996</v>
      </c>
      <c r="G3791" s="9">
        <v>15734.74</v>
      </c>
      <c r="H3791" s="10">
        <v>4</v>
      </c>
      <c r="I3791" t="str">
        <f>CONCATENATE(Tabela_Brasil[[#This Row],[Município]],"-",Tabela_Brasil[[#This Row],[Estado]])</f>
        <v>Marilena-PR</v>
      </c>
      <c r="J3791">
        <f>IF(Tabela_Brasil[[#This Row],[IDHM]]&lt;=0.599,1,0)</f>
        <v>0</v>
      </c>
      <c r="K3791" t="str">
        <f>IF(Tabela_Brasil[[#This Row],[IDHM]]&lt;=0.55,"Baixo",IF(Tabela_Brasil[[#This Row],[IDHM]]&lt;=0.699,"Médio",IF(Tabela_Brasil[[#This Row],[IDHM]]&lt;=0.799,"Alto","Muito Alto")))</f>
        <v>Médio</v>
      </c>
      <c r="L3791" t="str">
        <f>VLOOKUP(Tabela_Brasil[[#This Row],[Estado]],'De-Para_Estado_Regiao'!$B$3:$C$29,2,FALSE)</f>
        <v>Sul</v>
      </c>
      <c r="M3791">
        <f>IF(Tabela_Brasil[[#This Row],[IBGE_1-4]]&gt;=951,1,0)</f>
        <v>0</v>
      </c>
      <c r="N3791">
        <f>IF(Tabela_Brasil[[#This Row],[COMP_P]]&lt;=2,1,0)</f>
        <v>0</v>
      </c>
    </row>
    <row r="3792" spans="1:14" x14ac:dyDescent="0.25">
      <c r="A3792" s="12" t="s">
        <v>1799</v>
      </c>
      <c r="B3792" s="12" t="s">
        <v>22</v>
      </c>
      <c r="C3792" s="12">
        <v>257</v>
      </c>
      <c r="D3792" s="12">
        <v>0.69</v>
      </c>
      <c r="E3792" s="12">
        <v>0.69199999999999995</v>
      </c>
      <c r="F3792" s="12">
        <v>0.56999999999999995</v>
      </c>
      <c r="G3792" s="12">
        <v>16107.76</v>
      </c>
      <c r="H3792" s="13">
        <v>4</v>
      </c>
      <c r="I3792" t="str">
        <f>CONCATENATE(Tabela_Brasil[[#This Row],[Município]],"-",Tabela_Brasil[[#This Row],[Estado]])</f>
        <v>Bom Sucesso-PR</v>
      </c>
      <c r="J3792">
        <f>IF(Tabela_Brasil[[#This Row],[IDHM]]&lt;=0.599,1,0)</f>
        <v>0</v>
      </c>
      <c r="K3792" t="str">
        <f>IF(Tabela_Brasil[[#This Row],[IDHM]]&lt;=0.55,"Baixo",IF(Tabela_Brasil[[#This Row],[IDHM]]&lt;=0.699,"Médio",IF(Tabela_Brasil[[#This Row],[IDHM]]&lt;=0.799,"Alto","Muito Alto")))</f>
        <v>Médio</v>
      </c>
      <c r="L3792" t="str">
        <f>VLOOKUP(Tabela_Brasil[[#This Row],[Estado]],'De-Para_Estado_Regiao'!$B$3:$C$29,2,FALSE)</f>
        <v>Sul</v>
      </c>
      <c r="M3792">
        <f>IF(Tabela_Brasil[[#This Row],[IBGE_1-4]]&gt;=951,1,0)</f>
        <v>0</v>
      </c>
      <c r="N3792">
        <f>IF(Tabela_Brasil[[#This Row],[COMP_P]]&lt;=2,1,0)</f>
        <v>0</v>
      </c>
    </row>
    <row r="3793" spans="1:14" x14ac:dyDescent="0.25">
      <c r="A3793" s="9" t="s">
        <v>3698</v>
      </c>
      <c r="B3793" s="9" t="s">
        <v>72</v>
      </c>
      <c r="C3793" s="9">
        <v>386</v>
      </c>
      <c r="D3793" s="9">
        <v>0.59099999999999997</v>
      </c>
      <c r="E3793" s="9">
        <v>0.55900000000000005</v>
      </c>
      <c r="F3793" s="9">
        <v>0.48199999999999998</v>
      </c>
      <c r="G3793" s="9">
        <v>8359.73</v>
      </c>
      <c r="H3793" s="10">
        <v>3</v>
      </c>
      <c r="I3793" t="str">
        <f>CONCATENATE(Tabela_Brasil[[#This Row],[Município]],"-",Tabela_Brasil[[#This Row],[Estado]])</f>
        <v>Santana Do Matos-RN</v>
      </c>
      <c r="J3793">
        <f>IF(Tabela_Brasil[[#This Row],[IDHM]]&lt;=0.599,1,0)</f>
        <v>1</v>
      </c>
      <c r="K3793" t="str">
        <f>IF(Tabela_Brasil[[#This Row],[IDHM]]&lt;=0.55,"Baixo",IF(Tabela_Brasil[[#This Row],[IDHM]]&lt;=0.699,"Médio",IF(Tabela_Brasil[[#This Row],[IDHM]]&lt;=0.799,"Alto","Muito Alto")))</f>
        <v>Médio</v>
      </c>
      <c r="L3793" t="str">
        <f>VLOOKUP(Tabela_Brasil[[#This Row],[Estado]],'De-Para_Estado_Regiao'!$B$3:$C$29,2,FALSE)</f>
        <v>Nordeste</v>
      </c>
      <c r="M3793">
        <f>IF(Tabela_Brasil[[#This Row],[IBGE_1-4]]&gt;=951,1,0)</f>
        <v>0</v>
      </c>
      <c r="N3793">
        <f>IF(Tabela_Brasil[[#This Row],[COMP_P]]&lt;=2,1,0)</f>
        <v>0</v>
      </c>
    </row>
    <row r="3794" spans="1:14" x14ac:dyDescent="0.25">
      <c r="A3794" s="12" t="s">
        <v>3699</v>
      </c>
      <c r="B3794" s="12" t="s">
        <v>19</v>
      </c>
      <c r="C3794" s="12">
        <v>373</v>
      </c>
      <c r="D3794" s="12">
        <v>0.48699999999999999</v>
      </c>
      <c r="E3794" s="12">
        <v>0.47699999999999998</v>
      </c>
      <c r="F3794" s="12">
        <v>0.35399999999999998</v>
      </c>
      <c r="G3794" s="12">
        <v>5420.4</v>
      </c>
      <c r="H3794" s="13">
        <v>0</v>
      </c>
      <c r="I3794" t="str">
        <f>CONCATENATE(Tabela_Brasil[[#This Row],[Município]],"-",Tabela_Brasil[[#This Row],[Estado]])</f>
        <v>Manari-PE</v>
      </c>
      <c r="J3794">
        <f>IF(Tabela_Brasil[[#This Row],[IDHM]]&lt;=0.599,1,0)</f>
        <v>1</v>
      </c>
      <c r="K3794" t="str">
        <f>IF(Tabela_Brasil[[#This Row],[IDHM]]&lt;=0.55,"Baixo",IF(Tabela_Brasil[[#This Row],[IDHM]]&lt;=0.699,"Médio",IF(Tabela_Brasil[[#This Row],[IDHM]]&lt;=0.799,"Alto","Muito Alto")))</f>
        <v>Baixo</v>
      </c>
      <c r="L3794" t="str">
        <f>VLOOKUP(Tabela_Brasil[[#This Row],[Estado]],'De-Para_Estado_Regiao'!$B$3:$C$29,2,FALSE)</f>
        <v>Nordeste</v>
      </c>
      <c r="M3794">
        <f>IF(Tabela_Brasil[[#This Row],[IBGE_1-4]]&gt;=951,1,0)</f>
        <v>0</v>
      </c>
      <c r="N3794">
        <f>IF(Tabela_Brasil[[#This Row],[COMP_P]]&lt;=2,1,0)</f>
        <v>1</v>
      </c>
    </row>
    <row r="3795" spans="1:14" x14ac:dyDescent="0.25">
      <c r="A3795" s="9" t="s">
        <v>3700</v>
      </c>
      <c r="B3795" s="9" t="s">
        <v>94</v>
      </c>
      <c r="C3795" s="9">
        <v>457</v>
      </c>
      <c r="D3795" s="9">
        <v>0.59699999999999998</v>
      </c>
      <c r="E3795" s="9">
        <v>0.57999999999999996</v>
      </c>
      <c r="F3795" s="9">
        <v>0.47699999999999998</v>
      </c>
      <c r="G3795" s="9">
        <v>15213.66</v>
      </c>
      <c r="H3795" s="10">
        <v>1</v>
      </c>
      <c r="I3795" t="str">
        <f>CONCATENATE(Tabela_Brasil[[#This Row],[Município]],"-",Tabela_Brasil[[#This Row],[Estado]])</f>
        <v>Santa Luzia Do Norte-AL</v>
      </c>
      <c r="J3795">
        <f>IF(Tabela_Brasil[[#This Row],[IDHM]]&lt;=0.599,1,0)</f>
        <v>1</v>
      </c>
      <c r="K3795" t="str">
        <f>IF(Tabela_Brasil[[#This Row],[IDHM]]&lt;=0.55,"Baixo",IF(Tabela_Brasil[[#This Row],[IDHM]]&lt;=0.699,"Médio",IF(Tabela_Brasil[[#This Row],[IDHM]]&lt;=0.799,"Alto","Muito Alto")))</f>
        <v>Médio</v>
      </c>
      <c r="L3795" t="str">
        <f>VLOOKUP(Tabela_Brasil[[#This Row],[Estado]],'De-Para_Estado_Regiao'!$B$3:$C$29,2,FALSE)</f>
        <v>Nordeste</v>
      </c>
      <c r="M3795">
        <f>IF(Tabela_Brasil[[#This Row],[IBGE_1-4]]&gt;=951,1,0)</f>
        <v>0</v>
      </c>
      <c r="N3795">
        <f>IF(Tabela_Brasil[[#This Row],[COMP_P]]&lt;=2,1,0)</f>
        <v>1</v>
      </c>
    </row>
    <row r="3796" spans="1:14" x14ac:dyDescent="0.25">
      <c r="A3796" s="12" t="s">
        <v>3701</v>
      </c>
      <c r="B3796" s="12" t="s">
        <v>22</v>
      </c>
      <c r="C3796" s="12">
        <v>175</v>
      </c>
      <c r="D3796" s="12">
        <v>0.7</v>
      </c>
      <c r="E3796" s="12">
        <v>0.66600000000000004</v>
      </c>
      <c r="F3796" s="12">
        <v>0.64500000000000002</v>
      </c>
      <c r="G3796" s="12">
        <v>28385.08</v>
      </c>
      <c r="H3796" s="13">
        <v>0</v>
      </c>
      <c r="I3796" t="str">
        <f>CONCATENATE(Tabela_Brasil[[#This Row],[Município]],"-",Tabela_Brasil[[#This Row],[Estado]])</f>
        <v>Guapirama-PR</v>
      </c>
      <c r="J3796">
        <f>IF(Tabela_Brasil[[#This Row],[IDHM]]&lt;=0.599,1,0)</f>
        <v>0</v>
      </c>
      <c r="K3796" t="str">
        <f>IF(Tabela_Brasil[[#This Row],[IDHM]]&lt;=0.55,"Baixo",IF(Tabela_Brasil[[#This Row],[IDHM]]&lt;=0.699,"Médio",IF(Tabela_Brasil[[#This Row],[IDHM]]&lt;=0.799,"Alto","Muito Alto")))</f>
        <v>Alto</v>
      </c>
      <c r="L3796" t="str">
        <f>VLOOKUP(Tabela_Brasil[[#This Row],[Estado]],'De-Para_Estado_Regiao'!$B$3:$C$29,2,FALSE)</f>
        <v>Sul</v>
      </c>
      <c r="M3796">
        <f>IF(Tabela_Brasil[[#This Row],[IBGE_1-4]]&gt;=951,1,0)</f>
        <v>0</v>
      </c>
      <c r="N3796">
        <f>IF(Tabela_Brasil[[#This Row],[COMP_P]]&lt;=2,1,0)</f>
        <v>1</v>
      </c>
    </row>
    <row r="3797" spans="1:14" x14ac:dyDescent="0.25">
      <c r="A3797" s="9" t="s">
        <v>3702</v>
      </c>
      <c r="B3797" s="9" t="s">
        <v>31</v>
      </c>
      <c r="C3797" s="9">
        <v>316</v>
      </c>
      <c r="D3797" s="9">
        <v>0.626</v>
      </c>
      <c r="E3797" s="9">
        <v>0.56000000000000005</v>
      </c>
      <c r="F3797" s="9">
        <v>0.55800000000000005</v>
      </c>
      <c r="G3797" s="9">
        <v>8484.4</v>
      </c>
      <c r="H3797" s="10">
        <v>6</v>
      </c>
      <c r="I3797" t="str">
        <f>CONCATENATE(Tabela_Brasil[[#This Row],[Município]],"-",Tabela_Brasil[[#This Row],[Estado]])</f>
        <v>Milhã-CE</v>
      </c>
      <c r="J3797">
        <f>IF(Tabela_Brasil[[#This Row],[IDHM]]&lt;=0.599,1,0)</f>
        <v>0</v>
      </c>
      <c r="K3797" t="str">
        <f>IF(Tabela_Brasil[[#This Row],[IDHM]]&lt;=0.55,"Baixo",IF(Tabela_Brasil[[#This Row],[IDHM]]&lt;=0.699,"Médio",IF(Tabela_Brasil[[#This Row],[IDHM]]&lt;=0.799,"Alto","Muito Alto")))</f>
        <v>Médio</v>
      </c>
      <c r="L3797" t="str">
        <f>VLOOKUP(Tabela_Brasil[[#This Row],[Estado]],'De-Para_Estado_Regiao'!$B$3:$C$29,2,FALSE)</f>
        <v>Nordeste</v>
      </c>
      <c r="M3797">
        <f>IF(Tabela_Brasil[[#This Row],[IBGE_1-4]]&gt;=951,1,0)</f>
        <v>0</v>
      </c>
      <c r="N3797">
        <f>IF(Tabela_Brasil[[#This Row],[COMP_P]]&lt;=2,1,0)</f>
        <v>0</v>
      </c>
    </row>
    <row r="3798" spans="1:14" x14ac:dyDescent="0.25">
      <c r="A3798" s="12" t="s">
        <v>3703</v>
      </c>
      <c r="B3798" s="12" t="s">
        <v>49</v>
      </c>
      <c r="C3798" s="12">
        <v>196</v>
      </c>
      <c r="D3798" s="12">
        <v>0.56999999999999995</v>
      </c>
      <c r="E3798" s="12">
        <v>0.55000000000000004</v>
      </c>
      <c r="F3798" s="12">
        <v>0.45600000000000002</v>
      </c>
      <c r="G3798" s="12">
        <v>9919.1200000000008</v>
      </c>
      <c r="H3798" s="13">
        <v>2</v>
      </c>
      <c r="I3798" t="str">
        <f>CONCATENATE(Tabela_Brasil[[#This Row],[Município]],"-",Tabela_Brasil[[#This Row],[Estado]])</f>
        <v>Inhangapi-PA</v>
      </c>
      <c r="J3798">
        <f>IF(Tabela_Brasil[[#This Row],[IDHM]]&lt;=0.599,1,0)</f>
        <v>1</v>
      </c>
      <c r="K3798" t="str">
        <f>IF(Tabela_Brasil[[#This Row],[IDHM]]&lt;=0.55,"Baixo",IF(Tabela_Brasil[[#This Row],[IDHM]]&lt;=0.699,"Médio",IF(Tabela_Brasil[[#This Row],[IDHM]]&lt;=0.799,"Alto","Muito Alto")))</f>
        <v>Médio</v>
      </c>
      <c r="L3798" t="str">
        <f>VLOOKUP(Tabela_Brasil[[#This Row],[Estado]],'De-Para_Estado_Regiao'!$B$3:$C$29,2,FALSE)</f>
        <v>Norte</v>
      </c>
      <c r="M3798">
        <f>IF(Tabela_Brasil[[#This Row],[IBGE_1-4]]&gt;=951,1,0)</f>
        <v>0</v>
      </c>
      <c r="N3798">
        <f>IF(Tabela_Brasil[[#This Row],[COMP_P]]&lt;=2,1,0)</f>
        <v>1</v>
      </c>
    </row>
    <row r="3799" spans="1:14" x14ac:dyDescent="0.25">
      <c r="A3799" s="9" t="s">
        <v>3704</v>
      </c>
      <c r="B3799" s="9" t="s">
        <v>87</v>
      </c>
      <c r="C3799" s="9">
        <v>495</v>
      </c>
      <c r="D3799" s="9">
        <v>0.55000000000000004</v>
      </c>
      <c r="E3799" s="9">
        <v>0.48499999999999999</v>
      </c>
      <c r="F3799" s="9">
        <v>0.48</v>
      </c>
      <c r="G3799" s="9">
        <v>5811.7</v>
      </c>
      <c r="H3799" s="10">
        <v>3</v>
      </c>
      <c r="I3799" t="str">
        <f>CONCATENATE(Tabela_Brasil[[#This Row],[Município]],"-",Tabela_Brasil[[#This Row],[Estado]])</f>
        <v>Morros-MA</v>
      </c>
      <c r="J3799">
        <f>IF(Tabela_Brasil[[#This Row],[IDHM]]&lt;=0.599,1,0)</f>
        <v>1</v>
      </c>
      <c r="K3799" t="str">
        <f>IF(Tabela_Brasil[[#This Row],[IDHM]]&lt;=0.55,"Baixo",IF(Tabela_Brasil[[#This Row],[IDHM]]&lt;=0.699,"Médio",IF(Tabela_Brasil[[#This Row],[IDHM]]&lt;=0.799,"Alto","Muito Alto")))</f>
        <v>Baixo</v>
      </c>
      <c r="L3799" t="str">
        <f>VLOOKUP(Tabela_Brasil[[#This Row],[Estado]],'De-Para_Estado_Regiao'!$B$3:$C$29,2,FALSE)</f>
        <v>Nordeste</v>
      </c>
      <c r="M3799">
        <f>IF(Tabela_Brasil[[#This Row],[IBGE_1-4]]&gt;=951,1,0)</f>
        <v>0</v>
      </c>
      <c r="N3799">
        <f>IF(Tabela_Brasil[[#This Row],[COMP_P]]&lt;=2,1,0)</f>
        <v>0</v>
      </c>
    </row>
    <row r="3800" spans="1:14" x14ac:dyDescent="0.25">
      <c r="A3800" s="12" t="s">
        <v>3705</v>
      </c>
      <c r="B3800" s="12" t="s">
        <v>14</v>
      </c>
      <c r="C3800" s="12">
        <v>67</v>
      </c>
      <c r="D3800" s="12">
        <v>0.67</v>
      </c>
      <c r="E3800" s="12">
        <v>0.64600000000000002</v>
      </c>
      <c r="F3800" s="12">
        <v>0.58499999999999996</v>
      </c>
      <c r="G3800" s="12">
        <v>51287.28</v>
      </c>
      <c r="H3800" s="13">
        <v>0</v>
      </c>
      <c r="I3800" t="str">
        <f>CONCATENATE(Tabela_Brasil[[#This Row],[Município]],"-",Tabela_Brasil[[#This Row],[Estado]])</f>
        <v>Dois Irmãos Das Missões-RS</v>
      </c>
      <c r="J3800">
        <f>IF(Tabela_Brasil[[#This Row],[IDHM]]&lt;=0.599,1,0)</f>
        <v>0</v>
      </c>
      <c r="K3800" t="str">
        <f>IF(Tabela_Brasil[[#This Row],[IDHM]]&lt;=0.55,"Baixo",IF(Tabela_Brasil[[#This Row],[IDHM]]&lt;=0.699,"Médio",IF(Tabela_Brasil[[#This Row],[IDHM]]&lt;=0.799,"Alto","Muito Alto")))</f>
        <v>Médio</v>
      </c>
      <c r="L3800" t="str">
        <f>VLOOKUP(Tabela_Brasil[[#This Row],[Estado]],'De-Para_Estado_Regiao'!$B$3:$C$29,2,FALSE)</f>
        <v>Sul</v>
      </c>
      <c r="M3800">
        <f>IF(Tabela_Brasil[[#This Row],[IBGE_1-4]]&gt;=951,1,0)</f>
        <v>0</v>
      </c>
      <c r="N3800">
        <f>IF(Tabela_Brasil[[#This Row],[COMP_P]]&lt;=2,1,0)</f>
        <v>1</v>
      </c>
    </row>
    <row r="3801" spans="1:14" x14ac:dyDescent="0.25">
      <c r="A3801" s="9" t="s">
        <v>2177</v>
      </c>
      <c r="B3801" s="9" t="s">
        <v>22</v>
      </c>
      <c r="C3801" s="9">
        <v>116</v>
      </c>
      <c r="D3801" s="9">
        <v>0.73599999999999999</v>
      </c>
      <c r="E3801" s="9">
        <v>0.70699999999999996</v>
      </c>
      <c r="F3801" s="9">
        <v>0.66</v>
      </c>
      <c r="G3801" s="9">
        <v>27717.61</v>
      </c>
      <c r="H3801" s="10">
        <v>3</v>
      </c>
      <c r="I3801" t="str">
        <f>CONCATENATE(Tabela_Brasil[[#This Row],[Município]],"-",Tabela_Brasil[[#This Row],[Estado]])</f>
        <v>Atalaia-PR</v>
      </c>
      <c r="J3801">
        <f>IF(Tabela_Brasil[[#This Row],[IDHM]]&lt;=0.599,1,0)</f>
        <v>0</v>
      </c>
      <c r="K3801" t="str">
        <f>IF(Tabela_Brasil[[#This Row],[IDHM]]&lt;=0.55,"Baixo",IF(Tabela_Brasil[[#This Row],[IDHM]]&lt;=0.699,"Médio",IF(Tabela_Brasil[[#This Row],[IDHM]]&lt;=0.799,"Alto","Muito Alto")))</f>
        <v>Alto</v>
      </c>
      <c r="L3801" t="str">
        <f>VLOOKUP(Tabela_Brasil[[#This Row],[Estado]],'De-Para_Estado_Regiao'!$B$3:$C$29,2,FALSE)</f>
        <v>Sul</v>
      </c>
      <c r="M3801">
        <f>IF(Tabela_Brasil[[#This Row],[IBGE_1-4]]&gt;=951,1,0)</f>
        <v>0</v>
      </c>
      <c r="N3801">
        <f>IF(Tabela_Brasil[[#This Row],[COMP_P]]&lt;=2,1,0)</f>
        <v>0</v>
      </c>
    </row>
    <row r="3802" spans="1:14" x14ac:dyDescent="0.25">
      <c r="A3802" s="12" t="s">
        <v>3706</v>
      </c>
      <c r="B3802" s="12" t="s">
        <v>29</v>
      </c>
      <c r="C3802" s="12">
        <v>194</v>
      </c>
      <c r="D3802" s="12">
        <v>0.69</v>
      </c>
      <c r="E3802" s="12">
        <v>0.65800000000000003</v>
      </c>
      <c r="F3802" s="12">
        <v>0.61499999999999999</v>
      </c>
      <c r="G3802" s="12">
        <v>22055.97</v>
      </c>
      <c r="H3802" s="13">
        <v>3</v>
      </c>
      <c r="I3802" t="str">
        <f>CONCATENATE(Tabela_Brasil[[#This Row],[Município]],"-",Tabela_Brasil[[#This Row],[Estado]])</f>
        <v>Curvelândia-MT</v>
      </c>
      <c r="J3802">
        <f>IF(Tabela_Brasil[[#This Row],[IDHM]]&lt;=0.599,1,0)</f>
        <v>0</v>
      </c>
      <c r="K3802" t="str">
        <f>IF(Tabela_Brasil[[#This Row],[IDHM]]&lt;=0.55,"Baixo",IF(Tabela_Brasil[[#This Row],[IDHM]]&lt;=0.699,"Médio",IF(Tabela_Brasil[[#This Row],[IDHM]]&lt;=0.799,"Alto","Muito Alto")))</f>
        <v>Médio</v>
      </c>
      <c r="L3802" t="str">
        <f>VLOOKUP(Tabela_Brasil[[#This Row],[Estado]],'De-Para_Estado_Regiao'!$B$3:$C$29,2,FALSE)</f>
        <v>Centro-Oeste</v>
      </c>
      <c r="M3802">
        <f>IF(Tabela_Brasil[[#This Row],[IBGE_1-4]]&gt;=951,1,0)</f>
        <v>0</v>
      </c>
      <c r="N3802">
        <f>IF(Tabela_Brasil[[#This Row],[COMP_P]]&lt;=2,1,0)</f>
        <v>0</v>
      </c>
    </row>
    <row r="3803" spans="1:14" x14ac:dyDescent="0.25">
      <c r="A3803" s="9" t="s">
        <v>3707</v>
      </c>
      <c r="B3803" s="9" t="s">
        <v>87</v>
      </c>
      <c r="C3803" s="9">
        <v>970</v>
      </c>
      <c r="D3803" s="9">
        <v>0.57999999999999996</v>
      </c>
      <c r="E3803" s="9">
        <v>0.501</v>
      </c>
      <c r="F3803" s="9">
        <v>0.51400000000000001</v>
      </c>
      <c r="G3803" s="9">
        <v>6044.85</v>
      </c>
      <c r="H3803" s="10">
        <v>2</v>
      </c>
      <c r="I3803" t="str">
        <f>CONCATENATE(Tabela_Brasil[[#This Row],[Município]],"-",Tabela_Brasil[[#This Row],[Estado]])</f>
        <v>Pirapemas-MA</v>
      </c>
      <c r="J3803">
        <f>IF(Tabela_Brasil[[#This Row],[IDHM]]&lt;=0.599,1,0)</f>
        <v>1</v>
      </c>
      <c r="K3803" t="str">
        <f>IF(Tabela_Brasil[[#This Row],[IDHM]]&lt;=0.55,"Baixo",IF(Tabela_Brasil[[#This Row],[IDHM]]&lt;=0.699,"Médio",IF(Tabela_Brasil[[#This Row],[IDHM]]&lt;=0.799,"Alto","Muito Alto")))</f>
        <v>Médio</v>
      </c>
      <c r="L3803" t="str">
        <f>VLOOKUP(Tabela_Brasil[[#This Row],[Estado]],'De-Para_Estado_Regiao'!$B$3:$C$29,2,FALSE)</f>
        <v>Nordeste</v>
      </c>
      <c r="M3803">
        <f>IF(Tabela_Brasil[[#This Row],[IBGE_1-4]]&gt;=951,1,0)</f>
        <v>1</v>
      </c>
      <c r="N3803">
        <f>IF(Tabela_Brasil[[#This Row],[COMP_P]]&lt;=2,1,0)</f>
        <v>1</v>
      </c>
    </row>
    <row r="3804" spans="1:14" x14ac:dyDescent="0.25">
      <c r="A3804" s="12" t="s">
        <v>3708</v>
      </c>
      <c r="B3804" s="12" t="s">
        <v>270</v>
      </c>
      <c r="C3804" s="12">
        <v>306</v>
      </c>
      <c r="D3804" s="12">
        <v>0.64900000000000002</v>
      </c>
      <c r="E3804" s="12">
        <v>0.60499999999999998</v>
      </c>
      <c r="F3804" s="12">
        <v>0.57399999999999995</v>
      </c>
      <c r="G3804" s="12">
        <v>14739.39</v>
      </c>
      <c r="H3804" s="13">
        <v>0</v>
      </c>
      <c r="I3804" t="str">
        <f>CONCATENATE(Tabela_Brasil[[#This Row],[Município]],"-",Tabela_Brasil[[#This Row],[Estado]])</f>
        <v>São Luiz-RR</v>
      </c>
      <c r="J3804">
        <f>IF(Tabela_Brasil[[#This Row],[IDHM]]&lt;=0.599,1,0)</f>
        <v>0</v>
      </c>
      <c r="K3804" t="str">
        <f>IF(Tabela_Brasil[[#This Row],[IDHM]]&lt;=0.55,"Baixo",IF(Tabela_Brasil[[#This Row],[IDHM]]&lt;=0.699,"Médio",IF(Tabela_Brasil[[#This Row],[IDHM]]&lt;=0.799,"Alto","Muito Alto")))</f>
        <v>Médio</v>
      </c>
      <c r="L3804" t="str">
        <f>VLOOKUP(Tabela_Brasil[[#This Row],[Estado]],'De-Para_Estado_Regiao'!$B$3:$C$29,2,FALSE)</f>
        <v>Norte</v>
      </c>
      <c r="M3804">
        <f>IF(Tabela_Brasil[[#This Row],[IBGE_1-4]]&gt;=951,1,0)</f>
        <v>0</v>
      </c>
      <c r="N3804">
        <f>IF(Tabela_Brasil[[#This Row],[COMP_P]]&lt;=2,1,0)</f>
        <v>1</v>
      </c>
    </row>
    <row r="3805" spans="1:14" x14ac:dyDescent="0.25">
      <c r="A3805" s="9" t="s">
        <v>3709</v>
      </c>
      <c r="B3805" s="9" t="s">
        <v>22</v>
      </c>
      <c r="C3805" s="9">
        <v>139</v>
      </c>
      <c r="D3805" s="9">
        <v>0.71</v>
      </c>
      <c r="E3805" s="9">
        <v>0.70299999999999996</v>
      </c>
      <c r="F3805" s="9">
        <v>0.64100000000000001</v>
      </c>
      <c r="G3805" s="9">
        <v>25281.56</v>
      </c>
      <c r="H3805" s="10">
        <v>3</v>
      </c>
      <c r="I3805" t="str">
        <f>CONCATENATE(Tabela_Brasil[[#This Row],[Município]],"-",Tabela_Brasil[[#This Row],[Estado]])</f>
        <v>Cruzeiro Do Iguaçu-PR</v>
      </c>
      <c r="J3805">
        <f>IF(Tabela_Brasil[[#This Row],[IDHM]]&lt;=0.599,1,0)</f>
        <v>0</v>
      </c>
      <c r="K3805" t="str">
        <f>IF(Tabela_Brasil[[#This Row],[IDHM]]&lt;=0.55,"Baixo",IF(Tabela_Brasil[[#This Row],[IDHM]]&lt;=0.699,"Médio",IF(Tabela_Brasil[[#This Row],[IDHM]]&lt;=0.799,"Alto","Muito Alto")))</f>
        <v>Alto</v>
      </c>
      <c r="L3805" t="str">
        <f>VLOOKUP(Tabela_Brasil[[#This Row],[Estado]],'De-Para_Estado_Regiao'!$B$3:$C$29,2,FALSE)</f>
        <v>Sul</v>
      </c>
      <c r="M3805">
        <f>IF(Tabela_Brasil[[#This Row],[IBGE_1-4]]&gt;=951,1,0)</f>
        <v>0</v>
      </c>
      <c r="N3805">
        <f>IF(Tabela_Brasil[[#This Row],[COMP_P]]&lt;=2,1,0)</f>
        <v>0</v>
      </c>
    </row>
    <row r="3806" spans="1:14" x14ac:dyDescent="0.25">
      <c r="A3806" s="12" t="s">
        <v>3710</v>
      </c>
      <c r="B3806" s="12" t="s">
        <v>87</v>
      </c>
      <c r="C3806" s="12">
        <v>417</v>
      </c>
      <c r="D3806" s="12">
        <v>0.59</v>
      </c>
      <c r="E3806" s="12">
        <v>0.57599999999999996</v>
      </c>
      <c r="F3806" s="12">
        <v>0.48599999999999999</v>
      </c>
      <c r="G3806" s="12">
        <v>15214.32</v>
      </c>
      <c r="H3806" s="13">
        <v>1</v>
      </c>
      <c r="I3806" t="str">
        <f>CONCATENATE(Tabela_Brasil[[#This Row],[Município]],"-",Tabela_Brasil[[#This Row],[Estado]])</f>
        <v>São Domingos Do Azeitão-MA</v>
      </c>
      <c r="J3806">
        <f>IF(Tabela_Brasil[[#This Row],[IDHM]]&lt;=0.599,1,0)</f>
        <v>1</v>
      </c>
      <c r="K3806" t="str">
        <f>IF(Tabela_Brasil[[#This Row],[IDHM]]&lt;=0.55,"Baixo",IF(Tabela_Brasil[[#This Row],[IDHM]]&lt;=0.699,"Médio",IF(Tabela_Brasil[[#This Row],[IDHM]]&lt;=0.799,"Alto","Muito Alto")))</f>
        <v>Médio</v>
      </c>
      <c r="L3806" t="str">
        <f>VLOOKUP(Tabela_Brasil[[#This Row],[Estado]],'De-Para_Estado_Regiao'!$B$3:$C$29,2,FALSE)</f>
        <v>Nordeste</v>
      </c>
      <c r="M3806">
        <f>IF(Tabela_Brasil[[#This Row],[IBGE_1-4]]&gt;=951,1,0)</f>
        <v>0</v>
      </c>
      <c r="N3806">
        <f>IF(Tabela_Brasil[[#This Row],[COMP_P]]&lt;=2,1,0)</f>
        <v>1</v>
      </c>
    </row>
    <row r="3807" spans="1:14" x14ac:dyDescent="0.25">
      <c r="A3807" s="9" t="s">
        <v>3711</v>
      </c>
      <c r="B3807" s="9" t="s">
        <v>19</v>
      </c>
      <c r="C3807" s="9">
        <v>383</v>
      </c>
      <c r="D3807" s="9">
        <v>0.56999999999999995</v>
      </c>
      <c r="E3807" s="9">
        <v>0.55500000000000005</v>
      </c>
      <c r="F3807" s="9">
        <v>0.44800000000000001</v>
      </c>
      <c r="G3807" s="9">
        <v>10065.61</v>
      </c>
      <c r="H3807" s="10">
        <v>1</v>
      </c>
      <c r="I3807" t="str">
        <f>CONCATENATE(Tabela_Brasil[[#This Row],[Município]],"-",Tabela_Brasil[[#This Row],[Estado]])</f>
        <v>Angelim-PE</v>
      </c>
      <c r="J3807">
        <f>IF(Tabela_Brasil[[#This Row],[IDHM]]&lt;=0.599,1,0)</f>
        <v>1</v>
      </c>
      <c r="K3807" t="str">
        <f>IF(Tabela_Brasil[[#This Row],[IDHM]]&lt;=0.55,"Baixo",IF(Tabela_Brasil[[#This Row],[IDHM]]&lt;=0.699,"Médio",IF(Tabela_Brasil[[#This Row],[IDHM]]&lt;=0.799,"Alto","Muito Alto")))</f>
        <v>Médio</v>
      </c>
      <c r="L3807" t="str">
        <f>VLOOKUP(Tabela_Brasil[[#This Row],[Estado]],'De-Para_Estado_Regiao'!$B$3:$C$29,2,FALSE)</f>
        <v>Nordeste</v>
      </c>
      <c r="M3807">
        <f>IF(Tabela_Brasil[[#This Row],[IBGE_1-4]]&gt;=951,1,0)</f>
        <v>0</v>
      </c>
      <c r="N3807">
        <f>IF(Tabela_Brasil[[#This Row],[COMP_P]]&lt;=2,1,0)</f>
        <v>1</v>
      </c>
    </row>
    <row r="3808" spans="1:14" x14ac:dyDescent="0.25">
      <c r="A3808" s="12" t="s">
        <v>3712</v>
      </c>
      <c r="B3808" s="12" t="s">
        <v>24</v>
      </c>
      <c r="C3808" s="12">
        <v>191</v>
      </c>
      <c r="D3808" s="12">
        <v>0.59299999999999997</v>
      </c>
      <c r="E3808" s="12">
        <v>0.56799999999999995</v>
      </c>
      <c r="F3808" s="12">
        <v>0.46800000000000003</v>
      </c>
      <c r="G3808" s="12">
        <v>9150.48</v>
      </c>
      <c r="H3808" s="13">
        <v>4</v>
      </c>
      <c r="I3808" t="str">
        <f>CONCATENATE(Tabela_Brasil[[#This Row],[Município]],"-",Tabela_Brasil[[#This Row],[Estado]])</f>
        <v>São Miguel Das Matas-BA</v>
      </c>
      <c r="J3808">
        <f>IF(Tabela_Brasil[[#This Row],[IDHM]]&lt;=0.599,1,0)</f>
        <v>1</v>
      </c>
      <c r="K3808" t="str">
        <f>IF(Tabela_Brasil[[#This Row],[IDHM]]&lt;=0.55,"Baixo",IF(Tabela_Brasil[[#This Row],[IDHM]]&lt;=0.699,"Médio",IF(Tabela_Brasil[[#This Row],[IDHM]]&lt;=0.799,"Alto","Muito Alto")))</f>
        <v>Médio</v>
      </c>
      <c r="L3808" t="str">
        <f>VLOOKUP(Tabela_Brasil[[#This Row],[Estado]],'De-Para_Estado_Regiao'!$B$3:$C$29,2,FALSE)</f>
        <v>Nordeste</v>
      </c>
      <c r="M3808">
        <f>IF(Tabela_Brasil[[#This Row],[IBGE_1-4]]&gt;=951,1,0)</f>
        <v>0</v>
      </c>
      <c r="N3808">
        <f>IF(Tabela_Brasil[[#This Row],[COMP_P]]&lt;=2,1,0)</f>
        <v>0</v>
      </c>
    </row>
    <row r="3809" spans="1:14" x14ac:dyDescent="0.25">
      <c r="A3809" s="9" t="s">
        <v>3713</v>
      </c>
      <c r="B3809" s="9" t="s">
        <v>39</v>
      </c>
      <c r="C3809" s="9">
        <v>689</v>
      </c>
      <c r="D3809" s="9">
        <v>0.56499999999999995</v>
      </c>
      <c r="E3809" s="9">
        <v>0.496</v>
      </c>
      <c r="F3809" s="9">
        <v>0.48399999999999999</v>
      </c>
      <c r="G3809" s="9">
        <v>6089.15</v>
      </c>
      <c r="H3809" s="10">
        <v>4</v>
      </c>
      <c r="I3809" t="str">
        <f>CONCATENATE(Tabela_Brasil[[#This Row],[Município]],"-",Tabela_Brasil[[#This Row],[Estado]])</f>
        <v>Boa Vista Do Ramos-AM</v>
      </c>
      <c r="J3809">
        <f>IF(Tabela_Brasil[[#This Row],[IDHM]]&lt;=0.599,1,0)</f>
        <v>1</v>
      </c>
      <c r="K3809" t="str">
        <f>IF(Tabela_Brasil[[#This Row],[IDHM]]&lt;=0.55,"Baixo",IF(Tabela_Brasil[[#This Row],[IDHM]]&lt;=0.699,"Médio",IF(Tabela_Brasil[[#This Row],[IDHM]]&lt;=0.799,"Alto","Muito Alto")))</f>
        <v>Médio</v>
      </c>
      <c r="L3809" t="str">
        <f>VLOOKUP(Tabela_Brasil[[#This Row],[Estado]],'De-Para_Estado_Regiao'!$B$3:$C$29,2,FALSE)</f>
        <v>Norte</v>
      </c>
      <c r="M3809">
        <f>IF(Tabela_Brasil[[#This Row],[IBGE_1-4]]&gt;=951,1,0)</f>
        <v>0</v>
      </c>
      <c r="N3809">
        <f>IF(Tabela_Brasil[[#This Row],[COMP_P]]&lt;=2,1,0)</f>
        <v>0</v>
      </c>
    </row>
    <row r="3810" spans="1:14" x14ac:dyDescent="0.25">
      <c r="A3810" s="12" t="s">
        <v>3714</v>
      </c>
      <c r="B3810" s="12" t="s">
        <v>14</v>
      </c>
      <c r="C3810" s="12">
        <v>34</v>
      </c>
      <c r="D3810" s="12">
        <v>0.753</v>
      </c>
      <c r="E3810" s="12">
        <v>0.71</v>
      </c>
      <c r="F3810" s="12">
        <v>0.70599999999999996</v>
      </c>
      <c r="G3810" s="12">
        <v>39691.910000000003</v>
      </c>
      <c r="H3810" s="13">
        <v>5</v>
      </c>
      <c r="I3810" t="str">
        <f>CONCATENATE(Tabela_Brasil[[#This Row],[Município]],"-",Tabela_Brasil[[#This Row],[Estado]])</f>
        <v>Salvador Das Missões-RS</v>
      </c>
      <c r="J3810">
        <f>IF(Tabela_Brasil[[#This Row],[IDHM]]&lt;=0.599,1,0)</f>
        <v>0</v>
      </c>
      <c r="K3810" t="str">
        <f>IF(Tabela_Brasil[[#This Row],[IDHM]]&lt;=0.55,"Baixo",IF(Tabela_Brasil[[#This Row],[IDHM]]&lt;=0.699,"Médio",IF(Tabela_Brasil[[#This Row],[IDHM]]&lt;=0.799,"Alto","Muito Alto")))</f>
        <v>Alto</v>
      </c>
      <c r="L3810" t="str">
        <f>VLOOKUP(Tabela_Brasil[[#This Row],[Estado]],'De-Para_Estado_Regiao'!$B$3:$C$29,2,FALSE)</f>
        <v>Sul</v>
      </c>
      <c r="M3810">
        <f>IF(Tabela_Brasil[[#This Row],[IBGE_1-4]]&gt;=951,1,0)</f>
        <v>0</v>
      </c>
      <c r="N3810">
        <f>IF(Tabela_Brasil[[#This Row],[COMP_P]]&lt;=2,1,0)</f>
        <v>0</v>
      </c>
    </row>
    <row r="3811" spans="1:14" x14ac:dyDescent="0.25">
      <c r="A3811" s="9" t="s">
        <v>3715</v>
      </c>
      <c r="B3811" s="9" t="s">
        <v>7</v>
      </c>
      <c r="C3811" s="9">
        <v>130</v>
      </c>
      <c r="D3811" s="9">
        <v>0.72799999999999998</v>
      </c>
      <c r="E3811" s="9">
        <v>0.70199999999999996</v>
      </c>
      <c r="F3811" s="9">
        <v>0.63</v>
      </c>
      <c r="G3811" s="9">
        <v>16636.12</v>
      </c>
      <c r="H3811" s="10">
        <v>0</v>
      </c>
      <c r="I3811" t="str">
        <f>CONCATENATE(Tabela_Brasil[[#This Row],[Município]],"-",Tabela_Brasil[[#This Row],[Estado]])</f>
        <v>Tuiuti-SP</v>
      </c>
      <c r="J3811">
        <f>IF(Tabela_Brasil[[#This Row],[IDHM]]&lt;=0.599,1,0)</f>
        <v>0</v>
      </c>
      <c r="K3811" t="str">
        <f>IF(Tabela_Brasil[[#This Row],[IDHM]]&lt;=0.55,"Baixo",IF(Tabela_Brasil[[#This Row],[IDHM]]&lt;=0.699,"Médio",IF(Tabela_Brasil[[#This Row],[IDHM]]&lt;=0.799,"Alto","Muito Alto")))</f>
        <v>Alto</v>
      </c>
      <c r="L3811" t="str">
        <f>VLOOKUP(Tabela_Brasil[[#This Row],[Estado]],'De-Para_Estado_Regiao'!$B$3:$C$29,2,FALSE)</f>
        <v>Sudeste</v>
      </c>
      <c r="M3811">
        <f>IF(Tabela_Brasil[[#This Row],[IBGE_1-4]]&gt;=951,1,0)</f>
        <v>0</v>
      </c>
      <c r="N3811">
        <f>IF(Tabela_Brasil[[#This Row],[COMP_P]]&lt;=2,1,0)</f>
        <v>1</v>
      </c>
    </row>
    <row r="3812" spans="1:14" x14ac:dyDescent="0.25">
      <c r="A3812" s="12" t="s">
        <v>3716</v>
      </c>
      <c r="B3812" s="12" t="s">
        <v>39</v>
      </c>
      <c r="C3812" s="12">
        <v>662</v>
      </c>
      <c r="D3812" s="12">
        <v>0.53200000000000003</v>
      </c>
      <c r="E3812" s="12">
        <v>0.51</v>
      </c>
      <c r="F3812" s="12">
        <v>0.38700000000000001</v>
      </c>
      <c r="G3812" s="12">
        <v>6834.22</v>
      </c>
      <c r="H3812" s="13">
        <v>0</v>
      </c>
      <c r="I3812" t="str">
        <f>CONCATENATE(Tabela_Brasil[[#This Row],[Município]],"-",Tabela_Brasil[[#This Row],[Estado]])</f>
        <v>Guajará-AM</v>
      </c>
      <c r="J3812">
        <f>IF(Tabela_Brasil[[#This Row],[IDHM]]&lt;=0.599,1,0)</f>
        <v>1</v>
      </c>
      <c r="K3812" t="str">
        <f>IF(Tabela_Brasil[[#This Row],[IDHM]]&lt;=0.55,"Baixo",IF(Tabela_Brasil[[#This Row],[IDHM]]&lt;=0.699,"Médio",IF(Tabela_Brasil[[#This Row],[IDHM]]&lt;=0.799,"Alto","Muito Alto")))</f>
        <v>Baixo</v>
      </c>
      <c r="L3812" t="str">
        <f>VLOOKUP(Tabela_Brasil[[#This Row],[Estado]],'De-Para_Estado_Regiao'!$B$3:$C$29,2,FALSE)</f>
        <v>Norte</v>
      </c>
      <c r="M3812">
        <f>IF(Tabela_Brasil[[#This Row],[IBGE_1-4]]&gt;=951,1,0)</f>
        <v>0</v>
      </c>
      <c r="N3812">
        <f>IF(Tabela_Brasil[[#This Row],[COMP_P]]&lt;=2,1,0)</f>
        <v>1</v>
      </c>
    </row>
    <row r="3813" spans="1:14" x14ac:dyDescent="0.25">
      <c r="A3813" s="9" t="s">
        <v>3717</v>
      </c>
      <c r="B3813" s="9" t="s">
        <v>7</v>
      </c>
      <c r="C3813" s="9">
        <v>265</v>
      </c>
      <c r="D3813" s="9">
        <v>0.72</v>
      </c>
      <c r="E3813" s="9">
        <v>0.68700000000000006</v>
      </c>
      <c r="F3813" s="9">
        <v>0.63400000000000001</v>
      </c>
      <c r="G3813" s="9">
        <v>18521.39</v>
      </c>
      <c r="H3813" s="10">
        <v>5</v>
      </c>
      <c r="I3813" t="str">
        <f>CONCATENATE(Tabela_Brasil[[#This Row],[Município]],"-",Tabela_Brasil[[#This Row],[Estado]])</f>
        <v>Campina Do Monte Alegre-SP</v>
      </c>
      <c r="J3813">
        <f>IF(Tabela_Brasil[[#This Row],[IDHM]]&lt;=0.599,1,0)</f>
        <v>0</v>
      </c>
      <c r="K3813" t="str">
        <f>IF(Tabela_Brasil[[#This Row],[IDHM]]&lt;=0.55,"Baixo",IF(Tabela_Brasil[[#This Row],[IDHM]]&lt;=0.699,"Médio",IF(Tabela_Brasil[[#This Row],[IDHM]]&lt;=0.799,"Alto","Muito Alto")))</f>
        <v>Alto</v>
      </c>
      <c r="L3813" t="str">
        <f>VLOOKUP(Tabela_Brasil[[#This Row],[Estado]],'De-Para_Estado_Regiao'!$B$3:$C$29,2,FALSE)</f>
        <v>Sudeste</v>
      </c>
      <c r="M3813">
        <f>IF(Tabela_Brasil[[#This Row],[IBGE_1-4]]&gt;=951,1,0)</f>
        <v>0</v>
      </c>
      <c r="N3813">
        <f>IF(Tabela_Brasil[[#This Row],[COMP_P]]&lt;=2,1,0)</f>
        <v>0</v>
      </c>
    </row>
    <row r="3814" spans="1:14" x14ac:dyDescent="0.25">
      <c r="A3814" s="12" t="s">
        <v>3718</v>
      </c>
      <c r="B3814" s="12" t="s">
        <v>87</v>
      </c>
      <c r="C3814" s="12">
        <v>702</v>
      </c>
      <c r="D3814" s="12">
        <v>0.56999999999999995</v>
      </c>
      <c r="E3814" s="12">
        <v>0.502</v>
      </c>
      <c r="F3814" s="12">
        <v>0.499</v>
      </c>
      <c r="G3814" s="12">
        <v>5608.02</v>
      </c>
      <c r="H3814" s="13">
        <v>0</v>
      </c>
      <c r="I3814" t="str">
        <f>CONCATENATE(Tabela_Brasil[[#This Row],[Município]],"-",Tabela_Brasil[[#This Row],[Estado]])</f>
        <v>Magalhães De Almeida-MA</v>
      </c>
      <c r="J3814">
        <f>IF(Tabela_Brasil[[#This Row],[IDHM]]&lt;=0.599,1,0)</f>
        <v>1</v>
      </c>
      <c r="K3814" t="str">
        <f>IF(Tabela_Brasil[[#This Row],[IDHM]]&lt;=0.55,"Baixo",IF(Tabela_Brasil[[#This Row],[IDHM]]&lt;=0.699,"Médio",IF(Tabela_Brasil[[#This Row],[IDHM]]&lt;=0.799,"Alto","Muito Alto")))</f>
        <v>Médio</v>
      </c>
      <c r="L3814" t="str">
        <f>VLOOKUP(Tabela_Brasil[[#This Row],[Estado]],'De-Para_Estado_Regiao'!$B$3:$C$29,2,FALSE)</f>
        <v>Nordeste</v>
      </c>
      <c r="M3814">
        <f>IF(Tabela_Brasil[[#This Row],[IBGE_1-4]]&gt;=951,1,0)</f>
        <v>0</v>
      </c>
      <c r="N3814">
        <f>IF(Tabela_Brasil[[#This Row],[COMP_P]]&lt;=2,1,0)</f>
        <v>1</v>
      </c>
    </row>
    <row r="3815" spans="1:14" x14ac:dyDescent="0.25">
      <c r="A3815" s="9" t="s">
        <v>3719</v>
      </c>
      <c r="B3815" s="9" t="s">
        <v>31</v>
      </c>
      <c r="C3815" s="9">
        <v>448</v>
      </c>
      <c r="D3815" s="9">
        <v>0.58399999999999996</v>
      </c>
      <c r="E3815" s="9">
        <v>0.51700000000000002</v>
      </c>
      <c r="F3815" s="9">
        <v>0.52</v>
      </c>
      <c r="G3815" s="9">
        <v>5851.5</v>
      </c>
      <c r="H3815" s="10">
        <v>1</v>
      </c>
      <c r="I3815" t="str">
        <f>CONCATENATE(Tabela_Brasil[[#This Row],[Município]],"-",Tabela_Brasil[[#This Row],[Estado]])</f>
        <v>Tejuçuoca-CE</v>
      </c>
      <c r="J3815">
        <f>IF(Tabela_Brasil[[#This Row],[IDHM]]&lt;=0.599,1,0)</f>
        <v>1</v>
      </c>
      <c r="K3815" t="str">
        <f>IF(Tabela_Brasil[[#This Row],[IDHM]]&lt;=0.55,"Baixo",IF(Tabela_Brasil[[#This Row],[IDHM]]&lt;=0.699,"Médio",IF(Tabela_Brasil[[#This Row],[IDHM]]&lt;=0.799,"Alto","Muito Alto")))</f>
        <v>Médio</v>
      </c>
      <c r="L3815" t="str">
        <f>VLOOKUP(Tabela_Brasil[[#This Row],[Estado]],'De-Para_Estado_Regiao'!$B$3:$C$29,2,FALSE)</f>
        <v>Nordeste</v>
      </c>
      <c r="M3815">
        <f>IF(Tabela_Brasil[[#This Row],[IBGE_1-4]]&gt;=951,1,0)</f>
        <v>0</v>
      </c>
      <c r="N3815">
        <f>IF(Tabela_Brasil[[#This Row],[COMP_P]]&lt;=2,1,0)</f>
        <v>1</v>
      </c>
    </row>
    <row r="3816" spans="1:14" x14ac:dyDescent="0.25">
      <c r="A3816" s="12" t="s">
        <v>3720</v>
      </c>
      <c r="B3816" s="12" t="s">
        <v>22</v>
      </c>
      <c r="C3816" s="12">
        <v>221</v>
      </c>
      <c r="D3816" s="12">
        <v>0.71299999999999997</v>
      </c>
      <c r="E3816" s="12">
        <v>0.69499999999999995</v>
      </c>
      <c r="F3816" s="12">
        <v>0.60799999999999998</v>
      </c>
      <c r="G3816" s="12">
        <v>21108.68</v>
      </c>
      <c r="H3816" s="13">
        <v>5</v>
      </c>
      <c r="I3816" t="str">
        <f>CONCATENATE(Tabela_Brasil[[#This Row],[Município]],"-",Tabela_Brasil[[#This Row],[Estado]])</f>
        <v>Presidente Castelo Branco-PR</v>
      </c>
      <c r="J3816">
        <f>IF(Tabela_Brasil[[#This Row],[IDHM]]&lt;=0.599,1,0)</f>
        <v>0</v>
      </c>
      <c r="K3816" t="str">
        <f>IF(Tabela_Brasil[[#This Row],[IDHM]]&lt;=0.55,"Baixo",IF(Tabela_Brasil[[#This Row],[IDHM]]&lt;=0.699,"Médio",IF(Tabela_Brasil[[#This Row],[IDHM]]&lt;=0.799,"Alto","Muito Alto")))</f>
        <v>Alto</v>
      </c>
      <c r="L3816" t="str">
        <f>VLOOKUP(Tabela_Brasil[[#This Row],[Estado]],'De-Para_Estado_Regiao'!$B$3:$C$29,2,FALSE)</f>
        <v>Sul</v>
      </c>
      <c r="M3816">
        <f>IF(Tabela_Brasil[[#This Row],[IBGE_1-4]]&gt;=951,1,0)</f>
        <v>0</v>
      </c>
      <c r="N3816">
        <f>IF(Tabela_Brasil[[#This Row],[COMP_P]]&lt;=2,1,0)</f>
        <v>0</v>
      </c>
    </row>
    <row r="3817" spans="1:14" x14ac:dyDescent="0.25">
      <c r="A3817" s="9" t="s">
        <v>3721</v>
      </c>
      <c r="B3817" s="9" t="s">
        <v>59</v>
      </c>
      <c r="C3817" s="9">
        <v>77</v>
      </c>
      <c r="D3817" s="9">
        <v>0.77300000000000002</v>
      </c>
      <c r="E3817" s="9">
        <v>0.75800000000000001</v>
      </c>
      <c r="F3817" s="9">
        <v>0.69399999999999995</v>
      </c>
      <c r="G3817" s="9">
        <v>33092.019999999997</v>
      </c>
      <c r="H3817" s="10">
        <v>4</v>
      </c>
      <c r="I3817" t="str">
        <f>CONCATENATE(Tabela_Brasil[[#This Row],[Município]],"-",Tabela_Brasil[[#This Row],[Estado]])</f>
        <v>Serra Alta-SC</v>
      </c>
      <c r="J3817">
        <f>IF(Tabela_Brasil[[#This Row],[IDHM]]&lt;=0.599,1,0)</f>
        <v>0</v>
      </c>
      <c r="K3817" t="str">
        <f>IF(Tabela_Brasil[[#This Row],[IDHM]]&lt;=0.55,"Baixo",IF(Tabela_Brasil[[#This Row],[IDHM]]&lt;=0.699,"Médio",IF(Tabela_Brasil[[#This Row],[IDHM]]&lt;=0.799,"Alto","Muito Alto")))</f>
        <v>Alto</v>
      </c>
      <c r="L3817" t="str">
        <f>VLOOKUP(Tabela_Brasil[[#This Row],[Estado]],'De-Para_Estado_Regiao'!$B$3:$C$29,2,FALSE)</f>
        <v>Sul</v>
      </c>
      <c r="M3817">
        <f>IF(Tabela_Brasil[[#This Row],[IBGE_1-4]]&gt;=951,1,0)</f>
        <v>0</v>
      </c>
      <c r="N3817">
        <f>IF(Tabela_Brasil[[#This Row],[COMP_P]]&lt;=2,1,0)</f>
        <v>0</v>
      </c>
    </row>
    <row r="3818" spans="1:14" x14ac:dyDescent="0.25">
      <c r="A3818" s="12" t="s">
        <v>3722</v>
      </c>
      <c r="B3818" s="12" t="s">
        <v>33</v>
      </c>
      <c r="C3818" s="12">
        <v>181</v>
      </c>
      <c r="D3818" s="12">
        <v>0.65</v>
      </c>
      <c r="E3818" s="12">
        <v>0.64400000000000002</v>
      </c>
      <c r="F3818" s="12">
        <v>0.53400000000000003</v>
      </c>
      <c r="G3818" s="12">
        <v>15673.49</v>
      </c>
      <c r="H3818" s="13">
        <v>3</v>
      </c>
      <c r="I3818" t="str">
        <f>CONCATENATE(Tabela_Brasil[[#This Row],[Município]],"-",Tabela_Brasil[[#This Row],[Estado]])</f>
        <v>Faina-GO</v>
      </c>
      <c r="J3818">
        <f>IF(Tabela_Brasil[[#This Row],[IDHM]]&lt;=0.599,1,0)</f>
        <v>0</v>
      </c>
      <c r="K3818" t="str">
        <f>IF(Tabela_Brasil[[#This Row],[IDHM]]&lt;=0.55,"Baixo",IF(Tabela_Brasil[[#This Row],[IDHM]]&lt;=0.699,"Médio",IF(Tabela_Brasil[[#This Row],[IDHM]]&lt;=0.799,"Alto","Muito Alto")))</f>
        <v>Médio</v>
      </c>
      <c r="L3818" t="str">
        <f>VLOOKUP(Tabela_Brasil[[#This Row],[Estado]],'De-Para_Estado_Regiao'!$B$3:$C$29,2,FALSE)</f>
        <v>Centro-Oeste</v>
      </c>
      <c r="M3818">
        <f>IF(Tabela_Brasil[[#This Row],[IBGE_1-4]]&gt;=951,1,0)</f>
        <v>0</v>
      </c>
      <c r="N3818">
        <f>IF(Tabela_Brasil[[#This Row],[COMP_P]]&lt;=2,1,0)</f>
        <v>0</v>
      </c>
    </row>
    <row r="3819" spans="1:14" x14ac:dyDescent="0.25">
      <c r="A3819" s="9" t="s">
        <v>3723</v>
      </c>
      <c r="B3819" s="9" t="s">
        <v>24</v>
      </c>
      <c r="C3819" s="9">
        <v>487</v>
      </c>
      <c r="D3819" s="9">
        <v>0.56999999999999995</v>
      </c>
      <c r="E3819" s="9">
        <v>0.53800000000000003</v>
      </c>
      <c r="F3819" s="9">
        <v>0.45600000000000002</v>
      </c>
      <c r="G3819" s="9">
        <v>7603.95</v>
      </c>
      <c r="H3819" s="10">
        <v>0</v>
      </c>
      <c r="I3819" t="str">
        <f>CONCATENATE(Tabela_Brasil[[#This Row],[Município]],"-",Tabela_Brasil[[#This Row],[Estado]])</f>
        <v>Manoel Vitorino-BA</v>
      </c>
      <c r="J3819">
        <f>IF(Tabela_Brasil[[#This Row],[IDHM]]&lt;=0.599,1,0)</f>
        <v>1</v>
      </c>
      <c r="K3819" t="str">
        <f>IF(Tabela_Brasil[[#This Row],[IDHM]]&lt;=0.55,"Baixo",IF(Tabela_Brasil[[#This Row],[IDHM]]&lt;=0.699,"Médio",IF(Tabela_Brasil[[#This Row],[IDHM]]&lt;=0.799,"Alto","Muito Alto")))</f>
        <v>Médio</v>
      </c>
      <c r="L3819" t="str">
        <f>VLOOKUP(Tabela_Brasil[[#This Row],[Estado]],'De-Para_Estado_Regiao'!$B$3:$C$29,2,FALSE)</f>
        <v>Nordeste</v>
      </c>
      <c r="M3819">
        <f>IF(Tabela_Brasil[[#This Row],[IBGE_1-4]]&gt;=951,1,0)</f>
        <v>0</v>
      </c>
      <c r="N3819">
        <f>IF(Tabela_Brasil[[#This Row],[COMP_P]]&lt;=2,1,0)</f>
        <v>1</v>
      </c>
    </row>
    <row r="3820" spans="1:14" x14ac:dyDescent="0.25">
      <c r="A3820" s="12" t="s">
        <v>3724</v>
      </c>
      <c r="B3820" s="12" t="s">
        <v>24</v>
      </c>
      <c r="C3820" s="12">
        <v>339</v>
      </c>
      <c r="D3820" s="12">
        <v>0.55000000000000004</v>
      </c>
      <c r="E3820" s="12">
        <v>0.55800000000000005</v>
      </c>
      <c r="F3820" s="12">
        <v>0.39700000000000002</v>
      </c>
      <c r="G3820" s="12">
        <v>7238.02</v>
      </c>
      <c r="H3820" s="13">
        <v>2</v>
      </c>
      <c r="I3820" t="str">
        <f>CONCATENATE(Tabela_Brasil[[#This Row],[Município]],"-",Tabela_Brasil[[#This Row],[Estado]])</f>
        <v>Jiquiriçá-BA</v>
      </c>
      <c r="J3820">
        <f>IF(Tabela_Brasil[[#This Row],[IDHM]]&lt;=0.599,1,0)</f>
        <v>1</v>
      </c>
      <c r="K3820" t="str">
        <f>IF(Tabela_Brasil[[#This Row],[IDHM]]&lt;=0.55,"Baixo",IF(Tabela_Brasil[[#This Row],[IDHM]]&lt;=0.699,"Médio",IF(Tabela_Brasil[[#This Row],[IDHM]]&lt;=0.799,"Alto","Muito Alto")))</f>
        <v>Baixo</v>
      </c>
      <c r="L3820" t="str">
        <f>VLOOKUP(Tabela_Brasil[[#This Row],[Estado]],'De-Para_Estado_Regiao'!$B$3:$C$29,2,FALSE)</f>
        <v>Nordeste</v>
      </c>
      <c r="M3820">
        <f>IF(Tabela_Brasil[[#This Row],[IBGE_1-4]]&gt;=951,1,0)</f>
        <v>0</v>
      </c>
      <c r="N3820">
        <f>IF(Tabela_Brasil[[#This Row],[COMP_P]]&lt;=2,1,0)</f>
        <v>1</v>
      </c>
    </row>
    <row r="3821" spans="1:14" x14ac:dyDescent="0.25">
      <c r="A3821" s="9" t="s">
        <v>3725</v>
      </c>
      <c r="B3821" s="9" t="s">
        <v>275</v>
      </c>
      <c r="C3821" s="9">
        <v>352</v>
      </c>
      <c r="D3821" s="9">
        <v>0.53200000000000003</v>
      </c>
      <c r="E3821" s="9">
        <v>0.52100000000000002</v>
      </c>
      <c r="F3821" s="9">
        <v>0.39700000000000002</v>
      </c>
      <c r="G3821" s="9">
        <v>9853.18</v>
      </c>
      <c r="H3821" s="10">
        <v>4</v>
      </c>
      <c r="I3821" t="str">
        <f>CONCATENATE(Tabela_Brasil[[#This Row],[Município]],"-",Tabela_Brasil[[#This Row],[Estado]])</f>
        <v>Porto Walter-AC</v>
      </c>
      <c r="J3821">
        <f>IF(Tabela_Brasil[[#This Row],[IDHM]]&lt;=0.599,1,0)</f>
        <v>1</v>
      </c>
      <c r="K3821" t="str">
        <f>IF(Tabela_Brasil[[#This Row],[IDHM]]&lt;=0.55,"Baixo",IF(Tabela_Brasil[[#This Row],[IDHM]]&lt;=0.699,"Médio",IF(Tabela_Brasil[[#This Row],[IDHM]]&lt;=0.799,"Alto","Muito Alto")))</f>
        <v>Baixo</v>
      </c>
      <c r="L3821" t="str">
        <f>VLOOKUP(Tabela_Brasil[[#This Row],[Estado]],'De-Para_Estado_Regiao'!$B$3:$C$29,2,FALSE)</f>
        <v>Norte</v>
      </c>
      <c r="M3821">
        <f>IF(Tabela_Brasil[[#This Row],[IBGE_1-4]]&gt;=951,1,0)</f>
        <v>0</v>
      </c>
      <c r="N3821">
        <f>IF(Tabela_Brasil[[#This Row],[COMP_P]]&lt;=2,1,0)</f>
        <v>0</v>
      </c>
    </row>
    <row r="3822" spans="1:14" x14ac:dyDescent="0.25">
      <c r="A3822" s="12" t="s">
        <v>3726</v>
      </c>
      <c r="B3822" s="12" t="s">
        <v>111</v>
      </c>
      <c r="C3822" s="12">
        <v>590</v>
      </c>
      <c r="D3822" s="12">
        <v>0.67</v>
      </c>
      <c r="E3822" s="12">
        <v>0.621</v>
      </c>
      <c r="F3822" s="12">
        <v>0.60499999999999998</v>
      </c>
      <c r="G3822" s="12">
        <v>11111.07</v>
      </c>
      <c r="H3822" s="13">
        <v>5</v>
      </c>
      <c r="I3822" t="str">
        <f>CONCATENATE(Tabela_Brasil[[#This Row],[Município]],"-",Tabela_Brasil[[#This Row],[Estado]])</f>
        <v>Ananás-TO</v>
      </c>
      <c r="J3822">
        <f>IF(Tabela_Brasil[[#This Row],[IDHM]]&lt;=0.599,1,0)</f>
        <v>0</v>
      </c>
      <c r="K3822" t="str">
        <f>IF(Tabela_Brasil[[#This Row],[IDHM]]&lt;=0.55,"Baixo",IF(Tabela_Brasil[[#This Row],[IDHM]]&lt;=0.699,"Médio",IF(Tabela_Brasil[[#This Row],[IDHM]]&lt;=0.799,"Alto","Muito Alto")))</f>
        <v>Médio</v>
      </c>
      <c r="L3822" t="str">
        <f>VLOOKUP(Tabela_Brasil[[#This Row],[Estado]],'De-Para_Estado_Regiao'!$B$3:$C$29,2,FALSE)</f>
        <v>Norte</v>
      </c>
      <c r="M3822">
        <f>IF(Tabela_Brasil[[#This Row],[IBGE_1-4]]&gt;=951,1,0)</f>
        <v>0</v>
      </c>
      <c r="N3822">
        <f>IF(Tabela_Brasil[[#This Row],[COMP_P]]&lt;=2,1,0)</f>
        <v>0</v>
      </c>
    </row>
    <row r="3823" spans="1:14" x14ac:dyDescent="0.25">
      <c r="A3823" s="9" t="s">
        <v>3727</v>
      </c>
      <c r="B3823" s="9" t="s">
        <v>72</v>
      </c>
      <c r="C3823" s="9">
        <v>278</v>
      </c>
      <c r="D3823" s="9">
        <v>0.56899999999999995</v>
      </c>
      <c r="E3823" s="9">
        <v>0.54600000000000004</v>
      </c>
      <c r="F3823" s="9">
        <v>0.45700000000000002</v>
      </c>
      <c r="G3823" s="9">
        <v>10042.469999999999</v>
      </c>
      <c r="H3823" s="10">
        <v>14</v>
      </c>
      <c r="I3823" t="str">
        <f>CONCATENATE(Tabela_Brasil[[#This Row],[Município]],"-",Tabela_Brasil[[#This Row],[Estado]])</f>
        <v>Rio Do Fogo-RN</v>
      </c>
      <c r="J3823">
        <f>IF(Tabela_Brasil[[#This Row],[IDHM]]&lt;=0.599,1,0)</f>
        <v>1</v>
      </c>
      <c r="K3823" t="str">
        <f>IF(Tabela_Brasil[[#This Row],[IDHM]]&lt;=0.55,"Baixo",IF(Tabela_Brasil[[#This Row],[IDHM]]&lt;=0.699,"Médio",IF(Tabela_Brasil[[#This Row],[IDHM]]&lt;=0.799,"Alto","Muito Alto")))</f>
        <v>Médio</v>
      </c>
      <c r="L3823" t="str">
        <f>VLOOKUP(Tabela_Brasil[[#This Row],[Estado]],'De-Para_Estado_Regiao'!$B$3:$C$29,2,FALSE)</f>
        <v>Nordeste</v>
      </c>
      <c r="M3823">
        <f>IF(Tabela_Brasil[[#This Row],[IBGE_1-4]]&gt;=951,1,0)</f>
        <v>0</v>
      </c>
      <c r="N3823">
        <f>IF(Tabela_Brasil[[#This Row],[COMP_P]]&lt;=2,1,0)</f>
        <v>0</v>
      </c>
    </row>
    <row r="3824" spans="1:14" x14ac:dyDescent="0.25">
      <c r="A3824" s="12" t="s">
        <v>3728</v>
      </c>
      <c r="B3824" s="12" t="s">
        <v>72</v>
      </c>
      <c r="C3824" s="12">
        <v>404</v>
      </c>
      <c r="D3824" s="12">
        <v>0.67900000000000005</v>
      </c>
      <c r="E3824" s="12">
        <v>0.63300000000000001</v>
      </c>
      <c r="F3824" s="12">
        <v>0.63400000000000001</v>
      </c>
      <c r="G3824" s="12">
        <v>9576.94</v>
      </c>
      <c r="H3824" s="13">
        <v>12</v>
      </c>
      <c r="I3824" t="str">
        <f>CONCATENATE(Tabela_Brasil[[#This Row],[Município]],"-",Tabela_Brasil[[#This Row],[Estado]])</f>
        <v>Acari-RN</v>
      </c>
      <c r="J3824">
        <f>IF(Tabela_Brasil[[#This Row],[IDHM]]&lt;=0.599,1,0)</f>
        <v>0</v>
      </c>
      <c r="K3824" t="str">
        <f>IF(Tabela_Brasil[[#This Row],[IDHM]]&lt;=0.55,"Baixo",IF(Tabela_Brasil[[#This Row],[IDHM]]&lt;=0.699,"Médio",IF(Tabela_Brasil[[#This Row],[IDHM]]&lt;=0.799,"Alto","Muito Alto")))</f>
        <v>Médio</v>
      </c>
      <c r="L3824" t="str">
        <f>VLOOKUP(Tabela_Brasil[[#This Row],[Estado]],'De-Para_Estado_Regiao'!$B$3:$C$29,2,FALSE)</f>
        <v>Nordeste</v>
      </c>
      <c r="M3824">
        <f>IF(Tabela_Brasil[[#This Row],[IBGE_1-4]]&gt;=951,1,0)</f>
        <v>0</v>
      </c>
      <c r="N3824">
        <f>IF(Tabela_Brasil[[#This Row],[COMP_P]]&lt;=2,1,0)</f>
        <v>0</v>
      </c>
    </row>
    <row r="3825" spans="1:14" x14ac:dyDescent="0.25">
      <c r="A3825" s="9" t="s">
        <v>3729</v>
      </c>
      <c r="B3825" s="9" t="s">
        <v>53</v>
      </c>
      <c r="C3825" s="9">
        <v>165</v>
      </c>
      <c r="D3825" s="9">
        <v>0.65</v>
      </c>
      <c r="E3825" s="9">
        <v>0.65700000000000003</v>
      </c>
      <c r="F3825" s="9">
        <v>0.54500000000000004</v>
      </c>
      <c r="G3825" s="9">
        <v>30366.32</v>
      </c>
      <c r="H3825" s="10">
        <v>1</v>
      </c>
      <c r="I3825" t="str">
        <f>CONCATENATE(Tabela_Brasil[[#This Row],[Município]],"-",Tabela_Brasil[[#This Row],[Estado]])</f>
        <v>Taquarussu-MS</v>
      </c>
      <c r="J3825">
        <f>IF(Tabela_Brasil[[#This Row],[IDHM]]&lt;=0.599,1,0)</f>
        <v>0</v>
      </c>
      <c r="K3825" t="str">
        <f>IF(Tabela_Brasil[[#This Row],[IDHM]]&lt;=0.55,"Baixo",IF(Tabela_Brasil[[#This Row],[IDHM]]&lt;=0.699,"Médio",IF(Tabela_Brasil[[#This Row],[IDHM]]&lt;=0.799,"Alto","Muito Alto")))</f>
        <v>Médio</v>
      </c>
      <c r="L3825" t="str">
        <f>VLOOKUP(Tabela_Brasil[[#This Row],[Estado]],'De-Para_Estado_Regiao'!$B$3:$C$29,2,FALSE)</f>
        <v>Centro-Oeste</v>
      </c>
      <c r="M3825">
        <f>IF(Tabela_Brasil[[#This Row],[IBGE_1-4]]&gt;=951,1,0)</f>
        <v>0</v>
      </c>
      <c r="N3825">
        <f>IF(Tabela_Brasil[[#This Row],[COMP_P]]&lt;=2,1,0)</f>
        <v>1</v>
      </c>
    </row>
    <row r="3826" spans="1:14" x14ac:dyDescent="0.25">
      <c r="A3826" s="12" t="s">
        <v>3730</v>
      </c>
      <c r="B3826" s="12" t="s">
        <v>22</v>
      </c>
      <c r="C3826" s="12">
        <v>111</v>
      </c>
      <c r="D3826" s="12">
        <v>0.77</v>
      </c>
      <c r="E3826" s="12">
        <v>0.71799999999999997</v>
      </c>
      <c r="F3826" s="12">
        <v>0.748</v>
      </c>
      <c r="G3826" s="12">
        <v>33659.199999999997</v>
      </c>
      <c r="H3826" s="13">
        <v>1</v>
      </c>
      <c r="I3826" t="str">
        <f>CONCATENATE(Tabela_Brasil[[#This Row],[Município]],"-",Tabela_Brasil[[#This Row],[Estado]])</f>
        <v>Ivatuba-PR</v>
      </c>
      <c r="J3826">
        <f>IF(Tabela_Brasil[[#This Row],[IDHM]]&lt;=0.599,1,0)</f>
        <v>0</v>
      </c>
      <c r="K3826" t="str">
        <f>IF(Tabela_Brasil[[#This Row],[IDHM]]&lt;=0.55,"Baixo",IF(Tabela_Brasil[[#This Row],[IDHM]]&lt;=0.699,"Médio",IF(Tabela_Brasil[[#This Row],[IDHM]]&lt;=0.799,"Alto","Muito Alto")))</f>
        <v>Alto</v>
      </c>
      <c r="L3826" t="str">
        <f>VLOOKUP(Tabela_Brasil[[#This Row],[Estado]],'De-Para_Estado_Regiao'!$B$3:$C$29,2,FALSE)</f>
        <v>Sul</v>
      </c>
      <c r="M3826">
        <f>IF(Tabela_Brasil[[#This Row],[IBGE_1-4]]&gt;=951,1,0)</f>
        <v>0</v>
      </c>
      <c r="N3826">
        <f>IF(Tabela_Brasil[[#This Row],[COMP_P]]&lt;=2,1,0)</f>
        <v>1</v>
      </c>
    </row>
    <row r="3827" spans="1:14" x14ac:dyDescent="0.25">
      <c r="A3827" s="9" t="s">
        <v>3731</v>
      </c>
      <c r="B3827" s="9" t="s">
        <v>22</v>
      </c>
      <c r="C3827" s="9">
        <v>171</v>
      </c>
      <c r="D3827" s="9">
        <v>0.72299999999999998</v>
      </c>
      <c r="E3827" s="9">
        <v>0.68100000000000005</v>
      </c>
      <c r="F3827" s="9">
        <v>0.66100000000000003</v>
      </c>
      <c r="G3827" s="9">
        <v>30299.19</v>
      </c>
      <c r="H3827" s="10">
        <v>1</v>
      </c>
      <c r="I3827" t="str">
        <f>CONCATENATE(Tabela_Brasil[[#This Row],[Município]],"-",Tabela_Brasil[[#This Row],[Estado]])</f>
        <v>Santa Cecília Do Pavão-PR</v>
      </c>
      <c r="J3827">
        <f>IF(Tabela_Brasil[[#This Row],[IDHM]]&lt;=0.599,1,0)</f>
        <v>0</v>
      </c>
      <c r="K3827" t="str">
        <f>IF(Tabela_Brasil[[#This Row],[IDHM]]&lt;=0.55,"Baixo",IF(Tabela_Brasil[[#This Row],[IDHM]]&lt;=0.699,"Médio",IF(Tabela_Brasil[[#This Row],[IDHM]]&lt;=0.799,"Alto","Muito Alto")))</f>
        <v>Alto</v>
      </c>
      <c r="L3827" t="str">
        <f>VLOOKUP(Tabela_Brasil[[#This Row],[Estado]],'De-Para_Estado_Regiao'!$B$3:$C$29,2,FALSE)</f>
        <v>Sul</v>
      </c>
      <c r="M3827">
        <f>IF(Tabela_Brasil[[#This Row],[IBGE_1-4]]&gt;=951,1,0)</f>
        <v>0</v>
      </c>
      <c r="N3827">
        <f>IF(Tabela_Brasil[[#This Row],[COMP_P]]&lt;=2,1,0)</f>
        <v>1</v>
      </c>
    </row>
    <row r="3828" spans="1:14" x14ac:dyDescent="0.25">
      <c r="A3828" s="12" t="s">
        <v>3732</v>
      </c>
      <c r="B3828" s="12" t="s">
        <v>31</v>
      </c>
      <c r="C3828" s="12">
        <v>515</v>
      </c>
      <c r="D3828" s="12">
        <v>0.59299999999999997</v>
      </c>
      <c r="E3828" s="12">
        <v>0.53600000000000003</v>
      </c>
      <c r="F3828" s="12">
        <v>0.51300000000000001</v>
      </c>
      <c r="G3828" s="12">
        <v>6158.7</v>
      </c>
      <c r="H3828" s="13">
        <v>21</v>
      </c>
      <c r="I3828" t="str">
        <f>CONCATENATE(Tabela_Brasil[[#This Row],[Município]],"-",Tabela_Brasil[[#This Row],[Estado]])</f>
        <v>Carnaubal-CE</v>
      </c>
      <c r="J3828">
        <f>IF(Tabela_Brasil[[#This Row],[IDHM]]&lt;=0.599,1,0)</f>
        <v>1</v>
      </c>
      <c r="K3828" t="str">
        <f>IF(Tabela_Brasil[[#This Row],[IDHM]]&lt;=0.55,"Baixo",IF(Tabela_Brasil[[#This Row],[IDHM]]&lt;=0.699,"Médio",IF(Tabela_Brasil[[#This Row],[IDHM]]&lt;=0.799,"Alto","Muito Alto")))</f>
        <v>Médio</v>
      </c>
      <c r="L3828" t="str">
        <f>VLOOKUP(Tabela_Brasil[[#This Row],[Estado]],'De-Para_Estado_Regiao'!$B$3:$C$29,2,FALSE)</f>
        <v>Nordeste</v>
      </c>
      <c r="M3828">
        <f>IF(Tabela_Brasil[[#This Row],[IBGE_1-4]]&gt;=951,1,0)</f>
        <v>0</v>
      </c>
      <c r="N3828">
        <f>IF(Tabela_Brasil[[#This Row],[COMP_P]]&lt;=2,1,0)</f>
        <v>0</v>
      </c>
    </row>
    <row r="3829" spans="1:14" x14ac:dyDescent="0.25">
      <c r="A3829" s="9" t="s">
        <v>3733</v>
      </c>
      <c r="B3829" s="9" t="s">
        <v>59</v>
      </c>
      <c r="C3829" s="9">
        <v>38</v>
      </c>
      <c r="D3829" s="9">
        <v>0.73599999999999999</v>
      </c>
      <c r="E3829" s="9">
        <v>0.753</v>
      </c>
      <c r="F3829" s="9">
        <v>0.60499999999999998</v>
      </c>
      <c r="G3829" s="9">
        <v>24882.29</v>
      </c>
      <c r="H3829" s="10">
        <v>2</v>
      </c>
      <c r="I3829" t="str">
        <f>CONCATENATE(Tabela_Brasil[[#This Row],[Município]],"-",Tabela_Brasil[[#This Row],[Estado]])</f>
        <v>Nova Itaberaba-SC</v>
      </c>
      <c r="J3829">
        <f>IF(Tabela_Brasil[[#This Row],[IDHM]]&lt;=0.599,1,0)</f>
        <v>0</v>
      </c>
      <c r="K3829" t="str">
        <f>IF(Tabela_Brasil[[#This Row],[IDHM]]&lt;=0.55,"Baixo",IF(Tabela_Brasil[[#This Row],[IDHM]]&lt;=0.699,"Médio",IF(Tabela_Brasil[[#This Row],[IDHM]]&lt;=0.799,"Alto","Muito Alto")))</f>
        <v>Alto</v>
      </c>
      <c r="L3829" t="str">
        <f>VLOOKUP(Tabela_Brasil[[#This Row],[Estado]],'De-Para_Estado_Regiao'!$B$3:$C$29,2,FALSE)</f>
        <v>Sul</v>
      </c>
      <c r="M3829">
        <f>IF(Tabela_Brasil[[#This Row],[IBGE_1-4]]&gt;=951,1,0)</f>
        <v>0</v>
      </c>
      <c r="N3829">
        <f>IF(Tabela_Brasil[[#This Row],[COMP_P]]&lt;=2,1,0)</f>
        <v>1</v>
      </c>
    </row>
    <row r="3830" spans="1:14" x14ac:dyDescent="0.25">
      <c r="A3830" s="12" t="s">
        <v>3734</v>
      </c>
      <c r="B3830" s="12" t="s">
        <v>16</v>
      </c>
      <c r="C3830" s="12">
        <v>93</v>
      </c>
      <c r="D3830" s="12">
        <v>0.63600000000000001</v>
      </c>
      <c r="E3830" s="12">
        <v>0.61199999999999999</v>
      </c>
      <c r="F3830" s="12">
        <v>0.51200000000000001</v>
      </c>
      <c r="G3830" s="12">
        <v>20266.72</v>
      </c>
      <c r="H3830" s="13">
        <v>1</v>
      </c>
      <c r="I3830" t="str">
        <f>CONCATENATE(Tabela_Brasil[[#This Row],[Município]],"-",Tabela_Brasil[[#This Row],[Estado]])</f>
        <v>Dores De Guanhães-MG</v>
      </c>
      <c r="J3830">
        <f>IF(Tabela_Brasil[[#This Row],[IDHM]]&lt;=0.599,1,0)</f>
        <v>0</v>
      </c>
      <c r="K3830" t="str">
        <f>IF(Tabela_Brasil[[#This Row],[IDHM]]&lt;=0.55,"Baixo",IF(Tabela_Brasil[[#This Row],[IDHM]]&lt;=0.699,"Médio",IF(Tabela_Brasil[[#This Row],[IDHM]]&lt;=0.799,"Alto","Muito Alto")))</f>
        <v>Médio</v>
      </c>
      <c r="L3830" t="str">
        <f>VLOOKUP(Tabela_Brasil[[#This Row],[Estado]],'De-Para_Estado_Regiao'!$B$3:$C$29,2,FALSE)</f>
        <v>Sudeste</v>
      </c>
      <c r="M3830">
        <f>IF(Tabela_Brasil[[#This Row],[IBGE_1-4]]&gt;=951,1,0)</f>
        <v>0</v>
      </c>
      <c r="N3830">
        <f>IF(Tabela_Brasil[[#This Row],[COMP_P]]&lt;=2,1,0)</f>
        <v>1</v>
      </c>
    </row>
    <row r="3831" spans="1:14" x14ac:dyDescent="0.25">
      <c r="A3831" s="9" t="s">
        <v>3735</v>
      </c>
      <c r="B3831" s="9" t="s">
        <v>53</v>
      </c>
      <c r="C3831" s="9">
        <v>114</v>
      </c>
      <c r="D3831" s="9">
        <v>0.67</v>
      </c>
      <c r="E3831" s="9">
        <v>0.68400000000000005</v>
      </c>
      <c r="F3831" s="9">
        <v>0.53100000000000003</v>
      </c>
      <c r="G3831" s="9">
        <v>19160.669999999998</v>
      </c>
      <c r="H3831" s="10">
        <v>3</v>
      </c>
      <c r="I3831" t="str">
        <f>CONCATENATE(Tabela_Brasil[[#This Row],[Município]],"-",Tabela_Brasil[[#This Row],[Estado]])</f>
        <v>Corguinho-MS</v>
      </c>
      <c r="J3831">
        <f>IF(Tabela_Brasil[[#This Row],[IDHM]]&lt;=0.599,1,0)</f>
        <v>0</v>
      </c>
      <c r="K3831" t="str">
        <f>IF(Tabela_Brasil[[#This Row],[IDHM]]&lt;=0.55,"Baixo",IF(Tabela_Brasil[[#This Row],[IDHM]]&lt;=0.699,"Médio",IF(Tabela_Brasil[[#This Row],[IDHM]]&lt;=0.799,"Alto","Muito Alto")))</f>
        <v>Médio</v>
      </c>
      <c r="L3831" t="str">
        <f>VLOOKUP(Tabela_Brasil[[#This Row],[Estado]],'De-Para_Estado_Regiao'!$B$3:$C$29,2,FALSE)</f>
        <v>Centro-Oeste</v>
      </c>
      <c r="M3831">
        <f>IF(Tabela_Brasil[[#This Row],[IBGE_1-4]]&gt;=951,1,0)</f>
        <v>0</v>
      </c>
      <c r="N3831">
        <f>IF(Tabela_Brasil[[#This Row],[COMP_P]]&lt;=2,1,0)</f>
        <v>0</v>
      </c>
    </row>
    <row r="3832" spans="1:14" x14ac:dyDescent="0.25">
      <c r="A3832" s="12" t="s">
        <v>3736</v>
      </c>
      <c r="B3832" s="12" t="s">
        <v>118</v>
      </c>
      <c r="C3832" s="12">
        <v>220</v>
      </c>
      <c r="D3832" s="12">
        <v>0.57799999999999996</v>
      </c>
      <c r="E3832" s="12">
        <v>0.53100000000000003</v>
      </c>
      <c r="F3832" s="12">
        <v>0.47399999999999998</v>
      </c>
      <c r="G3832" s="12">
        <v>10310.01</v>
      </c>
      <c r="H3832" s="13">
        <v>9</v>
      </c>
      <c r="I3832" t="str">
        <f>CONCATENATE(Tabela_Brasil[[#This Row],[Município]],"-",Tabela_Brasil[[#This Row],[Estado]])</f>
        <v>Monte Alegre Do Piauí-PI</v>
      </c>
      <c r="J3832">
        <f>IF(Tabela_Brasil[[#This Row],[IDHM]]&lt;=0.599,1,0)</f>
        <v>1</v>
      </c>
      <c r="K3832" t="str">
        <f>IF(Tabela_Brasil[[#This Row],[IDHM]]&lt;=0.55,"Baixo",IF(Tabela_Brasil[[#This Row],[IDHM]]&lt;=0.699,"Médio",IF(Tabela_Brasil[[#This Row],[IDHM]]&lt;=0.799,"Alto","Muito Alto")))</f>
        <v>Médio</v>
      </c>
      <c r="L3832" t="str">
        <f>VLOOKUP(Tabela_Brasil[[#This Row],[Estado]],'De-Para_Estado_Regiao'!$B$3:$C$29,2,FALSE)</f>
        <v>Nordeste</v>
      </c>
      <c r="M3832">
        <f>IF(Tabela_Brasil[[#This Row],[IBGE_1-4]]&gt;=951,1,0)</f>
        <v>0</v>
      </c>
      <c r="N3832">
        <f>IF(Tabela_Brasil[[#This Row],[COMP_P]]&lt;=2,1,0)</f>
        <v>0</v>
      </c>
    </row>
    <row r="3833" spans="1:14" x14ac:dyDescent="0.25">
      <c r="A3833" s="9" t="s">
        <v>3737</v>
      </c>
      <c r="B3833" s="9" t="s">
        <v>19</v>
      </c>
      <c r="C3833" s="9">
        <v>582</v>
      </c>
      <c r="D3833" s="9">
        <v>0.64500000000000002</v>
      </c>
      <c r="E3833" s="9">
        <v>0.60399999999999998</v>
      </c>
      <c r="F3833" s="9">
        <v>0.57299999999999995</v>
      </c>
      <c r="G3833" s="9">
        <v>7352.84</v>
      </c>
      <c r="H3833" s="10">
        <v>11</v>
      </c>
      <c r="I3833" t="str">
        <f>CONCATENATE(Tabela_Brasil[[#This Row],[Município]],"-",Tabela_Brasil[[#This Row],[Estado]])</f>
        <v>Jatobá-PE</v>
      </c>
      <c r="J3833">
        <f>IF(Tabela_Brasil[[#This Row],[IDHM]]&lt;=0.599,1,0)</f>
        <v>0</v>
      </c>
      <c r="K3833" t="str">
        <f>IF(Tabela_Brasil[[#This Row],[IDHM]]&lt;=0.55,"Baixo",IF(Tabela_Brasil[[#This Row],[IDHM]]&lt;=0.699,"Médio",IF(Tabela_Brasil[[#This Row],[IDHM]]&lt;=0.799,"Alto","Muito Alto")))</f>
        <v>Médio</v>
      </c>
      <c r="L3833" t="str">
        <f>VLOOKUP(Tabela_Brasil[[#This Row],[Estado]],'De-Para_Estado_Regiao'!$B$3:$C$29,2,FALSE)</f>
        <v>Nordeste</v>
      </c>
      <c r="M3833">
        <f>IF(Tabela_Brasil[[#This Row],[IBGE_1-4]]&gt;=951,1,0)</f>
        <v>0</v>
      </c>
      <c r="N3833">
        <f>IF(Tabela_Brasil[[#This Row],[COMP_P]]&lt;=2,1,0)</f>
        <v>0</v>
      </c>
    </row>
    <row r="3834" spans="1:14" x14ac:dyDescent="0.25">
      <c r="A3834" s="12" t="s">
        <v>3738</v>
      </c>
      <c r="B3834" s="12" t="s">
        <v>87</v>
      </c>
      <c r="C3834" s="12">
        <v>688</v>
      </c>
      <c r="D3834" s="12">
        <v>0.51200000000000001</v>
      </c>
      <c r="E3834" s="12">
        <v>0.49199999999999999</v>
      </c>
      <c r="F3834" s="12">
        <v>0.37</v>
      </c>
      <c r="G3834" s="12">
        <v>6726.37</v>
      </c>
      <c r="H3834" s="13">
        <v>21</v>
      </c>
      <c r="I3834" t="str">
        <f>CONCATENATE(Tabela_Brasil[[#This Row],[Município]],"-",Tabela_Brasil[[#This Row],[Estado]])</f>
        <v>Conceição Do Lago-Açu-MA</v>
      </c>
      <c r="J3834">
        <f>IF(Tabela_Brasil[[#This Row],[IDHM]]&lt;=0.599,1,0)</f>
        <v>1</v>
      </c>
      <c r="K3834" t="str">
        <f>IF(Tabela_Brasil[[#This Row],[IDHM]]&lt;=0.55,"Baixo",IF(Tabela_Brasil[[#This Row],[IDHM]]&lt;=0.699,"Médio",IF(Tabela_Brasil[[#This Row],[IDHM]]&lt;=0.799,"Alto","Muito Alto")))</f>
        <v>Baixo</v>
      </c>
      <c r="L3834" t="str">
        <f>VLOOKUP(Tabela_Brasil[[#This Row],[Estado]],'De-Para_Estado_Regiao'!$B$3:$C$29,2,FALSE)</f>
        <v>Nordeste</v>
      </c>
      <c r="M3834">
        <f>IF(Tabela_Brasil[[#This Row],[IBGE_1-4]]&gt;=951,1,0)</f>
        <v>0</v>
      </c>
      <c r="N3834">
        <f>IF(Tabela_Brasil[[#This Row],[COMP_P]]&lt;=2,1,0)</f>
        <v>0</v>
      </c>
    </row>
    <row r="3835" spans="1:14" x14ac:dyDescent="0.25">
      <c r="A3835" s="9" t="s">
        <v>336</v>
      </c>
      <c r="B3835" s="9" t="s">
        <v>24</v>
      </c>
      <c r="C3835" s="9">
        <v>517</v>
      </c>
      <c r="D3835" s="9">
        <v>0.55600000000000005</v>
      </c>
      <c r="E3835" s="9">
        <v>0.56399999999999995</v>
      </c>
      <c r="F3835" s="9">
        <v>0.39600000000000002</v>
      </c>
      <c r="G3835" s="9">
        <v>7933.68</v>
      </c>
      <c r="H3835" s="10">
        <v>4</v>
      </c>
      <c r="I3835" t="str">
        <f>CONCATENATE(Tabela_Brasil[[#This Row],[Município]],"-",Tabela_Brasil[[#This Row],[Estado]])</f>
        <v>Santa Luzia-BA</v>
      </c>
      <c r="J3835">
        <f>IF(Tabela_Brasil[[#This Row],[IDHM]]&lt;=0.599,1,0)</f>
        <v>1</v>
      </c>
      <c r="K3835" t="str">
        <f>IF(Tabela_Brasil[[#This Row],[IDHM]]&lt;=0.55,"Baixo",IF(Tabela_Brasil[[#This Row],[IDHM]]&lt;=0.699,"Médio",IF(Tabela_Brasil[[#This Row],[IDHM]]&lt;=0.799,"Alto","Muito Alto")))</f>
        <v>Médio</v>
      </c>
      <c r="L3835" t="str">
        <f>VLOOKUP(Tabela_Brasil[[#This Row],[Estado]],'De-Para_Estado_Regiao'!$B$3:$C$29,2,FALSE)</f>
        <v>Nordeste</v>
      </c>
      <c r="M3835">
        <f>IF(Tabela_Brasil[[#This Row],[IBGE_1-4]]&gt;=951,1,0)</f>
        <v>0</v>
      </c>
      <c r="N3835">
        <f>IF(Tabela_Brasil[[#This Row],[COMP_P]]&lt;=2,1,0)</f>
        <v>0</v>
      </c>
    </row>
    <row r="3836" spans="1:14" x14ac:dyDescent="0.25">
      <c r="A3836" s="12" t="s">
        <v>3739</v>
      </c>
      <c r="B3836" s="12" t="s">
        <v>111</v>
      </c>
      <c r="C3836" s="12">
        <v>553</v>
      </c>
      <c r="D3836" s="12">
        <v>0.627</v>
      </c>
      <c r="E3836" s="12">
        <v>0.59499999999999997</v>
      </c>
      <c r="F3836" s="12">
        <v>0.56599999999999995</v>
      </c>
      <c r="G3836" s="12">
        <v>10986.07</v>
      </c>
      <c r="H3836" s="13">
        <v>2</v>
      </c>
      <c r="I3836" t="str">
        <f>CONCATENATE(Tabela_Brasil[[#This Row],[Município]],"-",Tabela_Brasil[[#This Row],[Estado]])</f>
        <v>Axixá Do Tocantins-TO</v>
      </c>
      <c r="J3836">
        <f>IF(Tabela_Brasil[[#This Row],[IDHM]]&lt;=0.599,1,0)</f>
        <v>0</v>
      </c>
      <c r="K3836" t="str">
        <f>IF(Tabela_Brasil[[#This Row],[IDHM]]&lt;=0.55,"Baixo",IF(Tabela_Brasil[[#This Row],[IDHM]]&lt;=0.699,"Médio",IF(Tabela_Brasil[[#This Row],[IDHM]]&lt;=0.799,"Alto","Muito Alto")))</f>
        <v>Médio</v>
      </c>
      <c r="L3836" t="str">
        <f>VLOOKUP(Tabela_Brasil[[#This Row],[Estado]],'De-Para_Estado_Regiao'!$B$3:$C$29,2,FALSE)</f>
        <v>Norte</v>
      </c>
      <c r="M3836">
        <f>IF(Tabela_Brasil[[#This Row],[IBGE_1-4]]&gt;=951,1,0)</f>
        <v>0</v>
      </c>
      <c r="N3836">
        <f>IF(Tabela_Brasil[[#This Row],[COMP_P]]&lt;=2,1,0)</f>
        <v>1</v>
      </c>
    </row>
    <row r="3837" spans="1:14" x14ac:dyDescent="0.25">
      <c r="A3837" s="9" t="s">
        <v>3740</v>
      </c>
      <c r="B3837" s="9" t="s">
        <v>94</v>
      </c>
      <c r="C3837" s="9">
        <v>353</v>
      </c>
      <c r="D3837" s="9">
        <v>0.56999999999999995</v>
      </c>
      <c r="E3837" s="9">
        <v>0.56000000000000005</v>
      </c>
      <c r="F3837" s="9">
        <v>0.45100000000000001</v>
      </c>
      <c r="G3837" s="9">
        <v>12715.06</v>
      </c>
      <c r="H3837" s="10">
        <v>2</v>
      </c>
      <c r="I3837" t="str">
        <f>CONCATENATE(Tabela_Brasil[[#This Row],[Município]],"-",Tabela_Brasil[[#This Row],[Estado]])</f>
        <v>Japaratinga-AL</v>
      </c>
      <c r="J3837">
        <f>IF(Tabela_Brasil[[#This Row],[IDHM]]&lt;=0.599,1,0)</f>
        <v>1</v>
      </c>
      <c r="K3837" t="str">
        <f>IF(Tabela_Brasil[[#This Row],[IDHM]]&lt;=0.55,"Baixo",IF(Tabela_Brasil[[#This Row],[IDHM]]&lt;=0.699,"Médio",IF(Tabela_Brasil[[#This Row],[IDHM]]&lt;=0.799,"Alto","Muito Alto")))</f>
        <v>Médio</v>
      </c>
      <c r="L3837" t="str">
        <f>VLOOKUP(Tabela_Brasil[[#This Row],[Estado]],'De-Para_Estado_Regiao'!$B$3:$C$29,2,FALSE)</f>
        <v>Nordeste</v>
      </c>
      <c r="M3837">
        <f>IF(Tabela_Brasil[[#This Row],[IBGE_1-4]]&gt;=951,1,0)</f>
        <v>0</v>
      </c>
      <c r="N3837">
        <f>IF(Tabela_Brasil[[#This Row],[COMP_P]]&lt;=2,1,0)</f>
        <v>1</v>
      </c>
    </row>
    <row r="3838" spans="1:14" x14ac:dyDescent="0.25">
      <c r="A3838" s="12" t="s">
        <v>3741</v>
      </c>
      <c r="B3838" s="12" t="s">
        <v>33</v>
      </c>
      <c r="C3838" s="12">
        <v>52</v>
      </c>
      <c r="D3838" s="12">
        <v>0.68799999999999994</v>
      </c>
      <c r="E3838" s="12">
        <v>0.7</v>
      </c>
      <c r="F3838" s="12">
        <v>0.56299999999999994</v>
      </c>
      <c r="G3838" s="12">
        <v>34771</v>
      </c>
      <c r="H3838" s="13">
        <v>1</v>
      </c>
      <c r="I3838" t="str">
        <f>CONCATENATE(Tabela_Brasil[[#This Row],[Município]],"-",Tabela_Brasil[[#This Row],[Estado]])</f>
        <v>Santa Cruz De Goiás-GO</v>
      </c>
      <c r="J3838">
        <f>IF(Tabela_Brasil[[#This Row],[IDHM]]&lt;=0.599,1,0)</f>
        <v>0</v>
      </c>
      <c r="K3838" t="str">
        <f>IF(Tabela_Brasil[[#This Row],[IDHM]]&lt;=0.55,"Baixo",IF(Tabela_Brasil[[#This Row],[IDHM]]&lt;=0.699,"Médio",IF(Tabela_Brasil[[#This Row],[IDHM]]&lt;=0.799,"Alto","Muito Alto")))</f>
        <v>Médio</v>
      </c>
      <c r="L3838" t="str">
        <f>VLOOKUP(Tabela_Brasil[[#This Row],[Estado]],'De-Para_Estado_Regiao'!$B$3:$C$29,2,FALSE)</f>
        <v>Centro-Oeste</v>
      </c>
      <c r="M3838">
        <f>IF(Tabela_Brasil[[#This Row],[IBGE_1-4]]&gt;=951,1,0)</f>
        <v>0</v>
      </c>
      <c r="N3838">
        <f>IF(Tabela_Brasil[[#This Row],[COMP_P]]&lt;=2,1,0)</f>
        <v>1</v>
      </c>
    </row>
    <row r="3839" spans="1:14" x14ac:dyDescent="0.25">
      <c r="A3839" s="9" t="s">
        <v>1935</v>
      </c>
      <c r="B3839" s="9" t="s">
        <v>148</v>
      </c>
      <c r="C3839" s="9">
        <v>89</v>
      </c>
      <c r="D3839" s="9">
        <v>0.59</v>
      </c>
      <c r="E3839" s="9">
        <v>0.60799999999999998</v>
      </c>
      <c r="F3839" s="9">
        <v>0.442</v>
      </c>
      <c r="G3839" s="9">
        <v>13694.36</v>
      </c>
      <c r="H3839" s="10">
        <v>4</v>
      </c>
      <c r="I3839" t="str">
        <f>CONCATENATE(Tabela_Brasil[[#This Row],[Município]],"-",Tabela_Brasil[[#This Row],[Estado]])</f>
        <v>Nova União-RO</v>
      </c>
      <c r="J3839">
        <f>IF(Tabela_Brasil[[#This Row],[IDHM]]&lt;=0.599,1,0)</f>
        <v>1</v>
      </c>
      <c r="K3839" t="str">
        <f>IF(Tabela_Brasil[[#This Row],[IDHM]]&lt;=0.55,"Baixo",IF(Tabela_Brasil[[#This Row],[IDHM]]&lt;=0.699,"Médio",IF(Tabela_Brasil[[#This Row],[IDHM]]&lt;=0.799,"Alto","Muito Alto")))</f>
        <v>Médio</v>
      </c>
      <c r="L3839" t="str">
        <f>VLOOKUP(Tabela_Brasil[[#This Row],[Estado]],'De-Para_Estado_Regiao'!$B$3:$C$29,2,FALSE)</f>
        <v>Norte</v>
      </c>
      <c r="M3839">
        <f>IF(Tabela_Brasil[[#This Row],[IBGE_1-4]]&gt;=951,1,0)</f>
        <v>0</v>
      </c>
      <c r="N3839">
        <f>IF(Tabela_Brasil[[#This Row],[COMP_P]]&lt;=2,1,0)</f>
        <v>0</v>
      </c>
    </row>
    <row r="3840" spans="1:14" x14ac:dyDescent="0.25">
      <c r="A3840" s="12" t="s">
        <v>3742</v>
      </c>
      <c r="B3840" s="12" t="s">
        <v>59</v>
      </c>
      <c r="C3840" s="12">
        <v>62</v>
      </c>
      <c r="D3840" s="12">
        <v>0.73299999999999998</v>
      </c>
      <c r="E3840" s="12">
        <v>0.74399999999999999</v>
      </c>
      <c r="F3840" s="12">
        <v>0.61399999999999999</v>
      </c>
      <c r="G3840" s="12">
        <v>24947.759999999998</v>
      </c>
      <c r="H3840" s="13">
        <v>3</v>
      </c>
      <c r="I3840" t="str">
        <f>CONCATENATE(Tabela_Brasil[[#This Row],[Município]],"-",Tabela_Brasil[[#This Row],[Estado]])</f>
        <v>Arabutã-SC</v>
      </c>
      <c r="J3840">
        <f>IF(Tabela_Brasil[[#This Row],[IDHM]]&lt;=0.599,1,0)</f>
        <v>0</v>
      </c>
      <c r="K3840" t="str">
        <f>IF(Tabela_Brasil[[#This Row],[IDHM]]&lt;=0.55,"Baixo",IF(Tabela_Brasil[[#This Row],[IDHM]]&lt;=0.699,"Médio",IF(Tabela_Brasil[[#This Row],[IDHM]]&lt;=0.799,"Alto","Muito Alto")))</f>
        <v>Alto</v>
      </c>
      <c r="L3840" t="str">
        <f>VLOOKUP(Tabela_Brasil[[#This Row],[Estado]],'De-Para_Estado_Regiao'!$B$3:$C$29,2,FALSE)</f>
        <v>Sul</v>
      </c>
      <c r="M3840">
        <f>IF(Tabela_Brasil[[#This Row],[IBGE_1-4]]&gt;=951,1,0)</f>
        <v>0</v>
      </c>
      <c r="N3840">
        <f>IF(Tabela_Brasil[[#This Row],[COMP_P]]&lt;=2,1,0)</f>
        <v>0</v>
      </c>
    </row>
    <row r="3841" spans="1:14" x14ac:dyDescent="0.25">
      <c r="A3841" s="9" t="s">
        <v>3743</v>
      </c>
      <c r="B3841" s="9" t="s">
        <v>16</v>
      </c>
      <c r="C3841" s="9">
        <v>292</v>
      </c>
      <c r="D3841" s="9">
        <v>0.57999999999999996</v>
      </c>
      <c r="E3841" s="9">
        <v>0.58299999999999996</v>
      </c>
      <c r="F3841" s="9">
        <v>0.42</v>
      </c>
      <c r="G3841" s="9">
        <v>9711.09</v>
      </c>
      <c r="H3841" s="10">
        <v>5</v>
      </c>
      <c r="I3841" t="str">
        <f>CONCATENATE(Tabela_Brasil[[#This Row],[Município]],"-",Tabela_Brasil[[#This Row],[Estado]])</f>
        <v>Fervedouro-MG</v>
      </c>
      <c r="J3841">
        <f>IF(Tabela_Brasil[[#This Row],[IDHM]]&lt;=0.599,1,0)</f>
        <v>1</v>
      </c>
      <c r="K3841" t="str">
        <f>IF(Tabela_Brasil[[#This Row],[IDHM]]&lt;=0.55,"Baixo",IF(Tabela_Brasil[[#This Row],[IDHM]]&lt;=0.699,"Médio",IF(Tabela_Brasil[[#This Row],[IDHM]]&lt;=0.799,"Alto","Muito Alto")))</f>
        <v>Médio</v>
      </c>
      <c r="L3841" t="str">
        <f>VLOOKUP(Tabela_Brasil[[#This Row],[Estado]],'De-Para_Estado_Regiao'!$B$3:$C$29,2,FALSE)</f>
        <v>Sudeste</v>
      </c>
      <c r="M3841">
        <f>IF(Tabela_Brasil[[#This Row],[IBGE_1-4]]&gt;=951,1,0)</f>
        <v>0</v>
      </c>
      <c r="N3841">
        <f>IF(Tabela_Brasil[[#This Row],[COMP_P]]&lt;=2,1,0)</f>
        <v>0</v>
      </c>
    </row>
    <row r="3842" spans="1:14" x14ac:dyDescent="0.25">
      <c r="A3842" s="12" t="s">
        <v>3744</v>
      </c>
      <c r="B3842" s="12" t="s">
        <v>14</v>
      </c>
      <c r="C3842" s="12">
        <v>29</v>
      </c>
      <c r="D3842" s="12">
        <v>0.745</v>
      </c>
      <c r="E3842" s="12">
        <v>0.77300000000000002</v>
      </c>
      <c r="F3842" s="12">
        <v>0.628</v>
      </c>
      <c r="G3842" s="12">
        <v>47728.66</v>
      </c>
      <c r="H3842" s="13">
        <v>0</v>
      </c>
      <c r="I3842" t="str">
        <f>CONCATENATE(Tabela_Brasil[[#This Row],[Município]],"-",Tabela_Brasil[[#This Row],[Estado]])</f>
        <v>Bozano-RS</v>
      </c>
      <c r="J3842">
        <f>IF(Tabela_Brasil[[#This Row],[IDHM]]&lt;=0.599,1,0)</f>
        <v>0</v>
      </c>
      <c r="K3842" t="str">
        <f>IF(Tabela_Brasil[[#This Row],[IDHM]]&lt;=0.55,"Baixo",IF(Tabela_Brasil[[#This Row],[IDHM]]&lt;=0.699,"Médio",IF(Tabela_Brasil[[#This Row],[IDHM]]&lt;=0.799,"Alto","Muito Alto")))</f>
        <v>Alto</v>
      </c>
      <c r="L3842" t="str">
        <f>VLOOKUP(Tabela_Brasil[[#This Row],[Estado]],'De-Para_Estado_Regiao'!$B$3:$C$29,2,FALSE)</f>
        <v>Sul</v>
      </c>
      <c r="M3842">
        <f>IF(Tabela_Brasil[[#This Row],[IBGE_1-4]]&gt;=951,1,0)</f>
        <v>0</v>
      </c>
      <c r="N3842">
        <f>IF(Tabela_Brasil[[#This Row],[COMP_P]]&lt;=2,1,0)</f>
        <v>1</v>
      </c>
    </row>
    <row r="3843" spans="1:14" x14ac:dyDescent="0.25">
      <c r="A3843" s="9" t="s">
        <v>3745</v>
      </c>
      <c r="B3843" s="9" t="s">
        <v>22</v>
      </c>
      <c r="C3843" s="9">
        <v>87</v>
      </c>
      <c r="D3843" s="9">
        <v>0.71</v>
      </c>
      <c r="E3843" s="9">
        <v>0.71399999999999997</v>
      </c>
      <c r="F3843" s="9">
        <v>0.63300000000000001</v>
      </c>
      <c r="G3843" s="9">
        <v>20473.95</v>
      </c>
      <c r="H3843" s="10">
        <v>0</v>
      </c>
      <c r="I3843" t="str">
        <f>CONCATENATE(Tabela_Brasil[[#This Row],[Município]],"-",Tabela_Brasil[[#This Row],[Estado]])</f>
        <v>Nova Esperança Do Sudoeste-PR</v>
      </c>
      <c r="J3843">
        <f>IF(Tabela_Brasil[[#This Row],[IDHM]]&lt;=0.599,1,0)</f>
        <v>0</v>
      </c>
      <c r="K3843" t="str">
        <f>IF(Tabela_Brasil[[#This Row],[IDHM]]&lt;=0.55,"Baixo",IF(Tabela_Brasil[[#This Row],[IDHM]]&lt;=0.699,"Médio",IF(Tabela_Brasil[[#This Row],[IDHM]]&lt;=0.799,"Alto","Muito Alto")))</f>
        <v>Alto</v>
      </c>
      <c r="L3843" t="str">
        <f>VLOOKUP(Tabela_Brasil[[#This Row],[Estado]],'De-Para_Estado_Regiao'!$B$3:$C$29,2,FALSE)</f>
        <v>Sul</v>
      </c>
      <c r="M3843">
        <f>IF(Tabela_Brasil[[#This Row],[IBGE_1-4]]&gt;=951,1,0)</f>
        <v>0</v>
      </c>
      <c r="N3843">
        <f>IF(Tabela_Brasil[[#This Row],[COMP_P]]&lt;=2,1,0)</f>
        <v>1</v>
      </c>
    </row>
    <row r="3844" spans="1:14" x14ac:dyDescent="0.25">
      <c r="A3844" s="12" t="s">
        <v>3746</v>
      </c>
      <c r="B3844" s="12" t="s">
        <v>29</v>
      </c>
      <c r="C3844" s="12">
        <v>202</v>
      </c>
      <c r="D3844" s="12">
        <v>0.65</v>
      </c>
      <c r="E3844" s="12">
        <v>0.61299999999999999</v>
      </c>
      <c r="F3844" s="12">
        <v>0.56100000000000005</v>
      </c>
      <c r="G3844" s="12">
        <v>16877.29</v>
      </c>
      <c r="H3844" s="13">
        <v>1</v>
      </c>
      <c r="I3844" t="str">
        <f>CONCATENATE(Tabela_Brasil[[#This Row],[Município]],"-",Tabela_Brasil[[#This Row],[Estado]])</f>
        <v>Alto Boa Vista-MT</v>
      </c>
      <c r="J3844">
        <f>IF(Tabela_Brasil[[#This Row],[IDHM]]&lt;=0.599,1,0)</f>
        <v>0</v>
      </c>
      <c r="K3844" t="str">
        <f>IF(Tabela_Brasil[[#This Row],[IDHM]]&lt;=0.55,"Baixo",IF(Tabela_Brasil[[#This Row],[IDHM]]&lt;=0.699,"Médio",IF(Tabela_Brasil[[#This Row],[IDHM]]&lt;=0.799,"Alto","Muito Alto")))</f>
        <v>Médio</v>
      </c>
      <c r="L3844" t="str">
        <f>VLOOKUP(Tabela_Brasil[[#This Row],[Estado]],'De-Para_Estado_Regiao'!$B$3:$C$29,2,FALSE)</f>
        <v>Centro-Oeste</v>
      </c>
      <c r="M3844">
        <f>IF(Tabela_Brasil[[#This Row],[IBGE_1-4]]&gt;=951,1,0)</f>
        <v>0</v>
      </c>
      <c r="N3844">
        <f>IF(Tabela_Brasil[[#This Row],[COMP_P]]&lt;=2,1,0)</f>
        <v>1</v>
      </c>
    </row>
    <row r="3845" spans="1:14" x14ac:dyDescent="0.25">
      <c r="A3845" s="9" t="s">
        <v>3747</v>
      </c>
      <c r="B3845" s="9" t="s">
        <v>14</v>
      </c>
      <c r="C3845" s="9">
        <v>21</v>
      </c>
      <c r="D3845" s="9">
        <v>0.66200000000000003</v>
      </c>
      <c r="E3845" s="9">
        <v>0.73</v>
      </c>
      <c r="F3845" s="9">
        <v>0.48699999999999999</v>
      </c>
      <c r="G3845" s="9">
        <v>39895.26</v>
      </c>
      <c r="H3845" s="10">
        <v>0</v>
      </c>
      <c r="I3845" t="str">
        <f>CONCATENATE(Tabela_Brasil[[#This Row],[Município]],"-",Tabela_Brasil[[#This Row],[Estado]])</f>
        <v>Jacuizinho-RS</v>
      </c>
      <c r="J3845">
        <f>IF(Tabela_Brasil[[#This Row],[IDHM]]&lt;=0.599,1,0)</f>
        <v>0</v>
      </c>
      <c r="K3845" t="str">
        <f>IF(Tabela_Brasil[[#This Row],[IDHM]]&lt;=0.55,"Baixo",IF(Tabela_Brasil[[#This Row],[IDHM]]&lt;=0.699,"Médio",IF(Tabela_Brasil[[#This Row],[IDHM]]&lt;=0.799,"Alto","Muito Alto")))</f>
        <v>Médio</v>
      </c>
      <c r="L3845" t="str">
        <f>VLOOKUP(Tabela_Brasil[[#This Row],[Estado]],'De-Para_Estado_Regiao'!$B$3:$C$29,2,FALSE)</f>
        <v>Sul</v>
      </c>
      <c r="M3845">
        <f>IF(Tabela_Brasil[[#This Row],[IBGE_1-4]]&gt;=951,1,0)</f>
        <v>0</v>
      </c>
      <c r="N3845">
        <f>IF(Tabela_Brasil[[#This Row],[COMP_P]]&lt;=2,1,0)</f>
        <v>1</v>
      </c>
    </row>
    <row r="3846" spans="1:14" x14ac:dyDescent="0.25">
      <c r="A3846" s="12" t="s">
        <v>3748</v>
      </c>
      <c r="B3846" s="12" t="s">
        <v>94</v>
      </c>
      <c r="C3846" s="12">
        <v>240</v>
      </c>
      <c r="D3846" s="12">
        <v>0.56499999999999995</v>
      </c>
      <c r="E3846" s="12">
        <v>0.55000000000000004</v>
      </c>
      <c r="F3846" s="12">
        <v>0.46200000000000002</v>
      </c>
      <c r="G3846" s="12">
        <v>22124.33</v>
      </c>
      <c r="H3846" s="13">
        <v>1</v>
      </c>
      <c r="I3846" t="str">
        <f>CONCATENATE(Tabela_Brasil[[#This Row],[Município]],"-",Tabela_Brasil[[#This Row],[Estado]])</f>
        <v>Feliz Deserto-AL</v>
      </c>
      <c r="J3846">
        <f>IF(Tabela_Brasil[[#This Row],[IDHM]]&lt;=0.599,1,0)</f>
        <v>1</v>
      </c>
      <c r="K3846" t="str">
        <f>IF(Tabela_Brasil[[#This Row],[IDHM]]&lt;=0.55,"Baixo",IF(Tabela_Brasil[[#This Row],[IDHM]]&lt;=0.699,"Médio",IF(Tabela_Brasil[[#This Row],[IDHM]]&lt;=0.799,"Alto","Muito Alto")))</f>
        <v>Médio</v>
      </c>
      <c r="L3846" t="str">
        <f>VLOOKUP(Tabela_Brasil[[#This Row],[Estado]],'De-Para_Estado_Regiao'!$B$3:$C$29,2,FALSE)</f>
        <v>Nordeste</v>
      </c>
      <c r="M3846">
        <f>IF(Tabela_Brasil[[#This Row],[IBGE_1-4]]&gt;=951,1,0)</f>
        <v>0</v>
      </c>
      <c r="N3846">
        <f>IF(Tabela_Brasil[[#This Row],[COMP_P]]&lt;=2,1,0)</f>
        <v>1</v>
      </c>
    </row>
    <row r="3847" spans="1:14" x14ac:dyDescent="0.25">
      <c r="A3847" s="9" t="s">
        <v>3749</v>
      </c>
      <c r="B3847" s="9" t="s">
        <v>24</v>
      </c>
      <c r="C3847" s="9">
        <v>536</v>
      </c>
      <c r="D3847" s="9">
        <v>0.60199999999999998</v>
      </c>
      <c r="E3847" s="9">
        <v>0.55400000000000005</v>
      </c>
      <c r="F3847" s="9">
        <v>0.52700000000000002</v>
      </c>
      <c r="G3847" s="9">
        <v>5880.13</v>
      </c>
      <c r="H3847" s="10">
        <v>13</v>
      </c>
      <c r="I3847" t="str">
        <f>CONCATENATE(Tabela_Brasil[[#This Row],[Município]],"-",Tabela_Brasil[[#This Row],[Estado]])</f>
        <v>Ibititá-BA</v>
      </c>
      <c r="J3847">
        <f>IF(Tabela_Brasil[[#This Row],[IDHM]]&lt;=0.599,1,0)</f>
        <v>0</v>
      </c>
      <c r="K3847" t="str">
        <f>IF(Tabela_Brasil[[#This Row],[IDHM]]&lt;=0.55,"Baixo",IF(Tabela_Brasil[[#This Row],[IDHM]]&lt;=0.699,"Médio",IF(Tabela_Brasil[[#This Row],[IDHM]]&lt;=0.799,"Alto","Muito Alto")))</f>
        <v>Médio</v>
      </c>
      <c r="L3847" t="str">
        <f>VLOOKUP(Tabela_Brasil[[#This Row],[Estado]],'De-Para_Estado_Regiao'!$B$3:$C$29,2,FALSE)</f>
        <v>Nordeste</v>
      </c>
      <c r="M3847">
        <f>IF(Tabela_Brasil[[#This Row],[IBGE_1-4]]&gt;=951,1,0)</f>
        <v>0</v>
      </c>
      <c r="N3847">
        <f>IF(Tabela_Brasil[[#This Row],[COMP_P]]&lt;=2,1,0)</f>
        <v>0</v>
      </c>
    </row>
    <row r="3848" spans="1:14" x14ac:dyDescent="0.25">
      <c r="A3848" s="12" t="s">
        <v>3750</v>
      </c>
      <c r="B3848" s="12" t="s">
        <v>22</v>
      </c>
      <c r="C3848" s="12">
        <v>200</v>
      </c>
      <c r="D3848" s="12">
        <v>0.61099999999999999</v>
      </c>
      <c r="E3848" s="12">
        <v>0.64100000000000001</v>
      </c>
      <c r="F3848" s="12">
        <v>0.44400000000000001</v>
      </c>
      <c r="G3848" s="12">
        <v>13594.37</v>
      </c>
      <c r="H3848" s="13">
        <v>1</v>
      </c>
      <c r="I3848" t="str">
        <f>CONCATENATE(Tabela_Brasil[[#This Row],[Município]],"-",Tabela_Brasil[[#This Row],[Estado]])</f>
        <v>Tunas Do Paraná-PR</v>
      </c>
      <c r="J3848">
        <f>IF(Tabela_Brasil[[#This Row],[IDHM]]&lt;=0.599,1,0)</f>
        <v>0</v>
      </c>
      <c r="K3848" t="str">
        <f>IF(Tabela_Brasil[[#This Row],[IDHM]]&lt;=0.55,"Baixo",IF(Tabela_Brasil[[#This Row],[IDHM]]&lt;=0.699,"Médio",IF(Tabela_Brasil[[#This Row],[IDHM]]&lt;=0.799,"Alto","Muito Alto")))</f>
        <v>Médio</v>
      </c>
      <c r="L3848" t="str">
        <f>VLOOKUP(Tabela_Brasil[[#This Row],[Estado]],'De-Para_Estado_Regiao'!$B$3:$C$29,2,FALSE)</f>
        <v>Sul</v>
      </c>
      <c r="M3848">
        <f>IF(Tabela_Brasil[[#This Row],[IBGE_1-4]]&gt;=951,1,0)</f>
        <v>0</v>
      </c>
      <c r="N3848">
        <f>IF(Tabela_Brasil[[#This Row],[COMP_P]]&lt;=2,1,0)</f>
        <v>1</v>
      </c>
    </row>
    <row r="3849" spans="1:14" x14ac:dyDescent="0.25">
      <c r="A3849" s="9" t="s">
        <v>661</v>
      </c>
      <c r="B3849" s="9" t="s">
        <v>22</v>
      </c>
      <c r="C3849" s="9">
        <v>208</v>
      </c>
      <c r="D3849" s="9">
        <v>0.69799999999999995</v>
      </c>
      <c r="E3849" s="9">
        <v>0.69299999999999995</v>
      </c>
      <c r="F3849" s="9">
        <v>0.59799999999999998</v>
      </c>
      <c r="G3849" s="9">
        <v>19286.8</v>
      </c>
      <c r="H3849" s="10">
        <v>6</v>
      </c>
      <c r="I3849" t="str">
        <f>CONCATENATE(Tabela_Brasil[[#This Row],[Município]],"-",Tabela_Brasil[[#This Row],[Estado]])</f>
        <v>Guaraci-PR</v>
      </c>
      <c r="J3849">
        <f>IF(Tabela_Brasil[[#This Row],[IDHM]]&lt;=0.599,1,0)</f>
        <v>0</v>
      </c>
      <c r="K3849" t="str">
        <f>IF(Tabela_Brasil[[#This Row],[IDHM]]&lt;=0.55,"Baixo",IF(Tabela_Brasil[[#This Row],[IDHM]]&lt;=0.699,"Médio",IF(Tabela_Brasil[[#This Row],[IDHM]]&lt;=0.799,"Alto","Muito Alto")))</f>
        <v>Médio</v>
      </c>
      <c r="L3849" t="str">
        <f>VLOOKUP(Tabela_Brasil[[#This Row],[Estado]],'De-Para_Estado_Regiao'!$B$3:$C$29,2,FALSE)</f>
        <v>Sul</v>
      </c>
      <c r="M3849">
        <f>IF(Tabela_Brasil[[#This Row],[IBGE_1-4]]&gt;=951,1,0)</f>
        <v>0</v>
      </c>
      <c r="N3849">
        <f>IF(Tabela_Brasil[[#This Row],[COMP_P]]&lt;=2,1,0)</f>
        <v>0</v>
      </c>
    </row>
    <row r="3850" spans="1:14" x14ac:dyDescent="0.25">
      <c r="A3850" s="12" t="s">
        <v>3751</v>
      </c>
      <c r="B3850" s="12" t="s">
        <v>16</v>
      </c>
      <c r="C3850" s="12">
        <v>218</v>
      </c>
      <c r="D3850" s="12">
        <v>0.72</v>
      </c>
      <c r="E3850" s="12">
        <v>0.72799999999999998</v>
      </c>
      <c r="F3850" s="12">
        <v>0.61699999999999999</v>
      </c>
      <c r="G3850" s="12">
        <v>14467.19</v>
      </c>
      <c r="H3850" s="13">
        <v>15</v>
      </c>
      <c r="I3850" t="str">
        <f>CONCATENATE(Tabela_Brasil[[#This Row],[Município]],"-",Tabela_Brasil[[#This Row],[Estado]])</f>
        <v>Florestal-MG</v>
      </c>
      <c r="J3850">
        <f>IF(Tabela_Brasil[[#This Row],[IDHM]]&lt;=0.599,1,0)</f>
        <v>0</v>
      </c>
      <c r="K3850" t="str">
        <f>IF(Tabela_Brasil[[#This Row],[IDHM]]&lt;=0.55,"Baixo",IF(Tabela_Brasil[[#This Row],[IDHM]]&lt;=0.699,"Médio",IF(Tabela_Brasil[[#This Row],[IDHM]]&lt;=0.799,"Alto","Muito Alto")))</f>
        <v>Alto</v>
      </c>
      <c r="L3850" t="str">
        <f>VLOOKUP(Tabela_Brasil[[#This Row],[Estado]],'De-Para_Estado_Regiao'!$B$3:$C$29,2,FALSE)</f>
        <v>Sudeste</v>
      </c>
      <c r="M3850">
        <f>IF(Tabela_Brasil[[#This Row],[IBGE_1-4]]&gt;=951,1,0)</f>
        <v>0</v>
      </c>
      <c r="N3850">
        <f>IF(Tabela_Brasil[[#This Row],[COMP_P]]&lt;=2,1,0)</f>
        <v>0</v>
      </c>
    </row>
    <row r="3851" spans="1:14" x14ac:dyDescent="0.25">
      <c r="A3851" s="9" t="s">
        <v>3752</v>
      </c>
      <c r="B3851" s="9" t="s">
        <v>24</v>
      </c>
      <c r="C3851" s="9">
        <v>546</v>
      </c>
      <c r="D3851" s="9">
        <v>0.55500000000000005</v>
      </c>
      <c r="E3851" s="9">
        <v>0.54300000000000004</v>
      </c>
      <c r="F3851" s="9">
        <v>0.46</v>
      </c>
      <c r="G3851" s="9">
        <v>7799.19</v>
      </c>
      <c r="H3851" s="10">
        <v>0</v>
      </c>
      <c r="I3851" t="str">
        <f>CONCATENATE(Tabela_Brasil[[#This Row],[Município]],"-",Tabela_Brasil[[#This Row],[Estado]])</f>
        <v>Várzea Nova-BA</v>
      </c>
      <c r="J3851">
        <f>IF(Tabela_Brasil[[#This Row],[IDHM]]&lt;=0.599,1,0)</f>
        <v>1</v>
      </c>
      <c r="K3851" t="str">
        <f>IF(Tabela_Brasil[[#This Row],[IDHM]]&lt;=0.55,"Baixo",IF(Tabela_Brasil[[#This Row],[IDHM]]&lt;=0.699,"Médio",IF(Tabela_Brasil[[#This Row],[IDHM]]&lt;=0.799,"Alto","Muito Alto")))</f>
        <v>Médio</v>
      </c>
      <c r="L3851" t="str">
        <f>VLOOKUP(Tabela_Brasil[[#This Row],[Estado]],'De-Para_Estado_Regiao'!$B$3:$C$29,2,FALSE)</f>
        <v>Nordeste</v>
      </c>
      <c r="M3851">
        <f>IF(Tabela_Brasil[[#This Row],[IBGE_1-4]]&gt;=951,1,0)</f>
        <v>0</v>
      </c>
      <c r="N3851">
        <f>IF(Tabela_Brasil[[#This Row],[COMP_P]]&lt;=2,1,0)</f>
        <v>1</v>
      </c>
    </row>
    <row r="3852" spans="1:14" x14ac:dyDescent="0.25">
      <c r="A3852" s="12" t="s">
        <v>3753</v>
      </c>
      <c r="B3852" s="12" t="s">
        <v>14</v>
      </c>
      <c r="C3852" s="12">
        <v>40</v>
      </c>
      <c r="D3852" s="12">
        <v>0.74</v>
      </c>
      <c r="E3852" s="12">
        <v>0.79300000000000004</v>
      </c>
      <c r="F3852" s="12">
        <v>0.61</v>
      </c>
      <c r="G3852" s="12">
        <v>41098.17</v>
      </c>
      <c r="H3852" s="13">
        <v>1</v>
      </c>
      <c r="I3852" t="str">
        <f>CONCATENATE(Tabela_Brasil[[#This Row],[Município]],"-",Tabela_Brasil[[#This Row],[Estado]])</f>
        <v>Coronel Barros-RS</v>
      </c>
      <c r="J3852">
        <f>IF(Tabela_Brasil[[#This Row],[IDHM]]&lt;=0.599,1,0)</f>
        <v>0</v>
      </c>
      <c r="K3852" t="str">
        <f>IF(Tabela_Brasil[[#This Row],[IDHM]]&lt;=0.55,"Baixo",IF(Tabela_Brasil[[#This Row],[IDHM]]&lt;=0.699,"Médio",IF(Tabela_Brasil[[#This Row],[IDHM]]&lt;=0.799,"Alto","Muito Alto")))</f>
        <v>Alto</v>
      </c>
      <c r="L3852" t="str">
        <f>VLOOKUP(Tabela_Brasil[[#This Row],[Estado]],'De-Para_Estado_Regiao'!$B$3:$C$29,2,FALSE)</f>
        <v>Sul</v>
      </c>
      <c r="M3852">
        <f>IF(Tabela_Brasil[[#This Row],[IBGE_1-4]]&gt;=951,1,0)</f>
        <v>0</v>
      </c>
      <c r="N3852">
        <f>IF(Tabela_Brasil[[#This Row],[COMP_P]]&lt;=2,1,0)</f>
        <v>1</v>
      </c>
    </row>
    <row r="3853" spans="1:14" x14ac:dyDescent="0.25">
      <c r="A3853" s="9" t="s">
        <v>3754</v>
      </c>
      <c r="B3853" s="9" t="s">
        <v>22</v>
      </c>
      <c r="C3853" s="9">
        <v>253</v>
      </c>
      <c r="D3853" s="9">
        <v>0.64500000000000002</v>
      </c>
      <c r="E3853" s="9">
        <v>0.65400000000000003</v>
      </c>
      <c r="F3853" s="9">
        <v>0.496</v>
      </c>
      <c r="G3853" s="9">
        <v>20412.34</v>
      </c>
      <c r="H3853" s="10">
        <v>1</v>
      </c>
      <c r="I3853" t="str">
        <f>CONCATENATE(Tabela_Brasil[[#This Row],[Município]],"-",Tabela_Brasil[[#This Row],[Estado]])</f>
        <v>Foz Do Jordão-PR</v>
      </c>
      <c r="J3853">
        <f>IF(Tabela_Brasil[[#This Row],[IDHM]]&lt;=0.599,1,0)</f>
        <v>0</v>
      </c>
      <c r="K3853" t="str">
        <f>IF(Tabela_Brasil[[#This Row],[IDHM]]&lt;=0.55,"Baixo",IF(Tabela_Brasil[[#This Row],[IDHM]]&lt;=0.699,"Médio",IF(Tabela_Brasil[[#This Row],[IDHM]]&lt;=0.799,"Alto","Muito Alto")))</f>
        <v>Médio</v>
      </c>
      <c r="L3853" t="str">
        <f>VLOOKUP(Tabela_Brasil[[#This Row],[Estado]],'De-Para_Estado_Regiao'!$B$3:$C$29,2,FALSE)</f>
        <v>Sul</v>
      </c>
      <c r="M3853">
        <f>IF(Tabela_Brasil[[#This Row],[IBGE_1-4]]&gt;=951,1,0)</f>
        <v>0</v>
      </c>
      <c r="N3853">
        <f>IF(Tabela_Brasil[[#This Row],[COMP_P]]&lt;=2,1,0)</f>
        <v>1</v>
      </c>
    </row>
    <row r="3854" spans="1:14" x14ac:dyDescent="0.25">
      <c r="A3854" s="12" t="s">
        <v>3755</v>
      </c>
      <c r="B3854" s="12" t="s">
        <v>14</v>
      </c>
      <c r="C3854" s="12">
        <v>20</v>
      </c>
      <c r="D3854" s="12">
        <v>0.72699999999999998</v>
      </c>
      <c r="E3854" s="12">
        <v>0.752</v>
      </c>
      <c r="F3854" s="12">
        <v>0.60799999999999998</v>
      </c>
      <c r="G3854" s="12">
        <v>40721.629999999997</v>
      </c>
      <c r="H3854" s="13">
        <v>2</v>
      </c>
      <c r="I3854" t="str">
        <f>CONCATENATE(Tabela_Brasil[[#This Row],[Município]],"-",Tabela_Brasil[[#This Row],[Estado]])</f>
        <v>Mato Castelhano-RS</v>
      </c>
      <c r="J3854">
        <f>IF(Tabela_Brasil[[#This Row],[IDHM]]&lt;=0.599,1,0)</f>
        <v>0</v>
      </c>
      <c r="K3854" t="str">
        <f>IF(Tabela_Brasil[[#This Row],[IDHM]]&lt;=0.55,"Baixo",IF(Tabela_Brasil[[#This Row],[IDHM]]&lt;=0.699,"Médio",IF(Tabela_Brasil[[#This Row],[IDHM]]&lt;=0.799,"Alto","Muito Alto")))</f>
        <v>Alto</v>
      </c>
      <c r="L3854" t="str">
        <f>VLOOKUP(Tabela_Brasil[[#This Row],[Estado]],'De-Para_Estado_Regiao'!$B$3:$C$29,2,FALSE)</f>
        <v>Sul</v>
      </c>
      <c r="M3854">
        <f>IF(Tabela_Brasil[[#This Row],[IBGE_1-4]]&gt;=951,1,0)</f>
        <v>0</v>
      </c>
      <c r="N3854">
        <f>IF(Tabela_Brasil[[#This Row],[COMP_P]]&lt;=2,1,0)</f>
        <v>1</v>
      </c>
    </row>
    <row r="3855" spans="1:14" x14ac:dyDescent="0.25">
      <c r="A3855" s="9" t="s">
        <v>3756</v>
      </c>
      <c r="B3855" s="9" t="s">
        <v>7</v>
      </c>
      <c r="C3855" s="9">
        <v>393</v>
      </c>
      <c r="D3855" s="9">
        <v>0.73</v>
      </c>
      <c r="E3855" s="9">
        <v>0.66500000000000004</v>
      </c>
      <c r="F3855" s="9">
        <v>0.70699999999999996</v>
      </c>
      <c r="G3855" s="9">
        <v>14740.71</v>
      </c>
      <c r="H3855" s="10">
        <v>3</v>
      </c>
      <c r="I3855" t="str">
        <f>CONCATENATE(Tabela_Brasil[[#This Row],[Município]],"-",Tabela_Brasil[[#This Row],[Estado]])</f>
        <v>Lavrinhas-SP</v>
      </c>
      <c r="J3855">
        <f>IF(Tabela_Brasil[[#This Row],[IDHM]]&lt;=0.599,1,0)</f>
        <v>0</v>
      </c>
      <c r="K3855" t="str">
        <f>IF(Tabela_Brasil[[#This Row],[IDHM]]&lt;=0.55,"Baixo",IF(Tabela_Brasil[[#This Row],[IDHM]]&lt;=0.699,"Médio",IF(Tabela_Brasil[[#This Row],[IDHM]]&lt;=0.799,"Alto","Muito Alto")))</f>
        <v>Alto</v>
      </c>
      <c r="L3855" t="str">
        <f>VLOOKUP(Tabela_Brasil[[#This Row],[Estado]],'De-Para_Estado_Regiao'!$B$3:$C$29,2,FALSE)</f>
        <v>Sudeste</v>
      </c>
      <c r="M3855">
        <f>IF(Tabela_Brasil[[#This Row],[IBGE_1-4]]&gt;=951,1,0)</f>
        <v>0</v>
      </c>
      <c r="N3855">
        <f>IF(Tabela_Brasil[[#This Row],[COMP_P]]&lt;=2,1,0)</f>
        <v>0</v>
      </c>
    </row>
    <row r="3856" spans="1:14" x14ac:dyDescent="0.25">
      <c r="A3856" s="12" t="s">
        <v>3757</v>
      </c>
      <c r="B3856" s="12" t="s">
        <v>14</v>
      </c>
      <c r="C3856" s="12">
        <v>62</v>
      </c>
      <c r="D3856" s="12">
        <v>0.75700000000000001</v>
      </c>
      <c r="E3856" s="12">
        <v>0.72699999999999998</v>
      </c>
      <c r="F3856" s="12">
        <v>0.67400000000000004</v>
      </c>
      <c r="G3856" s="12">
        <v>38296.04</v>
      </c>
      <c r="H3856" s="13">
        <v>7</v>
      </c>
      <c r="I3856" t="str">
        <f>CONCATENATE(Tabela_Brasil[[#This Row],[Município]],"-",Tabela_Brasil[[#This Row],[Estado]])</f>
        <v>Presidente Lucena-RS</v>
      </c>
      <c r="J3856">
        <f>IF(Tabela_Brasil[[#This Row],[IDHM]]&lt;=0.599,1,0)</f>
        <v>0</v>
      </c>
      <c r="K3856" t="str">
        <f>IF(Tabela_Brasil[[#This Row],[IDHM]]&lt;=0.55,"Baixo",IF(Tabela_Brasil[[#This Row],[IDHM]]&lt;=0.699,"Médio",IF(Tabela_Brasil[[#This Row],[IDHM]]&lt;=0.799,"Alto","Muito Alto")))</f>
        <v>Alto</v>
      </c>
      <c r="L3856" t="str">
        <f>VLOOKUP(Tabela_Brasil[[#This Row],[Estado]],'De-Para_Estado_Regiao'!$B$3:$C$29,2,FALSE)</f>
        <v>Sul</v>
      </c>
      <c r="M3856">
        <f>IF(Tabela_Brasil[[#This Row],[IBGE_1-4]]&gt;=951,1,0)</f>
        <v>0</v>
      </c>
      <c r="N3856">
        <f>IF(Tabela_Brasil[[#This Row],[COMP_P]]&lt;=2,1,0)</f>
        <v>0</v>
      </c>
    </row>
    <row r="3857" spans="1:14" x14ac:dyDescent="0.25">
      <c r="A3857" s="9" t="s">
        <v>3758</v>
      </c>
      <c r="B3857" s="9" t="s">
        <v>22</v>
      </c>
      <c r="C3857" s="9">
        <v>145</v>
      </c>
      <c r="D3857" s="9">
        <v>0.59</v>
      </c>
      <c r="E3857" s="9">
        <v>0.58699999999999997</v>
      </c>
      <c r="F3857" s="9">
        <v>0.434</v>
      </c>
      <c r="G3857" s="9">
        <v>13145.57</v>
      </c>
      <c r="H3857" s="10">
        <v>1</v>
      </c>
      <c r="I3857" t="str">
        <f>CONCATENATE(Tabela_Brasil[[#This Row],[Município]],"-",Tabela_Brasil[[#This Row],[Estado]])</f>
        <v>Guaraqueçaba-PR</v>
      </c>
      <c r="J3857">
        <f>IF(Tabela_Brasil[[#This Row],[IDHM]]&lt;=0.599,1,0)</f>
        <v>1</v>
      </c>
      <c r="K3857" t="str">
        <f>IF(Tabela_Brasil[[#This Row],[IDHM]]&lt;=0.55,"Baixo",IF(Tabela_Brasil[[#This Row],[IDHM]]&lt;=0.699,"Médio",IF(Tabela_Brasil[[#This Row],[IDHM]]&lt;=0.799,"Alto","Muito Alto")))</f>
        <v>Médio</v>
      </c>
      <c r="L3857" t="str">
        <f>VLOOKUP(Tabela_Brasil[[#This Row],[Estado]],'De-Para_Estado_Regiao'!$B$3:$C$29,2,FALSE)</f>
        <v>Sul</v>
      </c>
      <c r="M3857">
        <f>IF(Tabela_Brasil[[#This Row],[IBGE_1-4]]&gt;=951,1,0)</f>
        <v>0</v>
      </c>
      <c r="N3857">
        <f>IF(Tabela_Brasil[[#This Row],[COMP_P]]&lt;=2,1,0)</f>
        <v>1</v>
      </c>
    </row>
    <row r="3858" spans="1:14" x14ac:dyDescent="0.25">
      <c r="A3858" s="12" t="s">
        <v>3759</v>
      </c>
      <c r="B3858" s="12" t="s">
        <v>16</v>
      </c>
      <c r="C3858" s="12">
        <v>77</v>
      </c>
      <c r="D3858" s="12">
        <v>0.69</v>
      </c>
      <c r="E3858" s="12">
        <v>0.68300000000000005</v>
      </c>
      <c r="F3858" s="12">
        <v>0.57499999999999996</v>
      </c>
      <c r="G3858" s="12">
        <v>30914.12</v>
      </c>
      <c r="H3858" s="13">
        <v>1</v>
      </c>
      <c r="I3858" t="str">
        <f>CONCATENATE(Tabela_Brasil[[#This Row],[Município]],"-",Tabela_Brasil[[#This Row],[Estado]])</f>
        <v>Córrego Danta-MG</v>
      </c>
      <c r="J3858">
        <f>IF(Tabela_Brasil[[#This Row],[IDHM]]&lt;=0.599,1,0)</f>
        <v>0</v>
      </c>
      <c r="K3858" t="str">
        <f>IF(Tabela_Brasil[[#This Row],[IDHM]]&lt;=0.55,"Baixo",IF(Tabela_Brasil[[#This Row],[IDHM]]&lt;=0.699,"Médio",IF(Tabela_Brasil[[#This Row],[IDHM]]&lt;=0.799,"Alto","Muito Alto")))</f>
        <v>Médio</v>
      </c>
      <c r="L3858" t="str">
        <f>VLOOKUP(Tabela_Brasil[[#This Row],[Estado]],'De-Para_Estado_Regiao'!$B$3:$C$29,2,FALSE)</f>
        <v>Sudeste</v>
      </c>
      <c r="M3858">
        <f>IF(Tabela_Brasil[[#This Row],[IBGE_1-4]]&gt;=951,1,0)</f>
        <v>0</v>
      </c>
      <c r="N3858">
        <f>IF(Tabela_Brasil[[#This Row],[COMP_P]]&lt;=2,1,0)</f>
        <v>1</v>
      </c>
    </row>
    <row r="3859" spans="1:14" x14ac:dyDescent="0.25">
      <c r="A3859" s="9" t="s">
        <v>3760</v>
      </c>
      <c r="B3859" s="9" t="s">
        <v>14</v>
      </c>
      <c r="C3859" s="9">
        <v>43</v>
      </c>
      <c r="D3859" s="9">
        <v>0.746</v>
      </c>
      <c r="E3859" s="9">
        <v>0.80600000000000005</v>
      </c>
      <c r="F3859" s="9">
        <v>0.61399999999999999</v>
      </c>
      <c r="G3859" s="9">
        <v>42256.02</v>
      </c>
      <c r="H3859" s="10">
        <v>2</v>
      </c>
      <c r="I3859" t="str">
        <f>CONCATENATE(Tabela_Brasil[[#This Row],[Município]],"-",Tabela_Brasil[[#This Row],[Estado]])</f>
        <v>Coqueiros Do Sul-RS</v>
      </c>
      <c r="J3859">
        <f>IF(Tabela_Brasil[[#This Row],[IDHM]]&lt;=0.599,1,0)</f>
        <v>0</v>
      </c>
      <c r="K3859" t="str">
        <f>IF(Tabela_Brasil[[#This Row],[IDHM]]&lt;=0.55,"Baixo",IF(Tabela_Brasil[[#This Row],[IDHM]]&lt;=0.699,"Médio",IF(Tabela_Brasil[[#This Row],[IDHM]]&lt;=0.799,"Alto","Muito Alto")))</f>
        <v>Alto</v>
      </c>
      <c r="L3859" t="str">
        <f>VLOOKUP(Tabela_Brasil[[#This Row],[Estado]],'De-Para_Estado_Regiao'!$B$3:$C$29,2,FALSE)</f>
        <v>Sul</v>
      </c>
      <c r="M3859">
        <f>IF(Tabela_Brasil[[#This Row],[IBGE_1-4]]&gt;=951,1,0)</f>
        <v>0</v>
      </c>
      <c r="N3859">
        <f>IF(Tabela_Brasil[[#This Row],[COMP_P]]&lt;=2,1,0)</f>
        <v>1</v>
      </c>
    </row>
    <row r="3860" spans="1:14" x14ac:dyDescent="0.25">
      <c r="A3860" s="12" t="s">
        <v>3761</v>
      </c>
      <c r="B3860" s="12" t="s">
        <v>16</v>
      </c>
      <c r="C3860" s="12">
        <v>100</v>
      </c>
      <c r="D3860" s="12">
        <v>0.69</v>
      </c>
      <c r="E3860" s="12">
        <v>0.77700000000000002</v>
      </c>
      <c r="F3860" s="12">
        <v>0.49199999999999999</v>
      </c>
      <c r="G3860" s="12">
        <v>19583.71</v>
      </c>
      <c r="H3860" s="13">
        <v>3</v>
      </c>
      <c r="I3860" t="str">
        <f>CONCATENATE(Tabela_Brasil[[#This Row],[Município]],"-",Tabela_Brasil[[#This Row],[Estado]])</f>
        <v>Jequitibá-MG</v>
      </c>
      <c r="J3860">
        <f>IF(Tabela_Brasil[[#This Row],[IDHM]]&lt;=0.599,1,0)</f>
        <v>0</v>
      </c>
      <c r="K3860" t="str">
        <f>IF(Tabela_Brasil[[#This Row],[IDHM]]&lt;=0.55,"Baixo",IF(Tabela_Brasil[[#This Row],[IDHM]]&lt;=0.699,"Médio",IF(Tabela_Brasil[[#This Row],[IDHM]]&lt;=0.799,"Alto","Muito Alto")))</f>
        <v>Médio</v>
      </c>
      <c r="L3860" t="str">
        <f>VLOOKUP(Tabela_Brasil[[#This Row],[Estado]],'De-Para_Estado_Regiao'!$B$3:$C$29,2,FALSE)</f>
        <v>Sudeste</v>
      </c>
      <c r="M3860">
        <f>IF(Tabela_Brasil[[#This Row],[IBGE_1-4]]&gt;=951,1,0)</f>
        <v>0</v>
      </c>
      <c r="N3860">
        <f>IF(Tabela_Brasil[[#This Row],[COMP_P]]&lt;=2,1,0)</f>
        <v>0</v>
      </c>
    </row>
    <row r="3861" spans="1:14" x14ac:dyDescent="0.25">
      <c r="A3861" s="9" t="s">
        <v>3762</v>
      </c>
      <c r="B3861" s="9" t="s">
        <v>270</v>
      </c>
      <c r="C3861" s="9">
        <v>83</v>
      </c>
      <c r="D3861" s="9">
        <v>0.45300000000000001</v>
      </c>
      <c r="E3861" s="9">
        <v>0.439</v>
      </c>
      <c r="F3861" s="9">
        <v>0.27600000000000002</v>
      </c>
      <c r="G3861" s="9">
        <v>10728.51</v>
      </c>
      <c r="H3861" s="10">
        <v>0</v>
      </c>
      <c r="I3861" t="str">
        <f>CONCATENATE(Tabela_Brasil[[#This Row],[Município]],"-",Tabela_Brasil[[#This Row],[Estado]])</f>
        <v>Uiramutã-RR</v>
      </c>
      <c r="J3861">
        <f>IF(Tabela_Brasil[[#This Row],[IDHM]]&lt;=0.599,1,0)</f>
        <v>1</v>
      </c>
      <c r="K3861" t="str">
        <f>IF(Tabela_Brasil[[#This Row],[IDHM]]&lt;=0.55,"Baixo",IF(Tabela_Brasil[[#This Row],[IDHM]]&lt;=0.699,"Médio",IF(Tabela_Brasil[[#This Row],[IDHM]]&lt;=0.799,"Alto","Muito Alto")))</f>
        <v>Baixo</v>
      </c>
      <c r="L3861" t="str">
        <f>VLOOKUP(Tabela_Brasil[[#This Row],[Estado]],'De-Para_Estado_Regiao'!$B$3:$C$29,2,FALSE)</f>
        <v>Norte</v>
      </c>
      <c r="M3861">
        <f>IF(Tabela_Brasil[[#This Row],[IBGE_1-4]]&gt;=951,1,0)</f>
        <v>0</v>
      </c>
      <c r="N3861">
        <f>IF(Tabela_Brasil[[#This Row],[COMP_P]]&lt;=2,1,0)</f>
        <v>1</v>
      </c>
    </row>
    <row r="3862" spans="1:14" x14ac:dyDescent="0.25">
      <c r="A3862" s="12" t="s">
        <v>3763</v>
      </c>
      <c r="B3862" s="12" t="s">
        <v>19</v>
      </c>
      <c r="C3862" s="12">
        <v>727</v>
      </c>
      <c r="D3862" s="12">
        <v>0.60499999999999998</v>
      </c>
      <c r="E3862" s="12">
        <v>0.56699999999999995</v>
      </c>
      <c r="F3862" s="12">
        <v>0.504</v>
      </c>
      <c r="G3862" s="12">
        <v>7586.61</v>
      </c>
      <c r="H3862" s="13">
        <v>3</v>
      </c>
      <c r="I3862" t="str">
        <f>CONCATENATE(Tabela_Brasil[[#This Row],[Município]],"-",Tabela_Brasil[[#This Row],[Estado]])</f>
        <v>Tracunhaém-PE</v>
      </c>
      <c r="J3862">
        <f>IF(Tabela_Brasil[[#This Row],[IDHM]]&lt;=0.599,1,0)</f>
        <v>0</v>
      </c>
      <c r="K3862" t="str">
        <f>IF(Tabela_Brasil[[#This Row],[IDHM]]&lt;=0.55,"Baixo",IF(Tabela_Brasil[[#This Row],[IDHM]]&lt;=0.699,"Médio",IF(Tabela_Brasil[[#This Row],[IDHM]]&lt;=0.799,"Alto","Muito Alto")))</f>
        <v>Médio</v>
      </c>
      <c r="L3862" t="str">
        <f>VLOOKUP(Tabela_Brasil[[#This Row],[Estado]],'De-Para_Estado_Regiao'!$B$3:$C$29,2,FALSE)</f>
        <v>Nordeste</v>
      </c>
      <c r="M3862">
        <f>IF(Tabela_Brasil[[#This Row],[IBGE_1-4]]&gt;=951,1,0)</f>
        <v>0</v>
      </c>
      <c r="N3862">
        <f>IF(Tabela_Brasil[[#This Row],[COMP_P]]&lt;=2,1,0)</f>
        <v>0</v>
      </c>
    </row>
    <row r="3863" spans="1:14" x14ac:dyDescent="0.25">
      <c r="A3863" s="9" t="s">
        <v>3764</v>
      </c>
      <c r="B3863" s="9" t="s">
        <v>94</v>
      </c>
      <c r="C3863" s="9">
        <v>523</v>
      </c>
      <c r="D3863" s="9">
        <v>0.48399999999999999</v>
      </c>
      <c r="E3863" s="9">
        <v>0.501</v>
      </c>
      <c r="F3863" s="9">
        <v>0.316</v>
      </c>
      <c r="G3863" s="9">
        <v>5548.08</v>
      </c>
      <c r="H3863" s="10">
        <v>10</v>
      </c>
      <c r="I3863" t="str">
        <f>CONCATENATE(Tabela_Brasil[[#This Row],[Município]],"-",Tabela_Brasil[[#This Row],[Estado]])</f>
        <v>Inhapi-AL</v>
      </c>
      <c r="J3863">
        <f>IF(Tabela_Brasil[[#This Row],[IDHM]]&lt;=0.599,1,0)</f>
        <v>1</v>
      </c>
      <c r="K3863" t="str">
        <f>IF(Tabela_Brasil[[#This Row],[IDHM]]&lt;=0.55,"Baixo",IF(Tabela_Brasil[[#This Row],[IDHM]]&lt;=0.699,"Médio",IF(Tabela_Brasil[[#This Row],[IDHM]]&lt;=0.799,"Alto","Muito Alto")))</f>
        <v>Baixo</v>
      </c>
      <c r="L3863" t="str">
        <f>VLOOKUP(Tabela_Brasil[[#This Row],[Estado]],'De-Para_Estado_Regiao'!$B$3:$C$29,2,FALSE)</f>
        <v>Nordeste</v>
      </c>
      <c r="M3863">
        <f>IF(Tabela_Brasil[[#This Row],[IBGE_1-4]]&gt;=951,1,0)</f>
        <v>0</v>
      </c>
      <c r="N3863">
        <f>IF(Tabela_Brasil[[#This Row],[COMP_P]]&lt;=2,1,0)</f>
        <v>0</v>
      </c>
    </row>
    <row r="3864" spans="1:14" x14ac:dyDescent="0.25">
      <c r="A3864" s="12" t="s">
        <v>3765</v>
      </c>
      <c r="B3864" s="12" t="s">
        <v>72</v>
      </c>
      <c r="C3864" s="12">
        <v>263</v>
      </c>
      <c r="D3864" s="12">
        <v>0.60799999999999998</v>
      </c>
      <c r="E3864" s="12">
        <v>0.58199999999999996</v>
      </c>
      <c r="F3864" s="12">
        <v>0.50600000000000001</v>
      </c>
      <c r="G3864" s="12">
        <v>8592.5400000000009</v>
      </c>
      <c r="H3864" s="13">
        <v>4</v>
      </c>
      <c r="I3864" t="str">
        <f>CONCATENATE(Tabela_Brasil[[#This Row],[Município]],"-",Tabela_Brasil[[#This Row],[Estado]])</f>
        <v>Maxaranguape-RN</v>
      </c>
      <c r="J3864">
        <f>IF(Tabela_Brasil[[#This Row],[IDHM]]&lt;=0.599,1,0)</f>
        <v>0</v>
      </c>
      <c r="K3864" t="str">
        <f>IF(Tabela_Brasil[[#This Row],[IDHM]]&lt;=0.55,"Baixo",IF(Tabela_Brasil[[#This Row],[IDHM]]&lt;=0.699,"Médio",IF(Tabela_Brasil[[#This Row],[IDHM]]&lt;=0.799,"Alto","Muito Alto")))</f>
        <v>Médio</v>
      </c>
      <c r="L3864" t="str">
        <f>VLOOKUP(Tabela_Brasil[[#This Row],[Estado]],'De-Para_Estado_Regiao'!$B$3:$C$29,2,FALSE)</f>
        <v>Nordeste</v>
      </c>
      <c r="M3864">
        <f>IF(Tabela_Brasil[[#This Row],[IBGE_1-4]]&gt;=951,1,0)</f>
        <v>0</v>
      </c>
      <c r="N3864">
        <f>IF(Tabela_Brasil[[#This Row],[COMP_P]]&lt;=2,1,0)</f>
        <v>0</v>
      </c>
    </row>
    <row r="3865" spans="1:14" x14ac:dyDescent="0.25">
      <c r="A3865" s="9" t="s">
        <v>3766</v>
      </c>
      <c r="B3865" s="9" t="s">
        <v>7</v>
      </c>
      <c r="C3865" s="9">
        <v>193</v>
      </c>
      <c r="D3865" s="9">
        <v>0.7</v>
      </c>
      <c r="E3865" s="9">
        <v>0.69</v>
      </c>
      <c r="F3865" s="9">
        <v>0.59099999999999997</v>
      </c>
      <c r="G3865" s="9">
        <v>10310.74</v>
      </c>
      <c r="H3865" s="10">
        <v>2</v>
      </c>
      <c r="I3865" t="str">
        <f>CONCATENATE(Tabela_Brasil[[#This Row],[Município]],"-",Tabela_Brasil[[#This Row],[Estado]])</f>
        <v>Vargem-SP</v>
      </c>
      <c r="J3865">
        <f>IF(Tabela_Brasil[[#This Row],[IDHM]]&lt;=0.599,1,0)</f>
        <v>0</v>
      </c>
      <c r="K3865" t="str">
        <f>IF(Tabela_Brasil[[#This Row],[IDHM]]&lt;=0.55,"Baixo",IF(Tabela_Brasil[[#This Row],[IDHM]]&lt;=0.699,"Médio",IF(Tabela_Brasil[[#This Row],[IDHM]]&lt;=0.799,"Alto","Muito Alto")))</f>
        <v>Alto</v>
      </c>
      <c r="L3865" t="str">
        <f>VLOOKUP(Tabela_Brasil[[#This Row],[Estado]],'De-Para_Estado_Regiao'!$B$3:$C$29,2,FALSE)</f>
        <v>Sudeste</v>
      </c>
      <c r="M3865">
        <f>IF(Tabela_Brasil[[#This Row],[IBGE_1-4]]&gt;=951,1,0)</f>
        <v>0</v>
      </c>
      <c r="N3865">
        <f>IF(Tabela_Brasil[[#This Row],[COMP_P]]&lt;=2,1,0)</f>
        <v>1</v>
      </c>
    </row>
    <row r="3866" spans="1:14" x14ac:dyDescent="0.25">
      <c r="A3866" s="12" t="s">
        <v>3767</v>
      </c>
      <c r="B3866" s="12" t="s">
        <v>53</v>
      </c>
      <c r="C3866" s="12">
        <v>102</v>
      </c>
      <c r="D3866" s="12">
        <v>0.52600000000000002</v>
      </c>
      <c r="E3866" s="12">
        <v>0.54700000000000004</v>
      </c>
      <c r="F3866" s="12">
        <v>0.33700000000000002</v>
      </c>
      <c r="G3866" s="12">
        <v>11836.64</v>
      </c>
      <c r="H3866" s="13">
        <v>1</v>
      </c>
      <c r="I3866" t="str">
        <f>CONCATENATE(Tabela_Brasil[[#This Row],[Município]],"-",Tabela_Brasil[[#This Row],[Estado]])</f>
        <v>Japorã-MS</v>
      </c>
      <c r="J3866">
        <f>IF(Tabela_Brasil[[#This Row],[IDHM]]&lt;=0.599,1,0)</f>
        <v>1</v>
      </c>
      <c r="K3866" t="str">
        <f>IF(Tabela_Brasil[[#This Row],[IDHM]]&lt;=0.55,"Baixo",IF(Tabela_Brasil[[#This Row],[IDHM]]&lt;=0.699,"Médio",IF(Tabela_Brasil[[#This Row],[IDHM]]&lt;=0.799,"Alto","Muito Alto")))</f>
        <v>Baixo</v>
      </c>
      <c r="L3866" t="str">
        <f>VLOOKUP(Tabela_Brasil[[#This Row],[Estado]],'De-Para_Estado_Regiao'!$B$3:$C$29,2,FALSE)</f>
        <v>Centro-Oeste</v>
      </c>
      <c r="M3866">
        <f>IF(Tabela_Brasil[[#This Row],[IBGE_1-4]]&gt;=951,1,0)</f>
        <v>0</v>
      </c>
      <c r="N3866">
        <f>IF(Tabela_Brasil[[#This Row],[COMP_P]]&lt;=2,1,0)</f>
        <v>1</v>
      </c>
    </row>
    <row r="3867" spans="1:14" x14ac:dyDescent="0.25">
      <c r="A3867" s="9" t="s">
        <v>3768</v>
      </c>
      <c r="B3867" s="9" t="s">
        <v>94</v>
      </c>
      <c r="C3867" s="9">
        <v>457</v>
      </c>
      <c r="D3867" s="9">
        <v>0.59099999999999997</v>
      </c>
      <c r="E3867" s="9">
        <v>0.54500000000000004</v>
      </c>
      <c r="F3867" s="9">
        <v>0.504</v>
      </c>
      <c r="G3867" s="9">
        <v>12952.9</v>
      </c>
      <c r="H3867" s="10">
        <v>1</v>
      </c>
      <c r="I3867" t="str">
        <f>CONCATENATE(Tabela_Brasil[[#This Row],[Município]],"-",Tabela_Brasil[[#This Row],[Estado]])</f>
        <v>São Miguel Dos Milagres-AL</v>
      </c>
      <c r="J3867">
        <f>IF(Tabela_Brasil[[#This Row],[IDHM]]&lt;=0.599,1,0)</f>
        <v>1</v>
      </c>
      <c r="K3867" t="str">
        <f>IF(Tabela_Brasil[[#This Row],[IDHM]]&lt;=0.55,"Baixo",IF(Tabela_Brasil[[#This Row],[IDHM]]&lt;=0.699,"Médio",IF(Tabela_Brasil[[#This Row],[IDHM]]&lt;=0.799,"Alto","Muito Alto")))</f>
        <v>Médio</v>
      </c>
      <c r="L3867" t="str">
        <f>VLOOKUP(Tabela_Brasil[[#This Row],[Estado]],'De-Para_Estado_Regiao'!$B$3:$C$29,2,FALSE)</f>
        <v>Nordeste</v>
      </c>
      <c r="M3867">
        <f>IF(Tabela_Brasil[[#This Row],[IBGE_1-4]]&gt;=951,1,0)</f>
        <v>0</v>
      </c>
      <c r="N3867">
        <f>IF(Tabela_Brasil[[#This Row],[COMP_P]]&lt;=2,1,0)</f>
        <v>1</v>
      </c>
    </row>
    <row r="3868" spans="1:14" x14ac:dyDescent="0.25">
      <c r="A3868" s="12" t="s">
        <v>3769</v>
      </c>
      <c r="B3868" s="12" t="s">
        <v>22</v>
      </c>
      <c r="C3868" s="12">
        <v>284</v>
      </c>
      <c r="D3868" s="12">
        <v>0.66900000000000004</v>
      </c>
      <c r="E3868" s="12">
        <v>0.64400000000000002</v>
      </c>
      <c r="F3868" s="12">
        <v>0.59099999999999997</v>
      </c>
      <c r="G3868" s="12">
        <v>17072.54</v>
      </c>
      <c r="H3868" s="13">
        <v>5</v>
      </c>
      <c r="I3868" t="str">
        <f>CONCATENATE(Tabela_Brasil[[#This Row],[Município]],"-",Tabela_Brasil[[#This Row],[Estado]])</f>
        <v>Amaporã-PR</v>
      </c>
      <c r="J3868">
        <f>IF(Tabela_Brasil[[#This Row],[IDHM]]&lt;=0.599,1,0)</f>
        <v>0</v>
      </c>
      <c r="K3868" t="str">
        <f>IF(Tabela_Brasil[[#This Row],[IDHM]]&lt;=0.55,"Baixo",IF(Tabela_Brasil[[#This Row],[IDHM]]&lt;=0.699,"Médio",IF(Tabela_Brasil[[#This Row],[IDHM]]&lt;=0.799,"Alto","Muito Alto")))</f>
        <v>Médio</v>
      </c>
      <c r="L3868" t="str">
        <f>VLOOKUP(Tabela_Brasil[[#This Row],[Estado]],'De-Para_Estado_Regiao'!$B$3:$C$29,2,FALSE)</f>
        <v>Sul</v>
      </c>
      <c r="M3868">
        <f>IF(Tabela_Brasil[[#This Row],[IBGE_1-4]]&gt;=951,1,0)</f>
        <v>0</v>
      </c>
      <c r="N3868">
        <f>IF(Tabela_Brasil[[#This Row],[COMP_P]]&lt;=2,1,0)</f>
        <v>0</v>
      </c>
    </row>
    <row r="3869" spans="1:14" x14ac:dyDescent="0.25">
      <c r="A3869" s="9" t="s">
        <v>3770</v>
      </c>
      <c r="B3869" s="9" t="s">
        <v>59</v>
      </c>
      <c r="C3869" s="9">
        <v>82</v>
      </c>
      <c r="D3869" s="9">
        <v>0.67</v>
      </c>
      <c r="E3869" s="9">
        <v>0.69399999999999995</v>
      </c>
      <c r="F3869" s="9">
        <v>0.52200000000000002</v>
      </c>
      <c r="G3869" s="9">
        <v>20188.169999999998</v>
      </c>
      <c r="H3869" s="10">
        <v>9</v>
      </c>
      <c r="I3869" t="str">
        <f>CONCATENATE(Tabela_Brasil[[#This Row],[Município]],"-",Tabela_Brasil[[#This Row],[Estado]])</f>
        <v>Vitor Meireles-SC</v>
      </c>
      <c r="J3869">
        <f>IF(Tabela_Brasil[[#This Row],[IDHM]]&lt;=0.599,1,0)</f>
        <v>0</v>
      </c>
      <c r="K3869" t="str">
        <f>IF(Tabela_Brasil[[#This Row],[IDHM]]&lt;=0.55,"Baixo",IF(Tabela_Brasil[[#This Row],[IDHM]]&lt;=0.699,"Médio",IF(Tabela_Brasil[[#This Row],[IDHM]]&lt;=0.799,"Alto","Muito Alto")))</f>
        <v>Médio</v>
      </c>
      <c r="L3869" t="str">
        <f>VLOOKUP(Tabela_Brasil[[#This Row],[Estado]],'De-Para_Estado_Regiao'!$B$3:$C$29,2,FALSE)</f>
        <v>Sul</v>
      </c>
      <c r="M3869">
        <f>IF(Tabela_Brasil[[#This Row],[IBGE_1-4]]&gt;=951,1,0)</f>
        <v>0</v>
      </c>
      <c r="N3869">
        <f>IF(Tabela_Brasil[[#This Row],[COMP_P]]&lt;=2,1,0)</f>
        <v>0</v>
      </c>
    </row>
    <row r="3870" spans="1:14" x14ac:dyDescent="0.25">
      <c r="A3870" s="12" t="s">
        <v>3771</v>
      </c>
      <c r="B3870" s="12" t="s">
        <v>22</v>
      </c>
      <c r="C3870" s="12">
        <v>139</v>
      </c>
      <c r="D3870" s="12">
        <v>0.64400000000000002</v>
      </c>
      <c r="E3870" s="12">
        <v>0.64700000000000002</v>
      </c>
      <c r="F3870" s="12">
        <v>0.53200000000000003</v>
      </c>
      <c r="G3870" s="12">
        <v>19427.509999999998</v>
      </c>
      <c r="H3870" s="13">
        <v>5</v>
      </c>
      <c r="I3870" t="str">
        <f>CONCATENATE(Tabela_Brasil[[#This Row],[Município]],"-",Tabela_Brasil[[#This Row],[Estado]])</f>
        <v>Diamante D'Oeste-PR</v>
      </c>
      <c r="J3870">
        <f>IF(Tabela_Brasil[[#This Row],[IDHM]]&lt;=0.599,1,0)</f>
        <v>0</v>
      </c>
      <c r="K3870" t="str">
        <f>IF(Tabela_Brasil[[#This Row],[IDHM]]&lt;=0.55,"Baixo",IF(Tabela_Brasil[[#This Row],[IDHM]]&lt;=0.699,"Médio",IF(Tabela_Brasil[[#This Row],[IDHM]]&lt;=0.799,"Alto","Muito Alto")))</f>
        <v>Médio</v>
      </c>
      <c r="L3870" t="str">
        <f>VLOOKUP(Tabela_Brasil[[#This Row],[Estado]],'De-Para_Estado_Regiao'!$B$3:$C$29,2,FALSE)</f>
        <v>Sul</v>
      </c>
      <c r="M3870">
        <f>IF(Tabela_Brasil[[#This Row],[IBGE_1-4]]&gt;=951,1,0)</f>
        <v>0</v>
      </c>
      <c r="N3870">
        <f>IF(Tabela_Brasil[[#This Row],[COMP_P]]&lt;=2,1,0)</f>
        <v>0</v>
      </c>
    </row>
    <row r="3871" spans="1:14" x14ac:dyDescent="0.25">
      <c r="A3871" s="9" t="s">
        <v>3772</v>
      </c>
      <c r="B3871" s="9" t="s">
        <v>24</v>
      </c>
      <c r="C3871" s="9">
        <v>312</v>
      </c>
      <c r="D3871" s="9">
        <v>0.57299999999999995</v>
      </c>
      <c r="E3871" s="9">
        <v>0.52600000000000002</v>
      </c>
      <c r="F3871" s="9">
        <v>0.47299999999999998</v>
      </c>
      <c r="G3871" s="9">
        <v>7512.41</v>
      </c>
      <c r="H3871" s="10">
        <v>6</v>
      </c>
      <c r="I3871" t="str">
        <f>CONCATENATE(Tabela_Brasil[[#This Row],[Município]],"-",Tabela_Brasil[[#This Row],[Estado]])</f>
        <v>Caldeirão Grande-BA</v>
      </c>
      <c r="J3871">
        <f>IF(Tabela_Brasil[[#This Row],[IDHM]]&lt;=0.599,1,0)</f>
        <v>1</v>
      </c>
      <c r="K3871" t="str">
        <f>IF(Tabela_Brasil[[#This Row],[IDHM]]&lt;=0.55,"Baixo",IF(Tabela_Brasil[[#This Row],[IDHM]]&lt;=0.699,"Médio",IF(Tabela_Brasil[[#This Row],[IDHM]]&lt;=0.799,"Alto","Muito Alto")))</f>
        <v>Médio</v>
      </c>
      <c r="L3871" t="str">
        <f>VLOOKUP(Tabela_Brasil[[#This Row],[Estado]],'De-Para_Estado_Regiao'!$B$3:$C$29,2,FALSE)</f>
        <v>Nordeste</v>
      </c>
      <c r="M3871">
        <f>IF(Tabela_Brasil[[#This Row],[IBGE_1-4]]&gt;=951,1,0)</f>
        <v>0</v>
      </c>
      <c r="N3871">
        <f>IF(Tabela_Brasil[[#This Row],[COMP_P]]&lt;=2,1,0)</f>
        <v>0</v>
      </c>
    </row>
    <row r="3872" spans="1:14" x14ac:dyDescent="0.25">
      <c r="A3872" s="12" t="s">
        <v>3773</v>
      </c>
      <c r="B3872" s="12" t="s">
        <v>59</v>
      </c>
      <c r="C3872" s="12">
        <v>218</v>
      </c>
      <c r="D3872" s="12">
        <v>0.67</v>
      </c>
      <c r="E3872" s="12">
        <v>0.66600000000000004</v>
      </c>
      <c r="F3872" s="12">
        <v>0.56799999999999995</v>
      </c>
      <c r="G3872" s="12">
        <v>21363.49</v>
      </c>
      <c r="H3872" s="13">
        <v>3</v>
      </c>
      <c r="I3872" t="str">
        <f>CONCATENATE(Tabela_Brasil[[#This Row],[Município]],"-",Tabela_Brasil[[#This Row],[Estado]])</f>
        <v>Ponte Alta-SC</v>
      </c>
      <c r="J3872">
        <f>IF(Tabela_Brasil[[#This Row],[IDHM]]&lt;=0.599,1,0)</f>
        <v>0</v>
      </c>
      <c r="K3872" t="str">
        <f>IF(Tabela_Brasil[[#This Row],[IDHM]]&lt;=0.55,"Baixo",IF(Tabela_Brasil[[#This Row],[IDHM]]&lt;=0.699,"Médio",IF(Tabela_Brasil[[#This Row],[IDHM]]&lt;=0.799,"Alto","Muito Alto")))</f>
        <v>Médio</v>
      </c>
      <c r="L3872" t="str">
        <f>VLOOKUP(Tabela_Brasil[[#This Row],[Estado]],'De-Para_Estado_Regiao'!$B$3:$C$29,2,FALSE)</f>
        <v>Sul</v>
      </c>
      <c r="M3872">
        <f>IF(Tabela_Brasil[[#This Row],[IBGE_1-4]]&gt;=951,1,0)</f>
        <v>0</v>
      </c>
      <c r="N3872">
        <f>IF(Tabela_Brasil[[#This Row],[COMP_P]]&lt;=2,1,0)</f>
        <v>0</v>
      </c>
    </row>
    <row r="3873" spans="1:14" x14ac:dyDescent="0.25">
      <c r="A3873" s="9" t="s">
        <v>3774</v>
      </c>
      <c r="B3873" s="9" t="s">
        <v>16</v>
      </c>
      <c r="C3873" s="9">
        <v>271</v>
      </c>
      <c r="D3873" s="9">
        <v>0.67</v>
      </c>
      <c r="E3873" s="9">
        <v>0.65</v>
      </c>
      <c r="F3873" s="9">
        <v>0.59</v>
      </c>
      <c r="G3873" s="9">
        <v>12683.8</v>
      </c>
      <c r="H3873" s="10">
        <v>10</v>
      </c>
      <c r="I3873" t="str">
        <f>CONCATENATE(Tabela_Brasil[[#This Row],[Município]],"-",Tabela_Brasil[[#This Row],[Estado]])</f>
        <v>Baldim-MG</v>
      </c>
      <c r="J3873">
        <f>IF(Tabela_Brasil[[#This Row],[IDHM]]&lt;=0.599,1,0)</f>
        <v>0</v>
      </c>
      <c r="K3873" t="str">
        <f>IF(Tabela_Brasil[[#This Row],[IDHM]]&lt;=0.55,"Baixo",IF(Tabela_Brasil[[#This Row],[IDHM]]&lt;=0.699,"Médio",IF(Tabela_Brasil[[#This Row],[IDHM]]&lt;=0.799,"Alto","Muito Alto")))</f>
        <v>Médio</v>
      </c>
      <c r="L3873" t="str">
        <f>VLOOKUP(Tabela_Brasil[[#This Row],[Estado]],'De-Para_Estado_Regiao'!$B$3:$C$29,2,FALSE)</f>
        <v>Sudeste</v>
      </c>
      <c r="M3873">
        <f>IF(Tabela_Brasil[[#This Row],[IBGE_1-4]]&gt;=951,1,0)</f>
        <v>0</v>
      </c>
      <c r="N3873">
        <f>IF(Tabela_Brasil[[#This Row],[COMP_P]]&lt;=2,1,0)</f>
        <v>0</v>
      </c>
    </row>
    <row r="3874" spans="1:14" x14ac:dyDescent="0.25">
      <c r="A3874" s="12" t="s">
        <v>3775</v>
      </c>
      <c r="B3874" s="12" t="s">
        <v>94</v>
      </c>
      <c r="C3874" s="12">
        <v>552</v>
      </c>
      <c r="D3874" s="12">
        <v>0.505</v>
      </c>
      <c r="E3874" s="12">
        <v>0.52400000000000002</v>
      </c>
      <c r="F3874" s="12">
        <v>0.36499999999999999</v>
      </c>
      <c r="G3874" s="12">
        <v>15059.38</v>
      </c>
      <c r="H3874" s="13">
        <v>0</v>
      </c>
      <c r="I3874" t="str">
        <f>CONCATENATE(Tabela_Brasil[[#This Row],[Município]],"-",Tabela_Brasil[[#This Row],[Estado]])</f>
        <v>Roteiro-AL</v>
      </c>
      <c r="J3874">
        <f>IF(Tabela_Brasil[[#This Row],[IDHM]]&lt;=0.599,1,0)</f>
        <v>1</v>
      </c>
      <c r="K3874" t="str">
        <f>IF(Tabela_Brasil[[#This Row],[IDHM]]&lt;=0.55,"Baixo",IF(Tabela_Brasil[[#This Row],[IDHM]]&lt;=0.699,"Médio",IF(Tabela_Brasil[[#This Row],[IDHM]]&lt;=0.799,"Alto","Muito Alto")))</f>
        <v>Baixo</v>
      </c>
      <c r="L3874" t="str">
        <f>VLOOKUP(Tabela_Brasil[[#This Row],[Estado]],'De-Para_Estado_Regiao'!$B$3:$C$29,2,FALSE)</f>
        <v>Nordeste</v>
      </c>
      <c r="M3874">
        <f>IF(Tabela_Brasil[[#This Row],[IBGE_1-4]]&gt;=951,1,0)</f>
        <v>0</v>
      </c>
      <c r="N3874">
        <f>IF(Tabela_Brasil[[#This Row],[COMP_P]]&lt;=2,1,0)</f>
        <v>1</v>
      </c>
    </row>
    <row r="3875" spans="1:14" x14ac:dyDescent="0.25">
      <c r="A3875" s="9" t="s">
        <v>3776</v>
      </c>
      <c r="B3875" s="9" t="s">
        <v>22</v>
      </c>
      <c r="C3875" s="9">
        <v>193</v>
      </c>
      <c r="D3875" s="9">
        <v>0.70299999999999996</v>
      </c>
      <c r="E3875" s="9">
        <v>0.68</v>
      </c>
      <c r="F3875" s="9">
        <v>0.60699999999999998</v>
      </c>
      <c r="G3875" s="9">
        <v>17156.830000000002</v>
      </c>
      <c r="H3875" s="10">
        <v>3</v>
      </c>
      <c r="I3875" t="str">
        <f>CONCATENATE(Tabela_Brasil[[#This Row],[Município]],"-",Tabela_Brasil[[#This Row],[Estado]])</f>
        <v>Maria Helena-PR</v>
      </c>
      <c r="J3875">
        <f>IF(Tabela_Brasil[[#This Row],[IDHM]]&lt;=0.599,1,0)</f>
        <v>0</v>
      </c>
      <c r="K3875" t="str">
        <f>IF(Tabela_Brasil[[#This Row],[IDHM]]&lt;=0.55,"Baixo",IF(Tabela_Brasil[[#This Row],[IDHM]]&lt;=0.699,"Médio",IF(Tabela_Brasil[[#This Row],[IDHM]]&lt;=0.799,"Alto","Muito Alto")))</f>
        <v>Alto</v>
      </c>
      <c r="L3875" t="str">
        <f>VLOOKUP(Tabela_Brasil[[#This Row],[Estado]],'De-Para_Estado_Regiao'!$B$3:$C$29,2,FALSE)</f>
        <v>Sul</v>
      </c>
      <c r="M3875">
        <f>IF(Tabela_Brasil[[#This Row],[IBGE_1-4]]&gt;=951,1,0)</f>
        <v>0</v>
      </c>
      <c r="N3875">
        <f>IF(Tabela_Brasil[[#This Row],[COMP_P]]&lt;=2,1,0)</f>
        <v>0</v>
      </c>
    </row>
    <row r="3876" spans="1:14" x14ac:dyDescent="0.25">
      <c r="A3876" s="12" t="s">
        <v>3777</v>
      </c>
      <c r="B3876" s="12" t="s">
        <v>22</v>
      </c>
      <c r="C3876" s="12">
        <v>127</v>
      </c>
      <c r="D3876" s="12">
        <v>0.71</v>
      </c>
      <c r="E3876" s="12">
        <v>0.67500000000000004</v>
      </c>
      <c r="F3876" s="12">
        <v>0.65</v>
      </c>
      <c r="G3876" s="12">
        <v>26518.05</v>
      </c>
      <c r="H3876" s="13">
        <v>0</v>
      </c>
      <c r="I3876" t="str">
        <f>CONCATENATE(Tabela_Brasil[[#This Row],[Município]],"-",Tabela_Brasil[[#This Row],[Estado]])</f>
        <v>Conselheiro Mairinck-PR</v>
      </c>
      <c r="J3876">
        <f>IF(Tabela_Brasil[[#This Row],[IDHM]]&lt;=0.599,1,0)</f>
        <v>0</v>
      </c>
      <c r="K3876" t="str">
        <f>IF(Tabela_Brasil[[#This Row],[IDHM]]&lt;=0.55,"Baixo",IF(Tabela_Brasil[[#This Row],[IDHM]]&lt;=0.699,"Médio",IF(Tabela_Brasil[[#This Row],[IDHM]]&lt;=0.799,"Alto","Muito Alto")))</f>
        <v>Alto</v>
      </c>
      <c r="L3876" t="str">
        <f>VLOOKUP(Tabela_Brasil[[#This Row],[Estado]],'De-Para_Estado_Regiao'!$B$3:$C$29,2,FALSE)</f>
        <v>Sul</v>
      </c>
      <c r="M3876">
        <f>IF(Tabela_Brasil[[#This Row],[IBGE_1-4]]&gt;=951,1,0)</f>
        <v>0</v>
      </c>
      <c r="N3876">
        <f>IF(Tabela_Brasil[[#This Row],[COMP_P]]&lt;=2,1,0)</f>
        <v>1</v>
      </c>
    </row>
    <row r="3877" spans="1:14" x14ac:dyDescent="0.25">
      <c r="A3877" s="9" t="s">
        <v>3778</v>
      </c>
      <c r="B3877" s="9" t="s">
        <v>22</v>
      </c>
      <c r="C3877" s="9">
        <v>109</v>
      </c>
      <c r="D3877" s="9">
        <v>0.7</v>
      </c>
      <c r="E3877" s="9">
        <v>0.68200000000000005</v>
      </c>
      <c r="F3877" s="9">
        <v>0.60399999999999998</v>
      </c>
      <c r="G3877" s="9">
        <v>25063.62</v>
      </c>
      <c r="H3877" s="10">
        <v>0</v>
      </c>
      <c r="I3877" t="str">
        <f>CONCATENATE(Tabela_Brasil[[#This Row],[Município]],"-",Tabela_Brasil[[#This Row],[Estado]])</f>
        <v>Salgado Filho-PR</v>
      </c>
      <c r="J3877">
        <f>IF(Tabela_Brasil[[#This Row],[IDHM]]&lt;=0.599,1,0)</f>
        <v>0</v>
      </c>
      <c r="K3877" t="str">
        <f>IF(Tabela_Brasil[[#This Row],[IDHM]]&lt;=0.55,"Baixo",IF(Tabela_Brasil[[#This Row],[IDHM]]&lt;=0.699,"Médio",IF(Tabela_Brasil[[#This Row],[IDHM]]&lt;=0.799,"Alto","Muito Alto")))</f>
        <v>Alto</v>
      </c>
      <c r="L3877" t="str">
        <f>VLOOKUP(Tabela_Brasil[[#This Row],[Estado]],'De-Para_Estado_Regiao'!$B$3:$C$29,2,FALSE)</f>
        <v>Sul</v>
      </c>
      <c r="M3877">
        <f>IF(Tabela_Brasil[[#This Row],[IBGE_1-4]]&gt;=951,1,0)</f>
        <v>0</v>
      </c>
      <c r="N3877">
        <f>IF(Tabela_Brasil[[#This Row],[COMP_P]]&lt;=2,1,0)</f>
        <v>1</v>
      </c>
    </row>
    <row r="3878" spans="1:14" x14ac:dyDescent="0.25">
      <c r="A3878" s="12" t="s">
        <v>3779</v>
      </c>
      <c r="B3878" s="12" t="s">
        <v>59</v>
      </c>
      <c r="C3878" s="12">
        <v>76</v>
      </c>
      <c r="D3878" s="12">
        <v>0.65400000000000003</v>
      </c>
      <c r="E3878" s="12">
        <v>0.68</v>
      </c>
      <c r="F3878" s="12">
        <v>0.51600000000000001</v>
      </c>
      <c r="G3878" s="12">
        <v>38863.629999999997</v>
      </c>
      <c r="H3878" s="13">
        <v>1</v>
      </c>
      <c r="I3878" t="str">
        <f>CONCATENATE(Tabela_Brasil[[#This Row],[Município]],"-",Tabela_Brasil[[#This Row],[Estado]])</f>
        <v>Capão Alto-SC</v>
      </c>
      <c r="J3878">
        <f>IF(Tabela_Brasil[[#This Row],[IDHM]]&lt;=0.599,1,0)</f>
        <v>0</v>
      </c>
      <c r="K3878" t="str">
        <f>IF(Tabela_Brasil[[#This Row],[IDHM]]&lt;=0.55,"Baixo",IF(Tabela_Brasil[[#This Row],[IDHM]]&lt;=0.699,"Médio",IF(Tabela_Brasil[[#This Row],[IDHM]]&lt;=0.799,"Alto","Muito Alto")))</f>
        <v>Médio</v>
      </c>
      <c r="L3878" t="str">
        <f>VLOOKUP(Tabela_Brasil[[#This Row],[Estado]],'De-Para_Estado_Regiao'!$B$3:$C$29,2,FALSE)</f>
        <v>Sul</v>
      </c>
      <c r="M3878">
        <f>IF(Tabela_Brasil[[#This Row],[IBGE_1-4]]&gt;=951,1,0)</f>
        <v>0</v>
      </c>
      <c r="N3878">
        <f>IF(Tabela_Brasil[[#This Row],[COMP_P]]&lt;=2,1,0)</f>
        <v>1</v>
      </c>
    </row>
    <row r="3879" spans="1:14" x14ac:dyDescent="0.25">
      <c r="A3879" s="9" t="s">
        <v>3780</v>
      </c>
      <c r="B3879" s="9" t="s">
        <v>7</v>
      </c>
      <c r="C3879" s="9">
        <v>173</v>
      </c>
      <c r="D3879" s="9">
        <v>0.73499999999999999</v>
      </c>
      <c r="E3879" s="9">
        <v>0.73499999999999999</v>
      </c>
      <c r="F3879" s="9">
        <v>0.63</v>
      </c>
      <c r="G3879" s="9">
        <v>21302.04</v>
      </c>
      <c r="H3879" s="10">
        <v>0</v>
      </c>
      <c r="I3879" t="str">
        <f>CONCATENATE(Tabela_Brasil[[#This Row],[Município]],"-",Tabela_Brasil[[#This Row],[Estado]])</f>
        <v>Glicério-SP</v>
      </c>
      <c r="J3879">
        <f>IF(Tabela_Brasil[[#This Row],[IDHM]]&lt;=0.599,1,0)</f>
        <v>0</v>
      </c>
      <c r="K3879" t="str">
        <f>IF(Tabela_Brasil[[#This Row],[IDHM]]&lt;=0.55,"Baixo",IF(Tabela_Brasil[[#This Row],[IDHM]]&lt;=0.699,"Médio",IF(Tabela_Brasil[[#This Row],[IDHM]]&lt;=0.799,"Alto","Muito Alto")))</f>
        <v>Alto</v>
      </c>
      <c r="L3879" t="str">
        <f>VLOOKUP(Tabela_Brasil[[#This Row],[Estado]],'De-Para_Estado_Regiao'!$B$3:$C$29,2,FALSE)</f>
        <v>Sudeste</v>
      </c>
      <c r="M3879">
        <f>IF(Tabela_Brasil[[#This Row],[IBGE_1-4]]&gt;=951,1,0)</f>
        <v>0</v>
      </c>
      <c r="N3879">
        <f>IF(Tabela_Brasil[[#This Row],[COMP_P]]&lt;=2,1,0)</f>
        <v>1</v>
      </c>
    </row>
    <row r="3880" spans="1:14" x14ac:dyDescent="0.25">
      <c r="A3880" s="12" t="s">
        <v>3781</v>
      </c>
      <c r="B3880" s="12" t="s">
        <v>72</v>
      </c>
      <c r="C3880" s="12">
        <v>279</v>
      </c>
      <c r="D3880" s="12">
        <v>0.58899999999999997</v>
      </c>
      <c r="E3880" s="12">
        <v>0.58299999999999996</v>
      </c>
      <c r="F3880" s="12">
        <v>0.47599999999999998</v>
      </c>
      <c r="G3880" s="12">
        <v>9606.25</v>
      </c>
      <c r="H3880" s="13">
        <v>3</v>
      </c>
      <c r="I3880" t="str">
        <f>CONCATENATE(Tabela_Brasil[[#This Row],[Município]],"-",Tabela_Brasil[[#This Row],[Estado]])</f>
        <v>Carnaubais-RN</v>
      </c>
      <c r="J3880">
        <f>IF(Tabela_Brasil[[#This Row],[IDHM]]&lt;=0.599,1,0)</f>
        <v>1</v>
      </c>
      <c r="K3880" t="str">
        <f>IF(Tabela_Brasil[[#This Row],[IDHM]]&lt;=0.55,"Baixo",IF(Tabela_Brasil[[#This Row],[IDHM]]&lt;=0.699,"Médio",IF(Tabela_Brasil[[#This Row],[IDHM]]&lt;=0.799,"Alto","Muito Alto")))</f>
        <v>Médio</v>
      </c>
      <c r="L3880" t="str">
        <f>VLOOKUP(Tabela_Brasil[[#This Row],[Estado]],'De-Para_Estado_Regiao'!$B$3:$C$29,2,FALSE)</f>
        <v>Nordeste</v>
      </c>
      <c r="M3880">
        <f>IF(Tabela_Brasil[[#This Row],[IBGE_1-4]]&gt;=951,1,0)</f>
        <v>0</v>
      </c>
      <c r="N3880">
        <f>IF(Tabela_Brasil[[#This Row],[COMP_P]]&lt;=2,1,0)</f>
        <v>0</v>
      </c>
    </row>
    <row r="3881" spans="1:14" x14ac:dyDescent="0.25">
      <c r="A3881" s="9" t="s">
        <v>3782</v>
      </c>
      <c r="B3881" s="9" t="s">
        <v>111</v>
      </c>
      <c r="C3881" s="9">
        <v>314</v>
      </c>
      <c r="D3881" s="9">
        <v>0.64200000000000002</v>
      </c>
      <c r="E3881" s="9">
        <v>0.58899999999999997</v>
      </c>
      <c r="F3881" s="9">
        <v>0.56799999999999995</v>
      </c>
      <c r="G3881" s="9">
        <v>9459.65</v>
      </c>
      <c r="H3881" s="10">
        <v>1</v>
      </c>
      <c r="I3881" t="str">
        <f>CONCATENATE(Tabela_Brasil[[#This Row],[Município]],"-",Tabela_Brasil[[#This Row],[Estado]])</f>
        <v>Babaçulândia-TO</v>
      </c>
      <c r="J3881">
        <f>IF(Tabela_Brasil[[#This Row],[IDHM]]&lt;=0.599,1,0)</f>
        <v>0</v>
      </c>
      <c r="K3881" t="str">
        <f>IF(Tabela_Brasil[[#This Row],[IDHM]]&lt;=0.55,"Baixo",IF(Tabela_Brasil[[#This Row],[IDHM]]&lt;=0.699,"Médio",IF(Tabela_Brasil[[#This Row],[IDHM]]&lt;=0.799,"Alto","Muito Alto")))</f>
        <v>Médio</v>
      </c>
      <c r="L3881" t="str">
        <f>VLOOKUP(Tabela_Brasil[[#This Row],[Estado]],'De-Para_Estado_Regiao'!$B$3:$C$29,2,FALSE)</f>
        <v>Norte</v>
      </c>
      <c r="M3881">
        <f>IF(Tabela_Brasil[[#This Row],[IBGE_1-4]]&gt;=951,1,0)</f>
        <v>0</v>
      </c>
      <c r="N3881">
        <f>IF(Tabela_Brasil[[#This Row],[COMP_P]]&lt;=2,1,0)</f>
        <v>1</v>
      </c>
    </row>
    <row r="3882" spans="1:14" x14ac:dyDescent="0.25">
      <c r="A3882" s="12" t="s">
        <v>3783</v>
      </c>
      <c r="B3882" s="12" t="s">
        <v>16</v>
      </c>
      <c r="C3882" s="12">
        <v>243</v>
      </c>
      <c r="D3882" s="12">
        <v>0.621</v>
      </c>
      <c r="E3882" s="12">
        <v>0.622</v>
      </c>
      <c r="F3882" s="12">
        <v>0.47499999999999998</v>
      </c>
      <c r="G3882" s="12">
        <v>11480.6</v>
      </c>
      <c r="H3882" s="13">
        <v>1</v>
      </c>
      <c r="I3882" t="str">
        <f>CONCATENATE(Tabela_Brasil[[#This Row],[Município]],"-",Tabela_Brasil[[#This Row],[Estado]])</f>
        <v>Santana Do Manhuaçu-MG</v>
      </c>
      <c r="J3882">
        <f>IF(Tabela_Brasil[[#This Row],[IDHM]]&lt;=0.599,1,0)</f>
        <v>0</v>
      </c>
      <c r="K3882" t="str">
        <f>IF(Tabela_Brasil[[#This Row],[IDHM]]&lt;=0.55,"Baixo",IF(Tabela_Brasil[[#This Row],[IDHM]]&lt;=0.699,"Médio",IF(Tabela_Brasil[[#This Row],[IDHM]]&lt;=0.799,"Alto","Muito Alto")))</f>
        <v>Médio</v>
      </c>
      <c r="L3882" t="str">
        <f>VLOOKUP(Tabela_Brasil[[#This Row],[Estado]],'De-Para_Estado_Regiao'!$B$3:$C$29,2,FALSE)</f>
        <v>Sudeste</v>
      </c>
      <c r="M3882">
        <f>IF(Tabela_Brasil[[#This Row],[IBGE_1-4]]&gt;=951,1,0)</f>
        <v>0</v>
      </c>
      <c r="N3882">
        <f>IF(Tabela_Brasil[[#This Row],[COMP_P]]&lt;=2,1,0)</f>
        <v>1</v>
      </c>
    </row>
    <row r="3883" spans="1:14" x14ac:dyDescent="0.25">
      <c r="A3883" s="9" t="s">
        <v>3784</v>
      </c>
      <c r="B3883" s="9" t="s">
        <v>24</v>
      </c>
      <c r="C3883" s="9">
        <v>324</v>
      </c>
      <c r="D3883" s="9">
        <v>0.54600000000000004</v>
      </c>
      <c r="E3883" s="9">
        <v>0.52600000000000002</v>
      </c>
      <c r="F3883" s="9">
        <v>0.432</v>
      </c>
      <c r="G3883" s="9">
        <v>5881.41</v>
      </c>
      <c r="H3883" s="10">
        <v>2</v>
      </c>
      <c r="I3883" t="str">
        <f>CONCATENATE(Tabela_Brasil[[#This Row],[Município]],"-",Tabela_Brasil[[#This Row],[Estado]])</f>
        <v>Adustina-BA</v>
      </c>
      <c r="J3883">
        <f>IF(Tabela_Brasil[[#This Row],[IDHM]]&lt;=0.599,1,0)</f>
        <v>1</v>
      </c>
      <c r="K3883" t="str">
        <f>IF(Tabela_Brasil[[#This Row],[IDHM]]&lt;=0.55,"Baixo",IF(Tabela_Brasil[[#This Row],[IDHM]]&lt;=0.699,"Médio",IF(Tabela_Brasil[[#This Row],[IDHM]]&lt;=0.799,"Alto","Muito Alto")))</f>
        <v>Baixo</v>
      </c>
      <c r="L3883" t="str">
        <f>VLOOKUP(Tabela_Brasil[[#This Row],[Estado]],'De-Para_Estado_Regiao'!$B$3:$C$29,2,FALSE)</f>
        <v>Nordeste</v>
      </c>
      <c r="M3883">
        <f>IF(Tabela_Brasil[[#This Row],[IBGE_1-4]]&gt;=951,1,0)</f>
        <v>0</v>
      </c>
      <c r="N3883">
        <f>IF(Tabela_Brasil[[#This Row],[COMP_P]]&lt;=2,1,0)</f>
        <v>1</v>
      </c>
    </row>
    <row r="3884" spans="1:14" x14ac:dyDescent="0.25">
      <c r="A3884" s="12" t="s">
        <v>3785</v>
      </c>
      <c r="B3884" s="12" t="s">
        <v>87</v>
      </c>
      <c r="C3884" s="12">
        <v>392</v>
      </c>
      <c r="D3884" s="12">
        <v>0.56100000000000005</v>
      </c>
      <c r="E3884" s="12">
        <v>0.48099999999999998</v>
      </c>
      <c r="F3884" s="12">
        <v>0.51100000000000001</v>
      </c>
      <c r="G3884" s="12">
        <v>6428.8</v>
      </c>
      <c r="H3884" s="13">
        <v>35</v>
      </c>
      <c r="I3884" t="str">
        <f>CONCATENATE(Tabela_Brasil[[#This Row],[Município]],"-",Tabela_Brasil[[#This Row],[Estado]])</f>
        <v>Paulino Neves-MA</v>
      </c>
      <c r="J3884">
        <f>IF(Tabela_Brasil[[#This Row],[IDHM]]&lt;=0.599,1,0)</f>
        <v>1</v>
      </c>
      <c r="K3884" t="str">
        <f>IF(Tabela_Brasil[[#This Row],[IDHM]]&lt;=0.55,"Baixo",IF(Tabela_Brasil[[#This Row],[IDHM]]&lt;=0.699,"Médio",IF(Tabela_Brasil[[#This Row],[IDHM]]&lt;=0.799,"Alto","Muito Alto")))</f>
        <v>Médio</v>
      </c>
      <c r="L3884" t="str">
        <f>VLOOKUP(Tabela_Brasil[[#This Row],[Estado]],'De-Para_Estado_Regiao'!$B$3:$C$29,2,FALSE)</f>
        <v>Nordeste</v>
      </c>
      <c r="M3884">
        <f>IF(Tabela_Brasil[[#This Row],[IBGE_1-4]]&gt;=951,1,0)</f>
        <v>0</v>
      </c>
      <c r="N3884">
        <f>IF(Tabela_Brasil[[#This Row],[COMP_P]]&lt;=2,1,0)</f>
        <v>0</v>
      </c>
    </row>
    <row r="3885" spans="1:14" x14ac:dyDescent="0.25">
      <c r="A3885" s="9" t="s">
        <v>951</v>
      </c>
      <c r="B3885" s="9" t="s">
        <v>59</v>
      </c>
      <c r="C3885" s="9">
        <v>60</v>
      </c>
      <c r="D3885" s="9">
        <v>0.67</v>
      </c>
      <c r="E3885" s="9">
        <v>0.65500000000000003</v>
      </c>
      <c r="F3885" s="9">
        <v>0.55700000000000005</v>
      </c>
      <c r="G3885" s="9">
        <v>39525.15</v>
      </c>
      <c r="H3885" s="10">
        <v>1</v>
      </c>
      <c r="I3885" t="str">
        <f>CONCATENATE(Tabela_Brasil[[#This Row],[Município]],"-",Tabela_Brasil[[#This Row],[Estado]])</f>
        <v>Palmeira-SC</v>
      </c>
      <c r="J3885">
        <f>IF(Tabela_Brasil[[#This Row],[IDHM]]&lt;=0.599,1,0)</f>
        <v>0</v>
      </c>
      <c r="K3885" t="str">
        <f>IF(Tabela_Brasil[[#This Row],[IDHM]]&lt;=0.55,"Baixo",IF(Tabela_Brasil[[#This Row],[IDHM]]&lt;=0.699,"Médio",IF(Tabela_Brasil[[#This Row],[IDHM]]&lt;=0.799,"Alto","Muito Alto")))</f>
        <v>Médio</v>
      </c>
      <c r="L3885" t="str">
        <f>VLOOKUP(Tabela_Brasil[[#This Row],[Estado]],'De-Para_Estado_Regiao'!$B$3:$C$29,2,FALSE)</f>
        <v>Sul</v>
      </c>
      <c r="M3885">
        <f>IF(Tabela_Brasil[[#This Row],[IBGE_1-4]]&gt;=951,1,0)</f>
        <v>0</v>
      </c>
      <c r="N3885">
        <f>IF(Tabela_Brasil[[#This Row],[COMP_P]]&lt;=2,1,0)</f>
        <v>1</v>
      </c>
    </row>
    <row r="3886" spans="1:14" x14ac:dyDescent="0.25">
      <c r="A3886" s="12" t="s">
        <v>3786</v>
      </c>
      <c r="B3886" s="12" t="s">
        <v>7</v>
      </c>
      <c r="C3886" s="12">
        <v>275</v>
      </c>
      <c r="D3886" s="12">
        <v>0.68</v>
      </c>
      <c r="E3886" s="12">
        <v>0.65800000000000003</v>
      </c>
      <c r="F3886" s="12">
        <v>0.60499999999999998</v>
      </c>
      <c r="G3886" s="12">
        <v>20412.48</v>
      </c>
      <c r="H3886" s="13">
        <v>3</v>
      </c>
      <c r="I3886" t="str">
        <f>CONCATENATE(Tabela_Brasil[[#This Row],[Município]],"-",Tabela_Brasil[[#This Row],[Estado]])</f>
        <v>Canitar-SP</v>
      </c>
      <c r="J3886">
        <f>IF(Tabela_Brasil[[#This Row],[IDHM]]&lt;=0.599,1,0)</f>
        <v>0</v>
      </c>
      <c r="K3886" t="str">
        <f>IF(Tabela_Brasil[[#This Row],[IDHM]]&lt;=0.55,"Baixo",IF(Tabela_Brasil[[#This Row],[IDHM]]&lt;=0.699,"Médio",IF(Tabela_Brasil[[#This Row],[IDHM]]&lt;=0.799,"Alto","Muito Alto")))</f>
        <v>Médio</v>
      </c>
      <c r="L3886" t="str">
        <f>VLOOKUP(Tabela_Brasil[[#This Row],[Estado]],'De-Para_Estado_Regiao'!$B$3:$C$29,2,FALSE)</f>
        <v>Sudeste</v>
      </c>
      <c r="M3886">
        <f>IF(Tabela_Brasil[[#This Row],[IBGE_1-4]]&gt;=951,1,0)</f>
        <v>0</v>
      </c>
      <c r="N3886">
        <f>IF(Tabela_Brasil[[#This Row],[COMP_P]]&lt;=2,1,0)</f>
        <v>0</v>
      </c>
    </row>
    <row r="3887" spans="1:14" x14ac:dyDescent="0.25">
      <c r="A3887" s="9" t="s">
        <v>3787</v>
      </c>
      <c r="B3887" s="9" t="s">
        <v>16</v>
      </c>
      <c r="C3887" s="9">
        <v>127</v>
      </c>
      <c r="D3887" s="9">
        <v>0.67400000000000004</v>
      </c>
      <c r="E3887" s="9">
        <v>0.68</v>
      </c>
      <c r="F3887" s="9">
        <v>0.53900000000000003</v>
      </c>
      <c r="G3887" s="9">
        <v>20456.13</v>
      </c>
      <c r="H3887" s="10">
        <v>4</v>
      </c>
      <c r="I3887" t="str">
        <f>CONCATENATE(Tabela_Brasil[[#This Row],[Município]],"-",Tabela_Brasil[[#This Row],[Estado]])</f>
        <v>São Pedro Da União-MG</v>
      </c>
      <c r="J3887">
        <f>IF(Tabela_Brasil[[#This Row],[IDHM]]&lt;=0.599,1,0)</f>
        <v>0</v>
      </c>
      <c r="K3887" t="str">
        <f>IF(Tabela_Brasil[[#This Row],[IDHM]]&lt;=0.55,"Baixo",IF(Tabela_Brasil[[#This Row],[IDHM]]&lt;=0.699,"Médio",IF(Tabela_Brasil[[#This Row],[IDHM]]&lt;=0.799,"Alto","Muito Alto")))</f>
        <v>Médio</v>
      </c>
      <c r="L3887" t="str">
        <f>VLOOKUP(Tabela_Brasil[[#This Row],[Estado]],'De-Para_Estado_Regiao'!$B$3:$C$29,2,FALSE)</f>
        <v>Sudeste</v>
      </c>
      <c r="M3887">
        <f>IF(Tabela_Brasil[[#This Row],[IBGE_1-4]]&gt;=951,1,0)</f>
        <v>0</v>
      </c>
      <c r="N3887">
        <f>IF(Tabela_Brasil[[#This Row],[COMP_P]]&lt;=2,1,0)</f>
        <v>0</v>
      </c>
    </row>
    <row r="3888" spans="1:14" x14ac:dyDescent="0.25">
      <c r="A3888" s="12" t="s">
        <v>3788</v>
      </c>
      <c r="B3888" s="12" t="s">
        <v>82</v>
      </c>
      <c r="C3888" s="12">
        <v>192</v>
      </c>
      <c r="D3888" s="12">
        <v>0.59</v>
      </c>
      <c r="E3888" s="12">
        <v>0.58299999999999996</v>
      </c>
      <c r="F3888" s="12">
        <v>0.45300000000000001</v>
      </c>
      <c r="G3888" s="12">
        <v>9918.9</v>
      </c>
      <c r="H3888" s="13">
        <v>2</v>
      </c>
      <c r="I3888" t="str">
        <f>CONCATENATE(Tabela_Brasil[[#This Row],[Município]],"-",Tabela_Brasil[[#This Row],[Estado]])</f>
        <v>Cachoeira Dos Índios-PB</v>
      </c>
      <c r="J3888">
        <f>IF(Tabela_Brasil[[#This Row],[IDHM]]&lt;=0.599,1,0)</f>
        <v>1</v>
      </c>
      <c r="K3888" t="str">
        <f>IF(Tabela_Brasil[[#This Row],[IDHM]]&lt;=0.55,"Baixo",IF(Tabela_Brasil[[#This Row],[IDHM]]&lt;=0.699,"Médio",IF(Tabela_Brasil[[#This Row],[IDHM]]&lt;=0.799,"Alto","Muito Alto")))</f>
        <v>Médio</v>
      </c>
      <c r="L3888" t="str">
        <f>VLOOKUP(Tabela_Brasil[[#This Row],[Estado]],'De-Para_Estado_Regiao'!$B$3:$C$29,2,FALSE)</f>
        <v>Nordeste</v>
      </c>
      <c r="M3888">
        <f>IF(Tabela_Brasil[[#This Row],[IBGE_1-4]]&gt;=951,1,0)</f>
        <v>0</v>
      </c>
      <c r="N3888">
        <f>IF(Tabela_Brasil[[#This Row],[COMP_P]]&lt;=2,1,0)</f>
        <v>1</v>
      </c>
    </row>
    <row r="3889" spans="1:14" x14ac:dyDescent="0.25">
      <c r="A3889" s="9" t="s">
        <v>3789</v>
      </c>
      <c r="B3889" s="9" t="s">
        <v>16</v>
      </c>
      <c r="C3889" s="9">
        <v>103</v>
      </c>
      <c r="D3889" s="9">
        <v>0.7</v>
      </c>
      <c r="E3889" s="9">
        <v>0.70299999999999996</v>
      </c>
      <c r="F3889" s="9">
        <v>0.56599999999999995</v>
      </c>
      <c r="G3889" s="9">
        <v>32254.86</v>
      </c>
      <c r="H3889" s="10">
        <v>1</v>
      </c>
      <c r="I3889" t="str">
        <f>CONCATENATE(Tabela_Brasil[[#This Row],[Município]],"-",Tabela_Brasil[[#This Row],[Estado]])</f>
        <v>Comendador Gomes-MG</v>
      </c>
      <c r="J3889">
        <f>IF(Tabela_Brasil[[#This Row],[IDHM]]&lt;=0.599,1,0)</f>
        <v>0</v>
      </c>
      <c r="K3889" t="str">
        <f>IF(Tabela_Brasil[[#This Row],[IDHM]]&lt;=0.55,"Baixo",IF(Tabela_Brasil[[#This Row],[IDHM]]&lt;=0.699,"Médio",IF(Tabela_Brasil[[#This Row],[IDHM]]&lt;=0.799,"Alto","Muito Alto")))</f>
        <v>Alto</v>
      </c>
      <c r="L3889" t="str">
        <f>VLOOKUP(Tabela_Brasil[[#This Row],[Estado]],'De-Para_Estado_Regiao'!$B$3:$C$29,2,FALSE)</f>
        <v>Sudeste</v>
      </c>
      <c r="M3889">
        <f>IF(Tabela_Brasil[[#This Row],[IBGE_1-4]]&gt;=951,1,0)</f>
        <v>0</v>
      </c>
      <c r="N3889">
        <f>IF(Tabela_Brasil[[#This Row],[COMP_P]]&lt;=2,1,0)</f>
        <v>1</v>
      </c>
    </row>
    <row r="3890" spans="1:14" x14ac:dyDescent="0.25">
      <c r="A3890" s="12" t="s">
        <v>1817</v>
      </c>
      <c r="B3890" s="12" t="s">
        <v>16</v>
      </c>
      <c r="C3890" s="12">
        <v>215</v>
      </c>
      <c r="D3890" s="12">
        <v>0.66</v>
      </c>
      <c r="E3890" s="12">
        <v>0.66</v>
      </c>
      <c r="F3890" s="12">
        <v>0.53700000000000003</v>
      </c>
      <c r="G3890" s="12">
        <v>15081.64</v>
      </c>
      <c r="H3890" s="13">
        <v>6</v>
      </c>
      <c r="I3890" t="str">
        <f>CONCATENATE(Tabela_Brasil[[#This Row],[Município]],"-",Tabela_Brasil[[#This Row],[Estado]])</f>
        <v>São Francisco De Paula-MG</v>
      </c>
      <c r="J3890">
        <f>IF(Tabela_Brasil[[#This Row],[IDHM]]&lt;=0.599,1,0)</f>
        <v>0</v>
      </c>
      <c r="K3890" t="str">
        <f>IF(Tabela_Brasil[[#This Row],[IDHM]]&lt;=0.55,"Baixo",IF(Tabela_Brasil[[#This Row],[IDHM]]&lt;=0.699,"Médio",IF(Tabela_Brasil[[#This Row],[IDHM]]&lt;=0.799,"Alto","Muito Alto")))</f>
        <v>Médio</v>
      </c>
      <c r="L3890" t="str">
        <f>VLOOKUP(Tabela_Brasil[[#This Row],[Estado]],'De-Para_Estado_Regiao'!$B$3:$C$29,2,FALSE)</f>
        <v>Sudeste</v>
      </c>
      <c r="M3890">
        <f>IF(Tabela_Brasil[[#This Row],[IBGE_1-4]]&gt;=951,1,0)</f>
        <v>0</v>
      </c>
      <c r="N3890">
        <f>IF(Tabela_Brasil[[#This Row],[COMP_P]]&lt;=2,1,0)</f>
        <v>0</v>
      </c>
    </row>
    <row r="3891" spans="1:14" x14ac:dyDescent="0.25">
      <c r="A3891" s="9" t="s">
        <v>2336</v>
      </c>
      <c r="B3891" s="9" t="s">
        <v>39</v>
      </c>
      <c r="C3891" s="9">
        <v>525</v>
      </c>
      <c r="D3891" s="9">
        <v>0.65400000000000003</v>
      </c>
      <c r="E3891" s="9">
        <v>0.59399999999999997</v>
      </c>
      <c r="F3891" s="9">
        <v>0.59399999999999997</v>
      </c>
      <c r="G3891" s="9">
        <v>11123.21</v>
      </c>
      <c r="H3891" s="10">
        <v>2</v>
      </c>
      <c r="I3891" t="str">
        <f>CONCATENATE(Tabela_Brasil[[#This Row],[Município]],"-",Tabela_Brasil[[#This Row],[Estado]])</f>
        <v>Itapiranga-AM</v>
      </c>
      <c r="J3891">
        <f>IF(Tabela_Brasil[[#This Row],[IDHM]]&lt;=0.599,1,0)</f>
        <v>0</v>
      </c>
      <c r="K3891" t="str">
        <f>IF(Tabela_Brasil[[#This Row],[IDHM]]&lt;=0.55,"Baixo",IF(Tabela_Brasil[[#This Row],[IDHM]]&lt;=0.699,"Médio",IF(Tabela_Brasil[[#This Row],[IDHM]]&lt;=0.799,"Alto","Muito Alto")))</f>
        <v>Médio</v>
      </c>
      <c r="L3891" t="str">
        <f>VLOOKUP(Tabela_Brasil[[#This Row],[Estado]],'De-Para_Estado_Regiao'!$B$3:$C$29,2,FALSE)</f>
        <v>Norte</v>
      </c>
      <c r="M3891">
        <f>IF(Tabela_Brasil[[#This Row],[IBGE_1-4]]&gt;=951,1,0)</f>
        <v>0</v>
      </c>
      <c r="N3891">
        <f>IF(Tabela_Brasil[[#This Row],[COMP_P]]&lt;=2,1,0)</f>
        <v>1</v>
      </c>
    </row>
    <row r="3892" spans="1:14" x14ac:dyDescent="0.25">
      <c r="A3892" s="12" t="s">
        <v>3790</v>
      </c>
      <c r="B3892" s="12" t="s">
        <v>94</v>
      </c>
      <c r="C3892" s="12">
        <v>432</v>
      </c>
      <c r="D3892" s="12">
        <v>0.56000000000000005</v>
      </c>
      <c r="E3892" s="12">
        <v>0.53600000000000003</v>
      </c>
      <c r="F3892" s="12">
        <v>0.42099999999999999</v>
      </c>
      <c r="G3892" s="12">
        <v>8708.2800000000007</v>
      </c>
      <c r="H3892" s="13">
        <v>17</v>
      </c>
      <c r="I3892" t="str">
        <f>CONCATENATE(Tabela_Brasil[[#This Row],[Município]],"-",Tabela_Brasil[[#This Row],[Estado]])</f>
        <v>Quebrangulo-AL</v>
      </c>
      <c r="J3892">
        <f>IF(Tabela_Brasil[[#This Row],[IDHM]]&lt;=0.599,1,0)</f>
        <v>1</v>
      </c>
      <c r="K3892" t="str">
        <f>IF(Tabela_Brasil[[#This Row],[IDHM]]&lt;=0.55,"Baixo",IF(Tabela_Brasil[[#This Row],[IDHM]]&lt;=0.699,"Médio",IF(Tabela_Brasil[[#This Row],[IDHM]]&lt;=0.799,"Alto","Muito Alto")))</f>
        <v>Médio</v>
      </c>
      <c r="L3892" t="str">
        <f>VLOOKUP(Tabela_Brasil[[#This Row],[Estado]],'De-Para_Estado_Regiao'!$B$3:$C$29,2,FALSE)</f>
        <v>Nordeste</v>
      </c>
      <c r="M3892">
        <f>IF(Tabela_Brasil[[#This Row],[IBGE_1-4]]&gt;=951,1,0)</f>
        <v>0</v>
      </c>
      <c r="N3892">
        <f>IF(Tabela_Brasil[[#This Row],[COMP_P]]&lt;=2,1,0)</f>
        <v>0</v>
      </c>
    </row>
    <row r="3893" spans="1:14" x14ac:dyDescent="0.25">
      <c r="A3893" s="9" t="s">
        <v>3791</v>
      </c>
      <c r="B3893" s="9" t="s">
        <v>111</v>
      </c>
      <c r="C3893" s="9">
        <v>191</v>
      </c>
      <c r="D3893" s="9">
        <v>0.63100000000000001</v>
      </c>
      <c r="E3893" s="9">
        <v>0.63</v>
      </c>
      <c r="F3893" s="9">
        <v>0.504</v>
      </c>
      <c r="G3893" s="9">
        <v>20155.560000000001</v>
      </c>
      <c r="H3893" s="10">
        <v>0</v>
      </c>
      <c r="I3893" t="str">
        <f>CONCATENATE(Tabela_Brasil[[#This Row],[Município]],"-",Tabela_Brasil[[#This Row],[Estado]])</f>
        <v>Marianópolis Do Tocantins-TO</v>
      </c>
      <c r="J3893">
        <f>IF(Tabela_Brasil[[#This Row],[IDHM]]&lt;=0.599,1,0)</f>
        <v>0</v>
      </c>
      <c r="K3893" t="str">
        <f>IF(Tabela_Brasil[[#This Row],[IDHM]]&lt;=0.55,"Baixo",IF(Tabela_Brasil[[#This Row],[IDHM]]&lt;=0.699,"Médio",IF(Tabela_Brasil[[#This Row],[IDHM]]&lt;=0.799,"Alto","Muito Alto")))</f>
        <v>Médio</v>
      </c>
      <c r="L3893" t="str">
        <f>VLOOKUP(Tabela_Brasil[[#This Row],[Estado]],'De-Para_Estado_Regiao'!$B$3:$C$29,2,FALSE)</f>
        <v>Norte</v>
      </c>
      <c r="M3893">
        <f>IF(Tabela_Brasil[[#This Row],[IBGE_1-4]]&gt;=951,1,0)</f>
        <v>0</v>
      </c>
      <c r="N3893">
        <f>IF(Tabela_Brasil[[#This Row],[COMP_P]]&lt;=2,1,0)</f>
        <v>1</v>
      </c>
    </row>
    <row r="3894" spans="1:14" x14ac:dyDescent="0.25">
      <c r="A3894" s="12" t="s">
        <v>3792</v>
      </c>
      <c r="B3894" s="12" t="s">
        <v>16</v>
      </c>
      <c r="C3894" s="12">
        <v>284</v>
      </c>
      <c r="D3894" s="12">
        <v>0.66</v>
      </c>
      <c r="E3894" s="12">
        <v>0.64400000000000002</v>
      </c>
      <c r="F3894" s="12">
        <v>0.55800000000000005</v>
      </c>
      <c r="G3894" s="12">
        <v>11117.37</v>
      </c>
      <c r="H3894" s="13">
        <v>6</v>
      </c>
      <c r="I3894" t="str">
        <f>CONCATENATE(Tabela_Brasil[[#This Row],[Município]],"-",Tabela_Brasil[[#This Row],[Estado]])</f>
        <v>Cordisburgo-MG</v>
      </c>
      <c r="J3894">
        <f>IF(Tabela_Brasil[[#This Row],[IDHM]]&lt;=0.599,1,0)</f>
        <v>0</v>
      </c>
      <c r="K3894" t="str">
        <f>IF(Tabela_Brasil[[#This Row],[IDHM]]&lt;=0.55,"Baixo",IF(Tabela_Brasil[[#This Row],[IDHM]]&lt;=0.699,"Médio",IF(Tabela_Brasil[[#This Row],[IDHM]]&lt;=0.799,"Alto","Muito Alto")))</f>
        <v>Médio</v>
      </c>
      <c r="L3894" t="str">
        <f>VLOOKUP(Tabela_Brasil[[#This Row],[Estado]],'De-Para_Estado_Regiao'!$B$3:$C$29,2,FALSE)</f>
        <v>Sudeste</v>
      </c>
      <c r="M3894">
        <f>IF(Tabela_Brasil[[#This Row],[IBGE_1-4]]&gt;=951,1,0)</f>
        <v>0</v>
      </c>
      <c r="N3894">
        <f>IF(Tabela_Brasil[[#This Row],[COMP_P]]&lt;=2,1,0)</f>
        <v>0</v>
      </c>
    </row>
    <row r="3895" spans="1:14" x14ac:dyDescent="0.25">
      <c r="A3895" s="9" t="s">
        <v>3793</v>
      </c>
      <c r="B3895" s="9" t="s">
        <v>16</v>
      </c>
      <c r="C3895" s="9">
        <v>194</v>
      </c>
      <c r="D3895" s="9">
        <v>0.64500000000000002</v>
      </c>
      <c r="E3895" s="9">
        <v>0.626</v>
      </c>
      <c r="F3895" s="9">
        <v>0.50800000000000001</v>
      </c>
      <c r="G3895" s="9">
        <v>12761.48</v>
      </c>
      <c r="H3895" s="10">
        <v>4</v>
      </c>
      <c r="I3895" t="str">
        <f>CONCATENATE(Tabela_Brasil[[#This Row],[Município]],"-",Tabela_Brasil[[#This Row],[Estado]])</f>
        <v>Durandé-MG</v>
      </c>
      <c r="J3895">
        <f>IF(Tabela_Brasil[[#This Row],[IDHM]]&lt;=0.599,1,0)</f>
        <v>0</v>
      </c>
      <c r="K3895" t="str">
        <f>IF(Tabela_Brasil[[#This Row],[IDHM]]&lt;=0.55,"Baixo",IF(Tabela_Brasil[[#This Row],[IDHM]]&lt;=0.699,"Médio",IF(Tabela_Brasil[[#This Row],[IDHM]]&lt;=0.799,"Alto","Muito Alto")))</f>
        <v>Médio</v>
      </c>
      <c r="L3895" t="str">
        <f>VLOOKUP(Tabela_Brasil[[#This Row],[Estado]],'De-Para_Estado_Regiao'!$B$3:$C$29,2,FALSE)</f>
        <v>Sudeste</v>
      </c>
      <c r="M3895">
        <f>IF(Tabela_Brasil[[#This Row],[IBGE_1-4]]&gt;=951,1,0)</f>
        <v>0</v>
      </c>
      <c r="N3895">
        <f>IF(Tabela_Brasil[[#This Row],[COMP_P]]&lt;=2,1,0)</f>
        <v>0</v>
      </c>
    </row>
    <row r="3896" spans="1:14" x14ac:dyDescent="0.25">
      <c r="A3896" s="12" t="s">
        <v>3794</v>
      </c>
      <c r="B3896" s="12" t="s">
        <v>22</v>
      </c>
      <c r="C3896" s="12">
        <v>166</v>
      </c>
      <c r="D3896" s="12">
        <v>0.71</v>
      </c>
      <c r="E3896" s="12">
        <v>0.70699999999999996</v>
      </c>
      <c r="F3896" s="12">
        <v>0.59299999999999997</v>
      </c>
      <c r="G3896" s="12">
        <v>27104.01</v>
      </c>
      <c r="H3896" s="13">
        <v>4</v>
      </c>
      <c r="I3896" t="str">
        <f>CONCATENATE(Tabela_Brasil[[#This Row],[Município]],"-",Tabela_Brasil[[#This Row],[Estado]])</f>
        <v>Prado Ferreira-PR</v>
      </c>
      <c r="J3896">
        <f>IF(Tabela_Brasil[[#This Row],[IDHM]]&lt;=0.599,1,0)</f>
        <v>0</v>
      </c>
      <c r="K3896" t="str">
        <f>IF(Tabela_Brasil[[#This Row],[IDHM]]&lt;=0.55,"Baixo",IF(Tabela_Brasil[[#This Row],[IDHM]]&lt;=0.699,"Médio",IF(Tabela_Brasil[[#This Row],[IDHM]]&lt;=0.799,"Alto","Muito Alto")))</f>
        <v>Alto</v>
      </c>
      <c r="L3896" t="str">
        <f>VLOOKUP(Tabela_Brasil[[#This Row],[Estado]],'De-Para_Estado_Regiao'!$B$3:$C$29,2,FALSE)</f>
        <v>Sul</v>
      </c>
      <c r="M3896">
        <f>IF(Tabela_Brasil[[#This Row],[IBGE_1-4]]&gt;=951,1,0)</f>
        <v>0</v>
      </c>
      <c r="N3896">
        <f>IF(Tabela_Brasil[[#This Row],[COMP_P]]&lt;=2,1,0)</f>
        <v>0</v>
      </c>
    </row>
    <row r="3897" spans="1:14" x14ac:dyDescent="0.25">
      <c r="A3897" s="9" t="s">
        <v>3795</v>
      </c>
      <c r="B3897" s="9" t="s">
        <v>16</v>
      </c>
      <c r="C3897" s="9">
        <v>124</v>
      </c>
      <c r="D3897" s="9">
        <v>0.72699999999999998</v>
      </c>
      <c r="E3897" s="9">
        <v>0.70299999999999996</v>
      </c>
      <c r="F3897" s="9">
        <v>0.622</v>
      </c>
      <c r="G3897" s="9">
        <v>25359.919999999998</v>
      </c>
      <c r="H3897" s="10">
        <v>1</v>
      </c>
      <c r="I3897" t="str">
        <f>CONCATENATE(Tabela_Brasil[[#This Row],[Município]],"-",Tabela_Brasil[[#This Row],[Estado]])</f>
        <v>Itutinga-MG</v>
      </c>
      <c r="J3897">
        <f>IF(Tabela_Brasil[[#This Row],[IDHM]]&lt;=0.599,1,0)</f>
        <v>0</v>
      </c>
      <c r="K3897" t="str">
        <f>IF(Tabela_Brasil[[#This Row],[IDHM]]&lt;=0.55,"Baixo",IF(Tabela_Brasil[[#This Row],[IDHM]]&lt;=0.699,"Médio",IF(Tabela_Brasil[[#This Row],[IDHM]]&lt;=0.799,"Alto","Muito Alto")))</f>
        <v>Alto</v>
      </c>
      <c r="L3897" t="str">
        <f>VLOOKUP(Tabela_Brasil[[#This Row],[Estado]],'De-Para_Estado_Regiao'!$B$3:$C$29,2,FALSE)</f>
        <v>Sudeste</v>
      </c>
      <c r="M3897">
        <f>IF(Tabela_Brasil[[#This Row],[IBGE_1-4]]&gt;=951,1,0)</f>
        <v>0</v>
      </c>
      <c r="N3897">
        <f>IF(Tabela_Brasil[[#This Row],[COMP_P]]&lt;=2,1,0)</f>
        <v>1</v>
      </c>
    </row>
    <row r="3898" spans="1:14" x14ac:dyDescent="0.25">
      <c r="A3898" s="12" t="s">
        <v>3796</v>
      </c>
      <c r="B3898" s="12" t="s">
        <v>33</v>
      </c>
      <c r="C3898" s="12">
        <v>98</v>
      </c>
      <c r="D3898" s="12">
        <v>0.71299999999999997</v>
      </c>
      <c r="E3898" s="12">
        <v>0.65600000000000003</v>
      </c>
      <c r="F3898" s="12">
        <v>0.66</v>
      </c>
      <c r="G3898" s="12">
        <v>28429.38</v>
      </c>
      <c r="H3898" s="13">
        <v>1</v>
      </c>
      <c r="I3898" t="str">
        <f>CONCATENATE(Tabela_Brasil[[#This Row],[Município]],"-",Tabela_Brasil[[#This Row],[Estado]])</f>
        <v>Palestina De Goiás-GO</v>
      </c>
      <c r="J3898">
        <f>IF(Tabela_Brasil[[#This Row],[IDHM]]&lt;=0.599,1,0)</f>
        <v>0</v>
      </c>
      <c r="K3898" t="str">
        <f>IF(Tabela_Brasil[[#This Row],[IDHM]]&lt;=0.55,"Baixo",IF(Tabela_Brasil[[#This Row],[IDHM]]&lt;=0.699,"Médio",IF(Tabela_Brasil[[#This Row],[IDHM]]&lt;=0.799,"Alto","Muito Alto")))</f>
        <v>Alto</v>
      </c>
      <c r="L3898" t="str">
        <f>VLOOKUP(Tabela_Brasil[[#This Row],[Estado]],'De-Para_Estado_Regiao'!$B$3:$C$29,2,FALSE)</f>
        <v>Centro-Oeste</v>
      </c>
      <c r="M3898">
        <f>IF(Tabela_Brasil[[#This Row],[IBGE_1-4]]&gt;=951,1,0)</f>
        <v>0</v>
      </c>
      <c r="N3898">
        <f>IF(Tabela_Brasil[[#This Row],[COMP_P]]&lt;=2,1,0)</f>
        <v>1</v>
      </c>
    </row>
    <row r="3899" spans="1:14" x14ac:dyDescent="0.25">
      <c r="A3899" s="9" t="s">
        <v>3797</v>
      </c>
      <c r="B3899" s="9" t="s">
        <v>7</v>
      </c>
      <c r="C3899" s="9">
        <v>186</v>
      </c>
      <c r="D3899" s="9">
        <v>0.72</v>
      </c>
      <c r="E3899" s="9">
        <v>0.68200000000000005</v>
      </c>
      <c r="F3899" s="9">
        <v>0.67300000000000004</v>
      </c>
      <c r="G3899" s="9">
        <v>20925.189999999999</v>
      </c>
      <c r="H3899" s="10">
        <v>3</v>
      </c>
      <c r="I3899" t="str">
        <f>CONCATENATE(Tabela_Brasil[[#This Row],[Município]],"-",Tabela_Brasil[[#This Row],[Estado]])</f>
        <v>Itapura-SP</v>
      </c>
      <c r="J3899">
        <f>IF(Tabela_Brasil[[#This Row],[IDHM]]&lt;=0.599,1,0)</f>
        <v>0</v>
      </c>
      <c r="K3899" t="str">
        <f>IF(Tabela_Brasil[[#This Row],[IDHM]]&lt;=0.55,"Baixo",IF(Tabela_Brasil[[#This Row],[IDHM]]&lt;=0.699,"Médio",IF(Tabela_Brasil[[#This Row],[IDHM]]&lt;=0.799,"Alto","Muito Alto")))</f>
        <v>Alto</v>
      </c>
      <c r="L3899" t="str">
        <f>VLOOKUP(Tabela_Brasil[[#This Row],[Estado]],'De-Para_Estado_Regiao'!$B$3:$C$29,2,FALSE)</f>
        <v>Sudeste</v>
      </c>
      <c r="M3899">
        <f>IF(Tabela_Brasil[[#This Row],[IBGE_1-4]]&gt;=951,1,0)</f>
        <v>0</v>
      </c>
      <c r="N3899">
        <f>IF(Tabela_Brasil[[#This Row],[COMP_P]]&lt;=2,1,0)</f>
        <v>0</v>
      </c>
    </row>
    <row r="3900" spans="1:14" x14ac:dyDescent="0.25">
      <c r="A3900" s="12" t="s">
        <v>3798</v>
      </c>
      <c r="B3900" s="12" t="s">
        <v>24</v>
      </c>
      <c r="C3900" s="12">
        <v>527</v>
      </c>
      <c r="D3900" s="12">
        <v>0.56399999999999995</v>
      </c>
      <c r="E3900" s="12">
        <v>0.45500000000000002</v>
      </c>
      <c r="F3900" s="12">
        <v>0.50900000000000001</v>
      </c>
      <c r="G3900" s="12">
        <v>7432</v>
      </c>
      <c r="H3900" s="13">
        <v>1</v>
      </c>
      <c r="I3900" t="str">
        <f>CONCATENATE(Tabela_Brasil[[#This Row],[Município]],"-",Tabela_Brasil[[#This Row],[Estado]])</f>
        <v>Sítio Do Mato-BA</v>
      </c>
      <c r="J3900">
        <f>IF(Tabela_Brasil[[#This Row],[IDHM]]&lt;=0.599,1,0)</f>
        <v>1</v>
      </c>
      <c r="K3900" t="str">
        <f>IF(Tabela_Brasil[[#This Row],[IDHM]]&lt;=0.55,"Baixo",IF(Tabela_Brasil[[#This Row],[IDHM]]&lt;=0.699,"Médio",IF(Tabela_Brasil[[#This Row],[IDHM]]&lt;=0.799,"Alto","Muito Alto")))</f>
        <v>Médio</v>
      </c>
      <c r="L3900" t="str">
        <f>VLOOKUP(Tabela_Brasil[[#This Row],[Estado]],'De-Para_Estado_Regiao'!$B$3:$C$29,2,FALSE)</f>
        <v>Nordeste</v>
      </c>
      <c r="M3900">
        <f>IF(Tabela_Brasil[[#This Row],[IBGE_1-4]]&gt;=951,1,0)</f>
        <v>0</v>
      </c>
      <c r="N3900">
        <f>IF(Tabela_Brasil[[#This Row],[COMP_P]]&lt;=2,1,0)</f>
        <v>1</v>
      </c>
    </row>
    <row r="3901" spans="1:14" x14ac:dyDescent="0.25">
      <c r="A3901" s="9" t="s">
        <v>3799</v>
      </c>
      <c r="B3901" s="9" t="s">
        <v>22</v>
      </c>
      <c r="C3901" s="9">
        <v>144</v>
      </c>
      <c r="D3901" s="9">
        <v>0.71</v>
      </c>
      <c r="E3901" s="9">
        <v>0.69099999999999995</v>
      </c>
      <c r="F3901" s="9">
        <v>0.63300000000000001</v>
      </c>
      <c r="G3901" s="9">
        <v>25005.64</v>
      </c>
      <c r="H3901" s="10">
        <v>4</v>
      </c>
      <c r="I3901" t="str">
        <f>CONCATENATE(Tabela_Brasil[[#This Row],[Município]],"-",Tabela_Brasil[[#This Row],[Estado]])</f>
        <v>Rancho Alegre-PR</v>
      </c>
      <c r="J3901">
        <f>IF(Tabela_Brasil[[#This Row],[IDHM]]&lt;=0.599,1,0)</f>
        <v>0</v>
      </c>
      <c r="K3901" t="str">
        <f>IF(Tabela_Brasil[[#This Row],[IDHM]]&lt;=0.55,"Baixo",IF(Tabela_Brasil[[#This Row],[IDHM]]&lt;=0.699,"Médio",IF(Tabela_Brasil[[#This Row],[IDHM]]&lt;=0.799,"Alto","Muito Alto")))</f>
        <v>Alto</v>
      </c>
      <c r="L3901" t="str">
        <f>VLOOKUP(Tabela_Brasil[[#This Row],[Estado]],'De-Para_Estado_Regiao'!$B$3:$C$29,2,FALSE)</f>
        <v>Sul</v>
      </c>
      <c r="M3901">
        <f>IF(Tabela_Brasil[[#This Row],[IBGE_1-4]]&gt;=951,1,0)</f>
        <v>0</v>
      </c>
      <c r="N3901">
        <f>IF(Tabela_Brasil[[#This Row],[COMP_P]]&lt;=2,1,0)</f>
        <v>0</v>
      </c>
    </row>
    <row r="3902" spans="1:14" x14ac:dyDescent="0.25">
      <c r="A3902" s="12" t="s">
        <v>3800</v>
      </c>
      <c r="B3902" s="12" t="s">
        <v>94</v>
      </c>
      <c r="C3902" s="12">
        <v>276</v>
      </c>
      <c r="D3902" s="12">
        <v>0.53400000000000003</v>
      </c>
      <c r="E3902" s="12">
        <v>0.51500000000000001</v>
      </c>
      <c r="F3902" s="12">
        <v>0.41</v>
      </c>
      <c r="G3902" s="12">
        <v>5412.68</v>
      </c>
      <c r="H3902" s="13">
        <v>9</v>
      </c>
      <c r="I3902" t="str">
        <f>CONCATENATE(Tabela_Brasil[[#This Row],[Município]],"-",Tabela_Brasil[[#This Row],[Estado]])</f>
        <v>Estrela De Alagoas-AL</v>
      </c>
      <c r="J3902">
        <f>IF(Tabela_Brasil[[#This Row],[IDHM]]&lt;=0.599,1,0)</f>
        <v>1</v>
      </c>
      <c r="K3902" t="str">
        <f>IF(Tabela_Brasil[[#This Row],[IDHM]]&lt;=0.55,"Baixo",IF(Tabela_Brasil[[#This Row],[IDHM]]&lt;=0.699,"Médio",IF(Tabela_Brasil[[#This Row],[IDHM]]&lt;=0.799,"Alto","Muito Alto")))</f>
        <v>Baixo</v>
      </c>
      <c r="L3902" t="str">
        <f>VLOOKUP(Tabela_Brasil[[#This Row],[Estado]],'De-Para_Estado_Regiao'!$B$3:$C$29,2,FALSE)</f>
        <v>Nordeste</v>
      </c>
      <c r="M3902">
        <f>IF(Tabela_Brasil[[#This Row],[IBGE_1-4]]&gt;=951,1,0)</f>
        <v>0</v>
      </c>
      <c r="N3902">
        <f>IF(Tabela_Brasil[[#This Row],[COMP_P]]&lt;=2,1,0)</f>
        <v>0</v>
      </c>
    </row>
    <row r="3903" spans="1:14" x14ac:dyDescent="0.25">
      <c r="A3903" s="9" t="s">
        <v>3801</v>
      </c>
      <c r="B3903" s="9" t="s">
        <v>82</v>
      </c>
      <c r="C3903" s="9">
        <v>656</v>
      </c>
      <c r="D3903" s="9">
        <v>0.55000000000000004</v>
      </c>
      <c r="E3903" s="9">
        <v>0.54400000000000004</v>
      </c>
      <c r="F3903" s="9">
        <v>0.44800000000000001</v>
      </c>
      <c r="G3903" s="9">
        <v>9262.75</v>
      </c>
      <c r="H3903" s="10">
        <v>5</v>
      </c>
      <c r="I3903" t="str">
        <f>CONCATENATE(Tabela_Brasil[[#This Row],[Município]],"-",Tabela_Brasil[[#This Row],[Estado]])</f>
        <v>Juripiranga-PB</v>
      </c>
      <c r="J3903">
        <f>IF(Tabela_Brasil[[#This Row],[IDHM]]&lt;=0.599,1,0)</f>
        <v>1</v>
      </c>
      <c r="K3903" t="str">
        <f>IF(Tabela_Brasil[[#This Row],[IDHM]]&lt;=0.55,"Baixo",IF(Tabela_Brasil[[#This Row],[IDHM]]&lt;=0.699,"Médio",IF(Tabela_Brasil[[#This Row],[IDHM]]&lt;=0.799,"Alto","Muito Alto")))</f>
        <v>Baixo</v>
      </c>
      <c r="L3903" t="str">
        <f>VLOOKUP(Tabela_Brasil[[#This Row],[Estado]],'De-Para_Estado_Regiao'!$B$3:$C$29,2,FALSE)</f>
        <v>Nordeste</v>
      </c>
      <c r="M3903">
        <f>IF(Tabela_Brasil[[#This Row],[IBGE_1-4]]&gt;=951,1,0)</f>
        <v>0</v>
      </c>
      <c r="N3903">
        <f>IF(Tabela_Brasil[[#This Row],[COMP_P]]&lt;=2,1,0)</f>
        <v>0</v>
      </c>
    </row>
    <row r="3904" spans="1:14" x14ac:dyDescent="0.25">
      <c r="A3904" s="12" t="s">
        <v>3802</v>
      </c>
      <c r="B3904" s="12" t="s">
        <v>33</v>
      </c>
      <c r="C3904" s="12">
        <v>297</v>
      </c>
      <c r="D3904" s="12">
        <v>0.68400000000000005</v>
      </c>
      <c r="E3904" s="12">
        <v>0.68300000000000005</v>
      </c>
      <c r="F3904" s="12">
        <v>0.56000000000000005</v>
      </c>
      <c r="G3904" s="12">
        <v>10318.540000000001</v>
      </c>
      <c r="H3904" s="13">
        <v>4</v>
      </c>
      <c r="I3904" t="str">
        <f>CONCATENATE(Tabela_Brasil[[#This Row],[Município]],"-",Tabela_Brasil[[#This Row],[Estado]])</f>
        <v>Aragoiânia-GO</v>
      </c>
      <c r="J3904">
        <f>IF(Tabela_Brasil[[#This Row],[IDHM]]&lt;=0.599,1,0)</f>
        <v>0</v>
      </c>
      <c r="K3904" t="str">
        <f>IF(Tabela_Brasil[[#This Row],[IDHM]]&lt;=0.55,"Baixo",IF(Tabela_Brasil[[#This Row],[IDHM]]&lt;=0.699,"Médio",IF(Tabela_Brasil[[#This Row],[IDHM]]&lt;=0.799,"Alto","Muito Alto")))</f>
        <v>Médio</v>
      </c>
      <c r="L3904" t="str">
        <f>VLOOKUP(Tabela_Brasil[[#This Row],[Estado]],'De-Para_Estado_Regiao'!$B$3:$C$29,2,FALSE)</f>
        <v>Centro-Oeste</v>
      </c>
      <c r="M3904">
        <f>IF(Tabela_Brasil[[#This Row],[IBGE_1-4]]&gt;=951,1,0)</f>
        <v>0</v>
      </c>
      <c r="N3904">
        <f>IF(Tabela_Brasil[[#This Row],[COMP_P]]&lt;=2,1,0)</f>
        <v>0</v>
      </c>
    </row>
    <row r="3905" spans="1:14" x14ac:dyDescent="0.25">
      <c r="A3905" s="9" t="s">
        <v>3803</v>
      </c>
      <c r="B3905" s="9" t="s">
        <v>72</v>
      </c>
      <c r="C3905" s="9">
        <v>137</v>
      </c>
      <c r="D3905" s="9">
        <v>0.56999999999999995</v>
      </c>
      <c r="E3905" s="9">
        <v>0.54300000000000004</v>
      </c>
      <c r="F3905" s="9">
        <v>0.45500000000000002</v>
      </c>
      <c r="G3905" s="9">
        <v>22632.91</v>
      </c>
      <c r="H3905" s="10">
        <v>0</v>
      </c>
      <c r="I3905" t="str">
        <f>CONCATENATE(Tabela_Brasil[[#This Row],[Município]],"-",Tabela_Brasil[[#This Row],[Estado]])</f>
        <v>Senador Georgino Avelino-RN</v>
      </c>
      <c r="J3905">
        <f>IF(Tabela_Brasil[[#This Row],[IDHM]]&lt;=0.599,1,0)</f>
        <v>1</v>
      </c>
      <c r="K3905" t="str">
        <f>IF(Tabela_Brasil[[#This Row],[IDHM]]&lt;=0.55,"Baixo",IF(Tabela_Brasil[[#This Row],[IDHM]]&lt;=0.699,"Médio",IF(Tabela_Brasil[[#This Row],[IDHM]]&lt;=0.799,"Alto","Muito Alto")))</f>
        <v>Médio</v>
      </c>
      <c r="L3905" t="str">
        <f>VLOOKUP(Tabela_Brasil[[#This Row],[Estado]],'De-Para_Estado_Regiao'!$B$3:$C$29,2,FALSE)</f>
        <v>Nordeste</v>
      </c>
      <c r="M3905">
        <f>IF(Tabela_Brasil[[#This Row],[IBGE_1-4]]&gt;=951,1,0)</f>
        <v>0</v>
      </c>
      <c r="N3905">
        <f>IF(Tabela_Brasil[[#This Row],[COMP_P]]&lt;=2,1,0)</f>
        <v>1</v>
      </c>
    </row>
    <row r="3906" spans="1:14" x14ac:dyDescent="0.25">
      <c r="A3906" s="12" t="s">
        <v>3804</v>
      </c>
      <c r="B3906" s="12" t="s">
        <v>59</v>
      </c>
      <c r="C3906" s="12">
        <v>123</v>
      </c>
      <c r="D3906" s="12">
        <v>0.71599999999999997</v>
      </c>
      <c r="E3906" s="12">
        <v>0.71399999999999997</v>
      </c>
      <c r="F3906" s="12">
        <v>0.60899999999999999</v>
      </c>
      <c r="G3906" s="12">
        <v>24748.82</v>
      </c>
      <c r="H3906" s="13">
        <v>1</v>
      </c>
      <c r="I3906" t="str">
        <f>CONCATENATE(Tabela_Brasil[[#This Row],[Município]],"-",Tabela_Brasil[[#This Row],[Estado]])</f>
        <v>Doutor Pedrinho-SC</v>
      </c>
      <c r="J3906">
        <f>IF(Tabela_Brasil[[#This Row],[IDHM]]&lt;=0.599,1,0)</f>
        <v>0</v>
      </c>
      <c r="K3906" t="str">
        <f>IF(Tabela_Brasil[[#This Row],[IDHM]]&lt;=0.55,"Baixo",IF(Tabela_Brasil[[#This Row],[IDHM]]&lt;=0.699,"Médio",IF(Tabela_Brasil[[#This Row],[IDHM]]&lt;=0.799,"Alto","Muito Alto")))</f>
        <v>Alto</v>
      </c>
      <c r="L3906" t="str">
        <f>VLOOKUP(Tabela_Brasil[[#This Row],[Estado]],'De-Para_Estado_Regiao'!$B$3:$C$29,2,FALSE)</f>
        <v>Sul</v>
      </c>
      <c r="M3906">
        <f>IF(Tabela_Brasil[[#This Row],[IBGE_1-4]]&gt;=951,1,0)</f>
        <v>0</v>
      </c>
      <c r="N3906">
        <f>IF(Tabela_Brasil[[#This Row],[COMP_P]]&lt;=2,1,0)</f>
        <v>1</v>
      </c>
    </row>
    <row r="3907" spans="1:14" x14ac:dyDescent="0.25">
      <c r="A3907" s="9" t="s">
        <v>3805</v>
      </c>
      <c r="B3907" s="9" t="s">
        <v>16</v>
      </c>
      <c r="C3907" s="9">
        <v>294</v>
      </c>
      <c r="D3907" s="9">
        <v>0.59499999999999997</v>
      </c>
      <c r="E3907" s="9">
        <v>0.56399999999999995</v>
      </c>
      <c r="F3907" s="9">
        <v>0.47799999999999998</v>
      </c>
      <c r="G3907" s="9">
        <v>8153.86</v>
      </c>
      <c r="H3907" s="10">
        <v>0</v>
      </c>
      <c r="I3907" t="str">
        <f>CONCATENATE(Tabela_Brasil[[#This Row],[Município]],"-",Tabela_Brasil[[#This Row],[Estado]])</f>
        <v>Ponto Dos Volantes-MG</v>
      </c>
      <c r="J3907">
        <f>IF(Tabela_Brasil[[#This Row],[IDHM]]&lt;=0.599,1,0)</f>
        <v>1</v>
      </c>
      <c r="K3907" t="str">
        <f>IF(Tabela_Brasil[[#This Row],[IDHM]]&lt;=0.55,"Baixo",IF(Tabela_Brasil[[#This Row],[IDHM]]&lt;=0.699,"Médio",IF(Tabela_Brasil[[#This Row],[IDHM]]&lt;=0.799,"Alto","Muito Alto")))</f>
        <v>Médio</v>
      </c>
      <c r="L3907" t="str">
        <f>VLOOKUP(Tabela_Brasil[[#This Row],[Estado]],'De-Para_Estado_Regiao'!$B$3:$C$29,2,FALSE)</f>
        <v>Sudeste</v>
      </c>
      <c r="M3907">
        <f>IF(Tabela_Brasil[[#This Row],[IBGE_1-4]]&gt;=951,1,0)</f>
        <v>0</v>
      </c>
      <c r="N3907">
        <f>IF(Tabela_Brasil[[#This Row],[COMP_P]]&lt;=2,1,0)</f>
        <v>1</v>
      </c>
    </row>
    <row r="3908" spans="1:14" x14ac:dyDescent="0.25">
      <c r="A3908" s="12" t="s">
        <v>3806</v>
      </c>
      <c r="B3908" s="12" t="s">
        <v>59</v>
      </c>
      <c r="C3908" s="12">
        <v>85</v>
      </c>
      <c r="D3908" s="12">
        <v>0.69</v>
      </c>
      <c r="E3908" s="12">
        <v>0.68899999999999995</v>
      </c>
      <c r="F3908" s="12">
        <v>0.57799999999999996</v>
      </c>
      <c r="G3908" s="12">
        <v>20165.919999999998</v>
      </c>
      <c r="H3908" s="13">
        <v>7</v>
      </c>
      <c r="I3908" t="str">
        <f>CONCATENATE(Tabela_Brasil[[#This Row],[Município]],"-",Tabela_Brasil[[#This Row],[Estado]])</f>
        <v>José Boiteux-SC</v>
      </c>
      <c r="J3908">
        <f>IF(Tabela_Brasil[[#This Row],[IDHM]]&lt;=0.599,1,0)</f>
        <v>0</v>
      </c>
      <c r="K3908" t="str">
        <f>IF(Tabela_Brasil[[#This Row],[IDHM]]&lt;=0.55,"Baixo",IF(Tabela_Brasil[[#This Row],[IDHM]]&lt;=0.699,"Médio",IF(Tabela_Brasil[[#This Row],[IDHM]]&lt;=0.799,"Alto","Muito Alto")))</f>
        <v>Médio</v>
      </c>
      <c r="L3908" t="str">
        <f>VLOOKUP(Tabela_Brasil[[#This Row],[Estado]],'De-Para_Estado_Regiao'!$B$3:$C$29,2,FALSE)</f>
        <v>Sul</v>
      </c>
      <c r="M3908">
        <f>IF(Tabela_Brasil[[#This Row],[IBGE_1-4]]&gt;=951,1,0)</f>
        <v>0</v>
      </c>
      <c r="N3908">
        <f>IF(Tabela_Brasil[[#This Row],[COMP_P]]&lt;=2,1,0)</f>
        <v>0</v>
      </c>
    </row>
    <row r="3909" spans="1:14" x14ac:dyDescent="0.25">
      <c r="A3909" s="9" t="s">
        <v>3807</v>
      </c>
      <c r="B3909" s="9" t="s">
        <v>7</v>
      </c>
      <c r="C3909" s="9">
        <v>491</v>
      </c>
      <c r="D3909" s="9">
        <v>0.71799999999999997</v>
      </c>
      <c r="E3909" s="9">
        <v>0.69099999999999995</v>
      </c>
      <c r="F3909" s="9">
        <v>0.65500000000000003</v>
      </c>
      <c r="G3909" s="9">
        <v>11337.93</v>
      </c>
      <c r="H3909" s="10">
        <v>7</v>
      </c>
      <c r="I3909" t="str">
        <f>CONCATENATE(Tabela_Brasil[[#This Row],[Município]],"-",Tabela_Brasil[[#This Row],[Estado]])</f>
        <v>Dobrada-SP</v>
      </c>
      <c r="J3909">
        <f>IF(Tabela_Brasil[[#This Row],[IDHM]]&lt;=0.599,1,0)</f>
        <v>0</v>
      </c>
      <c r="K3909" t="str">
        <f>IF(Tabela_Brasil[[#This Row],[IDHM]]&lt;=0.55,"Baixo",IF(Tabela_Brasil[[#This Row],[IDHM]]&lt;=0.699,"Médio",IF(Tabela_Brasil[[#This Row],[IDHM]]&lt;=0.799,"Alto","Muito Alto")))</f>
        <v>Alto</v>
      </c>
      <c r="L3909" t="str">
        <f>VLOOKUP(Tabela_Brasil[[#This Row],[Estado]],'De-Para_Estado_Regiao'!$B$3:$C$29,2,FALSE)</f>
        <v>Sudeste</v>
      </c>
      <c r="M3909">
        <f>IF(Tabela_Brasil[[#This Row],[IBGE_1-4]]&gt;=951,1,0)</f>
        <v>0</v>
      </c>
      <c r="N3909">
        <f>IF(Tabela_Brasil[[#This Row],[COMP_P]]&lt;=2,1,0)</f>
        <v>0</v>
      </c>
    </row>
    <row r="3910" spans="1:14" x14ac:dyDescent="0.25">
      <c r="A3910" s="12" t="s">
        <v>3808</v>
      </c>
      <c r="B3910" s="12" t="s">
        <v>22</v>
      </c>
      <c r="C3910" s="12">
        <v>185</v>
      </c>
      <c r="D3910" s="12">
        <v>0.68700000000000006</v>
      </c>
      <c r="E3910" s="12">
        <v>0.65400000000000003</v>
      </c>
      <c r="F3910" s="12">
        <v>0.58499999999999996</v>
      </c>
      <c r="G3910" s="12">
        <v>18721.810000000001</v>
      </c>
      <c r="H3910" s="13">
        <v>1</v>
      </c>
      <c r="I3910" t="str">
        <f>CONCATENATE(Tabela_Brasil[[#This Row],[Município]],"-",Tabela_Brasil[[#This Row],[Estado]])</f>
        <v>Santana Do Itararé-PR</v>
      </c>
      <c r="J3910">
        <f>IF(Tabela_Brasil[[#This Row],[IDHM]]&lt;=0.599,1,0)</f>
        <v>0</v>
      </c>
      <c r="K3910" t="str">
        <f>IF(Tabela_Brasil[[#This Row],[IDHM]]&lt;=0.55,"Baixo",IF(Tabela_Brasil[[#This Row],[IDHM]]&lt;=0.699,"Médio",IF(Tabela_Brasil[[#This Row],[IDHM]]&lt;=0.799,"Alto","Muito Alto")))</f>
        <v>Médio</v>
      </c>
      <c r="L3910" t="str">
        <f>VLOOKUP(Tabela_Brasil[[#This Row],[Estado]],'De-Para_Estado_Regiao'!$B$3:$C$29,2,FALSE)</f>
        <v>Sul</v>
      </c>
      <c r="M3910">
        <f>IF(Tabela_Brasil[[#This Row],[IBGE_1-4]]&gt;=951,1,0)</f>
        <v>0</v>
      </c>
      <c r="N3910">
        <f>IF(Tabela_Brasil[[#This Row],[COMP_P]]&lt;=2,1,0)</f>
        <v>1</v>
      </c>
    </row>
    <row r="3911" spans="1:14" x14ac:dyDescent="0.25">
      <c r="A3911" s="9" t="s">
        <v>3809</v>
      </c>
      <c r="B3911" s="9" t="s">
        <v>22</v>
      </c>
      <c r="C3911" s="9">
        <v>90</v>
      </c>
      <c r="D3911" s="9">
        <v>0.68799999999999994</v>
      </c>
      <c r="E3911" s="9">
        <v>0.66</v>
      </c>
      <c r="F3911" s="9">
        <v>0.60499999999999998</v>
      </c>
      <c r="G3911" s="9">
        <v>28511.89</v>
      </c>
      <c r="H3911" s="10">
        <v>1</v>
      </c>
      <c r="I3911" t="str">
        <f>CONCATENATE(Tabela_Brasil[[#This Row],[Município]],"-",Tabela_Brasil[[#This Row],[Estado]])</f>
        <v>Jundiaí Do Sul-PR</v>
      </c>
      <c r="J3911">
        <f>IF(Tabela_Brasil[[#This Row],[IDHM]]&lt;=0.599,1,0)</f>
        <v>0</v>
      </c>
      <c r="K3911" t="str">
        <f>IF(Tabela_Brasil[[#This Row],[IDHM]]&lt;=0.55,"Baixo",IF(Tabela_Brasil[[#This Row],[IDHM]]&lt;=0.699,"Médio",IF(Tabela_Brasil[[#This Row],[IDHM]]&lt;=0.799,"Alto","Muito Alto")))</f>
        <v>Médio</v>
      </c>
      <c r="L3911" t="str">
        <f>VLOOKUP(Tabela_Brasil[[#This Row],[Estado]],'De-Para_Estado_Regiao'!$B$3:$C$29,2,FALSE)</f>
        <v>Sul</v>
      </c>
      <c r="M3911">
        <f>IF(Tabela_Brasil[[#This Row],[IBGE_1-4]]&gt;=951,1,0)</f>
        <v>0</v>
      </c>
      <c r="N3911">
        <f>IF(Tabela_Brasil[[#This Row],[COMP_P]]&lt;=2,1,0)</f>
        <v>1</v>
      </c>
    </row>
    <row r="3912" spans="1:14" x14ac:dyDescent="0.25">
      <c r="A3912" s="12" t="s">
        <v>3810</v>
      </c>
      <c r="B3912" s="12" t="s">
        <v>22</v>
      </c>
      <c r="C3912" s="12">
        <v>191</v>
      </c>
      <c r="D3912" s="12">
        <v>0.65500000000000003</v>
      </c>
      <c r="E3912" s="12">
        <v>0.69499999999999995</v>
      </c>
      <c r="F3912" s="12">
        <v>0.50900000000000001</v>
      </c>
      <c r="G3912" s="12">
        <v>14212.29</v>
      </c>
      <c r="H3912" s="13">
        <v>9</v>
      </c>
      <c r="I3912" t="str">
        <f>CONCATENATE(Tabela_Brasil[[#This Row],[Município]],"-",Tabela_Brasil[[#This Row],[Estado]])</f>
        <v>Sapopema-PR</v>
      </c>
      <c r="J3912">
        <f>IF(Tabela_Brasil[[#This Row],[IDHM]]&lt;=0.599,1,0)</f>
        <v>0</v>
      </c>
      <c r="K3912" t="str">
        <f>IF(Tabela_Brasil[[#This Row],[IDHM]]&lt;=0.55,"Baixo",IF(Tabela_Brasil[[#This Row],[IDHM]]&lt;=0.699,"Médio",IF(Tabela_Brasil[[#This Row],[IDHM]]&lt;=0.799,"Alto","Muito Alto")))</f>
        <v>Médio</v>
      </c>
      <c r="L3912" t="str">
        <f>VLOOKUP(Tabela_Brasil[[#This Row],[Estado]],'De-Para_Estado_Regiao'!$B$3:$C$29,2,FALSE)</f>
        <v>Sul</v>
      </c>
      <c r="M3912">
        <f>IF(Tabela_Brasil[[#This Row],[IBGE_1-4]]&gt;=951,1,0)</f>
        <v>0</v>
      </c>
      <c r="N3912">
        <f>IF(Tabela_Brasil[[#This Row],[COMP_P]]&lt;=2,1,0)</f>
        <v>0</v>
      </c>
    </row>
    <row r="3913" spans="1:14" x14ac:dyDescent="0.25">
      <c r="A3913" s="9" t="s">
        <v>3811</v>
      </c>
      <c r="B3913" s="9" t="s">
        <v>22</v>
      </c>
      <c r="C3913" s="9">
        <v>128</v>
      </c>
      <c r="D3913" s="9">
        <v>0.72</v>
      </c>
      <c r="E3913" s="9">
        <v>0.72099999999999997</v>
      </c>
      <c r="F3913" s="9">
        <v>0.64400000000000002</v>
      </c>
      <c r="G3913" s="9">
        <v>28114.74</v>
      </c>
      <c r="H3913" s="10">
        <v>3</v>
      </c>
      <c r="I3913" t="str">
        <f>CONCATENATE(Tabela_Brasil[[#This Row],[Município]],"-",Tabela_Brasil[[#This Row],[Estado]])</f>
        <v>Ourizona-PR</v>
      </c>
      <c r="J3913">
        <f>IF(Tabela_Brasil[[#This Row],[IDHM]]&lt;=0.599,1,0)</f>
        <v>0</v>
      </c>
      <c r="K3913" t="str">
        <f>IF(Tabela_Brasil[[#This Row],[IDHM]]&lt;=0.55,"Baixo",IF(Tabela_Brasil[[#This Row],[IDHM]]&lt;=0.699,"Médio",IF(Tabela_Brasil[[#This Row],[IDHM]]&lt;=0.799,"Alto","Muito Alto")))</f>
        <v>Alto</v>
      </c>
      <c r="L3913" t="str">
        <f>VLOOKUP(Tabela_Brasil[[#This Row],[Estado]],'De-Para_Estado_Regiao'!$B$3:$C$29,2,FALSE)</f>
        <v>Sul</v>
      </c>
      <c r="M3913">
        <f>IF(Tabela_Brasil[[#This Row],[IBGE_1-4]]&gt;=951,1,0)</f>
        <v>0</v>
      </c>
      <c r="N3913">
        <f>IF(Tabela_Brasil[[#This Row],[COMP_P]]&lt;=2,1,0)</f>
        <v>0</v>
      </c>
    </row>
    <row r="3914" spans="1:14" x14ac:dyDescent="0.25">
      <c r="A3914" s="12" t="s">
        <v>3812</v>
      </c>
      <c r="B3914" s="12" t="s">
        <v>22</v>
      </c>
      <c r="C3914" s="12">
        <v>145</v>
      </c>
      <c r="D3914" s="12">
        <v>0.69599999999999995</v>
      </c>
      <c r="E3914" s="12">
        <v>0.67500000000000004</v>
      </c>
      <c r="F3914" s="12">
        <v>0.60299999999999998</v>
      </c>
      <c r="G3914" s="12">
        <v>19323.28</v>
      </c>
      <c r="H3914" s="13">
        <v>3</v>
      </c>
      <c r="I3914" t="str">
        <f>CONCATENATE(Tabela_Brasil[[#This Row],[Município]],"-",Tabela_Brasil[[#This Row],[Estado]])</f>
        <v>Japira-PR</v>
      </c>
      <c r="J3914">
        <f>IF(Tabela_Brasil[[#This Row],[IDHM]]&lt;=0.599,1,0)</f>
        <v>0</v>
      </c>
      <c r="K3914" t="str">
        <f>IF(Tabela_Brasil[[#This Row],[IDHM]]&lt;=0.55,"Baixo",IF(Tabela_Brasil[[#This Row],[IDHM]]&lt;=0.699,"Médio",IF(Tabela_Brasil[[#This Row],[IDHM]]&lt;=0.799,"Alto","Muito Alto")))</f>
        <v>Médio</v>
      </c>
      <c r="L3914" t="str">
        <f>VLOOKUP(Tabela_Brasil[[#This Row],[Estado]],'De-Para_Estado_Regiao'!$B$3:$C$29,2,FALSE)</f>
        <v>Sul</v>
      </c>
      <c r="M3914">
        <f>IF(Tabela_Brasil[[#This Row],[IBGE_1-4]]&gt;=951,1,0)</f>
        <v>0</v>
      </c>
      <c r="N3914">
        <f>IF(Tabela_Brasil[[#This Row],[COMP_P]]&lt;=2,1,0)</f>
        <v>0</v>
      </c>
    </row>
    <row r="3915" spans="1:14" x14ac:dyDescent="0.25">
      <c r="A3915" s="9" t="s">
        <v>1186</v>
      </c>
      <c r="B3915" s="9" t="s">
        <v>19</v>
      </c>
      <c r="C3915" s="9">
        <v>356</v>
      </c>
      <c r="D3915" s="9">
        <v>0.55000000000000004</v>
      </c>
      <c r="E3915" s="9">
        <v>0.52200000000000002</v>
      </c>
      <c r="F3915" s="9">
        <v>0.438</v>
      </c>
      <c r="G3915" s="9">
        <v>6521.29</v>
      </c>
      <c r="H3915" s="10">
        <v>14</v>
      </c>
      <c r="I3915" t="str">
        <f>CONCATENATE(Tabela_Brasil[[#This Row],[Município]],"-",Tabela_Brasil[[#This Row],[Estado]])</f>
        <v>Santa Cruz-PE</v>
      </c>
      <c r="J3915">
        <f>IF(Tabela_Brasil[[#This Row],[IDHM]]&lt;=0.599,1,0)</f>
        <v>1</v>
      </c>
      <c r="K3915" t="str">
        <f>IF(Tabela_Brasil[[#This Row],[IDHM]]&lt;=0.55,"Baixo",IF(Tabela_Brasil[[#This Row],[IDHM]]&lt;=0.699,"Médio",IF(Tabela_Brasil[[#This Row],[IDHM]]&lt;=0.799,"Alto","Muito Alto")))</f>
        <v>Baixo</v>
      </c>
      <c r="L3915" t="str">
        <f>VLOOKUP(Tabela_Brasil[[#This Row],[Estado]],'De-Para_Estado_Regiao'!$B$3:$C$29,2,FALSE)</f>
        <v>Nordeste</v>
      </c>
      <c r="M3915">
        <f>IF(Tabela_Brasil[[#This Row],[IBGE_1-4]]&gt;=951,1,0)</f>
        <v>0</v>
      </c>
      <c r="N3915">
        <f>IF(Tabela_Brasil[[#This Row],[COMP_P]]&lt;=2,1,0)</f>
        <v>0</v>
      </c>
    </row>
    <row r="3916" spans="1:14" x14ac:dyDescent="0.25">
      <c r="A3916" s="12" t="s">
        <v>3813</v>
      </c>
      <c r="B3916" s="12" t="s">
        <v>39</v>
      </c>
      <c r="C3916" s="12">
        <v>368</v>
      </c>
      <c r="D3916" s="12">
        <v>0.63200000000000001</v>
      </c>
      <c r="E3916" s="12">
        <v>0.54600000000000004</v>
      </c>
      <c r="F3916" s="12">
        <v>0.58399999999999996</v>
      </c>
      <c r="G3916" s="12">
        <v>10712.82</v>
      </c>
      <c r="H3916" s="13">
        <v>2</v>
      </c>
      <c r="I3916" t="str">
        <f>CONCATENATE(Tabela_Brasil[[#This Row],[Município]],"-",Tabela_Brasil[[#This Row],[Estado]])</f>
        <v>Silves-AM</v>
      </c>
      <c r="J3916">
        <f>IF(Tabela_Brasil[[#This Row],[IDHM]]&lt;=0.599,1,0)</f>
        <v>0</v>
      </c>
      <c r="K3916" t="str">
        <f>IF(Tabela_Brasil[[#This Row],[IDHM]]&lt;=0.55,"Baixo",IF(Tabela_Brasil[[#This Row],[IDHM]]&lt;=0.699,"Médio",IF(Tabela_Brasil[[#This Row],[IDHM]]&lt;=0.799,"Alto","Muito Alto")))</f>
        <v>Médio</v>
      </c>
      <c r="L3916" t="str">
        <f>VLOOKUP(Tabela_Brasil[[#This Row],[Estado]],'De-Para_Estado_Regiao'!$B$3:$C$29,2,FALSE)</f>
        <v>Norte</v>
      </c>
      <c r="M3916">
        <f>IF(Tabela_Brasil[[#This Row],[IBGE_1-4]]&gt;=951,1,0)</f>
        <v>0</v>
      </c>
      <c r="N3916">
        <f>IF(Tabela_Brasil[[#This Row],[COMP_P]]&lt;=2,1,0)</f>
        <v>1</v>
      </c>
    </row>
    <row r="3917" spans="1:14" x14ac:dyDescent="0.25">
      <c r="A3917" s="9" t="s">
        <v>3814</v>
      </c>
      <c r="B3917" s="9" t="s">
        <v>14</v>
      </c>
      <c r="C3917" s="9">
        <v>55</v>
      </c>
      <c r="D3917" s="9">
        <v>0.74</v>
      </c>
      <c r="E3917" s="9">
        <v>0.76800000000000002</v>
      </c>
      <c r="F3917" s="9">
        <v>0.63300000000000001</v>
      </c>
      <c r="G3917" s="9">
        <v>31644.47</v>
      </c>
      <c r="H3917" s="10">
        <v>5</v>
      </c>
      <c r="I3917" t="str">
        <f>CONCATENATE(Tabela_Brasil[[#This Row],[Município]],"-",Tabela_Brasil[[#This Row],[Estado]])</f>
        <v>Taquaruçu Do Sul-RS</v>
      </c>
      <c r="J3917">
        <f>IF(Tabela_Brasil[[#This Row],[IDHM]]&lt;=0.599,1,0)</f>
        <v>0</v>
      </c>
      <c r="K3917" t="str">
        <f>IF(Tabela_Brasil[[#This Row],[IDHM]]&lt;=0.55,"Baixo",IF(Tabela_Brasil[[#This Row],[IDHM]]&lt;=0.699,"Médio",IF(Tabela_Brasil[[#This Row],[IDHM]]&lt;=0.799,"Alto","Muito Alto")))</f>
        <v>Alto</v>
      </c>
      <c r="L3917" t="str">
        <f>VLOOKUP(Tabela_Brasil[[#This Row],[Estado]],'De-Para_Estado_Regiao'!$B$3:$C$29,2,FALSE)</f>
        <v>Sul</v>
      </c>
      <c r="M3917">
        <f>IF(Tabela_Brasil[[#This Row],[IBGE_1-4]]&gt;=951,1,0)</f>
        <v>0</v>
      </c>
      <c r="N3917">
        <f>IF(Tabela_Brasil[[#This Row],[COMP_P]]&lt;=2,1,0)</f>
        <v>0</v>
      </c>
    </row>
    <row r="3918" spans="1:14" x14ac:dyDescent="0.25">
      <c r="A3918" s="12" t="s">
        <v>3815</v>
      </c>
      <c r="B3918" s="12" t="s">
        <v>16</v>
      </c>
      <c r="C3918" s="12">
        <v>215</v>
      </c>
      <c r="D3918" s="12">
        <v>0.65700000000000003</v>
      </c>
      <c r="E3918" s="12">
        <v>0.65600000000000003</v>
      </c>
      <c r="F3918" s="12">
        <v>0.52700000000000002</v>
      </c>
      <c r="G3918" s="12">
        <v>15006.45</v>
      </c>
      <c r="H3918" s="13">
        <v>2</v>
      </c>
      <c r="I3918" t="str">
        <f>CONCATENATE(Tabela_Brasil[[#This Row],[Município]],"-",Tabela_Brasil[[#This Row],[Estado]])</f>
        <v>Heliodora-MG</v>
      </c>
      <c r="J3918">
        <f>IF(Tabela_Brasil[[#This Row],[IDHM]]&lt;=0.599,1,0)</f>
        <v>0</v>
      </c>
      <c r="K3918" t="str">
        <f>IF(Tabela_Brasil[[#This Row],[IDHM]]&lt;=0.55,"Baixo",IF(Tabela_Brasil[[#This Row],[IDHM]]&lt;=0.699,"Médio",IF(Tabela_Brasil[[#This Row],[IDHM]]&lt;=0.799,"Alto","Muito Alto")))</f>
        <v>Médio</v>
      </c>
      <c r="L3918" t="str">
        <f>VLOOKUP(Tabela_Brasil[[#This Row],[Estado]],'De-Para_Estado_Regiao'!$B$3:$C$29,2,FALSE)</f>
        <v>Sudeste</v>
      </c>
      <c r="M3918">
        <f>IF(Tabela_Brasil[[#This Row],[IBGE_1-4]]&gt;=951,1,0)</f>
        <v>0</v>
      </c>
      <c r="N3918">
        <f>IF(Tabela_Brasil[[#This Row],[COMP_P]]&lt;=2,1,0)</f>
        <v>1</v>
      </c>
    </row>
    <row r="3919" spans="1:14" x14ac:dyDescent="0.25">
      <c r="A3919" s="9" t="s">
        <v>3816</v>
      </c>
      <c r="B3919" s="9" t="s">
        <v>24</v>
      </c>
      <c r="C3919" s="9">
        <v>408</v>
      </c>
      <c r="D3919" s="9">
        <v>0.56000000000000005</v>
      </c>
      <c r="E3919" s="9">
        <v>0.55700000000000005</v>
      </c>
      <c r="F3919" s="9">
        <v>0.41299999999999998</v>
      </c>
      <c r="G3919" s="9">
        <v>8373.25</v>
      </c>
      <c r="H3919" s="10">
        <v>1</v>
      </c>
      <c r="I3919" t="str">
        <f>CONCATENATE(Tabela_Brasil[[#This Row],[Município]],"-",Tabela_Brasil[[#This Row],[Estado]])</f>
        <v>Arataca-BA</v>
      </c>
      <c r="J3919">
        <f>IF(Tabela_Brasil[[#This Row],[IDHM]]&lt;=0.599,1,0)</f>
        <v>1</v>
      </c>
      <c r="K3919" t="str">
        <f>IF(Tabela_Brasil[[#This Row],[IDHM]]&lt;=0.55,"Baixo",IF(Tabela_Brasil[[#This Row],[IDHM]]&lt;=0.699,"Médio",IF(Tabela_Brasil[[#This Row],[IDHM]]&lt;=0.799,"Alto","Muito Alto")))</f>
        <v>Médio</v>
      </c>
      <c r="L3919" t="str">
        <f>VLOOKUP(Tabela_Brasil[[#This Row],[Estado]],'De-Para_Estado_Regiao'!$B$3:$C$29,2,FALSE)</f>
        <v>Nordeste</v>
      </c>
      <c r="M3919">
        <f>IF(Tabela_Brasil[[#This Row],[IBGE_1-4]]&gt;=951,1,0)</f>
        <v>0</v>
      </c>
      <c r="N3919">
        <f>IF(Tabela_Brasil[[#This Row],[COMP_P]]&lt;=2,1,0)</f>
        <v>1</v>
      </c>
    </row>
    <row r="3920" spans="1:14" x14ac:dyDescent="0.25">
      <c r="A3920" s="12" t="s">
        <v>3817</v>
      </c>
      <c r="B3920" s="12" t="s">
        <v>19</v>
      </c>
      <c r="C3920" s="12">
        <v>396</v>
      </c>
      <c r="D3920" s="12">
        <v>0.53</v>
      </c>
      <c r="E3920" s="12">
        <v>0.499</v>
      </c>
      <c r="F3920" s="12">
        <v>0.40600000000000003</v>
      </c>
      <c r="G3920" s="12">
        <v>6316.83</v>
      </c>
      <c r="H3920" s="13">
        <v>3</v>
      </c>
      <c r="I3920" t="str">
        <f>CONCATENATE(Tabela_Brasil[[#This Row],[Município]],"-",Tabela_Brasil[[#This Row],[Estado]])</f>
        <v>São Benedito Do Sul-PE</v>
      </c>
      <c r="J3920">
        <f>IF(Tabela_Brasil[[#This Row],[IDHM]]&lt;=0.599,1,0)</f>
        <v>1</v>
      </c>
      <c r="K3920" t="str">
        <f>IF(Tabela_Brasil[[#This Row],[IDHM]]&lt;=0.55,"Baixo",IF(Tabela_Brasil[[#This Row],[IDHM]]&lt;=0.699,"Médio",IF(Tabela_Brasil[[#This Row],[IDHM]]&lt;=0.799,"Alto","Muito Alto")))</f>
        <v>Baixo</v>
      </c>
      <c r="L3920" t="str">
        <f>VLOOKUP(Tabela_Brasil[[#This Row],[Estado]],'De-Para_Estado_Regiao'!$B$3:$C$29,2,FALSE)</f>
        <v>Nordeste</v>
      </c>
      <c r="M3920">
        <f>IF(Tabela_Brasil[[#This Row],[IBGE_1-4]]&gt;=951,1,0)</f>
        <v>0</v>
      </c>
      <c r="N3920">
        <f>IF(Tabela_Brasil[[#This Row],[COMP_P]]&lt;=2,1,0)</f>
        <v>0</v>
      </c>
    </row>
    <row r="3921" spans="1:14" x14ac:dyDescent="0.25">
      <c r="A3921" s="9" t="s">
        <v>3818</v>
      </c>
      <c r="B3921" s="9" t="s">
        <v>16</v>
      </c>
      <c r="C3921" s="9">
        <v>258</v>
      </c>
      <c r="D3921" s="9">
        <v>0.72</v>
      </c>
      <c r="E3921" s="9">
        <v>0.67200000000000004</v>
      </c>
      <c r="F3921" s="9">
        <v>0.65100000000000002</v>
      </c>
      <c r="G3921" s="9">
        <v>11429.06</v>
      </c>
      <c r="H3921" s="10">
        <v>9</v>
      </c>
      <c r="I3921" t="str">
        <f>CONCATENATE(Tabela_Brasil[[#This Row],[Município]],"-",Tabela_Brasil[[#This Row],[Estado]])</f>
        <v>Piranguinho-MG</v>
      </c>
      <c r="J3921">
        <f>IF(Tabela_Brasil[[#This Row],[IDHM]]&lt;=0.599,1,0)</f>
        <v>0</v>
      </c>
      <c r="K3921" t="str">
        <f>IF(Tabela_Brasil[[#This Row],[IDHM]]&lt;=0.55,"Baixo",IF(Tabela_Brasil[[#This Row],[IDHM]]&lt;=0.699,"Médio",IF(Tabela_Brasil[[#This Row],[IDHM]]&lt;=0.799,"Alto","Muito Alto")))</f>
        <v>Alto</v>
      </c>
      <c r="L3921" t="str">
        <f>VLOOKUP(Tabela_Brasil[[#This Row],[Estado]],'De-Para_Estado_Regiao'!$B$3:$C$29,2,FALSE)</f>
        <v>Sudeste</v>
      </c>
      <c r="M3921">
        <f>IF(Tabela_Brasil[[#This Row],[IBGE_1-4]]&gt;=951,1,0)</f>
        <v>0</v>
      </c>
      <c r="N3921">
        <f>IF(Tabela_Brasil[[#This Row],[COMP_P]]&lt;=2,1,0)</f>
        <v>0</v>
      </c>
    </row>
    <row r="3922" spans="1:14" x14ac:dyDescent="0.25">
      <c r="A3922" s="12" t="s">
        <v>3819</v>
      </c>
      <c r="B3922" s="12" t="s">
        <v>87</v>
      </c>
      <c r="C3922" s="12">
        <v>315</v>
      </c>
      <c r="D3922" s="12">
        <v>0.52300000000000002</v>
      </c>
      <c r="E3922" s="12">
        <v>0.45600000000000002</v>
      </c>
      <c r="F3922" s="12">
        <v>0.42099999999999999</v>
      </c>
      <c r="G3922" s="12">
        <v>5135.8999999999996</v>
      </c>
      <c r="H3922" s="13">
        <v>37</v>
      </c>
      <c r="I3922" t="str">
        <f>CONCATENATE(Tabela_Brasil[[#This Row],[Município]],"-",Tabela_Brasil[[#This Row],[Estado]])</f>
        <v>Cajari-MA</v>
      </c>
      <c r="J3922">
        <f>IF(Tabela_Brasil[[#This Row],[IDHM]]&lt;=0.599,1,0)</f>
        <v>1</v>
      </c>
      <c r="K3922" t="str">
        <f>IF(Tabela_Brasil[[#This Row],[IDHM]]&lt;=0.55,"Baixo",IF(Tabela_Brasil[[#This Row],[IDHM]]&lt;=0.699,"Médio",IF(Tabela_Brasil[[#This Row],[IDHM]]&lt;=0.799,"Alto","Muito Alto")))</f>
        <v>Baixo</v>
      </c>
      <c r="L3922" t="str">
        <f>VLOOKUP(Tabela_Brasil[[#This Row],[Estado]],'De-Para_Estado_Regiao'!$B$3:$C$29,2,FALSE)</f>
        <v>Nordeste</v>
      </c>
      <c r="M3922">
        <f>IF(Tabela_Brasil[[#This Row],[IBGE_1-4]]&gt;=951,1,0)</f>
        <v>0</v>
      </c>
      <c r="N3922">
        <f>IF(Tabela_Brasil[[#This Row],[COMP_P]]&lt;=2,1,0)</f>
        <v>0</v>
      </c>
    </row>
    <row r="3923" spans="1:14" x14ac:dyDescent="0.25">
      <c r="A3923" s="9" t="s">
        <v>3820</v>
      </c>
      <c r="B3923" s="9" t="s">
        <v>19</v>
      </c>
      <c r="C3923" s="9">
        <v>191</v>
      </c>
      <c r="D3923" s="9">
        <v>0.57999999999999996</v>
      </c>
      <c r="E3923" s="9">
        <v>0.57499999999999996</v>
      </c>
      <c r="F3923" s="9">
        <v>0.438</v>
      </c>
      <c r="G3923" s="9">
        <v>6413.18</v>
      </c>
      <c r="H3923" s="10">
        <v>3</v>
      </c>
      <c r="I3923" t="str">
        <f>CONCATENATE(Tabela_Brasil[[#This Row],[Município]],"-",Tabela_Brasil[[#This Row],[Estado]])</f>
        <v>Frei Miguelinho-PE</v>
      </c>
      <c r="J3923">
        <f>IF(Tabela_Brasil[[#This Row],[IDHM]]&lt;=0.599,1,0)</f>
        <v>1</v>
      </c>
      <c r="K3923" t="str">
        <f>IF(Tabela_Brasil[[#This Row],[IDHM]]&lt;=0.55,"Baixo",IF(Tabela_Brasil[[#This Row],[IDHM]]&lt;=0.699,"Médio",IF(Tabela_Brasil[[#This Row],[IDHM]]&lt;=0.799,"Alto","Muito Alto")))</f>
        <v>Médio</v>
      </c>
      <c r="L3923" t="str">
        <f>VLOOKUP(Tabela_Brasil[[#This Row],[Estado]],'De-Para_Estado_Regiao'!$B$3:$C$29,2,FALSE)</f>
        <v>Nordeste</v>
      </c>
      <c r="M3923">
        <f>IF(Tabela_Brasil[[#This Row],[IBGE_1-4]]&gt;=951,1,0)</f>
        <v>0</v>
      </c>
      <c r="N3923">
        <f>IF(Tabela_Brasil[[#This Row],[COMP_P]]&lt;=2,1,0)</f>
        <v>0</v>
      </c>
    </row>
    <row r="3924" spans="1:14" x14ac:dyDescent="0.25">
      <c r="A3924" s="12" t="s">
        <v>3821</v>
      </c>
      <c r="B3924" s="12" t="s">
        <v>111</v>
      </c>
      <c r="C3924" s="12">
        <v>198</v>
      </c>
      <c r="D3924" s="12">
        <v>0.623</v>
      </c>
      <c r="E3924" s="12">
        <v>0.58199999999999996</v>
      </c>
      <c r="F3924" s="12">
        <v>0.54400000000000004</v>
      </c>
      <c r="G3924" s="12">
        <v>8267.5300000000007</v>
      </c>
      <c r="H3924" s="13">
        <v>3</v>
      </c>
      <c r="I3924" t="str">
        <f>CONCATENATE(Tabela_Brasil[[#This Row],[Município]],"-",Tabela_Brasil[[#This Row],[Estado]])</f>
        <v>São Miguel Do Tocantins-TO</v>
      </c>
      <c r="J3924">
        <f>IF(Tabela_Brasil[[#This Row],[IDHM]]&lt;=0.599,1,0)</f>
        <v>0</v>
      </c>
      <c r="K3924" t="str">
        <f>IF(Tabela_Brasil[[#This Row],[IDHM]]&lt;=0.55,"Baixo",IF(Tabela_Brasil[[#This Row],[IDHM]]&lt;=0.699,"Médio",IF(Tabela_Brasil[[#This Row],[IDHM]]&lt;=0.799,"Alto","Muito Alto")))</f>
        <v>Médio</v>
      </c>
      <c r="L3924" t="str">
        <f>VLOOKUP(Tabela_Brasil[[#This Row],[Estado]],'De-Para_Estado_Regiao'!$B$3:$C$29,2,FALSE)</f>
        <v>Norte</v>
      </c>
      <c r="M3924">
        <f>IF(Tabela_Brasil[[#This Row],[IBGE_1-4]]&gt;=951,1,0)</f>
        <v>0</v>
      </c>
      <c r="N3924">
        <f>IF(Tabela_Brasil[[#This Row],[COMP_P]]&lt;=2,1,0)</f>
        <v>0</v>
      </c>
    </row>
    <row r="3925" spans="1:14" x14ac:dyDescent="0.25">
      <c r="A3925" s="9" t="s">
        <v>3822</v>
      </c>
      <c r="B3925" s="9" t="s">
        <v>16</v>
      </c>
      <c r="C3925" s="9">
        <v>95</v>
      </c>
      <c r="D3925" s="9">
        <v>0.68</v>
      </c>
      <c r="E3925" s="9">
        <v>0.67900000000000005</v>
      </c>
      <c r="F3925" s="9">
        <v>0.52100000000000002</v>
      </c>
      <c r="G3925" s="9">
        <v>27015.16</v>
      </c>
      <c r="H3925" s="10">
        <v>3</v>
      </c>
      <c r="I3925" t="str">
        <f>CONCATENATE(Tabela_Brasil[[#This Row],[Município]],"-",Tabela_Brasil[[#This Row],[Estado]])</f>
        <v>Estrela Do Indaiá-MG</v>
      </c>
      <c r="J3925">
        <f>IF(Tabela_Brasil[[#This Row],[IDHM]]&lt;=0.599,1,0)</f>
        <v>0</v>
      </c>
      <c r="K3925" t="str">
        <f>IF(Tabela_Brasil[[#This Row],[IDHM]]&lt;=0.55,"Baixo",IF(Tabela_Brasil[[#This Row],[IDHM]]&lt;=0.699,"Médio",IF(Tabela_Brasil[[#This Row],[IDHM]]&lt;=0.799,"Alto","Muito Alto")))</f>
        <v>Médio</v>
      </c>
      <c r="L3925" t="str">
        <f>VLOOKUP(Tabela_Brasil[[#This Row],[Estado]],'De-Para_Estado_Regiao'!$B$3:$C$29,2,FALSE)</f>
        <v>Sudeste</v>
      </c>
      <c r="M3925">
        <f>IF(Tabela_Brasil[[#This Row],[IBGE_1-4]]&gt;=951,1,0)</f>
        <v>0</v>
      </c>
      <c r="N3925">
        <f>IF(Tabela_Brasil[[#This Row],[COMP_P]]&lt;=2,1,0)</f>
        <v>0</v>
      </c>
    </row>
    <row r="3926" spans="1:14" x14ac:dyDescent="0.25">
      <c r="A3926" s="12" t="s">
        <v>3823</v>
      </c>
      <c r="B3926" s="12" t="s">
        <v>22</v>
      </c>
      <c r="C3926" s="12">
        <v>61</v>
      </c>
      <c r="D3926" s="12">
        <v>0.68</v>
      </c>
      <c r="E3926" s="12">
        <v>0.63800000000000001</v>
      </c>
      <c r="F3926" s="12">
        <v>0.58399999999999996</v>
      </c>
      <c r="G3926" s="12">
        <v>28678.58</v>
      </c>
      <c r="H3926" s="13">
        <v>4</v>
      </c>
      <c r="I3926" t="str">
        <f>CONCATENATE(Tabela_Brasil[[#This Row],[Município]],"-",Tabela_Brasil[[#This Row],[Estado]])</f>
        <v>Arapuã-PR</v>
      </c>
      <c r="J3926">
        <f>IF(Tabela_Brasil[[#This Row],[IDHM]]&lt;=0.599,1,0)</f>
        <v>0</v>
      </c>
      <c r="K3926" t="str">
        <f>IF(Tabela_Brasil[[#This Row],[IDHM]]&lt;=0.55,"Baixo",IF(Tabela_Brasil[[#This Row],[IDHM]]&lt;=0.699,"Médio",IF(Tabela_Brasil[[#This Row],[IDHM]]&lt;=0.799,"Alto","Muito Alto")))</f>
        <v>Médio</v>
      </c>
      <c r="L3926" t="str">
        <f>VLOOKUP(Tabela_Brasil[[#This Row],[Estado]],'De-Para_Estado_Regiao'!$B$3:$C$29,2,FALSE)</f>
        <v>Sul</v>
      </c>
      <c r="M3926">
        <f>IF(Tabela_Brasil[[#This Row],[IBGE_1-4]]&gt;=951,1,0)</f>
        <v>0</v>
      </c>
      <c r="N3926">
        <f>IF(Tabela_Brasil[[#This Row],[COMP_P]]&lt;=2,1,0)</f>
        <v>0</v>
      </c>
    </row>
    <row r="3927" spans="1:14" x14ac:dyDescent="0.25">
      <c r="A3927" s="9" t="s">
        <v>3824</v>
      </c>
      <c r="B3927" s="9" t="s">
        <v>59</v>
      </c>
      <c r="C3927" s="9">
        <v>75</v>
      </c>
      <c r="D3927" s="9">
        <v>0.72199999999999998</v>
      </c>
      <c r="E3927" s="9">
        <v>0.71</v>
      </c>
      <c r="F3927" s="9">
        <v>0.628</v>
      </c>
      <c r="G3927" s="9">
        <v>23651.73</v>
      </c>
      <c r="H3927" s="10">
        <v>6</v>
      </c>
      <c r="I3927" t="str">
        <f>CONCATENATE(Tabela_Brasil[[#This Row],[Município]],"-",Tabela_Brasil[[#This Row],[Estado]])</f>
        <v>Iraceminha-SC</v>
      </c>
      <c r="J3927">
        <f>IF(Tabela_Brasil[[#This Row],[IDHM]]&lt;=0.599,1,0)</f>
        <v>0</v>
      </c>
      <c r="K3927" t="str">
        <f>IF(Tabela_Brasil[[#This Row],[IDHM]]&lt;=0.55,"Baixo",IF(Tabela_Brasil[[#This Row],[IDHM]]&lt;=0.699,"Médio",IF(Tabela_Brasil[[#This Row],[IDHM]]&lt;=0.799,"Alto","Muito Alto")))</f>
        <v>Alto</v>
      </c>
      <c r="L3927" t="str">
        <f>VLOOKUP(Tabela_Brasil[[#This Row],[Estado]],'De-Para_Estado_Regiao'!$B$3:$C$29,2,FALSE)</f>
        <v>Sul</v>
      </c>
      <c r="M3927">
        <f>IF(Tabela_Brasil[[#This Row],[IBGE_1-4]]&gt;=951,1,0)</f>
        <v>0</v>
      </c>
      <c r="N3927">
        <f>IF(Tabela_Brasil[[#This Row],[COMP_P]]&lt;=2,1,0)</f>
        <v>0</v>
      </c>
    </row>
    <row r="3928" spans="1:14" x14ac:dyDescent="0.25">
      <c r="A3928" s="12" t="s">
        <v>3825</v>
      </c>
      <c r="B3928" s="12" t="s">
        <v>59</v>
      </c>
      <c r="C3928" s="12">
        <v>38</v>
      </c>
      <c r="D3928" s="12">
        <v>0.79500000000000004</v>
      </c>
      <c r="E3928" s="12">
        <v>0.754</v>
      </c>
      <c r="F3928" s="12">
        <v>0.749</v>
      </c>
      <c r="G3928" s="12">
        <v>33445.1</v>
      </c>
      <c r="H3928" s="13">
        <v>2</v>
      </c>
      <c r="I3928" t="str">
        <f>CONCATENATE(Tabela_Brasil[[#This Row],[Município]],"-",Tabela_Brasil[[#This Row],[Estado]])</f>
        <v>Iomerê-SC</v>
      </c>
      <c r="J3928">
        <f>IF(Tabela_Brasil[[#This Row],[IDHM]]&lt;=0.599,1,0)</f>
        <v>0</v>
      </c>
      <c r="K3928" t="str">
        <f>IF(Tabela_Brasil[[#This Row],[IDHM]]&lt;=0.55,"Baixo",IF(Tabela_Brasil[[#This Row],[IDHM]]&lt;=0.699,"Médio",IF(Tabela_Brasil[[#This Row],[IDHM]]&lt;=0.799,"Alto","Muito Alto")))</f>
        <v>Alto</v>
      </c>
      <c r="L3928" t="str">
        <f>VLOOKUP(Tabela_Brasil[[#This Row],[Estado]],'De-Para_Estado_Regiao'!$B$3:$C$29,2,FALSE)</f>
        <v>Sul</v>
      </c>
      <c r="M3928">
        <f>IF(Tabela_Brasil[[#This Row],[IBGE_1-4]]&gt;=951,1,0)</f>
        <v>0</v>
      </c>
      <c r="N3928">
        <f>IF(Tabela_Brasil[[#This Row],[COMP_P]]&lt;=2,1,0)</f>
        <v>1</v>
      </c>
    </row>
    <row r="3929" spans="1:14" x14ac:dyDescent="0.25">
      <c r="A3929" s="9" t="s">
        <v>3826</v>
      </c>
      <c r="B3929" s="9" t="s">
        <v>31</v>
      </c>
      <c r="C3929" s="9">
        <v>119</v>
      </c>
      <c r="D3929" s="9">
        <v>0.65400000000000003</v>
      </c>
      <c r="E3929" s="9">
        <v>0.62</v>
      </c>
      <c r="F3929" s="9">
        <v>0.57599999999999996</v>
      </c>
      <c r="G3929" s="9">
        <v>12618.89</v>
      </c>
      <c r="H3929" s="10">
        <v>6</v>
      </c>
      <c r="I3929" t="str">
        <f>CONCATENATE(Tabela_Brasil[[#This Row],[Município]],"-",Tabela_Brasil[[#This Row],[Estado]])</f>
        <v>São João Do Jaguaribe-CE</v>
      </c>
      <c r="J3929">
        <f>IF(Tabela_Brasil[[#This Row],[IDHM]]&lt;=0.599,1,0)</f>
        <v>0</v>
      </c>
      <c r="K3929" t="str">
        <f>IF(Tabela_Brasil[[#This Row],[IDHM]]&lt;=0.55,"Baixo",IF(Tabela_Brasil[[#This Row],[IDHM]]&lt;=0.699,"Médio",IF(Tabela_Brasil[[#This Row],[IDHM]]&lt;=0.799,"Alto","Muito Alto")))</f>
        <v>Médio</v>
      </c>
      <c r="L3929" t="str">
        <f>VLOOKUP(Tabela_Brasil[[#This Row],[Estado]],'De-Para_Estado_Regiao'!$B$3:$C$29,2,FALSE)</f>
        <v>Nordeste</v>
      </c>
      <c r="M3929">
        <f>IF(Tabela_Brasil[[#This Row],[IBGE_1-4]]&gt;=951,1,0)</f>
        <v>0</v>
      </c>
      <c r="N3929">
        <f>IF(Tabela_Brasil[[#This Row],[COMP_P]]&lt;=2,1,0)</f>
        <v>0</v>
      </c>
    </row>
    <row r="3930" spans="1:14" x14ac:dyDescent="0.25">
      <c r="A3930" s="12" t="s">
        <v>3827</v>
      </c>
      <c r="B3930" s="12" t="s">
        <v>31</v>
      </c>
      <c r="C3930" s="12">
        <v>597</v>
      </c>
      <c r="D3930" s="12">
        <v>0.56999999999999995</v>
      </c>
      <c r="E3930" s="12">
        <v>0.51200000000000001</v>
      </c>
      <c r="F3930" s="12">
        <v>0.505</v>
      </c>
      <c r="G3930" s="12">
        <v>6512.27</v>
      </c>
      <c r="H3930" s="13">
        <v>18</v>
      </c>
      <c r="I3930" t="str">
        <f>CONCATENATE(Tabela_Brasil[[#This Row],[Município]],"-",Tabela_Brasil[[#This Row],[Estado]])</f>
        <v>Barroquinha-CE</v>
      </c>
      <c r="J3930">
        <f>IF(Tabela_Brasil[[#This Row],[IDHM]]&lt;=0.599,1,0)</f>
        <v>1</v>
      </c>
      <c r="K3930" t="str">
        <f>IF(Tabela_Brasil[[#This Row],[IDHM]]&lt;=0.55,"Baixo",IF(Tabela_Brasil[[#This Row],[IDHM]]&lt;=0.699,"Médio",IF(Tabela_Brasil[[#This Row],[IDHM]]&lt;=0.799,"Alto","Muito Alto")))</f>
        <v>Médio</v>
      </c>
      <c r="L3930" t="str">
        <f>VLOOKUP(Tabela_Brasil[[#This Row],[Estado]],'De-Para_Estado_Regiao'!$B$3:$C$29,2,FALSE)</f>
        <v>Nordeste</v>
      </c>
      <c r="M3930">
        <f>IF(Tabela_Brasil[[#This Row],[IBGE_1-4]]&gt;=951,1,0)</f>
        <v>0</v>
      </c>
      <c r="N3930">
        <f>IF(Tabela_Brasil[[#This Row],[COMP_P]]&lt;=2,1,0)</f>
        <v>0</v>
      </c>
    </row>
    <row r="3931" spans="1:14" x14ac:dyDescent="0.25">
      <c r="A3931" s="9" t="s">
        <v>3828</v>
      </c>
      <c r="B3931" s="9" t="s">
        <v>24</v>
      </c>
      <c r="C3931" s="9">
        <v>120</v>
      </c>
      <c r="D3931" s="9">
        <v>0.54100000000000004</v>
      </c>
      <c r="E3931" s="9">
        <v>0.50800000000000001</v>
      </c>
      <c r="F3931" s="9">
        <v>0.41499999999999998</v>
      </c>
      <c r="G3931" s="9">
        <v>9622.3700000000008</v>
      </c>
      <c r="H3931" s="10">
        <v>1</v>
      </c>
      <c r="I3931" t="str">
        <f>CONCATENATE(Tabela_Brasil[[#This Row],[Município]],"-",Tabela_Brasil[[#This Row],[Estado]])</f>
        <v>Jucuruçu-BA</v>
      </c>
      <c r="J3931">
        <f>IF(Tabela_Brasil[[#This Row],[IDHM]]&lt;=0.599,1,0)</f>
        <v>1</v>
      </c>
      <c r="K3931" t="str">
        <f>IF(Tabela_Brasil[[#This Row],[IDHM]]&lt;=0.55,"Baixo",IF(Tabela_Brasil[[#This Row],[IDHM]]&lt;=0.699,"Médio",IF(Tabela_Brasil[[#This Row],[IDHM]]&lt;=0.799,"Alto","Muito Alto")))</f>
        <v>Baixo</v>
      </c>
      <c r="L3931" t="str">
        <f>VLOOKUP(Tabela_Brasil[[#This Row],[Estado]],'De-Para_Estado_Regiao'!$B$3:$C$29,2,FALSE)</f>
        <v>Nordeste</v>
      </c>
      <c r="M3931">
        <f>IF(Tabela_Brasil[[#This Row],[IBGE_1-4]]&gt;=951,1,0)</f>
        <v>0</v>
      </c>
      <c r="N3931">
        <f>IF(Tabela_Brasil[[#This Row],[COMP_P]]&lt;=2,1,0)</f>
        <v>1</v>
      </c>
    </row>
    <row r="3932" spans="1:14" x14ac:dyDescent="0.25">
      <c r="A3932" s="12" t="s">
        <v>3829</v>
      </c>
      <c r="B3932" s="12" t="s">
        <v>24</v>
      </c>
      <c r="C3932" s="12">
        <v>453</v>
      </c>
      <c r="D3932" s="12">
        <v>0.61699999999999999</v>
      </c>
      <c r="E3932" s="12">
        <v>0.57499999999999996</v>
      </c>
      <c r="F3932" s="12">
        <v>0.54</v>
      </c>
      <c r="G3932" s="12">
        <v>6678.16</v>
      </c>
      <c r="H3932" s="13">
        <v>1</v>
      </c>
      <c r="I3932" t="str">
        <f>CONCATENATE(Tabela_Brasil[[#This Row],[Município]],"-",Tabela_Brasil[[#This Row],[Estado]])</f>
        <v>Uibaí-BA</v>
      </c>
      <c r="J3932">
        <f>IF(Tabela_Brasil[[#This Row],[IDHM]]&lt;=0.599,1,0)</f>
        <v>0</v>
      </c>
      <c r="K3932" t="str">
        <f>IF(Tabela_Brasil[[#This Row],[IDHM]]&lt;=0.55,"Baixo",IF(Tabela_Brasil[[#This Row],[IDHM]]&lt;=0.699,"Médio",IF(Tabela_Brasil[[#This Row],[IDHM]]&lt;=0.799,"Alto","Muito Alto")))</f>
        <v>Médio</v>
      </c>
      <c r="L3932" t="str">
        <f>VLOOKUP(Tabela_Brasil[[#This Row],[Estado]],'De-Para_Estado_Regiao'!$B$3:$C$29,2,FALSE)</f>
        <v>Nordeste</v>
      </c>
      <c r="M3932">
        <f>IF(Tabela_Brasil[[#This Row],[IBGE_1-4]]&gt;=951,1,0)</f>
        <v>0</v>
      </c>
      <c r="N3932">
        <f>IF(Tabela_Brasil[[#This Row],[COMP_P]]&lt;=2,1,0)</f>
        <v>1</v>
      </c>
    </row>
    <row r="3933" spans="1:14" x14ac:dyDescent="0.25">
      <c r="A3933" s="9" t="s">
        <v>685</v>
      </c>
      <c r="B3933" s="9" t="s">
        <v>82</v>
      </c>
      <c r="C3933" s="9">
        <v>385</v>
      </c>
      <c r="D3933" s="9">
        <v>0.56999999999999995</v>
      </c>
      <c r="E3933" s="9">
        <v>0.55200000000000005</v>
      </c>
      <c r="F3933" s="9">
        <v>0.441</v>
      </c>
      <c r="G3933" s="9">
        <v>7016.72</v>
      </c>
      <c r="H3933" s="10">
        <v>4</v>
      </c>
      <c r="I3933" t="str">
        <f>CONCATENATE(Tabela_Brasil[[#This Row],[Município]],"-",Tabela_Brasil[[#This Row],[Estado]])</f>
        <v>Massaranduba-PB</v>
      </c>
      <c r="J3933">
        <f>IF(Tabela_Brasil[[#This Row],[IDHM]]&lt;=0.599,1,0)</f>
        <v>1</v>
      </c>
      <c r="K3933" t="str">
        <f>IF(Tabela_Brasil[[#This Row],[IDHM]]&lt;=0.55,"Baixo",IF(Tabela_Brasil[[#This Row],[IDHM]]&lt;=0.699,"Médio",IF(Tabela_Brasil[[#This Row],[IDHM]]&lt;=0.799,"Alto","Muito Alto")))</f>
        <v>Médio</v>
      </c>
      <c r="L3933" t="str">
        <f>VLOOKUP(Tabela_Brasil[[#This Row],[Estado]],'De-Para_Estado_Regiao'!$B$3:$C$29,2,FALSE)</f>
        <v>Nordeste</v>
      </c>
      <c r="M3933">
        <f>IF(Tabela_Brasil[[#This Row],[IBGE_1-4]]&gt;=951,1,0)</f>
        <v>0</v>
      </c>
      <c r="N3933">
        <f>IF(Tabela_Brasil[[#This Row],[COMP_P]]&lt;=2,1,0)</f>
        <v>0</v>
      </c>
    </row>
    <row r="3934" spans="1:14" x14ac:dyDescent="0.25">
      <c r="A3934" s="12" t="s">
        <v>3830</v>
      </c>
      <c r="B3934" s="12" t="s">
        <v>72</v>
      </c>
      <c r="C3934" s="12">
        <v>450</v>
      </c>
      <c r="D3934" s="12">
        <v>0.59</v>
      </c>
      <c r="E3934" s="12">
        <v>0.56200000000000006</v>
      </c>
      <c r="F3934" s="12">
        <v>0.47099999999999997</v>
      </c>
      <c r="G3934" s="12">
        <v>6313.48</v>
      </c>
      <c r="H3934" s="13">
        <v>1</v>
      </c>
      <c r="I3934" t="str">
        <f>CONCATENATE(Tabela_Brasil[[#This Row],[Município]],"-",Tabela_Brasil[[#This Row],[Estado]])</f>
        <v>Poço Branco-RN</v>
      </c>
      <c r="J3934">
        <f>IF(Tabela_Brasil[[#This Row],[IDHM]]&lt;=0.599,1,0)</f>
        <v>1</v>
      </c>
      <c r="K3934" t="str">
        <f>IF(Tabela_Brasil[[#This Row],[IDHM]]&lt;=0.55,"Baixo",IF(Tabela_Brasil[[#This Row],[IDHM]]&lt;=0.699,"Médio",IF(Tabela_Brasil[[#This Row],[IDHM]]&lt;=0.799,"Alto","Muito Alto")))</f>
        <v>Médio</v>
      </c>
      <c r="L3934" t="str">
        <f>VLOOKUP(Tabela_Brasil[[#This Row],[Estado]],'De-Para_Estado_Regiao'!$B$3:$C$29,2,FALSE)</f>
        <v>Nordeste</v>
      </c>
      <c r="M3934">
        <f>IF(Tabela_Brasil[[#This Row],[IBGE_1-4]]&gt;=951,1,0)</f>
        <v>0</v>
      </c>
      <c r="N3934">
        <f>IF(Tabela_Brasil[[#This Row],[COMP_P]]&lt;=2,1,0)</f>
        <v>1</v>
      </c>
    </row>
    <row r="3935" spans="1:14" x14ac:dyDescent="0.25">
      <c r="A3935" s="9" t="s">
        <v>3831</v>
      </c>
      <c r="B3935" s="9" t="s">
        <v>72</v>
      </c>
      <c r="C3935" s="9">
        <v>89</v>
      </c>
      <c r="D3935" s="9">
        <v>0.55000000000000004</v>
      </c>
      <c r="E3935" s="9">
        <v>0.52100000000000002</v>
      </c>
      <c r="F3935" s="9">
        <v>0.41799999999999998</v>
      </c>
      <c r="G3935" s="9">
        <v>7110.13</v>
      </c>
      <c r="H3935" s="10">
        <v>3</v>
      </c>
      <c r="I3935" t="str">
        <f>CONCATENATE(Tabela_Brasil[[#This Row],[Município]],"-",Tabela_Brasil[[#This Row],[Estado]])</f>
        <v>Ielmo Marinho-RN</v>
      </c>
      <c r="J3935">
        <f>IF(Tabela_Brasil[[#This Row],[IDHM]]&lt;=0.599,1,0)</f>
        <v>1</v>
      </c>
      <c r="K3935" t="str">
        <f>IF(Tabela_Brasil[[#This Row],[IDHM]]&lt;=0.55,"Baixo",IF(Tabela_Brasil[[#This Row],[IDHM]]&lt;=0.699,"Médio",IF(Tabela_Brasil[[#This Row],[IDHM]]&lt;=0.799,"Alto","Muito Alto")))</f>
        <v>Baixo</v>
      </c>
      <c r="L3935" t="str">
        <f>VLOOKUP(Tabela_Brasil[[#This Row],[Estado]],'De-Para_Estado_Regiao'!$B$3:$C$29,2,FALSE)</f>
        <v>Nordeste</v>
      </c>
      <c r="M3935">
        <f>IF(Tabela_Brasil[[#This Row],[IBGE_1-4]]&gt;=951,1,0)</f>
        <v>0</v>
      </c>
      <c r="N3935">
        <f>IF(Tabela_Brasil[[#This Row],[COMP_P]]&lt;=2,1,0)</f>
        <v>0</v>
      </c>
    </row>
    <row r="3936" spans="1:14" x14ac:dyDescent="0.25">
      <c r="A3936" s="12" t="s">
        <v>3832</v>
      </c>
      <c r="B3936" s="12" t="s">
        <v>22</v>
      </c>
      <c r="C3936" s="12">
        <v>45</v>
      </c>
      <c r="D3936" s="12">
        <v>0.68</v>
      </c>
      <c r="E3936" s="12">
        <v>0.66700000000000004</v>
      </c>
      <c r="F3936" s="12">
        <v>0.57199999999999995</v>
      </c>
      <c r="G3936" s="12">
        <v>25259.01</v>
      </c>
      <c r="H3936" s="13">
        <v>1</v>
      </c>
      <c r="I3936" t="str">
        <f>CONCATENATE(Tabela_Brasil[[#This Row],[Município]],"-",Tabela_Brasil[[#This Row],[Estado]])</f>
        <v>Bela Vista Da Caroba-PR</v>
      </c>
      <c r="J3936">
        <f>IF(Tabela_Brasil[[#This Row],[IDHM]]&lt;=0.599,1,0)</f>
        <v>0</v>
      </c>
      <c r="K3936" t="str">
        <f>IF(Tabela_Brasil[[#This Row],[IDHM]]&lt;=0.55,"Baixo",IF(Tabela_Brasil[[#This Row],[IDHM]]&lt;=0.699,"Médio",IF(Tabela_Brasil[[#This Row],[IDHM]]&lt;=0.799,"Alto","Muito Alto")))</f>
        <v>Médio</v>
      </c>
      <c r="L3936" t="str">
        <f>VLOOKUP(Tabela_Brasil[[#This Row],[Estado]],'De-Para_Estado_Regiao'!$B$3:$C$29,2,FALSE)</f>
        <v>Sul</v>
      </c>
      <c r="M3936">
        <f>IF(Tabela_Brasil[[#This Row],[IBGE_1-4]]&gt;=951,1,0)</f>
        <v>0</v>
      </c>
      <c r="N3936">
        <f>IF(Tabela_Brasil[[#This Row],[COMP_P]]&lt;=2,1,0)</f>
        <v>1</v>
      </c>
    </row>
    <row r="3937" spans="1:14" x14ac:dyDescent="0.25">
      <c r="A3937" s="9" t="s">
        <v>3833</v>
      </c>
      <c r="B3937" s="9" t="s">
        <v>16</v>
      </c>
      <c r="C3937" s="9">
        <v>88</v>
      </c>
      <c r="D3937" s="9">
        <v>0.626</v>
      </c>
      <c r="E3937" s="9">
        <v>0.61599999999999999</v>
      </c>
      <c r="F3937" s="9">
        <v>0.495</v>
      </c>
      <c r="G3937" s="9">
        <v>18996.509999999998</v>
      </c>
      <c r="H3937" s="10">
        <v>4</v>
      </c>
      <c r="I3937" t="str">
        <f>CONCATENATE(Tabela_Brasil[[#This Row],[Município]],"-",Tabela_Brasil[[#This Row],[Estado]])</f>
        <v>Joanésia-MG</v>
      </c>
      <c r="J3937">
        <f>IF(Tabela_Brasil[[#This Row],[IDHM]]&lt;=0.599,1,0)</f>
        <v>0</v>
      </c>
      <c r="K3937" t="str">
        <f>IF(Tabela_Brasil[[#This Row],[IDHM]]&lt;=0.55,"Baixo",IF(Tabela_Brasil[[#This Row],[IDHM]]&lt;=0.699,"Médio",IF(Tabela_Brasil[[#This Row],[IDHM]]&lt;=0.799,"Alto","Muito Alto")))</f>
        <v>Médio</v>
      </c>
      <c r="L3937" t="str">
        <f>VLOOKUP(Tabela_Brasil[[#This Row],[Estado]],'De-Para_Estado_Regiao'!$B$3:$C$29,2,FALSE)</f>
        <v>Sudeste</v>
      </c>
      <c r="M3937">
        <f>IF(Tabela_Brasil[[#This Row],[IBGE_1-4]]&gt;=951,1,0)</f>
        <v>0</v>
      </c>
      <c r="N3937">
        <f>IF(Tabela_Brasil[[#This Row],[COMP_P]]&lt;=2,1,0)</f>
        <v>0</v>
      </c>
    </row>
    <row r="3938" spans="1:14" x14ac:dyDescent="0.25">
      <c r="A3938" s="12" t="s">
        <v>3834</v>
      </c>
      <c r="B3938" s="12" t="s">
        <v>16</v>
      </c>
      <c r="C3938" s="12">
        <v>158</v>
      </c>
      <c r="D3938" s="12">
        <v>0.69</v>
      </c>
      <c r="E3938" s="12">
        <v>0.68799999999999994</v>
      </c>
      <c r="F3938" s="12">
        <v>0.57199999999999995</v>
      </c>
      <c r="G3938" s="12">
        <v>13127.61</v>
      </c>
      <c r="H3938" s="13">
        <v>6</v>
      </c>
      <c r="I3938" t="str">
        <f>CONCATENATE(Tabela_Brasil[[#This Row],[Município]],"-",Tabela_Brasil[[#This Row],[Estado]])</f>
        <v>Inconfidentes-MG</v>
      </c>
      <c r="J3938">
        <f>IF(Tabela_Brasil[[#This Row],[IDHM]]&lt;=0.599,1,0)</f>
        <v>0</v>
      </c>
      <c r="K3938" t="str">
        <f>IF(Tabela_Brasil[[#This Row],[IDHM]]&lt;=0.55,"Baixo",IF(Tabela_Brasil[[#This Row],[IDHM]]&lt;=0.699,"Médio",IF(Tabela_Brasil[[#This Row],[IDHM]]&lt;=0.799,"Alto","Muito Alto")))</f>
        <v>Médio</v>
      </c>
      <c r="L3938" t="str">
        <f>VLOOKUP(Tabela_Brasil[[#This Row],[Estado]],'De-Para_Estado_Regiao'!$B$3:$C$29,2,FALSE)</f>
        <v>Sudeste</v>
      </c>
      <c r="M3938">
        <f>IF(Tabela_Brasil[[#This Row],[IBGE_1-4]]&gt;=951,1,0)</f>
        <v>0</v>
      </c>
      <c r="N3938">
        <f>IF(Tabela_Brasil[[#This Row],[COMP_P]]&lt;=2,1,0)</f>
        <v>0</v>
      </c>
    </row>
    <row r="3939" spans="1:14" x14ac:dyDescent="0.25">
      <c r="A3939" s="9" t="s">
        <v>3835</v>
      </c>
      <c r="B3939" s="9" t="s">
        <v>14</v>
      </c>
      <c r="C3939" s="9">
        <v>30</v>
      </c>
      <c r="D3939" s="9">
        <v>0.64</v>
      </c>
      <c r="E3939" s="9">
        <v>0.64700000000000002</v>
      </c>
      <c r="F3939" s="9">
        <v>0.49299999999999999</v>
      </c>
      <c r="G3939" s="9">
        <v>44081.8</v>
      </c>
      <c r="H3939" s="10">
        <v>1</v>
      </c>
      <c r="I3939" t="str">
        <f>CONCATENATE(Tabela_Brasil[[#This Row],[Município]],"-",Tabela_Brasil[[#This Row],[Estado]])</f>
        <v>Pedras Altas-RS</v>
      </c>
      <c r="J3939">
        <f>IF(Tabela_Brasil[[#This Row],[IDHM]]&lt;=0.599,1,0)</f>
        <v>0</v>
      </c>
      <c r="K3939" t="str">
        <f>IF(Tabela_Brasil[[#This Row],[IDHM]]&lt;=0.55,"Baixo",IF(Tabela_Brasil[[#This Row],[IDHM]]&lt;=0.699,"Médio",IF(Tabela_Brasil[[#This Row],[IDHM]]&lt;=0.799,"Alto","Muito Alto")))</f>
        <v>Médio</v>
      </c>
      <c r="L3939" t="str">
        <f>VLOOKUP(Tabela_Brasil[[#This Row],[Estado]],'De-Para_Estado_Regiao'!$B$3:$C$29,2,FALSE)</f>
        <v>Sul</v>
      </c>
      <c r="M3939">
        <f>IF(Tabela_Brasil[[#This Row],[IBGE_1-4]]&gt;=951,1,0)</f>
        <v>0</v>
      </c>
      <c r="N3939">
        <f>IF(Tabela_Brasil[[#This Row],[COMP_P]]&lt;=2,1,0)</f>
        <v>1</v>
      </c>
    </row>
    <row r="3940" spans="1:14" x14ac:dyDescent="0.25">
      <c r="A3940" s="12" t="s">
        <v>3836</v>
      </c>
      <c r="B3940" s="12" t="s">
        <v>14</v>
      </c>
      <c r="C3940" s="12">
        <v>105</v>
      </c>
      <c r="D3940" s="12">
        <v>0.7</v>
      </c>
      <c r="E3940" s="12">
        <v>0.71899999999999997</v>
      </c>
      <c r="F3940" s="12">
        <v>0.55700000000000005</v>
      </c>
      <c r="G3940" s="12">
        <v>14661.03</v>
      </c>
      <c r="H3940" s="13">
        <v>3</v>
      </c>
      <c r="I3940" t="str">
        <f>CONCATENATE(Tabela_Brasil[[#This Row],[Município]],"-",Tabela_Brasil[[#This Row],[Estado]])</f>
        <v>Morro Redondo-RS</v>
      </c>
      <c r="J3940">
        <f>IF(Tabela_Brasil[[#This Row],[IDHM]]&lt;=0.599,1,0)</f>
        <v>0</v>
      </c>
      <c r="K3940" t="str">
        <f>IF(Tabela_Brasil[[#This Row],[IDHM]]&lt;=0.55,"Baixo",IF(Tabela_Brasil[[#This Row],[IDHM]]&lt;=0.699,"Médio",IF(Tabela_Brasil[[#This Row],[IDHM]]&lt;=0.799,"Alto","Muito Alto")))</f>
        <v>Alto</v>
      </c>
      <c r="L3940" t="str">
        <f>VLOOKUP(Tabela_Brasil[[#This Row],[Estado]],'De-Para_Estado_Regiao'!$B$3:$C$29,2,FALSE)</f>
        <v>Sul</v>
      </c>
      <c r="M3940">
        <f>IF(Tabela_Brasil[[#This Row],[IBGE_1-4]]&gt;=951,1,0)</f>
        <v>0</v>
      </c>
      <c r="N3940">
        <f>IF(Tabela_Brasil[[#This Row],[COMP_P]]&lt;=2,1,0)</f>
        <v>0</v>
      </c>
    </row>
    <row r="3941" spans="1:14" x14ac:dyDescent="0.25">
      <c r="A3941" s="9" t="s">
        <v>3837</v>
      </c>
      <c r="B3941" s="9" t="s">
        <v>82</v>
      </c>
      <c r="C3941" s="9">
        <v>315</v>
      </c>
      <c r="D3941" s="9">
        <v>0.56200000000000006</v>
      </c>
      <c r="E3941" s="9">
        <v>0.54900000000000004</v>
      </c>
      <c r="F3941" s="9">
        <v>0.436</v>
      </c>
      <c r="G3941" s="9">
        <v>8872.69</v>
      </c>
      <c r="H3941" s="10">
        <v>3</v>
      </c>
      <c r="I3941" t="str">
        <f>CONCATENATE(Tabela_Brasil[[#This Row],[Município]],"-",Tabela_Brasil[[#This Row],[Estado]])</f>
        <v>Itatuba-PB</v>
      </c>
      <c r="J3941">
        <f>IF(Tabela_Brasil[[#This Row],[IDHM]]&lt;=0.599,1,0)</f>
        <v>1</v>
      </c>
      <c r="K3941" t="str">
        <f>IF(Tabela_Brasil[[#This Row],[IDHM]]&lt;=0.55,"Baixo",IF(Tabela_Brasil[[#This Row],[IDHM]]&lt;=0.699,"Médio",IF(Tabela_Brasil[[#This Row],[IDHM]]&lt;=0.799,"Alto","Muito Alto")))</f>
        <v>Médio</v>
      </c>
      <c r="L3941" t="str">
        <f>VLOOKUP(Tabela_Brasil[[#This Row],[Estado]],'De-Para_Estado_Regiao'!$B$3:$C$29,2,FALSE)</f>
        <v>Nordeste</v>
      </c>
      <c r="M3941">
        <f>IF(Tabela_Brasil[[#This Row],[IBGE_1-4]]&gt;=951,1,0)</f>
        <v>0</v>
      </c>
      <c r="N3941">
        <f>IF(Tabela_Brasil[[#This Row],[COMP_P]]&lt;=2,1,0)</f>
        <v>0</v>
      </c>
    </row>
    <row r="3942" spans="1:14" x14ac:dyDescent="0.25">
      <c r="A3942" s="12" t="s">
        <v>3838</v>
      </c>
      <c r="B3942" s="12" t="s">
        <v>22</v>
      </c>
      <c r="C3942" s="12">
        <v>117</v>
      </c>
      <c r="D3942" s="12">
        <v>0.72199999999999998</v>
      </c>
      <c r="E3942" s="12">
        <v>0.70799999999999996</v>
      </c>
      <c r="F3942" s="12">
        <v>0.628</v>
      </c>
      <c r="G3942" s="12">
        <v>23445.19</v>
      </c>
      <c r="H3942" s="13">
        <v>1</v>
      </c>
      <c r="I3942" t="str">
        <f>CONCATENATE(Tabela_Brasil[[#This Row],[Município]],"-",Tabela_Brasil[[#This Row],[Estado]])</f>
        <v>Virmond-PR</v>
      </c>
      <c r="J3942">
        <f>IF(Tabela_Brasil[[#This Row],[IDHM]]&lt;=0.599,1,0)</f>
        <v>0</v>
      </c>
      <c r="K3942" t="str">
        <f>IF(Tabela_Brasil[[#This Row],[IDHM]]&lt;=0.55,"Baixo",IF(Tabela_Brasil[[#This Row],[IDHM]]&lt;=0.699,"Médio",IF(Tabela_Brasil[[#This Row],[IDHM]]&lt;=0.799,"Alto","Muito Alto")))</f>
        <v>Alto</v>
      </c>
      <c r="L3942" t="str">
        <f>VLOOKUP(Tabela_Brasil[[#This Row],[Estado]],'De-Para_Estado_Regiao'!$B$3:$C$29,2,FALSE)</f>
        <v>Sul</v>
      </c>
      <c r="M3942">
        <f>IF(Tabela_Brasil[[#This Row],[IBGE_1-4]]&gt;=951,1,0)</f>
        <v>0</v>
      </c>
      <c r="N3942">
        <f>IF(Tabela_Brasil[[#This Row],[COMP_P]]&lt;=2,1,0)</f>
        <v>1</v>
      </c>
    </row>
    <row r="3943" spans="1:14" x14ac:dyDescent="0.25">
      <c r="A3943" s="9" t="s">
        <v>3839</v>
      </c>
      <c r="B3943" s="9" t="s">
        <v>16</v>
      </c>
      <c r="C3943" s="9">
        <v>256</v>
      </c>
      <c r="D3943" s="9">
        <v>0.68</v>
      </c>
      <c r="E3943" s="9">
        <v>0.66900000000000004</v>
      </c>
      <c r="F3943" s="9">
        <v>0.56899999999999995</v>
      </c>
      <c r="G3943" s="9">
        <v>13104.75</v>
      </c>
      <c r="H3943" s="10">
        <v>2</v>
      </c>
      <c r="I3943" t="str">
        <f>CONCATENATE(Tabela_Brasil[[#This Row],[Município]],"-",Tabela_Brasil[[#This Row],[Estado]])</f>
        <v>Guidoval-MG</v>
      </c>
      <c r="J3943">
        <f>IF(Tabela_Brasil[[#This Row],[IDHM]]&lt;=0.599,1,0)</f>
        <v>0</v>
      </c>
      <c r="K3943" t="str">
        <f>IF(Tabela_Brasil[[#This Row],[IDHM]]&lt;=0.55,"Baixo",IF(Tabela_Brasil[[#This Row],[IDHM]]&lt;=0.699,"Médio",IF(Tabela_Brasil[[#This Row],[IDHM]]&lt;=0.799,"Alto","Muito Alto")))</f>
        <v>Médio</v>
      </c>
      <c r="L3943" t="str">
        <f>VLOOKUP(Tabela_Brasil[[#This Row],[Estado]],'De-Para_Estado_Regiao'!$B$3:$C$29,2,FALSE)</f>
        <v>Sudeste</v>
      </c>
      <c r="M3943">
        <f>IF(Tabela_Brasil[[#This Row],[IBGE_1-4]]&gt;=951,1,0)</f>
        <v>0</v>
      </c>
      <c r="N3943">
        <f>IF(Tabela_Brasil[[#This Row],[COMP_P]]&lt;=2,1,0)</f>
        <v>1</v>
      </c>
    </row>
    <row r="3944" spans="1:14" x14ac:dyDescent="0.25">
      <c r="A3944" s="12" t="s">
        <v>3840</v>
      </c>
      <c r="B3944" s="12" t="s">
        <v>53</v>
      </c>
      <c r="C3944" s="12">
        <v>91</v>
      </c>
      <c r="D3944" s="12">
        <v>0.66</v>
      </c>
      <c r="E3944" s="12">
        <v>0.67700000000000005</v>
      </c>
      <c r="F3944" s="12">
        <v>0.51100000000000001</v>
      </c>
      <c r="G3944" s="12">
        <v>31722.63</v>
      </c>
      <c r="H3944" s="13">
        <v>2</v>
      </c>
      <c r="I3944" t="str">
        <f>CONCATENATE(Tabela_Brasil[[#This Row],[Município]],"-",Tabela_Brasil[[#This Row],[Estado]])</f>
        <v>Figueirão-MS</v>
      </c>
      <c r="J3944">
        <f>IF(Tabela_Brasil[[#This Row],[IDHM]]&lt;=0.599,1,0)</f>
        <v>0</v>
      </c>
      <c r="K3944" t="str">
        <f>IF(Tabela_Brasil[[#This Row],[IDHM]]&lt;=0.55,"Baixo",IF(Tabela_Brasil[[#This Row],[IDHM]]&lt;=0.699,"Médio",IF(Tabela_Brasil[[#This Row],[IDHM]]&lt;=0.799,"Alto","Muito Alto")))</f>
        <v>Médio</v>
      </c>
      <c r="L3944" t="str">
        <f>VLOOKUP(Tabela_Brasil[[#This Row],[Estado]],'De-Para_Estado_Regiao'!$B$3:$C$29,2,FALSE)</f>
        <v>Centro-Oeste</v>
      </c>
      <c r="M3944">
        <f>IF(Tabela_Brasil[[#This Row],[IBGE_1-4]]&gt;=951,1,0)</f>
        <v>0</v>
      </c>
      <c r="N3944">
        <f>IF(Tabela_Brasil[[#This Row],[COMP_P]]&lt;=2,1,0)</f>
        <v>1</v>
      </c>
    </row>
    <row r="3945" spans="1:14" x14ac:dyDescent="0.25">
      <c r="A3945" s="9" t="s">
        <v>3841</v>
      </c>
      <c r="B3945" s="9" t="s">
        <v>16</v>
      </c>
      <c r="C3945" s="9">
        <v>425</v>
      </c>
      <c r="D3945" s="9">
        <v>0.64800000000000002</v>
      </c>
      <c r="E3945" s="9">
        <v>0.624</v>
      </c>
      <c r="F3945" s="9">
        <v>0.55900000000000005</v>
      </c>
      <c r="G3945" s="9">
        <v>10035.59</v>
      </c>
      <c r="H3945" s="10">
        <v>5</v>
      </c>
      <c r="I3945" t="str">
        <f>CONCATENATE(Tabela_Brasil[[#This Row],[Município]],"-",Tabela_Brasil[[#This Row],[Estado]])</f>
        <v>Frei Inocêncio-MG</v>
      </c>
      <c r="J3945">
        <f>IF(Tabela_Brasil[[#This Row],[IDHM]]&lt;=0.599,1,0)</f>
        <v>0</v>
      </c>
      <c r="K3945" t="str">
        <f>IF(Tabela_Brasil[[#This Row],[IDHM]]&lt;=0.55,"Baixo",IF(Tabela_Brasil[[#This Row],[IDHM]]&lt;=0.699,"Médio",IF(Tabela_Brasil[[#This Row],[IDHM]]&lt;=0.799,"Alto","Muito Alto")))</f>
        <v>Médio</v>
      </c>
      <c r="L3945" t="str">
        <f>VLOOKUP(Tabela_Brasil[[#This Row],[Estado]],'De-Para_Estado_Regiao'!$B$3:$C$29,2,FALSE)</f>
        <v>Sudeste</v>
      </c>
      <c r="M3945">
        <f>IF(Tabela_Brasil[[#This Row],[IBGE_1-4]]&gt;=951,1,0)</f>
        <v>0</v>
      </c>
      <c r="N3945">
        <f>IF(Tabela_Brasil[[#This Row],[COMP_P]]&lt;=2,1,0)</f>
        <v>0</v>
      </c>
    </row>
    <row r="3946" spans="1:14" x14ac:dyDescent="0.25">
      <c r="A3946" s="12" t="s">
        <v>3842</v>
      </c>
      <c r="B3946" s="12" t="s">
        <v>87</v>
      </c>
      <c r="C3946" s="12">
        <v>363</v>
      </c>
      <c r="D3946" s="12">
        <v>0.58399999999999996</v>
      </c>
      <c r="E3946" s="12">
        <v>0.55600000000000005</v>
      </c>
      <c r="F3946" s="12">
        <v>0.47899999999999998</v>
      </c>
      <c r="G3946" s="12">
        <v>8228.56</v>
      </c>
      <c r="H3946" s="13">
        <v>0</v>
      </c>
      <c r="I3946" t="str">
        <f>CONCATENATE(Tabela_Brasil[[#This Row],[Município]],"-",Tabela_Brasil[[#This Row],[Estado]])</f>
        <v>São Francisco Do Brejão-MA</v>
      </c>
      <c r="J3946">
        <f>IF(Tabela_Brasil[[#This Row],[IDHM]]&lt;=0.599,1,0)</f>
        <v>1</v>
      </c>
      <c r="K3946" t="str">
        <f>IF(Tabela_Brasil[[#This Row],[IDHM]]&lt;=0.55,"Baixo",IF(Tabela_Brasil[[#This Row],[IDHM]]&lt;=0.699,"Médio",IF(Tabela_Brasil[[#This Row],[IDHM]]&lt;=0.799,"Alto","Muito Alto")))</f>
        <v>Médio</v>
      </c>
      <c r="L3946" t="str">
        <f>VLOOKUP(Tabela_Brasil[[#This Row],[Estado]],'De-Para_Estado_Regiao'!$B$3:$C$29,2,FALSE)</f>
        <v>Nordeste</v>
      </c>
      <c r="M3946">
        <f>IF(Tabela_Brasil[[#This Row],[IBGE_1-4]]&gt;=951,1,0)</f>
        <v>0</v>
      </c>
      <c r="N3946">
        <f>IF(Tabela_Brasil[[#This Row],[COMP_P]]&lt;=2,1,0)</f>
        <v>1</v>
      </c>
    </row>
    <row r="3947" spans="1:14" x14ac:dyDescent="0.25">
      <c r="A3947" s="9" t="s">
        <v>3843</v>
      </c>
      <c r="B3947" s="9" t="s">
        <v>24</v>
      </c>
      <c r="C3947" s="9">
        <v>319</v>
      </c>
      <c r="D3947" s="9">
        <v>0.59</v>
      </c>
      <c r="E3947" s="9">
        <v>0.55800000000000005</v>
      </c>
      <c r="F3947" s="9">
        <v>0.46500000000000002</v>
      </c>
      <c r="G3947" s="9">
        <v>6721.43</v>
      </c>
      <c r="H3947" s="10">
        <v>6</v>
      </c>
      <c r="I3947" t="str">
        <f>CONCATENATE(Tabela_Brasil[[#This Row],[Município]],"-",Tabela_Brasil[[#This Row],[Estado]])</f>
        <v>Pé De Serra-BA</v>
      </c>
      <c r="J3947">
        <f>IF(Tabela_Brasil[[#This Row],[IDHM]]&lt;=0.599,1,0)</f>
        <v>1</v>
      </c>
      <c r="K3947" t="str">
        <f>IF(Tabela_Brasil[[#This Row],[IDHM]]&lt;=0.55,"Baixo",IF(Tabela_Brasil[[#This Row],[IDHM]]&lt;=0.699,"Médio",IF(Tabela_Brasil[[#This Row],[IDHM]]&lt;=0.799,"Alto","Muito Alto")))</f>
        <v>Médio</v>
      </c>
      <c r="L3947" t="str">
        <f>VLOOKUP(Tabela_Brasil[[#This Row],[Estado]],'De-Para_Estado_Regiao'!$B$3:$C$29,2,FALSE)</f>
        <v>Nordeste</v>
      </c>
      <c r="M3947">
        <f>IF(Tabela_Brasil[[#This Row],[IBGE_1-4]]&gt;=951,1,0)</f>
        <v>0</v>
      </c>
      <c r="N3947">
        <f>IF(Tabela_Brasil[[#This Row],[COMP_P]]&lt;=2,1,0)</f>
        <v>0</v>
      </c>
    </row>
    <row r="3948" spans="1:14" x14ac:dyDescent="0.25">
      <c r="A3948" s="12" t="s">
        <v>3844</v>
      </c>
      <c r="B3948" s="12" t="s">
        <v>22</v>
      </c>
      <c r="C3948" s="12">
        <v>68</v>
      </c>
      <c r="D3948" s="12">
        <v>0.67</v>
      </c>
      <c r="E3948" s="12">
        <v>0.65</v>
      </c>
      <c r="F3948" s="12">
        <v>0.59299999999999997</v>
      </c>
      <c r="G3948" s="12">
        <v>30552.09</v>
      </c>
      <c r="H3948" s="13">
        <v>4</v>
      </c>
      <c r="I3948" t="str">
        <f>CONCATENATE(Tabela_Brasil[[#This Row],[Município]],"-",Tabela_Brasil[[#This Row],[Estado]])</f>
        <v>Cruzmaltina-PR</v>
      </c>
      <c r="J3948">
        <f>IF(Tabela_Brasil[[#This Row],[IDHM]]&lt;=0.599,1,0)</f>
        <v>0</v>
      </c>
      <c r="K3948" t="str">
        <f>IF(Tabela_Brasil[[#This Row],[IDHM]]&lt;=0.55,"Baixo",IF(Tabela_Brasil[[#This Row],[IDHM]]&lt;=0.699,"Médio",IF(Tabela_Brasil[[#This Row],[IDHM]]&lt;=0.799,"Alto","Muito Alto")))</f>
        <v>Médio</v>
      </c>
      <c r="L3948" t="str">
        <f>VLOOKUP(Tabela_Brasil[[#This Row],[Estado]],'De-Para_Estado_Regiao'!$B$3:$C$29,2,FALSE)</f>
        <v>Sul</v>
      </c>
      <c r="M3948">
        <f>IF(Tabela_Brasil[[#This Row],[IBGE_1-4]]&gt;=951,1,0)</f>
        <v>0</v>
      </c>
      <c r="N3948">
        <f>IF(Tabela_Brasil[[#This Row],[COMP_P]]&lt;=2,1,0)</f>
        <v>0</v>
      </c>
    </row>
    <row r="3949" spans="1:14" x14ac:dyDescent="0.25">
      <c r="A3949" s="9" t="s">
        <v>3845</v>
      </c>
      <c r="B3949" s="9" t="s">
        <v>19</v>
      </c>
      <c r="C3949" s="9">
        <v>539</v>
      </c>
      <c r="D3949" s="9">
        <v>0.622</v>
      </c>
      <c r="E3949" s="9">
        <v>0.58899999999999997</v>
      </c>
      <c r="F3949" s="9">
        <v>0.51900000000000002</v>
      </c>
      <c r="G3949" s="9">
        <v>7955.27</v>
      </c>
      <c r="H3949" s="10">
        <v>1</v>
      </c>
      <c r="I3949" t="str">
        <f>CONCATENATE(Tabela_Brasil[[#This Row],[Município]],"-",Tabela_Brasil[[#This Row],[Estado]])</f>
        <v>Ferreiros-PE</v>
      </c>
      <c r="J3949">
        <f>IF(Tabela_Brasil[[#This Row],[IDHM]]&lt;=0.599,1,0)</f>
        <v>0</v>
      </c>
      <c r="K3949" t="str">
        <f>IF(Tabela_Brasil[[#This Row],[IDHM]]&lt;=0.55,"Baixo",IF(Tabela_Brasil[[#This Row],[IDHM]]&lt;=0.699,"Médio",IF(Tabela_Brasil[[#This Row],[IDHM]]&lt;=0.799,"Alto","Muito Alto")))</f>
        <v>Médio</v>
      </c>
      <c r="L3949" t="str">
        <f>VLOOKUP(Tabela_Brasil[[#This Row],[Estado]],'De-Para_Estado_Regiao'!$B$3:$C$29,2,FALSE)</f>
        <v>Nordeste</v>
      </c>
      <c r="M3949">
        <f>IF(Tabela_Brasil[[#This Row],[IBGE_1-4]]&gt;=951,1,0)</f>
        <v>0</v>
      </c>
      <c r="N3949">
        <f>IF(Tabela_Brasil[[#This Row],[COMP_P]]&lt;=2,1,0)</f>
        <v>1</v>
      </c>
    </row>
    <row r="3950" spans="1:14" x14ac:dyDescent="0.25">
      <c r="A3950" s="12" t="s">
        <v>3846</v>
      </c>
      <c r="B3950" s="12" t="s">
        <v>31</v>
      </c>
      <c r="C3950" s="12">
        <v>476</v>
      </c>
      <c r="D3950" s="12">
        <v>0.62</v>
      </c>
      <c r="E3950" s="12">
        <v>0.55800000000000005</v>
      </c>
      <c r="F3950" s="12">
        <v>0.59299999999999997</v>
      </c>
      <c r="G3950" s="12">
        <v>7456.89</v>
      </c>
      <c r="H3950" s="13">
        <v>7</v>
      </c>
      <c r="I3950" t="str">
        <f>CONCATENATE(Tabela_Brasil[[#This Row],[Município]],"-",Tabela_Brasil[[#This Row],[Estado]])</f>
        <v>São Luís Do Curu-CE</v>
      </c>
      <c r="J3950">
        <f>IF(Tabela_Brasil[[#This Row],[IDHM]]&lt;=0.599,1,0)</f>
        <v>0</v>
      </c>
      <c r="K3950" t="str">
        <f>IF(Tabela_Brasil[[#This Row],[IDHM]]&lt;=0.55,"Baixo",IF(Tabela_Brasil[[#This Row],[IDHM]]&lt;=0.699,"Médio",IF(Tabela_Brasil[[#This Row],[IDHM]]&lt;=0.799,"Alto","Muito Alto")))</f>
        <v>Médio</v>
      </c>
      <c r="L3950" t="str">
        <f>VLOOKUP(Tabela_Brasil[[#This Row],[Estado]],'De-Para_Estado_Regiao'!$B$3:$C$29,2,FALSE)</f>
        <v>Nordeste</v>
      </c>
      <c r="M3950">
        <f>IF(Tabela_Brasil[[#This Row],[IBGE_1-4]]&gt;=951,1,0)</f>
        <v>0</v>
      </c>
      <c r="N3950">
        <f>IF(Tabela_Brasil[[#This Row],[COMP_P]]&lt;=2,1,0)</f>
        <v>0</v>
      </c>
    </row>
    <row r="3951" spans="1:14" x14ac:dyDescent="0.25">
      <c r="A3951" s="9" t="s">
        <v>3847</v>
      </c>
      <c r="B3951" s="9" t="s">
        <v>7</v>
      </c>
      <c r="C3951" s="9">
        <v>134</v>
      </c>
      <c r="D3951" s="9">
        <v>0.71</v>
      </c>
      <c r="E3951" s="9">
        <v>0.65500000000000003</v>
      </c>
      <c r="F3951" s="9">
        <v>0.70199999999999996</v>
      </c>
      <c r="G3951" s="9">
        <v>31673.75</v>
      </c>
      <c r="H3951" s="10">
        <v>3</v>
      </c>
      <c r="I3951" t="str">
        <f>CONCATENATE(Tabela_Brasil[[#This Row],[Município]],"-",Tabela_Brasil[[#This Row],[Estado]])</f>
        <v>Nantes-SP</v>
      </c>
      <c r="J3951">
        <f>IF(Tabela_Brasil[[#This Row],[IDHM]]&lt;=0.599,1,0)</f>
        <v>0</v>
      </c>
      <c r="K3951" t="str">
        <f>IF(Tabela_Brasil[[#This Row],[IDHM]]&lt;=0.55,"Baixo",IF(Tabela_Brasil[[#This Row],[IDHM]]&lt;=0.699,"Médio",IF(Tabela_Brasil[[#This Row],[IDHM]]&lt;=0.799,"Alto","Muito Alto")))</f>
        <v>Alto</v>
      </c>
      <c r="L3951" t="str">
        <f>VLOOKUP(Tabela_Brasil[[#This Row],[Estado]],'De-Para_Estado_Regiao'!$B$3:$C$29,2,FALSE)</f>
        <v>Sudeste</v>
      </c>
      <c r="M3951">
        <f>IF(Tabela_Brasil[[#This Row],[IBGE_1-4]]&gt;=951,1,0)</f>
        <v>0</v>
      </c>
      <c r="N3951">
        <f>IF(Tabela_Brasil[[#This Row],[COMP_P]]&lt;=2,1,0)</f>
        <v>0</v>
      </c>
    </row>
    <row r="3952" spans="1:14" x14ac:dyDescent="0.25">
      <c r="A3952" s="12" t="s">
        <v>3848</v>
      </c>
      <c r="B3952" s="12" t="s">
        <v>31</v>
      </c>
      <c r="C3952" s="12">
        <v>318</v>
      </c>
      <c r="D3952" s="12">
        <v>0.60599999999999998</v>
      </c>
      <c r="E3952" s="12">
        <v>0.50800000000000001</v>
      </c>
      <c r="F3952" s="12">
        <v>0.57599999999999996</v>
      </c>
      <c r="G3952" s="12">
        <v>6048.03</v>
      </c>
      <c r="H3952" s="13">
        <v>1</v>
      </c>
      <c r="I3952" t="str">
        <f>CONCATENATE(Tabela_Brasil[[#This Row],[Município]],"-",Tabela_Brasil[[#This Row],[Estado]])</f>
        <v>Tururu-CE</v>
      </c>
      <c r="J3952">
        <f>IF(Tabela_Brasil[[#This Row],[IDHM]]&lt;=0.599,1,0)</f>
        <v>0</v>
      </c>
      <c r="K3952" t="str">
        <f>IF(Tabela_Brasil[[#This Row],[IDHM]]&lt;=0.55,"Baixo",IF(Tabela_Brasil[[#This Row],[IDHM]]&lt;=0.699,"Médio",IF(Tabela_Brasil[[#This Row],[IDHM]]&lt;=0.799,"Alto","Muito Alto")))</f>
        <v>Médio</v>
      </c>
      <c r="L3952" t="str">
        <f>VLOOKUP(Tabela_Brasil[[#This Row],[Estado]],'De-Para_Estado_Regiao'!$B$3:$C$29,2,FALSE)</f>
        <v>Nordeste</v>
      </c>
      <c r="M3952">
        <f>IF(Tabela_Brasil[[#This Row],[IBGE_1-4]]&gt;=951,1,0)</f>
        <v>0</v>
      </c>
      <c r="N3952">
        <f>IF(Tabela_Brasil[[#This Row],[COMP_P]]&lt;=2,1,0)</f>
        <v>1</v>
      </c>
    </row>
    <row r="3953" spans="1:14" x14ac:dyDescent="0.25">
      <c r="A3953" s="9" t="s">
        <v>3849</v>
      </c>
      <c r="B3953" s="9" t="s">
        <v>39</v>
      </c>
      <c r="C3953" s="9">
        <v>385</v>
      </c>
      <c r="D3953" s="9">
        <v>0.59399999999999997</v>
      </c>
      <c r="E3953" s="9">
        <v>0.53700000000000003</v>
      </c>
      <c r="F3953" s="9">
        <v>0.52600000000000002</v>
      </c>
      <c r="G3953" s="9">
        <v>7533.21</v>
      </c>
      <c r="H3953" s="10">
        <v>0</v>
      </c>
      <c r="I3953" t="str">
        <f>CONCATENATE(Tabela_Brasil[[#This Row],[Município]],"-",Tabela_Brasil[[#This Row],[Estado]])</f>
        <v>Anamã-AM</v>
      </c>
      <c r="J3953">
        <f>IF(Tabela_Brasil[[#This Row],[IDHM]]&lt;=0.599,1,0)</f>
        <v>1</v>
      </c>
      <c r="K3953" t="str">
        <f>IF(Tabela_Brasil[[#This Row],[IDHM]]&lt;=0.55,"Baixo",IF(Tabela_Brasil[[#This Row],[IDHM]]&lt;=0.699,"Médio",IF(Tabela_Brasil[[#This Row],[IDHM]]&lt;=0.799,"Alto","Muito Alto")))</f>
        <v>Médio</v>
      </c>
      <c r="L3953" t="str">
        <f>VLOOKUP(Tabela_Brasil[[#This Row],[Estado]],'De-Para_Estado_Regiao'!$B$3:$C$29,2,FALSE)</f>
        <v>Norte</v>
      </c>
      <c r="M3953">
        <f>IF(Tabela_Brasil[[#This Row],[IBGE_1-4]]&gt;=951,1,0)</f>
        <v>0</v>
      </c>
      <c r="N3953">
        <f>IF(Tabela_Brasil[[#This Row],[COMP_P]]&lt;=2,1,0)</f>
        <v>1</v>
      </c>
    </row>
    <row r="3954" spans="1:14" x14ac:dyDescent="0.25">
      <c r="A3954" s="12" t="s">
        <v>3850</v>
      </c>
      <c r="B3954" s="12" t="s">
        <v>29</v>
      </c>
      <c r="C3954" s="12">
        <v>106</v>
      </c>
      <c r="D3954" s="12">
        <v>0.68400000000000005</v>
      </c>
      <c r="E3954" s="12">
        <v>0.70399999999999996</v>
      </c>
      <c r="F3954" s="12">
        <v>0.55000000000000004</v>
      </c>
      <c r="G3954" s="12">
        <v>40459.57</v>
      </c>
      <c r="H3954" s="13">
        <v>2</v>
      </c>
      <c r="I3954" t="str">
        <f>CONCATENATE(Tabela_Brasil[[#This Row],[Município]],"-",Tabela_Brasil[[#This Row],[Estado]])</f>
        <v>Santa Cruz Do Xingu-MT</v>
      </c>
      <c r="J3954">
        <f>IF(Tabela_Brasil[[#This Row],[IDHM]]&lt;=0.599,1,0)</f>
        <v>0</v>
      </c>
      <c r="K3954" t="str">
        <f>IF(Tabela_Brasil[[#This Row],[IDHM]]&lt;=0.55,"Baixo",IF(Tabela_Brasil[[#This Row],[IDHM]]&lt;=0.699,"Médio",IF(Tabela_Brasil[[#This Row],[IDHM]]&lt;=0.799,"Alto","Muito Alto")))</f>
        <v>Médio</v>
      </c>
      <c r="L3954" t="str">
        <f>VLOOKUP(Tabela_Brasil[[#This Row],[Estado]],'De-Para_Estado_Regiao'!$B$3:$C$29,2,FALSE)</f>
        <v>Centro-Oeste</v>
      </c>
      <c r="M3954">
        <f>IF(Tabela_Brasil[[#This Row],[IBGE_1-4]]&gt;=951,1,0)</f>
        <v>0</v>
      </c>
      <c r="N3954">
        <f>IF(Tabela_Brasil[[#This Row],[COMP_P]]&lt;=2,1,0)</f>
        <v>1</v>
      </c>
    </row>
    <row r="3955" spans="1:14" x14ac:dyDescent="0.25">
      <c r="A3955" s="9" t="s">
        <v>3851</v>
      </c>
      <c r="B3955" s="9" t="s">
        <v>19</v>
      </c>
      <c r="C3955" s="9">
        <v>201</v>
      </c>
      <c r="D3955" s="9">
        <v>0.55000000000000004</v>
      </c>
      <c r="E3955" s="9">
        <v>0.57099999999999995</v>
      </c>
      <c r="F3955" s="9">
        <v>0.39300000000000002</v>
      </c>
      <c r="G3955" s="9">
        <v>6823.74</v>
      </c>
      <c r="H3955" s="10">
        <v>14</v>
      </c>
      <c r="I3955" t="str">
        <f>CONCATENATE(Tabela_Brasil[[#This Row],[Município]],"-",Tabela_Brasil[[#This Row],[Estado]])</f>
        <v>Santa Maria Do Cambucá-PE</v>
      </c>
      <c r="J3955">
        <f>IF(Tabela_Brasil[[#This Row],[IDHM]]&lt;=0.599,1,0)</f>
        <v>1</v>
      </c>
      <c r="K3955" t="str">
        <f>IF(Tabela_Brasil[[#This Row],[IDHM]]&lt;=0.55,"Baixo",IF(Tabela_Brasil[[#This Row],[IDHM]]&lt;=0.699,"Médio",IF(Tabela_Brasil[[#This Row],[IDHM]]&lt;=0.799,"Alto","Muito Alto")))</f>
        <v>Baixo</v>
      </c>
      <c r="L3955" t="str">
        <f>VLOOKUP(Tabela_Brasil[[#This Row],[Estado]],'De-Para_Estado_Regiao'!$B$3:$C$29,2,FALSE)</f>
        <v>Nordeste</v>
      </c>
      <c r="M3955">
        <f>IF(Tabela_Brasil[[#This Row],[IBGE_1-4]]&gt;=951,1,0)</f>
        <v>0</v>
      </c>
      <c r="N3955">
        <f>IF(Tabela_Brasil[[#This Row],[COMP_P]]&lt;=2,1,0)</f>
        <v>0</v>
      </c>
    </row>
    <row r="3956" spans="1:14" x14ac:dyDescent="0.25">
      <c r="A3956" s="12" t="s">
        <v>3852</v>
      </c>
      <c r="B3956" s="12" t="s">
        <v>19</v>
      </c>
      <c r="C3956" s="12">
        <v>530</v>
      </c>
      <c r="D3956" s="12">
        <v>0.59299999999999997</v>
      </c>
      <c r="E3956" s="12">
        <v>0.55600000000000005</v>
      </c>
      <c r="F3956" s="12">
        <v>0.48099999999999998</v>
      </c>
      <c r="G3956" s="12">
        <v>7274.23</v>
      </c>
      <c r="H3956" s="13">
        <v>2</v>
      </c>
      <c r="I3956" t="str">
        <f>CONCATENATE(Tabela_Brasil[[#This Row],[Município]],"-",Tabela_Brasil[[#This Row],[Estado]])</f>
        <v>Buenos Aires-PE</v>
      </c>
      <c r="J3956">
        <f>IF(Tabela_Brasil[[#This Row],[IDHM]]&lt;=0.599,1,0)</f>
        <v>1</v>
      </c>
      <c r="K3956" t="str">
        <f>IF(Tabela_Brasil[[#This Row],[IDHM]]&lt;=0.55,"Baixo",IF(Tabela_Brasil[[#This Row],[IDHM]]&lt;=0.699,"Médio",IF(Tabela_Brasil[[#This Row],[IDHM]]&lt;=0.799,"Alto","Muito Alto")))</f>
        <v>Médio</v>
      </c>
      <c r="L3956" t="str">
        <f>VLOOKUP(Tabela_Brasil[[#This Row],[Estado]],'De-Para_Estado_Regiao'!$B$3:$C$29,2,FALSE)</f>
        <v>Nordeste</v>
      </c>
      <c r="M3956">
        <f>IF(Tabela_Brasil[[#This Row],[IBGE_1-4]]&gt;=951,1,0)</f>
        <v>0</v>
      </c>
      <c r="N3956">
        <f>IF(Tabela_Brasil[[#This Row],[COMP_P]]&lt;=2,1,0)</f>
        <v>1</v>
      </c>
    </row>
    <row r="3957" spans="1:14" x14ac:dyDescent="0.25">
      <c r="A3957" s="9" t="s">
        <v>3853</v>
      </c>
      <c r="B3957" s="9" t="s">
        <v>39</v>
      </c>
      <c r="C3957" s="9">
        <v>513</v>
      </c>
      <c r="D3957" s="9">
        <v>0.57999999999999996</v>
      </c>
      <c r="E3957" s="9">
        <v>0.56100000000000005</v>
      </c>
      <c r="F3957" s="9">
        <v>0.46400000000000002</v>
      </c>
      <c r="G3957" s="9">
        <v>7232.53</v>
      </c>
      <c r="H3957" s="10">
        <v>2</v>
      </c>
      <c r="I3957" t="str">
        <f>CONCATENATE(Tabela_Brasil[[#This Row],[Município]],"-",Tabela_Brasil[[#This Row],[Estado]])</f>
        <v>São Sebastião Do Uatumã-AM</v>
      </c>
      <c r="J3957">
        <f>IF(Tabela_Brasil[[#This Row],[IDHM]]&lt;=0.599,1,0)</f>
        <v>1</v>
      </c>
      <c r="K3957" t="str">
        <f>IF(Tabela_Brasil[[#This Row],[IDHM]]&lt;=0.55,"Baixo",IF(Tabela_Brasil[[#This Row],[IDHM]]&lt;=0.699,"Médio",IF(Tabela_Brasil[[#This Row],[IDHM]]&lt;=0.799,"Alto","Muito Alto")))</f>
        <v>Médio</v>
      </c>
      <c r="L3957" t="str">
        <f>VLOOKUP(Tabela_Brasil[[#This Row],[Estado]],'De-Para_Estado_Regiao'!$B$3:$C$29,2,FALSE)</f>
        <v>Norte</v>
      </c>
      <c r="M3957">
        <f>IF(Tabela_Brasil[[#This Row],[IBGE_1-4]]&gt;=951,1,0)</f>
        <v>0</v>
      </c>
      <c r="N3957">
        <f>IF(Tabela_Brasil[[#This Row],[COMP_P]]&lt;=2,1,0)</f>
        <v>1</v>
      </c>
    </row>
    <row r="3958" spans="1:14" x14ac:dyDescent="0.25">
      <c r="A3958" s="12" t="s">
        <v>3854</v>
      </c>
      <c r="B3958" s="12" t="s">
        <v>87</v>
      </c>
      <c r="C3958" s="12">
        <v>644</v>
      </c>
      <c r="D3958" s="12">
        <v>0.51700000000000002</v>
      </c>
      <c r="E3958" s="12">
        <v>0.48599999999999999</v>
      </c>
      <c r="F3958" s="12">
        <v>0.40100000000000002</v>
      </c>
      <c r="G3958" s="12">
        <v>5197.8900000000003</v>
      </c>
      <c r="H3958" s="13">
        <v>0</v>
      </c>
      <c r="I3958" t="str">
        <f>CONCATENATE(Tabela_Brasil[[#This Row],[Município]],"-",Tabela_Brasil[[#This Row],[Estado]])</f>
        <v>São João Do Soter-MA</v>
      </c>
      <c r="J3958">
        <f>IF(Tabela_Brasil[[#This Row],[IDHM]]&lt;=0.599,1,0)</f>
        <v>1</v>
      </c>
      <c r="K3958" t="str">
        <f>IF(Tabela_Brasil[[#This Row],[IDHM]]&lt;=0.55,"Baixo",IF(Tabela_Brasil[[#This Row],[IDHM]]&lt;=0.699,"Médio",IF(Tabela_Brasil[[#This Row],[IDHM]]&lt;=0.799,"Alto","Muito Alto")))</f>
        <v>Baixo</v>
      </c>
      <c r="L3958" t="str">
        <f>VLOOKUP(Tabela_Brasil[[#This Row],[Estado]],'De-Para_Estado_Regiao'!$B$3:$C$29,2,FALSE)</f>
        <v>Nordeste</v>
      </c>
      <c r="M3958">
        <f>IF(Tabela_Brasil[[#This Row],[IBGE_1-4]]&gt;=951,1,0)</f>
        <v>0</v>
      </c>
      <c r="N3958">
        <f>IF(Tabela_Brasil[[#This Row],[COMP_P]]&lt;=2,1,0)</f>
        <v>1</v>
      </c>
    </row>
    <row r="3959" spans="1:14" x14ac:dyDescent="0.25">
      <c r="A3959" s="9" t="s">
        <v>3855</v>
      </c>
      <c r="B3959" s="9" t="s">
        <v>16</v>
      </c>
      <c r="C3959" s="9">
        <v>251</v>
      </c>
      <c r="D3959" s="9">
        <v>0.61</v>
      </c>
      <c r="E3959" s="9">
        <v>0.59499999999999997</v>
      </c>
      <c r="F3959" s="9">
        <v>0.45100000000000001</v>
      </c>
      <c r="G3959" s="9">
        <v>9403.56</v>
      </c>
      <c r="H3959" s="10">
        <v>12</v>
      </c>
      <c r="I3959" t="str">
        <f>CONCATENATE(Tabela_Brasil[[#This Row],[Município]],"-",Tabela_Brasil[[#This Row],[Estado]])</f>
        <v>Açucena-MG</v>
      </c>
      <c r="J3959">
        <f>IF(Tabela_Brasil[[#This Row],[IDHM]]&lt;=0.599,1,0)</f>
        <v>0</v>
      </c>
      <c r="K3959" t="str">
        <f>IF(Tabela_Brasil[[#This Row],[IDHM]]&lt;=0.55,"Baixo",IF(Tabela_Brasil[[#This Row],[IDHM]]&lt;=0.699,"Médio",IF(Tabela_Brasil[[#This Row],[IDHM]]&lt;=0.799,"Alto","Muito Alto")))</f>
        <v>Médio</v>
      </c>
      <c r="L3959" t="str">
        <f>VLOOKUP(Tabela_Brasil[[#This Row],[Estado]],'De-Para_Estado_Regiao'!$B$3:$C$29,2,FALSE)</f>
        <v>Sudeste</v>
      </c>
      <c r="M3959">
        <f>IF(Tabela_Brasil[[#This Row],[IBGE_1-4]]&gt;=951,1,0)</f>
        <v>0</v>
      </c>
      <c r="N3959">
        <f>IF(Tabela_Brasil[[#This Row],[COMP_P]]&lt;=2,1,0)</f>
        <v>0</v>
      </c>
    </row>
    <row r="3960" spans="1:14" x14ac:dyDescent="0.25">
      <c r="A3960" s="12" t="s">
        <v>3856</v>
      </c>
      <c r="B3960" s="12" t="s">
        <v>19</v>
      </c>
      <c r="C3960" s="12">
        <v>429</v>
      </c>
      <c r="D3960" s="12">
        <v>0.55100000000000005</v>
      </c>
      <c r="E3960" s="12">
        <v>0.55500000000000005</v>
      </c>
      <c r="F3960" s="12">
        <v>0.41599999999999998</v>
      </c>
      <c r="G3960" s="12">
        <v>5839.53</v>
      </c>
      <c r="H3960" s="13">
        <v>16</v>
      </c>
      <c r="I3960" t="str">
        <f>CONCATENATE(Tabela_Brasil[[#This Row],[Município]],"-",Tabela_Brasil[[#This Row],[Estado]])</f>
        <v>Lagoa Dos Gatos-PE</v>
      </c>
      <c r="J3960">
        <f>IF(Tabela_Brasil[[#This Row],[IDHM]]&lt;=0.599,1,0)</f>
        <v>1</v>
      </c>
      <c r="K3960" t="str">
        <f>IF(Tabela_Brasil[[#This Row],[IDHM]]&lt;=0.55,"Baixo",IF(Tabela_Brasil[[#This Row],[IDHM]]&lt;=0.699,"Médio",IF(Tabela_Brasil[[#This Row],[IDHM]]&lt;=0.799,"Alto","Muito Alto")))</f>
        <v>Médio</v>
      </c>
      <c r="L3960" t="str">
        <f>VLOOKUP(Tabela_Brasil[[#This Row],[Estado]],'De-Para_Estado_Regiao'!$B$3:$C$29,2,FALSE)</f>
        <v>Nordeste</v>
      </c>
      <c r="M3960">
        <f>IF(Tabela_Brasil[[#This Row],[IBGE_1-4]]&gt;=951,1,0)</f>
        <v>0</v>
      </c>
      <c r="N3960">
        <f>IF(Tabela_Brasil[[#This Row],[COMP_P]]&lt;=2,1,0)</f>
        <v>0</v>
      </c>
    </row>
    <row r="3961" spans="1:14" x14ac:dyDescent="0.25">
      <c r="A3961" s="9" t="s">
        <v>1570</v>
      </c>
      <c r="B3961" s="9" t="s">
        <v>72</v>
      </c>
      <c r="C3961" s="9">
        <v>277</v>
      </c>
      <c r="D3961" s="9">
        <v>0.59</v>
      </c>
      <c r="E3961" s="9">
        <v>0.55800000000000005</v>
      </c>
      <c r="F3961" s="9">
        <v>0.49399999999999999</v>
      </c>
      <c r="G3961" s="9">
        <v>7750.78</v>
      </c>
      <c r="H3961" s="10">
        <v>2</v>
      </c>
      <c r="I3961" t="str">
        <f>CONCATENATE(Tabela_Brasil[[#This Row],[Município]],"-",Tabela_Brasil[[#This Row],[Estado]])</f>
        <v>Vera Cruz-RN</v>
      </c>
      <c r="J3961">
        <f>IF(Tabela_Brasil[[#This Row],[IDHM]]&lt;=0.599,1,0)</f>
        <v>1</v>
      </c>
      <c r="K3961" t="str">
        <f>IF(Tabela_Brasil[[#This Row],[IDHM]]&lt;=0.55,"Baixo",IF(Tabela_Brasil[[#This Row],[IDHM]]&lt;=0.699,"Médio",IF(Tabela_Brasil[[#This Row],[IDHM]]&lt;=0.799,"Alto","Muito Alto")))</f>
        <v>Médio</v>
      </c>
      <c r="L3961" t="str">
        <f>VLOOKUP(Tabela_Brasil[[#This Row],[Estado]],'De-Para_Estado_Regiao'!$B$3:$C$29,2,FALSE)</f>
        <v>Nordeste</v>
      </c>
      <c r="M3961">
        <f>IF(Tabela_Brasil[[#This Row],[IBGE_1-4]]&gt;=951,1,0)</f>
        <v>0</v>
      </c>
      <c r="N3961">
        <f>IF(Tabela_Brasil[[#This Row],[COMP_P]]&lt;=2,1,0)</f>
        <v>1</v>
      </c>
    </row>
    <row r="3962" spans="1:14" x14ac:dyDescent="0.25">
      <c r="A3962" s="12" t="s">
        <v>3857</v>
      </c>
      <c r="B3962" s="12" t="s">
        <v>94</v>
      </c>
      <c r="C3962" s="12">
        <v>400</v>
      </c>
      <c r="D3962" s="12">
        <v>0.54100000000000004</v>
      </c>
      <c r="E3962" s="12">
        <v>0.54200000000000004</v>
      </c>
      <c r="F3962" s="12">
        <v>0.379</v>
      </c>
      <c r="G3962" s="12">
        <v>11723.43</v>
      </c>
      <c r="H3962" s="13">
        <v>1</v>
      </c>
      <c r="I3962" t="str">
        <f>CONCATENATE(Tabela_Brasil[[#This Row],[Município]],"-",Tabela_Brasil[[#This Row],[Estado]])</f>
        <v>Porto De Pedras-AL</v>
      </c>
      <c r="J3962">
        <f>IF(Tabela_Brasil[[#This Row],[IDHM]]&lt;=0.599,1,0)</f>
        <v>1</v>
      </c>
      <c r="K3962" t="str">
        <f>IF(Tabela_Brasil[[#This Row],[IDHM]]&lt;=0.55,"Baixo",IF(Tabela_Brasil[[#This Row],[IDHM]]&lt;=0.699,"Médio",IF(Tabela_Brasil[[#This Row],[IDHM]]&lt;=0.799,"Alto","Muito Alto")))</f>
        <v>Baixo</v>
      </c>
      <c r="L3962" t="str">
        <f>VLOOKUP(Tabela_Brasil[[#This Row],[Estado]],'De-Para_Estado_Regiao'!$B$3:$C$29,2,FALSE)</f>
        <v>Nordeste</v>
      </c>
      <c r="M3962">
        <f>IF(Tabela_Brasil[[#This Row],[IBGE_1-4]]&gt;=951,1,0)</f>
        <v>0</v>
      </c>
      <c r="N3962">
        <f>IF(Tabela_Brasil[[#This Row],[COMP_P]]&lt;=2,1,0)</f>
        <v>1</v>
      </c>
    </row>
    <row r="3963" spans="1:14" x14ac:dyDescent="0.25">
      <c r="A3963" s="9" t="s">
        <v>3858</v>
      </c>
      <c r="B3963" s="9" t="s">
        <v>24</v>
      </c>
      <c r="C3963" s="9">
        <v>181</v>
      </c>
      <c r="D3963" s="9">
        <v>0.58599999999999997</v>
      </c>
      <c r="E3963" s="9">
        <v>0.58099999999999996</v>
      </c>
      <c r="F3963" s="9">
        <v>0.46100000000000002</v>
      </c>
      <c r="G3963" s="9">
        <v>10022.68</v>
      </c>
      <c r="H3963" s="10">
        <v>2</v>
      </c>
      <c r="I3963" t="str">
        <f>CONCATENATE(Tabela_Brasil[[#This Row],[Município]],"-",Tabela_Brasil[[#This Row],[Estado]])</f>
        <v>Varzedo-BA</v>
      </c>
      <c r="J3963">
        <f>IF(Tabela_Brasil[[#This Row],[IDHM]]&lt;=0.599,1,0)</f>
        <v>1</v>
      </c>
      <c r="K3963" t="str">
        <f>IF(Tabela_Brasil[[#This Row],[IDHM]]&lt;=0.55,"Baixo",IF(Tabela_Brasil[[#This Row],[IDHM]]&lt;=0.699,"Médio",IF(Tabela_Brasil[[#This Row],[IDHM]]&lt;=0.799,"Alto","Muito Alto")))</f>
        <v>Médio</v>
      </c>
      <c r="L3963" t="str">
        <f>VLOOKUP(Tabela_Brasil[[#This Row],[Estado]],'De-Para_Estado_Regiao'!$B$3:$C$29,2,FALSE)</f>
        <v>Nordeste</v>
      </c>
      <c r="M3963">
        <f>IF(Tabela_Brasil[[#This Row],[IBGE_1-4]]&gt;=951,1,0)</f>
        <v>0</v>
      </c>
      <c r="N3963">
        <f>IF(Tabela_Brasil[[#This Row],[COMP_P]]&lt;=2,1,0)</f>
        <v>1</v>
      </c>
    </row>
    <row r="3964" spans="1:14" x14ac:dyDescent="0.25">
      <c r="A3964" s="12" t="s">
        <v>3859</v>
      </c>
      <c r="B3964" s="12" t="s">
        <v>14</v>
      </c>
      <c r="C3964" s="12">
        <v>75</v>
      </c>
      <c r="D3964" s="12">
        <v>0.66</v>
      </c>
      <c r="E3964" s="12">
        <v>0.63600000000000001</v>
      </c>
      <c r="F3964" s="12">
        <v>0.54700000000000004</v>
      </c>
      <c r="G3964" s="12">
        <v>23004.87</v>
      </c>
      <c r="H3964" s="13">
        <v>0</v>
      </c>
      <c r="I3964" t="str">
        <f>CONCATENATE(Tabela_Brasil[[#This Row],[Município]],"-",Tabela_Brasil[[#This Row],[Estado]])</f>
        <v>Jaboticaba-RS</v>
      </c>
      <c r="J3964">
        <f>IF(Tabela_Brasil[[#This Row],[IDHM]]&lt;=0.599,1,0)</f>
        <v>0</v>
      </c>
      <c r="K3964" t="str">
        <f>IF(Tabela_Brasil[[#This Row],[IDHM]]&lt;=0.55,"Baixo",IF(Tabela_Brasil[[#This Row],[IDHM]]&lt;=0.699,"Médio",IF(Tabela_Brasil[[#This Row],[IDHM]]&lt;=0.799,"Alto","Muito Alto")))</f>
        <v>Médio</v>
      </c>
      <c r="L3964" t="str">
        <f>VLOOKUP(Tabela_Brasil[[#This Row],[Estado]],'De-Para_Estado_Regiao'!$B$3:$C$29,2,FALSE)</f>
        <v>Sul</v>
      </c>
      <c r="M3964">
        <f>IF(Tabela_Brasil[[#This Row],[IBGE_1-4]]&gt;=951,1,0)</f>
        <v>0</v>
      </c>
      <c r="N3964">
        <f>IF(Tabela_Brasil[[#This Row],[COMP_P]]&lt;=2,1,0)</f>
        <v>1</v>
      </c>
    </row>
    <row r="3965" spans="1:14" x14ac:dyDescent="0.25">
      <c r="A3965" s="9" t="s">
        <v>3860</v>
      </c>
      <c r="B3965" s="9" t="s">
        <v>31</v>
      </c>
      <c r="C3965" s="9">
        <v>329</v>
      </c>
      <c r="D3965" s="9">
        <v>0.60699999999999998</v>
      </c>
      <c r="E3965" s="9">
        <v>0.56499999999999995</v>
      </c>
      <c r="F3965" s="9">
        <v>0.54100000000000004</v>
      </c>
      <c r="G3965" s="9">
        <v>6556.82</v>
      </c>
      <c r="H3965" s="10">
        <v>2</v>
      </c>
      <c r="I3965" t="str">
        <f>CONCATENATE(Tabela_Brasil[[#This Row],[Município]],"-",Tabela_Brasil[[#This Row],[Estado]])</f>
        <v>Mucambo-CE</v>
      </c>
      <c r="J3965">
        <f>IF(Tabela_Brasil[[#This Row],[IDHM]]&lt;=0.599,1,0)</f>
        <v>0</v>
      </c>
      <c r="K3965" t="str">
        <f>IF(Tabela_Brasil[[#This Row],[IDHM]]&lt;=0.55,"Baixo",IF(Tabela_Brasil[[#This Row],[IDHM]]&lt;=0.699,"Médio",IF(Tabela_Brasil[[#This Row],[IDHM]]&lt;=0.799,"Alto","Muito Alto")))</f>
        <v>Médio</v>
      </c>
      <c r="L3965" t="str">
        <f>VLOOKUP(Tabela_Brasil[[#This Row],[Estado]],'De-Para_Estado_Regiao'!$B$3:$C$29,2,FALSE)</f>
        <v>Nordeste</v>
      </c>
      <c r="M3965">
        <f>IF(Tabela_Brasil[[#This Row],[IBGE_1-4]]&gt;=951,1,0)</f>
        <v>0</v>
      </c>
      <c r="N3965">
        <f>IF(Tabela_Brasil[[#This Row],[COMP_P]]&lt;=2,1,0)</f>
        <v>1</v>
      </c>
    </row>
    <row r="3966" spans="1:14" x14ac:dyDescent="0.25">
      <c r="A3966" s="12" t="s">
        <v>3861</v>
      </c>
      <c r="B3966" s="12" t="s">
        <v>72</v>
      </c>
      <c r="C3966" s="12">
        <v>411</v>
      </c>
      <c r="D3966" s="12">
        <v>0.60599999999999998</v>
      </c>
      <c r="E3966" s="12">
        <v>0.56499999999999995</v>
      </c>
      <c r="F3966" s="12">
        <v>0.51600000000000001</v>
      </c>
      <c r="G3966" s="12">
        <v>7313.02</v>
      </c>
      <c r="H3966" s="13">
        <v>15</v>
      </c>
      <c r="I3966" t="str">
        <f>CONCATENATE(Tabela_Brasil[[#This Row],[Município]],"-",Tabela_Brasil[[#This Row],[Estado]])</f>
        <v>Passa E Fica-RN</v>
      </c>
      <c r="J3966">
        <f>IF(Tabela_Brasil[[#This Row],[IDHM]]&lt;=0.599,1,0)</f>
        <v>0</v>
      </c>
      <c r="K3966" t="str">
        <f>IF(Tabela_Brasil[[#This Row],[IDHM]]&lt;=0.55,"Baixo",IF(Tabela_Brasil[[#This Row],[IDHM]]&lt;=0.699,"Médio",IF(Tabela_Brasil[[#This Row],[IDHM]]&lt;=0.799,"Alto","Muito Alto")))</f>
        <v>Médio</v>
      </c>
      <c r="L3966" t="str">
        <f>VLOOKUP(Tabela_Brasil[[#This Row],[Estado]],'De-Para_Estado_Regiao'!$B$3:$C$29,2,FALSE)</f>
        <v>Nordeste</v>
      </c>
      <c r="M3966">
        <f>IF(Tabela_Brasil[[#This Row],[IBGE_1-4]]&gt;=951,1,0)</f>
        <v>0</v>
      </c>
      <c r="N3966">
        <f>IF(Tabela_Brasil[[#This Row],[COMP_P]]&lt;=2,1,0)</f>
        <v>0</v>
      </c>
    </row>
    <row r="3967" spans="1:14" x14ac:dyDescent="0.25">
      <c r="A3967" s="9" t="s">
        <v>3862</v>
      </c>
      <c r="B3967" s="9" t="s">
        <v>22</v>
      </c>
      <c r="C3967" s="9">
        <v>137</v>
      </c>
      <c r="D3967" s="9">
        <v>0.72099999999999997</v>
      </c>
      <c r="E3967" s="9">
        <v>0.67300000000000004</v>
      </c>
      <c r="F3967" s="9">
        <v>0.65700000000000003</v>
      </c>
      <c r="G3967" s="9">
        <v>21395.49</v>
      </c>
      <c r="H3967" s="10">
        <v>4</v>
      </c>
      <c r="I3967" t="str">
        <f>CONCATENATE(Tabela_Brasil[[#This Row],[Município]],"-",Tabela_Brasil[[#This Row],[Estado]])</f>
        <v>Kaloré-PR</v>
      </c>
      <c r="J3967">
        <f>IF(Tabela_Brasil[[#This Row],[IDHM]]&lt;=0.599,1,0)</f>
        <v>0</v>
      </c>
      <c r="K3967" t="str">
        <f>IF(Tabela_Brasil[[#This Row],[IDHM]]&lt;=0.55,"Baixo",IF(Tabela_Brasil[[#This Row],[IDHM]]&lt;=0.699,"Médio",IF(Tabela_Brasil[[#This Row],[IDHM]]&lt;=0.799,"Alto","Muito Alto")))</f>
        <v>Alto</v>
      </c>
      <c r="L3967" t="str">
        <f>VLOOKUP(Tabela_Brasil[[#This Row],[Estado]],'De-Para_Estado_Regiao'!$B$3:$C$29,2,FALSE)</f>
        <v>Sul</v>
      </c>
      <c r="M3967">
        <f>IF(Tabela_Brasil[[#This Row],[IBGE_1-4]]&gt;=951,1,0)</f>
        <v>0</v>
      </c>
      <c r="N3967">
        <f>IF(Tabela_Brasil[[#This Row],[COMP_P]]&lt;=2,1,0)</f>
        <v>0</v>
      </c>
    </row>
    <row r="3968" spans="1:14" x14ac:dyDescent="0.25">
      <c r="A3968" s="12" t="s">
        <v>629</v>
      </c>
      <c r="B3968" s="12" t="s">
        <v>53</v>
      </c>
      <c r="C3968" s="12">
        <v>206</v>
      </c>
      <c r="D3968" s="12">
        <v>0.71</v>
      </c>
      <c r="E3968" s="12">
        <v>0.70199999999999996</v>
      </c>
      <c r="F3968" s="12">
        <v>0.58499999999999996</v>
      </c>
      <c r="G3968" s="12">
        <v>19257.75</v>
      </c>
      <c r="H3968" s="13">
        <v>3</v>
      </c>
      <c r="I3968" t="str">
        <f>CONCATENATE(Tabela_Brasil[[#This Row],[Município]],"-",Tabela_Brasil[[#This Row],[Estado]])</f>
        <v>Rio Negro-MS</v>
      </c>
      <c r="J3968">
        <f>IF(Tabela_Brasil[[#This Row],[IDHM]]&lt;=0.599,1,0)</f>
        <v>0</v>
      </c>
      <c r="K3968" t="str">
        <f>IF(Tabela_Brasil[[#This Row],[IDHM]]&lt;=0.55,"Baixo",IF(Tabela_Brasil[[#This Row],[IDHM]]&lt;=0.699,"Médio",IF(Tabela_Brasil[[#This Row],[IDHM]]&lt;=0.799,"Alto","Muito Alto")))</f>
        <v>Alto</v>
      </c>
      <c r="L3968" t="str">
        <f>VLOOKUP(Tabela_Brasil[[#This Row],[Estado]],'De-Para_Estado_Regiao'!$B$3:$C$29,2,FALSE)</f>
        <v>Centro-Oeste</v>
      </c>
      <c r="M3968">
        <f>IF(Tabela_Brasil[[#This Row],[IBGE_1-4]]&gt;=951,1,0)</f>
        <v>0</v>
      </c>
      <c r="N3968">
        <f>IF(Tabela_Brasil[[#This Row],[COMP_P]]&lt;=2,1,0)</f>
        <v>0</v>
      </c>
    </row>
    <row r="3969" spans="1:14" x14ac:dyDescent="0.25">
      <c r="A3969" s="9" t="s">
        <v>3863</v>
      </c>
      <c r="B3969" s="9" t="s">
        <v>31</v>
      </c>
      <c r="C3969" s="9">
        <v>254</v>
      </c>
      <c r="D3969" s="9">
        <v>0.622</v>
      </c>
      <c r="E3969" s="9">
        <v>0.53</v>
      </c>
      <c r="F3969" s="9">
        <v>0.58699999999999997</v>
      </c>
      <c r="G3969" s="9">
        <v>8284.1</v>
      </c>
      <c r="H3969" s="10">
        <v>9</v>
      </c>
      <c r="I3969" t="str">
        <f>CONCATENATE(Tabela_Brasil[[#This Row],[Município]],"-",Tabela_Brasil[[#This Row],[Estado]])</f>
        <v>Aratuba-CE</v>
      </c>
      <c r="J3969">
        <f>IF(Tabela_Brasil[[#This Row],[IDHM]]&lt;=0.599,1,0)</f>
        <v>0</v>
      </c>
      <c r="K3969" t="str">
        <f>IF(Tabela_Brasil[[#This Row],[IDHM]]&lt;=0.55,"Baixo",IF(Tabela_Brasil[[#This Row],[IDHM]]&lt;=0.699,"Médio",IF(Tabela_Brasil[[#This Row],[IDHM]]&lt;=0.799,"Alto","Muito Alto")))</f>
        <v>Médio</v>
      </c>
      <c r="L3969" t="str">
        <f>VLOOKUP(Tabela_Brasil[[#This Row],[Estado]],'De-Para_Estado_Regiao'!$B$3:$C$29,2,FALSE)</f>
        <v>Nordeste</v>
      </c>
      <c r="M3969">
        <f>IF(Tabela_Brasil[[#This Row],[IBGE_1-4]]&gt;=951,1,0)</f>
        <v>0</v>
      </c>
      <c r="N3969">
        <f>IF(Tabela_Brasil[[#This Row],[COMP_P]]&lt;=2,1,0)</f>
        <v>0</v>
      </c>
    </row>
    <row r="3970" spans="1:14" x14ac:dyDescent="0.25">
      <c r="A3970" s="12" t="s">
        <v>3864</v>
      </c>
      <c r="B3970" s="12" t="s">
        <v>24</v>
      </c>
      <c r="C3970" s="12">
        <v>418</v>
      </c>
      <c r="D3970" s="12">
        <v>0.59</v>
      </c>
      <c r="E3970" s="12">
        <v>0.56000000000000005</v>
      </c>
      <c r="F3970" s="12">
        <v>0.50800000000000001</v>
      </c>
      <c r="G3970" s="12">
        <v>6784.77</v>
      </c>
      <c r="H3970" s="13">
        <v>9</v>
      </c>
      <c r="I3970" t="str">
        <f>CONCATENATE(Tabela_Brasil[[#This Row],[Município]],"-",Tabela_Brasil[[#This Row],[Estado]])</f>
        <v>Serrolândia-BA</v>
      </c>
      <c r="J3970">
        <f>IF(Tabela_Brasil[[#This Row],[IDHM]]&lt;=0.599,1,0)</f>
        <v>1</v>
      </c>
      <c r="K3970" t="str">
        <f>IF(Tabela_Brasil[[#This Row],[IDHM]]&lt;=0.55,"Baixo",IF(Tabela_Brasil[[#This Row],[IDHM]]&lt;=0.699,"Médio",IF(Tabela_Brasil[[#This Row],[IDHM]]&lt;=0.799,"Alto","Muito Alto")))</f>
        <v>Médio</v>
      </c>
      <c r="L3970" t="str">
        <f>VLOOKUP(Tabela_Brasil[[#This Row],[Estado]],'De-Para_Estado_Regiao'!$B$3:$C$29,2,FALSE)</f>
        <v>Nordeste</v>
      </c>
      <c r="M3970">
        <f>IF(Tabela_Brasil[[#This Row],[IBGE_1-4]]&gt;=951,1,0)</f>
        <v>0</v>
      </c>
      <c r="N3970">
        <f>IF(Tabela_Brasil[[#This Row],[COMP_P]]&lt;=2,1,0)</f>
        <v>0</v>
      </c>
    </row>
    <row r="3971" spans="1:14" x14ac:dyDescent="0.25">
      <c r="A3971" s="9" t="s">
        <v>3865</v>
      </c>
      <c r="B3971" s="9" t="s">
        <v>16</v>
      </c>
      <c r="C3971" s="9">
        <v>231</v>
      </c>
      <c r="D3971" s="9">
        <v>0.67500000000000004</v>
      </c>
      <c r="E3971" s="9">
        <v>0.629</v>
      </c>
      <c r="F3971" s="9">
        <v>0.58699999999999997</v>
      </c>
      <c r="G3971" s="9">
        <v>13896</v>
      </c>
      <c r="H3971" s="10">
        <v>5</v>
      </c>
      <c r="I3971" t="str">
        <f>CONCATENATE(Tabela_Brasil[[#This Row],[Município]],"-",Tabela_Brasil[[#This Row],[Estado]])</f>
        <v>Alfredo Vasconcelos-MG</v>
      </c>
      <c r="J3971">
        <f>IF(Tabela_Brasil[[#This Row],[IDHM]]&lt;=0.599,1,0)</f>
        <v>0</v>
      </c>
      <c r="K3971" t="str">
        <f>IF(Tabela_Brasil[[#This Row],[IDHM]]&lt;=0.55,"Baixo",IF(Tabela_Brasil[[#This Row],[IDHM]]&lt;=0.699,"Médio",IF(Tabela_Brasil[[#This Row],[IDHM]]&lt;=0.799,"Alto","Muito Alto")))</f>
        <v>Médio</v>
      </c>
      <c r="L3971" t="str">
        <f>VLOOKUP(Tabela_Brasil[[#This Row],[Estado]],'De-Para_Estado_Regiao'!$B$3:$C$29,2,FALSE)</f>
        <v>Sudeste</v>
      </c>
      <c r="M3971">
        <f>IF(Tabela_Brasil[[#This Row],[IBGE_1-4]]&gt;=951,1,0)</f>
        <v>0</v>
      </c>
      <c r="N3971">
        <f>IF(Tabela_Brasil[[#This Row],[COMP_P]]&lt;=2,1,0)</f>
        <v>0</v>
      </c>
    </row>
    <row r="3972" spans="1:14" x14ac:dyDescent="0.25">
      <c r="A3972" s="12" t="s">
        <v>3866</v>
      </c>
      <c r="B3972" s="12" t="s">
        <v>19</v>
      </c>
      <c r="C3972" s="12">
        <v>750</v>
      </c>
      <c r="D3972" s="12">
        <v>0.57999999999999996</v>
      </c>
      <c r="E3972" s="12">
        <v>0.55800000000000005</v>
      </c>
      <c r="F3972" s="12">
        <v>0.47399999999999998</v>
      </c>
      <c r="G3972" s="12">
        <v>6611.81</v>
      </c>
      <c r="H3972" s="13">
        <v>2</v>
      </c>
      <c r="I3972" t="str">
        <f>CONCATENATE(Tabela_Brasil[[#This Row],[Município]],"-",Tabela_Brasil[[#This Row],[Estado]])</f>
        <v>Barra De Guabiraba-PE</v>
      </c>
      <c r="J3972">
        <f>IF(Tabela_Brasil[[#This Row],[IDHM]]&lt;=0.599,1,0)</f>
        <v>1</v>
      </c>
      <c r="K3972" t="str">
        <f>IF(Tabela_Brasil[[#This Row],[IDHM]]&lt;=0.55,"Baixo",IF(Tabela_Brasil[[#This Row],[IDHM]]&lt;=0.699,"Médio",IF(Tabela_Brasil[[#This Row],[IDHM]]&lt;=0.799,"Alto","Muito Alto")))</f>
        <v>Médio</v>
      </c>
      <c r="L3972" t="str">
        <f>VLOOKUP(Tabela_Brasil[[#This Row],[Estado]],'De-Para_Estado_Regiao'!$B$3:$C$29,2,FALSE)</f>
        <v>Nordeste</v>
      </c>
      <c r="M3972">
        <f>IF(Tabela_Brasil[[#This Row],[IBGE_1-4]]&gt;=951,1,0)</f>
        <v>0</v>
      </c>
      <c r="N3972">
        <f>IF(Tabela_Brasil[[#This Row],[COMP_P]]&lt;=2,1,0)</f>
        <v>1</v>
      </c>
    </row>
    <row r="3973" spans="1:14" x14ac:dyDescent="0.25">
      <c r="A3973" s="9" t="s">
        <v>3867</v>
      </c>
      <c r="B3973" s="9" t="s">
        <v>72</v>
      </c>
      <c r="C3973" s="9">
        <v>179</v>
      </c>
      <c r="D3973" s="9">
        <v>0.69</v>
      </c>
      <c r="E3973" s="9">
        <v>0.63400000000000001</v>
      </c>
      <c r="F3973" s="9">
        <v>0.64700000000000002</v>
      </c>
      <c r="G3973" s="9">
        <v>20198.95</v>
      </c>
      <c r="H3973" s="10">
        <v>5</v>
      </c>
      <c r="I3973" t="str">
        <f>CONCATENATE(Tabela_Brasil[[#This Row],[Município]],"-",Tabela_Brasil[[#This Row],[Estado]])</f>
        <v>São José Do Seridó-RN</v>
      </c>
      <c r="J3973">
        <f>IF(Tabela_Brasil[[#This Row],[IDHM]]&lt;=0.599,1,0)</f>
        <v>0</v>
      </c>
      <c r="K3973" t="str">
        <f>IF(Tabela_Brasil[[#This Row],[IDHM]]&lt;=0.55,"Baixo",IF(Tabela_Brasil[[#This Row],[IDHM]]&lt;=0.699,"Médio",IF(Tabela_Brasil[[#This Row],[IDHM]]&lt;=0.799,"Alto","Muito Alto")))</f>
        <v>Médio</v>
      </c>
      <c r="L3973" t="str">
        <f>VLOOKUP(Tabela_Brasil[[#This Row],[Estado]],'De-Para_Estado_Regiao'!$B$3:$C$29,2,FALSE)</f>
        <v>Nordeste</v>
      </c>
      <c r="M3973">
        <f>IF(Tabela_Brasil[[#This Row],[IBGE_1-4]]&gt;=951,1,0)</f>
        <v>0</v>
      </c>
      <c r="N3973">
        <f>IF(Tabela_Brasil[[#This Row],[COMP_P]]&lt;=2,1,0)</f>
        <v>0</v>
      </c>
    </row>
    <row r="3974" spans="1:14" x14ac:dyDescent="0.25">
      <c r="A3974" s="12" t="s">
        <v>3868</v>
      </c>
      <c r="B3974" s="12" t="s">
        <v>31</v>
      </c>
      <c r="C3974" s="12">
        <v>348</v>
      </c>
      <c r="D3974" s="12">
        <v>0.61799999999999999</v>
      </c>
      <c r="E3974" s="12">
        <v>0.53600000000000003</v>
      </c>
      <c r="F3974" s="12">
        <v>0.59299999999999997</v>
      </c>
      <c r="G3974" s="12">
        <v>6345.27</v>
      </c>
      <c r="H3974" s="13">
        <v>2</v>
      </c>
      <c r="I3974" t="str">
        <f>CONCATENATE(Tabela_Brasil[[#This Row],[Município]],"-",Tabela_Brasil[[#This Row],[Estado]])</f>
        <v>Apuiarés-CE</v>
      </c>
      <c r="J3974">
        <f>IF(Tabela_Brasil[[#This Row],[IDHM]]&lt;=0.599,1,0)</f>
        <v>0</v>
      </c>
      <c r="K3974" t="str">
        <f>IF(Tabela_Brasil[[#This Row],[IDHM]]&lt;=0.55,"Baixo",IF(Tabela_Brasil[[#This Row],[IDHM]]&lt;=0.699,"Médio",IF(Tabela_Brasil[[#This Row],[IDHM]]&lt;=0.799,"Alto","Muito Alto")))</f>
        <v>Médio</v>
      </c>
      <c r="L3974" t="str">
        <f>VLOOKUP(Tabela_Brasil[[#This Row],[Estado]],'De-Para_Estado_Regiao'!$B$3:$C$29,2,FALSE)</f>
        <v>Nordeste</v>
      </c>
      <c r="M3974">
        <f>IF(Tabela_Brasil[[#This Row],[IBGE_1-4]]&gt;=951,1,0)</f>
        <v>0</v>
      </c>
      <c r="N3974">
        <f>IF(Tabela_Brasil[[#This Row],[COMP_P]]&lt;=2,1,0)</f>
        <v>1</v>
      </c>
    </row>
    <row r="3975" spans="1:14" x14ac:dyDescent="0.25">
      <c r="A3975" s="9" t="s">
        <v>3869</v>
      </c>
      <c r="B3975" s="9" t="s">
        <v>14</v>
      </c>
      <c r="C3975" s="9">
        <v>42</v>
      </c>
      <c r="D3975" s="9">
        <v>0.69299999999999995</v>
      </c>
      <c r="E3975" s="9">
        <v>0.70099999999999996</v>
      </c>
      <c r="F3975" s="9">
        <v>0.58099999999999996</v>
      </c>
      <c r="G3975" s="9">
        <v>32238.2</v>
      </c>
      <c r="H3975" s="10">
        <v>5</v>
      </c>
      <c r="I3975" t="str">
        <f>CONCATENATE(Tabela_Brasil[[#This Row],[Município]],"-",Tabela_Brasil[[#This Row],[Estado]])</f>
        <v>Senador Salgado Filho-RS</v>
      </c>
      <c r="J3975">
        <f>IF(Tabela_Brasil[[#This Row],[IDHM]]&lt;=0.599,1,0)</f>
        <v>0</v>
      </c>
      <c r="K3975" t="str">
        <f>IF(Tabela_Brasil[[#This Row],[IDHM]]&lt;=0.55,"Baixo",IF(Tabela_Brasil[[#This Row],[IDHM]]&lt;=0.699,"Médio",IF(Tabela_Brasil[[#This Row],[IDHM]]&lt;=0.799,"Alto","Muito Alto")))</f>
        <v>Médio</v>
      </c>
      <c r="L3975" t="str">
        <f>VLOOKUP(Tabela_Brasil[[#This Row],[Estado]],'De-Para_Estado_Regiao'!$B$3:$C$29,2,FALSE)</f>
        <v>Sul</v>
      </c>
      <c r="M3975">
        <f>IF(Tabela_Brasil[[#This Row],[IBGE_1-4]]&gt;=951,1,0)</f>
        <v>0</v>
      </c>
      <c r="N3975">
        <f>IF(Tabela_Brasil[[#This Row],[COMP_P]]&lt;=2,1,0)</f>
        <v>0</v>
      </c>
    </row>
    <row r="3976" spans="1:14" x14ac:dyDescent="0.25">
      <c r="A3976" s="12" t="s">
        <v>3870</v>
      </c>
      <c r="B3976" s="12" t="s">
        <v>22</v>
      </c>
      <c r="C3976" s="12">
        <v>75</v>
      </c>
      <c r="D3976" s="12">
        <v>0.69299999999999995</v>
      </c>
      <c r="E3976" s="12">
        <v>0.68400000000000005</v>
      </c>
      <c r="F3976" s="12">
        <v>0.56999999999999995</v>
      </c>
      <c r="G3976" s="12">
        <v>28493.46</v>
      </c>
      <c r="H3976" s="13">
        <v>1</v>
      </c>
      <c r="I3976" t="str">
        <f>CONCATENATE(Tabela_Brasil[[#This Row],[Município]],"-",Tabela_Brasil[[#This Row],[Estado]])</f>
        <v>Sulina-PR</v>
      </c>
      <c r="J3976">
        <f>IF(Tabela_Brasil[[#This Row],[IDHM]]&lt;=0.599,1,0)</f>
        <v>0</v>
      </c>
      <c r="K3976" t="str">
        <f>IF(Tabela_Brasil[[#This Row],[IDHM]]&lt;=0.55,"Baixo",IF(Tabela_Brasil[[#This Row],[IDHM]]&lt;=0.699,"Médio",IF(Tabela_Brasil[[#This Row],[IDHM]]&lt;=0.799,"Alto","Muito Alto")))</f>
        <v>Médio</v>
      </c>
      <c r="L3976" t="str">
        <f>VLOOKUP(Tabela_Brasil[[#This Row],[Estado]],'De-Para_Estado_Regiao'!$B$3:$C$29,2,FALSE)</f>
        <v>Sul</v>
      </c>
      <c r="M3976">
        <f>IF(Tabela_Brasil[[#This Row],[IBGE_1-4]]&gt;=951,1,0)</f>
        <v>0</v>
      </c>
      <c r="N3976">
        <f>IF(Tabela_Brasil[[#This Row],[COMP_P]]&lt;=2,1,0)</f>
        <v>1</v>
      </c>
    </row>
    <row r="3977" spans="1:14" x14ac:dyDescent="0.25">
      <c r="A3977" s="9" t="s">
        <v>3871</v>
      </c>
      <c r="B3977" s="9" t="s">
        <v>33</v>
      </c>
      <c r="C3977" s="9">
        <v>97</v>
      </c>
      <c r="D3977" s="9">
        <v>0.68700000000000006</v>
      </c>
      <c r="E3977" s="9">
        <v>0.67400000000000004</v>
      </c>
      <c r="F3977" s="9">
        <v>0.58199999999999996</v>
      </c>
      <c r="G3977" s="9">
        <v>30767.47</v>
      </c>
      <c r="H3977" s="10">
        <v>2</v>
      </c>
      <c r="I3977" t="str">
        <f>CONCATENATE(Tabela_Brasil[[#This Row],[Município]],"-",Tabela_Brasil[[#This Row],[Estado]])</f>
        <v>Arenópolis-GO</v>
      </c>
      <c r="J3977">
        <f>IF(Tabela_Brasil[[#This Row],[IDHM]]&lt;=0.599,1,0)</f>
        <v>0</v>
      </c>
      <c r="K3977" t="str">
        <f>IF(Tabela_Brasil[[#This Row],[IDHM]]&lt;=0.55,"Baixo",IF(Tabela_Brasil[[#This Row],[IDHM]]&lt;=0.699,"Médio",IF(Tabela_Brasil[[#This Row],[IDHM]]&lt;=0.799,"Alto","Muito Alto")))</f>
        <v>Médio</v>
      </c>
      <c r="L3977" t="str">
        <f>VLOOKUP(Tabela_Brasil[[#This Row],[Estado]],'De-Para_Estado_Regiao'!$B$3:$C$29,2,FALSE)</f>
        <v>Centro-Oeste</v>
      </c>
      <c r="M3977">
        <f>IF(Tabela_Brasil[[#This Row],[IBGE_1-4]]&gt;=951,1,0)</f>
        <v>0</v>
      </c>
      <c r="N3977">
        <f>IF(Tabela_Brasil[[#This Row],[COMP_P]]&lt;=2,1,0)</f>
        <v>1</v>
      </c>
    </row>
    <row r="3978" spans="1:14" x14ac:dyDescent="0.25">
      <c r="A3978" s="12" t="s">
        <v>3872</v>
      </c>
      <c r="B3978" s="12" t="s">
        <v>118</v>
      </c>
      <c r="C3978" s="12">
        <v>311</v>
      </c>
      <c r="D3978" s="12">
        <v>0.61499999999999999</v>
      </c>
      <c r="E3978" s="12">
        <v>0.56799999999999995</v>
      </c>
      <c r="F3978" s="12">
        <v>0.52400000000000002</v>
      </c>
      <c r="G3978" s="12">
        <v>8899.7800000000007</v>
      </c>
      <c r="H3978" s="13">
        <v>2</v>
      </c>
      <c r="I3978" t="str">
        <f>CONCATENATE(Tabela_Brasil[[#This Row],[Município]],"-",Tabela_Brasil[[#This Row],[Estado]])</f>
        <v>Monsenhor Gil-PI</v>
      </c>
      <c r="J3978">
        <f>IF(Tabela_Brasil[[#This Row],[IDHM]]&lt;=0.599,1,0)</f>
        <v>0</v>
      </c>
      <c r="K3978" t="str">
        <f>IF(Tabela_Brasil[[#This Row],[IDHM]]&lt;=0.55,"Baixo",IF(Tabela_Brasil[[#This Row],[IDHM]]&lt;=0.699,"Médio",IF(Tabela_Brasil[[#This Row],[IDHM]]&lt;=0.799,"Alto","Muito Alto")))</f>
        <v>Médio</v>
      </c>
      <c r="L3978" t="str">
        <f>VLOOKUP(Tabela_Brasil[[#This Row],[Estado]],'De-Para_Estado_Regiao'!$B$3:$C$29,2,FALSE)</f>
        <v>Nordeste</v>
      </c>
      <c r="M3978">
        <f>IF(Tabela_Brasil[[#This Row],[IBGE_1-4]]&gt;=951,1,0)</f>
        <v>0</v>
      </c>
      <c r="N3978">
        <f>IF(Tabela_Brasil[[#This Row],[COMP_P]]&lt;=2,1,0)</f>
        <v>1</v>
      </c>
    </row>
    <row r="3979" spans="1:14" x14ac:dyDescent="0.25">
      <c r="A3979" s="9" t="s">
        <v>3873</v>
      </c>
      <c r="B3979" s="9" t="s">
        <v>87</v>
      </c>
      <c r="C3979" s="9">
        <v>526</v>
      </c>
      <c r="D3979" s="9">
        <v>0.55000000000000004</v>
      </c>
      <c r="E3979" s="9">
        <v>0.497</v>
      </c>
      <c r="F3979" s="9">
        <v>0.46500000000000002</v>
      </c>
      <c r="G3979" s="9">
        <v>5765.8</v>
      </c>
      <c r="H3979" s="10">
        <v>1</v>
      </c>
      <c r="I3979" t="str">
        <f>CONCATENATE(Tabela_Brasil[[#This Row],[Município]],"-",Tabela_Brasil[[#This Row],[Estado]])</f>
        <v>Maranhãozinho-MA</v>
      </c>
      <c r="J3979">
        <f>IF(Tabela_Brasil[[#This Row],[IDHM]]&lt;=0.599,1,0)</f>
        <v>1</v>
      </c>
      <c r="K3979" t="str">
        <f>IF(Tabela_Brasil[[#This Row],[IDHM]]&lt;=0.55,"Baixo",IF(Tabela_Brasil[[#This Row],[IDHM]]&lt;=0.699,"Médio",IF(Tabela_Brasil[[#This Row],[IDHM]]&lt;=0.799,"Alto","Muito Alto")))</f>
        <v>Baixo</v>
      </c>
      <c r="L3979" t="str">
        <f>VLOOKUP(Tabela_Brasil[[#This Row],[Estado]],'De-Para_Estado_Regiao'!$B$3:$C$29,2,FALSE)</f>
        <v>Nordeste</v>
      </c>
      <c r="M3979">
        <f>IF(Tabela_Brasil[[#This Row],[IBGE_1-4]]&gt;=951,1,0)</f>
        <v>0</v>
      </c>
      <c r="N3979">
        <f>IF(Tabela_Brasil[[#This Row],[COMP_P]]&lt;=2,1,0)</f>
        <v>1</v>
      </c>
    </row>
    <row r="3980" spans="1:14" x14ac:dyDescent="0.25">
      <c r="A3980" s="12" t="s">
        <v>1497</v>
      </c>
      <c r="B3980" s="12" t="s">
        <v>16</v>
      </c>
      <c r="C3980" s="12">
        <v>116</v>
      </c>
      <c r="D3980" s="12">
        <v>0.624</v>
      </c>
      <c r="E3980" s="12">
        <v>0.61399999999999999</v>
      </c>
      <c r="F3980" s="12">
        <v>0.47299999999999998</v>
      </c>
      <c r="G3980" s="12">
        <v>16915.11</v>
      </c>
      <c r="H3980" s="13">
        <v>5</v>
      </c>
      <c r="I3980" t="str">
        <f>CONCATENATE(Tabela_Brasil[[#This Row],[Município]],"-",Tabela_Brasil[[#This Row],[Estado]])</f>
        <v>Caparaó-MG</v>
      </c>
      <c r="J3980">
        <f>IF(Tabela_Brasil[[#This Row],[IDHM]]&lt;=0.599,1,0)</f>
        <v>0</v>
      </c>
      <c r="K3980" t="str">
        <f>IF(Tabela_Brasil[[#This Row],[IDHM]]&lt;=0.55,"Baixo",IF(Tabela_Brasil[[#This Row],[IDHM]]&lt;=0.699,"Médio",IF(Tabela_Brasil[[#This Row],[IDHM]]&lt;=0.799,"Alto","Muito Alto")))</f>
        <v>Médio</v>
      </c>
      <c r="L3980" t="str">
        <f>VLOOKUP(Tabela_Brasil[[#This Row],[Estado]],'De-Para_Estado_Regiao'!$B$3:$C$29,2,FALSE)</f>
        <v>Sudeste</v>
      </c>
      <c r="M3980">
        <f>IF(Tabela_Brasil[[#This Row],[IBGE_1-4]]&gt;=951,1,0)</f>
        <v>0</v>
      </c>
      <c r="N3980">
        <f>IF(Tabela_Brasil[[#This Row],[COMP_P]]&lt;=2,1,0)</f>
        <v>0</v>
      </c>
    </row>
    <row r="3981" spans="1:14" x14ac:dyDescent="0.25">
      <c r="A3981" s="9" t="s">
        <v>3874</v>
      </c>
      <c r="B3981" s="9" t="s">
        <v>22</v>
      </c>
      <c r="C3981" s="9">
        <v>173</v>
      </c>
      <c r="D3981" s="9">
        <v>0.71</v>
      </c>
      <c r="E3981" s="9">
        <v>0.70299999999999996</v>
      </c>
      <c r="F3981" s="9">
        <v>0.59499999999999997</v>
      </c>
      <c r="G3981" s="9">
        <v>18910.61</v>
      </c>
      <c r="H3981" s="10">
        <v>6</v>
      </c>
      <c r="I3981" t="str">
        <f>CONCATENATE(Tabela_Brasil[[#This Row],[Município]],"-",Tabela_Brasil[[#This Row],[Estado]])</f>
        <v>Lupionópolis-PR</v>
      </c>
      <c r="J3981">
        <f>IF(Tabela_Brasil[[#This Row],[IDHM]]&lt;=0.599,1,0)</f>
        <v>0</v>
      </c>
      <c r="K3981" t="str">
        <f>IF(Tabela_Brasil[[#This Row],[IDHM]]&lt;=0.55,"Baixo",IF(Tabela_Brasil[[#This Row],[IDHM]]&lt;=0.699,"Médio",IF(Tabela_Brasil[[#This Row],[IDHM]]&lt;=0.799,"Alto","Muito Alto")))</f>
        <v>Alto</v>
      </c>
      <c r="L3981" t="str">
        <f>VLOOKUP(Tabela_Brasil[[#This Row],[Estado]],'De-Para_Estado_Regiao'!$B$3:$C$29,2,FALSE)</f>
        <v>Sul</v>
      </c>
      <c r="M3981">
        <f>IF(Tabela_Brasil[[#This Row],[IBGE_1-4]]&gt;=951,1,0)</f>
        <v>0</v>
      </c>
      <c r="N3981">
        <f>IF(Tabela_Brasil[[#This Row],[COMP_P]]&lt;=2,1,0)</f>
        <v>0</v>
      </c>
    </row>
    <row r="3982" spans="1:14" x14ac:dyDescent="0.25">
      <c r="A3982" s="12" t="s">
        <v>3875</v>
      </c>
      <c r="B3982" s="12" t="s">
        <v>16</v>
      </c>
      <c r="C3982" s="12">
        <v>168</v>
      </c>
      <c r="D3982" s="12">
        <v>0.67400000000000004</v>
      </c>
      <c r="E3982" s="12">
        <v>0.65400000000000003</v>
      </c>
      <c r="F3982" s="12">
        <v>0.57599999999999996</v>
      </c>
      <c r="G3982" s="12">
        <v>10561.06</v>
      </c>
      <c r="H3982" s="13">
        <v>4</v>
      </c>
      <c r="I3982" t="str">
        <f>CONCATENATE(Tabela_Brasil[[#This Row],[Município]],"-",Tabela_Brasil[[#This Row],[Estado]])</f>
        <v>Guiricema-MG</v>
      </c>
      <c r="J3982">
        <f>IF(Tabela_Brasil[[#This Row],[IDHM]]&lt;=0.599,1,0)</f>
        <v>0</v>
      </c>
      <c r="K3982" t="str">
        <f>IF(Tabela_Brasil[[#This Row],[IDHM]]&lt;=0.55,"Baixo",IF(Tabela_Brasil[[#This Row],[IDHM]]&lt;=0.699,"Médio",IF(Tabela_Brasil[[#This Row],[IDHM]]&lt;=0.799,"Alto","Muito Alto")))</f>
        <v>Médio</v>
      </c>
      <c r="L3982" t="str">
        <f>VLOOKUP(Tabela_Brasil[[#This Row],[Estado]],'De-Para_Estado_Regiao'!$B$3:$C$29,2,FALSE)</f>
        <v>Sudeste</v>
      </c>
      <c r="M3982">
        <f>IF(Tabela_Brasil[[#This Row],[IBGE_1-4]]&gt;=951,1,0)</f>
        <v>0</v>
      </c>
      <c r="N3982">
        <f>IF(Tabela_Brasil[[#This Row],[COMP_P]]&lt;=2,1,0)</f>
        <v>0</v>
      </c>
    </row>
    <row r="3983" spans="1:14" x14ac:dyDescent="0.25">
      <c r="A3983" s="9" t="s">
        <v>3876</v>
      </c>
      <c r="B3983" s="9" t="s">
        <v>24</v>
      </c>
      <c r="C3983" s="9">
        <v>296</v>
      </c>
      <c r="D3983" s="9">
        <v>0.58399999999999996</v>
      </c>
      <c r="E3983" s="9">
        <v>0.55300000000000005</v>
      </c>
      <c r="F3983" s="9">
        <v>0.47499999999999998</v>
      </c>
      <c r="G3983" s="9">
        <v>6000.32</v>
      </c>
      <c r="H3983" s="10">
        <v>12</v>
      </c>
      <c r="I3983" t="str">
        <f>CONCATENATE(Tabela_Brasil[[#This Row],[Município]],"-",Tabela_Brasil[[#This Row],[Estado]])</f>
        <v>Ibipitanga-BA</v>
      </c>
      <c r="J3983">
        <f>IF(Tabela_Brasil[[#This Row],[IDHM]]&lt;=0.599,1,0)</f>
        <v>1</v>
      </c>
      <c r="K3983" t="str">
        <f>IF(Tabela_Brasil[[#This Row],[IDHM]]&lt;=0.55,"Baixo",IF(Tabela_Brasil[[#This Row],[IDHM]]&lt;=0.699,"Médio",IF(Tabela_Brasil[[#This Row],[IDHM]]&lt;=0.799,"Alto","Muito Alto")))</f>
        <v>Médio</v>
      </c>
      <c r="L3983" t="str">
        <f>VLOOKUP(Tabela_Brasil[[#This Row],[Estado]],'De-Para_Estado_Regiao'!$B$3:$C$29,2,FALSE)</f>
        <v>Nordeste</v>
      </c>
      <c r="M3983">
        <f>IF(Tabela_Brasil[[#This Row],[IBGE_1-4]]&gt;=951,1,0)</f>
        <v>0</v>
      </c>
      <c r="N3983">
        <f>IF(Tabela_Brasil[[#This Row],[COMP_P]]&lt;=2,1,0)</f>
        <v>0</v>
      </c>
    </row>
    <row r="3984" spans="1:14" x14ac:dyDescent="0.25">
      <c r="A3984" s="12" t="s">
        <v>3877</v>
      </c>
      <c r="B3984" s="12" t="s">
        <v>87</v>
      </c>
      <c r="C3984" s="12">
        <v>393</v>
      </c>
      <c r="D3984" s="12">
        <v>0.56299999999999994</v>
      </c>
      <c r="E3984" s="12">
        <v>0.45200000000000001</v>
      </c>
      <c r="F3984" s="12">
        <v>0.53200000000000003</v>
      </c>
      <c r="G3984" s="12">
        <v>7331.1</v>
      </c>
      <c r="H3984" s="13">
        <v>1</v>
      </c>
      <c r="I3984" t="str">
        <f>CONCATENATE(Tabela_Brasil[[#This Row],[Município]],"-",Tabela_Brasil[[#This Row],[Estado]])</f>
        <v>Presidente Juscelino-MA</v>
      </c>
      <c r="J3984">
        <f>IF(Tabela_Brasil[[#This Row],[IDHM]]&lt;=0.599,1,0)</f>
        <v>1</v>
      </c>
      <c r="K3984" t="str">
        <f>IF(Tabela_Brasil[[#This Row],[IDHM]]&lt;=0.55,"Baixo",IF(Tabela_Brasil[[#This Row],[IDHM]]&lt;=0.699,"Médio",IF(Tabela_Brasil[[#This Row],[IDHM]]&lt;=0.799,"Alto","Muito Alto")))</f>
        <v>Médio</v>
      </c>
      <c r="L3984" t="str">
        <f>VLOOKUP(Tabela_Brasil[[#This Row],[Estado]],'De-Para_Estado_Regiao'!$B$3:$C$29,2,FALSE)</f>
        <v>Nordeste</v>
      </c>
      <c r="M3984">
        <f>IF(Tabela_Brasil[[#This Row],[IBGE_1-4]]&gt;=951,1,0)</f>
        <v>0</v>
      </c>
      <c r="N3984">
        <f>IF(Tabela_Brasil[[#This Row],[COMP_P]]&lt;=2,1,0)</f>
        <v>1</v>
      </c>
    </row>
    <row r="3985" spans="1:14" x14ac:dyDescent="0.25">
      <c r="A3985" s="9" t="s">
        <v>3878</v>
      </c>
      <c r="B3985" s="9" t="s">
        <v>72</v>
      </c>
      <c r="C3985" s="9">
        <v>238</v>
      </c>
      <c r="D3985" s="9">
        <v>0.623</v>
      </c>
      <c r="E3985" s="9">
        <v>0.55900000000000005</v>
      </c>
      <c r="F3985" s="9">
        <v>0.58599999999999997</v>
      </c>
      <c r="G3985" s="9">
        <v>15739.7</v>
      </c>
      <c r="H3985" s="10">
        <v>2</v>
      </c>
      <c r="I3985" t="str">
        <f>CONCATENATE(Tabela_Brasil[[#This Row],[Município]],"-",Tabela_Brasil[[#This Row],[Estado]])</f>
        <v>Tenente Laurentino Cruz-RN</v>
      </c>
      <c r="J3985">
        <f>IF(Tabela_Brasil[[#This Row],[IDHM]]&lt;=0.599,1,0)</f>
        <v>0</v>
      </c>
      <c r="K3985" t="str">
        <f>IF(Tabela_Brasil[[#This Row],[IDHM]]&lt;=0.55,"Baixo",IF(Tabela_Brasil[[#This Row],[IDHM]]&lt;=0.699,"Médio",IF(Tabela_Brasil[[#This Row],[IDHM]]&lt;=0.799,"Alto","Muito Alto")))</f>
        <v>Médio</v>
      </c>
      <c r="L3985" t="str">
        <f>VLOOKUP(Tabela_Brasil[[#This Row],[Estado]],'De-Para_Estado_Regiao'!$B$3:$C$29,2,FALSE)</f>
        <v>Nordeste</v>
      </c>
      <c r="M3985">
        <f>IF(Tabela_Brasil[[#This Row],[IBGE_1-4]]&gt;=951,1,0)</f>
        <v>0</v>
      </c>
      <c r="N3985">
        <f>IF(Tabela_Brasil[[#This Row],[COMP_P]]&lt;=2,1,0)</f>
        <v>1</v>
      </c>
    </row>
    <row r="3986" spans="1:14" x14ac:dyDescent="0.25">
      <c r="A3986" s="12" t="s">
        <v>3879</v>
      </c>
      <c r="B3986" s="12" t="s">
        <v>14</v>
      </c>
      <c r="C3986" s="12">
        <v>52</v>
      </c>
      <c r="D3986" s="12">
        <v>0.76300000000000001</v>
      </c>
      <c r="E3986" s="12">
        <v>0.76</v>
      </c>
      <c r="F3986" s="12">
        <v>0.69399999999999995</v>
      </c>
      <c r="G3986" s="12">
        <v>30700.76</v>
      </c>
      <c r="H3986" s="13">
        <v>0</v>
      </c>
      <c r="I3986" t="str">
        <f>CONCATENATE(Tabela_Brasil[[#This Row],[Município]],"-",Tabela_Brasil[[#This Row],[Estado]])</f>
        <v>São Pedro Do Butiá-RS</v>
      </c>
      <c r="J3986">
        <f>IF(Tabela_Brasil[[#This Row],[IDHM]]&lt;=0.599,1,0)</f>
        <v>0</v>
      </c>
      <c r="K3986" t="str">
        <f>IF(Tabela_Brasil[[#This Row],[IDHM]]&lt;=0.55,"Baixo",IF(Tabela_Brasil[[#This Row],[IDHM]]&lt;=0.699,"Médio",IF(Tabela_Brasil[[#This Row],[IDHM]]&lt;=0.799,"Alto","Muito Alto")))</f>
        <v>Alto</v>
      </c>
      <c r="L3986" t="str">
        <f>VLOOKUP(Tabela_Brasil[[#This Row],[Estado]],'De-Para_Estado_Regiao'!$B$3:$C$29,2,FALSE)</f>
        <v>Sul</v>
      </c>
      <c r="M3986">
        <f>IF(Tabela_Brasil[[#This Row],[IBGE_1-4]]&gt;=951,1,0)</f>
        <v>0</v>
      </c>
      <c r="N3986">
        <f>IF(Tabela_Brasil[[#This Row],[COMP_P]]&lt;=2,1,0)</f>
        <v>1</v>
      </c>
    </row>
    <row r="3987" spans="1:14" x14ac:dyDescent="0.25">
      <c r="A3987" s="9" t="s">
        <v>3880</v>
      </c>
      <c r="B3987" s="9" t="s">
        <v>111</v>
      </c>
      <c r="C3987" s="9">
        <v>174</v>
      </c>
      <c r="D3987" s="9">
        <v>0.58299999999999996</v>
      </c>
      <c r="E3987" s="9">
        <v>0.55100000000000005</v>
      </c>
      <c r="F3987" s="9">
        <v>0.442</v>
      </c>
      <c r="G3987" s="9">
        <v>12563.51</v>
      </c>
      <c r="H3987" s="10">
        <v>3</v>
      </c>
      <c r="I3987" t="str">
        <f>CONCATENATE(Tabela_Brasil[[#This Row],[Município]],"-",Tabela_Brasil[[#This Row],[Estado]])</f>
        <v>Dois Irmãos Do Tocantins-TO</v>
      </c>
      <c r="J3987">
        <f>IF(Tabela_Brasil[[#This Row],[IDHM]]&lt;=0.599,1,0)</f>
        <v>1</v>
      </c>
      <c r="K3987" t="str">
        <f>IF(Tabela_Brasil[[#This Row],[IDHM]]&lt;=0.55,"Baixo",IF(Tabela_Brasil[[#This Row],[IDHM]]&lt;=0.699,"Médio",IF(Tabela_Brasil[[#This Row],[IDHM]]&lt;=0.799,"Alto","Muito Alto")))</f>
        <v>Médio</v>
      </c>
      <c r="L3987" t="str">
        <f>VLOOKUP(Tabela_Brasil[[#This Row],[Estado]],'De-Para_Estado_Regiao'!$B$3:$C$29,2,FALSE)</f>
        <v>Norte</v>
      </c>
      <c r="M3987">
        <f>IF(Tabela_Brasil[[#This Row],[IBGE_1-4]]&gt;=951,1,0)</f>
        <v>0</v>
      </c>
      <c r="N3987">
        <f>IF(Tabela_Brasil[[#This Row],[COMP_P]]&lt;=2,1,0)</f>
        <v>0</v>
      </c>
    </row>
    <row r="3988" spans="1:14" x14ac:dyDescent="0.25">
      <c r="A3988" s="12" t="s">
        <v>3881</v>
      </c>
      <c r="B3988" s="12" t="s">
        <v>59</v>
      </c>
      <c r="C3988" s="12">
        <v>29</v>
      </c>
      <c r="D3988" s="12">
        <v>0.71499999999999997</v>
      </c>
      <c r="E3988" s="12">
        <v>0.71299999999999997</v>
      </c>
      <c r="F3988" s="12">
        <v>0.61</v>
      </c>
      <c r="G3988" s="12">
        <v>40416.71</v>
      </c>
      <c r="H3988" s="13">
        <v>1</v>
      </c>
      <c r="I3988" t="str">
        <f>CONCATENATE(Tabela_Brasil[[#This Row],[Município]],"-",Tabela_Brasil[[#This Row],[Estado]])</f>
        <v>Arvoredo-SC</v>
      </c>
      <c r="J3988">
        <f>IF(Tabela_Brasil[[#This Row],[IDHM]]&lt;=0.599,1,0)</f>
        <v>0</v>
      </c>
      <c r="K3988" t="str">
        <f>IF(Tabela_Brasil[[#This Row],[IDHM]]&lt;=0.55,"Baixo",IF(Tabela_Brasil[[#This Row],[IDHM]]&lt;=0.699,"Médio",IF(Tabela_Brasil[[#This Row],[IDHM]]&lt;=0.799,"Alto","Muito Alto")))</f>
        <v>Alto</v>
      </c>
      <c r="L3988" t="str">
        <f>VLOOKUP(Tabela_Brasil[[#This Row],[Estado]],'De-Para_Estado_Regiao'!$B$3:$C$29,2,FALSE)</f>
        <v>Sul</v>
      </c>
      <c r="M3988">
        <f>IF(Tabela_Brasil[[#This Row],[IBGE_1-4]]&gt;=951,1,0)</f>
        <v>0</v>
      </c>
      <c r="N3988">
        <f>IF(Tabela_Brasil[[#This Row],[COMP_P]]&lt;=2,1,0)</f>
        <v>1</v>
      </c>
    </row>
    <row r="3989" spans="1:14" x14ac:dyDescent="0.25">
      <c r="A3989" s="9" t="s">
        <v>3882</v>
      </c>
      <c r="B3989" s="9" t="s">
        <v>14</v>
      </c>
      <c r="C3989" s="9">
        <v>23</v>
      </c>
      <c r="D3989" s="9">
        <v>0.71</v>
      </c>
      <c r="E3989" s="9">
        <v>0.73</v>
      </c>
      <c r="F3989" s="9">
        <v>0.57099999999999995</v>
      </c>
      <c r="G3989" s="9">
        <v>39762.11</v>
      </c>
      <c r="H3989" s="10">
        <v>2</v>
      </c>
      <c r="I3989" t="str">
        <f>CONCATENATE(Tabela_Brasil[[#This Row],[Município]],"-",Tabela_Brasil[[#This Row],[Estado]])</f>
        <v>Paulo Bento-RS</v>
      </c>
      <c r="J3989">
        <f>IF(Tabela_Brasil[[#This Row],[IDHM]]&lt;=0.599,1,0)</f>
        <v>0</v>
      </c>
      <c r="K3989" t="str">
        <f>IF(Tabela_Brasil[[#This Row],[IDHM]]&lt;=0.55,"Baixo",IF(Tabela_Brasil[[#This Row],[IDHM]]&lt;=0.699,"Médio",IF(Tabela_Brasil[[#This Row],[IDHM]]&lt;=0.799,"Alto","Muito Alto")))</f>
        <v>Alto</v>
      </c>
      <c r="L3989" t="str">
        <f>VLOOKUP(Tabela_Brasil[[#This Row],[Estado]],'De-Para_Estado_Regiao'!$B$3:$C$29,2,FALSE)</f>
        <v>Sul</v>
      </c>
      <c r="M3989">
        <f>IF(Tabela_Brasil[[#This Row],[IBGE_1-4]]&gt;=951,1,0)</f>
        <v>0</v>
      </c>
      <c r="N3989">
        <f>IF(Tabela_Brasil[[#This Row],[COMP_P]]&lt;=2,1,0)</f>
        <v>1</v>
      </c>
    </row>
    <row r="3990" spans="1:14" x14ac:dyDescent="0.25">
      <c r="A3990" s="12" t="s">
        <v>3883</v>
      </c>
      <c r="B3990" s="12" t="s">
        <v>148</v>
      </c>
      <c r="C3990" s="12">
        <v>134</v>
      </c>
      <c r="D3990" s="12">
        <v>0.61699999999999999</v>
      </c>
      <c r="E3990" s="12">
        <v>0.60399999999999998</v>
      </c>
      <c r="F3990" s="12">
        <v>0.48499999999999999</v>
      </c>
      <c r="G3990" s="12">
        <v>15750.2</v>
      </c>
      <c r="H3990" s="13">
        <v>1</v>
      </c>
      <c r="I3990" t="str">
        <f>CONCATENATE(Tabela_Brasil[[#This Row],[Município]],"-",Tabela_Brasil[[#This Row],[Estado]])</f>
        <v>Parecis-RO</v>
      </c>
      <c r="J3990">
        <f>IF(Tabela_Brasil[[#This Row],[IDHM]]&lt;=0.599,1,0)</f>
        <v>0</v>
      </c>
      <c r="K3990" t="str">
        <f>IF(Tabela_Brasil[[#This Row],[IDHM]]&lt;=0.55,"Baixo",IF(Tabela_Brasil[[#This Row],[IDHM]]&lt;=0.699,"Médio",IF(Tabela_Brasil[[#This Row],[IDHM]]&lt;=0.799,"Alto","Muito Alto")))</f>
        <v>Médio</v>
      </c>
      <c r="L3990" t="str">
        <f>VLOOKUP(Tabela_Brasil[[#This Row],[Estado]],'De-Para_Estado_Regiao'!$B$3:$C$29,2,FALSE)</f>
        <v>Norte</v>
      </c>
      <c r="M3990">
        <f>IF(Tabela_Brasil[[#This Row],[IBGE_1-4]]&gt;=951,1,0)</f>
        <v>0</v>
      </c>
      <c r="N3990">
        <f>IF(Tabela_Brasil[[#This Row],[COMP_P]]&lt;=2,1,0)</f>
        <v>1</v>
      </c>
    </row>
    <row r="3991" spans="1:14" x14ac:dyDescent="0.25">
      <c r="A3991" s="9" t="s">
        <v>3884</v>
      </c>
      <c r="B3991" s="9" t="s">
        <v>16</v>
      </c>
      <c r="C3991" s="9">
        <v>248</v>
      </c>
      <c r="D3991" s="9">
        <v>0.629</v>
      </c>
      <c r="E3991" s="9">
        <v>0.61399999999999999</v>
      </c>
      <c r="F3991" s="9">
        <v>0.51100000000000001</v>
      </c>
      <c r="G3991" s="9">
        <v>13646.69</v>
      </c>
      <c r="H3991" s="10">
        <v>3</v>
      </c>
      <c r="I3991" t="str">
        <f>CONCATENATE(Tabela_Brasil[[#This Row],[Município]],"-",Tabela_Brasil[[#This Row],[Estado]])</f>
        <v>Lassance-MG</v>
      </c>
      <c r="J3991">
        <f>IF(Tabela_Brasil[[#This Row],[IDHM]]&lt;=0.599,1,0)</f>
        <v>0</v>
      </c>
      <c r="K3991" t="str">
        <f>IF(Tabela_Brasil[[#This Row],[IDHM]]&lt;=0.55,"Baixo",IF(Tabela_Brasil[[#This Row],[IDHM]]&lt;=0.699,"Médio",IF(Tabela_Brasil[[#This Row],[IDHM]]&lt;=0.799,"Alto","Muito Alto")))</f>
        <v>Médio</v>
      </c>
      <c r="L3991" t="str">
        <f>VLOOKUP(Tabela_Brasil[[#This Row],[Estado]],'De-Para_Estado_Regiao'!$B$3:$C$29,2,FALSE)</f>
        <v>Sudeste</v>
      </c>
      <c r="M3991">
        <f>IF(Tabela_Brasil[[#This Row],[IBGE_1-4]]&gt;=951,1,0)</f>
        <v>0</v>
      </c>
      <c r="N3991">
        <f>IF(Tabela_Brasil[[#This Row],[COMP_P]]&lt;=2,1,0)</f>
        <v>0</v>
      </c>
    </row>
    <row r="3992" spans="1:14" x14ac:dyDescent="0.25">
      <c r="A3992" s="12" t="s">
        <v>3885</v>
      </c>
      <c r="B3992" s="12" t="s">
        <v>24</v>
      </c>
      <c r="C3992" s="12">
        <v>220</v>
      </c>
      <c r="D3992" s="12">
        <v>0.56100000000000005</v>
      </c>
      <c r="E3992" s="12">
        <v>0.54400000000000004</v>
      </c>
      <c r="F3992" s="12">
        <v>0.42199999999999999</v>
      </c>
      <c r="G3992" s="12">
        <v>7450.62</v>
      </c>
      <c r="H3992" s="13">
        <v>1</v>
      </c>
      <c r="I3992" t="str">
        <f>CONCATENATE(Tabela_Brasil[[#This Row],[Município]],"-",Tabela_Brasil[[#This Row],[Estado]])</f>
        <v>Antônio Cardoso-BA</v>
      </c>
      <c r="J3992">
        <f>IF(Tabela_Brasil[[#This Row],[IDHM]]&lt;=0.599,1,0)</f>
        <v>1</v>
      </c>
      <c r="K3992" t="str">
        <f>IF(Tabela_Brasil[[#This Row],[IDHM]]&lt;=0.55,"Baixo",IF(Tabela_Brasil[[#This Row],[IDHM]]&lt;=0.699,"Médio",IF(Tabela_Brasil[[#This Row],[IDHM]]&lt;=0.799,"Alto","Muito Alto")))</f>
        <v>Médio</v>
      </c>
      <c r="L3992" t="str">
        <f>VLOOKUP(Tabela_Brasil[[#This Row],[Estado]],'De-Para_Estado_Regiao'!$B$3:$C$29,2,FALSE)</f>
        <v>Nordeste</v>
      </c>
      <c r="M3992">
        <f>IF(Tabela_Brasil[[#This Row],[IBGE_1-4]]&gt;=951,1,0)</f>
        <v>0</v>
      </c>
      <c r="N3992">
        <f>IF(Tabela_Brasil[[#This Row],[COMP_P]]&lt;=2,1,0)</f>
        <v>1</v>
      </c>
    </row>
    <row r="3993" spans="1:14" x14ac:dyDescent="0.25">
      <c r="A3993" s="9" t="s">
        <v>3886</v>
      </c>
      <c r="B3993" s="9" t="s">
        <v>14</v>
      </c>
      <c r="C3993" s="9">
        <v>89</v>
      </c>
      <c r="D3993" s="9">
        <v>0.71</v>
      </c>
      <c r="E3993" s="9">
        <v>0.751</v>
      </c>
      <c r="F3993" s="9">
        <v>0.54300000000000004</v>
      </c>
      <c r="G3993" s="9">
        <v>29689.79</v>
      </c>
      <c r="H3993" s="10">
        <v>1</v>
      </c>
      <c r="I3993" t="str">
        <f>CONCATENATE(Tabela_Brasil[[#This Row],[Município]],"-",Tabela_Brasil[[#This Row],[Estado]])</f>
        <v>Sede Nova-RS</v>
      </c>
      <c r="J3993">
        <f>IF(Tabela_Brasil[[#This Row],[IDHM]]&lt;=0.599,1,0)</f>
        <v>0</v>
      </c>
      <c r="K3993" t="str">
        <f>IF(Tabela_Brasil[[#This Row],[IDHM]]&lt;=0.55,"Baixo",IF(Tabela_Brasil[[#This Row],[IDHM]]&lt;=0.699,"Médio",IF(Tabela_Brasil[[#This Row],[IDHM]]&lt;=0.799,"Alto","Muito Alto")))</f>
        <v>Alto</v>
      </c>
      <c r="L3993" t="str">
        <f>VLOOKUP(Tabela_Brasil[[#This Row],[Estado]],'De-Para_Estado_Regiao'!$B$3:$C$29,2,FALSE)</f>
        <v>Sul</v>
      </c>
      <c r="M3993">
        <f>IF(Tabela_Brasil[[#This Row],[IBGE_1-4]]&gt;=951,1,0)</f>
        <v>0</v>
      </c>
      <c r="N3993">
        <f>IF(Tabela_Brasil[[#This Row],[COMP_P]]&lt;=2,1,0)</f>
        <v>1</v>
      </c>
    </row>
    <row r="3994" spans="1:14" x14ac:dyDescent="0.25">
      <c r="A3994" s="12" t="s">
        <v>3887</v>
      </c>
      <c r="B3994" s="12" t="s">
        <v>14</v>
      </c>
      <c r="C3994" s="12">
        <v>85</v>
      </c>
      <c r="D3994" s="12">
        <v>0.70799999999999996</v>
      </c>
      <c r="E3994" s="12">
        <v>0.70399999999999996</v>
      </c>
      <c r="F3994" s="12">
        <v>0.61599999999999999</v>
      </c>
      <c r="G3994" s="12">
        <v>25741.85</v>
      </c>
      <c r="H3994" s="13">
        <v>4</v>
      </c>
      <c r="I3994" t="str">
        <f>CONCATENATE(Tabela_Brasil[[#This Row],[Município]],"-",Tabela_Brasil[[#This Row],[Estado]])</f>
        <v>Campos Borges-RS</v>
      </c>
      <c r="J3994">
        <f>IF(Tabela_Brasil[[#This Row],[IDHM]]&lt;=0.599,1,0)</f>
        <v>0</v>
      </c>
      <c r="K3994" t="str">
        <f>IF(Tabela_Brasil[[#This Row],[IDHM]]&lt;=0.55,"Baixo",IF(Tabela_Brasil[[#This Row],[IDHM]]&lt;=0.699,"Médio",IF(Tabela_Brasil[[#This Row],[IDHM]]&lt;=0.799,"Alto","Muito Alto")))</f>
        <v>Alto</v>
      </c>
      <c r="L3994" t="str">
        <f>VLOOKUP(Tabela_Brasil[[#This Row],[Estado]],'De-Para_Estado_Regiao'!$B$3:$C$29,2,FALSE)</f>
        <v>Sul</v>
      </c>
      <c r="M3994">
        <f>IF(Tabela_Brasil[[#This Row],[IBGE_1-4]]&gt;=951,1,0)</f>
        <v>0</v>
      </c>
      <c r="N3994">
        <f>IF(Tabela_Brasil[[#This Row],[COMP_P]]&lt;=2,1,0)</f>
        <v>0</v>
      </c>
    </row>
    <row r="3995" spans="1:14" x14ac:dyDescent="0.25">
      <c r="A3995" s="9" t="s">
        <v>3888</v>
      </c>
      <c r="B3995" s="9" t="s">
        <v>33</v>
      </c>
      <c r="C3995" s="9">
        <v>414</v>
      </c>
      <c r="D3995" s="9">
        <v>0.64500000000000002</v>
      </c>
      <c r="E3995" s="9">
        <v>0.59499999999999997</v>
      </c>
      <c r="F3995" s="9">
        <v>0.54600000000000004</v>
      </c>
      <c r="G3995" s="9">
        <v>13216.64</v>
      </c>
      <c r="H3995" s="10">
        <v>1</v>
      </c>
      <c r="I3995" t="str">
        <f>CONCATENATE(Tabela_Brasil[[#This Row],[Município]],"-",Tabela_Brasil[[#This Row],[Estado]])</f>
        <v>Simolândia-GO</v>
      </c>
      <c r="J3995">
        <f>IF(Tabela_Brasil[[#This Row],[IDHM]]&lt;=0.599,1,0)</f>
        <v>0</v>
      </c>
      <c r="K3995" t="str">
        <f>IF(Tabela_Brasil[[#This Row],[IDHM]]&lt;=0.55,"Baixo",IF(Tabela_Brasil[[#This Row],[IDHM]]&lt;=0.699,"Médio",IF(Tabela_Brasil[[#This Row],[IDHM]]&lt;=0.799,"Alto","Muito Alto")))</f>
        <v>Médio</v>
      </c>
      <c r="L3995" t="str">
        <f>VLOOKUP(Tabela_Brasil[[#This Row],[Estado]],'De-Para_Estado_Regiao'!$B$3:$C$29,2,FALSE)</f>
        <v>Centro-Oeste</v>
      </c>
      <c r="M3995">
        <f>IF(Tabela_Brasil[[#This Row],[IBGE_1-4]]&gt;=951,1,0)</f>
        <v>0</v>
      </c>
      <c r="N3995">
        <f>IF(Tabela_Brasil[[#This Row],[COMP_P]]&lt;=2,1,0)</f>
        <v>1</v>
      </c>
    </row>
    <row r="3996" spans="1:14" x14ac:dyDescent="0.25">
      <c r="A3996" s="12" t="s">
        <v>3889</v>
      </c>
      <c r="B3996" s="12" t="s">
        <v>148</v>
      </c>
      <c r="C3996" s="12">
        <v>69</v>
      </c>
      <c r="D3996" s="12">
        <v>0.64300000000000002</v>
      </c>
      <c r="E3996" s="12">
        <v>0.63700000000000001</v>
      </c>
      <c r="F3996" s="12">
        <v>0.51300000000000001</v>
      </c>
      <c r="G3996" s="12">
        <v>23890.32</v>
      </c>
      <c r="H3996" s="13">
        <v>0</v>
      </c>
      <c r="I3996" t="str">
        <f>CONCATENATE(Tabela_Brasil[[#This Row],[Município]],"-",Tabela_Brasil[[#This Row],[Estado]])</f>
        <v>Rio Crespo-RO</v>
      </c>
      <c r="J3996">
        <f>IF(Tabela_Brasil[[#This Row],[IDHM]]&lt;=0.599,1,0)</f>
        <v>0</v>
      </c>
      <c r="K3996" t="str">
        <f>IF(Tabela_Brasil[[#This Row],[IDHM]]&lt;=0.55,"Baixo",IF(Tabela_Brasil[[#This Row],[IDHM]]&lt;=0.699,"Médio",IF(Tabela_Brasil[[#This Row],[IDHM]]&lt;=0.799,"Alto","Muito Alto")))</f>
        <v>Médio</v>
      </c>
      <c r="L3996" t="str">
        <f>VLOOKUP(Tabela_Brasil[[#This Row],[Estado]],'De-Para_Estado_Regiao'!$B$3:$C$29,2,FALSE)</f>
        <v>Norte</v>
      </c>
      <c r="M3996">
        <f>IF(Tabela_Brasil[[#This Row],[IBGE_1-4]]&gt;=951,1,0)</f>
        <v>0</v>
      </c>
      <c r="N3996">
        <f>IF(Tabela_Brasil[[#This Row],[COMP_P]]&lt;=2,1,0)</f>
        <v>1</v>
      </c>
    </row>
    <row r="3997" spans="1:14" x14ac:dyDescent="0.25">
      <c r="A3997" s="9" t="s">
        <v>3890</v>
      </c>
      <c r="B3997" s="9" t="s">
        <v>33</v>
      </c>
      <c r="C3997" s="9">
        <v>232</v>
      </c>
      <c r="D3997" s="9">
        <v>0.69299999999999995</v>
      </c>
      <c r="E3997" s="9">
        <v>0.67400000000000004</v>
      </c>
      <c r="F3997" s="9">
        <v>0.58699999999999997</v>
      </c>
      <c r="G3997" s="9">
        <v>18824.72</v>
      </c>
      <c r="H3997" s="10">
        <v>2</v>
      </c>
      <c r="I3997" t="str">
        <f>CONCATENATE(Tabela_Brasil[[#This Row],[Município]],"-",Tabela_Brasil[[#This Row],[Estado]])</f>
        <v>Rianápolis-GO</v>
      </c>
      <c r="J3997">
        <f>IF(Tabela_Brasil[[#This Row],[IDHM]]&lt;=0.599,1,0)</f>
        <v>0</v>
      </c>
      <c r="K3997" t="str">
        <f>IF(Tabela_Brasil[[#This Row],[IDHM]]&lt;=0.55,"Baixo",IF(Tabela_Brasil[[#This Row],[IDHM]]&lt;=0.699,"Médio",IF(Tabela_Brasil[[#This Row],[IDHM]]&lt;=0.799,"Alto","Muito Alto")))</f>
        <v>Médio</v>
      </c>
      <c r="L3997" t="str">
        <f>VLOOKUP(Tabela_Brasil[[#This Row],[Estado]],'De-Para_Estado_Regiao'!$B$3:$C$29,2,FALSE)</f>
        <v>Centro-Oeste</v>
      </c>
      <c r="M3997">
        <f>IF(Tabela_Brasil[[#This Row],[IBGE_1-4]]&gt;=951,1,0)</f>
        <v>0</v>
      </c>
      <c r="N3997">
        <f>IF(Tabela_Brasil[[#This Row],[COMP_P]]&lt;=2,1,0)</f>
        <v>1</v>
      </c>
    </row>
    <row r="3998" spans="1:14" x14ac:dyDescent="0.25">
      <c r="A3998" s="12" t="s">
        <v>3891</v>
      </c>
      <c r="B3998" s="12" t="s">
        <v>22</v>
      </c>
      <c r="C3998" s="12">
        <v>115</v>
      </c>
      <c r="D3998" s="12">
        <v>0.72099999999999997</v>
      </c>
      <c r="E3998" s="12">
        <v>0.70499999999999996</v>
      </c>
      <c r="F3998" s="12">
        <v>0.64400000000000002</v>
      </c>
      <c r="G3998" s="12">
        <v>30376.639999999999</v>
      </c>
      <c r="H3998" s="13">
        <v>3</v>
      </c>
      <c r="I3998" t="str">
        <f>CONCATENATE(Tabela_Brasil[[#This Row],[Município]],"-",Tabela_Brasil[[#This Row],[Estado]])</f>
        <v>Ângulo-PR</v>
      </c>
      <c r="J3998">
        <f>IF(Tabela_Brasil[[#This Row],[IDHM]]&lt;=0.599,1,0)</f>
        <v>0</v>
      </c>
      <c r="K3998" t="str">
        <f>IF(Tabela_Brasil[[#This Row],[IDHM]]&lt;=0.55,"Baixo",IF(Tabela_Brasil[[#This Row],[IDHM]]&lt;=0.699,"Médio",IF(Tabela_Brasil[[#This Row],[IDHM]]&lt;=0.799,"Alto","Muito Alto")))</f>
        <v>Alto</v>
      </c>
      <c r="L3998" t="str">
        <f>VLOOKUP(Tabela_Brasil[[#This Row],[Estado]],'De-Para_Estado_Regiao'!$B$3:$C$29,2,FALSE)</f>
        <v>Sul</v>
      </c>
      <c r="M3998">
        <f>IF(Tabela_Brasil[[#This Row],[IBGE_1-4]]&gt;=951,1,0)</f>
        <v>0</v>
      </c>
      <c r="N3998">
        <f>IF(Tabela_Brasil[[#This Row],[COMP_P]]&lt;=2,1,0)</f>
        <v>0</v>
      </c>
    </row>
    <row r="3999" spans="1:14" x14ac:dyDescent="0.25">
      <c r="A3999" s="9" t="s">
        <v>3892</v>
      </c>
      <c r="B3999" s="9" t="s">
        <v>118</v>
      </c>
      <c r="C3999" s="9">
        <v>219</v>
      </c>
      <c r="D3999" s="9">
        <v>0.54400000000000004</v>
      </c>
      <c r="E3999" s="9">
        <v>0.53</v>
      </c>
      <c r="F3999" s="9">
        <v>0.38500000000000001</v>
      </c>
      <c r="G3999" s="9">
        <v>14638.15</v>
      </c>
      <c r="H3999" s="10">
        <v>1</v>
      </c>
      <c r="I3999" t="str">
        <f>CONCATENATE(Tabela_Brasil[[#This Row],[Município]],"-",Tabela_Brasil[[#This Row],[Estado]])</f>
        <v>Santa Filomena-PI</v>
      </c>
      <c r="J3999">
        <f>IF(Tabela_Brasil[[#This Row],[IDHM]]&lt;=0.599,1,0)</f>
        <v>1</v>
      </c>
      <c r="K3999" t="str">
        <f>IF(Tabela_Brasil[[#This Row],[IDHM]]&lt;=0.55,"Baixo",IF(Tabela_Brasil[[#This Row],[IDHM]]&lt;=0.699,"Médio",IF(Tabela_Brasil[[#This Row],[IDHM]]&lt;=0.799,"Alto","Muito Alto")))</f>
        <v>Baixo</v>
      </c>
      <c r="L3999" t="str">
        <f>VLOOKUP(Tabela_Brasil[[#This Row],[Estado]],'De-Para_Estado_Regiao'!$B$3:$C$29,2,FALSE)</f>
        <v>Nordeste</v>
      </c>
      <c r="M3999">
        <f>IF(Tabela_Brasil[[#This Row],[IBGE_1-4]]&gt;=951,1,0)</f>
        <v>0</v>
      </c>
      <c r="N3999">
        <f>IF(Tabela_Brasil[[#This Row],[COMP_P]]&lt;=2,1,0)</f>
        <v>1</v>
      </c>
    </row>
    <row r="4000" spans="1:14" x14ac:dyDescent="0.25">
      <c r="A4000" s="12" t="s">
        <v>3893</v>
      </c>
      <c r="B4000" s="12" t="s">
        <v>16</v>
      </c>
      <c r="C4000" s="12">
        <v>214</v>
      </c>
      <c r="D4000" s="12">
        <v>0.68</v>
      </c>
      <c r="E4000" s="12">
        <v>0.66400000000000003</v>
      </c>
      <c r="F4000" s="12">
        <v>0.56299999999999994</v>
      </c>
      <c r="G4000" s="12">
        <v>13228.84</v>
      </c>
      <c r="H4000" s="13">
        <v>6</v>
      </c>
      <c r="I4000" t="str">
        <f>CONCATENATE(Tabela_Brasil[[#This Row],[Município]],"-",Tabela_Brasil[[#This Row],[Estado]])</f>
        <v>Sapucaí-Mirim-MG</v>
      </c>
      <c r="J4000">
        <f>IF(Tabela_Brasil[[#This Row],[IDHM]]&lt;=0.599,1,0)</f>
        <v>0</v>
      </c>
      <c r="K4000" t="str">
        <f>IF(Tabela_Brasil[[#This Row],[IDHM]]&lt;=0.55,"Baixo",IF(Tabela_Brasil[[#This Row],[IDHM]]&lt;=0.699,"Médio",IF(Tabela_Brasil[[#This Row],[IDHM]]&lt;=0.799,"Alto","Muito Alto")))</f>
        <v>Médio</v>
      </c>
      <c r="L4000" t="str">
        <f>VLOOKUP(Tabela_Brasil[[#This Row],[Estado]],'De-Para_Estado_Regiao'!$B$3:$C$29,2,FALSE)</f>
        <v>Sudeste</v>
      </c>
      <c r="M4000">
        <f>IF(Tabela_Brasil[[#This Row],[IBGE_1-4]]&gt;=951,1,0)</f>
        <v>0</v>
      </c>
      <c r="N4000">
        <f>IF(Tabela_Brasil[[#This Row],[COMP_P]]&lt;=2,1,0)</f>
        <v>0</v>
      </c>
    </row>
    <row r="4001" spans="1:14" x14ac:dyDescent="0.25">
      <c r="A4001" s="9" t="s">
        <v>3894</v>
      </c>
      <c r="B4001" s="9" t="s">
        <v>16</v>
      </c>
      <c r="C4001" s="9">
        <v>418</v>
      </c>
      <c r="D4001" s="9">
        <v>0.60799999999999998</v>
      </c>
      <c r="E4001" s="9">
        <v>0.60299999999999998</v>
      </c>
      <c r="F4001" s="9">
        <v>0.51500000000000001</v>
      </c>
      <c r="G4001" s="9">
        <v>13701.13</v>
      </c>
      <c r="H4001" s="10">
        <v>1</v>
      </c>
      <c r="I4001" t="str">
        <f>CONCATENATE(Tabela_Brasil[[#This Row],[Município]],"-",Tabela_Brasil[[#This Row],[Estado]])</f>
        <v>Divisa Alegre-MG</v>
      </c>
      <c r="J4001">
        <f>IF(Tabela_Brasil[[#This Row],[IDHM]]&lt;=0.599,1,0)</f>
        <v>0</v>
      </c>
      <c r="K4001" t="str">
        <f>IF(Tabela_Brasil[[#This Row],[IDHM]]&lt;=0.55,"Baixo",IF(Tabela_Brasil[[#This Row],[IDHM]]&lt;=0.699,"Médio",IF(Tabela_Brasil[[#This Row],[IDHM]]&lt;=0.799,"Alto","Muito Alto")))</f>
        <v>Médio</v>
      </c>
      <c r="L4001" t="str">
        <f>VLOOKUP(Tabela_Brasil[[#This Row],[Estado]],'De-Para_Estado_Regiao'!$B$3:$C$29,2,FALSE)</f>
        <v>Sudeste</v>
      </c>
      <c r="M4001">
        <f>IF(Tabela_Brasil[[#This Row],[IBGE_1-4]]&gt;=951,1,0)</f>
        <v>0</v>
      </c>
      <c r="N4001">
        <f>IF(Tabela_Brasil[[#This Row],[COMP_P]]&lt;=2,1,0)</f>
        <v>1</v>
      </c>
    </row>
    <row r="4002" spans="1:14" x14ac:dyDescent="0.25">
      <c r="A4002" s="12" t="s">
        <v>3895</v>
      </c>
      <c r="B4002" s="12" t="s">
        <v>111</v>
      </c>
      <c r="C4002" s="12">
        <v>297</v>
      </c>
      <c r="D4002" s="12">
        <v>0.69</v>
      </c>
      <c r="E4002" s="12">
        <v>0.63500000000000001</v>
      </c>
      <c r="F4002" s="12">
        <v>0.61899999999999999</v>
      </c>
      <c r="G4002" s="12">
        <v>16361.1</v>
      </c>
      <c r="H4002" s="13">
        <v>2</v>
      </c>
      <c r="I4002" t="str">
        <f>CONCATENATE(Tabela_Brasil[[#This Row],[Município]],"-",Tabela_Brasil[[#This Row],[Estado]])</f>
        <v>Brejinho De Nazaré-TO</v>
      </c>
      <c r="J4002">
        <f>IF(Tabela_Brasil[[#This Row],[IDHM]]&lt;=0.599,1,0)</f>
        <v>0</v>
      </c>
      <c r="K4002" t="str">
        <f>IF(Tabela_Brasil[[#This Row],[IDHM]]&lt;=0.55,"Baixo",IF(Tabela_Brasil[[#This Row],[IDHM]]&lt;=0.699,"Médio",IF(Tabela_Brasil[[#This Row],[IDHM]]&lt;=0.799,"Alto","Muito Alto")))</f>
        <v>Médio</v>
      </c>
      <c r="L4002" t="str">
        <f>VLOOKUP(Tabela_Brasil[[#This Row],[Estado]],'De-Para_Estado_Regiao'!$B$3:$C$29,2,FALSE)</f>
        <v>Norte</v>
      </c>
      <c r="M4002">
        <f>IF(Tabela_Brasil[[#This Row],[IBGE_1-4]]&gt;=951,1,0)</f>
        <v>0</v>
      </c>
      <c r="N4002">
        <f>IF(Tabela_Brasil[[#This Row],[COMP_P]]&lt;=2,1,0)</f>
        <v>1</v>
      </c>
    </row>
    <row r="4003" spans="1:14" x14ac:dyDescent="0.25">
      <c r="A4003" s="9" t="s">
        <v>3896</v>
      </c>
      <c r="B4003" s="9" t="s">
        <v>16</v>
      </c>
      <c r="C4003" s="9">
        <v>307</v>
      </c>
      <c r="D4003" s="9">
        <v>0.61199999999999999</v>
      </c>
      <c r="E4003" s="9">
        <v>0.621</v>
      </c>
      <c r="F4003" s="9">
        <v>0.47699999999999998</v>
      </c>
      <c r="G4003" s="9">
        <v>11006.75</v>
      </c>
      <c r="H4003" s="10">
        <v>2</v>
      </c>
      <c r="I4003" t="str">
        <f>CONCATENATE(Tabela_Brasil[[#This Row],[Município]],"-",Tabela_Brasil[[#This Row],[Estado]])</f>
        <v>Piedade De Caratinga-MG</v>
      </c>
      <c r="J4003">
        <f>IF(Tabela_Brasil[[#This Row],[IDHM]]&lt;=0.599,1,0)</f>
        <v>0</v>
      </c>
      <c r="K4003" t="str">
        <f>IF(Tabela_Brasil[[#This Row],[IDHM]]&lt;=0.55,"Baixo",IF(Tabela_Brasil[[#This Row],[IDHM]]&lt;=0.699,"Médio",IF(Tabela_Brasil[[#This Row],[IDHM]]&lt;=0.799,"Alto","Muito Alto")))</f>
        <v>Médio</v>
      </c>
      <c r="L4003" t="str">
        <f>VLOOKUP(Tabela_Brasil[[#This Row],[Estado]],'De-Para_Estado_Regiao'!$B$3:$C$29,2,FALSE)</f>
        <v>Sudeste</v>
      </c>
      <c r="M4003">
        <f>IF(Tabela_Brasil[[#This Row],[IBGE_1-4]]&gt;=951,1,0)</f>
        <v>0</v>
      </c>
      <c r="N4003">
        <f>IF(Tabela_Brasil[[#This Row],[COMP_P]]&lt;=2,1,0)</f>
        <v>1</v>
      </c>
    </row>
    <row r="4004" spans="1:14" x14ac:dyDescent="0.25">
      <c r="A4004" s="12" t="s">
        <v>3897</v>
      </c>
      <c r="B4004" s="12" t="s">
        <v>24</v>
      </c>
      <c r="C4004" s="12">
        <v>252</v>
      </c>
      <c r="D4004" s="12">
        <v>0.58099999999999996</v>
      </c>
      <c r="E4004" s="12">
        <v>0.59099999999999997</v>
      </c>
      <c r="F4004" s="12">
        <v>0.439</v>
      </c>
      <c r="G4004" s="12">
        <v>6371.64</v>
      </c>
      <c r="H4004" s="13">
        <v>2</v>
      </c>
      <c r="I4004" t="str">
        <f>CONCATENATE(Tabela_Brasil[[#This Row],[Município]],"-",Tabela_Brasil[[#This Row],[Estado]])</f>
        <v>Aracatu-BA</v>
      </c>
      <c r="J4004">
        <f>IF(Tabela_Brasil[[#This Row],[IDHM]]&lt;=0.599,1,0)</f>
        <v>1</v>
      </c>
      <c r="K4004" t="str">
        <f>IF(Tabela_Brasil[[#This Row],[IDHM]]&lt;=0.55,"Baixo",IF(Tabela_Brasil[[#This Row],[IDHM]]&lt;=0.699,"Médio",IF(Tabela_Brasil[[#This Row],[IDHM]]&lt;=0.799,"Alto","Muito Alto")))</f>
        <v>Médio</v>
      </c>
      <c r="L4004" t="str">
        <f>VLOOKUP(Tabela_Brasil[[#This Row],[Estado]],'De-Para_Estado_Regiao'!$B$3:$C$29,2,FALSE)</f>
        <v>Nordeste</v>
      </c>
      <c r="M4004">
        <f>IF(Tabela_Brasil[[#This Row],[IBGE_1-4]]&gt;=951,1,0)</f>
        <v>0</v>
      </c>
      <c r="N4004">
        <f>IF(Tabela_Brasil[[#This Row],[COMP_P]]&lt;=2,1,0)</f>
        <v>1</v>
      </c>
    </row>
    <row r="4005" spans="1:14" x14ac:dyDescent="0.25">
      <c r="A4005" s="9" t="s">
        <v>3898</v>
      </c>
      <c r="B4005" s="9" t="s">
        <v>24</v>
      </c>
      <c r="C4005" s="9">
        <v>465</v>
      </c>
      <c r="D4005" s="9">
        <v>0.58299999999999996</v>
      </c>
      <c r="E4005" s="9">
        <v>0.57999999999999996</v>
      </c>
      <c r="F4005" s="9">
        <v>0.47</v>
      </c>
      <c r="G4005" s="9">
        <v>8281.8700000000008</v>
      </c>
      <c r="H4005" s="10">
        <v>1</v>
      </c>
      <c r="I4005" t="str">
        <f>CONCATENATE(Tabela_Brasil[[#This Row],[Município]],"-",Tabela_Brasil[[#This Row],[Estado]])</f>
        <v>Pau Brasil-BA</v>
      </c>
      <c r="J4005">
        <f>IF(Tabela_Brasil[[#This Row],[IDHM]]&lt;=0.599,1,0)</f>
        <v>1</v>
      </c>
      <c r="K4005" t="str">
        <f>IF(Tabela_Brasil[[#This Row],[IDHM]]&lt;=0.55,"Baixo",IF(Tabela_Brasil[[#This Row],[IDHM]]&lt;=0.699,"Médio",IF(Tabela_Brasil[[#This Row],[IDHM]]&lt;=0.799,"Alto","Muito Alto")))</f>
        <v>Médio</v>
      </c>
      <c r="L4005" t="str">
        <f>VLOOKUP(Tabela_Brasil[[#This Row],[Estado]],'De-Para_Estado_Regiao'!$B$3:$C$29,2,FALSE)</f>
        <v>Nordeste</v>
      </c>
      <c r="M4005">
        <f>IF(Tabela_Brasil[[#This Row],[IBGE_1-4]]&gt;=951,1,0)</f>
        <v>0</v>
      </c>
      <c r="N4005">
        <f>IF(Tabela_Brasil[[#This Row],[COMP_P]]&lt;=2,1,0)</f>
        <v>1</v>
      </c>
    </row>
    <row r="4006" spans="1:14" x14ac:dyDescent="0.25">
      <c r="A4006" s="12" t="s">
        <v>3899</v>
      </c>
      <c r="B4006" s="12" t="s">
        <v>148</v>
      </c>
      <c r="C4006" s="12">
        <v>103</v>
      </c>
      <c r="D4006" s="12">
        <v>0.66500000000000004</v>
      </c>
      <c r="E4006" s="12">
        <v>0.66200000000000003</v>
      </c>
      <c r="F4006" s="12">
        <v>0.54500000000000004</v>
      </c>
      <c r="G4006" s="12">
        <v>36938.42</v>
      </c>
      <c r="H4006" s="13">
        <v>1</v>
      </c>
      <c r="I4006" t="str">
        <f>CONCATENATE(Tabela_Brasil[[#This Row],[Município]],"-",Tabela_Brasil[[#This Row],[Estado]])</f>
        <v>Pimenteiras Do Oeste-RO</v>
      </c>
      <c r="J4006">
        <f>IF(Tabela_Brasil[[#This Row],[IDHM]]&lt;=0.599,1,0)</f>
        <v>0</v>
      </c>
      <c r="K4006" t="str">
        <f>IF(Tabela_Brasil[[#This Row],[IDHM]]&lt;=0.55,"Baixo",IF(Tabela_Brasil[[#This Row],[IDHM]]&lt;=0.699,"Médio",IF(Tabela_Brasil[[#This Row],[IDHM]]&lt;=0.799,"Alto","Muito Alto")))</f>
        <v>Médio</v>
      </c>
      <c r="L4006" t="str">
        <f>VLOOKUP(Tabela_Brasil[[#This Row],[Estado]],'De-Para_Estado_Regiao'!$B$3:$C$29,2,FALSE)</f>
        <v>Norte</v>
      </c>
      <c r="M4006">
        <f>IF(Tabela_Brasil[[#This Row],[IBGE_1-4]]&gt;=951,1,0)</f>
        <v>0</v>
      </c>
      <c r="N4006">
        <f>IF(Tabela_Brasil[[#This Row],[COMP_P]]&lt;=2,1,0)</f>
        <v>1</v>
      </c>
    </row>
    <row r="4007" spans="1:14" x14ac:dyDescent="0.25">
      <c r="A4007" s="9" t="s">
        <v>3900</v>
      </c>
      <c r="B4007" s="9" t="s">
        <v>7</v>
      </c>
      <c r="C4007" s="9">
        <v>78</v>
      </c>
      <c r="D4007" s="9">
        <v>0.73</v>
      </c>
      <c r="E4007" s="9">
        <v>0.71299999999999997</v>
      </c>
      <c r="F4007" s="9">
        <v>0.63700000000000001</v>
      </c>
      <c r="G4007" s="9">
        <v>34129.589999999997</v>
      </c>
      <c r="H4007" s="10">
        <v>0</v>
      </c>
      <c r="I4007" t="str">
        <f>CONCATENATE(Tabela_Brasil[[#This Row],[Município]],"-",Tabela_Brasil[[#This Row],[Estado]])</f>
        <v>Óleo-SP</v>
      </c>
      <c r="J4007">
        <f>IF(Tabela_Brasil[[#This Row],[IDHM]]&lt;=0.599,1,0)</f>
        <v>0</v>
      </c>
      <c r="K4007" t="str">
        <f>IF(Tabela_Brasil[[#This Row],[IDHM]]&lt;=0.55,"Baixo",IF(Tabela_Brasil[[#This Row],[IDHM]]&lt;=0.699,"Médio",IF(Tabela_Brasil[[#This Row],[IDHM]]&lt;=0.799,"Alto","Muito Alto")))</f>
        <v>Alto</v>
      </c>
      <c r="L4007" t="str">
        <f>VLOOKUP(Tabela_Brasil[[#This Row],[Estado]],'De-Para_Estado_Regiao'!$B$3:$C$29,2,FALSE)</f>
        <v>Sudeste</v>
      </c>
      <c r="M4007">
        <f>IF(Tabela_Brasil[[#This Row],[IBGE_1-4]]&gt;=951,1,0)</f>
        <v>0</v>
      </c>
      <c r="N4007">
        <f>IF(Tabela_Brasil[[#This Row],[COMP_P]]&lt;=2,1,0)</f>
        <v>1</v>
      </c>
    </row>
    <row r="4008" spans="1:14" x14ac:dyDescent="0.25">
      <c r="A4008" s="12" t="s">
        <v>3901</v>
      </c>
      <c r="B4008" s="12" t="s">
        <v>24</v>
      </c>
      <c r="C4008" s="12">
        <v>346</v>
      </c>
      <c r="D4008" s="12">
        <v>0.59899999999999998</v>
      </c>
      <c r="E4008" s="12">
        <v>0.503</v>
      </c>
      <c r="F4008" s="12">
        <v>0.56799999999999995</v>
      </c>
      <c r="G4008" s="12">
        <v>6411.49</v>
      </c>
      <c r="H4008" s="13">
        <v>16</v>
      </c>
      <c r="I4008" t="str">
        <f>CONCATENATE(Tabela_Brasil[[#This Row],[Município]],"-",Tabela_Brasil[[#This Row],[Estado]])</f>
        <v>Mansidão-BA</v>
      </c>
      <c r="J4008">
        <f>IF(Tabela_Brasil[[#This Row],[IDHM]]&lt;=0.599,1,0)</f>
        <v>1</v>
      </c>
      <c r="K4008" t="str">
        <f>IF(Tabela_Brasil[[#This Row],[IDHM]]&lt;=0.55,"Baixo",IF(Tabela_Brasil[[#This Row],[IDHM]]&lt;=0.699,"Médio",IF(Tabela_Brasil[[#This Row],[IDHM]]&lt;=0.799,"Alto","Muito Alto")))</f>
        <v>Médio</v>
      </c>
      <c r="L4008" t="str">
        <f>VLOOKUP(Tabela_Brasil[[#This Row],[Estado]],'De-Para_Estado_Regiao'!$B$3:$C$29,2,FALSE)</f>
        <v>Nordeste</v>
      </c>
      <c r="M4008">
        <f>IF(Tabela_Brasil[[#This Row],[IBGE_1-4]]&gt;=951,1,0)</f>
        <v>0</v>
      </c>
      <c r="N4008">
        <f>IF(Tabela_Brasil[[#This Row],[COMP_P]]&lt;=2,1,0)</f>
        <v>0</v>
      </c>
    </row>
    <row r="4009" spans="1:14" x14ac:dyDescent="0.25">
      <c r="A4009" s="9" t="s">
        <v>3902</v>
      </c>
      <c r="B4009" s="9" t="s">
        <v>59</v>
      </c>
      <c r="C4009" s="9">
        <v>43</v>
      </c>
      <c r="D4009" s="9">
        <v>0.78</v>
      </c>
      <c r="E4009" s="9">
        <v>0.76300000000000001</v>
      </c>
      <c r="F4009" s="9">
        <v>0.70799999999999996</v>
      </c>
      <c r="G4009" s="9">
        <v>39517.040000000001</v>
      </c>
      <c r="H4009" s="10">
        <v>1</v>
      </c>
      <c r="I4009" t="str">
        <f>CONCATENATE(Tabela_Brasil[[#This Row],[Município]],"-",Tabela_Brasil[[#This Row],[Estado]])</f>
        <v>Lacerdópolis-SC</v>
      </c>
      <c r="J4009">
        <f>IF(Tabela_Brasil[[#This Row],[IDHM]]&lt;=0.599,1,0)</f>
        <v>0</v>
      </c>
      <c r="K4009" t="str">
        <f>IF(Tabela_Brasil[[#This Row],[IDHM]]&lt;=0.55,"Baixo",IF(Tabela_Brasil[[#This Row],[IDHM]]&lt;=0.699,"Médio",IF(Tabela_Brasil[[#This Row],[IDHM]]&lt;=0.799,"Alto","Muito Alto")))</f>
        <v>Alto</v>
      </c>
      <c r="L4009" t="str">
        <f>VLOOKUP(Tabela_Brasil[[#This Row],[Estado]],'De-Para_Estado_Regiao'!$B$3:$C$29,2,FALSE)</f>
        <v>Sul</v>
      </c>
      <c r="M4009">
        <f>IF(Tabela_Brasil[[#This Row],[IBGE_1-4]]&gt;=951,1,0)</f>
        <v>0</v>
      </c>
      <c r="N4009">
        <f>IF(Tabela_Brasil[[#This Row],[COMP_P]]&lt;=2,1,0)</f>
        <v>1</v>
      </c>
    </row>
    <row r="4010" spans="1:14" x14ac:dyDescent="0.25">
      <c r="A4010" s="12" t="s">
        <v>3903</v>
      </c>
      <c r="B4010" s="12" t="s">
        <v>72</v>
      </c>
      <c r="C4010" s="12">
        <v>357</v>
      </c>
      <c r="D4010" s="12">
        <v>0.65400000000000003</v>
      </c>
      <c r="E4010" s="12">
        <v>0.60199999999999998</v>
      </c>
      <c r="F4010" s="12">
        <v>0.621</v>
      </c>
      <c r="G4010" s="12">
        <v>10895.57</v>
      </c>
      <c r="H4010" s="13">
        <v>5</v>
      </c>
      <c r="I4010" t="str">
        <f>CONCATENATE(Tabela_Brasil[[#This Row],[Município]],"-",Tabela_Brasil[[#This Row],[Estado]])</f>
        <v>Cruzeta-RN</v>
      </c>
      <c r="J4010">
        <f>IF(Tabela_Brasil[[#This Row],[IDHM]]&lt;=0.599,1,0)</f>
        <v>0</v>
      </c>
      <c r="K4010" t="str">
        <f>IF(Tabela_Brasil[[#This Row],[IDHM]]&lt;=0.55,"Baixo",IF(Tabela_Brasil[[#This Row],[IDHM]]&lt;=0.699,"Médio",IF(Tabela_Brasil[[#This Row],[IDHM]]&lt;=0.799,"Alto","Muito Alto")))</f>
        <v>Médio</v>
      </c>
      <c r="L4010" t="str">
        <f>VLOOKUP(Tabela_Brasil[[#This Row],[Estado]],'De-Para_Estado_Regiao'!$B$3:$C$29,2,FALSE)</f>
        <v>Nordeste</v>
      </c>
      <c r="M4010">
        <f>IF(Tabela_Brasil[[#This Row],[IBGE_1-4]]&gt;=951,1,0)</f>
        <v>0</v>
      </c>
      <c r="N4010">
        <f>IF(Tabela_Brasil[[#This Row],[COMP_P]]&lt;=2,1,0)</f>
        <v>0</v>
      </c>
    </row>
    <row r="4011" spans="1:14" x14ac:dyDescent="0.25">
      <c r="A4011" s="9" t="s">
        <v>3904</v>
      </c>
      <c r="B4011" s="9" t="s">
        <v>24</v>
      </c>
      <c r="C4011" s="9">
        <v>270</v>
      </c>
      <c r="D4011" s="9">
        <v>0.61199999999999999</v>
      </c>
      <c r="E4011" s="9">
        <v>0.56399999999999995</v>
      </c>
      <c r="F4011" s="9">
        <v>0.51400000000000001</v>
      </c>
      <c r="G4011" s="9">
        <v>6053.11</v>
      </c>
      <c r="H4011" s="10">
        <v>20</v>
      </c>
      <c r="I4011" t="str">
        <f>CONCATENATE(Tabela_Brasil[[#This Row],[Município]],"-",Tabela_Brasil[[#This Row],[Estado]])</f>
        <v>Boninal-BA</v>
      </c>
      <c r="J4011">
        <f>IF(Tabela_Brasil[[#This Row],[IDHM]]&lt;=0.599,1,0)</f>
        <v>0</v>
      </c>
      <c r="K4011" t="str">
        <f>IF(Tabela_Brasil[[#This Row],[IDHM]]&lt;=0.55,"Baixo",IF(Tabela_Brasil[[#This Row],[IDHM]]&lt;=0.699,"Médio",IF(Tabela_Brasil[[#This Row],[IDHM]]&lt;=0.799,"Alto","Muito Alto")))</f>
        <v>Médio</v>
      </c>
      <c r="L4011" t="str">
        <f>VLOOKUP(Tabela_Brasil[[#This Row],[Estado]],'De-Para_Estado_Regiao'!$B$3:$C$29,2,FALSE)</f>
        <v>Nordeste</v>
      </c>
      <c r="M4011">
        <f>IF(Tabela_Brasil[[#This Row],[IBGE_1-4]]&gt;=951,1,0)</f>
        <v>0</v>
      </c>
      <c r="N4011">
        <f>IF(Tabela_Brasil[[#This Row],[COMP_P]]&lt;=2,1,0)</f>
        <v>0</v>
      </c>
    </row>
    <row r="4012" spans="1:14" x14ac:dyDescent="0.25">
      <c r="A4012" s="12" t="s">
        <v>3905</v>
      </c>
      <c r="B4012" s="12" t="s">
        <v>16</v>
      </c>
      <c r="C4012" s="12">
        <v>160</v>
      </c>
      <c r="D4012" s="12">
        <v>0.626</v>
      </c>
      <c r="E4012" s="12">
        <v>0.57799999999999996</v>
      </c>
      <c r="F4012" s="12">
        <v>0.54800000000000004</v>
      </c>
      <c r="G4012" s="12">
        <v>8343.82</v>
      </c>
      <c r="H4012" s="13">
        <v>8</v>
      </c>
      <c r="I4012" t="str">
        <f>CONCATENATE(Tabela_Brasil[[#This Row],[Município]],"-",Tabela_Brasil[[#This Row],[Estado]])</f>
        <v>Senhora Dos Remédios-MG</v>
      </c>
      <c r="J4012">
        <f>IF(Tabela_Brasil[[#This Row],[IDHM]]&lt;=0.599,1,0)</f>
        <v>0</v>
      </c>
      <c r="K4012" t="str">
        <f>IF(Tabela_Brasil[[#This Row],[IDHM]]&lt;=0.55,"Baixo",IF(Tabela_Brasil[[#This Row],[IDHM]]&lt;=0.699,"Médio",IF(Tabela_Brasil[[#This Row],[IDHM]]&lt;=0.799,"Alto","Muito Alto")))</f>
        <v>Médio</v>
      </c>
      <c r="L4012" t="str">
        <f>VLOOKUP(Tabela_Brasil[[#This Row],[Estado]],'De-Para_Estado_Regiao'!$B$3:$C$29,2,FALSE)</f>
        <v>Sudeste</v>
      </c>
      <c r="M4012">
        <f>IF(Tabela_Brasil[[#This Row],[IBGE_1-4]]&gt;=951,1,0)</f>
        <v>0</v>
      </c>
      <c r="N4012">
        <f>IF(Tabela_Brasil[[#This Row],[COMP_P]]&lt;=2,1,0)</f>
        <v>0</v>
      </c>
    </row>
    <row r="4013" spans="1:14" x14ac:dyDescent="0.25">
      <c r="A4013" s="9" t="s">
        <v>3906</v>
      </c>
      <c r="B4013" s="9" t="s">
        <v>87</v>
      </c>
      <c r="C4013" s="9">
        <v>240</v>
      </c>
      <c r="D4013" s="9">
        <v>0.56499999999999995</v>
      </c>
      <c r="E4013" s="9">
        <v>0.54200000000000004</v>
      </c>
      <c r="F4013" s="9">
        <v>0.45600000000000002</v>
      </c>
      <c r="G4013" s="9">
        <v>15894.49</v>
      </c>
      <c r="H4013" s="10">
        <v>0</v>
      </c>
      <c r="I4013" t="str">
        <f>CONCATENATE(Tabela_Brasil[[#This Row],[Município]],"-",Tabela_Brasil[[#This Row],[Estado]])</f>
        <v>Sambaíba-MA</v>
      </c>
      <c r="J4013">
        <f>IF(Tabela_Brasil[[#This Row],[IDHM]]&lt;=0.599,1,0)</f>
        <v>1</v>
      </c>
      <c r="K4013" t="str">
        <f>IF(Tabela_Brasil[[#This Row],[IDHM]]&lt;=0.55,"Baixo",IF(Tabela_Brasil[[#This Row],[IDHM]]&lt;=0.699,"Médio",IF(Tabela_Brasil[[#This Row],[IDHM]]&lt;=0.799,"Alto","Muito Alto")))</f>
        <v>Médio</v>
      </c>
      <c r="L4013" t="str">
        <f>VLOOKUP(Tabela_Brasil[[#This Row],[Estado]],'De-Para_Estado_Regiao'!$B$3:$C$29,2,FALSE)</f>
        <v>Nordeste</v>
      </c>
      <c r="M4013">
        <f>IF(Tabela_Brasil[[#This Row],[IBGE_1-4]]&gt;=951,1,0)</f>
        <v>0</v>
      </c>
      <c r="N4013">
        <f>IF(Tabela_Brasil[[#This Row],[COMP_P]]&lt;=2,1,0)</f>
        <v>1</v>
      </c>
    </row>
    <row r="4014" spans="1:14" x14ac:dyDescent="0.25">
      <c r="A4014" s="12" t="s">
        <v>3907</v>
      </c>
      <c r="B4014" s="12" t="s">
        <v>33</v>
      </c>
      <c r="C4014" s="12">
        <v>158</v>
      </c>
      <c r="D4014" s="12">
        <v>0.7</v>
      </c>
      <c r="E4014" s="12">
        <v>0.67900000000000005</v>
      </c>
      <c r="F4014" s="12">
        <v>0.60899999999999999</v>
      </c>
      <c r="G4014" s="12">
        <v>18252.03</v>
      </c>
      <c r="H4014" s="13">
        <v>2</v>
      </c>
      <c r="I4014" t="str">
        <f>CONCATENATE(Tabela_Brasil[[#This Row],[Município]],"-",Tabela_Brasil[[#This Row],[Estado]])</f>
        <v>Turvânia-GO</v>
      </c>
      <c r="J4014">
        <f>IF(Tabela_Brasil[[#This Row],[IDHM]]&lt;=0.599,1,0)</f>
        <v>0</v>
      </c>
      <c r="K4014" t="str">
        <f>IF(Tabela_Brasil[[#This Row],[IDHM]]&lt;=0.55,"Baixo",IF(Tabela_Brasil[[#This Row],[IDHM]]&lt;=0.699,"Médio",IF(Tabela_Brasil[[#This Row],[IDHM]]&lt;=0.799,"Alto","Muito Alto")))</f>
        <v>Alto</v>
      </c>
      <c r="L4014" t="str">
        <f>VLOOKUP(Tabela_Brasil[[#This Row],[Estado]],'De-Para_Estado_Regiao'!$B$3:$C$29,2,FALSE)</f>
        <v>Centro-Oeste</v>
      </c>
      <c r="M4014">
        <f>IF(Tabela_Brasil[[#This Row],[IBGE_1-4]]&gt;=951,1,0)</f>
        <v>0</v>
      </c>
      <c r="N4014">
        <f>IF(Tabela_Brasil[[#This Row],[COMP_P]]&lt;=2,1,0)</f>
        <v>1</v>
      </c>
    </row>
    <row r="4015" spans="1:14" x14ac:dyDescent="0.25">
      <c r="A4015" s="9" t="s">
        <v>3908</v>
      </c>
      <c r="B4015" s="9" t="s">
        <v>24</v>
      </c>
      <c r="C4015" s="9">
        <v>348</v>
      </c>
      <c r="D4015" s="9">
        <v>0.53900000000000003</v>
      </c>
      <c r="E4015" s="9">
        <v>0.53900000000000003</v>
      </c>
      <c r="F4015" s="9">
        <v>0.374</v>
      </c>
      <c r="G4015" s="9">
        <v>6024.5</v>
      </c>
      <c r="H4015" s="10">
        <v>17</v>
      </c>
      <c r="I4015" t="str">
        <f>CONCATENATE(Tabela_Brasil[[#This Row],[Município]],"-",Tabela_Brasil[[#This Row],[Estado]])</f>
        <v>Várzea Da Roça-BA</v>
      </c>
      <c r="J4015">
        <f>IF(Tabela_Brasil[[#This Row],[IDHM]]&lt;=0.599,1,0)</f>
        <v>1</v>
      </c>
      <c r="K4015" t="str">
        <f>IF(Tabela_Brasil[[#This Row],[IDHM]]&lt;=0.55,"Baixo",IF(Tabela_Brasil[[#This Row],[IDHM]]&lt;=0.699,"Médio",IF(Tabela_Brasil[[#This Row],[IDHM]]&lt;=0.799,"Alto","Muito Alto")))</f>
        <v>Baixo</v>
      </c>
      <c r="L4015" t="str">
        <f>VLOOKUP(Tabela_Brasil[[#This Row],[Estado]],'De-Para_Estado_Regiao'!$B$3:$C$29,2,FALSE)</f>
        <v>Nordeste</v>
      </c>
      <c r="M4015">
        <f>IF(Tabela_Brasil[[#This Row],[IBGE_1-4]]&gt;=951,1,0)</f>
        <v>0</v>
      </c>
      <c r="N4015">
        <f>IF(Tabela_Brasil[[#This Row],[COMP_P]]&lt;=2,1,0)</f>
        <v>0</v>
      </c>
    </row>
    <row r="4016" spans="1:14" x14ac:dyDescent="0.25">
      <c r="A4016" s="12" t="s">
        <v>3909</v>
      </c>
      <c r="B4016" s="12" t="s">
        <v>31</v>
      </c>
      <c r="C4016" s="12">
        <v>524</v>
      </c>
      <c r="D4016" s="12">
        <v>0.61799999999999999</v>
      </c>
      <c r="E4016" s="12">
        <v>0.55900000000000005</v>
      </c>
      <c r="F4016" s="12">
        <v>0.55400000000000005</v>
      </c>
      <c r="G4016" s="12">
        <v>5949.44</v>
      </c>
      <c r="H4016" s="13">
        <v>7</v>
      </c>
      <c r="I4016" t="str">
        <f>CONCATENATE(Tabela_Brasil[[#This Row],[Município]],"-",Tabela_Brasil[[#This Row],[Estado]])</f>
        <v>Meruoca-CE</v>
      </c>
      <c r="J4016">
        <f>IF(Tabela_Brasil[[#This Row],[IDHM]]&lt;=0.599,1,0)</f>
        <v>0</v>
      </c>
      <c r="K4016" t="str">
        <f>IF(Tabela_Brasil[[#This Row],[IDHM]]&lt;=0.55,"Baixo",IF(Tabela_Brasil[[#This Row],[IDHM]]&lt;=0.699,"Médio",IF(Tabela_Brasil[[#This Row],[IDHM]]&lt;=0.799,"Alto","Muito Alto")))</f>
        <v>Médio</v>
      </c>
      <c r="L4016" t="str">
        <f>VLOOKUP(Tabela_Brasil[[#This Row],[Estado]],'De-Para_Estado_Regiao'!$B$3:$C$29,2,FALSE)</f>
        <v>Nordeste</v>
      </c>
      <c r="M4016">
        <f>IF(Tabela_Brasil[[#This Row],[IBGE_1-4]]&gt;=951,1,0)</f>
        <v>0</v>
      </c>
      <c r="N4016">
        <f>IF(Tabela_Brasil[[#This Row],[COMP_P]]&lt;=2,1,0)</f>
        <v>0</v>
      </c>
    </row>
    <row r="4017" spans="1:14" x14ac:dyDescent="0.25">
      <c r="A4017" s="9" t="s">
        <v>3910</v>
      </c>
      <c r="B4017" s="9" t="s">
        <v>118</v>
      </c>
      <c r="C4017" s="9">
        <v>390</v>
      </c>
      <c r="D4017" s="9">
        <v>0.56200000000000006</v>
      </c>
      <c r="E4017" s="9">
        <v>0.51500000000000001</v>
      </c>
      <c r="F4017" s="9">
        <v>0.443</v>
      </c>
      <c r="G4017" s="9">
        <v>6180.44</v>
      </c>
      <c r="H4017" s="10">
        <v>10</v>
      </c>
      <c r="I4017" t="str">
        <f>CONCATENATE(Tabela_Brasil[[#This Row],[Município]],"-",Tabela_Brasil[[#This Row],[Estado]])</f>
        <v>Palmeirais-PI</v>
      </c>
      <c r="J4017">
        <f>IF(Tabela_Brasil[[#This Row],[IDHM]]&lt;=0.599,1,0)</f>
        <v>1</v>
      </c>
      <c r="K4017" t="str">
        <f>IF(Tabela_Brasil[[#This Row],[IDHM]]&lt;=0.55,"Baixo",IF(Tabela_Brasil[[#This Row],[IDHM]]&lt;=0.699,"Médio",IF(Tabela_Brasil[[#This Row],[IDHM]]&lt;=0.799,"Alto","Muito Alto")))</f>
        <v>Médio</v>
      </c>
      <c r="L4017" t="str">
        <f>VLOOKUP(Tabela_Brasil[[#This Row],[Estado]],'De-Para_Estado_Regiao'!$B$3:$C$29,2,FALSE)</f>
        <v>Nordeste</v>
      </c>
      <c r="M4017">
        <f>IF(Tabela_Brasil[[#This Row],[IBGE_1-4]]&gt;=951,1,0)</f>
        <v>0</v>
      </c>
      <c r="N4017">
        <f>IF(Tabela_Brasil[[#This Row],[COMP_P]]&lt;=2,1,0)</f>
        <v>0</v>
      </c>
    </row>
    <row r="4018" spans="1:14" x14ac:dyDescent="0.25">
      <c r="A4018" s="12" t="s">
        <v>3911</v>
      </c>
      <c r="B4018" s="12" t="s">
        <v>59</v>
      </c>
      <c r="C4018" s="12">
        <v>112</v>
      </c>
      <c r="D4018" s="12">
        <v>0.74199999999999999</v>
      </c>
      <c r="E4018" s="12">
        <v>0.76200000000000001</v>
      </c>
      <c r="F4018" s="12">
        <v>0.622</v>
      </c>
      <c r="G4018" s="12">
        <v>21806.13</v>
      </c>
      <c r="H4018" s="13">
        <v>2</v>
      </c>
      <c r="I4018" t="str">
        <f>CONCATENATE(Tabela_Brasil[[#This Row],[Município]],"-",Tabela_Brasil[[#This Row],[Estado]])</f>
        <v>Dona Emma-SC</v>
      </c>
      <c r="J4018">
        <f>IF(Tabela_Brasil[[#This Row],[IDHM]]&lt;=0.599,1,0)</f>
        <v>0</v>
      </c>
      <c r="K4018" t="str">
        <f>IF(Tabela_Brasil[[#This Row],[IDHM]]&lt;=0.55,"Baixo",IF(Tabela_Brasil[[#This Row],[IDHM]]&lt;=0.699,"Médio",IF(Tabela_Brasil[[#This Row],[IDHM]]&lt;=0.799,"Alto","Muito Alto")))</f>
        <v>Alto</v>
      </c>
      <c r="L4018" t="str">
        <f>VLOOKUP(Tabela_Brasil[[#This Row],[Estado]],'De-Para_Estado_Regiao'!$B$3:$C$29,2,FALSE)</f>
        <v>Sul</v>
      </c>
      <c r="M4018">
        <f>IF(Tabela_Brasil[[#This Row],[IBGE_1-4]]&gt;=951,1,0)</f>
        <v>0</v>
      </c>
      <c r="N4018">
        <f>IF(Tabela_Brasil[[#This Row],[COMP_P]]&lt;=2,1,0)</f>
        <v>1</v>
      </c>
    </row>
    <row r="4019" spans="1:14" x14ac:dyDescent="0.25">
      <c r="A4019" s="9" t="s">
        <v>3912</v>
      </c>
      <c r="B4019" s="9" t="s">
        <v>111</v>
      </c>
      <c r="C4019" s="9">
        <v>548</v>
      </c>
      <c r="D4019" s="9">
        <v>0.627</v>
      </c>
      <c r="E4019" s="9">
        <v>0.57499999999999996</v>
      </c>
      <c r="F4019" s="9">
        <v>0.60099999999999998</v>
      </c>
      <c r="G4019" s="9">
        <v>7987.88</v>
      </c>
      <c r="H4019" s="10">
        <v>1</v>
      </c>
      <c r="I4019" t="str">
        <f>CONCATENATE(Tabela_Brasil[[#This Row],[Município]],"-",Tabela_Brasil[[#This Row],[Estado]])</f>
        <v>Buriti Do Tocantins-TO</v>
      </c>
      <c r="J4019">
        <f>IF(Tabela_Brasil[[#This Row],[IDHM]]&lt;=0.599,1,0)</f>
        <v>0</v>
      </c>
      <c r="K4019" t="str">
        <f>IF(Tabela_Brasil[[#This Row],[IDHM]]&lt;=0.55,"Baixo",IF(Tabela_Brasil[[#This Row],[IDHM]]&lt;=0.699,"Médio",IF(Tabela_Brasil[[#This Row],[IDHM]]&lt;=0.799,"Alto","Muito Alto")))</f>
        <v>Médio</v>
      </c>
      <c r="L4019" t="str">
        <f>VLOOKUP(Tabela_Brasil[[#This Row],[Estado]],'De-Para_Estado_Regiao'!$B$3:$C$29,2,FALSE)</f>
        <v>Norte</v>
      </c>
      <c r="M4019">
        <f>IF(Tabela_Brasil[[#This Row],[IBGE_1-4]]&gt;=951,1,0)</f>
        <v>0</v>
      </c>
      <c r="N4019">
        <f>IF(Tabela_Brasil[[#This Row],[COMP_P]]&lt;=2,1,0)</f>
        <v>1</v>
      </c>
    </row>
    <row r="4020" spans="1:14" x14ac:dyDescent="0.25">
      <c r="A4020" s="12" t="s">
        <v>3913</v>
      </c>
      <c r="B4020" s="12" t="s">
        <v>33</v>
      </c>
      <c r="C4020" s="12">
        <v>133</v>
      </c>
      <c r="D4020" s="12">
        <v>0.72</v>
      </c>
      <c r="E4020" s="12">
        <v>0.67200000000000004</v>
      </c>
      <c r="F4020" s="12">
        <v>0.67400000000000004</v>
      </c>
      <c r="G4020" s="12">
        <v>21971.96</v>
      </c>
      <c r="H4020" s="13">
        <v>0</v>
      </c>
      <c r="I4020" t="str">
        <f>CONCATENATE(Tabela_Brasil[[#This Row],[Município]],"-",Tabela_Brasil[[#This Row],[Estado]])</f>
        <v>Ouro Verde De Goiás-GO</v>
      </c>
      <c r="J4020">
        <f>IF(Tabela_Brasil[[#This Row],[IDHM]]&lt;=0.599,1,0)</f>
        <v>0</v>
      </c>
      <c r="K4020" t="str">
        <f>IF(Tabela_Brasil[[#This Row],[IDHM]]&lt;=0.55,"Baixo",IF(Tabela_Brasil[[#This Row],[IDHM]]&lt;=0.699,"Médio",IF(Tabela_Brasil[[#This Row],[IDHM]]&lt;=0.799,"Alto","Muito Alto")))</f>
        <v>Alto</v>
      </c>
      <c r="L4020" t="str">
        <f>VLOOKUP(Tabela_Brasil[[#This Row],[Estado]],'De-Para_Estado_Regiao'!$B$3:$C$29,2,FALSE)</f>
        <v>Centro-Oeste</v>
      </c>
      <c r="M4020">
        <f>IF(Tabela_Brasil[[#This Row],[IBGE_1-4]]&gt;=951,1,0)</f>
        <v>0</v>
      </c>
      <c r="N4020">
        <f>IF(Tabela_Brasil[[#This Row],[COMP_P]]&lt;=2,1,0)</f>
        <v>1</v>
      </c>
    </row>
    <row r="4021" spans="1:14" x14ac:dyDescent="0.25">
      <c r="A4021" s="9" t="s">
        <v>3914</v>
      </c>
      <c r="B4021" s="9" t="s">
        <v>29</v>
      </c>
      <c r="C4021" s="9">
        <v>98</v>
      </c>
      <c r="D4021" s="9">
        <v>0.68799999999999994</v>
      </c>
      <c r="E4021" s="9">
        <v>0.67100000000000004</v>
      </c>
      <c r="F4021" s="9">
        <v>0.59699999999999998</v>
      </c>
      <c r="G4021" s="9">
        <v>19328.36</v>
      </c>
      <c r="H4021" s="10">
        <v>2</v>
      </c>
      <c r="I4021" t="str">
        <f>CONCATENATE(Tabela_Brasil[[#This Row],[Município]],"-",Tabela_Brasil[[#This Row],[Estado]])</f>
        <v>Nova Guarita-MT</v>
      </c>
      <c r="J4021">
        <f>IF(Tabela_Brasil[[#This Row],[IDHM]]&lt;=0.599,1,0)</f>
        <v>0</v>
      </c>
      <c r="K4021" t="str">
        <f>IF(Tabela_Brasil[[#This Row],[IDHM]]&lt;=0.55,"Baixo",IF(Tabela_Brasil[[#This Row],[IDHM]]&lt;=0.699,"Médio",IF(Tabela_Brasil[[#This Row],[IDHM]]&lt;=0.799,"Alto","Muito Alto")))</f>
        <v>Médio</v>
      </c>
      <c r="L4021" t="str">
        <f>VLOOKUP(Tabela_Brasil[[#This Row],[Estado]],'De-Para_Estado_Regiao'!$B$3:$C$29,2,FALSE)</f>
        <v>Centro-Oeste</v>
      </c>
      <c r="M4021">
        <f>IF(Tabela_Brasil[[#This Row],[IBGE_1-4]]&gt;=951,1,0)</f>
        <v>0</v>
      </c>
      <c r="N4021">
        <f>IF(Tabela_Brasil[[#This Row],[COMP_P]]&lt;=2,1,0)</f>
        <v>1</v>
      </c>
    </row>
    <row r="4022" spans="1:14" x14ac:dyDescent="0.25">
      <c r="A4022" s="12" t="s">
        <v>1580</v>
      </c>
      <c r="B4022" s="12" t="s">
        <v>59</v>
      </c>
      <c r="C4022" s="12">
        <v>40</v>
      </c>
      <c r="D4022" s="12">
        <v>0.69499999999999995</v>
      </c>
      <c r="E4022" s="12">
        <v>0.69599999999999995</v>
      </c>
      <c r="F4022" s="12">
        <v>0.61099999999999999</v>
      </c>
      <c r="G4022" s="12">
        <v>38758.839999999997</v>
      </c>
      <c r="H4022" s="13">
        <v>4</v>
      </c>
      <c r="I4022" t="str">
        <f>CONCATENATE(Tabela_Brasil[[#This Row],[Município]],"-",Tabela_Brasil[[#This Row],[Estado]])</f>
        <v>Ouro Verde-SC</v>
      </c>
      <c r="J4022">
        <f>IF(Tabela_Brasil[[#This Row],[IDHM]]&lt;=0.599,1,0)</f>
        <v>0</v>
      </c>
      <c r="K4022" t="str">
        <f>IF(Tabela_Brasil[[#This Row],[IDHM]]&lt;=0.55,"Baixo",IF(Tabela_Brasil[[#This Row],[IDHM]]&lt;=0.699,"Médio",IF(Tabela_Brasil[[#This Row],[IDHM]]&lt;=0.799,"Alto","Muito Alto")))</f>
        <v>Médio</v>
      </c>
      <c r="L4022" t="str">
        <f>VLOOKUP(Tabela_Brasil[[#This Row],[Estado]],'De-Para_Estado_Regiao'!$B$3:$C$29,2,FALSE)</f>
        <v>Sul</v>
      </c>
      <c r="M4022">
        <f>IF(Tabela_Brasil[[#This Row],[IBGE_1-4]]&gt;=951,1,0)</f>
        <v>0</v>
      </c>
      <c r="N4022">
        <f>IF(Tabela_Brasil[[#This Row],[COMP_P]]&lt;=2,1,0)</f>
        <v>0</v>
      </c>
    </row>
    <row r="4023" spans="1:14" x14ac:dyDescent="0.25">
      <c r="A4023" s="9" t="s">
        <v>3915</v>
      </c>
      <c r="B4023" s="9" t="s">
        <v>24</v>
      </c>
      <c r="C4023" s="9">
        <v>456</v>
      </c>
      <c r="D4023" s="9">
        <v>0.56999999999999995</v>
      </c>
      <c r="E4023" s="9">
        <v>0.53600000000000003</v>
      </c>
      <c r="F4023" s="9">
        <v>0.48499999999999999</v>
      </c>
      <c r="G4023" s="9">
        <v>5284.83</v>
      </c>
      <c r="H4023" s="10">
        <v>4</v>
      </c>
      <c r="I4023" t="str">
        <f>CONCATENATE(Tabela_Brasil[[#This Row],[Município]],"-",Tabela_Brasil[[#This Row],[Estado]])</f>
        <v>Itaeté-BA</v>
      </c>
      <c r="J4023">
        <f>IF(Tabela_Brasil[[#This Row],[IDHM]]&lt;=0.599,1,0)</f>
        <v>1</v>
      </c>
      <c r="K4023" t="str">
        <f>IF(Tabela_Brasil[[#This Row],[IDHM]]&lt;=0.55,"Baixo",IF(Tabela_Brasil[[#This Row],[IDHM]]&lt;=0.699,"Médio",IF(Tabela_Brasil[[#This Row],[IDHM]]&lt;=0.799,"Alto","Muito Alto")))</f>
        <v>Médio</v>
      </c>
      <c r="L4023" t="str">
        <f>VLOOKUP(Tabela_Brasil[[#This Row],[Estado]],'De-Para_Estado_Regiao'!$B$3:$C$29,2,FALSE)</f>
        <v>Nordeste</v>
      </c>
      <c r="M4023">
        <f>IF(Tabela_Brasil[[#This Row],[IBGE_1-4]]&gt;=951,1,0)</f>
        <v>0</v>
      </c>
      <c r="N4023">
        <f>IF(Tabela_Brasil[[#This Row],[COMP_P]]&lt;=2,1,0)</f>
        <v>0</v>
      </c>
    </row>
    <row r="4024" spans="1:14" x14ac:dyDescent="0.25">
      <c r="A4024" s="12" t="s">
        <v>3916</v>
      </c>
      <c r="B4024" s="12" t="s">
        <v>7</v>
      </c>
      <c r="C4024" s="12">
        <v>225</v>
      </c>
      <c r="D4024" s="12">
        <v>0.71</v>
      </c>
      <c r="E4024" s="12">
        <v>0.68200000000000005</v>
      </c>
      <c r="F4024" s="12">
        <v>0.65800000000000003</v>
      </c>
      <c r="G4024" s="12">
        <v>15426.66</v>
      </c>
      <c r="H4024" s="13">
        <v>2</v>
      </c>
      <c r="I4024" t="str">
        <f>CONCATENATE(Tabela_Brasil[[#This Row],[Município]],"-",Tabela_Brasil[[#This Row],[Estado]])</f>
        <v>Alambari-SP</v>
      </c>
      <c r="J4024">
        <f>IF(Tabela_Brasil[[#This Row],[IDHM]]&lt;=0.599,1,0)</f>
        <v>0</v>
      </c>
      <c r="K4024" t="str">
        <f>IF(Tabela_Brasil[[#This Row],[IDHM]]&lt;=0.55,"Baixo",IF(Tabela_Brasil[[#This Row],[IDHM]]&lt;=0.699,"Médio",IF(Tabela_Brasil[[#This Row],[IDHM]]&lt;=0.799,"Alto","Muito Alto")))</f>
        <v>Alto</v>
      </c>
      <c r="L4024" t="str">
        <f>VLOOKUP(Tabela_Brasil[[#This Row],[Estado]],'De-Para_Estado_Regiao'!$B$3:$C$29,2,FALSE)</f>
        <v>Sudeste</v>
      </c>
      <c r="M4024">
        <f>IF(Tabela_Brasil[[#This Row],[IBGE_1-4]]&gt;=951,1,0)</f>
        <v>0</v>
      </c>
      <c r="N4024">
        <f>IF(Tabela_Brasil[[#This Row],[COMP_P]]&lt;=2,1,0)</f>
        <v>1</v>
      </c>
    </row>
    <row r="4025" spans="1:14" x14ac:dyDescent="0.25">
      <c r="A4025" s="9" t="s">
        <v>3917</v>
      </c>
      <c r="B4025" s="9" t="s">
        <v>16</v>
      </c>
      <c r="C4025" s="9">
        <v>222</v>
      </c>
      <c r="D4025" s="9">
        <v>0.66</v>
      </c>
      <c r="E4025" s="9">
        <v>0.66600000000000004</v>
      </c>
      <c r="F4025" s="9">
        <v>0.51400000000000001</v>
      </c>
      <c r="G4025" s="9">
        <v>15184.91</v>
      </c>
      <c r="H4025" s="10">
        <v>2</v>
      </c>
      <c r="I4025" t="str">
        <f>CONCATENATE(Tabela_Brasil[[#This Row],[Município]],"-",Tabela_Brasil[[#This Row],[Estado]])</f>
        <v>Alto Caparaó-MG</v>
      </c>
      <c r="J4025">
        <f>IF(Tabela_Brasil[[#This Row],[IDHM]]&lt;=0.599,1,0)</f>
        <v>0</v>
      </c>
      <c r="K4025" t="str">
        <f>IF(Tabela_Brasil[[#This Row],[IDHM]]&lt;=0.55,"Baixo",IF(Tabela_Brasil[[#This Row],[IDHM]]&lt;=0.699,"Médio",IF(Tabela_Brasil[[#This Row],[IDHM]]&lt;=0.799,"Alto","Muito Alto")))</f>
        <v>Médio</v>
      </c>
      <c r="L4025" t="str">
        <f>VLOOKUP(Tabela_Brasil[[#This Row],[Estado]],'De-Para_Estado_Regiao'!$B$3:$C$29,2,FALSE)</f>
        <v>Sudeste</v>
      </c>
      <c r="M4025">
        <f>IF(Tabela_Brasil[[#This Row],[IBGE_1-4]]&gt;=951,1,0)</f>
        <v>0</v>
      </c>
      <c r="N4025">
        <f>IF(Tabela_Brasil[[#This Row],[COMP_P]]&lt;=2,1,0)</f>
        <v>1</v>
      </c>
    </row>
    <row r="4026" spans="1:14" x14ac:dyDescent="0.25">
      <c r="A4026" s="12" t="s">
        <v>3918</v>
      </c>
      <c r="B4026" s="12" t="s">
        <v>111</v>
      </c>
      <c r="C4026" s="12">
        <v>233</v>
      </c>
      <c r="D4026" s="12">
        <v>0.59499999999999997</v>
      </c>
      <c r="E4026" s="12">
        <v>0.57399999999999995</v>
      </c>
      <c r="F4026" s="12">
        <v>0.47099999999999997</v>
      </c>
      <c r="G4026" s="12">
        <v>18128.41</v>
      </c>
      <c r="H4026" s="13">
        <v>0</v>
      </c>
      <c r="I4026" t="str">
        <f>CONCATENATE(Tabela_Brasil[[#This Row],[Município]],"-",Tabela_Brasil[[#This Row],[Estado]])</f>
        <v>Santa Rosa Do Tocantins-TO</v>
      </c>
      <c r="J4026">
        <f>IF(Tabela_Brasil[[#This Row],[IDHM]]&lt;=0.599,1,0)</f>
        <v>1</v>
      </c>
      <c r="K4026" t="str">
        <f>IF(Tabela_Brasil[[#This Row],[IDHM]]&lt;=0.55,"Baixo",IF(Tabela_Brasil[[#This Row],[IDHM]]&lt;=0.699,"Médio",IF(Tabela_Brasil[[#This Row],[IDHM]]&lt;=0.799,"Alto","Muito Alto")))</f>
        <v>Médio</v>
      </c>
      <c r="L4026" t="str">
        <f>VLOOKUP(Tabela_Brasil[[#This Row],[Estado]],'De-Para_Estado_Regiao'!$B$3:$C$29,2,FALSE)</f>
        <v>Norte</v>
      </c>
      <c r="M4026">
        <f>IF(Tabela_Brasil[[#This Row],[IBGE_1-4]]&gt;=951,1,0)</f>
        <v>0</v>
      </c>
      <c r="N4026">
        <f>IF(Tabela_Brasil[[#This Row],[COMP_P]]&lt;=2,1,0)</f>
        <v>1</v>
      </c>
    </row>
    <row r="4027" spans="1:14" x14ac:dyDescent="0.25">
      <c r="A4027" s="9" t="s">
        <v>3220</v>
      </c>
      <c r="B4027" s="9" t="s">
        <v>22</v>
      </c>
      <c r="C4027" s="9">
        <v>98</v>
      </c>
      <c r="D4027" s="9">
        <v>0.68</v>
      </c>
      <c r="E4027" s="9">
        <v>0.65600000000000003</v>
      </c>
      <c r="F4027" s="9">
        <v>0.59899999999999998</v>
      </c>
      <c r="G4027" s="9">
        <v>37401.050000000003</v>
      </c>
      <c r="H4027" s="10">
        <v>1</v>
      </c>
      <c r="I4027" t="str">
        <f>CONCATENATE(Tabela_Brasil[[#This Row],[Município]],"-",Tabela_Brasil[[#This Row],[Estado]])</f>
        <v>Mirador-PR</v>
      </c>
      <c r="J4027">
        <f>IF(Tabela_Brasil[[#This Row],[IDHM]]&lt;=0.599,1,0)</f>
        <v>0</v>
      </c>
      <c r="K4027" t="str">
        <f>IF(Tabela_Brasil[[#This Row],[IDHM]]&lt;=0.55,"Baixo",IF(Tabela_Brasil[[#This Row],[IDHM]]&lt;=0.699,"Médio",IF(Tabela_Brasil[[#This Row],[IDHM]]&lt;=0.799,"Alto","Muito Alto")))</f>
        <v>Médio</v>
      </c>
      <c r="L4027" t="str">
        <f>VLOOKUP(Tabela_Brasil[[#This Row],[Estado]],'De-Para_Estado_Regiao'!$B$3:$C$29,2,FALSE)</f>
        <v>Sul</v>
      </c>
      <c r="M4027">
        <f>IF(Tabela_Brasil[[#This Row],[IBGE_1-4]]&gt;=951,1,0)</f>
        <v>0</v>
      </c>
      <c r="N4027">
        <f>IF(Tabela_Brasil[[#This Row],[COMP_P]]&lt;=2,1,0)</f>
        <v>1</v>
      </c>
    </row>
    <row r="4028" spans="1:14" x14ac:dyDescent="0.25">
      <c r="A4028" s="12" t="s">
        <v>3919</v>
      </c>
      <c r="B4028" s="12" t="s">
        <v>31</v>
      </c>
      <c r="C4028" s="12">
        <v>397</v>
      </c>
      <c r="D4028" s="12">
        <v>0.56999999999999995</v>
      </c>
      <c r="E4028" s="12">
        <v>0.51400000000000001</v>
      </c>
      <c r="F4028" s="12">
        <v>0.47699999999999998</v>
      </c>
      <c r="G4028" s="12">
        <v>5670.1</v>
      </c>
      <c r="H4028" s="13">
        <v>14</v>
      </c>
      <c r="I4028" t="str">
        <f>CONCATENATE(Tabela_Brasil[[#This Row],[Município]],"-",Tabela_Brasil[[#This Row],[Estado]])</f>
        <v>Graça-CE</v>
      </c>
      <c r="J4028">
        <f>IF(Tabela_Brasil[[#This Row],[IDHM]]&lt;=0.599,1,0)</f>
        <v>1</v>
      </c>
      <c r="K4028" t="str">
        <f>IF(Tabela_Brasil[[#This Row],[IDHM]]&lt;=0.55,"Baixo",IF(Tabela_Brasil[[#This Row],[IDHM]]&lt;=0.699,"Médio",IF(Tabela_Brasil[[#This Row],[IDHM]]&lt;=0.799,"Alto","Muito Alto")))</f>
        <v>Médio</v>
      </c>
      <c r="L4028" t="str">
        <f>VLOOKUP(Tabela_Brasil[[#This Row],[Estado]],'De-Para_Estado_Regiao'!$B$3:$C$29,2,FALSE)</f>
        <v>Nordeste</v>
      </c>
      <c r="M4028">
        <f>IF(Tabela_Brasil[[#This Row],[IBGE_1-4]]&gt;=951,1,0)</f>
        <v>0</v>
      </c>
      <c r="N4028">
        <f>IF(Tabela_Brasil[[#This Row],[COMP_P]]&lt;=2,1,0)</f>
        <v>0</v>
      </c>
    </row>
    <row r="4029" spans="1:14" x14ac:dyDescent="0.25">
      <c r="A4029" s="9" t="s">
        <v>3920</v>
      </c>
      <c r="B4029" s="9" t="s">
        <v>87</v>
      </c>
      <c r="C4029" s="9">
        <v>206</v>
      </c>
      <c r="D4029" s="9">
        <v>0.49</v>
      </c>
      <c r="E4029" s="9">
        <v>0.44500000000000001</v>
      </c>
      <c r="F4029" s="9">
        <v>0.34599999999999997</v>
      </c>
      <c r="G4029" s="9">
        <v>5345.79</v>
      </c>
      <c r="H4029" s="10">
        <v>0</v>
      </c>
      <c r="I4029" t="str">
        <f>CONCATENATE(Tabela_Brasil[[#This Row],[Município]],"-",Tabela_Brasil[[#This Row],[Estado]])</f>
        <v>Jenipapo Dos Vieiras-MA</v>
      </c>
      <c r="J4029">
        <f>IF(Tabela_Brasil[[#This Row],[IDHM]]&lt;=0.599,1,0)</f>
        <v>1</v>
      </c>
      <c r="K4029" t="str">
        <f>IF(Tabela_Brasil[[#This Row],[IDHM]]&lt;=0.55,"Baixo",IF(Tabela_Brasil[[#This Row],[IDHM]]&lt;=0.699,"Médio",IF(Tabela_Brasil[[#This Row],[IDHM]]&lt;=0.799,"Alto","Muito Alto")))</f>
        <v>Baixo</v>
      </c>
      <c r="L4029" t="str">
        <f>VLOOKUP(Tabela_Brasil[[#This Row],[Estado]],'De-Para_Estado_Regiao'!$B$3:$C$29,2,FALSE)</f>
        <v>Nordeste</v>
      </c>
      <c r="M4029">
        <f>IF(Tabela_Brasil[[#This Row],[IBGE_1-4]]&gt;=951,1,0)</f>
        <v>0</v>
      </c>
      <c r="N4029">
        <f>IF(Tabela_Brasil[[#This Row],[COMP_P]]&lt;=2,1,0)</f>
        <v>1</v>
      </c>
    </row>
    <row r="4030" spans="1:14" x14ac:dyDescent="0.25">
      <c r="A4030" s="12" t="s">
        <v>3921</v>
      </c>
      <c r="B4030" s="12" t="s">
        <v>118</v>
      </c>
      <c r="C4030" s="12">
        <v>393</v>
      </c>
      <c r="D4030" s="12">
        <v>0.58499999999999996</v>
      </c>
      <c r="E4030" s="12">
        <v>0.56699999999999995</v>
      </c>
      <c r="F4030" s="12">
        <v>0.47</v>
      </c>
      <c r="G4030" s="12">
        <v>6176.52</v>
      </c>
      <c r="H4030" s="13">
        <v>19</v>
      </c>
      <c r="I4030" t="str">
        <f>CONCATENATE(Tabela_Brasil[[#This Row],[Município]],"-",Tabela_Brasil[[#This Row],[Estado]])</f>
        <v>Alto Longá-PI</v>
      </c>
      <c r="J4030">
        <f>IF(Tabela_Brasil[[#This Row],[IDHM]]&lt;=0.599,1,0)</f>
        <v>1</v>
      </c>
      <c r="K4030" t="str">
        <f>IF(Tabela_Brasil[[#This Row],[IDHM]]&lt;=0.55,"Baixo",IF(Tabela_Brasil[[#This Row],[IDHM]]&lt;=0.699,"Médio",IF(Tabela_Brasil[[#This Row],[IDHM]]&lt;=0.799,"Alto","Muito Alto")))</f>
        <v>Médio</v>
      </c>
      <c r="L4030" t="str">
        <f>VLOOKUP(Tabela_Brasil[[#This Row],[Estado]],'De-Para_Estado_Regiao'!$B$3:$C$29,2,FALSE)</f>
        <v>Nordeste</v>
      </c>
      <c r="M4030">
        <f>IF(Tabela_Brasil[[#This Row],[IBGE_1-4]]&gt;=951,1,0)</f>
        <v>0</v>
      </c>
      <c r="N4030">
        <f>IF(Tabela_Brasil[[#This Row],[COMP_P]]&lt;=2,1,0)</f>
        <v>0</v>
      </c>
    </row>
    <row r="4031" spans="1:14" x14ac:dyDescent="0.25">
      <c r="A4031" s="9" t="s">
        <v>3922</v>
      </c>
      <c r="B4031" s="9" t="s">
        <v>49</v>
      </c>
      <c r="C4031" s="9">
        <v>267</v>
      </c>
      <c r="D4031" s="9">
        <v>0.57399999999999995</v>
      </c>
      <c r="E4031" s="9">
        <v>0.57099999999999995</v>
      </c>
      <c r="F4031" s="9">
        <v>0.443</v>
      </c>
      <c r="G4031" s="9">
        <v>15950.19</v>
      </c>
      <c r="H4031" s="10">
        <v>0</v>
      </c>
      <c r="I4031" t="str">
        <f>CONCATENATE(Tabela_Brasil[[#This Row],[Município]],"-",Tabela_Brasil[[#This Row],[Estado]])</f>
        <v>Pau D'Arco-PA</v>
      </c>
      <c r="J4031">
        <f>IF(Tabela_Brasil[[#This Row],[IDHM]]&lt;=0.599,1,0)</f>
        <v>1</v>
      </c>
      <c r="K4031" t="str">
        <f>IF(Tabela_Brasil[[#This Row],[IDHM]]&lt;=0.55,"Baixo",IF(Tabela_Brasil[[#This Row],[IDHM]]&lt;=0.699,"Médio",IF(Tabela_Brasil[[#This Row],[IDHM]]&lt;=0.799,"Alto","Muito Alto")))</f>
        <v>Médio</v>
      </c>
      <c r="L4031" t="str">
        <f>VLOOKUP(Tabela_Brasil[[#This Row],[Estado]],'De-Para_Estado_Regiao'!$B$3:$C$29,2,FALSE)</f>
        <v>Norte</v>
      </c>
      <c r="M4031">
        <f>IF(Tabela_Brasil[[#This Row],[IBGE_1-4]]&gt;=951,1,0)</f>
        <v>0</v>
      </c>
      <c r="N4031">
        <f>IF(Tabela_Brasil[[#This Row],[COMP_P]]&lt;=2,1,0)</f>
        <v>1</v>
      </c>
    </row>
    <row r="4032" spans="1:14" x14ac:dyDescent="0.25">
      <c r="A4032" s="12" t="s">
        <v>157</v>
      </c>
      <c r="B4032" s="12" t="s">
        <v>59</v>
      </c>
      <c r="C4032" s="12">
        <v>53</v>
      </c>
      <c r="D4032" s="12">
        <v>0.70599999999999996</v>
      </c>
      <c r="E4032" s="12">
        <v>0.7</v>
      </c>
      <c r="F4032" s="12">
        <v>0.59399999999999997</v>
      </c>
      <c r="G4032" s="12">
        <v>33716.35</v>
      </c>
      <c r="H4032" s="13">
        <v>2</v>
      </c>
      <c r="I4032" t="str">
        <f>CONCATENATE(Tabela_Brasil[[#This Row],[Município]],"-",Tabela_Brasil[[#This Row],[Estado]])</f>
        <v>Novo Horizonte-SC</v>
      </c>
      <c r="J4032">
        <f>IF(Tabela_Brasil[[#This Row],[IDHM]]&lt;=0.599,1,0)</f>
        <v>0</v>
      </c>
      <c r="K4032" t="str">
        <f>IF(Tabela_Brasil[[#This Row],[IDHM]]&lt;=0.55,"Baixo",IF(Tabela_Brasil[[#This Row],[IDHM]]&lt;=0.699,"Médio",IF(Tabela_Brasil[[#This Row],[IDHM]]&lt;=0.799,"Alto","Muito Alto")))</f>
        <v>Alto</v>
      </c>
      <c r="L4032" t="str">
        <f>VLOOKUP(Tabela_Brasil[[#This Row],[Estado]],'De-Para_Estado_Regiao'!$B$3:$C$29,2,FALSE)</f>
        <v>Sul</v>
      </c>
      <c r="M4032">
        <f>IF(Tabela_Brasil[[#This Row],[IBGE_1-4]]&gt;=951,1,0)</f>
        <v>0</v>
      </c>
      <c r="N4032">
        <f>IF(Tabela_Brasil[[#This Row],[COMP_P]]&lt;=2,1,0)</f>
        <v>1</v>
      </c>
    </row>
    <row r="4033" spans="1:14" x14ac:dyDescent="0.25">
      <c r="A4033" s="9" t="s">
        <v>3923</v>
      </c>
      <c r="B4033" s="9" t="s">
        <v>94</v>
      </c>
      <c r="C4033" s="9">
        <v>170</v>
      </c>
      <c r="D4033" s="9">
        <v>0.52600000000000002</v>
      </c>
      <c r="E4033" s="9">
        <v>0.48399999999999999</v>
      </c>
      <c r="F4033" s="9">
        <v>0.41899999999999998</v>
      </c>
      <c r="G4033" s="9">
        <v>5957.86</v>
      </c>
      <c r="H4033" s="10">
        <v>14</v>
      </c>
      <c r="I4033" t="str">
        <f>CONCATENATE(Tabela_Brasil[[#This Row],[Município]],"-",Tabela_Brasil[[#This Row],[Estado]])</f>
        <v>Poço Das Trincheiras-AL</v>
      </c>
      <c r="J4033">
        <f>IF(Tabela_Brasil[[#This Row],[IDHM]]&lt;=0.599,1,0)</f>
        <v>1</v>
      </c>
      <c r="K4033" t="str">
        <f>IF(Tabela_Brasil[[#This Row],[IDHM]]&lt;=0.55,"Baixo",IF(Tabela_Brasil[[#This Row],[IDHM]]&lt;=0.699,"Médio",IF(Tabela_Brasil[[#This Row],[IDHM]]&lt;=0.799,"Alto","Muito Alto")))</f>
        <v>Baixo</v>
      </c>
      <c r="L4033" t="str">
        <f>VLOOKUP(Tabela_Brasil[[#This Row],[Estado]],'De-Para_Estado_Regiao'!$B$3:$C$29,2,FALSE)</f>
        <v>Nordeste</v>
      </c>
      <c r="M4033">
        <f>IF(Tabela_Brasil[[#This Row],[IBGE_1-4]]&gt;=951,1,0)</f>
        <v>0</v>
      </c>
      <c r="N4033">
        <f>IF(Tabela_Brasil[[#This Row],[COMP_P]]&lt;=2,1,0)</f>
        <v>0</v>
      </c>
    </row>
    <row r="4034" spans="1:14" x14ac:dyDescent="0.25">
      <c r="A4034" s="12" t="s">
        <v>3924</v>
      </c>
      <c r="B4034" s="12" t="s">
        <v>24</v>
      </c>
      <c r="C4034" s="12">
        <v>164</v>
      </c>
      <c r="D4034" s="12">
        <v>0.54500000000000004</v>
      </c>
      <c r="E4034" s="12">
        <v>0.53500000000000003</v>
      </c>
      <c r="F4034" s="12">
        <v>0.39500000000000002</v>
      </c>
      <c r="G4034" s="12">
        <v>5428.39</v>
      </c>
      <c r="H4034" s="13">
        <v>16</v>
      </c>
      <c r="I4034" t="str">
        <f>CONCATENATE(Tabela_Brasil[[#This Row],[Município]],"-",Tabela_Brasil[[#This Row],[Estado]])</f>
        <v>Lagoa Real-BA</v>
      </c>
      <c r="J4034">
        <f>IF(Tabela_Brasil[[#This Row],[IDHM]]&lt;=0.599,1,0)</f>
        <v>1</v>
      </c>
      <c r="K4034" t="str">
        <f>IF(Tabela_Brasil[[#This Row],[IDHM]]&lt;=0.55,"Baixo",IF(Tabela_Brasil[[#This Row],[IDHM]]&lt;=0.699,"Médio",IF(Tabela_Brasil[[#This Row],[IDHM]]&lt;=0.799,"Alto","Muito Alto")))</f>
        <v>Baixo</v>
      </c>
      <c r="L4034" t="str">
        <f>VLOOKUP(Tabela_Brasil[[#This Row],[Estado]],'De-Para_Estado_Regiao'!$B$3:$C$29,2,FALSE)</f>
        <v>Nordeste</v>
      </c>
      <c r="M4034">
        <f>IF(Tabela_Brasil[[#This Row],[IBGE_1-4]]&gt;=951,1,0)</f>
        <v>0</v>
      </c>
      <c r="N4034">
        <f>IF(Tabela_Brasil[[#This Row],[COMP_P]]&lt;=2,1,0)</f>
        <v>0</v>
      </c>
    </row>
    <row r="4035" spans="1:14" x14ac:dyDescent="0.25">
      <c r="A4035" s="9" t="s">
        <v>3480</v>
      </c>
      <c r="B4035" s="9" t="s">
        <v>72</v>
      </c>
      <c r="C4035" s="9">
        <v>310</v>
      </c>
      <c r="D4035" s="9">
        <v>0.58499999999999996</v>
      </c>
      <c r="E4035" s="9">
        <v>0.56499999999999995</v>
      </c>
      <c r="F4035" s="9">
        <v>0.46100000000000002</v>
      </c>
      <c r="G4035" s="9">
        <v>7657.75</v>
      </c>
      <c r="H4035" s="10">
        <v>8</v>
      </c>
      <c r="I4035" t="str">
        <f>CONCATENATE(Tabela_Brasil[[#This Row],[Município]],"-",Tabela_Brasil[[#This Row],[Estado]])</f>
        <v>São Tomé-RN</v>
      </c>
      <c r="J4035">
        <f>IF(Tabela_Brasil[[#This Row],[IDHM]]&lt;=0.599,1,0)</f>
        <v>1</v>
      </c>
      <c r="K4035" t="str">
        <f>IF(Tabela_Brasil[[#This Row],[IDHM]]&lt;=0.55,"Baixo",IF(Tabela_Brasil[[#This Row],[IDHM]]&lt;=0.699,"Médio",IF(Tabela_Brasil[[#This Row],[IDHM]]&lt;=0.799,"Alto","Muito Alto")))</f>
        <v>Médio</v>
      </c>
      <c r="L4035" t="str">
        <f>VLOOKUP(Tabela_Brasil[[#This Row],[Estado]],'De-Para_Estado_Regiao'!$B$3:$C$29,2,FALSE)</f>
        <v>Nordeste</v>
      </c>
      <c r="M4035">
        <f>IF(Tabela_Brasil[[#This Row],[IBGE_1-4]]&gt;=951,1,0)</f>
        <v>0</v>
      </c>
      <c r="N4035">
        <f>IF(Tabela_Brasil[[#This Row],[COMP_P]]&lt;=2,1,0)</f>
        <v>0</v>
      </c>
    </row>
    <row r="4036" spans="1:14" x14ac:dyDescent="0.25">
      <c r="A4036" s="12" t="s">
        <v>3925</v>
      </c>
      <c r="B4036" s="12" t="s">
        <v>114</v>
      </c>
      <c r="C4036" s="12">
        <v>162</v>
      </c>
      <c r="D4036" s="12">
        <v>0.61</v>
      </c>
      <c r="E4036" s="12">
        <v>0.57099999999999995</v>
      </c>
      <c r="F4036" s="12">
        <v>0.52700000000000002</v>
      </c>
      <c r="G4036" s="12">
        <v>17241.77</v>
      </c>
      <c r="H4036" s="13">
        <v>0</v>
      </c>
      <c r="I4036" t="str">
        <f>CONCATENATE(Tabela_Brasil[[#This Row],[Município]],"-",Tabela_Brasil[[#This Row],[Estado]])</f>
        <v>Divina Pastora-SE</v>
      </c>
      <c r="J4036">
        <f>IF(Tabela_Brasil[[#This Row],[IDHM]]&lt;=0.599,1,0)</f>
        <v>0</v>
      </c>
      <c r="K4036" t="str">
        <f>IF(Tabela_Brasil[[#This Row],[IDHM]]&lt;=0.55,"Baixo",IF(Tabela_Brasil[[#This Row],[IDHM]]&lt;=0.699,"Médio",IF(Tabela_Brasil[[#This Row],[IDHM]]&lt;=0.799,"Alto","Muito Alto")))</f>
        <v>Médio</v>
      </c>
      <c r="L4036" t="str">
        <f>VLOOKUP(Tabela_Brasil[[#This Row],[Estado]],'De-Para_Estado_Regiao'!$B$3:$C$29,2,FALSE)</f>
        <v>Nordeste</v>
      </c>
      <c r="M4036">
        <f>IF(Tabela_Brasil[[#This Row],[IBGE_1-4]]&gt;=951,1,0)</f>
        <v>0</v>
      </c>
      <c r="N4036">
        <f>IF(Tabela_Brasil[[#This Row],[COMP_P]]&lt;=2,1,0)</f>
        <v>1</v>
      </c>
    </row>
    <row r="4037" spans="1:14" x14ac:dyDescent="0.25">
      <c r="A4037" s="9" t="s">
        <v>3926</v>
      </c>
      <c r="B4037" s="9" t="s">
        <v>14</v>
      </c>
      <c r="C4037" s="9">
        <v>24</v>
      </c>
      <c r="D4037" s="9">
        <v>0.71</v>
      </c>
      <c r="E4037" s="9">
        <v>0.73499999999999999</v>
      </c>
      <c r="F4037" s="9">
        <v>0.57599999999999996</v>
      </c>
      <c r="G4037" s="9">
        <v>28857.51</v>
      </c>
      <c r="H4037" s="10">
        <v>6</v>
      </c>
      <c r="I4037" t="str">
        <f>CONCATENATE(Tabela_Brasil[[#This Row],[Município]],"-",Tabela_Brasil[[#This Row],[Estado]])</f>
        <v>Mormaço-RS</v>
      </c>
      <c r="J4037">
        <f>IF(Tabela_Brasil[[#This Row],[IDHM]]&lt;=0.599,1,0)</f>
        <v>0</v>
      </c>
      <c r="K4037" t="str">
        <f>IF(Tabela_Brasil[[#This Row],[IDHM]]&lt;=0.55,"Baixo",IF(Tabela_Brasil[[#This Row],[IDHM]]&lt;=0.699,"Médio",IF(Tabela_Brasil[[#This Row],[IDHM]]&lt;=0.799,"Alto","Muito Alto")))</f>
        <v>Alto</v>
      </c>
      <c r="L4037" t="str">
        <f>VLOOKUP(Tabela_Brasil[[#This Row],[Estado]],'De-Para_Estado_Regiao'!$B$3:$C$29,2,FALSE)</f>
        <v>Sul</v>
      </c>
      <c r="M4037">
        <f>IF(Tabela_Brasil[[#This Row],[IBGE_1-4]]&gt;=951,1,0)</f>
        <v>0</v>
      </c>
      <c r="N4037">
        <f>IF(Tabela_Brasil[[#This Row],[COMP_P]]&lt;=2,1,0)</f>
        <v>0</v>
      </c>
    </row>
    <row r="4038" spans="1:14" x14ac:dyDescent="0.25">
      <c r="A4038" s="12" t="s">
        <v>3927</v>
      </c>
      <c r="B4038" s="12" t="s">
        <v>24</v>
      </c>
      <c r="C4038" s="12">
        <v>140</v>
      </c>
      <c r="D4038" s="12">
        <v>0.59</v>
      </c>
      <c r="E4038" s="12">
        <v>0.53300000000000003</v>
      </c>
      <c r="F4038" s="12">
        <v>0.52300000000000002</v>
      </c>
      <c r="G4038" s="12">
        <v>7948.6</v>
      </c>
      <c r="H4038" s="13">
        <v>10</v>
      </c>
      <c r="I4038" t="str">
        <f>CONCATENATE(Tabela_Brasil[[#This Row],[Município]],"-",Tabela_Brasil[[#This Row],[Estado]])</f>
        <v>Brejolândia-BA</v>
      </c>
      <c r="J4038">
        <f>IF(Tabela_Brasil[[#This Row],[IDHM]]&lt;=0.599,1,0)</f>
        <v>1</v>
      </c>
      <c r="K4038" t="str">
        <f>IF(Tabela_Brasil[[#This Row],[IDHM]]&lt;=0.55,"Baixo",IF(Tabela_Brasil[[#This Row],[IDHM]]&lt;=0.699,"Médio",IF(Tabela_Brasil[[#This Row],[IDHM]]&lt;=0.799,"Alto","Muito Alto")))</f>
        <v>Médio</v>
      </c>
      <c r="L4038" t="str">
        <f>VLOOKUP(Tabela_Brasil[[#This Row],[Estado]],'De-Para_Estado_Regiao'!$B$3:$C$29,2,FALSE)</f>
        <v>Nordeste</v>
      </c>
      <c r="M4038">
        <f>IF(Tabela_Brasil[[#This Row],[IBGE_1-4]]&gt;=951,1,0)</f>
        <v>0</v>
      </c>
      <c r="N4038">
        <f>IF(Tabela_Brasil[[#This Row],[COMP_P]]&lt;=2,1,0)</f>
        <v>0</v>
      </c>
    </row>
    <row r="4039" spans="1:14" x14ac:dyDescent="0.25">
      <c r="A4039" s="9" t="s">
        <v>3928</v>
      </c>
      <c r="B4039" s="9" t="s">
        <v>7</v>
      </c>
      <c r="C4039" s="9">
        <v>199</v>
      </c>
      <c r="D4039" s="9">
        <v>0.67</v>
      </c>
      <c r="E4039" s="9">
        <v>0.66800000000000004</v>
      </c>
      <c r="F4039" s="9">
        <v>0.56299999999999994</v>
      </c>
      <c r="G4039" s="9">
        <v>18124.580000000002</v>
      </c>
      <c r="H4039" s="10">
        <v>1</v>
      </c>
      <c r="I4039" t="str">
        <f>CONCATENATE(Tabela_Brasil[[#This Row],[Município]],"-",Tabela_Brasil[[#This Row],[Estado]])</f>
        <v>Tejupá-SP</v>
      </c>
      <c r="J4039">
        <f>IF(Tabela_Brasil[[#This Row],[IDHM]]&lt;=0.599,1,0)</f>
        <v>0</v>
      </c>
      <c r="K4039" t="str">
        <f>IF(Tabela_Brasil[[#This Row],[IDHM]]&lt;=0.55,"Baixo",IF(Tabela_Brasil[[#This Row],[IDHM]]&lt;=0.699,"Médio",IF(Tabela_Brasil[[#This Row],[IDHM]]&lt;=0.799,"Alto","Muito Alto")))</f>
        <v>Médio</v>
      </c>
      <c r="L4039" t="str">
        <f>VLOOKUP(Tabela_Brasil[[#This Row],[Estado]],'De-Para_Estado_Regiao'!$B$3:$C$29,2,FALSE)</f>
        <v>Sudeste</v>
      </c>
      <c r="M4039">
        <f>IF(Tabela_Brasil[[#This Row],[IBGE_1-4]]&gt;=951,1,0)</f>
        <v>0</v>
      </c>
      <c r="N4039">
        <f>IF(Tabela_Brasil[[#This Row],[COMP_P]]&lt;=2,1,0)</f>
        <v>1</v>
      </c>
    </row>
    <row r="4040" spans="1:14" x14ac:dyDescent="0.25">
      <c r="A4040" s="12" t="s">
        <v>3929</v>
      </c>
      <c r="B4040" s="12" t="s">
        <v>16</v>
      </c>
      <c r="C4040" s="12">
        <v>155</v>
      </c>
      <c r="D4040" s="12">
        <v>0.63800000000000001</v>
      </c>
      <c r="E4040" s="12">
        <v>0.60199999999999998</v>
      </c>
      <c r="F4040" s="12">
        <v>0.53900000000000003</v>
      </c>
      <c r="G4040" s="12">
        <v>15029.76</v>
      </c>
      <c r="H4040" s="13">
        <v>2</v>
      </c>
      <c r="I4040" t="str">
        <f>CONCATENATE(Tabela_Brasil[[#This Row],[Município]],"-",Tabela_Brasil[[#This Row],[Estado]])</f>
        <v>São Domingos Das Dores-MG</v>
      </c>
      <c r="J4040">
        <f>IF(Tabela_Brasil[[#This Row],[IDHM]]&lt;=0.599,1,0)</f>
        <v>0</v>
      </c>
      <c r="K4040" t="str">
        <f>IF(Tabela_Brasil[[#This Row],[IDHM]]&lt;=0.55,"Baixo",IF(Tabela_Brasil[[#This Row],[IDHM]]&lt;=0.699,"Médio",IF(Tabela_Brasil[[#This Row],[IDHM]]&lt;=0.799,"Alto","Muito Alto")))</f>
        <v>Médio</v>
      </c>
      <c r="L4040" t="str">
        <f>VLOOKUP(Tabela_Brasil[[#This Row],[Estado]],'De-Para_Estado_Regiao'!$B$3:$C$29,2,FALSE)</f>
        <v>Sudeste</v>
      </c>
      <c r="M4040">
        <f>IF(Tabela_Brasil[[#This Row],[IBGE_1-4]]&gt;=951,1,0)</f>
        <v>0</v>
      </c>
      <c r="N4040">
        <f>IF(Tabela_Brasil[[#This Row],[COMP_P]]&lt;=2,1,0)</f>
        <v>1</v>
      </c>
    </row>
    <row r="4041" spans="1:14" x14ac:dyDescent="0.25">
      <c r="A4041" s="9" t="s">
        <v>3930</v>
      </c>
      <c r="B4041" s="9" t="s">
        <v>111</v>
      </c>
      <c r="C4041" s="9">
        <v>286</v>
      </c>
      <c r="D4041" s="9">
        <v>0.61199999999999999</v>
      </c>
      <c r="E4041" s="9">
        <v>0.58499999999999996</v>
      </c>
      <c r="F4041" s="9">
        <v>0.49099999999999999</v>
      </c>
      <c r="G4041" s="9">
        <v>11459.07</v>
      </c>
      <c r="H4041" s="10">
        <v>0</v>
      </c>
      <c r="I4041" t="str">
        <f>CONCATENATE(Tabela_Brasil[[#This Row],[Município]],"-",Tabela_Brasil[[#This Row],[Estado]])</f>
        <v>Itacajá-TO</v>
      </c>
      <c r="J4041">
        <f>IF(Tabela_Brasil[[#This Row],[IDHM]]&lt;=0.599,1,0)</f>
        <v>0</v>
      </c>
      <c r="K4041" t="str">
        <f>IF(Tabela_Brasil[[#This Row],[IDHM]]&lt;=0.55,"Baixo",IF(Tabela_Brasil[[#This Row],[IDHM]]&lt;=0.699,"Médio",IF(Tabela_Brasil[[#This Row],[IDHM]]&lt;=0.799,"Alto","Muito Alto")))</f>
        <v>Médio</v>
      </c>
      <c r="L4041" t="str">
        <f>VLOOKUP(Tabela_Brasil[[#This Row],[Estado]],'De-Para_Estado_Regiao'!$B$3:$C$29,2,FALSE)</f>
        <v>Norte</v>
      </c>
      <c r="M4041">
        <f>IF(Tabela_Brasil[[#This Row],[IBGE_1-4]]&gt;=951,1,0)</f>
        <v>0</v>
      </c>
      <c r="N4041">
        <f>IF(Tabela_Brasil[[#This Row],[COMP_P]]&lt;=2,1,0)</f>
        <v>1</v>
      </c>
    </row>
    <row r="4042" spans="1:14" x14ac:dyDescent="0.25">
      <c r="A4042" s="12" t="s">
        <v>3931</v>
      </c>
      <c r="B4042" s="12" t="s">
        <v>31</v>
      </c>
      <c r="C4042" s="12">
        <v>254</v>
      </c>
      <c r="D4042" s="12">
        <v>0.60699999999999998</v>
      </c>
      <c r="E4042" s="12">
        <v>0.55100000000000005</v>
      </c>
      <c r="F4042" s="12">
        <v>0.53400000000000003</v>
      </c>
      <c r="G4042" s="12">
        <v>6711.93</v>
      </c>
      <c r="H4042" s="13">
        <v>2</v>
      </c>
      <c r="I4042" t="str">
        <f>CONCATENATE(Tabela_Brasil[[#This Row],[Município]],"-",Tabela_Brasil[[#This Row],[Estado]])</f>
        <v>Mulungu-CE</v>
      </c>
      <c r="J4042">
        <f>IF(Tabela_Brasil[[#This Row],[IDHM]]&lt;=0.599,1,0)</f>
        <v>0</v>
      </c>
      <c r="K4042" t="str">
        <f>IF(Tabela_Brasil[[#This Row],[IDHM]]&lt;=0.55,"Baixo",IF(Tabela_Brasil[[#This Row],[IDHM]]&lt;=0.699,"Médio",IF(Tabela_Brasil[[#This Row],[IDHM]]&lt;=0.799,"Alto","Muito Alto")))</f>
        <v>Médio</v>
      </c>
      <c r="L4042" t="str">
        <f>VLOOKUP(Tabela_Brasil[[#This Row],[Estado]],'De-Para_Estado_Regiao'!$B$3:$C$29,2,FALSE)</f>
        <v>Nordeste</v>
      </c>
      <c r="M4042">
        <f>IF(Tabela_Brasil[[#This Row],[IBGE_1-4]]&gt;=951,1,0)</f>
        <v>0</v>
      </c>
      <c r="N4042">
        <f>IF(Tabela_Brasil[[#This Row],[COMP_P]]&lt;=2,1,0)</f>
        <v>1</v>
      </c>
    </row>
    <row r="4043" spans="1:14" x14ac:dyDescent="0.25">
      <c r="A4043" s="9" t="s">
        <v>3932</v>
      </c>
      <c r="B4043" s="9" t="s">
        <v>22</v>
      </c>
      <c r="C4043" s="9">
        <v>93</v>
      </c>
      <c r="D4043" s="9">
        <v>0.70599999999999996</v>
      </c>
      <c r="E4043" s="9">
        <v>0.70299999999999996</v>
      </c>
      <c r="F4043" s="9">
        <v>0.60599999999999998</v>
      </c>
      <c r="G4043" s="9">
        <v>14200.33</v>
      </c>
      <c r="H4043" s="10">
        <v>1</v>
      </c>
      <c r="I4043" t="str">
        <f>CONCATENATE(Tabela_Brasil[[#This Row],[Município]],"-",Tabela_Brasil[[#This Row],[Estado]])</f>
        <v>Xambrê-PR</v>
      </c>
      <c r="J4043">
        <f>IF(Tabela_Brasil[[#This Row],[IDHM]]&lt;=0.599,1,0)</f>
        <v>0</v>
      </c>
      <c r="K4043" t="str">
        <f>IF(Tabela_Brasil[[#This Row],[IDHM]]&lt;=0.55,"Baixo",IF(Tabela_Brasil[[#This Row],[IDHM]]&lt;=0.699,"Médio",IF(Tabela_Brasil[[#This Row],[IDHM]]&lt;=0.799,"Alto","Muito Alto")))</f>
        <v>Alto</v>
      </c>
      <c r="L4043" t="str">
        <f>VLOOKUP(Tabela_Brasil[[#This Row],[Estado]],'De-Para_Estado_Regiao'!$B$3:$C$29,2,FALSE)</f>
        <v>Sul</v>
      </c>
      <c r="M4043">
        <f>IF(Tabela_Brasil[[#This Row],[IBGE_1-4]]&gt;=951,1,0)</f>
        <v>0</v>
      </c>
      <c r="N4043">
        <f>IF(Tabela_Brasil[[#This Row],[COMP_P]]&lt;=2,1,0)</f>
        <v>1</v>
      </c>
    </row>
    <row r="4044" spans="1:14" x14ac:dyDescent="0.25">
      <c r="A4044" s="12" t="s">
        <v>3933</v>
      </c>
      <c r="B4044" s="12" t="s">
        <v>72</v>
      </c>
      <c r="C4044" s="12">
        <v>371</v>
      </c>
      <c r="D4044" s="12">
        <v>0.58499999999999996</v>
      </c>
      <c r="E4044" s="12">
        <v>0.56000000000000005</v>
      </c>
      <c r="F4044" s="12">
        <v>0.502</v>
      </c>
      <c r="G4044" s="12">
        <v>7565.36</v>
      </c>
      <c r="H4044" s="13">
        <v>4</v>
      </c>
      <c r="I4044" t="str">
        <f>CONCATENATE(Tabela_Brasil[[#This Row],[Município]],"-",Tabela_Brasil[[#This Row],[Estado]])</f>
        <v>Afonso Bezerra-RN</v>
      </c>
      <c r="J4044">
        <f>IF(Tabela_Brasil[[#This Row],[IDHM]]&lt;=0.599,1,0)</f>
        <v>1</v>
      </c>
      <c r="K4044" t="str">
        <f>IF(Tabela_Brasil[[#This Row],[IDHM]]&lt;=0.55,"Baixo",IF(Tabela_Brasil[[#This Row],[IDHM]]&lt;=0.699,"Médio",IF(Tabela_Brasil[[#This Row],[IDHM]]&lt;=0.799,"Alto","Muito Alto")))</f>
        <v>Médio</v>
      </c>
      <c r="L4044" t="str">
        <f>VLOOKUP(Tabela_Brasil[[#This Row],[Estado]],'De-Para_Estado_Regiao'!$B$3:$C$29,2,FALSE)</f>
        <v>Nordeste</v>
      </c>
      <c r="M4044">
        <f>IF(Tabela_Brasil[[#This Row],[IBGE_1-4]]&gt;=951,1,0)</f>
        <v>0</v>
      </c>
      <c r="N4044">
        <f>IF(Tabela_Brasil[[#This Row],[COMP_P]]&lt;=2,1,0)</f>
        <v>0</v>
      </c>
    </row>
    <row r="4045" spans="1:14" x14ac:dyDescent="0.25">
      <c r="A4045" s="9" t="s">
        <v>3934</v>
      </c>
      <c r="B4045" s="9" t="s">
        <v>16</v>
      </c>
      <c r="C4045" s="9">
        <v>238</v>
      </c>
      <c r="D4045" s="9">
        <v>0.61499999999999999</v>
      </c>
      <c r="E4045" s="9">
        <v>0.60899999999999999</v>
      </c>
      <c r="F4045" s="9">
        <v>0.47099999999999997</v>
      </c>
      <c r="G4045" s="9">
        <v>8973.68</v>
      </c>
      <c r="H4045" s="10">
        <v>3</v>
      </c>
      <c r="I4045" t="str">
        <f>CONCATENATE(Tabela_Brasil[[#This Row],[Município]],"-",Tabela_Brasil[[#This Row],[Estado]])</f>
        <v>Caputira-MG</v>
      </c>
      <c r="J4045">
        <f>IF(Tabela_Brasil[[#This Row],[IDHM]]&lt;=0.599,1,0)</f>
        <v>0</v>
      </c>
      <c r="K4045" t="str">
        <f>IF(Tabela_Brasil[[#This Row],[IDHM]]&lt;=0.55,"Baixo",IF(Tabela_Brasil[[#This Row],[IDHM]]&lt;=0.699,"Médio",IF(Tabela_Brasil[[#This Row],[IDHM]]&lt;=0.799,"Alto","Muito Alto")))</f>
        <v>Médio</v>
      </c>
      <c r="L4045" t="str">
        <f>VLOOKUP(Tabela_Brasil[[#This Row],[Estado]],'De-Para_Estado_Regiao'!$B$3:$C$29,2,FALSE)</f>
        <v>Sudeste</v>
      </c>
      <c r="M4045">
        <f>IF(Tabela_Brasil[[#This Row],[IBGE_1-4]]&gt;=951,1,0)</f>
        <v>0</v>
      </c>
      <c r="N4045">
        <f>IF(Tabela_Brasil[[#This Row],[COMP_P]]&lt;=2,1,0)</f>
        <v>0</v>
      </c>
    </row>
    <row r="4046" spans="1:14" x14ac:dyDescent="0.25">
      <c r="A4046" s="12" t="s">
        <v>3935</v>
      </c>
      <c r="B4046" s="12" t="s">
        <v>22</v>
      </c>
      <c r="C4046" s="12">
        <v>118</v>
      </c>
      <c r="D4046" s="12">
        <v>0.63</v>
      </c>
      <c r="E4046" s="12">
        <v>0.63900000000000001</v>
      </c>
      <c r="F4046" s="12">
        <v>0.48899999999999999</v>
      </c>
      <c r="G4046" s="12">
        <v>19151.900000000001</v>
      </c>
      <c r="H4046" s="13">
        <v>1</v>
      </c>
      <c r="I4046" t="str">
        <f>CONCATENATE(Tabela_Brasil[[#This Row],[Município]],"-",Tabela_Brasil[[#This Row],[Estado]])</f>
        <v>Ramilândia-PR</v>
      </c>
      <c r="J4046">
        <f>IF(Tabela_Brasil[[#This Row],[IDHM]]&lt;=0.599,1,0)</f>
        <v>0</v>
      </c>
      <c r="K4046" t="str">
        <f>IF(Tabela_Brasil[[#This Row],[IDHM]]&lt;=0.55,"Baixo",IF(Tabela_Brasil[[#This Row],[IDHM]]&lt;=0.699,"Médio",IF(Tabela_Brasil[[#This Row],[IDHM]]&lt;=0.799,"Alto","Muito Alto")))</f>
        <v>Médio</v>
      </c>
      <c r="L4046" t="str">
        <f>VLOOKUP(Tabela_Brasil[[#This Row],[Estado]],'De-Para_Estado_Regiao'!$B$3:$C$29,2,FALSE)</f>
        <v>Sul</v>
      </c>
      <c r="M4046">
        <f>IF(Tabela_Brasil[[#This Row],[IBGE_1-4]]&gt;=951,1,0)</f>
        <v>0</v>
      </c>
      <c r="N4046">
        <f>IF(Tabela_Brasil[[#This Row],[COMP_P]]&lt;=2,1,0)</f>
        <v>1</v>
      </c>
    </row>
    <row r="4047" spans="1:14" x14ac:dyDescent="0.25">
      <c r="A4047" s="9" t="s">
        <v>3936</v>
      </c>
      <c r="B4047" s="9" t="s">
        <v>39</v>
      </c>
      <c r="C4047" s="9">
        <v>433</v>
      </c>
      <c r="D4047" s="9">
        <v>0.47699999999999998</v>
      </c>
      <c r="E4047" s="9">
        <v>0.52900000000000003</v>
      </c>
      <c r="F4047" s="9">
        <v>0.26600000000000001</v>
      </c>
      <c r="G4047" s="9">
        <v>10320.44</v>
      </c>
      <c r="H4047" s="10">
        <v>2</v>
      </c>
      <c r="I4047" t="str">
        <f>CONCATENATE(Tabela_Brasil[[#This Row],[Município]],"-",Tabela_Brasil[[#This Row],[Estado]])</f>
        <v>Itamarati-AM</v>
      </c>
      <c r="J4047">
        <f>IF(Tabela_Brasil[[#This Row],[IDHM]]&lt;=0.599,1,0)</f>
        <v>1</v>
      </c>
      <c r="K4047" t="str">
        <f>IF(Tabela_Brasil[[#This Row],[IDHM]]&lt;=0.55,"Baixo",IF(Tabela_Brasil[[#This Row],[IDHM]]&lt;=0.699,"Médio",IF(Tabela_Brasil[[#This Row],[IDHM]]&lt;=0.799,"Alto","Muito Alto")))</f>
        <v>Baixo</v>
      </c>
      <c r="L4047" t="str">
        <f>VLOOKUP(Tabela_Brasil[[#This Row],[Estado]],'De-Para_Estado_Regiao'!$B$3:$C$29,2,FALSE)</f>
        <v>Norte</v>
      </c>
      <c r="M4047">
        <f>IF(Tabela_Brasil[[#This Row],[IBGE_1-4]]&gt;=951,1,0)</f>
        <v>0</v>
      </c>
      <c r="N4047">
        <f>IF(Tabela_Brasil[[#This Row],[COMP_P]]&lt;=2,1,0)</f>
        <v>1</v>
      </c>
    </row>
    <row r="4048" spans="1:14" x14ac:dyDescent="0.25">
      <c r="A4048" s="12" t="s">
        <v>3937</v>
      </c>
      <c r="B4048" s="12" t="s">
        <v>31</v>
      </c>
      <c r="C4048" s="12">
        <v>272</v>
      </c>
      <c r="D4048" s="12">
        <v>0.622</v>
      </c>
      <c r="E4048" s="12">
        <v>0.59</v>
      </c>
      <c r="F4048" s="12">
        <v>0.55100000000000005</v>
      </c>
      <c r="G4048" s="12">
        <v>6417.65</v>
      </c>
      <c r="H4048" s="13">
        <v>1</v>
      </c>
      <c r="I4048" t="str">
        <f>CONCATENATE(Tabela_Brasil[[#This Row],[Município]],"-",Tabela_Brasil[[#This Row],[Estado]])</f>
        <v>Palmácia-CE</v>
      </c>
      <c r="J4048">
        <f>IF(Tabela_Brasil[[#This Row],[IDHM]]&lt;=0.599,1,0)</f>
        <v>0</v>
      </c>
      <c r="K4048" t="str">
        <f>IF(Tabela_Brasil[[#This Row],[IDHM]]&lt;=0.55,"Baixo",IF(Tabela_Brasil[[#This Row],[IDHM]]&lt;=0.699,"Médio",IF(Tabela_Brasil[[#This Row],[IDHM]]&lt;=0.799,"Alto","Muito Alto")))</f>
        <v>Médio</v>
      </c>
      <c r="L4048" t="str">
        <f>VLOOKUP(Tabela_Brasil[[#This Row],[Estado]],'De-Para_Estado_Regiao'!$B$3:$C$29,2,FALSE)</f>
        <v>Nordeste</v>
      </c>
      <c r="M4048">
        <f>IF(Tabela_Brasil[[#This Row],[IBGE_1-4]]&gt;=951,1,0)</f>
        <v>0</v>
      </c>
      <c r="N4048">
        <f>IF(Tabela_Brasil[[#This Row],[COMP_P]]&lt;=2,1,0)</f>
        <v>1</v>
      </c>
    </row>
    <row r="4049" spans="1:14" x14ac:dyDescent="0.25">
      <c r="A4049" s="9" t="s">
        <v>3938</v>
      </c>
      <c r="B4049" s="9" t="s">
        <v>7</v>
      </c>
      <c r="C4049" s="9">
        <v>129</v>
      </c>
      <c r="D4049" s="9">
        <v>0.74</v>
      </c>
      <c r="E4049" s="9">
        <v>0.69299999999999995</v>
      </c>
      <c r="F4049" s="9">
        <v>0.71399999999999997</v>
      </c>
      <c r="G4049" s="9">
        <v>30148.17</v>
      </c>
      <c r="H4049" s="10">
        <v>2</v>
      </c>
      <c r="I4049" t="str">
        <f>CONCATENATE(Tabela_Brasil[[#This Row],[Município]],"-",Tabela_Brasil[[#This Row],[Estado]])</f>
        <v>Estrela Do Norte-SP</v>
      </c>
      <c r="J4049">
        <f>IF(Tabela_Brasil[[#This Row],[IDHM]]&lt;=0.599,1,0)</f>
        <v>0</v>
      </c>
      <c r="K4049" t="str">
        <f>IF(Tabela_Brasil[[#This Row],[IDHM]]&lt;=0.55,"Baixo",IF(Tabela_Brasil[[#This Row],[IDHM]]&lt;=0.699,"Médio",IF(Tabela_Brasil[[#This Row],[IDHM]]&lt;=0.799,"Alto","Muito Alto")))</f>
        <v>Alto</v>
      </c>
      <c r="L4049" t="str">
        <f>VLOOKUP(Tabela_Brasil[[#This Row],[Estado]],'De-Para_Estado_Regiao'!$B$3:$C$29,2,FALSE)</f>
        <v>Sudeste</v>
      </c>
      <c r="M4049">
        <f>IF(Tabela_Brasil[[#This Row],[IBGE_1-4]]&gt;=951,1,0)</f>
        <v>0</v>
      </c>
      <c r="N4049">
        <f>IF(Tabela_Brasil[[#This Row],[COMP_P]]&lt;=2,1,0)</f>
        <v>1</v>
      </c>
    </row>
    <row r="4050" spans="1:14" x14ac:dyDescent="0.25">
      <c r="A4050" s="12" t="s">
        <v>3939</v>
      </c>
      <c r="B4050" s="12" t="s">
        <v>111</v>
      </c>
      <c r="C4050" s="12">
        <v>123</v>
      </c>
      <c r="D4050" s="12">
        <v>0.63800000000000001</v>
      </c>
      <c r="E4050" s="12">
        <v>0.56999999999999995</v>
      </c>
      <c r="F4050" s="12">
        <v>0.57099999999999995</v>
      </c>
      <c r="G4050" s="12">
        <v>24058.35</v>
      </c>
      <c r="H4050" s="13">
        <v>1</v>
      </c>
      <c r="I4050" t="str">
        <f>CONCATENATE(Tabela_Brasil[[#This Row],[Município]],"-",Tabela_Brasil[[#This Row],[Estado]])</f>
        <v>Bandeirantes Do Tocantins-TO</v>
      </c>
      <c r="J4050">
        <f>IF(Tabela_Brasil[[#This Row],[IDHM]]&lt;=0.599,1,0)</f>
        <v>0</v>
      </c>
      <c r="K4050" t="str">
        <f>IF(Tabela_Brasil[[#This Row],[IDHM]]&lt;=0.55,"Baixo",IF(Tabela_Brasil[[#This Row],[IDHM]]&lt;=0.699,"Médio",IF(Tabela_Brasil[[#This Row],[IDHM]]&lt;=0.799,"Alto","Muito Alto")))</f>
        <v>Médio</v>
      </c>
      <c r="L4050" t="str">
        <f>VLOOKUP(Tabela_Brasil[[#This Row],[Estado]],'De-Para_Estado_Regiao'!$B$3:$C$29,2,FALSE)</f>
        <v>Norte</v>
      </c>
      <c r="M4050">
        <f>IF(Tabela_Brasil[[#This Row],[IBGE_1-4]]&gt;=951,1,0)</f>
        <v>0</v>
      </c>
      <c r="N4050">
        <f>IF(Tabela_Brasil[[#This Row],[COMP_P]]&lt;=2,1,0)</f>
        <v>1</v>
      </c>
    </row>
    <row r="4051" spans="1:14" x14ac:dyDescent="0.25">
      <c r="A4051" s="9" t="s">
        <v>3940</v>
      </c>
      <c r="B4051" s="9" t="s">
        <v>49</v>
      </c>
      <c r="C4051" s="9">
        <v>318</v>
      </c>
      <c r="D4051" s="9">
        <v>0.54</v>
      </c>
      <c r="E4051" s="9">
        <v>0.55000000000000004</v>
      </c>
      <c r="F4051" s="9">
        <v>0.39700000000000002</v>
      </c>
      <c r="G4051" s="9">
        <v>6333.02</v>
      </c>
      <c r="H4051" s="10">
        <v>0</v>
      </c>
      <c r="I4051" t="str">
        <f>CONCATENATE(Tabela_Brasil[[#This Row],[Município]],"-",Tabela_Brasil[[#This Row],[Estado]])</f>
        <v>Quatipuru-PA</v>
      </c>
      <c r="J4051">
        <f>IF(Tabela_Brasil[[#This Row],[IDHM]]&lt;=0.599,1,0)</f>
        <v>1</v>
      </c>
      <c r="K4051" t="str">
        <f>IF(Tabela_Brasil[[#This Row],[IDHM]]&lt;=0.55,"Baixo",IF(Tabela_Brasil[[#This Row],[IDHM]]&lt;=0.699,"Médio",IF(Tabela_Brasil[[#This Row],[IDHM]]&lt;=0.799,"Alto","Muito Alto")))</f>
        <v>Baixo</v>
      </c>
      <c r="L4051" t="str">
        <f>VLOOKUP(Tabela_Brasil[[#This Row],[Estado]],'De-Para_Estado_Regiao'!$B$3:$C$29,2,FALSE)</f>
        <v>Norte</v>
      </c>
      <c r="M4051">
        <f>IF(Tabela_Brasil[[#This Row],[IBGE_1-4]]&gt;=951,1,0)</f>
        <v>0</v>
      </c>
      <c r="N4051">
        <f>IF(Tabela_Brasil[[#This Row],[COMP_P]]&lt;=2,1,0)</f>
        <v>1</v>
      </c>
    </row>
    <row r="4052" spans="1:14" x14ac:dyDescent="0.25">
      <c r="A4052" s="12" t="s">
        <v>3941</v>
      </c>
      <c r="B4052" s="12" t="s">
        <v>14</v>
      </c>
      <c r="C4052" s="12">
        <v>44</v>
      </c>
      <c r="D4052" s="12">
        <v>0.68700000000000006</v>
      </c>
      <c r="E4052" s="12">
        <v>0.74299999999999999</v>
      </c>
      <c r="F4052" s="12">
        <v>0.51500000000000001</v>
      </c>
      <c r="G4052" s="12">
        <v>19976.48</v>
      </c>
      <c r="H4052" s="13">
        <v>12</v>
      </c>
      <c r="I4052" t="str">
        <f>CONCATENATE(Tabela_Brasil[[#This Row],[Município]],"-",Tabela_Brasil[[#This Row],[Estado]])</f>
        <v>Marques De Souza-RS</v>
      </c>
      <c r="J4052">
        <f>IF(Tabela_Brasil[[#This Row],[IDHM]]&lt;=0.599,1,0)</f>
        <v>0</v>
      </c>
      <c r="K4052" t="str">
        <f>IF(Tabela_Brasil[[#This Row],[IDHM]]&lt;=0.55,"Baixo",IF(Tabela_Brasil[[#This Row],[IDHM]]&lt;=0.699,"Médio",IF(Tabela_Brasil[[#This Row],[IDHM]]&lt;=0.799,"Alto","Muito Alto")))</f>
        <v>Médio</v>
      </c>
      <c r="L4052" t="str">
        <f>VLOOKUP(Tabela_Brasil[[#This Row],[Estado]],'De-Para_Estado_Regiao'!$B$3:$C$29,2,FALSE)</f>
        <v>Sul</v>
      </c>
      <c r="M4052">
        <f>IF(Tabela_Brasil[[#This Row],[IBGE_1-4]]&gt;=951,1,0)</f>
        <v>0</v>
      </c>
      <c r="N4052">
        <f>IF(Tabela_Brasil[[#This Row],[COMP_P]]&lt;=2,1,0)</f>
        <v>0</v>
      </c>
    </row>
    <row r="4053" spans="1:14" x14ac:dyDescent="0.25">
      <c r="A4053" s="9" t="s">
        <v>3942</v>
      </c>
      <c r="B4053" s="9" t="s">
        <v>72</v>
      </c>
      <c r="C4053" s="9">
        <v>577</v>
      </c>
      <c r="D4053" s="9">
        <v>0.55700000000000005</v>
      </c>
      <c r="E4053" s="9">
        <v>0.55300000000000005</v>
      </c>
      <c r="F4053" s="9">
        <v>0.44700000000000001</v>
      </c>
      <c r="G4053" s="9">
        <v>7207.58</v>
      </c>
      <c r="H4053" s="10">
        <v>2</v>
      </c>
      <c r="I4053" t="str">
        <f>CONCATENATE(Tabela_Brasil[[#This Row],[Município]],"-",Tabela_Brasil[[#This Row],[Estado]])</f>
        <v>Montanhas-RN</v>
      </c>
      <c r="J4053">
        <f>IF(Tabela_Brasil[[#This Row],[IDHM]]&lt;=0.599,1,0)</f>
        <v>1</v>
      </c>
      <c r="K4053" t="str">
        <f>IF(Tabela_Brasil[[#This Row],[IDHM]]&lt;=0.55,"Baixo",IF(Tabela_Brasil[[#This Row],[IDHM]]&lt;=0.699,"Médio",IF(Tabela_Brasil[[#This Row],[IDHM]]&lt;=0.799,"Alto","Muito Alto")))</f>
        <v>Médio</v>
      </c>
      <c r="L4053" t="str">
        <f>VLOOKUP(Tabela_Brasil[[#This Row],[Estado]],'De-Para_Estado_Regiao'!$B$3:$C$29,2,FALSE)</f>
        <v>Nordeste</v>
      </c>
      <c r="M4053">
        <f>IF(Tabela_Brasil[[#This Row],[IBGE_1-4]]&gt;=951,1,0)</f>
        <v>0</v>
      </c>
      <c r="N4053">
        <f>IF(Tabela_Brasil[[#This Row],[COMP_P]]&lt;=2,1,0)</f>
        <v>1</v>
      </c>
    </row>
    <row r="4054" spans="1:14" x14ac:dyDescent="0.25">
      <c r="A4054" s="12" t="s">
        <v>3943</v>
      </c>
      <c r="B4054" s="12" t="s">
        <v>14</v>
      </c>
      <c r="C4054" s="12">
        <v>38</v>
      </c>
      <c r="D4054" s="12">
        <v>0.73</v>
      </c>
      <c r="E4054" s="12">
        <v>0.74</v>
      </c>
      <c r="F4054" s="12">
        <v>0.60299999999999998</v>
      </c>
      <c r="G4054" s="12">
        <v>27415.759999999998</v>
      </c>
      <c r="H4054" s="13">
        <v>4</v>
      </c>
      <c r="I4054" t="str">
        <f>CONCATENATE(Tabela_Brasil[[#This Row],[Município]],"-",Tabela_Brasil[[#This Row],[Estado]])</f>
        <v>Alto Feliz-RS</v>
      </c>
      <c r="J4054">
        <f>IF(Tabela_Brasil[[#This Row],[IDHM]]&lt;=0.599,1,0)</f>
        <v>0</v>
      </c>
      <c r="K4054" t="str">
        <f>IF(Tabela_Brasil[[#This Row],[IDHM]]&lt;=0.55,"Baixo",IF(Tabela_Brasil[[#This Row],[IDHM]]&lt;=0.699,"Médio",IF(Tabela_Brasil[[#This Row],[IDHM]]&lt;=0.799,"Alto","Muito Alto")))</f>
        <v>Alto</v>
      </c>
      <c r="L4054" t="str">
        <f>VLOOKUP(Tabela_Brasil[[#This Row],[Estado]],'De-Para_Estado_Regiao'!$B$3:$C$29,2,FALSE)</f>
        <v>Sul</v>
      </c>
      <c r="M4054">
        <f>IF(Tabela_Brasil[[#This Row],[IBGE_1-4]]&gt;=951,1,0)</f>
        <v>0</v>
      </c>
      <c r="N4054">
        <f>IF(Tabela_Brasil[[#This Row],[COMP_P]]&lt;=2,1,0)</f>
        <v>0</v>
      </c>
    </row>
    <row r="4055" spans="1:14" x14ac:dyDescent="0.25">
      <c r="A4055" s="9" t="s">
        <v>3944</v>
      </c>
      <c r="B4055" s="9" t="s">
        <v>16</v>
      </c>
      <c r="C4055" s="9">
        <v>188</v>
      </c>
      <c r="D4055" s="9">
        <v>0.69599999999999995</v>
      </c>
      <c r="E4055" s="9">
        <v>0.68</v>
      </c>
      <c r="F4055" s="9">
        <v>0.61</v>
      </c>
      <c r="G4055" s="9">
        <v>19432.650000000001</v>
      </c>
      <c r="H4055" s="10">
        <v>6</v>
      </c>
      <c r="I4055" t="str">
        <f>CONCATENATE(Tabela_Brasil[[#This Row],[Município]],"-",Tabela_Brasil[[#This Row],[Estado]])</f>
        <v>Ipiaçu-MG</v>
      </c>
      <c r="J4055">
        <f>IF(Tabela_Brasil[[#This Row],[IDHM]]&lt;=0.599,1,0)</f>
        <v>0</v>
      </c>
      <c r="K4055" t="str">
        <f>IF(Tabela_Brasil[[#This Row],[IDHM]]&lt;=0.55,"Baixo",IF(Tabela_Brasil[[#This Row],[IDHM]]&lt;=0.699,"Médio",IF(Tabela_Brasil[[#This Row],[IDHM]]&lt;=0.799,"Alto","Muito Alto")))</f>
        <v>Médio</v>
      </c>
      <c r="L4055" t="str">
        <f>VLOOKUP(Tabela_Brasil[[#This Row],[Estado]],'De-Para_Estado_Regiao'!$B$3:$C$29,2,FALSE)</f>
        <v>Sudeste</v>
      </c>
      <c r="M4055">
        <f>IF(Tabela_Brasil[[#This Row],[IBGE_1-4]]&gt;=951,1,0)</f>
        <v>0</v>
      </c>
      <c r="N4055">
        <f>IF(Tabela_Brasil[[#This Row],[COMP_P]]&lt;=2,1,0)</f>
        <v>0</v>
      </c>
    </row>
    <row r="4056" spans="1:14" x14ac:dyDescent="0.25">
      <c r="A4056" s="12" t="s">
        <v>3945</v>
      </c>
      <c r="B4056" s="12" t="s">
        <v>16</v>
      </c>
      <c r="C4056" s="12">
        <v>98</v>
      </c>
      <c r="D4056" s="12">
        <v>0.70799999999999996</v>
      </c>
      <c r="E4056" s="12">
        <v>0.68799999999999994</v>
      </c>
      <c r="F4056" s="12">
        <v>0.61099999999999999</v>
      </c>
      <c r="G4056" s="12">
        <v>20566.88</v>
      </c>
      <c r="H4056" s="13">
        <v>6</v>
      </c>
      <c r="I4056" t="str">
        <f>CONCATENATE(Tabela_Brasil[[#This Row],[Município]],"-",Tabela_Brasil[[#This Row],[Estado]])</f>
        <v>Pedra Do Indaiá-MG</v>
      </c>
      <c r="J4056">
        <f>IF(Tabela_Brasil[[#This Row],[IDHM]]&lt;=0.599,1,0)</f>
        <v>0</v>
      </c>
      <c r="K4056" t="str">
        <f>IF(Tabela_Brasil[[#This Row],[IDHM]]&lt;=0.55,"Baixo",IF(Tabela_Brasil[[#This Row],[IDHM]]&lt;=0.699,"Médio",IF(Tabela_Brasil[[#This Row],[IDHM]]&lt;=0.799,"Alto","Muito Alto")))</f>
        <v>Alto</v>
      </c>
      <c r="L4056" t="str">
        <f>VLOOKUP(Tabela_Brasil[[#This Row],[Estado]],'De-Para_Estado_Regiao'!$B$3:$C$29,2,FALSE)</f>
        <v>Sudeste</v>
      </c>
      <c r="M4056">
        <f>IF(Tabela_Brasil[[#This Row],[IBGE_1-4]]&gt;=951,1,0)</f>
        <v>0</v>
      </c>
      <c r="N4056">
        <f>IF(Tabela_Brasil[[#This Row],[COMP_P]]&lt;=2,1,0)</f>
        <v>0</v>
      </c>
    </row>
    <row r="4057" spans="1:14" x14ac:dyDescent="0.25">
      <c r="A4057" s="9" t="s">
        <v>3946</v>
      </c>
      <c r="B4057" s="9" t="s">
        <v>94</v>
      </c>
      <c r="C4057" s="9">
        <v>313</v>
      </c>
      <c r="D4057" s="9">
        <v>0.51800000000000002</v>
      </c>
      <c r="E4057" s="9">
        <v>0.48099999999999998</v>
      </c>
      <c r="F4057" s="9">
        <v>0.39800000000000002</v>
      </c>
      <c r="G4057" s="9">
        <v>5928.25</v>
      </c>
      <c r="H4057" s="10">
        <v>0</v>
      </c>
      <c r="I4057" t="str">
        <f>CONCATENATE(Tabela_Brasil[[#This Row],[Município]],"-",Tabela_Brasil[[#This Row],[Estado]])</f>
        <v>Senador Rui Palmeira-AL</v>
      </c>
      <c r="J4057">
        <f>IF(Tabela_Brasil[[#This Row],[IDHM]]&lt;=0.599,1,0)</f>
        <v>1</v>
      </c>
      <c r="K4057" t="str">
        <f>IF(Tabela_Brasil[[#This Row],[IDHM]]&lt;=0.55,"Baixo",IF(Tabela_Brasil[[#This Row],[IDHM]]&lt;=0.699,"Médio",IF(Tabela_Brasil[[#This Row],[IDHM]]&lt;=0.799,"Alto","Muito Alto")))</f>
        <v>Baixo</v>
      </c>
      <c r="L4057" t="str">
        <f>VLOOKUP(Tabela_Brasil[[#This Row],[Estado]],'De-Para_Estado_Regiao'!$B$3:$C$29,2,FALSE)</f>
        <v>Nordeste</v>
      </c>
      <c r="M4057">
        <f>IF(Tabela_Brasil[[#This Row],[IBGE_1-4]]&gt;=951,1,0)</f>
        <v>0</v>
      </c>
      <c r="N4057">
        <f>IF(Tabela_Brasil[[#This Row],[COMP_P]]&lt;=2,1,0)</f>
        <v>1</v>
      </c>
    </row>
    <row r="4058" spans="1:14" x14ac:dyDescent="0.25">
      <c r="A4058" s="12" t="s">
        <v>3947</v>
      </c>
      <c r="B4058" s="12" t="s">
        <v>16</v>
      </c>
      <c r="C4058" s="12">
        <v>379</v>
      </c>
      <c r="D4058" s="12">
        <v>0.628</v>
      </c>
      <c r="E4058" s="12">
        <v>0.61299999999999999</v>
      </c>
      <c r="F4058" s="12">
        <v>0.50600000000000001</v>
      </c>
      <c r="G4058" s="12">
        <v>7623.93</v>
      </c>
      <c r="H4058" s="13">
        <v>9</v>
      </c>
      <c r="I4058" t="str">
        <f>CONCATENATE(Tabela_Brasil[[#This Row],[Município]],"-",Tabela_Brasil[[#This Row],[Estado]])</f>
        <v>Jordânia-MG</v>
      </c>
      <c r="J4058">
        <f>IF(Tabela_Brasil[[#This Row],[IDHM]]&lt;=0.599,1,0)</f>
        <v>0</v>
      </c>
      <c r="K4058" t="str">
        <f>IF(Tabela_Brasil[[#This Row],[IDHM]]&lt;=0.55,"Baixo",IF(Tabela_Brasil[[#This Row],[IDHM]]&lt;=0.699,"Médio",IF(Tabela_Brasil[[#This Row],[IDHM]]&lt;=0.799,"Alto","Muito Alto")))</f>
        <v>Médio</v>
      </c>
      <c r="L4058" t="str">
        <f>VLOOKUP(Tabela_Brasil[[#This Row],[Estado]],'De-Para_Estado_Regiao'!$B$3:$C$29,2,FALSE)</f>
        <v>Sudeste</v>
      </c>
      <c r="M4058">
        <f>IF(Tabela_Brasil[[#This Row],[IBGE_1-4]]&gt;=951,1,0)</f>
        <v>0</v>
      </c>
      <c r="N4058">
        <f>IF(Tabela_Brasil[[#This Row],[COMP_P]]&lt;=2,1,0)</f>
        <v>0</v>
      </c>
    </row>
    <row r="4059" spans="1:14" x14ac:dyDescent="0.25">
      <c r="A4059" s="9" t="s">
        <v>3948</v>
      </c>
      <c r="B4059" s="9" t="s">
        <v>148</v>
      </c>
      <c r="C4059" s="9">
        <v>88</v>
      </c>
      <c r="D4059" s="9">
        <v>0.64300000000000002</v>
      </c>
      <c r="E4059" s="9">
        <v>0.65300000000000002</v>
      </c>
      <c r="F4059" s="9">
        <v>0.498</v>
      </c>
      <c r="G4059" s="9">
        <v>16651.03</v>
      </c>
      <c r="H4059" s="10">
        <v>1</v>
      </c>
      <c r="I4059" t="str">
        <f>CONCATENATE(Tabela_Brasil[[#This Row],[Município]],"-",Tabela_Brasil[[#This Row],[Estado]])</f>
        <v>Teixeirópolis-RO</v>
      </c>
      <c r="J4059">
        <f>IF(Tabela_Brasil[[#This Row],[IDHM]]&lt;=0.599,1,0)</f>
        <v>0</v>
      </c>
      <c r="K4059" t="str">
        <f>IF(Tabela_Brasil[[#This Row],[IDHM]]&lt;=0.55,"Baixo",IF(Tabela_Brasil[[#This Row],[IDHM]]&lt;=0.699,"Médio",IF(Tabela_Brasil[[#This Row],[IDHM]]&lt;=0.799,"Alto","Muito Alto")))</f>
        <v>Médio</v>
      </c>
      <c r="L4059" t="str">
        <f>VLOOKUP(Tabela_Brasil[[#This Row],[Estado]],'De-Para_Estado_Regiao'!$B$3:$C$29,2,FALSE)</f>
        <v>Norte</v>
      </c>
      <c r="M4059">
        <f>IF(Tabela_Brasil[[#This Row],[IBGE_1-4]]&gt;=951,1,0)</f>
        <v>0</v>
      </c>
      <c r="N4059">
        <f>IF(Tabela_Brasil[[#This Row],[COMP_P]]&lt;=2,1,0)</f>
        <v>1</v>
      </c>
    </row>
    <row r="4060" spans="1:14" x14ac:dyDescent="0.25">
      <c r="A4060" s="12" t="s">
        <v>3949</v>
      </c>
      <c r="B4060" s="12" t="s">
        <v>94</v>
      </c>
      <c r="C4060" s="12">
        <v>271</v>
      </c>
      <c r="D4060" s="12">
        <v>0.53</v>
      </c>
      <c r="E4060" s="12">
        <v>0.52</v>
      </c>
      <c r="F4060" s="12">
        <v>0.39800000000000002</v>
      </c>
      <c r="G4060" s="12">
        <v>7558.21</v>
      </c>
      <c r="H4060" s="13">
        <v>1</v>
      </c>
      <c r="I4060" t="str">
        <f>CONCATENATE(Tabela_Brasil[[#This Row],[Município]],"-",Tabela_Brasil[[#This Row],[Estado]])</f>
        <v>Coité Do Nóia-AL</v>
      </c>
      <c r="J4060">
        <f>IF(Tabela_Brasil[[#This Row],[IDHM]]&lt;=0.599,1,0)</f>
        <v>1</v>
      </c>
      <c r="K4060" t="str">
        <f>IF(Tabela_Brasil[[#This Row],[IDHM]]&lt;=0.55,"Baixo",IF(Tabela_Brasil[[#This Row],[IDHM]]&lt;=0.699,"Médio",IF(Tabela_Brasil[[#This Row],[IDHM]]&lt;=0.799,"Alto","Muito Alto")))</f>
        <v>Baixo</v>
      </c>
      <c r="L4060" t="str">
        <f>VLOOKUP(Tabela_Brasil[[#This Row],[Estado]],'De-Para_Estado_Regiao'!$B$3:$C$29,2,FALSE)</f>
        <v>Nordeste</v>
      </c>
      <c r="M4060">
        <f>IF(Tabela_Brasil[[#This Row],[IBGE_1-4]]&gt;=951,1,0)</f>
        <v>0</v>
      </c>
      <c r="N4060">
        <f>IF(Tabela_Brasil[[#This Row],[COMP_P]]&lt;=2,1,0)</f>
        <v>1</v>
      </c>
    </row>
    <row r="4061" spans="1:14" x14ac:dyDescent="0.25">
      <c r="A4061" s="9" t="s">
        <v>3892</v>
      </c>
      <c r="B4061" s="9" t="s">
        <v>19</v>
      </c>
      <c r="C4061" s="9">
        <v>148</v>
      </c>
      <c r="D4061" s="9">
        <v>0.53</v>
      </c>
      <c r="E4061" s="9">
        <v>0.496</v>
      </c>
      <c r="F4061" s="9">
        <v>0.40600000000000003</v>
      </c>
      <c r="G4061" s="9">
        <v>5794.75</v>
      </c>
      <c r="H4061" s="10">
        <v>14</v>
      </c>
      <c r="I4061" t="str">
        <f>CONCATENATE(Tabela_Brasil[[#This Row],[Município]],"-",Tabela_Brasil[[#This Row],[Estado]])</f>
        <v>Santa Filomena-PE</v>
      </c>
      <c r="J4061">
        <f>IF(Tabela_Brasil[[#This Row],[IDHM]]&lt;=0.599,1,0)</f>
        <v>1</v>
      </c>
      <c r="K4061" t="str">
        <f>IF(Tabela_Brasil[[#This Row],[IDHM]]&lt;=0.55,"Baixo",IF(Tabela_Brasil[[#This Row],[IDHM]]&lt;=0.699,"Médio",IF(Tabela_Brasil[[#This Row],[IDHM]]&lt;=0.799,"Alto","Muito Alto")))</f>
        <v>Baixo</v>
      </c>
      <c r="L4061" t="str">
        <f>VLOOKUP(Tabela_Brasil[[#This Row],[Estado]],'De-Para_Estado_Regiao'!$B$3:$C$29,2,FALSE)</f>
        <v>Nordeste</v>
      </c>
      <c r="M4061">
        <f>IF(Tabela_Brasil[[#This Row],[IBGE_1-4]]&gt;=951,1,0)</f>
        <v>0</v>
      </c>
      <c r="N4061">
        <f>IF(Tabela_Brasil[[#This Row],[COMP_P]]&lt;=2,1,0)</f>
        <v>0</v>
      </c>
    </row>
    <row r="4062" spans="1:14" x14ac:dyDescent="0.25">
      <c r="A4062" s="9" t="s">
        <v>3951</v>
      </c>
      <c r="B4062" s="9" t="s">
        <v>31</v>
      </c>
      <c r="C4062" s="9">
        <v>352</v>
      </c>
      <c r="D4062" s="9">
        <v>0.60899999999999999</v>
      </c>
      <c r="E4062" s="9">
        <v>0.53700000000000003</v>
      </c>
      <c r="F4062" s="9">
        <v>0.58699999999999997</v>
      </c>
      <c r="G4062" s="9">
        <v>7994.37</v>
      </c>
      <c r="H4062" s="10">
        <v>3</v>
      </c>
      <c r="I4062" t="str">
        <f>CONCATENATE(Tabela_Brasil[[#This Row],[Município]],"-",Tabela_Brasil[[#This Row],[Estado]])</f>
        <v>Catunda-CE</v>
      </c>
      <c r="J4062">
        <f>IF(Tabela_Brasil[[#This Row],[IDHM]]&lt;=0.599,1,0)</f>
        <v>0</v>
      </c>
      <c r="K4062" t="str">
        <f>IF(Tabela_Brasil[[#This Row],[IDHM]]&lt;=0.55,"Baixo",IF(Tabela_Brasil[[#This Row],[IDHM]]&lt;=0.699,"Médio",IF(Tabela_Brasil[[#This Row],[IDHM]]&lt;=0.799,"Alto","Muito Alto")))</f>
        <v>Médio</v>
      </c>
      <c r="L4062" t="str">
        <f>VLOOKUP(Tabela_Brasil[[#This Row],[Estado]],'De-Para_Estado_Regiao'!$B$3:$C$29,2,FALSE)</f>
        <v>Nordeste</v>
      </c>
      <c r="M4062">
        <f>IF(Tabela_Brasil[[#This Row],[IBGE_1-4]]&gt;=951,1,0)</f>
        <v>0</v>
      </c>
      <c r="N4062">
        <f>IF(Tabela_Brasil[[#This Row],[COMP_P]]&lt;=2,1,0)</f>
        <v>0</v>
      </c>
    </row>
    <row r="4063" spans="1:14" x14ac:dyDescent="0.25">
      <c r="A4063" s="12" t="s">
        <v>3952</v>
      </c>
      <c r="B4063" s="12" t="s">
        <v>14</v>
      </c>
      <c r="C4063" s="12">
        <v>78</v>
      </c>
      <c r="D4063" s="12">
        <v>0.70599999999999996</v>
      </c>
      <c r="E4063" s="12">
        <v>0.73399999999999999</v>
      </c>
      <c r="F4063" s="12">
        <v>0.59399999999999997</v>
      </c>
      <c r="G4063" s="12">
        <v>19798.23</v>
      </c>
      <c r="H4063" s="13">
        <v>1</v>
      </c>
      <c r="I4063" t="str">
        <f>CONCATENATE(Tabela_Brasil[[#This Row],[Município]],"-",Tabela_Brasil[[#This Row],[Estado]])</f>
        <v>Novo Barreiro-RS</v>
      </c>
      <c r="J4063">
        <f>IF(Tabela_Brasil[[#This Row],[IDHM]]&lt;=0.599,1,0)</f>
        <v>0</v>
      </c>
      <c r="K4063" t="str">
        <f>IF(Tabela_Brasil[[#This Row],[IDHM]]&lt;=0.55,"Baixo",IF(Tabela_Brasil[[#This Row],[IDHM]]&lt;=0.699,"Médio",IF(Tabela_Brasil[[#This Row],[IDHM]]&lt;=0.799,"Alto","Muito Alto")))</f>
        <v>Alto</v>
      </c>
      <c r="L4063" t="str">
        <f>VLOOKUP(Tabela_Brasil[[#This Row],[Estado]],'De-Para_Estado_Regiao'!$B$3:$C$29,2,FALSE)</f>
        <v>Sul</v>
      </c>
      <c r="M4063">
        <f>IF(Tabela_Brasil[[#This Row],[IBGE_1-4]]&gt;=951,1,0)</f>
        <v>0</v>
      </c>
      <c r="N4063">
        <f>IF(Tabela_Brasil[[#This Row],[COMP_P]]&lt;=2,1,0)</f>
        <v>1</v>
      </c>
    </row>
    <row r="4064" spans="1:14" x14ac:dyDescent="0.25">
      <c r="A4064" s="9" t="s">
        <v>1598</v>
      </c>
      <c r="B4064" s="9" t="s">
        <v>24</v>
      </c>
      <c r="C4064" s="9">
        <v>428</v>
      </c>
      <c r="D4064" s="9">
        <v>0.60699999999999998</v>
      </c>
      <c r="E4064" s="9">
        <v>0.55100000000000005</v>
      </c>
      <c r="F4064" s="9">
        <v>0.55000000000000004</v>
      </c>
      <c r="G4064" s="9">
        <v>5458.28</v>
      </c>
      <c r="H4064" s="10">
        <v>13</v>
      </c>
      <c r="I4064" t="str">
        <f>CONCATENATE(Tabela_Brasil[[#This Row],[Município]],"-",Tabela_Brasil[[#This Row],[Estado]])</f>
        <v>Barro Alto-BA</v>
      </c>
      <c r="J4064">
        <f>IF(Tabela_Brasil[[#This Row],[IDHM]]&lt;=0.599,1,0)</f>
        <v>0</v>
      </c>
      <c r="K4064" t="str">
        <f>IF(Tabela_Brasil[[#This Row],[IDHM]]&lt;=0.55,"Baixo",IF(Tabela_Brasil[[#This Row],[IDHM]]&lt;=0.699,"Médio",IF(Tabela_Brasil[[#This Row],[IDHM]]&lt;=0.799,"Alto","Muito Alto")))</f>
        <v>Médio</v>
      </c>
      <c r="L4064" t="str">
        <f>VLOOKUP(Tabela_Brasil[[#This Row],[Estado]],'De-Para_Estado_Regiao'!$B$3:$C$29,2,FALSE)</f>
        <v>Nordeste</v>
      </c>
      <c r="M4064">
        <f>IF(Tabela_Brasil[[#This Row],[IBGE_1-4]]&gt;=951,1,0)</f>
        <v>0</v>
      </c>
      <c r="N4064">
        <f>IF(Tabela_Brasil[[#This Row],[COMP_P]]&lt;=2,1,0)</f>
        <v>0</v>
      </c>
    </row>
    <row r="4065" spans="1:14" x14ac:dyDescent="0.25">
      <c r="A4065" s="12" t="s">
        <v>3953</v>
      </c>
      <c r="B4065" s="12" t="s">
        <v>31</v>
      </c>
      <c r="C4065" s="12">
        <v>267</v>
      </c>
      <c r="D4065" s="12">
        <v>0.57999999999999996</v>
      </c>
      <c r="E4065" s="12">
        <v>0.51700000000000002</v>
      </c>
      <c r="F4065" s="12">
        <v>0.48899999999999999</v>
      </c>
      <c r="G4065" s="12">
        <v>6231.96</v>
      </c>
      <c r="H4065" s="13">
        <v>21</v>
      </c>
      <c r="I4065" t="str">
        <f>CONCATENATE(Tabela_Brasil[[#This Row],[Município]],"-",Tabela_Brasil[[#This Row],[Estado]])</f>
        <v>Ibaretama-CE</v>
      </c>
      <c r="J4065">
        <f>IF(Tabela_Brasil[[#This Row],[IDHM]]&lt;=0.599,1,0)</f>
        <v>1</v>
      </c>
      <c r="K4065" t="str">
        <f>IF(Tabela_Brasil[[#This Row],[IDHM]]&lt;=0.55,"Baixo",IF(Tabela_Brasil[[#This Row],[IDHM]]&lt;=0.699,"Médio",IF(Tabela_Brasil[[#This Row],[IDHM]]&lt;=0.799,"Alto","Muito Alto")))</f>
        <v>Médio</v>
      </c>
      <c r="L4065" t="str">
        <f>VLOOKUP(Tabela_Brasil[[#This Row],[Estado]],'De-Para_Estado_Regiao'!$B$3:$C$29,2,FALSE)</f>
        <v>Nordeste</v>
      </c>
      <c r="M4065">
        <f>IF(Tabela_Brasil[[#This Row],[IBGE_1-4]]&gt;=951,1,0)</f>
        <v>0</v>
      </c>
      <c r="N4065">
        <f>IF(Tabela_Brasil[[#This Row],[COMP_P]]&lt;=2,1,0)</f>
        <v>0</v>
      </c>
    </row>
    <row r="4066" spans="1:14" x14ac:dyDescent="0.25">
      <c r="A4066" s="9" t="s">
        <v>3954</v>
      </c>
      <c r="B4066" s="9" t="s">
        <v>16</v>
      </c>
      <c r="C4066" s="9">
        <v>223</v>
      </c>
      <c r="D4066" s="9">
        <v>0.69499999999999995</v>
      </c>
      <c r="E4066" s="9">
        <v>0.65100000000000002</v>
      </c>
      <c r="F4066" s="9">
        <v>0.626</v>
      </c>
      <c r="G4066" s="9">
        <v>15776.68</v>
      </c>
      <c r="H4066" s="10">
        <v>6</v>
      </c>
      <c r="I4066" t="str">
        <f>CONCATENATE(Tabela_Brasil[[#This Row],[Município]],"-",Tabela_Brasil[[#This Row],[Estado]])</f>
        <v>Cristiano Otoni-MG</v>
      </c>
      <c r="J4066">
        <f>IF(Tabela_Brasil[[#This Row],[IDHM]]&lt;=0.599,1,0)</f>
        <v>0</v>
      </c>
      <c r="K4066" t="str">
        <f>IF(Tabela_Brasil[[#This Row],[IDHM]]&lt;=0.55,"Baixo",IF(Tabela_Brasil[[#This Row],[IDHM]]&lt;=0.699,"Médio",IF(Tabela_Brasil[[#This Row],[IDHM]]&lt;=0.799,"Alto","Muito Alto")))</f>
        <v>Médio</v>
      </c>
      <c r="L4066" t="str">
        <f>VLOOKUP(Tabela_Brasil[[#This Row],[Estado]],'De-Para_Estado_Regiao'!$B$3:$C$29,2,FALSE)</f>
        <v>Sudeste</v>
      </c>
      <c r="M4066">
        <f>IF(Tabela_Brasil[[#This Row],[IBGE_1-4]]&gt;=951,1,0)</f>
        <v>0</v>
      </c>
      <c r="N4066">
        <f>IF(Tabela_Brasil[[#This Row],[COMP_P]]&lt;=2,1,0)</f>
        <v>0</v>
      </c>
    </row>
    <row r="4067" spans="1:14" x14ac:dyDescent="0.25">
      <c r="A4067" s="12" t="s">
        <v>3955</v>
      </c>
      <c r="B4067" s="12" t="s">
        <v>33</v>
      </c>
      <c r="C4067" s="12">
        <v>99</v>
      </c>
      <c r="D4067" s="12">
        <v>0.69</v>
      </c>
      <c r="E4067" s="12">
        <v>0.68799999999999994</v>
      </c>
      <c r="F4067" s="12">
        <v>0.57399999999999995</v>
      </c>
      <c r="G4067" s="12">
        <v>30242.79</v>
      </c>
      <c r="H4067" s="13">
        <v>4</v>
      </c>
      <c r="I4067" t="str">
        <f>CONCATENATE(Tabela_Brasil[[#This Row],[Município]],"-",Tabela_Brasil[[#This Row],[Estado]])</f>
        <v>Panamá-GO</v>
      </c>
      <c r="J4067">
        <f>IF(Tabela_Brasil[[#This Row],[IDHM]]&lt;=0.599,1,0)</f>
        <v>0</v>
      </c>
      <c r="K4067" t="str">
        <f>IF(Tabela_Brasil[[#This Row],[IDHM]]&lt;=0.55,"Baixo",IF(Tabela_Brasil[[#This Row],[IDHM]]&lt;=0.699,"Médio",IF(Tabela_Brasil[[#This Row],[IDHM]]&lt;=0.799,"Alto","Muito Alto")))</f>
        <v>Médio</v>
      </c>
      <c r="L4067" t="str">
        <f>VLOOKUP(Tabela_Brasil[[#This Row],[Estado]],'De-Para_Estado_Regiao'!$B$3:$C$29,2,FALSE)</f>
        <v>Centro-Oeste</v>
      </c>
      <c r="M4067">
        <f>IF(Tabela_Brasil[[#This Row],[IBGE_1-4]]&gt;=951,1,0)</f>
        <v>0</v>
      </c>
      <c r="N4067">
        <f>IF(Tabela_Brasil[[#This Row],[COMP_P]]&lt;=2,1,0)</f>
        <v>0</v>
      </c>
    </row>
    <row r="4068" spans="1:14" x14ac:dyDescent="0.25">
      <c r="A4068" s="9" t="s">
        <v>3956</v>
      </c>
      <c r="B4068" s="9" t="s">
        <v>72</v>
      </c>
      <c r="C4068" s="9">
        <v>406</v>
      </c>
      <c r="D4068" s="9">
        <v>0.64200000000000002</v>
      </c>
      <c r="E4068" s="9">
        <v>0.61099999999999999</v>
      </c>
      <c r="F4068" s="9">
        <v>0.56000000000000005</v>
      </c>
      <c r="G4068" s="9">
        <v>8873.65</v>
      </c>
      <c r="H4068" s="10">
        <v>4</v>
      </c>
      <c r="I4068" t="str">
        <f>CONCATENATE(Tabela_Brasil[[#This Row],[Município]],"-",Tabela_Brasil[[#This Row],[Estado]])</f>
        <v>Florânia-RN</v>
      </c>
      <c r="J4068">
        <f>IF(Tabela_Brasil[[#This Row],[IDHM]]&lt;=0.599,1,0)</f>
        <v>0</v>
      </c>
      <c r="K4068" t="str">
        <f>IF(Tabela_Brasil[[#This Row],[IDHM]]&lt;=0.55,"Baixo",IF(Tabela_Brasil[[#This Row],[IDHM]]&lt;=0.699,"Médio",IF(Tabela_Brasil[[#This Row],[IDHM]]&lt;=0.799,"Alto","Muito Alto")))</f>
        <v>Médio</v>
      </c>
      <c r="L4068" t="str">
        <f>VLOOKUP(Tabela_Brasil[[#This Row],[Estado]],'De-Para_Estado_Regiao'!$B$3:$C$29,2,FALSE)</f>
        <v>Nordeste</v>
      </c>
      <c r="M4068">
        <f>IF(Tabela_Brasil[[#This Row],[IBGE_1-4]]&gt;=951,1,0)</f>
        <v>0</v>
      </c>
      <c r="N4068">
        <f>IF(Tabela_Brasil[[#This Row],[COMP_P]]&lt;=2,1,0)</f>
        <v>0</v>
      </c>
    </row>
    <row r="4069" spans="1:14" x14ac:dyDescent="0.25">
      <c r="A4069" s="12" t="s">
        <v>3957</v>
      </c>
      <c r="B4069" s="12" t="s">
        <v>22</v>
      </c>
      <c r="C4069" s="12">
        <v>122</v>
      </c>
      <c r="D4069" s="12">
        <v>0.71299999999999997</v>
      </c>
      <c r="E4069" s="12">
        <v>0.68600000000000005</v>
      </c>
      <c r="F4069" s="12">
        <v>0.627</v>
      </c>
      <c r="G4069" s="12">
        <v>21429.81</v>
      </c>
      <c r="H4069" s="13">
        <v>3</v>
      </c>
      <c r="I4069" t="str">
        <f>CONCATENATE(Tabela_Brasil[[#This Row],[Município]],"-",Tabela_Brasil[[#This Row],[Estado]])</f>
        <v>São José Das Palmeiras-PR</v>
      </c>
      <c r="J4069">
        <f>IF(Tabela_Brasil[[#This Row],[IDHM]]&lt;=0.599,1,0)</f>
        <v>0</v>
      </c>
      <c r="K4069" t="str">
        <f>IF(Tabela_Brasil[[#This Row],[IDHM]]&lt;=0.55,"Baixo",IF(Tabela_Brasil[[#This Row],[IDHM]]&lt;=0.699,"Médio",IF(Tabela_Brasil[[#This Row],[IDHM]]&lt;=0.799,"Alto","Muito Alto")))</f>
        <v>Alto</v>
      </c>
      <c r="L4069" t="str">
        <f>VLOOKUP(Tabela_Brasil[[#This Row],[Estado]],'De-Para_Estado_Regiao'!$B$3:$C$29,2,FALSE)</f>
        <v>Sul</v>
      </c>
      <c r="M4069">
        <f>IF(Tabela_Brasil[[#This Row],[IBGE_1-4]]&gt;=951,1,0)</f>
        <v>0</v>
      </c>
      <c r="N4069">
        <f>IF(Tabela_Brasil[[#This Row],[COMP_P]]&lt;=2,1,0)</f>
        <v>0</v>
      </c>
    </row>
    <row r="4070" spans="1:14" x14ac:dyDescent="0.25">
      <c r="A4070" s="9" t="s">
        <v>3958</v>
      </c>
      <c r="B4070" s="9" t="s">
        <v>33</v>
      </c>
      <c r="C4070" s="9">
        <v>259</v>
      </c>
      <c r="D4070" s="9">
        <v>0.7</v>
      </c>
      <c r="E4070" s="9">
        <v>0.66900000000000004</v>
      </c>
      <c r="F4070" s="9">
        <v>0.63100000000000001</v>
      </c>
      <c r="G4070" s="9">
        <v>13707.17</v>
      </c>
      <c r="H4070" s="10">
        <v>5</v>
      </c>
      <c r="I4070" t="str">
        <f>CONCATENATE(Tabela_Brasil[[#This Row],[Município]],"-",Tabela_Brasil[[#This Row],[Estado]])</f>
        <v>Americano Do Brasil-GO</v>
      </c>
      <c r="J4070">
        <f>IF(Tabela_Brasil[[#This Row],[IDHM]]&lt;=0.599,1,0)</f>
        <v>0</v>
      </c>
      <c r="K4070" t="str">
        <f>IF(Tabela_Brasil[[#This Row],[IDHM]]&lt;=0.55,"Baixo",IF(Tabela_Brasil[[#This Row],[IDHM]]&lt;=0.699,"Médio",IF(Tabela_Brasil[[#This Row],[IDHM]]&lt;=0.799,"Alto","Muito Alto")))</f>
        <v>Alto</v>
      </c>
      <c r="L4070" t="str">
        <f>VLOOKUP(Tabela_Brasil[[#This Row],[Estado]],'De-Para_Estado_Regiao'!$B$3:$C$29,2,FALSE)</f>
        <v>Centro-Oeste</v>
      </c>
      <c r="M4070">
        <f>IF(Tabela_Brasil[[#This Row],[IBGE_1-4]]&gt;=951,1,0)</f>
        <v>0</v>
      </c>
      <c r="N4070">
        <f>IF(Tabela_Brasil[[#This Row],[COMP_P]]&lt;=2,1,0)</f>
        <v>0</v>
      </c>
    </row>
    <row r="4071" spans="1:14" x14ac:dyDescent="0.25">
      <c r="A4071" s="12" t="s">
        <v>3959</v>
      </c>
      <c r="B4071" s="12" t="s">
        <v>7</v>
      </c>
      <c r="C4071" s="12">
        <v>103</v>
      </c>
      <c r="D4071" s="12">
        <v>0.66</v>
      </c>
      <c r="E4071" s="12">
        <v>0.61699999999999999</v>
      </c>
      <c r="F4071" s="12">
        <v>0.59899999999999998</v>
      </c>
      <c r="G4071" s="12">
        <v>14551.58</v>
      </c>
      <c r="H4071" s="13">
        <v>0</v>
      </c>
      <c r="I4071" t="str">
        <f>CONCATENATE(Tabela_Brasil[[#This Row],[Município]],"-",Tabela_Brasil[[#This Row],[Estado]])</f>
        <v>Barra Do Chapéu-SP</v>
      </c>
      <c r="J4071">
        <f>IF(Tabela_Brasil[[#This Row],[IDHM]]&lt;=0.599,1,0)</f>
        <v>0</v>
      </c>
      <c r="K4071" t="str">
        <f>IF(Tabela_Brasil[[#This Row],[IDHM]]&lt;=0.55,"Baixo",IF(Tabela_Brasil[[#This Row],[IDHM]]&lt;=0.699,"Médio",IF(Tabela_Brasil[[#This Row],[IDHM]]&lt;=0.799,"Alto","Muito Alto")))</f>
        <v>Médio</v>
      </c>
      <c r="L4071" t="str">
        <f>VLOOKUP(Tabela_Brasil[[#This Row],[Estado]],'De-Para_Estado_Regiao'!$B$3:$C$29,2,FALSE)</f>
        <v>Sudeste</v>
      </c>
      <c r="M4071">
        <f>IF(Tabela_Brasil[[#This Row],[IBGE_1-4]]&gt;=951,1,0)</f>
        <v>0</v>
      </c>
      <c r="N4071">
        <f>IF(Tabela_Brasil[[#This Row],[COMP_P]]&lt;=2,1,0)</f>
        <v>1</v>
      </c>
    </row>
    <row r="4072" spans="1:14" x14ac:dyDescent="0.25">
      <c r="A4072" s="9" t="s">
        <v>3960</v>
      </c>
      <c r="B4072" s="9" t="s">
        <v>14</v>
      </c>
      <c r="C4072" s="9">
        <v>20</v>
      </c>
      <c r="D4072" s="9">
        <v>0.76800000000000002</v>
      </c>
      <c r="E4072" s="9">
        <v>0.76400000000000001</v>
      </c>
      <c r="F4072" s="9">
        <v>0.70799999999999996</v>
      </c>
      <c r="G4072" s="9">
        <v>42096.639999999999</v>
      </c>
      <c r="H4072" s="10">
        <v>0</v>
      </c>
      <c r="I4072" t="str">
        <f>CONCATENATE(Tabela_Brasil[[#This Row],[Município]],"-",Tabela_Brasil[[#This Row],[Estado]])</f>
        <v>Nova Boa Vista-RS</v>
      </c>
      <c r="J4072">
        <f>IF(Tabela_Brasil[[#This Row],[IDHM]]&lt;=0.599,1,0)</f>
        <v>0</v>
      </c>
      <c r="K4072" t="str">
        <f>IF(Tabela_Brasil[[#This Row],[IDHM]]&lt;=0.55,"Baixo",IF(Tabela_Brasil[[#This Row],[IDHM]]&lt;=0.699,"Médio",IF(Tabela_Brasil[[#This Row],[IDHM]]&lt;=0.799,"Alto","Muito Alto")))</f>
        <v>Alto</v>
      </c>
      <c r="L4072" t="str">
        <f>VLOOKUP(Tabela_Brasil[[#This Row],[Estado]],'De-Para_Estado_Regiao'!$B$3:$C$29,2,FALSE)</f>
        <v>Sul</v>
      </c>
      <c r="M4072">
        <f>IF(Tabela_Brasil[[#This Row],[IBGE_1-4]]&gt;=951,1,0)</f>
        <v>0</v>
      </c>
      <c r="N4072">
        <f>IF(Tabela_Brasil[[#This Row],[COMP_P]]&lt;=2,1,0)</f>
        <v>1</v>
      </c>
    </row>
    <row r="4073" spans="1:14" x14ac:dyDescent="0.25">
      <c r="A4073" s="12" t="s">
        <v>3961</v>
      </c>
      <c r="B4073" s="12" t="s">
        <v>33</v>
      </c>
      <c r="C4073" s="12">
        <v>388</v>
      </c>
      <c r="D4073" s="12">
        <v>0.66</v>
      </c>
      <c r="E4073" s="12">
        <v>0.65400000000000003</v>
      </c>
      <c r="F4073" s="12">
        <v>0.53300000000000003</v>
      </c>
      <c r="G4073" s="12">
        <v>11314.24</v>
      </c>
      <c r="H4073" s="13">
        <v>3</v>
      </c>
      <c r="I4073" t="str">
        <f>CONCATENATE(Tabela_Brasil[[#This Row],[Município]],"-",Tabela_Brasil[[#This Row],[Estado]])</f>
        <v>Campo Limpo De Goiás-GO</v>
      </c>
      <c r="J4073">
        <f>IF(Tabela_Brasil[[#This Row],[IDHM]]&lt;=0.599,1,0)</f>
        <v>0</v>
      </c>
      <c r="K4073" t="str">
        <f>IF(Tabela_Brasil[[#This Row],[IDHM]]&lt;=0.55,"Baixo",IF(Tabela_Brasil[[#This Row],[IDHM]]&lt;=0.699,"Médio",IF(Tabela_Brasil[[#This Row],[IDHM]]&lt;=0.799,"Alto","Muito Alto")))</f>
        <v>Médio</v>
      </c>
      <c r="L4073" t="str">
        <f>VLOOKUP(Tabela_Brasil[[#This Row],[Estado]],'De-Para_Estado_Regiao'!$B$3:$C$29,2,FALSE)</f>
        <v>Centro-Oeste</v>
      </c>
      <c r="M4073">
        <f>IF(Tabela_Brasil[[#This Row],[IBGE_1-4]]&gt;=951,1,0)</f>
        <v>0</v>
      </c>
      <c r="N4073">
        <f>IF(Tabela_Brasil[[#This Row],[COMP_P]]&lt;=2,1,0)</f>
        <v>0</v>
      </c>
    </row>
    <row r="4074" spans="1:14" x14ac:dyDescent="0.25">
      <c r="A4074" s="9" t="s">
        <v>3962</v>
      </c>
      <c r="B4074" s="9" t="s">
        <v>16</v>
      </c>
      <c r="C4074" s="9">
        <v>127</v>
      </c>
      <c r="D4074" s="9">
        <v>0.64800000000000002</v>
      </c>
      <c r="E4074" s="9">
        <v>0.67600000000000005</v>
      </c>
      <c r="F4074" s="9">
        <v>0.501</v>
      </c>
      <c r="G4074" s="9">
        <v>14230.24</v>
      </c>
      <c r="H4074" s="10">
        <v>2</v>
      </c>
      <c r="I4074" t="str">
        <f>CONCATENATE(Tabela_Brasil[[#This Row],[Município]],"-",Tabela_Brasil[[#This Row],[Estado]])</f>
        <v>Rio Manso-MG</v>
      </c>
      <c r="J4074">
        <f>IF(Tabela_Brasil[[#This Row],[IDHM]]&lt;=0.599,1,0)</f>
        <v>0</v>
      </c>
      <c r="K4074" t="str">
        <f>IF(Tabela_Brasil[[#This Row],[IDHM]]&lt;=0.55,"Baixo",IF(Tabela_Brasil[[#This Row],[IDHM]]&lt;=0.699,"Médio",IF(Tabela_Brasil[[#This Row],[IDHM]]&lt;=0.799,"Alto","Muito Alto")))</f>
        <v>Médio</v>
      </c>
      <c r="L4074" t="str">
        <f>VLOOKUP(Tabela_Brasil[[#This Row],[Estado]],'De-Para_Estado_Regiao'!$B$3:$C$29,2,FALSE)</f>
        <v>Sudeste</v>
      </c>
      <c r="M4074">
        <f>IF(Tabela_Brasil[[#This Row],[IBGE_1-4]]&gt;=951,1,0)</f>
        <v>0</v>
      </c>
      <c r="N4074">
        <f>IF(Tabela_Brasil[[#This Row],[COMP_P]]&lt;=2,1,0)</f>
        <v>1</v>
      </c>
    </row>
    <row r="4075" spans="1:14" x14ac:dyDescent="0.25">
      <c r="A4075" s="12" t="s">
        <v>3963</v>
      </c>
      <c r="B4075" s="12" t="s">
        <v>24</v>
      </c>
      <c r="C4075" s="12">
        <v>405</v>
      </c>
      <c r="D4075" s="12">
        <v>0.56999999999999995</v>
      </c>
      <c r="E4075" s="12">
        <v>0.51700000000000002</v>
      </c>
      <c r="F4075" s="12">
        <v>0.46600000000000003</v>
      </c>
      <c r="G4075" s="12">
        <v>6704.34</v>
      </c>
      <c r="H4075" s="13">
        <v>17</v>
      </c>
      <c r="I4075" t="str">
        <f>CONCATENATE(Tabela_Brasil[[#This Row],[Município]],"-",Tabela_Brasil[[#This Row],[Estado]])</f>
        <v>Mulungu Do Morro-BA</v>
      </c>
      <c r="J4075">
        <f>IF(Tabela_Brasil[[#This Row],[IDHM]]&lt;=0.599,1,0)</f>
        <v>1</v>
      </c>
      <c r="K4075" t="str">
        <f>IF(Tabela_Brasil[[#This Row],[IDHM]]&lt;=0.55,"Baixo",IF(Tabela_Brasil[[#This Row],[IDHM]]&lt;=0.699,"Médio",IF(Tabela_Brasil[[#This Row],[IDHM]]&lt;=0.799,"Alto","Muito Alto")))</f>
        <v>Médio</v>
      </c>
      <c r="L4075" t="str">
        <f>VLOOKUP(Tabela_Brasil[[#This Row],[Estado]],'De-Para_Estado_Regiao'!$B$3:$C$29,2,FALSE)</f>
        <v>Nordeste</v>
      </c>
      <c r="M4075">
        <f>IF(Tabela_Brasil[[#This Row],[IBGE_1-4]]&gt;=951,1,0)</f>
        <v>0</v>
      </c>
      <c r="N4075">
        <f>IF(Tabela_Brasil[[#This Row],[COMP_P]]&lt;=2,1,0)</f>
        <v>0</v>
      </c>
    </row>
    <row r="4076" spans="1:14" x14ac:dyDescent="0.25">
      <c r="A4076" s="9" t="s">
        <v>2082</v>
      </c>
      <c r="B4076" s="9" t="s">
        <v>22</v>
      </c>
      <c r="C4076" s="9">
        <v>157</v>
      </c>
      <c r="D4076" s="9">
        <v>0.58499999999999996</v>
      </c>
      <c r="E4076" s="9">
        <v>0.58099999999999996</v>
      </c>
      <c r="F4076" s="9">
        <v>0.436</v>
      </c>
      <c r="G4076" s="9">
        <v>13044.23</v>
      </c>
      <c r="H4076" s="10">
        <v>4</v>
      </c>
      <c r="I4076" t="str">
        <f>CONCATENATE(Tabela_Brasil[[#This Row],[Município]],"-",Tabela_Brasil[[#This Row],[Estado]])</f>
        <v>Laranjal-PR</v>
      </c>
      <c r="J4076">
        <f>IF(Tabela_Brasil[[#This Row],[IDHM]]&lt;=0.599,1,0)</f>
        <v>1</v>
      </c>
      <c r="K4076" t="str">
        <f>IF(Tabela_Brasil[[#This Row],[IDHM]]&lt;=0.55,"Baixo",IF(Tabela_Brasil[[#This Row],[IDHM]]&lt;=0.699,"Médio",IF(Tabela_Brasil[[#This Row],[IDHM]]&lt;=0.799,"Alto","Muito Alto")))</f>
        <v>Médio</v>
      </c>
      <c r="L4076" t="str">
        <f>VLOOKUP(Tabela_Brasil[[#This Row],[Estado]],'De-Para_Estado_Regiao'!$B$3:$C$29,2,FALSE)</f>
        <v>Sul</v>
      </c>
      <c r="M4076">
        <f>IF(Tabela_Brasil[[#This Row],[IBGE_1-4]]&gt;=951,1,0)</f>
        <v>0</v>
      </c>
      <c r="N4076">
        <f>IF(Tabela_Brasil[[#This Row],[COMP_P]]&lt;=2,1,0)</f>
        <v>0</v>
      </c>
    </row>
    <row r="4077" spans="1:14" x14ac:dyDescent="0.25">
      <c r="A4077" s="12" t="s">
        <v>3964</v>
      </c>
      <c r="B4077" s="12" t="s">
        <v>24</v>
      </c>
      <c r="C4077" s="12">
        <v>341</v>
      </c>
      <c r="D4077" s="12">
        <v>0.59899999999999998</v>
      </c>
      <c r="E4077" s="12">
        <v>0.58199999999999996</v>
      </c>
      <c r="F4077" s="12">
        <v>0.48</v>
      </c>
      <c r="G4077" s="12">
        <v>6675.4</v>
      </c>
      <c r="H4077" s="13">
        <v>0</v>
      </c>
      <c r="I4077" t="str">
        <f>CONCATENATE(Tabela_Brasil[[#This Row],[Município]],"-",Tabela_Brasil[[#This Row],[Estado]])</f>
        <v>Capela Do Alto Alegre-BA</v>
      </c>
      <c r="J4077">
        <f>IF(Tabela_Brasil[[#This Row],[IDHM]]&lt;=0.599,1,0)</f>
        <v>1</v>
      </c>
      <c r="K4077" t="str">
        <f>IF(Tabela_Brasil[[#This Row],[IDHM]]&lt;=0.55,"Baixo",IF(Tabela_Brasil[[#This Row],[IDHM]]&lt;=0.699,"Médio",IF(Tabela_Brasil[[#This Row],[IDHM]]&lt;=0.799,"Alto","Muito Alto")))</f>
        <v>Médio</v>
      </c>
      <c r="L4077" t="str">
        <f>VLOOKUP(Tabela_Brasil[[#This Row],[Estado]],'De-Para_Estado_Regiao'!$B$3:$C$29,2,FALSE)</f>
        <v>Nordeste</v>
      </c>
      <c r="M4077">
        <f>IF(Tabela_Brasil[[#This Row],[IBGE_1-4]]&gt;=951,1,0)</f>
        <v>0</v>
      </c>
      <c r="N4077">
        <f>IF(Tabela_Brasil[[#This Row],[COMP_P]]&lt;=2,1,0)</f>
        <v>1</v>
      </c>
    </row>
    <row r="4078" spans="1:14" x14ac:dyDescent="0.25">
      <c r="A4078" s="9" t="s">
        <v>3965</v>
      </c>
      <c r="B4078" s="9" t="s">
        <v>16</v>
      </c>
      <c r="C4078" s="9">
        <v>392</v>
      </c>
      <c r="D4078" s="9">
        <v>0.627</v>
      </c>
      <c r="E4078" s="9">
        <v>0.57799999999999996</v>
      </c>
      <c r="F4078" s="9">
        <v>0.54300000000000004</v>
      </c>
      <c r="G4078" s="9">
        <v>8659.44</v>
      </c>
      <c r="H4078" s="10">
        <v>2</v>
      </c>
      <c r="I4078" t="str">
        <f>CONCATENATE(Tabela_Brasil[[#This Row],[Município]],"-",Tabela_Brasil[[#This Row],[Estado]])</f>
        <v>Coronel Murta-MG</v>
      </c>
      <c r="J4078">
        <f>IF(Tabela_Brasil[[#This Row],[IDHM]]&lt;=0.599,1,0)</f>
        <v>0</v>
      </c>
      <c r="K4078" t="str">
        <f>IF(Tabela_Brasil[[#This Row],[IDHM]]&lt;=0.55,"Baixo",IF(Tabela_Brasil[[#This Row],[IDHM]]&lt;=0.699,"Médio",IF(Tabela_Brasil[[#This Row],[IDHM]]&lt;=0.799,"Alto","Muito Alto")))</f>
        <v>Médio</v>
      </c>
      <c r="L4078" t="str">
        <f>VLOOKUP(Tabela_Brasil[[#This Row],[Estado]],'De-Para_Estado_Regiao'!$B$3:$C$29,2,FALSE)</f>
        <v>Sudeste</v>
      </c>
      <c r="M4078">
        <f>IF(Tabela_Brasil[[#This Row],[IBGE_1-4]]&gt;=951,1,0)</f>
        <v>0</v>
      </c>
      <c r="N4078">
        <f>IF(Tabela_Brasil[[#This Row],[COMP_P]]&lt;=2,1,0)</f>
        <v>1</v>
      </c>
    </row>
    <row r="4079" spans="1:14" x14ac:dyDescent="0.25">
      <c r="A4079" s="12" t="s">
        <v>3966</v>
      </c>
      <c r="B4079" s="12" t="s">
        <v>14</v>
      </c>
      <c r="C4079" s="12">
        <v>41</v>
      </c>
      <c r="D4079" s="12">
        <v>0.747</v>
      </c>
      <c r="E4079" s="12">
        <v>0.72299999999999998</v>
      </c>
      <c r="F4079" s="12">
        <v>0.70199999999999996</v>
      </c>
      <c r="G4079" s="12">
        <v>36786.36</v>
      </c>
      <c r="H4079" s="13">
        <v>2</v>
      </c>
      <c r="I4079" t="str">
        <f>CONCATENATE(Tabela_Brasil[[#This Row],[Município]],"-",Tabela_Brasil[[#This Row],[Estado]])</f>
        <v>São José Do Inhacorá-RS</v>
      </c>
      <c r="J4079">
        <f>IF(Tabela_Brasil[[#This Row],[IDHM]]&lt;=0.599,1,0)</f>
        <v>0</v>
      </c>
      <c r="K4079" t="str">
        <f>IF(Tabela_Brasil[[#This Row],[IDHM]]&lt;=0.55,"Baixo",IF(Tabela_Brasil[[#This Row],[IDHM]]&lt;=0.699,"Médio",IF(Tabela_Brasil[[#This Row],[IDHM]]&lt;=0.799,"Alto","Muito Alto")))</f>
        <v>Alto</v>
      </c>
      <c r="L4079" t="str">
        <f>VLOOKUP(Tabela_Brasil[[#This Row],[Estado]],'De-Para_Estado_Regiao'!$B$3:$C$29,2,FALSE)</f>
        <v>Sul</v>
      </c>
      <c r="M4079">
        <f>IF(Tabela_Brasil[[#This Row],[IBGE_1-4]]&gt;=951,1,0)</f>
        <v>0</v>
      </c>
      <c r="N4079">
        <f>IF(Tabela_Brasil[[#This Row],[COMP_P]]&lt;=2,1,0)</f>
        <v>1</v>
      </c>
    </row>
    <row r="4080" spans="1:14" x14ac:dyDescent="0.25">
      <c r="A4080" s="9" t="s">
        <v>3967</v>
      </c>
      <c r="B4080" s="9" t="s">
        <v>31</v>
      </c>
      <c r="C4080" s="9">
        <v>350</v>
      </c>
      <c r="D4080" s="9">
        <v>0.60599999999999998</v>
      </c>
      <c r="E4080" s="9">
        <v>0.51400000000000001</v>
      </c>
      <c r="F4080" s="9">
        <v>0.57099999999999995</v>
      </c>
      <c r="G4080" s="9">
        <v>6645.22</v>
      </c>
      <c r="H4080" s="10">
        <v>2</v>
      </c>
      <c r="I4080" t="str">
        <f>CONCATENATE(Tabela_Brasil[[#This Row],[Município]],"-",Tabela_Brasil[[#This Row],[Estado]])</f>
        <v>Ibicuitinga-CE</v>
      </c>
      <c r="J4080">
        <f>IF(Tabela_Brasil[[#This Row],[IDHM]]&lt;=0.599,1,0)</f>
        <v>0</v>
      </c>
      <c r="K4080" t="str">
        <f>IF(Tabela_Brasil[[#This Row],[IDHM]]&lt;=0.55,"Baixo",IF(Tabela_Brasil[[#This Row],[IDHM]]&lt;=0.699,"Médio",IF(Tabela_Brasil[[#This Row],[IDHM]]&lt;=0.799,"Alto","Muito Alto")))</f>
        <v>Médio</v>
      </c>
      <c r="L4080" t="str">
        <f>VLOOKUP(Tabela_Brasil[[#This Row],[Estado]],'De-Para_Estado_Regiao'!$B$3:$C$29,2,FALSE)</f>
        <v>Nordeste</v>
      </c>
      <c r="M4080">
        <f>IF(Tabela_Brasil[[#This Row],[IBGE_1-4]]&gt;=951,1,0)</f>
        <v>0</v>
      </c>
      <c r="N4080">
        <f>IF(Tabela_Brasil[[#This Row],[COMP_P]]&lt;=2,1,0)</f>
        <v>1</v>
      </c>
    </row>
    <row r="4081" spans="1:14" x14ac:dyDescent="0.25">
      <c r="A4081" s="12" t="s">
        <v>3968</v>
      </c>
      <c r="B4081" s="12" t="s">
        <v>24</v>
      </c>
      <c r="C4081" s="12">
        <v>66</v>
      </c>
      <c r="D4081" s="12">
        <v>0.57999999999999996</v>
      </c>
      <c r="E4081" s="12">
        <v>0.56799999999999995</v>
      </c>
      <c r="F4081" s="12">
        <v>0.436</v>
      </c>
      <c r="G4081" s="12">
        <v>12198.39</v>
      </c>
      <c r="H4081" s="13">
        <v>0</v>
      </c>
      <c r="I4081" t="str">
        <f>CONCATENATE(Tabela_Brasil[[#This Row],[Município]],"-",Tabela_Brasil[[#This Row],[Estado]])</f>
        <v>Vereda-BA</v>
      </c>
      <c r="J4081">
        <f>IF(Tabela_Brasil[[#This Row],[IDHM]]&lt;=0.599,1,0)</f>
        <v>1</v>
      </c>
      <c r="K4081" t="str">
        <f>IF(Tabela_Brasil[[#This Row],[IDHM]]&lt;=0.55,"Baixo",IF(Tabela_Brasil[[#This Row],[IDHM]]&lt;=0.699,"Médio",IF(Tabela_Brasil[[#This Row],[IDHM]]&lt;=0.799,"Alto","Muito Alto")))</f>
        <v>Médio</v>
      </c>
      <c r="L4081" t="str">
        <f>VLOOKUP(Tabela_Brasil[[#This Row],[Estado]],'De-Para_Estado_Regiao'!$B$3:$C$29,2,FALSE)</f>
        <v>Nordeste</v>
      </c>
      <c r="M4081">
        <f>IF(Tabela_Brasil[[#This Row],[IBGE_1-4]]&gt;=951,1,0)</f>
        <v>0</v>
      </c>
      <c r="N4081">
        <f>IF(Tabela_Brasil[[#This Row],[COMP_P]]&lt;=2,1,0)</f>
        <v>1</v>
      </c>
    </row>
    <row r="4082" spans="1:14" x14ac:dyDescent="0.25">
      <c r="A4082" s="9" t="s">
        <v>3969</v>
      </c>
      <c r="B4082" s="9" t="s">
        <v>19</v>
      </c>
      <c r="C4082" s="9">
        <v>115</v>
      </c>
      <c r="D4082" s="9">
        <v>0.56999999999999995</v>
      </c>
      <c r="E4082" s="9">
        <v>0.51800000000000002</v>
      </c>
      <c r="F4082" s="9">
        <v>0.48899999999999999</v>
      </c>
      <c r="G4082" s="9">
        <v>5697.49</v>
      </c>
      <c r="H4082" s="10">
        <v>0</v>
      </c>
      <c r="I4082" t="str">
        <f>CONCATENATE(Tabela_Brasil[[#This Row],[Município]],"-",Tabela_Brasil[[#This Row],[Estado]])</f>
        <v>Casinhas-PE</v>
      </c>
      <c r="J4082">
        <f>IF(Tabela_Brasil[[#This Row],[IDHM]]&lt;=0.599,1,0)</f>
        <v>1</v>
      </c>
      <c r="K4082" t="str">
        <f>IF(Tabela_Brasil[[#This Row],[IDHM]]&lt;=0.55,"Baixo",IF(Tabela_Brasil[[#This Row],[IDHM]]&lt;=0.699,"Médio",IF(Tabela_Brasil[[#This Row],[IDHM]]&lt;=0.799,"Alto","Muito Alto")))</f>
        <v>Médio</v>
      </c>
      <c r="L4082" t="str">
        <f>VLOOKUP(Tabela_Brasil[[#This Row],[Estado]],'De-Para_Estado_Regiao'!$B$3:$C$29,2,FALSE)</f>
        <v>Nordeste</v>
      </c>
      <c r="M4082">
        <f>IF(Tabela_Brasil[[#This Row],[IBGE_1-4]]&gt;=951,1,0)</f>
        <v>0</v>
      </c>
      <c r="N4082">
        <f>IF(Tabela_Brasil[[#This Row],[COMP_P]]&lt;=2,1,0)</f>
        <v>1</v>
      </c>
    </row>
    <row r="4083" spans="1:14" x14ac:dyDescent="0.25">
      <c r="A4083" s="12" t="s">
        <v>3970</v>
      </c>
      <c r="B4083" s="12" t="s">
        <v>16</v>
      </c>
      <c r="C4083" s="12">
        <v>323</v>
      </c>
      <c r="D4083" s="12">
        <v>0.65</v>
      </c>
      <c r="E4083" s="12">
        <v>0.59299999999999997</v>
      </c>
      <c r="F4083" s="12">
        <v>0.55500000000000005</v>
      </c>
      <c r="G4083" s="12">
        <v>11462.12</v>
      </c>
      <c r="H4083" s="13">
        <v>3</v>
      </c>
      <c r="I4083" t="str">
        <f>CONCATENATE(Tabela_Brasil[[#This Row],[Município]],"-",Tabela_Brasil[[#This Row],[Estado]])</f>
        <v>Periquito-MG</v>
      </c>
      <c r="J4083">
        <f>IF(Tabela_Brasil[[#This Row],[IDHM]]&lt;=0.599,1,0)</f>
        <v>0</v>
      </c>
      <c r="K4083" t="str">
        <f>IF(Tabela_Brasil[[#This Row],[IDHM]]&lt;=0.55,"Baixo",IF(Tabela_Brasil[[#This Row],[IDHM]]&lt;=0.699,"Médio",IF(Tabela_Brasil[[#This Row],[IDHM]]&lt;=0.799,"Alto","Muito Alto")))</f>
        <v>Médio</v>
      </c>
      <c r="L4083" t="str">
        <f>VLOOKUP(Tabela_Brasil[[#This Row],[Estado]],'De-Para_Estado_Regiao'!$B$3:$C$29,2,FALSE)</f>
        <v>Sudeste</v>
      </c>
      <c r="M4083">
        <f>IF(Tabela_Brasil[[#This Row],[IBGE_1-4]]&gt;=951,1,0)</f>
        <v>0</v>
      </c>
      <c r="N4083">
        <f>IF(Tabela_Brasil[[#This Row],[COMP_P]]&lt;=2,1,0)</f>
        <v>0</v>
      </c>
    </row>
    <row r="4084" spans="1:14" x14ac:dyDescent="0.25">
      <c r="A4084" s="9" t="s">
        <v>3971</v>
      </c>
      <c r="B4084" s="9" t="s">
        <v>16</v>
      </c>
      <c r="C4084" s="9">
        <v>139</v>
      </c>
      <c r="D4084" s="9">
        <v>0.66</v>
      </c>
      <c r="E4084" s="9">
        <v>0.63100000000000001</v>
      </c>
      <c r="F4084" s="9">
        <v>0.56000000000000005</v>
      </c>
      <c r="G4084" s="9">
        <v>20451.14</v>
      </c>
      <c r="H4084" s="10">
        <v>2</v>
      </c>
      <c r="I4084" t="str">
        <f>CONCATENATE(Tabela_Brasil[[#This Row],[Município]],"-",Tabela_Brasil[[#This Row],[Estado]])</f>
        <v>Minduri-MG</v>
      </c>
      <c r="J4084">
        <f>IF(Tabela_Brasil[[#This Row],[IDHM]]&lt;=0.599,1,0)</f>
        <v>0</v>
      </c>
      <c r="K4084" t="str">
        <f>IF(Tabela_Brasil[[#This Row],[IDHM]]&lt;=0.55,"Baixo",IF(Tabela_Brasil[[#This Row],[IDHM]]&lt;=0.699,"Médio",IF(Tabela_Brasil[[#This Row],[IDHM]]&lt;=0.799,"Alto","Muito Alto")))</f>
        <v>Médio</v>
      </c>
      <c r="L4084" t="str">
        <f>VLOOKUP(Tabela_Brasil[[#This Row],[Estado]],'De-Para_Estado_Regiao'!$B$3:$C$29,2,FALSE)</f>
        <v>Sudeste</v>
      </c>
      <c r="M4084">
        <f>IF(Tabela_Brasil[[#This Row],[IBGE_1-4]]&gt;=951,1,0)</f>
        <v>0</v>
      </c>
      <c r="N4084">
        <f>IF(Tabela_Brasil[[#This Row],[COMP_P]]&lt;=2,1,0)</f>
        <v>1</v>
      </c>
    </row>
    <row r="4085" spans="1:14" x14ac:dyDescent="0.25">
      <c r="A4085" s="12" t="s">
        <v>3972</v>
      </c>
      <c r="B4085" s="12" t="s">
        <v>59</v>
      </c>
      <c r="C4085" s="12">
        <v>116</v>
      </c>
      <c r="D4085" s="12">
        <v>0.73599999999999999</v>
      </c>
      <c r="E4085" s="12">
        <v>0.72399999999999998</v>
      </c>
      <c r="F4085" s="12">
        <v>0.65700000000000003</v>
      </c>
      <c r="G4085" s="12">
        <v>17634.55</v>
      </c>
      <c r="H4085" s="13">
        <v>1</v>
      </c>
      <c r="I4085" t="str">
        <f>CONCATENATE(Tabela_Brasil[[#This Row],[Município]],"-",Tabela_Brasil[[#This Row],[Estado]])</f>
        <v>Ipira-SC</v>
      </c>
      <c r="J4085">
        <f>IF(Tabela_Brasil[[#This Row],[IDHM]]&lt;=0.599,1,0)</f>
        <v>0</v>
      </c>
      <c r="K4085" t="str">
        <f>IF(Tabela_Brasil[[#This Row],[IDHM]]&lt;=0.55,"Baixo",IF(Tabela_Brasil[[#This Row],[IDHM]]&lt;=0.699,"Médio",IF(Tabela_Brasil[[#This Row],[IDHM]]&lt;=0.799,"Alto","Muito Alto")))</f>
        <v>Alto</v>
      </c>
      <c r="L4085" t="str">
        <f>VLOOKUP(Tabela_Brasil[[#This Row],[Estado]],'De-Para_Estado_Regiao'!$B$3:$C$29,2,FALSE)</f>
        <v>Sul</v>
      </c>
      <c r="M4085">
        <f>IF(Tabela_Brasil[[#This Row],[IBGE_1-4]]&gt;=951,1,0)</f>
        <v>0</v>
      </c>
      <c r="N4085">
        <f>IF(Tabela_Brasil[[#This Row],[COMP_P]]&lt;=2,1,0)</f>
        <v>1</v>
      </c>
    </row>
    <row r="4086" spans="1:14" x14ac:dyDescent="0.25">
      <c r="A4086" s="9" t="s">
        <v>2088</v>
      </c>
      <c r="B4086" s="9" t="s">
        <v>111</v>
      </c>
      <c r="C4086" s="9">
        <v>404</v>
      </c>
      <c r="D4086" s="9">
        <v>0.56999999999999995</v>
      </c>
      <c r="E4086" s="9">
        <v>0.495</v>
      </c>
      <c r="F4086" s="9">
        <v>0.52400000000000002</v>
      </c>
      <c r="G4086" s="9">
        <v>7608.64</v>
      </c>
      <c r="H4086" s="10">
        <v>0</v>
      </c>
      <c r="I4086" t="str">
        <f>CONCATENATE(Tabela_Brasil[[#This Row],[Município]],"-",Tabela_Brasil[[#This Row],[Estado]])</f>
        <v>Esperantina-TO</v>
      </c>
      <c r="J4086">
        <f>IF(Tabela_Brasil[[#This Row],[IDHM]]&lt;=0.599,1,0)</f>
        <v>1</v>
      </c>
      <c r="K4086" t="str">
        <f>IF(Tabela_Brasil[[#This Row],[IDHM]]&lt;=0.55,"Baixo",IF(Tabela_Brasil[[#This Row],[IDHM]]&lt;=0.699,"Médio",IF(Tabela_Brasil[[#This Row],[IDHM]]&lt;=0.799,"Alto","Muito Alto")))</f>
        <v>Médio</v>
      </c>
      <c r="L4086" t="str">
        <f>VLOOKUP(Tabela_Brasil[[#This Row],[Estado]],'De-Para_Estado_Regiao'!$B$3:$C$29,2,FALSE)</f>
        <v>Norte</v>
      </c>
      <c r="M4086">
        <f>IF(Tabela_Brasil[[#This Row],[IBGE_1-4]]&gt;=951,1,0)</f>
        <v>0</v>
      </c>
      <c r="N4086">
        <f>IF(Tabela_Brasil[[#This Row],[COMP_P]]&lt;=2,1,0)</f>
        <v>1</v>
      </c>
    </row>
    <row r="4087" spans="1:14" x14ac:dyDescent="0.25">
      <c r="A4087" s="12" t="s">
        <v>3973</v>
      </c>
      <c r="B4087" s="12" t="s">
        <v>59</v>
      </c>
      <c r="C4087" s="12">
        <v>70</v>
      </c>
      <c r="D4087" s="12">
        <v>0.77</v>
      </c>
      <c r="E4087" s="12">
        <v>0.76200000000000001</v>
      </c>
      <c r="F4087" s="12">
        <v>0.66900000000000004</v>
      </c>
      <c r="G4087" s="12">
        <v>28131.01</v>
      </c>
      <c r="H4087" s="13">
        <v>2</v>
      </c>
      <c r="I4087" t="str">
        <f>CONCATENATE(Tabela_Brasil[[#This Row],[Município]],"-",Tabela_Brasil[[#This Row],[Estado]])</f>
        <v>Peritiba-SC</v>
      </c>
      <c r="J4087">
        <f>IF(Tabela_Brasil[[#This Row],[IDHM]]&lt;=0.599,1,0)</f>
        <v>0</v>
      </c>
      <c r="K4087" t="str">
        <f>IF(Tabela_Brasil[[#This Row],[IDHM]]&lt;=0.55,"Baixo",IF(Tabela_Brasil[[#This Row],[IDHM]]&lt;=0.699,"Médio",IF(Tabela_Brasil[[#This Row],[IDHM]]&lt;=0.799,"Alto","Muito Alto")))</f>
        <v>Alto</v>
      </c>
      <c r="L4087" t="str">
        <f>VLOOKUP(Tabela_Brasil[[#This Row],[Estado]],'De-Para_Estado_Regiao'!$B$3:$C$29,2,FALSE)</f>
        <v>Sul</v>
      </c>
      <c r="M4087">
        <f>IF(Tabela_Brasil[[#This Row],[IBGE_1-4]]&gt;=951,1,0)</f>
        <v>0</v>
      </c>
      <c r="N4087">
        <f>IF(Tabela_Brasil[[#This Row],[COMP_P]]&lt;=2,1,0)</f>
        <v>1</v>
      </c>
    </row>
    <row r="4088" spans="1:14" x14ac:dyDescent="0.25">
      <c r="A4088" s="9" t="s">
        <v>3974</v>
      </c>
      <c r="B4088" s="9" t="s">
        <v>114</v>
      </c>
      <c r="C4088" s="9">
        <v>200</v>
      </c>
      <c r="D4088" s="9">
        <v>0.626</v>
      </c>
      <c r="E4088" s="9">
        <v>0.57499999999999996</v>
      </c>
      <c r="F4088" s="9">
        <v>0.55400000000000005</v>
      </c>
      <c r="G4088" s="9">
        <v>10523.18</v>
      </c>
      <c r="H4088" s="10">
        <v>2</v>
      </c>
      <c r="I4088" t="str">
        <f>CONCATENATE(Tabela_Brasil[[#This Row],[Município]],"-",Tabela_Brasil[[#This Row],[Estado]])</f>
        <v>Muribeca-SE</v>
      </c>
      <c r="J4088">
        <f>IF(Tabela_Brasil[[#This Row],[IDHM]]&lt;=0.599,1,0)</f>
        <v>0</v>
      </c>
      <c r="K4088" t="str">
        <f>IF(Tabela_Brasil[[#This Row],[IDHM]]&lt;=0.55,"Baixo",IF(Tabela_Brasil[[#This Row],[IDHM]]&lt;=0.699,"Médio",IF(Tabela_Brasil[[#This Row],[IDHM]]&lt;=0.799,"Alto","Muito Alto")))</f>
        <v>Médio</v>
      </c>
      <c r="L4088" t="str">
        <f>VLOOKUP(Tabela_Brasil[[#This Row],[Estado]],'De-Para_Estado_Regiao'!$B$3:$C$29,2,FALSE)</f>
        <v>Nordeste</v>
      </c>
      <c r="M4088">
        <f>IF(Tabela_Brasil[[#This Row],[IBGE_1-4]]&gt;=951,1,0)</f>
        <v>0</v>
      </c>
      <c r="N4088">
        <f>IF(Tabela_Brasil[[#This Row],[COMP_P]]&lt;=2,1,0)</f>
        <v>1</v>
      </c>
    </row>
    <row r="4089" spans="1:14" x14ac:dyDescent="0.25">
      <c r="A4089" s="12" t="s">
        <v>3975</v>
      </c>
      <c r="B4089" s="12" t="s">
        <v>59</v>
      </c>
      <c r="C4089" s="12">
        <v>136</v>
      </c>
      <c r="D4089" s="12">
        <v>0.70799999999999996</v>
      </c>
      <c r="E4089" s="12">
        <v>0.70399999999999996</v>
      </c>
      <c r="F4089" s="12">
        <v>0.61799999999999999</v>
      </c>
      <c r="G4089" s="12">
        <v>25623.68</v>
      </c>
      <c r="H4089" s="13">
        <v>2</v>
      </c>
      <c r="I4089" t="str">
        <f>CONCATENATE(Tabela_Brasil[[#This Row],[Município]],"-",Tabela_Brasil[[#This Row],[Estado]])</f>
        <v>Galvão-SC</v>
      </c>
      <c r="J4089">
        <f>IF(Tabela_Brasil[[#This Row],[IDHM]]&lt;=0.599,1,0)</f>
        <v>0</v>
      </c>
      <c r="K4089" t="str">
        <f>IF(Tabela_Brasil[[#This Row],[IDHM]]&lt;=0.55,"Baixo",IF(Tabela_Brasil[[#This Row],[IDHM]]&lt;=0.699,"Médio",IF(Tabela_Brasil[[#This Row],[IDHM]]&lt;=0.799,"Alto","Muito Alto")))</f>
        <v>Alto</v>
      </c>
      <c r="L4089" t="str">
        <f>VLOOKUP(Tabela_Brasil[[#This Row],[Estado]],'De-Para_Estado_Regiao'!$B$3:$C$29,2,FALSE)</f>
        <v>Sul</v>
      </c>
      <c r="M4089">
        <f>IF(Tabela_Brasil[[#This Row],[IBGE_1-4]]&gt;=951,1,0)</f>
        <v>0</v>
      </c>
      <c r="N4089">
        <f>IF(Tabela_Brasil[[#This Row],[COMP_P]]&lt;=2,1,0)</f>
        <v>1</v>
      </c>
    </row>
    <row r="4090" spans="1:14" x14ac:dyDescent="0.25">
      <c r="A4090" s="9" t="s">
        <v>3976</v>
      </c>
      <c r="B4090" s="9" t="s">
        <v>22</v>
      </c>
      <c r="C4090" s="9">
        <v>152</v>
      </c>
      <c r="D4090" s="9">
        <v>0.69</v>
      </c>
      <c r="E4090" s="9">
        <v>0.68600000000000005</v>
      </c>
      <c r="F4090" s="9">
        <v>0.61099999999999999</v>
      </c>
      <c r="G4090" s="9">
        <v>18793.740000000002</v>
      </c>
      <c r="H4090" s="10">
        <v>5</v>
      </c>
      <c r="I4090" t="str">
        <f>CONCATENATE(Tabela_Brasil[[#This Row],[Município]],"-",Tabela_Brasil[[#This Row],[Estado]])</f>
        <v>Cafezal Do Sul-PR</v>
      </c>
      <c r="J4090">
        <f>IF(Tabela_Brasil[[#This Row],[IDHM]]&lt;=0.599,1,0)</f>
        <v>0</v>
      </c>
      <c r="K4090" t="str">
        <f>IF(Tabela_Brasil[[#This Row],[IDHM]]&lt;=0.55,"Baixo",IF(Tabela_Brasil[[#This Row],[IDHM]]&lt;=0.699,"Médio",IF(Tabela_Brasil[[#This Row],[IDHM]]&lt;=0.799,"Alto","Muito Alto")))</f>
        <v>Médio</v>
      </c>
      <c r="L4090" t="str">
        <f>VLOOKUP(Tabela_Brasil[[#This Row],[Estado]],'De-Para_Estado_Regiao'!$B$3:$C$29,2,FALSE)</f>
        <v>Sul</v>
      </c>
      <c r="M4090">
        <f>IF(Tabela_Brasil[[#This Row],[IBGE_1-4]]&gt;=951,1,0)</f>
        <v>0</v>
      </c>
      <c r="N4090">
        <f>IF(Tabela_Brasil[[#This Row],[COMP_P]]&lt;=2,1,0)</f>
        <v>0</v>
      </c>
    </row>
    <row r="4091" spans="1:14" x14ac:dyDescent="0.25">
      <c r="A4091" s="12" t="s">
        <v>3977</v>
      </c>
      <c r="B4091" s="12" t="s">
        <v>16</v>
      </c>
      <c r="C4091" s="12">
        <v>125</v>
      </c>
      <c r="D4091" s="12">
        <v>0.56200000000000006</v>
      </c>
      <c r="E4091" s="12">
        <v>0.55100000000000005</v>
      </c>
      <c r="F4091" s="12">
        <v>0.41399999999999998</v>
      </c>
      <c r="G4091" s="12">
        <v>10159.709999999999</v>
      </c>
      <c r="H4091" s="13">
        <v>5</v>
      </c>
      <c r="I4091" t="str">
        <f>CONCATENATE(Tabela_Brasil[[#This Row],[Município]],"-",Tabela_Brasil[[#This Row],[Estado]])</f>
        <v>Orizânia-MG</v>
      </c>
      <c r="J4091">
        <f>IF(Tabela_Brasil[[#This Row],[IDHM]]&lt;=0.599,1,0)</f>
        <v>1</v>
      </c>
      <c r="K4091" t="str">
        <f>IF(Tabela_Brasil[[#This Row],[IDHM]]&lt;=0.55,"Baixo",IF(Tabela_Brasil[[#This Row],[IDHM]]&lt;=0.699,"Médio",IF(Tabela_Brasil[[#This Row],[IDHM]]&lt;=0.799,"Alto","Muito Alto")))</f>
        <v>Médio</v>
      </c>
      <c r="L4091" t="str">
        <f>VLOOKUP(Tabela_Brasil[[#This Row],[Estado]],'De-Para_Estado_Regiao'!$B$3:$C$29,2,FALSE)</f>
        <v>Sudeste</v>
      </c>
      <c r="M4091">
        <f>IF(Tabela_Brasil[[#This Row],[IBGE_1-4]]&gt;=951,1,0)</f>
        <v>0</v>
      </c>
      <c r="N4091">
        <f>IF(Tabela_Brasil[[#This Row],[COMP_P]]&lt;=2,1,0)</f>
        <v>0</v>
      </c>
    </row>
    <row r="4092" spans="1:14" x14ac:dyDescent="0.25">
      <c r="A4092" s="9" t="s">
        <v>3978</v>
      </c>
      <c r="B4092" s="9" t="s">
        <v>82</v>
      </c>
      <c r="C4092" s="9">
        <v>296</v>
      </c>
      <c r="D4092" s="9">
        <v>0.59399999999999997</v>
      </c>
      <c r="E4092" s="9">
        <v>0.56100000000000005</v>
      </c>
      <c r="F4092" s="9">
        <v>0.47099999999999997</v>
      </c>
      <c r="G4092" s="9">
        <v>6805.05</v>
      </c>
      <c r="H4092" s="10">
        <v>3</v>
      </c>
      <c r="I4092" t="str">
        <f>CONCATENATE(Tabela_Brasil[[#This Row],[Município]],"-",Tabela_Brasil[[#This Row],[Estado]])</f>
        <v>São Sebastião De Lagoa De Roça-PB</v>
      </c>
      <c r="J4092">
        <f>IF(Tabela_Brasil[[#This Row],[IDHM]]&lt;=0.599,1,0)</f>
        <v>1</v>
      </c>
      <c r="K4092" t="str">
        <f>IF(Tabela_Brasil[[#This Row],[IDHM]]&lt;=0.55,"Baixo",IF(Tabela_Brasil[[#This Row],[IDHM]]&lt;=0.699,"Médio",IF(Tabela_Brasil[[#This Row],[IDHM]]&lt;=0.799,"Alto","Muito Alto")))</f>
        <v>Médio</v>
      </c>
      <c r="L4092" t="str">
        <f>VLOOKUP(Tabela_Brasil[[#This Row],[Estado]],'De-Para_Estado_Regiao'!$B$3:$C$29,2,FALSE)</f>
        <v>Nordeste</v>
      </c>
      <c r="M4092">
        <f>IF(Tabela_Brasil[[#This Row],[IBGE_1-4]]&gt;=951,1,0)</f>
        <v>0</v>
      </c>
      <c r="N4092">
        <f>IF(Tabela_Brasil[[#This Row],[COMP_P]]&lt;=2,1,0)</f>
        <v>0</v>
      </c>
    </row>
    <row r="4093" spans="1:14" x14ac:dyDescent="0.25">
      <c r="A4093" s="12" t="s">
        <v>3979</v>
      </c>
      <c r="B4093" s="12" t="s">
        <v>19</v>
      </c>
      <c r="C4093" s="12">
        <v>482</v>
      </c>
      <c r="D4093" s="12">
        <v>0.6</v>
      </c>
      <c r="E4093" s="12">
        <v>0.52200000000000002</v>
      </c>
      <c r="F4093" s="12">
        <v>0.54</v>
      </c>
      <c r="G4093" s="12">
        <v>7116.94</v>
      </c>
      <c r="H4093" s="13">
        <v>1</v>
      </c>
      <c r="I4093" t="str">
        <f>CONCATENATE(Tabela_Brasil[[#This Row],[Município]],"-",Tabela_Brasil[[#This Row],[Estado]])</f>
        <v>Moreilândia-PE</v>
      </c>
      <c r="J4093">
        <f>IF(Tabela_Brasil[[#This Row],[IDHM]]&lt;=0.599,1,0)</f>
        <v>0</v>
      </c>
      <c r="K4093" t="str">
        <f>IF(Tabela_Brasil[[#This Row],[IDHM]]&lt;=0.55,"Baixo",IF(Tabela_Brasil[[#This Row],[IDHM]]&lt;=0.699,"Médio",IF(Tabela_Brasil[[#This Row],[IDHM]]&lt;=0.799,"Alto","Muito Alto")))</f>
        <v>Médio</v>
      </c>
      <c r="L4093" t="str">
        <f>VLOOKUP(Tabela_Brasil[[#This Row],[Estado]],'De-Para_Estado_Regiao'!$B$3:$C$29,2,FALSE)</f>
        <v>Nordeste</v>
      </c>
      <c r="M4093">
        <f>IF(Tabela_Brasil[[#This Row],[IBGE_1-4]]&gt;=951,1,0)</f>
        <v>0</v>
      </c>
      <c r="N4093">
        <f>IF(Tabela_Brasil[[#This Row],[COMP_P]]&lt;=2,1,0)</f>
        <v>1</v>
      </c>
    </row>
    <row r="4094" spans="1:14" x14ac:dyDescent="0.25">
      <c r="A4094" s="9" t="s">
        <v>3980</v>
      </c>
      <c r="B4094" s="9" t="s">
        <v>82</v>
      </c>
      <c r="C4094" s="9">
        <v>593</v>
      </c>
      <c r="D4094" s="9">
        <v>0.60099999999999998</v>
      </c>
      <c r="E4094" s="9">
        <v>0.57599999999999996</v>
      </c>
      <c r="F4094" s="9">
        <v>0.498</v>
      </c>
      <c r="G4094" s="9">
        <v>7508.59</v>
      </c>
      <c r="H4094" s="10">
        <v>3</v>
      </c>
      <c r="I4094" t="str">
        <f>CONCATENATE(Tabela_Brasil[[#This Row],[Município]],"-",Tabela_Brasil[[#This Row],[Estado]])</f>
        <v>Nova Floresta-PB</v>
      </c>
      <c r="J4094">
        <f>IF(Tabela_Brasil[[#This Row],[IDHM]]&lt;=0.599,1,0)</f>
        <v>0</v>
      </c>
      <c r="K4094" t="str">
        <f>IF(Tabela_Brasil[[#This Row],[IDHM]]&lt;=0.55,"Baixo",IF(Tabela_Brasil[[#This Row],[IDHM]]&lt;=0.699,"Médio",IF(Tabela_Brasil[[#This Row],[IDHM]]&lt;=0.799,"Alto","Muito Alto")))</f>
        <v>Médio</v>
      </c>
      <c r="L4094" t="str">
        <f>VLOOKUP(Tabela_Brasil[[#This Row],[Estado]],'De-Para_Estado_Regiao'!$B$3:$C$29,2,FALSE)</f>
        <v>Nordeste</v>
      </c>
      <c r="M4094">
        <f>IF(Tabela_Brasil[[#This Row],[IBGE_1-4]]&gt;=951,1,0)</f>
        <v>0</v>
      </c>
      <c r="N4094">
        <f>IF(Tabela_Brasil[[#This Row],[COMP_P]]&lt;=2,1,0)</f>
        <v>0</v>
      </c>
    </row>
    <row r="4095" spans="1:14" x14ac:dyDescent="0.25">
      <c r="A4095" s="12" t="s">
        <v>3981</v>
      </c>
      <c r="B4095" s="12" t="s">
        <v>14</v>
      </c>
      <c r="C4095" s="12">
        <v>23</v>
      </c>
      <c r="D4095" s="12">
        <v>0.62</v>
      </c>
      <c r="E4095" s="12">
        <v>0.69899999999999995</v>
      </c>
      <c r="F4095" s="12">
        <v>0.38500000000000001</v>
      </c>
      <c r="G4095" s="12">
        <v>22874.62</v>
      </c>
      <c r="H4095" s="13">
        <v>4</v>
      </c>
      <c r="I4095" t="str">
        <f>CONCATENATE(Tabela_Brasil[[#This Row],[Município]],"-",Tabela_Brasil[[#This Row],[Estado]])</f>
        <v>Charrua-RS</v>
      </c>
      <c r="J4095">
        <f>IF(Tabela_Brasil[[#This Row],[IDHM]]&lt;=0.599,1,0)</f>
        <v>0</v>
      </c>
      <c r="K4095" t="str">
        <f>IF(Tabela_Brasil[[#This Row],[IDHM]]&lt;=0.55,"Baixo",IF(Tabela_Brasil[[#This Row],[IDHM]]&lt;=0.699,"Médio",IF(Tabela_Brasil[[#This Row],[IDHM]]&lt;=0.799,"Alto","Muito Alto")))</f>
        <v>Médio</v>
      </c>
      <c r="L4095" t="str">
        <f>VLOOKUP(Tabela_Brasil[[#This Row],[Estado]],'De-Para_Estado_Regiao'!$B$3:$C$29,2,FALSE)</f>
        <v>Sul</v>
      </c>
      <c r="M4095">
        <f>IF(Tabela_Brasil[[#This Row],[IBGE_1-4]]&gt;=951,1,0)</f>
        <v>0</v>
      </c>
      <c r="N4095">
        <f>IF(Tabela_Brasil[[#This Row],[COMP_P]]&lt;=2,1,0)</f>
        <v>0</v>
      </c>
    </row>
    <row r="4096" spans="1:14" x14ac:dyDescent="0.25">
      <c r="A4096" s="9" t="s">
        <v>3982</v>
      </c>
      <c r="B4096" s="9" t="s">
        <v>16</v>
      </c>
      <c r="C4096" s="9">
        <v>287</v>
      </c>
      <c r="D4096" s="9">
        <v>0.59699999999999998</v>
      </c>
      <c r="E4096" s="9">
        <v>0.59399999999999997</v>
      </c>
      <c r="F4096" s="9">
        <v>0.47299999999999998</v>
      </c>
      <c r="G4096" s="9">
        <v>9394.85</v>
      </c>
      <c r="H4096" s="10">
        <v>3</v>
      </c>
      <c r="I4096" t="str">
        <f>CONCATENATE(Tabela_Brasil[[#This Row],[Município]],"-",Tabela_Brasil[[#This Row],[Estado]])</f>
        <v>Angelândia-MG</v>
      </c>
      <c r="J4096">
        <f>IF(Tabela_Brasil[[#This Row],[IDHM]]&lt;=0.599,1,0)</f>
        <v>1</v>
      </c>
      <c r="K4096" t="str">
        <f>IF(Tabela_Brasil[[#This Row],[IDHM]]&lt;=0.55,"Baixo",IF(Tabela_Brasil[[#This Row],[IDHM]]&lt;=0.699,"Médio",IF(Tabela_Brasil[[#This Row],[IDHM]]&lt;=0.799,"Alto","Muito Alto")))</f>
        <v>Médio</v>
      </c>
      <c r="L4096" t="str">
        <f>VLOOKUP(Tabela_Brasil[[#This Row],[Estado]],'De-Para_Estado_Regiao'!$B$3:$C$29,2,FALSE)</f>
        <v>Sudeste</v>
      </c>
      <c r="M4096">
        <f>IF(Tabela_Brasil[[#This Row],[IBGE_1-4]]&gt;=951,1,0)</f>
        <v>0</v>
      </c>
      <c r="N4096">
        <f>IF(Tabela_Brasil[[#This Row],[COMP_P]]&lt;=2,1,0)</f>
        <v>0</v>
      </c>
    </row>
    <row r="4097" spans="1:14" x14ac:dyDescent="0.25">
      <c r="A4097" s="12" t="s">
        <v>3983</v>
      </c>
      <c r="B4097" s="12" t="s">
        <v>24</v>
      </c>
      <c r="C4097" s="12">
        <v>319</v>
      </c>
      <c r="D4097" s="12">
        <v>0.57499999999999996</v>
      </c>
      <c r="E4097" s="12">
        <v>0.58099999999999996</v>
      </c>
      <c r="F4097" s="12">
        <v>0.46200000000000002</v>
      </c>
      <c r="G4097" s="12">
        <v>8481.7099999999991</v>
      </c>
      <c r="H4097" s="13">
        <v>10</v>
      </c>
      <c r="I4097" t="str">
        <f>CONCATENATE(Tabela_Brasil[[#This Row],[Município]],"-",Tabela_Brasil[[#This Row],[Estado]])</f>
        <v>Várzea Do Poço-BA</v>
      </c>
      <c r="J4097">
        <f>IF(Tabela_Brasil[[#This Row],[IDHM]]&lt;=0.599,1,0)</f>
        <v>1</v>
      </c>
      <c r="K4097" t="str">
        <f>IF(Tabela_Brasil[[#This Row],[IDHM]]&lt;=0.55,"Baixo",IF(Tabela_Brasil[[#This Row],[IDHM]]&lt;=0.699,"Médio",IF(Tabela_Brasil[[#This Row],[IDHM]]&lt;=0.799,"Alto","Muito Alto")))</f>
        <v>Médio</v>
      </c>
      <c r="L4097" t="str">
        <f>VLOOKUP(Tabela_Brasil[[#This Row],[Estado]],'De-Para_Estado_Regiao'!$B$3:$C$29,2,FALSE)</f>
        <v>Nordeste</v>
      </c>
      <c r="M4097">
        <f>IF(Tabela_Brasil[[#This Row],[IBGE_1-4]]&gt;=951,1,0)</f>
        <v>0</v>
      </c>
      <c r="N4097">
        <f>IF(Tabela_Brasil[[#This Row],[COMP_P]]&lt;=2,1,0)</f>
        <v>0</v>
      </c>
    </row>
    <row r="4098" spans="1:14" x14ac:dyDescent="0.25">
      <c r="A4098" s="9" t="s">
        <v>3984</v>
      </c>
      <c r="B4098" s="9" t="s">
        <v>22</v>
      </c>
      <c r="C4098" s="9">
        <v>31</v>
      </c>
      <c r="D4098" s="9">
        <v>0.61399999999999999</v>
      </c>
      <c r="E4098" s="9">
        <v>0.61499999999999999</v>
      </c>
      <c r="F4098" s="9">
        <v>0.46300000000000002</v>
      </c>
      <c r="G4098" s="9">
        <v>16512.27</v>
      </c>
      <c r="H4098" s="10">
        <v>1</v>
      </c>
      <c r="I4098" t="str">
        <f>CONCATENATE(Tabela_Brasil[[#This Row],[Município]],"-",Tabela_Brasil[[#This Row],[Estado]])</f>
        <v>Marquinho-PR</v>
      </c>
      <c r="J4098">
        <f>IF(Tabela_Brasil[[#This Row],[IDHM]]&lt;=0.599,1,0)</f>
        <v>0</v>
      </c>
      <c r="K4098" t="str">
        <f>IF(Tabela_Brasil[[#This Row],[IDHM]]&lt;=0.55,"Baixo",IF(Tabela_Brasil[[#This Row],[IDHM]]&lt;=0.699,"Médio",IF(Tabela_Brasil[[#This Row],[IDHM]]&lt;=0.799,"Alto","Muito Alto")))</f>
        <v>Médio</v>
      </c>
      <c r="L4098" t="str">
        <f>VLOOKUP(Tabela_Brasil[[#This Row],[Estado]],'De-Para_Estado_Regiao'!$B$3:$C$29,2,FALSE)</f>
        <v>Sul</v>
      </c>
      <c r="M4098">
        <f>IF(Tabela_Brasil[[#This Row],[IBGE_1-4]]&gt;=951,1,0)</f>
        <v>0</v>
      </c>
      <c r="N4098">
        <f>IF(Tabela_Brasil[[#This Row],[COMP_P]]&lt;=2,1,0)</f>
        <v>1</v>
      </c>
    </row>
    <row r="4099" spans="1:14" x14ac:dyDescent="0.25">
      <c r="A4099" s="12" t="s">
        <v>3985</v>
      </c>
      <c r="B4099" s="12" t="s">
        <v>16</v>
      </c>
      <c r="C4099" s="12">
        <v>193</v>
      </c>
      <c r="D4099" s="12">
        <v>0.66900000000000004</v>
      </c>
      <c r="E4099" s="12">
        <v>0.66900000000000004</v>
      </c>
      <c r="F4099" s="12">
        <v>0.53100000000000003</v>
      </c>
      <c r="G4099" s="12">
        <v>15027.25</v>
      </c>
      <c r="H4099" s="13">
        <v>0</v>
      </c>
      <c r="I4099" t="str">
        <f>CONCATENATE(Tabela_Brasil[[#This Row],[Município]],"-",Tabela_Brasil[[#This Row],[Estado]])</f>
        <v>Volta Grande-MG</v>
      </c>
      <c r="J4099">
        <f>IF(Tabela_Brasil[[#This Row],[IDHM]]&lt;=0.599,1,0)</f>
        <v>0</v>
      </c>
      <c r="K4099" t="str">
        <f>IF(Tabela_Brasil[[#This Row],[IDHM]]&lt;=0.55,"Baixo",IF(Tabela_Brasil[[#This Row],[IDHM]]&lt;=0.699,"Médio",IF(Tabela_Brasil[[#This Row],[IDHM]]&lt;=0.799,"Alto","Muito Alto")))</f>
        <v>Médio</v>
      </c>
      <c r="L4099" t="str">
        <f>VLOOKUP(Tabela_Brasil[[#This Row],[Estado]],'De-Para_Estado_Regiao'!$B$3:$C$29,2,FALSE)</f>
        <v>Sudeste</v>
      </c>
      <c r="M4099">
        <f>IF(Tabela_Brasil[[#This Row],[IBGE_1-4]]&gt;=951,1,0)</f>
        <v>0</v>
      </c>
      <c r="N4099">
        <f>IF(Tabela_Brasil[[#This Row],[COMP_P]]&lt;=2,1,0)</f>
        <v>1</v>
      </c>
    </row>
    <row r="4100" spans="1:14" x14ac:dyDescent="0.25">
      <c r="A4100" s="9" t="s">
        <v>1568</v>
      </c>
      <c r="B4100" s="9" t="s">
        <v>19</v>
      </c>
      <c r="C4100" s="9">
        <v>392</v>
      </c>
      <c r="D4100" s="9">
        <v>0.61499999999999999</v>
      </c>
      <c r="E4100" s="9">
        <v>0.56499999999999995</v>
      </c>
      <c r="F4100" s="9">
        <v>0.57299999999999995</v>
      </c>
      <c r="G4100" s="9">
        <v>6860.45</v>
      </c>
      <c r="H4100" s="10">
        <v>8</v>
      </c>
      <c r="I4100" t="str">
        <f>CONCATENATE(Tabela_Brasil[[#This Row],[Município]],"-",Tabela_Brasil[[#This Row],[Estado]])</f>
        <v>Cedro-PE</v>
      </c>
      <c r="J4100">
        <f>IF(Tabela_Brasil[[#This Row],[IDHM]]&lt;=0.599,1,0)</f>
        <v>0</v>
      </c>
      <c r="K4100" t="str">
        <f>IF(Tabela_Brasil[[#This Row],[IDHM]]&lt;=0.55,"Baixo",IF(Tabela_Brasil[[#This Row],[IDHM]]&lt;=0.699,"Médio",IF(Tabela_Brasil[[#This Row],[IDHM]]&lt;=0.799,"Alto","Muito Alto")))</f>
        <v>Médio</v>
      </c>
      <c r="L4100" t="str">
        <f>VLOOKUP(Tabela_Brasil[[#This Row],[Estado]],'De-Para_Estado_Regiao'!$B$3:$C$29,2,FALSE)</f>
        <v>Nordeste</v>
      </c>
      <c r="M4100">
        <f>IF(Tabela_Brasil[[#This Row],[IBGE_1-4]]&gt;=951,1,0)</f>
        <v>0</v>
      </c>
      <c r="N4100">
        <f>IF(Tabela_Brasil[[#This Row],[COMP_P]]&lt;=2,1,0)</f>
        <v>0</v>
      </c>
    </row>
    <row r="4101" spans="1:14" x14ac:dyDescent="0.25">
      <c r="A4101" s="12" t="s">
        <v>3986</v>
      </c>
      <c r="B4101" s="12" t="s">
        <v>24</v>
      </c>
      <c r="C4101" s="12">
        <v>504</v>
      </c>
      <c r="D4101" s="12">
        <v>0.56999999999999995</v>
      </c>
      <c r="E4101" s="12">
        <v>0.53600000000000003</v>
      </c>
      <c r="F4101" s="12">
        <v>0.45400000000000001</v>
      </c>
      <c r="G4101" s="12">
        <v>7373.39</v>
      </c>
      <c r="H4101" s="13">
        <v>0</v>
      </c>
      <c r="I4101" t="str">
        <f>CONCATENATE(Tabela_Brasil[[#This Row],[Município]],"-",Tabela_Brasil[[#This Row],[Estado]])</f>
        <v>Itapitanga-BA</v>
      </c>
      <c r="J4101">
        <f>IF(Tabela_Brasil[[#This Row],[IDHM]]&lt;=0.599,1,0)</f>
        <v>1</v>
      </c>
      <c r="K4101" t="str">
        <f>IF(Tabela_Brasil[[#This Row],[IDHM]]&lt;=0.55,"Baixo",IF(Tabela_Brasil[[#This Row],[IDHM]]&lt;=0.699,"Médio",IF(Tabela_Brasil[[#This Row],[IDHM]]&lt;=0.799,"Alto","Muito Alto")))</f>
        <v>Médio</v>
      </c>
      <c r="L4101" t="str">
        <f>VLOOKUP(Tabela_Brasil[[#This Row],[Estado]],'De-Para_Estado_Regiao'!$B$3:$C$29,2,FALSE)</f>
        <v>Nordeste</v>
      </c>
      <c r="M4101">
        <f>IF(Tabela_Brasil[[#This Row],[IBGE_1-4]]&gt;=951,1,0)</f>
        <v>0</v>
      </c>
      <c r="N4101">
        <f>IF(Tabela_Brasil[[#This Row],[COMP_P]]&lt;=2,1,0)</f>
        <v>1</v>
      </c>
    </row>
    <row r="4102" spans="1:14" x14ac:dyDescent="0.25">
      <c r="A4102" s="9" t="s">
        <v>3987</v>
      </c>
      <c r="B4102" s="9" t="s">
        <v>16</v>
      </c>
      <c r="C4102" s="9">
        <v>410</v>
      </c>
      <c r="D4102" s="9">
        <v>0.69499999999999995</v>
      </c>
      <c r="E4102" s="9">
        <v>0.66400000000000003</v>
      </c>
      <c r="F4102" s="9">
        <v>0.60399999999999998</v>
      </c>
      <c r="G4102" s="9">
        <v>8285.61</v>
      </c>
      <c r="H4102" s="10">
        <v>3</v>
      </c>
      <c r="I4102" t="str">
        <f>CONCATENATE(Tabela_Brasil[[#This Row],[Município]],"-",Tabela_Brasil[[#This Row],[Estado]])</f>
        <v>Capim Branco-MG</v>
      </c>
      <c r="J4102">
        <f>IF(Tabela_Brasil[[#This Row],[IDHM]]&lt;=0.599,1,0)</f>
        <v>0</v>
      </c>
      <c r="K4102" t="str">
        <f>IF(Tabela_Brasil[[#This Row],[IDHM]]&lt;=0.55,"Baixo",IF(Tabela_Brasil[[#This Row],[IDHM]]&lt;=0.699,"Médio",IF(Tabela_Brasil[[#This Row],[IDHM]]&lt;=0.799,"Alto","Muito Alto")))</f>
        <v>Médio</v>
      </c>
      <c r="L4102" t="str">
        <f>VLOOKUP(Tabela_Brasil[[#This Row],[Estado]],'De-Para_Estado_Regiao'!$B$3:$C$29,2,FALSE)</f>
        <v>Sudeste</v>
      </c>
      <c r="M4102">
        <f>IF(Tabela_Brasil[[#This Row],[IBGE_1-4]]&gt;=951,1,0)</f>
        <v>0</v>
      </c>
      <c r="N4102">
        <f>IF(Tabela_Brasil[[#This Row],[COMP_P]]&lt;=2,1,0)</f>
        <v>0</v>
      </c>
    </row>
    <row r="4103" spans="1:14" x14ac:dyDescent="0.25">
      <c r="A4103" s="12" t="s">
        <v>3988</v>
      </c>
      <c r="B4103" s="12" t="s">
        <v>87</v>
      </c>
      <c r="C4103" s="12">
        <v>388</v>
      </c>
      <c r="D4103" s="12">
        <v>0.53</v>
      </c>
      <c r="E4103" s="12">
        <v>0.45200000000000001</v>
      </c>
      <c r="F4103" s="12">
        <v>0.436</v>
      </c>
      <c r="G4103" s="12">
        <v>4803.74</v>
      </c>
      <c r="H4103" s="13">
        <v>41</v>
      </c>
      <c r="I4103" t="str">
        <f>CONCATENATE(Tabela_Brasil[[#This Row],[Município]],"-",Tabela_Brasil[[#This Row],[Estado]])</f>
        <v>Matões Do Norte-MA</v>
      </c>
      <c r="J4103">
        <f>IF(Tabela_Brasil[[#This Row],[IDHM]]&lt;=0.599,1,0)</f>
        <v>1</v>
      </c>
      <c r="K4103" t="str">
        <f>IF(Tabela_Brasil[[#This Row],[IDHM]]&lt;=0.55,"Baixo",IF(Tabela_Brasil[[#This Row],[IDHM]]&lt;=0.699,"Médio",IF(Tabela_Brasil[[#This Row],[IDHM]]&lt;=0.799,"Alto","Muito Alto")))</f>
        <v>Baixo</v>
      </c>
      <c r="L4103" t="str">
        <f>VLOOKUP(Tabela_Brasil[[#This Row],[Estado]],'De-Para_Estado_Regiao'!$B$3:$C$29,2,FALSE)</f>
        <v>Nordeste</v>
      </c>
      <c r="M4103">
        <f>IF(Tabela_Brasil[[#This Row],[IBGE_1-4]]&gt;=951,1,0)</f>
        <v>0</v>
      </c>
      <c r="N4103">
        <f>IF(Tabela_Brasil[[#This Row],[COMP_P]]&lt;=2,1,0)</f>
        <v>0</v>
      </c>
    </row>
    <row r="4104" spans="1:14" x14ac:dyDescent="0.25">
      <c r="A4104" s="9" t="s">
        <v>3989</v>
      </c>
      <c r="B4104" s="9" t="s">
        <v>14</v>
      </c>
      <c r="C4104" s="9">
        <v>130</v>
      </c>
      <c r="D4104" s="9">
        <v>0.67400000000000004</v>
      </c>
      <c r="E4104" s="9">
        <v>0.65600000000000003</v>
      </c>
      <c r="F4104" s="9">
        <v>0.56299999999999994</v>
      </c>
      <c r="G4104" s="9">
        <v>21618.54</v>
      </c>
      <c r="H4104" s="10">
        <v>7</v>
      </c>
      <c r="I4104" t="str">
        <f>CONCATENATE(Tabela_Brasil[[#This Row],[Município]],"-",Tabela_Brasil[[#This Row],[Estado]])</f>
        <v>Braga-RS</v>
      </c>
      <c r="J4104">
        <f>IF(Tabela_Brasil[[#This Row],[IDHM]]&lt;=0.599,1,0)</f>
        <v>0</v>
      </c>
      <c r="K4104" t="str">
        <f>IF(Tabela_Brasil[[#This Row],[IDHM]]&lt;=0.55,"Baixo",IF(Tabela_Brasil[[#This Row],[IDHM]]&lt;=0.699,"Médio",IF(Tabela_Brasil[[#This Row],[IDHM]]&lt;=0.799,"Alto","Muito Alto")))</f>
        <v>Médio</v>
      </c>
      <c r="L4104" t="str">
        <f>VLOOKUP(Tabela_Brasil[[#This Row],[Estado]],'De-Para_Estado_Regiao'!$B$3:$C$29,2,FALSE)</f>
        <v>Sul</v>
      </c>
      <c r="M4104">
        <f>IF(Tabela_Brasil[[#This Row],[IBGE_1-4]]&gt;=951,1,0)</f>
        <v>0</v>
      </c>
      <c r="N4104">
        <f>IF(Tabela_Brasil[[#This Row],[COMP_P]]&lt;=2,1,0)</f>
        <v>0</v>
      </c>
    </row>
    <row r="4105" spans="1:14" x14ac:dyDescent="0.25">
      <c r="A4105" s="12" t="s">
        <v>3990</v>
      </c>
      <c r="B4105" s="12" t="s">
        <v>31</v>
      </c>
      <c r="C4105" s="12">
        <v>229</v>
      </c>
      <c r="D4105" s="12">
        <v>0.65</v>
      </c>
      <c r="E4105" s="12">
        <v>0.56200000000000006</v>
      </c>
      <c r="F4105" s="12">
        <v>0.63400000000000001</v>
      </c>
      <c r="G4105" s="12">
        <v>10127.75</v>
      </c>
      <c r="H4105" s="13">
        <v>0</v>
      </c>
      <c r="I4105" t="str">
        <f>CONCATENATE(Tabela_Brasil[[#This Row],[Município]],"-",Tabela_Brasil[[#This Row],[Estado]])</f>
        <v>Jati-CE</v>
      </c>
      <c r="J4105">
        <f>IF(Tabela_Brasil[[#This Row],[IDHM]]&lt;=0.599,1,0)</f>
        <v>0</v>
      </c>
      <c r="K4105" t="str">
        <f>IF(Tabela_Brasil[[#This Row],[IDHM]]&lt;=0.55,"Baixo",IF(Tabela_Brasil[[#This Row],[IDHM]]&lt;=0.699,"Médio",IF(Tabela_Brasil[[#This Row],[IDHM]]&lt;=0.799,"Alto","Muito Alto")))</f>
        <v>Médio</v>
      </c>
      <c r="L4105" t="str">
        <f>VLOOKUP(Tabela_Brasil[[#This Row],[Estado]],'De-Para_Estado_Regiao'!$B$3:$C$29,2,FALSE)</f>
        <v>Nordeste</v>
      </c>
      <c r="M4105">
        <f>IF(Tabela_Brasil[[#This Row],[IBGE_1-4]]&gt;=951,1,0)</f>
        <v>0</v>
      </c>
      <c r="N4105">
        <f>IF(Tabela_Brasil[[#This Row],[COMP_P]]&lt;=2,1,0)</f>
        <v>1</v>
      </c>
    </row>
    <row r="4106" spans="1:14" x14ac:dyDescent="0.25">
      <c r="A4106" s="9" t="s">
        <v>3991</v>
      </c>
      <c r="B4106" s="9" t="s">
        <v>14</v>
      </c>
      <c r="C4106" s="9">
        <v>10</v>
      </c>
      <c r="D4106" s="9">
        <v>0.66900000000000004</v>
      </c>
      <c r="E4106" s="9">
        <v>0.69199999999999995</v>
      </c>
      <c r="F4106" s="9">
        <v>0.52400000000000002</v>
      </c>
      <c r="G4106" s="9">
        <v>30536.77</v>
      </c>
      <c r="H4106" s="10">
        <v>0</v>
      </c>
      <c r="I4106" t="str">
        <f>CONCATENATE(Tabela_Brasil[[#This Row],[Município]],"-",Tabela_Brasil[[#This Row],[Estado]])</f>
        <v>Itati-RS</v>
      </c>
      <c r="J4106">
        <f>IF(Tabela_Brasil[[#This Row],[IDHM]]&lt;=0.599,1,0)</f>
        <v>0</v>
      </c>
      <c r="K4106" t="str">
        <f>IF(Tabela_Brasil[[#This Row],[IDHM]]&lt;=0.55,"Baixo",IF(Tabela_Brasil[[#This Row],[IDHM]]&lt;=0.699,"Médio",IF(Tabela_Brasil[[#This Row],[IDHM]]&lt;=0.799,"Alto","Muito Alto")))</f>
        <v>Médio</v>
      </c>
      <c r="L4106" t="str">
        <f>VLOOKUP(Tabela_Brasil[[#This Row],[Estado]],'De-Para_Estado_Regiao'!$B$3:$C$29,2,FALSE)</f>
        <v>Sul</v>
      </c>
      <c r="M4106">
        <f>IF(Tabela_Brasil[[#This Row],[IBGE_1-4]]&gt;=951,1,0)</f>
        <v>0</v>
      </c>
      <c r="N4106">
        <f>IF(Tabela_Brasil[[#This Row],[COMP_P]]&lt;=2,1,0)</f>
        <v>1</v>
      </c>
    </row>
    <row r="4107" spans="1:14" x14ac:dyDescent="0.25">
      <c r="A4107" s="12" t="s">
        <v>3992</v>
      </c>
      <c r="B4107" s="12" t="s">
        <v>22</v>
      </c>
      <c r="C4107" s="12">
        <v>47</v>
      </c>
      <c r="D4107" s="12">
        <v>0.67</v>
      </c>
      <c r="E4107" s="12">
        <v>0.63700000000000001</v>
      </c>
      <c r="F4107" s="12">
        <v>0.59399999999999997</v>
      </c>
      <c r="G4107" s="12">
        <v>33952.58</v>
      </c>
      <c r="H4107" s="13">
        <v>1</v>
      </c>
      <c r="I4107" t="str">
        <f>CONCATENATE(Tabela_Brasil[[#This Row],[Município]],"-",Tabela_Brasil[[#This Row],[Estado]])</f>
        <v>Ariranha Do Ivaí-PR</v>
      </c>
      <c r="J4107">
        <f>IF(Tabela_Brasil[[#This Row],[IDHM]]&lt;=0.599,1,0)</f>
        <v>0</v>
      </c>
      <c r="K4107" t="str">
        <f>IF(Tabela_Brasil[[#This Row],[IDHM]]&lt;=0.55,"Baixo",IF(Tabela_Brasil[[#This Row],[IDHM]]&lt;=0.699,"Médio",IF(Tabela_Brasil[[#This Row],[IDHM]]&lt;=0.799,"Alto","Muito Alto")))</f>
        <v>Médio</v>
      </c>
      <c r="L4107" t="str">
        <f>VLOOKUP(Tabela_Brasil[[#This Row],[Estado]],'De-Para_Estado_Regiao'!$B$3:$C$29,2,FALSE)</f>
        <v>Sul</v>
      </c>
      <c r="M4107">
        <f>IF(Tabela_Brasil[[#This Row],[IBGE_1-4]]&gt;=951,1,0)</f>
        <v>0</v>
      </c>
      <c r="N4107">
        <f>IF(Tabela_Brasil[[#This Row],[COMP_P]]&lt;=2,1,0)</f>
        <v>1</v>
      </c>
    </row>
    <row r="4108" spans="1:14" x14ac:dyDescent="0.25">
      <c r="A4108" s="9" t="s">
        <v>3993</v>
      </c>
      <c r="B4108" s="9" t="s">
        <v>59</v>
      </c>
      <c r="C4108" s="9">
        <v>27</v>
      </c>
      <c r="D4108" s="9">
        <v>0.72599999999999998</v>
      </c>
      <c r="E4108" s="9">
        <v>0.70799999999999996</v>
      </c>
      <c r="F4108" s="9">
        <v>0.67</v>
      </c>
      <c r="G4108" s="9">
        <v>38071.919999999998</v>
      </c>
      <c r="H4108" s="10">
        <v>1</v>
      </c>
      <c r="I4108" t="str">
        <f>CONCATENATE(Tabela_Brasil[[#This Row],[Município]],"-",Tabela_Brasil[[#This Row],[Estado]])</f>
        <v>Ermo-SC</v>
      </c>
      <c r="J4108">
        <f>IF(Tabela_Brasil[[#This Row],[IDHM]]&lt;=0.599,1,0)</f>
        <v>0</v>
      </c>
      <c r="K4108" t="str">
        <f>IF(Tabela_Brasil[[#This Row],[IDHM]]&lt;=0.55,"Baixo",IF(Tabela_Brasil[[#This Row],[IDHM]]&lt;=0.699,"Médio",IF(Tabela_Brasil[[#This Row],[IDHM]]&lt;=0.799,"Alto","Muito Alto")))</f>
        <v>Alto</v>
      </c>
      <c r="L4108" t="str">
        <f>VLOOKUP(Tabela_Brasil[[#This Row],[Estado]],'De-Para_Estado_Regiao'!$B$3:$C$29,2,FALSE)</f>
        <v>Sul</v>
      </c>
      <c r="M4108">
        <f>IF(Tabela_Brasil[[#This Row],[IBGE_1-4]]&gt;=951,1,0)</f>
        <v>0</v>
      </c>
      <c r="N4108">
        <f>IF(Tabela_Brasil[[#This Row],[COMP_P]]&lt;=2,1,0)</f>
        <v>1</v>
      </c>
    </row>
    <row r="4109" spans="1:14" x14ac:dyDescent="0.25">
      <c r="A4109" s="12" t="s">
        <v>3994</v>
      </c>
      <c r="B4109" s="12" t="s">
        <v>22</v>
      </c>
      <c r="C4109" s="12">
        <v>101</v>
      </c>
      <c r="D4109" s="12">
        <v>0.68</v>
      </c>
      <c r="E4109" s="12">
        <v>0.65700000000000003</v>
      </c>
      <c r="F4109" s="12">
        <v>0.59799999999999998</v>
      </c>
      <c r="G4109" s="12">
        <v>21260.01</v>
      </c>
      <c r="H4109" s="13">
        <v>6</v>
      </c>
      <c r="I4109" t="str">
        <f>CONCATENATE(Tabela_Brasil[[#This Row],[Município]],"-",Tabela_Brasil[[#This Row],[Estado]])</f>
        <v>Lidianópolis-PR</v>
      </c>
      <c r="J4109">
        <f>IF(Tabela_Brasil[[#This Row],[IDHM]]&lt;=0.599,1,0)</f>
        <v>0</v>
      </c>
      <c r="K4109" t="str">
        <f>IF(Tabela_Brasil[[#This Row],[IDHM]]&lt;=0.55,"Baixo",IF(Tabela_Brasil[[#This Row],[IDHM]]&lt;=0.699,"Médio",IF(Tabela_Brasil[[#This Row],[IDHM]]&lt;=0.799,"Alto","Muito Alto")))</f>
        <v>Médio</v>
      </c>
      <c r="L4109" t="str">
        <f>VLOOKUP(Tabela_Brasil[[#This Row],[Estado]],'De-Para_Estado_Regiao'!$B$3:$C$29,2,FALSE)</f>
        <v>Sul</v>
      </c>
      <c r="M4109">
        <f>IF(Tabela_Brasil[[#This Row],[IBGE_1-4]]&gt;=951,1,0)</f>
        <v>0</v>
      </c>
      <c r="N4109">
        <f>IF(Tabela_Brasil[[#This Row],[COMP_P]]&lt;=2,1,0)</f>
        <v>0</v>
      </c>
    </row>
    <row r="4110" spans="1:14" x14ac:dyDescent="0.25">
      <c r="A4110" s="9" t="s">
        <v>3995</v>
      </c>
      <c r="B4110" s="9" t="s">
        <v>94</v>
      </c>
      <c r="C4110" s="9">
        <v>416</v>
      </c>
      <c r="D4110" s="9">
        <v>0.53100000000000003</v>
      </c>
      <c r="E4110" s="9">
        <v>0.55900000000000005</v>
      </c>
      <c r="F4110" s="9">
        <v>0.38400000000000001</v>
      </c>
      <c r="G4110" s="9">
        <v>7276.71</v>
      </c>
      <c r="H4110" s="10">
        <v>11</v>
      </c>
      <c r="I4110" t="str">
        <f>CONCATENATE(Tabela_Brasil[[#This Row],[Município]],"-",Tabela_Brasil[[#This Row],[Estado]])</f>
        <v>Cacimbinhas-AL</v>
      </c>
      <c r="J4110">
        <f>IF(Tabela_Brasil[[#This Row],[IDHM]]&lt;=0.599,1,0)</f>
        <v>1</v>
      </c>
      <c r="K4110" t="str">
        <f>IF(Tabela_Brasil[[#This Row],[IDHM]]&lt;=0.55,"Baixo",IF(Tabela_Brasil[[#This Row],[IDHM]]&lt;=0.699,"Médio",IF(Tabela_Brasil[[#This Row],[IDHM]]&lt;=0.799,"Alto","Muito Alto")))</f>
        <v>Baixo</v>
      </c>
      <c r="L4110" t="str">
        <f>VLOOKUP(Tabela_Brasil[[#This Row],[Estado]],'De-Para_Estado_Regiao'!$B$3:$C$29,2,FALSE)</f>
        <v>Nordeste</v>
      </c>
      <c r="M4110">
        <f>IF(Tabela_Brasil[[#This Row],[IBGE_1-4]]&gt;=951,1,0)</f>
        <v>0</v>
      </c>
      <c r="N4110">
        <f>IF(Tabela_Brasil[[#This Row],[COMP_P]]&lt;=2,1,0)</f>
        <v>0</v>
      </c>
    </row>
    <row r="4111" spans="1:14" x14ac:dyDescent="0.25">
      <c r="A4111" s="12" t="s">
        <v>3996</v>
      </c>
      <c r="B4111" s="12" t="s">
        <v>14</v>
      </c>
      <c r="C4111" s="12">
        <v>32</v>
      </c>
      <c r="D4111" s="12">
        <v>0.66</v>
      </c>
      <c r="E4111" s="12">
        <v>0.64500000000000002</v>
      </c>
      <c r="F4111" s="12">
        <v>0.54500000000000004</v>
      </c>
      <c r="G4111" s="12">
        <v>23464.65</v>
      </c>
      <c r="H4111" s="13">
        <v>4</v>
      </c>
      <c r="I4111" t="str">
        <f>CONCATENATE(Tabela_Brasil[[#This Row],[Município]],"-",Tabela_Brasil[[#This Row],[Estado]])</f>
        <v>Rio Dos Índios-RS</v>
      </c>
      <c r="J4111">
        <f>IF(Tabela_Brasil[[#This Row],[IDHM]]&lt;=0.599,1,0)</f>
        <v>0</v>
      </c>
      <c r="K4111" t="str">
        <f>IF(Tabela_Brasil[[#This Row],[IDHM]]&lt;=0.55,"Baixo",IF(Tabela_Brasil[[#This Row],[IDHM]]&lt;=0.699,"Médio",IF(Tabela_Brasil[[#This Row],[IDHM]]&lt;=0.799,"Alto","Muito Alto")))</f>
        <v>Médio</v>
      </c>
      <c r="L4111" t="str">
        <f>VLOOKUP(Tabela_Brasil[[#This Row],[Estado]],'De-Para_Estado_Regiao'!$B$3:$C$29,2,FALSE)</f>
        <v>Sul</v>
      </c>
      <c r="M4111">
        <f>IF(Tabela_Brasil[[#This Row],[IBGE_1-4]]&gt;=951,1,0)</f>
        <v>0</v>
      </c>
      <c r="N4111">
        <f>IF(Tabela_Brasil[[#This Row],[COMP_P]]&lt;=2,1,0)</f>
        <v>0</v>
      </c>
    </row>
    <row r="4112" spans="1:14" x14ac:dyDescent="0.25">
      <c r="A4112" s="9" t="s">
        <v>3997</v>
      </c>
      <c r="B4112" s="9" t="s">
        <v>31</v>
      </c>
      <c r="C4112" s="9">
        <v>384</v>
      </c>
      <c r="D4112" s="9">
        <v>0.58299999999999996</v>
      </c>
      <c r="E4112" s="9">
        <v>0.51500000000000001</v>
      </c>
      <c r="F4112" s="9">
        <v>0.51800000000000002</v>
      </c>
      <c r="G4112" s="9">
        <v>6809.89</v>
      </c>
      <c r="H4112" s="10">
        <v>11</v>
      </c>
      <c r="I4112" t="str">
        <f>CONCATENATE(Tabela_Brasil[[#This Row],[Município]],"-",Tabela_Brasil[[#This Row],[Estado]])</f>
        <v>Paramoti-CE</v>
      </c>
      <c r="J4112">
        <f>IF(Tabela_Brasil[[#This Row],[IDHM]]&lt;=0.599,1,0)</f>
        <v>1</v>
      </c>
      <c r="K4112" t="str">
        <f>IF(Tabela_Brasil[[#This Row],[IDHM]]&lt;=0.55,"Baixo",IF(Tabela_Brasil[[#This Row],[IDHM]]&lt;=0.699,"Médio",IF(Tabela_Brasil[[#This Row],[IDHM]]&lt;=0.799,"Alto","Muito Alto")))</f>
        <v>Médio</v>
      </c>
      <c r="L4112" t="str">
        <f>VLOOKUP(Tabela_Brasil[[#This Row],[Estado]],'De-Para_Estado_Regiao'!$B$3:$C$29,2,FALSE)</f>
        <v>Nordeste</v>
      </c>
      <c r="M4112">
        <f>IF(Tabela_Brasil[[#This Row],[IBGE_1-4]]&gt;=951,1,0)</f>
        <v>0</v>
      </c>
      <c r="N4112">
        <f>IF(Tabela_Brasil[[#This Row],[COMP_P]]&lt;=2,1,0)</f>
        <v>0</v>
      </c>
    </row>
    <row r="4113" spans="1:14" x14ac:dyDescent="0.25">
      <c r="A4113" s="12" t="s">
        <v>3998</v>
      </c>
      <c r="B4113" s="12" t="s">
        <v>111</v>
      </c>
      <c r="C4113" s="12">
        <v>149</v>
      </c>
      <c r="D4113" s="12">
        <v>0.60499999999999998</v>
      </c>
      <c r="E4113" s="12">
        <v>0.57399999999999995</v>
      </c>
      <c r="F4113" s="12">
        <v>0.50800000000000001</v>
      </c>
      <c r="G4113" s="12">
        <v>14343.67</v>
      </c>
      <c r="H4113" s="13">
        <v>3</v>
      </c>
      <c r="I4113" t="str">
        <f>CONCATENATE(Tabela_Brasil[[#This Row],[Município]],"-",Tabela_Brasil[[#This Row],[Estado]])</f>
        <v>Couto Magalhães-TO</v>
      </c>
      <c r="J4113">
        <f>IF(Tabela_Brasil[[#This Row],[IDHM]]&lt;=0.599,1,0)</f>
        <v>0</v>
      </c>
      <c r="K4113" t="str">
        <f>IF(Tabela_Brasil[[#This Row],[IDHM]]&lt;=0.55,"Baixo",IF(Tabela_Brasil[[#This Row],[IDHM]]&lt;=0.699,"Médio",IF(Tabela_Brasil[[#This Row],[IDHM]]&lt;=0.799,"Alto","Muito Alto")))</f>
        <v>Médio</v>
      </c>
      <c r="L4113" t="str">
        <f>VLOOKUP(Tabela_Brasil[[#This Row],[Estado]],'De-Para_Estado_Regiao'!$B$3:$C$29,2,FALSE)</f>
        <v>Norte</v>
      </c>
      <c r="M4113">
        <f>IF(Tabela_Brasil[[#This Row],[IBGE_1-4]]&gt;=951,1,0)</f>
        <v>0</v>
      </c>
      <c r="N4113">
        <f>IF(Tabela_Brasil[[#This Row],[COMP_P]]&lt;=2,1,0)</f>
        <v>0</v>
      </c>
    </row>
    <row r="4114" spans="1:14" x14ac:dyDescent="0.25">
      <c r="A4114" s="9" t="s">
        <v>3999</v>
      </c>
      <c r="B4114" s="9" t="s">
        <v>24</v>
      </c>
      <c r="C4114" s="9">
        <v>460</v>
      </c>
      <c r="D4114" s="9">
        <v>0.55200000000000005</v>
      </c>
      <c r="E4114" s="9">
        <v>0.55500000000000005</v>
      </c>
      <c r="F4114" s="9">
        <v>0.41699999999999998</v>
      </c>
      <c r="G4114" s="9">
        <v>7308.53</v>
      </c>
      <c r="H4114" s="10">
        <v>2</v>
      </c>
      <c r="I4114" t="str">
        <f>CONCATENATE(Tabela_Brasil[[#This Row],[Município]],"-",Tabela_Brasil[[#This Row],[Estado]])</f>
        <v>São José Do Jacuípe-BA</v>
      </c>
      <c r="J4114">
        <f>IF(Tabela_Brasil[[#This Row],[IDHM]]&lt;=0.599,1,0)</f>
        <v>1</v>
      </c>
      <c r="K4114" t="str">
        <f>IF(Tabela_Brasil[[#This Row],[IDHM]]&lt;=0.55,"Baixo",IF(Tabela_Brasil[[#This Row],[IDHM]]&lt;=0.699,"Médio",IF(Tabela_Brasil[[#This Row],[IDHM]]&lt;=0.799,"Alto","Muito Alto")))</f>
        <v>Médio</v>
      </c>
      <c r="L4114" t="str">
        <f>VLOOKUP(Tabela_Brasil[[#This Row],[Estado]],'De-Para_Estado_Regiao'!$B$3:$C$29,2,FALSE)</f>
        <v>Nordeste</v>
      </c>
      <c r="M4114">
        <f>IF(Tabela_Brasil[[#This Row],[IBGE_1-4]]&gt;=951,1,0)</f>
        <v>0</v>
      </c>
      <c r="N4114">
        <f>IF(Tabela_Brasil[[#This Row],[COMP_P]]&lt;=2,1,0)</f>
        <v>1</v>
      </c>
    </row>
    <row r="4115" spans="1:14" x14ac:dyDescent="0.25">
      <c r="A4115" s="12" t="s">
        <v>4000</v>
      </c>
      <c r="B4115" s="12" t="s">
        <v>16</v>
      </c>
      <c r="C4115" s="12">
        <v>90</v>
      </c>
      <c r="D4115" s="12">
        <v>0.67</v>
      </c>
      <c r="E4115" s="12">
        <v>0.68400000000000005</v>
      </c>
      <c r="F4115" s="12">
        <v>0.54900000000000004</v>
      </c>
      <c r="G4115" s="12">
        <v>25795.91</v>
      </c>
      <c r="H4115" s="13">
        <v>4</v>
      </c>
      <c r="I4115" t="str">
        <f>CONCATENATE(Tabela_Brasil[[#This Row],[Município]],"-",Tabela_Brasil[[#This Row],[Estado]])</f>
        <v>Albertina-MG</v>
      </c>
      <c r="J4115">
        <f>IF(Tabela_Brasil[[#This Row],[IDHM]]&lt;=0.599,1,0)</f>
        <v>0</v>
      </c>
      <c r="K4115" t="str">
        <f>IF(Tabela_Brasil[[#This Row],[IDHM]]&lt;=0.55,"Baixo",IF(Tabela_Brasil[[#This Row],[IDHM]]&lt;=0.699,"Médio",IF(Tabela_Brasil[[#This Row],[IDHM]]&lt;=0.799,"Alto","Muito Alto")))</f>
        <v>Médio</v>
      </c>
      <c r="L4115" t="str">
        <f>VLOOKUP(Tabela_Brasil[[#This Row],[Estado]],'De-Para_Estado_Regiao'!$B$3:$C$29,2,FALSE)</f>
        <v>Sudeste</v>
      </c>
      <c r="M4115">
        <f>IF(Tabela_Brasil[[#This Row],[IBGE_1-4]]&gt;=951,1,0)</f>
        <v>0</v>
      </c>
      <c r="N4115">
        <f>IF(Tabela_Brasil[[#This Row],[COMP_P]]&lt;=2,1,0)</f>
        <v>0</v>
      </c>
    </row>
    <row r="4116" spans="1:14" x14ac:dyDescent="0.25">
      <c r="A4116" s="9" t="s">
        <v>4001</v>
      </c>
      <c r="B4116" s="9" t="s">
        <v>82</v>
      </c>
      <c r="C4116" s="9">
        <v>49</v>
      </c>
      <c r="D4116" s="9">
        <v>0.57299999999999995</v>
      </c>
      <c r="E4116" s="9">
        <v>0.52500000000000002</v>
      </c>
      <c r="F4116" s="9">
        <v>0.47699999999999998</v>
      </c>
      <c r="G4116" s="9">
        <v>10074.76</v>
      </c>
      <c r="H4116" s="10">
        <v>15</v>
      </c>
      <c r="I4116" t="str">
        <f>CONCATENATE(Tabela_Brasil[[#This Row],[Município]],"-",Tabela_Brasil[[#This Row],[Estado]])</f>
        <v>Sobrado-PB</v>
      </c>
      <c r="J4116">
        <f>IF(Tabela_Brasil[[#This Row],[IDHM]]&lt;=0.599,1,0)</f>
        <v>1</v>
      </c>
      <c r="K4116" t="str">
        <f>IF(Tabela_Brasil[[#This Row],[IDHM]]&lt;=0.55,"Baixo",IF(Tabela_Brasil[[#This Row],[IDHM]]&lt;=0.699,"Médio",IF(Tabela_Brasil[[#This Row],[IDHM]]&lt;=0.799,"Alto","Muito Alto")))</f>
        <v>Médio</v>
      </c>
      <c r="L4116" t="str">
        <f>VLOOKUP(Tabela_Brasil[[#This Row],[Estado]],'De-Para_Estado_Regiao'!$B$3:$C$29,2,FALSE)</f>
        <v>Nordeste</v>
      </c>
      <c r="M4116">
        <f>IF(Tabela_Brasil[[#This Row],[IBGE_1-4]]&gt;=951,1,0)</f>
        <v>0</v>
      </c>
      <c r="N4116">
        <f>IF(Tabela_Brasil[[#This Row],[COMP_P]]&lt;=2,1,0)</f>
        <v>0</v>
      </c>
    </row>
    <row r="4117" spans="1:14" x14ac:dyDescent="0.25">
      <c r="A4117" s="12" t="s">
        <v>4002</v>
      </c>
      <c r="B4117" s="12" t="s">
        <v>14</v>
      </c>
      <c r="C4117" s="12">
        <v>53</v>
      </c>
      <c r="D4117" s="12">
        <v>0.76300000000000001</v>
      </c>
      <c r="E4117" s="12">
        <v>0.77300000000000002</v>
      </c>
      <c r="F4117" s="12">
        <v>0.67400000000000004</v>
      </c>
      <c r="G4117" s="12">
        <v>28752.95</v>
      </c>
      <c r="H4117" s="13">
        <v>2</v>
      </c>
      <c r="I4117" t="str">
        <f>CONCATENATE(Tabela_Brasil[[#This Row],[Município]],"-",Tabela_Brasil[[#This Row],[Estado]])</f>
        <v>Fagundes Varela-RS</v>
      </c>
      <c r="J4117">
        <f>IF(Tabela_Brasil[[#This Row],[IDHM]]&lt;=0.599,1,0)</f>
        <v>0</v>
      </c>
      <c r="K4117" t="str">
        <f>IF(Tabela_Brasil[[#This Row],[IDHM]]&lt;=0.55,"Baixo",IF(Tabela_Brasil[[#This Row],[IDHM]]&lt;=0.699,"Médio",IF(Tabela_Brasil[[#This Row],[IDHM]]&lt;=0.799,"Alto","Muito Alto")))</f>
        <v>Alto</v>
      </c>
      <c r="L4117" t="str">
        <f>VLOOKUP(Tabela_Brasil[[#This Row],[Estado]],'De-Para_Estado_Regiao'!$B$3:$C$29,2,FALSE)</f>
        <v>Sul</v>
      </c>
      <c r="M4117">
        <f>IF(Tabela_Brasil[[#This Row],[IBGE_1-4]]&gt;=951,1,0)</f>
        <v>0</v>
      </c>
      <c r="N4117">
        <f>IF(Tabela_Brasil[[#This Row],[COMP_P]]&lt;=2,1,0)</f>
        <v>1</v>
      </c>
    </row>
    <row r="4118" spans="1:14" x14ac:dyDescent="0.25">
      <c r="A4118" s="9" t="s">
        <v>4003</v>
      </c>
      <c r="B4118" s="9" t="s">
        <v>24</v>
      </c>
      <c r="C4118" s="9">
        <v>350</v>
      </c>
      <c r="D4118" s="9">
        <v>0.56999999999999995</v>
      </c>
      <c r="E4118" s="9">
        <v>0.54300000000000004</v>
      </c>
      <c r="F4118" s="9">
        <v>0.46300000000000002</v>
      </c>
      <c r="G4118" s="9">
        <v>7662.72</v>
      </c>
      <c r="H4118" s="10">
        <v>1</v>
      </c>
      <c r="I4118" t="str">
        <f>CONCATENATE(Tabela_Brasil[[#This Row],[Município]],"-",Tabela_Brasil[[#This Row],[Estado]])</f>
        <v>Iramaia-BA</v>
      </c>
      <c r="J4118">
        <f>IF(Tabela_Brasil[[#This Row],[IDHM]]&lt;=0.599,1,0)</f>
        <v>1</v>
      </c>
      <c r="K4118" t="str">
        <f>IF(Tabela_Brasil[[#This Row],[IDHM]]&lt;=0.55,"Baixo",IF(Tabela_Brasil[[#This Row],[IDHM]]&lt;=0.699,"Médio",IF(Tabela_Brasil[[#This Row],[IDHM]]&lt;=0.799,"Alto","Muito Alto")))</f>
        <v>Médio</v>
      </c>
      <c r="L4118" t="str">
        <f>VLOOKUP(Tabela_Brasil[[#This Row],[Estado]],'De-Para_Estado_Regiao'!$B$3:$C$29,2,FALSE)</f>
        <v>Nordeste</v>
      </c>
      <c r="M4118">
        <f>IF(Tabela_Brasil[[#This Row],[IBGE_1-4]]&gt;=951,1,0)</f>
        <v>0</v>
      </c>
      <c r="N4118">
        <f>IF(Tabela_Brasil[[#This Row],[COMP_P]]&lt;=2,1,0)</f>
        <v>1</v>
      </c>
    </row>
    <row r="4119" spans="1:14" x14ac:dyDescent="0.25">
      <c r="A4119" s="12" t="s">
        <v>4004</v>
      </c>
      <c r="B4119" s="12" t="s">
        <v>111</v>
      </c>
      <c r="C4119" s="12">
        <v>181</v>
      </c>
      <c r="D4119" s="12">
        <v>0.56999999999999995</v>
      </c>
      <c r="E4119" s="12">
        <v>0.56399999999999995</v>
      </c>
      <c r="F4119" s="12">
        <v>0.436</v>
      </c>
      <c r="G4119" s="12">
        <v>13501.37</v>
      </c>
      <c r="H4119" s="13">
        <v>0</v>
      </c>
      <c r="I4119" t="str">
        <f>CONCATENATE(Tabela_Brasil[[#This Row],[Município]],"-",Tabela_Brasil[[#This Row],[Estado]])</f>
        <v>Palmeirante-TO</v>
      </c>
      <c r="J4119">
        <f>IF(Tabela_Brasil[[#This Row],[IDHM]]&lt;=0.599,1,0)</f>
        <v>1</v>
      </c>
      <c r="K4119" t="str">
        <f>IF(Tabela_Brasil[[#This Row],[IDHM]]&lt;=0.55,"Baixo",IF(Tabela_Brasil[[#This Row],[IDHM]]&lt;=0.699,"Médio",IF(Tabela_Brasil[[#This Row],[IDHM]]&lt;=0.799,"Alto","Muito Alto")))</f>
        <v>Médio</v>
      </c>
      <c r="L4119" t="str">
        <f>VLOOKUP(Tabela_Brasil[[#This Row],[Estado]],'De-Para_Estado_Regiao'!$B$3:$C$29,2,FALSE)</f>
        <v>Norte</v>
      </c>
      <c r="M4119">
        <f>IF(Tabela_Brasil[[#This Row],[IBGE_1-4]]&gt;=951,1,0)</f>
        <v>0</v>
      </c>
      <c r="N4119">
        <f>IF(Tabela_Brasil[[#This Row],[COMP_P]]&lt;=2,1,0)</f>
        <v>1</v>
      </c>
    </row>
    <row r="4120" spans="1:14" x14ac:dyDescent="0.25">
      <c r="A4120" s="9" t="s">
        <v>4005</v>
      </c>
      <c r="B4120" s="9" t="s">
        <v>7</v>
      </c>
      <c r="C4120" s="9">
        <v>214</v>
      </c>
      <c r="D4120" s="9">
        <v>0.69</v>
      </c>
      <c r="E4120" s="9">
        <v>0.65300000000000002</v>
      </c>
      <c r="F4120" s="9">
        <v>0.61899999999999999</v>
      </c>
      <c r="G4120" s="9">
        <v>15905.86</v>
      </c>
      <c r="H4120" s="10">
        <v>2</v>
      </c>
      <c r="I4120" t="str">
        <f>CONCATENATE(Tabela_Brasil[[#This Row],[Município]],"-",Tabela_Brasil[[#This Row],[Estado]])</f>
        <v>Coronel Macedo-SP</v>
      </c>
      <c r="J4120">
        <f>IF(Tabela_Brasil[[#This Row],[IDHM]]&lt;=0.599,1,0)</f>
        <v>0</v>
      </c>
      <c r="K4120" t="str">
        <f>IF(Tabela_Brasil[[#This Row],[IDHM]]&lt;=0.55,"Baixo",IF(Tabela_Brasil[[#This Row],[IDHM]]&lt;=0.699,"Médio",IF(Tabela_Brasil[[#This Row],[IDHM]]&lt;=0.799,"Alto","Muito Alto")))</f>
        <v>Médio</v>
      </c>
      <c r="L4120" t="str">
        <f>VLOOKUP(Tabela_Brasil[[#This Row],[Estado]],'De-Para_Estado_Regiao'!$B$3:$C$29,2,FALSE)</f>
        <v>Sudeste</v>
      </c>
      <c r="M4120">
        <f>IF(Tabela_Brasil[[#This Row],[IBGE_1-4]]&gt;=951,1,0)</f>
        <v>0</v>
      </c>
      <c r="N4120">
        <f>IF(Tabela_Brasil[[#This Row],[COMP_P]]&lt;=2,1,0)</f>
        <v>1</v>
      </c>
    </row>
    <row r="4121" spans="1:14" x14ac:dyDescent="0.25">
      <c r="A4121" s="12" t="s">
        <v>4006</v>
      </c>
      <c r="B4121" s="12" t="s">
        <v>82</v>
      </c>
      <c r="C4121" s="12">
        <v>314</v>
      </c>
      <c r="D4121" s="12">
        <v>0.54500000000000004</v>
      </c>
      <c r="E4121" s="12">
        <v>0.52400000000000002</v>
      </c>
      <c r="F4121" s="12">
        <v>0.44700000000000001</v>
      </c>
      <c r="G4121" s="12">
        <v>7440.16</v>
      </c>
      <c r="H4121" s="13">
        <v>3</v>
      </c>
      <c r="I4121" t="str">
        <f>CONCATENATE(Tabela_Brasil[[#This Row],[Município]],"-",Tabela_Brasil[[#This Row],[Estado]])</f>
        <v>Dona Inês-PB</v>
      </c>
      <c r="J4121">
        <f>IF(Tabela_Brasil[[#This Row],[IDHM]]&lt;=0.599,1,0)</f>
        <v>1</v>
      </c>
      <c r="K4121" t="str">
        <f>IF(Tabela_Brasil[[#This Row],[IDHM]]&lt;=0.55,"Baixo",IF(Tabela_Brasil[[#This Row],[IDHM]]&lt;=0.699,"Médio",IF(Tabela_Brasil[[#This Row],[IDHM]]&lt;=0.799,"Alto","Muito Alto")))</f>
        <v>Baixo</v>
      </c>
      <c r="L4121" t="str">
        <f>VLOOKUP(Tabela_Brasil[[#This Row],[Estado]],'De-Para_Estado_Regiao'!$B$3:$C$29,2,FALSE)</f>
        <v>Nordeste</v>
      </c>
      <c r="M4121">
        <f>IF(Tabela_Brasil[[#This Row],[IBGE_1-4]]&gt;=951,1,0)</f>
        <v>0</v>
      </c>
      <c r="N4121">
        <f>IF(Tabela_Brasil[[#This Row],[COMP_P]]&lt;=2,1,0)</f>
        <v>0</v>
      </c>
    </row>
    <row r="4122" spans="1:14" x14ac:dyDescent="0.25">
      <c r="A4122" s="9" t="s">
        <v>4007</v>
      </c>
      <c r="B4122" s="9" t="s">
        <v>82</v>
      </c>
      <c r="C4122" s="9">
        <v>187</v>
      </c>
      <c r="D4122" s="9">
        <v>0.58099999999999996</v>
      </c>
      <c r="E4122" s="9">
        <v>0.54100000000000004</v>
      </c>
      <c r="F4122" s="9">
        <v>0.495</v>
      </c>
      <c r="G4122" s="9">
        <v>8647.69</v>
      </c>
      <c r="H4122" s="10">
        <v>9</v>
      </c>
      <c r="I4122" t="str">
        <f>CONCATENATE(Tabela_Brasil[[#This Row],[Município]],"-",Tabela_Brasil[[#This Row],[Estado]])</f>
        <v>Baía Da Traição-PB</v>
      </c>
      <c r="J4122">
        <f>IF(Tabela_Brasil[[#This Row],[IDHM]]&lt;=0.599,1,0)</f>
        <v>1</v>
      </c>
      <c r="K4122" t="str">
        <f>IF(Tabela_Brasil[[#This Row],[IDHM]]&lt;=0.55,"Baixo",IF(Tabela_Brasil[[#This Row],[IDHM]]&lt;=0.699,"Médio",IF(Tabela_Brasil[[#This Row],[IDHM]]&lt;=0.799,"Alto","Muito Alto")))</f>
        <v>Médio</v>
      </c>
      <c r="L4122" t="str">
        <f>VLOOKUP(Tabela_Brasil[[#This Row],[Estado]],'De-Para_Estado_Regiao'!$B$3:$C$29,2,FALSE)</f>
        <v>Nordeste</v>
      </c>
      <c r="M4122">
        <f>IF(Tabela_Brasil[[#This Row],[IBGE_1-4]]&gt;=951,1,0)</f>
        <v>0</v>
      </c>
      <c r="N4122">
        <f>IF(Tabela_Brasil[[#This Row],[COMP_P]]&lt;=2,1,0)</f>
        <v>0</v>
      </c>
    </row>
    <row r="4123" spans="1:14" x14ac:dyDescent="0.25">
      <c r="A4123" s="12" t="s">
        <v>4008</v>
      </c>
      <c r="B4123" s="12" t="s">
        <v>72</v>
      </c>
      <c r="C4123" s="12">
        <v>481</v>
      </c>
      <c r="D4123" s="12">
        <v>0.59</v>
      </c>
      <c r="E4123" s="12">
        <v>0.56999999999999995</v>
      </c>
      <c r="F4123" s="12">
        <v>0.46800000000000003</v>
      </c>
      <c r="G4123" s="12">
        <v>7204.29</v>
      </c>
      <c r="H4123" s="13">
        <v>16</v>
      </c>
      <c r="I4123" t="str">
        <f>CONCATENATE(Tabela_Brasil[[#This Row],[Município]],"-",Tabela_Brasil[[#This Row],[Estado]])</f>
        <v>Tenente Ananias-RN</v>
      </c>
      <c r="J4123">
        <f>IF(Tabela_Brasil[[#This Row],[IDHM]]&lt;=0.599,1,0)</f>
        <v>1</v>
      </c>
      <c r="K4123" t="str">
        <f>IF(Tabela_Brasil[[#This Row],[IDHM]]&lt;=0.55,"Baixo",IF(Tabela_Brasil[[#This Row],[IDHM]]&lt;=0.699,"Médio",IF(Tabela_Brasil[[#This Row],[IDHM]]&lt;=0.799,"Alto","Muito Alto")))</f>
        <v>Médio</v>
      </c>
      <c r="L4123" t="str">
        <f>VLOOKUP(Tabela_Brasil[[#This Row],[Estado]],'De-Para_Estado_Regiao'!$B$3:$C$29,2,FALSE)</f>
        <v>Nordeste</v>
      </c>
      <c r="M4123">
        <f>IF(Tabela_Brasil[[#This Row],[IBGE_1-4]]&gt;=951,1,0)</f>
        <v>0</v>
      </c>
      <c r="N4123">
        <f>IF(Tabela_Brasil[[#This Row],[COMP_P]]&lt;=2,1,0)</f>
        <v>0</v>
      </c>
    </row>
    <row r="4124" spans="1:14" x14ac:dyDescent="0.25">
      <c r="A4124" s="9" t="s">
        <v>4009</v>
      </c>
      <c r="B4124" s="9" t="s">
        <v>87</v>
      </c>
      <c r="C4124" s="9">
        <v>472</v>
      </c>
      <c r="D4124" s="9">
        <v>0.53</v>
      </c>
      <c r="E4124" s="9">
        <v>0.48299999999999998</v>
      </c>
      <c r="F4124" s="9">
        <v>0.44400000000000001</v>
      </c>
      <c r="G4124" s="9">
        <v>5090.8100000000004</v>
      </c>
      <c r="H4124" s="10">
        <v>1</v>
      </c>
      <c r="I4124" t="str">
        <f>CONCATENATE(Tabela_Brasil[[#This Row],[Município]],"-",Tabela_Brasil[[#This Row],[Estado]])</f>
        <v>Araguanã-MA</v>
      </c>
      <c r="J4124">
        <f>IF(Tabela_Brasil[[#This Row],[IDHM]]&lt;=0.599,1,0)</f>
        <v>1</v>
      </c>
      <c r="K4124" t="str">
        <f>IF(Tabela_Brasil[[#This Row],[IDHM]]&lt;=0.55,"Baixo",IF(Tabela_Brasil[[#This Row],[IDHM]]&lt;=0.699,"Médio",IF(Tabela_Brasil[[#This Row],[IDHM]]&lt;=0.799,"Alto","Muito Alto")))</f>
        <v>Baixo</v>
      </c>
      <c r="L4124" t="str">
        <f>VLOOKUP(Tabela_Brasil[[#This Row],[Estado]],'De-Para_Estado_Regiao'!$B$3:$C$29,2,FALSE)</f>
        <v>Nordeste</v>
      </c>
      <c r="M4124">
        <f>IF(Tabela_Brasil[[#This Row],[IBGE_1-4]]&gt;=951,1,0)</f>
        <v>0</v>
      </c>
      <c r="N4124">
        <f>IF(Tabela_Brasil[[#This Row],[COMP_P]]&lt;=2,1,0)</f>
        <v>1</v>
      </c>
    </row>
    <row r="4125" spans="1:14" x14ac:dyDescent="0.25">
      <c r="A4125" s="12" t="s">
        <v>4010</v>
      </c>
      <c r="B4125" s="12" t="s">
        <v>59</v>
      </c>
      <c r="C4125" s="12">
        <v>168</v>
      </c>
      <c r="D4125" s="12">
        <v>0.622</v>
      </c>
      <c r="E4125" s="12">
        <v>0.61799999999999999</v>
      </c>
      <c r="F4125" s="12">
        <v>0.5</v>
      </c>
      <c r="G4125" s="12">
        <v>22803.439999999999</v>
      </c>
      <c r="H4125" s="13">
        <v>2</v>
      </c>
      <c r="I4125" t="str">
        <f>CONCATENATE(Tabela_Brasil[[#This Row],[Município]],"-",Tabela_Brasil[[#This Row],[Estado]])</f>
        <v>Calmon-SC</v>
      </c>
      <c r="J4125">
        <f>IF(Tabela_Brasil[[#This Row],[IDHM]]&lt;=0.599,1,0)</f>
        <v>0</v>
      </c>
      <c r="K4125" t="str">
        <f>IF(Tabela_Brasil[[#This Row],[IDHM]]&lt;=0.55,"Baixo",IF(Tabela_Brasil[[#This Row],[IDHM]]&lt;=0.699,"Médio",IF(Tabela_Brasil[[#This Row],[IDHM]]&lt;=0.799,"Alto","Muito Alto")))</f>
        <v>Médio</v>
      </c>
      <c r="L4125" t="str">
        <f>VLOOKUP(Tabela_Brasil[[#This Row],[Estado]],'De-Para_Estado_Regiao'!$B$3:$C$29,2,FALSE)</f>
        <v>Sul</v>
      </c>
      <c r="M4125">
        <f>IF(Tabela_Brasil[[#This Row],[IBGE_1-4]]&gt;=951,1,0)</f>
        <v>0</v>
      </c>
      <c r="N4125">
        <f>IF(Tabela_Brasil[[#This Row],[COMP_P]]&lt;=2,1,0)</f>
        <v>1</v>
      </c>
    </row>
    <row r="4126" spans="1:14" x14ac:dyDescent="0.25">
      <c r="A4126" s="9" t="s">
        <v>4011</v>
      </c>
      <c r="B4126" s="9" t="s">
        <v>16</v>
      </c>
      <c r="C4126" s="9">
        <v>167</v>
      </c>
      <c r="D4126" s="9">
        <v>0.63500000000000001</v>
      </c>
      <c r="E4126" s="9">
        <v>0.64</v>
      </c>
      <c r="F4126" s="9">
        <v>0.48499999999999999</v>
      </c>
      <c r="G4126" s="9">
        <v>12651.65</v>
      </c>
      <c r="H4126" s="10">
        <v>7</v>
      </c>
      <c r="I4126" t="str">
        <f>CONCATENATE(Tabela_Brasil[[#This Row],[Município]],"-",Tabela_Brasil[[#This Row],[Estado]])</f>
        <v>Itueta-MG</v>
      </c>
      <c r="J4126">
        <f>IF(Tabela_Brasil[[#This Row],[IDHM]]&lt;=0.599,1,0)</f>
        <v>0</v>
      </c>
      <c r="K4126" t="str">
        <f>IF(Tabela_Brasil[[#This Row],[IDHM]]&lt;=0.55,"Baixo",IF(Tabela_Brasil[[#This Row],[IDHM]]&lt;=0.699,"Médio",IF(Tabela_Brasil[[#This Row],[IDHM]]&lt;=0.799,"Alto","Muito Alto")))</f>
        <v>Médio</v>
      </c>
      <c r="L4126" t="str">
        <f>VLOOKUP(Tabela_Brasil[[#This Row],[Estado]],'De-Para_Estado_Regiao'!$B$3:$C$29,2,FALSE)</f>
        <v>Sudeste</v>
      </c>
      <c r="M4126">
        <f>IF(Tabela_Brasil[[#This Row],[IBGE_1-4]]&gt;=951,1,0)</f>
        <v>0</v>
      </c>
      <c r="N4126">
        <f>IF(Tabela_Brasil[[#This Row],[COMP_P]]&lt;=2,1,0)</f>
        <v>0</v>
      </c>
    </row>
    <row r="4127" spans="1:14" x14ac:dyDescent="0.25">
      <c r="A4127" s="12" t="s">
        <v>4012</v>
      </c>
      <c r="B4127" s="12" t="s">
        <v>24</v>
      </c>
      <c r="C4127" s="12">
        <v>219</v>
      </c>
      <c r="D4127" s="12">
        <v>0.54200000000000004</v>
      </c>
      <c r="E4127" s="12">
        <v>0.53600000000000003</v>
      </c>
      <c r="F4127" s="12">
        <v>0.40899999999999997</v>
      </c>
      <c r="G4127" s="12">
        <v>4811.03</v>
      </c>
      <c r="H4127" s="13">
        <v>2</v>
      </c>
      <c r="I4127" t="str">
        <f>CONCATENATE(Tabela_Brasil[[#This Row],[Município]],"-",Tabela_Brasil[[#This Row],[Estado]])</f>
        <v>Caetanos-BA</v>
      </c>
      <c r="J4127">
        <f>IF(Tabela_Brasil[[#This Row],[IDHM]]&lt;=0.599,1,0)</f>
        <v>1</v>
      </c>
      <c r="K4127" t="str">
        <f>IF(Tabela_Brasil[[#This Row],[IDHM]]&lt;=0.55,"Baixo",IF(Tabela_Brasil[[#This Row],[IDHM]]&lt;=0.699,"Médio",IF(Tabela_Brasil[[#This Row],[IDHM]]&lt;=0.799,"Alto","Muito Alto")))</f>
        <v>Baixo</v>
      </c>
      <c r="L4127" t="str">
        <f>VLOOKUP(Tabela_Brasil[[#This Row],[Estado]],'De-Para_Estado_Regiao'!$B$3:$C$29,2,FALSE)</f>
        <v>Nordeste</v>
      </c>
      <c r="M4127">
        <f>IF(Tabela_Brasil[[#This Row],[IBGE_1-4]]&gt;=951,1,0)</f>
        <v>0</v>
      </c>
      <c r="N4127">
        <f>IF(Tabela_Brasil[[#This Row],[COMP_P]]&lt;=2,1,0)</f>
        <v>1</v>
      </c>
    </row>
    <row r="4128" spans="1:14" x14ac:dyDescent="0.25">
      <c r="A4128" s="9" t="s">
        <v>4013</v>
      </c>
      <c r="B4128" s="9" t="s">
        <v>59</v>
      </c>
      <c r="C4128" s="9">
        <v>166</v>
      </c>
      <c r="D4128" s="9">
        <v>0.69</v>
      </c>
      <c r="E4128" s="9">
        <v>0.66100000000000003</v>
      </c>
      <c r="F4128" s="9">
        <v>0.60499999999999998</v>
      </c>
      <c r="G4128" s="9">
        <v>22640.83</v>
      </c>
      <c r="H4128" s="10">
        <v>5</v>
      </c>
      <c r="I4128" t="str">
        <f>CONCATENATE(Tabela_Brasil[[#This Row],[Município]],"-",Tabela_Brasil[[#This Row],[Estado]])</f>
        <v>Ponte Alta Do Norte-SC</v>
      </c>
      <c r="J4128">
        <f>IF(Tabela_Brasil[[#This Row],[IDHM]]&lt;=0.599,1,0)</f>
        <v>0</v>
      </c>
      <c r="K4128" t="str">
        <f>IF(Tabela_Brasil[[#This Row],[IDHM]]&lt;=0.55,"Baixo",IF(Tabela_Brasil[[#This Row],[IDHM]]&lt;=0.699,"Médio",IF(Tabela_Brasil[[#This Row],[IDHM]]&lt;=0.799,"Alto","Muito Alto")))</f>
        <v>Médio</v>
      </c>
      <c r="L4128" t="str">
        <f>VLOOKUP(Tabela_Brasil[[#This Row],[Estado]],'De-Para_Estado_Regiao'!$B$3:$C$29,2,FALSE)</f>
        <v>Sul</v>
      </c>
      <c r="M4128">
        <f>IF(Tabela_Brasil[[#This Row],[IBGE_1-4]]&gt;=951,1,0)</f>
        <v>0</v>
      </c>
      <c r="N4128">
        <f>IF(Tabela_Brasil[[#This Row],[COMP_P]]&lt;=2,1,0)</f>
        <v>0</v>
      </c>
    </row>
    <row r="4129" spans="1:14" x14ac:dyDescent="0.25">
      <c r="A4129" s="12" t="s">
        <v>4014</v>
      </c>
      <c r="B4129" s="12" t="s">
        <v>24</v>
      </c>
      <c r="C4129" s="12">
        <v>359</v>
      </c>
      <c r="D4129" s="12">
        <v>0.61199999999999999</v>
      </c>
      <c r="E4129" s="12">
        <v>0.57199999999999995</v>
      </c>
      <c r="F4129" s="12">
        <v>0.52500000000000002</v>
      </c>
      <c r="G4129" s="12">
        <v>6980.13</v>
      </c>
      <c r="H4129" s="13">
        <v>6</v>
      </c>
      <c r="I4129" t="str">
        <f>CONCATENATE(Tabela_Brasil[[#This Row],[Município]],"-",Tabela_Brasil[[#This Row],[Estado]])</f>
        <v>Pintadas-BA</v>
      </c>
      <c r="J4129">
        <f>IF(Tabela_Brasil[[#This Row],[IDHM]]&lt;=0.599,1,0)</f>
        <v>0</v>
      </c>
      <c r="K4129" t="str">
        <f>IF(Tabela_Brasil[[#This Row],[IDHM]]&lt;=0.55,"Baixo",IF(Tabela_Brasil[[#This Row],[IDHM]]&lt;=0.699,"Médio",IF(Tabela_Brasil[[#This Row],[IDHM]]&lt;=0.799,"Alto","Muito Alto")))</f>
        <v>Médio</v>
      </c>
      <c r="L4129" t="str">
        <f>VLOOKUP(Tabela_Brasil[[#This Row],[Estado]],'De-Para_Estado_Regiao'!$B$3:$C$29,2,FALSE)</f>
        <v>Nordeste</v>
      </c>
      <c r="M4129">
        <f>IF(Tabela_Brasil[[#This Row],[IBGE_1-4]]&gt;=951,1,0)</f>
        <v>0</v>
      </c>
      <c r="N4129">
        <f>IF(Tabela_Brasil[[#This Row],[COMP_P]]&lt;=2,1,0)</f>
        <v>0</v>
      </c>
    </row>
    <row r="4130" spans="1:14" x14ac:dyDescent="0.25">
      <c r="A4130" s="9" t="s">
        <v>4015</v>
      </c>
      <c r="B4130" s="9" t="s">
        <v>87</v>
      </c>
      <c r="C4130" s="9">
        <v>435</v>
      </c>
      <c r="D4130" s="9">
        <v>0.51800000000000002</v>
      </c>
      <c r="E4130" s="9">
        <v>0.45600000000000002</v>
      </c>
      <c r="F4130" s="9">
        <v>0.41899999999999998</v>
      </c>
      <c r="G4130" s="9">
        <v>4867.3</v>
      </c>
      <c r="H4130" s="10">
        <v>0</v>
      </c>
      <c r="I4130" t="str">
        <f>CONCATENATE(Tabela_Brasil[[#This Row],[Município]],"-",Tabela_Brasil[[#This Row],[Estado]])</f>
        <v>Itaipava Do Grajaú-MA</v>
      </c>
      <c r="J4130">
        <f>IF(Tabela_Brasil[[#This Row],[IDHM]]&lt;=0.599,1,0)</f>
        <v>1</v>
      </c>
      <c r="K4130" t="str">
        <f>IF(Tabela_Brasil[[#This Row],[IDHM]]&lt;=0.55,"Baixo",IF(Tabela_Brasil[[#This Row],[IDHM]]&lt;=0.699,"Médio",IF(Tabela_Brasil[[#This Row],[IDHM]]&lt;=0.799,"Alto","Muito Alto")))</f>
        <v>Baixo</v>
      </c>
      <c r="L4130" t="str">
        <f>VLOOKUP(Tabela_Brasil[[#This Row],[Estado]],'De-Para_Estado_Regiao'!$B$3:$C$29,2,FALSE)</f>
        <v>Nordeste</v>
      </c>
      <c r="M4130">
        <f>IF(Tabela_Brasil[[#This Row],[IBGE_1-4]]&gt;=951,1,0)</f>
        <v>0</v>
      </c>
      <c r="N4130">
        <f>IF(Tabela_Brasil[[#This Row],[COMP_P]]&lt;=2,1,0)</f>
        <v>1</v>
      </c>
    </row>
    <row r="4131" spans="1:14" x14ac:dyDescent="0.25">
      <c r="A4131" s="12" t="s">
        <v>4016</v>
      </c>
      <c r="B4131" s="12" t="s">
        <v>24</v>
      </c>
      <c r="C4131" s="12">
        <v>193</v>
      </c>
      <c r="D4131" s="12">
        <v>0.61499999999999999</v>
      </c>
      <c r="E4131" s="12">
        <v>0.56899999999999995</v>
      </c>
      <c r="F4131" s="12">
        <v>0.52700000000000002</v>
      </c>
      <c r="G4131" s="12">
        <v>6625.77</v>
      </c>
      <c r="H4131" s="13">
        <v>13</v>
      </c>
      <c r="I4131" t="str">
        <f>CONCATENATE(Tabela_Brasil[[#This Row],[Município]],"-",Tabela_Brasil[[#This Row],[Estado]])</f>
        <v>Sebastião Laranjeiras-BA</v>
      </c>
      <c r="J4131">
        <f>IF(Tabela_Brasil[[#This Row],[IDHM]]&lt;=0.599,1,0)</f>
        <v>0</v>
      </c>
      <c r="K4131" t="str">
        <f>IF(Tabela_Brasil[[#This Row],[IDHM]]&lt;=0.55,"Baixo",IF(Tabela_Brasil[[#This Row],[IDHM]]&lt;=0.699,"Médio",IF(Tabela_Brasil[[#This Row],[IDHM]]&lt;=0.799,"Alto","Muito Alto")))</f>
        <v>Médio</v>
      </c>
      <c r="L4131" t="str">
        <f>VLOOKUP(Tabela_Brasil[[#This Row],[Estado]],'De-Para_Estado_Regiao'!$B$3:$C$29,2,FALSE)</f>
        <v>Nordeste</v>
      </c>
      <c r="M4131">
        <f>IF(Tabela_Brasil[[#This Row],[IBGE_1-4]]&gt;=951,1,0)</f>
        <v>0</v>
      </c>
      <c r="N4131">
        <f>IF(Tabela_Brasil[[#This Row],[COMP_P]]&lt;=2,1,0)</f>
        <v>0</v>
      </c>
    </row>
    <row r="4132" spans="1:14" x14ac:dyDescent="0.25">
      <c r="A4132" s="9" t="s">
        <v>4017</v>
      </c>
      <c r="B4132" s="9" t="s">
        <v>82</v>
      </c>
      <c r="C4132" s="9">
        <v>215</v>
      </c>
      <c r="D4132" s="9">
        <v>0.54100000000000004</v>
      </c>
      <c r="E4132" s="9">
        <v>0.51600000000000001</v>
      </c>
      <c r="F4132" s="9">
        <v>0.432</v>
      </c>
      <c r="G4132" s="9">
        <v>7353.7</v>
      </c>
      <c r="H4132" s="10">
        <v>4</v>
      </c>
      <c r="I4132" t="str">
        <f>CONCATENATE(Tabela_Brasil[[#This Row],[Município]],"-",Tabela_Brasil[[#This Row],[Estado]])</f>
        <v>Natuba-PB</v>
      </c>
      <c r="J4132">
        <f>IF(Tabela_Brasil[[#This Row],[IDHM]]&lt;=0.599,1,0)</f>
        <v>1</v>
      </c>
      <c r="K4132" t="str">
        <f>IF(Tabela_Brasil[[#This Row],[IDHM]]&lt;=0.55,"Baixo",IF(Tabela_Brasil[[#This Row],[IDHM]]&lt;=0.699,"Médio",IF(Tabela_Brasil[[#This Row],[IDHM]]&lt;=0.799,"Alto","Muito Alto")))</f>
        <v>Baixo</v>
      </c>
      <c r="L4132" t="str">
        <f>VLOOKUP(Tabela_Brasil[[#This Row],[Estado]],'De-Para_Estado_Regiao'!$B$3:$C$29,2,FALSE)</f>
        <v>Nordeste</v>
      </c>
      <c r="M4132">
        <f>IF(Tabela_Brasil[[#This Row],[IBGE_1-4]]&gt;=951,1,0)</f>
        <v>0</v>
      </c>
      <c r="N4132">
        <f>IF(Tabela_Brasil[[#This Row],[COMP_P]]&lt;=2,1,0)</f>
        <v>0</v>
      </c>
    </row>
    <row r="4133" spans="1:14" x14ac:dyDescent="0.25">
      <c r="A4133" s="12" t="s">
        <v>4018</v>
      </c>
      <c r="B4133" s="12" t="s">
        <v>24</v>
      </c>
      <c r="C4133" s="12">
        <v>360</v>
      </c>
      <c r="D4133" s="12">
        <v>0.56100000000000005</v>
      </c>
      <c r="E4133" s="12">
        <v>0.51800000000000002</v>
      </c>
      <c r="F4133" s="12">
        <v>0.46300000000000002</v>
      </c>
      <c r="G4133" s="12">
        <v>7026.15</v>
      </c>
      <c r="H4133" s="13">
        <v>0</v>
      </c>
      <c r="I4133" t="str">
        <f>CONCATENATE(Tabela_Brasil[[#This Row],[Município]],"-",Tabela_Brasil[[#This Row],[Estado]])</f>
        <v>Marcionílio Souza-BA</v>
      </c>
      <c r="J4133">
        <f>IF(Tabela_Brasil[[#This Row],[IDHM]]&lt;=0.599,1,0)</f>
        <v>1</v>
      </c>
      <c r="K4133" t="str">
        <f>IF(Tabela_Brasil[[#This Row],[IDHM]]&lt;=0.55,"Baixo",IF(Tabela_Brasil[[#This Row],[IDHM]]&lt;=0.699,"Médio",IF(Tabela_Brasil[[#This Row],[IDHM]]&lt;=0.799,"Alto","Muito Alto")))</f>
        <v>Médio</v>
      </c>
      <c r="L4133" t="str">
        <f>VLOOKUP(Tabela_Brasil[[#This Row],[Estado]],'De-Para_Estado_Regiao'!$B$3:$C$29,2,FALSE)</f>
        <v>Nordeste</v>
      </c>
      <c r="M4133">
        <f>IF(Tabela_Brasil[[#This Row],[IBGE_1-4]]&gt;=951,1,0)</f>
        <v>0</v>
      </c>
      <c r="N4133">
        <f>IF(Tabela_Brasil[[#This Row],[COMP_P]]&lt;=2,1,0)</f>
        <v>1</v>
      </c>
    </row>
    <row r="4134" spans="1:14" x14ac:dyDescent="0.25">
      <c r="A4134" s="9" t="s">
        <v>4019</v>
      </c>
      <c r="B4134" s="9" t="s">
        <v>7</v>
      </c>
      <c r="C4134" s="9">
        <v>148</v>
      </c>
      <c r="D4134" s="9">
        <v>0.72</v>
      </c>
      <c r="E4134" s="9">
        <v>0.69099999999999995</v>
      </c>
      <c r="F4134" s="9">
        <v>0.65200000000000002</v>
      </c>
      <c r="G4134" s="9">
        <v>22182.07</v>
      </c>
      <c r="H4134" s="10">
        <v>1</v>
      </c>
      <c r="I4134" t="str">
        <f>CONCATENATE(Tabela_Brasil[[#This Row],[Município]],"-",Tabela_Brasil[[#This Row],[Estado]])</f>
        <v>Platina-SP</v>
      </c>
      <c r="J4134">
        <f>IF(Tabela_Brasil[[#This Row],[IDHM]]&lt;=0.599,1,0)</f>
        <v>0</v>
      </c>
      <c r="K4134" t="str">
        <f>IF(Tabela_Brasil[[#This Row],[IDHM]]&lt;=0.55,"Baixo",IF(Tabela_Brasil[[#This Row],[IDHM]]&lt;=0.699,"Médio",IF(Tabela_Brasil[[#This Row],[IDHM]]&lt;=0.799,"Alto","Muito Alto")))</f>
        <v>Alto</v>
      </c>
      <c r="L4134" t="str">
        <f>VLOOKUP(Tabela_Brasil[[#This Row],[Estado]],'De-Para_Estado_Regiao'!$B$3:$C$29,2,FALSE)</f>
        <v>Sudeste</v>
      </c>
      <c r="M4134">
        <f>IF(Tabela_Brasil[[#This Row],[IBGE_1-4]]&gt;=951,1,0)</f>
        <v>0</v>
      </c>
      <c r="N4134">
        <f>IF(Tabela_Brasil[[#This Row],[COMP_P]]&lt;=2,1,0)</f>
        <v>1</v>
      </c>
    </row>
    <row r="4135" spans="1:14" x14ac:dyDescent="0.25">
      <c r="A4135" s="12" t="s">
        <v>4020</v>
      </c>
      <c r="B4135" s="12" t="s">
        <v>16</v>
      </c>
      <c r="C4135" s="12">
        <v>308</v>
      </c>
      <c r="D4135" s="12">
        <v>0.65</v>
      </c>
      <c r="E4135" s="12">
        <v>0.629</v>
      </c>
      <c r="F4135" s="12">
        <v>0.52100000000000002</v>
      </c>
      <c r="G4135" s="12">
        <v>10219.18</v>
      </c>
      <c r="H4135" s="13">
        <v>8</v>
      </c>
      <c r="I4135" t="str">
        <f>CONCATENATE(Tabela_Brasil[[#This Row],[Município]],"-",Tabela_Brasil[[#This Row],[Estado]])</f>
        <v>Alpercata-MG</v>
      </c>
      <c r="J4135">
        <f>IF(Tabela_Brasil[[#This Row],[IDHM]]&lt;=0.599,1,0)</f>
        <v>0</v>
      </c>
      <c r="K4135" t="str">
        <f>IF(Tabela_Brasil[[#This Row],[IDHM]]&lt;=0.55,"Baixo",IF(Tabela_Brasil[[#This Row],[IDHM]]&lt;=0.699,"Médio",IF(Tabela_Brasil[[#This Row],[IDHM]]&lt;=0.799,"Alto","Muito Alto")))</f>
        <v>Médio</v>
      </c>
      <c r="L4135" t="str">
        <f>VLOOKUP(Tabela_Brasil[[#This Row],[Estado]],'De-Para_Estado_Regiao'!$B$3:$C$29,2,FALSE)</f>
        <v>Sudeste</v>
      </c>
      <c r="M4135">
        <f>IF(Tabela_Brasil[[#This Row],[IBGE_1-4]]&gt;=951,1,0)</f>
        <v>0</v>
      </c>
      <c r="N4135">
        <f>IF(Tabela_Brasil[[#This Row],[COMP_P]]&lt;=2,1,0)</f>
        <v>0</v>
      </c>
    </row>
    <row r="4136" spans="1:14" x14ac:dyDescent="0.25">
      <c r="A4136" s="9" t="s">
        <v>4021</v>
      </c>
      <c r="B4136" s="9" t="s">
        <v>87</v>
      </c>
      <c r="C4136" s="9">
        <v>305</v>
      </c>
      <c r="D4136" s="9">
        <v>0.51800000000000002</v>
      </c>
      <c r="E4136" s="9">
        <v>0.45400000000000001</v>
      </c>
      <c r="F4136" s="9">
        <v>0.41599999999999998</v>
      </c>
      <c r="G4136" s="9">
        <v>4884.17</v>
      </c>
      <c r="H4136" s="10">
        <v>1</v>
      </c>
      <c r="I4136" t="str">
        <f>CONCATENATE(Tabela_Brasil[[#This Row],[Município]],"-",Tabela_Brasil[[#This Row],[Estado]])</f>
        <v>Santo Amaro Do Maranhão-MA</v>
      </c>
      <c r="J4136">
        <f>IF(Tabela_Brasil[[#This Row],[IDHM]]&lt;=0.599,1,0)</f>
        <v>1</v>
      </c>
      <c r="K4136" t="str">
        <f>IF(Tabela_Brasil[[#This Row],[IDHM]]&lt;=0.55,"Baixo",IF(Tabela_Brasil[[#This Row],[IDHM]]&lt;=0.699,"Médio",IF(Tabela_Brasil[[#This Row],[IDHM]]&lt;=0.799,"Alto","Muito Alto")))</f>
        <v>Baixo</v>
      </c>
      <c r="L4136" t="str">
        <f>VLOOKUP(Tabela_Brasil[[#This Row],[Estado]],'De-Para_Estado_Regiao'!$B$3:$C$29,2,FALSE)</f>
        <v>Nordeste</v>
      </c>
      <c r="M4136">
        <f>IF(Tabela_Brasil[[#This Row],[IBGE_1-4]]&gt;=951,1,0)</f>
        <v>0</v>
      </c>
      <c r="N4136">
        <f>IF(Tabela_Brasil[[#This Row],[COMP_P]]&lt;=2,1,0)</f>
        <v>1</v>
      </c>
    </row>
    <row r="4137" spans="1:14" x14ac:dyDescent="0.25">
      <c r="A4137" s="12" t="s">
        <v>4022</v>
      </c>
      <c r="B4137" s="12" t="s">
        <v>59</v>
      </c>
      <c r="C4137" s="12">
        <v>34</v>
      </c>
      <c r="D4137" s="12">
        <v>0.66</v>
      </c>
      <c r="E4137" s="12">
        <v>0.64600000000000002</v>
      </c>
      <c r="F4137" s="12">
        <v>0.54500000000000004</v>
      </c>
      <c r="G4137" s="12">
        <v>29446.39</v>
      </c>
      <c r="H4137" s="13">
        <v>2</v>
      </c>
      <c r="I4137" t="str">
        <f>CONCATENATE(Tabela_Brasil[[#This Row],[Município]],"-",Tabela_Brasil[[#This Row],[Estado]])</f>
        <v>Brunópolis-SC</v>
      </c>
      <c r="J4137">
        <f>IF(Tabela_Brasil[[#This Row],[IDHM]]&lt;=0.599,1,0)</f>
        <v>0</v>
      </c>
      <c r="K4137" t="str">
        <f>IF(Tabela_Brasil[[#This Row],[IDHM]]&lt;=0.55,"Baixo",IF(Tabela_Brasil[[#This Row],[IDHM]]&lt;=0.699,"Médio",IF(Tabela_Brasil[[#This Row],[IDHM]]&lt;=0.799,"Alto","Muito Alto")))</f>
        <v>Médio</v>
      </c>
      <c r="L4137" t="str">
        <f>VLOOKUP(Tabela_Brasil[[#This Row],[Estado]],'De-Para_Estado_Regiao'!$B$3:$C$29,2,FALSE)</f>
        <v>Sul</v>
      </c>
      <c r="M4137">
        <f>IF(Tabela_Brasil[[#This Row],[IBGE_1-4]]&gt;=951,1,0)</f>
        <v>0</v>
      </c>
      <c r="N4137">
        <f>IF(Tabela_Brasil[[#This Row],[COMP_P]]&lt;=2,1,0)</f>
        <v>1</v>
      </c>
    </row>
    <row r="4138" spans="1:14" x14ac:dyDescent="0.25">
      <c r="A4138" s="9" t="s">
        <v>4023</v>
      </c>
      <c r="B4138" s="9" t="s">
        <v>72</v>
      </c>
      <c r="C4138" s="9">
        <v>370</v>
      </c>
      <c r="D4138" s="9">
        <v>0.65900000000000003</v>
      </c>
      <c r="E4138" s="9">
        <v>0.624</v>
      </c>
      <c r="F4138" s="9">
        <v>0.57699999999999996</v>
      </c>
      <c r="G4138" s="9">
        <v>9389.09</v>
      </c>
      <c r="H4138" s="10">
        <v>9</v>
      </c>
      <c r="I4138" t="str">
        <f>CONCATENATE(Tabela_Brasil[[#This Row],[Município]],"-",Tabela_Brasil[[#This Row],[Estado]])</f>
        <v>Carnaúba Dos Dantas-RN</v>
      </c>
      <c r="J4138">
        <f>IF(Tabela_Brasil[[#This Row],[IDHM]]&lt;=0.599,1,0)</f>
        <v>0</v>
      </c>
      <c r="K4138" t="str">
        <f>IF(Tabela_Brasil[[#This Row],[IDHM]]&lt;=0.55,"Baixo",IF(Tabela_Brasil[[#This Row],[IDHM]]&lt;=0.699,"Médio",IF(Tabela_Brasil[[#This Row],[IDHM]]&lt;=0.799,"Alto","Muito Alto")))</f>
        <v>Médio</v>
      </c>
      <c r="L4138" t="str">
        <f>VLOOKUP(Tabela_Brasil[[#This Row],[Estado]],'De-Para_Estado_Regiao'!$B$3:$C$29,2,FALSE)</f>
        <v>Nordeste</v>
      </c>
      <c r="M4138">
        <f>IF(Tabela_Brasil[[#This Row],[IBGE_1-4]]&gt;=951,1,0)</f>
        <v>0</v>
      </c>
      <c r="N4138">
        <f>IF(Tabela_Brasil[[#This Row],[COMP_P]]&lt;=2,1,0)</f>
        <v>0</v>
      </c>
    </row>
    <row r="4139" spans="1:14" x14ac:dyDescent="0.25">
      <c r="A4139" s="12" t="s">
        <v>3410</v>
      </c>
      <c r="B4139" s="12" t="s">
        <v>19</v>
      </c>
      <c r="C4139" s="12">
        <v>512</v>
      </c>
      <c r="D4139" s="12">
        <v>0.59299999999999997</v>
      </c>
      <c r="E4139" s="12">
        <v>0.54</v>
      </c>
      <c r="F4139" s="12">
        <v>0.52400000000000002</v>
      </c>
      <c r="G4139" s="12">
        <v>6520.94</v>
      </c>
      <c r="H4139" s="13">
        <v>2</v>
      </c>
      <c r="I4139" t="str">
        <f>CONCATENATE(Tabela_Brasil[[#This Row],[Município]],"-",Tabela_Brasil[[#This Row],[Estado]])</f>
        <v>Santa Terezinha-PE</v>
      </c>
      <c r="J4139">
        <f>IF(Tabela_Brasil[[#This Row],[IDHM]]&lt;=0.599,1,0)</f>
        <v>1</v>
      </c>
      <c r="K4139" t="str">
        <f>IF(Tabela_Brasil[[#This Row],[IDHM]]&lt;=0.55,"Baixo",IF(Tabela_Brasil[[#This Row],[IDHM]]&lt;=0.699,"Médio",IF(Tabela_Brasil[[#This Row],[IDHM]]&lt;=0.799,"Alto","Muito Alto")))</f>
        <v>Médio</v>
      </c>
      <c r="L4139" t="str">
        <f>VLOOKUP(Tabela_Brasil[[#This Row],[Estado]],'De-Para_Estado_Regiao'!$B$3:$C$29,2,FALSE)</f>
        <v>Nordeste</v>
      </c>
      <c r="M4139">
        <f>IF(Tabela_Brasil[[#This Row],[IBGE_1-4]]&gt;=951,1,0)</f>
        <v>0</v>
      </c>
      <c r="N4139">
        <f>IF(Tabela_Brasil[[#This Row],[COMP_P]]&lt;=2,1,0)</f>
        <v>1</v>
      </c>
    </row>
    <row r="4140" spans="1:14" x14ac:dyDescent="0.25">
      <c r="A4140" s="9" t="s">
        <v>4024</v>
      </c>
      <c r="B4140" s="9" t="s">
        <v>114</v>
      </c>
      <c r="C4140" s="9">
        <v>337</v>
      </c>
      <c r="D4140" s="9">
        <v>0.54</v>
      </c>
      <c r="E4140" s="9">
        <v>0.51500000000000001</v>
      </c>
      <c r="F4140" s="9">
        <v>0.435</v>
      </c>
      <c r="G4140" s="9">
        <v>9209.34</v>
      </c>
      <c r="H4140" s="10">
        <v>0</v>
      </c>
      <c r="I4140" t="str">
        <f>CONCATENATE(Tabela_Brasil[[#This Row],[Município]],"-",Tabela_Brasil[[#This Row],[Estado]])</f>
        <v>Brejo Grande-SE</v>
      </c>
      <c r="J4140">
        <f>IF(Tabela_Brasil[[#This Row],[IDHM]]&lt;=0.599,1,0)</f>
        <v>1</v>
      </c>
      <c r="K4140" t="str">
        <f>IF(Tabela_Brasil[[#This Row],[IDHM]]&lt;=0.55,"Baixo",IF(Tabela_Brasil[[#This Row],[IDHM]]&lt;=0.699,"Médio",IF(Tabela_Brasil[[#This Row],[IDHM]]&lt;=0.799,"Alto","Muito Alto")))</f>
        <v>Baixo</v>
      </c>
      <c r="L4140" t="str">
        <f>VLOOKUP(Tabela_Brasil[[#This Row],[Estado]],'De-Para_Estado_Regiao'!$B$3:$C$29,2,FALSE)</f>
        <v>Nordeste</v>
      </c>
      <c r="M4140">
        <f>IF(Tabela_Brasil[[#This Row],[IBGE_1-4]]&gt;=951,1,0)</f>
        <v>0</v>
      </c>
      <c r="N4140">
        <f>IF(Tabela_Brasil[[#This Row],[COMP_P]]&lt;=2,1,0)</f>
        <v>1</v>
      </c>
    </row>
    <row r="4141" spans="1:14" x14ac:dyDescent="0.25">
      <c r="A4141" s="12" t="s">
        <v>480</v>
      </c>
      <c r="B4141" s="12" t="s">
        <v>33</v>
      </c>
      <c r="C4141" s="12">
        <v>53</v>
      </c>
      <c r="D4141" s="12">
        <v>0.68</v>
      </c>
      <c r="E4141" s="12">
        <v>0.65800000000000003</v>
      </c>
      <c r="F4141" s="12">
        <v>0.59299999999999997</v>
      </c>
      <c r="G4141" s="12">
        <v>19788.97</v>
      </c>
      <c r="H4141" s="13">
        <v>1</v>
      </c>
      <c r="I4141" t="str">
        <f>CONCATENATE(Tabela_Brasil[[#This Row],[Município]],"-",Tabela_Brasil[[#This Row],[Estado]])</f>
        <v>Santa Isabel-GO</v>
      </c>
      <c r="J4141">
        <f>IF(Tabela_Brasil[[#This Row],[IDHM]]&lt;=0.599,1,0)</f>
        <v>0</v>
      </c>
      <c r="K4141" t="str">
        <f>IF(Tabela_Brasil[[#This Row],[IDHM]]&lt;=0.55,"Baixo",IF(Tabela_Brasil[[#This Row],[IDHM]]&lt;=0.699,"Médio",IF(Tabela_Brasil[[#This Row],[IDHM]]&lt;=0.799,"Alto","Muito Alto")))</f>
        <v>Médio</v>
      </c>
      <c r="L4141" t="str">
        <f>VLOOKUP(Tabela_Brasil[[#This Row],[Estado]],'De-Para_Estado_Regiao'!$B$3:$C$29,2,FALSE)</f>
        <v>Centro-Oeste</v>
      </c>
      <c r="M4141">
        <f>IF(Tabela_Brasil[[#This Row],[IBGE_1-4]]&gt;=951,1,0)</f>
        <v>0</v>
      </c>
      <c r="N4141">
        <f>IF(Tabela_Brasil[[#This Row],[COMP_P]]&lt;=2,1,0)</f>
        <v>1</v>
      </c>
    </row>
    <row r="4142" spans="1:14" x14ac:dyDescent="0.25">
      <c r="A4142" s="9" t="s">
        <v>4025</v>
      </c>
      <c r="B4142" s="9" t="s">
        <v>14</v>
      </c>
      <c r="C4142" s="9">
        <v>78</v>
      </c>
      <c r="D4142" s="9">
        <v>0.70099999999999996</v>
      </c>
      <c r="E4142" s="9">
        <v>0.69399999999999995</v>
      </c>
      <c r="F4142" s="9">
        <v>0.59499999999999997</v>
      </c>
      <c r="G4142" s="9">
        <v>16936.439999999999</v>
      </c>
      <c r="H4142" s="10">
        <v>5</v>
      </c>
      <c r="I4142" t="str">
        <f>CONCATENATE(Tabela_Brasil[[#This Row],[Município]],"-",Tabela_Brasil[[#This Row],[Estado]])</f>
        <v>Tabaí-RS</v>
      </c>
      <c r="J4142">
        <f>IF(Tabela_Brasil[[#This Row],[IDHM]]&lt;=0.599,1,0)</f>
        <v>0</v>
      </c>
      <c r="K4142" t="str">
        <f>IF(Tabela_Brasil[[#This Row],[IDHM]]&lt;=0.55,"Baixo",IF(Tabela_Brasil[[#This Row],[IDHM]]&lt;=0.699,"Médio",IF(Tabela_Brasil[[#This Row],[IDHM]]&lt;=0.799,"Alto","Muito Alto")))</f>
        <v>Alto</v>
      </c>
      <c r="L4142" t="str">
        <f>VLOOKUP(Tabela_Brasil[[#This Row],[Estado]],'De-Para_Estado_Regiao'!$B$3:$C$29,2,FALSE)</f>
        <v>Sul</v>
      </c>
      <c r="M4142">
        <f>IF(Tabela_Brasil[[#This Row],[IBGE_1-4]]&gt;=951,1,0)</f>
        <v>0</v>
      </c>
      <c r="N4142">
        <f>IF(Tabela_Brasil[[#This Row],[COMP_P]]&lt;=2,1,0)</f>
        <v>0</v>
      </c>
    </row>
    <row r="4143" spans="1:14" x14ac:dyDescent="0.25">
      <c r="A4143" s="12" t="s">
        <v>4026</v>
      </c>
      <c r="B4143" s="12" t="s">
        <v>31</v>
      </c>
      <c r="C4143" s="12">
        <v>436</v>
      </c>
      <c r="D4143" s="12">
        <v>0.56200000000000006</v>
      </c>
      <c r="E4143" s="12">
        <v>0.52900000000000003</v>
      </c>
      <c r="F4143" s="12">
        <v>0.441</v>
      </c>
      <c r="G4143" s="12">
        <v>6998.96</v>
      </c>
      <c r="H4143" s="13">
        <v>1</v>
      </c>
      <c r="I4143" t="str">
        <f>CONCATENATE(Tabela_Brasil[[#This Row],[Município]],"-",Tabela_Brasil[[#This Row],[Estado]])</f>
        <v>Potengi-CE</v>
      </c>
      <c r="J4143">
        <f>IF(Tabela_Brasil[[#This Row],[IDHM]]&lt;=0.599,1,0)</f>
        <v>1</v>
      </c>
      <c r="K4143" t="str">
        <f>IF(Tabela_Brasil[[#This Row],[IDHM]]&lt;=0.55,"Baixo",IF(Tabela_Brasil[[#This Row],[IDHM]]&lt;=0.699,"Médio",IF(Tabela_Brasil[[#This Row],[IDHM]]&lt;=0.799,"Alto","Muito Alto")))</f>
        <v>Médio</v>
      </c>
      <c r="L4143" t="str">
        <f>VLOOKUP(Tabela_Brasil[[#This Row],[Estado]],'De-Para_Estado_Regiao'!$B$3:$C$29,2,FALSE)</f>
        <v>Nordeste</v>
      </c>
      <c r="M4143">
        <f>IF(Tabela_Brasil[[#This Row],[IBGE_1-4]]&gt;=951,1,0)</f>
        <v>0</v>
      </c>
      <c r="N4143">
        <f>IF(Tabela_Brasil[[#This Row],[COMP_P]]&lt;=2,1,0)</f>
        <v>1</v>
      </c>
    </row>
    <row r="4144" spans="1:14" x14ac:dyDescent="0.25">
      <c r="A4144" s="9" t="s">
        <v>4027</v>
      </c>
      <c r="B4144" s="9" t="s">
        <v>22</v>
      </c>
      <c r="C4144" s="9">
        <v>66</v>
      </c>
      <c r="D4144" s="9">
        <v>0.63200000000000001</v>
      </c>
      <c r="E4144" s="9">
        <v>0.57999999999999996</v>
      </c>
      <c r="F4144" s="9">
        <v>0.53600000000000003</v>
      </c>
      <c r="G4144" s="9">
        <v>20967.86</v>
      </c>
      <c r="H4144" s="10">
        <v>4</v>
      </c>
      <c r="I4144" t="str">
        <f>CONCATENATE(Tabela_Brasil[[#This Row],[Município]],"-",Tabela_Brasil[[#This Row],[Estado]])</f>
        <v>Mato Rico-PR</v>
      </c>
      <c r="J4144">
        <f>IF(Tabela_Brasil[[#This Row],[IDHM]]&lt;=0.599,1,0)</f>
        <v>0</v>
      </c>
      <c r="K4144" t="str">
        <f>IF(Tabela_Brasil[[#This Row],[IDHM]]&lt;=0.55,"Baixo",IF(Tabela_Brasil[[#This Row],[IDHM]]&lt;=0.699,"Médio",IF(Tabela_Brasil[[#This Row],[IDHM]]&lt;=0.799,"Alto","Muito Alto")))</f>
        <v>Médio</v>
      </c>
      <c r="L4144" t="str">
        <f>VLOOKUP(Tabela_Brasil[[#This Row],[Estado]],'De-Para_Estado_Regiao'!$B$3:$C$29,2,FALSE)</f>
        <v>Sul</v>
      </c>
      <c r="M4144">
        <f>IF(Tabela_Brasil[[#This Row],[IBGE_1-4]]&gt;=951,1,0)</f>
        <v>0</v>
      </c>
      <c r="N4144">
        <f>IF(Tabela_Brasil[[#This Row],[COMP_P]]&lt;=2,1,0)</f>
        <v>0</v>
      </c>
    </row>
    <row r="4145" spans="1:14" x14ac:dyDescent="0.25">
      <c r="A4145" s="12" t="s">
        <v>4028</v>
      </c>
      <c r="B4145" s="12" t="s">
        <v>7</v>
      </c>
      <c r="C4145" s="12">
        <v>104</v>
      </c>
      <c r="D4145" s="12">
        <v>0.73</v>
      </c>
      <c r="E4145" s="12">
        <v>0.69499999999999995</v>
      </c>
      <c r="F4145" s="12">
        <v>0.67400000000000004</v>
      </c>
      <c r="G4145" s="12">
        <v>29149.67</v>
      </c>
      <c r="H4145" s="13">
        <v>1</v>
      </c>
      <c r="I4145" t="str">
        <f>CONCATENATE(Tabela_Brasil[[#This Row],[Município]],"-",Tabela_Brasil[[#This Row],[Estado]])</f>
        <v>Zacarias-SP</v>
      </c>
      <c r="J4145">
        <f>IF(Tabela_Brasil[[#This Row],[IDHM]]&lt;=0.599,1,0)</f>
        <v>0</v>
      </c>
      <c r="K4145" t="str">
        <f>IF(Tabela_Brasil[[#This Row],[IDHM]]&lt;=0.55,"Baixo",IF(Tabela_Brasil[[#This Row],[IDHM]]&lt;=0.699,"Médio",IF(Tabela_Brasil[[#This Row],[IDHM]]&lt;=0.799,"Alto","Muito Alto")))</f>
        <v>Alto</v>
      </c>
      <c r="L4145" t="str">
        <f>VLOOKUP(Tabela_Brasil[[#This Row],[Estado]],'De-Para_Estado_Regiao'!$B$3:$C$29,2,FALSE)</f>
        <v>Sudeste</v>
      </c>
      <c r="M4145">
        <f>IF(Tabela_Brasil[[#This Row],[IBGE_1-4]]&gt;=951,1,0)</f>
        <v>0</v>
      </c>
      <c r="N4145">
        <f>IF(Tabela_Brasil[[#This Row],[COMP_P]]&lt;=2,1,0)</f>
        <v>1</v>
      </c>
    </row>
    <row r="4146" spans="1:14" x14ac:dyDescent="0.25">
      <c r="A4146" s="9" t="s">
        <v>4029</v>
      </c>
      <c r="B4146" s="9" t="s">
        <v>118</v>
      </c>
      <c r="C4146" s="9">
        <v>414</v>
      </c>
      <c r="D4146" s="9">
        <v>0.57499999999999996</v>
      </c>
      <c r="E4146" s="9">
        <v>0.52600000000000002</v>
      </c>
      <c r="F4146" s="9">
        <v>0.46400000000000002</v>
      </c>
      <c r="G4146" s="9">
        <v>7162.15</v>
      </c>
      <c r="H4146" s="10">
        <v>0</v>
      </c>
      <c r="I4146" t="str">
        <f>CONCATENATE(Tabela_Brasil[[#This Row],[Município]],"-",Tabela_Brasil[[#This Row],[Estado]])</f>
        <v>Parnaguá-PI</v>
      </c>
      <c r="J4146">
        <f>IF(Tabela_Brasil[[#This Row],[IDHM]]&lt;=0.599,1,0)</f>
        <v>1</v>
      </c>
      <c r="K4146" t="str">
        <f>IF(Tabela_Brasil[[#This Row],[IDHM]]&lt;=0.55,"Baixo",IF(Tabela_Brasil[[#This Row],[IDHM]]&lt;=0.699,"Médio",IF(Tabela_Brasil[[#This Row],[IDHM]]&lt;=0.799,"Alto","Muito Alto")))</f>
        <v>Médio</v>
      </c>
      <c r="L4146" t="str">
        <f>VLOOKUP(Tabela_Brasil[[#This Row],[Estado]],'De-Para_Estado_Regiao'!$B$3:$C$29,2,FALSE)</f>
        <v>Nordeste</v>
      </c>
      <c r="M4146">
        <f>IF(Tabela_Brasil[[#This Row],[IBGE_1-4]]&gt;=951,1,0)</f>
        <v>0</v>
      </c>
      <c r="N4146">
        <f>IF(Tabela_Brasil[[#This Row],[COMP_P]]&lt;=2,1,0)</f>
        <v>1</v>
      </c>
    </row>
    <row r="4147" spans="1:14" x14ac:dyDescent="0.25">
      <c r="A4147" s="12" t="s">
        <v>4030</v>
      </c>
      <c r="B4147" s="12" t="s">
        <v>16</v>
      </c>
      <c r="C4147" s="12">
        <v>127</v>
      </c>
      <c r="D4147" s="12">
        <v>0.65500000000000003</v>
      </c>
      <c r="E4147" s="12">
        <v>0.63600000000000001</v>
      </c>
      <c r="F4147" s="12">
        <v>0.56100000000000005</v>
      </c>
      <c r="G4147" s="12">
        <v>13004.32</v>
      </c>
      <c r="H4147" s="13">
        <v>6</v>
      </c>
      <c r="I4147" t="str">
        <f>CONCATENATE(Tabela_Brasil[[#This Row],[Município]],"-",Tabela_Brasil[[#This Row],[Estado]])</f>
        <v>Chalé-MG</v>
      </c>
      <c r="J4147">
        <f>IF(Tabela_Brasil[[#This Row],[IDHM]]&lt;=0.599,1,0)</f>
        <v>0</v>
      </c>
      <c r="K4147" t="str">
        <f>IF(Tabela_Brasil[[#This Row],[IDHM]]&lt;=0.55,"Baixo",IF(Tabela_Brasil[[#This Row],[IDHM]]&lt;=0.699,"Médio",IF(Tabela_Brasil[[#This Row],[IDHM]]&lt;=0.799,"Alto","Muito Alto")))</f>
        <v>Médio</v>
      </c>
      <c r="L4147" t="str">
        <f>VLOOKUP(Tabela_Brasil[[#This Row],[Estado]],'De-Para_Estado_Regiao'!$B$3:$C$29,2,FALSE)</f>
        <v>Sudeste</v>
      </c>
      <c r="M4147">
        <f>IF(Tabela_Brasil[[#This Row],[IBGE_1-4]]&gt;=951,1,0)</f>
        <v>0</v>
      </c>
      <c r="N4147">
        <f>IF(Tabela_Brasil[[#This Row],[COMP_P]]&lt;=2,1,0)</f>
        <v>0</v>
      </c>
    </row>
    <row r="4148" spans="1:14" x14ac:dyDescent="0.25">
      <c r="A4148" s="9" t="s">
        <v>4031</v>
      </c>
      <c r="B4148" s="9" t="s">
        <v>82</v>
      </c>
      <c r="C4148" s="9">
        <v>211</v>
      </c>
      <c r="D4148" s="9">
        <v>0.52900000000000003</v>
      </c>
      <c r="E4148" s="9">
        <v>0.52500000000000002</v>
      </c>
      <c r="F4148" s="9">
        <v>0.40799999999999997</v>
      </c>
      <c r="G4148" s="9">
        <v>8925.51</v>
      </c>
      <c r="H4148" s="10">
        <v>5</v>
      </c>
      <c r="I4148" t="str">
        <f>CONCATENATE(Tabela_Brasil[[#This Row],[Município]],"-",Tabela_Brasil[[#This Row],[Estado]])</f>
        <v>Marcação-PB</v>
      </c>
      <c r="J4148">
        <f>IF(Tabela_Brasil[[#This Row],[IDHM]]&lt;=0.599,1,0)</f>
        <v>1</v>
      </c>
      <c r="K4148" t="str">
        <f>IF(Tabela_Brasil[[#This Row],[IDHM]]&lt;=0.55,"Baixo",IF(Tabela_Brasil[[#This Row],[IDHM]]&lt;=0.699,"Médio",IF(Tabela_Brasil[[#This Row],[IDHM]]&lt;=0.799,"Alto","Muito Alto")))</f>
        <v>Baixo</v>
      </c>
      <c r="L4148" t="str">
        <f>VLOOKUP(Tabela_Brasil[[#This Row],[Estado]],'De-Para_Estado_Regiao'!$B$3:$C$29,2,FALSE)</f>
        <v>Nordeste</v>
      </c>
      <c r="M4148">
        <f>IF(Tabela_Brasil[[#This Row],[IBGE_1-4]]&gt;=951,1,0)</f>
        <v>0</v>
      </c>
      <c r="N4148">
        <f>IF(Tabela_Brasil[[#This Row],[COMP_P]]&lt;=2,1,0)</f>
        <v>0</v>
      </c>
    </row>
    <row r="4149" spans="1:14" x14ac:dyDescent="0.25">
      <c r="A4149" s="12" t="s">
        <v>4032</v>
      </c>
      <c r="B4149" s="12" t="s">
        <v>22</v>
      </c>
      <c r="C4149" s="12">
        <v>98</v>
      </c>
      <c r="D4149" s="12">
        <v>0.71</v>
      </c>
      <c r="E4149" s="12">
        <v>0.67200000000000004</v>
      </c>
      <c r="F4149" s="12">
        <v>0.63</v>
      </c>
      <c r="G4149" s="12">
        <v>30412.080000000002</v>
      </c>
      <c r="H4149" s="13">
        <v>1</v>
      </c>
      <c r="I4149" t="str">
        <f>CONCATENATE(Tabela_Brasil[[#This Row],[Município]],"-",Tabela_Brasil[[#This Row],[Estado]])</f>
        <v>Iracema Do Oeste-PR</v>
      </c>
      <c r="J4149">
        <f>IF(Tabela_Brasil[[#This Row],[IDHM]]&lt;=0.599,1,0)</f>
        <v>0</v>
      </c>
      <c r="K4149" t="str">
        <f>IF(Tabela_Brasil[[#This Row],[IDHM]]&lt;=0.55,"Baixo",IF(Tabela_Brasil[[#This Row],[IDHM]]&lt;=0.699,"Médio",IF(Tabela_Brasil[[#This Row],[IDHM]]&lt;=0.799,"Alto","Muito Alto")))</f>
        <v>Alto</v>
      </c>
      <c r="L4149" t="str">
        <f>VLOOKUP(Tabela_Brasil[[#This Row],[Estado]],'De-Para_Estado_Regiao'!$B$3:$C$29,2,FALSE)</f>
        <v>Sul</v>
      </c>
      <c r="M4149">
        <f>IF(Tabela_Brasil[[#This Row],[IBGE_1-4]]&gt;=951,1,0)</f>
        <v>0</v>
      </c>
      <c r="N4149">
        <f>IF(Tabela_Brasil[[#This Row],[COMP_P]]&lt;=2,1,0)</f>
        <v>1</v>
      </c>
    </row>
    <row r="4150" spans="1:14" x14ac:dyDescent="0.25">
      <c r="A4150" s="9" t="s">
        <v>4033</v>
      </c>
      <c r="B4150" s="9" t="s">
        <v>16</v>
      </c>
      <c r="C4150" s="9">
        <v>153</v>
      </c>
      <c r="D4150" s="9">
        <v>0.67200000000000004</v>
      </c>
      <c r="E4150" s="9">
        <v>0.67900000000000005</v>
      </c>
      <c r="F4150" s="9">
        <v>0.53700000000000003</v>
      </c>
      <c r="G4150" s="9">
        <v>14210.38</v>
      </c>
      <c r="H4150" s="10">
        <v>0</v>
      </c>
      <c r="I4150" t="str">
        <f>CONCATENATE(Tabela_Brasil[[#This Row],[Município]],"-",Tabela_Brasil[[#This Row],[Estado]])</f>
        <v>Liberdade-MG</v>
      </c>
      <c r="J4150">
        <f>IF(Tabela_Brasil[[#This Row],[IDHM]]&lt;=0.599,1,0)</f>
        <v>0</v>
      </c>
      <c r="K4150" t="str">
        <f>IF(Tabela_Brasil[[#This Row],[IDHM]]&lt;=0.55,"Baixo",IF(Tabela_Brasil[[#This Row],[IDHM]]&lt;=0.699,"Médio",IF(Tabela_Brasil[[#This Row],[IDHM]]&lt;=0.799,"Alto","Muito Alto")))</f>
        <v>Médio</v>
      </c>
      <c r="L4150" t="str">
        <f>VLOOKUP(Tabela_Brasil[[#This Row],[Estado]],'De-Para_Estado_Regiao'!$B$3:$C$29,2,FALSE)</f>
        <v>Sudeste</v>
      </c>
      <c r="M4150">
        <f>IF(Tabela_Brasil[[#This Row],[IBGE_1-4]]&gt;=951,1,0)</f>
        <v>0</v>
      </c>
      <c r="N4150">
        <f>IF(Tabela_Brasil[[#This Row],[COMP_P]]&lt;=2,1,0)</f>
        <v>1</v>
      </c>
    </row>
    <row r="4151" spans="1:14" x14ac:dyDescent="0.25">
      <c r="A4151" s="12" t="s">
        <v>4034</v>
      </c>
      <c r="B4151" s="12" t="s">
        <v>82</v>
      </c>
      <c r="C4151" s="12">
        <v>189</v>
      </c>
      <c r="D4151" s="12">
        <v>0.57399999999999995</v>
      </c>
      <c r="E4151" s="12">
        <v>0.56399999999999995</v>
      </c>
      <c r="F4151" s="12">
        <v>0.45800000000000002</v>
      </c>
      <c r="G4151" s="12">
        <v>9381.39</v>
      </c>
      <c r="H4151" s="13">
        <v>2</v>
      </c>
      <c r="I4151" t="str">
        <f>CONCATENATE(Tabela_Brasil[[#This Row],[Município]],"-",Tabela_Brasil[[#This Row],[Estado]])</f>
        <v>Pedra Lavrada-PB</v>
      </c>
      <c r="J4151">
        <f>IF(Tabela_Brasil[[#This Row],[IDHM]]&lt;=0.599,1,0)</f>
        <v>1</v>
      </c>
      <c r="K4151" t="str">
        <f>IF(Tabela_Brasil[[#This Row],[IDHM]]&lt;=0.55,"Baixo",IF(Tabela_Brasil[[#This Row],[IDHM]]&lt;=0.699,"Médio",IF(Tabela_Brasil[[#This Row],[IDHM]]&lt;=0.799,"Alto","Muito Alto")))</f>
        <v>Médio</v>
      </c>
      <c r="L4151" t="str">
        <f>VLOOKUP(Tabela_Brasil[[#This Row],[Estado]],'De-Para_Estado_Regiao'!$B$3:$C$29,2,FALSE)</f>
        <v>Nordeste</v>
      </c>
      <c r="M4151">
        <f>IF(Tabela_Brasil[[#This Row],[IBGE_1-4]]&gt;=951,1,0)</f>
        <v>0</v>
      </c>
      <c r="N4151">
        <f>IF(Tabela_Brasil[[#This Row],[COMP_P]]&lt;=2,1,0)</f>
        <v>1</v>
      </c>
    </row>
    <row r="4152" spans="1:14" x14ac:dyDescent="0.25">
      <c r="A4152" s="9" t="s">
        <v>4035</v>
      </c>
      <c r="B4152" s="9" t="s">
        <v>118</v>
      </c>
      <c r="C4152" s="9">
        <v>590</v>
      </c>
      <c r="D4152" s="9">
        <v>0.55000000000000004</v>
      </c>
      <c r="E4152" s="9">
        <v>0.53700000000000003</v>
      </c>
      <c r="F4152" s="9">
        <v>0.40600000000000003</v>
      </c>
      <c r="G4152" s="9">
        <v>6125.79</v>
      </c>
      <c r="H4152" s="10">
        <v>3</v>
      </c>
      <c r="I4152" t="str">
        <f>CONCATENATE(Tabela_Brasil[[#This Row],[Município]],"-",Tabela_Brasil[[#This Row],[Estado]])</f>
        <v>Porto-PI</v>
      </c>
      <c r="J4152">
        <f>IF(Tabela_Brasil[[#This Row],[IDHM]]&lt;=0.599,1,0)</f>
        <v>1</v>
      </c>
      <c r="K4152" t="str">
        <f>IF(Tabela_Brasil[[#This Row],[IDHM]]&lt;=0.55,"Baixo",IF(Tabela_Brasil[[#This Row],[IDHM]]&lt;=0.699,"Médio",IF(Tabela_Brasil[[#This Row],[IDHM]]&lt;=0.799,"Alto","Muito Alto")))</f>
        <v>Baixo</v>
      </c>
      <c r="L4152" t="str">
        <f>VLOOKUP(Tabela_Brasil[[#This Row],[Estado]],'De-Para_Estado_Regiao'!$B$3:$C$29,2,FALSE)</f>
        <v>Nordeste</v>
      </c>
      <c r="M4152">
        <f>IF(Tabela_Brasil[[#This Row],[IBGE_1-4]]&gt;=951,1,0)</f>
        <v>0</v>
      </c>
      <c r="N4152">
        <f>IF(Tabela_Brasil[[#This Row],[COMP_P]]&lt;=2,1,0)</f>
        <v>0</v>
      </c>
    </row>
    <row r="4153" spans="1:14" x14ac:dyDescent="0.25">
      <c r="A4153" s="12" t="s">
        <v>4036</v>
      </c>
      <c r="B4153" s="12" t="s">
        <v>87</v>
      </c>
      <c r="C4153" s="12">
        <v>349</v>
      </c>
      <c r="D4153" s="12">
        <v>0.51200000000000001</v>
      </c>
      <c r="E4153" s="12">
        <v>0.44800000000000001</v>
      </c>
      <c r="F4153" s="12">
        <v>0.41399999999999998</v>
      </c>
      <c r="G4153" s="12">
        <v>5000.68</v>
      </c>
      <c r="H4153" s="13">
        <v>0</v>
      </c>
      <c r="I4153" t="str">
        <f>CONCATENATE(Tabela_Brasil[[#This Row],[Município]],"-",Tabela_Brasil[[#This Row],[Estado]])</f>
        <v>Primeira Cruz-MA</v>
      </c>
      <c r="J4153">
        <f>IF(Tabela_Brasil[[#This Row],[IDHM]]&lt;=0.599,1,0)</f>
        <v>1</v>
      </c>
      <c r="K4153" t="str">
        <f>IF(Tabela_Brasil[[#This Row],[IDHM]]&lt;=0.55,"Baixo",IF(Tabela_Brasil[[#This Row],[IDHM]]&lt;=0.699,"Médio",IF(Tabela_Brasil[[#This Row],[IDHM]]&lt;=0.799,"Alto","Muito Alto")))</f>
        <v>Baixo</v>
      </c>
      <c r="L4153" t="str">
        <f>VLOOKUP(Tabela_Brasil[[#This Row],[Estado]],'De-Para_Estado_Regiao'!$B$3:$C$29,2,FALSE)</f>
        <v>Nordeste</v>
      </c>
      <c r="M4153">
        <f>IF(Tabela_Brasil[[#This Row],[IBGE_1-4]]&gt;=951,1,0)</f>
        <v>0</v>
      </c>
      <c r="N4153">
        <f>IF(Tabela_Brasil[[#This Row],[COMP_P]]&lt;=2,1,0)</f>
        <v>1</v>
      </c>
    </row>
    <row r="4154" spans="1:14" x14ac:dyDescent="0.25">
      <c r="A4154" s="9" t="s">
        <v>4037</v>
      </c>
      <c r="B4154" s="9" t="s">
        <v>118</v>
      </c>
      <c r="C4154" s="9">
        <v>166</v>
      </c>
      <c r="D4154" s="9">
        <v>0.54600000000000004</v>
      </c>
      <c r="E4154" s="9">
        <v>0.55100000000000005</v>
      </c>
      <c r="F4154" s="9">
        <v>0.4</v>
      </c>
      <c r="G4154" s="9">
        <v>10051.89</v>
      </c>
      <c r="H4154" s="10">
        <v>0</v>
      </c>
      <c r="I4154" t="str">
        <f>CONCATENATE(Tabela_Brasil[[#This Row],[Município]],"-",Tabela_Brasil[[#This Row],[Estado]])</f>
        <v>Cajueiro Da Praia-PI</v>
      </c>
      <c r="J4154">
        <f>IF(Tabela_Brasil[[#This Row],[IDHM]]&lt;=0.599,1,0)</f>
        <v>1</v>
      </c>
      <c r="K4154" t="str">
        <f>IF(Tabela_Brasil[[#This Row],[IDHM]]&lt;=0.55,"Baixo",IF(Tabela_Brasil[[#This Row],[IDHM]]&lt;=0.699,"Médio",IF(Tabela_Brasil[[#This Row],[IDHM]]&lt;=0.799,"Alto","Muito Alto")))</f>
        <v>Baixo</v>
      </c>
      <c r="L4154" t="str">
        <f>VLOOKUP(Tabela_Brasil[[#This Row],[Estado]],'De-Para_Estado_Regiao'!$B$3:$C$29,2,FALSE)</f>
        <v>Nordeste</v>
      </c>
      <c r="M4154">
        <f>IF(Tabela_Brasil[[#This Row],[IBGE_1-4]]&gt;=951,1,0)</f>
        <v>0</v>
      </c>
      <c r="N4154">
        <f>IF(Tabela_Brasil[[#This Row],[COMP_P]]&lt;=2,1,0)</f>
        <v>1</v>
      </c>
    </row>
    <row r="4155" spans="1:14" x14ac:dyDescent="0.25">
      <c r="A4155" s="12" t="s">
        <v>2769</v>
      </c>
      <c r="B4155" s="12" t="s">
        <v>82</v>
      </c>
      <c r="C4155" s="12">
        <v>266</v>
      </c>
      <c r="D4155" s="12">
        <v>0.56999999999999995</v>
      </c>
      <c r="E4155" s="12">
        <v>0.54200000000000004</v>
      </c>
      <c r="F4155" s="12">
        <v>0.48399999999999999</v>
      </c>
      <c r="G4155" s="12">
        <v>7385.05</v>
      </c>
      <c r="H4155" s="13">
        <v>2</v>
      </c>
      <c r="I4155" t="str">
        <f>CONCATENATE(Tabela_Brasil[[#This Row],[Município]],"-",Tabela_Brasil[[#This Row],[Estado]])</f>
        <v>Água Branca-PB</v>
      </c>
      <c r="J4155">
        <f>IF(Tabela_Brasil[[#This Row],[IDHM]]&lt;=0.599,1,0)</f>
        <v>1</v>
      </c>
      <c r="K4155" t="str">
        <f>IF(Tabela_Brasil[[#This Row],[IDHM]]&lt;=0.55,"Baixo",IF(Tabela_Brasil[[#This Row],[IDHM]]&lt;=0.699,"Médio",IF(Tabela_Brasil[[#This Row],[IDHM]]&lt;=0.799,"Alto","Muito Alto")))</f>
        <v>Médio</v>
      </c>
      <c r="L4155" t="str">
        <f>VLOOKUP(Tabela_Brasil[[#This Row],[Estado]],'De-Para_Estado_Regiao'!$B$3:$C$29,2,FALSE)</f>
        <v>Nordeste</v>
      </c>
      <c r="M4155">
        <f>IF(Tabela_Brasil[[#This Row],[IBGE_1-4]]&gt;=951,1,0)</f>
        <v>0</v>
      </c>
      <c r="N4155">
        <f>IF(Tabela_Brasil[[#This Row],[COMP_P]]&lt;=2,1,0)</f>
        <v>1</v>
      </c>
    </row>
    <row r="4156" spans="1:14" x14ac:dyDescent="0.25">
      <c r="A4156" s="9" t="s">
        <v>4038</v>
      </c>
      <c r="B4156" s="9" t="s">
        <v>19</v>
      </c>
      <c r="C4156" s="9">
        <v>270</v>
      </c>
      <c r="D4156" s="9">
        <v>0.56999999999999995</v>
      </c>
      <c r="E4156" s="9">
        <v>0.52900000000000003</v>
      </c>
      <c r="F4156" s="9">
        <v>0.46800000000000003</v>
      </c>
      <c r="G4156" s="9">
        <v>6755.94</v>
      </c>
      <c r="H4156" s="10">
        <v>2</v>
      </c>
      <c r="I4156" t="str">
        <f>CONCATENATE(Tabela_Brasil[[#This Row],[Município]],"-",Tabela_Brasil[[#This Row],[Estado]])</f>
        <v>Calçado-PE</v>
      </c>
      <c r="J4156">
        <f>IF(Tabela_Brasil[[#This Row],[IDHM]]&lt;=0.599,1,0)</f>
        <v>1</v>
      </c>
      <c r="K4156" t="str">
        <f>IF(Tabela_Brasil[[#This Row],[IDHM]]&lt;=0.55,"Baixo",IF(Tabela_Brasil[[#This Row],[IDHM]]&lt;=0.699,"Médio",IF(Tabela_Brasil[[#This Row],[IDHM]]&lt;=0.799,"Alto","Muito Alto")))</f>
        <v>Médio</v>
      </c>
      <c r="L4156" t="str">
        <f>VLOOKUP(Tabela_Brasil[[#This Row],[Estado]],'De-Para_Estado_Regiao'!$B$3:$C$29,2,FALSE)</f>
        <v>Nordeste</v>
      </c>
      <c r="M4156">
        <f>IF(Tabela_Brasil[[#This Row],[IBGE_1-4]]&gt;=951,1,0)</f>
        <v>0</v>
      </c>
      <c r="N4156">
        <f>IF(Tabela_Brasil[[#This Row],[COMP_P]]&lt;=2,1,0)</f>
        <v>1</v>
      </c>
    </row>
    <row r="4157" spans="1:14" x14ac:dyDescent="0.25">
      <c r="A4157" s="12" t="s">
        <v>4039</v>
      </c>
      <c r="B4157" s="12" t="s">
        <v>29</v>
      </c>
      <c r="C4157" s="12">
        <v>144</v>
      </c>
      <c r="D4157" s="12">
        <v>0.65</v>
      </c>
      <c r="E4157" s="12">
        <v>0.67300000000000004</v>
      </c>
      <c r="F4157" s="12">
        <v>0.48499999999999999</v>
      </c>
      <c r="G4157" s="12">
        <v>19047.64</v>
      </c>
      <c r="H4157" s="13">
        <v>3</v>
      </c>
      <c r="I4157" t="str">
        <f>CONCATENATE(Tabela_Brasil[[#This Row],[Município]],"-",Tabela_Brasil[[#This Row],[Estado]])</f>
        <v>Nova Brasilândia-MT</v>
      </c>
      <c r="J4157">
        <f>IF(Tabela_Brasil[[#This Row],[IDHM]]&lt;=0.599,1,0)</f>
        <v>0</v>
      </c>
      <c r="K4157" t="str">
        <f>IF(Tabela_Brasil[[#This Row],[IDHM]]&lt;=0.55,"Baixo",IF(Tabela_Brasil[[#This Row],[IDHM]]&lt;=0.699,"Médio",IF(Tabela_Brasil[[#This Row],[IDHM]]&lt;=0.799,"Alto","Muito Alto")))</f>
        <v>Médio</v>
      </c>
      <c r="L4157" t="str">
        <f>VLOOKUP(Tabela_Brasil[[#This Row],[Estado]],'De-Para_Estado_Regiao'!$B$3:$C$29,2,FALSE)</f>
        <v>Centro-Oeste</v>
      </c>
      <c r="M4157">
        <f>IF(Tabela_Brasil[[#This Row],[IBGE_1-4]]&gt;=951,1,0)</f>
        <v>0</v>
      </c>
      <c r="N4157">
        <f>IF(Tabela_Brasil[[#This Row],[COMP_P]]&lt;=2,1,0)</f>
        <v>0</v>
      </c>
    </row>
    <row r="4158" spans="1:14" x14ac:dyDescent="0.25">
      <c r="A4158" s="9" t="s">
        <v>4040</v>
      </c>
      <c r="B4158" s="9" t="s">
        <v>16</v>
      </c>
      <c r="C4158" s="9">
        <v>129</v>
      </c>
      <c r="D4158" s="9">
        <v>0.55600000000000005</v>
      </c>
      <c r="E4158" s="9">
        <v>0.52500000000000002</v>
      </c>
      <c r="F4158" s="9">
        <v>0.41799999999999998</v>
      </c>
      <c r="G4158" s="9">
        <v>7228.3</v>
      </c>
      <c r="H4158" s="10">
        <v>3</v>
      </c>
      <c r="I4158" t="str">
        <f>CONCATENATE(Tabela_Brasil[[#This Row],[Município]],"-",Tabela_Brasil[[#This Row],[Estado]])</f>
        <v>Ninheira-MG</v>
      </c>
      <c r="J4158">
        <f>IF(Tabela_Brasil[[#This Row],[IDHM]]&lt;=0.599,1,0)</f>
        <v>1</v>
      </c>
      <c r="K4158" t="str">
        <f>IF(Tabela_Brasil[[#This Row],[IDHM]]&lt;=0.55,"Baixo",IF(Tabela_Brasil[[#This Row],[IDHM]]&lt;=0.699,"Médio",IF(Tabela_Brasil[[#This Row],[IDHM]]&lt;=0.799,"Alto","Muito Alto")))</f>
        <v>Médio</v>
      </c>
      <c r="L4158" t="str">
        <f>VLOOKUP(Tabela_Brasil[[#This Row],[Estado]],'De-Para_Estado_Regiao'!$B$3:$C$29,2,FALSE)</f>
        <v>Sudeste</v>
      </c>
      <c r="M4158">
        <f>IF(Tabela_Brasil[[#This Row],[IBGE_1-4]]&gt;=951,1,0)</f>
        <v>0</v>
      </c>
      <c r="N4158">
        <f>IF(Tabela_Brasil[[#This Row],[COMP_P]]&lt;=2,1,0)</f>
        <v>0</v>
      </c>
    </row>
    <row r="4159" spans="1:14" x14ac:dyDescent="0.25">
      <c r="A4159" s="12" t="s">
        <v>4041</v>
      </c>
      <c r="B4159" s="12" t="s">
        <v>118</v>
      </c>
      <c r="C4159" s="12">
        <v>365</v>
      </c>
      <c r="D4159" s="12">
        <v>0.56200000000000006</v>
      </c>
      <c r="E4159" s="12">
        <v>0.52100000000000002</v>
      </c>
      <c r="F4159" s="12">
        <v>0.438</v>
      </c>
      <c r="G4159" s="12">
        <v>6957.63</v>
      </c>
      <c r="H4159" s="13">
        <v>3</v>
      </c>
      <c r="I4159" t="str">
        <f>CONCATENATE(Tabela_Brasil[[#This Row],[Município]],"-",Tabela_Brasil[[#This Row],[Estado]])</f>
        <v>Matias Olímpio-PI</v>
      </c>
      <c r="J4159">
        <f>IF(Tabela_Brasil[[#This Row],[IDHM]]&lt;=0.599,1,0)</f>
        <v>1</v>
      </c>
      <c r="K4159" t="str">
        <f>IF(Tabela_Brasil[[#This Row],[IDHM]]&lt;=0.55,"Baixo",IF(Tabela_Brasil[[#This Row],[IDHM]]&lt;=0.699,"Médio",IF(Tabela_Brasil[[#This Row],[IDHM]]&lt;=0.799,"Alto","Muito Alto")))</f>
        <v>Médio</v>
      </c>
      <c r="L4159" t="str">
        <f>VLOOKUP(Tabela_Brasil[[#This Row],[Estado]],'De-Para_Estado_Regiao'!$B$3:$C$29,2,FALSE)</f>
        <v>Nordeste</v>
      </c>
      <c r="M4159">
        <f>IF(Tabela_Brasil[[#This Row],[IBGE_1-4]]&gt;=951,1,0)</f>
        <v>0</v>
      </c>
      <c r="N4159">
        <f>IF(Tabela_Brasil[[#This Row],[COMP_P]]&lt;=2,1,0)</f>
        <v>0</v>
      </c>
    </row>
    <row r="4160" spans="1:14" x14ac:dyDescent="0.25">
      <c r="A4160" s="9" t="s">
        <v>4042</v>
      </c>
      <c r="B4160" s="9" t="s">
        <v>16</v>
      </c>
      <c r="C4160" s="9">
        <v>238</v>
      </c>
      <c r="D4160" s="9">
        <v>0.55500000000000005</v>
      </c>
      <c r="E4160" s="9">
        <v>0.56799999999999995</v>
      </c>
      <c r="F4160" s="9">
        <v>0.4</v>
      </c>
      <c r="G4160" s="9">
        <v>6889.06</v>
      </c>
      <c r="H4160" s="10">
        <v>2</v>
      </c>
      <c r="I4160" t="str">
        <f>CONCATENATE(Tabela_Brasil[[#This Row],[Município]],"-",Tabela_Brasil[[#This Row],[Estado]])</f>
        <v>Novo Oriente De Minas-MG</v>
      </c>
      <c r="J4160">
        <f>IF(Tabela_Brasil[[#This Row],[IDHM]]&lt;=0.599,1,0)</f>
        <v>1</v>
      </c>
      <c r="K4160" t="str">
        <f>IF(Tabela_Brasil[[#This Row],[IDHM]]&lt;=0.55,"Baixo",IF(Tabela_Brasil[[#This Row],[IDHM]]&lt;=0.699,"Médio",IF(Tabela_Brasil[[#This Row],[IDHM]]&lt;=0.799,"Alto","Muito Alto")))</f>
        <v>Médio</v>
      </c>
      <c r="L4160" t="str">
        <f>VLOOKUP(Tabela_Brasil[[#This Row],[Estado]],'De-Para_Estado_Regiao'!$B$3:$C$29,2,FALSE)</f>
        <v>Sudeste</v>
      </c>
      <c r="M4160">
        <f>IF(Tabela_Brasil[[#This Row],[IBGE_1-4]]&gt;=951,1,0)</f>
        <v>0</v>
      </c>
      <c r="N4160">
        <f>IF(Tabela_Brasil[[#This Row],[COMP_P]]&lt;=2,1,0)</f>
        <v>1</v>
      </c>
    </row>
    <row r="4161" spans="1:14" x14ac:dyDescent="0.25">
      <c r="A4161" s="12" t="s">
        <v>4043</v>
      </c>
      <c r="B4161" s="12" t="s">
        <v>118</v>
      </c>
      <c r="C4161" s="12">
        <v>403</v>
      </c>
      <c r="D4161" s="12">
        <v>0.58299999999999996</v>
      </c>
      <c r="E4161" s="12">
        <v>0.55200000000000005</v>
      </c>
      <c r="F4161" s="12">
        <v>0.46500000000000002</v>
      </c>
      <c r="G4161" s="12">
        <v>6661.14</v>
      </c>
      <c r="H4161" s="13">
        <v>18</v>
      </c>
      <c r="I4161" t="str">
        <f>CONCATENATE(Tabela_Brasil[[#This Row],[Município]],"-",Tabela_Brasil[[#This Row],[Estado]])</f>
        <v>Capitão De Campos-PI</v>
      </c>
      <c r="J4161">
        <f>IF(Tabela_Brasil[[#This Row],[IDHM]]&lt;=0.599,1,0)</f>
        <v>1</v>
      </c>
      <c r="K4161" t="str">
        <f>IF(Tabela_Brasil[[#This Row],[IDHM]]&lt;=0.55,"Baixo",IF(Tabela_Brasil[[#This Row],[IDHM]]&lt;=0.699,"Médio",IF(Tabela_Brasil[[#This Row],[IDHM]]&lt;=0.799,"Alto","Muito Alto")))</f>
        <v>Médio</v>
      </c>
      <c r="L4161" t="str">
        <f>VLOOKUP(Tabela_Brasil[[#This Row],[Estado]],'De-Para_Estado_Regiao'!$B$3:$C$29,2,FALSE)</f>
        <v>Nordeste</v>
      </c>
      <c r="M4161">
        <f>IF(Tabela_Brasil[[#This Row],[IBGE_1-4]]&gt;=951,1,0)</f>
        <v>0</v>
      </c>
      <c r="N4161">
        <f>IF(Tabela_Brasil[[#This Row],[COMP_P]]&lt;=2,1,0)</f>
        <v>0</v>
      </c>
    </row>
    <row r="4162" spans="1:14" x14ac:dyDescent="0.25">
      <c r="A4162" s="9" t="s">
        <v>4044</v>
      </c>
      <c r="B4162" s="9" t="s">
        <v>24</v>
      </c>
      <c r="C4162" s="9">
        <v>196</v>
      </c>
      <c r="D4162" s="9">
        <v>0.55200000000000005</v>
      </c>
      <c r="E4162" s="9">
        <v>0.52300000000000002</v>
      </c>
      <c r="F4162" s="9">
        <v>0.437</v>
      </c>
      <c r="G4162" s="9">
        <v>7597.06</v>
      </c>
      <c r="H4162" s="10">
        <v>2</v>
      </c>
      <c r="I4162" t="str">
        <f>CONCATENATE(Tabela_Brasil[[#This Row],[Município]],"-",Tabela_Brasil[[#This Row],[Estado]])</f>
        <v>Cardeal Da Silva-BA</v>
      </c>
      <c r="J4162">
        <f>IF(Tabela_Brasil[[#This Row],[IDHM]]&lt;=0.599,1,0)</f>
        <v>1</v>
      </c>
      <c r="K4162" t="str">
        <f>IF(Tabela_Brasil[[#This Row],[IDHM]]&lt;=0.55,"Baixo",IF(Tabela_Brasil[[#This Row],[IDHM]]&lt;=0.699,"Médio",IF(Tabela_Brasil[[#This Row],[IDHM]]&lt;=0.799,"Alto","Muito Alto")))</f>
        <v>Médio</v>
      </c>
      <c r="L4162" t="str">
        <f>VLOOKUP(Tabela_Brasil[[#This Row],[Estado]],'De-Para_Estado_Regiao'!$B$3:$C$29,2,FALSE)</f>
        <v>Nordeste</v>
      </c>
      <c r="M4162">
        <f>IF(Tabela_Brasil[[#This Row],[IBGE_1-4]]&gt;=951,1,0)</f>
        <v>0</v>
      </c>
      <c r="N4162">
        <f>IF(Tabela_Brasil[[#This Row],[COMP_P]]&lt;=2,1,0)</f>
        <v>1</v>
      </c>
    </row>
    <row r="4163" spans="1:14" x14ac:dyDescent="0.25">
      <c r="A4163" s="12" t="s">
        <v>4045</v>
      </c>
      <c r="B4163" s="12" t="s">
        <v>22</v>
      </c>
      <c r="C4163" s="12">
        <v>86</v>
      </c>
      <c r="D4163" s="12">
        <v>0.7</v>
      </c>
      <c r="E4163" s="12">
        <v>0.69799999999999995</v>
      </c>
      <c r="F4163" s="12">
        <v>0.63</v>
      </c>
      <c r="G4163" s="12">
        <v>19146.16</v>
      </c>
      <c r="H4163" s="13">
        <v>4</v>
      </c>
      <c r="I4163" t="str">
        <f>CONCATENATE(Tabela_Brasil[[#This Row],[Município]],"-",Tabela_Brasil[[#This Row],[Estado]])</f>
        <v>Santa Mônica-PR</v>
      </c>
      <c r="J4163">
        <f>IF(Tabela_Brasil[[#This Row],[IDHM]]&lt;=0.599,1,0)</f>
        <v>0</v>
      </c>
      <c r="K4163" t="str">
        <f>IF(Tabela_Brasil[[#This Row],[IDHM]]&lt;=0.55,"Baixo",IF(Tabela_Brasil[[#This Row],[IDHM]]&lt;=0.699,"Médio",IF(Tabela_Brasil[[#This Row],[IDHM]]&lt;=0.799,"Alto","Muito Alto")))</f>
        <v>Alto</v>
      </c>
      <c r="L4163" t="str">
        <f>VLOOKUP(Tabela_Brasil[[#This Row],[Estado]],'De-Para_Estado_Regiao'!$B$3:$C$29,2,FALSE)</f>
        <v>Sul</v>
      </c>
      <c r="M4163">
        <f>IF(Tabela_Brasil[[#This Row],[IBGE_1-4]]&gt;=951,1,0)</f>
        <v>0</v>
      </c>
      <c r="N4163">
        <f>IF(Tabela_Brasil[[#This Row],[COMP_P]]&lt;=2,1,0)</f>
        <v>0</v>
      </c>
    </row>
    <row r="4164" spans="1:14" x14ac:dyDescent="0.25">
      <c r="A4164" s="9" t="s">
        <v>4046</v>
      </c>
      <c r="B4164" s="9" t="s">
        <v>16</v>
      </c>
      <c r="C4164" s="9">
        <v>169</v>
      </c>
      <c r="D4164" s="9">
        <v>0.53700000000000003</v>
      </c>
      <c r="E4164" s="9">
        <v>0.51400000000000001</v>
      </c>
      <c r="F4164" s="9">
        <v>0.38800000000000001</v>
      </c>
      <c r="G4164" s="9">
        <v>6876.58</v>
      </c>
      <c r="H4164" s="10">
        <v>11</v>
      </c>
      <c r="I4164" t="str">
        <f>CONCATENATE(Tabela_Brasil[[#This Row],[Município]],"-",Tabela_Brasil[[#This Row],[Estado]])</f>
        <v>Bonito De Minas-MG</v>
      </c>
      <c r="J4164">
        <f>IF(Tabela_Brasil[[#This Row],[IDHM]]&lt;=0.599,1,0)</f>
        <v>1</v>
      </c>
      <c r="K4164" t="str">
        <f>IF(Tabela_Brasil[[#This Row],[IDHM]]&lt;=0.55,"Baixo",IF(Tabela_Brasil[[#This Row],[IDHM]]&lt;=0.699,"Médio",IF(Tabela_Brasil[[#This Row],[IDHM]]&lt;=0.799,"Alto","Muito Alto")))</f>
        <v>Baixo</v>
      </c>
      <c r="L4164" t="str">
        <f>VLOOKUP(Tabela_Brasil[[#This Row],[Estado]],'De-Para_Estado_Regiao'!$B$3:$C$29,2,FALSE)</f>
        <v>Sudeste</v>
      </c>
      <c r="M4164">
        <f>IF(Tabela_Brasil[[#This Row],[IBGE_1-4]]&gt;=951,1,0)</f>
        <v>0</v>
      </c>
      <c r="N4164">
        <f>IF(Tabela_Brasil[[#This Row],[COMP_P]]&lt;=2,1,0)</f>
        <v>0</v>
      </c>
    </row>
    <row r="4165" spans="1:14" x14ac:dyDescent="0.25">
      <c r="A4165" s="12" t="s">
        <v>4047</v>
      </c>
      <c r="B4165" s="12" t="s">
        <v>22</v>
      </c>
      <c r="C4165" s="12">
        <v>173</v>
      </c>
      <c r="D4165" s="12">
        <v>0.69</v>
      </c>
      <c r="E4165" s="12">
        <v>0.65500000000000003</v>
      </c>
      <c r="F4165" s="12">
        <v>0.60699999999999998</v>
      </c>
      <c r="G4165" s="12">
        <v>14537.91</v>
      </c>
      <c r="H4165" s="13">
        <v>2</v>
      </c>
      <c r="I4165" t="str">
        <f>CONCATENATE(Tabela_Brasil[[#This Row],[Município]],"-",Tabela_Brasil[[#This Row],[Estado]])</f>
        <v>Lunardelli-PR</v>
      </c>
      <c r="J4165">
        <f>IF(Tabela_Brasil[[#This Row],[IDHM]]&lt;=0.599,1,0)</f>
        <v>0</v>
      </c>
      <c r="K4165" t="str">
        <f>IF(Tabela_Brasil[[#This Row],[IDHM]]&lt;=0.55,"Baixo",IF(Tabela_Brasil[[#This Row],[IDHM]]&lt;=0.699,"Médio",IF(Tabela_Brasil[[#This Row],[IDHM]]&lt;=0.799,"Alto","Muito Alto")))</f>
        <v>Médio</v>
      </c>
      <c r="L4165" t="str">
        <f>VLOOKUP(Tabela_Brasil[[#This Row],[Estado]],'De-Para_Estado_Regiao'!$B$3:$C$29,2,FALSE)</f>
        <v>Sul</v>
      </c>
      <c r="M4165">
        <f>IF(Tabela_Brasil[[#This Row],[IBGE_1-4]]&gt;=951,1,0)</f>
        <v>0</v>
      </c>
      <c r="N4165">
        <f>IF(Tabela_Brasil[[#This Row],[COMP_P]]&lt;=2,1,0)</f>
        <v>1</v>
      </c>
    </row>
    <row r="4166" spans="1:14" x14ac:dyDescent="0.25">
      <c r="A4166" s="9" t="s">
        <v>4048</v>
      </c>
      <c r="B4166" s="9" t="s">
        <v>19</v>
      </c>
      <c r="C4166" s="9">
        <v>141</v>
      </c>
      <c r="D4166" s="9">
        <v>0.57299999999999995</v>
      </c>
      <c r="E4166" s="9">
        <v>0.49099999999999999</v>
      </c>
      <c r="F4166" s="9">
        <v>0.50800000000000001</v>
      </c>
      <c r="G4166" s="9">
        <v>5824.91</v>
      </c>
      <c r="H4166" s="10">
        <v>39</v>
      </c>
      <c r="I4166" t="str">
        <f>CONCATENATE(Tabela_Brasil[[#This Row],[Município]],"-",Tabela_Brasil[[#This Row],[Estado]])</f>
        <v>Carnaubeira Da Penha-PE</v>
      </c>
      <c r="J4166">
        <f>IF(Tabela_Brasil[[#This Row],[IDHM]]&lt;=0.599,1,0)</f>
        <v>1</v>
      </c>
      <c r="K4166" t="str">
        <f>IF(Tabela_Brasil[[#This Row],[IDHM]]&lt;=0.55,"Baixo",IF(Tabela_Brasil[[#This Row],[IDHM]]&lt;=0.699,"Médio",IF(Tabela_Brasil[[#This Row],[IDHM]]&lt;=0.799,"Alto","Muito Alto")))</f>
        <v>Médio</v>
      </c>
      <c r="L4166" t="str">
        <f>VLOOKUP(Tabela_Brasil[[#This Row],[Estado]],'De-Para_Estado_Regiao'!$B$3:$C$29,2,FALSE)</f>
        <v>Nordeste</v>
      </c>
      <c r="M4166">
        <f>IF(Tabela_Brasil[[#This Row],[IBGE_1-4]]&gt;=951,1,0)</f>
        <v>0</v>
      </c>
      <c r="N4166">
        <f>IF(Tabela_Brasil[[#This Row],[COMP_P]]&lt;=2,1,0)</f>
        <v>0</v>
      </c>
    </row>
    <row r="4167" spans="1:14" x14ac:dyDescent="0.25">
      <c r="A4167" s="12" t="s">
        <v>4049</v>
      </c>
      <c r="B4167" s="12" t="s">
        <v>33</v>
      </c>
      <c r="C4167" s="12">
        <v>103</v>
      </c>
      <c r="D4167" s="12">
        <v>0.69299999999999995</v>
      </c>
      <c r="E4167" s="12">
        <v>0.7</v>
      </c>
      <c r="F4167" s="12">
        <v>0.58299999999999996</v>
      </c>
      <c r="G4167" s="12">
        <v>29396.37</v>
      </c>
      <c r="H4167" s="13">
        <v>2</v>
      </c>
      <c r="I4167" t="str">
        <f>CONCATENATE(Tabela_Brasil[[#This Row],[Município]],"-",Tabela_Brasil[[#This Row],[Estado]])</f>
        <v>Aparecida Do Rio Doce-GO</v>
      </c>
      <c r="J4167">
        <f>IF(Tabela_Brasil[[#This Row],[IDHM]]&lt;=0.599,1,0)</f>
        <v>0</v>
      </c>
      <c r="K4167" t="str">
        <f>IF(Tabela_Brasil[[#This Row],[IDHM]]&lt;=0.55,"Baixo",IF(Tabela_Brasil[[#This Row],[IDHM]]&lt;=0.699,"Médio",IF(Tabela_Brasil[[#This Row],[IDHM]]&lt;=0.799,"Alto","Muito Alto")))</f>
        <v>Médio</v>
      </c>
      <c r="L4167" t="str">
        <f>VLOOKUP(Tabela_Brasil[[#This Row],[Estado]],'De-Para_Estado_Regiao'!$B$3:$C$29,2,FALSE)</f>
        <v>Centro-Oeste</v>
      </c>
      <c r="M4167">
        <f>IF(Tabela_Brasil[[#This Row],[IBGE_1-4]]&gt;=951,1,0)</f>
        <v>0</v>
      </c>
      <c r="N4167">
        <f>IF(Tabela_Brasil[[#This Row],[COMP_P]]&lt;=2,1,0)</f>
        <v>1</v>
      </c>
    </row>
    <row r="4168" spans="1:14" x14ac:dyDescent="0.25">
      <c r="A4168" s="9" t="s">
        <v>4050</v>
      </c>
      <c r="B4168" s="9" t="s">
        <v>14</v>
      </c>
      <c r="C4168" s="9">
        <v>17</v>
      </c>
      <c r="D4168" s="9">
        <v>0.72</v>
      </c>
      <c r="E4168" s="9">
        <v>0.72399999999999998</v>
      </c>
      <c r="F4168" s="9">
        <v>0.60499999999999998</v>
      </c>
      <c r="G4168" s="9">
        <v>35555.31</v>
      </c>
      <c r="H4168" s="10">
        <v>2</v>
      </c>
      <c r="I4168" t="str">
        <f>CONCATENATE(Tabela_Brasil[[#This Row],[Município]],"-",Tabela_Brasil[[#This Row],[Estado]])</f>
        <v>Cruzaltense-RS</v>
      </c>
      <c r="J4168">
        <f>IF(Tabela_Brasil[[#This Row],[IDHM]]&lt;=0.599,1,0)</f>
        <v>0</v>
      </c>
      <c r="K4168" t="str">
        <f>IF(Tabela_Brasil[[#This Row],[IDHM]]&lt;=0.55,"Baixo",IF(Tabela_Brasil[[#This Row],[IDHM]]&lt;=0.699,"Médio",IF(Tabela_Brasil[[#This Row],[IDHM]]&lt;=0.799,"Alto","Muito Alto")))</f>
        <v>Alto</v>
      </c>
      <c r="L4168" t="str">
        <f>VLOOKUP(Tabela_Brasil[[#This Row],[Estado]],'De-Para_Estado_Regiao'!$B$3:$C$29,2,FALSE)</f>
        <v>Sul</v>
      </c>
      <c r="M4168">
        <f>IF(Tabela_Brasil[[#This Row],[IBGE_1-4]]&gt;=951,1,0)</f>
        <v>0</v>
      </c>
      <c r="N4168">
        <f>IF(Tabela_Brasil[[#This Row],[COMP_P]]&lt;=2,1,0)</f>
        <v>1</v>
      </c>
    </row>
    <row r="4169" spans="1:14" x14ac:dyDescent="0.25">
      <c r="A4169" s="12" t="s">
        <v>1327</v>
      </c>
      <c r="B4169" s="12" t="s">
        <v>72</v>
      </c>
      <c r="C4169" s="12">
        <v>435</v>
      </c>
      <c r="D4169" s="12">
        <v>0.58399999999999996</v>
      </c>
      <c r="E4169" s="12">
        <v>0.58299999999999996</v>
      </c>
      <c r="F4169" s="12">
        <v>0.46</v>
      </c>
      <c r="G4169" s="12">
        <v>7248.7</v>
      </c>
      <c r="H4169" s="13">
        <v>8</v>
      </c>
      <c r="I4169" t="str">
        <f>CONCATENATE(Tabela_Brasil[[#This Row],[Município]],"-",Tabela_Brasil[[#This Row],[Estado]])</f>
        <v>Bom Jesus-RN</v>
      </c>
      <c r="J4169">
        <f>IF(Tabela_Brasil[[#This Row],[IDHM]]&lt;=0.599,1,0)</f>
        <v>1</v>
      </c>
      <c r="K4169" t="str">
        <f>IF(Tabela_Brasil[[#This Row],[IDHM]]&lt;=0.55,"Baixo",IF(Tabela_Brasil[[#This Row],[IDHM]]&lt;=0.699,"Médio",IF(Tabela_Brasil[[#This Row],[IDHM]]&lt;=0.799,"Alto","Muito Alto")))</f>
        <v>Médio</v>
      </c>
      <c r="L4169" t="str">
        <f>VLOOKUP(Tabela_Brasil[[#This Row],[Estado]],'De-Para_Estado_Regiao'!$B$3:$C$29,2,FALSE)</f>
        <v>Nordeste</v>
      </c>
      <c r="M4169">
        <f>IF(Tabela_Brasil[[#This Row],[IBGE_1-4]]&gt;=951,1,0)</f>
        <v>0</v>
      </c>
      <c r="N4169">
        <f>IF(Tabela_Brasil[[#This Row],[COMP_P]]&lt;=2,1,0)</f>
        <v>0</v>
      </c>
    </row>
    <row r="4170" spans="1:14" x14ac:dyDescent="0.25">
      <c r="A4170" s="9" t="s">
        <v>4051</v>
      </c>
      <c r="B4170" s="9" t="s">
        <v>31</v>
      </c>
      <c r="C4170" s="9">
        <v>277</v>
      </c>
      <c r="D4170" s="9">
        <v>0.57899999999999996</v>
      </c>
      <c r="E4170" s="9">
        <v>0.502</v>
      </c>
      <c r="F4170" s="9">
        <v>0.50600000000000001</v>
      </c>
      <c r="G4170" s="9">
        <v>6413.7</v>
      </c>
      <c r="H4170" s="10">
        <v>14</v>
      </c>
      <c r="I4170" t="str">
        <f>CONCATENATE(Tabela_Brasil[[#This Row],[Município]],"-",Tabela_Brasil[[#This Row],[Estado]])</f>
        <v>Ipaporanga-CE</v>
      </c>
      <c r="J4170">
        <f>IF(Tabela_Brasil[[#This Row],[IDHM]]&lt;=0.599,1,0)</f>
        <v>1</v>
      </c>
      <c r="K4170" t="str">
        <f>IF(Tabela_Brasil[[#This Row],[IDHM]]&lt;=0.55,"Baixo",IF(Tabela_Brasil[[#This Row],[IDHM]]&lt;=0.699,"Médio",IF(Tabela_Brasil[[#This Row],[IDHM]]&lt;=0.799,"Alto","Muito Alto")))</f>
        <v>Médio</v>
      </c>
      <c r="L4170" t="str">
        <f>VLOOKUP(Tabela_Brasil[[#This Row],[Estado]],'De-Para_Estado_Regiao'!$B$3:$C$29,2,FALSE)</f>
        <v>Nordeste</v>
      </c>
      <c r="M4170">
        <f>IF(Tabela_Brasil[[#This Row],[IBGE_1-4]]&gt;=951,1,0)</f>
        <v>0</v>
      </c>
      <c r="N4170">
        <f>IF(Tabela_Brasil[[#This Row],[COMP_P]]&lt;=2,1,0)</f>
        <v>0</v>
      </c>
    </row>
    <row r="4171" spans="1:14" x14ac:dyDescent="0.25">
      <c r="A4171" s="12" t="s">
        <v>4052</v>
      </c>
      <c r="B4171" s="12" t="s">
        <v>72</v>
      </c>
      <c r="C4171" s="12">
        <v>184</v>
      </c>
      <c r="D4171" s="12">
        <v>0.63500000000000001</v>
      </c>
      <c r="E4171" s="12">
        <v>0.627</v>
      </c>
      <c r="F4171" s="12">
        <v>0.53</v>
      </c>
      <c r="G4171" s="12">
        <v>18152.37</v>
      </c>
      <c r="H4171" s="13">
        <v>2</v>
      </c>
      <c r="I4171" t="str">
        <f>CONCATENATE(Tabela_Brasil[[#This Row],[Município]],"-",Tabela_Brasil[[#This Row],[Estado]])</f>
        <v>Tibau-RN</v>
      </c>
      <c r="J4171">
        <f>IF(Tabela_Brasil[[#This Row],[IDHM]]&lt;=0.599,1,0)</f>
        <v>0</v>
      </c>
      <c r="K4171" t="str">
        <f>IF(Tabela_Brasil[[#This Row],[IDHM]]&lt;=0.55,"Baixo",IF(Tabela_Brasil[[#This Row],[IDHM]]&lt;=0.699,"Médio",IF(Tabela_Brasil[[#This Row],[IDHM]]&lt;=0.799,"Alto","Muito Alto")))</f>
        <v>Médio</v>
      </c>
      <c r="L4171" t="str">
        <f>VLOOKUP(Tabela_Brasil[[#This Row],[Estado]],'De-Para_Estado_Regiao'!$B$3:$C$29,2,FALSE)</f>
        <v>Nordeste</v>
      </c>
      <c r="M4171">
        <f>IF(Tabela_Brasil[[#This Row],[IBGE_1-4]]&gt;=951,1,0)</f>
        <v>0</v>
      </c>
      <c r="N4171">
        <f>IF(Tabela_Brasil[[#This Row],[COMP_P]]&lt;=2,1,0)</f>
        <v>1</v>
      </c>
    </row>
    <row r="4172" spans="1:14" x14ac:dyDescent="0.25">
      <c r="A4172" s="9" t="s">
        <v>4053</v>
      </c>
      <c r="B4172" s="9" t="s">
        <v>59</v>
      </c>
      <c r="C4172" s="9">
        <v>103</v>
      </c>
      <c r="D4172" s="9">
        <v>0.73</v>
      </c>
      <c r="E4172" s="9">
        <v>0.75700000000000001</v>
      </c>
      <c r="F4172" s="9">
        <v>0.61799999999999999</v>
      </c>
      <c r="G4172" s="9">
        <v>13416.39</v>
      </c>
      <c r="H4172" s="10">
        <v>4</v>
      </c>
      <c r="I4172" t="str">
        <f>CONCATENATE(Tabela_Brasil[[#This Row],[Município]],"-",Tabela_Brasil[[#This Row],[Estado]])</f>
        <v>São Pedro De Alcântara-SC</v>
      </c>
      <c r="J4172">
        <f>IF(Tabela_Brasil[[#This Row],[IDHM]]&lt;=0.599,1,0)</f>
        <v>0</v>
      </c>
      <c r="K4172" t="str">
        <f>IF(Tabela_Brasil[[#This Row],[IDHM]]&lt;=0.55,"Baixo",IF(Tabela_Brasil[[#This Row],[IDHM]]&lt;=0.699,"Médio",IF(Tabela_Brasil[[#This Row],[IDHM]]&lt;=0.799,"Alto","Muito Alto")))</f>
        <v>Alto</v>
      </c>
      <c r="L4172" t="str">
        <f>VLOOKUP(Tabela_Brasil[[#This Row],[Estado]],'De-Para_Estado_Regiao'!$B$3:$C$29,2,FALSE)</f>
        <v>Sul</v>
      </c>
      <c r="M4172">
        <f>IF(Tabela_Brasil[[#This Row],[IBGE_1-4]]&gt;=951,1,0)</f>
        <v>0</v>
      </c>
      <c r="N4172">
        <f>IF(Tabela_Brasil[[#This Row],[COMP_P]]&lt;=2,1,0)</f>
        <v>0</v>
      </c>
    </row>
    <row r="4173" spans="1:14" x14ac:dyDescent="0.25">
      <c r="A4173" s="12" t="s">
        <v>4054</v>
      </c>
      <c r="B4173" s="12" t="s">
        <v>14</v>
      </c>
      <c r="C4173" s="12">
        <v>19</v>
      </c>
      <c r="D4173" s="12">
        <v>0.72499999999999998</v>
      </c>
      <c r="E4173" s="12">
        <v>0.78100000000000003</v>
      </c>
      <c r="F4173" s="12">
        <v>0.58099999999999996</v>
      </c>
      <c r="G4173" s="12">
        <v>43398.31</v>
      </c>
      <c r="H4173" s="13">
        <v>3</v>
      </c>
      <c r="I4173" t="str">
        <f>CONCATENATE(Tabela_Brasil[[#This Row],[Município]],"-",Tabela_Brasil[[#This Row],[Estado]])</f>
        <v>Santa Cecília Do Sul-RS</v>
      </c>
      <c r="J4173">
        <f>IF(Tabela_Brasil[[#This Row],[IDHM]]&lt;=0.599,1,0)</f>
        <v>0</v>
      </c>
      <c r="K4173" t="str">
        <f>IF(Tabela_Brasil[[#This Row],[IDHM]]&lt;=0.55,"Baixo",IF(Tabela_Brasil[[#This Row],[IDHM]]&lt;=0.699,"Médio",IF(Tabela_Brasil[[#This Row],[IDHM]]&lt;=0.799,"Alto","Muito Alto")))</f>
        <v>Alto</v>
      </c>
      <c r="L4173" t="str">
        <f>VLOOKUP(Tabela_Brasil[[#This Row],[Estado]],'De-Para_Estado_Regiao'!$B$3:$C$29,2,FALSE)</f>
        <v>Sul</v>
      </c>
      <c r="M4173">
        <f>IF(Tabela_Brasil[[#This Row],[IBGE_1-4]]&gt;=951,1,0)</f>
        <v>0</v>
      </c>
      <c r="N4173">
        <f>IF(Tabela_Brasil[[#This Row],[COMP_P]]&lt;=2,1,0)</f>
        <v>0</v>
      </c>
    </row>
    <row r="4174" spans="1:14" x14ac:dyDescent="0.25">
      <c r="A4174" s="9" t="s">
        <v>4055</v>
      </c>
      <c r="B4174" s="9" t="s">
        <v>118</v>
      </c>
      <c r="C4174" s="9">
        <v>129</v>
      </c>
      <c r="D4174" s="9">
        <v>0.60199999999999998</v>
      </c>
      <c r="E4174" s="9">
        <v>0.54600000000000004</v>
      </c>
      <c r="F4174" s="9">
        <v>0.51200000000000001</v>
      </c>
      <c r="G4174" s="9">
        <v>8763.73</v>
      </c>
      <c r="H4174" s="10">
        <v>1</v>
      </c>
      <c r="I4174" t="str">
        <f>CONCATENATE(Tabela_Brasil[[#This Row],[Município]],"-",Tabela_Brasil[[#This Row],[Estado]])</f>
        <v>Nazária-PI</v>
      </c>
      <c r="J4174">
        <f>IF(Tabela_Brasil[[#This Row],[IDHM]]&lt;=0.599,1,0)</f>
        <v>0</v>
      </c>
      <c r="K4174" t="str">
        <f>IF(Tabela_Brasil[[#This Row],[IDHM]]&lt;=0.55,"Baixo",IF(Tabela_Brasil[[#This Row],[IDHM]]&lt;=0.699,"Médio",IF(Tabela_Brasil[[#This Row],[IDHM]]&lt;=0.799,"Alto","Muito Alto")))</f>
        <v>Médio</v>
      </c>
      <c r="L4174" t="str">
        <f>VLOOKUP(Tabela_Brasil[[#This Row],[Estado]],'De-Para_Estado_Regiao'!$B$3:$C$29,2,FALSE)</f>
        <v>Nordeste</v>
      </c>
      <c r="M4174">
        <f>IF(Tabela_Brasil[[#This Row],[IBGE_1-4]]&gt;=951,1,0)</f>
        <v>0</v>
      </c>
      <c r="N4174">
        <f>IF(Tabela_Brasil[[#This Row],[COMP_P]]&lt;=2,1,0)</f>
        <v>1</v>
      </c>
    </row>
    <row r="4175" spans="1:14" x14ac:dyDescent="0.25">
      <c r="A4175" s="12" t="s">
        <v>4056</v>
      </c>
      <c r="B4175" s="12" t="s">
        <v>31</v>
      </c>
      <c r="C4175" s="12">
        <v>261</v>
      </c>
      <c r="D4175" s="12">
        <v>0.58499999999999996</v>
      </c>
      <c r="E4175" s="12">
        <v>0.49299999999999999</v>
      </c>
      <c r="F4175" s="12">
        <v>0.52300000000000002</v>
      </c>
      <c r="G4175" s="12">
        <v>5496.96</v>
      </c>
      <c r="H4175" s="13">
        <v>18</v>
      </c>
      <c r="I4175" t="str">
        <f>CONCATENATE(Tabela_Brasil[[#This Row],[Município]],"-",Tabela_Brasil[[#This Row],[Estado]])</f>
        <v>Choró-CE</v>
      </c>
      <c r="J4175">
        <f>IF(Tabela_Brasil[[#This Row],[IDHM]]&lt;=0.599,1,0)</f>
        <v>1</v>
      </c>
      <c r="K4175" t="str">
        <f>IF(Tabela_Brasil[[#This Row],[IDHM]]&lt;=0.55,"Baixo",IF(Tabela_Brasil[[#This Row],[IDHM]]&lt;=0.699,"Médio",IF(Tabela_Brasil[[#This Row],[IDHM]]&lt;=0.799,"Alto","Muito Alto")))</f>
        <v>Médio</v>
      </c>
      <c r="L4175" t="str">
        <f>VLOOKUP(Tabela_Brasil[[#This Row],[Estado]],'De-Para_Estado_Regiao'!$B$3:$C$29,2,FALSE)</f>
        <v>Nordeste</v>
      </c>
      <c r="M4175">
        <f>IF(Tabela_Brasil[[#This Row],[IBGE_1-4]]&gt;=951,1,0)</f>
        <v>0</v>
      </c>
      <c r="N4175">
        <f>IF(Tabela_Brasil[[#This Row],[COMP_P]]&lt;=2,1,0)</f>
        <v>0</v>
      </c>
    </row>
    <row r="4176" spans="1:14" x14ac:dyDescent="0.25">
      <c r="A4176" s="9" t="s">
        <v>4057</v>
      </c>
      <c r="B4176" s="9" t="s">
        <v>87</v>
      </c>
      <c r="C4176" s="9">
        <v>234</v>
      </c>
      <c r="D4176" s="9">
        <v>0.5</v>
      </c>
      <c r="E4176" s="9">
        <v>0.49399999999999999</v>
      </c>
      <c r="F4176" s="9">
        <v>0.36299999999999999</v>
      </c>
      <c r="G4176" s="9">
        <v>5929.38</v>
      </c>
      <c r="H4176" s="10">
        <v>0</v>
      </c>
      <c r="I4176" t="str">
        <f>CONCATENATE(Tabela_Brasil[[#This Row],[Município]],"-",Tabela_Brasil[[#This Row],[Estado]])</f>
        <v>Água Doce Do Maranhão-MA</v>
      </c>
      <c r="J4176">
        <f>IF(Tabela_Brasil[[#This Row],[IDHM]]&lt;=0.599,1,0)</f>
        <v>1</v>
      </c>
      <c r="K4176" t="str">
        <f>IF(Tabela_Brasil[[#This Row],[IDHM]]&lt;=0.55,"Baixo",IF(Tabela_Brasil[[#This Row],[IDHM]]&lt;=0.699,"Médio",IF(Tabela_Brasil[[#This Row],[IDHM]]&lt;=0.799,"Alto","Muito Alto")))</f>
        <v>Baixo</v>
      </c>
      <c r="L4176" t="str">
        <f>VLOOKUP(Tabela_Brasil[[#This Row],[Estado]],'De-Para_Estado_Regiao'!$B$3:$C$29,2,FALSE)</f>
        <v>Nordeste</v>
      </c>
      <c r="M4176">
        <f>IF(Tabela_Brasil[[#This Row],[IBGE_1-4]]&gt;=951,1,0)</f>
        <v>0</v>
      </c>
      <c r="N4176">
        <f>IF(Tabela_Brasil[[#This Row],[COMP_P]]&lt;=2,1,0)</f>
        <v>1</v>
      </c>
    </row>
    <row r="4177" spans="1:14" x14ac:dyDescent="0.25">
      <c r="A4177" s="12" t="s">
        <v>4058</v>
      </c>
      <c r="B4177" s="12" t="s">
        <v>22</v>
      </c>
      <c r="C4177" s="12">
        <v>178</v>
      </c>
      <c r="D4177" s="12">
        <v>0.68</v>
      </c>
      <c r="E4177" s="12">
        <v>0.66800000000000004</v>
      </c>
      <c r="F4177" s="12">
        <v>0.58799999999999997</v>
      </c>
      <c r="G4177" s="12">
        <v>17483.72</v>
      </c>
      <c r="H4177" s="13">
        <v>0</v>
      </c>
      <c r="I4177" t="str">
        <f>CONCATENATE(Tabela_Brasil[[#This Row],[Município]],"-",Tabela_Brasil[[#This Row],[Estado]])</f>
        <v>Nova Santa Bárbara-PR</v>
      </c>
      <c r="J4177">
        <f>IF(Tabela_Brasil[[#This Row],[IDHM]]&lt;=0.599,1,0)</f>
        <v>0</v>
      </c>
      <c r="K4177" t="str">
        <f>IF(Tabela_Brasil[[#This Row],[IDHM]]&lt;=0.55,"Baixo",IF(Tabela_Brasil[[#This Row],[IDHM]]&lt;=0.699,"Médio",IF(Tabela_Brasil[[#This Row],[IDHM]]&lt;=0.799,"Alto","Muito Alto")))</f>
        <v>Médio</v>
      </c>
      <c r="L4177" t="str">
        <f>VLOOKUP(Tabela_Brasil[[#This Row],[Estado]],'De-Para_Estado_Regiao'!$B$3:$C$29,2,FALSE)</f>
        <v>Sul</v>
      </c>
      <c r="M4177">
        <f>IF(Tabela_Brasil[[#This Row],[IBGE_1-4]]&gt;=951,1,0)</f>
        <v>0</v>
      </c>
      <c r="N4177">
        <f>IF(Tabela_Brasil[[#This Row],[COMP_P]]&lt;=2,1,0)</f>
        <v>1</v>
      </c>
    </row>
    <row r="4178" spans="1:14" x14ac:dyDescent="0.25">
      <c r="A4178" s="9" t="s">
        <v>4059</v>
      </c>
      <c r="B4178" s="9" t="s">
        <v>33</v>
      </c>
      <c r="C4178" s="9">
        <v>111</v>
      </c>
      <c r="D4178" s="9">
        <v>0.66</v>
      </c>
      <c r="E4178" s="9">
        <v>0.623</v>
      </c>
      <c r="F4178" s="9">
        <v>0.55000000000000004</v>
      </c>
      <c r="G4178" s="9">
        <v>16866.47</v>
      </c>
      <c r="H4178" s="10">
        <v>1</v>
      </c>
      <c r="I4178" t="str">
        <f>CONCATENATE(Tabela_Brasil[[#This Row],[Município]],"-",Tabela_Brasil[[#This Row],[Estado]])</f>
        <v>Novo Planalto-GO</v>
      </c>
      <c r="J4178">
        <f>IF(Tabela_Brasil[[#This Row],[IDHM]]&lt;=0.599,1,0)</f>
        <v>0</v>
      </c>
      <c r="K4178" t="str">
        <f>IF(Tabela_Brasil[[#This Row],[IDHM]]&lt;=0.55,"Baixo",IF(Tabela_Brasil[[#This Row],[IDHM]]&lt;=0.699,"Médio",IF(Tabela_Brasil[[#This Row],[IDHM]]&lt;=0.799,"Alto","Muito Alto")))</f>
        <v>Médio</v>
      </c>
      <c r="L4178" t="str">
        <f>VLOOKUP(Tabela_Brasil[[#This Row],[Estado]],'De-Para_Estado_Regiao'!$B$3:$C$29,2,FALSE)</f>
        <v>Centro-Oeste</v>
      </c>
      <c r="M4178">
        <f>IF(Tabela_Brasil[[#This Row],[IBGE_1-4]]&gt;=951,1,0)</f>
        <v>0</v>
      </c>
      <c r="N4178">
        <f>IF(Tabela_Brasil[[#This Row],[COMP_P]]&lt;=2,1,0)</f>
        <v>1</v>
      </c>
    </row>
    <row r="4179" spans="1:14" x14ac:dyDescent="0.25">
      <c r="A4179" s="12" t="s">
        <v>4060</v>
      </c>
      <c r="B4179" s="12" t="s">
        <v>31</v>
      </c>
      <c r="C4179" s="12">
        <v>323</v>
      </c>
      <c r="D4179" s="12">
        <v>0.628</v>
      </c>
      <c r="E4179" s="12">
        <v>0.54</v>
      </c>
      <c r="F4179" s="12">
        <v>0.61199999999999999</v>
      </c>
      <c r="G4179" s="12">
        <v>6370.41</v>
      </c>
      <c r="H4179" s="13">
        <v>0</v>
      </c>
      <c r="I4179" t="str">
        <f>CONCATENATE(Tabela_Brasil[[#This Row],[Município]],"-",Tabela_Brasil[[#This Row],[Estado]])</f>
        <v>Abaiara-CE</v>
      </c>
      <c r="J4179">
        <f>IF(Tabela_Brasil[[#This Row],[IDHM]]&lt;=0.599,1,0)</f>
        <v>0</v>
      </c>
      <c r="K4179" t="str">
        <f>IF(Tabela_Brasil[[#This Row],[IDHM]]&lt;=0.55,"Baixo",IF(Tabela_Brasil[[#This Row],[IDHM]]&lt;=0.699,"Médio",IF(Tabela_Brasil[[#This Row],[IDHM]]&lt;=0.799,"Alto","Muito Alto")))</f>
        <v>Médio</v>
      </c>
      <c r="L4179" t="str">
        <f>VLOOKUP(Tabela_Brasil[[#This Row],[Estado]],'De-Para_Estado_Regiao'!$B$3:$C$29,2,FALSE)</f>
        <v>Nordeste</v>
      </c>
      <c r="M4179">
        <f>IF(Tabela_Brasil[[#This Row],[IBGE_1-4]]&gt;=951,1,0)</f>
        <v>0</v>
      </c>
      <c r="N4179">
        <f>IF(Tabela_Brasil[[#This Row],[COMP_P]]&lt;=2,1,0)</f>
        <v>1</v>
      </c>
    </row>
    <row r="4180" spans="1:14" x14ac:dyDescent="0.25">
      <c r="A4180" s="9" t="s">
        <v>4061</v>
      </c>
      <c r="B4180" s="9" t="s">
        <v>111</v>
      </c>
      <c r="C4180" s="9">
        <v>157</v>
      </c>
      <c r="D4180" s="9">
        <v>0.627</v>
      </c>
      <c r="E4180" s="9">
        <v>0.58899999999999997</v>
      </c>
      <c r="F4180" s="9">
        <v>0.51800000000000002</v>
      </c>
      <c r="G4180" s="9">
        <v>13498.19</v>
      </c>
      <c r="H4180" s="10">
        <v>0</v>
      </c>
      <c r="I4180" t="str">
        <f>CONCATENATE(Tabela_Brasil[[#This Row],[Município]],"-",Tabela_Brasil[[#This Row],[Estado]])</f>
        <v>Pequizeiro-TO</v>
      </c>
      <c r="J4180">
        <f>IF(Tabela_Brasil[[#This Row],[IDHM]]&lt;=0.599,1,0)</f>
        <v>0</v>
      </c>
      <c r="K4180" t="str">
        <f>IF(Tabela_Brasil[[#This Row],[IDHM]]&lt;=0.55,"Baixo",IF(Tabela_Brasil[[#This Row],[IDHM]]&lt;=0.699,"Médio",IF(Tabela_Brasil[[#This Row],[IDHM]]&lt;=0.799,"Alto","Muito Alto")))</f>
        <v>Médio</v>
      </c>
      <c r="L4180" t="str">
        <f>VLOOKUP(Tabela_Brasil[[#This Row],[Estado]],'De-Para_Estado_Regiao'!$B$3:$C$29,2,FALSE)</f>
        <v>Norte</v>
      </c>
      <c r="M4180">
        <f>IF(Tabela_Brasil[[#This Row],[IBGE_1-4]]&gt;=951,1,0)</f>
        <v>0</v>
      </c>
      <c r="N4180">
        <f>IF(Tabela_Brasil[[#This Row],[COMP_P]]&lt;=2,1,0)</f>
        <v>1</v>
      </c>
    </row>
    <row r="4181" spans="1:14" x14ac:dyDescent="0.25">
      <c r="A4181" s="12" t="s">
        <v>4062</v>
      </c>
      <c r="B4181" s="12" t="s">
        <v>14</v>
      </c>
      <c r="C4181" s="12">
        <v>27</v>
      </c>
      <c r="D4181" s="12">
        <v>0.75800000000000001</v>
      </c>
      <c r="E4181" s="12">
        <v>0.83099999999999996</v>
      </c>
      <c r="F4181" s="12">
        <v>0.61199999999999999</v>
      </c>
      <c r="G4181" s="12">
        <v>45508.2</v>
      </c>
      <c r="H4181" s="13">
        <v>3</v>
      </c>
      <c r="I4181" t="str">
        <f>CONCATENATE(Tabela_Brasil[[#This Row],[Município]],"-",Tabela_Brasil[[#This Row],[Estado]])</f>
        <v>Guabiju-RS</v>
      </c>
      <c r="J4181">
        <f>IF(Tabela_Brasil[[#This Row],[IDHM]]&lt;=0.599,1,0)</f>
        <v>0</v>
      </c>
      <c r="K4181" t="str">
        <f>IF(Tabela_Brasil[[#This Row],[IDHM]]&lt;=0.55,"Baixo",IF(Tabela_Brasil[[#This Row],[IDHM]]&lt;=0.699,"Médio",IF(Tabela_Brasil[[#This Row],[IDHM]]&lt;=0.799,"Alto","Muito Alto")))</f>
        <v>Alto</v>
      </c>
      <c r="L4181" t="str">
        <f>VLOOKUP(Tabela_Brasil[[#This Row],[Estado]],'De-Para_Estado_Regiao'!$B$3:$C$29,2,FALSE)</f>
        <v>Sul</v>
      </c>
      <c r="M4181">
        <f>IF(Tabela_Brasil[[#This Row],[IBGE_1-4]]&gt;=951,1,0)</f>
        <v>0</v>
      </c>
      <c r="N4181">
        <f>IF(Tabela_Brasil[[#This Row],[COMP_P]]&lt;=2,1,0)</f>
        <v>0</v>
      </c>
    </row>
    <row r="4182" spans="1:14" x14ac:dyDescent="0.25">
      <c r="A4182" s="9" t="s">
        <v>4063</v>
      </c>
      <c r="B4182" s="9" t="s">
        <v>29</v>
      </c>
      <c r="C4182" s="9">
        <v>56</v>
      </c>
      <c r="D4182" s="9">
        <v>0.68700000000000006</v>
      </c>
      <c r="E4182" s="9">
        <v>0.67100000000000004</v>
      </c>
      <c r="F4182" s="9">
        <v>0.59099999999999997</v>
      </c>
      <c r="G4182" s="9">
        <v>23880.400000000001</v>
      </c>
      <c r="H4182" s="10">
        <v>0</v>
      </c>
      <c r="I4182" t="str">
        <f>CONCATENATE(Tabela_Brasil[[#This Row],[Município]],"-",Tabela_Brasil[[#This Row],[Estado]])</f>
        <v>Araguaiana-MT</v>
      </c>
      <c r="J4182">
        <f>IF(Tabela_Brasil[[#This Row],[IDHM]]&lt;=0.599,1,0)</f>
        <v>0</v>
      </c>
      <c r="K4182" t="str">
        <f>IF(Tabela_Brasil[[#This Row],[IDHM]]&lt;=0.55,"Baixo",IF(Tabela_Brasil[[#This Row],[IDHM]]&lt;=0.699,"Médio",IF(Tabela_Brasil[[#This Row],[IDHM]]&lt;=0.799,"Alto","Muito Alto")))</f>
        <v>Médio</v>
      </c>
      <c r="L4182" t="str">
        <f>VLOOKUP(Tabela_Brasil[[#This Row],[Estado]],'De-Para_Estado_Regiao'!$B$3:$C$29,2,FALSE)</f>
        <v>Centro-Oeste</v>
      </c>
      <c r="M4182">
        <f>IF(Tabela_Brasil[[#This Row],[IBGE_1-4]]&gt;=951,1,0)</f>
        <v>0</v>
      </c>
      <c r="N4182">
        <f>IF(Tabela_Brasil[[#This Row],[COMP_P]]&lt;=2,1,0)</f>
        <v>1</v>
      </c>
    </row>
    <row r="4183" spans="1:14" x14ac:dyDescent="0.25">
      <c r="A4183" s="12" t="s">
        <v>4064</v>
      </c>
      <c r="B4183" s="12" t="s">
        <v>118</v>
      </c>
      <c r="C4183" s="12">
        <v>299</v>
      </c>
      <c r="D4183" s="12">
        <v>0.56999999999999995</v>
      </c>
      <c r="E4183" s="12">
        <v>0.55300000000000005</v>
      </c>
      <c r="F4183" s="12">
        <v>0.42299999999999999</v>
      </c>
      <c r="G4183" s="12">
        <v>6123.69</v>
      </c>
      <c r="H4183" s="13">
        <v>6</v>
      </c>
      <c r="I4183" t="str">
        <f>CONCATENATE(Tabela_Brasil[[#This Row],[Município]],"-",Tabela_Brasil[[#This Row],[Estado]])</f>
        <v>Pimenteiras-PI</v>
      </c>
      <c r="J4183">
        <f>IF(Tabela_Brasil[[#This Row],[IDHM]]&lt;=0.599,1,0)</f>
        <v>1</v>
      </c>
      <c r="K4183" t="str">
        <f>IF(Tabela_Brasil[[#This Row],[IDHM]]&lt;=0.55,"Baixo",IF(Tabela_Brasil[[#This Row],[IDHM]]&lt;=0.699,"Médio",IF(Tabela_Brasil[[#This Row],[IDHM]]&lt;=0.799,"Alto","Muito Alto")))</f>
        <v>Médio</v>
      </c>
      <c r="L4183" t="str">
        <f>VLOOKUP(Tabela_Brasil[[#This Row],[Estado]],'De-Para_Estado_Regiao'!$B$3:$C$29,2,FALSE)</f>
        <v>Nordeste</v>
      </c>
      <c r="M4183">
        <f>IF(Tabela_Brasil[[#This Row],[IBGE_1-4]]&gt;=951,1,0)</f>
        <v>0</v>
      </c>
      <c r="N4183">
        <f>IF(Tabela_Brasil[[#This Row],[COMP_P]]&lt;=2,1,0)</f>
        <v>0</v>
      </c>
    </row>
    <row r="4184" spans="1:14" x14ac:dyDescent="0.25">
      <c r="A4184" s="9" t="s">
        <v>4065</v>
      </c>
      <c r="B4184" s="9" t="s">
        <v>24</v>
      </c>
      <c r="C4184" s="9">
        <v>344</v>
      </c>
      <c r="D4184" s="9">
        <v>0.58399999999999996</v>
      </c>
      <c r="E4184" s="9">
        <v>0.54500000000000004</v>
      </c>
      <c r="F4184" s="9">
        <v>0.47899999999999998</v>
      </c>
      <c r="G4184" s="9">
        <v>8240.0300000000007</v>
      </c>
      <c r="H4184" s="10">
        <v>1</v>
      </c>
      <c r="I4184" t="str">
        <f>CONCATENATE(Tabela_Brasil[[#This Row],[Município]],"-",Tabela_Brasil[[#This Row],[Estado]])</f>
        <v>Lajedo Do Tabocal-BA</v>
      </c>
      <c r="J4184">
        <f>IF(Tabela_Brasil[[#This Row],[IDHM]]&lt;=0.599,1,0)</f>
        <v>1</v>
      </c>
      <c r="K4184" t="str">
        <f>IF(Tabela_Brasil[[#This Row],[IDHM]]&lt;=0.55,"Baixo",IF(Tabela_Brasil[[#This Row],[IDHM]]&lt;=0.699,"Médio",IF(Tabela_Brasil[[#This Row],[IDHM]]&lt;=0.799,"Alto","Muito Alto")))</f>
        <v>Médio</v>
      </c>
      <c r="L4184" t="str">
        <f>VLOOKUP(Tabela_Brasil[[#This Row],[Estado]],'De-Para_Estado_Regiao'!$B$3:$C$29,2,FALSE)</f>
        <v>Nordeste</v>
      </c>
      <c r="M4184">
        <f>IF(Tabela_Brasil[[#This Row],[IBGE_1-4]]&gt;=951,1,0)</f>
        <v>0</v>
      </c>
      <c r="N4184">
        <f>IF(Tabela_Brasil[[#This Row],[COMP_P]]&lt;=2,1,0)</f>
        <v>1</v>
      </c>
    </row>
    <row r="4185" spans="1:14" x14ac:dyDescent="0.25">
      <c r="A4185" s="12" t="s">
        <v>4066</v>
      </c>
      <c r="B4185" s="12" t="s">
        <v>16</v>
      </c>
      <c r="C4185" s="12">
        <v>197</v>
      </c>
      <c r="D4185" s="12">
        <v>0.64400000000000002</v>
      </c>
      <c r="E4185" s="12">
        <v>0.61599999999999999</v>
      </c>
      <c r="F4185" s="12">
        <v>0.52300000000000002</v>
      </c>
      <c r="G4185" s="12">
        <v>10384.27</v>
      </c>
      <c r="H4185" s="13">
        <v>2</v>
      </c>
      <c r="I4185" t="str">
        <f>CONCATENATE(Tabela_Brasil[[#This Row],[Município]],"-",Tabela_Brasil[[#This Row],[Estado]])</f>
        <v>São Miguel Do Anta-MG</v>
      </c>
      <c r="J4185">
        <f>IF(Tabela_Brasil[[#This Row],[IDHM]]&lt;=0.599,1,0)</f>
        <v>0</v>
      </c>
      <c r="K4185" t="str">
        <f>IF(Tabela_Brasil[[#This Row],[IDHM]]&lt;=0.55,"Baixo",IF(Tabela_Brasil[[#This Row],[IDHM]]&lt;=0.699,"Médio",IF(Tabela_Brasil[[#This Row],[IDHM]]&lt;=0.799,"Alto","Muito Alto")))</f>
        <v>Médio</v>
      </c>
      <c r="L4185" t="str">
        <f>VLOOKUP(Tabela_Brasil[[#This Row],[Estado]],'De-Para_Estado_Regiao'!$B$3:$C$29,2,FALSE)</f>
        <v>Sudeste</v>
      </c>
      <c r="M4185">
        <f>IF(Tabela_Brasil[[#This Row],[IBGE_1-4]]&gt;=951,1,0)</f>
        <v>0</v>
      </c>
      <c r="N4185">
        <f>IF(Tabela_Brasil[[#This Row],[COMP_P]]&lt;=2,1,0)</f>
        <v>1</v>
      </c>
    </row>
    <row r="4186" spans="1:14" x14ac:dyDescent="0.25">
      <c r="A4186" s="9" t="s">
        <v>4067</v>
      </c>
      <c r="B4186" s="9" t="s">
        <v>16</v>
      </c>
      <c r="C4186" s="9">
        <v>119</v>
      </c>
      <c r="D4186" s="9">
        <v>0.60799999999999998</v>
      </c>
      <c r="E4186" s="9">
        <v>0.61</v>
      </c>
      <c r="F4186" s="9">
        <v>0.45500000000000002</v>
      </c>
      <c r="G4186" s="9">
        <v>11384.92</v>
      </c>
      <c r="H4186" s="10">
        <v>8</v>
      </c>
      <c r="I4186" t="str">
        <f>CONCATENATE(Tabela_Brasil[[#This Row],[Município]],"-",Tabela_Brasil[[#This Row],[Estado]])</f>
        <v>Luisburgo-MG</v>
      </c>
      <c r="J4186">
        <f>IF(Tabela_Brasil[[#This Row],[IDHM]]&lt;=0.599,1,0)</f>
        <v>0</v>
      </c>
      <c r="K4186" t="str">
        <f>IF(Tabela_Brasil[[#This Row],[IDHM]]&lt;=0.55,"Baixo",IF(Tabela_Brasil[[#This Row],[IDHM]]&lt;=0.699,"Médio",IF(Tabela_Brasil[[#This Row],[IDHM]]&lt;=0.799,"Alto","Muito Alto")))</f>
        <v>Médio</v>
      </c>
      <c r="L4186" t="str">
        <f>VLOOKUP(Tabela_Brasil[[#This Row],[Estado]],'De-Para_Estado_Regiao'!$B$3:$C$29,2,FALSE)</f>
        <v>Sudeste</v>
      </c>
      <c r="M4186">
        <f>IF(Tabela_Brasil[[#This Row],[IBGE_1-4]]&gt;=951,1,0)</f>
        <v>0</v>
      </c>
      <c r="N4186">
        <f>IF(Tabela_Brasil[[#This Row],[COMP_P]]&lt;=2,1,0)</f>
        <v>0</v>
      </c>
    </row>
    <row r="4187" spans="1:14" x14ac:dyDescent="0.25">
      <c r="A4187" s="12" t="s">
        <v>4068</v>
      </c>
      <c r="B4187" s="12" t="s">
        <v>82</v>
      </c>
      <c r="C4187" s="12">
        <v>382</v>
      </c>
      <c r="D4187" s="12">
        <v>0.55700000000000005</v>
      </c>
      <c r="E4187" s="12">
        <v>0.52400000000000002</v>
      </c>
      <c r="F4187" s="12">
        <v>0.46100000000000002</v>
      </c>
      <c r="G4187" s="12">
        <v>6172.94</v>
      </c>
      <c r="H4187" s="13">
        <v>12</v>
      </c>
      <c r="I4187" t="str">
        <f>CONCATENATE(Tabela_Brasil[[#This Row],[Município]],"-",Tabela_Brasil[[#This Row],[Estado]])</f>
        <v>Imaculada-PB</v>
      </c>
      <c r="J4187">
        <f>IF(Tabela_Brasil[[#This Row],[IDHM]]&lt;=0.599,1,0)</f>
        <v>1</v>
      </c>
      <c r="K4187" t="str">
        <f>IF(Tabela_Brasil[[#This Row],[IDHM]]&lt;=0.55,"Baixo",IF(Tabela_Brasil[[#This Row],[IDHM]]&lt;=0.699,"Médio",IF(Tabela_Brasil[[#This Row],[IDHM]]&lt;=0.799,"Alto","Muito Alto")))</f>
        <v>Médio</v>
      </c>
      <c r="L4187" t="str">
        <f>VLOOKUP(Tabela_Brasil[[#This Row],[Estado]],'De-Para_Estado_Regiao'!$B$3:$C$29,2,FALSE)</f>
        <v>Nordeste</v>
      </c>
      <c r="M4187">
        <f>IF(Tabela_Brasil[[#This Row],[IBGE_1-4]]&gt;=951,1,0)</f>
        <v>0</v>
      </c>
      <c r="N4187">
        <f>IF(Tabela_Brasil[[#This Row],[COMP_P]]&lt;=2,1,0)</f>
        <v>0</v>
      </c>
    </row>
    <row r="4188" spans="1:14" x14ac:dyDescent="0.25">
      <c r="A4188" s="9" t="s">
        <v>4069</v>
      </c>
      <c r="B4188" s="9" t="s">
        <v>16</v>
      </c>
      <c r="C4188" s="9">
        <v>392</v>
      </c>
      <c r="D4188" s="9">
        <v>0.61399999999999999</v>
      </c>
      <c r="E4188" s="9">
        <v>0.56499999999999995</v>
      </c>
      <c r="F4188" s="9">
        <v>0.51600000000000001</v>
      </c>
      <c r="G4188" s="9">
        <v>8697.06</v>
      </c>
      <c r="H4188" s="10">
        <v>1</v>
      </c>
      <c r="I4188" t="str">
        <f>CONCATENATE(Tabela_Brasil[[#This Row],[Município]],"-",Tabela_Brasil[[#This Row],[Estado]])</f>
        <v>Ibiaí-MG</v>
      </c>
      <c r="J4188">
        <f>IF(Tabela_Brasil[[#This Row],[IDHM]]&lt;=0.599,1,0)</f>
        <v>0</v>
      </c>
      <c r="K4188" t="str">
        <f>IF(Tabela_Brasil[[#This Row],[IDHM]]&lt;=0.55,"Baixo",IF(Tabela_Brasil[[#This Row],[IDHM]]&lt;=0.699,"Médio",IF(Tabela_Brasil[[#This Row],[IDHM]]&lt;=0.799,"Alto","Muito Alto")))</f>
        <v>Médio</v>
      </c>
      <c r="L4188" t="str">
        <f>VLOOKUP(Tabela_Brasil[[#This Row],[Estado]],'De-Para_Estado_Regiao'!$B$3:$C$29,2,FALSE)</f>
        <v>Sudeste</v>
      </c>
      <c r="M4188">
        <f>IF(Tabela_Brasil[[#This Row],[IBGE_1-4]]&gt;=951,1,0)</f>
        <v>0</v>
      </c>
      <c r="N4188">
        <f>IF(Tabela_Brasil[[#This Row],[COMP_P]]&lt;=2,1,0)</f>
        <v>1</v>
      </c>
    </row>
    <row r="4189" spans="1:14" x14ac:dyDescent="0.25">
      <c r="A4189" s="12" t="s">
        <v>4070</v>
      </c>
      <c r="B4189" s="12" t="s">
        <v>29</v>
      </c>
      <c r="C4189" s="12">
        <v>90</v>
      </c>
      <c r="D4189" s="12">
        <v>0.69</v>
      </c>
      <c r="E4189" s="12">
        <v>0.69399999999999995</v>
      </c>
      <c r="F4189" s="12">
        <v>0.59499999999999997</v>
      </c>
      <c r="G4189" s="12">
        <v>31510.34</v>
      </c>
      <c r="H4189" s="13">
        <v>1</v>
      </c>
      <c r="I4189" t="str">
        <f>CONCATENATE(Tabela_Brasil[[#This Row],[Município]],"-",Tabela_Brasil[[#This Row],[Estado]])</f>
        <v>Ribeirãozinho-MT</v>
      </c>
      <c r="J4189">
        <f>IF(Tabela_Brasil[[#This Row],[IDHM]]&lt;=0.599,1,0)</f>
        <v>0</v>
      </c>
      <c r="K4189" t="str">
        <f>IF(Tabela_Brasil[[#This Row],[IDHM]]&lt;=0.55,"Baixo",IF(Tabela_Brasil[[#This Row],[IDHM]]&lt;=0.699,"Médio",IF(Tabela_Brasil[[#This Row],[IDHM]]&lt;=0.799,"Alto","Muito Alto")))</f>
        <v>Médio</v>
      </c>
      <c r="L4189" t="str">
        <f>VLOOKUP(Tabela_Brasil[[#This Row],[Estado]],'De-Para_Estado_Regiao'!$B$3:$C$29,2,FALSE)</f>
        <v>Centro-Oeste</v>
      </c>
      <c r="M4189">
        <f>IF(Tabela_Brasil[[#This Row],[IBGE_1-4]]&gt;=951,1,0)</f>
        <v>0</v>
      </c>
      <c r="N4189">
        <f>IF(Tabela_Brasil[[#This Row],[COMP_P]]&lt;=2,1,0)</f>
        <v>1</v>
      </c>
    </row>
    <row r="4190" spans="1:14" x14ac:dyDescent="0.25">
      <c r="A4190" s="9" t="s">
        <v>4071</v>
      </c>
      <c r="B4190" s="9" t="s">
        <v>31</v>
      </c>
      <c r="C4190" s="9">
        <v>226</v>
      </c>
      <c r="D4190" s="9">
        <v>0.58099999999999996</v>
      </c>
      <c r="E4190" s="9">
        <v>0.495</v>
      </c>
      <c r="F4190" s="9">
        <v>0.51600000000000001</v>
      </c>
      <c r="G4190" s="9">
        <v>8468.58</v>
      </c>
      <c r="H4190" s="10">
        <v>1</v>
      </c>
      <c r="I4190" t="str">
        <f>CONCATENATE(Tabela_Brasil[[#This Row],[Município]],"-",Tabela_Brasil[[#This Row],[Estado]])</f>
        <v>Moraújo-CE</v>
      </c>
      <c r="J4190">
        <f>IF(Tabela_Brasil[[#This Row],[IDHM]]&lt;=0.599,1,0)</f>
        <v>1</v>
      </c>
      <c r="K4190" t="str">
        <f>IF(Tabela_Brasil[[#This Row],[IDHM]]&lt;=0.55,"Baixo",IF(Tabela_Brasil[[#This Row],[IDHM]]&lt;=0.699,"Médio",IF(Tabela_Brasil[[#This Row],[IDHM]]&lt;=0.799,"Alto","Muito Alto")))</f>
        <v>Médio</v>
      </c>
      <c r="L4190" t="str">
        <f>VLOOKUP(Tabela_Brasil[[#This Row],[Estado]],'De-Para_Estado_Regiao'!$B$3:$C$29,2,FALSE)</f>
        <v>Nordeste</v>
      </c>
      <c r="M4190">
        <f>IF(Tabela_Brasil[[#This Row],[IBGE_1-4]]&gt;=951,1,0)</f>
        <v>0</v>
      </c>
      <c r="N4190">
        <f>IF(Tabela_Brasil[[#This Row],[COMP_P]]&lt;=2,1,0)</f>
        <v>1</v>
      </c>
    </row>
    <row r="4191" spans="1:14" x14ac:dyDescent="0.25">
      <c r="A4191" s="12" t="s">
        <v>4072</v>
      </c>
      <c r="B4191" s="12" t="s">
        <v>22</v>
      </c>
      <c r="C4191" s="12">
        <v>57</v>
      </c>
      <c r="D4191" s="12">
        <v>0.7</v>
      </c>
      <c r="E4191" s="12">
        <v>0.64</v>
      </c>
      <c r="F4191" s="12">
        <v>0.65600000000000003</v>
      </c>
      <c r="G4191" s="12">
        <v>19339.16</v>
      </c>
      <c r="H4191" s="13">
        <v>8</v>
      </c>
      <c r="I4191" t="str">
        <f>CONCATENATE(Tabela_Brasil[[#This Row],[Município]],"-",Tabela_Brasil[[#This Row],[Estado]])</f>
        <v>Bom Jesus Do Sul-PR</v>
      </c>
      <c r="J4191">
        <f>IF(Tabela_Brasil[[#This Row],[IDHM]]&lt;=0.599,1,0)</f>
        <v>0</v>
      </c>
      <c r="K4191" t="str">
        <f>IF(Tabela_Brasil[[#This Row],[IDHM]]&lt;=0.55,"Baixo",IF(Tabela_Brasil[[#This Row],[IDHM]]&lt;=0.699,"Médio",IF(Tabela_Brasil[[#This Row],[IDHM]]&lt;=0.799,"Alto","Muito Alto")))</f>
        <v>Alto</v>
      </c>
      <c r="L4191" t="str">
        <f>VLOOKUP(Tabela_Brasil[[#This Row],[Estado]],'De-Para_Estado_Regiao'!$B$3:$C$29,2,FALSE)</f>
        <v>Sul</v>
      </c>
      <c r="M4191">
        <f>IF(Tabela_Brasil[[#This Row],[IBGE_1-4]]&gt;=951,1,0)</f>
        <v>0</v>
      </c>
      <c r="N4191">
        <f>IF(Tabela_Brasil[[#This Row],[COMP_P]]&lt;=2,1,0)</f>
        <v>0</v>
      </c>
    </row>
    <row r="4192" spans="1:14" x14ac:dyDescent="0.25">
      <c r="A4192" s="9" t="s">
        <v>463</v>
      </c>
      <c r="B4192" s="9" t="s">
        <v>82</v>
      </c>
      <c r="C4192" s="9">
        <v>223</v>
      </c>
      <c r="D4192" s="9">
        <v>0.57799999999999996</v>
      </c>
      <c r="E4192" s="9">
        <v>0.56699999999999995</v>
      </c>
      <c r="F4192" s="9">
        <v>0.45600000000000002</v>
      </c>
      <c r="G4192" s="9">
        <v>8687.49</v>
      </c>
      <c r="H4192" s="10">
        <v>14</v>
      </c>
      <c r="I4192" t="str">
        <f>CONCATENATE(Tabela_Brasil[[#This Row],[Município]],"-",Tabela_Brasil[[#This Row],[Estado]])</f>
        <v>Aparecida-PB</v>
      </c>
      <c r="J4192">
        <f>IF(Tabela_Brasil[[#This Row],[IDHM]]&lt;=0.599,1,0)</f>
        <v>1</v>
      </c>
      <c r="K4192" t="str">
        <f>IF(Tabela_Brasil[[#This Row],[IDHM]]&lt;=0.55,"Baixo",IF(Tabela_Brasil[[#This Row],[IDHM]]&lt;=0.699,"Médio",IF(Tabela_Brasil[[#This Row],[IDHM]]&lt;=0.799,"Alto","Muito Alto")))</f>
        <v>Médio</v>
      </c>
      <c r="L4192" t="str">
        <f>VLOOKUP(Tabela_Brasil[[#This Row],[Estado]],'De-Para_Estado_Regiao'!$B$3:$C$29,2,FALSE)</f>
        <v>Nordeste</v>
      </c>
      <c r="M4192">
        <f>IF(Tabela_Brasil[[#This Row],[IBGE_1-4]]&gt;=951,1,0)</f>
        <v>0</v>
      </c>
      <c r="N4192">
        <f>IF(Tabela_Brasil[[#This Row],[COMP_P]]&lt;=2,1,0)</f>
        <v>0</v>
      </c>
    </row>
    <row r="4193" spans="1:14" x14ac:dyDescent="0.25">
      <c r="A4193" s="12" t="s">
        <v>4073</v>
      </c>
      <c r="B4193" s="12" t="s">
        <v>16</v>
      </c>
      <c r="C4193" s="12">
        <v>141</v>
      </c>
      <c r="D4193" s="12">
        <v>0.57299999999999995</v>
      </c>
      <c r="E4193" s="12">
        <v>0.55700000000000005</v>
      </c>
      <c r="F4193" s="12">
        <v>0.45700000000000002</v>
      </c>
      <c r="G4193" s="12">
        <v>10232.75</v>
      </c>
      <c r="H4193" s="13">
        <v>11</v>
      </c>
      <c r="I4193" t="str">
        <f>CONCATENATE(Tabela_Brasil[[#This Row],[Município]],"-",Tabela_Brasil[[#This Row],[Estado]])</f>
        <v>Pedra Bonita-MG</v>
      </c>
      <c r="J4193">
        <f>IF(Tabela_Brasil[[#This Row],[IDHM]]&lt;=0.599,1,0)</f>
        <v>1</v>
      </c>
      <c r="K4193" t="str">
        <f>IF(Tabela_Brasil[[#This Row],[IDHM]]&lt;=0.55,"Baixo",IF(Tabela_Brasil[[#This Row],[IDHM]]&lt;=0.699,"Médio",IF(Tabela_Brasil[[#This Row],[IDHM]]&lt;=0.799,"Alto","Muito Alto")))</f>
        <v>Médio</v>
      </c>
      <c r="L4193" t="str">
        <f>VLOOKUP(Tabela_Brasil[[#This Row],[Estado]],'De-Para_Estado_Regiao'!$B$3:$C$29,2,FALSE)</f>
        <v>Sudeste</v>
      </c>
      <c r="M4193">
        <f>IF(Tabela_Brasil[[#This Row],[IBGE_1-4]]&gt;=951,1,0)</f>
        <v>0</v>
      </c>
      <c r="N4193">
        <f>IF(Tabela_Brasil[[#This Row],[COMP_P]]&lt;=2,1,0)</f>
        <v>0</v>
      </c>
    </row>
    <row r="4194" spans="1:14" x14ac:dyDescent="0.25">
      <c r="A4194" s="9" t="s">
        <v>4074</v>
      </c>
      <c r="B4194" s="9" t="s">
        <v>82</v>
      </c>
      <c r="C4194" s="9">
        <v>288</v>
      </c>
      <c r="D4194" s="9">
        <v>0.55100000000000005</v>
      </c>
      <c r="E4194" s="9">
        <v>0.51300000000000001</v>
      </c>
      <c r="F4194" s="9">
        <v>0.45</v>
      </c>
      <c r="G4194" s="9">
        <v>6653.42</v>
      </c>
      <c r="H4194" s="10">
        <v>1</v>
      </c>
      <c r="I4194" t="str">
        <f>CONCATENATE(Tabela_Brasil[[#This Row],[Município]],"-",Tabela_Brasil[[#This Row],[Estado]])</f>
        <v>Tacima-PB</v>
      </c>
      <c r="J4194">
        <f>IF(Tabela_Brasil[[#This Row],[IDHM]]&lt;=0.599,1,0)</f>
        <v>1</v>
      </c>
      <c r="K4194" t="str">
        <f>IF(Tabela_Brasil[[#This Row],[IDHM]]&lt;=0.55,"Baixo",IF(Tabela_Brasil[[#This Row],[IDHM]]&lt;=0.699,"Médio",IF(Tabela_Brasil[[#This Row],[IDHM]]&lt;=0.799,"Alto","Muito Alto")))</f>
        <v>Médio</v>
      </c>
      <c r="L4194" t="str">
        <f>VLOOKUP(Tabela_Brasil[[#This Row],[Estado]],'De-Para_Estado_Regiao'!$B$3:$C$29,2,FALSE)</f>
        <v>Nordeste</v>
      </c>
      <c r="M4194">
        <f>IF(Tabela_Brasil[[#This Row],[IBGE_1-4]]&gt;=951,1,0)</f>
        <v>0</v>
      </c>
      <c r="N4194">
        <f>IF(Tabela_Brasil[[#This Row],[COMP_P]]&lt;=2,1,0)</f>
        <v>1</v>
      </c>
    </row>
    <row r="4195" spans="1:14" x14ac:dyDescent="0.25">
      <c r="A4195" s="12" t="s">
        <v>4075</v>
      </c>
      <c r="B4195" s="12" t="s">
        <v>24</v>
      </c>
      <c r="C4195" s="12">
        <v>63</v>
      </c>
      <c r="D4195" s="12">
        <v>0.57999999999999996</v>
      </c>
      <c r="E4195" s="12">
        <v>0.55400000000000005</v>
      </c>
      <c r="F4195" s="12">
        <v>0.45200000000000001</v>
      </c>
      <c r="G4195" s="12">
        <v>19612.740000000002</v>
      </c>
      <c r="H4195" s="13">
        <v>0</v>
      </c>
      <c r="I4195" t="str">
        <f>CONCATENATE(Tabela_Brasil[[#This Row],[Município]],"-",Tabela_Brasil[[#This Row],[Estado]])</f>
        <v>Catolândia-BA</v>
      </c>
      <c r="J4195">
        <f>IF(Tabela_Brasil[[#This Row],[IDHM]]&lt;=0.599,1,0)</f>
        <v>1</v>
      </c>
      <c r="K4195" t="str">
        <f>IF(Tabela_Brasil[[#This Row],[IDHM]]&lt;=0.55,"Baixo",IF(Tabela_Brasil[[#This Row],[IDHM]]&lt;=0.699,"Médio",IF(Tabela_Brasil[[#This Row],[IDHM]]&lt;=0.799,"Alto","Muito Alto")))</f>
        <v>Médio</v>
      </c>
      <c r="L4195" t="str">
        <f>VLOOKUP(Tabela_Brasil[[#This Row],[Estado]],'De-Para_Estado_Regiao'!$B$3:$C$29,2,FALSE)</f>
        <v>Nordeste</v>
      </c>
      <c r="M4195">
        <f>IF(Tabela_Brasil[[#This Row],[IBGE_1-4]]&gt;=951,1,0)</f>
        <v>0</v>
      </c>
      <c r="N4195">
        <f>IF(Tabela_Brasil[[#This Row],[COMP_P]]&lt;=2,1,0)</f>
        <v>1</v>
      </c>
    </row>
    <row r="4196" spans="1:14" x14ac:dyDescent="0.25">
      <c r="A4196" s="9" t="s">
        <v>4076</v>
      </c>
      <c r="B4196" s="9" t="s">
        <v>49</v>
      </c>
      <c r="C4196" s="9">
        <v>305</v>
      </c>
      <c r="D4196" s="9">
        <v>0.60199999999999998</v>
      </c>
      <c r="E4196" s="9">
        <v>0.54100000000000004</v>
      </c>
      <c r="F4196" s="9">
        <v>0.52800000000000002</v>
      </c>
      <c r="G4196" s="9">
        <v>6179.79</v>
      </c>
      <c r="H4196" s="10">
        <v>2</v>
      </c>
      <c r="I4196" t="str">
        <f>CONCATENATE(Tabela_Brasil[[#This Row],[Município]],"-",Tabela_Brasil[[#This Row],[Estado]])</f>
        <v>Colares-PA</v>
      </c>
      <c r="J4196">
        <f>IF(Tabela_Brasil[[#This Row],[IDHM]]&lt;=0.599,1,0)</f>
        <v>0</v>
      </c>
      <c r="K4196" t="str">
        <f>IF(Tabela_Brasil[[#This Row],[IDHM]]&lt;=0.55,"Baixo",IF(Tabela_Brasil[[#This Row],[IDHM]]&lt;=0.699,"Médio",IF(Tabela_Brasil[[#This Row],[IDHM]]&lt;=0.799,"Alto","Muito Alto")))</f>
        <v>Médio</v>
      </c>
      <c r="L4196" t="str">
        <f>VLOOKUP(Tabela_Brasil[[#This Row],[Estado]],'De-Para_Estado_Regiao'!$B$3:$C$29,2,FALSE)</f>
        <v>Norte</v>
      </c>
      <c r="M4196">
        <f>IF(Tabela_Brasil[[#This Row],[IBGE_1-4]]&gt;=951,1,0)</f>
        <v>0</v>
      </c>
      <c r="N4196">
        <f>IF(Tabela_Brasil[[#This Row],[COMP_P]]&lt;=2,1,0)</f>
        <v>1</v>
      </c>
    </row>
    <row r="4197" spans="1:14" x14ac:dyDescent="0.25">
      <c r="A4197" s="12" t="s">
        <v>4077</v>
      </c>
      <c r="B4197" s="12" t="s">
        <v>14</v>
      </c>
      <c r="C4197" s="12">
        <v>48</v>
      </c>
      <c r="D4197" s="12">
        <v>0.73199999999999998</v>
      </c>
      <c r="E4197" s="12">
        <v>0.67900000000000005</v>
      </c>
      <c r="F4197" s="12">
        <v>0.67700000000000005</v>
      </c>
      <c r="G4197" s="12">
        <v>29193.18</v>
      </c>
      <c r="H4197" s="13">
        <v>0</v>
      </c>
      <c r="I4197" t="str">
        <f>CONCATENATE(Tabela_Brasil[[#This Row],[Município]],"-",Tabela_Brasil[[#This Row],[Estado]])</f>
        <v>Santo Expedito Do Sul-RS</v>
      </c>
      <c r="J4197">
        <f>IF(Tabela_Brasil[[#This Row],[IDHM]]&lt;=0.599,1,0)</f>
        <v>0</v>
      </c>
      <c r="K4197" t="str">
        <f>IF(Tabela_Brasil[[#This Row],[IDHM]]&lt;=0.55,"Baixo",IF(Tabela_Brasil[[#This Row],[IDHM]]&lt;=0.699,"Médio",IF(Tabela_Brasil[[#This Row],[IDHM]]&lt;=0.799,"Alto","Muito Alto")))</f>
        <v>Alto</v>
      </c>
      <c r="L4197" t="str">
        <f>VLOOKUP(Tabela_Brasil[[#This Row],[Estado]],'De-Para_Estado_Regiao'!$B$3:$C$29,2,FALSE)</f>
        <v>Sul</v>
      </c>
      <c r="M4197">
        <f>IF(Tabela_Brasil[[#This Row],[IBGE_1-4]]&gt;=951,1,0)</f>
        <v>0</v>
      </c>
      <c r="N4197">
        <f>IF(Tabela_Brasil[[#This Row],[COMP_P]]&lt;=2,1,0)</f>
        <v>1</v>
      </c>
    </row>
    <row r="4198" spans="1:14" x14ac:dyDescent="0.25">
      <c r="A4198" s="9" t="s">
        <v>4078</v>
      </c>
      <c r="B4198" s="9" t="s">
        <v>33</v>
      </c>
      <c r="C4198" s="9">
        <v>51</v>
      </c>
      <c r="D4198" s="9">
        <v>0.65500000000000003</v>
      </c>
      <c r="E4198" s="9">
        <v>0.61399999999999999</v>
      </c>
      <c r="F4198" s="9">
        <v>0.55800000000000005</v>
      </c>
      <c r="G4198" s="9">
        <v>15828.43</v>
      </c>
      <c r="H4198" s="10">
        <v>1</v>
      </c>
      <c r="I4198" t="str">
        <f>CONCATENATE(Tabela_Brasil[[#This Row],[Município]],"-",Tabela_Brasil[[#This Row],[Estado]])</f>
        <v>Baliza-GO</v>
      </c>
      <c r="J4198">
        <f>IF(Tabela_Brasil[[#This Row],[IDHM]]&lt;=0.599,1,0)</f>
        <v>0</v>
      </c>
      <c r="K4198" t="str">
        <f>IF(Tabela_Brasil[[#This Row],[IDHM]]&lt;=0.55,"Baixo",IF(Tabela_Brasil[[#This Row],[IDHM]]&lt;=0.699,"Médio",IF(Tabela_Brasil[[#This Row],[IDHM]]&lt;=0.799,"Alto","Muito Alto")))</f>
        <v>Médio</v>
      </c>
      <c r="L4198" t="str">
        <f>VLOOKUP(Tabela_Brasil[[#This Row],[Estado]],'De-Para_Estado_Regiao'!$B$3:$C$29,2,FALSE)</f>
        <v>Centro-Oeste</v>
      </c>
      <c r="M4198">
        <f>IF(Tabela_Brasil[[#This Row],[IBGE_1-4]]&gt;=951,1,0)</f>
        <v>0</v>
      </c>
      <c r="N4198">
        <f>IF(Tabela_Brasil[[#This Row],[COMP_P]]&lt;=2,1,0)</f>
        <v>1</v>
      </c>
    </row>
    <row r="4199" spans="1:14" x14ac:dyDescent="0.25">
      <c r="A4199" s="12" t="s">
        <v>4079</v>
      </c>
      <c r="B4199" s="12" t="s">
        <v>16</v>
      </c>
      <c r="C4199" s="12">
        <v>218</v>
      </c>
      <c r="D4199" s="12">
        <v>0.54200000000000004</v>
      </c>
      <c r="E4199" s="12">
        <v>0.53600000000000003</v>
      </c>
      <c r="F4199" s="12">
        <v>0.4</v>
      </c>
      <c r="G4199" s="12">
        <v>6038.86</v>
      </c>
      <c r="H4199" s="13">
        <v>5</v>
      </c>
      <c r="I4199" t="str">
        <f>CONCATENATE(Tabela_Brasil[[#This Row],[Município]],"-",Tabela_Brasil[[#This Row],[Estado]])</f>
        <v>Setubinha-MG</v>
      </c>
      <c r="J4199">
        <f>IF(Tabela_Brasil[[#This Row],[IDHM]]&lt;=0.599,1,0)</f>
        <v>1</v>
      </c>
      <c r="K4199" t="str">
        <f>IF(Tabela_Brasil[[#This Row],[IDHM]]&lt;=0.55,"Baixo",IF(Tabela_Brasil[[#This Row],[IDHM]]&lt;=0.699,"Médio",IF(Tabela_Brasil[[#This Row],[IDHM]]&lt;=0.799,"Alto","Muito Alto")))</f>
        <v>Baixo</v>
      </c>
      <c r="L4199" t="str">
        <f>VLOOKUP(Tabela_Brasil[[#This Row],[Estado]],'De-Para_Estado_Regiao'!$B$3:$C$29,2,FALSE)</f>
        <v>Sudeste</v>
      </c>
      <c r="M4199">
        <f>IF(Tabela_Brasil[[#This Row],[IBGE_1-4]]&gt;=951,1,0)</f>
        <v>0</v>
      </c>
      <c r="N4199">
        <f>IF(Tabela_Brasil[[#This Row],[COMP_P]]&lt;=2,1,0)</f>
        <v>0</v>
      </c>
    </row>
    <row r="4200" spans="1:14" x14ac:dyDescent="0.25">
      <c r="A4200" s="9" t="s">
        <v>4080</v>
      </c>
      <c r="B4200" s="9" t="s">
        <v>16</v>
      </c>
      <c r="C4200" s="9">
        <v>285</v>
      </c>
      <c r="D4200" s="9">
        <v>0.65500000000000003</v>
      </c>
      <c r="E4200" s="9">
        <v>0.59899999999999998</v>
      </c>
      <c r="F4200" s="9">
        <v>0.59399999999999997</v>
      </c>
      <c r="G4200" s="9">
        <v>9794.4699999999993</v>
      </c>
      <c r="H4200" s="10">
        <v>0</v>
      </c>
      <c r="I4200" t="str">
        <f>CONCATENATE(Tabela_Brasil[[#This Row],[Município]],"-",Tabela_Brasil[[#This Row],[Estado]])</f>
        <v>Engenheiro Navarro-MG</v>
      </c>
      <c r="J4200">
        <f>IF(Tabela_Brasil[[#This Row],[IDHM]]&lt;=0.599,1,0)</f>
        <v>0</v>
      </c>
      <c r="K4200" t="str">
        <f>IF(Tabela_Brasil[[#This Row],[IDHM]]&lt;=0.55,"Baixo",IF(Tabela_Brasil[[#This Row],[IDHM]]&lt;=0.699,"Médio",IF(Tabela_Brasil[[#This Row],[IDHM]]&lt;=0.799,"Alto","Muito Alto")))</f>
        <v>Médio</v>
      </c>
      <c r="L4200" t="str">
        <f>VLOOKUP(Tabela_Brasil[[#This Row],[Estado]],'De-Para_Estado_Regiao'!$B$3:$C$29,2,FALSE)</f>
        <v>Sudeste</v>
      </c>
      <c r="M4200">
        <f>IF(Tabela_Brasil[[#This Row],[IBGE_1-4]]&gt;=951,1,0)</f>
        <v>0</v>
      </c>
      <c r="N4200">
        <f>IF(Tabela_Brasil[[#This Row],[COMP_P]]&lt;=2,1,0)</f>
        <v>1</v>
      </c>
    </row>
    <row r="4201" spans="1:14" x14ac:dyDescent="0.25">
      <c r="A4201" s="32" t="s">
        <v>3410</v>
      </c>
      <c r="B4201" s="32" t="s">
        <v>24</v>
      </c>
      <c r="C4201" s="32">
        <v>126</v>
      </c>
      <c r="D4201" s="33">
        <v>0.59</v>
      </c>
      <c r="E4201" s="33">
        <v>0.54900000000000004</v>
      </c>
      <c r="F4201" s="33">
        <v>0.45900000000000002</v>
      </c>
      <c r="G4201" s="32">
        <v>6796.16</v>
      </c>
      <c r="H4201" s="34">
        <v>12</v>
      </c>
      <c r="I4201" s="35" t="str">
        <f>CONCATENATE(Tabela_Brasil[[#This Row],[Município]],"-",Tabela_Brasil[[#This Row],[Estado]])</f>
        <v>Santa Terezinha-BA</v>
      </c>
      <c r="J4201" s="35">
        <f>IF(Tabela_Brasil[[#This Row],[IDHM]]&lt;=0.599,1,0)</f>
        <v>1</v>
      </c>
      <c r="K4201" s="35" t="str">
        <f>IF(Tabela_Brasil[[#This Row],[IDHM]]&lt;=0.55,"Baixo",IF(Tabela_Brasil[[#This Row],[IDHM]]&lt;=0.699,"Médio",IF(Tabela_Brasil[[#This Row],[IDHM]]&lt;=0.799,"Alto","Muito Alto")))</f>
        <v>Médio</v>
      </c>
      <c r="L4201" s="35" t="str">
        <f>VLOOKUP(Tabela_Brasil[[#This Row],[Estado]],'De-Para_Estado_Regiao'!$B$3:$C$29,2,FALSE)</f>
        <v>Nordeste</v>
      </c>
      <c r="M4201" s="35">
        <f>IF(Tabela_Brasil[[#This Row],[IBGE_1-4]]&gt;=951,1,0)</f>
        <v>0</v>
      </c>
      <c r="N4201" s="35">
        <f>IF(Tabela_Brasil[[#This Row],[COMP_P]]&lt;=2,1,0)</f>
        <v>0</v>
      </c>
    </row>
    <row r="4202" spans="1:14" x14ac:dyDescent="0.25">
      <c r="A4202" s="9" t="s">
        <v>4081</v>
      </c>
      <c r="B4202" s="9" t="s">
        <v>118</v>
      </c>
      <c r="C4202" s="9">
        <v>316</v>
      </c>
      <c r="D4202" s="9">
        <v>0.55200000000000005</v>
      </c>
      <c r="E4202" s="9">
        <v>0.53300000000000003</v>
      </c>
      <c r="F4202" s="9">
        <v>0.40899999999999997</v>
      </c>
      <c r="G4202" s="9">
        <v>6742.17</v>
      </c>
      <c r="H4202" s="10">
        <v>2</v>
      </c>
      <c r="I4202" t="str">
        <f>CONCATENATE(Tabela_Brasil[[#This Row],[Município]],"-",Tabela_Brasil[[#This Row],[Estado]])</f>
        <v>Caracol-PI</v>
      </c>
      <c r="J4202">
        <f>IF(Tabela_Brasil[[#This Row],[IDHM]]&lt;=0.599,1,0)</f>
        <v>1</v>
      </c>
      <c r="K4202" t="str">
        <f>IF(Tabela_Brasil[[#This Row],[IDHM]]&lt;=0.55,"Baixo",IF(Tabela_Brasil[[#This Row],[IDHM]]&lt;=0.699,"Médio",IF(Tabela_Brasil[[#This Row],[IDHM]]&lt;=0.799,"Alto","Muito Alto")))</f>
        <v>Médio</v>
      </c>
      <c r="L4202" t="str">
        <f>VLOOKUP(Tabela_Brasil[[#This Row],[Estado]],'De-Para_Estado_Regiao'!$B$3:$C$29,2,FALSE)</f>
        <v>Nordeste</v>
      </c>
      <c r="M4202">
        <f>IF(Tabela_Brasil[[#This Row],[IBGE_1-4]]&gt;=951,1,0)</f>
        <v>0</v>
      </c>
      <c r="N4202">
        <f>IF(Tabela_Brasil[[#This Row],[COMP_P]]&lt;=2,1,0)</f>
        <v>1</v>
      </c>
    </row>
    <row r="4203" spans="1:14" x14ac:dyDescent="0.25">
      <c r="A4203" s="12" t="s">
        <v>4082</v>
      </c>
      <c r="B4203" s="12" t="s">
        <v>19</v>
      </c>
      <c r="C4203" s="12">
        <v>500</v>
      </c>
      <c r="D4203" s="12">
        <v>0.57799999999999996</v>
      </c>
      <c r="E4203" s="12">
        <v>0.53700000000000003</v>
      </c>
      <c r="F4203" s="12">
        <v>0.47899999999999998</v>
      </c>
      <c r="G4203" s="12">
        <v>6030.04</v>
      </c>
      <c r="H4203" s="13">
        <v>1</v>
      </c>
      <c r="I4203" t="str">
        <f>CONCATENATE(Tabela_Brasil[[#This Row],[Município]],"-",Tabela_Brasil[[#This Row],[Estado]])</f>
        <v>Belém De Maria-PE</v>
      </c>
      <c r="J4203">
        <f>IF(Tabela_Brasil[[#This Row],[IDHM]]&lt;=0.599,1,0)</f>
        <v>1</v>
      </c>
      <c r="K4203" t="str">
        <f>IF(Tabela_Brasil[[#This Row],[IDHM]]&lt;=0.55,"Baixo",IF(Tabela_Brasil[[#This Row],[IDHM]]&lt;=0.699,"Médio",IF(Tabela_Brasil[[#This Row],[IDHM]]&lt;=0.799,"Alto","Muito Alto")))</f>
        <v>Médio</v>
      </c>
      <c r="L4203" t="str">
        <f>VLOOKUP(Tabela_Brasil[[#This Row],[Estado]],'De-Para_Estado_Regiao'!$B$3:$C$29,2,FALSE)</f>
        <v>Nordeste</v>
      </c>
      <c r="M4203">
        <f>IF(Tabela_Brasil[[#This Row],[IBGE_1-4]]&gt;=951,1,0)</f>
        <v>0</v>
      </c>
      <c r="N4203">
        <f>IF(Tabela_Brasil[[#This Row],[COMP_P]]&lt;=2,1,0)</f>
        <v>1</v>
      </c>
    </row>
    <row r="4204" spans="1:14" x14ac:dyDescent="0.25">
      <c r="A4204" s="9" t="s">
        <v>4083</v>
      </c>
      <c r="B4204" s="9" t="s">
        <v>31</v>
      </c>
      <c r="C4204" s="9">
        <v>505</v>
      </c>
      <c r="D4204" s="9">
        <v>0.58099999999999996</v>
      </c>
      <c r="E4204" s="9">
        <v>0.52700000000000002</v>
      </c>
      <c r="F4204" s="9">
        <v>0.5</v>
      </c>
      <c r="G4204" s="9">
        <v>5882.43</v>
      </c>
      <c r="H4204" s="10">
        <v>13</v>
      </c>
      <c r="I4204" t="str">
        <f>CONCATENATE(Tabela_Brasil[[#This Row],[Município]],"-",Tabela_Brasil[[#This Row],[Estado]])</f>
        <v>Poranga-CE</v>
      </c>
      <c r="J4204">
        <f>IF(Tabela_Brasil[[#This Row],[IDHM]]&lt;=0.599,1,0)</f>
        <v>1</v>
      </c>
      <c r="K4204" t="str">
        <f>IF(Tabela_Brasil[[#This Row],[IDHM]]&lt;=0.55,"Baixo",IF(Tabela_Brasil[[#This Row],[IDHM]]&lt;=0.699,"Médio",IF(Tabela_Brasil[[#This Row],[IDHM]]&lt;=0.799,"Alto","Muito Alto")))</f>
        <v>Médio</v>
      </c>
      <c r="L4204" t="str">
        <f>VLOOKUP(Tabela_Brasil[[#This Row],[Estado]],'De-Para_Estado_Regiao'!$B$3:$C$29,2,FALSE)</f>
        <v>Nordeste</v>
      </c>
      <c r="M4204">
        <f>IF(Tabela_Brasil[[#This Row],[IBGE_1-4]]&gt;=951,1,0)</f>
        <v>0</v>
      </c>
      <c r="N4204">
        <f>IF(Tabela_Brasil[[#This Row],[COMP_P]]&lt;=2,1,0)</f>
        <v>0</v>
      </c>
    </row>
    <row r="4205" spans="1:14" x14ac:dyDescent="0.25">
      <c r="A4205" s="12" t="s">
        <v>4084</v>
      </c>
      <c r="B4205" s="12" t="s">
        <v>33</v>
      </c>
      <c r="C4205" s="12">
        <v>419</v>
      </c>
      <c r="D4205" s="12">
        <v>0.68</v>
      </c>
      <c r="E4205" s="12">
        <v>0.67100000000000004</v>
      </c>
      <c r="F4205" s="12">
        <v>0.57999999999999996</v>
      </c>
      <c r="G4205" s="12">
        <v>8096.93</v>
      </c>
      <c r="H4205" s="13">
        <v>9</v>
      </c>
      <c r="I4205" t="str">
        <f>CONCATENATE(Tabela_Brasil[[#This Row],[Município]],"-",Tabela_Brasil[[#This Row],[Estado]])</f>
        <v>Bonfinópolis-GO</v>
      </c>
      <c r="J4205">
        <f>IF(Tabela_Brasil[[#This Row],[IDHM]]&lt;=0.599,1,0)</f>
        <v>0</v>
      </c>
      <c r="K4205" t="str">
        <f>IF(Tabela_Brasil[[#This Row],[IDHM]]&lt;=0.55,"Baixo",IF(Tabela_Brasil[[#This Row],[IDHM]]&lt;=0.699,"Médio",IF(Tabela_Brasil[[#This Row],[IDHM]]&lt;=0.799,"Alto","Muito Alto")))</f>
        <v>Médio</v>
      </c>
      <c r="L4205" t="str">
        <f>VLOOKUP(Tabela_Brasil[[#This Row],[Estado]],'De-Para_Estado_Regiao'!$B$3:$C$29,2,FALSE)</f>
        <v>Centro-Oeste</v>
      </c>
      <c r="M4205">
        <f>IF(Tabela_Brasil[[#This Row],[IBGE_1-4]]&gt;=951,1,0)</f>
        <v>0</v>
      </c>
      <c r="N4205">
        <f>IF(Tabela_Brasil[[#This Row],[COMP_P]]&lt;=2,1,0)</f>
        <v>0</v>
      </c>
    </row>
    <row r="4206" spans="1:14" x14ac:dyDescent="0.25">
      <c r="A4206" s="9" t="s">
        <v>4085</v>
      </c>
      <c r="B4206" s="9" t="s">
        <v>7</v>
      </c>
      <c r="C4206" s="9">
        <v>73</v>
      </c>
      <c r="D4206" s="9">
        <v>0.74099999999999999</v>
      </c>
      <c r="E4206" s="9">
        <v>0.72099999999999997</v>
      </c>
      <c r="F4206" s="9">
        <v>0.65500000000000003</v>
      </c>
      <c r="G4206" s="9">
        <v>22526.58</v>
      </c>
      <c r="H4206" s="10">
        <v>1</v>
      </c>
      <c r="I4206" t="str">
        <f>CONCATENATE(Tabela_Brasil[[#This Row],[Município]],"-",Tabela_Brasil[[#This Row],[Estado]])</f>
        <v>Jumirim-SP</v>
      </c>
      <c r="J4206">
        <f>IF(Tabela_Brasil[[#This Row],[IDHM]]&lt;=0.599,1,0)</f>
        <v>0</v>
      </c>
      <c r="K4206" t="str">
        <f>IF(Tabela_Brasil[[#This Row],[IDHM]]&lt;=0.55,"Baixo",IF(Tabela_Brasil[[#This Row],[IDHM]]&lt;=0.699,"Médio",IF(Tabela_Brasil[[#This Row],[IDHM]]&lt;=0.799,"Alto","Muito Alto")))</f>
        <v>Alto</v>
      </c>
      <c r="L4206" t="str">
        <f>VLOOKUP(Tabela_Brasil[[#This Row],[Estado]],'De-Para_Estado_Regiao'!$B$3:$C$29,2,FALSE)</f>
        <v>Sudeste</v>
      </c>
      <c r="M4206">
        <f>IF(Tabela_Brasil[[#This Row],[IBGE_1-4]]&gt;=951,1,0)</f>
        <v>0</v>
      </c>
      <c r="N4206">
        <f>IF(Tabela_Brasil[[#This Row],[COMP_P]]&lt;=2,1,0)</f>
        <v>1</v>
      </c>
    </row>
    <row r="4207" spans="1:14" x14ac:dyDescent="0.25">
      <c r="A4207" s="12" t="s">
        <v>4086</v>
      </c>
      <c r="B4207" s="12" t="s">
        <v>14</v>
      </c>
      <c r="C4207" s="12">
        <v>48</v>
      </c>
      <c r="D4207" s="12">
        <v>0.74</v>
      </c>
      <c r="E4207" s="12">
        <v>0.76</v>
      </c>
      <c r="F4207" s="12">
        <v>0.63100000000000001</v>
      </c>
      <c r="G4207" s="12">
        <v>24906.86</v>
      </c>
      <c r="H4207" s="13">
        <v>1</v>
      </c>
      <c r="I4207" t="str">
        <f>CONCATENATE(Tabela_Brasil[[#This Row],[Município]],"-",Tabela_Brasil[[#This Row],[Estado]])</f>
        <v>Vista Alegre-RS</v>
      </c>
      <c r="J4207">
        <f>IF(Tabela_Brasil[[#This Row],[IDHM]]&lt;=0.599,1,0)</f>
        <v>0</v>
      </c>
      <c r="K4207" t="str">
        <f>IF(Tabela_Brasil[[#This Row],[IDHM]]&lt;=0.55,"Baixo",IF(Tabela_Brasil[[#This Row],[IDHM]]&lt;=0.699,"Médio",IF(Tabela_Brasil[[#This Row],[IDHM]]&lt;=0.799,"Alto","Muito Alto")))</f>
        <v>Alto</v>
      </c>
      <c r="L4207" t="str">
        <f>VLOOKUP(Tabela_Brasil[[#This Row],[Estado]],'De-Para_Estado_Regiao'!$B$3:$C$29,2,FALSE)</f>
        <v>Sul</v>
      </c>
      <c r="M4207">
        <f>IF(Tabela_Brasil[[#This Row],[IBGE_1-4]]&gt;=951,1,0)</f>
        <v>0</v>
      </c>
      <c r="N4207">
        <f>IF(Tabela_Brasil[[#This Row],[COMP_P]]&lt;=2,1,0)</f>
        <v>1</v>
      </c>
    </row>
    <row r="4208" spans="1:14" x14ac:dyDescent="0.25">
      <c r="A4208" s="9" t="s">
        <v>4087</v>
      </c>
      <c r="B4208" s="9" t="s">
        <v>19</v>
      </c>
      <c r="C4208" s="9">
        <v>295</v>
      </c>
      <c r="D4208" s="9">
        <v>0.56000000000000005</v>
      </c>
      <c r="E4208" s="9">
        <v>0.53300000000000003</v>
      </c>
      <c r="F4208" s="9">
        <v>0.441</v>
      </c>
      <c r="G4208" s="9">
        <v>5700.24</v>
      </c>
      <c r="H4208" s="10">
        <v>1</v>
      </c>
      <c r="I4208" t="str">
        <f>CONCATENATE(Tabela_Brasil[[#This Row],[Município]],"-",Tabela_Brasil[[#This Row],[Estado]])</f>
        <v>Betânia-PE</v>
      </c>
      <c r="J4208">
        <f>IF(Tabela_Brasil[[#This Row],[IDHM]]&lt;=0.599,1,0)</f>
        <v>1</v>
      </c>
      <c r="K4208" t="str">
        <f>IF(Tabela_Brasil[[#This Row],[IDHM]]&lt;=0.55,"Baixo",IF(Tabela_Brasil[[#This Row],[IDHM]]&lt;=0.699,"Médio",IF(Tabela_Brasil[[#This Row],[IDHM]]&lt;=0.799,"Alto","Muito Alto")))</f>
        <v>Médio</v>
      </c>
      <c r="L4208" t="str">
        <f>VLOOKUP(Tabela_Brasil[[#This Row],[Estado]],'De-Para_Estado_Regiao'!$B$3:$C$29,2,FALSE)</f>
        <v>Nordeste</v>
      </c>
      <c r="M4208">
        <f>IF(Tabela_Brasil[[#This Row],[IBGE_1-4]]&gt;=951,1,0)</f>
        <v>0</v>
      </c>
      <c r="N4208">
        <f>IF(Tabela_Brasil[[#This Row],[COMP_P]]&lt;=2,1,0)</f>
        <v>1</v>
      </c>
    </row>
    <row r="4209" spans="1:14" x14ac:dyDescent="0.25">
      <c r="A4209" s="12" t="s">
        <v>4088</v>
      </c>
      <c r="B4209" s="12" t="s">
        <v>22</v>
      </c>
      <c r="C4209" s="12">
        <v>94</v>
      </c>
      <c r="D4209" s="12">
        <v>0.66700000000000004</v>
      </c>
      <c r="E4209" s="12">
        <v>0.66700000000000004</v>
      </c>
      <c r="F4209" s="12">
        <v>0.57099999999999995</v>
      </c>
      <c r="G4209" s="12">
        <v>22829.16</v>
      </c>
      <c r="H4209" s="13">
        <v>1</v>
      </c>
      <c r="I4209" t="str">
        <f>CONCATENATE(Tabela_Brasil[[#This Row],[Município]],"-",Tabela_Brasil[[#This Row],[Estado]])</f>
        <v>Altamira Do Paraná-PR</v>
      </c>
      <c r="J4209">
        <f>IF(Tabela_Brasil[[#This Row],[IDHM]]&lt;=0.599,1,0)</f>
        <v>0</v>
      </c>
      <c r="K4209" t="str">
        <f>IF(Tabela_Brasil[[#This Row],[IDHM]]&lt;=0.55,"Baixo",IF(Tabela_Brasil[[#This Row],[IDHM]]&lt;=0.699,"Médio",IF(Tabela_Brasil[[#This Row],[IDHM]]&lt;=0.799,"Alto","Muito Alto")))</f>
        <v>Médio</v>
      </c>
      <c r="L4209" t="str">
        <f>VLOOKUP(Tabela_Brasil[[#This Row],[Estado]],'De-Para_Estado_Regiao'!$B$3:$C$29,2,FALSE)</f>
        <v>Sul</v>
      </c>
      <c r="M4209">
        <f>IF(Tabela_Brasil[[#This Row],[IBGE_1-4]]&gt;=951,1,0)</f>
        <v>0</v>
      </c>
      <c r="N4209">
        <f>IF(Tabela_Brasil[[#This Row],[COMP_P]]&lt;=2,1,0)</f>
        <v>1</v>
      </c>
    </row>
    <row r="4210" spans="1:14" x14ac:dyDescent="0.25">
      <c r="A4210" s="9" t="s">
        <v>4089</v>
      </c>
      <c r="B4210" s="9" t="s">
        <v>33</v>
      </c>
      <c r="C4210" s="9">
        <v>227</v>
      </c>
      <c r="D4210" s="9">
        <v>0.66400000000000003</v>
      </c>
      <c r="E4210" s="9">
        <v>0.66500000000000004</v>
      </c>
      <c r="F4210" s="9">
        <v>0.54</v>
      </c>
      <c r="G4210" s="9">
        <v>14316.01</v>
      </c>
      <c r="H4210" s="10">
        <v>2</v>
      </c>
      <c r="I4210" t="str">
        <f>CONCATENATE(Tabela_Brasil[[#This Row],[Município]],"-",Tabela_Brasil[[#This Row],[Estado]])</f>
        <v>Caturaí-GO</v>
      </c>
      <c r="J4210">
        <f>IF(Tabela_Brasil[[#This Row],[IDHM]]&lt;=0.599,1,0)</f>
        <v>0</v>
      </c>
      <c r="K4210" t="str">
        <f>IF(Tabela_Brasil[[#This Row],[IDHM]]&lt;=0.55,"Baixo",IF(Tabela_Brasil[[#This Row],[IDHM]]&lt;=0.699,"Médio",IF(Tabela_Brasil[[#This Row],[IDHM]]&lt;=0.799,"Alto","Muito Alto")))</f>
        <v>Médio</v>
      </c>
      <c r="L4210" t="str">
        <f>VLOOKUP(Tabela_Brasil[[#This Row],[Estado]],'De-Para_Estado_Regiao'!$B$3:$C$29,2,FALSE)</f>
        <v>Centro-Oeste</v>
      </c>
      <c r="M4210">
        <f>IF(Tabela_Brasil[[#This Row],[IBGE_1-4]]&gt;=951,1,0)</f>
        <v>0</v>
      </c>
      <c r="N4210">
        <f>IF(Tabela_Brasil[[#This Row],[COMP_P]]&lt;=2,1,0)</f>
        <v>1</v>
      </c>
    </row>
    <row r="4211" spans="1:14" x14ac:dyDescent="0.25">
      <c r="A4211" s="12" t="s">
        <v>4090</v>
      </c>
      <c r="B4211" s="12" t="s">
        <v>111</v>
      </c>
      <c r="C4211" s="12">
        <v>286</v>
      </c>
      <c r="D4211" s="12">
        <v>0.64200000000000002</v>
      </c>
      <c r="E4211" s="12">
        <v>0.6</v>
      </c>
      <c r="F4211" s="12">
        <v>0.54100000000000004</v>
      </c>
      <c r="G4211" s="12">
        <v>12756.2</v>
      </c>
      <c r="H4211" s="13">
        <v>0</v>
      </c>
      <c r="I4211" t="str">
        <f>CONCATENATE(Tabela_Brasil[[#This Row],[Município]],"-",Tabela_Brasil[[#This Row],[Estado]])</f>
        <v>Barrolândia-TO</v>
      </c>
      <c r="J4211">
        <f>IF(Tabela_Brasil[[#This Row],[IDHM]]&lt;=0.599,1,0)</f>
        <v>0</v>
      </c>
      <c r="K4211" t="str">
        <f>IF(Tabela_Brasil[[#This Row],[IDHM]]&lt;=0.55,"Baixo",IF(Tabela_Brasil[[#This Row],[IDHM]]&lt;=0.699,"Médio",IF(Tabela_Brasil[[#This Row],[IDHM]]&lt;=0.799,"Alto","Muito Alto")))</f>
        <v>Médio</v>
      </c>
      <c r="L4211" t="str">
        <f>VLOOKUP(Tabela_Brasil[[#This Row],[Estado]],'De-Para_Estado_Regiao'!$B$3:$C$29,2,FALSE)</f>
        <v>Norte</v>
      </c>
      <c r="M4211">
        <f>IF(Tabela_Brasil[[#This Row],[IBGE_1-4]]&gt;=951,1,0)</f>
        <v>0</v>
      </c>
      <c r="N4211">
        <f>IF(Tabela_Brasil[[#This Row],[COMP_P]]&lt;=2,1,0)</f>
        <v>1</v>
      </c>
    </row>
    <row r="4212" spans="1:14" x14ac:dyDescent="0.25">
      <c r="A4212" s="9" t="s">
        <v>4091</v>
      </c>
      <c r="B4212" s="9" t="s">
        <v>72</v>
      </c>
      <c r="C4212" s="9">
        <v>431</v>
      </c>
      <c r="D4212" s="9">
        <v>0.56299999999999994</v>
      </c>
      <c r="E4212" s="9">
        <v>0.55200000000000005</v>
      </c>
      <c r="F4212" s="9">
        <v>0.45300000000000001</v>
      </c>
      <c r="G4212" s="9">
        <v>7191.01</v>
      </c>
      <c r="H4212" s="10">
        <v>1</v>
      </c>
      <c r="I4212" t="str">
        <f>CONCATENATE(Tabela_Brasil[[#This Row],[Município]],"-",Tabela_Brasil[[#This Row],[Estado]])</f>
        <v>Serra Caiada-RN</v>
      </c>
      <c r="J4212">
        <f>IF(Tabela_Brasil[[#This Row],[IDHM]]&lt;=0.599,1,0)</f>
        <v>1</v>
      </c>
      <c r="K4212" t="str">
        <f>IF(Tabela_Brasil[[#This Row],[IDHM]]&lt;=0.55,"Baixo",IF(Tabela_Brasil[[#This Row],[IDHM]]&lt;=0.699,"Médio",IF(Tabela_Brasil[[#This Row],[IDHM]]&lt;=0.799,"Alto","Muito Alto")))</f>
        <v>Médio</v>
      </c>
      <c r="L4212" t="str">
        <f>VLOOKUP(Tabela_Brasil[[#This Row],[Estado]],'De-Para_Estado_Regiao'!$B$3:$C$29,2,FALSE)</f>
        <v>Nordeste</v>
      </c>
      <c r="M4212">
        <f>IF(Tabela_Brasil[[#This Row],[IBGE_1-4]]&gt;=951,1,0)</f>
        <v>0</v>
      </c>
      <c r="N4212">
        <f>IF(Tabela_Brasil[[#This Row],[COMP_P]]&lt;=2,1,0)</f>
        <v>1</v>
      </c>
    </row>
    <row r="4213" spans="1:14" x14ac:dyDescent="0.25">
      <c r="A4213" s="12" t="s">
        <v>4092</v>
      </c>
      <c r="B4213" s="12" t="s">
        <v>87</v>
      </c>
      <c r="C4213" s="12">
        <v>471</v>
      </c>
      <c r="D4213" s="12">
        <v>0.625</v>
      </c>
      <c r="E4213" s="12">
        <v>0.53500000000000003</v>
      </c>
      <c r="F4213" s="12">
        <v>0.59199999999999997</v>
      </c>
      <c r="G4213" s="12">
        <v>6068.39</v>
      </c>
      <c r="H4213" s="13">
        <v>0</v>
      </c>
      <c r="I4213" t="str">
        <f>CONCATENATE(Tabela_Brasil[[#This Row],[Município]],"-",Tabela_Brasil[[#This Row],[Estado]])</f>
        <v>Guimarães-MA</v>
      </c>
      <c r="J4213">
        <f>IF(Tabela_Brasil[[#This Row],[IDHM]]&lt;=0.599,1,0)</f>
        <v>0</v>
      </c>
      <c r="K4213" t="str">
        <f>IF(Tabela_Brasil[[#This Row],[IDHM]]&lt;=0.55,"Baixo",IF(Tabela_Brasil[[#This Row],[IDHM]]&lt;=0.699,"Médio",IF(Tabela_Brasil[[#This Row],[IDHM]]&lt;=0.799,"Alto","Muito Alto")))</f>
        <v>Médio</v>
      </c>
      <c r="L4213" t="str">
        <f>VLOOKUP(Tabela_Brasil[[#This Row],[Estado]],'De-Para_Estado_Regiao'!$B$3:$C$29,2,FALSE)</f>
        <v>Nordeste</v>
      </c>
      <c r="M4213">
        <f>IF(Tabela_Brasil[[#This Row],[IBGE_1-4]]&gt;=951,1,0)</f>
        <v>0</v>
      </c>
      <c r="N4213">
        <f>IF(Tabela_Brasil[[#This Row],[COMP_P]]&lt;=2,1,0)</f>
        <v>1</v>
      </c>
    </row>
    <row r="4214" spans="1:14" x14ac:dyDescent="0.25">
      <c r="A4214" s="9" t="s">
        <v>4093</v>
      </c>
      <c r="B4214" s="9" t="s">
        <v>29</v>
      </c>
      <c r="C4214" s="9">
        <v>89</v>
      </c>
      <c r="D4214" s="9">
        <v>0.69</v>
      </c>
      <c r="E4214" s="9">
        <v>0.65500000000000003</v>
      </c>
      <c r="F4214" s="9">
        <v>0.59899999999999998</v>
      </c>
      <c r="G4214" s="9">
        <v>23443.37</v>
      </c>
      <c r="H4214" s="10">
        <v>2</v>
      </c>
      <c r="I4214" t="str">
        <f>CONCATENATE(Tabela_Brasil[[#This Row],[Município]],"-",Tabela_Brasil[[#This Row],[Estado]])</f>
        <v>Santo Afonso-MT</v>
      </c>
      <c r="J4214">
        <f>IF(Tabela_Brasil[[#This Row],[IDHM]]&lt;=0.599,1,0)</f>
        <v>0</v>
      </c>
      <c r="K4214" t="str">
        <f>IF(Tabela_Brasil[[#This Row],[IDHM]]&lt;=0.55,"Baixo",IF(Tabela_Brasil[[#This Row],[IDHM]]&lt;=0.699,"Médio",IF(Tabela_Brasil[[#This Row],[IDHM]]&lt;=0.799,"Alto","Muito Alto")))</f>
        <v>Médio</v>
      </c>
      <c r="L4214" t="str">
        <f>VLOOKUP(Tabela_Brasil[[#This Row],[Estado]],'De-Para_Estado_Regiao'!$B$3:$C$29,2,FALSE)</f>
        <v>Centro-Oeste</v>
      </c>
      <c r="M4214">
        <f>IF(Tabela_Brasil[[#This Row],[IBGE_1-4]]&gt;=951,1,0)</f>
        <v>0</v>
      </c>
      <c r="N4214">
        <f>IF(Tabela_Brasil[[#This Row],[COMP_P]]&lt;=2,1,0)</f>
        <v>1</v>
      </c>
    </row>
    <row r="4215" spans="1:14" x14ac:dyDescent="0.25">
      <c r="A4215" s="12" t="s">
        <v>4094</v>
      </c>
      <c r="B4215" s="12" t="s">
        <v>82</v>
      </c>
      <c r="C4215" s="12">
        <v>462</v>
      </c>
      <c r="D4215" s="12">
        <v>0.54</v>
      </c>
      <c r="E4215" s="12">
        <v>0.53700000000000003</v>
      </c>
      <c r="F4215" s="12">
        <v>0.42599999999999999</v>
      </c>
      <c r="G4215" s="12">
        <v>6431.6</v>
      </c>
      <c r="H4215" s="13">
        <v>3</v>
      </c>
      <c r="I4215" t="str">
        <f>CONCATENATE(Tabela_Brasil[[#This Row],[Município]],"-",Tabela_Brasil[[#This Row],[Estado]])</f>
        <v>Manaíra-PB</v>
      </c>
      <c r="J4215">
        <f>IF(Tabela_Brasil[[#This Row],[IDHM]]&lt;=0.599,1,0)</f>
        <v>1</v>
      </c>
      <c r="K4215" t="str">
        <f>IF(Tabela_Brasil[[#This Row],[IDHM]]&lt;=0.55,"Baixo",IF(Tabela_Brasil[[#This Row],[IDHM]]&lt;=0.699,"Médio",IF(Tabela_Brasil[[#This Row],[IDHM]]&lt;=0.799,"Alto","Muito Alto")))</f>
        <v>Baixo</v>
      </c>
      <c r="L4215" t="str">
        <f>VLOOKUP(Tabela_Brasil[[#This Row],[Estado]],'De-Para_Estado_Regiao'!$B$3:$C$29,2,FALSE)</f>
        <v>Nordeste</v>
      </c>
      <c r="M4215">
        <f>IF(Tabela_Brasil[[#This Row],[IBGE_1-4]]&gt;=951,1,0)</f>
        <v>0</v>
      </c>
      <c r="N4215">
        <f>IF(Tabela_Brasil[[#This Row],[COMP_P]]&lt;=2,1,0)</f>
        <v>0</v>
      </c>
    </row>
    <row r="4216" spans="1:14" x14ac:dyDescent="0.25">
      <c r="A4216" s="9" t="s">
        <v>4095</v>
      </c>
      <c r="B4216" s="9" t="s">
        <v>24</v>
      </c>
      <c r="C4216" s="9">
        <v>474</v>
      </c>
      <c r="D4216" s="9">
        <v>0.52400000000000002</v>
      </c>
      <c r="E4216" s="9">
        <v>0.51500000000000001</v>
      </c>
      <c r="F4216" s="9">
        <v>0.35799999999999998</v>
      </c>
      <c r="G4216" s="9">
        <v>5992.19</v>
      </c>
      <c r="H4216" s="10">
        <v>0</v>
      </c>
      <c r="I4216" t="str">
        <f>CONCATENATE(Tabela_Brasil[[#This Row],[Município]],"-",Tabela_Brasil[[#This Row],[Estado]])</f>
        <v>Macajuba-BA</v>
      </c>
      <c r="J4216">
        <f>IF(Tabela_Brasil[[#This Row],[IDHM]]&lt;=0.599,1,0)</f>
        <v>1</v>
      </c>
      <c r="K4216" t="str">
        <f>IF(Tabela_Brasil[[#This Row],[IDHM]]&lt;=0.55,"Baixo",IF(Tabela_Brasil[[#This Row],[IDHM]]&lt;=0.699,"Médio",IF(Tabela_Brasil[[#This Row],[IDHM]]&lt;=0.799,"Alto","Muito Alto")))</f>
        <v>Baixo</v>
      </c>
      <c r="L4216" t="str">
        <f>VLOOKUP(Tabela_Brasil[[#This Row],[Estado]],'De-Para_Estado_Regiao'!$B$3:$C$29,2,FALSE)</f>
        <v>Nordeste</v>
      </c>
      <c r="M4216">
        <f>IF(Tabela_Brasil[[#This Row],[IBGE_1-4]]&gt;=951,1,0)</f>
        <v>0</v>
      </c>
      <c r="N4216">
        <f>IF(Tabela_Brasil[[#This Row],[COMP_P]]&lt;=2,1,0)</f>
        <v>1</v>
      </c>
    </row>
    <row r="4217" spans="1:14" x14ac:dyDescent="0.25">
      <c r="A4217" s="12" t="s">
        <v>4096</v>
      </c>
      <c r="B4217" s="12" t="s">
        <v>14</v>
      </c>
      <c r="C4217" s="12">
        <v>68</v>
      </c>
      <c r="D4217" s="12">
        <v>0.72</v>
      </c>
      <c r="E4217" s="12">
        <v>0.70099999999999996</v>
      </c>
      <c r="F4217" s="12">
        <v>0.624</v>
      </c>
      <c r="G4217" s="12">
        <v>27214.42</v>
      </c>
      <c r="H4217" s="13">
        <v>0</v>
      </c>
      <c r="I4217" t="str">
        <f>CONCATENATE(Tabela_Brasil[[#This Row],[Município]],"-",Tabela_Brasil[[#This Row],[Estado]])</f>
        <v>Pinhal-RS</v>
      </c>
      <c r="J4217">
        <f>IF(Tabela_Brasil[[#This Row],[IDHM]]&lt;=0.599,1,0)</f>
        <v>0</v>
      </c>
      <c r="K4217" t="str">
        <f>IF(Tabela_Brasil[[#This Row],[IDHM]]&lt;=0.55,"Baixo",IF(Tabela_Brasil[[#This Row],[IDHM]]&lt;=0.699,"Médio",IF(Tabela_Brasil[[#This Row],[IDHM]]&lt;=0.799,"Alto","Muito Alto")))</f>
        <v>Alto</v>
      </c>
      <c r="L4217" t="str">
        <f>VLOOKUP(Tabela_Brasil[[#This Row],[Estado]],'De-Para_Estado_Regiao'!$B$3:$C$29,2,FALSE)</f>
        <v>Sul</v>
      </c>
      <c r="M4217">
        <f>IF(Tabela_Brasil[[#This Row],[IBGE_1-4]]&gt;=951,1,0)</f>
        <v>0</v>
      </c>
      <c r="N4217">
        <f>IF(Tabela_Brasil[[#This Row],[COMP_P]]&lt;=2,1,0)</f>
        <v>1</v>
      </c>
    </row>
    <row r="4218" spans="1:14" x14ac:dyDescent="0.25">
      <c r="A4218" s="9" t="s">
        <v>4097</v>
      </c>
      <c r="B4218" s="9" t="s">
        <v>14</v>
      </c>
      <c r="C4218" s="9">
        <v>31</v>
      </c>
      <c r="D4218" s="9">
        <v>0.65</v>
      </c>
      <c r="E4218" s="9">
        <v>0.66700000000000004</v>
      </c>
      <c r="F4218" s="9">
        <v>0.501</v>
      </c>
      <c r="G4218" s="9">
        <v>21913.91</v>
      </c>
      <c r="H4218" s="10">
        <v>0</v>
      </c>
      <c r="I4218" t="str">
        <f>CONCATENATE(Tabela_Brasil[[#This Row],[Município]],"-",Tabela_Brasil[[#This Row],[Estado]])</f>
        <v>Monte Alegre Dos Campos-RS</v>
      </c>
      <c r="J4218">
        <f>IF(Tabela_Brasil[[#This Row],[IDHM]]&lt;=0.599,1,0)</f>
        <v>0</v>
      </c>
      <c r="K4218" t="str">
        <f>IF(Tabela_Brasil[[#This Row],[IDHM]]&lt;=0.55,"Baixo",IF(Tabela_Brasil[[#This Row],[IDHM]]&lt;=0.699,"Médio",IF(Tabela_Brasil[[#This Row],[IDHM]]&lt;=0.799,"Alto","Muito Alto")))</f>
        <v>Médio</v>
      </c>
      <c r="L4218" t="str">
        <f>VLOOKUP(Tabela_Brasil[[#This Row],[Estado]],'De-Para_Estado_Regiao'!$B$3:$C$29,2,FALSE)</f>
        <v>Sul</v>
      </c>
      <c r="M4218">
        <f>IF(Tabela_Brasil[[#This Row],[IBGE_1-4]]&gt;=951,1,0)</f>
        <v>0</v>
      </c>
      <c r="N4218">
        <f>IF(Tabela_Brasil[[#This Row],[COMP_P]]&lt;=2,1,0)</f>
        <v>1</v>
      </c>
    </row>
    <row r="4219" spans="1:14" x14ac:dyDescent="0.25">
      <c r="A4219" s="12" t="s">
        <v>4098</v>
      </c>
      <c r="B4219" s="12" t="s">
        <v>118</v>
      </c>
      <c r="C4219" s="12">
        <v>447</v>
      </c>
      <c r="D4219" s="12">
        <v>0.55000000000000004</v>
      </c>
      <c r="E4219" s="12">
        <v>0.53200000000000003</v>
      </c>
      <c r="F4219" s="12">
        <v>0.442</v>
      </c>
      <c r="G4219" s="12">
        <v>6192.54</v>
      </c>
      <c r="H4219" s="13">
        <v>2</v>
      </c>
      <c r="I4219" t="str">
        <f>CONCATENATE(Tabela_Brasil[[#This Row],[Município]],"-",Tabela_Brasil[[#This Row],[Estado]])</f>
        <v>Avelino Lopes-PI</v>
      </c>
      <c r="J4219">
        <f>IF(Tabela_Brasil[[#This Row],[IDHM]]&lt;=0.599,1,0)</f>
        <v>1</v>
      </c>
      <c r="K4219" t="str">
        <f>IF(Tabela_Brasil[[#This Row],[IDHM]]&lt;=0.55,"Baixo",IF(Tabela_Brasil[[#This Row],[IDHM]]&lt;=0.699,"Médio",IF(Tabela_Brasil[[#This Row],[IDHM]]&lt;=0.799,"Alto","Muito Alto")))</f>
        <v>Baixo</v>
      </c>
      <c r="L4219" t="str">
        <f>VLOOKUP(Tabela_Brasil[[#This Row],[Estado]],'De-Para_Estado_Regiao'!$B$3:$C$29,2,FALSE)</f>
        <v>Nordeste</v>
      </c>
      <c r="M4219">
        <f>IF(Tabela_Brasil[[#This Row],[IBGE_1-4]]&gt;=951,1,0)</f>
        <v>0</v>
      </c>
      <c r="N4219">
        <f>IF(Tabela_Brasil[[#This Row],[COMP_P]]&lt;=2,1,0)</f>
        <v>1</v>
      </c>
    </row>
    <row r="4220" spans="1:14" x14ac:dyDescent="0.25">
      <c r="A4220" s="9" t="s">
        <v>4099</v>
      </c>
      <c r="B4220" s="9" t="s">
        <v>82</v>
      </c>
      <c r="C4220" s="9">
        <v>271</v>
      </c>
      <c r="D4220" s="9">
        <v>0.56999999999999995</v>
      </c>
      <c r="E4220" s="9">
        <v>0.55200000000000005</v>
      </c>
      <c r="F4220" s="9">
        <v>0.443</v>
      </c>
      <c r="G4220" s="9">
        <v>7187.13</v>
      </c>
      <c r="H4220" s="10">
        <v>8</v>
      </c>
      <c r="I4220" t="str">
        <f>CONCATENATE(Tabela_Brasil[[#This Row],[Município]],"-",Tabela_Brasil[[#This Row],[Estado]])</f>
        <v>Juru-PB</v>
      </c>
      <c r="J4220">
        <f>IF(Tabela_Brasil[[#This Row],[IDHM]]&lt;=0.599,1,0)</f>
        <v>1</v>
      </c>
      <c r="K4220" t="str">
        <f>IF(Tabela_Brasil[[#This Row],[IDHM]]&lt;=0.55,"Baixo",IF(Tabela_Brasil[[#This Row],[IDHM]]&lt;=0.699,"Médio",IF(Tabela_Brasil[[#This Row],[IDHM]]&lt;=0.799,"Alto","Muito Alto")))</f>
        <v>Médio</v>
      </c>
      <c r="L4220" t="str">
        <f>VLOOKUP(Tabela_Brasil[[#This Row],[Estado]],'De-Para_Estado_Regiao'!$B$3:$C$29,2,FALSE)</f>
        <v>Nordeste</v>
      </c>
      <c r="M4220">
        <f>IF(Tabela_Brasil[[#This Row],[IBGE_1-4]]&gt;=951,1,0)</f>
        <v>0</v>
      </c>
      <c r="N4220">
        <f>IF(Tabela_Brasil[[#This Row],[COMP_P]]&lt;=2,1,0)</f>
        <v>0</v>
      </c>
    </row>
    <row r="4221" spans="1:14" x14ac:dyDescent="0.25">
      <c r="A4221" s="12" t="s">
        <v>4100</v>
      </c>
      <c r="B4221" s="12" t="s">
        <v>29</v>
      </c>
      <c r="C4221" s="12">
        <v>158</v>
      </c>
      <c r="D4221" s="12">
        <v>0.66</v>
      </c>
      <c r="E4221" s="12">
        <v>0.61499999999999999</v>
      </c>
      <c r="F4221" s="12">
        <v>0.56499999999999995</v>
      </c>
      <c r="G4221" s="12">
        <v>27092.1</v>
      </c>
      <c r="H4221" s="13">
        <v>4</v>
      </c>
      <c r="I4221" t="str">
        <f>CONCATENATE(Tabela_Brasil[[#This Row],[Município]],"-",Tabela_Brasil[[#This Row],[Estado]])</f>
        <v>Planalto Da Serra-MT</v>
      </c>
      <c r="J4221">
        <f>IF(Tabela_Brasil[[#This Row],[IDHM]]&lt;=0.599,1,0)</f>
        <v>0</v>
      </c>
      <c r="K4221" t="str">
        <f>IF(Tabela_Brasil[[#This Row],[IDHM]]&lt;=0.55,"Baixo",IF(Tabela_Brasil[[#This Row],[IDHM]]&lt;=0.699,"Médio",IF(Tabela_Brasil[[#This Row],[IDHM]]&lt;=0.799,"Alto","Muito Alto")))</f>
        <v>Médio</v>
      </c>
      <c r="L4221" t="str">
        <f>VLOOKUP(Tabela_Brasil[[#This Row],[Estado]],'De-Para_Estado_Regiao'!$B$3:$C$29,2,FALSE)</f>
        <v>Centro-Oeste</v>
      </c>
      <c r="M4221">
        <f>IF(Tabela_Brasil[[#This Row],[IBGE_1-4]]&gt;=951,1,0)</f>
        <v>0</v>
      </c>
      <c r="N4221">
        <f>IF(Tabela_Brasil[[#This Row],[COMP_P]]&lt;=2,1,0)</f>
        <v>0</v>
      </c>
    </row>
    <row r="4222" spans="1:14" x14ac:dyDescent="0.25">
      <c r="A4222" s="9" t="s">
        <v>4101</v>
      </c>
      <c r="B4222" s="9" t="s">
        <v>16</v>
      </c>
      <c r="C4222" s="9">
        <v>146</v>
      </c>
      <c r="D4222" s="9">
        <v>0.66</v>
      </c>
      <c r="E4222" s="9">
        <v>0.65400000000000003</v>
      </c>
      <c r="F4222" s="9">
        <v>0.54400000000000004</v>
      </c>
      <c r="G4222" s="9">
        <v>19804.490000000002</v>
      </c>
      <c r="H4222" s="10">
        <v>1</v>
      </c>
      <c r="I4222" t="str">
        <f>CONCATENATE(Tabela_Brasil[[#This Row],[Município]],"-",Tabela_Brasil[[#This Row],[Estado]])</f>
        <v>Cordislândia-MG</v>
      </c>
      <c r="J4222">
        <f>IF(Tabela_Brasil[[#This Row],[IDHM]]&lt;=0.599,1,0)</f>
        <v>0</v>
      </c>
      <c r="K4222" t="str">
        <f>IF(Tabela_Brasil[[#This Row],[IDHM]]&lt;=0.55,"Baixo",IF(Tabela_Brasil[[#This Row],[IDHM]]&lt;=0.699,"Médio",IF(Tabela_Brasil[[#This Row],[IDHM]]&lt;=0.799,"Alto","Muito Alto")))</f>
        <v>Médio</v>
      </c>
      <c r="L4222" t="str">
        <f>VLOOKUP(Tabela_Brasil[[#This Row],[Estado]],'De-Para_Estado_Regiao'!$B$3:$C$29,2,FALSE)</f>
        <v>Sudeste</v>
      </c>
      <c r="M4222">
        <f>IF(Tabela_Brasil[[#This Row],[IBGE_1-4]]&gt;=951,1,0)</f>
        <v>0</v>
      </c>
      <c r="N4222">
        <f>IF(Tabela_Brasil[[#This Row],[COMP_P]]&lt;=2,1,0)</f>
        <v>1</v>
      </c>
    </row>
    <row r="4223" spans="1:14" x14ac:dyDescent="0.25">
      <c r="A4223" s="12" t="s">
        <v>4102</v>
      </c>
      <c r="B4223" s="12" t="s">
        <v>29</v>
      </c>
      <c r="C4223" s="12">
        <v>105</v>
      </c>
      <c r="D4223" s="12">
        <v>0.71</v>
      </c>
      <c r="E4223" s="12">
        <v>0.68400000000000005</v>
      </c>
      <c r="F4223" s="12">
        <v>0.63600000000000001</v>
      </c>
      <c r="G4223" s="12">
        <v>23742.42</v>
      </c>
      <c r="H4223" s="13">
        <v>3</v>
      </c>
      <c r="I4223" t="str">
        <f>CONCATENATE(Tabela_Brasil[[#This Row],[Município]],"-",Tabela_Brasil[[#This Row],[Estado]])</f>
        <v>Glória D'Oeste-MT</v>
      </c>
      <c r="J4223">
        <f>IF(Tabela_Brasil[[#This Row],[IDHM]]&lt;=0.599,1,0)</f>
        <v>0</v>
      </c>
      <c r="K4223" t="str">
        <f>IF(Tabela_Brasil[[#This Row],[IDHM]]&lt;=0.55,"Baixo",IF(Tabela_Brasil[[#This Row],[IDHM]]&lt;=0.699,"Médio",IF(Tabela_Brasil[[#This Row],[IDHM]]&lt;=0.799,"Alto","Muito Alto")))</f>
        <v>Alto</v>
      </c>
      <c r="L4223" t="str">
        <f>VLOOKUP(Tabela_Brasil[[#This Row],[Estado]],'De-Para_Estado_Regiao'!$B$3:$C$29,2,FALSE)</f>
        <v>Centro-Oeste</v>
      </c>
      <c r="M4223">
        <f>IF(Tabela_Brasil[[#This Row],[IBGE_1-4]]&gt;=951,1,0)</f>
        <v>0</v>
      </c>
      <c r="N4223">
        <f>IF(Tabela_Brasil[[#This Row],[COMP_P]]&lt;=2,1,0)</f>
        <v>0</v>
      </c>
    </row>
    <row r="4224" spans="1:14" x14ac:dyDescent="0.25">
      <c r="A4224" s="9" t="s">
        <v>4103</v>
      </c>
      <c r="B4224" s="9" t="s">
        <v>24</v>
      </c>
      <c r="C4224" s="9">
        <v>291</v>
      </c>
      <c r="D4224" s="9">
        <v>0.55000000000000004</v>
      </c>
      <c r="E4224" s="9">
        <v>0.53900000000000003</v>
      </c>
      <c r="F4224" s="9">
        <v>0.41099999999999998</v>
      </c>
      <c r="G4224" s="9">
        <v>8280.01</v>
      </c>
      <c r="H4224" s="10">
        <v>1</v>
      </c>
      <c r="I4224" t="str">
        <f>CONCATENATE(Tabela_Brasil[[#This Row],[Município]],"-",Tabela_Brasil[[#This Row],[Estado]])</f>
        <v>Itaquara-BA</v>
      </c>
      <c r="J4224">
        <f>IF(Tabela_Brasil[[#This Row],[IDHM]]&lt;=0.599,1,0)</f>
        <v>1</v>
      </c>
      <c r="K4224" t="str">
        <f>IF(Tabela_Brasil[[#This Row],[IDHM]]&lt;=0.55,"Baixo",IF(Tabela_Brasil[[#This Row],[IDHM]]&lt;=0.699,"Médio",IF(Tabela_Brasil[[#This Row],[IDHM]]&lt;=0.799,"Alto","Muito Alto")))</f>
        <v>Baixo</v>
      </c>
      <c r="L4224" t="str">
        <f>VLOOKUP(Tabela_Brasil[[#This Row],[Estado]],'De-Para_Estado_Regiao'!$B$3:$C$29,2,FALSE)</f>
        <v>Nordeste</v>
      </c>
      <c r="M4224">
        <f>IF(Tabela_Brasil[[#This Row],[IBGE_1-4]]&gt;=951,1,0)</f>
        <v>0</v>
      </c>
      <c r="N4224">
        <f>IF(Tabela_Brasil[[#This Row],[COMP_P]]&lt;=2,1,0)</f>
        <v>1</v>
      </c>
    </row>
    <row r="4225" spans="1:14" x14ac:dyDescent="0.25">
      <c r="A4225" s="12" t="s">
        <v>4104</v>
      </c>
      <c r="B4225" s="12" t="s">
        <v>29</v>
      </c>
      <c r="C4225" s="12">
        <v>160</v>
      </c>
      <c r="D4225" s="12">
        <v>0.628</v>
      </c>
      <c r="E4225" s="12">
        <v>0.59399999999999997</v>
      </c>
      <c r="F4225" s="12">
        <v>0.51</v>
      </c>
      <c r="G4225" s="12">
        <v>13362.95</v>
      </c>
      <c r="H4225" s="13">
        <v>0</v>
      </c>
      <c r="I4225" t="str">
        <f>CONCATENATE(Tabela_Brasil[[#This Row],[Município]],"-",Tabela_Brasil[[#This Row],[Estado]])</f>
        <v>Acorizal-MT</v>
      </c>
      <c r="J4225">
        <f>IF(Tabela_Brasil[[#This Row],[IDHM]]&lt;=0.599,1,0)</f>
        <v>0</v>
      </c>
      <c r="K4225" t="str">
        <f>IF(Tabela_Brasil[[#This Row],[IDHM]]&lt;=0.55,"Baixo",IF(Tabela_Brasil[[#This Row],[IDHM]]&lt;=0.699,"Médio",IF(Tabela_Brasil[[#This Row],[IDHM]]&lt;=0.799,"Alto","Muito Alto")))</f>
        <v>Médio</v>
      </c>
      <c r="L4225" t="str">
        <f>VLOOKUP(Tabela_Brasil[[#This Row],[Estado]],'De-Para_Estado_Regiao'!$B$3:$C$29,2,FALSE)</f>
        <v>Centro-Oeste</v>
      </c>
      <c r="M4225">
        <f>IF(Tabela_Brasil[[#This Row],[IBGE_1-4]]&gt;=951,1,0)</f>
        <v>0</v>
      </c>
      <c r="N4225">
        <f>IF(Tabela_Brasil[[#This Row],[COMP_P]]&lt;=2,1,0)</f>
        <v>1</v>
      </c>
    </row>
    <row r="4226" spans="1:14" x14ac:dyDescent="0.25">
      <c r="A4226" s="9" t="s">
        <v>4105</v>
      </c>
      <c r="B4226" s="9" t="s">
        <v>16</v>
      </c>
      <c r="C4226" s="9">
        <v>171</v>
      </c>
      <c r="D4226" s="9">
        <v>0.68200000000000005</v>
      </c>
      <c r="E4226" s="9">
        <v>0.69099999999999995</v>
      </c>
      <c r="F4226" s="9">
        <v>0.57599999999999996</v>
      </c>
      <c r="G4226" s="9">
        <v>12537.77</v>
      </c>
      <c r="H4226" s="10">
        <v>2</v>
      </c>
      <c r="I4226" t="str">
        <f>CONCATENATE(Tabela_Brasil[[#This Row],[Município]],"-",Tabela_Brasil[[#This Row],[Estado]])</f>
        <v>Patrocínio Do Muriaé-MG</v>
      </c>
      <c r="J4226">
        <f>IF(Tabela_Brasil[[#This Row],[IDHM]]&lt;=0.599,1,0)</f>
        <v>0</v>
      </c>
      <c r="K4226" t="str">
        <f>IF(Tabela_Brasil[[#This Row],[IDHM]]&lt;=0.55,"Baixo",IF(Tabela_Brasil[[#This Row],[IDHM]]&lt;=0.699,"Médio",IF(Tabela_Brasil[[#This Row],[IDHM]]&lt;=0.799,"Alto","Muito Alto")))</f>
        <v>Médio</v>
      </c>
      <c r="L4226" t="str">
        <f>VLOOKUP(Tabela_Brasil[[#This Row],[Estado]],'De-Para_Estado_Regiao'!$B$3:$C$29,2,FALSE)</f>
        <v>Sudeste</v>
      </c>
      <c r="M4226">
        <f>IF(Tabela_Brasil[[#This Row],[IBGE_1-4]]&gt;=951,1,0)</f>
        <v>0</v>
      </c>
      <c r="N4226">
        <f>IF(Tabela_Brasil[[#This Row],[COMP_P]]&lt;=2,1,0)</f>
        <v>1</v>
      </c>
    </row>
    <row r="4227" spans="1:14" x14ac:dyDescent="0.25">
      <c r="A4227" s="12" t="s">
        <v>4106</v>
      </c>
      <c r="B4227" s="12" t="s">
        <v>94</v>
      </c>
      <c r="C4227" s="12">
        <v>386</v>
      </c>
      <c r="D4227" s="12">
        <v>0.53200000000000003</v>
      </c>
      <c r="E4227" s="12">
        <v>0.51300000000000001</v>
      </c>
      <c r="F4227" s="12">
        <v>0.38500000000000001</v>
      </c>
      <c r="G4227" s="12">
        <v>6282.18</v>
      </c>
      <c r="H4227" s="13">
        <v>0</v>
      </c>
      <c r="I4227" t="str">
        <f>CONCATENATE(Tabela_Brasil[[#This Row],[Município]],"-",Tabela_Brasil[[#This Row],[Estado]])</f>
        <v>Dois Riachos-AL</v>
      </c>
      <c r="J4227">
        <f>IF(Tabela_Brasil[[#This Row],[IDHM]]&lt;=0.599,1,0)</f>
        <v>1</v>
      </c>
      <c r="K4227" t="str">
        <f>IF(Tabela_Brasil[[#This Row],[IDHM]]&lt;=0.55,"Baixo",IF(Tabela_Brasil[[#This Row],[IDHM]]&lt;=0.699,"Médio",IF(Tabela_Brasil[[#This Row],[IDHM]]&lt;=0.799,"Alto","Muito Alto")))</f>
        <v>Baixo</v>
      </c>
      <c r="L4227" t="str">
        <f>VLOOKUP(Tabela_Brasil[[#This Row],[Estado]],'De-Para_Estado_Regiao'!$B$3:$C$29,2,FALSE)</f>
        <v>Nordeste</v>
      </c>
      <c r="M4227">
        <f>IF(Tabela_Brasil[[#This Row],[IBGE_1-4]]&gt;=951,1,0)</f>
        <v>0</v>
      </c>
      <c r="N4227">
        <f>IF(Tabela_Brasil[[#This Row],[COMP_P]]&lt;=2,1,0)</f>
        <v>1</v>
      </c>
    </row>
    <row r="4228" spans="1:14" x14ac:dyDescent="0.25">
      <c r="A4228" s="9" t="s">
        <v>157</v>
      </c>
      <c r="B4228" s="9" t="s">
        <v>24</v>
      </c>
      <c r="C4228" s="9">
        <v>232</v>
      </c>
      <c r="D4228" s="9">
        <v>0.59699999999999998</v>
      </c>
      <c r="E4228" s="9">
        <v>0.55800000000000005</v>
      </c>
      <c r="F4228" s="9">
        <v>0.503</v>
      </c>
      <c r="G4228" s="9">
        <v>5681.88</v>
      </c>
      <c r="H4228" s="10">
        <v>18</v>
      </c>
      <c r="I4228" t="str">
        <f>CONCATENATE(Tabela_Brasil[[#This Row],[Município]],"-",Tabela_Brasil[[#This Row],[Estado]])</f>
        <v>Novo Horizonte-BA</v>
      </c>
      <c r="J4228">
        <f>IF(Tabela_Brasil[[#This Row],[IDHM]]&lt;=0.599,1,0)</f>
        <v>1</v>
      </c>
      <c r="K4228" t="str">
        <f>IF(Tabela_Brasil[[#This Row],[IDHM]]&lt;=0.55,"Baixo",IF(Tabela_Brasil[[#This Row],[IDHM]]&lt;=0.699,"Médio",IF(Tabela_Brasil[[#This Row],[IDHM]]&lt;=0.799,"Alto","Muito Alto")))</f>
        <v>Médio</v>
      </c>
      <c r="L4228" t="str">
        <f>VLOOKUP(Tabela_Brasil[[#This Row],[Estado]],'De-Para_Estado_Regiao'!$B$3:$C$29,2,FALSE)</f>
        <v>Nordeste</v>
      </c>
      <c r="M4228">
        <f>IF(Tabela_Brasil[[#This Row],[IBGE_1-4]]&gt;=951,1,0)</f>
        <v>0</v>
      </c>
      <c r="N4228">
        <f>IF(Tabela_Brasil[[#This Row],[COMP_P]]&lt;=2,1,0)</f>
        <v>0</v>
      </c>
    </row>
    <row r="4229" spans="1:14" x14ac:dyDescent="0.25">
      <c r="A4229" s="12" t="s">
        <v>4107</v>
      </c>
      <c r="B4229" s="12" t="s">
        <v>82</v>
      </c>
      <c r="C4229" s="12">
        <v>271</v>
      </c>
      <c r="D4229" s="12">
        <v>0.61699999999999999</v>
      </c>
      <c r="E4229" s="12">
        <v>0.57099999999999995</v>
      </c>
      <c r="F4229" s="12">
        <v>0.57599999999999996</v>
      </c>
      <c r="G4229" s="12">
        <v>9885.94</v>
      </c>
      <c r="H4229" s="13">
        <v>1</v>
      </c>
      <c r="I4229" t="str">
        <f>CONCATENATE(Tabela_Brasil[[#This Row],[Município]],"-",Tabela_Brasil[[#This Row],[Estado]])</f>
        <v>Junco Do Seridó-PB</v>
      </c>
      <c r="J4229">
        <f>IF(Tabela_Brasil[[#This Row],[IDHM]]&lt;=0.599,1,0)</f>
        <v>0</v>
      </c>
      <c r="K4229" t="str">
        <f>IF(Tabela_Brasil[[#This Row],[IDHM]]&lt;=0.55,"Baixo",IF(Tabela_Brasil[[#This Row],[IDHM]]&lt;=0.699,"Médio",IF(Tabela_Brasil[[#This Row],[IDHM]]&lt;=0.799,"Alto","Muito Alto")))</f>
        <v>Médio</v>
      </c>
      <c r="L4229" t="str">
        <f>VLOOKUP(Tabela_Brasil[[#This Row],[Estado]],'De-Para_Estado_Regiao'!$B$3:$C$29,2,FALSE)</f>
        <v>Nordeste</v>
      </c>
      <c r="M4229">
        <f>IF(Tabela_Brasil[[#This Row],[IBGE_1-4]]&gt;=951,1,0)</f>
        <v>0</v>
      </c>
      <c r="N4229">
        <f>IF(Tabela_Brasil[[#This Row],[COMP_P]]&lt;=2,1,0)</f>
        <v>1</v>
      </c>
    </row>
    <row r="4230" spans="1:14" x14ac:dyDescent="0.25">
      <c r="A4230" s="9" t="s">
        <v>4108</v>
      </c>
      <c r="B4230" s="9" t="s">
        <v>31</v>
      </c>
      <c r="C4230" s="9">
        <v>542</v>
      </c>
      <c r="D4230" s="9">
        <v>0.59899999999999998</v>
      </c>
      <c r="E4230" s="9">
        <v>0.54100000000000004</v>
      </c>
      <c r="F4230" s="9">
        <v>0.52200000000000002</v>
      </c>
      <c r="G4230" s="9">
        <v>6385.95</v>
      </c>
      <c r="H4230" s="10">
        <v>1</v>
      </c>
      <c r="I4230" t="str">
        <f>CONCATENATE(Tabela_Brasil[[#This Row],[Município]],"-",Tabela_Brasil[[#This Row],[Estado]])</f>
        <v>Martinópole-CE</v>
      </c>
      <c r="J4230">
        <f>IF(Tabela_Brasil[[#This Row],[IDHM]]&lt;=0.599,1,0)</f>
        <v>1</v>
      </c>
      <c r="K4230" t="str">
        <f>IF(Tabela_Brasil[[#This Row],[IDHM]]&lt;=0.55,"Baixo",IF(Tabela_Brasil[[#This Row],[IDHM]]&lt;=0.699,"Médio",IF(Tabela_Brasil[[#This Row],[IDHM]]&lt;=0.799,"Alto","Muito Alto")))</f>
        <v>Médio</v>
      </c>
      <c r="L4230" t="str">
        <f>VLOOKUP(Tabela_Brasil[[#This Row],[Estado]],'De-Para_Estado_Regiao'!$B$3:$C$29,2,FALSE)</f>
        <v>Nordeste</v>
      </c>
      <c r="M4230">
        <f>IF(Tabela_Brasil[[#This Row],[IBGE_1-4]]&gt;=951,1,0)</f>
        <v>0</v>
      </c>
      <c r="N4230">
        <f>IF(Tabela_Brasil[[#This Row],[COMP_P]]&lt;=2,1,0)</f>
        <v>1</v>
      </c>
    </row>
    <row r="4231" spans="1:14" x14ac:dyDescent="0.25">
      <c r="A4231" s="12" t="s">
        <v>4109</v>
      </c>
      <c r="B4231" s="12" t="s">
        <v>87</v>
      </c>
      <c r="C4231" s="12">
        <v>328</v>
      </c>
      <c r="D4231" s="12">
        <v>0.64</v>
      </c>
      <c r="E4231" s="12">
        <v>0.53500000000000003</v>
      </c>
      <c r="F4231" s="12">
        <v>0.63400000000000001</v>
      </c>
      <c r="G4231" s="12">
        <v>5873.19</v>
      </c>
      <c r="H4231" s="13">
        <v>1</v>
      </c>
      <c r="I4231" t="str">
        <f>CONCATENATE(Tabela_Brasil[[#This Row],[Município]],"-",Tabela_Brasil[[#This Row],[Estado]])</f>
        <v>Axixá-MA</v>
      </c>
      <c r="J4231">
        <f>IF(Tabela_Brasil[[#This Row],[IDHM]]&lt;=0.599,1,0)</f>
        <v>0</v>
      </c>
      <c r="K4231" t="str">
        <f>IF(Tabela_Brasil[[#This Row],[IDHM]]&lt;=0.55,"Baixo",IF(Tabela_Brasil[[#This Row],[IDHM]]&lt;=0.699,"Médio",IF(Tabela_Brasil[[#This Row],[IDHM]]&lt;=0.799,"Alto","Muito Alto")))</f>
        <v>Médio</v>
      </c>
      <c r="L4231" t="str">
        <f>VLOOKUP(Tabela_Brasil[[#This Row],[Estado]],'De-Para_Estado_Regiao'!$B$3:$C$29,2,FALSE)</f>
        <v>Nordeste</v>
      </c>
      <c r="M4231">
        <f>IF(Tabela_Brasil[[#This Row],[IBGE_1-4]]&gt;=951,1,0)</f>
        <v>0</v>
      </c>
      <c r="N4231">
        <f>IF(Tabela_Brasil[[#This Row],[COMP_P]]&lt;=2,1,0)</f>
        <v>1</v>
      </c>
    </row>
    <row r="4232" spans="1:14" x14ac:dyDescent="0.25">
      <c r="A4232" s="9" t="s">
        <v>4110</v>
      </c>
      <c r="B4232" s="9" t="s">
        <v>22</v>
      </c>
      <c r="C4232" s="9">
        <v>156</v>
      </c>
      <c r="D4232" s="9">
        <v>0.65300000000000002</v>
      </c>
      <c r="E4232" s="9">
        <v>0.65500000000000003</v>
      </c>
      <c r="F4232" s="9">
        <v>0.52600000000000002</v>
      </c>
      <c r="G4232" s="9">
        <v>19198.419999999998</v>
      </c>
      <c r="H4232" s="10">
        <v>4</v>
      </c>
      <c r="I4232" t="str">
        <f>CONCATENATE(Tabela_Brasil[[#This Row],[Município]],"-",Tabela_Brasil[[#This Row],[Estado]])</f>
        <v>Santa Amélia-PR</v>
      </c>
      <c r="J4232">
        <f>IF(Tabela_Brasil[[#This Row],[IDHM]]&lt;=0.599,1,0)</f>
        <v>0</v>
      </c>
      <c r="K4232" t="str">
        <f>IF(Tabela_Brasil[[#This Row],[IDHM]]&lt;=0.55,"Baixo",IF(Tabela_Brasil[[#This Row],[IDHM]]&lt;=0.699,"Médio",IF(Tabela_Brasil[[#This Row],[IDHM]]&lt;=0.799,"Alto","Muito Alto")))</f>
        <v>Médio</v>
      </c>
      <c r="L4232" t="str">
        <f>VLOOKUP(Tabela_Brasil[[#This Row],[Estado]],'De-Para_Estado_Regiao'!$B$3:$C$29,2,FALSE)</f>
        <v>Sul</v>
      </c>
      <c r="M4232">
        <f>IF(Tabela_Brasil[[#This Row],[IBGE_1-4]]&gt;=951,1,0)</f>
        <v>0</v>
      </c>
      <c r="N4232">
        <f>IF(Tabela_Brasil[[#This Row],[COMP_P]]&lt;=2,1,0)</f>
        <v>0</v>
      </c>
    </row>
    <row r="4233" spans="1:14" x14ac:dyDescent="0.25">
      <c r="A4233" s="12" t="s">
        <v>2091</v>
      </c>
      <c r="B4233" s="12" t="s">
        <v>24</v>
      </c>
      <c r="C4233" s="12">
        <v>299</v>
      </c>
      <c r="D4233" s="12">
        <v>0.59699999999999998</v>
      </c>
      <c r="E4233" s="12">
        <v>0.57499999999999996</v>
      </c>
      <c r="F4233" s="12">
        <v>0.501</v>
      </c>
      <c r="G4233" s="12">
        <v>8632.01</v>
      </c>
      <c r="H4233" s="13">
        <v>1</v>
      </c>
      <c r="I4233" t="str">
        <f>CONCATENATE(Tabela_Brasil[[#This Row],[Município]],"-",Tabela_Brasil[[#This Row],[Estado]])</f>
        <v>Nova Fátima-BA</v>
      </c>
      <c r="J4233">
        <f>IF(Tabela_Brasil[[#This Row],[IDHM]]&lt;=0.599,1,0)</f>
        <v>1</v>
      </c>
      <c r="K4233" t="str">
        <f>IF(Tabela_Brasil[[#This Row],[IDHM]]&lt;=0.55,"Baixo",IF(Tabela_Brasil[[#This Row],[IDHM]]&lt;=0.699,"Médio",IF(Tabela_Brasil[[#This Row],[IDHM]]&lt;=0.799,"Alto","Muito Alto")))</f>
        <v>Médio</v>
      </c>
      <c r="L4233" t="str">
        <f>VLOOKUP(Tabela_Brasil[[#This Row],[Estado]],'De-Para_Estado_Regiao'!$B$3:$C$29,2,FALSE)</f>
        <v>Nordeste</v>
      </c>
      <c r="M4233">
        <f>IF(Tabela_Brasil[[#This Row],[IBGE_1-4]]&gt;=951,1,0)</f>
        <v>0</v>
      </c>
      <c r="N4233">
        <f>IF(Tabela_Brasil[[#This Row],[COMP_P]]&lt;=2,1,0)</f>
        <v>1</v>
      </c>
    </row>
    <row r="4234" spans="1:14" x14ac:dyDescent="0.25">
      <c r="A4234" s="9" t="s">
        <v>4111</v>
      </c>
      <c r="B4234" s="9" t="s">
        <v>16</v>
      </c>
      <c r="C4234" s="9">
        <v>268</v>
      </c>
      <c r="D4234" s="9">
        <v>0.67200000000000004</v>
      </c>
      <c r="E4234" s="9">
        <v>0.65100000000000002</v>
      </c>
      <c r="F4234" s="9">
        <v>0.58099999999999996</v>
      </c>
      <c r="G4234" s="9">
        <v>13698.89</v>
      </c>
      <c r="H4234" s="10">
        <v>1</v>
      </c>
      <c r="I4234" t="str">
        <f>CONCATENATE(Tabela_Brasil[[#This Row],[Município]],"-",Tabela_Brasil[[#This Row],[Estado]])</f>
        <v>São Bento Abade-MG</v>
      </c>
      <c r="J4234">
        <f>IF(Tabela_Brasil[[#This Row],[IDHM]]&lt;=0.599,1,0)</f>
        <v>0</v>
      </c>
      <c r="K4234" t="str">
        <f>IF(Tabela_Brasil[[#This Row],[IDHM]]&lt;=0.55,"Baixo",IF(Tabela_Brasil[[#This Row],[IDHM]]&lt;=0.699,"Médio",IF(Tabela_Brasil[[#This Row],[IDHM]]&lt;=0.799,"Alto","Muito Alto")))</f>
        <v>Médio</v>
      </c>
      <c r="L4234" t="str">
        <f>VLOOKUP(Tabela_Brasil[[#This Row],[Estado]],'De-Para_Estado_Regiao'!$B$3:$C$29,2,FALSE)</f>
        <v>Sudeste</v>
      </c>
      <c r="M4234">
        <f>IF(Tabela_Brasil[[#This Row],[IBGE_1-4]]&gt;=951,1,0)</f>
        <v>0</v>
      </c>
      <c r="N4234">
        <f>IF(Tabela_Brasil[[#This Row],[COMP_P]]&lt;=2,1,0)</f>
        <v>1</v>
      </c>
    </row>
    <row r="4235" spans="1:14" x14ac:dyDescent="0.25">
      <c r="A4235" s="12" t="s">
        <v>4112</v>
      </c>
      <c r="B4235" s="12" t="s">
        <v>16</v>
      </c>
      <c r="C4235" s="12">
        <v>160</v>
      </c>
      <c r="D4235" s="12">
        <v>0.63300000000000001</v>
      </c>
      <c r="E4235" s="12">
        <v>0.626</v>
      </c>
      <c r="F4235" s="12">
        <v>0.49299999999999999</v>
      </c>
      <c r="G4235" s="12">
        <v>17092.07</v>
      </c>
      <c r="H4235" s="13">
        <v>2</v>
      </c>
      <c r="I4235" t="str">
        <f>CONCATENATE(Tabela_Brasil[[#This Row],[Município]],"-",Tabela_Brasil[[#This Row],[Estado]])</f>
        <v>Santo Antônio Do Grama-MG</v>
      </c>
      <c r="J4235">
        <f>IF(Tabela_Brasil[[#This Row],[IDHM]]&lt;=0.599,1,0)</f>
        <v>0</v>
      </c>
      <c r="K4235" t="str">
        <f>IF(Tabela_Brasil[[#This Row],[IDHM]]&lt;=0.55,"Baixo",IF(Tabela_Brasil[[#This Row],[IDHM]]&lt;=0.699,"Médio",IF(Tabela_Brasil[[#This Row],[IDHM]]&lt;=0.799,"Alto","Muito Alto")))</f>
        <v>Médio</v>
      </c>
      <c r="L4235" t="str">
        <f>VLOOKUP(Tabela_Brasil[[#This Row],[Estado]],'De-Para_Estado_Regiao'!$B$3:$C$29,2,FALSE)</f>
        <v>Sudeste</v>
      </c>
      <c r="M4235">
        <f>IF(Tabela_Brasil[[#This Row],[IBGE_1-4]]&gt;=951,1,0)</f>
        <v>0</v>
      </c>
      <c r="N4235">
        <f>IF(Tabela_Brasil[[#This Row],[COMP_P]]&lt;=2,1,0)</f>
        <v>1</v>
      </c>
    </row>
    <row r="4236" spans="1:14" x14ac:dyDescent="0.25">
      <c r="A4236" s="9" t="s">
        <v>457</v>
      </c>
      <c r="B4236" s="9" t="s">
        <v>94</v>
      </c>
      <c r="C4236" s="9">
        <v>516</v>
      </c>
      <c r="D4236" s="9">
        <v>0.54700000000000004</v>
      </c>
      <c r="E4236" s="9">
        <v>0.53800000000000003</v>
      </c>
      <c r="F4236" s="9">
        <v>0.434</v>
      </c>
      <c r="G4236" s="9">
        <v>6021.73</v>
      </c>
      <c r="H4236" s="10">
        <v>1</v>
      </c>
      <c r="I4236" t="str">
        <f>CONCATENATE(Tabela_Brasil[[#This Row],[Município]],"-",Tabela_Brasil[[#This Row],[Estado]])</f>
        <v>Ouro Branco-AL</v>
      </c>
      <c r="J4236">
        <f>IF(Tabela_Brasil[[#This Row],[IDHM]]&lt;=0.599,1,0)</f>
        <v>1</v>
      </c>
      <c r="K4236" t="str">
        <f>IF(Tabela_Brasil[[#This Row],[IDHM]]&lt;=0.55,"Baixo",IF(Tabela_Brasil[[#This Row],[IDHM]]&lt;=0.699,"Médio",IF(Tabela_Brasil[[#This Row],[IDHM]]&lt;=0.799,"Alto","Muito Alto")))</f>
        <v>Baixo</v>
      </c>
      <c r="L4236" t="str">
        <f>VLOOKUP(Tabela_Brasil[[#This Row],[Estado]],'De-Para_Estado_Regiao'!$B$3:$C$29,2,FALSE)</f>
        <v>Nordeste</v>
      </c>
      <c r="M4236">
        <f>IF(Tabela_Brasil[[#This Row],[IBGE_1-4]]&gt;=951,1,0)</f>
        <v>0</v>
      </c>
      <c r="N4236">
        <f>IF(Tabela_Brasil[[#This Row],[COMP_P]]&lt;=2,1,0)</f>
        <v>1</v>
      </c>
    </row>
    <row r="4237" spans="1:14" x14ac:dyDescent="0.25">
      <c r="A4237" s="12" t="s">
        <v>4113</v>
      </c>
      <c r="B4237" s="12" t="s">
        <v>111</v>
      </c>
      <c r="C4237" s="12">
        <v>189</v>
      </c>
      <c r="D4237" s="12">
        <v>0.64300000000000002</v>
      </c>
      <c r="E4237" s="12">
        <v>0.60499999999999998</v>
      </c>
      <c r="F4237" s="12">
        <v>0.53900000000000003</v>
      </c>
      <c r="G4237" s="12">
        <v>16763.310000000001</v>
      </c>
      <c r="H4237" s="13">
        <v>1</v>
      </c>
      <c r="I4237" t="str">
        <f>CONCATENATE(Tabela_Brasil[[#This Row],[Município]],"-",Tabela_Brasil[[#This Row],[Estado]])</f>
        <v>São Valério-TO</v>
      </c>
      <c r="J4237">
        <f>IF(Tabela_Brasil[[#This Row],[IDHM]]&lt;=0.599,1,0)</f>
        <v>0</v>
      </c>
      <c r="K4237" t="str">
        <f>IF(Tabela_Brasil[[#This Row],[IDHM]]&lt;=0.55,"Baixo",IF(Tabela_Brasil[[#This Row],[IDHM]]&lt;=0.699,"Médio",IF(Tabela_Brasil[[#This Row],[IDHM]]&lt;=0.799,"Alto","Muito Alto")))</f>
        <v>Médio</v>
      </c>
      <c r="L4237" t="str">
        <f>VLOOKUP(Tabela_Brasil[[#This Row],[Estado]],'De-Para_Estado_Regiao'!$B$3:$C$29,2,FALSE)</f>
        <v>Norte</v>
      </c>
      <c r="M4237">
        <f>IF(Tabela_Brasil[[#This Row],[IBGE_1-4]]&gt;=951,1,0)</f>
        <v>0</v>
      </c>
      <c r="N4237">
        <f>IF(Tabela_Brasil[[#This Row],[COMP_P]]&lt;=2,1,0)</f>
        <v>1</v>
      </c>
    </row>
    <row r="4238" spans="1:14" x14ac:dyDescent="0.25">
      <c r="A4238" s="9" t="s">
        <v>4114</v>
      </c>
      <c r="B4238" s="9" t="s">
        <v>210</v>
      </c>
      <c r="C4238" s="9">
        <v>222</v>
      </c>
      <c r="D4238" s="9">
        <v>0.628</v>
      </c>
      <c r="E4238" s="9">
        <v>0.57599999999999996</v>
      </c>
      <c r="F4238" s="9">
        <v>0.56599999999999995</v>
      </c>
      <c r="G4238" s="9">
        <v>12621.63</v>
      </c>
      <c r="H4238" s="10">
        <v>9</v>
      </c>
      <c r="I4238" t="str">
        <f>CONCATENATE(Tabela_Brasil[[#This Row],[Município]],"-",Tabela_Brasil[[#This Row],[Estado]])</f>
        <v>Cutias-AP</v>
      </c>
      <c r="J4238">
        <f>IF(Tabela_Brasil[[#This Row],[IDHM]]&lt;=0.599,1,0)</f>
        <v>0</v>
      </c>
      <c r="K4238" t="str">
        <f>IF(Tabela_Brasil[[#This Row],[IDHM]]&lt;=0.55,"Baixo",IF(Tabela_Brasil[[#This Row],[IDHM]]&lt;=0.699,"Médio",IF(Tabela_Brasil[[#This Row],[IDHM]]&lt;=0.799,"Alto","Muito Alto")))</f>
        <v>Médio</v>
      </c>
      <c r="L4238" t="str">
        <f>VLOOKUP(Tabela_Brasil[[#This Row],[Estado]],'De-Para_Estado_Regiao'!$B$3:$C$29,2,FALSE)</f>
        <v>Norte</v>
      </c>
      <c r="M4238">
        <f>IF(Tabela_Brasil[[#This Row],[IBGE_1-4]]&gt;=951,1,0)</f>
        <v>0</v>
      </c>
      <c r="N4238">
        <f>IF(Tabela_Brasil[[#This Row],[COMP_P]]&lt;=2,1,0)</f>
        <v>0</v>
      </c>
    </row>
    <row r="4239" spans="1:14" x14ac:dyDescent="0.25">
      <c r="A4239" s="12" t="s">
        <v>4115</v>
      </c>
      <c r="B4239" s="12" t="s">
        <v>49</v>
      </c>
      <c r="C4239" s="12">
        <v>310</v>
      </c>
      <c r="D4239" s="12">
        <v>0.60499999999999998</v>
      </c>
      <c r="E4239" s="12">
        <v>0.55500000000000005</v>
      </c>
      <c r="F4239" s="12">
        <v>0.53600000000000003</v>
      </c>
      <c r="G4239" s="12">
        <v>6181.26</v>
      </c>
      <c r="H4239" s="13">
        <v>18</v>
      </c>
      <c r="I4239" t="str">
        <f>CONCATENATE(Tabela_Brasil[[#This Row],[Município]],"-",Tabela_Brasil[[#This Row],[Estado]])</f>
        <v>Terra Alta-PA</v>
      </c>
      <c r="J4239">
        <f>IF(Tabela_Brasil[[#This Row],[IDHM]]&lt;=0.599,1,0)</f>
        <v>0</v>
      </c>
      <c r="K4239" t="str">
        <f>IF(Tabela_Brasil[[#This Row],[IDHM]]&lt;=0.55,"Baixo",IF(Tabela_Brasil[[#This Row],[IDHM]]&lt;=0.699,"Médio",IF(Tabela_Brasil[[#This Row],[IDHM]]&lt;=0.799,"Alto","Muito Alto")))</f>
        <v>Médio</v>
      </c>
      <c r="L4239" t="str">
        <f>VLOOKUP(Tabela_Brasil[[#This Row],[Estado]],'De-Para_Estado_Regiao'!$B$3:$C$29,2,FALSE)</f>
        <v>Norte</v>
      </c>
      <c r="M4239">
        <f>IF(Tabela_Brasil[[#This Row],[IBGE_1-4]]&gt;=951,1,0)</f>
        <v>0</v>
      </c>
      <c r="N4239">
        <f>IF(Tabela_Brasil[[#This Row],[COMP_P]]&lt;=2,1,0)</f>
        <v>0</v>
      </c>
    </row>
    <row r="4240" spans="1:14" x14ac:dyDescent="0.25">
      <c r="A4240" s="9" t="s">
        <v>4116</v>
      </c>
      <c r="B4240" s="9" t="s">
        <v>16</v>
      </c>
      <c r="C4240" s="9">
        <v>185</v>
      </c>
      <c r="D4240" s="9">
        <v>0.52900000000000003</v>
      </c>
      <c r="E4240" s="9">
        <v>0.502</v>
      </c>
      <c r="F4240" s="9">
        <v>0.38100000000000001</v>
      </c>
      <c r="G4240" s="9">
        <v>5446.6</v>
      </c>
      <c r="H4240" s="10">
        <v>10</v>
      </c>
      <c r="I4240" t="str">
        <f>CONCATENATE(Tabela_Brasil[[#This Row],[Município]],"-",Tabela_Brasil[[#This Row],[Estado]])</f>
        <v>São João Das Missões-MG</v>
      </c>
      <c r="J4240">
        <f>IF(Tabela_Brasil[[#This Row],[IDHM]]&lt;=0.599,1,0)</f>
        <v>1</v>
      </c>
      <c r="K4240" t="str">
        <f>IF(Tabela_Brasil[[#This Row],[IDHM]]&lt;=0.55,"Baixo",IF(Tabela_Brasil[[#This Row],[IDHM]]&lt;=0.699,"Médio",IF(Tabela_Brasil[[#This Row],[IDHM]]&lt;=0.799,"Alto","Muito Alto")))</f>
        <v>Baixo</v>
      </c>
      <c r="L4240" t="str">
        <f>VLOOKUP(Tabela_Brasil[[#This Row],[Estado]],'De-Para_Estado_Regiao'!$B$3:$C$29,2,FALSE)</f>
        <v>Sudeste</v>
      </c>
      <c r="M4240">
        <f>IF(Tabela_Brasil[[#This Row],[IBGE_1-4]]&gt;=951,1,0)</f>
        <v>0</v>
      </c>
      <c r="N4240">
        <f>IF(Tabela_Brasil[[#This Row],[COMP_P]]&lt;=2,1,0)</f>
        <v>0</v>
      </c>
    </row>
    <row r="4241" spans="1:14" x14ac:dyDescent="0.25">
      <c r="A4241" s="12" t="s">
        <v>4117</v>
      </c>
      <c r="B4241" s="12" t="s">
        <v>29</v>
      </c>
      <c r="C4241" s="12">
        <v>69</v>
      </c>
      <c r="D4241" s="12">
        <v>0.64</v>
      </c>
      <c r="E4241" s="12">
        <v>0.61899999999999999</v>
      </c>
      <c r="F4241" s="12">
        <v>0.53</v>
      </c>
      <c r="G4241" s="12">
        <v>18163.23</v>
      </c>
      <c r="H4241" s="13">
        <v>1</v>
      </c>
      <c r="I4241" t="str">
        <f>CONCATENATE(Tabela_Brasil[[#This Row],[Município]],"-",Tabela_Brasil[[#This Row],[Estado]])</f>
        <v>Rondolândia-MT</v>
      </c>
      <c r="J4241">
        <f>IF(Tabela_Brasil[[#This Row],[IDHM]]&lt;=0.599,1,0)</f>
        <v>0</v>
      </c>
      <c r="K4241" t="str">
        <f>IF(Tabela_Brasil[[#This Row],[IDHM]]&lt;=0.55,"Baixo",IF(Tabela_Brasil[[#This Row],[IDHM]]&lt;=0.699,"Médio",IF(Tabela_Brasil[[#This Row],[IDHM]]&lt;=0.799,"Alto","Muito Alto")))</f>
        <v>Médio</v>
      </c>
      <c r="L4241" t="str">
        <f>VLOOKUP(Tabela_Brasil[[#This Row],[Estado]],'De-Para_Estado_Regiao'!$B$3:$C$29,2,FALSE)</f>
        <v>Centro-Oeste</v>
      </c>
      <c r="M4241">
        <f>IF(Tabela_Brasil[[#This Row],[IBGE_1-4]]&gt;=951,1,0)</f>
        <v>0</v>
      </c>
      <c r="N4241">
        <f>IF(Tabela_Brasil[[#This Row],[COMP_P]]&lt;=2,1,0)</f>
        <v>1</v>
      </c>
    </row>
    <row r="4242" spans="1:14" x14ac:dyDescent="0.25">
      <c r="A4242" s="9" t="s">
        <v>4118</v>
      </c>
      <c r="B4242" s="9" t="s">
        <v>16</v>
      </c>
      <c r="C4242" s="9">
        <v>359</v>
      </c>
      <c r="D4242" s="9">
        <v>0.7</v>
      </c>
      <c r="E4242" s="9">
        <v>0.65100000000000002</v>
      </c>
      <c r="F4242" s="9">
        <v>0.64700000000000002</v>
      </c>
      <c r="G4242" s="9">
        <v>8246</v>
      </c>
      <c r="H4242" s="10">
        <v>2</v>
      </c>
      <c r="I4242" t="str">
        <f>CONCATENATE(Tabela_Brasil[[#This Row],[Município]],"-",Tabela_Brasil[[#This Row],[Estado]])</f>
        <v>Dionísio-MG</v>
      </c>
      <c r="J4242">
        <f>IF(Tabela_Brasil[[#This Row],[IDHM]]&lt;=0.599,1,0)</f>
        <v>0</v>
      </c>
      <c r="K4242" t="str">
        <f>IF(Tabela_Brasil[[#This Row],[IDHM]]&lt;=0.55,"Baixo",IF(Tabela_Brasil[[#This Row],[IDHM]]&lt;=0.699,"Médio",IF(Tabela_Brasil[[#This Row],[IDHM]]&lt;=0.799,"Alto","Muito Alto")))</f>
        <v>Alto</v>
      </c>
      <c r="L4242" t="str">
        <f>VLOOKUP(Tabela_Brasil[[#This Row],[Estado]],'De-Para_Estado_Regiao'!$B$3:$C$29,2,FALSE)</f>
        <v>Sudeste</v>
      </c>
      <c r="M4242">
        <f>IF(Tabela_Brasil[[#This Row],[IBGE_1-4]]&gt;=951,1,0)</f>
        <v>0</v>
      </c>
      <c r="N4242">
        <f>IF(Tabela_Brasil[[#This Row],[COMP_P]]&lt;=2,1,0)</f>
        <v>1</v>
      </c>
    </row>
    <row r="4243" spans="1:14" x14ac:dyDescent="0.25">
      <c r="A4243" s="12" t="s">
        <v>4119</v>
      </c>
      <c r="B4243" s="12" t="s">
        <v>19</v>
      </c>
      <c r="C4243" s="12">
        <v>356</v>
      </c>
      <c r="D4243" s="12">
        <v>0.63400000000000001</v>
      </c>
      <c r="E4243" s="12">
        <v>0.61199999999999999</v>
      </c>
      <c r="F4243" s="12">
        <v>0.55700000000000005</v>
      </c>
      <c r="G4243" s="12">
        <v>8460.7000000000007</v>
      </c>
      <c r="H4243" s="13">
        <v>9</v>
      </c>
      <c r="I4243" t="str">
        <f>CONCATENATE(Tabela_Brasil[[#This Row],[Município]],"-",Tabela_Brasil[[#This Row],[Estado]])</f>
        <v>Tuparetama-PE</v>
      </c>
      <c r="J4243">
        <f>IF(Tabela_Brasil[[#This Row],[IDHM]]&lt;=0.599,1,0)</f>
        <v>0</v>
      </c>
      <c r="K4243" t="str">
        <f>IF(Tabela_Brasil[[#This Row],[IDHM]]&lt;=0.55,"Baixo",IF(Tabela_Brasil[[#This Row],[IDHM]]&lt;=0.699,"Médio",IF(Tabela_Brasil[[#This Row],[IDHM]]&lt;=0.799,"Alto","Muito Alto")))</f>
        <v>Médio</v>
      </c>
      <c r="L4243" t="str">
        <f>VLOOKUP(Tabela_Brasil[[#This Row],[Estado]],'De-Para_Estado_Regiao'!$B$3:$C$29,2,FALSE)</f>
        <v>Nordeste</v>
      </c>
      <c r="M4243">
        <f>IF(Tabela_Brasil[[#This Row],[IBGE_1-4]]&gt;=951,1,0)</f>
        <v>0</v>
      </c>
      <c r="N4243">
        <f>IF(Tabela_Brasil[[#This Row],[COMP_P]]&lt;=2,1,0)</f>
        <v>0</v>
      </c>
    </row>
    <row r="4244" spans="1:14" x14ac:dyDescent="0.25">
      <c r="A4244" s="9" t="s">
        <v>4120</v>
      </c>
      <c r="B4244" s="9" t="s">
        <v>14</v>
      </c>
      <c r="C4244" s="9">
        <v>63</v>
      </c>
      <c r="D4244" s="9">
        <v>0.65700000000000003</v>
      </c>
      <c r="E4244" s="9">
        <v>0.65900000000000003</v>
      </c>
      <c r="F4244" s="9">
        <v>0.54100000000000004</v>
      </c>
      <c r="G4244" s="9">
        <v>15013.2</v>
      </c>
      <c r="H4244" s="10">
        <v>5</v>
      </c>
      <c r="I4244" t="str">
        <f>CONCATENATE(Tabela_Brasil[[#This Row],[Município]],"-",Tabela_Brasil[[#This Row],[Estado]])</f>
        <v>Tunas-RS</v>
      </c>
      <c r="J4244">
        <f>IF(Tabela_Brasil[[#This Row],[IDHM]]&lt;=0.599,1,0)</f>
        <v>0</v>
      </c>
      <c r="K4244" t="str">
        <f>IF(Tabela_Brasil[[#This Row],[IDHM]]&lt;=0.55,"Baixo",IF(Tabela_Brasil[[#This Row],[IDHM]]&lt;=0.699,"Médio",IF(Tabela_Brasil[[#This Row],[IDHM]]&lt;=0.799,"Alto","Muito Alto")))</f>
        <v>Médio</v>
      </c>
      <c r="L4244" t="str">
        <f>VLOOKUP(Tabela_Brasil[[#This Row],[Estado]],'De-Para_Estado_Regiao'!$B$3:$C$29,2,FALSE)</f>
        <v>Sul</v>
      </c>
      <c r="M4244">
        <f>IF(Tabela_Brasil[[#This Row],[IBGE_1-4]]&gt;=951,1,0)</f>
        <v>0</v>
      </c>
      <c r="N4244">
        <f>IF(Tabela_Brasil[[#This Row],[COMP_P]]&lt;=2,1,0)</f>
        <v>0</v>
      </c>
    </row>
    <row r="4245" spans="1:14" x14ac:dyDescent="0.25">
      <c r="A4245" s="12" t="s">
        <v>4121</v>
      </c>
      <c r="B4245" s="12" t="s">
        <v>16</v>
      </c>
      <c r="C4245" s="12">
        <v>84</v>
      </c>
      <c r="D4245" s="12">
        <v>0.624</v>
      </c>
      <c r="E4245" s="12">
        <v>0.61299999999999999</v>
      </c>
      <c r="F4245" s="12">
        <v>0.48199999999999998</v>
      </c>
      <c r="G4245" s="12">
        <v>12061.73</v>
      </c>
      <c r="H4245" s="13">
        <v>6</v>
      </c>
      <c r="I4245" t="str">
        <f>CONCATENATE(Tabela_Brasil[[#This Row],[Município]],"-",Tabela_Brasil[[#This Row],[Estado]])</f>
        <v>Barra Longa-MG</v>
      </c>
      <c r="J4245">
        <f>IF(Tabela_Brasil[[#This Row],[IDHM]]&lt;=0.599,1,0)</f>
        <v>0</v>
      </c>
      <c r="K4245" t="str">
        <f>IF(Tabela_Brasil[[#This Row],[IDHM]]&lt;=0.55,"Baixo",IF(Tabela_Brasil[[#This Row],[IDHM]]&lt;=0.699,"Médio",IF(Tabela_Brasil[[#This Row],[IDHM]]&lt;=0.799,"Alto","Muito Alto")))</f>
        <v>Médio</v>
      </c>
      <c r="L4245" t="str">
        <f>VLOOKUP(Tabela_Brasil[[#This Row],[Estado]],'De-Para_Estado_Regiao'!$B$3:$C$29,2,FALSE)</f>
        <v>Sudeste</v>
      </c>
      <c r="M4245">
        <f>IF(Tabela_Brasil[[#This Row],[IBGE_1-4]]&gt;=951,1,0)</f>
        <v>0</v>
      </c>
      <c r="N4245">
        <f>IF(Tabela_Brasil[[#This Row],[COMP_P]]&lt;=2,1,0)</f>
        <v>0</v>
      </c>
    </row>
    <row r="4246" spans="1:14" x14ac:dyDescent="0.25">
      <c r="A4246" s="9" t="s">
        <v>4122</v>
      </c>
      <c r="B4246" s="9" t="s">
        <v>33</v>
      </c>
      <c r="C4246" s="9">
        <v>67</v>
      </c>
      <c r="D4246" s="9">
        <v>0.63400000000000001</v>
      </c>
      <c r="E4246" s="9">
        <v>0.63900000000000001</v>
      </c>
      <c r="F4246" s="9">
        <v>0.48699999999999999</v>
      </c>
      <c r="G4246" s="9">
        <v>20572.349999999999</v>
      </c>
      <c r="H4246" s="10">
        <v>0</v>
      </c>
      <c r="I4246" t="str">
        <f>CONCATENATE(Tabela_Brasil[[#This Row],[Município]],"-",Tabela_Brasil[[#This Row],[Estado]])</f>
        <v>Santa Rita Do Novo Destino-GO</v>
      </c>
      <c r="J4246">
        <f>IF(Tabela_Brasil[[#This Row],[IDHM]]&lt;=0.599,1,0)</f>
        <v>0</v>
      </c>
      <c r="K4246" t="str">
        <f>IF(Tabela_Brasil[[#This Row],[IDHM]]&lt;=0.55,"Baixo",IF(Tabela_Brasil[[#This Row],[IDHM]]&lt;=0.699,"Médio",IF(Tabela_Brasil[[#This Row],[IDHM]]&lt;=0.799,"Alto","Muito Alto")))</f>
        <v>Médio</v>
      </c>
      <c r="L4246" t="str">
        <f>VLOOKUP(Tabela_Brasil[[#This Row],[Estado]],'De-Para_Estado_Regiao'!$B$3:$C$29,2,FALSE)</f>
        <v>Centro-Oeste</v>
      </c>
      <c r="M4246">
        <f>IF(Tabela_Brasil[[#This Row],[IBGE_1-4]]&gt;=951,1,0)</f>
        <v>0</v>
      </c>
      <c r="N4246">
        <f>IF(Tabela_Brasil[[#This Row],[COMP_P]]&lt;=2,1,0)</f>
        <v>1</v>
      </c>
    </row>
    <row r="4247" spans="1:14" x14ac:dyDescent="0.25">
      <c r="A4247" s="12" t="s">
        <v>4123</v>
      </c>
      <c r="B4247" s="12" t="s">
        <v>118</v>
      </c>
      <c r="C4247" s="12">
        <v>195</v>
      </c>
      <c r="D4247" s="12">
        <v>0.60099999999999998</v>
      </c>
      <c r="E4247" s="12">
        <v>0.58299999999999996</v>
      </c>
      <c r="F4247" s="12">
        <v>0.48799999999999999</v>
      </c>
      <c r="G4247" s="12">
        <v>10158.23</v>
      </c>
      <c r="H4247" s="13">
        <v>2</v>
      </c>
      <c r="I4247" t="str">
        <f>CONCATENATE(Tabela_Brasil[[#This Row],[Município]],"-",Tabela_Brasil[[#This Row],[Estado]])</f>
        <v>Dom Expedito Lopes-PI</v>
      </c>
      <c r="J4247">
        <f>IF(Tabela_Brasil[[#This Row],[IDHM]]&lt;=0.599,1,0)</f>
        <v>0</v>
      </c>
      <c r="K4247" t="str">
        <f>IF(Tabela_Brasil[[#This Row],[IDHM]]&lt;=0.55,"Baixo",IF(Tabela_Brasil[[#This Row],[IDHM]]&lt;=0.699,"Médio",IF(Tabela_Brasil[[#This Row],[IDHM]]&lt;=0.799,"Alto","Muito Alto")))</f>
        <v>Médio</v>
      </c>
      <c r="L4247" t="str">
        <f>VLOOKUP(Tabela_Brasil[[#This Row],[Estado]],'De-Para_Estado_Regiao'!$B$3:$C$29,2,FALSE)</f>
        <v>Nordeste</v>
      </c>
      <c r="M4247">
        <f>IF(Tabela_Brasil[[#This Row],[IBGE_1-4]]&gt;=951,1,0)</f>
        <v>0</v>
      </c>
      <c r="N4247">
        <f>IF(Tabela_Brasil[[#This Row],[COMP_P]]&lt;=2,1,0)</f>
        <v>1</v>
      </c>
    </row>
    <row r="4248" spans="1:14" x14ac:dyDescent="0.25">
      <c r="A4248" s="9" t="s">
        <v>4124</v>
      </c>
      <c r="B4248" s="9" t="s">
        <v>87</v>
      </c>
      <c r="C4248" s="9">
        <v>365</v>
      </c>
      <c r="D4248" s="9">
        <v>0.60199999999999998</v>
      </c>
      <c r="E4248" s="9">
        <v>0.55500000000000005</v>
      </c>
      <c r="F4248" s="9">
        <v>0.53400000000000003</v>
      </c>
      <c r="G4248" s="9">
        <v>7904.7</v>
      </c>
      <c r="H4248" s="10">
        <v>1</v>
      </c>
      <c r="I4248" t="str">
        <f>CONCATENATE(Tabela_Brasil[[#This Row],[Município]],"-",Tabela_Brasil[[#This Row],[Estado]])</f>
        <v>Lago Dos Rodrigues-MA</v>
      </c>
      <c r="J4248">
        <f>IF(Tabela_Brasil[[#This Row],[IDHM]]&lt;=0.599,1,0)</f>
        <v>0</v>
      </c>
      <c r="K4248" t="str">
        <f>IF(Tabela_Brasil[[#This Row],[IDHM]]&lt;=0.55,"Baixo",IF(Tabela_Brasil[[#This Row],[IDHM]]&lt;=0.699,"Médio",IF(Tabela_Brasil[[#This Row],[IDHM]]&lt;=0.799,"Alto","Muito Alto")))</f>
        <v>Médio</v>
      </c>
      <c r="L4248" t="str">
        <f>VLOOKUP(Tabela_Brasil[[#This Row],[Estado]],'De-Para_Estado_Regiao'!$B$3:$C$29,2,FALSE)</f>
        <v>Nordeste</v>
      </c>
      <c r="M4248">
        <f>IF(Tabela_Brasil[[#This Row],[IBGE_1-4]]&gt;=951,1,0)</f>
        <v>0</v>
      </c>
      <c r="N4248">
        <f>IF(Tabela_Brasil[[#This Row],[COMP_P]]&lt;=2,1,0)</f>
        <v>1</v>
      </c>
    </row>
    <row r="4249" spans="1:14" x14ac:dyDescent="0.25">
      <c r="A4249" s="12" t="s">
        <v>4125</v>
      </c>
      <c r="B4249" s="12" t="s">
        <v>148</v>
      </c>
      <c r="C4249" s="12">
        <v>52</v>
      </c>
      <c r="D4249" s="12">
        <v>0.66</v>
      </c>
      <c r="E4249" s="12">
        <v>0.65</v>
      </c>
      <c r="F4249" s="12">
        <v>0.54700000000000004</v>
      </c>
      <c r="G4249" s="12">
        <v>19165.439999999999</v>
      </c>
      <c r="H4249" s="13">
        <v>1</v>
      </c>
      <c r="I4249" t="str">
        <f>CONCATENATE(Tabela_Brasil[[#This Row],[Município]],"-",Tabela_Brasil[[#This Row],[Estado]])</f>
        <v>Castanheiras-RO</v>
      </c>
      <c r="J4249">
        <f>IF(Tabela_Brasil[[#This Row],[IDHM]]&lt;=0.599,1,0)</f>
        <v>0</v>
      </c>
      <c r="K4249" t="str">
        <f>IF(Tabela_Brasil[[#This Row],[IDHM]]&lt;=0.55,"Baixo",IF(Tabela_Brasil[[#This Row],[IDHM]]&lt;=0.699,"Médio",IF(Tabela_Brasil[[#This Row],[IDHM]]&lt;=0.799,"Alto","Muito Alto")))</f>
        <v>Médio</v>
      </c>
      <c r="L4249" t="str">
        <f>VLOOKUP(Tabela_Brasil[[#This Row],[Estado]],'De-Para_Estado_Regiao'!$B$3:$C$29,2,FALSE)</f>
        <v>Norte</v>
      </c>
      <c r="M4249">
        <f>IF(Tabela_Brasil[[#This Row],[IBGE_1-4]]&gt;=951,1,0)</f>
        <v>0</v>
      </c>
      <c r="N4249">
        <f>IF(Tabela_Brasil[[#This Row],[COMP_P]]&lt;=2,1,0)</f>
        <v>1</v>
      </c>
    </row>
    <row r="4250" spans="1:14" x14ac:dyDescent="0.25">
      <c r="A4250" s="9" t="s">
        <v>3931</v>
      </c>
      <c r="B4250" s="9" t="s">
        <v>82</v>
      </c>
      <c r="C4250" s="9">
        <v>301</v>
      </c>
      <c r="D4250" s="9">
        <v>0.56499999999999995</v>
      </c>
      <c r="E4250" s="9">
        <v>0.54800000000000004</v>
      </c>
      <c r="F4250" s="9">
        <v>0.42299999999999999</v>
      </c>
      <c r="G4250" s="9">
        <v>6942.11</v>
      </c>
      <c r="H4250" s="10">
        <v>5</v>
      </c>
      <c r="I4250" t="str">
        <f>CONCATENATE(Tabela_Brasil[[#This Row],[Município]],"-",Tabela_Brasil[[#This Row],[Estado]])</f>
        <v>Mulungu-PB</v>
      </c>
      <c r="J4250">
        <f>IF(Tabela_Brasil[[#This Row],[IDHM]]&lt;=0.599,1,0)</f>
        <v>1</v>
      </c>
      <c r="K4250" t="str">
        <f>IF(Tabela_Brasil[[#This Row],[IDHM]]&lt;=0.55,"Baixo",IF(Tabela_Brasil[[#This Row],[IDHM]]&lt;=0.699,"Médio",IF(Tabela_Brasil[[#This Row],[IDHM]]&lt;=0.799,"Alto","Muito Alto")))</f>
        <v>Médio</v>
      </c>
      <c r="L4250" t="str">
        <f>VLOOKUP(Tabela_Brasil[[#This Row],[Estado]],'De-Para_Estado_Regiao'!$B$3:$C$29,2,FALSE)</f>
        <v>Nordeste</v>
      </c>
      <c r="M4250">
        <f>IF(Tabela_Brasil[[#This Row],[IBGE_1-4]]&gt;=951,1,0)</f>
        <v>0</v>
      </c>
      <c r="N4250">
        <f>IF(Tabela_Brasil[[#This Row],[COMP_P]]&lt;=2,1,0)</f>
        <v>0</v>
      </c>
    </row>
    <row r="4251" spans="1:14" x14ac:dyDescent="0.25">
      <c r="A4251" s="12" t="s">
        <v>4126</v>
      </c>
      <c r="B4251" s="12" t="s">
        <v>7</v>
      </c>
      <c r="C4251" s="12">
        <v>106</v>
      </c>
      <c r="D4251" s="12">
        <v>0.71099999999999997</v>
      </c>
      <c r="E4251" s="12">
        <v>0.67600000000000005</v>
      </c>
      <c r="F4251" s="12">
        <v>0.64900000000000002</v>
      </c>
      <c r="G4251" s="12">
        <v>20287.75</v>
      </c>
      <c r="H4251" s="13">
        <v>1</v>
      </c>
      <c r="I4251" t="str">
        <f>CONCATENATE(Tabela_Brasil[[#This Row],[Município]],"-",Tabela_Brasil[[#This Row],[Estado]])</f>
        <v>Barão De Antonina-SP</v>
      </c>
      <c r="J4251">
        <f>IF(Tabela_Brasil[[#This Row],[IDHM]]&lt;=0.599,1,0)</f>
        <v>0</v>
      </c>
      <c r="K4251" t="str">
        <f>IF(Tabela_Brasil[[#This Row],[IDHM]]&lt;=0.55,"Baixo",IF(Tabela_Brasil[[#This Row],[IDHM]]&lt;=0.699,"Médio",IF(Tabela_Brasil[[#This Row],[IDHM]]&lt;=0.799,"Alto","Muito Alto")))</f>
        <v>Alto</v>
      </c>
      <c r="L4251" t="str">
        <f>VLOOKUP(Tabela_Brasil[[#This Row],[Estado]],'De-Para_Estado_Regiao'!$B$3:$C$29,2,FALSE)</f>
        <v>Sudeste</v>
      </c>
      <c r="M4251">
        <f>IF(Tabela_Brasil[[#This Row],[IBGE_1-4]]&gt;=951,1,0)</f>
        <v>0</v>
      </c>
      <c r="N4251">
        <f>IF(Tabela_Brasil[[#This Row],[COMP_P]]&lt;=2,1,0)</f>
        <v>1</v>
      </c>
    </row>
    <row r="4252" spans="1:14" x14ac:dyDescent="0.25">
      <c r="A4252" s="9" t="s">
        <v>4127</v>
      </c>
      <c r="B4252" s="9" t="s">
        <v>118</v>
      </c>
      <c r="C4252" s="9">
        <v>325</v>
      </c>
      <c r="D4252" s="9">
        <v>0.59399999999999997</v>
      </c>
      <c r="E4252" s="9">
        <v>0.53400000000000003</v>
      </c>
      <c r="F4252" s="9">
        <v>0.51200000000000001</v>
      </c>
      <c r="G4252" s="9">
        <v>7077.4</v>
      </c>
      <c r="H4252" s="10">
        <v>3</v>
      </c>
      <c r="I4252" t="str">
        <f>CONCATENATE(Tabela_Brasil[[#This Row],[Município]],"-",Tabela_Brasil[[#This Row],[Estado]])</f>
        <v>Anísio De Abreu-PI</v>
      </c>
      <c r="J4252">
        <f>IF(Tabela_Brasil[[#This Row],[IDHM]]&lt;=0.599,1,0)</f>
        <v>1</v>
      </c>
      <c r="K4252" t="str">
        <f>IF(Tabela_Brasil[[#This Row],[IDHM]]&lt;=0.55,"Baixo",IF(Tabela_Brasil[[#This Row],[IDHM]]&lt;=0.699,"Médio",IF(Tabela_Brasil[[#This Row],[IDHM]]&lt;=0.799,"Alto","Muito Alto")))</f>
        <v>Médio</v>
      </c>
      <c r="L4252" t="str">
        <f>VLOOKUP(Tabela_Brasil[[#This Row],[Estado]],'De-Para_Estado_Regiao'!$B$3:$C$29,2,FALSE)</f>
        <v>Nordeste</v>
      </c>
      <c r="M4252">
        <f>IF(Tabela_Brasil[[#This Row],[IBGE_1-4]]&gt;=951,1,0)</f>
        <v>0</v>
      </c>
      <c r="N4252">
        <f>IF(Tabela_Brasil[[#This Row],[COMP_P]]&lt;=2,1,0)</f>
        <v>0</v>
      </c>
    </row>
    <row r="4253" spans="1:14" x14ac:dyDescent="0.25">
      <c r="A4253" s="12" t="s">
        <v>4128</v>
      </c>
      <c r="B4253" s="12" t="s">
        <v>14</v>
      </c>
      <c r="C4253" s="12">
        <v>162</v>
      </c>
      <c r="D4253" s="12">
        <v>0.61399999999999999</v>
      </c>
      <c r="E4253" s="12">
        <v>0.626</v>
      </c>
      <c r="F4253" s="12">
        <v>0.47499999999999998</v>
      </c>
      <c r="G4253" s="12">
        <v>16587.330000000002</v>
      </c>
      <c r="H4253" s="13">
        <v>0</v>
      </c>
      <c r="I4253" t="str">
        <f>CONCATENATE(Tabela_Brasil[[#This Row],[Município]],"-",Tabela_Brasil[[#This Row],[Estado]])</f>
        <v>Jaquirana-RS</v>
      </c>
      <c r="J4253">
        <f>IF(Tabela_Brasil[[#This Row],[IDHM]]&lt;=0.599,1,0)</f>
        <v>0</v>
      </c>
      <c r="K4253" t="str">
        <f>IF(Tabela_Brasil[[#This Row],[IDHM]]&lt;=0.55,"Baixo",IF(Tabela_Brasil[[#This Row],[IDHM]]&lt;=0.699,"Médio",IF(Tabela_Brasil[[#This Row],[IDHM]]&lt;=0.799,"Alto","Muito Alto")))</f>
        <v>Médio</v>
      </c>
      <c r="L4253" t="str">
        <f>VLOOKUP(Tabela_Brasil[[#This Row],[Estado]],'De-Para_Estado_Regiao'!$B$3:$C$29,2,FALSE)</f>
        <v>Sul</v>
      </c>
      <c r="M4253">
        <f>IF(Tabela_Brasil[[#This Row],[IBGE_1-4]]&gt;=951,1,0)</f>
        <v>0</v>
      </c>
      <c r="N4253">
        <f>IF(Tabela_Brasil[[#This Row],[COMP_P]]&lt;=2,1,0)</f>
        <v>1</v>
      </c>
    </row>
    <row r="4254" spans="1:14" x14ac:dyDescent="0.25">
      <c r="A4254" s="9" t="s">
        <v>4129</v>
      </c>
      <c r="B4254" s="9" t="s">
        <v>72</v>
      </c>
      <c r="C4254" s="9">
        <v>63</v>
      </c>
      <c r="D4254" s="9">
        <v>0.56399999999999995</v>
      </c>
      <c r="E4254" s="9">
        <v>0.57799999999999996</v>
      </c>
      <c r="F4254" s="9">
        <v>0.42899999999999999</v>
      </c>
      <c r="G4254" s="9">
        <v>25677.93</v>
      </c>
      <c r="H4254" s="10">
        <v>2</v>
      </c>
      <c r="I4254" t="str">
        <f>CONCATENATE(Tabela_Brasil[[#This Row],[Município]],"-",Tabela_Brasil[[#This Row],[Estado]])</f>
        <v>Galinhos-RN</v>
      </c>
      <c r="J4254">
        <f>IF(Tabela_Brasil[[#This Row],[IDHM]]&lt;=0.599,1,0)</f>
        <v>1</v>
      </c>
      <c r="K4254" t="str">
        <f>IF(Tabela_Brasil[[#This Row],[IDHM]]&lt;=0.55,"Baixo",IF(Tabela_Brasil[[#This Row],[IDHM]]&lt;=0.699,"Médio",IF(Tabela_Brasil[[#This Row],[IDHM]]&lt;=0.799,"Alto","Muito Alto")))</f>
        <v>Médio</v>
      </c>
      <c r="L4254" t="str">
        <f>VLOOKUP(Tabela_Brasil[[#This Row],[Estado]],'De-Para_Estado_Regiao'!$B$3:$C$29,2,FALSE)</f>
        <v>Nordeste</v>
      </c>
      <c r="M4254">
        <f>IF(Tabela_Brasil[[#This Row],[IBGE_1-4]]&gt;=951,1,0)</f>
        <v>0</v>
      </c>
      <c r="N4254">
        <f>IF(Tabela_Brasil[[#This Row],[COMP_P]]&lt;=2,1,0)</f>
        <v>1</v>
      </c>
    </row>
    <row r="4255" spans="1:14" x14ac:dyDescent="0.25">
      <c r="A4255" s="12" t="s">
        <v>4130</v>
      </c>
      <c r="B4255" s="12" t="s">
        <v>7</v>
      </c>
      <c r="C4255" s="12">
        <v>164</v>
      </c>
      <c r="D4255" s="12">
        <v>0.74099999999999999</v>
      </c>
      <c r="E4255" s="12">
        <v>0.68300000000000005</v>
      </c>
      <c r="F4255" s="12">
        <v>0.70599999999999996</v>
      </c>
      <c r="G4255" s="12">
        <v>16891.98</v>
      </c>
      <c r="H4255" s="13">
        <v>1</v>
      </c>
      <c r="I4255" t="str">
        <f>CONCATENATE(Tabela_Brasil[[#This Row],[Município]],"-",Tabela_Brasil[[#This Row],[Estado]])</f>
        <v>Anhumas-SP</v>
      </c>
      <c r="J4255">
        <f>IF(Tabela_Brasil[[#This Row],[IDHM]]&lt;=0.599,1,0)</f>
        <v>0</v>
      </c>
      <c r="K4255" t="str">
        <f>IF(Tabela_Brasil[[#This Row],[IDHM]]&lt;=0.55,"Baixo",IF(Tabela_Brasil[[#This Row],[IDHM]]&lt;=0.699,"Médio",IF(Tabela_Brasil[[#This Row],[IDHM]]&lt;=0.799,"Alto","Muito Alto")))</f>
        <v>Alto</v>
      </c>
      <c r="L4255" t="str">
        <f>VLOOKUP(Tabela_Brasil[[#This Row],[Estado]],'De-Para_Estado_Regiao'!$B$3:$C$29,2,FALSE)</f>
        <v>Sudeste</v>
      </c>
      <c r="M4255">
        <f>IF(Tabela_Brasil[[#This Row],[IBGE_1-4]]&gt;=951,1,0)</f>
        <v>0</v>
      </c>
      <c r="N4255">
        <f>IF(Tabela_Brasil[[#This Row],[COMP_P]]&lt;=2,1,0)</f>
        <v>1</v>
      </c>
    </row>
    <row r="4256" spans="1:14" x14ac:dyDescent="0.25">
      <c r="A4256" s="9" t="s">
        <v>841</v>
      </c>
      <c r="B4256" s="9" t="s">
        <v>22</v>
      </c>
      <c r="C4256" s="9">
        <v>113</v>
      </c>
      <c r="D4256" s="9">
        <v>0.71</v>
      </c>
      <c r="E4256" s="9">
        <v>0.67</v>
      </c>
      <c r="F4256" s="9">
        <v>0.63400000000000001</v>
      </c>
      <c r="G4256" s="9">
        <v>21874.69</v>
      </c>
      <c r="H4256" s="10">
        <v>0</v>
      </c>
      <c r="I4256" t="str">
        <f>CONCATENATE(Tabela_Brasil[[#This Row],[Município]],"-",Tabela_Brasil[[#This Row],[Estado]])</f>
        <v>Pitangueiras-PR</v>
      </c>
      <c r="J4256">
        <f>IF(Tabela_Brasil[[#This Row],[IDHM]]&lt;=0.599,1,0)</f>
        <v>0</v>
      </c>
      <c r="K4256" t="str">
        <f>IF(Tabela_Brasil[[#This Row],[IDHM]]&lt;=0.55,"Baixo",IF(Tabela_Brasil[[#This Row],[IDHM]]&lt;=0.699,"Médio",IF(Tabela_Brasil[[#This Row],[IDHM]]&lt;=0.799,"Alto","Muito Alto")))</f>
        <v>Alto</v>
      </c>
      <c r="L4256" t="str">
        <f>VLOOKUP(Tabela_Brasil[[#This Row],[Estado]],'De-Para_Estado_Regiao'!$B$3:$C$29,2,FALSE)</f>
        <v>Sul</v>
      </c>
      <c r="M4256">
        <f>IF(Tabela_Brasil[[#This Row],[IBGE_1-4]]&gt;=951,1,0)</f>
        <v>0</v>
      </c>
      <c r="N4256">
        <f>IF(Tabela_Brasil[[#This Row],[COMP_P]]&lt;=2,1,0)</f>
        <v>1</v>
      </c>
    </row>
    <row r="4257" spans="1:14" x14ac:dyDescent="0.25">
      <c r="A4257" s="12" t="s">
        <v>1318</v>
      </c>
      <c r="B4257" s="12" t="s">
        <v>14</v>
      </c>
      <c r="C4257" s="12">
        <v>39</v>
      </c>
      <c r="D4257" s="12">
        <v>0.76500000000000001</v>
      </c>
      <c r="E4257" s="12">
        <v>0.78600000000000003</v>
      </c>
      <c r="F4257" s="12">
        <v>0.67800000000000005</v>
      </c>
      <c r="G4257" s="12">
        <v>27180.240000000002</v>
      </c>
      <c r="H4257" s="13">
        <v>3</v>
      </c>
      <c r="I4257" t="str">
        <f>CONCATENATE(Tabela_Brasil[[#This Row],[Município]],"-",Tabela_Brasil[[#This Row],[Estado]])</f>
        <v>Colinas-RS</v>
      </c>
      <c r="J4257">
        <f>IF(Tabela_Brasil[[#This Row],[IDHM]]&lt;=0.599,1,0)</f>
        <v>0</v>
      </c>
      <c r="K4257" t="str">
        <f>IF(Tabela_Brasil[[#This Row],[IDHM]]&lt;=0.55,"Baixo",IF(Tabela_Brasil[[#This Row],[IDHM]]&lt;=0.699,"Médio",IF(Tabela_Brasil[[#This Row],[IDHM]]&lt;=0.799,"Alto","Muito Alto")))</f>
        <v>Alto</v>
      </c>
      <c r="L4257" t="str">
        <f>VLOOKUP(Tabela_Brasil[[#This Row],[Estado]],'De-Para_Estado_Regiao'!$B$3:$C$29,2,FALSE)</f>
        <v>Sul</v>
      </c>
      <c r="M4257">
        <f>IF(Tabela_Brasil[[#This Row],[IBGE_1-4]]&gt;=951,1,0)</f>
        <v>0</v>
      </c>
      <c r="N4257">
        <f>IF(Tabela_Brasil[[#This Row],[COMP_P]]&lt;=2,1,0)</f>
        <v>0</v>
      </c>
    </row>
    <row r="4258" spans="1:14" x14ac:dyDescent="0.25">
      <c r="A4258" s="9" t="s">
        <v>4131</v>
      </c>
      <c r="B4258" s="9" t="s">
        <v>24</v>
      </c>
      <c r="C4258" s="9">
        <v>320</v>
      </c>
      <c r="D4258" s="9">
        <v>0.55200000000000005</v>
      </c>
      <c r="E4258" s="9">
        <v>0.55500000000000005</v>
      </c>
      <c r="F4258" s="9">
        <v>0.41299999999999998</v>
      </c>
      <c r="G4258" s="9">
        <v>8768.7999999999993</v>
      </c>
      <c r="H4258" s="10">
        <v>8</v>
      </c>
      <c r="I4258" t="str">
        <f>CONCATENATE(Tabela_Brasil[[#This Row],[Município]],"-",Tabela_Brasil[[#This Row],[Estado]])</f>
        <v>Apuarema-BA</v>
      </c>
      <c r="J4258">
        <f>IF(Tabela_Brasil[[#This Row],[IDHM]]&lt;=0.599,1,0)</f>
        <v>1</v>
      </c>
      <c r="K4258" t="str">
        <f>IF(Tabela_Brasil[[#This Row],[IDHM]]&lt;=0.55,"Baixo",IF(Tabela_Brasil[[#This Row],[IDHM]]&lt;=0.699,"Médio",IF(Tabela_Brasil[[#This Row],[IDHM]]&lt;=0.799,"Alto","Muito Alto")))</f>
        <v>Médio</v>
      </c>
      <c r="L4258" t="str">
        <f>VLOOKUP(Tabela_Brasil[[#This Row],[Estado]],'De-Para_Estado_Regiao'!$B$3:$C$29,2,FALSE)</f>
        <v>Nordeste</v>
      </c>
      <c r="M4258">
        <f>IF(Tabela_Brasil[[#This Row],[IBGE_1-4]]&gt;=951,1,0)</f>
        <v>0</v>
      </c>
      <c r="N4258">
        <f>IF(Tabela_Brasil[[#This Row],[COMP_P]]&lt;=2,1,0)</f>
        <v>0</v>
      </c>
    </row>
    <row r="4259" spans="1:14" x14ac:dyDescent="0.25">
      <c r="A4259" s="12" t="s">
        <v>4132</v>
      </c>
      <c r="B4259" s="12" t="s">
        <v>7</v>
      </c>
      <c r="C4259" s="12">
        <v>95</v>
      </c>
      <c r="D4259" s="12">
        <v>0.75900000000000001</v>
      </c>
      <c r="E4259" s="12">
        <v>0.71299999999999997</v>
      </c>
      <c r="F4259" s="12">
        <v>0.72599999999999998</v>
      </c>
      <c r="G4259" s="12">
        <v>22035.61</v>
      </c>
      <c r="H4259" s="13">
        <v>1</v>
      </c>
      <c r="I4259" t="str">
        <f>CONCATENATE(Tabela_Brasil[[#This Row],[Município]],"-",Tabela_Brasil[[#This Row],[Estado]])</f>
        <v>Rubinéia-SP</v>
      </c>
      <c r="J4259">
        <f>IF(Tabela_Brasil[[#This Row],[IDHM]]&lt;=0.599,1,0)</f>
        <v>0</v>
      </c>
      <c r="K4259" t="str">
        <f>IF(Tabela_Brasil[[#This Row],[IDHM]]&lt;=0.55,"Baixo",IF(Tabela_Brasil[[#This Row],[IDHM]]&lt;=0.699,"Médio",IF(Tabela_Brasil[[#This Row],[IDHM]]&lt;=0.799,"Alto","Muito Alto")))</f>
        <v>Alto</v>
      </c>
      <c r="L4259" t="str">
        <f>VLOOKUP(Tabela_Brasil[[#This Row],[Estado]],'De-Para_Estado_Regiao'!$B$3:$C$29,2,FALSE)</f>
        <v>Sudeste</v>
      </c>
      <c r="M4259">
        <f>IF(Tabela_Brasil[[#This Row],[IBGE_1-4]]&gt;=951,1,0)</f>
        <v>0</v>
      </c>
      <c r="N4259">
        <f>IF(Tabela_Brasil[[#This Row],[COMP_P]]&lt;=2,1,0)</f>
        <v>1</v>
      </c>
    </row>
    <row r="4260" spans="1:14" x14ac:dyDescent="0.25">
      <c r="A4260" s="9" t="s">
        <v>4133</v>
      </c>
      <c r="B4260" s="9" t="s">
        <v>22</v>
      </c>
      <c r="C4260" s="9">
        <v>134</v>
      </c>
      <c r="D4260" s="9">
        <v>0.72099999999999997</v>
      </c>
      <c r="E4260" s="9">
        <v>0.70499999999999996</v>
      </c>
      <c r="F4260" s="9">
        <v>0.64300000000000002</v>
      </c>
      <c r="G4260" s="9">
        <v>14258.75</v>
      </c>
      <c r="H4260" s="10">
        <v>1</v>
      </c>
      <c r="I4260" t="str">
        <f>CONCATENATE(Tabela_Brasil[[#This Row],[Município]],"-",Tabela_Brasil[[#This Row],[Estado]])</f>
        <v>Marumbi-PR</v>
      </c>
      <c r="J4260">
        <f>IF(Tabela_Brasil[[#This Row],[IDHM]]&lt;=0.599,1,0)</f>
        <v>0</v>
      </c>
      <c r="K4260" t="str">
        <f>IF(Tabela_Brasil[[#This Row],[IDHM]]&lt;=0.55,"Baixo",IF(Tabela_Brasil[[#This Row],[IDHM]]&lt;=0.699,"Médio",IF(Tabela_Brasil[[#This Row],[IDHM]]&lt;=0.799,"Alto","Muito Alto")))</f>
        <v>Alto</v>
      </c>
      <c r="L4260" t="str">
        <f>VLOOKUP(Tabela_Brasil[[#This Row],[Estado]],'De-Para_Estado_Regiao'!$B$3:$C$29,2,FALSE)</f>
        <v>Sul</v>
      </c>
      <c r="M4260">
        <f>IF(Tabela_Brasil[[#This Row],[IBGE_1-4]]&gt;=951,1,0)</f>
        <v>0</v>
      </c>
      <c r="N4260">
        <f>IF(Tabela_Brasil[[#This Row],[COMP_P]]&lt;=2,1,0)</f>
        <v>1</v>
      </c>
    </row>
    <row r="4261" spans="1:14" x14ac:dyDescent="0.25">
      <c r="A4261" s="12" t="s">
        <v>4134</v>
      </c>
      <c r="B4261" s="12" t="s">
        <v>33</v>
      </c>
      <c r="C4261" s="12">
        <v>137</v>
      </c>
      <c r="D4261" s="12">
        <v>0.68799999999999994</v>
      </c>
      <c r="E4261" s="12">
        <v>0.70299999999999996</v>
      </c>
      <c r="F4261" s="12">
        <v>0.55400000000000005</v>
      </c>
      <c r="G4261" s="12">
        <v>22427.18</v>
      </c>
      <c r="H4261" s="13">
        <v>2</v>
      </c>
      <c r="I4261" t="str">
        <f>CONCATENATE(Tabela_Brasil[[#This Row],[Município]],"-",Tabela_Brasil[[#This Row],[Estado]])</f>
        <v>Cristianópolis-GO</v>
      </c>
      <c r="J4261">
        <f>IF(Tabela_Brasil[[#This Row],[IDHM]]&lt;=0.599,1,0)</f>
        <v>0</v>
      </c>
      <c r="K4261" t="str">
        <f>IF(Tabela_Brasil[[#This Row],[IDHM]]&lt;=0.55,"Baixo",IF(Tabela_Brasil[[#This Row],[IDHM]]&lt;=0.699,"Médio",IF(Tabela_Brasil[[#This Row],[IDHM]]&lt;=0.799,"Alto","Muito Alto")))</f>
        <v>Médio</v>
      </c>
      <c r="L4261" t="str">
        <f>VLOOKUP(Tabela_Brasil[[#This Row],[Estado]],'De-Para_Estado_Regiao'!$B$3:$C$29,2,FALSE)</f>
        <v>Centro-Oeste</v>
      </c>
      <c r="M4261">
        <f>IF(Tabela_Brasil[[#This Row],[IBGE_1-4]]&gt;=951,1,0)</f>
        <v>0</v>
      </c>
      <c r="N4261">
        <f>IF(Tabela_Brasil[[#This Row],[COMP_P]]&lt;=2,1,0)</f>
        <v>1</v>
      </c>
    </row>
    <row r="4262" spans="1:14" x14ac:dyDescent="0.25">
      <c r="A4262" s="9" t="s">
        <v>4135</v>
      </c>
      <c r="B4262" s="9" t="s">
        <v>111</v>
      </c>
      <c r="C4262" s="9">
        <v>119</v>
      </c>
      <c r="D4262" s="9">
        <v>0.65900000000000003</v>
      </c>
      <c r="E4262" s="9">
        <v>0.626</v>
      </c>
      <c r="F4262" s="9">
        <v>0.57799999999999996</v>
      </c>
      <c r="G4262" s="9">
        <v>19827.64</v>
      </c>
      <c r="H4262" s="10">
        <v>2</v>
      </c>
      <c r="I4262" t="str">
        <f>CONCATENATE(Tabela_Brasil[[#This Row],[Município]],"-",Tabela_Brasil[[#This Row],[Estado]])</f>
        <v>Sandolândia-TO</v>
      </c>
      <c r="J4262">
        <f>IF(Tabela_Brasil[[#This Row],[IDHM]]&lt;=0.599,1,0)</f>
        <v>0</v>
      </c>
      <c r="K4262" t="str">
        <f>IF(Tabela_Brasil[[#This Row],[IDHM]]&lt;=0.55,"Baixo",IF(Tabela_Brasil[[#This Row],[IDHM]]&lt;=0.699,"Médio",IF(Tabela_Brasil[[#This Row],[IDHM]]&lt;=0.799,"Alto","Muito Alto")))</f>
        <v>Médio</v>
      </c>
      <c r="L4262" t="str">
        <f>VLOOKUP(Tabela_Brasil[[#This Row],[Estado]],'De-Para_Estado_Regiao'!$B$3:$C$29,2,FALSE)</f>
        <v>Norte</v>
      </c>
      <c r="M4262">
        <f>IF(Tabela_Brasil[[#This Row],[IBGE_1-4]]&gt;=951,1,0)</f>
        <v>0</v>
      </c>
      <c r="N4262">
        <f>IF(Tabela_Brasil[[#This Row],[COMP_P]]&lt;=2,1,0)</f>
        <v>1</v>
      </c>
    </row>
    <row r="4263" spans="1:14" x14ac:dyDescent="0.25">
      <c r="A4263" s="12" t="s">
        <v>1531</v>
      </c>
      <c r="B4263" s="12" t="s">
        <v>94</v>
      </c>
      <c r="C4263" s="12">
        <v>355</v>
      </c>
      <c r="D4263" s="12">
        <v>0.56899999999999995</v>
      </c>
      <c r="E4263" s="12">
        <v>0.53900000000000003</v>
      </c>
      <c r="F4263" s="12">
        <v>0.46</v>
      </c>
      <c r="G4263" s="12">
        <v>7037.56</v>
      </c>
      <c r="H4263" s="13">
        <v>1</v>
      </c>
      <c r="I4263" t="str">
        <f>CONCATENATE(Tabela_Brasil[[#This Row],[Município]],"-",Tabela_Brasil[[#This Row],[Estado]])</f>
        <v>Maravilha-AL</v>
      </c>
      <c r="J4263">
        <f>IF(Tabela_Brasil[[#This Row],[IDHM]]&lt;=0.599,1,0)</f>
        <v>1</v>
      </c>
      <c r="K4263" t="str">
        <f>IF(Tabela_Brasil[[#This Row],[IDHM]]&lt;=0.55,"Baixo",IF(Tabela_Brasil[[#This Row],[IDHM]]&lt;=0.699,"Médio",IF(Tabela_Brasil[[#This Row],[IDHM]]&lt;=0.799,"Alto","Muito Alto")))</f>
        <v>Médio</v>
      </c>
      <c r="L4263" t="str">
        <f>VLOOKUP(Tabela_Brasil[[#This Row],[Estado]],'De-Para_Estado_Regiao'!$B$3:$C$29,2,FALSE)</f>
        <v>Nordeste</v>
      </c>
      <c r="M4263">
        <f>IF(Tabela_Brasil[[#This Row],[IBGE_1-4]]&gt;=951,1,0)</f>
        <v>0</v>
      </c>
      <c r="N4263">
        <f>IF(Tabela_Brasil[[#This Row],[COMP_P]]&lt;=2,1,0)</f>
        <v>1</v>
      </c>
    </row>
    <row r="4264" spans="1:14" x14ac:dyDescent="0.25">
      <c r="A4264" s="9" t="s">
        <v>4136</v>
      </c>
      <c r="B4264" s="9" t="s">
        <v>16</v>
      </c>
      <c r="C4264" s="9">
        <v>111</v>
      </c>
      <c r="D4264" s="9">
        <v>0.626</v>
      </c>
      <c r="E4264" s="9">
        <v>0.64500000000000002</v>
      </c>
      <c r="F4264" s="9">
        <v>0.45300000000000001</v>
      </c>
      <c r="G4264" s="9">
        <v>13594.94</v>
      </c>
      <c r="H4264" s="10">
        <v>6</v>
      </c>
      <c r="I4264" t="str">
        <f>CONCATENATE(Tabela_Brasil[[#This Row],[Município]],"-",Tabela_Brasil[[#This Row],[Estado]])</f>
        <v>Piedade Dos Gerais-MG</v>
      </c>
      <c r="J4264">
        <f>IF(Tabela_Brasil[[#This Row],[IDHM]]&lt;=0.599,1,0)</f>
        <v>0</v>
      </c>
      <c r="K4264" t="str">
        <f>IF(Tabela_Brasil[[#This Row],[IDHM]]&lt;=0.55,"Baixo",IF(Tabela_Brasil[[#This Row],[IDHM]]&lt;=0.699,"Médio",IF(Tabela_Brasil[[#This Row],[IDHM]]&lt;=0.799,"Alto","Muito Alto")))</f>
        <v>Médio</v>
      </c>
      <c r="L4264" t="str">
        <f>VLOOKUP(Tabela_Brasil[[#This Row],[Estado]],'De-Para_Estado_Regiao'!$B$3:$C$29,2,FALSE)</f>
        <v>Sudeste</v>
      </c>
      <c r="M4264">
        <f>IF(Tabela_Brasil[[#This Row],[IBGE_1-4]]&gt;=951,1,0)</f>
        <v>0</v>
      </c>
      <c r="N4264">
        <f>IF(Tabela_Brasil[[#This Row],[COMP_P]]&lt;=2,1,0)</f>
        <v>0</v>
      </c>
    </row>
    <row r="4265" spans="1:14" x14ac:dyDescent="0.25">
      <c r="A4265" s="12" t="s">
        <v>4137</v>
      </c>
      <c r="B4265" s="12" t="s">
        <v>72</v>
      </c>
      <c r="C4265" s="12">
        <v>207</v>
      </c>
      <c r="D4265" s="12">
        <v>0.63600000000000001</v>
      </c>
      <c r="E4265" s="12">
        <v>0.58199999999999996</v>
      </c>
      <c r="F4265" s="12">
        <v>0.57499999999999996</v>
      </c>
      <c r="G4265" s="12">
        <v>11158.69</v>
      </c>
      <c r="H4265" s="13">
        <v>0</v>
      </c>
      <c r="I4265" t="str">
        <f>CONCATENATE(Tabela_Brasil[[#This Row],[Município]],"-",Tabela_Brasil[[#This Row],[Estado]])</f>
        <v>Felipe Guerra-RN</v>
      </c>
      <c r="J4265">
        <f>IF(Tabela_Brasil[[#This Row],[IDHM]]&lt;=0.599,1,0)</f>
        <v>0</v>
      </c>
      <c r="K4265" t="str">
        <f>IF(Tabela_Brasil[[#This Row],[IDHM]]&lt;=0.55,"Baixo",IF(Tabela_Brasil[[#This Row],[IDHM]]&lt;=0.699,"Médio",IF(Tabela_Brasil[[#This Row],[IDHM]]&lt;=0.799,"Alto","Muito Alto")))</f>
        <v>Médio</v>
      </c>
      <c r="L4265" t="str">
        <f>VLOOKUP(Tabela_Brasil[[#This Row],[Estado]],'De-Para_Estado_Regiao'!$B$3:$C$29,2,FALSE)</f>
        <v>Nordeste</v>
      </c>
      <c r="M4265">
        <f>IF(Tabela_Brasil[[#This Row],[IBGE_1-4]]&gt;=951,1,0)</f>
        <v>0</v>
      </c>
      <c r="N4265">
        <f>IF(Tabela_Brasil[[#This Row],[COMP_P]]&lt;=2,1,0)</f>
        <v>1</v>
      </c>
    </row>
    <row r="4266" spans="1:14" x14ac:dyDescent="0.25">
      <c r="A4266" s="9" t="s">
        <v>4138</v>
      </c>
      <c r="B4266" s="9" t="s">
        <v>82</v>
      </c>
      <c r="C4266" s="9">
        <v>263</v>
      </c>
      <c r="D4266" s="9">
        <v>0.56799999999999995</v>
      </c>
      <c r="E4266" s="9">
        <v>0.54600000000000004</v>
      </c>
      <c r="F4266" s="9">
        <v>0.44700000000000001</v>
      </c>
      <c r="G4266" s="9">
        <v>7834.02</v>
      </c>
      <c r="H4266" s="10">
        <v>1</v>
      </c>
      <c r="I4266" t="str">
        <f>CONCATENATE(Tabela_Brasil[[#This Row],[Município]],"-",Tabela_Brasil[[#This Row],[Estado]])</f>
        <v>Riacho Dos Cavalos-PB</v>
      </c>
      <c r="J4266">
        <f>IF(Tabela_Brasil[[#This Row],[IDHM]]&lt;=0.599,1,0)</f>
        <v>1</v>
      </c>
      <c r="K4266" t="str">
        <f>IF(Tabela_Brasil[[#This Row],[IDHM]]&lt;=0.55,"Baixo",IF(Tabela_Brasil[[#This Row],[IDHM]]&lt;=0.699,"Médio",IF(Tabela_Brasil[[#This Row],[IDHM]]&lt;=0.799,"Alto","Muito Alto")))</f>
        <v>Médio</v>
      </c>
      <c r="L4266" t="str">
        <f>VLOOKUP(Tabela_Brasil[[#This Row],[Estado]],'De-Para_Estado_Regiao'!$B$3:$C$29,2,FALSE)</f>
        <v>Nordeste</v>
      </c>
      <c r="M4266">
        <f>IF(Tabela_Brasil[[#This Row],[IBGE_1-4]]&gt;=951,1,0)</f>
        <v>0</v>
      </c>
      <c r="N4266">
        <f>IF(Tabela_Brasil[[#This Row],[COMP_P]]&lt;=2,1,0)</f>
        <v>1</v>
      </c>
    </row>
    <row r="4267" spans="1:14" x14ac:dyDescent="0.25">
      <c r="A4267" s="12" t="s">
        <v>4139</v>
      </c>
      <c r="B4267" s="12" t="s">
        <v>14</v>
      </c>
      <c r="C4267" s="12">
        <v>32</v>
      </c>
      <c r="D4267" s="12">
        <v>0.66</v>
      </c>
      <c r="E4267" s="12">
        <v>0.66500000000000004</v>
      </c>
      <c r="F4267" s="12">
        <v>0.55000000000000004</v>
      </c>
      <c r="G4267" s="12">
        <v>20843.04</v>
      </c>
      <c r="H4267" s="13">
        <v>5</v>
      </c>
      <c r="I4267" t="str">
        <f>CONCATENATE(Tabela_Brasil[[#This Row],[Município]],"-",Tabela_Brasil[[#This Row],[Estado]])</f>
        <v>Esperança Do Sul-RS</v>
      </c>
      <c r="J4267">
        <f>IF(Tabela_Brasil[[#This Row],[IDHM]]&lt;=0.599,1,0)</f>
        <v>0</v>
      </c>
      <c r="K4267" t="str">
        <f>IF(Tabela_Brasil[[#This Row],[IDHM]]&lt;=0.55,"Baixo",IF(Tabela_Brasil[[#This Row],[IDHM]]&lt;=0.699,"Médio",IF(Tabela_Brasil[[#This Row],[IDHM]]&lt;=0.799,"Alto","Muito Alto")))</f>
        <v>Médio</v>
      </c>
      <c r="L4267" t="str">
        <f>VLOOKUP(Tabela_Brasil[[#This Row],[Estado]],'De-Para_Estado_Regiao'!$B$3:$C$29,2,FALSE)</f>
        <v>Sul</v>
      </c>
      <c r="M4267">
        <f>IF(Tabela_Brasil[[#This Row],[IBGE_1-4]]&gt;=951,1,0)</f>
        <v>0</v>
      </c>
      <c r="N4267">
        <f>IF(Tabela_Brasil[[#This Row],[COMP_P]]&lt;=2,1,0)</f>
        <v>0</v>
      </c>
    </row>
    <row r="4268" spans="1:14" x14ac:dyDescent="0.25">
      <c r="A4268" s="9" t="s">
        <v>4140</v>
      </c>
      <c r="B4268" s="9" t="s">
        <v>24</v>
      </c>
      <c r="C4268" s="9">
        <v>269</v>
      </c>
      <c r="D4268" s="9">
        <v>0.56999999999999995</v>
      </c>
      <c r="E4268" s="9">
        <v>0.53800000000000003</v>
      </c>
      <c r="F4268" s="9">
        <v>0.46899999999999997</v>
      </c>
      <c r="G4268" s="9">
        <v>5416.22</v>
      </c>
      <c r="H4268" s="10">
        <v>1</v>
      </c>
      <c r="I4268" t="str">
        <f>CONCATENATE(Tabela_Brasil[[#This Row],[Município]],"-",Tabela_Brasil[[#This Row],[Estado]])</f>
        <v>Matina-BA</v>
      </c>
      <c r="J4268">
        <f>IF(Tabela_Brasil[[#This Row],[IDHM]]&lt;=0.599,1,0)</f>
        <v>1</v>
      </c>
      <c r="K4268" t="str">
        <f>IF(Tabela_Brasil[[#This Row],[IDHM]]&lt;=0.55,"Baixo",IF(Tabela_Brasil[[#This Row],[IDHM]]&lt;=0.699,"Médio",IF(Tabela_Brasil[[#This Row],[IDHM]]&lt;=0.799,"Alto","Muito Alto")))</f>
        <v>Médio</v>
      </c>
      <c r="L4268" t="str">
        <f>VLOOKUP(Tabela_Brasil[[#This Row],[Estado]],'De-Para_Estado_Regiao'!$B$3:$C$29,2,FALSE)</f>
        <v>Nordeste</v>
      </c>
      <c r="M4268">
        <f>IF(Tabela_Brasil[[#This Row],[IBGE_1-4]]&gt;=951,1,0)</f>
        <v>0</v>
      </c>
      <c r="N4268">
        <f>IF(Tabela_Brasil[[#This Row],[COMP_P]]&lt;=2,1,0)</f>
        <v>1</v>
      </c>
    </row>
    <row r="4269" spans="1:14" x14ac:dyDescent="0.25">
      <c r="A4269" s="12" t="s">
        <v>4141</v>
      </c>
      <c r="B4269" s="12" t="s">
        <v>118</v>
      </c>
      <c r="C4269" s="12">
        <v>535</v>
      </c>
      <c r="D4269" s="12">
        <v>0.56299999999999994</v>
      </c>
      <c r="E4269" s="12">
        <v>0.53400000000000003</v>
      </c>
      <c r="F4269" s="12">
        <v>0.47199999999999998</v>
      </c>
      <c r="G4269" s="12">
        <v>7258.16</v>
      </c>
      <c r="H4269" s="13">
        <v>10</v>
      </c>
      <c r="I4269" t="str">
        <f>CONCATENATE(Tabela_Brasil[[#This Row],[Município]],"-",Tabela_Brasil[[#This Row],[Estado]])</f>
        <v>Ilha Grande-PI</v>
      </c>
      <c r="J4269">
        <f>IF(Tabela_Brasil[[#This Row],[IDHM]]&lt;=0.599,1,0)</f>
        <v>1</v>
      </c>
      <c r="K4269" t="str">
        <f>IF(Tabela_Brasil[[#This Row],[IDHM]]&lt;=0.55,"Baixo",IF(Tabela_Brasil[[#This Row],[IDHM]]&lt;=0.699,"Médio",IF(Tabela_Brasil[[#This Row],[IDHM]]&lt;=0.799,"Alto","Muito Alto")))</f>
        <v>Médio</v>
      </c>
      <c r="L4269" t="str">
        <f>VLOOKUP(Tabela_Brasil[[#This Row],[Estado]],'De-Para_Estado_Regiao'!$B$3:$C$29,2,FALSE)</f>
        <v>Nordeste</v>
      </c>
      <c r="M4269">
        <f>IF(Tabela_Brasil[[#This Row],[IBGE_1-4]]&gt;=951,1,0)</f>
        <v>0</v>
      </c>
      <c r="N4269">
        <f>IF(Tabela_Brasil[[#This Row],[COMP_P]]&lt;=2,1,0)</f>
        <v>0</v>
      </c>
    </row>
    <row r="4270" spans="1:14" x14ac:dyDescent="0.25">
      <c r="A4270" s="9" t="s">
        <v>4142</v>
      </c>
      <c r="B4270" s="9" t="s">
        <v>14</v>
      </c>
      <c r="C4270" s="9">
        <v>58</v>
      </c>
      <c r="D4270" s="9">
        <v>0.74</v>
      </c>
      <c r="E4270" s="9">
        <v>0.748</v>
      </c>
      <c r="F4270" s="9">
        <v>0.63400000000000001</v>
      </c>
      <c r="G4270" s="9">
        <v>18570.82</v>
      </c>
      <c r="H4270" s="10">
        <v>7</v>
      </c>
      <c r="I4270" t="str">
        <f>CONCATENATE(Tabela_Brasil[[#This Row],[Município]],"-",Tabela_Brasil[[#This Row],[Estado]])</f>
        <v>São Pedro Da Serra-RS</v>
      </c>
      <c r="J4270">
        <f>IF(Tabela_Brasil[[#This Row],[IDHM]]&lt;=0.599,1,0)</f>
        <v>0</v>
      </c>
      <c r="K4270" t="str">
        <f>IF(Tabela_Brasil[[#This Row],[IDHM]]&lt;=0.55,"Baixo",IF(Tabela_Brasil[[#This Row],[IDHM]]&lt;=0.699,"Médio",IF(Tabela_Brasil[[#This Row],[IDHM]]&lt;=0.799,"Alto","Muito Alto")))</f>
        <v>Alto</v>
      </c>
      <c r="L4270" t="str">
        <f>VLOOKUP(Tabela_Brasil[[#This Row],[Estado]],'De-Para_Estado_Regiao'!$B$3:$C$29,2,FALSE)</f>
        <v>Sul</v>
      </c>
      <c r="M4270">
        <f>IF(Tabela_Brasil[[#This Row],[IBGE_1-4]]&gt;=951,1,0)</f>
        <v>0</v>
      </c>
      <c r="N4270">
        <f>IF(Tabela_Brasil[[#This Row],[COMP_P]]&lt;=2,1,0)</f>
        <v>0</v>
      </c>
    </row>
    <row r="4271" spans="1:14" x14ac:dyDescent="0.25">
      <c r="A4271" s="12" t="s">
        <v>4143</v>
      </c>
      <c r="B4271" s="12" t="s">
        <v>59</v>
      </c>
      <c r="C4271" s="12">
        <v>132</v>
      </c>
      <c r="D4271" s="12">
        <v>0.76</v>
      </c>
      <c r="E4271" s="12">
        <v>0.752</v>
      </c>
      <c r="F4271" s="12">
        <v>0.66100000000000003</v>
      </c>
      <c r="G4271" s="12">
        <v>20526.439999999999</v>
      </c>
      <c r="H4271" s="13">
        <v>1</v>
      </c>
      <c r="I4271" t="str">
        <f>CONCATENATE(Tabela_Brasil[[#This Row],[Município]],"-",Tabela_Brasil[[#This Row],[Estado]])</f>
        <v>Zortéa-SC</v>
      </c>
      <c r="J4271">
        <f>IF(Tabela_Brasil[[#This Row],[IDHM]]&lt;=0.599,1,0)</f>
        <v>0</v>
      </c>
      <c r="K4271" t="str">
        <f>IF(Tabela_Brasil[[#This Row],[IDHM]]&lt;=0.55,"Baixo",IF(Tabela_Brasil[[#This Row],[IDHM]]&lt;=0.699,"Médio",IF(Tabela_Brasil[[#This Row],[IDHM]]&lt;=0.799,"Alto","Muito Alto")))</f>
        <v>Alto</v>
      </c>
      <c r="L4271" t="str">
        <f>VLOOKUP(Tabela_Brasil[[#This Row],[Estado]],'De-Para_Estado_Regiao'!$B$3:$C$29,2,FALSE)</f>
        <v>Sul</v>
      </c>
      <c r="M4271">
        <f>IF(Tabela_Brasil[[#This Row],[IBGE_1-4]]&gt;=951,1,0)</f>
        <v>0</v>
      </c>
      <c r="N4271">
        <f>IF(Tabela_Brasil[[#This Row],[COMP_P]]&lt;=2,1,0)</f>
        <v>1</v>
      </c>
    </row>
    <row r="4272" spans="1:14" x14ac:dyDescent="0.25">
      <c r="A4272" s="9" t="s">
        <v>4144</v>
      </c>
      <c r="B4272" s="9" t="s">
        <v>87</v>
      </c>
      <c r="C4272" s="9">
        <v>283</v>
      </c>
      <c r="D4272" s="9">
        <v>0.58099999999999996</v>
      </c>
      <c r="E4272" s="9">
        <v>0.53700000000000003</v>
      </c>
      <c r="F4272" s="9">
        <v>0.49199999999999999</v>
      </c>
      <c r="G4272" s="9">
        <v>6292.33</v>
      </c>
      <c r="H4272" s="10">
        <v>0</v>
      </c>
      <c r="I4272" t="str">
        <f>CONCATENATE(Tabela_Brasil[[#This Row],[Município]],"-",Tabela_Brasil[[#This Row],[Estado]])</f>
        <v>Lago Do Junco-MA</v>
      </c>
      <c r="J4272">
        <f>IF(Tabela_Brasil[[#This Row],[IDHM]]&lt;=0.599,1,0)</f>
        <v>1</v>
      </c>
      <c r="K4272" t="str">
        <f>IF(Tabela_Brasil[[#This Row],[IDHM]]&lt;=0.55,"Baixo",IF(Tabela_Brasil[[#This Row],[IDHM]]&lt;=0.699,"Médio",IF(Tabela_Brasil[[#This Row],[IDHM]]&lt;=0.799,"Alto","Muito Alto")))</f>
        <v>Médio</v>
      </c>
      <c r="L4272" t="str">
        <f>VLOOKUP(Tabela_Brasil[[#This Row],[Estado]],'De-Para_Estado_Regiao'!$B$3:$C$29,2,FALSE)</f>
        <v>Nordeste</v>
      </c>
      <c r="M4272">
        <f>IF(Tabela_Brasil[[#This Row],[IBGE_1-4]]&gt;=951,1,0)</f>
        <v>0</v>
      </c>
      <c r="N4272">
        <f>IF(Tabela_Brasil[[#This Row],[COMP_P]]&lt;=2,1,0)</f>
        <v>1</v>
      </c>
    </row>
    <row r="4273" spans="1:14" x14ac:dyDescent="0.25">
      <c r="A4273" s="12" t="s">
        <v>4145</v>
      </c>
      <c r="B4273" s="12" t="s">
        <v>22</v>
      </c>
      <c r="C4273" s="12">
        <v>59</v>
      </c>
      <c r="D4273" s="12">
        <v>0.54600000000000004</v>
      </c>
      <c r="E4273" s="12">
        <v>0.56999999999999995</v>
      </c>
      <c r="F4273" s="12">
        <v>0.36199999999999999</v>
      </c>
      <c r="G4273" s="12">
        <v>11518.45</v>
      </c>
      <c r="H4273" s="13">
        <v>3</v>
      </c>
      <c r="I4273" t="str">
        <f>CONCATENATE(Tabela_Brasil[[#This Row],[Município]],"-",Tabela_Brasil[[#This Row],[Estado]])</f>
        <v>Doutor Ulysses-PR</v>
      </c>
      <c r="J4273">
        <f>IF(Tabela_Brasil[[#This Row],[IDHM]]&lt;=0.599,1,0)</f>
        <v>1</v>
      </c>
      <c r="K4273" t="str">
        <f>IF(Tabela_Brasil[[#This Row],[IDHM]]&lt;=0.55,"Baixo",IF(Tabela_Brasil[[#This Row],[IDHM]]&lt;=0.699,"Médio",IF(Tabela_Brasil[[#This Row],[IDHM]]&lt;=0.799,"Alto","Muito Alto")))</f>
        <v>Baixo</v>
      </c>
      <c r="L4273" t="str">
        <f>VLOOKUP(Tabela_Brasil[[#This Row],[Estado]],'De-Para_Estado_Regiao'!$B$3:$C$29,2,FALSE)</f>
        <v>Sul</v>
      </c>
      <c r="M4273">
        <f>IF(Tabela_Brasil[[#This Row],[IBGE_1-4]]&gt;=951,1,0)</f>
        <v>0</v>
      </c>
      <c r="N4273">
        <f>IF(Tabela_Brasil[[#This Row],[COMP_P]]&lt;=2,1,0)</f>
        <v>0</v>
      </c>
    </row>
    <row r="4274" spans="1:14" x14ac:dyDescent="0.25">
      <c r="A4274" s="9" t="s">
        <v>4146</v>
      </c>
      <c r="B4274" s="9" t="s">
        <v>111</v>
      </c>
      <c r="C4274" s="9">
        <v>231</v>
      </c>
      <c r="D4274" s="9">
        <v>0.628</v>
      </c>
      <c r="E4274" s="9">
        <v>0.58599999999999997</v>
      </c>
      <c r="F4274" s="9">
        <v>0.52200000000000002</v>
      </c>
      <c r="G4274" s="9">
        <v>10330.85</v>
      </c>
      <c r="H4274" s="10">
        <v>0</v>
      </c>
      <c r="I4274" t="str">
        <f>CONCATENATE(Tabela_Brasil[[#This Row],[Município]],"-",Tabela_Brasil[[#This Row],[Estado]])</f>
        <v>Palmeiras Do Tocantins-TO</v>
      </c>
      <c r="J4274">
        <f>IF(Tabela_Brasil[[#This Row],[IDHM]]&lt;=0.599,1,0)</f>
        <v>0</v>
      </c>
      <c r="K4274" t="str">
        <f>IF(Tabela_Brasil[[#This Row],[IDHM]]&lt;=0.55,"Baixo",IF(Tabela_Brasil[[#This Row],[IDHM]]&lt;=0.699,"Médio",IF(Tabela_Brasil[[#This Row],[IDHM]]&lt;=0.799,"Alto","Muito Alto")))</f>
        <v>Médio</v>
      </c>
      <c r="L4274" t="str">
        <f>VLOOKUP(Tabela_Brasil[[#This Row],[Estado]],'De-Para_Estado_Regiao'!$B$3:$C$29,2,FALSE)</f>
        <v>Norte</v>
      </c>
      <c r="M4274">
        <f>IF(Tabela_Brasil[[#This Row],[IBGE_1-4]]&gt;=951,1,0)</f>
        <v>0</v>
      </c>
      <c r="N4274">
        <f>IF(Tabela_Brasil[[#This Row],[COMP_P]]&lt;=2,1,0)</f>
        <v>1</v>
      </c>
    </row>
    <row r="4275" spans="1:14" x14ac:dyDescent="0.25">
      <c r="A4275" s="12" t="s">
        <v>4147</v>
      </c>
      <c r="B4275" s="12" t="s">
        <v>87</v>
      </c>
      <c r="C4275" s="12">
        <v>343</v>
      </c>
      <c r="D4275" s="12">
        <v>0.56999999999999995</v>
      </c>
      <c r="E4275" s="12">
        <v>0.52500000000000002</v>
      </c>
      <c r="F4275" s="12">
        <v>0.47499999999999998</v>
      </c>
      <c r="G4275" s="12">
        <v>6038.62</v>
      </c>
      <c r="H4275" s="13">
        <v>0</v>
      </c>
      <c r="I4275" t="str">
        <f>CONCATENATE(Tabela_Brasil[[#This Row],[Município]],"-",Tabela_Brasil[[#This Row],[Estado]])</f>
        <v>Lagoa Do Mato-MA</v>
      </c>
      <c r="J4275">
        <f>IF(Tabela_Brasil[[#This Row],[IDHM]]&lt;=0.599,1,0)</f>
        <v>1</v>
      </c>
      <c r="K4275" t="str">
        <f>IF(Tabela_Brasil[[#This Row],[IDHM]]&lt;=0.55,"Baixo",IF(Tabela_Brasil[[#This Row],[IDHM]]&lt;=0.699,"Médio",IF(Tabela_Brasil[[#This Row],[IDHM]]&lt;=0.799,"Alto","Muito Alto")))</f>
        <v>Médio</v>
      </c>
      <c r="L4275" t="str">
        <f>VLOOKUP(Tabela_Brasil[[#This Row],[Estado]],'De-Para_Estado_Regiao'!$B$3:$C$29,2,FALSE)</f>
        <v>Nordeste</v>
      </c>
      <c r="M4275">
        <f>IF(Tabela_Brasil[[#This Row],[IBGE_1-4]]&gt;=951,1,0)</f>
        <v>0</v>
      </c>
      <c r="N4275">
        <f>IF(Tabela_Brasil[[#This Row],[COMP_P]]&lt;=2,1,0)</f>
        <v>1</v>
      </c>
    </row>
    <row r="4276" spans="1:14" x14ac:dyDescent="0.25">
      <c r="A4276" s="9" t="s">
        <v>4148</v>
      </c>
      <c r="B4276" s="9" t="s">
        <v>82</v>
      </c>
      <c r="C4276" s="9">
        <v>271</v>
      </c>
      <c r="D4276" s="9">
        <v>0.56999999999999995</v>
      </c>
      <c r="E4276" s="9">
        <v>0.53900000000000003</v>
      </c>
      <c r="F4276" s="9">
        <v>0.44400000000000001</v>
      </c>
      <c r="G4276" s="9">
        <v>8712.77</v>
      </c>
      <c r="H4276" s="10">
        <v>14</v>
      </c>
      <c r="I4276" t="str">
        <f>CONCATENATE(Tabela_Brasil[[#This Row],[Município]],"-",Tabela_Brasil[[#This Row],[Estado]])</f>
        <v>Lagoa De Dentro-PB</v>
      </c>
      <c r="J4276">
        <f>IF(Tabela_Brasil[[#This Row],[IDHM]]&lt;=0.599,1,0)</f>
        <v>1</v>
      </c>
      <c r="K4276" t="str">
        <f>IF(Tabela_Brasil[[#This Row],[IDHM]]&lt;=0.55,"Baixo",IF(Tabela_Brasil[[#This Row],[IDHM]]&lt;=0.699,"Médio",IF(Tabela_Brasil[[#This Row],[IDHM]]&lt;=0.799,"Alto","Muito Alto")))</f>
        <v>Médio</v>
      </c>
      <c r="L4276" t="str">
        <f>VLOOKUP(Tabela_Brasil[[#This Row],[Estado]],'De-Para_Estado_Regiao'!$B$3:$C$29,2,FALSE)</f>
        <v>Nordeste</v>
      </c>
      <c r="M4276">
        <f>IF(Tabela_Brasil[[#This Row],[IBGE_1-4]]&gt;=951,1,0)</f>
        <v>0</v>
      </c>
      <c r="N4276">
        <f>IF(Tabela_Brasil[[#This Row],[COMP_P]]&lt;=2,1,0)</f>
        <v>0</v>
      </c>
    </row>
    <row r="4277" spans="1:14" x14ac:dyDescent="0.25">
      <c r="A4277" s="12" t="s">
        <v>4149</v>
      </c>
      <c r="B4277" s="12" t="s">
        <v>16</v>
      </c>
      <c r="C4277" s="12">
        <v>148</v>
      </c>
      <c r="D4277" s="12">
        <v>0.60299999999999998</v>
      </c>
      <c r="E4277" s="12">
        <v>0.58099999999999996</v>
      </c>
      <c r="F4277" s="12">
        <v>0.47099999999999997</v>
      </c>
      <c r="G4277" s="12">
        <v>11654.11</v>
      </c>
      <c r="H4277" s="13">
        <v>4</v>
      </c>
      <c r="I4277" t="str">
        <f>CONCATENATE(Tabela_Brasil[[#This Row],[Município]],"-",Tabela_Brasil[[#This Row],[Estado]])</f>
        <v>Franciscópolis-MG</v>
      </c>
      <c r="J4277">
        <f>IF(Tabela_Brasil[[#This Row],[IDHM]]&lt;=0.599,1,0)</f>
        <v>0</v>
      </c>
      <c r="K4277" t="str">
        <f>IF(Tabela_Brasil[[#This Row],[IDHM]]&lt;=0.55,"Baixo",IF(Tabela_Brasil[[#This Row],[IDHM]]&lt;=0.699,"Médio",IF(Tabela_Brasil[[#This Row],[IDHM]]&lt;=0.799,"Alto","Muito Alto")))</f>
        <v>Médio</v>
      </c>
      <c r="L4277" t="str">
        <f>VLOOKUP(Tabela_Brasil[[#This Row],[Estado]],'De-Para_Estado_Regiao'!$B$3:$C$29,2,FALSE)</f>
        <v>Sudeste</v>
      </c>
      <c r="M4277">
        <f>IF(Tabela_Brasil[[#This Row],[IBGE_1-4]]&gt;=951,1,0)</f>
        <v>0</v>
      </c>
      <c r="N4277">
        <f>IF(Tabela_Brasil[[#This Row],[COMP_P]]&lt;=2,1,0)</f>
        <v>0</v>
      </c>
    </row>
    <row r="4278" spans="1:14" x14ac:dyDescent="0.25">
      <c r="A4278" s="9" t="s">
        <v>4150</v>
      </c>
      <c r="B4278" s="9" t="s">
        <v>24</v>
      </c>
      <c r="C4278" s="9">
        <v>328</v>
      </c>
      <c r="D4278" s="9">
        <v>0.57499999999999996</v>
      </c>
      <c r="E4278" s="9">
        <v>0.54700000000000004</v>
      </c>
      <c r="F4278" s="9">
        <v>0.45300000000000001</v>
      </c>
      <c r="G4278" s="9">
        <v>5523.93</v>
      </c>
      <c r="H4278" s="10">
        <v>1</v>
      </c>
      <c r="I4278" t="str">
        <f>CONCATENATE(Tabela_Brasil[[#This Row],[Município]],"-",Tabela_Brasil[[#This Row],[Estado]])</f>
        <v>Piripá-BA</v>
      </c>
      <c r="J4278">
        <f>IF(Tabela_Brasil[[#This Row],[IDHM]]&lt;=0.599,1,0)</f>
        <v>1</v>
      </c>
      <c r="K4278" t="str">
        <f>IF(Tabela_Brasil[[#This Row],[IDHM]]&lt;=0.55,"Baixo",IF(Tabela_Brasil[[#This Row],[IDHM]]&lt;=0.699,"Médio",IF(Tabela_Brasil[[#This Row],[IDHM]]&lt;=0.799,"Alto","Muito Alto")))</f>
        <v>Médio</v>
      </c>
      <c r="L4278" t="str">
        <f>VLOOKUP(Tabela_Brasil[[#This Row],[Estado]],'De-Para_Estado_Regiao'!$B$3:$C$29,2,FALSE)</f>
        <v>Nordeste</v>
      </c>
      <c r="M4278">
        <f>IF(Tabela_Brasil[[#This Row],[IBGE_1-4]]&gt;=951,1,0)</f>
        <v>0</v>
      </c>
      <c r="N4278">
        <f>IF(Tabela_Brasil[[#This Row],[COMP_P]]&lt;=2,1,0)</f>
        <v>1</v>
      </c>
    </row>
    <row r="4279" spans="1:14" x14ac:dyDescent="0.25">
      <c r="A4279" s="12" t="s">
        <v>4151</v>
      </c>
      <c r="B4279" s="12" t="s">
        <v>72</v>
      </c>
      <c r="C4279" s="12">
        <v>349</v>
      </c>
      <c r="D4279" s="12">
        <v>0.56000000000000005</v>
      </c>
      <c r="E4279" s="12">
        <v>0.54900000000000004</v>
      </c>
      <c r="F4279" s="12">
        <v>0.42299999999999999</v>
      </c>
      <c r="G4279" s="12">
        <v>6204.5</v>
      </c>
      <c r="H4279" s="13">
        <v>3</v>
      </c>
      <c r="I4279" t="str">
        <f>CONCATENATE(Tabela_Brasil[[#This Row],[Município]],"-",Tabela_Brasil[[#This Row],[Estado]])</f>
        <v>Espírito Santo-RN</v>
      </c>
      <c r="J4279">
        <f>IF(Tabela_Brasil[[#This Row],[IDHM]]&lt;=0.599,1,0)</f>
        <v>1</v>
      </c>
      <c r="K4279" t="str">
        <f>IF(Tabela_Brasil[[#This Row],[IDHM]]&lt;=0.55,"Baixo",IF(Tabela_Brasil[[#This Row],[IDHM]]&lt;=0.699,"Médio",IF(Tabela_Brasil[[#This Row],[IDHM]]&lt;=0.799,"Alto","Muito Alto")))</f>
        <v>Médio</v>
      </c>
      <c r="L4279" t="str">
        <f>VLOOKUP(Tabela_Brasil[[#This Row],[Estado]],'De-Para_Estado_Regiao'!$B$3:$C$29,2,FALSE)</f>
        <v>Nordeste</v>
      </c>
      <c r="M4279">
        <f>IF(Tabela_Brasil[[#This Row],[IBGE_1-4]]&gt;=951,1,0)</f>
        <v>0</v>
      </c>
      <c r="N4279">
        <f>IF(Tabela_Brasil[[#This Row],[COMP_P]]&lt;=2,1,0)</f>
        <v>0</v>
      </c>
    </row>
    <row r="4280" spans="1:14" x14ac:dyDescent="0.25">
      <c r="A4280" s="9" t="s">
        <v>4152</v>
      </c>
      <c r="B4280" s="9" t="s">
        <v>24</v>
      </c>
      <c r="C4280" s="9">
        <v>160</v>
      </c>
      <c r="D4280" s="9">
        <v>0.55500000000000005</v>
      </c>
      <c r="E4280" s="9">
        <v>0.56999999999999995</v>
      </c>
      <c r="F4280" s="9">
        <v>0.40500000000000003</v>
      </c>
      <c r="G4280" s="9">
        <v>6717.25</v>
      </c>
      <c r="H4280" s="10">
        <v>1</v>
      </c>
      <c r="I4280" t="str">
        <f>CONCATENATE(Tabela_Brasil[[#This Row],[Município]],"-",Tabela_Brasil[[#This Row],[Estado]])</f>
        <v>Caraíbas-BA</v>
      </c>
      <c r="J4280">
        <f>IF(Tabela_Brasil[[#This Row],[IDHM]]&lt;=0.599,1,0)</f>
        <v>1</v>
      </c>
      <c r="K4280" t="str">
        <f>IF(Tabela_Brasil[[#This Row],[IDHM]]&lt;=0.55,"Baixo",IF(Tabela_Brasil[[#This Row],[IDHM]]&lt;=0.699,"Médio",IF(Tabela_Brasil[[#This Row],[IDHM]]&lt;=0.799,"Alto","Muito Alto")))</f>
        <v>Médio</v>
      </c>
      <c r="L4280" t="str">
        <f>VLOOKUP(Tabela_Brasil[[#This Row],[Estado]],'De-Para_Estado_Regiao'!$B$3:$C$29,2,FALSE)</f>
        <v>Nordeste</v>
      </c>
      <c r="M4280">
        <f>IF(Tabela_Brasil[[#This Row],[IBGE_1-4]]&gt;=951,1,0)</f>
        <v>0</v>
      </c>
      <c r="N4280">
        <f>IF(Tabela_Brasil[[#This Row],[COMP_P]]&lt;=2,1,0)</f>
        <v>1</v>
      </c>
    </row>
    <row r="4281" spans="1:14" x14ac:dyDescent="0.25">
      <c r="A4281" s="12" t="s">
        <v>4153</v>
      </c>
      <c r="B4281" s="12" t="s">
        <v>7</v>
      </c>
      <c r="C4281" s="12">
        <v>133</v>
      </c>
      <c r="D4281" s="12">
        <v>0.65500000000000003</v>
      </c>
      <c r="E4281" s="12">
        <v>0.66400000000000003</v>
      </c>
      <c r="F4281" s="12">
        <v>0.52</v>
      </c>
      <c r="G4281" s="12">
        <v>9808.6200000000008</v>
      </c>
      <c r="H4281" s="13">
        <v>1</v>
      </c>
      <c r="I4281" t="str">
        <f>CONCATENATE(Tabela_Brasil[[#This Row],[Município]],"-",Tabela_Brasil[[#This Row],[Estado]])</f>
        <v>Natividade Da Serra-SP</v>
      </c>
      <c r="J4281">
        <f>IF(Tabela_Brasil[[#This Row],[IDHM]]&lt;=0.599,1,0)</f>
        <v>0</v>
      </c>
      <c r="K4281" t="str">
        <f>IF(Tabela_Brasil[[#This Row],[IDHM]]&lt;=0.55,"Baixo",IF(Tabela_Brasil[[#This Row],[IDHM]]&lt;=0.699,"Médio",IF(Tabela_Brasil[[#This Row],[IDHM]]&lt;=0.799,"Alto","Muito Alto")))</f>
        <v>Médio</v>
      </c>
      <c r="L4281" t="str">
        <f>VLOOKUP(Tabela_Brasil[[#This Row],[Estado]],'De-Para_Estado_Regiao'!$B$3:$C$29,2,FALSE)</f>
        <v>Sudeste</v>
      </c>
      <c r="M4281">
        <f>IF(Tabela_Brasil[[#This Row],[IBGE_1-4]]&gt;=951,1,0)</f>
        <v>0</v>
      </c>
      <c r="N4281">
        <f>IF(Tabela_Brasil[[#This Row],[COMP_P]]&lt;=2,1,0)</f>
        <v>1</v>
      </c>
    </row>
    <row r="4282" spans="1:14" x14ac:dyDescent="0.25">
      <c r="A4282" s="9" t="s">
        <v>1906</v>
      </c>
      <c r="B4282" s="9" t="s">
        <v>16</v>
      </c>
      <c r="C4282" s="9">
        <v>139</v>
      </c>
      <c r="D4282" s="9">
        <v>0.72599999999999998</v>
      </c>
      <c r="E4282" s="9">
        <v>0.69499999999999995</v>
      </c>
      <c r="F4282" s="9">
        <v>0.64800000000000002</v>
      </c>
      <c r="G4282" s="9">
        <v>24784.45</v>
      </c>
      <c r="H4282" s="10">
        <v>1</v>
      </c>
      <c r="I4282" t="str">
        <f>CONCATENATE(Tabela_Brasil[[#This Row],[Município]],"-",Tabela_Brasil[[#This Row],[Estado]])</f>
        <v>Cachoeira Dourada-MG</v>
      </c>
      <c r="J4282">
        <f>IF(Tabela_Brasil[[#This Row],[IDHM]]&lt;=0.599,1,0)</f>
        <v>0</v>
      </c>
      <c r="K4282" t="str">
        <f>IF(Tabela_Brasil[[#This Row],[IDHM]]&lt;=0.55,"Baixo",IF(Tabela_Brasil[[#This Row],[IDHM]]&lt;=0.699,"Médio",IF(Tabela_Brasil[[#This Row],[IDHM]]&lt;=0.799,"Alto","Muito Alto")))</f>
        <v>Alto</v>
      </c>
      <c r="L4282" t="str">
        <f>VLOOKUP(Tabela_Brasil[[#This Row],[Estado]],'De-Para_Estado_Regiao'!$B$3:$C$29,2,FALSE)</f>
        <v>Sudeste</v>
      </c>
      <c r="M4282">
        <f>IF(Tabela_Brasil[[#This Row],[IBGE_1-4]]&gt;=951,1,0)</f>
        <v>0</v>
      </c>
      <c r="N4282">
        <f>IF(Tabela_Brasil[[#This Row],[COMP_P]]&lt;=2,1,0)</f>
        <v>1</v>
      </c>
    </row>
    <row r="4283" spans="1:14" x14ac:dyDescent="0.25">
      <c r="A4283" s="12" t="s">
        <v>4154</v>
      </c>
      <c r="B4283" s="12" t="s">
        <v>39</v>
      </c>
      <c r="C4283" s="12">
        <v>446</v>
      </c>
      <c r="D4283" s="12">
        <v>0.56000000000000005</v>
      </c>
      <c r="E4283" s="12">
        <v>0.499</v>
      </c>
      <c r="F4283" s="12">
        <v>0.45500000000000002</v>
      </c>
      <c r="G4283" s="12">
        <v>5995.44</v>
      </c>
      <c r="H4283" s="13">
        <v>1</v>
      </c>
      <c r="I4283" t="str">
        <f>CONCATENATE(Tabela_Brasil[[#This Row],[Município]],"-",Tabela_Brasil[[#This Row],[Estado]])</f>
        <v>Amaturá-AM</v>
      </c>
      <c r="J4283">
        <f>IF(Tabela_Brasil[[#This Row],[IDHM]]&lt;=0.599,1,0)</f>
        <v>1</v>
      </c>
      <c r="K4283" t="str">
        <f>IF(Tabela_Brasil[[#This Row],[IDHM]]&lt;=0.55,"Baixo",IF(Tabela_Brasil[[#This Row],[IDHM]]&lt;=0.699,"Médio",IF(Tabela_Brasil[[#This Row],[IDHM]]&lt;=0.799,"Alto","Muito Alto")))</f>
        <v>Médio</v>
      </c>
      <c r="L4283" t="str">
        <f>VLOOKUP(Tabela_Brasil[[#This Row],[Estado]],'De-Para_Estado_Regiao'!$B$3:$C$29,2,FALSE)</f>
        <v>Norte</v>
      </c>
      <c r="M4283">
        <f>IF(Tabela_Brasil[[#This Row],[IBGE_1-4]]&gt;=951,1,0)</f>
        <v>0</v>
      </c>
      <c r="N4283">
        <f>IF(Tabela_Brasil[[#This Row],[COMP_P]]&lt;=2,1,0)</f>
        <v>1</v>
      </c>
    </row>
    <row r="4284" spans="1:14" x14ac:dyDescent="0.25">
      <c r="A4284" s="9" t="s">
        <v>4155</v>
      </c>
      <c r="B4284" s="9" t="s">
        <v>59</v>
      </c>
      <c r="C4284" s="9">
        <v>45</v>
      </c>
      <c r="D4284" s="9">
        <v>0.7</v>
      </c>
      <c r="E4284" s="9">
        <v>0.66700000000000004</v>
      </c>
      <c r="F4284" s="9">
        <v>0.622</v>
      </c>
      <c r="G4284" s="9">
        <v>26514.13</v>
      </c>
      <c r="H4284" s="10">
        <v>3</v>
      </c>
      <c r="I4284" t="str">
        <f>CONCATENATE(Tabela_Brasil[[#This Row],[Município]],"-",Tabela_Brasil[[#This Row],[Estado]])</f>
        <v>Urupema-SC</v>
      </c>
      <c r="J4284">
        <f>IF(Tabela_Brasil[[#This Row],[IDHM]]&lt;=0.599,1,0)</f>
        <v>0</v>
      </c>
      <c r="K4284" t="str">
        <f>IF(Tabela_Brasil[[#This Row],[IDHM]]&lt;=0.55,"Baixo",IF(Tabela_Brasil[[#This Row],[IDHM]]&lt;=0.699,"Médio",IF(Tabela_Brasil[[#This Row],[IDHM]]&lt;=0.799,"Alto","Muito Alto")))</f>
        <v>Alto</v>
      </c>
      <c r="L4284" t="str">
        <f>VLOOKUP(Tabela_Brasil[[#This Row],[Estado]],'De-Para_Estado_Regiao'!$B$3:$C$29,2,FALSE)</f>
        <v>Sul</v>
      </c>
      <c r="M4284">
        <f>IF(Tabela_Brasil[[#This Row],[IBGE_1-4]]&gt;=951,1,0)</f>
        <v>0</v>
      </c>
      <c r="N4284">
        <f>IF(Tabela_Brasil[[#This Row],[COMP_P]]&lt;=2,1,0)</f>
        <v>0</v>
      </c>
    </row>
    <row r="4285" spans="1:14" x14ac:dyDescent="0.25">
      <c r="A4285" s="12" t="s">
        <v>3020</v>
      </c>
      <c r="B4285" s="12" t="s">
        <v>14</v>
      </c>
      <c r="C4285" s="12">
        <v>27</v>
      </c>
      <c r="D4285" s="12">
        <v>0.747</v>
      </c>
      <c r="E4285" s="12">
        <v>0.75600000000000001</v>
      </c>
      <c r="F4285" s="12">
        <v>0.64200000000000002</v>
      </c>
      <c r="G4285" s="12">
        <v>36389.160000000003</v>
      </c>
      <c r="H4285" s="13">
        <v>5</v>
      </c>
      <c r="I4285" t="str">
        <f>CONCATENATE(Tabela_Brasil[[#This Row],[Município]],"-",Tabela_Brasil[[#This Row],[Estado]])</f>
        <v>Alto Alegre-RS</v>
      </c>
      <c r="J4285">
        <f>IF(Tabela_Brasil[[#This Row],[IDHM]]&lt;=0.599,1,0)</f>
        <v>0</v>
      </c>
      <c r="K4285" t="str">
        <f>IF(Tabela_Brasil[[#This Row],[IDHM]]&lt;=0.55,"Baixo",IF(Tabela_Brasil[[#This Row],[IDHM]]&lt;=0.699,"Médio",IF(Tabela_Brasil[[#This Row],[IDHM]]&lt;=0.799,"Alto","Muito Alto")))</f>
        <v>Alto</v>
      </c>
      <c r="L4285" t="str">
        <f>VLOOKUP(Tabela_Brasil[[#This Row],[Estado]],'De-Para_Estado_Regiao'!$B$3:$C$29,2,FALSE)</f>
        <v>Sul</v>
      </c>
      <c r="M4285">
        <f>IF(Tabela_Brasil[[#This Row],[IBGE_1-4]]&gt;=951,1,0)</f>
        <v>0</v>
      </c>
      <c r="N4285">
        <f>IF(Tabela_Brasil[[#This Row],[COMP_P]]&lt;=2,1,0)</f>
        <v>0</v>
      </c>
    </row>
    <row r="4286" spans="1:14" x14ac:dyDescent="0.25">
      <c r="A4286" s="9" t="s">
        <v>52</v>
      </c>
      <c r="B4286" s="9" t="s">
        <v>94</v>
      </c>
      <c r="C4286" s="9">
        <v>297</v>
      </c>
      <c r="D4286" s="9">
        <v>0.52400000000000002</v>
      </c>
      <c r="E4286" s="9">
        <v>0.502</v>
      </c>
      <c r="F4286" s="9">
        <v>0.38700000000000001</v>
      </c>
      <c r="G4286" s="9">
        <v>6823.91</v>
      </c>
      <c r="H4286" s="10">
        <v>13</v>
      </c>
      <c r="I4286" t="str">
        <f>CONCATENATE(Tabela_Brasil[[#This Row],[Município]],"-",Tabela_Brasil[[#This Row],[Estado]])</f>
        <v>Campo Grande-AL</v>
      </c>
      <c r="J4286">
        <f>IF(Tabela_Brasil[[#This Row],[IDHM]]&lt;=0.599,1,0)</f>
        <v>1</v>
      </c>
      <c r="K4286" t="str">
        <f>IF(Tabela_Brasil[[#This Row],[IDHM]]&lt;=0.55,"Baixo",IF(Tabela_Brasil[[#This Row],[IDHM]]&lt;=0.699,"Médio",IF(Tabela_Brasil[[#This Row],[IDHM]]&lt;=0.799,"Alto","Muito Alto")))</f>
        <v>Baixo</v>
      </c>
      <c r="L4286" t="str">
        <f>VLOOKUP(Tabela_Brasil[[#This Row],[Estado]],'De-Para_Estado_Regiao'!$B$3:$C$29,2,FALSE)</f>
        <v>Nordeste</v>
      </c>
      <c r="M4286">
        <f>IF(Tabela_Brasil[[#This Row],[IBGE_1-4]]&gt;=951,1,0)</f>
        <v>0</v>
      </c>
      <c r="N4286">
        <f>IF(Tabela_Brasil[[#This Row],[COMP_P]]&lt;=2,1,0)</f>
        <v>0</v>
      </c>
    </row>
    <row r="4287" spans="1:14" x14ac:dyDescent="0.25">
      <c r="A4287" s="12" t="s">
        <v>4156</v>
      </c>
      <c r="B4287" s="12" t="s">
        <v>22</v>
      </c>
      <c r="C4287" s="12">
        <v>78</v>
      </c>
      <c r="D4287" s="12">
        <v>0.7</v>
      </c>
      <c r="E4287" s="12">
        <v>0.67800000000000005</v>
      </c>
      <c r="F4287" s="12">
        <v>0.61599999999999999</v>
      </c>
      <c r="G4287" s="12">
        <v>26809.759999999998</v>
      </c>
      <c r="H4287" s="13">
        <v>0</v>
      </c>
      <c r="I4287" t="str">
        <f>CONCATENATE(Tabela_Brasil[[#This Row],[Município]],"-",Tabela_Brasil[[#This Row],[Estado]])</f>
        <v>São Pedro Do Paraná-PR</v>
      </c>
      <c r="J4287">
        <f>IF(Tabela_Brasil[[#This Row],[IDHM]]&lt;=0.599,1,0)</f>
        <v>0</v>
      </c>
      <c r="K4287" t="str">
        <f>IF(Tabela_Brasil[[#This Row],[IDHM]]&lt;=0.55,"Baixo",IF(Tabela_Brasil[[#This Row],[IDHM]]&lt;=0.699,"Médio",IF(Tabela_Brasil[[#This Row],[IDHM]]&lt;=0.799,"Alto","Muito Alto")))</f>
        <v>Alto</v>
      </c>
      <c r="L4287" t="str">
        <f>VLOOKUP(Tabela_Brasil[[#This Row],[Estado]],'De-Para_Estado_Regiao'!$B$3:$C$29,2,FALSE)</f>
        <v>Sul</v>
      </c>
      <c r="M4287">
        <f>IF(Tabela_Brasil[[#This Row],[IBGE_1-4]]&gt;=951,1,0)</f>
        <v>0</v>
      </c>
      <c r="N4287">
        <f>IF(Tabela_Brasil[[#This Row],[COMP_P]]&lt;=2,1,0)</f>
        <v>1</v>
      </c>
    </row>
    <row r="4288" spans="1:14" x14ac:dyDescent="0.25">
      <c r="A4288" s="9" t="s">
        <v>4157</v>
      </c>
      <c r="B4288" s="9" t="s">
        <v>111</v>
      </c>
      <c r="C4288" s="9">
        <v>88</v>
      </c>
      <c r="D4288" s="9">
        <v>0.65400000000000003</v>
      </c>
      <c r="E4288" s="9">
        <v>0.65400000000000003</v>
      </c>
      <c r="F4288" s="9">
        <v>0.53500000000000003</v>
      </c>
      <c r="G4288" s="9">
        <v>23889.08</v>
      </c>
      <c r="H4288" s="10">
        <v>0</v>
      </c>
      <c r="I4288" t="str">
        <f>CONCATENATE(Tabela_Brasil[[#This Row],[Município]],"-",Tabela_Brasil[[#This Row],[Estado]])</f>
        <v>Talismã-TO</v>
      </c>
      <c r="J4288">
        <f>IF(Tabela_Brasil[[#This Row],[IDHM]]&lt;=0.599,1,0)</f>
        <v>0</v>
      </c>
      <c r="K4288" t="str">
        <f>IF(Tabela_Brasil[[#This Row],[IDHM]]&lt;=0.55,"Baixo",IF(Tabela_Brasil[[#This Row],[IDHM]]&lt;=0.699,"Médio",IF(Tabela_Brasil[[#This Row],[IDHM]]&lt;=0.799,"Alto","Muito Alto")))</f>
        <v>Médio</v>
      </c>
      <c r="L4288" t="str">
        <f>VLOOKUP(Tabela_Brasil[[#This Row],[Estado]],'De-Para_Estado_Regiao'!$B$3:$C$29,2,FALSE)</f>
        <v>Norte</v>
      </c>
      <c r="M4288">
        <f>IF(Tabela_Brasil[[#This Row],[IBGE_1-4]]&gt;=951,1,0)</f>
        <v>0</v>
      </c>
      <c r="N4288">
        <f>IF(Tabela_Brasil[[#This Row],[COMP_P]]&lt;=2,1,0)</f>
        <v>1</v>
      </c>
    </row>
    <row r="4289" spans="1:14" x14ac:dyDescent="0.25">
      <c r="A4289" s="12" t="s">
        <v>4158</v>
      </c>
      <c r="B4289" s="12" t="s">
        <v>16</v>
      </c>
      <c r="C4289" s="12">
        <v>234</v>
      </c>
      <c r="D4289" s="12">
        <v>0.69</v>
      </c>
      <c r="E4289" s="12">
        <v>0.68100000000000005</v>
      </c>
      <c r="F4289" s="12">
        <v>0.60799999999999998</v>
      </c>
      <c r="G4289" s="12">
        <v>11527.88</v>
      </c>
      <c r="H4289" s="13">
        <v>1</v>
      </c>
      <c r="I4289" t="str">
        <f>CONCATENATE(Tabela_Brasil[[#This Row],[Município]],"-",Tabela_Brasil[[#This Row],[Estado]])</f>
        <v>Bandeira Do Sul-MG</v>
      </c>
      <c r="J4289">
        <f>IF(Tabela_Brasil[[#This Row],[IDHM]]&lt;=0.599,1,0)</f>
        <v>0</v>
      </c>
      <c r="K4289" t="str">
        <f>IF(Tabela_Brasil[[#This Row],[IDHM]]&lt;=0.55,"Baixo",IF(Tabela_Brasil[[#This Row],[IDHM]]&lt;=0.699,"Médio",IF(Tabela_Brasil[[#This Row],[IDHM]]&lt;=0.799,"Alto","Muito Alto")))</f>
        <v>Médio</v>
      </c>
      <c r="L4289" t="str">
        <f>VLOOKUP(Tabela_Brasil[[#This Row],[Estado]],'De-Para_Estado_Regiao'!$B$3:$C$29,2,FALSE)</f>
        <v>Sudeste</v>
      </c>
      <c r="M4289">
        <f>IF(Tabela_Brasil[[#This Row],[IBGE_1-4]]&gt;=951,1,0)</f>
        <v>0</v>
      </c>
      <c r="N4289">
        <f>IF(Tabela_Brasil[[#This Row],[COMP_P]]&lt;=2,1,0)</f>
        <v>1</v>
      </c>
    </row>
    <row r="4290" spans="1:14" x14ac:dyDescent="0.25">
      <c r="A4290" s="9" t="s">
        <v>4159</v>
      </c>
      <c r="B4290" s="9" t="s">
        <v>94</v>
      </c>
      <c r="C4290" s="9">
        <v>73</v>
      </c>
      <c r="D4290" s="9">
        <v>0.51700000000000002</v>
      </c>
      <c r="E4290" s="9">
        <v>0.50700000000000001</v>
      </c>
      <c r="F4290" s="9">
        <v>0.376</v>
      </c>
      <c r="G4290" s="9">
        <v>9688.61</v>
      </c>
      <c r="H4290" s="10">
        <v>1</v>
      </c>
      <c r="I4290" t="str">
        <f>CONCATENATE(Tabela_Brasil[[#This Row],[Município]],"-",Tabela_Brasil[[#This Row],[Estado]])</f>
        <v>Belo Monte-AL</v>
      </c>
      <c r="J4290">
        <f>IF(Tabela_Brasil[[#This Row],[IDHM]]&lt;=0.599,1,0)</f>
        <v>1</v>
      </c>
      <c r="K4290" t="str">
        <f>IF(Tabela_Brasil[[#This Row],[IDHM]]&lt;=0.55,"Baixo",IF(Tabela_Brasil[[#This Row],[IDHM]]&lt;=0.699,"Médio",IF(Tabela_Brasil[[#This Row],[IDHM]]&lt;=0.799,"Alto","Muito Alto")))</f>
        <v>Baixo</v>
      </c>
      <c r="L4290" t="str">
        <f>VLOOKUP(Tabela_Brasil[[#This Row],[Estado]],'De-Para_Estado_Regiao'!$B$3:$C$29,2,FALSE)</f>
        <v>Nordeste</v>
      </c>
      <c r="M4290">
        <f>IF(Tabela_Brasil[[#This Row],[IBGE_1-4]]&gt;=951,1,0)</f>
        <v>0</v>
      </c>
      <c r="N4290">
        <f>IF(Tabela_Brasil[[#This Row],[COMP_P]]&lt;=2,1,0)</f>
        <v>1</v>
      </c>
    </row>
    <row r="4291" spans="1:14" x14ac:dyDescent="0.25">
      <c r="A4291" s="12" t="s">
        <v>4160</v>
      </c>
      <c r="B4291" s="12" t="s">
        <v>94</v>
      </c>
      <c r="C4291" s="12">
        <v>216</v>
      </c>
      <c r="D4291" s="12">
        <v>0.49299999999999999</v>
      </c>
      <c r="E4291" s="12">
        <v>0.51300000000000001</v>
      </c>
      <c r="F4291" s="12">
        <v>0.34499999999999997</v>
      </c>
      <c r="G4291" s="12">
        <v>5586.41</v>
      </c>
      <c r="H4291" s="13">
        <v>10</v>
      </c>
      <c r="I4291" t="str">
        <f>CONCATENATE(Tabela_Brasil[[#This Row],[Município]],"-",Tabela_Brasil[[#This Row],[Estado]])</f>
        <v>Olivença-AL</v>
      </c>
      <c r="J4291">
        <f>IF(Tabela_Brasil[[#This Row],[IDHM]]&lt;=0.599,1,0)</f>
        <v>1</v>
      </c>
      <c r="K4291" t="str">
        <f>IF(Tabela_Brasil[[#This Row],[IDHM]]&lt;=0.55,"Baixo",IF(Tabela_Brasil[[#This Row],[IDHM]]&lt;=0.699,"Médio",IF(Tabela_Brasil[[#This Row],[IDHM]]&lt;=0.799,"Alto","Muito Alto")))</f>
        <v>Baixo</v>
      </c>
      <c r="L4291" t="str">
        <f>VLOOKUP(Tabela_Brasil[[#This Row],[Estado]],'De-Para_Estado_Regiao'!$B$3:$C$29,2,FALSE)</f>
        <v>Nordeste</v>
      </c>
      <c r="M4291">
        <f>IF(Tabela_Brasil[[#This Row],[IBGE_1-4]]&gt;=951,1,0)</f>
        <v>0</v>
      </c>
      <c r="N4291">
        <f>IF(Tabela_Brasil[[#This Row],[COMP_P]]&lt;=2,1,0)</f>
        <v>0</v>
      </c>
    </row>
    <row r="4292" spans="1:14" x14ac:dyDescent="0.25">
      <c r="A4292" s="9" t="s">
        <v>4161</v>
      </c>
      <c r="B4292" s="9" t="s">
        <v>22</v>
      </c>
      <c r="C4292" s="9">
        <v>91</v>
      </c>
      <c r="D4292" s="9">
        <v>0.71599999999999997</v>
      </c>
      <c r="E4292" s="9">
        <v>0.68300000000000005</v>
      </c>
      <c r="F4292" s="9">
        <v>0.66200000000000003</v>
      </c>
      <c r="G4292" s="9">
        <v>28373.94</v>
      </c>
      <c r="H4292" s="10">
        <v>0</v>
      </c>
      <c r="I4292" t="str">
        <f>CONCATENATE(Tabela_Brasil[[#This Row],[Município]],"-",Tabela_Brasil[[#This Row],[Estado]])</f>
        <v>Santo Antônio Do Paraíso-PR</v>
      </c>
      <c r="J4292">
        <f>IF(Tabela_Brasil[[#This Row],[IDHM]]&lt;=0.599,1,0)</f>
        <v>0</v>
      </c>
      <c r="K4292" t="str">
        <f>IF(Tabela_Brasil[[#This Row],[IDHM]]&lt;=0.55,"Baixo",IF(Tabela_Brasil[[#This Row],[IDHM]]&lt;=0.699,"Médio",IF(Tabela_Brasil[[#This Row],[IDHM]]&lt;=0.799,"Alto","Muito Alto")))</f>
        <v>Alto</v>
      </c>
      <c r="L4292" t="str">
        <f>VLOOKUP(Tabela_Brasil[[#This Row],[Estado]],'De-Para_Estado_Regiao'!$B$3:$C$29,2,FALSE)</f>
        <v>Sul</v>
      </c>
      <c r="M4292">
        <f>IF(Tabela_Brasil[[#This Row],[IBGE_1-4]]&gt;=951,1,0)</f>
        <v>0</v>
      </c>
      <c r="N4292">
        <f>IF(Tabela_Brasil[[#This Row],[COMP_P]]&lt;=2,1,0)</f>
        <v>1</v>
      </c>
    </row>
    <row r="4293" spans="1:14" x14ac:dyDescent="0.25">
      <c r="A4293" s="12" t="s">
        <v>4162</v>
      </c>
      <c r="B4293" s="12" t="s">
        <v>31</v>
      </c>
      <c r="C4293" s="12">
        <v>337</v>
      </c>
      <c r="D4293" s="12">
        <v>0.59</v>
      </c>
      <c r="E4293" s="12">
        <v>0.52200000000000002</v>
      </c>
      <c r="F4293" s="12">
        <v>0.51600000000000001</v>
      </c>
      <c r="G4293" s="12">
        <v>6036.05</v>
      </c>
      <c r="H4293" s="13">
        <v>14</v>
      </c>
      <c r="I4293" t="str">
        <f>CONCATENATE(Tabela_Brasil[[#This Row],[Município]],"-",Tabela_Brasil[[#This Row],[Estado]])</f>
        <v>Ararendá-CE</v>
      </c>
      <c r="J4293">
        <f>IF(Tabela_Brasil[[#This Row],[IDHM]]&lt;=0.599,1,0)</f>
        <v>1</v>
      </c>
      <c r="K4293" t="str">
        <f>IF(Tabela_Brasil[[#This Row],[IDHM]]&lt;=0.55,"Baixo",IF(Tabela_Brasil[[#This Row],[IDHM]]&lt;=0.699,"Médio",IF(Tabela_Brasil[[#This Row],[IDHM]]&lt;=0.799,"Alto","Muito Alto")))</f>
        <v>Médio</v>
      </c>
      <c r="L4293" t="str">
        <f>VLOOKUP(Tabela_Brasil[[#This Row],[Estado]],'De-Para_Estado_Regiao'!$B$3:$C$29,2,FALSE)</f>
        <v>Nordeste</v>
      </c>
      <c r="M4293">
        <f>IF(Tabela_Brasil[[#This Row],[IBGE_1-4]]&gt;=951,1,0)</f>
        <v>0</v>
      </c>
      <c r="N4293">
        <f>IF(Tabela_Brasil[[#This Row],[COMP_P]]&lt;=2,1,0)</f>
        <v>0</v>
      </c>
    </row>
    <row r="4294" spans="1:14" x14ac:dyDescent="0.25">
      <c r="A4294" s="9" t="s">
        <v>4163</v>
      </c>
      <c r="B4294" s="9" t="s">
        <v>16</v>
      </c>
      <c r="C4294" s="9">
        <v>109</v>
      </c>
      <c r="D4294" s="9">
        <v>0.71</v>
      </c>
      <c r="E4294" s="9">
        <v>0.74399999999999999</v>
      </c>
      <c r="F4294" s="9">
        <v>0.55200000000000005</v>
      </c>
      <c r="G4294" s="9">
        <v>16931.5</v>
      </c>
      <c r="H4294" s="10">
        <v>5</v>
      </c>
      <c r="I4294" t="str">
        <f>CONCATENATE(Tabela_Brasil[[#This Row],[Município]],"-",Tabela_Brasil[[#This Row],[Estado]])</f>
        <v>Matutina-MG</v>
      </c>
      <c r="J4294">
        <f>IF(Tabela_Brasil[[#This Row],[IDHM]]&lt;=0.599,1,0)</f>
        <v>0</v>
      </c>
      <c r="K4294" t="str">
        <f>IF(Tabela_Brasil[[#This Row],[IDHM]]&lt;=0.55,"Baixo",IF(Tabela_Brasil[[#This Row],[IDHM]]&lt;=0.699,"Médio",IF(Tabela_Brasil[[#This Row],[IDHM]]&lt;=0.799,"Alto","Muito Alto")))</f>
        <v>Alto</v>
      </c>
      <c r="L4294" t="str">
        <f>VLOOKUP(Tabela_Brasil[[#This Row],[Estado]],'De-Para_Estado_Regiao'!$B$3:$C$29,2,FALSE)</f>
        <v>Sudeste</v>
      </c>
      <c r="M4294">
        <f>IF(Tabela_Brasil[[#This Row],[IBGE_1-4]]&gt;=951,1,0)</f>
        <v>0</v>
      </c>
      <c r="N4294">
        <f>IF(Tabela_Brasil[[#This Row],[COMP_P]]&lt;=2,1,0)</f>
        <v>0</v>
      </c>
    </row>
    <row r="4295" spans="1:14" x14ac:dyDescent="0.25">
      <c r="A4295" s="12" t="s">
        <v>4164</v>
      </c>
      <c r="B4295" s="12" t="s">
        <v>14</v>
      </c>
      <c r="C4295" s="12">
        <v>10</v>
      </c>
      <c r="D4295" s="12">
        <v>0.72799999999999998</v>
      </c>
      <c r="E4295" s="12">
        <v>0.77</v>
      </c>
      <c r="F4295" s="12">
        <v>0.58699999999999997</v>
      </c>
      <c r="G4295" s="12">
        <v>22774.22</v>
      </c>
      <c r="H4295" s="13">
        <v>2</v>
      </c>
      <c r="I4295" t="str">
        <f>CONCATENATE(Tabela_Brasil[[#This Row],[Município]],"-",Tabela_Brasil[[#This Row],[Estado]])</f>
        <v>Boa Vista Do Sul-RS</v>
      </c>
      <c r="J4295">
        <f>IF(Tabela_Brasil[[#This Row],[IDHM]]&lt;=0.599,1,0)</f>
        <v>0</v>
      </c>
      <c r="K4295" t="str">
        <f>IF(Tabela_Brasil[[#This Row],[IDHM]]&lt;=0.55,"Baixo",IF(Tabela_Brasil[[#This Row],[IDHM]]&lt;=0.699,"Médio",IF(Tabela_Brasil[[#This Row],[IDHM]]&lt;=0.799,"Alto","Muito Alto")))</f>
        <v>Alto</v>
      </c>
      <c r="L4295" t="str">
        <f>VLOOKUP(Tabela_Brasil[[#This Row],[Estado]],'De-Para_Estado_Regiao'!$B$3:$C$29,2,FALSE)</f>
        <v>Sul</v>
      </c>
      <c r="M4295">
        <f>IF(Tabela_Brasil[[#This Row],[IBGE_1-4]]&gt;=951,1,0)</f>
        <v>0</v>
      </c>
      <c r="N4295">
        <f>IF(Tabela_Brasil[[#This Row],[COMP_P]]&lt;=2,1,0)</f>
        <v>1</v>
      </c>
    </row>
    <row r="4296" spans="1:14" x14ac:dyDescent="0.25">
      <c r="A4296" s="9" t="s">
        <v>4165</v>
      </c>
      <c r="B4296" s="9" t="s">
        <v>49</v>
      </c>
      <c r="C4296" s="9">
        <v>297</v>
      </c>
      <c r="D4296" s="9">
        <v>0.59699999999999998</v>
      </c>
      <c r="E4296" s="9">
        <v>0.52400000000000002</v>
      </c>
      <c r="F4296" s="9">
        <v>0.50700000000000001</v>
      </c>
      <c r="G4296" s="9">
        <v>7844.31</v>
      </c>
      <c r="H4296" s="10">
        <v>7</v>
      </c>
      <c r="I4296" t="str">
        <f>CONCATENATE(Tabela_Brasil[[#This Row],[Município]],"-",Tabela_Brasil[[#This Row],[Estado]])</f>
        <v>Magalhães Barata-PA</v>
      </c>
      <c r="J4296">
        <f>IF(Tabela_Brasil[[#This Row],[IDHM]]&lt;=0.599,1,0)</f>
        <v>1</v>
      </c>
      <c r="K4296" t="str">
        <f>IF(Tabela_Brasil[[#This Row],[IDHM]]&lt;=0.55,"Baixo",IF(Tabela_Brasil[[#This Row],[IDHM]]&lt;=0.699,"Médio",IF(Tabela_Brasil[[#This Row],[IDHM]]&lt;=0.799,"Alto","Muito Alto")))</f>
        <v>Médio</v>
      </c>
      <c r="L4296" t="str">
        <f>VLOOKUP(Tabela_Brasil[[#This Row],[Estado]],'De-Para_Estado_Regiao'!$B$3:$C$29,2,FALSE)</f>
        <v>Norte</v>
      </c>
      <c r="M4296">
        <f>IF(Tabela_Brasil[[#This Row],[IBGE_1-4]]&gt;=951,1,0)</f>
        <v>0</v>
      </c>
      <c r="N4296">
        <f>IF(Tabela_Brasil[[#This Row],[COMP_P]]&lt;=2,1,0)</f>
        <v>0</v>
      </c>
    </row>
    <row r="4297" spans="1:14" x14ac:dyDescent="0.25">
      <c r="A4297" s="12" t="s">
        <v>4166</v>
      </c>
      <c r="B4297" s="12" t="s">
        <v>94</v>
      </c>
      <c r="C4297" s="12">
        <v>301</v>
      </c>
      <c r="D4297" s="12">
        <v>0.55000000000000004</v>
      </c>
      <c r="E4297" s="12">
        <v>0.53200000000000003</v>
      </c>
      <c r="F4297" s="12">
        <v>0.41</v>
      </c>
      <c r="G4297" s="12">
        <v>9103.92</v>
      </c>
      <c r="H4297" s="13">
        <v>1</v>
      </c>
      <c r="I4297" t="str">
        <f>CONCATENATE(Tabela_Brasil[[#This Row],[Município]],"-",Tabela_Brasil[[#This Row],[Estado]])</f>
        <v>Jacuípe-AL</v>
      </c>
      <c r="J4297">
        <f>IF(Tabela_Brasil[[#This Row],[IDHM]]&lt;=0.599,1,0)</f>
        <v>1</v>
      </c>
      <c r="K4297" t="str">
        <f>IF(Tabela_Brasil[[#This Row],[IDHM]]&lt;=0.55,"Baixo",IF(Tabela_Brasil[[#This Row],[IDHM]]&lt;=0.699,"Médio",IF(Tabela_Brasil[[#This Row],[IDHM]]&lt;=0.799,"Alto","Muito Alto")))</f>
        <v>Baixo</v>
      </c>
      <c r="L4297" t="str">
        <f>VLOOKUP(Tabela_Brasil[[#This Row],[Estado]],'De-Para_Estado_Regiao'!$B$3:$C$29,2,FALSE)</f>
        <v>Nordeste</v>
      </c>
      <c r="M4297">
        <f>IF(Tabela_Brasil[[#This Row],[IBGE_1-4]]&gt;=951,1,0)</f>
        <v>0</v>
      </c>
      <c r="N4297">
        <f>IF(Tabela_Brasil[[#This Row],[COMP_P]]&lt;=2,1,0)</f>
        <v>1</v>
      </c>
    </row>
    <row r="4298" spans="1:14" x14ac:dyDescent="0.25">
      <c r="A4298" s="9" t="s">
        <v>4167</v>
      </c>
      <c r="B4298" s="9" t="s">
        <v>49</v>
      </c>
      <c r="C4298" s="9">
        <v>401</v>
      </c>
      <c r="D4298" s="9">
        <v>0.58899999999999997</v>
      </c>
      <c r="E4298" s="9">
        <v>0.57399999999999995</v>
      </c>
      <c r="F4298" s="9">
        <v>0.46700000000000003</v>
      </c>
      <c r="G4298" s="9">
        <v>8762.1299999999992</v>
      </c>
      <c r="H4298" s="10">
        <v>0</v>
      </c>
      <c r="I4298" t="str">
        <f>CONCATENATE(Tabela_Brasil[[#This Row],[Município]],"-",Tabela_Brasil[[#This Row],[Estado]])</f>
        <v>Palestina Do Pará-PA</v>
      </c>
      <c r="J4298">
        <f>IF(Tabela_Brasil[[#This Row],[IDHM]]&lt;=0.599,1,0)</f>
        <v>1</v>
      </c>
      <c r="K4298" t="str">
        <f>IF(Tabela_Brasil[[#This Row],[IDHM]]&lt;=0.55,"Baixo",IF(Tabela_Brasil[[#This Row],[IDHM]]&lt;=0.699,"Médio",IF(Tabela_Brasil[[#This Row],[IDHM]]&lt;=0.799,"Alto","Muito Alto")))</f>
        <v>Médio</v>
      </c>
      <c r="L4298" t="str">
        <f>VLOOKUP(Tabela_Brasil[[#This Row],[Estado]],'De-Para_Estado_Regiao'!$B$3:$C$29,2,FALSE)</f>
        <v>Norte</v>
      </c>
      <c r="M4298">
        <f>IF(Tabela_Brasil[[#This Row],[IBGE_1-4]]&gt;=951,1,0)</f>
        <v>0</v>
      </c>
      <c r="N4298">
        <f>IF(Tabela_Brasil[[#This Row],[COMP_P]]&lt;=2,1,0)</f>
        <v>1</v>
      </c>
    </row>
    <row r="4299" spans="1:14" x14ac:dyDescent="0.25">
      <c r="A4299" s="12" t="s">
        <v>4168</v>
      </c>
      <c r="B4299" s="12" t="s">
        <v>16</v>
      </c>
      <c r="C4299" s="12">
        <v>109</v>
      </c>
      <c r="D4299" s="12">
        <v>0.66</v>
      </c>
      <c r="E4299" s="12">
        <v>0.67200000000000004</v>
      </c>
      <c r="F4299" s="12">
        <v>0.51300000000000001</v>
      </c>
      <c r="G4299" s="12">
        <v>14702.27</v>
      </c>
      <c r="H4299" s="13">
        <v>0</v>
      </c>
      <c r="I4299" t="str">
        <f>CONCATENATE(Tabela_Brasil[[#This Row],[Município]],"-",Tabela_Brasil[[#This Row],[Estado]])</f>
        <v>Aguanil-MG</v>
      </c>
      <c r="J4299">
        <f>IF(Tabela_Brasil[[#This Row],[IDHM]]&lt;=0.599,1,0)</f>
        <v>0</v>
      </c>
      <c r="K4299" t="str">
        <f>IF(Tabela_Brasil[[#This Row],[IDHM]]&lt;=0.55,"Baixo",IF(Tabela_Brasil[[#This Row],[IDHM]]&lt;=0.699,"Médio",IF(Tabela_Brasil[[#This Row],[IDHM]]&lt;=0.799,"Alto","Muito Alto")))</f>
        <v>Médio</v>
      </c>
      <c r="L4299" t="str">
        <f>VLOOKUP(Tabela_Brasil[[#This Row],[Estado]],'De-Para_Estado_Regiao'!$B$3:$C$29,2,FALSE)</f>
        <v>Sudeste</v>
      </c>
      <c r="M4299">
        <f>IF(Tabela_Brasil[[#This Row],[IBGE_1-4]]&gt;=951,1,0)</f>
        <v>0</v>
      </c>
      <c r="N4299">
        <f>IF(Tabela_Brasil[[#This Row],[COMP_P]]&lt;=2,1,0)</f>
        <v>1</v>
      </c>
    </row>
    <row r="4300" spans="1:14" x14ac:dyDescent="0.25">
      <c r="A4300" s="9" t="s">
        <v>4169</v>
      </c>
      <c r="B4300" s="9" t="s">
        <v>14</v>
      </c>
      <c r="C4300" s="9">
        <v>21</v>
      </c>
      <c r="D4300" s="9">
        <v>0.72299999999999998</v>
      </c>
      <c r="E4300" s="9">
        <v>0.75800000000000001</v>
      </c>
      <c r="F4300" s="9">
        <v>0.58399999999999996</v>
      </c>
      <c r="G4300" s="9">
        <v>32921.589999999997</v>
      </c>
      <c r="H4300" s="10">
        <v>2</v>
      </c>
      <c r="I4300" t="str">
        <f>CONCATENATE(Tabela_Brasil[[#This Row],[Município]],"-",Tabela_Brasil[[#This Row],[Estado]])</f>
        <v>Vespasiano Corrêa-RS</v>
      </c>
      <c r="J4300">
        <f>IF(Tabela_Brasil[[#This Row],[IDHM]]&lt;=0.599,1,0)</f>
        <v>0</v>
      </c>
      <c r="K4300" t="str">
        <f>IF(Tabela_Brasil[[#This Row],[IDHM]]&lt;=0.55,"Baixo",IF(Tabela_Brasil[[#This Row],[IDHM]]&lt;=0.699,"Médio",IF(Tabela_Brasil[[#This Row],[IDHM]]&lt;=0.799,"Alto","Muito Alto")))</f>
        <v>Alto</v>
      </c>
      <c r="L4300" t="str">
        <f>VLOOKUP(Tabela_Brasil[[#This Row],[Estado]],'De-Para_Estado_Regiao'!$B$3:$C$29,2,FALSE)</f>
        <v>Sul</v>
      </c>
      <c r="M4300">
        <f>IF(Tabela_Brasil[[#This Row],[IBGE_1-4]]&gt;=951,1,0)</f>
        <v>0</v>
      </c>
      <c r="N4300">
        <f>IF(Tabela_Brasil[[#This Row],[COMP_P]]&lt;=2,1,0)</f>
        <v>1</v>
      </c>
    </row>
    <row r="4301" spans="1:14" x14ac:dyDescent="0.25">
      <c r="A4301" s="12" t="s">
        <v>4170</v>
      </c>
      <c r="B4301" s="12" t="s">
        <v>7</v>
      </c>
      <c r="C4301" s="12">
        <v>219</v>
      </c>
      <c r="D4301" s="12">
        <v>0.7</v>
      </c>
      <c r="E4301" s="12">
        <v>0.67600000000000005</v>
      </c>
      <c r="F4301" s="12">
        <v>0.621</v>
      </c>
      <c r="G4301" s="12">
        <v>12581.98</v>
      </c>
      <c r="H4301" s="13">
        <v>1</v>
      </c>
      <c r="I4301" t="str">
        <f>CONCATENATE(Tabela_Brasil[[#This Row],[Município]],"-",Tabela_Brasil[[#This Row],[Estado]])</f>
        <v>Guzolândia-SP</v>
      </c>
      <c r="J4301">
        <f>IF(Tabela_Brasil[[#This Row],[IDHM]]&lt;=0.599,1,0)</f>
        <v>0</v>
      </c>
      <c r="K4301" t="str">
        <f>IF(Tabela_Brasil[[#This Row],[IDHM]]&lt;=0.55,"Baixo",IF(Tabela_Brasil[[#This Row],[IDHM]]&lt;=0.699,"Médio",IF(Tabela_Brasil[[#This Row],[IDHM]]&lt;=0.799,"Alto","Muito Alto")))</f>
        <v>Alto</v>
      </c>
      <c r="L4301" t="str">
        <f>VLOOKUP(Tabela_Brasil[[#This Row],[Estado]],'De-Para_Estado_Regiao'!$B$3:$C$29,2,FALSE)</f>
        <v>Sudeste</v>
      </c>
      <c r="M4301">
        <f>IF(Tabela_Brasil[[#This Row],[IBGE_1-4]]&gt;=951,1,0)</f>
        <v>0</v>
      </c>
      <c r="N4301">
        <f>IF(Tabela_Brasil[[#This Row],[COMP_P]]&lt;=2,1,0)</f>
        <v>1</v>
      </c>
    </row>
    <row r="4302" spans="1:14" x14ac:dyDescent="0.25">
      <c r="A4302" s="9" t="s">
        <v>4171</v>
      </c>
      <c r="B4302" s="9" t="s">
        <v>210</v>
      </c>
      <c r="C4302" s="9">
        <v>223</v>
      </c>
      <c r="D4302" s="9">
        <v>0.71</v>
      </c>
      <c r="E4302" s="9">
        <v>0.65900000000000003</v>
      </c>
      <c r="F4302" s="9">
        <v>0.69199999999999995</v>
      </c>
      <c r="G4302" s="9">
        <v>12865.4</v>
      </c>
      <c r="H4302" s="10">
        <v>4</v>
      </c>
      <c r="I4302" t="str">
        <f>CONCATENATE(Tabela_Brasil[[#This Row],[Município]],"-",Tabela_Brasil[[#This Row],[Estado]])</f>
        <v>Serra Do Navio-AP</v>
      </c>
      <c r="J4302">
        <f>IF(Tabela_Brasil[[#This Row],[IDHM]]&lt;=0.599,1,0)</f>
        <v>0</v>
      </c>
      <c r="K4302" t="str">
        <f>IF(Tabela_Brasil[[#This Row],[IDHM]]&lt;=0.55,"Baixo",IF(Tabela_Brasil[[#This Row],[IDHM]]&lt;=0.699,"Médio",IF(Tabela_Brasil[[#This Row],[IDHM]]&lt;=0.799,"Alto","Muito Alto")))</f>
        <v>Alto</v>
      </c>
      <c r="L4302" t="str">
        <f>VLOOKUP(Tabela_Brasil[[#This Row],[Estado]],'De-Para_Estado_Regiao'!$B$3:$C$29,2,FALSE)</f>
        <v>Norte</v>
      </c>
      <c r="M4302">
        <f>IF(Tabela_Brasil[[#This Row],[IBGE_1-4]]&gt;=951,1,0)</f>
        <v>0</v>
      </c>
      <c r="N4302">
        <f>IF(Tabela_Brasil[[#This Row],[COMP_P]]&lt;=2,1,0)</f>
        <v>0</v>
      </c>
    </row>
    <row r="4303" spans="1:14" x14ac:dyDescent="0.25">
      <c r="A4303" s="12" t="s">
        <v>4172</v>
      </c>
      <c r="B4303" s="12" t="s">
        <v>87</v>
      </c>
      <c r="C4303" s="12">
        <v>406</v>
      </c>
      <c r="D4303" s="12">
        <v>0.57899999999999996</v>
      </c>
      <c r="E4303" s="12">
        <v>0.52600000000000002</v>
      </c>
      <c r="F4303" s="12">
        <v>0.505</v>
      </c>
      <c r="G4303" s="12">
        <v>6179.24</v>
      </c>
      <c r="H4303" s="13">
        <v>0</v>
      </c>
      <c r="I4303" t="str">
        <f>CONCATENATE(Tabela_Brasil[[#This Row],[Município]],"-",Tabela_Brasil[[#This Row],[Estado]])</f>
        <v>Sucupira Do Norte-MA</v>
      </c>
      <c r="J4303">
        <f>IF(Tabela_Brasil[[#This Row],[IDHM]]&lt;=0.599,1,0)</f>
        <v>1</v>
      </c>
      <c r="K4303" t="str">
        <f>IF(Tabela_Brasil[[#This Row],[IDHM]]&lt;=0.55,"Baixo",IF(Tabela_Brasil[[#This Row],[IDHM]]&lt;=0.699,"Médio",IF(Tabela_Brasil[[#This Row],[IDHM]]&lt;=0.799,"Alto","Muito Alto")))</f>
        <v>Médio</v>
      </c>
      <c r="L4303" t="str">
        <f>VLOOKUP(Tabela_Brasil[[#This Row],[Estado]],'De-Para_Estado_Regiao'!$B$3:$C$29,2,FALSE)</f>
        <v>Nordeste</v>
      </c>
      <c r="M4303">
        <f>IF(Tabela_Brasil[[#This Row],[IBGE_1-4]]&gt;=951,1,0)</f>
        <v>0</v>
      </c>
      <c r="N4303">
        <f>IF(Tabela_Brasil[[#This Row],[COMP_P]]&lt;=2,1,0)</f>
        <v>1</v>
      </c>
    </row>
    <row r="4304" spans="1:14" x14ac:dyDescent="0.25">
      <c r="A4304" s="9" t="s">
        <v>4173</v>
      </c>
      <c r="B4304" s="9" t="s">
        <v>24</v>
      </c>
      <c r="C4304" s="9">
        <v>337</v>
      </c>
      <c r="D4304" s="9">
        <v>0.57999999999999996</v>
      </c>
      <c r="E4304" s="9">
        <v>0.54300000000000004</v>
      </c>
      <c r="F4304" s="9">
        <v>0.45600000000000002</v>
      </c>
      <c r="G4304" s="9">
        <v>8085.71</v>
      </c>
      <c r="H4304" s="10">
        <v>11</v>
      </c>
      <c r="I4304" t="str">
        <f>CONCATENATE(Tabela_Brasil[[#This Row],[Município]],"-",Tabela_Brasil[[#This Row],[Estado]])</f>
        <v>Gongogi-BA</v>
      </c>
      <c r="J4304">
        <f>IF(Tabela_Brasil[[#This Row],[IDHM]]&lt;=0.599,1,0)</f>
        <v>1</v>
      </c>
      <c r="K4304" t="str">
        <f>IF(Tabela_Brasil[[#This Row],[IDHM]]&lt;=0.55,"Baixo",IF(Tabela_Brasil[[#This Row],[IDHM]]&lt;=0.699,"Médio",IF(Tabela_Brasil[[#This Row],[IDHM]]&lt;=0.799,"Alto","Muito Alto")))</f>
        <v>Médio</v>
      </c>
      <c r="L4304" t="str">
        <f>VLOOKUP(Tabela_Brasil[[#This Row],[Estado]],'De-Para_Estado_Regiao'!$B$3:$C$29,2,FALSE)</f>
        <v>Nordeste</v>
      </c>
      <c r="M4304">
        <f>IF(Tabela_Brasil[[#This Row],[IBGE_1-4]]&gt;=951,1,0)</f>
        <v>0</v>
      </c>
      <c r="N4304">
        <f>IF(Tabela_Brasil[[#This Row],[COMP_P]]&lt;=2,1,0)</f>
        <v>0</v>
      </c>
    </row>
    <row r="4305" spans="1:14" x14ac:dyDescent="0.25">
      <c r="A4305" s="12" t="s">
        <v>4174</v>
      </c>
      <c r="B4305" s="12" t="s">
        <v>14</v>
      </c>
      <c r="C4305" s="12">
        <v>38</v>
      </c>
      <c r="D4305" s="12">
        <v>0.75700000000000001</v>
      </c>
      <c r="E4305" s="12">
        <v>0.77400000000000002</v>
      </c>
      <c r="F4305" s="12">
        <v>0.66900000000000004</v>
      </c>
      <c r="G4305" s="12">
        <v>22371.8</v>
      </c>
      <c r="H4305" s="13">
        <v>5</v>
      </c>
      <c r="I4305" t="str">
        <f>CONCATENATE(Tabela_Brasil[[#This Row],[Município]],"-",Tabela_Brasil[[#This Row],[Estado]])</f>
        <v>Vista Gaúcha-RS</v>
      </c>
      <c r="J4305">
        <f>IF(Tabela_Brasil[[#This Row],[IDHM]]&lt;=0.599,1,0)</f>
        <v>0</v>
      </c>
      <c r="K4305" t="str">
        <f>IF(Tabela_Brasil[[#This Row],[IDHM]]&lt;=0.55,"Baixo",IF(Tabela_Brasil[[#This Row],[IDHM]]&lt;=0.699,"Médio",IF(Tabela_Brasil[[#This Row],[IDHM]]&lt;=0.799,"Alto","Muito Alto")))</f>
        <v>Alto</v>
      </c>
      <c r="L4305" t="str">
        <f>VLOOKUP(Tabela_Brasil[[#This Row],[Estado]],'De-Para_Estado_Regiao'!$B$3:$C$29,2,FALSE)</f>
        <v>Sul</v>
      </c>
      <c r="M4305">
        <f>IF(Tabela_Brasil[[#This Row],[IBGE_1-4]]&gt;=951,1,0)</f>
        <v>0</v>
      </c>
      <c r="N4305">
        <f>IF(Tabela_Brasil[[#This Row],[COMP_P]]&lt;=2,1,0)</f>
        <v>0</v>
      </c>
    </row>
    <row r="4306" spans="1:14" x14ac:dyDescent="0.25">
      <c r="A4306" s="9" t="s">
        <v>4175</v>
      </c>
      <c r="B4306" s="9" t="s">
        <v>33</v>
      </c>
      <c r="C4306" s="9">
        <v>125</v>
      </c>
      <c r="D4306" s="9">
        <v>0.70599999999999996</v>
      </c>
      <c r="E4306" s="9">
        <v>0.69199999999999995</v>
      </c>
      <c r="F4306" s="9">
        <v>0.63400000000000001</v>
      </c>
      <c r="G4306" s="9">
        <v>17814.810000000001</v>
      </c>
      <c r="H4306" s="10">
        <v>3</v>
      </c>
      <c r="I4306" t="str">
        <f>CONCATENATE(Tabela_Brasil[[#This Row],[Município]],"-",Tabela_Brasil[[#This Row],[Estado]])</f>
        <v>Cromínia-GO</v>
      </c>
      <c r="J4306">
        <f>IF(Tabela_Brasil[[#This Row],[IDHM]]&lt;=0.599,1,0)</f>
        <v>0</v>
      </c>
      <c r="K4306" t="str">
        <f>IF(Tabela_Brasil[[#This Row],[IDHM]]&lt;=0.55,"Baixo",IF(Tabela_Brasil[[#This Row],[IDHM]]&lt;=0.699,"Médio",IF(Tabela_Brasil[[#This Row],[IDHM]]&lt;=0.799,"Alto","Muito Alto")))</f>
        <v>Alto</v>
      </c>
      <c r="L4306" t="str">
        <f>VLOOKUP(Tabela_Brasil[[#This Row],[Estado]],'De-Para_Estado_Regiao'!$B$3:$C$29,2,FALSE)</f>
        <v>Centro-Oeste</v>
      </c>
      <c r="M4306">
        <f>IF(Tabela_Brasil[[#This Row],[IBGE_1-4]]&gt;=951,1,0)</f>
        <v>0</v>
      </c>
      <c r="N4306">
        <f>IF(Tabela_Brasil[[#This Row],[COMP_P]]&lt;=2,1,0)</f>
        <v>0</v>
      </c>
    </row>
    <row r="4307" spans="1:14" x14ac:dyDescent="0.25">
      <c r="A4307" s="12" t="s">
        <v>4176</v>
      </c>
      <c r="B4307" s="12" t="s">
        <v>24</v>
      </c>
      <c r="C4307" s="12">
        <v>156</v>
      </c>
      <c r="D4307" s="12">
        <v>0.60299999999999998</v>
      </c>
      <c r="E4307" s="12">
        <v>0.57699999999999996</v>
      </c>
      <c r="F4307" s="12">
        <v>0.51</v>
      </c>
      <c r="G4307" s="12">
        <v>6982.7</v>
      </c>
      <c r="H4307" s="13">
        <v>8</v>
      </c>
      <c r="I4307" t="str">
        <f>CONCATENATE(Tabela_Brasil[[#This Row],[Município]],"-",Tabela_Brasil[[#This Row],[Estado]])</f>
        <v>Abaíra-BA</v>
      </c>
      <c r="J4307">
        <f>IF(Tabela_Brasil[[#This Row],[IDHM]]&lt;=0.599,1,0)</f>
        <v>0</v>
      </c>
      <c r="K4307" t="str">
        <f>IF(Tabela_Brasil[[#This Row],[IDHM]]&lt;=0.55,"Baixo",IF(Tabela_Brasil[[#This Row],[IDHM]]&lt;=0.699,"Médio",IF(Tabela_Brasil[[#This Row],[IDHM]]&lt;=0.799,"Alto","Muito Alto")))</f>
        <v>Médio</v>
      </c>
      <c r="L4307" t="str">
        <f>VLOOKUP(Tabela_Brasil[[#This Row],[Estado]],'De-Para_Estado_Regiao'!$B$3:$C$29,2,FALSE)</f>
        <v>Nordeste</v>
      </c>
      <c r="M4307">
        <f>IF(Tabela_Brasil[[#This Row],[IBGE_1-4]]&gt;=951,1,0)</f>
        <v>0</v>
      </c>
      <c r="N4307">
        <f>IF(Tabela_Brasil[[#This Row],[COMP_P]]&lt;=2,1,0)</f>
        <v>0</v>
      </c>
    </row>
    <row r="4308" spans="1:14" x14ac:dyDescent="0.25">
      <c r="A4308" s="9" t="s">
        <v>4177</v>
      </c>
      <c r="B4308" s="9" t="s">
        <v>14</v>
      </c>
      <c r="C4308" s="9">
        <v>36</v>
      </c>
      <c r="D4308" s="9">
        <v>0.74</v>
      </c>
      <c r="E4308" s="9">
        <v>0.74199999999999999</v>
      </c>
      <c r="F4308" s="9">
        <v>0.63400000000000001</v>
      </c>
      <c r="G4308" s="9">
        <v>30461.439999999999</v>
      </c>
      <c r="H4308" s="10">
        <v>5</v>
      </c>
      <c r="I4308" t="str">
        <f>CONCATENATE(Tabela_Brasil[[#This Row],[Município]],"-",Tabela_Brasil[[#This Row],[Estado]])</f>
        <v>Poço Das Antas-RS</v>
      </c>
      <c r="J4308">
        <f>IF(Tabela_Brasil[[#This Row],[IDHM]]&lt;=0.599,1,0)</f>
        <v>0</v>
      </c>
      <c r="K4308" t="str">
        <f>IF(Tabela_Brasil[[#This Row],[IDHM]]&lt;=0.55,"Baixo",IF(Tabela_Brasil[[#This Row],[IDHM]]&lt;=0.699,"Médio",IF(Tabela_Brasil[[#This Row],[IDHM]]&lt;=0.799,"Alto","Muito Alto")))</f>
        <v>Alto</v>
      </c>
      <c r="L4308" t="str">
        <f>VLOOKUP(Tabela_Brasil[[#This Row],[Estado]],'De-Para_Estado_Regiao'!$B$3:$C$29,2,FALSE)</f>
        <v>Sul</v>
      </c>
      <c r="M4308">
        <f>IF(Tabela_Brasil[[#This Row],[IBGE_1-4]]&gt;=951,1,0)</f>
        <v>0</v>
      </c>
      <c r="N4308">
        <f>IF(Tabela_Brasil[[#This Row],[COMP_P]]&lt;=2,1,0)</f>
        <v>0</v>
      </c>
    </row>
    <row r="4309" spans="1:14" x14ac:dyDescent="0.25">
      <c r="A4309" s="12" t="s">
        <v>4178</v>
      </c>
      <c r="B4309" s="12" t="s">
        <v>94</v>
      </c>
      <c r="C4309" s="12">
        <v>221</v>
      </c>
      <c r="D4309" s="12">
        <v>0.56999999999999995</v>
      </c>
      <c r="E4309" s="12">
        <v>0.53300000000000003</v>
      </c>
      <c r="F4309" s="12">
        <v>0.48</v>
      </c>
      <c r="G4309" s="12">
        <v>9103.75</v>
      </c>
      <c r="H4309" s="13">
        <v>1</v>
      </c>
      <c r="I4309" t="str">
        <f>CONCATENATE(Tabela_Brasil[[#This Row],[Município]],"-",Tabela_Brasil[[#This Row],[Estado]])</f>
        <v>São Brás-AL</v>
      </c>
      <c r="J4309">
        <f>IF(Tabela_Brasil[[#This Row],[IDHM]]&lt;=0.599,1,0)</f>
        <v>1</v>
      </c>
      <c r="K4309" t="str">
        <f>IF(Tabela_Brasil[[#This Row],[IDHM]]&lt;=0.55,"Baixo",IF(Tabela_Brasil[[#This Row],[IDHM]]&lt;=0.699,"Médio",IF(Tabela_Brasil[[#This Row],[IDHM]]&lt;=0.799,"Alto","Muito Alto")))</f>
        <v>Médio</v>
      </c>
      <c r="L4309" t="str">
        <f>VLOOKUP(Tabela_Brasil[[#This Row],[Estado]],'De-Para_Estado_Regiao'!$B$3:$C$29,2,FALSE)</f>
        <v>Nordeste</v>
      </c>
      <c r="M4309">
        <f>IF(Tabela_Brasil[[#This Row],[IBGE_1-4]]&gt;=951,1,0)</f>
        <v>0</v>
      </c>
      <c r="N4309">
        <f>IF(Tabela_Brasil[[#This Row],[COMP_P]]&lt;=2,1,0)</f>
        <v>1</v>
      </c>
    </row>
    <row r="4310" spans="1:14" x14ac:dyDescent="0.25">
      <c r="A4310" s="9" t="s">
        <v>4179</v>
      </c>
      <c r="B4310" s="9" t="s">
        <v>118</v>
      </c>
      <c r="C4310" s="9">
        <v>368</v>
      </c>
      <c r="D4310" s="9">
        <v>0.55700000000000005</v>
      </c>
      <c r="E4310" s="9">
        <v>0.56100000000000005</v>
      </c>
      <c r="F4310" s="9">
        <v>0.39400000000000002</v>
      </c>
      <c r="G4310" s="9">
        <v>6378.84</v>
      </c>
      <c r="H4310" s="10">
        <v>2</v>
      </c>
      <c r="I4310" t="str">
        <f>CONCATENATE(Tabela_Brasil[[#This Row],[Município]],"-",Tabela_Brasil[[#This Row],[Estado]])</f>
        <v>Beneditinos-PI</v>
      </c>
      <c r="J4310">
        <f>IF(Tabela_Brasil[[#This Row],[IDHM]]&lt;=0.599,1,0)</f>
        <v>1</v>
      </c>
      <c r="K4310" t="str">
        <f>IF(Tabela_Brasil[[#This Row],[IDHM]]&lt;=0.55,"Baixo",IF(Tabela_Brasil[[#This Row],[IDHM]]&lt;=0.699,"Médio",IF(Tabela_Brasil[[#This Row],[IDHM]]&lt;=0.799,"Alto","Muito Alto")))</f>
        <v>Médio</v>
      </c>
      <c r="L4310" t="str">
        <f>VLOOKUP(Tabela_Brasil[[#This Row],[Estado]],'De-Para_Estado_Regiao'!$B$3:$C$29,2,FALSE)</f>
        <v>Nordeste</v>
      </c>
      <c r="M4310">
        <f>IF(Tabela_Brasil[[#This Row],[IBGE_1-4]]&gt;=951,1,0)</f>
        <v>0</v>
      </c>
      <c r="N4310">
        <f>IF(Tabela_Brasil[[#This Row],[COMP_P]]&lt;=2,1,0)</f>
        <v>1</v>
      </c>
    </row>
    <row r="4311" spans="1:14" x14ac:dyDescent="0.25">
      <c r="A4311" s="12" t="s">
        <v>4180</v>
      </c>
      <c r="B4311" s="12" t="s">
        <v>16</v>
      </c>
      <c r="C4311" s="12">
        <v>113</v>
      </c>
      <c r="D4311" s="12">
        <v>0.61699999999999999</v>
      </c>
      <c r="E4311" s="12">
        <v>0.59899999999999998</v>
      </c>
      <c r="F4311" s="12">
        <v>0.48699999999999999</v>
      </c>
      <c r="G4311" s="12">
        <v>15545.72</v>
      </c>
      <c r="H4311" s="13">
        <v>3</v>
      </c>
      <c r="I4311" t="str">
        <f>CONCATENATE(Tabela_Brasil[[#This Row],[Município]],"-",Tabela_Brasil[[#This Row],[Estado]])</f>
        <v>Cajuri-MG</v>
      </c>
      <c r="J4311">
        <f>IF(Tabela_Brasil[[#This Row],[IDHM]]&lt;=0.599,1,0)</f>
        <v>0</v>
      </c>
      <c r="K4311" t="str">
        <f>IF(Tabela_Brasil[[#This Row],[IDHM]]&lt;=0.55,"Baixo",IF(Tabela_Brasil[[#This Row],[IDHM]]&lt;=0.699,"Médio",IF(Tabela_Brasil[[#This Row],[IDHM]]&lt;=0.799,"Alto","Muito Alto")))</f>
        <v>Médio</v>
      </c>
      <c r="L4311" t="str">
        <f>VLOOKUP(Tabela_Brasil[[#This Row],[Estado]],'De-Para_Estado_Regiao'!$B$3:$C$29,2,FALSE)</f>
        <v>Sudeste</v>
      </c>
      <c r="M4311">
        <f>IF(Tabela_Brasil[[#This Row],[IBGE_1-4]]&gt;=951,1,0)</f>
        <v>0</v>
      </c>
      <c r="N4311">
        <f>IF(Tabela_Brasil[[#This Row],[COMP_P]]&lt;=2,1,0)</f>
        <v>0</v>
      </c>
    </row>
    <row r="4312" spans="1:14" x14ac:dyDescent="0.25">
      <c r="A4312" s="9" t="s">
        <v>4181</v>
      </c>
      <c r="B4312" s="9" t="s">
        <v>31</v>
      </c>
      <c r="C4312" s="9">
        <v>259</v>
      </c>
      <c r="D4312" s="9">
        <v>0.63800000000000001</v>
      </c>
      <c r="E4312" s="9">
        <v>0.57199999999999995</v>
      </c>
      <c r="F4312" s="9">
        <v>0.628</v>
      </c>
      <c r="G4312" s="9">
        <v>6910.12</v>
      </c>
      <c r="H4312" s="10">
        <v>0</v>
      </c>
      <c r="I4312" t="str">
        <f>CONCATENATE(Tabela_Brasil[[#This Row],[Município]],"-",Tabela_Brasil[[#This Row],[Estado]])</f>
        <v>Palhano-CE</v>
      </c>
      <c r="J4312">
        <f>IF(Tabela_Brasil[[#This Row],[IDHM]]&lt;=0.599,1,0)</f>
        <v>0</v>
      </c>
      <c r="K4312" t="str">
        <f>IF(Tabela_Brasil[[#This Row],[IDHM]]&lt;=0.55,"Baixo",IF(Tabela_Brasil[[#This Row],[IDHM]]&lt;=0.699,"Médio",IF(Tabela_Brasil[[#This Row],[IDHM]]&lt;=0.799,"Alto","Muito Alto")))</f>
        <v>Médio</v>
      </c>
      <c r="L4312" t="str">
        <f>VLOOKUP(Tabela_Brasil[[#This Row],[Estado]],'De-Para_Estado_Regiao'!$B$3:$C$29,2,FALSE)</f>
        <v>Nordeste</v>
      </c>
      <c r="M4312">
        <f>IF(Tabela_Brasil[[#This Row],[IBGE_1-4]]&gt;=951,1,0)</f>
        <v>0</v>
      </c>
      <c r="N4312">
        <f>IF(Tabela_Brasil[[#This Row],[COMP_P]]&lt;=2,1,0)</f>
        <v>1</v>
      </c>
    </row>
    <row r="4313" spans="1:14" x14ac:dyDescent="0.25">
      <c r="A4313" s="12" t="s">
        <v>4182</v>
      </c>
      <c r="B4313" s="12" t="s">
        <v>94</v>
      </c>
      <c r="C4313" s="12">
        <v>293</v>
      </c>
      <c r="D4313" s="12">
        <v>0.52500000000000002</v>
      </c>
      <c r="E4313" s="12">
        <v>0.52700000000000002</v>
      </c>
      <c r="F4313" s="12">
        <v>0.35</v>
      </c>
      <c r="G4313" s="12">
        <v>6810.26</v>
      </c>
      <c r="H4313" s="13">
        <v>1</v>
      </c>
      <c r="I4313" t="str">
        <f>CONCATENATE(Tabela_Brasil[[#This Row],[Município]],"-",Tabela_Brasil[[#This Row],[Estado]])</f>
        <v>Olho D'Água Do Casado-AL</v>
      </c>
      <c r="J4313">
        <f>IF(Tabela_Brasil[[#This Row],[IDHM]]&lt;=0.599,1,0)</f>
        <v>1</v>
      </c>
      <c r="K4313" t="str">
        <f>IF(Tabela_Brasil[[#This Row],[IDHM]]&lt;=0.55,"Baixo",IF(Tabela_Brasil[[#This Row],[IDHM]]&lt;=0.699,"Médio",IF(Tabela_Brasil[[#This Row],[IDHM]]&lt;=0.799,"Alto","Muito Alto")))</f>
        <v>Baixo</v>
      </c>
      <c r="L4313" t="str">
        <f>VLOOKUP(Tabela_Brasil[[#This Row],[Estado]],'De-Para_Estado_Regiao'!$B$3:$C$29,2,FALSE)</f>
        <v>Nordeste</v>
      </c>
      <c r="M4313">
        <f>IF(Tabela_Brasil[[#This Row],[IBGE_1-4]]&gt;=951,1,0)</f>
        <v>0</v>
      </c>
      <c r="N4313">
        <f>IF(Tabela_Brasil[[#This Row],[COMP_P]]&lt;=2,1,0)</f>
        <v>1</v>
      </c>
    </row>
    <row r="4314" spans="1:14" x14ac:dyDescent="0.25">
      <c r="A4314" s="9" t="s">
        <v>4183</v>
      </c>
      <c r="B4314" s="9" t="s">
        <v>111</v>
      </c>
      <c r="C4314" s="9">
        <v>147</v>
      </c>
      <c r="D4314" s="9">
        <v>0.59299999999999997</v>
      </c>
      <c r="E4314" s="9">
        <v>0.61099999999999999</v>
      </c>
      <c r="F4314" s="9">
        <v>0.46100000000000002</v>
      </c>
      <c r="G4314" s="9">
        <v>10849.37</v>
      </c>
      <c r="H4314" s="10">
        <v>0</v>
      </c>
      <c r="I4314" t="str">
        <f>CONCATENATE(Tabela_Brasil[[#This Row],[Município]],"-",Tabela_Brasil[[#This Row],[Estado]])</f>
        <v>Aragominas-TO</v>
      </c>
      <c r="J4314">
        <f>IF(Tabela_Brasil[[#This Row],[IDHM]]&lt;=0.599,1,0)</f>
        <v>1</v>
      </c>
      <c r="K4314" t="str">
        <f>IF(Tabela_Brasil[[#This Row],[IDHM]]&lt;=0.55,"Baixo",IF(Tabela_Brasil[[#This Row],[IDHM]]&lt;=0.699,"Médio",IF(Tabela_Brasil[[#This Row],[IDHM]]&lt;=0.799,"Alto","Muito Alto")))</f>
        <v>Médio</v>
      </c>
      <c r="L4314" t="str">
        <f>VLOOKUP(Tabela_Brasil[[#This Row],[Estado]],'De-Para_Estado_Regiao'!$B$3:$C$29,2,FALSE)</f>
        <v>Norte</v>
      </c>
      <c r="M4314">
        <f>IF(Tabela_Brasil[[#This Row],[IBGE_1-4]]&gt;=951,1,0)</f>
        <v>0</v>
      </c>
      <c r="N4314">
        <f>IF(Tabela_Brasil[[#This Row],[COMP_P]]&lt;=2,1,0)</f>
        <v>1</v>
      </c>
    </row>
    <row r="4315" spans="1:14" x14ac:dyDescent="0.25">
      <c r="A4315" s="12" t="s">
        <v>4184</v>
      </c>
      <c r="B4315" s="12" t="s">
        <v>111</v>
      </c>
      <c r="C4315" s="12">
        <v>386</v>
      </c>
      <c r="D4315" s="12">
        <v>0.58299999999999996</v>
      </c>
      <c r="E4315" s="12">
        <v>0.52600000000000002</v>
      </c>
      <c r="F4315" s="12">
        <v>0.51700000000000002</v>
      </c>
      <c r="G4315" s="12">
        <v>7685.41</v>
      </c>
      <c r="H4315" s="13">
        <v>0</v>
      </c>
      <c r="I4315" t="str">
        <f>CONCATENATE(Tabela_Brasil[[#This Row],[Município]],"-",Tabela_Brasil[[#This Row],[Estado]])</f>
        <v>Praia Norte-TO</v>
      </c>
      <c r="J4315">
        <f>IF(Tabela_Brasil[[#This Row],[IDHM]]&lt;=0.599,1,0)</f>
        <v>1</v>
      </c>
      <c r="K4315" t="str">
        <f>IF(Tabela_Brasil[[#This Row],[IDHM]]&lt;=0.55,"Baixo",IF(Tabela_Brasil[[#This Row],[IDHM]]&lt;=0.699,"Médio",IF(Tabela_Brasil[[#This Row],[IDHM]]&lt;=0.799,"Alto","Muito Alto")))</f>
        <v>Médio</v>
      </c>
      <c r="L4315" t="str">
        <f>VLOOKUP(Tabela_Brasil[[#This Row],[Estado]],'De-Para_Estado_Regiao'!$B$3:$C$29,2,FALSE)</f>
        <v>Norte</v>
      </c>
      <c r="M4315">
        <f>IF(Tabela_Brasil[[#This Row],[IBGE_1-4]]&gt;=951,1,0)</f>
        <v>0</v>
      </c>
      <c r="N4315">
        <f>IF(Tabela_Brasil[[#This Row],[COMP_P]]&lt;=2,1,0)</f>
        <v>1</v>
      </c>
    </row>
    <row r="4316" spans="1:14" x14ac:dyDescent="0.25">
      <c r="A4316" s="9" t="s">
        <v>4185</v>
      </c>
      <c r="B4316" s="9" t="s">
        <v>82</v>
      </c>
      <c r="C4316" s="9">
        <v>209</v>
      </c>
      <c r="D4316" s="9">
        <v>0.56799999999999995</v>
      </c>
      <c r="E4316" s="9">
        <v>0.56200000000000006</v>
      </c>
      <c r="F4316" s="9">
        <v>0.45100000000000001</v>
      </c>
      <c r="G4316" s="9">
        <v>10618.53</v>
      </c>
      <c r="H4316" s="10">
        <v>1</v>
      </c>
      <c r="I4316" t="str">
        <f>CONCATENATE(Tabela_Brasil[[#This Row],[Município]],"-",Tabela_Brasil[[#This Row],[Estado]])</f>
        <v>Caldas Brandão-PB</v>
      </c>
      <c r="J4316">
        <f>IF(Tabela_Brasil[[#This Row],[IDHM]]&lt;=0.599,1,0)</f>
        <v>1</v>
      </c>
      <c r="K4316" t="str">
        <f>IF(Tabela_Brasil[[#This Row],[IDHM]]&lt;=0.55,"Baixo",IF(Tabela_Brasil[[#This Row],[IDHM]]&lt;=0.699,"Médio",IF(Tabela_Brasil[[#This Row],[IDHM]]&lt;=0.799,"Alto","Muito Alto")))</f>
        <v>Médio</v>
      </c>
      <c r="L4316" t="str">
        <f>VLOOKUP(Tabela_Brasil[[#This Row],[Estado]],'De-Para_Estado_Regiao'!$B$3:$C$29,2,FALSE)</f>
        <v>Nordeste</v>
      </c>
      <c r="M4316">
        <f>IF(Tabela_Brasil[[#This Row],[IBGE_1-4]]&gt;=951,1,0)</f>
        <v>0</v>
      </c>
      <c r="N4316">
        <f>IF(Tabela_Brasil[[#This Row],[COMP_P]]&lt;=2,1,0)</f>
        <v>1</v>
      </c>
    </row>
    <row r="4317" spans="1:14" x14ac:dyDescent="0.25">
      <c r="A4317" s="12" t="s">
        <v>4186</v>
      </c>
      <c r="B4317" s="12" t="s">
        <v>24</v>
      </c>
      <c r="C4317" s="12">
        <v>373</v>
      </c>
      <c r="D4317" s="12">
        <v>0.59799999999999998</v>
      </c>
      <c r="E4317" s="12">
        <v>0.57999999999999996</v>
      </c>
      <c r="F4317" s="12">
        <v>0.498</v>
      </c>
      <c r="G4317" s="12">
        <v>5299.76</v>
      </c>
      <c r="H4317" s="13">
        <v>2</v>
      </c>
      <c r="I4317" t="str">
        <f>CONCATENATE(Tabela_Brasil[[#This Row],[Município]],"-",Tabela_Brasil[[#This Row],[Estado]])</f>
        <v>Antônio Gonçalves-BA</v>
      </c>
      <c r="J4317">
        <f>IF(Tabela_Brasil[[#This Row],[IDHM]]&lt;=0.599,1,0)</f>
        <v>1</v>
      </c>
      <c r="K4317" t="str">
        <f>IF(Tabela_Brasil[[#This Row],[IDHM]]&lt;=0.55,"Baixo",IF(Tabela_Brasil[[#This Row],[IDHM]]&lt;=0.699,"Médio",IF(Tabela_Brasil[[#This Row],[IDHM]]&lt;=0.799,"Alto","Muito Alto")))</f>
        <v>Médio</v>
      </c>
      <c r="L4317" t="str">
        <f>VLOOKUP(Tabela_Brasil[[#This Row],[Estado]],'De-Para_Estado_Regiao'!$B$3:$C$29,2,FALSE)</f>
        <v>Nordeste</v>
      </c>
      <c r="M4317">
        <f>IF(Tabela_Brasil[[#This Row],[IBGE_1-4]]&gt;=951,1,0)</f>
        <v>0</v>
      </c>
      <c r="N4317">
        <f>IF(Tabela_Brasil[[#This Row],[COMP_P]]&lt;=2,1,0)</f>
        <v>1</v>
      </c>
    </row>
    <row r="4318" spans="1:14" x14ac:dyDescent="0.25">
      <c r="A4318" s="9" t="s">
        <v>4187</v>
      </c>
      <c r="B4318" s="9" t="s">
        <v>114</v>
      </c>
      <c r="C4318" s="9">
        <v>187</v>
      </c>
      <c r="D4318" s="9">
        <v>0.58299999999999996</v>
      </c>
      <c r="E4318" s="9">
        <v>0.57299999999999995</v>
      </c>
      <c r="F4318" s="9">
        <v>0.47399999999999998</v>
      </c>
      <c r="G4318" s="9">
        <v>9221.1299999999992</v>
      </c>
      <c r="H4318" s="10">
        <v>6</v>
      </c>
      <c r="I4318" t="str">
        <f>CONCATENATE(Tabela_Brasil[[#This Row],[Município]],"-",Tabela_Brasil[[#This Row],[Estado]])</f>
        <v>Macambira-SE</v>
      </c>
      <c r="J4318">
        <f>IF(Tabela_Brasil[[#This Row],[IDHM]]&lt;=0.599,1,0)</f>
        <v>1</v>
      </c>
      <c r="K4318" t="str">
        <f>IF(Tabela_Brasil[[#This Row],[IDHM]]&lt;=0.55,"Baixo",IF(Tabela_Brasil[[#This Row],[IDHM]]&lt;=0.699,"Médio",IF(Tabela_Brasil[[#This Row],[IDHM]]&lt;=0.799,"Alto","Muito Alto")))</f>
        <v>Médio</v>
      </c>
      <c r="L4318" t="str">
        <f>VLOOKUP(Tabela_Brasil[[#This Row],[Estado]],'De-Para_Estado_Regiao'!$B$3:$C$29,2,FALSE)</f>
        <v>Nordeste</v>
      </c>
      <c r="M4318">
        <f>IF(Tabela_Brasil[[#This Row],[IBGE_1-4]]&gt;=951,1,0)</f>
        <v>0</v>
      </c>
      <c r="N4318">
        <f>IF(Tabela_Brasil[[#This Row],[COMP_P]]&lt;=2,1,0)</f>
        <v>0</v>
      </c>
    </row>
    <row r="4319" spans="1:14" x14ac:dyDescent="0.25">
      <c r="A4319" s="12" t="s">
        <v>4188</v>
      </c>
      <c r="B4319" s="12" t="s">
        <v>118</v>
      </c>
      <c r="C4319" s="12">
        <v>229</v>
      </c>
      <c r="D4319" s="12">
        <v>0.60799999999999998</v>
      </c>
      <c r="E4319" s="12">
        <v>0.59799999999999998</v>
      </c>
      <c r="F4319" s="12">
        <v>0.498</v>
      </c>
      <c r="G4319" s="12">
        <v>6953.27</v>
      </c>
      <c r="H4319" s="13">
        <v>13</v>
      </c>
      <c r="I4319" t="str">
        <f>CONCATENATE(Tabela_Brasil[[#This Row],[Município]],"-",Tabela_Brasil[[#This Row],[Estado]])</f>
        <v>Francisco Santos-PI</v>
      </c>
      <c r="J4319">
        <f>IF(Tabela_Brasil[[#This Row],[IDHM]]&lt;=0.599,1,0)</f>
        <v>0</v>
      </c>
      <c r="K4319" t="str">
        <f>IF(Tabela_Brasil[[#This Row],[IDHM]]&lt;=0.55,"Baixo",IF(Tabela_Brasil[[#This Row],[IDHM]]&lt;=0.699,"Médio",IF(Tabela_Brasil[[#This Row],[IDHM]]&lt;=0.799,"Alto","Muito Alto")))</f>
        <v>Médio</v>
      </c>
      <c r="L4319" t="str">
        <f>VLOOKUP(Tabela_Brasil[[#This Row],[Estado]],'De-Para_Estado_Regiao'!$B$3:$C$29,2,FALSE)</f>
        <v>Nordeste</v>
      </c>
      <c r="M4319">
        <f>IF(Tabela_Brasil[[#This Row],[IBGE_1-4]]&gt;=951,1,0)</f>
        <v>0</v>
      </c>
      <c r="N4319">
        <f>IF(Tabela_Brasil[[#This Row],[COMP_P]]&lt;=2,1,0)</f>
        <v>0</v>
      </c>
    </row>
    <row r="4320" spans="1:14" x14ac:dyDescent="0.25">
      <c r="A4320" s="9" t="s">
        <v>4189</v>
      </c>
      <c r="B4320" s="9" t="s">
        <v>16</v>
      </c>
      <c r="C4320" s="9">
        <v>127</v>
      </c>
      <c r="D4320" s="9">
        <v>0.622</v>
      </c>
      <c r="E4320" s="9">
        <v>0.57499999999999996</v>
      </c>
      <c r="F4320" s="9">
        <v>0.52700000000000002</v>
      </c>
      <c r="G4320" s="9">
        <v>5989.27</v>
      </c>
      <c r="H4320" s="10">
        <v>3</v>
      </c>
      <c r="I4320" t="str">
        <f>CONCATENATE(Tabela_Brasil[[#This Row],[Município]],"-",Tabela_Brasil[[#This Row],[Estado]])</f>
        <v>Francisco Badaró-MG</v>
      </c>
      <c r="J4320">
        <f>IF(Tabela_Brasil[[#This Row],[IDHM]]&lt;=0.599,1,0)</f>
        <v>0</v>
      </c>
      <c r="K4320" t="str">
        <f>IF(Tabela_Brasil[[#This Row],[IDHM]]&lt;=0.55,"Baixo",IF(Tabela_Brasil[[#This Row],[IDHM]]&lt;=0.699,"Médio",IF(Tabela_Brasil[[#This Row],[IDHM]]&lt;=0.799,"Alto","Muito Alto")))</f>
        <v>Médio</v>
      </c>
      <c r="L4320" t="str">
        <f>VLOOKUP(Tabela_Brasil[[#This Row],[Estado]],'De-Para_Estado_Regiao'!$B$3:$C$29,2,FALSE)</f>
        <v>Sudeste</v>
      </c>
      <c r="M4320">
        <f>IF(Tabela_Brasil[[#This Row],[IBGE_1-4]]&gt;=951,1,0)</f>
        <v>0</v>
      </c>
      <c r="N4320">
        <f>IF(Tabela_Brasil[[#This Row],[COMP_P]]&lt;=2,1,0)</f>
        <v>0</v>
      </c>
    </row>
    <row r="4321" spans="1:14" x14ac:dyDescent="0.25">
      <c r="A4321" s="12" t="s">
        <v>4190</v>
      </c>
      <c r="B4321" s="12" t="s">
        <v>49</v>
      </c>
      <c r="C4321" s="12">
        <v>317</v>
      </c>
      <c r="D4321" s="12">
        <v>0.55700000000000005</v>
      </c>
      <c r="E4321" s="12">
        <v>0.48299999999999998</v>
      </c>
      <c r="F4321" s="12">
        <v>0.46100000000000002</v>
      </c>
      <c r="G4321" s="12">
        <v>6552.64</v>
      </c>
      <c r="H4321" s="13">
        <v>0</v>
      </c>
      <c r="I4321" t="str">
        <f>CONCATENATE(Tabela_Brasil[[#This Row],[Município]],"-",Tabela_Brasil[[#This Row],[Estado]])</f>
        <v>Santa Cruz Do Arari-PA</v>
      </c>
      <c r="J4321">
        <f>IF(Tabela_Brasil[[#This Row],[IDHM]]&lt;=0.599,1,0)</f>
        <v>1</v>
      </c>
      <c r="K4321" t="str">
        <f>IF(Tabela_Brasil[[#This Row],[IDHM]]&lt;=0.55,"Baixo",IF(Tabela_Brasil[[#This Row],[IDHM]]&lt;=0.699,"Médio",IF(Tabela_Brasil[[#This Row],[IDHM]]&lt;=0.799,"Alto","Muito Alto")))</f>
        <v>Médio</v>
      </c>
      <c r="L4321" t="str">
        <f>VLOOKUP(Tabela_Brasil[[#This Row],[Estado]],'De-Para_Estado_Regiao'!$B$3:$C$29,2,FALSE)</f>
        <v>Norte</v>
      </c>
      <c r="M4321">
        <f>IF(Tabela_Brasil[[#This Row],[IBGE_1-4]]&gt;=951,1,0)</f>
        <v>0</v>
      </c>
      <c r="N4321">
        <f>IF(Tabela_Brasil[[#This Row],[COMP_P]]&lt;=2,1,0)</f>
        <v>1</v>
      </c>
    </row>
    <row r="4322" spans="1:14" x14ac:dyDescent="0.25">
      <c r="A4322" s="9" t="s">
        <v>4191</v>
      </c>
      <c r="B4322" s="9" t="s">
        <v>72</v>
      </c>
      <c r="C4322" s="9">
        <v>485</v>
      </c>
      <c r="D4322" s="9">
        <v>0.60799999999999998</v>
      </c>
      <c r="E4322" s="9">
        <v>0.54500000000000004</v>
      </c>
      <c r="F4322" s="9">
        <v>0.53100000000000003</v>
      </c>
      <c r="G4322" s="9">
        <v>6206.8</v>
      </c>
      <c r="H4322" s="10">
        <v>5</v>
      </c>
      <c r="I4322" t="str">
        <f>CONCATENATE(Tabela_Brasil[[#This Row],[Município]],"-",Tabela_Brasil[[#This Row],[Estado]])</f>
        <v>Luís Gomes-RN</v>
      </c>
      <c r="J4322">
        <f>IF(Tabela_Brasil[[#This Row],[IDHM]]&lt;=0.599,1,0)</f>
        <v>0</v>
      </c>
      <c r="K4322" t="str">
        <f>IF(Tabela_Brasil[[#This Row],[IDHM]]&lt;=0.55,"Baixo",IF(Tabela_Brasil[[#This Row],[IDHM]]&lt;=0.699,"Médio",IF(Tabela_Brasil[[#This Row],[IDHM]]&lt;=0.799,"Alto","Muito Alto")))</f>
        <v>Médio</v>
      </c>
      <c r="L4322" t="str">
        <f>VLOOKUP(Tabela_Brasil[[#This Row],[Estado]],'De-Para_Estado_Regiao'!$B$3:$C$29,2,FALSE)</f>
        <v>Nordeste</v>
      </c>
      <c r="M4322">
        <f>IF(Tabela_Brasil[[#This Row],[IBGE_1-4]]&gt;=951,1,0)</f>
        <v>0</v>
      </c>
      <c r="N4322">
        <f>IF(Tabela_Brasil[[#This Row],[COMP_P]]&lt;=2,1,0)</f>
        <v>0</v>
      </c>
    </row>
    <row r="4323" spans="1:14" x14ac:dyDescent="0.25">
      <c r="A4323" s="12" t="s">
        <v>4192</v>
      </c>
      <c r="B4323" s="12" t="s">
        <v>82</v>
      </c>
      <c r="C4323" s="12">
        <v>351</v>
      </c>
      <c r="D4323" s="12">
        <v>0.55500000000000005</v>
      </c>
      <c r="E4323" s="12">
        <v>0.52800000000000002</v>
      </c>
      <c r="F4323" s="12">
        <v>0.45300000000000001</v>
      </c>
      <c r="G4323" s="12">
        <v>5739.01</v>
      </c>
      <c r="H4323" s="13">
        <v>2</v>
      </c>
      <c r="I4323" t="str">
        <f>CONCATENATE(Tabela_Brasil[[#This Row],[Município]],"-",Tabela_Brasil[[#This Row],[Estado]])</f>
        <v>São Vicente Do Seridó-PB</v>
      </c>
      <c r="J4323">
        <f>IF(Tabela_Brasil[[#This Row],[IDHM]]&lt;=0.599,1,0)</f>
        <v>1</v>
      </c>
      <c r="K4323" t="str">
        <f>IF(Tabela_Brasil[[#This Row],[IDHM]]&lt;=0.55,"Baixo",IF(Tabela_Brasil[[#This Row],[IDHM]]&lt;=0.699,"Médio",IF(Tabela_Brasil[[#This Row],[IDHM]]&lt;=0.799,"Alto","Muito Alto")))</f>
        <v>Médio</v>
      </c>
      <c r="L4323" t="str">
        <f>VLOOKUP(Tabela_Brasil[[#This Row],[Estado]],'De-Para_Estado_Regiao'!$B$3:$C$29,2,FALSE)</f>
        <v>Nordeste</v>
      </c>
      <c r="M4323">
        <f>IF(Tabela_Brasil[[#This Row],[IBGE_1-4]]&gt;=951,1,0)</f>
        <v>0</v>
      </c>
      <c r="N4323">
        <f>IF(Tabela_Brasil[[#This Row],[COMP_P]]&lt;=2,1,0)</f>
        <v>1</v>
      </c>
    </row>
    <row r="4324" spans="1:14" x14ac:dyDescent="0.25">
      <c r="A4324" s="9" t="s">
        <v>4193</v>
      </c>
      <c r="B4324" s="9" t="s">
        <v>22</v>
      </c>
      <c r="C4324" s="9">
        <v>103</v>
      </c>
      <c r="D4324" s="9">
        <v>0.69299999999999995</v>
      </c>
      <c r="E4324" s="9">
        <v>0.68300000000000005</v>
      </c>
      <c r="F4324" s="9">
        <v>0.60199999999999998</v>
      </c>
      <c r="G4324" s="9">
        <v>21779.97</v>
      </c>
      <c r="H4324" s="10">
        <v>1</v>
      </c>
      <c r="I4324" t="str">
        <f>CONCATENATE(Tabela_Brasil[[#This Row],[Município]],"-",Tabela_Brasil[[#This Row],[Estado]])</f>
        <v>Cafeara-PR</v>
      </c>
      <c r="J4324">
        <f>IF(Tabela_Brasil[[#This Row],[IDHM]]&lt;=0.599,1,0)</f>
        <v>0</v>
      </c>
      <c r="K4324" t="str">
        <f>IF(Tabela_Brasil[[#This Row],[IDHM]]&lt;=0.55,"Baixo",IF(Tabela_Brasil[[#This Row],[IDHM]]&lt;=0.699,"Médio",IF(Tabela_Brasil[[#This Row],[IDHM]]&lt;=0.799,"Alto","Muito Alto")))</f>
        <v>Médio</v>
      </c>
      <c r="L4324" t="str">
        <f>VLOOKUP(Tabela_Brasil[[#This Row],[Estado]],'De-Para_Estado_Regiao'!$B$3:$C$29,2,FALSE)</f>
        <v>Sul</v>
      </c>
      <c r="M4324">
        <f>IF(Tabela_Brasil[[#This Row],[IBGE_1-4]]&gt;=951,1,0)</f>
        <v>0</v>
      </c>
      <c r="N4324">
        <f>IF(Tabela_Brasil[[#This Row],[COMP_P]]&lt;=2,1,0)</f>
        <v>1</v>
      </c>
    </row>
    <row r="4325" spans="1:14" x14ac:dyDescent="0.25">
      <c r="A4325" s="12" t="s">
        <v>4194</v>
      </c>
      <c r="B4325" s="12" t="s">
        <v>14</v>
      </c>
      <c r="C4325" s="12">
        <v>28</v>
      </c>
      <c r="D4325" s="12">
        <v>0.70099999999999996</v>
      </c>
      <c r="E4325" s="12">
        <v>0.73499999999999999</v>
      </c>
      <c r="F4325" s="12">
        <v>0.55900000000000005</v>
      </c>
      <c r="G4325" s="12">
        <v>26335.040000000001</v>
      </c>
      <c r="H4325" s="13">
        <v>4</v>
      </c>
      <c r="I4325" t="str">
        <f>CONCATENATE(Tabela_Brasil[[#This Row],[Município]],"-",Tabela_Brasil[[#This Row],[Estado]])</f>
        <v>Travesseiro-RS</v>
      </c>
      <c r="J4325">
        <f>IF(Tabela_Brasil[[#This Row],[IDHM]]&lt;=0.599,1,0)</f>
        <v>0</v>
      </c>
      <c r="K4325" t="str">
        <f>IF(Tabela_Brasil[[#This Row],[IDHM]]&lt;=0.55,"Baixo",IF(Tabela_Brasil[[#This Row],[IDHM]]&lt;=0.699,"Médio",IF(Tabela_Brasil[[#This Row],[IDHM]]&lt;=0.799,"Alto","Muito Alto")))</f>
        <v>Alto</v>
      </c>
      <c r="L4325" t="str">
        <f>VLOOKUP(Tabela_Brasil[[#This Row],[Estado]],'De-Para_Estado_Regiao'!$B$3:$C$29,2,FALSE)</f>
        <v>Sul</v>
      </c>
      <c r="M4325">
        <f>IF(Tabela_Brasil[[#This Row],[IBGE_1-4]]&gt;=951,1,0)</f>
        <v>0</v>
      </c>
      <c r="N4325">
        <f>IF(Tabela_Brasil[[#This Row],[COMP_P]]&lt;=2,1,0)</f>
        <v>0</v>
      </c>
    </row>
    <row r="4326" spans="1:14" x14ac:dyDescent="0.25">
      <c r="A4326" s="9" t="s">
        <v>4195</v>
      </c>
      <c r="B4326" s="9" t="s">
        <v>118</v>
      </c>
      <c r="C4326" s="9">
        <v>69</v>
      </c>
      <c r="D4326" s="9">
        <v>0.51500000000000001</v>
      </c>
      <c r="E4326" s="9">
        <v>0.49</v>
      </c>
      <c r="F4326" s="9">
        <v>0.36799999999999999</v>
      </c>
      <c r="G4326" s="9">
        <v>7131.28</v>
      </c>
      <c r="H4326" s="10">
        <v>11</v>
      </c>
      <c r="I4326" t="str">
        <f>CONCATENATE(Tabela_Brasil[[#This Row],[Município]],"-",Tabela_Brasil[[#This Row],[Estado]])</f>
        <v>Queimada Nova-PI</v>
      </c>
      <c r="J4326">
        <f>IF(Tabela_Brasil[[#This Row],[IDHM]]&lt;=0.599,1,0)</f>
        <v>1</v>
      </c>
      <c r="K4326" t="str">
        <f>IF(Tabela_Brasil[[#This Row],[IDHM]]&lt;=0.55,"Baixo",IF(Tabela_Brasil[[#This Row],[IDHM]]&lt;=0.699,"Médio",IF(Tabela_Brasil[[#This Row],[IDHM]]&lt;=0.799,"Alto","Muito Alto")))</f>
        <v>Baixo</v>
      </c>
      <c r="L4326" t="str">
        <f>VLOOKUP(Tabela_Brasil[[#This Row],[Estado]],'De-Para_Estado_Regiao'!$B$3:$C$29,2,FALSE)</f>
        <v>Nordeste</v>
      </c>
      <c r="M4326">
        <f>IF(Tabela_Brasil[[#This Row],[IBGE_1-4]]&gt;=951,1,0)</f>
        <v>0</v>
      </c>
      <c r="N4326">
        <f>IF(Tabela_Brasil[[#This Row],[COMP_P]]&lt;=2,1,0)</f>
        <v>0</v>
      </c>
    </row>
    <row r="4327" spans="1:14" x14ac:dyDescent="0.25">
      <c r="A4327" s="12" t="s">
        <v>4196</v>
      </c>
      <c r="B4327" s="12" t="s">
        <v>72</v>
      </c>
      <c r="C4327" s="12">
        <v>235</v>
      </c>
      <c r="D4327" s="12">
        <v>0.64400000000000002</v>
      </c>
      <c r="E4327" s="12">
        <v>0.60799999999999998</v>
      </c>
      <c r="F4327" s="12">
        <v>0.56499999999999995</v>
      </c>
      <c r="G4327" s="12">
        <v>13762.44</v>
      </c>
      <c r="H4327" s="13">
        <v>1</v>
      </c>
      <c r="I4327" t="str">
        <f>CONCATENATE(Tabela_Brasil[[#This Row],[Município]],"-",Tabela_Brasil[[#This Row],[Estado]])</f>
        <v>Messias Targino-RN</v>
      </c>
      <c r="J4327">
        <f>IF(Tabela_Brasil[[#This Row],[IDHM]]&lt;=0.599,1,0)</f>
        <v>0</v>
      </c>
      <c r="K4327" t="str">
        <f>IF(Tabela_Brasil[[#This Row],[IDHM]]&lt;=0.55,"Baixo",IF(Tabela_Brasil[[#This Row],[IDHM]]&lt;=0.699,"Médio",IF(Tabela_Brasil[[#This Row],[IDHM]]&lt;=0.799,"Alto","Muito Alto")))</f>
        <v>Médio</v>
      </c>
      <c r="L4327" t="str">
        <f>VLOOKUP(Tabela_Brasil[[#This Row],[Estado]],'De-Para_Estado_Regiao'!$B$3:$C$29,2,FALSE)</f>
        <v>Nordeste</v>
      </c>
      <c r="M4327">
        <f>IF(Tabela_Brasil[[#This Row],[IBGE_1-4]]&gt;=951,1,0)</f>
        <v>0</v>
      </c>
      <c r="N4327">
        <f>IF(Tabela_Brasil[[#This Row],[COMP_P]]&lt;=2,1,0)</f>
        <v>1</v>
      </c>
    </row>
    <row r="4328" spans="1:14" x14ac:dyDescent="0.25">
      <c r="A4328" s="9" t="s">
        <v>4197</v>
      </c>
      <c r="B4328" s="9" t="s">
        <v>114</v>
      </c>
      <c r="C4328" s="9">
        <v>322</v>
      </c>
      <c r="D4328" s="9">
        <v>0.59</v>
      </c>
      <c r="E4328" s="9">
        <v>0.54400000000000004</v>
      </c>
      <c r="F4328" s="9">
        <v>0.52600000000000002</v>
      </c>
      <c r="G4328" s="9">
        <v>8181.64</v>
      </c>
      <c r="H4328" s="10">
        <v>1</v>
      </c>
      <c r="I4328" t="str">
        <f>CONCATENATE(Tabela_Brasil[[#This Row],[Município]],"-",Tabela_Brasil[[#This Row],[Estado]])</f>
        <v>Santana Do São Francisco-SE</v>
      </c>
      <c r="J4328">
        <f>IF(Tabela_Brasil[[#This Row],[IDHM]]&lt;=0.599,1,0)</f>
        <v>1</v>
      </c>
      <c r="K4328" t="str">
        <f>IF(Tabela_Brasil[[#This Row],[IDHM]]&lt;=0.55,"Baixo",IF(Tabela_Brasil[[#This Row],[IDHM]]&lt;=0.699,"Médio",IF(Tabela_Brasil[[#This Row],[IDHM]]&lt;=0.799,"Alto","Muito Alto")))</f>
        <v>Médio</v>
      </c>
      <c r="L4328" t="str">
        <f>VLOOKUP(Tabela_Brasil[[#This Row],[Estado]],'De-Para_Estado_Regiao'!$B$3:$C$29,2,FALSE)</f>
        <v>Nordeste</v>
      </c>
      <c r="M4328">
        <f>IF(Tabela_Brasil[[#This Row],[IBGE_1-4]]&gt;=951,1,0)</f>
        <v>0</v>
      </c>
      <c r="N4328">
        <f>IF(Tabela_Brasil[[#This Row],[COMP_P]]&lt;=2,1,0)</f>
        <v>1</v>
      </c>
    </row>
    <row r="4329" spans="1:14" x14ac:dyDescent="0.25">
      <c r="A4329" s="12" t="s">
        <v>4198</v>
      </c>
      <c r="B4329" s="12" t="s">
        <v>16</v>
      </c>
      <c r="C4329" s="12">
        <v>309</v>
      </c>
      <c r="D4329" s="12">
        <v>0.67</v>
      </c>
      <c r="E4329" s="12">
        <v>0.60099999999999998</v>
      </c>
      <c r="F4329" s="12">
        <v>0.625</v>
      </c>
      <c r="G4329" s="12">
        <v>8012.37</v>
      </c>
      <c r="H4329" s="13">
        <v>3</v>
      </c>
      <c r="I4329" t="str">
        <f>CONCATENATE(Tabela_Brasil[[#This Row],[Município]],"-",Tabela_Brasil[[#This Row],[Estado]])</f>
        <v>Claro Dos Poções-MG</v>
      </c>
      <c r="J4329">
        <f>IF(Tabela_Brasil[[#This Row],[IDHM]]&lt;=0.599,1,0)</f>
        <v>0</v>
      </c>
      <c r="K4329" t="str">
        <f>IF(Tabela_Brasil[[#This Row],[IDHM]]&lt;=0.55,"Baixo",IF(Tabela_Brasil[[#This Row],[IDHM]]&lt;=0.699,"Médio",IF(Tabela_Brasil[[#This Row],[IDHM]]&lt;=0.799,"Alto","Muito Alto")))</f>
        <v>Médio</v>
      </c>
      <c r="L4329" t="str">
        <f>VLOOKUP(Tabela_Brasil[[#This Row],[Estado]],'De-Para_Estado_Regiao'!$B$3:$C$29,2,FALSE)</f>
        <v>Sudeste</v>
      </c>
      <c r="M4329">
        <f>IF(Tabela_Brasil[[#This Row],[IBGE_1-4]]&gt;=951,1,0)</f>
        <v>0</v>
      </c>
      <c r="N4329">
        <f>IF(Tabela_Brasil[[#This Row],[COMP_P]]&lt;=2,1,0)</f>
        <v>0</v>
      </c>
    </row>
    <row r="4330" spans="1:14" x14ac:dyDescent="0.25">
      <c r="A4330" s="9" t="s">
        <v>4199</v>
      </c>
      <c r="B4330" s="9" t="s">
        <v>59</v>
      </c>
      <c r="C4330" s="9">
        <v>51</v>
      </c>
      <c r="D4330" s="9">
        <v>0.67200000000000004</v>
      </c>
      <c r="E4330" s="9">
        <v>0.67500000000000004</v>
      </c>
      <c r="F4330" s="9">
        <v>0.56499999999999995</v>
      </c>
      <c r="G4330" s="9">
        <v>22581</v>
      </c>
      <c r="H4330" s="10">
        <v>1</v>
      </c>
      <c r="I4330" t="str">
        <f>CONCATENATE(Tabela_Brasil[[#This Row],[Município]],"-",Tabela_Brasil[[#This Row],[Estado]])</f>
        <v>Bandeirante-SC</v>
      </c>
      <c r="J4330">
        <f>IF(Tabela_Brasil[[#This Row],[IDHM]]&lt;=0.599,1,0)</f>
        <v>0</v>
      </c>
      <c r="K4330" t="str">
        <f>IF(Tabela_Brasil[[#This Row],[IDHM]]&lt;=0.55,"Baixo",IF(Tabela_Brasil[[#This Row],[IDHM]]&lt;=0.699,"Médio",IF(Tabela_Brasil[[#This Row],[IDHM]]&lt;=0.799,"Alto","Muito Alto")))</f>
        <v>Médio</v>
      </c>
      <c r="L4330" t="str">
        <f>VLOOKUP(Tabela_Brasil[[#This Row],[Estado]],'De-Para_Estado_Regiao'!$B$3:$C$29,2,FALSE)</f>
        <v>Sul</v>
      </c>
      <c r="M4330">
        <f>IF(Tabela_Brasil[[#This Row],[IBGE_1-4]]&gt;=951,1,0)</f>
        <v>0</v>
      </c>
      <c r="N4330">
        <f>IF(Tabela_Brasil[[#This Row],[COMP_P]]&lt;=2,1,0)</f>
        <v>1</v>
      </c>
    </row>
    <row r="4331" spans="1:14" x14ac:dyDescent="0.25">
      <c r="A4331" s="12" t="s">
        <v>3656</v>
      </c>
      <c r="B4331" s="12" t="s">
        <v>19</v>
      </c>
      <c r="C4331" s="12">
        <v>372</v>
      </c>
      <c r="D4331" s="12">
        <v>0.59899999999999998</v>
      </c>
      <c r="E4331" s="12">
        <v>0.54500000000000004</v>
      </c>
      <c r="F4331" s="12">
        <v>0.53300000000000003</v>
      </c>
      <c r="G4331" s="12">
        <v>6067.69</v>
      </c>
      <c r="H4331" s="13">
        <v>4</v>
      </c>
      <c r="I4331" t="str">
        <f>CONCATENATE(Tabela_Brasil[[#This Row],[Município]],"-",Tabela_Brasil[[#This Row],[Estado]])</f>
        <v>Terra Nova-PE</v>
      </c>
      <c r="J4331">
        <f>IF(Tabela_Brasil[[#This Row],[IDHM]]&lt;=0.599,1,0)</f>
        <v>1</v>
      </c>
      <c r="K4331" t="str">
        <f>IF(Tabela_Brasil[[#This Row],[IDHM]]&lt;=0.55,"Baixo",IF(Tabela_Brasil[[#This Row],[IDHM]]&lt;=0.699,"Médio",IF(Tabela_Brasil[[#This Row],[IDHM]]&lt;=0.799,"Alto","Muito Alto")))</f>
        <v>Médio</v>
      </c>
      <c r="L4331" t="str">
        <f>VLOOKUP(Tabela_Brasil[[#This Row],[Estado]],'De-Para_Estado_Regiao'!$B$3:$C$29,2,FALSE)</f>
        <v>Nordeste</v>
      </c>
      <c r="M4331">
        <f>IF(Tabela_Brasil[[#This Row],[IBGE_1-4]]&gt;=951,1,0)</f>
        <v>0</v>
      </c>
      <c r="N4331">
        <f>IF(Tabela_Brasil[[#This Row],[COMP_P]]&lt;=2,1,0)</f>
        <v>0</v>
      </c>
    </row>
    <row r="4332" spans="1:14" x14ac:dyDescent="0.25">
      <c r="A4332" s="9" t="s">
        <v>600</v>
      </c>
      <c r="B4332" s="9" t="s">
        <v>22</v>
      </c>
      <c r="C4332" s="9">
        <v>89</v>
      </c>
      <c r="D4332" s="9">
        <v>0.70299999999999996</v>
      </c>
      <c r="E4332" s="9">
        <v>0.67200000000000004</v>
      </c>
      <c r="F4332" s="9">
        <v>0.63700000000000001</v>
      </c>
      <c r="G4332" s="9">
        <v>27077.25</v>
      </c>
      <c r="H4332" s="10">
        <v>2</v>
      </c>
      <c r="I4332" t="str">
        <f>CONCATENATE(Tabela_Brasil[[#This Row],[Município]],"-",Tabela_Brasil[[#This Row],[Estado]])</f>
        <v>Iguatu-PR</v>
      </c>
      <c r="J4332">
        <f>IF(Tabela_Brasil[[#This Row],[IDHM]]&lt;=0.599,1,0)</f>
        <v>0</v>
      </c>
      <c r="K4332" t="str">
        <f>IF(Tabela_Brasil[[#This Row],[IDHM]]&lt;=0.55,"Baixo",IF(Tabela_Brasil[[#This Row],[IDHM]]&lt;=0.699,"Médio",IF(Tabela_Brasil[[#This Row],[IDHM]]&lt;=0.799,"Alto","Muito Alto")))</f>
        <v>Alto</v>
      </c>
      <c r="L4332" t="str">
        <f>VLOOKUP(Tabela_Brasil[[#This Row],[Estado]],'De-Para_Estado_Regiao'!$B$3:$C$29,2,FALSE)</f>
        <v>Sul</v>
      </c>
      <c r="M4332">
        <f>IF(Tabela_Brasil[[#This Row],[IBGE_1-4]]&gt;=951,1,0)</f>
        <v>0</v>
      </c>
      <c r="N4332">
        <f>IF(Tabela_Brasil[[#This Row],[COMP_P]]&lt;=2,1,0)</f>
        <v>1</v>
      </c>
    </row>
    <row r="4333" spans="1:14" x14ac:dyDescent="0.25">
      <c r="A4333" s="12" t="s">
        <v>4200</v>
      </c>
      <c r="B4333" s="12" t="s">
        <v>87</v>
      </c>
      <c r="C4333" s="12">
        <v>204</v>
      </c>
      <c r="D4333" s="12">
        <v>0.55000000000000004</v>
      </c>
      <c r="E4333" s="12">
        <v>0.48599999999999999</v>
      </c>
      <c r="F4333" s="12">
        <v>0.47299999999999998</v>
      </c>
      <c r="G4333" s="12">
        <v>6091.48</v>
      </c>
      <c r="H4333" s="13">
        <v>0</v>
      </c>
      <c r="I4333" t="str">
        <f>CONCATENATE(Tabela_Brasil[[#This Row],[Município]],"-",Tabela_Brasil[[#This Row],[Estado]])</f>
        <v>Altamira Do Maranhão-MA</v>
      </c>
      <c r="J4333">
        <f>IF(Tabela_Brasil[[#This Row],[IDHM]]&lt;=0.599,1,0)</f>
        <v>1</v>
      </c>
      <c r="K4333" t="str">
        <f>IF(Tabela_Brasil[[#This Row],[IDHM]]&lt;=0.55,"Baixo",IF(Tabela_Brasil[[#This Row],[IDHM]]&lt;=0.699,"Médio",IF(Tabela_Brasil[[#This Row],[IDHM]]&lt;=0.799,"Alto","Muito Alto")))</f>
        <v>Baixo</v>
      </c>
      <c r="L4333" t="str">
        <f>VLOOKUP(Tabela_Brasil[[#This Row],[Estado]],'De-Para_Estado_Regiao'!$B$3:$C$29,2,FALSE)</f>
        <v>Nordeste</v>
      </c>
      <c r="M4333">
        <f>IF(Tabela_Brasil[[#This Row],[IBGE_1-4]]&gt;=951,1,0)</f>
        <v>0</v>
      </c>
      <c r="N4333">
        <f>IF(Tabela_Brasil[[#This Row],[COMP_P]]&lt;=2,1,0)</f>
        <v>1</v>
      </c>
    </row>
    <row r="4334" spans="1:14" x14ac:dyDescent="0.25">
      <c r="A4334" s="9" t="s">
        <v>4201</v>
      </c>
      <c r="B4334" s="9" t="s">
        <v>87</v>
      </c>
      <c r="C4334" s="9">
        <v>210</v>
      </c>
      <c r="D4334" s="9">
        <v>0.51900000000000002</v>
      </c>
      <c r="E4334" s="9">
        <v>0.50700000000000001</v>
      </c>
      <c r="F4334" s="9">
        <v>0.40799999999999997</v>
      </c>
      <c r="G4334" s="9">
        <v>5953.26</v>
      </c>
      <c r="H4334" s="10">
        <v>0</v>
      </c>
      <c r="I4334" t="str">
        <f>CONCATENATE(Tabela_Brasil[[#This Row],[Município]],"-",Tabela_Brasil[[#This Row],[Estado]])</f>
        <v>Brejo De Areia-MA</v>
      </c>
      <c r="J4334">
        <f>IF(Tabela_Brasil[[#This Row],[IDHM]]&lt;=0.599,1,0)</f>
        <v>1</v>
      </c>
      <c r="K4334" t="str">
        <f>IF(Tabela_Brasil[[#This Row],[IDHM]]&lt;=0.55,"Baixo",IF(Tabela_Brasil[[#This Row],[IDHM]]&lt;=0.699,"Médio",IF(Tabela_Brasil[[#This Row],[IDHM]]&lt;=0.799,"Alto","Muito Alto")))</f>
        <v>Baixo</v>
      </c>
      <c r="L4334" t="str">
        <f>VLOOKUP(Tabela_Brasil[[#This Row],[Estado]],'De-Para_Estado_Regiao'!$B$3:$C$29,2,FALSE)</f>
        <v>Nordeste</v>
      </c>
      <c r="M4334">
        <f>IF(Tabela_Brasil[[#This Row],[IBGE_1-4]]&gt;=951,1,0)</f>
        <v>0</v>
      </c>
      <c r="N4334">
        <f>IF(Tabela_Brasil[[#This Row],[COMP_P]]&lt;=2,1,0)</f>
        <v>1</v>
      </c>
    </row>
    <row r="4335" spans="1:14" x14ac:dyDescent="0.25">
      <c r="A4335" s="12" t="s">
        <v>4202</v>
      </c>
      <c r="B4335" s="12" t="s">
        <v>19</v>
      </c>
      <c r="C4335" s="12">
        <v>191</v>
      </c>
      <c r="D4335" s="12">
        <v>0.60499999999999998</v>
      </c>
      <c r="E4335" s="12">
        <v>0.56000000000000005</v>
      </c>
      <c r="F4335" s="12">
        <v>0.52</v>
      </c>
      <c r="G4335" s="12">
        <v>6559.71</v>
      </c>
      <c r="H4335" s="13">
        <v>12</v>
      </c>
      <c r="I4335" t="str">
        <f>CONCATENATE(Tabela_Brasil[[#This Row],[Município]],"-",Tabela_Brasil[[#This Row],[Estado]])</f>
        <v>Verdejante-PE</v>
      </c>
      <c r="J4335">
        <f>IF(Tabela_Brasil[[#This Row],[IDHM]]&lt;=0.599,1,0)</f>
        <v>0</v>
      </c>
      <c r="K4335" t="str">
        <f>IF(Tabela_Brasil[[#This Row],[IDHM]]&lt;=0.55,"Baixo",IF(Tabela_Brasil[[#This Row],[IDHM]]&lt;=0.699,"Médio",IF(Tabela_Brasil[[#This Row],[IDHM]]&lt;=0.799,"Alto","Muito Alto")))</f>
        <v>Médio</v>
      </c>
      <c r="L4335" t="str">
        <f>VLOOKUP(Tabela_Brasil[[#This Row],[Estado]],'De-Para_Estado_Regiao'!$B$3:$C$29,2,FALSE)</f>
        <v>Nordeste</v>
      </c>
      <c r="M4335">
        <f>IF(Tabela_Brasil[[#This Row],[IBGE_1-4]]&gt;=951,1,0)</f>
        <v>0</v>
      </c>
      <c r="N4335">
        <f>IF(Tabela_Brasil[[#This Row],[COMP_P]]&lt;=2,1,0)</f>
        <v>0</v>
      </c>
    </row>
    <row r="4336" spans="1:14" x14ac:dyDescent="0.25">
      <c r="A4336" s="9" t="s">
        <v>4203</v>
      </c>
      <c r="B4336" s="9" t="s">
        <v>72</v>
      </c>
      <c r="C4336" s="9">
        <v>203</v>
      </c>
      <c r="D4336" s="9">
        <v>0.57399999999999995</v>
      </c>
      <c r="E4336" s="9">
        <v>0.51100000000000001</v>
      </c>
      <c r="F4336" s="9">
        <v>0.48099999999999998</v>
      </c>
      <c r="G4336" s="9">
        <v>6215.66</v>
      </c>
      <c r="H4336" s="10">
        <v>1</v>
      </c>
      <c r="I4336" t="str">
        <f>CONCATENATE(Tabela_Brasil[[#This Row],[Município]],"-",Tabela_Brasil[[#This Row],[Estado]])</f>
        <v>Januário Cicco-RN</v>
      </c>
      <c r="J4336">
        <f>IF(Tabela_Brasil[[#This Row],[IDHM]]&lt;=0.599,1,0)</f>
        <v>1</v>
      </c>
      <c r="K4336" t="str">
        <f>IF(Tabela_Brasil[[#This Row],[IDHM]]&lt;=0.55,"Baixo",IF(Tabela_Brasil[[#This Row],[IDHM]]&lt;=0.699,"Médio",IF(Tabela_Brasil[[#This Row],[IDHM]]&lt;=0.799,"Alto","Muito Alto")))</f>
        <v>Médio</v>
      </c>
      <c r="L4336" t="str">
        <f>VLOOKUP(Tabela_Brasil[[#This Row],[Estado]],'De-Para_Estado_Regiao'!$B$3:$C$29,2,FALSE)</f>
        <v>Nordeste</v>
      </c>
      <c r="M4336">
        <f>IF(Tabela_Brasil[[#This Row],[IBGE_1-4]]&gt;=951,1,0)</f>
        <v>0</v>
      </c>
      <c r="N4336">
        <f>IF(Tabela_Brasil[[#This Row],[COMP_P]]&lt;=2,1,0)</f>
        <v>1</v>
      </c>
    </row>
    <row r="4337" spans="1:14" x14ac:dyDescent="0.25">
      <c r="A4337" s="12" t="s">
        <v>4204</v>
      </c>
      <c r="B4337" s="12" t="s">
        <v>94</v>
      </c>
      <c r="C4337" s="12">
        <v>309</v>
      </c>
      <c r="D4337" s="12">
        <v>0.58899999999999997</v>
      </c>
      <c r="E4337" s="12">
        <v>0.55100000000000005</v>
      </c>
      <c r="F4337" s="12">
        <v>0.50700000000000001</v>
      </c>
      <c r="G4337" s="12">
        <v>8078.2</v>
      </c>
      <c r="H4337" s="13">
        <v>11</v>
      </c>
      <c r="I4337" t="str">
        <f>CONCATENATE(Tabela_Brasil[[#This Row],[Município]],"-",Tabela_Brasil[[#This Row],[Estado]])</f>
        <v>Paulo Jacinto-AL</v>
      </c>
      <c r="J4337">
        <f>IF(Tabela_Brasil[[#This Row],[IDHM]]&lt;=0.599,1,0)</f>
        <v>1</v>
      </c>
      <c r="K4337" t="str">
        <f>IF(Tabela_Brasil[[#This Row],[IDHM]]&lt;=0.55,"Baixo",IF(Tabela_Brasil[[#This Row],[IDHM]]&lt;=0.699,"Médio",IF(Tabela_Brasil[[#This Row],[IDHM]]&lt;=0.799,"Alto","Muito Alto")))</f>
        <v>Médio</v>
      </c>
      <c r="L4337" t="str">
        <f>VLOOKUP(Tabela_Brasil[[#This Row],[Estado]],'De-Para_Estado_Regiao'!$B$3:$C$29,2,FALSE)</f>
        <v>Nordeste</v>
      </c>
      <c r="M4337">
        <f>IF(Tabela_Brasil[[#This Row],[IBGE_1-4]]&gt;=951,1,0)</f>
        <v>0</v>
      </c>
      <c r="N4337">
        <f>IF(Tabela_Brasil[[#This Row],[COMP_P]]&lt;=2,1,0)</f>
        <v>0</v>
      </c>
    </row>
    <row r="4338" spans="1:14" x14ac:dyDescent="0.25">
      <c r="A4338" s="9" t="s">
        <v>4205</v>
      </c>
      <c r="B4338" s="9" t="s">
        <v>22</v>
      </c>
      <c r="C4338" s="9">
        <v>97</v>
      </c>
      <c r="D4338" s="9">
        <v>0.63800000000000001</v>
      </c>
      <c r="E4338" s="9">
        <v>0.63200000000000001</v>
      </c>
      <c r="F4338" s="9">
        <v>0.52</v>
      </c>
      <c r="G4338" s="9">
        <v>16829.22</v>
      </c>
      <c r="H4338" s="10">
        <v>2</v>
      </c>
      <c r="I4338" t="str">
        <f>CONCATENATE(Tabela_Brasil[[#This Row],[Município]],"-",Tabela_Brasil[[#This Row],[Estado]])</f>
        <v>Corumbataí Do Sul-PR</v>
      </c>
      <c r="J4338">
        <f>IF(Tabela_Brasil[[#This Row],[IDHM]]&lt;=0.599,1,0)</f>
        <v>0</v>
      </c>
      <c r="K4338" t="str">
        <f>IF(Tabela_Brasil[[#This Row],[IDHM]]&lt;=0.55,"Baixo",IF(Tabela_Brasil[[#This Row],[IDHM]]&lt;=0.699,"Médio",IF(Tabela_Brasil[[#This Row],[IDHM]]&lt;=0.799,"Alto","Muito Alto")))</f>
        <v>Médio</v>
      </c>
      <c r="L4338" t="str">
        <f>VLOOKUP(Tabela_Brasil[[#This Row],[Estado]],'De-Para_Estado_Regiao'!$B$3:$C$29,2,FALSE)</f>
        <v>Sul</v>
      </c>
      <c r="M4338">
        <f>IF(Tabela_Brasil[[#This Row],[IBGE_1-4]]&gt;=951,1,0)</f>
        <v>0</v>
      </c>
      <c r="N4338">
        <f>IF(Tabela_Brasil[[#This Row],[COMP_P]]&lt;=2,1,0)</f>
        <v>1</v>
      </c>
    </row>
    <row r="4339" spans="1:14" x14ac:dyDescent="0.25">
      <c r="A4339" s="12" t="s">
        <v>4206</v>
      </c>
      <c r="B4339" s="12" t="s">
        <v>24</v>
      </c>
      <c r="C4339" s="12">
        <v>278</v>
      </c>
      <c r="D4339" s="12">
        <v>0.57999999999999996</v>
      </c>
      <c r="E4339" s="12">
        <v>0.58499999999999996</v>
      </c>
      <c r="F4339" s="12">
        <v>0.46500000000000002</v>
      </c>
      <c r="G4339" s="12">
        <v>9759.75</v>
      </c>
      <c r="H4339" s="13">
        <v>0</v>
      </c>
      <c r="I4339" t="str">
        <f>CONCATENATE(Tabela_Brasil[[#This Row],[Município]],"-",Tabela_Brasil[[#This Row],[Estado]])</f>
        <v>Barra Do Rocha-BA</v>
      </c>
      <c r="J4339">
        <f>IF(Tabela_Brasil[[#This Row],[IDHM]]&lt;=0.599,1,0)</f>
        <v>1</v>
      </c>
      <c r="K4339" t="str">
        <f>IF(Tabela_Brasil[[#This Row],[IDHM]]&lt;=0.55,"Baixo",IF(Tabela_Brasil[[#This Row],[IDHM]]&lt;=0.699,"Médio",IF(Tabela_Brasil[[#This Row],[IDHM]]&lt;=0.799,"Alto","Muito Alto")))</f>
        <v>Médio</v>
      </c>
      <c r="L4339" t="str">
        <f>VLOOKUP(Tabela_Brasil[[#This Row],[Estado]],'De-Para_Estado_Regiao'!$B$3:$C$29,2,FALSE)</f>
        <v>Nordeste</v>
      </c>
      <c r="M4339">
        <f>IF(Tabela_Brasil[[#This Row],[IBGE_1-4]]&gt;=951,1,0)</f>
        <v>0</v>
      </c>
      <c r="N4339">
        <f>IF(Tabela_Brasil[[#This Row],[COMP_P]]&lt;=2,1,0)</f>
        <v>1</v>
      </c>
    </row>
    <row r="4340" spans="1:14" x14ac:dyDescent="0.25">
      <c r="A4340" s="9" t="s">
        <v>4207</v>
      </c>
      <c r="B4340" s="9" t="s">
        <v>87</v>
      </c>
      <c r="C4340" s="9">
        <v>362</v>
      </c>
      <c r="D4340" s="9">
        <v>0.52100000000000002</v>
      </c>
      <c r="E4340" s="9">
        <v>0.50900000000000001</v>
      </c>
      <c r="F4340" s="9">
        <v>0.38700000000000001</v>
      </c>
      <c r="G4340" s="9">
        <v>6206.85</v>
      </c>
      <c r="H4340" s="10">
        <v>1</v>
      </c>
      <c r="I4340" t="str">
        <f>CONCATENATE(Tabela_Brasil[[#This Row],[Município]],"-",Tabela_Brasil[[#This Row],[Estado]])</f>
        <v>Governador Newton Bello-MA</v>
      </c>
      <c r="J4340">
        <f>IF(Tabela_Brasil[[#This Row],[IDHM]]&lt;=0.599,1,0)</f>
        <v>1</v>
      </c>
      <c r="K4340" t="str">
        <f>IF(Tabela_Brasil[[#This Row],[IDHM]]&lt;=0.55,"Baixo",IF(Tabela_Brasil[[#This Row],[IDHM]]&lt;=0.699,"Médio",IF(Tabela_Brasil[[#This Row],[IDHM]]&lt;=0.799,"Alto","Muito Alto")))</f>
        <v>Baixo</v>
      </c>
      <c r="L4340" t="str">
        <f>VLOOKUP(Tabela_Brasil[[#This Row],[Estado]],'De-Para_Estado_Regiao'!$B$3:$C$29,2,FALSE)</f>
        <v>Nordeste</v>
      </c>
      <c r="M4340">
        <f>IF(Tabela_Brasil[[#This Row],[IBGE_1-4]]&gt;=951,1,0)</f>
        <v>0</v>
      </c>
      <c r="N4340">
        <f>IF(Tabela_Brasil[[#This Row],[COMP_P]]&lt;=2,1,0)</f>
        <v>1</v>
      </c>
    </row>
    <row r="4341" spans="1:14" x14ac:dyDescent="0.25">
      <c r="A4341" s="12" t="s">
        <v>4208</v>
      </c>
      <c r="B4341" s="12" t="s">
        <v>14</v>
      </c>
      <c r="C4341" s="12">
        <v>75</v>
      </c>
      <c r="D4341" s="12">
        <v>0.746</v>
      </c>
      <c r="E4341" s="12">
        <v>0.747</v>
      </c>
      <c r="F4341" s="12">
        <v>0.66100000000000003</v>
      </c>
      <c r="G4341" s="12">
        <v>22380.23</v>
      </c>
      <c r="H4341" s="13">
        <v>6</v>
      </c>
      <c r="I4341" t="str">
        <f>CONCATENATE(Tabela_Brasil[[#This Row],[Município]],"-",Tabela_Brasil[[#This Row],[Estado]])</f>
        <v>Capitão-RS</v>
      </c>
      <c r="J4341">
        <f>IF(Tabela_Brasil[[#This Row],[IDHM]]&lt;=0.599,1,0)</f>
        <v>0</v>
      </c>
      <c r="K4341" t="str">
        <f>IF(Tabela_Brasil[[#This Row],[IDHM]]&lt;=0.55,"Baixo",IF(Tabela_Brasil[[#This Row],[IDHM]]&lt;=0.699,"Médio",IF(Tabela_Brasil[[#This Row],[IDHM]]&lt;=0.799,"Alto","Muito Alto")))</f>
        <v>Alto</v>
      </c>
      <c r="L4341" t="str">
        <f>VLOOKUP(Tabela_Brasil[[#This Row],[Estado]],'De-Para_Estado_Regiao'!$B$3:$C$29,2,FALSE)</f>
        <v>Sul</v>
      </c>
      <c r="M4341">
        <f>IF(Tabela_Brasil[[#This Row],[IBGE_1-4]]&gt;=951,1,0)</f>
        <v>0</v>
      </c>
      <c r="N4341">
        <f>IF(Tabela_Brasil[[#This Row],[COMP_P]]&lt;=2,1,0)</f>
        <v>0</v>
      </c>
    </row>
    <row r="4342" spans="1:14" x14ac:dyDescent="0.25">
      <c r="A4342" s="9" t="s">
        <v>4209</v>
      </c>
      <c r="B4342" s="9" t="s">
        <v>16</v>
      </c>
      <c r="C4342" s="9">
        <v>105</v>
      </c>
      <c r="D4342" s="9">
        <v>0.67900000000000005</v>
      </c>
      <c r="E4342" s="9">
        <v>0.66700000000000004</v>
      </c>
      <c r="F4342" s="9">
        <v>0.54800000000000004</v>
      </c>
      <c r="G4342" s="9">
        <v>19645.03</v>
      </c>
      <c r="H4342" s="10">
        <v>1</v>
      </c>
      <c r="I4342" t="str">
        <f>CONCATENATE(Tabela_Brasil[[#This Row],[Município]],"-",Tabela_Brasil[[#This Row],[Estado]])</f>
        <v>Jaguaraçu-MG</v>
      </c>
      <c r="J4342">
        <f>IF(Tabela_Brasil[[#This Row],[IDHM]]&lt;=0.599,1,0)</f>
        <v>0</v>
      </c>
      <c r="K4342" t="str">
        <f>IF(Tabela_Brasil[[#This Row],[IDHM]]&lt;=0.55,"Baixo",IF(Tabela_Brasil[[#This Row],[IDHM]]&lt;=0.699,"Médio",IF(Tabela_Brasil[[#This Row],[IDHM]]&lt;=0.799,"Alto","Muito Alto")))</f>
        <v>Médio</v>
      </c>
      <c r="L4342" t="str">
        <f>VLOOKUP(Tabela_Brasil[[#This Row],[Estado]],'De-Para_Estado_Regiao'!$B$3:$C$29,2,FALSE)</f>
        <v>Sudeste</v>
      </c>
      <c r="M4342">
        <f>IF(Tabela_Brasil[[#This Row],[IBGE_1-4]]&gt;=951,1,0)</f>
        <v>0</v>
      </c>
      <c r="N4342">
        <f>IF(Tabela_Brasil[[#This Row],[COMP_P]]&lt;=2,1,0)</f>
        <v>1</v>
      </c>
    </row>
    <row r="4343" spans="1:14" x14ac:dyDescent="0.25">
      <c r="A4343" s="12" t="s">
        <v>4210</v>
      </c>
      <c r="B4343" s="12" t="s">
        <v>24</v>
      </c>
      <c r="C4343" s="12">
        <v>259</v>
      </c>
      <c r="D4343" s="12">
        <v>0.58899999999999997</v>
      </c>
      <c r="E4343" s="12">
        <v>0.56499999999999995</v>
      </c>
      <c r="F4343" s="12">
        <v>0.47099999999999997</v>
      </c>
      <c r="G4343" s="12">
        <v>5420.5</v>
      </c>
      <c r="H4343" s="13">
        <v>1</v>
      </c>
      <c r="I4343" t="str">
        <f>CONCATENATE(Tabela_Brasil[[#This Row],[Município]],"-",Tabela_Brasil[[#This Row],[Estado]])</f>
        <v>Anguera-BA</v>
      </c>
      <c r="J4343">
        <f>IF(Tabela_Brasil[[#This Row],[IDHM]]&lt;=0.599,1,0)</f>
        <v>1</v>
      </c>
      <c r="K4343" t="str">
        <f>IF(Tabela_Brasil[[#This Row],[IDHM]]&lt;=0.55,"Baixo",IF(Tabela_Brasil[[#This Row],[IDHM]]&lt;=0.699,"Médio",IF(Tabela_Brasil[[#This Row],[IDHM]]&lt;=0.799,"Alto","Muito Alto")))</f>
        <v>Médio</v>
      </c>
      <c r="L4343" t="str">
        <f>VLOOKUP(Tabela_Brasil[[#This Row],[Estado]],'De-Para_Estado_Regiao'!$B$3:$C$29,2,FALSE)</f>
        <v>Nordeste</v>
      </c>
      <c r="M4343">
        <f>IF(Tabela_Brasil[[#This Row],[IBGE_1-4]]&gt;=951,1,0)</f>
        <v>0</v>
      </c>
      <c r="N4343">
        <f>IF(Tabela_Brasil[[#This Row],[COMP_P]]&lt;=2,1,0)</f>
        <v>1</v>
      </c>
    </row>
    <row r="4344" spans="1:14" x14ac:dyDescent="0.25">
      <c r="A4344" s="9" t="s">
        <v>4211</v>
      </c>
      <c r="B4344" s="9" t="s">
        <v>87</v>
      </c>
      <c r="C4344" s="9">
        <v>355</v>
      </c>
      <c r="D4344" s="9">
        <v>0.51900000000000002</v>
      </c>
      <c r="E4344" s="9">
        <v>0.44</v>
      </c>
      <c r="F4344" s="9">
        <v>0.433</v>
      </c>
      <c r="G4344" s="9">
        <v>5639.94</v>
      </c>
      <c r="H4344" s="10">
        <v>0</v>
      </c>
      <c r="I4344" t="str">
        <f>CONCATENATE(Tabela_Brasil[[#This Row],[Município]],"-",Tabela_Brasil[[#This Row],[Estado]])</f>
        <v>Serrano Do Maranhão-MA</v>
      </c>
      <c r="J4344">
        <f>IF(Tabela_Brasil[[#This Row],[IDHM]]&lt;=0.599,1,0)</f>
        <v>1</v>
      </c>
      <c r="K4344" t="str">
        <f>IF(Tabela_Brasil[[#This Row],[IDHM]]&lt;=0.55,"Baixo",IF(Tabela_Brasil[[#This Row],[IDHM]]&lt;=0.699,"Médio",IF(Tabela_Brasil[[#This Row],[IDHM]]&lt;=0.799,"Alto","Muito Alto")))</f>
        <v>Baixo</v>
      </c>
      <c r="L4344" t="str">
        <f>VLOOKUP(Tabela_Brasil[[#This Row],[Estado]],'De-Para_Estado_Regiao'!$B$3:$C$29,2,FALSE)</f>
        <v>Nordeste</v>
      </c>
      <c r="M4344">
        <f>IF(Tabela_Brasil[[#This Row],[IBGE_1-4]]&gt;=951,1,0)</f>
        <v>0</v>
      </c>
      <c r="N4344">
        <f>IF(Tabela_Brasil[[#This Row],[COMP_P]]&lt;=2,1,0)</f>
        <v>1</v>
      </c>
    </row>
    <row r="4345" spans="1:14" x14ac:dyDescent="0.25">
      <c r="A4345" s="12" t="s">
        <v>4212</v>
      </c>
      <c r="B4345" s="12" t="s">
        <v>94</v>
      </c>
      <c r="C4345" s="12">
        <v>245</v>
      </c>
      <c r="D4345" s="12">
        <v>0.55000000000000004</v>
      </c>
      <c r="E4345" s="12">
        <v>0.52600000000000002</v>
      </c>
      <c r="F4345" s="12">
        <v>0.41599999999999998</v>
      </c>
      <c r="G4345" s="12">
        <v>5786.86</v>
      </c>
      <c r="H4345" s="13">
        <v>2</v>
      </c>
      <c r="I4345" t="str">
        <f>CONCATENATE(Tabela_Brasil[[#This Row],[Município]],"-",Tabela_Brasil[[#This Row],[Estado]])</f>
        <v>Pariconha-AL</v>
      </c>
      <c r="J4345">
        <f>IF(Tabela_Brasil[[#This Row],[IDHM]]&lt;=0.599,1,0)</f>
        <v>1</v>
      </c>
      <c r="K4345" t="str">
        <f>IF(Tabela_Brasil[[#This Row],[IDHM]]&lt;=0.55,"Baixo",IF(Tabela_Brasil[[#This Row],[IDHM]]&lt;=0.699,"Médio",IF(Tabela_Brasil[[#This Row],[IDHM]]&lt;=0.799,"Alto","Muito Alto")))</f>
        <v>Baixo</v>
      </c>
      <c r="L4345" t="str">
        <f>VLOOKUP(Tabela_Brasil[[#This Row],[Estado]],'De-Para_Estado_Regiao'!$B$3:$C$29,2,FALSE)</f>
        <v>Nordeste</v>
      </c>
      <c r="M4345">
        <f>IF(Tabela_Brasil[[#This Row],[IBGE_1-4]]&gt;=951,1,0)</f>
        <v>0</v>
      </c>
      <c r="N4345">
        <f>IF(Tabela_Brasil[[#This Row],[COMP_P]]&lt;=2,1,0)</f>
        <v>1</v>
      </c>
    </row>
    <row r="4346" spans="1:14" x14ac:dyDescent="0.25">
      <c r="A4346" s="9" t="s">
        <v>4213</v>
      </c>
      <c r="B4346" s="9" t="s">
        <v>82</v>
      </c>
      <c r="C4346" s="9">
        <v>203</v>
      </c>
      <c r="D4346" s="9">
        <v>0.59</v>
      </c>
      <c r="E4346" s="9">
        <v>0.54500000000000004</v>
      </c>
      <c r="F4346" s="9">
        <v>0.505</v>
      </c>
      <c r="G4346" s="9">
        <v>10959.83</v>
      </c>
      <c r="H4346" s="10">
        <v>1</v>
      </c>
      <c r="I4346" t="str">
        <f>CONCATENATE(Tabela_Brasil[[#This Row],[Município]],"-",Tabela_Brasil[[#This Row],[Estado]])</f>
        <v>Montadas-PB</v>
      </c>
      <c r="J4346">
        <f>IF(Tabela_Brasil[[#This Row],[IDHM]]&lt;=0.599,1,0)</f>
        <v>1</v>
      </c>
      <c r="K4346" t="str">
        <f>IF(Tabela_Brasil[[#This Row],[IDHM]]&lt;=0.55,"Baixo",IF(Tabela_Brasil[[#This Row],[IDHM]]&lt;=0.699,"Médio",IF(Tabela_Brasil[[#This Row],[IDHM]]&lt;=0.799,"Alto","Muito Alto")))</f>
        <v>Médio</v>
      </c>
      <c r="L4346" t="str">
        <f>VLOOKUP(Tabela_Brasil[[#This Row],[Estado]],'De-Para_Estado_Regiao'!$B$3:$C$29,2,FALSE)</f>
        <v>Nordeste</v>
      </c>
      <c r="M4346">
        <f>IF(Tabela_Brasil[[#This Row],[IBGE_1-4]]&gt;=951,1,0)</f>
        <v>0</v>
      </c>
      <c r="N4346">
        <f>IF(Tabela_Brasil[[#This Row],[COMP_P]]&lt;=2,1,0)</f>
        <v>1</v>
      </c>
    </row>
    <row r="4347" spans="1:14" x14ac:dyDescent="0.25">
      <c r="A4347" s="12" t="s">
        <v>4214</v>
      </c>
      <c r="B4347" s="12" t="s">
        <v>33</v>
      </c>
      <c r="C4347" s="12">
        <v>73</v>
      </c>
      <c r="D4347" s="12">
        <v>0.61299999999999999</v>
      </c>
      <c r="E4347" s="12">
        <v>0.57799999999999996</v>
      </c>
      <c r="F4347" s="12">
        <v>0.48799999999999999</v>
      </c>
      <c r="G4347" s="12">
        <v>13920.45</v>
      </c>
      <c r="H4347" s="13">
        <v>0</v>
      </c>
      <c r="I4347" t="str">
        <f>CONCATENATE(Tabela_Brasil[[#This Row],[Município]],"-",Tabela_Brasil[[#This Row],[Estado]])</f>
        <v>Montividiu Do Norte-GO</v>
      </c>
      <c r="J4347">
        <f>IF(Tabela_Brasil[[#This Row],[IDHM]]&lt;=0.599,1,0)</f>
        <v>0</v>
      </c>
      <c r="K4347" t="str">
        <f>IF(Tabela_Brasil[[#This Row],[IDHM]]&lt;=0.55,"Baixo",IF(Tabela_Brasil[[#This Row],[IDHM]]&lt;=0.699,"Médio",IF(Tabela_Brasil[[#This Row],[IDHM]]&lt;=0.799,"Alto","Muito Alto")))</f>
        <v>Médio</v>
      </c>
      <c r="L4347" t="str">
        <f>VLOOKUP(Tabela_Brasil[[#This Row],[Estado]],'De-Para_Estado_Regiao'!$B$3:$C$29,2,FALSE)</f>
        <v>Centro-Oeste</v>
      </c>
      <c r="M4347">
        <f>IF(Tabela_Brasil[[#This Row],[IBGE_1-4]]&gt;=951,1,0)</f>
        <v>0</v>
      </c>
      <c r="N4347">
        <f>IF(Tabela_Brasil[[#This Row],[COMP_P]]&lt;=2,1,0)</f>
        <v>1</v>
      </c>
    </row>
    <row r="4348" spans="1:14" x14ac:dyDescent="0.25">
      <c r="A4348" s="9" t="s">
        <v>4215</v>
      </c>
      <c r="B4348" s="9" t="s">
        <v>72</v>
      </c>
      <c r="C4348" s="9">
        <v>409</v>
      </c>
      <c r="D4348" s="9">
        <v>0.57399999999999995</v>
      </c>
      <c r="E4348" s="9">
        <v>0.57199999999999995</v>
      </c>
      <c r="F4348" s="9">
        <v>0.45400000000000001</v>
      </c>
      <c r="G4348" s="9">
        <v>9307.41</v>
      </c>
      <c r="H4348" s="10">
        <v>0</v>
      </c>
      <c r="I4348" t="str">
        <f>CONCATENATE(Tabela_Brasil[[#This Row],[Município]],"-",Tabela_Brasil[[#This Row],[Estado]])</f>
        <v>Caiçara Do Norte-RN</v>
      </c>
      <c r="J4348">
        <f>IF(Tabela_Brasil[[#This Row],[IDHM]]&lt;=0.599,1,0)</f>
        <v>1</v>
      </c>
      <c r="K4348" t="str">
        <f>IF(Tabela_Brasil[[#This Row],[IDHM]]&lt;=0.55,"Baixo",IF(Tabela_Brasil[[#This Row],[IDHM]]&lt;=0.699,"Médio",IF(Tabela_Brasil[[#This Row],[IDHM]]&lt;=0.799,"Alto","Muito Alto")))</f>
        <v>Médio</v>
      </c>
      <c r="L4348" t="str">
        <f>VLOOKUP(Tabela_Brasil[[#This Row],[Estado]],'De-Para_Estado_Regiao'!$B$3:$C$29,2,FALSE)</f>
        <v>Nordeste</v>
      </c>
      <c r="M4348">
        <f>IF(Tabela_Brasil[[#This Row],[IBGE_1-4]]&gt;=951,1,0)</f>
        <v>0</v>
      </c>
      <c r="N4348">
        <f>IF(Tabela_Brasil[[#This Row],[COMP_P]]&lt;=2,1,0)</f>
        <v>1</v>
      </c>
    </row>
    <row r="4349" spans="1:14" x14ac:dyDescent="0.25">
      <c r="A4349" s="12" t="s">
        <v>4216</v>
      </c>
      <c r="B4349" s="12" t="s">
        <v>87</v>
      </c>
      <c r="C4349" s="12">
        <v>266</v>
      </c>
      <c r="D4349" s="12">
        <v>0.52800000000000002</v>
      </c>
      <c r="E4349" s="12">
        <v>0.503</v>
      </c>
      <c r="F4349" s="12">
        <v>0.4</v>
      </c>
      <c r="G4349" s="12">
        <v>5135.37</v>
      </c>
      <c r="H4349" s="13">
        <v>0</v>
      </c>
      <c r="I4349" t="str">
        <f>CONCATENATE(Tabela_Brasil[[#This Row],[Município]],"-",Tabela_Brasil[[#This Row],[Estado]])</f>
        <v>São Francisco Do Maranhão-MA</v>
      </c>
      <c r="J4349">
        <f>IF(Tabela_Brasil[[#This Row],[IDHM]]&lt;=0.599,1,0)</f>
        <v>1</v>
      </c>
      <c r="K4349" t="str">
        <f>IF(Tabela_Brasil[[#This Row],[IDHM]]&lt;=0.55,"Baixo",IF(Tabela_Brasil[[#This Row],[IDHM]]&lt;=0.699,"Médio",IF(Tabela_Brasil[[#This Row],[IDHM]]&lt;=0.799,"Alto","Muito Alto")))</f>
        <v>Baixo</v>
      </c>
      <c r="L4349" t="str">
        <f>VLOOKUP(Tabela_Brasil[[#This Row],[Estado]],'De-Para_Estado_Regiao'!$B$3:$C$29,2,FALSE)</f>
        <v>Nordeste</v>
      </c>
      <c r="M4349">
        <f>IF(Tabela_Brasil[[#This Row],[IBGE_1-4]]&gt;=951,1,0)</f>
        <v>0</v>
      </c>
      <c r="N4349">
        <f>IF(Tabela_Brasil[[#This Row],[COMP_P]]&lt;=2,1,0)</f>
        <v>1</v>
      </c>
    </row>
    <row r="4350" spans="1:14" x14ac:dyDescent="0.25">
      <c r="A4350" s="9" t="s">
        <v>4217</v>
      </c>
      <c r="B4350" s="9" t="s">
        <v>16</v>
      </c>
      <c r="C4350" s="9">
        <v>119</v>
      </c>
      <c r="D4350" s="9">
        <v>0.65300000000000002</v>
      </c>
      <c r="E4350" s="9">
        <v>0.64900000000000002</v>
      </c>
      <c r="F4350" s="9">
        <v>0.52600000000000002</v>
      </c>
      <c r="G4350" s="9">
        <v>12633.82</v>
      </c>
      <c r="H4350" s="10">
        <v>1</v>
      </c>
      <c r="I4350" t="str">
        <f>CONCATENATE(Tabela_Brasil[[#This Row],[Município]],"-",Tabela_Brasil[[#This Row],[Estado]])</f>
        <v>Ritápolis-MG</v>
      </c>
      <c r="J4350">
        <f>IF(Tabela_Brasil[[#This Row],[IDHM]]&lt;=0.599,1,0)</f>
        <v>0</v>
      </c>
      <c r="K4350" t="str">
        <f>IF(Tabela_Brasil[[#This Row],[IDHM]]&lt;=0.55,"Baixo",IF(Tabela_Brasil[[#This Row],[IDHM]]&lt;=0.699,"Médio",IF(Tabela_Brasil[[#This Row],[IDHM]]&lt;=0.799,"Alto","Muito Alto")))</f>
        <v>Médio</v>
      </c>
      <c r="L4350" t="str">
        <f>VLOOKUP(Tabela_Brasil[[#This Row],[Estado]],'De-Para_Estado_Regiao'!$B$3:$C$29,2,FALSE)</f>
        <v>Sudeste</v>
      </c>
      <c r="M4350">
        <f>IF(Tabela_Brasil[[#This Row],[IBGE_1-4]]&gt;=951,1,0)</f>
        <v>0</v>
      </c>
      <c r="N4350">
        <f>IF(Tabela_Brasil[[#This Row],[COMP_P]]&lt;=2,1,0)</f>
        <v>1</v>
      </c>
    </row>
    <row r="4351" spans="1:14" x14ac:dyDescent="0.25">
      <c r="A4351" s="12" t="s">
        <v>4218</v>
      </c>
      <c r="B4351" s="12" t="s">
        <v>7</v>
      </c>
      <c r="C4351" s="12">
        <v>131</v>
      </c>
      <c r="D4351" s="12">
        <v>0.74</v>
      </c>
      <c r="E4351" s="12">
        <v>0.68300000000000005</v>
      </c>
      <c r="F4351" s="12">
        <v>0.69899999999999995</v>
      </c>
      <c r="G4351" s="12">
        <v>20832.47</v>
      </c>
      <c r="H4351" s="13">
        <v>1</v>
      </c>
      <c r="I4351" t="str">
        <f>CONCATENATE(Tabela_Brasil[[#This Row],[Município]],"-",Tabela_Brasil[[#This Row],[Estado]])</f>
        <v>Santa Mercedes-SP</v>
      </c>
      <c r="J4351">
        <f>IF(Tabela_Brasil[[#This Row],[IDHM]]&lt;=0.599,1,0)</f>
        <v>0</v>
      </c>
      <c r="K4351" t="str">
        <f>IF(Tabela_Brasil[[#This Row],[IDHM]]&lt;=0.55,"Baixo",IF(Tabela_Brasil[[#This Row],[IDHM]]&lt;=0.699,"Médio",IF(Tabela_Brasil[[#This Row],[IDHM]]&lt;=0.799,"Alto","Muito Alto")))</f>
        <v>Alto</v>
      </c>
      <c r="L4351" t="str">
        <f>VLOOKUP(Tabela_Brasil[[#This Row],[Estado]],'De-Para_Estado_Regiao'!$B$3:$C$29,2,FALSE)</f>
        <v>Sudeste</v>
      </c>
      <c r="M4351">
        <f>IF(Tabela_Brasil[[#This Row],[IBGE_1-4]]&gt;=951,1,0)</f>
        <v>0</v>
      </c>
      <c r="N4351">
        <f>IF(Tabela_Brasil[[#This Row],[COMP_P]]&lt;=2,1,0)</f>
        <v>1</v>
      </c>
    </row>
    <row r="4352" spans="1:14" x14ac:dyDescent="0.25">
      <c r="A4352" s="9" t="s">
        <v>4219</v>
      </c>
      <c r="B4352" s="9" t="s">
        <v>82</v>
      </c>
      <c r="C4352" s="9">
        <v>102</v>
      </c>
      <c r="D4352" s="9">
        <v>0.57999999999999996</v>
      </c>
      <c r="E4352" s="9">
        <v>0.54300000000000004</v>
      </c>
      <c r="F4352" s="9">
        <v>0.44800000000000001</v>
      </c>
      <c r="G4352" s="9">
        <v>13130.96</v>
      </c>
      <c r="H4352" s="10">
        <v>5</v>
      </c>
      <c r="I4352" t="str">
        <f>CONCATENATE(Tabela_Brasil[[#This Row],[Município]],"-",Tabela_Brasil[[#This Row],[Estado]])</f>
        <v>São José De Espinharas-PB</v>
      </c>
      <c r="J4352">
        <f>IF(Tabela_Brasil[[#This Row],[IDHM]]&lt;=0.599,1,0)</f>
        <v>1</v>
      </c>
      <c r="K4352" t="str">
        <f>IF(Tabela_Brasil[[#This Row],[IDHM]]&lt;=0.55,"Baixo",IF(Tabela_Brasil[[#This Row],[IDHM]]&lt;=0.699,"Médio",IF(Tabela_Brasil[[#This Row],[IDHM]]&lt;=0.799,"Alto","Muito Alto")))</f>
        <v>Médio</v>
      </c>
      <c r="L4352" t="str">
        <f>VLOOKUP(Tabela_Brasil[[#This Row],[Estado]],'De-Para_Estado_Regiao'!$B$3:$C$29,2,FALSE)</f>
        <v>Nordeste</v>
      </c>
      <c r="M4352">
        <f>IF(Tabela_Brasil[[#This Row],[IBGE_1-4]]&gt;=951,1,0)</f>
        <v>0</v>
      </c>
      <c r="N4352">
        <f>IF(Tabela_Brasil[[#This Row],[COMP_P]]&lt;=2,1,0)</f>
        <v>0</v>
      </c>
    </row>
    <row r="4353" spans="1:14" x14ac:dyDescent="0.25">
      <c r="A4353" s="12" t="s">
        <v>4220</v>
      </c>
      <c r="B4353" s="12" t="s">
        <v>114</v>
      </c>
      <c r="C4353" s="12">
        <v>254</v>
      </c>
      <c r="D4353" s="12">
        <v>0.59799999999999998</v>
      </c>
      <c r="E4353" s="12">
        <v>0.56000000000000005</v>
      </c>
      <c r="F4353" s="12">
        <v>0.53200000000000003</v>
      </c>
      <c r="G4353" s="12">
        <v>9384.0400000000009</v>
      </c>
      <c r="H4353" s="13">
        <v>2</v>
      </c>
      <c r="I4353" t="str">
        <f>CONCATENATE(Tabela_Brasil[[#This Row],[Município]],"-",Tabela_Brasil[[#This Row],[Estado]])</f>
        <v>Nossa Senhora De Lourdes-SE</v>
      </c>
      <c r="J4353">
        <f>IF(Tabela_Brasil[[#This Row],[IDHM]]&lt;=0.599,1,0)</f>
        <v>1</v>
      </c>
      <c r="K4353" t="str">
        <f>IF(Tabela_Brasil[[#This Row],[IDHM]]&lt;=0.55,"Baixo",IF(Tabela_Brasil[[#This Row],[IDHM]]&lt;=0.699,"Médio",IF(Tabela_Brasil[[#This Row],[IDHM]]&lt;=0.799,"Alto","Muito Alto")))</f>
        <v>Médio</v>
      </c>
      <c r="L4353" t="str">
        <f>VLOOKUP(Tabela_Brasil[[#This Row],[Estado]],'De-Para_Estado_Regiao'!$B$3:$C$29,2,FALSE)</f>
        <v>Nordeste</v>
      </c>
      <c r="M4353">
        <f>IF(Tabela_Brasil[[#This Row],[IBGE_1-4]]&gt;=951,1,0)</f>
        <v>0</v>
      </c>
      <c r="N4353">
        <f>IF(Tabela_Brasil[[#This Row],[COMP_P]]&lt;=2,1,0)</f>
        <v>1</v>
      </c>
    </row>
    <row r="4354" spans="1:14" x14ac:dyDescent="0.25">
      <c r="A4354" s="9" t="s">
        <v>4221</v>
      </c>
      <c r="B4354" s="9" t="s">
        <v>87</v>
      </c>
      <c r="C4354" s="9">
        <v>384</v>
      </c>
      <c r="D4354" s="9">
        <v>0.58499999999999996</v>
      </c>
      <c r="E4354" s="9">
        <v>0.47399999999999998</v>
      </c>
      <c r="F4354" s="9">
        <v>0.54700000000000004</v>
      </c>
      <c r="G4354" s="9">
        <v>4282.6499999999996</v>
      </c>
      <c r="H4354" s="10">
        <v>0</v>
      </c>
      <c r="I4354" t="str">
        <f>CONCATENATE(Tabela_Brasil[[#This Row],[Município]],"-",Tabela_Brasil[[#This Row],[Estado]])</f>
        <v>Nina Rodrigues-MA</v>
      </c>
      <c r="J4354">
        <f>IF(Tabela_Brasil[[#This Row],[IDHM]]&lt;=0.599,1,0)</f>
        <v>1</v>
      </c>
      <c r="K4354" t="str">
        <f>IF(Tabela_Brasil[[#This Row],[IDHM]]&lt;=0.55,"Baixo",IF(Tabela_Brasil[[#This Row],[IDHM]]&lt;=0.699,"Médio",IF(Tabela_Brasil[[#This Row],[IDHM]]&lt;=0.799,"Alto","Muito Alto")))</f>
        <v>Médio</v>
      </c>
      <c r="L4354" t="str">
        <f>VLOOKUP(Tabela_Brasil[[#This Row],[Estado]],'De-Para_Estado_Regiao'!$B$3:$C$29,2,FALSE)</f>
        <v>Nordeste</v>
      </c>
      <c r="M4354">
        <f>IF(Tabela_Brasil[[#This Row],[IBGE_1-4]]&gt;=951,1,0)</f>
        <v>0</v>
      </c>
      <c r="N4354">
        <f>IF(Tabela_Brasil[[#This Row],[COMP_P]]&lt;=2,1,0)</f>
        <v>1</v>
      </c>
    </row>
    <row r="4355" spans="1:14" x14ac:dyDescent="0.25">
      <c r="A4355" s="12" t="s">
        <v>4222</v>
      </c>
      <c r="B4355" s="12" t="s">
        <v>111</v>
      </c>
      <c r="C4355" s="12">
        <v>190</v>
      </c>
      <c r="D4355" s="12">
        <v>0.58899999999999997</v>
      </c>
      <c r="E4355" s="12">
        <v>0.56999999999999995</v>
      </c>
      <c r="F4355" s="12">
        <v>0.45900000000000002</v>
      </c>
      <c r="G4355" s="12">
        <v>8265.0300000000007</v>
      </c>
      <c r="H4355" s="13">
        <v>3</v>
      </c>
      <c r="I4355" t="str">
        <f>CONCATENATE(Tabela_Brasil[[#This Row],[Município]],"-",Tabela_Brasil[[#This Row],[Estado]])</f>
        <v>Tocantínia-TO</v>
      </c>
      <c r="J4355">
        <f>IF(Tabela_Brasil[[#This Row],[IDHM]]&lt;=0.599,1,0)</f>
        <v>1</v>
      </c>
      <c r="K4355" t="str">
        <f>IF(Tabela_Brasil[[#This Row],[IDHM]]&lt;=0.55,"Baixo",IF(Tabela_Brasil[[#This Row],[IDHM]]&lt;=0.699,"Médio",IF(Tabela_Brasil[[#This Row],[IDHM]]&lt;=0.799,"Alto","Muito Alto")))</f>
        <v>Médio</v>
      </c>
      <c r="L4355" t="str">
        <f>VLOOKUP(Tabela_Brasil[[#This Row],[Estado]],'De-Para_Estado_Regiao'!$B$3:$C$29,2,FALSE)</f>
        <v>Norte</v>
      </c>
      <c r="M4355">
        <f>IF(Tabela_Brasil[[#This Row],[IBGE_1-4]]&gt;=951,1,0)</f>
        <v>0</v>
      </c>
      <c r="N4355">
        <f>IF(Tabela_Brasil[[#This Row],[COMP_P]]&lt;=2,1,0)</f>
        <v>0</v>
      </c>
    </row>
    <row r="4356" spans="1:14" x14ac:dyDescent="0.25">
      <c r="A4356" s="9" t="s">
        <v>4223</v>
      </c>
      <c r="B4356" s="9" t="s">
        <v>16</v>
      </c>
      <c r="C4356" s="9">
        <v>240</v>
      </c>
      <c r="D4356" s="9">
        <v>0.63200000000000001</v>
      </c>
      <c r="E4356" s="9">
        <v>0.57899999999999996</v>
      </c>
      <c r="F4356" s="9">
        <v>0.55500000000000005</v>
      </c>
      <c r="G4356" s="9">
        <v>10532.07</v>
      </c>
      <c r="H4356" s="10">
        <v>2</v>
      </c>
      <c r="I4356" t="str">
        <f>CONCATENATE(Tabela_Brasil[[#This Row],[Município]],"-",Tabela_Brasil[[#This Row],[Estado]])</f>
        <v>Veredinha-MG</v>
      </c>
      <c r="J4356">
        <f>IF(Tabela_Brasil[[#This Row],[IDHM]]&lt;=0.599,1,0)</f>
        <v>0</v>
      </c>
      <c r="K4356" t="str">
        <f>IF(Tabela_Brasil[[#This Row],[IDHM]]&lt;=0.55,"Baixo",IF(Tabela_Brasil[[#This Row],[IDHM]]&lt;=0.699,"Médio",IF(Tabela_Brasil[[#This Row],[IDHM]]&lt;=0.799,"Alto","Muito Alto")))</f>
        <v>Médio</v>
      </c>
      <c r="L4356" t="str">
        <f>VLOOKUP(Tabela_Brasil[[#This Row],[Estado]],'De-Para_Estado_Regiao'!$B$3:$C$29,2,FALSE)</f>
        <v>Sudeste</v>
      </c>
      <c r="M4356">
        <f>IF(Tabela_Brasil[[#This Row],[IBGE_1-4]]&gt;=951,1,0)</f>
        <v>0</v>
      </c>
      <c r="N4356">
        <f>IF(Tabela_Brasil[[#This Row],[COMP_P]]&lt;=2,1,0)</f>
        <v>1</v>
      </c>
    </row>
    <row r="4357" spans="1:14" x14ac:dyDescent="0.25">
      <c r="A4357" s="12" t="s">
        <v>1417</v>
      </c>
      <c r="B4357" s="12" t="s">
        <v>114</v>
      </c>
      <c r="C4357" s="12">
        <v>221</v>
      </c>
      <c r="D4357" s="12">
        <v>0.58299999999999996</v>
      </c>
      <c r="E4357" s="12">
        <v>0.57999999999999996</v>
      </c>
      <c r="F4357" s="12">
        <v>0.48</v>
      </c>
      <c r="G4357" s="12">
        <v>9353.89</v>
      </c>
      <c r="H4357" s="13">
        <v>2</v>
      </c>
      <c r="I4357" t="str">
        <f>CONCATENATE(Tabela_Brasil[[#This Row],[Município]],"-",Tabela_Brasil[[#This Row],[Estado]])</f>
        <v>Pinhão-SE</v>
      </c>
      <c r="J4357">
        <f>IF(Tabela_Brasil[[#This Row],[IDHM]]&lt;=0.599,1,0)</f>
        <v>1</v>
      </c>
      <c r="K4357" t="str">
        <f>IF(Tabela_Brasil[[#This Row],[IDHM]]&lt;=0.55,"Baixo",IF(Tabela_Brasil[[#This Row],[IDHM]]&lt;=0.699,"Médio",IF(Tabela_Brasil[[#This Row],[IDHM]]&lt;=0.799,"Alto","Muito Alto")))</f>
        <v>Médio</v>
      </c>
      <c r="L4357" t="str">
        <f>VLOOKUP(Tabela_Brasil[[#This Row],[Estado]],'De-Para_Estado_Regiao'!$B$3:$C$29,2,FALSE)</f>
        <v>Nordeste</v>
      </c>
      <c r="M4357">
        <f>IF(Tabela_Brasil[[#This Row],[IBGE_1-4]]&gt;=951,1,0)</f>
        <v>0</v>
      </c>
      <c r="N4357">
        <f>IF(Tabela_Brasil[[#This Row],[COMP_P]]&lt;=2,1,0)</f>
        <v>1</v>
      </c>
    </row>
    <row r="4358" spans="1:14" x14ac:dyDescent="0.25">
      <c r="A4358" s="9" t="s">
        <v>4224</v>
      </c>
      <c r="B4358" s="9" t="s">
        <v>7</v>
      </c>
      <c r="C4358" s="9">
        <v>126</v>
      </c>
      <c r="D4358" s="9">
        <v>0.70499999999999996</v>
      </c>
      <c r="E4358" s="9">
        <v>0.67400000000000004</v>
      </c>
      <c r="F4358" s="9">
        <v>0.61499999999999999</v>
      </c>
      <c r="G4358" s="9">
        <v>23844.62</v>
      </c>
      <c r="H4358" s="10">
        <v>1</v>
      </c>
      <c r="I4358" t="str">
        <f>CONCATENATE(Tabela_Brasil[[#This Row],[Município]],"-",Tabela_Brasil[[#This Row],[Estado]])</f>
        <v>Borebi-SP</v>
      </c>
      <c r="J4358">
        <f>IF(Tabela_Brasil[[#This Row],[IDHM]]&lt;=0.599,1,0)</f>
        <v>0</v>
      </c>
      <c r="K4358" t="str">
        <f>IF(Tabela_Brasil[[#This Row],[IDHM]]&lt;=0.55,"Baixo",IF(Tabela_Brasil[[#This Row],[IDHM]]&lt;=0.699,"Médio",IF(Tabela_Brasil[[#This Row],[IDHM]]&lt;=0.799,"Alto","Muito Alto")))</f>
        <v>Alto</v>
      </c>
      <c r="L4358" t="str">
        <f>VLOOKUP(Tabela_Brasil[[#This Row],[Estado]],'De-Para_Estado_Regiao'!$B$3:$C$29,2,FALSE)</f>
        <v>Sudeste</v>
      </c>
      <c r="M4358">
        <f>IF(Tabela_Brasil[[#This Row],[IBGE_1-4]]&gt;=951,1,0)</f>
        <v>0</v>
      </c>
      <c r="N4358">
        <f>IF(Tabela_Brasil[[#This Row],[COMP_P]]&lt;=2,1,0)</f>
        <v>1</v>
      </c>
    </row>
    <row r="4359" spans="1:14" x14ac:dyDescent="0.25">
      <c r="A4359" s="12" t="s">
        <v>4225</v>
      </c>
      <c r="B4359" s="12" t="s">
        <v>24</v>
      </c>
      <c r="C4359" s="12">
        <v>149</v>
      </c>
      <c r="D4359" s="12">
        <v>0.58399999999999996</v>
      </c>
      <c r="E4359" s="12">
        <v>0.57699999999999996</v>
      </c>
      <c r="F4359" s="12">
        <v>0.433</v>
      </c>
      <c r="G4359" s="12">
        <v>7557.83</v>
      </c>
      <c r="H4359" s="13">
        <v>2</v>
      </c>
      <c r="I4359" t="str">
        <f>CONCATENATE(Tabela_Brasil[[#This Row],[Município]],"-",Tabela_Brasil[[#This Row],[Estado]])</f>
        <v>Itanagra-BA</v>
      </c>
      <c r="J4359">
        <f>IF(Tabela_Brasil[[#This Row],[IDHM]]&lt;=0.599,1,0)</f>
        <v>1</v>
      </c>
      <c r="K4359" t="str">
        <f>IF(Tabela_Brasil[[#This Row],[IDHM]]&lt;=0.55,"Baixo",IF(Tabela_Brasil[[#This Row],[IDHM]]&lt;=0.699,"Médio",IF(Tabela_Brasil[[#This Row],[IDHM]]&lt;=0.799,"Alto","Muito Alto")))</f>
        <v>Médio</v>
      </c>
      <c r="L4359" t="str">
        <f>VLOOKUP(Tabela_Brasil[[#This Row],[Estado]],'De-Para_Estado_Regiao'!$B$3:$C$29,2,FALSE)</f>
        <v>Nordeste</v>
      </c>
      <c r="M4359">
        <f>IF(Tabela_Brasil[[#This Row],[IBGE_1-4]]&gt;=951,1,0)</f>
        <v>0</v>
      </c>
      <c r="N4359">
        <f>IF(Tabela_Brasil[[#This Row],[COMP_P]]&lt;=2,1,0)</f>
        <v>1</v>
      </c>
    </row>
    <row r="4360" spans="1:14" x14ac:dyDescent="0.25">
      <c r="A4360" s="9" t="s">
        <v>4226</v>
      </c>
      <c r="B4360" s="9" t="s">
        <v>87</v>
      </c>
      <c r="C4360" s="9">
        <v>346</v>
      </c>
      <c r="D4360" s="9">
        <v>0.57499999999999996</v>
      </c>
      <c r="E4360" s="9">
        <v>0.53400000000000003</v>
      </c>
      <c r="F4360" s="9">
        <v>0.48599999999999999</v>
      </c>
      <c r="G4360" s="9">
        <v>6783.78</v>
      </c>
      <c r="H4360" s="10">
        <v>1</v>
      </c>
      <c r="I4360" t="str">
        <f>CONCATENATE(Tabela_Brasil[[#This Row],[Município]],"-",Tabela_Brasil[[#This Row],[Estado]])</f>
        <v>Montes Altos-MA</v>
      </c>
      <c r="J4360">
        <f>IF(Tabela_Brasil[[#This Row],[IDHM]]&lt;=0.599,1,0)</f>
        <v>1</v>
      </c>
      <c r="K4360" t="str">
        <f>IF(Tabela_Brasil[[#This Row],[IDHM]]&lt;=0.55,"Baixo",IF(Tabela_Brasil[[#This Row],[IDHM]]&lt;=0.699,"Médio",IF(Tabela_Brasil[[#This Row],[IDHM]]&lt;=0.799,"Alto","Muito Alto")))</f>
        <v>Médio</v>
      </c>
      <c r="L4360" t="str">
        <f>VLOOKUP(Tabela_Brasil[[#This Row],[Estado]],'De-Para_Estado_Regiao'!$B$3:$C$29,2,FALSE)</f>
        <v>Nordeste</v>
      </c>
      <c r="M4360">
        <f>IF(Tabela_Brasil[[#This Row],[IBGE_1-4]]&gt;=951,1,0)</f>
        <v>0</v>
      </c>
      <c r="N4360">
        <f>IF(Tabela_Brasil[[#This Row],[COMP_P]]&lt;=2,1,0)</f>
        <v>1</v>
      </c>
    </row>
    <row r="4361" spans="1:14" x14ac:dyDescent="0.25">
      <c r="A4361" s="12" t="s">
        <v>4227</v>
      </c>
      <c r="B4361" s="12" t="s">
        <v>22</v>
      </c>
      <c r="C4361" s="12">
        <v>47</v>
      </c>
      <c r="D4361" s="12">
        <v>0.71</v>
      </c>
      <c r="E4361" s="12">
        <v>0.68100000000000005</v>
      </c>
      <c r="F4361" s="12">
        <v>0.63300000000000001</v>
      </c>
      <c r="G4361" s="12">
        <v>20890.72</v>
      </c>
      <c r="H4361" s="13">
        <v>1</v>
      </c>
      <c r="I4361" t="str">
        <f>CONCATENATE(Tabela_Brasil[[#This Row],[Município]],"-",Tabela_Brasil[[#This Row],[Estado]])</f>
        <v>Novo Itacolomi-PR</v>
      </c>
      <c r="J4361">
        <f>IF(Tabela_Brasil[[#This Row],[IDHM]]&lt;=0.599,1,0)</f>
        <v>0</v>
      </c>
      <c r="K4361" t="str">
        <f>IF(Tabela_Brasil[[#This Row],[IDHM]]&lt;=0.55,"Baixo",IF(Tabela_Brasil[[#This Row],[IDHM]]&lt;=0.699,"Médio",IF(Tabela_Brasil[[#This Row],[IDHM]]&lt;=0.799,"Alto","Muito Alto")))</f>
        <v>Alto</v>
      </c>
      <c r="L4361" t="str">
        <f>VLOOKUP(Tabela_Brasil[[#This Row],[Estado]],'De-Para_Estado_Regiao'!$B$3:$C$29,2,FALSE)</f>
        <v>Sul</v>
      </c>
      <c r="M4361">
        <f>IF(Tabela_Brasil[[#This Row],[IBGE_1-4]]&gt;=951,1,0)</f>
        <v>0</v>
      </c>
      <c r="N4361">
        <f>IF(Tabela_Brasil[[#This Row],[COMP_P]]&lt;=2,1,0)</f>
        <v>1</v>
      </c>
    </row>
    <row r="4362" spans="1:14" x14ac:dyDescent="0.25">
      <c r="A4362" s="9" t="s">
        <v>4228</v>
      </c>
      <c r="B4362" s="9" t="s">
        <v>14</v>
      </c>
      <c r="C4362" s="9">
        <v>37</v>
      </c>
      <c r="D4362" s="9">
        <v>0.64900000000000002</v>
      </c>
      <c r="E4362" s="9">
        <v>0.626</v>
      </c>
      <c r="F4362" s="9">
        <v>0.54200000000000004</v>
      </c>
      <c r="G4362" s="9">
        <v>24540.82</v>
      </c>
      <c r="H4362" s="10">
        <v>0</v>
      </c>
      <c r="I4362" t="str">
        <f>CONCATENATE(Tabela_Brasil[[#This Row],[Município]],"-",Tabela_Brasil[[#This Row],[Estado]])</f>
        <v>Unistalda-RS</v>
      </c>
      <c r="J4362">
        <f>IF(Tabela_Brasil[[#This Row],[IDHM]]&lt;=0.599,1,0)</f>
        <v>0</v>
      </c>
      <c r="K4362" t="str">
        <f>IF(Tabela_Brasil[[#This Row],[IDHM]]&lt;=0.55,"Baixo",IF(Tabela_Brasil[[#This Row],[IDHM]]&lt;=0.699,"Médio",IF(Tabela_Brasil[[#This Row],[IDHM]]&lt;=0.799,"Alto","Muito Alto")))</f>
        <v>Médio</v>
      </c>
      <c r="L4362" t="str">
        <f>VLOOKUP(Tabela_Brasil[[#This Row],[Estado]],'De-Para_Estado_Regiao'!$B$3:$C$29,2,FALSE)</f>
        <v>Sul</v>
      </c>
      <c r="M4362">
        <f>IF(Tabela_Brasil[[#This Row],[IBGE_1-4]]&gt;=951,1,0)</f>
        <v>0</v>
      </c>
      <c r="N4362">
        <f>IF(Tabela_Brasil[[#This Row],[COMP_P]]&lt;=2,1,0)</f>
        <v>1</v>
      </c>
    </row>
    <row r="4363" spans="1:14" x14ac:dyDescent="0.25">
      <c r="A4363" s="12" t="s">
        <v>3922</v>
      </c>
      <c r="B4363" s="12" t="s">
        <v>111</v>
      </c>
      <c r="C4363" s="12">
        <v>205</v>
      </c>
      <c r="D4363" s="12">
        <v>0.66</v>
      </c>
      <c r="E4363" s="12">
        <v>0.621</v>
      </c>
      <c r="F4363" s="12">
        <v>0.58699999999999997</v>
      </c>
      <c r="G4363" s="12">
        <v>12558.29</v>
      </c>
      <c r="H4363" s="13">
        <v>0</v>
      </c>
      <c r="I4363" t="str">
        <f>CONCATENATE(Tabela_Brasil[[#This Row],[Município]],"-",Tabela_Brasil[[#This Row],[Estado]])</f>
        <v>Pau D'Arco-TO</v>
      </c>
      <c r="J4363">
        <f>IF(Tabela_Brasil[[#This Row],[IDHM]]&lt;=0.599,1,0)</f>
        <v>0</v>
      </c>
      <c r="K4363" t="str">
        <f>IF(Tabela_Brasil[[#This Row],[IDHM]]&lt;=0.55,"Baixo",IF(Tabela_Brasil[[#This Row],[IDHM]]&lt;=0.699,"Médio",IF(Tabela_Brasil[[#This Row],[IDHM]]&lt;=0.799,"Alto","Muito Alto")))</f>
        <v>Médio</v>
      </c>
      <c r="L4363" t="str">
        <f>VLOOKUP(Tabela_Brasil[[#This Row],[Estado]],'De-Para_Estado_Regiao'!$B$3:$C$29,2,FALSE)</f>
        <v>Norte</v>
      </c>
      <c r="M4363">
        <f>IF(Tabela_Brasil[[#This Row],[IBGE_1-4]]&gt;=951,1,0)</f>
        <v>0</v>
      </c>
      <c r="N4363">
        <f>IF(Tabela_Brasil[[#This Row],[COMP_P]]&lt;=2,1,0)</f>
        <v>1</v>
      </c>
    </row>
    <row r="4364" spans="1:14" x14ac:dyDescent="0.25">
      <c r="A4364" s="9" t="s">
        <v>4229</v>
      </c>
      <c r="B4364" s="9" t="s">
        <v>94</v>
      </c>
      <c r="C4364" s="9">
        <v>359</v>
      </c>
      <c r="D4364" s="9">
        <v>0.58599999999999997</v>
      </c>
      <c r="E4364" s="9">
        <v>0.58199999999999996</v>
      </c>
      <c r="F4364" s="9">
        <v>0.45700000000000002</v>
      </c>
      <c r="G4364" s="9">
        <v>10296.799999999999</v>
      </c>
      <c r="H4364" s="10">
        <v>1</v>
      </c>
      <c r="I4364" t="str">
        <f>CONCATENATE(Tabela_Brasil[[#This Row],[Município]],"-",Tabela_Brasil[[#This Row],[Estado]])</f>
        <v>Coqueiro Seco-AL</v>
      </c>
      <c r="J4364">
        <f>IF(Tabela_Brasil[[#This Row],[IDHM]]&lt;=0.599,1,0)</f>
        <v>1</v>
      </c>
      <c r="K4364" t="str">
        <f>IF(Tabela_Brasil[[#This Row],[IDHM]]&lt;=0.55,"Baixo",IF(Tabela_Brasil[[#This Row],[IDHM]]&lt;=0.699,"Médio",IF(Tabela_Brasil[[#This Row],[IDHM]]&lt;=0.799,"Alto","Muito Alto")))</f>
        <v>Médio</v>
      </c>
      <c r="L4364" t="str">
        <f>VLOOKUP(Tabela_Brasil[[#This Row],[Estado]],'De-Para_Estado_Regiao'!$B$3:$C$29,2,FALSE)</f>
        <v>Nordeste</v>
      </c>
      <c r="M4364">
        <f>IF(Tabela_Brasil[[#This Row],[IBGE_1-4]]&gt;=951,1,0)</f>
        <v>0</v>
      </c>
      <c r="N4364">
        <f>IF(Tabela_Brasil[[#This Row],[COMP_P]]&lt;=2,1,0)</f>
        <v>1</v>
      </c>
    </row>
    <row r="4365" spans="1:14" x14ac:dyDescent="0.25">
      <c r="A4365" s="12" t="s">
        <v>4230</v>
      </c>
      <c r="B4365" s="12" t="s">
        <v>16</v>
      </c>
      <c r="C4365" s="12">
        <v>409</v>
      </c>
      <c r="D4365" s="12">
        <v>0.58499999999999996</v>
      </c>
      <c r="E4365" s="12">
        <v>0.57099999999999995</v>
      </c>
      <c r="F4365" s="12">
        <v>0.46200000000000002</v>
      </c>
      <c r="G4365" s="12">
        <v>8028.9</v>
      </c>
      <c r="H4365" s="13">
        <v>2</v>
      </c>
      <c r="I4365" t="str">
        <f>CONCATENATE(Tabela_Brasil[[#This Row],[Município]],"-",Tabela_Brasil[[#This Row],[Estado]])</f>
        <v>Curral De Dentro-MG</v>
      </c>
      <c r="J4365">
        <f>IF(Tabela_Brasil[[#This Row],[IDHM]]&lt;=0.599,1,0)</f>
        <v>1</v>
      </c>
      <c r="K4365" t="str">
        <f>IF(Tabela_Brasil[[#This Row],[IDHM]]&lt;=0.55,"Baixo",IF(Tabela_Brasil[[#This Row],[IDHM]]&lt;=0.699,"Médio",IF(Tabela_Brasil[[#This Row],[IDHM]]&lt;=0.799,"Alto","Muito Alto")))</f>
        <v>Médio</v>
      </c>
      <c r="L4365" t="str">
        <f>VLOOKUP(Tabela_Brasil[[#This Row],[Estado]],'De-Para_Estado_Regiao'!$B$3:$C$29,2,FALSE)</f>
        <v>Sudeste</v>
      </c>
      <c r="M4365">
        <f>IF(Tabela_Brasil[[#This Row],[IBGE_1-4]]&gt;=951,1,0)</f>
        <v>0</v>
      </c>
      <c r="N4365">
        <f>IF(Tabela_Brasil[[#This Row],[COMP_P]]&lt;=2,1,0)</f>
        <v>1</v>
      </c>
    </row>
    <row r="4366" spans="1:14" x14ac:dyDescent="0.25">
      <c r="A4366" s="9" t="s">
        <v>3362</v>
      </c>
      <c r="B4366" s="9" t="s">
        <v>111</v>
      </c>
      <c r="C4366" s="9">
        <v>196</v>
      </c>
      <c r="D4366" s="9">
        <v>0.7</v>
      </c>
      <c r="E4366" s="9">
        <v>0.65300000000000002</v>
      </c>
      <c r="F4366" s="9">
        <v>0.63800000000000001</v>
      </c>
      <c r="G4366" s="9">
        <v>15621.32</v>
      </c>
      <c r="H4366" s="10">
        <v>1</v>
      </c>
      <c r="I4366" t="str">
        <f>CONCATENATE(Tabela_Brasil[[#This Row],[Município]],"-",Tabela_Brasil[[#This Row],[Estado]])</f>
        <v>Fátima-TO</v>
      </c>
      <c r="J4366">
        <f>IF(Tabela_Brasil[[#This Row],[IDHM]]&lt;=0.599,1,0)</f>
        <v>0</v>
      </c>
      <c r="K4366" t="str">
        <f>IF(Tabela_Brasil[[#This Row],[IDHM]]&lt;=0.55,"Baixo",IF(Tabela_Brasil[[#This Row],[IDHM]]&lt;=0.699,"Médio",IF(Tabela_Brasil[[#This Row],[IDHM]]&lt;=0.799,"Alto","Muito Alto")))</f>
        <v>Alto</v>
      </c>
      <c r="L4366" t="str">
        <f>VLOOKUP(Tabela_Brasil[[#This Row],[Estado]],'De-Para_Estado_Regiao'!$B$3:$C$29,2,FALSE)</f>
        <v>Norte</v>
      </c>
      <c r="M4366">
        <f>IF(Tabela_Brasil[[#This Row],[IBGE_1-4]]&gt;=951,1,0)</f>
        <v>0</v>
      </c>
      <c r="N4366">
        <f>IF(Tabela_Brasil[[#This Row],[COMP_P]]&lt;=2,1,0)</f>
        <v>1</v>
      </c>
    </row>
    <row r="4367" spans="1:14" x14ac:dyDescent="0.25">
      <c r="A4367" s="12" t="s">
        <v>4231</v>
      </c>
      <c r="B4367" s="12" t="s">
        <v>114</v>
      </c>
      <c r="C4367" s="12">
        <v>152</v>
      </c>
      <c r="D4367" s="12">
        <v>0.57999999999999996</v>
      </c>
      <c r="E4367" s="12">
        <v>0.56200000000000006</v>
      </c>
      <c r="F4367" s="12">
        <v>0.46800000000000003</v>
      </c>
      <c r="G4367" s="12">
        <v>10345.64</v>
      </c>
      <c r="H4367" s="13">
        <v>1</v>
      </c>
      <c r="I4367" t="str">
        <f>CONCATENATE(Tabela_Brasil[[#This Row],[Município]],"-",Tabela_Brasil[[#This Row],[Estado]])</f>
        <v>Gracho Cardoso-SE</v>
      </c>
      <c r="J4367">
        <f>IF(Tabela_Brasil[[#This Row],[IDHM]]&lt;=0.599,1,0)</f>
        <v>1</v>
      </c>
      <c r="K4367" t="str">
        <f>IF(Tabela_Brasil[[#This Row],[IDHM]]&lt;=0.55,"Baixo",IF(Tabela_Brasil[[#This Row],[IDHM]]&lt;=0.699,"Médio",IF(Tabela_Brasil[[#This Row],[IDHM]]&lt;=0.799,"Alto","Muito Alto")))</f>
        <v>Médio</v>
      </c>
      <c r="L4367" t="str">
        <f>VLOOKUP(Tabela_Brasil[[#This Row],[Estado]],'De-Para_Estado_Regiao'!$B$3:$C$29,2,FALSE)</f>
        <v>Nordeste</v>
      </c>
      <c r="M4367">
        <f>IF(Tabela_Brasil[[#This Row],[IBGE_1-4]]&gt;=951,1,0)</f>
        <v>0</v>
      </c>
      <c r="N4367">
        <f>IF(Tabela_Brasil[[#This Row],[COMP_P]]&lt;=2,1,0)</f>
        <v>1</v>
      </c>
    </row>
    <row r="4368" spans="1:14" x14ac:dyDescent="0.25">
      <c r="A4368" s="9" t="s">
        <v>4232</v>
      </c>
      <c r="B4368" s="9" t="s">
        <v>29</v>
      </c>
      <c r="C4368" s="9">
        <v>123</v>
      </c>
      <c r="D4368" s="9">
        <v>0.66</v>
      </c>
      <c r="E4368" s="9">
        <v>0.64500000000000002</v>
      </c>
      <c r="F4368" s="9">
        <v>0.53300000000000003</v>
      </c>
      <c r="G4368" s="9">
        <v>23080.27</v>
      </c>
      <c r="H4368" s="10">
        <v>2</v>
      </c>
      <c r="I4368" t="str">
        <f>CONCATENATE(Tabela_Brasil[[#This Row],[Município]],"-",Tabela_Brasil[[#This Row],[Estado]])</f>
        <v>Indiavaí-MT</v>
      </c>
      <c r="J4368">
        <f>IF(Tabela_Brasil[[#This Row],[IDHM]]&lt;=0.599,1,0)</f>
        <v>0</v>
      </c>
      <c r="K4368" t="str">
        <f>IF(Tabela_Brasil[[#This Row],[IDHM]]&lt;=0.55,"Baixo",IF(Tabela_Brasil[[#This Row],[IDHM]]&lt;=0.699,"Médio",IF(Tabela_Brasil[[#This Row],[IDHM]]&lt;=0.799,"Alto","Muito Alto")))</f>
        <v>Médio</v>
      </c>
      <c r="L4368" t="str">
        <f>VLOOKUP(Tabela_Brasil[[#This Row],[Estado]],'De-Para_Estado_Regiao'!$B$3:$C$29,2,FALSE)</f>
        <v>Centro-Oeste</v>
      </c>
      <c r="M4368">
        <f>IF(Tabela_Brasil[[#This Row],[IBGE_1-4]]&gt;=951,1,0)</f>
        <v>0</v>
      </c>
      <c r="N4368">
        <f>IF(Tabela_Brasil[[#This Row],[COMP_P]]&lt;=2,1,0)</f>
        <v>1</v>
      </c>
    </row>
    <row r="4369" spans="1:14" x14ac:dyDescent="0.25">
      <c r="A4369" s="12" t="s">
        <v>4233</v>
      </c>
      <c r="B4369" s="12" t="s">
        <v>16</v>
      </c>
      <c r="C4369" s="12">
        <v>140</v>
      </c>
      <c r="D4369" s="12">
        <v>0.66</v>
      </c>
      <c r="E4369" s="12">
        <v>0.64700000000000002</v>
      </c>
      <c r="F4369" s="12">
        <v>0.54100000000000004</v>
      </c>
      <c r="G4369" s="12">
        <v>11824.24</v>
      </c>
      <c r="H4369" s="13">
        <v>1</v>
      </c>
      <c r="I4369" t="str">
        <f>CONCATENATE(Tabela_Brasil[[#This Row],[Município]],"-",Tabela_Brasil[[#This Row],[Estado]])</f>
        <v>São Francisco Do Glória-MG</v>
      </c>
      <c r="J4369">
        <f>IF(Tabela_Brasil[[#This Row],[IDHM]]&lt;=0.599,1,0)</f>
        <v>0</v>
      </c>
      <c r="K4369" t="str">
        <f>IF(Tabela_Brasil[[#This Row],[IDHM]]&lt;=0.55,"Baixo",IF(Tabela_Brasil[[#This Row],[IDHM]]&lt;=0.699,"Médio",IF(Tabela_Brasil[[#This Row],[IDHM]]&lt;=0.799,"Alto","Muito Alto")))</f>
        <v>Médio</v>
      </c>
      <c r="L4369" t="str">
        <f>VLOOKUP(Tabela_Brasil[[#This Row],[Estado]],'De-Para_Estado_Regiao'!$B$3:$C$29,2,FALSE)</f>
        <v>Sudeste</v>
      </c>
      <c r="M4369">
        <f>IF(Tabela_Brasil[[#This Row],[IBGE_1-4]]&gt;=951,1,0)</f>
        <v>0</v>
      </c>
      <c r="N4369">
        <f>IF(Tabela_Brasil[[#This Row],[COMP_P]]&lt;=2,1,0)</f>
        <v>1</v>
      </c>
    </row>
    <row r="4370" spans="1:14" x14ac:dyDescent="0.25">
      <c r="A4370" s="9" t="s">
        <v>4234</v>
      </c>
      <c r="B4370" s="9" t="s">
        <v>59</v>
      </c>
      <c r="C4370" s="9">
        <v>25</v>
      </c>
      <c r="D4370" s="9">
        <v>0.68200000000000005</v>
      </c>
      <c r="E4370" s="9">
        <v>0.66400000000000003</v>
      </c>
      <c r="F4370" s="9">
        <v>0.58799999999999997</v>
      </c>
      <c r="G4370" s="9">
        <v>27505.54</v>
      </c>
      <c r="H4370" s="10">
        <v>1</v>
      </c>
      <c r="I4370" t="str">
        <f>CONCATENATE(Tabela_Brasil[[#This Row],[Município]],"-",Tabela_Brasil[[#This Row],[Estado]])</f>
        <v>Frei Rogério-SC</v>
      </c>
      <c r="J4370">
        <f>IF(Tabela_Brasil[[#This Row],[IDHM]]&lt;=0.599,1,0)</f>
        <v>0</v>
      </c>
      <c r="K4370" t="str">
        <f>IF(Tabela_Brasil[[#This Row],[IDHM]]&lt;=0.55,"Baixo",IF(Tabela_Brasil[[#This Row],[IDHM]]&lt;=0.699,"Médio",IF(Tabela_Brasil[[#This Row],[IDHM]]&lt;=0.799,"Alto","Muito Alto")))</f>
        <v>Médio</v>
      </c>
      <c r="L4370" t="str">
        <f>VLOOKUP(Tabela_Brasil[[#This Row],[Estado]],'De-Para_Estado_Regiao'!$B$3:$C$29,2,FALSE)</f>
        <v>Sul</v>
      </c>
      <c r="M4370">
        <f>IF(Tabela_Brasil[[#This Row],[IBGE_1-4]]&gt;=951,1,0)</f>
        <v>0</v>
      </c>
      <c r="N4370">
        <f>IF(Tabela_Brasil[[#This Row],[COMP_P]]&lt;=2,1,0)</f>
        <v>1</v>
      </c>
    </row>
    <row r="4371" spans="1:14" x14ac:dyDescent="0.25">
      <c r="A4371" s="12" t="s">
        <v>818</v>
      </c>
      <c r="B4371" s="12" t="s">
        <v>82</v>
      </c>
      <c r="C4371" s="12">
        <v>215</v>
      </c>
      <c r="D4371" s="12">
        <v>0.56000000000000005</v>
      </c>
      <c r="E4371" s="12">
        <v>0.54400000000000004</v>
      </c>
      <c r="F4371" s="12">
        <v>0.42599999999999999</v>
      </c>
      <c r="G4371" s="12">
        <v>11184.42</v>
      </c>
      <c r="H4371" s="13">
        <v>4</v>
      </c>
      <c r="I4371" t="str">
        <f>CONCATENATE(Tabela_Brasil[[#This Row],[Município]],"-",Tabela_Brasil[[#This Row],[Estado]])</f>
        <v>Borborema-PB</v>
      </c>
      <c r="J4371">
        <f>IF(Tabela_Brasil[[#This Row],[IDHM]]&lt;=0.599,1,0)</f>
        <v>1</v>
      </c>
      <c r="K4371" t="str">
        <f>IF(Tabela_Brasil[[#This Row],[IDHM]]&lt;=0.55,"Baixo",IF(Tabela_Brasil[[#This Row],[IDHM]]&lt;=0.699,"Médio",IF(Tabela_Brasil[[#This Row],[IDHM]]&lt;=0.799,"Alto","Muito Alto")))</f>
        <v>Médio</v>
      </c>
      <c r="L4371" t="str">
        <f>VLOOKUP(Tabela_Brasil[[#This Row],[Estado]],'De-Para_Estado_Regiao'!$B$3:$C$29,2,FALSE)</f>
        <v>Nordeste</v>
      </c>
      <c r="M4371">
        <f>IF(Tabela_Brasil[[#This Row],[IBGE_1-4]]&gt;=951,1,0)</f>
        <v>0</v>
      </c>
      <c r="N4371">
        <f>IF(Tabela_Brasil[[#This Row],[COMP_P]]&lt;=2,1,0)</f>
        <v>0</v>
      </c>
    </row>
    <row r="4372" spans="1:14" x14ac:dyDescent="0.25">
      <c r="A4372" s="9" t="s">
        <v>4235</v>
      </c>
      <c r="B4372" s="9" t="s">
        <v>49</v>
      </c>
      <c r="C4372" s="9">
        <v>257</v>
      </c>
      <c r="D4372" s="9">
        <v>0.58099999999999996</v>
      </c>
      <c r="E4372" s="9">
        <v>0.54300000000000004</v>
      </c>
      <c r="F4372" s="9">
        <v>0.47799999999999998</v>
      </c>
      <c r="G4372" s="9">
        <v>7669.43</v>
      </c>
      <c r="H4372" s="10">
        <v>0</v>
      </c>
      <c r="I4372" t="str">
        <f>CONCATENATE(Tabela_Brasil[[#This Row],[Município]],"-",Tabela_Brasil[[#This Row],[Estado]])</f>
        <v>Peixe-Boi-PA</v>
      </c>
      <c r="J4372">
        <f>IF(Tabela_Brasil[[#This Row],[IDHM]]&lt;=0.599,1,0)</f>
        <v>1</v>
      </c>
      <c r="K4372" t="str">
        <f>IF(Tabela_Brasil[[#This Row],[IDHM]]&lt;=0.55,"Baixo",IF(Tabela_Brasil[[#This Row],[IDHM]]&lt;=0.699,"Médio",IF(Tabela_Brasil[[#This Row],[IDHM]]&lt;=0.799,"Alto","Muito Alto")))</f>
        <v>Médio</v>
      </c>
      <c r="L4372" t="str">
        <f>VLOOKUP(Tabela_Brasil[[#This Row],[Estado]],'De-Para_Estado_Regiao'!$B$3:$C$29,2,FALSE)</f>
        <v>Norte</v>
      </c>
      <c r="M4372">
        <f>IF(Tabela_Brasil[[#This Row],[IBGE_1-4]]&gt;=951,1,0)</f>
        <v>0</v>
      </c>
      <c r="N4372">
        <f>IF(Tabela_Brasil[[#This Row],[COMP_P]]&lt;=2,1,0)</f>
        <v>1</v>
      </c>
    </row>
    <row r="4373" spans="1:14" x14ac:dyDescent="0.25">
      <c r="A4373" s="12" t="s">
        <v>4236</v>
      </c>
      <c r="B4373" s="12" t="s">
        <v>59</v>
      </c>
      <c r="C4373" s="12">
        <v>32</v>
      </c>
      <c r="D4373" s="12">
        <v>0.74299999999999999</v>
      </c>
      <c r="E4373" s="12">
        <v>0.748</v>
      </c>
      <c r="F4373" s="12">
        <v>0.63600000000000001</v>
      </c>
      <c r="G4373" s="12">
        <v>30845.74</v>
      </c>
      <c r="H4373" s="13">
        <v>1</v>
      </c>
      <c r="I4373" t="str">
        <f>CONCATENATE(Tabela_Brasil[[#This Row],[Município]],"-",Tabela_Brasil[[#This Row],[Estado]])</f>
        <v>Marema-SC</v>
      </c>
      <c r="J4373">
        <f>IF(Tabela_Brasil[[#This Row],[IDHM]]&lt;=0.599,1,0)</f>
        <v>0</v>
      </c>
      <c r="K4373" t="str">
        <f>IF(Tabela_Brasil[[#This Row],[IDHM]]&lt;=0.55,"Baixo",IF(Tabela_Brasil[[#This Row],[IDHM]]&lt;=0.699,"Médio",IF(Tabela_Brasil[[#This Row],[IDHM]]&lt;=0.799,"Alto","Muito Alto")))</f>
        <v>Alto</v>
      </c>
      <c r="L4373" t="str">
        <f>VLOOKUP(Tabela_Brasil[[#This Row],[Estado]],'De-Para_Estado_Regiao'!$B$3:$C$29,2,FALSE)</f>
        <v>Sul</v>
      </c>
      <c r="M4373">
        <f>IF(Tabela_Brasil[[#This Row],[IBGE_1-4]]&gt;=951,1,0)</f>
        <v>0</v>
      </c>
      <c r="N4373">
        <f>IF(Tabela_Brasil[[#This Row],[COMP_P]]&lt;=2,1,0)</f>
        <v>1</v>
      </c>
    </row>
    <row r="4374" spans="1:14" x14ac:dyDescent="0.25">
      <c r="A4374" s="9" t="s">
        <v>4237</v>
      </c>
      <c r="B4374" s="9" t="s">
        <v>82</v>
      </c>
      <c r="C4374" s="9">
        <v>345</v>
      </c>
      <c r="D4374" s="9">
        <v>0.57999999999999996</v>
      </c>
      <c r="E4374" s="9">
        <v>0.55100000000000005</v>
      </c>
      <c r="F4374" s="9">
        <v>0.49</v>
      </c>
      <c r="G4374" s="9">
        <v>7266.16</v>
      </c>
      <c r="H4374" s="10">
        <v>2</v>
      </c>
      <c r="I4374" t="str">
        <f>CONCATENATE(Tabela_Brasil[[#This Row],[Município]],"-",Tabela_Brasil[[#This Row],[Estado]])</f>
        <v>Desterro-PB</v>
      </c>
      <c r="J4374">
        <f>IF(Tabela_Brasil[[#This Row],[IDHM]]&lt;=0.599,1,0)</f>
        <v>1</v>
      </c>
      <c r="K4374" t="str">
        <f>IF(Tabela_Brasil[[#This Row],[IDHM]]&lt;=0.55,"Baixo",IF(Tabela_Brasil[[#This Row],[IDHM]]&lt;=0.699,"Médio",IF(Tabela_Brasil[[#This Row],[IDHM]]&lt;=0.799,"Alto","Muito Alto")))</f>
        <v>Médio</v>
      </c>
      <c r="L4374" t="str">
        <f>VLOOKUP(Tabela_Brasil[[#This Row],[Estado]],'De-Para_Estado_Regiao'!$B$3:$C$29,2,FALSE)</f>
        <v>Nordeste</v>
      </c>
      <c r="M4374">
        <f>IF(Tabela_Brasil[[#This Row],[IBGE_1-4]]&gt;=951,1,0)</f>
        <v>0</v>
      </c>
      <c r="N4374">
        <f>IF(Tabela_Brasil[[#This Row],[COMP_P]]&lt;=2,1,0)</f>
        <v>1</v>
      </c>
    </row>
    <row r="4375" spans="1:14" x14ac:dyDescent="0.25">
      <c r="A4375" s="12" t="s">
        <v>4238</v>
      </c>
      <c r="B4375" s="12" t="s">
        <v>29</v>
      </c>
      <c r="C4375" s="12">
        <v>59</v>
      </c>
      <c r="D4375" s="12">
        <v>0.66400000000000003</v>
      </c>
      <c r="E4375" s="12">
        <v>0.65200000000000002</v>
      </c>
      <c r="F4375" s="12">
        <v>0.54800000000000004</v>
      </c>
      <c r="G4375" s="12">
        <v>15576.79</v>
      </c>
      <c r="H4375" s="13">
        <v>1</v>
      </c>
      <c r="I4375" t="str">
        <f>CONCATENATE(Tabela_Brasil[[#This Row],[Município]],"-",Tabela_Brasil[[#This Row],[Estado]])</f>
        <v>Novo Horizonte Do Norte-MT</v>
      </c>
      <c r="J4375">
        <f>IF(Tabela_Brasil[[#This Row],[IDHM]]&lt;=0.599,1,0)</f>
        <v>0</v>
      </c>
      <c r="K4375" t="str">
        <f>IF(Tabela_Brasil[[#This Row],[IDHM]]&lt;=0.55,"Baixo",IF(Tabela_Brasil[[#This Row],[IDHM]]&lt;=0.699,"Médio",IF(Tabela_Brasil[[#This Row],[IDHM]]&lt;=0.799,"Alto","Muito Alto")))</f>
        <v>Médio</v>
      </c>
      <c r="L4375" t="str">
        <f>VLOOKUP(Tabela_Brasil[[#This Row],[Estado]],'De-Para_Estado_Regiao'!$B$3:$C$29,2,FALSE)</f>
        <v>Centro-Oeste</v>
      </c>
      <c r="M4375">
        <f>IF(Tabela_Brasil[[#This Row],[IBGE_1-4]]&gt;=951,1,0)</f>
        <v>0</v>
      </c>
      <c r="N4375">
        <f>IF(Tabela_Brasil[[#This Row],[COMP_P]]&lt;=2,1,0)</f>
        <v>1</v>
      </c>
    </row>
    <row r="4376" spans="1:14" x14ac:dyDescent="0.25">
      <c r="A4376" s="9" t="s">
        <v>4239</v>
      </c>
      <c r="B4376" s="9" t="s">
        <v>24</v>
      </c>
      <c r="C4376" s="9">
        <v>294</v>
      </c>
      <c r="D4376" s="9">
        <v>0.60199999999999998</v>
      </c>
      <c r="E4376" s="9">
        <v>0.57599999999999996</v>
      </c>
      <c r="F4376" s="9">
        <v>0.50800000000000001</v>
      </c>
      <c r="G4376" s="9">
        <v>9445.4699999999993</v>
      </c>
      <c r="H4376" s="10">
        <v>0</v>
      </c>
      <c r="I4376" t="str">
        <f>CONCATENATE(Tabela_Brasil[[#This Row],[Município]],"-",Tabela_Brasil[[#This Row],[Estado]])</f>
        <v>Barro Preto-BA</v>
      </c>
      <c r="J4376">
        <f>IF(Tabela_Brasil[[#This Row],[IDHM]]&lt;=0.599,1,0)</f>
        <v>0</v>
      </c>
      <c r="K4376" t="str">
        <f>IF(Tabela_Brasil[[#This Row],[IDHM]]&lt;=0.55,"Baixo",IF(Tabela_Brasil[[#This Row],[IDHM]]&lt;=0.699,"Médio",IF(Tabela_Brasil[[#This Row],[IDHM]]&lt;=0.799,"Alto","Muito Alto")))</f>
        <v>Médio</v>
      </c>
      <c r="L4376" t="str">
        <f>VLOOKUP(Tabela_Brasil[[#This Row],[Estado]],'De-Para_Estado_Regiao'!$B$3:$C$29,2,FALSE)</f>
        <v>Nordeste</v>
      </c>
      <c r="M4376">
        <f>IF(Tabela_Brasil[[#This Row],[IBGE_1-4]]&gt;=951,1,0)</f>
        <v>0</v>
      </c>
      <c r="N4376">
        <f>IF(Tabela_Brasil[[#This Row],[COMP_P]]&lt;=2,1,0)</f>
        <v>1</v>
      </c>
    </row>
    <row r="4377" spans="1:14" x14ac:dyDescent="0.25">
      <c r="A4377" s="12" t="s">
        <v>4240</v>
      </c>
      <c r="B4377" s="12" t="s">
        <v>29</v>
      </c>
      <c r="C4377" s="12">
        <v>111</v>
      </c>
      <c r="D4377" s="12">
        <v>0.67900000000000005</v>
      </c>
      <c r="E4377" s="12">
        <v>0.66500000000000004</v>
      </c>
      <c r="F4377" s="12">
        <v>0.59899999999999998</v>
      </c>
      <c r="G4377" s="12">
        <v>17211.740000000002</v>
      </c>
      <c r="H4377" s="13">
        <v>2</v>
      </c>
      <c r="I4377" t="str">
        <f>CONCATENATE(Tabela_Brasil[[#This Row],[Município]],"-",Tabela_Brasil[[#This Row],[Estado]])</f>
        <v>Figueirópolis D'Oeste-MT</v>
      </c>
      <c r="J4377">
        <f>IF(Tabela_Brasil[[#This Row],[IDHM]]&lt;=0.599,1,0)</f>
        <v>0</v>
      </c>
      <c r="K4377" t="str">
        <f>IF(Tabela_Brasil[[#This Row],[IDHM]]&lt;=0.55,"Baixo",IF(Tabela_Brasil[[#This Row],[IDHM]]&lt;=0.699,"Médio",IF(Tabela_Brasil[[#This Row],[IDHM]]&lt;=0.799,"Alto","Muito Alto")))</f>
        <v>Médio</v>
      </c>
      <c r="L4377" t="str">
        <f>VLOOKUP(Tabela_Brasil[[#This Row],[Estado]],'De-Para_Estado_Regiao'!$B$3:$C$29,2,FALSE)</f>
        <v>Centro-Oeste</v>
      </c>
      <c r="M4377">
        <f>IF(Tabela_Brasil[[#This Row],[IBGE_1-4]]&gt;=951,1,0)</f>
        <v>0</v>
      </c>
      <c r="N4377">
        <f>IF(Tabela_Brasil[[#This Row],[COMP_P]]&lt;=2,1,0)</f>
        <v>1</v>
      </c>
    </row>
    <row r="4378" spans="1:14" x14ac:dyDescent="0.25">
      <c r="A4378" s="9" t="s">
        <v>4241</v>
      </c>
      <c r="B4378" s="9" t="s">
        <v>33</v>
      </c>
      <c r="C4378" s="9">
        <v>113</v>
      </c>
      <c r="D4378" s="9">
        <v>0.73699999999999999</v>
      </c>
      <c r="E4378" s="9">
        <v>0.74399999999999999</v>
      </c>
      <c r="F4378" s="9">
        <v>0.65700000000000003</v>
      </c>
      <c r="G4378" s="9">
        <v>20105.8</v>
      </c>
      <c r="H4378" s="10">
        <v>2</v>
      </c>
      <c r="I4378" t="str">
        <f>CONCATENATE(Tabela_Brasil[[#This Row],[Município]],"-",Tabela_Brasil[[#This Row],[Estado]])</f>
        <v>Cumari-GO</v>
      </c>
      <c r="J4378">
        <f>IF(Tabela_Brasil[[#This Row],[IDHM]]&lt;=0.599,1,0)</f>
        <v>0</v>
      </c>
      <c r="K4378" t="str">
        <f>IF(Tabela_Brasil[[#This Row],[IDHM]]&lt;=0.55,"Baixo",IF(Tabela_Brasil[[#This Row],[IDHM]]&lt;=0.699,"Médio",IF(Tabela_Brasil[[#This Row],[IDHM]]&lt;=0.799,"Alto","Muito Alto")))</f>
        <v>Alto</v>
      </c>
      <c r="L4378" t="str">
        <f>VLOOKUP(Tabela_Brasil[[#This Row],[Estado]],'De-Para_Estado_Regiao'!$B$3:$C$29,2,FALSE)</f>
        <v>Centro-Oeste</v>
      </c>
      <c r="M4378">
        <f>IF(Tabela_Brasil[[#This Row],[IBGE_1-4]]&gt;=951,1,0)</f>
        <v>0</v>
      </c>
      <c r="N4378">
        <f>IF(Tabela_Brasil[[#This Row],[COMP_P]]&lt;=2,1,0)</f>
        <v>1</v>
      </c>
    </row>
    <row r="4379" spans="1:14" x14ac:dyDescent="0.25">
      <c r="A4379" s="12" t="s">
        <v>4242</v>
      </c>
      <c r="B4379" s="12" t="s">
        <v>16</v>
      </c>
      <c r="C4379" s="12">
        <v>116</v>
      </c>
      <c r="D4379" s="12">
        <v>0.66500000000000004</v>
      </c>
      <c r="E4379" s="12">
        <v>0.64100000000000001</v>
      </c>
      <c r="F4379" s="12">
        <v>0.55100000000000005</v>
      </c>
      <c r="G4379" s="12">
        <v>13987.21</v>
      </c>
      <c r="H4379" s="13">
        <v>4</v>
      </c>
      <c r="I4379" t="str">
        <f>CONCATENATE(Tabela_Brasil[[#This Row],[Município]],"-",Tabela_Brasil[[#This Row],[Estado]])</f>
        <v>Santana Do Riacho-MG</v>
      </c>
      <c r="J4379">
        <f>IF(Tabela_Brasil[[#This Row],[IDHM]]&lt;=0.599,1,0)</f>
        <v>0</v>
      </c>
      <c r="K4379" t="str">
        <f>IF(Tabela_Brasil[[#This Row],[IDHM]]&lt;=0.55,"Baixo",IF(Tabela_Brasil[[#This Row],[IDHM]]&lt;=0.699,"Médio",IF(Tabela_Brasil[[#This Row],[IDHM]]&lt;=0.799,"Alto","Muito Alto")))</f>
        <v>Médio</v>
      </c>
      <c r="L4379" t="str">
        <f>VLOOKUP(Tabela_Brasil[[#This Row],[Estado]],'De-Para_Estado_Regiao'!$B$3:$C$29,2,FALSE)</f>
        <v>Sudeste</v>
      </c>
      <c r="M4379">
        <f>IF(Tabela_Brasil[[#This Row],[IBGE_1-4]]&gt;=951,1,0)</f>
        <v>0</v>
      </c>
      <c r="N4379">
        <f>IF(Tabela_Brasil[[#This Row],[COMP_P]]&lt;=2,1,0)</f>
        <v>0</v>
      </c>
    </row>
    <row r="4380" spans="1:14" x14ac:dyDescent="0.25">
      <c r="A4380" s="9" t="s">
        <v>4243</v>
      </c>
      <c r="B4380" s="9" t="s">
        <v>59</v>
      </c>
      <c r="C4380" s="9">
        <v>68</v>
      </c>
      <c r="D4380" s="9">
        <v>0.67400000000000004</v>
      </c>
      <c r="E4380" s="9">
        <v>0.69899999999999995</v>
      </c>
      <c r="F4380" s="9">
        <v>0.52400000000000002</v>
      </c>
      <c r="G4380" s="9">
        <v>18412.11</v>
      </c>
      <c r="H4380" s="10">
        <v>4</v>
      </c>
      <c r="I4380" t="str">
        <f>CONCATENATE(Tabela_Brasil[[#This Row],[Município]],"-",Tabela_Brasil[[#This Row],[Estado]])</f>
        <v>Anitápolis-SC</v>
      </c>
      <c r="J4380">
        <f>IF(Tabela_Brasil[[#This Row],[IDHM]]&lt;=0.599,1,0)</f>
        <v>0</v>
      </c>
      <c r="K4380" t="str">
        <f>IF(Tabela_Brasil[[#This Row],[IDHM]]&lt;=0.55,"Baixo",IF(Tabela_Brasil[[#This Row],[IDHM]]&lt;=0.699,"Médio",IF(Tabela_Brasil[[#This Row],[IDHM]]&lt;=0.799,"Alto","Muito Alto")))</f>
        <v>Médio</v>
      </c>
      <c r="L4380" t="str">
        <f>VLOOKUP(Tabela_Brasil[[#This Row],[Estado]],'De-Para_Estado_Regiao'!$B$3:$C$29,2,FALSE)</f>
        <v>Sul</v>
      </c>
      <c r="M4380">
        <f>IF(Tabela_Brasil[[#This Row],[IBGE_1-4]]&gt;=951,1,0)</f>
        <v>0</v>
      </c>
      <c r="N4380">
        <f>IF(Tabela_Brasil[[#This Row],[COMP_P]]&lt;=2,1,0)</f>
        <v>0</v>
      </c>
    </row>
    <row r="4381" spans="1:14" x14ac:dyDescent="0.25">
      <c r="A4381" s="12" t="s">
        <v>4244</v>
      </c>
      <c r="B4381" s="12" t="s">
        <v>118</v>
      </c>
      <c r="C4381" s="12">
        <v>160</v>
      </c>
      <c r="D4381" s="12">
        <v>0.53</v>
      </c>
      <c r="E4381" s="12">
        <v>0.48899999999999999</v>
      </c>
      <c r="F4381" s="12">
        <v>0.39100000000000001</v>
      </c>
      <c r="G4381" s="12">
        <v>6680.11</v>
      </c>
      <c r="H4381" s="13">
        <v>9</v>
      </c>
      <c r="I4381" t="str">
        <f>CONCATENATE(Tabela_Brasil[[#This Row],[Município]],"-",Tabela_Brasil[[#This Row],[Estado]])</f>
        <v>Murici Dos Portelas-PI</v>
      </c>
      <c r="J4381">
        <f>IF(Tabela_Brasil[[#This Row],[IDHM]]&lt;=0.599,1,0)</f>
        <v>1</v>
      </c>
      <c r="K4381" t="str">
        <f>IF(Tabela_Brasil[[#This Row],[IDHM]]&lt;=0.55,"Baixo",IF(Tabela_Brasil[[#This Row],[IDHM]]&lt;=0.699,"Médio",IF(Tabela_Brasil[[#This Row],[IDHM]]&lt;=0.799,"Alto","Muito Alto")))</f>
        <v>Baixo</v>
      </c>
      <c r="L4381" t="str">
        <f>VLOOKUP(Tabela_Brasil[[#This Row],[Estado]],'De-Para_Estado_Regiao'!$B$3:$C$29,2,FALSE)</f>
        <v>Nordeste</v>
      </c>
      <c r="M4381">
        <f>IF(Tabela_Brasil[[#This Row],[IBGE_1-4]]&gt;=951,1,0)</f>
        <v>0</v>
      </c>
      <c r="N4381">
        <f>IF(Tabela_Brasil[[#This Row],[COMP_P]]&lt;=2,1,0)</f>
        <v>0</v>
      </c>
    </row>
    <row r="4382" spans="1:14" x14ac:dyDescent="0.25">
      <c r="A4382" s="9" t="s">
        <v>4245</v>
      </c>
      <c r="B4382" s="9" t="s">
        <v>16</v>
      </c>
      <c r="C4382" s="9">
        <v>98</v>
      </c>
      <c r="D4382" s="9">
        <v>0.72099999999999997</v>
      </c>
      <c r="E4382" s="9">
        <v>0.73399999999999999</v>
      </c>
      <c r="F4382" s="9">
        <v>0.60399999999999998</v>
      </c>
      <c r="G4382" s="9">
        <v>19556.62</v>
      </c>
      <c r="H4382" s="10">
        <v>6</v>
      </c>
      <c r="I4382" t="str">
        <f>CONCATENATE(Tabela_Brasil[[#This Row],[Município]],"-",Tabela_Brasil[[#This Row],[Estado]])</f>
        <v>Cascalho Rico-MG</v>
      </c>
      <c r="J4382">
        <f>IF(Tabela_Brasil[[#This Row],[IDHM]]&lt;=0.599,1,0)</f>
        <v>0</v>
      </c>
      <c r="K4382" t="str">
        <f>IF(Tabela_Brasil[[#This Row],[IDHM]]&lt;=0.55,"Baixo",IF(Tabela_Brasil[[#This Row],[IDHM]]&lt;=0.699,"Médio",IF(Tabela_Brasil[[#This Row],[IDHM]]&lt;=0.799,"Alto","Muito Alto")))</f>
        <v>Alto</v>
      </c>
      <c r="L4382" t="str">
        <f>VLOOKUP(Tabela_Brasil[[#This Row],[Estado]],'De-Para_Estado_Regiao'!$B$3:$C$29,2,FALSE)</f>
        <v>Sudeste</v>
      </c>
      <c r="M4382">
        <f>IF(Tabela_Brasil[[#This Row],[IBGE_1-4]]&gt;=951,1,0)</f>
        <v>0</v>
      </c>
      <c r="N4382">
        <f>IF(Tabela_Brasil[[#This Row],[COMP_P]]&lt;=2,1,0)</f>
        <v>0</v>
      </c>
    </row>
    <row r="4383" spans="1:14" x14ac:dyDescent="0.25">
      <c r="A4383" s="12" t="s">
        <v>4246</v>
      </c>
      <c r="B4383" s="12" t="s">
        <v>24</v>
      </c>
      <c r="C4383" s="12">
        <v>124</v>
      </c>
      <c r="D4383" s="12">
        <v>0.52700000000000002</v>
      </c>
      <c r="E4383" s="12">
        <v>0.52400000000000002</v>
      </c>
      <c r="F4383" s="12">
        <v>0.38600000000000001</v>
      </c>
      <c r="G4383" s="12">
        <v>6135.31</v>
      </c>
      <c r="H4383" s="13">
        <v>0</v>
      </c>
      <c r="I4383" t="str">
        <f>CONCATENATE(Tabela_Brasil[[#This Row],[Município]],"-",Tabela_Brasil[[#This Row],[Estado]])</f>
        <v>Mirante-BA</v>
      </c>
      <c r="J4383">
        <f>IF(Tabela_Brasil[[#This Row],[IDHM]]&lt;=0.599,1,0)</f>
        <v>1</v>
      </c>
      <c r="K4383" t="str">
        <f>IF(Tabela_Brasil[[#This Row],[IDHM]]&lt;=0.55,"Baixo",IF(Tabela_Brasil[[#This Row],[IDHM]]&lt;=0.699,"Médio",IF(Tabela_Brasil[[#This Row],[IDHM]]&lt;=0.799,"Alto","Muito Alto")))</f>
        <v>Baixo</v>
      </c>
      <c r="L4383" t="str">
        <f>VLOOKUP(Tabela_Brasil[[#This Row],[Estado]],'De-Para_Estado_Regiao'!$B$3:$C$29,2,FALSE)</f>
        <v>Nordeste</v>
      </c>
      <c r="M4383">
        <f>IF(Tabela_Brasil[[#This Row],[IBGE_1-4]]&gt;=951,1,0)</f>
        <v>0</v>
      </c>
      <c r="N4383">
        <f>IF(Tabela_Brasil[[#This Row],[COMP_P]]&lt;=2,1,0)</f>
        <v>1</v>
      </c>
    </row>
    <row r="4384" spans="1:14" x14ac:dyDescent="0.25">
      <c r="A4384" s="9" t="s">
        <v>4247</v>
      </c>
      <c r="B4384" s="9" t="s">
        <v>7</v>
      </c>
      <c r="C4384" s="9">
        <v>115</v>
      </c>
      <c r="D4384" s="9">
        <v>0.72699999999999998</v>
      </c>
      <c r="E4384" s="9">
        <v>0.69</v>
      </c>
      <c r="F4384" s="9">
        <v>0.69099999999999995</v>
      </c>
      <c r="G4384" s="9">
        <v>18741.240000000002</v>
      </c>
      <c r="H4384" s="10">
        <v>4</v>
      </c>
      <c r="I4384" t="str">
        <f>CONCATENATE(Tabela_Brasil[[#This Row],[Município]],"-",Tabela_Brasil[[#This Row],[Estado]])</f>
        <v>Emilianópolis-SP</v>
      </c>
      <c r="J4384">
        <f>IF(Tabela_Brasil[[#This Row],[IDHM]]&lt;=0.599,1,0)</f>
        <v>0</v>
      </c>
      <c r="K4384" t="str">
        <f>IF(Tabela_Brasil[[#This Row],[IDHM]]&lt;=0.55,"Baixo",IF(Tabela_Brasil[[#This Row],[IDHM]]&lt;=0.699,"Médio",IF(Tabela_Brasil[[#This Row],[IDHM]]&lt;=0.799,"Alto","Muito Alto")))</f>
        <v>Alto</v>
      </c>
      <c r="L4384" t="str">
        <f>VLOOKUP(Tabela_Brasil[[#This Row],[Estado]],'De-Para_Estado_Regiao'!$B$3:$C$29,2,FALSE)</f>
        <v>Sudeste</v>
      </c>
      <c r="M4384">
        <f>IF(Tabela_Brasil[[#This Row],[IBGE_1-4]]&gt;=951,1,0)</f>
        <v>0</v>
      </c>
      <c r="N4384">
        <f>IF(Tabela_Brasil[[#This Row],[COMP_P]]&lt;=2,1,0)</f>
        <v>0</v>
      </c>
    </row>
    <row r="4385" spans="1:14" x14ac:dyDescent="0.25">
      <c r="A4385" s="12" t="s">
        <v>4248</v>
      </c>
      <c r="B4385" s="12" t="s">
        <v>31</v>
      </c>
      <c r="C4385" s="12">
        <v>214</v>
      </c>
      <c r="D4385" s="12">
        <v>0.6</v>
      </c>
      <c r="E4385" s="12">
        <v>0.54900000000000004</v>
      </c>
      <c r="F4385" s="12">
        <v>0.52400000000000002</v>
      </c>
      <c r="G4385" s="12">
        <v>5230.63</v>
      </c>
      <c r="H4385" s="13">
        <v>2</v>
      </c>
      <c r="I4385" t="str">
        <f>CONCATENATE(Tabela_Brasil[[#This Row],[Município]],"-",Tabela_Brasil[[#This Row],[Estado]])</f>
        <v>Alcântaras-CE</v>
      </c>
      <c r="J4385">
        <f>IF(Tabela_Brasil[[#This Row],[IDHM]]&lt;=0.599,1,0)</f>
        <v>0</v>
      </c>
      <c r="K4385" t="str">
        <f>IF(Tabela_Brasil[[#This Row],[IDHM]]&lt;=0.55,"Baixo",IF(Tabela_Brasil[[#This Row],[IDHM]]&lt;=0.699,"Médio",IF(Tabela_Brasil[[#This Row],[IDHM]]&lt;=0.799,"Alto","Muito Alto")))</f>
        <v>Médio</v>
      </c>
      <c r="L4385" t="str">
        <f>VLOOKUP(Tabela_Brasil[[#This Row],[Estado]],'De-Para_Estado_Regiao'!$B$3:$C$29,2,FALSE)</f>
        <v>Nordeste</v>
      </c>
      <c r="M4385">
        <f>IF(Tabela_Brasil[[#This Row],[IBGE_1-4]]&gt;=951,1,0)</f>
        <v>0</v>
      </c>
      <c r="N4385">
        <f>IF(Tabela_Brasil[[#This Row],[COMP_P]]&lt;=2,1,0)</f>
        <v>1</v>
      </c>
    </row>
    <row r="4386" spans="1:14" x14ac:dyDescent="0.25">
      <c r="A4386" s="9" t="s">
        <v>4249</v>
      </c>
      <c r="B4386" s="9" t="s">
        <v>111</v>
      </c>
      <c r="C4386" s="9">
        <v>166</v>
      </c>
      <c r="D4386" s="9">
        <v>0.6</v>
      </c>
      <c r="E4386" s="9">
        <v>0.57399999999999995</v>
      </c>
      <c r="F4386" s="9">
        <v>0.48199999999999998</v>
      </c>
      <c r="G4386" s="9">
        <v>9150.36</v>
      </c>
      <c r="H4386" s="10">
        <v>1</v>
      </c>
      <c r="I4386" t="str">
        <f>CONCATENATE(Tabela_Brasil[[#This Row],[Município]],"-",Tabela_Brasil[[#This Row],[Estado]])</f>
        <v>Rio Sono-TO</v>
      </c>
      <c r="J4386">
        <f>IF(Tabela_Brasil[[#This Row],[IDHM]]&lt;=0.599,1,0)</f>
        <v>0</v>
      </c>
      <c r="K4386" t="str">
        <f>IF(Tabela_Brasil[[#This Row],[IDHM]]&lt;=0.55,"Baixo",IF(Tabela_Brasil[[#This Row],[IDHM]]&lt;=0.699,"Médio",IF(Tabela_Brasil[[#This Row],[IDHM]]&lt;=0.799,"Alto","Muito Alto")))</f>
        <v>Médio</v>
      </c>
      <c r="L4386" t="str">
        <f>VLOOKUP(Tabela_Brasil[[#This Row],[Estado]],'De-Para_Estado_Regiao'!$B$3:$C$29,2,FALSE)</f>
        <v>Norte</v>
      </c>
      <c r="M4386">
        <f>IF(Tabela_Brasil[[#This Row],[IBGE_1-4]]&gt;=951,1,0)</f>
        <v>0</v>
      </c>
      <c r="N4386">
        <f>IF(Tabela_Brasil[[#This Row],[COMP_P]]&lt;=2,1,0)</f>
        <v>1</v>
      </c>
    </row>
    <row r="4387" spans="1:14" x14ac:dyDescent="0.25">
      <c r="A4387" s="12" t="s">
        <v>4250</v>
      </c>
      <c r="B4387" s="12" t="s">
        <v>16</v>
      </c>
      <c r="C4387" s="12">
        <v>83</v>
      </c>
      <c r="D4387" s="12">
        <v>0.629</v>
      </c>
      <c r="E4387" s="12">
        <v>0.64700000000000002</v>
      </c>
      <c r="F4387" s="12">
        <v>0.46700000000000003</v>
      </c>
      <c r="G4387" s="12">
        <v>20796.849999999999</v>
      </c>
      <c r="H4387" s="13">
        <v>2</v>
      </c>
      <c r="I4387" t="str">
        <f>CONCATENATE(Tabela_Brasil[[#This Row],[Município]],"-",Tabela_Brasil[[#This Row],[Estado]])</f>
        <v>Piau-MG</v>
      </c>
      <c r="J4387">
        <f>IF(Tabela_Brasil[[#This Row],[IDHM]]&lt;=0.599,1,0)</f>
        <v>0</v>
      </c>
      <c r="K4387" t="str">
        <f>IF(Tabela_Brasil[[#This Row],[IDHM]]&lt;=0.55,"Baixo",IF(Tabela_Brasil[[#This Row],[IDHM]]&lt;=0.699,"Médio",IF(Tabela_Brasil[[#This Row],[IDHM]]&lt;=0.799,"Alto","Muito Alto")))</f>
        <v>Médio</v>
      </c>
      <c r="L4387" t="str">
        <f>VLOOKUP(Tabela_Brasil[[#This Row],[Estado]],'De-Para_Estado_Regiao'!$B$3:$C$29,2,FALSE)</f>
        <v>Sudeste</v>
      </c>
      <c r="M4387">
        <f>IF(Tabela_Brasil[[#This Row],[IBGE_1-4]]&gt;=951,1,0)</f>
        <v>0</v>
      </c>
      <c r="N4387">
        <f>IF(Tabela_Brasil[[#This Row],[COMP_P]]&lt;=2,1,0)</f>
        <v>1</v>
      </c>
    </row>
    <row r="4388" spans="1:14" x14ac:dyDescent="0.25">
      <c r="A4388" s="9" t="s">
        <v>4251</v>
      </c>
      <c r="B4388" s="9" t="s">
        <v>16</v>
      </c>
      <c r="C4388" s="9">
        <v>192</v>
      </c>
      <c r="D4388" s="9">
        <v>0.68</v>
      </c>
      <c r="E4388" s="9">
        <v>0.65700000000000003</v>
      </c>
      <c r="F4388" s="9">
        <v>0.59899999999999998</v>
      </c>
      <c r="G4388" s="9">
        <v>11816.27</v>
      </c>
      <c r="H4388" s="10">
        <v>6</v>
      </c>
      <c r="I4388" t="str">
        <f>CONCATENATE(Tabela_Brasil[[#This Row],[Município]],"-",Tabela_Brasil[[#This Row],[Estado]])</f>
        <v>Descoberto-MG</v>
      </c>
      <c r="J4388">
        <f>IF(Tabela_Brasil[[#This Row],[IDHM]]&lt;=0.599,1,0)</f>
        <v>0</v>
      </c>
      <c r="K4388" t="str">
        <f>IF(Tabela_Brasil[[#This Row],[IDHM]]&lt;=0.55,"Baixo",IF(Tabela_Brasil[[#This Row],[IDHM]]&lt;=0.699,"Médio",IF(Tabela_Brasil[[#This Row],[IDHM]]&lt;=0.799,"Alto","Muito Alto")))</f>
        <v>Médio</v>
      </c>
      <c r="L4388" t="str">
        <f>VLOOKUP(Tabela_Brasil[[#This Row],[Estado]],'De-Para_Estado_Regiao'!$B$3:$C$29,2,FALSE)</f>
        <v>Sudeste</v>
      </c>
      <c r="M4388">
        <f>IF(Tabela_Brasil[[#This Row],[IBGE_1-4]]&gt;=951,1,0)</f>
        <v>0</v>
      </c>
      <c r="N4388">
        <f>IF(Tabela_Brasil[[#This Row],[COMP_P]]&lt;=2,1,0)</f>
        <v>0</v>
      </c>
    </row>
    <row r="4389" spans="1:14" x14ac:dyDescent="0.25">
      <c r="A4389" s="12" t="s">
        <v>4252</v>
      </c>
      <c r="B4389" s="12" t="s">
        <v>7</v>
      </c>
      <c r="C4389" s="12">
        <v>282</v>
      </c>
      <c r="D4389" s="12">
        <v>0.66400000000000003</v>
      </c>
      <c r="E4389" s="12">
        <v>0.63400000000000001</v>
      </c>
      <c r="F4389" s="12">
        <v>0.57699999999999996</v>
      </c>
      <c r="G4389" s="12">
        <v>10120.74</v>
      </c>
      <c r="H4389" s="13">
        <v>7</v>
      </c>
      <c r="I4389" t="str">
        <f>CONCATENATE(Tabela_Brasil[[#This Row],[Município]],"-",Tabela_Brasil[[#This Row],[Estado]])</f>
        <v>Riversul-SP</v>
      </c>
      <c r="J4389">
        <f>IF(Tabela_Brasil[[#This Row],[IDHM]]&lt;=0.599,1,0)</f>
        <v>0</v>
      </c>
      <c r="K4389" t="str">
        <f>IF(Tabela_Brasil[[#This Row],[IDHM]]&lt;=0.55,"Baixo",IF(Tabela_Brasil[[#This Row],[IDHM]]&lt;=0.699,"Médio",IF(Tabela_Brasil[[#This Row],[IDHM]]&lt;=0.799,"Alto","Muito Alto")))</f>
        <v>Médio</v>
      </c>
      <c r="L4389" t="str">
        <f>VLOOKUP(Tabela_Brasil[[#This Row],[Estado]],'De-Para_Estado_Regiao'!$B$3:$C$29,2,FALSE)</f>
        <v>Sudeste</v>
      </c>
      <c r="M4389">
        <f>IF(Tabela_Brasil[[#This Row],[IBGE_1-4]]&gt;=951,1,0)</f>
        <v>0</v>
      </c>
      <c r="N4389">
        <f>IF(Tabela_Brasil[[#This Row],[COMP_P]]&lt;=2,1,0)</f>
        <v>0</v>
      </c>
    </row>
    <row r="4390" spans="1:14" x14ac:dyDescent="0.25">
      <c r="A4390" s="9" t="s">
        <v>4253</v>
      </c>
      <c r="B4390" s="9" t="s">
        <v>24</v>
      </c>
      <c r="C4390" s="9">
        <v>227</v>
      </c>
      <c r="D4390" s="9">
        <v>0.57799999999999996</v>
      </c>
      <c r="E4390" s="9">
        <v>0.54700000000000004</v>
      </c>
      <c r="F4390" s="9">
        <v>0.46899999999999997</v>
      </c>
      <c r="G4390" s="9">
        <v>6303.34</v>
      </c>
      <c r="H4390" s="10">
        <v>3</v>
      </c>
      <c r="I4390" t="str">
        <f>CONCATENATE(Tabela_Brasil[[#This Row],[Município]],"-",Tabela_Brasil[[#This Row],[Estado]])</f>
        <v>Quixabeira-BA</v>
      </c>
      <c r="J4390">
        <f>IF(Tabela_Brasil[[#This Row],[IDHM]]&lt;=0.599,1,0)</f>
        <v>1</v>
      </c>
      <c r="K4390" t="str">
        <f>IF(Tabela_Brasil[[#This Row],[IDHM]]&lt;=0.55,"Baixo",IF(Tabela_Brasil[[#This Row],[IDHM]]&lt;=0.699,"Médio",IF(Tabela_Brasil[[#This Row],[IDHM]]&lt;=0.799,"Alto","Muito Alto")))</f>
        <v>Médio</v>
      </c>
      <c r="L4390" t="str">
        <f>VLOOKUP(Tabela_Brasil[[#This Row],[Estado]],'De-Para_Estado_Regiao'!$B$3:$C$29,2,FALSE)</f>
        <v>Nordeste</v>
      </c>
      <c r="M4390">
        <f>IF(Tabela_Brasil[[#This Row],[IBGE_1-4]]&gt;=951,1,0)</f>
        <v>0</v>
      </c>
      <c r="N4390">
        <f>IF(Tabela_Brasil[[#This Row],[COMP_P]]&lt;=2,1,0)</f>
        <v>0</v>
      </c>
    </row>
    <row r="4391" spans="1:14" x14ac:dyDescent="0.25">
      <c r="A4391" s="12" t="s">
        <v>4254</v>
      </c>
      <c r="B4391" s="12" t="s">
        <v>14</v>
      </c>
      <c r="C4391" s="12">
        <v>21</v>
      </c>
      <c r="D4391" s="12">
        <v>0.64200000000000002</v>
      </c>
      <c r="E4391" s="12">
        <v>0.67400000000000004</v>
      </c>
      <c r="F4391" s="12">
        <v>0.48</v>
      </c>
      <c r="G4391" s="12">
        <v>21519.58</v>
      </c>
      <c r="H4391" s="13">
        <v>4</v>
      </c>
      <c r="I4391" t="str">
        <f>CONCATENATE(Tabela_Brasil[[#This Row],[Município]],"-",Tabela_Brasil[[#This Row],[Estado]])</f>
        <v>São Valério Do Sul-RS</v>
      </c>
      <c r="J4391">
        <f>IF(Tabela_Brasil[[#This Row],[IDHM]]&lt;=0.599,1,0)</f>
        <v>0</v>
      </c>
      <c r="K4391" t="str">
        <f>IF(Tabela_Brasil[[#This Row],[IDHM]]&lt;=0.55,"Baixo",IF(Tabela_Brasil[[#This Row],[IDHM]]&lt;=0.699,"Médio",IF(Tabela_Brasil[[#This Row],[IDHM]]&lt;=0.799,"Alto","Muito Alto")))</f>
        <v>Médio</v>
      </c>
      <c r="L4391" t="str">
        <f>VLOOKUP(Tabela_Brasil[[#This Row],[Estado]],'De-Para_Estado_Regiao'!$B$3:$C$29,2,FALSE)</f>
        <v>Sul</v>
      </c>
      <c r="M4391">
        <f>IF(Tabela_Brasil[[#This Row],[IBGE_1-4]]&gt;=951,1,0)</f>
        <v>0</v>
      </c>
      <c r="N4391">
        <f>IF(Tabela_Brasil[[#This Row],[COMP_P]]&lt;=2,1,0)</f>
        <v>0</v>
      </c>
    </row>
    <row r="4392" spans="1:14" x14ac:dyDescent="0.25">
      <c r="A4392" s="9" t="s">
        <v>4255</v>
      </c>
      <c r="B4392" s="9" t="s">
        <v>33</v>
      </c>
      <c r="C4392" s="9">
        <v>198</v>
      </c>
      <c r="D4392" s="9">
        <v>0.69299999999999995</v>
      </c>
      <c r="E4392" s="9">
        <v>0.68300000000000005</v>
      </c>
      <c r="F4392" s="9">
        <v>0.59599999999999997</v>
      </c>
      <c r="G4392" s="9">
        <v>12565.32</v>
      </c>
      <c r="H4392" s="10">
        <v>1</v>
      </c>
      <c r="I4392" t="str">
        <f>CONCATENATE(Tabela_Brasil[[#This Row],[Município]],"-",Tabela_Brasil[[#This Row],[Estado]])</f>
        <v>Itaguari-GO</v>
      </c>
      <c r="J4392">
        <f>IF(Tabela_Brasil[[#This Row],[IDHM]]&lt;=0.599,1,0)</f>
        <v>0</v>
      </c>
      <c r="K4392" t="str">
        <f>IF(Tabela_Brasil[[#This Row],[IDHM]]&lt;=0.55,"Baixo",IF(Tabela_Brasil[[#This Row],[IDHM]]&lt;=0.699,"Médio",IF(Tabela_Brasil[[#This Row],[IDHM]]&lt;=0.799,"Alto","Muito Alto")))</f>
        <v>Médio</v>
      </c>
      <c r="L4392" t="str">
        <f>VLOOKUP(Tabela_Brasil[[#This Row],[Estado]],'De-Para_Estado_Regiao'!$B$3:$C$29,2,FALSE)</f>
        <v>Centro-Oeste</v>
      </c>
      <c r="M4392">
        <f>IF(Tabela_Brasil[[#This Row],[IBGE_1-4]]&gt;=951,1,0)</f>
        <v>0</v>
      </c>
      <c r="N4392">
        <f>IF(Tabela_Brasil[[#This Row],[COMP_P]]&lt;=2,1,0)</f>
        <v>1</v>
      </c>
    </row>
    <row r="4393" spans="1:14" x14ac:dyDescent="0.25">
      <c r="A4393" s="12" t="s">
        <v>4256</v>
      </c>
      <c r="B4393" s="12" t="s">
        <v>82</v>
      </c>
      <c r="C4393" s="12">
        <v>303</v>
      </c>
      <c r="D4393" s="12">
        <v>0.57799999999999996</v>
      </c>
      <c r="E4393" s="12">
        <v>0.55000000000000004</v>
      </c>
      <c r="F4393" s="12">
        <v>0.45100000000000001</v>
      </c>
      <c r="G4393" s="12">
        <v>8078.31</v>
      </c>
      <c r="H4393" s="13">
        <v>7</v>
      </c>
      <c r="I4393" t="str">
        <f>CONCATENATE(Tabela_Brasil[[#This Row],[Município]],"-",Tabela_Brasil[[#This Row],[Estado]])</f>
        <v>Belém Do Brejo Do Cruz-PB</v>
      </c>
      <c r="J4393">
        <f>IF(Tabela_Brasil[[#This Row],[IDHM]]&lt;=0.599,1,0)</f>
        <v>1</v>
      </c>
      <c r="K4393" t="str">
        <f>IF(Tabela_Brasil[[#This Row],[IDHM]]&lt;=0.55,"Baixo",IF(Tabela_Brasil[[#This Row],[IDHM]]&lt;=0.699,"Médio",IF(Tabela_Brasil[[#This Row],[IDHM]]&lt;=0.799,"Alto","Muito Alto")))</f>
        <v>Médio</v>
      </c>
      <c r="L4393" t="str">
        <f>VLOOKUP(Tabela_Brasil[[#This Row],[Estado]],'De-Para_Estado_Regiao'!$B$3:$C$29,2,FALSE)</f>
        <v>Nordeste</v>
      </c>
      <c r="M4393">
        <f>IF(Tabela_Brasil[[#This Row],[IBGE_1-4]]&gt;=951,1,0)</f>
        <v>0</v>
      </c>
      <c r="N4393">
        <f>IF(Tabela_Brasil[[#This Row],[COMP_P]]&lt;=2,1,0)</f>
        <v>0</v>
      </c>
    </row>
    <row r="4394" spans="1:14" x14ac:dyDescent="0.25">
      <c r="A4394" s="9" t="s">
        <v>4257</v>
      </c>
      <c r="B4394" s="9" t="s">
        <v>72</v>
      </c>
      <c r="C4394" s="9">
        <v>318</v>
      </c>
      <c r="D4394" s="9">
        <v>0.60899999999999999</v>
      </c>
      <c r="E4394" s="9">
        <v>0.57099999999999995</v>
      </c>
      <c r="F4394" s="9">
        <v>0.51</v>
      </c>
      <c r="G4394" s="9">
        <v>6971.92</v>
      </c>
      <c r="H4394" s="10">
        <v>11</v>
      </c>
      <c r="I4394" t="str">
        <f>CONCATENATE(Tabela_Brasil[[#This Row],[Município]],"-",Tabela_Brasil[[#This Row],[Estado]])</f>
        <v>Marcelino Vieira-RN</v>
      </c>
      <c r="J4394">
        <f>IF(Tabela_Brasil[[#This Row],[IDHM]]&lt;=0.599,1,0)</f>
        <v>0</v>
      </c>
      <c r="K4394" t="str">
        <f>IF(Tabela_Brasil[[#This Row],[IDHM]]&lt;=0.55,"Baixo",IF(Tabela_Brasil[[#This Row],[IDHM]]&lt;=0.699,"Médio",IF(Tabela_Brasil[[#This Row],[IDHM]]&lt;=0.799,"Alto","Muito Alto")))</f>
        <v>Médio</v>
      </c>
      <c r="L4394" t="str">
        <f>VLOOKUP(Tabela_Brasil[[#This Row],[Estado]],'De-Para_Estado_Regiao'!$B$3:$C$29,2,FALSE)</f>
        <v>Nordeste</v>
      </c>
      <c r="M4394">
        <f>IF(Tabela_Brasil[[#This Row],[IBGE_1-4]]&gt;=951,1,0)</f>
        <v>0</v>
      </c>
      <c r="N4394">
        <f>IF(Tabela_Brasil[[#This Row],[COMP_P]]&lt;=2,1,0)</f>
        <v>0</v>
      </c>
    </row>
    <row r="4395" spans="1:14" x14ac:dyDescent="0.25">
      <c r="A4395" s="12" t="s">
        <v>4258</v>
      </c>
      <c r="B4395" s="12" t="s">
        <v>16</v>
      </c>
      <c r="C4395" s="12">
        <v>108</v>
      </c>
      <c r="D4395" s="12">
        <v>0.63300000000000001</v>
      </c>
      <c r="E4395" s="12">
        <v>0.63100000000000001</v>
      </c>
      <c r="F4395" s="12">
        <v>0.48299999999999998</v>
      </c>
      <c r="G4395" s="12">
        <v>10967.27</v>
      </c>
      <c r="H4395" s="13">
        <v>4</v>
      </c>
      <c r="I4395" t="str">
        <f>CONCATENATE(Tabela_Brasil[[#This Row],[Município]],"-",Tabela_Brasil[[#This Row],[Estado]])</f>
        <v>Caiana-MG</v>
      </c>
      <c r="J4395">
        <f>IF(Tabela_Brasil[[#This Row],[IDHM]]&lt;=0.599,1,0)</f>
        <v>0</v>
      </c>
      <c r="K4395" t="str">
        <f>IF(Tabela_Brasil[[#This Row],[IDHM]]&lt;=0.55,"Baixo",IF(Tabela_Brasil[[#This Row],[IDHM]]&lt;=0.699,"Médio",IF(Tabela_Brasil[[#This Row],[IDHM]]&lt;=0.799,"Alto","Muito Alto")))</f>
        <v>Médio</v>
      </c>
      <c r="L4395" t="str">
        <f>VLOOKUP(Tabela_Brasil[[#This Row],[Estado]],'De-Para_Estado_Regiao'!$B$3:$C$29,2,FALSE)</f>
        <v>Sudeste</v>
      </c>
      <c r="M4395">
        <f>IF(Tabela_Brasil[[#This Row],[IBGE_1-4]]&gt;=951,1,0)</f>
        <v>0</v>
      </c>
      <c r="N4395">
        <f>IF(Tabela_Brasil[[#This Row],[COMP_P]]&lt;=2,1,0)</f>
        <v>0</v>
      </c>
    </row>
    <row r="4396" spans="1:14" x14ac:dyDescent="0.25">
      <c r="A4396" s="9" t="s">
        <v>4259</v>
      </c>
      <c r="B4396" s="9" t="s">
        <v>33</v>
      </c>
      <c r="C4396" s="9">
        <v>118</v>
      </c>
      <c r="D4396" s="9">
        <v>0.68</v>
      </c>
      <c r="E4396" s="9">
        <v>0.66800000000000004</v>
      </c>
      <c r="F4396" s="9">
        <v>0.58399999999999996</v>
      </c>
      <c r="G4396" s="9">
        <v>15122.79</v>
      </c>
      <c r="H4396" s="10">
        <v>2</v>
      </c>
      <c r="I4396" t="str">
        <f>CONCATENATE(Tabela_Brasil[[#This Row],[Município]],"-",Tabela_Brasil[[#This Row],[Estado]])</f>
        <v>Mutunópolis-GO</v>
      </c>
      <c r="J4396">
        <f>IF(Tabela_Brasil[[#This Row],[IDHM]]&lt;=0.599,1,0)</f>
        <v>0</v>
      </c>
      <c r="K4396" t="str">
        <f>IF(Tabela_Brasil[[#This Row],[IDHM]]&lt;=0.55,"Baixo",IF(Tabela_Brasil[[#This Row],[IDHM]]&lt;=0.699,"Médio",IF(Tabela_Brasil[[#This Row],[IDHM]]&lt;=0.799,"Alto","Muito Alto")))</f>
        <v>Médio</v>
      </c>
      <c r="L4396" t="str">
        <f>VLOOKUP(Tabela_Brasil[[#This Row],[Estado]],'De-Para_Estado_Regiao'!$B$3:$C$29,2,FALSE)</f>
        <v>Centro-Oeste</v>
      </c>
      <c r="M4396">
        <f>IF(Tabela_Brasil[[#This Row],[IBGE_1-4]]&gt;=951,1,0)</f>
        <v>0</v>
      </c>
      <c r="N4396">
        <f>IF(Tabela_Brasil[[#This Row],[COMP_P]]&lt;=2,1,0)</f>
        <v>1</v>
      </c>
    </row>
    <row r="4397" spans="1:14" x14ac:dyDescent="0.25">
      <c r="A4397" s="12" t="s">
        <v>4260</v>
      </c>
      <c r="B4397" s="12" t="s">
        <v>16</v>
      </c>
      <c r="C4397" s="12">
        <v>199</v>
      </c>
      <c r="D4397" s="12">
        <v>0.59399999999999997</v>
      </c>
      <c r="E4397" s="12">
        <v>0.56000000000000005</v>
      </c>
      <c r="F4397" s="12">
        <v>0.46899999999999997</v>
      </c>
      <c r="G4397" s="12">
        <v>7816.29</v>
      </c>
      <c r="H4397" s="13">
        <v>8</v>
      </c>
      <c r="I4397" t="str">
        <f>CONCATENATE(Tabela_Brasil[[#This Row],[Município]],"-",Tabela_Brasil[[#This Row],[Estado]])</f>
        <v>Pintópolis-MG</v>
      </c>
      <c r="J4397">
        <f>IF(Tabela_Brasil[[#This Row],[IDHM]]&lt;=0.599,1,0)</f>
        <v>1</v>
      </c>
      <c r="K4397" t="str">
        <f>IF(Tabela_Brasil[[#This Row],[IDHM]]&lt;=0.55,"Baixo",IF(Tabela_Brasil[[#This Row],[IDHM]]&lt;=0.699,"Médio",IF(Tabela_Brasil[[#This Row],[IDHM]]&lt;=0.799,"Alto","Muito Alto")))</f>
        <v>Médio</v>
      </c>
      <c r="L4397" t="str">
        <f>VLOOKUP(Tabela_Brasil[[#This Row],[Estado]],'De-Para_Estado_Regiao'!$B$3:$C$29,2,FALSE)</f>
        <v>Sudeste</v>
      </c>
      <c r="M4397">
        <f>IF(Tabela_Brasil[[#This Row],[IBGE_1-4]]&gt;=951,1,0)</f>
        <v>0</v>
      </c>
      <c r="N4397">
        <f>IF(Tabela_Brasil[[#This Row],[COMP_P]]&lt;=2,1,0)</f>
        <v>0</v>
      </c>
    </row>
    <row r="4398" spans="1:14" x14ac:dyDescent="0.25">
      <c r="A4398" s="9" t="s">
        <v>4261</v>
      </c>
      <c r="B4398" s="9" t="s">
        <v>16</v>
      </c>
      <c r="C4398" s="9">
        <v>180</v>
      </c>
      <c r="D4398" s="9">
        <v>0.65700000000000003</v>
      </c>
      <c r="E4398" s="9">
        <v>0.60599999999999998</v>
      </c>
      <c r="F4398" s="9">
        <v>0.56000000000000005</v>
      </c>
      <c r="G4398" s="9">
        <v>11465.12</v>
      </c>
      <c r="H4398" s="10">
        <v>3</v>
      </c>
      <c r="I4398" t="str">
        <f>CONCATENATE(Tabela_Brasil[[#This Row],[Município]],"-",Tabela_Brasil[[#This Row],[Estado]])</f>
        <v>Ibertioga-MG</v>
      </c>
      <c r="J4398">
        <f>IF(Tabela_Brasil[[#This Row],[IDHM]]&lt;=0.599,1,0)</f>
        <v>0</v>
      </c>
      <c r="K4398" t="str">
        <f>IF(Tabela_Brasil[[#This Row],[IDHM]]&lt;=0.55,"Baixo",IF(Tabela_Brasil[[#This Row],[IDHM]]&lt;=0.699,"Médio",IF(Tabela_Brasil[[#This Row],[IDHM]]&lt;=0.799,"Alto","Muito Alto")))</f>
        <v>Médio</v>
      </c>
      <c r="L4398" t="str">
        <f>VLOOKUP(Tabela_Brasil[[#This Row],[Estado]],'De-Para_Estado_Regiao'!$B$3:$C$29,2,FALSE)</f>
        <v>Sudeste</v>
      </c>
      <c r="M4398">
        <f>IF(Tabela_Brasil[[#This Row],[IBGE_1-4]]&gt;=951,1,0)</f>
        <v>0</v>
      </c>
      <c r="N4398">
        <f>IF(Tabela_Brasil[[#This Row],[COMP_P]]&lt;=2,1,0)</f>
        <v>0</v>
      </c>
    </row>
    <row r="4399" spans="1:14" x14ac:dyDescent="0.25">
      <c r="A4399" s="12" t="s">
        <v>4262</v>
      </c>
      <c r="B4399" s="12" t="s">
        <v>16</v>
      </c>
      <c r="C4399" s="12">
        <v>145</v>
      </c>
      <c r="D4399" s="12">
        <v>0.66400000000000003</v>
      </c>
      <c r="E4399" s="12">
        <v>0.67500000000000004</v>
      </c>
      <c r="F4399" s="12">
        <v>0.54100000000000004</v>
      </c>
      <c r="G4399" s="12">
        <v>15833.33</v>
      </c>
      <c r="H4399" s="13">
        <v>4</v>
      </c>
      <c r="I4399" t="str">
        <f>CONCATENATE(Tabela_Brasil[[#This Row],[Município]],"-",Tabela_Brasil[[#This Row],[Estado]])</f>
        <v>São Brás Do Suaçuí-MG</v>
      </c>
      <c r="J4399">
        <f>IF(Tabela_Brasil[[#This Row],[IDHM]]&lt;=0.599,1,0)</f>
        <v>0</v>
      </c>
      <c r="K4399" t="str">
        <f>IF(Tabela_Brasil[[#This Row],[IDHM]]&lt;=0.55,"Baixo",IF(Tabela_Brasil[[#This Row],[IDHM]]&lt;=0.699,"Médio",IF(Tabela_Brasil[[#This Row],[IDHM]]&lt;=0.799,"Alto","Muito Alto")))</f>
        <v>Médio</v>
      </c>
      <c r="L4399" t="str">
        <f>VLOOKUP(Tabela_Brasil[[#This Row],[Estado]],'De-Para_Estado_Regiao'!$B$3:$C$29,2,FALSE)</f>
        <v>Sudeste</v>
      </c>
      <c r="M4399">
        <f>IF(Tabela_Brasil[[#This Row],[IBGE_1-4]]&gt;=951,1,0)</f>
        <v>0</v>
      </c>
      <c r="N4399">
        <f>IF(Tabela_Brasil[[#This Row],[COMP_P]]&lt;=2,1,0)</f>
        <v>0</v>
      </c>
    </row>
    <row r="4400" spans="1:14" x14ac:dyDescent="0.25">
      <c r="A4400" s="9" t="s">
        <v>3766</v>
      </c>
      <c r="B4400" s="9" t="s">
        <v>59</v>
      </c>
      <c r="C4400" s="9">
        <v>35</v>
      </c>
      <c r="D4400" s="9">
        <v>0.629</v>
      </c>
      <c r="E4400" s="9">
        <v>0.63600000000000001</v>
      </c>
      <c r="F4400" s="9">
        <v>0.495</v>
      </c>
      <c r="G4400" s="9">
        <v>22824.959999999999</v>
      </c>
      <c r="H4400" s="10">
        <v>1</v>
      </c>
      <c r="I4400" t="str">
        <f>CONCATENATE(Tabela_Brasil[[#This Row],[Município]],"-",Tabela_Brasil[[#This Row],[Estado]])</f>
        <v>Vargem-SC</v>
      </c>
      <c r="J4400">
        <f>IF(Tabela_Brasil[[#This Row],[IDHM]]&lt;=0.599,1,0)</f>
        <v>0</v>
      </c>
      <c r="K4400" t="str">
        <f>IF(Tabela_Brasil[[#This Row],[IDHM]]&lt;=0.55,"Baixo",IF(Tabela_Brasil[[#This Row],[IDHM]]&lt;=0.699,"Médio",IF(Tabela_Brasil[[#This Row],[IDHM]]&lt;=0.799,"Alto","Muito Alto")))</f>
        <v>Médio</v>
      </c>
      <c r="L4400" t="str">
        <f>VLOOKUP(Tabela_Brasil[[#This Row],[Estado]],'De-Para_Estado_Regiao'!$B$3:$C$29,2,FALSE)</f>
        <v>Sul</v>
      </c>
      <c r="M4400">
        <f>IF(Tabela_Brasil[[#This Row],[IBGE_1-4]]&gt;=951,1,0)</f>
        <v>0</v>
      </c>
      <c r="N4400">
        <f>IF(Tabela_Brasil[[#This Row],[COMP_P]]&lt;=2,1,0)</f>
        <v>1</v>
      </c>
    </row>
    <row r="4401" spans="1:14" x14ac:dyDescent="0.25">
      <c r="A4401" s="12" t="s">
        <v>4263</v>
      </c>
      <c r="B4401" s="12" t="s">
        <v>22</v>
      </c>
      <c r="C4401" s="12">
        <v>70</v>
      </c>
      <c r="D4401" s="12">
        <v>0.73</v>
      </c>
      <c r="E4401" s="12">
        <v>0.67200000000000004</v>
      </c>
      <c r="F4401" s="12">
        <v>0.68100000000000005</v>
      </c>
      <c r="G4401" s="12">
        <v>17628.66</v>
      </c>
      <c r="H4401" s="13">
        <v>0</v>
      </c>
      <c r="I4401" t="str">
        <f>CONCATENATE(Tabela_Brasil[[#This Row],[Município]],"-",Tabela_Brasil[[#This Row],[Estado]])</f>
        <v>Rio Bom-PR</v>
      </c>
      <c r="J4401">
        <f>IF(Tabela_Brasil[[#This Row],[IDHM]]&lt;=0.599,1,0)</f>
        <v>0</v>
      </c>
      <c r="K4401" t="str">
        <f>IF(Tabela_Brasil[[#This Row],[IDHM]]&lt;=0.55,"Baixo",IF(Tabela_Brasil[[#This Row],[IDHM]]&lt;=0.699,"Médio",IF(Tabela_Brasil[[#This Row],[IDHM]]&lt;=0.799,"Alto","Muito Alto")))</f>
        <v>Alto</v>
      </c>
      <c r="L4401" t="str">
        <f>VLOOKUP(Tabela_Brasil[[#This Row],[Estado]],'De-Para_Estado_Regiao'!$B$3:$C$29,2,FALSE)</f>
        <v>Sul</v>
      </c>
      <c r="M4401">
        <f>IF(Tabela_Brasil[[#This Row],[IBGE_1-4]]&gt;=951,1,0)</f>
        <v>0</v>
      </c>
      <c r="N4401">
        <f>IF(Tabela_Brasil[[#This Row],[COMP_P]]&lt;=2,1,0)</f>
        <v>1</v>
      </c>
    </row>
    <row r="4402" spans="1:14" x14ac:dyDescent="0.25">
      <c r="A4402" s="9" t="s">
        <v>4264</v>
      </c>
      <c r="B4402" s="9" t="s">
        <v>24</v>
      </c>
      <c r="C4402" s="9">
        <v>122</v>
      </c>
      <c r="D4402" s="9">
        <v>0.63200000000000001</v>
      </c>
      <c r="E4402" s="9">
        <v>0.65200000000000002</v>
      </c>
      <c r="F4402" s="9">
        <v>0.497</v>
      </c>
      <c r="G4402" s="9">
        <v>14585.35</v>
      </c>
      <c r="H4402" s="10">
        <v>0</v>
      </c>
      <c r="I4402" t="str">
        <f>CONCATENATE(Tabela_Brasil[[#This Row],[Município]],"-",Tabela_Brasil[[#This Row],[Estado]])</f>
        <v>Lajedão-BA</v>
      </c>
      <c r="J4402">
        <f>IF(Tabela_Brasil[[#This Row],[IDHM]]&lt;=0.599,1,0)</f>
        <v>0</v>
      </c>
      <c r="K4402" t="str">
        <f>IF(Tabela_Brasil[[#This Row],[IDHM]]&lt;=0.55,"Baixo",IF(Tabela_Brasil[[#This Row],[IDHM]]&lt;=0.699,"Médio",IF(Tabela_Brasil[[#This Row],[IDHM]]&lt;=0.799,"Alto","Muito Alto")))</f>
        <v>Médio</v>
      </c>
      <c r="L4402" t="str">
        <f>VLOOKUP(Tabela_Brasil[[#This Row],[Estado]],'De-Para_Estado_Regiao'!$B$3:$C$29,2,FALSE)</f>
        <v>Nordeste</v>
      </c>
      <c r="M4402">
        <f>IF(Tabela_Brasil[[#This Row],[IBGE_1-4]]&gt;=951,1,0)</f>
        <v>0</v>
      </c>
      <c r="N4402">
        <f>IF(Tabela_Brasil[[#This Row],[COMP_P]]&lt;=2,1,0)</f>
        <v>1</v>
      </c>
    </row>
    <row r="4403" spans="1:14" x14ac:dyDescent="0.25">
      <c r="A4403" s="12" t="s">
        <v>4265</v>
      </c>
      <c r="B4403" s="12" t="s">
        <v>19</v>
      </c>
      <c r="C4403" s="12">
        <v>118</v>
      </c>
      <c r="D4403" s="12">
        <v>0.56299999999999994</v>
      </c>
      <c r="E4403" s="12">
        <v>0.53200000000000003</v>
      </c>
      <c r="F4403" s="12">
        <v>0.46100000000000002</v>
      </c>
      <c r="G4403" s="12">
        <v>7662.84</v>
      </c>
      <c r="H4403" s="13">
        <v>6</v>
      </c>
      <c r="I4403" t="str">
        <f>CONCATENATE(Tabela_Brasil[[#This Row],[Município]],"-",Tabela_Brasil[[#This Row],[Estado]])</f>
        <v>Vertente Do Lério-PE</v>
      </c>
      <c r="J4403">
        <f>IF(Tabela_Brasil[[#This Row],[IDHM]]&lt;=0.599,1,0)</f>
        <v>1</v>
      </c>
      <c r="K4403" t="str">
        <f>IF(Tabela_Brasil[[#This Row],[IDHM]]&lt;=0.55,"Baixo",IF(Tabela_Brasil[[#This Row],[IDHM]]&lt;=0.699,"Médio",IF(Tabela_Brasil[[#This Row],[IDHM]]&lt;=0.799,"Alto","Muito Alto")))</f>
        <v>Médio</v>
      </c>
      <c r="L4403" t="str">
        <f>VLOOKUP(Tabela_Brasil[[#This Row],[Estado]],'De-Para_Estado_Regiao'!$B$3:$C$29,2,FALSE)</f>
        <v>Nordeste</v>
      </c>
      <c r="M4403">
        <f>IF(Tabela_Brasil[[#This Row],[IBGE_1-4]]&gt;=951,1,0)</f>
        <v>0</v>
      </c>
      <c r="N4403">
        <f>IF(Tabela_Brasil[[#This Row],[COMP_P]]&lt;=2,1,0)</f>
        <v>0</v>
      </c>
    </row>
    <row r="4404" spans="1:14" x14ac:dyDescent="0.25">
      <c r="A4404" s="9" t="s">
        <v>4266</v>
      </c>
      <c r="B4404" s="9" t="s">
        <v>24</v>
      </c>
      <c r="C4404" s="9">
        <v>202</v>
      </c>
      <c r="D4404" s="9">
        <v>0.623</v>
      </c>
      <c r="E4404" s="9">
        <v>0.59</v>
      </c>
      <c r="F4404" s="9">
        <v>0.52700000000000002</v>
      </c>
      <c r="G4404" s="9">
        <v>6976.86</v>
      </c>
      <c r="H4404" s="10">
        <v>2</v>
      </c>
      <c r="I4404" t="str">
        <f>CONCATENATE(Tabela_Brasil[[#This Row],[Município]],"-",Tabela_Brasil[[#This Row],[Estado]])</f>
        <v>Elísio Medrado-BA</v>
      </c>
      <c r="J4404">
        <f>IF(Tabela_Brasil[[#This Row],[IDHM]]&lt;=0.599,1,0)</f>
        <v>0</v>
      </c>
      <c r="K4404" t="str">
        <f>IF(Tabela_Brasil[[#This Row],[IDHM]]&lt;=0.55,"Baixo",IF(Tabela_Brasil[[#This Row],[IDHM]]&lt;=0.699,"Médio",IF(Tabela_Brasil[[#This Row],[IDHM]]&lt;=0.799,"Alto","Muito Alto")))</f>
        <v>Médio</v>
      </c>
      <c r="L4404" t="str">
        <f>VLOOKUP(Tabela_Brasil[[#This Row],[Estado]],'De-Para_Estado_Regiao'!$B$3:$C$29,2,FALSE)</f>
        <v>Nordeste</v>
      </c>
      <c r="M4404">
        <f>IF(Tabela_Brasil[[#This Row],[IBGE_1-4]]&gt;=951,1,0)</f>
        <v>0</v>
      </c>
      <c r="N4404">
        <f>IF(Tabela_Brasil[[#This Row],[COMP_P]]&lt;=2,1,0)</f>
        <v>1</v>
      </c>
    </row>
    <row r="4405" spans="1:14" x14ac:dyDescent="0.25">
      <c r="A4405" s="12" t="s">
        <v>4267</v>
      </c>
      <c r="B4405" s="12" t="s">
        <v>14</v>
      </c>
      <c r="C4405" s="12">
        <v>22</v>
      </c>
      <c r="D4405" s="12">
        <v>0.72</v>
      </c>
      <c r="E4405" s="12">
        <v>0.749</v>
      </c>
      <c r="F4405" s="12">
        <v>0.59299999999999997</v>
      </c>
      <c r="G4405" s="12">
        <v>28414.2</v>
      </c>
      <c r="H4405" s="13">
        <v>3</v>
      </c>
      <c r="I4405" t="str">
        <f>CONCATENATE(Tabela_Brasil[[#This Row],[Município]],"-",Tabela_Brasil[[#This Row],[Estado]])</f>
        <v>Doutor Ricardo-RS</v>
      </c>
      <c r="J4405">
        <f>IF(Tabela_Brasil[[#This Row],[IDHM]]&lt;=0.599,1,0)</f>
        <v>0</v>
      </c>
      <c r="K4405" t="str">
        <f>IF(Tabela_Brasil[[#This Row],[IDHM]]&lt;=0.55,"Baixo",IF(Tabela_Brasil[[#This Row],[IDHM]]&lt;=0.699,"Médio",IF(Tabela_Brasil[[#This Row],[IDHM]]&lt;=0.799,"Alto","Muito Alto")))</f>
        <v>Alto</v>
      </c>
      <c r="L4405" t="str">
        <f>VLOOKUP(Tabela_Brasil[[#This Row],[Estado]],'De-Para_Estado_Regiao'!$B$3:$C$29,2,FALSE)</f>
        <v>Sul</v>
      </c>
      <c r="M4405">
        <f>IF(Tabela_Brasil[[#This Row],[IBGE_1-4]]&gt;=951,1,0)</f>
        <v>0</v>
      </c>
      <c r="N4405">
        <f>IF(Tabela_Brasil[[#This Row],[COMP_P]]&lt;=2,1,0)</f>
        <v>0</v>
      </c>
    </row>
    <row r="4406" spans="1:14" x14ac:dyDescent="0.25">
      <c r="A4406" s="9" t="s">
        <v>4268</v>
      </c>
      <c r="B4406" s="9" t="s">
        <v>33</v>
      </c>
      <c r="C4406" s="9">
        <v>83</v>
      </c>
      <c r="D4406" s="9">
        <v>0.7</v>
      </c>
      <c r="E4406" s="9">
        <v>0.69099999999999995</v>
      </c>
      <c r="F4406" s="9">
        <v>0.59799999999999998</v>
      </c>
      <c r="G4406" s="9">
        <v>17902.580000000002</v>
      </c>
      <c r="H4406" s="10">
        <v>1</v>
      </c>
      <c r="I4406" t="str">
        <f>CONCATENATE(Tabela_Brasil[[#This Row],[Município]],"-",Tabela_Brasil[[#This Row],[Estado]])</f>
        <v>Novo Brasil-GO</v>
      </c>
      <c r="J4406">
        <f>IF(Tabela_Brasil[[#This Row],[IDHM]]&lt;=0.599,1,0)</f>
        <v>0</v>
      </c>
      <c r="K4406" t="str">
        <f>IF(Tabela_Brasil[[#This Row],[IDHM]]&lt;=0.55,"Baixo",IF(Tabela_Brasil[[#This Row],[IDHM]]&lt;=0.699,"Médio",IF(Tabela_Brasil[[#This Row],[IDHM]]&lt;=0.799,"Alto","Muito Alto")))</f>
        <v>Alto</v>
      </c>
      <c r="L4406" t="str">
        <f>VLOOKUP(Tabela_Brasil[[#This Row],[Estado]],'De-Para_Estado_Regiao'!$B$3:$C$29,2,FALSE)</f>
        <v>Centro-Oeste</v>
      </c>
      <c r="M4406">
        <f>IF(Tabela_Brasil[[#This Row],[IBGE_1-4]]&gt;=951,1,0)</f>
        <v>0</v>
      </c>
      <c r="N4406">
        <f>IF(Tabela_Brasil[[#This Row],[COMP_P]]&lt;=2,1,0)</f>
        <v>1</v>
      </c>
    </row>
    <row r="4407" spans="1:14" x14ac:dyDescent="0.25">
      <c r="A4407" s="12" t="s">
        <v>4269</v>
      </c>
      <c r="B4407" s="12" t="s">
        <v>118</v>
      </c>
      <c r="C4407" s="12">
        <v>414</v>
      </c>
      <c r="D4407" s="12">
        <v>0.58899999999999997</v>
      </c>
      <c r="E4407" s="12">
        <v>0.55700000000000005</v>
      </c>
      <c r="F4407" s="12">
        <v>0.47799999999999998</v>
      </c>
      <c r="G4407" s="12">
        <v>6835.84</v>
      </c>
      <c r="H4407" s="13">
        <v>1</v>
      </c>
      <c r="I4407" t="str">
        <f>CONCATENATE(Tabela_Brasil[[#This Row],[Município]],"-",Tabela_Brasil[[#This Row],[Estado]])</f>
        <v>Redenção Do Gurguéia-PI</v>
      </c>
      <c r="J4407">
        <f>IF(Tabela_Brasil[[#This Row],[IDHM]]&lt;=0.599,1,0)</f>
        <v>1</v>
      </c>
      <c r="K4407" t="str">
        <f>IF(Tabela_Brasil[[#This Row],[IDHM]]&lt;=0.55,"Baixo",IF(Tabela_Brasil[[#This Row],[IDHM]]&lt;=0.699,"Médio",IF(Tabela_Brasil[[#This Row],[IDHM]]&lt;=0.799,"Alto","Muito Alto")))</f>
        <v>Médio</v>
      </c>
      <c r="L4407" t="str">
        <f>VLOOKUP(Tabela_Brasil[[#This Row],[Estado]],'De-Para_Estado_Regiao'!$B$3:$C$29,2,FALSE)</f>
        <v>Nordeste</v>
      </c>
      <c r="M4407">
        <f>IF(Tabela_Brasil[[#This Row],[IBGE_1-4]]&gt;=951,1,0)</f>
        <v>0</v>
      </c>
      <c r="N4407">
        <f>IF(Tabela_Brasil[[#This Row],[COMP_P]]&lt;=2,1,0)</f>
        <v>1</v>
      </c>
    </row>
    <row r="4408" spans="1:14" x14ac:dyDescent="0.25">
      <c r="A4408" s="9" t="s">
        <v>4270</v>
      </c>
      <c r="B4408" s="9" t="s">
        <v>16</v>
      </c>
      <c r="C4408" s="9">
        <v>179</v>
      </c>
      <c r="D4408" s="9">
        <v>0.72099999999999997</v>
      </c>
      <c r="E4408" s="9">
        <v>0.67700000000000005</v>
      </c>
      <c r="F4408" s="9">
        <v>0.65600000000000003</v>
      </c>
      <c r="G4408" s="9">
        <v>13776.2</v>
      </c>
      <c r="H4408" s="10">
        <v>2</v>
      </c>
      <c r="I4408" t="str">
        <f>CONCATENATE(Tabela_Brasil[[#This Row],[Município]],"-",Tabela_Brasil[[#This Row],[Estado]])</f>
        <v>Japaraíba-MG</v>
      </c>
      <c r="J4408">
        <f>IF(Tabela_Brasil[[#This Row],[IDHM]]&lt;=0.599,1,0)</f>
        <v>0</v>
      </c>
      <c r="K4408" t="str">
        <f>IF(Tabela_Brasil[[#This Row],[IDHM]]&lt;=0.55,"Baixo",IF(Tabela_Brasil[[#This Row],[IDHM]]&lt;=0.699,"Médio",IF(Tabela_Brasil[[#This Row],[IDHM]]&lt;=0.799,"Alto","Muito Alto")))</f>
        <v>Alto</v>
      </c>
      <c r="L4408" t="str">
        <f>VLOOKUP(Tabela_Brasil[[#This Row],[Estado]],'De-Para_Estado_Regiao'!$B$3:$C$29,2,FALSE)</f>
        <v>Sudeste</v>
      </c>
      <c r="M4408">
        <f>IF(Tabela_Brasil[[#This Row],[IBGE_1-4]]&gt;=951,1,0)</f>
        <v>0</v>
      </c>
      <c r="N4408">
        <f>IF(Tabela_Brasil[[#This Row],[COMP_P]]&lt;=2,1,0)</f>
        <v>1</v>
      </c>
    </row>
    <row r="4409" spans="1:14" x14ac:dyDescent="0.25">
      <c r="A4409" s="12" t="s">
        <v>4271</v>
      </c>
      <c r="B4409" s="12" t="s">
        <v>16</v>
      </c>
      <c r="C4409" s="12">
        <v>350</v>
      </c>
      <c r="D4409" s="12">
        <v>0.65</v>
      </c>
      <c r="E4409" s="12">
        <v>0.58899999999999997</v>
      </c>
      <c r="F4409" s="12">
        <v>0.57699999999999996</v>
      </c>
      <c r="G4409" s="12">
        <v>6548.01</v>
      </c>
      <c r="H4409" s="13">
        <v>5</v>
      </c>
      <c r="I4409" t="str">
        <f>CONCATENATE(Tabela_Brasil[[#This Row],[Município]],"-",Tabela_Brasil[[#This Row],[Estado]])</f>
        <v>Lontra-MG</v>
      </c>
      <c r="J4409">
        <f>IF(Tabela_Brasil[[#This Row],[IDHM]]&lt;=0.599,1,0)</f>
        <v>0</v>
      </c>
      <c r="K4409" t="str">
        <f>IF(Tabela_Brasil[[#This Row],[IDHM]]&lt;=0.55,"Baixo",IF(Tabela_Brasil[[#This Row],[IDHM]]&lt;=0.699,"Médio",IF(Tabela_Brasil[[#This Row],[IDHM]]&lt;=0.799,"Alto","Muito Alto")))</f>
        <v>Médio</v>
      </c>
      <c r="L4409" t="str">
        <f>VLOOKUP(Tabela_Brasil[[#This Row],[Estado]],'De-Para_Estado_Regiao'!$B$3:$C$29,2,FALSE)</f>
        <v>Sudeste</v>
      </c>
      <c r="M4409">
        <f>IF(Tabela_Brasil[[#This Row],[IBGE_1-4]]&gt;=951,1,0)</f>
        <v>0</v>
      </c>
      <c r="N4409">
        <f>IF(Tabela_Brasil[[#This Row],[COMP_P]]&lt;=2,1,0)</f>
        <v>0</v>
      </c>
    </row>
    <row r="4410" spans="1:14" x14ac:dyDescent="0.25">
      <c r="A4410" s="9" t="s">
        <v>4272</v>
      </c>
      <c r="B4410" s="9" t="s">
        <v>16</v>
      </c>
      <c r="C4410" s="9">
        <v>187</v>
      </c>
      <c r="D4410" s="9">
        <v>0.66</v>
      </c>
      <c r="E4410" s="9">
        <v>0.623</v>
      </c>
      <c r="F4410" s="9">
        <v>0.56399999999999995</v>
      </c>
      <c r="G4410" s="9">
        <v>10843.09</v>
      </c>
      <c r="H4410" s="10">
        <v>1</v>
      </c>
      <c r="I4410" t="str">
        <f>CONCATENATE(Tabela_Brasil[[#This Row],[Município]],"-",Tabela_Brasil[[#This Row],[Estado]])</f>
        <v>Senador Amaral-MG</v>
      </c>
      <c r="J4410">
        <f>IF(Tabela_Brasil[[#This Row],[IDHM]]&lt;=0.599,1,0)</f>
        <v>0</v>
      </c>
      <c r="K4410" t="str">
        <f>IF(Tabela_Brasil[[#This Row],[IDHM]]&lt;=0.55,"Baixo",IF(Tabela_Brasil[[#This Row],[IDHM]]&lt;=0.699,"Médio",IF(Tabela_Brasil[[#This Row],[IDHM]]&lt;=0.799,"Alto","Muito Alto")))</f>
        <v>Médio</v>
      </c>
      <c r="L4410" t="str">
        <f>VLOOKUP(Tabela_Brasil[[#This Row],[Estado]],'De-Para_Estado_Regiao'!$B$3:$C$29,2,FALSE)</f>
        <v>Sudeste</v>
      </c>
      <c r="M4410">
        <f>IF(Tabela_Brasil[[#This Row],[IBGE_1-4]]&gt;=951,1,0)</f>
        <v>0</v>
      </c>
      <c r="N4410">
        <f>IF(Tabela_Brasil[[#This Row],[COMP_P]]&lt;=2,1,0)</f>
        <v>1</v>
      </c>
    </row>
    <row r="4411" spans="1:14" x14ac:dyDescent="0.25">
      <c r="A4411" s="12" t="s">
        <v>4273</v>
      </c>
      <c r="B4411" s="12" t="s">
        <v>82</v>
      </c>
      <c r="C4411" s="12">
        <v>257</v>
      </c>
      <c r="D4411" s="12">
        <v>0.60299999999999998</v>
      </c>
      <c r="E4411" s="12">
        <v>0.57699999999999996</v>
      </c>
      <c r="F4411" s="12">
        <v>0.47599999999999998</v>
      </c>
      <c r="G4411" s="12">
        <v>7609.32</v>
      </c>
      <c r="H4411" s="13">
        <v>3</v>
      </c>
      <c r="I4411" t="str">
        <f>CONCATENATE(Tabela_Brasil[[#This Row],[Município]],"-",Tabela_Brasil[[#This Row],[Estado]])</f>
        <v>Jericó-PB</v>
      </c>
      <c r="J4411">
        <f>IF(Tabela_Brasil[[#This Row],[IDHM]]&lt;=0.599,1,0)</f>
        <v>0</v>
      </c>
      <c r="K4411" t="str">
        <f>IF(Tabela_Brasil[[#This Row],[IDHM]]&lt;=0.55,"Baixo",IF(Tabela_Brasil[[#This Row],[IDHM]]&lt;=0.699,"Médio",IF(Tabela_Brasil[[#This Row],[IDHM]]&lt;=0.799,"Alto","Muito Alto")))</f>
        <v>Médio</v>
      </c>
      <c r="L4411" t="str">
        <f>VLOOKUP(Tabela_Brasil[[#This Row],[Estado]],'De-Para_Estado_Regiao'!$B$3:$C$29,2,FALSE)</f>
        <v>Nordeste</v>
      </c>
      <c r="M4411">
        <f>IF(Tabela_Brasil[[#This Row],[IBGE_1-4]]&gt;=951,1,0)</f>
        <v>0</v>
      </c>
      <c r="N4411">
        <f>IF(Tabela_Brasil[[#This Row],[COMP_P]]&lt;=2,1,0)</f>
        <v>0</v>
      </c>
    </row>
    <row r="4412" spans="1:14" x14ac:dyDescent="0.25">
      <c r="A4412" s="9" t="s">
        <v>4274</v>
      </c>
      <c r="B4412" s="9" t="s">
        <v>33</v>
      </c>
      <c r="C4412" s="9">
        <v>237</v>
      </c>
      <c r="D4412" s="9">
        <v>0.65300000000000002</v>
      </c>
      <c r="E4412" s="9">
        <v>0.624</v>
      </c>
      <c r="F4412" s="9">
        <v>0.55000000000000004</v>
      </c>
      <c r="G4412" s="9">
        <v>11745.9</v>
      </c>
      <c r="H4412" s="10">
        <v>2</v>
      </c>
      <c r="I4412" t="str">
        <f>CONCATENATE(Tabela_Brasil[[#This Row],[Município]],"-",Tabela_Brasil[[#This Row],[Estado]])</f>
        <v>Divinópolis De Goiás-GO</v>
      </c>
      <c r="J4412">
        <f>IF(Tabela_Brasil[[#This Row],[IDHM]]&lt;=0.599,1,0)</f>
        <v>0</v>
      </c>
      <c r="K4412" t="str">
        <f>IF(Tabela_Brasil[[#This Row],[IDHM]]&lt;=0.55,"Baixo",IF(Tabela_Brasil[[#This Row],[IDHM]]&lt;=0.699,"Médio",IF(Tabela_Brasil[[#This Row],[IDHM]]&lt;=0.799,"Alto","Muito Alto")))</f>
        <v>Médio</v>
      </c>
      <c r="L4412" t="str">
        <f>VLOOKUP(Tabela_Brasil[[#This Row],[Estado]],'De-Para_Estado_Regiao'!$B$3:$C$29,2,FALSE)</f>
        <v>Centro-Oeste</v>
      </c>
      <c r="M4412">
        <f>IF(Tabela_Brasil[[#This Row],[IBGE_1-4]]&gt;=951,1,0)</f>
        <v>0</v>
      </c>
      <c r="N4412">
        <f>IF(Tabela_Brasil[[#This Row],[COMP_P]]&lt;=2,1,0)</f>
        <v>1</v>
      </c>
    </row>
    <row r="4413" spans="1:14" x14ac:dyDescent="0.25">
      <c r="A4413" s="12" t="s">
        <v>4275</v>
      </c>
      <c r="B4413" s="12" t="s">
        <v>16</v>
      </c>
      <c r="C4413" s="12">
        <v>165</v>
      </c>
      <c r="D4413" s="12">
        <v>0.65</v>
      </c>
      <c r="E4413" s="12">
        <v>0.65300000000000002</v>
      </c>
      <c r="F4413" s="12">
        <v>0.51800000000000002</v>
      </c>
      <c r="G4413" s="12">
        <v>11675.65</v>
      </c>
      <c r="H4413" s="13">
        <v>2</v>
      </c>
      <c r="I4413" t="str">
        <f>CONCATENATE(Tabela_Brasil[[#This Row],[Município]],"-",Tabela_Brasil[[#This Row],[Estado]])</f>
        <v>Crucilândia-MG</v>
      </c>
      <c r="J4413">
        <f>IF(Tabela_Brasil[[#This Row],[IDHM]]&lt;=0.599,1,0)</f>
        <v>0</v>
      </c>
      <c r="K4413" t="str">
        <f>IF(Tabela_Brasil[[#This Row],[IDHM]]&lt;=0.55,"Baixo",IF(Tabela_Brasil[[#This Row],[IDHM]]&lt;=0.699,"Médio",IF(Tabela_Brasil[[#This Row],[IDHM]]&lt;=0.799,"Alto","Muito Alto")))</f>
        <v>Médio</v>
      </c>
      <c r="L4413" t="str">
        <f>VLOOKUP(Tabela_Brasil[[#This Row],[Estado]],'De-Para_Estado_Regiao'!$B$3:$C$29,2,FALSE)</f>
        <v>Sudeste</v>
      </c>
      <c r="M4413">
        <f>IF(Tabela_Brasil[[#This Row],[IBGE_1-4]]&gt;=951,1,0)</f>
        <v>0</v>
      </c>
      <c r="N4413">
        <f>IF(Tabela_Brasil[[#This Row],[COMP_P]]&lt;=2,1,0)</f>
        <v>1</v>
      </c>
    </row>
    <row r="4414" spans="1:14" x14ac:dyDescent="0.25">
      <c r="A4414" s="9" t="s">
        <v>4276</v>
      </c>
      <c r="B4414" s="9" t="s">
        <v>59</v>
      </c>
      <c r="C4414" s="9">
        <v>33</v>
      </c>
      <c r="D4414" s="9">
        <v>0.67700000000000005</v>
      </c>
      <c r="E4414" s="9">
        <v>0.65300000000000002</v>
      </c>
      <c r="F4414" s="9">
        <v>0.57699999999999996</v>
      </c>
      <c r="G4414" s="9">
        <v>23538.58</v>
      </c>
      <c r="H4414" s="10">
        <v>1</v>
      </c>
      <c r="I4414" t="str">
        <f>CONCATENATE(Tabela_Brasil[[#This Row],[Município]],"-",Tabela_Brasil[[#This Row],[Estado]])</f>
        <v>São Bernardino-SC</v>
      </c>
      <c r="J4414">
        <f>IF(Tabela_Brasil[[#This Row],[IDHM]]&lt;=0.599,1,0)</f>
        <v>0</v>
      </c>
      <c r="K4414" t="str">
        <f>IF(Tabela_Brasil[[#This Row],[IDHM]]&lt;=0.55,"Baixo",IF(Tabela_Brasil[[#This Row],[IDHM]]&lt;=0.699,"Médio",IF(Tabela_Brasil[[#This Row],[IDHM]]&lt;=0.799,"Alto","Muito Alto")))</f>
        <v>Médio</v>
      </c>
      <c r="L4414" t="str">
        <f>VLOOKUP(Tabela_Brasil[[#This Row],[Estado]],'De-Para_Estado_Regiao'!$B$3:$C$29,2,FALSE)</f>
        <v>Sul</v>
      </c>
      <c r="M4414">
        <f>IF(Tabela_Brasil[[#This Row],[IBGE_1-4]]&gt;=951,1,0)</f>
        <v>0</v>
      </c>
      <c r="N4414">
        <f>IF(Tabela_Brasil[[#This Row],[COMP_P]]&lt;=2,1,0)</f>
        <v>1</v>
      </c>
    </row>
    <row r="4415" spans="1:14" x14ac:dyDescent="0.25">
      <c r="A4415" s="12" t="s">
        <v>4277</v>
      </c>
      <c r="B4415" s="12" t="s">
        <v>148</v>
      </c>
      <c r="C4415" s="12">
        <v>83</v>
      </c>
      <c r="D4415" s="12">
        <v>0.64</v>
      </c>
      <c r="E4415" s="12">
        <v>0.64500000000000002</v>
      </c>
      <c r="F4415" s="12">
        <v>0.51200000000000001</v>
      </c>
      <c r="G4415" s="12">
        <v>16977.61</v>
      </c>
      <c r="H4415" s="13">
        <v>5</v>
      </c>
      <c r="I4415" t="str">
        <f>CONCATENATE(Tabela_Brasil[[#This Row],[Município]],"-",Tabela_Brasil[[#This Row],[Estado]])</f>
        <v>Primavera De Rondônia-RO</v>
      </c>
      <c r="J4415">
        <f>IF(Tabela_Brasil[[#This Row],[IDHM]]&lt;=0.599,1,0)</f>
        <v>0</v>
      </c>
      <c r="K4415" t="str">
        <f>IF(Tabela_Brasil[[#This Row],[IDHM]]&lt;=0.55,"Baixo",IF(Tabela_Brasil[[#This Row],[IDHM]]&lt;=0.699,"Médio",IF(Tabela_Brasil[[#This Row],[IDHM]]&lt;=0.799,"Alto","Muito Alto")))</f>
        <v>Médio</v>
      </c>
      <c r="L4415" t="str">
        <f>VLOOKUP(Tabela_Brasil[[#This Row],[Estado]],'De-Para_Estado_Regiao'!$B$3:$C$29,2,FALSE)</f>
        <v>Norte</v>
      </c>
      <c r="M4415">
        <f>IF(Tabela_Brasil[[#This Row],[IBGE_1-4]]&gt;=951,1,0)</f>
        <v>0</v>
      </c>
      <c r="N4415">
        <f>IF(Tabela_Brasil[[#This Row],[COMP_P]]&lt;=2,1,0)</f>
        <v>0</v>
      </c>
    </row>
    <row r="4416" spans="1:14" x14ac:dyDescent="0.25">
      <c r="A4416" s="9" t="s">
        <v>4278</v>
      </c>
      <c r="B4416" s="9" t="s">
        <v>16</v>
      </c>
      <c r="C4416" s="9">
        <v>76</v>
      </c>
      <c r="D4416" s="9">
        <v>0.59</v>
      </c>
      <c r="E4416" s="9">
        <v>0.56299999999999994</v>
      </c>
      <c r="F4416" s="9">
        <v>0.48099999999999998</v>
      </c>
      <c r="G4416" s="9">
        <v>16640.62</v>
      </c>
      <c r="H4416" s="10">
        <v>1</v>
      </c>
      <c r="I4416" t="str">
        <f>CONCATENATE(Tabela_Brasil[[#This Row],[Município]],"-",Tabela_Brasil[[#This Row],[Estado]])</f>
        <v>Nova Belém-MG</v>
      </c>
      <c r="J4416">
        <f>IF(Tabela_Brasil[[#This Row],[IDHM]]&lt;=0.599,1,0)</f>
        <v>1</v>
      </c>
      <c r="K4416" t="str">
        <f>IF(Tabela_Brasil[[#This Row],[IDHM]]&lt;=0.55,"Baixo",IF(Tabela_Brasil[[#This Row],[IDHM]]&lt;=0.699,"Médio",IF(Tabela_Brasil[[#This Row],[IDHM]]&lt;=0.799,"Alto","Muito Alto")))</f>
        <v>Médio</v>
      </c>
      <c r="L4416" t="str">
        <f>VLOOKUP(Tabela_Brasil[[#This Row],[Estado]],'De-Para_Estado_Regiao'!$B$3:$C$29,2,FALSE)</f>
        <v>Sudeste</v>
      </c>
      <c r="M4416">
        <f>IF(Tabela_Brasil[[#This Row],[IBGE_1-4]]&gt;=951,1,0)</f>
        <v>0</v>
      </c>
      <c r="N4416">
        <f>IF(Tabela_Brasil[[#This Row],[COMP_P]]&lt;=2,1,0)</f>
        <v>1</v>
      </c>
    </row>
    <row r="4417" spans="1:14" x14ac:dyDescent="0.25">
      <c r="A4417" s="12" t="s">
        <v>4279</v>
      </c>
      <c r="B4417" s="12" t="s">
        <v>72</v>
      </c>
      <c r="C4417" s="12">
        <v>348</v>
      </c>
      <c r="D4417" s="12">
        <v>0.57999999999999996</v>
      </c>
      <c r="E4417" s="12">
        <v>0.55100000000000005</v>
      </c>
      <c r="F4417" s="12">
        <v>0.46400000000000002</v>
      </c>
      <c r="G4417" s="12">
        <v>7110.76</v>
      </c>
      <c r="H4417" s="13">
        <v>4</v>
      </c>
      <c r="I4417" t="str">
        <f>CONCATENATE(Tabela_Brasil[[#This Row],[Município]],"-",Tabela_Brasil[[#This Row],[Estado]])</f>
        <v>Lagoa Salgada-RN</v>
      </c>
      <c r="J4417">
        <f>IF(Tabela_Brasil[[#This Row],[IDHM]]&lt;=0.599,1,0)</f>
        <v>1</v>
      </c>
      <c r="K4417" t="str">
        <f>IF(Tabela_Brasil[[#This Row],[IDHM]]&lt;=0.55,"Baixo",IF(Tabela_Brasil[[#This Row],[IDHM]]&lt;=0.699,"Médio",IF(Tabela_Brasil[[#This Row],[IDHM]]&lt;=0.799,"Alto","Muito Alto")))</f>
        <v>Médio</v>
      </c>
      <c r="L4417" t="str">
        <f>VLOOKUP(Tabela_Brasil[[#This Row],[Estado]],'De-Para_Estado_Regiao'!$B$3:$C$29,2,FALSE)</f>
        <v>Nordeste</v>
      </c>
      <c r="M4417">
        <f>IF(Tabela_Brasil[[#This Row],[IBGE_1-4]]&gt;=951,1,0)</f>
        <v>0</v>
      </c>
      <c r="N4417">
        <f>IF(Tabela_Brasil[[#This Row],[COMP_P]]&lt;=2,1,0)</f>
        <v>0</v>
      </c>
    </row>
    <row r="4418" spans="1:14" x14ac:dyDescent="0.25">
      <c r="A4418" s="9" t="s">
        <v>4280</v>
      </c>
      <c r="B4418" s="9" t="s">
        <v>19</v>
      </c>
      <c r="C4418" s="9">
        <v>81</v>
      </c>
      <c r="D4418" s="9">
        <v>0.53400000000000003</v>
      </c>
      <c r="E4418" s="9">
        <v>0.51600000000000001</v>
      </c>
      <c r="F4418" s="9">
        <v>0.40500000000000003</v>
      </c>
      <c r="G4418" s="9">
        <v>5507</v>
      </c>
      <c r="H4418" s="10">
        <v>1</v>
      </c>
      <c r="I4418" t="str">
        <f>CONCATENATE(Tabela_Brasil[[#This Row],[Município]],"-",Tabela_Brasil[[#This Row],[Estado]])</f>
        <v>Salgadinho-PE</v>
      </c>
      <c r="J4418">
        <f>IF(Tabela_Brasil[[#This Row],[IDHM]]&lt;=0.599,1,0)</f>
        <v>1</v>
      </c>
      <c r="K4418" t="str">
        <f>IF(Tabela_Brasil[[#This Row],[IDHM]]&lt;=0.55,"Baixo",IF(Tabela_Brasil[[#This Row],[IDHM]]&lt;=0.699,"Médio",IF(Tabela_Brasil[[#This Row],[IDHM]]&lt;=0.799,"Alto","Muito Alto")))</f>
        <v>Baixo</v>
      </c>
      <c r="L4418" t="str">
        <f>VLOOKUP(Tabela_Brasil[[#This Row],[Estado]],'De-Para_Estado_Regiao'!$B$3:$C$29,2,FALSE)</f>
        <v>Nordeste</v>
      </c>
      <c r="M4418">
        <f>IF(Tabela_Brasil[[#This Row],[IBGE_1-4]]&gt;=951,1,0)</f>
        <v>0</v>
      </c>
      <c r="N4418">
        <f>IF(Tabela_Brasil[[#This Row],[COMP_P]]&lt;=2,1,0)</f>
        <v>1</v>
      </c>
    </row>
    <row r="4419" spans="1:14" x14ac:dyDescent="0.25">
      <c r="A4419" s="12" t="s">
        <v>4281</v>
      </c>
      <c r="B4419" s="12" t="s">
        <v>14</v>
      </c>
      <c r="C4419" s="12">
        <v>34</v>
      </c>
      <c r="D4419" s="12">
        <v>0.68</v>
      </c>
      <c r="E4419" s="12">
        <v>0.66900000000000004</v>
      </c>
      <c r="F4419" s="12">
        <v>0.59599999999999997</v>
      </c>
      <c r="G4419" s="12">
        <v>21773.5</v>
      </c>
      <c r="H4419" s="13">
        <v>2</v>
      </c>
      <c r="I4419" t="str">
        <f>CONCATENATE(Tabela_Brasil[[#This Row],[Município]],"-",Tabela_Brasil[[#This Row],[Estado]])</f>
        <v>Sagrada Família-RS</v>
      </c>
      <c r="J4419">
        <f>IF(Tabela_Brasil[[#This Row],[IDHM]]&lt;=0.599,1,0)</f>
        <v>0</v>
      </c>
      <c r="K4419" t="str">
        <f>IF(Tabela_Brasil[[#This Row],[IDHM]]&lt;=0.55,"Baixo",IF(Tabela_Brasil[[#This Row],[IDHM]]&lt;=0.699,"Médio",IF(Tabela_Brasil[[#This Row],[IDHM]]&lt;=0.799,"Alto","Muito Alto")))</f>
        <v>Médio</v>
      </c>
      <c r="L4419" t="str">
        <f>VLOOKUP(Tabela_Brasil[[#This Row],[Estado]],'De-Para_Estado_Regiao'!$B$3:$C$29,2,FALSE)</f>
        <v>Sul</v>
      </c>
      <c r="M4419">
        <f>IF(Tabela_Brasil[[#This Row],[IBGE_1-4]]&gt;=951,1,0)</f>
        <v>0</v>
      </c>
      <c r="N4419">
        <f>IF(Tabela_Brasil[[#This Row],[COMP_P]]&lt;=2,1,0)</f>
        <v>1</v>
      </c>
    </row>
    <row r="4420" spans="1:14" x14ac:dyDescent="0.25">
      <c r="A4420" s="9" t="s">
        <v>4282</v>
      </c>
      <c r="B4420" s="9" t="s">
        <v>16</v>
      </c>
      <c r="C4420" s="9">
        <v>155</v>
      </c>
      <c r="D4420" s="9">
        <v>0.61</v>
      </c>
      <c r="E4420" s="9">
        <v>0.57499999999999996</v>
      </c>
      <c r="F4420" s="9">
        <v>0.49</v>
      </c>
      <c r="G4420" s="9">
        <v>7730.6</v>
      </c>
      <c r="H4420" s="10">
        <v>4</v>
      </c>
      <c r="I4420" t="str">
        <f>CONCATENATE(Tabela_Brasil[[#This Row],[Município]],"-",Tabela_Brasil[[#This Row],[Estado]])</f>
        <v>Indaiabira-MG</v>
      </c>
      <c r="J4420">
        <f>IF(Tabela_Brasil[[#This Row],[IDHM]]&lt;=0.599,1,0)</f>
        <v>0</v>
      </c>
      <c r="K4420" t="str">
        <f>IF(Tabela_Brasil[[#This Row],[IDHM]]&lt;=0.55,"Baixo",IF(Tabela_Brasil[[#This Row],[IDHM]]&lt;=0.699,"Médio",IF(Tabela_Brasil[[#This Row],[IDHM]]&lt;=0.799,"Alto","Muito Alto")))</f>
        <v>Médio</v>
      </c>
      <c r="L4420" t="str">
        <f>VLOOKUP(Tabela_Brasil[[#This Row],[Estado]],'De-Para_Estado_Regiao'!$B$3:$C$29,2,FALSE)</f>
        <v>Sudeste</v>
      </c>
      <c r="M4420">
        <f>IF(Tabela_Brasil[[#This Row],[IBGE_1-4]]&gt;=951,1,0)</f>
        <v>0</v>
      </c>
      <c r="N4420">
        <f>IF(Tabela_Brasil[[#This Row],[COMP_P]]&lt;=2,1,0)</f>
        <v>0</v>
      </c>
    </row>
    <row r="4421" spans="1:14" x14ac:dyDescent="0.25">
      <c r="A4421" s="12" t="s">
        <v>4283</v>
      </c>
      <c r="B4421" s="12" t="s">
        <v>33</v>
      </c>
      <c r="C4421" s="12">
        <v>93</v>
      </c>
      <c r="D4421" s="12">
        <v>0.68700000000000006</v>
      </c>
      <c r="E4421" s="12">
        <v>0.69799999999999995</v>
      </c>
      <c r="F4421" s="12">
        <v>0.57199999999999995</v>
      </c>
      <c r="G4421" s="12">
        <v>15139.67</v>
      </c>
      <c r="H4421" s="13">
        <v>1</v>
      </c>
      <c r="I4421" t="str">
        <f>CONCATENATE(Tabela_Brasil[[#This Row],[Município]],"-",Tabela_Brasil[[#This Row],[Estado]])</f>
        <v>Varjão-GO</v>
      </c>
      <c r="J4421">
        <f>IF(Tabela_Brasil[[#This Row],[IDHM]]&lt;=0.599,1,0)</f>
        <v>0</v>
      </c>
      <c r="K4421" t="str">
        <f>IF(Tabela_Brasil[[#This Row],[IDHM]]&lt;=0.55,"Baixo",IF(Tabela_Brasil[[#This Row],[IDHM]]&lt;=0.699,"Médio",IF(Tabela_Brasil[[#This Row],[IDHM]]&lt;=0.799,"Alto","Muito Alto")))</f>
        <v>Médio</v>
      </c>
      <c r="L4421" t="str">
        <f>VLOOKUP(Tabela_Brasil[[#This Row],[Estado]],'De-Para_Estado_Regiao'!$B$3:$C$29,2,FALSE)</f>
        <v>Centro-Oeste</v>
      </c>
      <c r="M4421">
        <f>IF(Tabela_Brasil[[#This Row],[IBGE_1-4]]&gt;=951,1,0)</f>
        <v>0</v>
      </c>
      <c r="N4421">
        <f>IF(Tabela_Brasil[[#This Row],[COMP_P]]&lt;=2,1,0)</f>
        <v>1</v>
      </c>
    </row>
    <row r="4422" spans="1:14" x14ac:dyDescent="0.25">
      <c r="A4422" s="9" t="s">
        <v>4284</v>
      </c>
      <c r="B4422" s="9" t="s">
        <v>16</v>
      </c>
      <c r="C4422" s="9">
        <v>59</v>
      </c>
      <c r="D4422" s="9">
        <v>0.628</v>
      </c>
      <c r="E4422" s="9">
        <v>0.56999999999999995</v>
      </c>
      <c r="F4422" s="9">
        <v>0.55000000000000004</v>
      </c>
      <c r="G4422" s="9">
        <v>10869.91</v>
      </c>
      <c r="H4422" s="10">
        <v>6</v>
      </c>
      <c r="I4422" t="str">
        <f>CONCATENATE(Tabela_Brasil[[#This Row],[Município]],"-",Tabela_Brasil[[#This Row],[Estado]])</f>
        <v>Itacambira-MG</v>
      </c>
      <c r="J4422">
        <f>IF(Tabela_Brasil[[#This Row],[IDHM]]&lt;=0.599,1,0)</f>
        <v>0</v>
      </c>
      <c r="K4422" t="str">
        <f>IF(Tabela_Brasil[[#This Row],[IDHM]]&lt;=0.55,"Baixo",IF(Tabela_Brasil[[#This Row],[IDHM]]&lt;=0.699,"Médio",IF(Tabela_Brasil[[#This Row],[IDHM]]&lt;=0.799,"Alto","Muito Alto")))</f>
        <v>Médio</v>
      </c>
      <c r="L4422" t="str">
        <f>VLOOKUP(Tabela_Brasil[[#This Row],[Estado]],'De-Para_Estado_Regiao'!$B$3:$C$29,2,FALSE)</f>
        <v>Sudeste</v>
      </c>
      <c r="M4422">
        <f>IF(Tabela_Brasil[[#This Row],[IBGE_1-4]]&gt;=951,1,0)</f>
        <v>0</v>
      </c>
      <c r="N4422">
        <f>IF(Tabela_Brasil[[#This Row],[COMP_P]]&lt;=2,1,0)</f>
        <v>0</v>
      </c>
    </row>
    <row r="4423" spans="1:14" x14ac:dyDescent="0.25">
      <c r="A4423" s="12" t="s">
        <v>4285</v>
      </c>
      <c r="B4423" s="12" t="s">
        <v>59</v>
      </c>
      <c r="C4423" s="12">
        <v>61</v>
      </c>
      <c r="D4423" s="12">
        <v>0.66400000000000003</v>
      </c>
      <c r="E4423" s="12">
        <v>0.66800000000000004</v>
      </c>
      <c r="F4423" s="12">
        <v>0.54300000000000004</v>
      </c>
      <c r="G4423" s="12">
        <v>24399.02</v>
      </c>
      <c r="H4423" s="13">
        <v>2</v>
      </c>
      <c r="I4423" t="str">
        <f>CONCATENATE(Tabela_Brasil[[#This Row],[Município]],"-",Tabela_Brasil[[#This Row],[Estado]])</f>
        <v>Painel-SC</v>
      </c>
      <c r="J4423">
        <f>IF(Tabela_Brasil[[#This Row],[IDHM]]&lt;=0.599,1,0)</f>
        <v>0</v>
      </c>
      <c r="K4423" t="str">
        <f>IF(Tabela_Brasil[[#This Row],[IDHM]]&lt;=0.55,"Baixo",IF(Tabela_Brasil[[#This Row],[IDHM]]&lt;=0.699,"Médio",IF(Tabela_Brasil[[#This Row],[IDHM]]&lt;=0.799,"Alto","Muito Alto")))</f>
        <v>Médio</v>
      </c>
      <c r="L4423" t="str">
        <f>VLOOKUP(Tabela_Brasil[[#This Row],[Estado]],'De-Para_Estado_Regiao'!$B$3:$C$29,2,FALSE)</f>
        <v>Sul</v>
      </c>
      <c r="M4423">
        <f>IF(Tabela_Brasil[[#This Row],[IBGE_1-4]]&gt;=951,1,0)</f>
        <v>0</v>
      </c>
      <c r="N4423">
        <f>IF(Tabela_Brasil[[#This Row],[COMP_P]]&lt;=2,1,0)</f>
        <v>1</v>
      </c>
    </row>
    <row r="4424" spans="1:14" x14ac:dyDescent="0.25">
      <c r="A4424" s="9" t="s">
        <v>376</v>
      </c>
      <c r="B4424" s="9" t="s">
        <v>111</v>
      </c>
      <c r="C4424" s="9">
        <v>165</v>
      </c>
      <c r="D4424" s="9">
        <v>0.67500000000000004</v>
      </c>
      <c r="E4424" s="9">
        <v>0.67300000000000004</v>
      </c>
      <c r="F4424" s="9">
        <v>0.57299999999999995</v>
      </c>
      <c r="G4424" s="9">
        <v>18958.66</v>
      </c>
      <c r="H4424" s="10">
        <v>0</v>
      </c>
      <c r="I4424" t="str">
        <f>CONCATENATE(Tabela_Brasil[[#This Row],[Município]],"-",Tabela_Brasil[[#This Row],[Estado]])</f>
        <v>Lajeado-TO</v>
      </c>
      <c r="J4424">
        <f>IF(Tabela_Brasil[[#This Row],[IDHM]]&lt;=0.599,1,0)</f>
        <v>0</v>
      </c>
      <c r="K4424" t="str">
        <f>IF(Tabela_Brasil[[#This Row],[IDHM]]&lt;=0.55,"Baixo",IF(Tabela_Brasil[[#This Row],[IDHM]]&lt;=0.699,"Médio",IF(Tabela_Brasil[[#This Row],[IDHM]]&lt;=0.799,"Alto","Muito Alto")))</f>
        <v>Médio</v>
      </c>
      <c r="L4424" t="str">
        <f>VLOOKUP(Tabela_Brasil[[#This Row],[Estado]],'De-Para_Estado_Regiao'!$B$3:$C$29,2,FALSE)</f>
        <v>Norte</v>
      </c>
      <c r="M4424">
        <f>IF(Tabela_Brasil[[#This Row],[IBGE_1-4]]&gt;=951,1,0)</f>
        <v>0</v>
      </c>
      <c r="N4424">
        <f>IF(Tabela_Brasil[[#This Row],[COMP_P]]&lt;=2,1,0)</f>
        <v>1</v>
      </c>
    </row>
    <row r="4425" spans="1:14" x14ac:dyDescent="0.25">
      <c r="A4425" s="12" t="s">
        <v>4286</v>
      </c>
      <c r="B4425" s="12" t="s">
        <v>82</v>
      </c>
      <c r="C4425" s="12">
        <v>209</v>
      </c>
      <c r="D4425" s="12">
        <v>0.55000000000000004</v>
      </c>
      <c r="E4425" s="12">
        <v>0.51600000000000001</v>
      </c>
      <c r="F4425" s="12">
        <v>0.443</v>
      </c>
      <c r="G4425" s="12">
        <v>8123.78</v>
      </c>
      <c r="H4425" s="13">
        <v>13</v>
      </c>
      <c r="I4425" t="str">
        <f>CONCATENATE(Tabela_Brasil[[#This Row],[Município]],"-",Tabela_Brasil[[#This Row],[Estado]])</f>
        <v>São Miguel De Taipu-PB</v>
      </c>
      <c r="J4425">
        <f>IF(Tabela_Brasil[[#This Row],[IDHM]]&lt;=0.599,1,0)</f>
        <v>1</v>
      </c>
      <c r="K4425" t="str">
        <f>IF(Tabela_Brasil[[#This Row],[IDHM]]&lt;=0.55,"Baixo",IF(Tabela_Brasil[[#This Row],[IDHM]]&lt;=0.699,"Médio",IF(Tabela_Brasil[[#This Row],[IDHM]]&lt;=0.799,"Alto","Muito Alto")))</f>
        <v>Baixo</v>
      </c>
      <c r="L4425" t="str">
        <f>VLOOKUP(Tabela_Brasil[[#This Row],[Estado]],'De-Para_Estado_Regiao'!$B$3:$C$29,2,FALSE)</f>
        <v>Nordeste</v>
      </c>
      <c r="M4425">
        <f>IF(Tabela_Brasil[[#This Row],[IBGE_1-4]]&gt;=951,1,0)</f>
        <v>0</v>
      </c>
      <c r="N4425">
        <f>IF(Tabela_Brasil[[#This Row],[COMP_P]]&lt;=2,1,0)</f>
        <v>0</v>
      </c>
    </row>
    <row r="4426" spans="1:14" x14ac:dyDescent="0.25">
      <c r="A4426" s="9" t="s">
        <v>4287</v>
      </c>
      <c r="B4426" s="9" t="s">
        <v>59</v>
      </c>
      <c r="C4426" s="9">
        <v>52</v>
      </c>
      <c r="D4426" s="9">
        <v>0.72</v>
      </c>
      <c r="E4426" s="9">
        <v>0.65100000000000002</v>
      </c>
      <c r="F4426" s="9">
        <v>0.69199999999999995</v>
      </c>
      <c r="G4426" s="9">
        <v>20913.04</v>
      </c>
      <c r="H4426" s="10">
        <v>1</v>
      </c>
      <c r="I4426" t="str">
        <f>CONCATENATE(Tabela_Brasil[[#This Row],[Município]],"-",Tabela_Brasil[[#This Row],[Estado]])</f>
        <v>Celso Ramos-SC</v>
      </c>
      <c r="J4426">
        <f>IF(Tabela_Brasil[[#This Row],[IDHM]]&lt;=0.599,1,0)</f>
        <v>0</v>
      </c>
      <c r="K4426" t="str">
        <f>IF(Tabela_Brasil[[#This Row],[IDHM]]&lt;=0.55,"Baixo",IF(Tabela_Brasil[[#This Row],[IDHM]]&lt;=0.699,"Médio",IF(Tabela_Brasil[[#This Row],[IDHM]]&lt;=0.799,"Alto","Muito Alto")))</f>
        <v>Alto</v>
      </c>
      <c r="L4426" t="str">
        <f>VLOOKUP(Tabela_Brasil[[#This Row],[Estado]],'De-Para_Estado_Regiao'!$B$3:$C$29,2,FALSE)</f>
        <v>Sul</v>
      </c>
      <c r="M4426">
        <f>IF(Tabela_Brasil[[#This Row],[IBGE_1-4]]&gt;=951,1,0)</f>
        <v>0</v>
      </c>
      <c r="N4426">
        <f>IF(Tabela_Brasil[[#This Row],[COMP_P]]&lt;=2,1,0)</f>
        <v>1</v>
      </c>
    </row>
    <row r="4427" spans="1:14" x14ac:dyDescent="0.25">
      <c r="A4427" s="12" t="s">
        <v>4288</v>
      </c>
      <c r="B4427" s="12" t="s">
        <v>14</v>
      </c>
      <c r="C4427" s="12">
        <v>29</v>
      </c>
      <c r="D4427" s="12">
        <v>0.72499999999999998</v>
      </c>
      <c r="E4427" s="12">
        <v>0.77400000000000002</v>
      </c>
      <c r="F4427" s="12">
        <v>0.59</v>
      </c>
      <c r="G4427" s="12">
        <v>25400.1</v>
      </c>
      <c r="H4427" s="13">
        <v>3</v>
      </c>
      <c r="I4427" t="str">
        <f>CONCATENATE(Tabela_Brasil[[#This Row],[Município]],"-",Tabela_Brasil[[#This Row],[Estado]])</f>
        <v>São José Do Sul-RS</v>
      </c>
      <c r="J4427">
        <f>IF(Tabela_Brasil[[#This Row],[IDHM]]&lt;=0.599,1,0)</f>
        <v>0</v>
      </c>
      <c r="K4427" t="str">
        <f>IF(Tabela_Brasil[[#This Row],[IDHM]]&lt;=0.55,"Baixo",IF(Tabela_Brasil[[#This Row],[IDHM]]&lt;=0.699,"Médio",IF(Tabela_Brasil[[#This Row],[IDHM]]&lt;=0.799,"Alto","Muito Alto")))</f>
        <v>Alto</v>
      </c>
      <c r="L4427" t="str">
        <f>VLOOKUP(Tabela_Brasil[[#This Row],[Estado]],'De-Para_Estado_Regiao'!$B$3:$C$29,2,FALSE)</f>
        <v>Sul</v>
      </c>
      <c r="M4427">
        <f>IF(Tabela_Brasil[[#This Row],[IBGE_1-4]]&gt;=951,1,0)</f>
        <v>0</v>
      </c>
      <c r="N4427">
        <f>IF(Tabela_Brasil[[#This Row],[COMP_P]]&lt;=2,1,0)</f>
        <v>0</v>
      </c>
    </row>
    <row r="4428" spans="1:14" x14ac:dyDescent="0.25">
      <c r="A4428" s="9" t="s">
        <v>4289</v>
      </c>
      <c r="B4428" s="9" t="s">
        <v>16</v>
      </c>
      <c r="C4428" s="9">
        <v>136</v>
      </c>
      <c r="D4428" s="9">
        <v>0.71599999999999997</v>
      </c>
      <c r="E4428" s="9">
        <v>0.68200000000000005</v>
      </c>
      <c r="F4428" s="9">
        <v>0.64400000000000002</v>
      </c>
      <c r="G4428" s="9">
        <v>14724.48</v>
      </c>
      <c r="H4428" s="10">
        <v>2</v>
      </c>
      <c r="I4428" t="str">
        <f>CONCATENATE(Tabela_Brasil[[#This Row],[Município]],"-",Tabela_Brasil[[#This Row],[Estado]])</f>
        <v>Goianá-MG</v>
      </c>
      <c r="J4428">
        <f>IF(Tabela_Brasil[[#This Row],[IDHM]]&lt;=0.599,1,0)</f>
        <v>0</v>
      </c>
      <c r="K4428" t="str">
        <f>IF(Tabela_Brasil[[#This Row],[IDHM]]&lt;=0.55,"Baixo",IF(Tabela_Brasil[[#This Row],[IDHM]]&lt;=0.699,"Médio",IF(Tabela_Brasil[[#This Row],[IDHM]]&lt;=0.799,"Alto","Muito Alto")))</f>
        <v>Alto</v>
      </c>
      <c r="L4428" t="str">
        <f>VLOOKUP(Tabela_Brasil[[#This Row],[Estado]],'De-Para_Estado_Regiao'!$B$3:$C$29,2,FALSE)</f>
        <v>Sudeste</v>
      </c>
      <c r="M4428">
        <f>IF(Tabela_Brasil[[#This Row],[IBGE_1-4]]&gt;=951,1,0)</f>
        <v>0</v>
      </c>
      <c r="N4428">
        <f>IF(Tabela_Brasil[[#This Row],[COMP_P]]&lt;=2,1,0)</f>
        <v>1</v>
      </c>
    </row>
    <row r="4429" spans="1:14" x14ac:dyDescent="0.25">
      <c r="A4429" s="12" t="s">
        <v>4290</v>
      </c>
      <c r="B4429" s="12" t="s">
        <v>87</v>
      </c>
      <c r="C4429" s="12">
        <v>439</v>
      </c>
      <c r="D4429" s="12">
        <v>0.59</v>
      </c>
      <c r="E4429" s="12">
        <v>0.47</v>
      </c>
      <c r="F4429" s="12">
        <v>0.56000000000000005</v>
      </c>
      <c r="G4429" s="12">
        <v>5073.6000000000004</v>
      </c>
      <c r="H4429" s="13">
        <v>10</v>
      </c>
      <c r="I4429" t="str">
        <f>CONCATENATE(Tabela_Brasil[[#This Row],[Município]],"-",Tabela_Brasil[[#This Row],[Estado]])</f>
        <v>Presidente Vargas-MA</v>
      </c>
      <c r="J4429">
        <f>IF(Tabela_Brasil[[#This Row],[IDHM]]&lt;=0.599,1,0)</f>
        <v>1</v>
      </c>
      <c r="K4429" t="str">
        <f>IF(Tabela_Brasil[[#This Row],[IDHM]]&lt;=0.55,"Baixo",IF(Tabela_Brasil[[#This Row],[IDHM]]&lt;=0.699,"Médio",IF(Tabela_Brasil[[#This Row],[IDHM]]&lt;=0.799,"Alto","Muito Alto")))</f>
        <v>Médio</v>
      </c>
      <c r="L4429" t="str">
        <f>VLOOKUP(Tabela_Brasil[[#This Row],[Estado]],'De-Para_Estado_Regiao'!$B$3:$C$29,2,FALSE)</f>
        <v>Nordeste</v>
      </c>
      <c r="M4429">
        <f>IF(Tabela_Brasil[[#This Row],[IBGE_1-4]]&gt;=951,1,0)</f>
        <v>0</v>
      </c>
      <c r="N4429">
        <f>IF(Tabela_Brasil[[#This Row],[COMP_P]]&lt;=2,1,0)</f>
        <v>0</v>
      </c>
    </row>
    <row r="4430" spans="1:14" x14ac:dyDescent="0.25">
      <c r="A4430" s="9" t="s">
        <v>4291</v>
      </c>
      <c r="B4430" s="9" t="s">
        <v>72</v>
      </c>
      <c r="C4430" s="9">
        <v>88</v>
      </c>
      <c r="D4430" s="9">
        <v>0.629</v>
      </c>
      <c r="E4430" s="9">
        <v>0.56999999999999995</v>
      </c>
      <c r="F4430" s="9">
        <v>0.56499999999999995</v>
      </c>
      <c r="G4430" s="9">
        <v>24758.240000000002</v>
      </c>
      <c r="H4430" s="10">
        <v>1</v>
      </c>
      <c r="I4430" t="str">
        <f>CONCATENATE(Tabela_Brasil[[#This Row],[Município]],"-",Tabela_Brasil[[#This Row],[Estado]])</f>
        <v>Bodó-RN</v>
      </c>
      <c r="J4430">
        <f>IF(Tabela_Brasil[[#This Row],[IDHM]]&lt;=0.599,1,0)</f>
        <v>0</v>
      </c>
      <c r="K4430" t="str">
        <f>IF(Tabela_Brasil[[#This Row],[IDHM]]&lt;=0.55,"Baixo",IF(Tabela_Brasil[[#This Row],[IDHM]]&lt;=0.699,"Médio",IF(Tabela_Brasil[[#This Row],[IDHM]]&lt;=0.799,"Alto","Muito Alto")))</f>
        <v>Médio</v>
      </c>
      <c r="L4430" t="str">
        <f>VLOOKUP(Tabela_Brasil[[#This Row],[Estado]],'De-Para_Estado_Regiao'!$B$3:$C$29,2,FALSE)</f>
        <v>Nordeste</v>
      </c>
      <c r="M4430">
        <f>IF(Tabela_Brasil[[#This Row],[IBGE_1-4]]&gt;=951,1,0)</f>
        <v>0</v>
      </c>
      <c r="N4430">
        <f>IF(Tabela_Brasil[[#This Row],[COMP_P]]&lt;=2,1,0)</f>
        <v>1</v>
      </c>
    </row>
    <row r="4431" spans="1:14" x14ac:dyDescent="0.25">
      <c r="A4431" s="12" t="s">
        <v>4292</v>
      </c>
      <c r="B4431" s="12" t="s">
        <v>16</v>
      </c>
      <c r="C4431" s="12">
        <v>186</v>
      </c>
      <c r="D4431" s="12">
        <v>0.60799999999999998</v>
      </c>
      <c r="E4431" s="12">
        <v>0.55600000000000005</v>
      </c>
      <c r="F4431" s="12">
        <v>0.51400000000000001</v>
      </c>
      <c r="G4431" s="12">
        <v>6662.46</v>
      </c>
      <c r="H4431" s="13">
        <v>10</v>
      </c>
      <c r="I4431" t="str">
        <f>CONCATENATE(Tabela_Brasil[[#This Row],[Município]],"-",Tabela_Brasil[[#This Row],[Estado]])</f>
        <v>Japonvar-MG</v>
      </c>
      <c r="J4431">
        <f>IF(Tabela_Brasil[[#This Row],[IDHM]]&lt;=0.599,1,0)</f>
        <v>0</v>
      </c>
      <c r="K4431" t="str">
        <f>IF(Tabela_Brasil[[#This Row],[IDHM]]&lt;=0.55,"Baixo",IF(Tabela_Brasil[[#This Row],[IDHM]]&lt;=0.699,"Médio",IF(Tabela_Brasil[[#This Row],[IDHM]]&lt;=0.799,"Alto","Muito Alto")))</f>
        <v>Médio</v>
      </c>
      <c r="L4431" t="str">
        <f>VLOOKUP(Tabela_Brasil[[#This Row],[Estado]],'De-Para_Estado_Regiao'!$B$3:$C$29,2,FALSE)</f>
        <v>Sudeste</v>
      </c>
      <c r="M4431">
        <f>IF(Tabela_Brasil[[#This Row],[IBGE_1-4]]&gt;=951,1,0)</f>
        <v>0</v>
      </c>
      <c r="N4431">
        <f>IF(Tabela_Brasil[[#This Row],[COMP_P]]&lt;=2,1,0)</f>
        <v>0</v>
      </c>
    </row>
    <row r="4432" spans="1:14" x14ac:dyDescent="0.25">
      <c r="A4432" s="9" t="s">
        <v>4293</v>
      </c>
      <c r="B4432" s="9" t="s">
        <v>14</v>
      </c>
      <c r="C4432" s="9">
        <v>37</v>
      </c>
      <c r="D4432" s="9">
        <v>0.69799999999999995</v>
      </c>
      <c r="E4432" s="9">
        <v>0.67200000000000004</v>
      </c>
      <c r="F4432" s="9">
        <v>0.60799999999999998</v>
      </c>
      <c r="G4432" s="9">
        <v>22641.95</v>
      </c>
      <c r="H4432" s="10">
        <v>3</v>
      </c>
      <c r="I4432" t="str">
        <f>CONCATENATE(Tabela_Brasil[[#This Row],[Município]],"-",Tabela_Brasil[[#This Row],[Estado]])</f>
        <v>Porto Mauá-RS</v>
      </c>
      <c r="J4432">
        <f>IF(Tabela_Brasil[[#This Row],[IDHM]]&lt;=0.599,1,0)</f>
        <v>0</v>
      </c>
      <c r="K4432" t="str">
        <f>IF(Tabela_Brasil[[#This Row],[IDHM]]&lt;=0.55,"Baixo",IF(Tabela_Brasil[[#This Row],[IDHM]]&lt;=0.699,"Médio",IF(Tabela_Brasil[[#This Row],[IDHM]]&lt;=0.799,"Alto","Muito Alto")))</f>
        <v>Médio</v>
      </c>
      <c r="L4432" t="str">
        <f>VLOOKUP(Tabela_Brasil[[#This Row],[Estado]],'De-Para_Estado_Regiao'!$B$3:$C$29,2,FALSE)</f>
        <v>Sul</v>
      </c>
      <c r="M4432">
        <f>IF(Tabela_Brasil[[#This Row],[IBGE_1-4]]&gt;=951,1,0)</f>
        <v>0</v>
      </c>
      <c r="N4432">
        <f>IF(Tabela_Brasil[[#This Row],[COMP_P]]&lt;=2,1,0)</f>
        <v>0</v>
      </c>
    </row>
    <row r="4433" spans="1:14" x14ac:dyDescent="0.25">
      <c r="A4433" s="12" t="s">
        <v>4294</v>
      </c>
      <c r="B4433" s="12" t="s">
        <v>14</v>
      </c>
      <c r="C4433" s="12">
        <v>13</v>
      </c>
      <c r="D4433" s="12">
        <v>0.66200000000000003</v>
      </c>
      <c r="E4433" s="12">
        <v>0.66100000000000003</v>
      </c>
      <c r="F4433" s="12">
        <v>0.53900000000000003</v>
      </c>
      <c r="G4433" s="12">
        <v>19794.79</v>
      </c>
      <c r="H4433" s="13">
        <v>1</v>
      </c>
      <c r="I4433" t="str">
        <f>CONCATENATE(Tabela_Brasil[[#This Row],[Município]],"-",Tabela_Brasil[[#This Row],[Estado]])</f>
        <v>Três Forquilhas-RS</v>
      </c>
      <c r="J4433">
        <f>IF(Tabela_Brasil[[#This Row],[IDHM]]&lt;=0.599,1,0)</f>
        <v>0</v>
      </c>
      <c r="K4433" t="str">
        <f>IF(Tabela_Brasil[[#This Row],[IDHM]]&lt;=0.55,"Baixo",IF(Tabela_Brasil[[#This Row],[IDHM]]&lt;=0.699,"Médio",IF(Tabela_Brasil[[#This Row],[IDHM]]&lt;=0.799,"Alto","Muito Alto")))</f>
        <v>Médio</v>
      </c>
      <c r="L4433" t="str">
        <f>VLOOKUP(Tabela_Brasil[[#This Row],[Estado]],'De-Para_Estado_Regiao'!$B$3:$C$29,2,FALSE)</f>
        <v>Sul</v>
      </c>
      <c r="M4433">
        <f>IF(Tabela_Brasil[[#This Row],[IBGE_1-4]]&gt;=951,1,0)</f>
        <v>0</v>
      </c>
      <c r="N4433">
        <f>IF(Tabela_Brasil[[#This Row],[COMP_P]]&lt;=2,1,0)</f>
        <v>1</v>
      </c>
    </row>
    <row r="4434" spans="1:14" x14ac:dyDescent="0.25">
      <c r="A4434" s="9" t="s">
        <v>4295</v>
      </c>
      <c r="B4434" s="9" t="s">
        <v>16</v>
      </c>
      <c r="C4434" s="9">
        <v>121</v>
      </c>
      <c r="D4434" s="9">
        <v>0.55000000000000004</v>
      </c>
      <c r="E4434" s="9">
        <v>0.57199999999999995</v>
      </c>
      <c r="F4434" s="9">
        <v>0.39700000000000002</v>
      </c>
      <c r="G4434" s="9">
        <v>8390.0400000000009</v>
      </c>
      <c r="H4434" s="10">
        <v>1</v>
      </c>
      <c r="I4434" t="str">
        <f>CONCATENATE(Tabela_Brasil[[#This Row],[Município]],"-",Tabela_Brasil[[#This Row],[Estado]])</f>
        <v>Imbé De Minas-MG</v>
      </c>
      <c r="J4434">
        <f>IF(Tabela_Brasil[[#This Row],[IDHM]]&lt;=0.599,1,0)</f>
        <v>1</v>
      </c>
      <c r="K4434" t="str">
        <f>IF(Tabela_Brasil[[#This Row],[IDHM]]&lt;=0.55,"Baixo",IF(Tabela_Brasil[[#This Row],[IDHM]]&lt;=0.699,"Médio",IF(Tabela_Brasil[[#This Row],[IDHM]]&lt;=0.799,"Alto","Muito Alto")))</f>
        <v>Baixo</v>
      </c>
      <c r="L4434" t="str">
        <f>VLOOKUP(Tabela_Brasil[[#This Row],[Estado]],'De-Para_Estado_Regiao'!$B$3:$C$29,2,FALSE)</f>
        <v>Sudeste</v>
      </c>
      <c r="M4434">
        <f>IF(Tabela_Brasil[[#This Row],[IBGE_1-4]]&gt;=951,1,0)</f>
        <v>0</v>
      </c>
      <c r="N4434">
        <f>IF(Tabela_Brasil[[#This Row],[COMP_P]]&lt;=2,1,0)</f>
        <v>1</v>
      </c>
    </row>
    <row r="4435" spans="1:14" x14ac:dyDescent="0.25">
      <c r="A4435" s="12" t="s">
        <v>4296</v>
      </c>
      <c r="B4435" s="12" t="s">
        <v>16</v>
      </c>
      <c r="C4435" s="12">
        <v>110</v>
      </c>
      <c r="D4435" s="12">
        <v>0.63600000000000001</v>
      </c>
      <c r="E4435" s="12">
        <v>0.59399999999999997</v>
      </c>
      <c r="F4435" s="12">
        <v>0.53300000000000003</v>
      </c>
      <c r="G4435" s="12">
        <v>9360.4699999999993</v>
      </c>
      <c r="H4435" s="13">
        <v>7</v>
      </c>
      <c r="I4435" t="str">
        <f>CONCATENATE(Tabela_Brasil[[#This Row],[Município]],"-",Tabela_Brasil[[#This Row],[Estado]])</f>
        <v>Sardoá-MG</v>
      </c>
      <c r="J4435">
        <f>IF(Tabela_Brasil[[#This Row],[IDHM]]&lt;=0.599,1,0)</f>
        <v>0</v>
      </c>
      <c r="K4435" t="str">
        <f>IF(Tabela_Brasil[[#This Row],[IDHM]]&lt;=0.55,"Baixo",IF(Tabela_Brasil[[#This Row],[IDHM]]&lt;=0.699,"Médio",IF(Tabela_Brasil[[#This Row],[IDHM]]&lt;=0.799,"Alto","Muito Alto")))</f>
        <v>Médio</v>
      </c>
      <c r="L4435" t="str">
        <f>VLOOKUP(Tabela_Brasil[[#This Row],[Estado]],'De-Para_Estado_Regiao'!$B$3:$C$29,2,FALSE)</f>
        <v>Sudeste</v>
      </c>
      <c r="M4435">
        <f>IF(Tabela_Brasil[[#This Row],[IBGE_1-4]]&gt;=951,1,0)</f>
        <v>0</v>
      </c>
      <c r="N4435">
        <f>IF(Tabela_Brasil[[#This Row],[COMP_P]]&lt;=2,1,0)</f>
        <v>0</v>
      </c>
    </row>
    <row r="4436" spans="1:14" x14ac:dyDescent="0.25">
      <c r="A4436" s="9" t="s">
        <v>4297</v>
      </c>
      <c r="B4436" s="9" t="s">
        <v>24</v>
      </c>
      <c r="C4436" s="9">
        <v>224</v>
      </c>
      <c r="D4436" s="9">
        <v>0.57999999999999996</v>
      </c>
      <c r="E4436" s="9">
        <v>0.54400000000000004</v>
      </c>
      <c r="F4436" s="9">
        <v>0.45300000000000001</v>
      </c>
      <c r="G4436" s="9">
        <v>7641.78</v>
      </c>
      <c r="H4436" s="10">
        <v>1</v>
      </c>
      <c r="I4436" t="str">
        <f>CONCATENATE(Tabela_Brasil[[#This Row],[Município]],"-",Tabela_Brasil[[#This Row],[Estado]])</f>
        <v>Irajuba-BA</v>
      </c>
      <c r="J4436">
        <f>IF(Tabela_Brasil[[#This Row],[IDHM]]&lt;=0.599,1,0)</f>
        <v>1</v>
      </c>
      <c r="K4436" t="str">
        <f>IF(Tabela_Brasil[[#This Row],[IDHM]]&lt;=0.55,"Baixo",IF(Tabela_Brasil[[#This Row],[IDHM]]&lt;=0.699,"Médio",IF(Tabela_Brasil[[#This Row],[IDHM]]&lt;=0.799,"Alto","Muito Alto")))</f>
        <v>Médio</v>
      </c>
      <c r="L4436" t="str">
        <f>VLOOKUP(Tabela_Brasil[[#This Row],[Estado]],'De-Para_Estado_Regiao'!$B$3:$C$29,2,FALSE)</f>
        <v>Nordeste</v>
      </c>
      <c r="M4436">
        <f>IF(Tabela_Brasil[[#This Row],[IBGE_1-4]]&gt;=951,1,0)</f>
        <v>0</v>
      </c>
      <c r="N4436">
        <f>IF(Tabela_Brasil[[#This Row],[COMP_P]]&lt;=2,1,0)</f>
        <v>1</v>
      </c>
    </row>
    <row r="4437" spans="1:14" x14ac:dyDescent="0.25">
      <c r="A4437" s="12" t="s">
        <v>4298</v>
      </c>
      <c r="B4437" s="12" t="s">
        <v>82</v>
      </c>
      <c r="C4437" s="12">
        <v>166</v>
      </c>
      <c r="D4437" s="12">
        <v>0.56999999999999995</v>
      </c>
      <c r="E4437" s="12">
        <v>0.54900000000000004</v>
      </c>
      <c r="F4437" s="12">
        <v>0.43099999999999999</v>
      </c>
      <c r="G4437" s="12">
        <v>9553.15</v>
      </c>
      <c r="H4437" s="13">
        <v>1</v>
      </c>
      <c r="I4437" t="str">
        <f>CONCATENATE(Tabela_Brasil[[#This Row],[Município]],"-",Tabela_Brasil[[#This Row],[Estado]])</f>
        <v>Camalaú-PB</v>
      </c>
      <c r="J4437">
        <f>IF(Tabela_Brasil[[#This Row],[IDHM]]&lt;=0.599,1,0)</f>
        <v>1</v>
      </c>
      <c r="K4437" t="str">
        <f>IF(Tabela_Brasil[[#This Row],[IDHM]]&lt;=0.55,"Baixo",IF(Tabela_Brasil[[#This Row],[IDHM]]&lt;=0.699,"Médio",IF(Tabela_Brasil[[#This Row],[IDHM]]&lt;=0.799,"Alto","Muito Alto")))</f>
        <v>Médio</v>
      </c>
      <c r="L4437" t="str">
        <f>VLOOKUP(Tabela_Brasil[[#This Row],[Estado]],'De-Para_Estado_Regiao'!$B$3:$C$29,2,FALSE)</f>
        <v>Nordeste</v>
      </c>
      <c r="M4437">
        <f>IF(Tabela_Brasil[[#This Row],[IBGE_1-4]]&gt;=951,1,0)</f>
        <v>0</v>
      </c>
      <c r="N4437">
        <f>IF(Tabela_Brasil[[#This Row],[COMP_P]]&lt;=2,1,0)</f>
        <v>1</v>
      </c>
    </row>
    <row r="4438" spans="1:14" x14ac:dyDescent="0.25">
      <c r="A4438" s="9" t="s">
        <v>4299</v>
      </c>
      <c r="B4438" s="9" t="s">
        <v>82</v>
      </c>
      <c r="C4438" s="9">
        <v>379</v>
      </c>
      <c r="D4438" s="9">
        <v>0.57899999999999996</v>
      </c>
      <c r="E4438" s="9">
        <v>0.54400000000000004</v>
      </c>
      <c r="F4438" s="9">
        <v>0.46500000000000002</v>
      </c>
      <c r="G4438" s="9">
        <v>7237.98</v>
      </c>
      <c r="H4438" s="10">
        <v>1</v>
      </c>
      <c r="I4438" t="str">
        <f>CONCATENATE(Tabela_Brasil[[#This Row],[Município]],"-",Tabela_Brasil[[#This Row],[Estado]])</f>
        <v>Juarez Távora-PB</v>
      </c>
      <c r="J4438">
        <f>IF(Tabela_Brasil[[#This Row],[IDHM]]&lt;=0.599,1,0)</f>
        <v>1</v>
      </c>
      <c r="K4438" t="str">
        <f>IF(Tabela_Brasil[[#This Row],[IDHM]]&lt;=0.55,"Baixo",IF(Tabela_Brasil[[#This Row],[IDHM]]&lt;=0.699,"Médio",IF(Tabela_Brasil[[#This Row],[IDHM]]&lt;=0.799,"Alto","Muito Alto")))</f>
        <v>Médio</v>
      </c>
      <c r="L4438" t="str">
        <f>VLOOKUP(Tabela_Brasil[[#This Row],[Estado]],'De-Para_Estado_Regiao'!$B$3:$C$29,2,FALSE)</f>
        <v>Nordeste</v>
      </c>
      <c r="M4438">
        <f>IF(Tabela_Brasil[[#This Row],[IBGE_1-4]]&gt;=951,1,0)</f>
        <v>0</v>
      </c>
      <c r="N4438">
        <f>IF(Tabela_Brasil[[#This Row],[COMP_P]]&lt;=2,1,0)</f>
        <v>1</v>
      </c>
    </row>
    <row r="4439" spans="1:14" x14ac:dyDescent="0.25">
      <c r="A4439" s="12" t="s">
        <v>4300</v>
      </c>
      <c r="B4439" s="12" t="s">
        <v>16</v>
      </c>
      <c r="C4439" s="12">
        <v>47</v>
      </c>
      <c r="D4439" s="12">
        <v>0.68</v>
      </c>
      <c r="E4439" s="12">
        <v>0.67100000000000004</v>
      </c>
      <c r="F4439" s="12">
        <v>0.56999999999999995</v>
      </c>
      <c r="G4439" s="12">
        <v>12981.54</v>
      </c>
      <c r="H4439" s="13">
        <v>3</v>
      </c>
      <c r="I4439" t="str">
        <f>CONCATENATE(Tabela_Brasil[[#This Row],[Município]],"-",Tabela_Brasil[[#This Row],[Estado]])</f>
        <v>Gonçalves-MG</v>
      </c>
      <c r="J4439">
        <f>IF(Tabela_Brasil[[#This Row],[IDHM]]&lt;=0.599,1,0)</f>
        <v>0</v>
      </c>
      <c r="K4439" t="str">
        <f>IF(Tabela_Brasil[[#This Row],[IDHM]]&lt;=0.55,"Baixo",IF(Tabela_Brasil[[#This Row],[IDHM]]&lt;=0.699,"Médio",IF(Tabela_Brasil[[#This Row],[IDHM]]&lt;=0.799,"Alto","Muito Alto")))</f>
        <v>Médio</v>
      </c>
      <c r="L4439" t="str">
        <f>VLOOKUP(Tabela_Brasil[[#This Row],[Estado]],'De-Para_Estado_Regiao'!$B$3:$C$29,2,FALSE)</f>
        <v>Sudeste</v>
      </c>
      <c r="M4439">
        <f>IF(Tabela_Brasil[[#This Row],[IBGE_1-4]]&gt;=951,1,0)</f>
        <v>0</v>
      </c>
      <c r="N4439">
        <f>IF(Tabela_Brasil[[#This Row],[COMP_P]]&lt;=2,1,0)</f>
        <v>0</v>
      </c>
    </row>
    <row r="4440" spans="1:14" x14ac:dyDescent="0.25">
      <c r="A4440" s="9" t="s">
        <v>4301</v>
      </c>
      <c r="B4440" s="9" t="s">
        <v>14</v>
      </c>
      <c r="C4440" s="9">
        <v>42</v>
      </c>
      <c r="D4440" s="9">
        <v>0.65</v>
      </c>
      <c r="E4440" s="9">
        <v>0.65200000000000002</v>
      </c>
      <c r="F4440" s="9">
        <v>0.54200000000000004</v>
      </c>
      <c r="G4440" s="9">
        <v>20933.12</v>
      </c>
      <c r="H4440" s="10">
        <v>2</v>
      </c>
      <c r="I4440" t="str">
        <f>CONCATENATE(Tabela_Brasil[[#This Row],[Município]],"-",Tabela_Brasil[[#This Row],[Estado]])</f>
        <v>São José Das Missões-RS</v>
      </c>
      <c r="J4440">
        <f>IF(Tabela_Brasil[[#This Row],[IDHM]]&lt;=0.599,1,0)</f>
        <v>0</v>
      </c>
      <c r="K4440" t="str">
        <f>IF(Tabela_Brasil[[#This Row],[IDHM]]&lt;=0.55,"Baixo",IF(Tabela_Brasil[[#This Row],[IDHM]]&lt;=0.699,"Médio",IF(Tabela_Brasil[[#This Row],[IDHM]]&lt;=0.799,"Alto","Muito Alto")))</f>
        <v>Médio</v>
      </c>
      <c r="L4440" t="str">
        <f>VLOOKUP(Tabela_Brasil[[#This Row],[Estado]],'De-Para_Estado_Regiao'!$B$3:$C$29,2,FALSE)</f>
        <v>Sul</v>
      </c>
      <c r="M4440">
        <f>IF(Tabela_Brasil[[#This Row],[IBGE_1-4]]&gt;=951,1,0)</f>
        <v>0</v>
      </c>
      <c r="N4440">
        <f>IF(Tabela_Brasil[[#This Row],[COMP_P]]&lt;=2,1,0)</f>
        <v>1</v>
      </c>
    </row>
    <row r="4441" spans="1:14" x14ac:dyDescent="0.25">
      <c r="A4441" s="12" t="s">
        <v>1059</v>
      </c>
      <c r="B4441" s="12" t="s">
        <v>87</v>
      </c>
      <c r="C4441" s="12">
        <v>164</v>
      </c>
      <c r="D4441" s="12">
        <v>0.60499999999999998</v>
      </c>
      <c r="E4441" s="12">
        <v>0.52</v>
      </c>
      <c r="F4441" s="12">
        <v>0.56999999999999995</v>
      </c>
      <c r="G4441" s="12">
        <v>5444.31</v>
      </c>
      <c r="H4441" s="13">
        <v>0</v>
      </c>
      <c r="I4441" t="str">
        <f>CONCATENATE(Tabela_Brasil[[#This Row],[Município]],"-",Tabela_Brasil[[#This Row],[Estado]])</f>
        <v>Cedral-MA</v>
      </c>
      <c r="J4441">
        <f>IF(Tabela_Brasil[[#This Row],[IDHM]]&lt;=0.599,1,0)</f>
        <v>0</v>
      </c>
      <c r="K4441" t="str">
        <f>IF(Tabela_Brasil[[#This Row],[IDHM]]&lt;=0.55,"Baixo",IF(Tabela_Brasil[[#This Row],[IDHM]]&lt;=0.699,"Médio",IF(Tabela_Brasil[[#This Row],[IDHM]]&lt;=0.799,"Alto","Muito Alto")))</f>
        <v>Médio</v>
      </c>
      <c r="L4441" t="str">
        <f>VLOOKUP(Tabela_Brasil[[#This Row],[Estado]],'De-Para_Estado_Regiao'!$B$3:$C$29,2,FALSE)</f>
        <v>Nordeste</v>
      </c>
      <c r="M4441">
        <f>IF(Tabela_Brasil[[#This Row],[IBGE_1-4]]&gt;=951,1,0)</f>
        <v>0</v>
      </c>
      <c r="N4441">
        <f>IF(Tabela_Brasil[[#This Row],[COMP_P]]&lt;=2,1,0)</f>
        <v>1</v>
      </c>
    </row>
    <row r="4442" spans="1:14" x14ac:dyDescent="0.25">
      <c r="A4442" s="9" t="s">
        <v>4302</v>
      </c>
      <c r="B4442" s="9" t="s">
        <v>16</v>
      </c>
      <c r="C4442" s="9">
        <v>130</v>
      </c>
      <c r="D4442" s="9">
        <v>0.66900000000000004</v>
      </c>
      <c r="E4442" s="9">
        <v>0.69099999999999995</v>
      </c>
      <c r="F4442" s="9">
        <v>0.52600000000000002</v>
      </c>
      <c r="G4442" s="9">
        <v>12220.4</v>
      </c>
      <c r="H4442" s="10">
        <v>6</v>
      </c>
      <c r="I4442" t="str">
        <f>CONCATENATE(Tabela_Brasil[[#This Row],[Município]],"-",Tabela_Brasil[[#This Row],[Estado]])</f>
        <v>Paineiras-MG</v>
      </c>
      <c r="J4442">
        <f>IF(Tabela_Brasil[[#This Row],[IDHM]]&lt;=0.599,1,0)</f>
        <v>0</v>
      </c>
      <c r="K4442" t="str">
        <f>IF(Tabela_Brasil[[#This Row],[IDHM]]&lt;=0.55,"Baixo",IF(Tabela_Brasil[[#This Row],[IDHM]]&lt;=0.699,"Médio",IF(Tabela_Brasil[[#This Row],[IDHM]]&lt;=0.799,"Alto","Muito Alto")))</f>
        <v>Médio</v>
      </c>
      <c r="L4442" t="str">
        <f>VLOOKUP(Tabela_Brasil[[#This Row],[Estado]],'De-Para_Estado_Regiao'!$B$3:$C$29,2,FALSE)</f>
        <v>Sudeste</v>
      </c>
      <c r="M4442">
        <f>IF(Tabela_Brasil[[#This Row],[IBGE_1-4]]&gt;=951,1,0)</f>
        <v>0</v>
      </c>
      <c r="N4442">
        <f>IF(Tabela_Brasil[[#This Row],[COMP_P]]&lt;=2,1,0)</f>
        <v>0</v>
      </c>
    </row>
    <row r="4443" spans="1:14" x14ac:dyDescent="0.25">
      <c r="A4443" s="12" t="s">
        <v>4303</v>
      </c>
      <c r="B4443" s="12" t="s">
        <v>16</v>
      </c>
      <c r="C4443" s="12">
        <v>67</v>
      </c>
      <c r="D4443" s="12">
        <v>0.64900000000000002</v>
      </c>
      <c r="E4443" s="12">
        <v>0.64400000000000002</v>
      </c>
      <c r="F4443" s="12">
        <v>0.53200000000000003</v>
      </c>
      <c r="G4443" s="12">
        <v>12102.91</v>
      </c>
      <c r="H4443" s="13">
        <v>9</v>
      </c>
      <c r="I4443" t="str">
        <f>CONCATENATE(Tabela_Brasil[[#This Row],[Município]],"-",Tabela_Brasil[[#This Row],[Estado]])</f>
        <v>Canaã-MG</v>
      </c>
      <c r="J4443">
        <f>IF(Tabela_Brasil[[#This Row],[IDHM]]&lt;=0.599,1,0)</f>
        <v>0</v>
      </c>
      <c r="K4443" t="str">
        <f>IF(Tabela_Brasil[[#This Row],[IDHM]]&lt;=0.55,"Baixo",IF(Tabela_Brasil[[#This Row],[IDHM]]&lt;=0.699,"Médio",IF(Tabela_Brasil[[#This Row],[IDHM]]&lt;=0.799,"Alto","Muito Alto")))</f>
        <v>Médio</v>
      </c>
      <c r="L4443" t="str">
        <f>VLOOKUP(Tabela_Brasil[[#This Row],[Estado]],'De-Para_Estado_Regiao'!$B$3:$C$29,2,FALSE)</f>
        <v>Sudeste</v>
      </c>
      <c r="M4443">
        <f>IF(Tabela_Brasil[[#This Row],[IBGE_1-4]]&gt;=951,1,0)</f>
        <v>0</v>
      </c>
      <c r="N4443">
        <f>IF(Tabela_Brasil[[#This Row],[COMP_P]]&lt;=2,1,0)</f>
        <v>0</v>
      </c>
    </row>
    <row r="4444" spans="1:14" x14ac:dyDescent="0.25">
      <c r="A4444" s="9" t="s">
        <v>4304</v>
      </c>
      <c r="B4444" s="9" t="s">
        <v>16</v>
      </c>
      <c r="C4444" s="9">
        <v>166</v>
      </c>
      <c r="D4444" s="9">
        <v>0.67400000000000004</v>
      </c>
      <c r="E4444" s="9">
        <v>0.67200000000000004</v>
      </c>
      <c r="F4444" s="9">
        <v>0.56399999999999995</v>
      </c>
      <c r="G4444" s="9">
        <v>13032.88</v>
      </c>
      <c r="H4444" s="10">
        <v>1</v>
      </c>
      <c r="I4444" t="str">
        <f>CONCATENATE(Tabela_Brasil[[#This Row],[Município]],"-",Tabela_Brasil[[#This Row],[Estado]])</f>
        <v>Pequi-MG</v>
      </c>
      <c r="J4444">
        <f>IF(Tabela_Brasil[[#This Row],[IDHM]]&lt;=0.599,1,0)</f>
        <v>0</v>
      </c>
      <c r="K4444" t="str">
        <f>IF(Tabela_Brasil[[#This Row],[IDHM]]&lt;=0.55,"Baixo",IF(Tabela_Brasil[[#This Row],[IDHM]]&lt;=0.699,"Médio",IF(Tabela_Brasil[[#This Row],[IDHM]]&lt;=0.799,"Alto","Muito Alto")))</f>
        <v>Médio</v>
      </c>
      <c r="L4444" t="str">
        <f>VLOOKUP(Tabela_Brasil[[#This Row],[Estado]],'De-Para_Estado_Regiao'!$B$3:$C$29,2,FALSE)</f>
        <v>Sudeste</v>
      </c>
      <c r="M4444">
        <f>IF(Tabela_Brasil[[#This Row],[IBGE_1-4]]&gt;=951,1,0)</f>
        <v>0</v>
      </c>
      <c r="N4444">
        <f>IF(Tabela_Brasil[[#This Row],[COMP_P]]&lt;=2,1,0)</f>
        <v>1</v>
      </c>
    </row>
    <row r="4445" spans="1:14" x14ac:dyDescent="0.25">
      <c r="A4445" s="12" t="s">
        <v>4305</v>
      </c>
      <c r="B4445" s="12" t="s">
        <v>7</v>
      </c>
      <c r="C4445" s="12">
        <v>88</v>
      </c>
      <c r="D4445" s="12">
        <v>0.72099999999999997</v>
      </c>
      <c r="E4445" s="12">
        <v>0.68400000000000005</v>
      </c>
      <c r="F4445" s="12">
        <v>0.66800000000000004</v>
      </c>
      <c r="G4445" s="12">
        <v>18854.87</v>
      </c>
      <c r="H4445" s="13">
        <v>1</v>
      </c>
      <c r="I4445" t="str">
        <f>CONCATENATE(Tabela_Brasil[[#This Row],[Município]],"-",Tabela_Brasil[[#This Row],[Estado]])</f>
        <v>Rubiácea-SP</v>
      </c>
      <c r="J4445">
        <f>IF(Tabela_Brasil[[#This Row],[IDHM]]&lt;=0.599,1,0)</f>
        <v>0</v>
      </c>
      <c r="K4445" t="str">
        <f>IF(Tabela_Brasil[[#This Row],[IDHM]]&lt;=0.55,"Baixo",IF(Tabela_Brasil[[#This Row],[IDHM]]&lt;=0.699,"Médio",IF(Tabela_Brasil[[#This Row],[IDHM]]&lt;=0.799,"Alto","Muito Alto")))</f>
        <v>Alto</v>
      </c>
      <c r="L4445" t="str">
        <f>VLOOKUP(Tabela_Brasil[[#This Row],[Estado]],'De-Para_Estado_Regiao'!$B$3:$C$29,2,FALSE)</f>
        <v>Sudeste</v>
      </c>
      <c r="M4445">
        <f>IF(Tabela_Brasil[[#This Row],[IBGE_1-4]]&gt;=951,1,0)</f>
        <v>0</v>
      </c>
      <c r="N4445">
        <f>IF(Tabela_Brasil[[#This Row],[COMP_P]]&lt;=2,1,0)</f>
        <v>1</v>
      </c>
    </row>
    <row r="4446" spans="1:14" x14ac:dyDescent="0.25">
      <c r="A4446" s="9" t="s">
        <v>4306</v>
      </c>
      <c r="B4446" s="9" t="s">
        <v>24</v>
      </c>
      <c r="C4446" s="9">
        <v>138</v>
      </c>
      <c r="D4446" s="9">
        <v>0.60199999999999998</v>
      </c>
      <c r="E4446" s="9">
        <v>0.6</v>
      </c>
      <c r="F4446" s="9">
        <v>0.49299999999999999</v>
      </c>
      <c r="G4446" s="9">
        <v>7823.03</v>
      </c>
      <c r="H4446" s="10">
        <v>14</v>
      </c>
      <c r="I4446" t="str">
        <f>CONCATENATE(Tabela_Brasil[[#This Row],[Município]],"-",Tabela_Brasil[[#This Row],[Estado]])</f>
        <v>Jussiape-BA</v>
      </c>
      <c r="J4446">
        <f>IF(Tabela_Brasil[[#This Row],[IDHM]]&lt;=0.599,1,0)</f>
        <v>0</v>
      </c>
      <c r="K4446" t="str">
        <f>IF(Tabela_Brasil[[#This Row],[IDHM]]&lt;=0.55,"Baixo",IF(Tabela_Brasil[[#This Row],[IDHM]]&lt;=0.699,"Médio",IF(Tabela_Brasil[[#This Row],[IDHM]]&lt;=0.799,"Alto","Muito Alto")))</f>
        <v>Médio</v>
      </c>
      <c r="L4446" t="str">
        <f>VLOOKUP(Tabela_Brasil[[#This Row],[Estado]],'De-Para_Estado_Regiao'!$B$3:$C$29,2,FALSE)</f>
        <v>Nordeste</v>
      </c>
      <c r="M4446">
        <f>IF(Tabela_Brasil[[#This Row],[IBGE_1-4]]&gt;=951,1,0)</f>
        <v>0</v>
      </c>
      <c r="N4446">
        <f>IF(Tabela_Brasil[[#This Row],[COMP_P]]&lt;=2,1,0)</f>
        <v>0</v>
      </c>
    </row>
    <row r="4447" spans="1:14" x14ac:dyDescent="0.25">
      <c r="A4447" s="12" t="s">
        <v>4307</v>
      </c>
      <c r="B4447" s="12" t="s">
        <v>22</v>
      </c>
      <c r="C4447" s="12">
        <v>131</v>
      </c>
      <c r="D4447" s="12">
        <v>0.73199999999999998</v>
      </c>
      <c r="E4447" s="12">
        <v>0.70699999999999996</v>
      </c>
      <c r="F4447" s="12">
        <v>0.67900000000000005</v>
      </c>
      <c r="G4447" s="12">
        <v>21075.14</v>
      </c>
      <c r="H4447" s="13">
        <v>2</v>
      </c>
      <c r="I4447" t="str">
        <f>CONCATENATE(Tabela_Brasil[[#This Row],[Município]],"-",Tabela_Brasil[[#This Row],[Estado]])</f>
        <v>Flórida-PR</v>
      </c>
      <c r="J4447">
        <f>IF(Tabela_Brasil[[#This Row],[IDHM]]&lt;=0.599,1,0)</f>
        <v>0</v>
      </c>
      <c r="K4447" t="str">
        <f>IF(Tabela_Brasil[[#This Row],[IDHM]]&lt;=0.55,"Baixo",IF(Tabela_Brasil[[#This Row],[IDHM]]&lt;=0.699,"Médio",IF(Tabela_Brasil[[#This Row],[IDHM]]&lt;=0.799,"Alto","Muito Alto")))</f>
        <v>Alto</v>
      </c>
      <c r="L4447" t="str">
        <f>VLOOKUP(Tabela_Brasil[[#This Row],[Estado]],'De-Para_Estado_Regiao'!$B$3:$C$29,2,FALSE)</f>
        <v>Sul</v>
      </c>
      <c r="M4447">
        <f>IF(Tabela_Brasil[[#This Row],[IBGE_1-4]]&gt;=951,1,0)</f>
        <v>0</v>
      </c>
      <c r="N4447">
        <f>IF(Tabela_Brasil[[#This Row],[COMP_P]]&lt;=2,1,0)</f>
        <v>1</v>
      </c>
    </row>
    <row r="4448" spans="1:14" x14ac:dyDescent="0.25">
      <c r="A4448" s="9" t="s">
        <v>4308</v>
      </c>
      <c r="B4448" s="9" t="s">
        <v>33</v>
      </c>
      <c r="C4448" s="9">
        <v>93</v>
      </c>
      <c r="D4448" s="9">
        <v>0.71599999999999997</v>
      </c>
      <c r="E4448" s="9">
        <v>0.7</v>
      </c>
      <c r="F4448" s="9">
        <v>0.61899999999999999</v>
      </c>
      <c r="G4448" s="9">
        <v>15609.85</v>
      </c>
      <c r="H4448" s="10">
        <v>3</v>
      </c>
      <c r="I4448" t="str">
        <f>CONCATENATE(Tabela_Brasil[[#This Row],[Município]],"-",Tabela_Brasil[[#This Row],[Estado]])</f>
        <v>Taquaral De Goiás-GO</v>
      </c>
      <c r="J4448">
        <f>IF(Tabela_Brasil[[#This Row],[IDHM]]&lt;=0.599,1,0)</f>
        <v>0</v>
      </c>
      <c r="K4448" t="str">
        <f>IF(Tabela_Brasil[[#This Row],[IDHM]]&lt;=0.55,"Baixo",IF(Tabela_Brasil[[#This Row],[IDHM]]&lt;=0.699,"Médio",IF(Tabela_Brasil[[#This Row],[IDHM]]&lt;=0.799,"Alto","Muito Alto")))</f>
        <v>Alto</v>
      </c>
      <c r="L4448" t="str">
        <f>VLOOKUP(Tabela_Brasil[[#This Row],[Estado]],'De-Para_Estado_Regiao'!$B$3:$C$29,2,FALSE)</f>
        <v>Centro-Oeste</v>
      </c>
      <c r="M4448">
        <f>IF(Tabela_Brasil[[#This Row],[IBGE_1-4]]&gt;=951,1,0)</f>
        <v>0</v>
      </c>
      <c r="N4448">
        <f>IF(Tabela_Brasil[[#This Row],[COMP_P]]&lt;=2,1,0)</f>
        <v>0</v>
      </c>
    </row>
    <row r="4449" spans="1:14" x14ac:dyDescent="0.25">
      <c r="A4449" s="12" t="s">
        <v>4309</v>
      </c>
      <c r="B4449" s="12" t="s">
        <v>16</v>
      </c>
      <c r="C4449" s="12">
        <v>195</v>
      </c>
      <c r="D4449" s="12">
        <v>0.67900000000000005</v>
      </c>
      <c r="E4449" s="12">
        <v>0.66500000000000004</v>
      </c>
      <c r="F4449" s="12">
        <v>0.55700000000000005</v>
      </c>
      <c r="G4449" s="12">
        <v>10225.74</v>
      </c>
      <c r="H4449" s="13">
        <v>2</v>
      </c>
      <c r="I4449" t="str">
        <f>CONCATENATE(Tabela_Brasil[[#This Row],[Município]],"-",Tabela_Brasil[[#This Row],[Estado]])</f>
        <v>Rio Preto-MG</v>
      </c>
      <c r="J4449">
        <f>IF(Tabela_Brasil[[#This Row],[IDHM]]&lt;=0.599,1,0)</f>
        <v>0</v>
      </c>
      <c r="K4449" t="str">
        <f>IF(Tabela_Brasil[[#This Row],[IDHM]]&lt;=0.55,"Baixo",IF(Tabela_Brasil[[#This Row],[IDHM]]&lt;=0.699,"Médio",IF(Tabela_Brasil[[#This Row],[IDHM]]&lt;=0.799,"Alto","Muito Alto")))</f>
        <v>Médio</v>
      </c>
      <c r="L4449" t="str">
        <f>VLOOKUP(Tabela_Brasil[[#This Row],[Estado]],'De-Para_Estado_Regiao'!$B$3:$C$29,2,FALSE)</f>
        <v>Sudeste</v>
      </c>
      <c r="M4449">
        <f>IF(Tabela_Brasil[[#This Row],[IBGE_1-4]]&gt;=951,1,0)</f>
        <v>0</v>
      </c>
      <c r="N4449">
        <f>IF(Tabela_Brasil[[#This Row],[COMP_P]]&lt;=2,1,0)</f>
        <v>1</v>
      </c>
    </row>
    <row r="4450" spans="1:14" x14ac:dyDescent="0.25">
      <c r="A4450" s="9" t="s">
        <v>4310</v>
      </c>
      <c r="B4450" s="9" t="s">
        <v>118</v>
      </c>
      <c r="C4450" s="9">
        <v>309</v>
      </c>
      <c r="D4450" s="9">
        <v>0.61199999999999999</v>
      </c>
      <c r="E4450" s="9">
        <v>0.61099999999999999</v>
      </c>
      <c r="F4450" s="9">
        <v>0.51400000000000001</v>
      </c>
      <c r="G4450" s="9">
        <v>8154.17</v>
      </c>
      <c r="H4450" s="10">
        <v>2</v>
      </c>
      <c r="I4450" t="str">
        <f>CONCATENATE(Tabela_Brasil[[#This Row],[Município]],"-",Tabela_Brasil[[#This Row],[Estado]])</f>
        <v>Barro Duro-PI</v>
      </c>
      <c r="J4450">
        <f>IF(Tabela_Brasil[[#This Row],[IDHM]]&lt;=0.599,1,0)</f>
        <v>0</v>
      </c>
      <c r="K4450" t="str">
        <f>IF(Tabela_Brasil[[#This Row],[IDHM]]&lt;=0.55,"Baixo",IF(Tabela_Brasil[[#This Row],[IDHM]]&lt;=0.699,"Médio",IF(Tabela_Brasil[[#This Row],[IDHM]]&lt;=0.799,"Alto","Muito Alto")))</f>
        <v>Médio</v>
      </c>
      <c r="L4450" t="str">
        <f>VLOOKUP(Tabela_Brasil[[#This Row],[Estado]],'De-Para_Estado_Regiao'!$B$3:$C$29,2,FALSE)</f>
        <v>Nordeste</v>
      </c>
      <c r="M4450">
        <f>IF(Tabela_Brasil[[#This Row],[IBGE_1-4]]&gt;=951,1,0)</f>
        <v>0</v>
      </c>
      <c r="N4450">
        <f>IF(Tabela_Brasil[[#This Row],[COMP_P]]&lt;=2,1,0)</f>
        <v>1</v>
      </c>
    </row>
    <row r="4451" spans="1:14" x14ac:dyDescent="0.25">
      <c r="A4451" s="12" t="s">
        <v>4311</v>
      </c>
      <c r="B4451" s="12" t="s">
        <v>14</v>
      </c>
      <c r="C4451" s="12">
        <v>22</v>
      </c>
      <c r="D4451" s="12">
        <v>0.76400000000000001</v>
      </c>
      <c r="E4451" s="12">
        <v>0.79</v>
      </c>
      <c r="F4451" s="12">
        <v>0.66200000000000003</v>
      </c>
      <c r="G4451" s="12">
        <v>36427.15</v>
      </c>
      <c r="H4451" s="13">
        <v>0</v>
      </c>
      <c r="I4451" t="str">
        <f>CONCATENATE(Tabela_Brasil[[#This Row],[Município]],"-",Tabela_Brasil[[#This Row],[Estado]])</f>
        <v>Montauri-RS</v>
      </c>
      <c r="J4451">
        <f>IF(Tabela_Brasil[[#This Row],[IDHM]]&lt;=0.599,1,0)</f>
        <v>0</v>
      </c>
      <c r="K4451" t="str">
        <f>IF(Tabela_Brasil[[#This Row],[IDHM]]&lt;=0.55,"Baixo",IF(Tabela_Brasil[[#This Row],[IDHM]]&lt;=0.699,"Médio",IF(Tabela_Brasil[[#This Row],[IDHM]]&lt;=0.799,"Alto","Muito Alto")))</f>
        <v>Alto</v>
      </c>
      <c r="L4451" t="str">
        <f>VLOOKUP(Tabela_Brasil[[#This Row],[Estado]],'De-Para_Estado_Regiao'!$B$3:$C$29,2,FALSE)</f>
        <v>Sul</v>
      </c>
      <c r="M4451">
        <f>IF(Tabela_Brasil[[#This Row],[IBGE_1-4]]&gt;=951,1,0)</f>
        <v>0</v>
      </c>
      <c r="N4451">
        <f>IF(Tabela_Brasil[[#This Row],[COMP_P]]&lt;=2,1,0)</f>
        <v>1</v>
      </c>
    </row>
    <row r="4452" spans="1:14" x14ac:dyDescent="0.25">
      <c r="A4452" s="9" t="s">
        <v>4312</v>
      </c>
      <c r="B4452" s="9" t="s">
        <v>111</v>
      </c>
      <c r="C4452" s="9">
        <v>266</v>
      </c>
      <c r="D4452" s="9">
        <v>0.61599999999999999</v>
      </c>
      <c r="E4452" s="9">
        <v>0.57199999999999995</v>
      </c>
      <c r="F4452" s="9">
        <v>0.51100000000000001</v>
      </c>
      <c r="G4452" s="9">
        <v>9391.2000000000007</v>
      </c>
      <c r="H4452" s="10">
        <v>0</v>
      </c>
      <c r="I4452" t="str">
        <f>CONCATENATE(Tabela_Brasil[[#This Row],[Município]],"-",Tabela_Brasil[[#This Row],[Estado]])</f>
        <v>Itaguatins-TO</v>
      </c>
      <c r="J4452">
        <f>IF(Tabela_Brasil[[#This Row],[IDHM]]&lt;=0.599,1,0)</f>
        <v>0</v>
      </c>
      <c r="K4452" t="str">
        <f>IF(Tabela_Brasil[[#This Row],[IDHM]]&lt;=0.55,"Baixo",IF(Tabela_Brasil[[#This Row],[IDHM]]&lt;=0.699,"Médio",IF(Tabela_Brasil[[#This Row],[IDHM]]&lt;=0.799,"Alto","Muito Alto")))</f>
        <v>Médio</v>
      </c>
      <c r="L4452" t="str">
        <f>VLOOKUP(Tabela_Brasil[[#This Row],[Estado]],'De-Para_Estado_Regiao'!$B$3:$C$29,2,FALSE)</f>
        <v>Norte</v>
      </c>
      <c r="M4452">
        <f>IF(Tabela_Brasil[[#This Row],[IBGE_1-4]]&gt;=951,1,0)</f>
        <v>0</v>
      </c>
      <c r="N4452">
        <f>IF(Tabela_Brasil[[#This Row],[COMP_P]]&lt;=2,1,0)</f>
        <v>1</v>
      </c>
    </row>
    <row r="4453" spans="1:14" x14ac:dyDescent="0.25">
      <c r="A4453" s="12" t="s">
        <v>4313</v>
      </c>
      <c r="B4453" s="12" t="s">
        <v>19</v>
      </c>
      <c r="C4453" s="12">
        <v>199</v>
      </c>
      <c r="D4453" s="12">
        <v>0.57999999999999996</v>
      </c>
      <c r="E4453" s="12">
        <v>0.54500000000000004</v>
      </c>
      <c r="F4453" s="12">
        <v>0.47599999999999998</v>
      </c>
      <c r="G4453" s="12">
        <v>7297.85</v>
      </c>
      <c r="H4453" s="13">
        <v>1</v>
      </c>
      <c r="I4453" t="str">
        <f>CONCATENATE(Tabela_Brasil[[#This Row],[Município]],"-",Tabela_Brasil[[#This Row],[Estado]])</f>
        <v>Ibirajuba-PE</v>
      </c>
      <c r="J4453">
        <f>IF(Tabela_Brasil[[#This Row],[IDHM]]&lt;=0.599,1,0)</f>
        <v>1</v>
      </c>
      <c r="K4453" t="str">
        <f>IF(Tabela_Brasil[[#This Row],[IDHM]]&lt;=0.55,"Baixo",IF(Tabela_Brasil[[#This Row],[IDHM]]&lt;=0.699,"Médio",IF(Tabela_Brasil[[#This Row],[IDHM]]&lt;=0.799,"Alto","Muito Alto")))</f>
        <v>Médio</v>
      </c>
      <c r="L4453" t="str">
        <f>VLOOKUP(Tabela_Brasil[[#This Row],[Estado]],'De-Para_Estado_Regiao'!$B$3:$C$29,2,FALSE)</f>
        <v>Nordeste</v>
      </c>
      <c r="M4453">
        <f>IF(Tabela_Brasil[[#This Row],[IBGE_1-4]]&gt;=951,1,0)</f>
        <v>0</v>
      </c>
      <c r="N4453">
        <f>IF(Tabela_Brasil[[#This Row],[COMP_P]]&lt;=2,1,0)</f>
        <v>1</v>
      </c>
    </row>
    <row r="4454" spans="1:14" x14ac:dyDescent="0.25">
      <c r="A4454" s="9" t="s">
        <v>1357</v>
      </c>
      <c r="B4454" s="9" t="s">
        <v>94</v>
      </c>
      <c r="C4454" s="9">
        <v>398</v>
      </c>
      <c r="D4454" s="9">
        <v>0.56000000000000005</v>
      </c>
      <c r="E4454" s="9">
        <v>0.55000000000000004</v>
      </c>
      <c r="F4454" s="9">
        <v>0.435</v>
      </c>
      <c r="G4454" s="9">
        <v>8046.53</v>
      </c>
      <c r="H4454" s="10">
        <v>1</v>
      </c>
      <c r="I4454" t="str">
        <f>CONCATENATE(Tabela_Brasil[[#This Row],[Município]],"-",Tabela_Brasil[[#This Row],[Estado]])</f>
        <v>Campestre-AL</v>
      </c>
      <c r="J4454">
        <f>IF(Tabela_Brasil[[#This Row],[IDHM]]&lt;=0.599,1,0)</f>
        <v>1</v>
      </c>
      <c r="K4454" t="str">
        <f>IF(Tabela_Brasil[[#This Row],[IDHM]]&lt;=0.55,"Baixo",IF(Tabela_Brasil[[#This Row],[IDHM]]&lt;=0.699,"Médio",IF(Tabela_Brasil[[#This Row],[IDHM]]&lt;=0.799,"Alto","Muito Alto")))</f>
        <v>Médio</v>
      </c>
      <c r="L4454" t="str">
        <f>VLOOKUP(Tabela_Brasil[[#This Row],[Estado]],'De-Para_Estado_Regiao'!$B$3:$C$29,2,FALSE)</f>
        <v>Nordeste</v>
      </c>
      <c r="M4454">
        <f>IF(Tabela_Brasil[[#This Row],[IBGE_1-4]]&gt;=951,1,0)</f>
        <v>0</v>
      </c>
      <c r="N4454">
        <f>IF(Tabela_Brasil[[#This Row],[COMP_P]]&lt;=2,1,0)</f>
        <v>1</v>
      </c>
    </row>
    <row r="4455" spans="1:14" x14ac:dyDescent="0.25">
      <c r="A4455" s="12" t="s">
        <v>4314</v>
      </c>
      <c r="B4455" s="12" t="s">
        <v>24</v>
      </c>
      <c r="C4455" s="12">
        <v>109</v>
      </c>
      <c r="D4455" s="12">
        <v>0.59</v>
      </c>
      <c r="E4455" s="12">
        <v>0.56100000000000005</v>
      </c>
      <c r="F4455" s="12">
        <v>0.496</v>
      </c>
      <c r="G4455" s="12">
        <v>6097.84</v>
      </c>
      <c r="H4455" s="13">
        <v>2</v>
      </c>
      <c r="I4455" t="str">
        <f>CONCATENATE(Tabela_Brasil[[#This Row],[Município]],"-",Tabela_Brasil[[#This Row],[Estado]])</f>
        <v>Santanópolis-BA</v>
      </c>
      <c r="J4455">
        <f>IF(Tabela_Brasil[[#This Row],[IDHM]]&lt;=0.599,1,0)</f>
        <v>1</v>
      </c>
      <c r="K4455" t="str">
        <f>IF(Tabela_Brasil[[#This Row],[IDHM]]&lt;=0.55,"Baixo",IF(Tabela_Brasil[[#This Row],[IDHM]]&lt;=0.699,"Médio",IF(Tabela_Brasil[[#This Row],[IDHM]]&lt;=0.799,"Alto","Muito Alto")))</f>
        <v>Médio</v>
      </c>
      <c r="L4455" t="str">
        <f>VLOOKUP(Tabela_Brasil[[#This Row],[Estado]],'De-Para_Estado_Regiao'!$B$3:$C$29,2,FALSE)</f>
        <v>Nordeste</v>
      </c>
      <c r="M4455">
        <f>IF(Tabela_Brasil[[#This Row],[IBGE_1-4]]&gt;=951,1,0)</f>
        <v>0</v>
      </c>
      <c r="N4455">
        <f>IF(Tabela_Brasil[[#This Row],[COMP_P]]&lt;=2,1,0)</f>
        <v>1</v>
      </c>
    </row>
    <row r="4456" spans="1:14" x14ac:dyDescent="0.25">
      <c r="A4456" s="9" t="s">
        <v>4315</v>
      </c>
      <c r="B4456" s="9" t="s">
        <v>16</v>
      </c>
      <c r="C4456" s="9">
        <v>100</v>
      </c>
      <c r="D4456" s="9">
        <v>0.66400000000000003</v>
      </c>
      <c r="E4456" s="9">
        <v>0.61199999999999999</v>
      </c>
      <c r="F4456" s="9">
        <v>0.60199999999999998</v>
      </c>
      <c r="G4456" s="9">
        <v>16866.740000000002</v>
      </c>
      <c r="H4456" s="10">
        <v>1</v>
      </c>
      <c r="I4456" t="str">
        <f>CONCATENATE(Tabela_Brasil[[#This Row],[Município]],"-",Tabela_Brasil[[#This Row],[Estado]])</f>
        <v>Uruana De Minas-MG</v>
      </c>
      <c r="J4456">
        <f>IF(Tabela_Brasil[[#This Row],[IDHM]]&lt;=0.599,1,0)</f>
        <v>0</v>
      </c>
      <c r="K4456" t="str">
        <f>IF(Tabela_Brasil[[#This Row],[IDHM]]&lt;=0.55,"Baixo",IF(Tabela_Brasil[[#This Row],[IDHM]]&lt;=0.699,"Médio",IF(Tabela_Brasil[[#This Row],[IDHM]]&lt;=0.799,"Alto","Muito Alto")))</f>
        <v>Médio</v>
      </c>
      <c r="L4456" t="str">
        <f>VLOOKUP(Tabela_Brasil[[#This Row],[Estado]],'De-Para_Estado_Regiao'!$B$3:$C$29,2,FALSE)</f>
        <v>Sudeste</v>
      </c>
      <c r="M4456">
        <f>IF(Tabela_Brasil[[#This Row],[IBGE_1-4]]&gt;=951,1,0)</f>
        <v>0</v>
      </c>
      <c r="N4456">
        <f>IF(Tabela_Brasil[[#This Row],[COMP_P]]&lt;=2,1,0)</f>
        <v>1</v>
      </c>
    </row>
    <row r="4457" spans="1:14" x14ac:dyDescent="0.25">
      <c r="A4457" s="12" t="s">
        <v>4316</v>
      </c>
      <c r="B4457" s="12" t="s">
        <v>118</v>
      </c>
      <c r="C4457" s="12">
        <v>257</v>
      </c>
      <c r="D4457" s="12">
        <v>0.53</v>
      </c>
      <c r="E4457" s="12">
        <v>0.503</v>
      </c>
      <c r="F4457" s="12">
        <v>0.41099999999999998</v>
      </c>
      <c r="G4457" s="12">
        <v>6601.98</v>
      </c>
      <c r="H4457" s="13">
        <v>3</v>
      </c>
      <c r="I4457" t="str">
        <f>CONCATENATE(Tabela_Brasil[[#This Row],[Município]],"-",Tabela_Brasil[[#This Row],[Estado]])</f>
        <v>Nossa Senhora Dos Remédios-PI</v>
      </c>
      <c r="J4457">
        <f>IF(Tabela_Brasil[[#This Row],[IDHM]]&lt;=0.599,1,0)</f>
        <v>1</v>
      </c>
      <c r="K4457" t="str">
        <f>IF(Tabela_Brasil[[#This Row],[IDHM]]&lt;=0.55,"Baixo",IF(Tabela_Brasil[[#This Row],[IDHM]]&lt;=0.699,"Médio",IF(Tabela_Brasil[[#This Row],[IDHM]]&lt;=0.799,"Alto","Muito Alto")))</f>
        <v>Baixo</v>
      </c>
      <c r="L4457" t="str">
        <f>VLOOKUP(Tabela_Brasil[[#This Row],[Estado]],'De-Para_Estado_Regiao'!$B$3:$C$29,2,FALSE)</f>
        <v>Nordeste</v>
      </c>
      <c r="M4457">
        <f>IF(Tabela_Brasil[[#This Row],[IBGE_1-4]]&gt;=951,1,0)</f>
        <v>0</v>
      </c>
      <c r="N4457">
        <f>IF(Tabela_Brasil[[#This Row],[COMP_P]]&lt;=2,1,0)</f>
        <v>0</v>
      </c>
    </row>
    <row r="4458" spans="1:14" x14ac:dyDescent="0.25">
      <c r="A4458" s="9" t="s">
        <v>4317</v>
      </c>
      <c r="B4458" s="9" t="s">
        <v>87</v>
      </c>
      <c r="C4458" s="9">
        <v>324</v>
      </c>
      <c r="D4458" s="9">
        <v>0.53700000000000003</v>
      </c>
      <c r="E4458" s="9">
        <v>0.42199999999999999</v>
      </c>
      <c r="F4458" s="9">
        <v>0.47599999999999998</v>
      </c>
      <c r="G4458" s="9">
        <v>6333.6</v>
      </c>
      <c r="H4458" s="10">
        <v>1</v>
      </c>
      <c r="I4458" t="str">
        <f>CONCATENATE(Tabela_Brasil[[#This Row],[Município]],"-",Tabela_Brasil[[#This Row],[Estado]])</f>
        <v>Cachoeira Grande-MA</v>
      </c>
      <c r="J4458">
        <f>IF(Tabela_Brasil[[#This Row],[IDHM]]&lt;=0.599,1,0)</f>
        <v>1</v>
      </c>
      <c r="K4458" t="str">
        <f>IF(Tabela_Brasil[[#This Row],[IDHM]]&lt;=0.55,"Baixo",IF(Tabela_Brasil[[#This Row],[IDHM]]&lt;=0.699,"Médio",IF(Tabela_Brasil[[#This Row],[IDHM]]&lt;=0.799,"Alto","Muito Alto")))</f>
        <v>Baixo</v>
      </c>
      <c r="L4458" t="str">
        <f>VLOOKUP(Tabela_Brasil[[#This Row],[Estado]],'De-Para_Estado_Regiao'!$B$3:$C$29,2,FALSE)</f>
        <v>Nordeste</v>
      </c>
      <c r="M4458">
        <f>IF(Tabela_Brasil[[#This Row],[IBGE_1-4]]&gt;=951,1,0)</f>
        <v>0</v>
      </c>
      <c r="N4458">
        <f>IF(Tabela_Brasil[[#This Row],[COMP_P]]&lt;=2,1,0)</f>
        <v>1</v>
      </c>
    </row>
    <row r="4459" spans="1:14" x14ac:dyDescent="0.25">
      <c r="A4459" s="12" t="s">
        <v>4318</v>
      </c>
      <c r="B4459" s="12" t="s">
        <v>7</v>
      </c>
      <c r="C4459" s="12">
        <v>161</v>
      </c>
      <c r="D4459" s="12">
        <v>0.71799999999999997</v>
      </c>
      <c r="E4459" s="12">
        <v>0.68400000000000005</v>
      </c>
      <c r="F4459" s="12">
        <v>0.65100000000000002</v>
      </c>
      <c r="G4459" s="12">
        <v>13780.63</v>
      </c>
      <c r="H4459" s="13">
        <v>1</v>
      </c>
      <c r="I4459" t="str">
        <f>CONCATENATE(Tabela_Brasil[[#This Row],[Município]],"-",Tabela_Brasil[[#This Row],[Estado]])</f>
        <v>Mariápolis-SP</v>
      </c>
      <c r="J4459">
        <f>IF(Tabela_Brasil[[#This Row],[IDHM]]&lt;=0.599,1,0)</f>
        <v>0</v>
      </c>
      <c r="K4459" t="str">
        <f>IF(Tabela_Brasil[[#This Row],[IDHM]]&lt;=0.55,"Baixo",IF(Tabela_Brasil[[#This Row],[IDHM]]&lt;=0.699,"Médio",IF(Tabela_Brasil[[#This Row],[IDHM]]&lt;=0.799,"Alto","Muito Alto")))</f>
        <v>Alto</v>
      </c>
      <c r="L4459" t="str">
        <f>VLOOKUP(Tabela_Brasil[[#This Row],[Estado]],'De-Para_Estado_Regiao'!$B$3:$C$29,2,FALSE)</f>
        <v>Sudeste</v>
      </c>
      <c r="M4459">
        <f>IF(Tabela_Brasil[[#This Row],[IBGE_1-4]]&gt;=951,1,0)</f>
        <v>0</v>
      </c>
      <c r="N4459">
        <f>IF(Tabela_Brasil[[#This Row],[COMP_P]]&lt;=2,1,0)</f>
        <v>1</v>
      </c>
    </row>
    <row r="4460" spans="1:14" x14ac:dyDescent="0.25">
      <c r="A4460" s="9" t="s">
        <v>4319</v>
      </c>
      <c r="B4460" s="9" t="s">
        <v>33</v>
      </c>
      <c r="C4460" s="9">
        <v>66</v>
      </c>
      <c r="D4460" s="9">
        <v>0.745</v>
      </c>
      <c r="E4460" s="9">
        <v>0.748</v>
      </c>
      <c r="F4460" s="9">
        <v>0.64800000000000002</v>
      </c>
      <c r="G4460" s="9">
        <v>23085.43</v>
      </c>
      <c r="H4460" s="10">
        <v>8</v>
      </c>
      <c r="I4460" t="str">
        <f>CONCATENATE(Tabela_Brasil[[#This Row],[Município]],"-",Tabela_Brasil[[#This Row],[Estado]])</f>
        <v>Mairipotaba-GO</v>
      </c>
      <c r="J4460">
        <f>IF(Tabela_Brasil[[#This Row],[IDHM]]&lt;=0.599,1,0)</f>
        <v>0</v>
      </c>
      <c r="K4460" t="str">
        <f>IF(Tabela_Brasil[[#This Row],[IDHM]]&lt;=0.55,"Baixo",IF(Tabela_Brasil[[#This Row],[IDHM]]&lt;=0.699,"Médio",IF(Tabela_Brasil[[#This Row],[IDHM]]&lt;=0.799,"Alto","Muito Alto")))</f>
        <v>Alto</v>
      </c>
      <c r="L4460" t="str">
        <f>VLOOKUP(Tabela_Brasil[[#This Row],[Estado]],'De-Para_Estado_Regiao'!$B$3:$C$29,2,FALSE)</f>
        <v>Centro-Oeste</v>
      </c>
      <c r="M4460">
        <f>IF(Tabela_Brasil[[#This Row],[IBGE_1-4]]&gt;=951,1,0)</f>
        <v>0</v>
      </c>
      <c r="N4460">
        <f>IF(Tabela_Brasil[[#This Row],[COMP_P]]&lt;=2,1,0)</f>
        <v>0</v>
      </c>
    </row>
    <row r="4461" spans="1:14" x14ac:dyDescent="0.25">
      <c r="A4461" s="12" t="s">
        <v>4320</v>
      </c>
      <c r="B4461" s="12" t="s">
        <v>24</v>
      </c>
      <c r="C4461" s="12">
        <v>140</v>
      </c>
      <c r="D4461" s="12">
        <v>0.56999999999999995</v>
      </c>
      <c r="E4461" s="12">
        <v>0.54300000000000004</v>
      </c>
      <c r="F4461" s="12">
        <v>0.44600000000000001</v>
      </c>
      <c r="G4461" s="12">
        <v>5744.87</v>
      </c>
      <c r="H4461" s="13">
        <v>10</v>
      </c>
      <c r="I4461" t="str">
        <f>CONCATENATE(Tabela_Brasil[[#This Row],[Município]],"-",Tabela_Brasil[[#This Row],[Estado]])</f>
        <v>Caturama-BA</v>
      </c>
      <c r="J4461">
        <f>IF(Tabela_Brasil[[#This Row],[IDHM]]&lt;=0.599,1,0)</f>
        <v>1</v>
      </c>
      <c r="K4461" t="str">
        <f>IF(Tabela_Brasil[[#This Row],[IDHM]]&lt;=0.55,"Baixo",IF(Tabela_Brasil[[#This Row],[IDHM]]&lt;=0.699,"Médio",IF(Tabela_Brasil[[#This Row],[IDHM]]&lt;=0.799,"Alto","Muito Alto")))</f>
        <v>Médio</v>
      </c>
      <c r="L4461" t="str">
        <f>VLOOKUP(Tabela_Brasil[[#This Row],[Estado]],'De-Para_Estado_Regiao'!$B$3:$C$29,2,FALSE)</f>
        <v>Nordeste</v>
      </c>
      <c r="M4461">
        <f>IF(Tabela_Brasil[[#This Row],[IBGE_1-4]]&gt;=951,1,0)</f>
        <v>0</v>
      </c>
      <c r="N4461">
        <f>IF(Tabela_Brasil[[#This Row],[COMP_P]]&lt;=2,1,0)</f>
        <v>0</v>
      </c>
    </row>
    <row r="4462" spans="1:14" x14ac:dyDescent="0.25">
      <c r="A4462" s="9" t="s">
        <v>4321</v>
      </c>
      <c r="B4462" s="9" t="s">
        <v>87</v>
      </c>
      <c r="C4462" s="9">
        <v>557</v>
      </c>
      <c r="D4462" s="9">
        <v>0.54500000000000004</v>
      </c>
      <c r="E4462" s="9">
        <v>0.51500000000000001</v>
      </c>
      <c r="F4462" s="9">
        <v>0.46100000000000002</v>
      </c>
      <c r="G4462" s="9">
        <v>6113.02</v>
      </c>
      <c r="H4462" s="10">
        <v>1</v>
      </c>
      <c r="I4462" t="str">
        <f>CONCATENATE(Tabela_Brasil[[#This Row],[Município]],"-",Tabela_Brasil[[#This Row],[Estado]])</f>
        <v>Boa Vista Do Gurupi-MA</v>
      </c>
      <c r="J4462">
        <f>IF(Tabela_Brasil[[#This Row],[IDHM]]&lt;=0.599,1,0)</f>
        <v>1</v>
      </c>
      <c r="K4462" t="str">
        <f>IF(Tabela_Brasil[[#This Row],[IDHM]]&lt;=0.55,"Baixo",IF(Tabela_Brasil[[#This Row],[IDHM]]&lt;=0.699,"Médio",IF(Tabela_Brasil[[#This Row],[IDHM]]&lt;=0.799,"Alto","Muito Alto")))</f>
        <v>Baixo</v>
      </c>
      <c r="L4462" t="str">
        <f>VLOOKUP(Tabela_Brasil[[#This Row],[Estado]],'De-Para_Estado_Regiao'!$B$3:$C$29,2,FALSE)</f>
        <v>Nordeste</v>
      </c>
      <c r="M4462">
        <f>IF(Tabela_Brasil[[#This Row],[IBGE_1-4]]&gt;=951,1,0)</f>
        <v>0</v>
      </c>
      <c r="N4462">
        <f>IF(Tabela_Brasil[[#This Row],[COMP_P]]&lt;=2,1,0)</f>
        <v>1</v>
      </c>
    </row>
    <row r="4463" spans="1:14" x14ac:dyDescent="0.25">
      <c r="A4463" s="12" t="s">
        <v>4322</v>
      </c>
      <c r="B4463" s="12" t="s">
        <v>72</v>
      </c>
      <c r="C4463" s="12">
        <v>285</v>
      </c>
      <c r="D4463" s="12">
        <v>0.60399999999999998</v>
      </c>
      <c r="E4463" s="12">
        <v>0.55900000000000005</v>
      </c>
      <c r="F4463" s="12">
        <v>0.50900000000000001</v>
      </c>
      <c r="G4463" s="12">
        <v>6251.13</v>
      </c>
      <c r="H4463" s="13">
        <v>4</v>
      </c>
      <c r="I4463" t="str">
        <f>CONCATENATE(Tabela_Brasil[[#This Row],[Município]],"-",Tabela_Brasil[[#This Row],[Estado]])</f>
        <v>Jaçanã-RN</v>
      </c>
      <c r="J4463">
        <f>IF(Tabela_Brasil[[#This Row],[IDHM]]&lt;=0.599,1,0)</f>
        <v>0</v>
      </c>
      <c r="K4463" t="str">
        <f>IF(Tabela_Brasil[[#This Row],[IDHM]]&lt;=0.55,"Baixo",IF(Tabela_Brasil[[#This Row],[IDHM]]&lt;=0.699,"Médio",IF(Tabela_Brasil[[#This Row],[IDHM]]&lt;=0.799,"Alto","Muito Alto")))</f>
        <v>Médio</v>
      </c>
      <c r="L4463" t="str">
        <f>VLOOKUP(Tabela_Brasil[[#This Row],[Estado]],'De-Para_Estado_Regiao'!$B$3:$C$29,2,FALSE)</f>
        <v>Nordeste</v>
      </c>
      <c r="M4463">
        <f>IF(Tabela_Brasil[[#This Row],[IBGE_1-4]]&gt;=951,1,0)</f>
        <v>0</v>
      </c>
      <c r="N4463">
        <f>IF(Tabela_Brasil[[#This Row],[COMP_P]]&lt;=2,1,0)</f>
        <v>0</v>
      </c>
    </row>
    <row r="4464" spans="1:14" x14ac:dyDescent="0.25">
      <c r="A4464" s="9" t="s">
        <v>4323</v>
      </c>
      <c r="B4464" s="9" t="s">
        <v>14</v>
      </c>
      <c r="C4464" s="9">
        <v>56</v>
      </c>
      <c r="D4464" s="9">
        <v>0.66</v>
      </c>
      <c r="E4464" s="9">
        <v>0.64100000000000001</v>
      </c>
      <c r="F4464" s="9">
        <v>0.54200000000000004</v>
      </c>
      <c r="G4464" s="9">
        <v>19164.740000000002</v>
      </c>
      <c r="H4464" s="10">
        <v>5</v>
      </c>
      <c r="I4464" t="str">
        <f>CONCATENATE(Tabela_Brasil[[#This Row],[Município]],"-",Tabela_Brasil[[#This Row],[Estado]])</f>
        <v>Cristal Do Sul-RS</v>
      </c>
      <c r="J4464">
        <f>IF(Tabela_Brasil[[#This Row],[IDHM]]&lt;=0.599,1,0)</f>
        <v>0</v>
      </c>
      <c r="K4464" t="str">
        <f>IF(Tabela_Brasil[[#This Row],[IDHM]]&lt;=0.55,"Baixo",IF(Tabela_Brasil[[#This Row],[IDHM]]&lt;=0.699,"Médio",IF(Tabela_Brasil[[#This Row],[IDHM]]&lt;=0.799,"Alto","Muito Alto")))</f>
        <v>Médio</v>
      </c>
      <c r="L4464" t="str">
        <f>VLOOKUP(Tabela_Brasil[[#This Row],[Estado]],'De-Para_Estado_Regiao'!$B$3:$C$29,2,FALSE)</f>
        <v>Sul</v>
      </c>
      <c r="M4464">
        <f>IF(Tabela_Brasil[[#This Row],[IBGE_1-4]]&gt;=951,1,0)</f>
        <v>0</v>
      </c>
      <c r="N4464">
        <f>IF(Tabela_Brasil[[#This Row],[COMP_P]]&lt;=2,1,0)</f>
        <v>0</v>
      </c>
    </row>
    <row r="4465" spans="1:14" x14ac:dyDescent="0.25">
      <c r="A4465" s="12" t="s">
        <v>4324</v>
      </c>
      <c r="B4465" s="12" t="s">
        <v>19</v>
      </c>
      <c r="C4465" s="12">
        <v>254</v>
      </c>
      <c r="D4465" s="12">
        <v>0.59499999999999997</v>
      </c>
      <c r="E4465" s="12">
        <v>0.54300000000000004</v>
      </c>
      <c r="F4465" s="12">
        <v>0.502</v>
      </c>
      <c r="G4465" s="12">
        <v>7586.45</v>
      </c>
      <c r="H4465" s="13">
        <v>7</v>
      </c>
      <c r="I4465" t="str">
        <f>CONCATENATE(Tabela_Brasil[[#This Row],[Município]],"-",Tabela_Brasil[[#This Row],[Estado]])</f>
        <v>Granito-PE</v>
      </c>
      <c r="J4465">
        <f>IF(Tabela_Brasil[[#This Row],[IDHM]]&lt;=0.599,1,0)</f>
        <v>1</v>
      </c>
      <c r="K4465" t="str">
        <f>IF(Tabela_Brasil[[#This Row],[IDHM]]&lt;=0.55,"Baixo",IF(Tabela_Brasil[[#This Row],[IDHM]]&lt;=0.699,"Médio",IF(Tabela_Brasil[[#This Row],[IDHM]]&lt;=0.799,"Alto","Muito Alto")))</f>
        <v>Médio</v>
      </c>
      <c r="L4465" t="str">
        <f>VLOOKUP(Tabela_Brasil[[#This Row],[Estado]],'De-Para_Estado_Regiao'!$B$3:$C$29,2,FALSE)</f>
        <v>Nordeste</v>
      </c>
      <c r="M4465">
        <f>IF(Tabela_Brasil[[#This Row],[IBGE_1-4]]&gt;=951,1,0)</f>
        <v>0</v>
      </c>
      <c r="N4465">
        <f>IF(Tabela_Brasil[[#This Row],[COMP_P]]&lt;=2,1,0)</f>
        <v>0</v>
      </c>
    </row>
    <row r="4466" spans="1:14" x14ac:dyDescent="0.25">
      <c r="A4466" s="9" t="s">
        <v>4325</v>
      </c>
      <c r="B4466" s="9" t="s">
        <v>59</v>
      </c>
      <c r="C4466" s="9">
        <v>25</v>
      </c>
      <c r="D4466" s="9">
        <v>0.66200000000000003</v>
      </c>
      <c r="E4466" s="9">
        <v>0.67500000000000004</v>
      </c>
      <c r="F4466" s="9">
        <v>0.53300000000000003</v>
      </c>
      <c r="G4466" s="9">
        <v>30867.599999999999</v>
      </c>
      <c r="H4466" s="10">
        <v>1</v>
      </c>
      <c r="I4466" t="str">
        <f>CONCATENATE(Tabela_Brasil[[#This Row],[Município]],"-",Tabela_Brasil[[#This Row],[Estado]])</f>
        <v>Macieira-SC</v>
      </c>
      <c r="J4466">
        <f>IF(Tabela_Brasil[[#This Row],[IDHM]]&lt;=0.599,1,0)</f>
        <v>0</v>
      </c>
      <c r="K4466" t="str">
        <f>IF(Tabela_Brasil[[#This Row],[IDHM]]&lt;=0.55,"Baixo",IF(Tabela_Brasil[[#This Row],[IDHM]]&lt;=0.699,"Médio",IF(Tabela_Brasil[[#This Row],[IDHM]]&lt;=0.799,"Alto","Muito Alto")))</f>
        <v>Médio</v>
      </c>
      <c r="L4466" t="str">
        <f>VLOOKUP(Tabela_Brasil[[#This Row],[Estado]],'De-Para_Estado_Regiao'!$B$3:$C$29,2,FALSE)</f>
        <v>Sul</v>
      </c>
      <c r="M4466">
        <f>IF(Tabela_Brasil[[#This Row],[IBGE_1-4]]&gt;=951,1,0)</f>
        <v>0</v>
      </c>
      <c r="N4466">
        <f>IF(Tabela_Brasil[[#This Row],[COMP_P]]&lt;=2,1,0)</f>
        <v>1</v>
      </c>
    </row>
    <row r="4467" spans="1:14" x14ac:dyDescent="0.25">
      <c r="A4467" s="12" t="s">
        <v>4326</v>
      </c>
      <c r="B4467" s="12" t="s">
        <v>7</v>
      </c>
      <c r="C4467" s="12">
        <v>66</v>
      </c>
      <c r="D4467" s="12">
        <v>0.74199999999999999</v>
      </c>
      <c r="E4467" s="12">
        <v>0.69799999999999995</v>
      </c>
      <c r="F4467" s="12">
        <v>0.68400000000000005</v>
      </c>
      <c r="G4467" s="12">
        <v>21793.53</v>
      </c>
      <c r="H4467" s="13">
        <v>0</v>
      </c>
      <c r="I4467" t="str">
        <f>CONCATENATE(Tabela_Brasil[[#This Row],[Município]],"-",Tabela_Brasil[[#This Row],[Estado]])</f>
        <v>Pedranópolis-SP</v>
      </c>
      <c r="J4467">
        <f>IF(Tabela_Brasil[[#This Row],[IDHM]]&lt;=0.599,1,0)</f>
        <v>0</v>
      </c>
      <c r="K4467" t="str">
        <f>IF(Tabela_Brasil[[#This Row],[IDHM]]&lt;=0.55,"Baixo",IF(Tabela_Brasil[[#This Row],[IDHM]]&lt;=0.699,"Médio",IF(Tabela_Brasil[[#This Row],[IDHM]]&lt;=0.799,"Alto","Muito Alto")))</f>
        <v>Alto</v>
      </c>
      <c r="L4467" t="str">
        <f>VLOOKUP(Tabela_Brasil[[#This Row],[Estado]],'De-Para_Estado_Regiao'!$B$3:$C$29,2,FALSE)</f>
        <v>Sudeste</v>
      </c>
      <c r="M4467">
        <f>IF(Tabela_Brasil[[#This Row],[IBGE_1-4]]&gt;=951,1,0)</f>
        <v>0</v>
      </c>
      <c r="N4467">
        <f>IF(Tabela_Brasil[[#This Row],[COMP_P]]&lt;=2,1,0)</f>
        <v>1</v>
      </c>
    </row>
    <row r="4468" spans="1:14" x14ac:dyDescent="0.25">
      <c r="A4468" s="9" t="s">
        <v>4327</v>
      </c>
      <c r="B4468" s="9" t="s">
        <v>118</v>
      </c>
      <c r="C4468" s="9">
        <v>216</v>
      </c>
      <c r="D4468" s="9">
        <v>0.58099999999999996</v>
      </c>
      <c r="E4468" s="9">
        <v>0.51800000000000002</v>
      </c>
      <c r="F4468" s="9">
        <v>0.496</v>
      </c>
      <c r="G4468" s="9">
        <v>5650.24</v>
      </c>
      <c r="H4468" s="10">
        <v>1</v>
      </c>
      <c r="I4468" t="str">
        <f>CONCATENATE(Tabela_Brasil[[#This Row],[Município]],"-",Tabela_Brasil[[#This Row],[Estado]])</f>
        <v>Sigefredo Pacheco-PI</v>
      </c>
      <c r="J4468">
        <f>IF(Tabela_Brasil[[#This Row],[IDHM]]&lt;=0.599,1,0)</f>
        <v>1</v>
      </c>
      <c r="K4468" t="str">
        <f>IF(Tabela_Brasil[[#This Row],[IDHM]]&lt;=0.55,"Baixo",IF(Tabela_Brasil[[#This Row],[IDHM]]&lt;=0.699,"Médio",IF(Tabela_Brasil[[#This Row],[IDHM]]&lt;=0.799,"Alto","Muito Alto")))</f>
        <v>Médio</v>
      </c>
      <c r="L4468" t="str">
        <f>VLOOKUP(Tabela_Brasil[[#This Row],[Estado]],'De-Para_Estado_Regiao'!$B$3:$C$29,2,FALSE)</f>
        <v>Nordeste</v>
      </c>
      <c r="M4468">
        <f>IF(Tabela_Brasil[[#This Row],[IBGE_1-4]]&gt;=951,1,0)</f>
        <v>0</v>
      </c>
      <c r="N4468">
        <f>IF(Tabela_Brasil[[#This Row],[COMP_P]]&lt;=2,1,0)</f>
        <v>1</v>
      </c>
    </row>
    <row r="4469" spans="1:14" x14ac:dyDescent="0.25">
      <c r="A4469" s="12" t="s">
        <v>4328</v>
      </c>
      <c r="B4469" s="12" t="s">
        <v>29</v>
      </c>
      <c r="C4469" s="12">
        <v>49</v>
      </c>
      <c r="D4469" s="12">
        <v>0.59899999999999998</v>
      </c>
      <c r="E4469" s="12">
        <v>0.57099999999999995</v>
      </c>
      <c r="F4469" s="12">
        <v>0.46700000000000003</v>
      </c>
      <c r="G4469" s="12">
        <v>18182.349999999999</v>
      </c>
      <c r="H4469" s="13">
        <v>2</v>
      </c>
      <c r="I4469" t="str">
        <f>CONCATENATE(Tabela_Brasil[[#This Row],[Município]],"-",Tabela_Brasil[[#This Row],[Estado]])</f>
        <v>Porto Estrela-MT</v>
      </c>
      <c r="J4469">
        <f>IF(Tabela_Brasil[[#This Row],[IDHM]]&lt;=0.599,1,0)</f>
        <v>1</v>
      </c>
      <c r="K4469" t="str">
        <f>IF(Tabela_Brasil[[#This Row],[IDHM]]&lt;=0.55,"Baixo",IF(Tabela_Brasil[[#This Row],[IDHM]]&lt;=0.699,"Médio",IF(Tabela_Brasil[[#This Row],[IDHM]]&lt;=0.799,"Alto","Muito Alto")))</f>
        <v>Médio</v>
      </c>
      <c r="L4469" t="str">
        <f>VLOOKUP(Tabela_Brasil[[#This Row],[Estado]],'De-Para_Estado_Regiao'!$B$3:$C$29,2,FALSE)</f>
        <v>Centro-Oeste</v>
      </c>
      <c r="M4469">
        <f>IF(Tabela_Brasil[[#This Row],[IBGE_1-4]]&gt;=951,1,0)</f>
        <v>0</v>
      </c>
      <c r="N4469">
        <f>IF(Tabela_Brasil[[#This Row],[COMP_P]]&lt;=2,1,0)</f>
        <v>1</v>
      </c>
    </row>
    <row r="4470" spans="1:14" x14ac:dyDescent="0.25">
      <c r="A4470" s="9" t="s">
        <v>3737</v>
      </c>
      <c r="B4470" s="9" t="s">
        <v>87</v>
      </c>
      <c r="C4470" s="9">
        <v>333</v>
      </c>
      <c r="D4470" s="9">
        <v>0.56100000000000005</v>
      </c>
      <c r="E4470" s="9">
        <v>0.52200000000000002</v>
      </c>
      <c r="F4470" s="9">
        <v>0.48099999999999998</v>
      </c>
      <c r="G4470" s="9">
        <v>5553.69</v>
      </c>
      <c r="H4470" s="10">
        <v>1</v>
      </c>
      <c r="I4470" t="str">
        <f>CONCATENATE(Tabela_Brasil[[#This Row],[Município]],"-",Tabela_Brasil[[#This Row],[Estado]])</f>
        <v>Jatobá-MA</v>
      </c>
      <c r="J4470">
        <f>IF(Tabela_Brasil[[#This Row],[IDHM]]&lt;=0.599,1,0)</f>
        <v>1</v>
      </c>
      <c r="K4470" t="str">
        <f>IF(Tabela_Brasil[[#This Row],[IDHM]]&lt;=0.55,"Baixo",IF(Tabela_Brasil[[#This Row],[IDHM]]&lt;=0.699,"Médio",IF(Tabela_Brasil[[#This Row],[IDHM]]&lt;=0.799,"Alto","Muito Alto")))</f>
        <v>Médio</v>
      </c>
      <c r="L4470" t="str">
        <f>VLOOKUP(Tabela_Brasil[[#This Row],[Estado]],'De-Para_Estado_Regiao'!$B$3:$C$29,2,FALSE)</f>
        <v>Nordeste</v>
      </c>
      <c r="M4470">
        <f>IF(Tabela_Brasil[[#This Row],[IBGE_1-4]]&gt;=951,1,0)</f>
        <v>0</v>
      </c>
      <c r="N4470">
        <f>IF(Tabela_Brasil[[#This Row],[COMP_P]]&lt;=2,1,0)</f>
        <v>1</v>
      </c>
    </row>
    <row r="4471" spans="1:14" x14ac:dyDescent="0.25">
      <c r="A4471" s="12" t="s">
        <v>4329</v>
      </c>
      <c r="B4471" s="12" t="s">
        <v>14</v>
      </c>
      <c r="C4471" s="12">
        <v>47</v>
      </c>
      <c r="D4471" s="12">
        <v>0.72299999999999998</v>
      </c>
      <c r="E4471" s="12">
        <v>0.7</v>
      </c>
      <c r="F4471" s="12">
        <v>0.64300000000000002</v>
      </c>
      <c r="G4471" s="12">
        <v>24879.040000000001</v>
      </c>
      <c r="H4471" s="13">
        <v>7</v>
      </c>
      <c r="I4471" t="str">
        <f>CONCATENATE(Tabela_Brasil[[#This Row],[Município]],"-",Tabela_Brasil[[#This Row],[Estado]])</f>
        <v>Bom Progresso-RS</v>
      </c>
      <c r="J4471">
        <f>IF(Tabela_Brasil[[#This Row],[IDHM]]&lt;=0.599,1,0)</f>
        <v>0</v>
      </c>
      <c r="K4471" t="str">
        <f>IF(Tabela_Brasil[[#This Row],[IDHM]]&lt;=0.55,"Baixo",IF(Tabela_Brasil[[#This Row],[IDHM]]&lt;=0.699,"Médio",IF(Tabela_Brasil[[#This Row],[IDHM]]&lt;=0.799,"Alto","Muito Alto")))</f>
        <v>Alto</v>
      </c>
      <c r="L4471" t="str">
        <f>VLOOKUP(Tabela_Brasil[[#This Row],[Estado]],'De-Para_Estado_Regiao'!$B$3:$C$29,2,FALSE)</f>
        <v>Sul</v>
      </c>
      <c r="M4471">
        <f>IF(Tabela_Brasil[[#This Row],[IBGE_1-4]]&gt;=951,1,0)</f>
        <v>0</v>
      </c>
      <c r="N4471">
        <f>IF(Tabela_Brasil[[#This Row],[COMP_P]]&lt;=2,1,0)</f>
        <v>0</v>
      </c>
    </row>
    <row r="4472" spans="1:14" x14ac:dyDescent="0.25">
      <c r="A4472" s="9" t="s">
        <v>4330</v>
      </c>
      <c r="B4472" s="9" t="s">
        <v>16</v>
      </c>
      <c r="C4472" s="9">
        <v>108</v>
      </c>
      <c r="D4472" s="9">
        <v>0.54</v>
      </c>
      <c r="E4472" s="9">
        <v>0.53400000000000003</v>
      </c>
      <c r="F4472" s="9">
        <v>0.38200000000000001</v>
      </c>
      <c r="G4472" s="9">
        <v>8377.08</v>
      </c>
      <c r="H4472" s="10">
        <v>3</v>
      </c>
      <c r="I4472" t="str">
        <f>CONCATENATE(Tabela_Brasil[[#This Row],[Município]],"-",Tabela_Brasil[[#This Row],[Estado]])</f>
        <v>Catuji-MG</v>
      </c>
      <c r="J4472">
        <f>IF(Tabela_Brasil[[#This Row],[IDHM]]&lt;=0.599,1,0)</f>
        <v>1</v>
      </c>
      <c r="K4472" t="str">
        <f>IF(Tabela_Brasil[[#This Row],[IDHM]]&lt;=0.55,"Baixo",IF(Tabela_Brasil[[#This Row],[IDHM]]&lt;=0.699,"Médio",IF(Tabela_Brasil[[#This Row],[IDHM]]&lt;=0.799,"Alto","Muito Alto")))</f>
        <v>Baixo</v>
      </c>
      <c r="L4472" t="str">
        <f>VLOOKUP(Tabela_Brasil[[#This Row],[Estado]],'De-Para_Estado_Regiao'!$B$3:$C$29,2,FALSE)</f>
        <v>Sudeste</v>
      </c>
      <c r="M4472">
        <f>IF(Tabela_Brasil[[#This Row],[IBGE_1-4]]&gt;=951,1,0)</f>
        <v>0</v>
      </c>
      <c r="N4472">
        <f>IF(Tabela_Brasil[[#This Row],[COMP_P]]&lt;=2,1,0)</f>
        <v>0</v>
      </c>
    </row>
    <row r="4473" spans="1:14" x14ac:dyDescent="0.25">
      <c r="A4473" s="12" t="s">
        <v>4331</v>
      </c>
      <c r="B4473" s="12" t="s">
        <v>16</v>
      </c>
      <c r="C4473" s="12">
        <v>36</v>
      </c>
      <c r="D4473" s="12">
        <v>0.69599999999999995</v>
      </c>
      <c r="E4473" s="12">
        <v>0.66100000000000003</v>
      </c>
      <c r="F4473" s="12">
        <v>0.63100000000000001</v>
      </c>
      <c r="G4473" s="12">
        <v>13448.44</v>
      </c>
      <c r="H4473" s="13">
        <v>4</v>
      </c>
      <c r="I4473" t="str">
        <f>CONCATENATE(Tabela_Brasil[[#This Row],[Município]],"-",Tabela_Brasil[[#This Row],[Estado]])</f>
        <v>Tocos Do Moji-MG</v>
      </c>
      <c r="J4473">
        <f>IF(Tabela_Brasil[[#This Row],[IDHM]]&lt;=0.599,1,0)</f>
        <v>0</v>
      </c>
      <c r="K4473" t="str">
        <f>IF(Tabela_Brasil[[#This Row],[IDHM]]&lt;=0.55,"Baixo",IF(Tabela_Brasil[[#This Row],[IDHM]]&lt;=0.699,"Médio",IF(Tabela_Brasil[[#This Row],[IDHM]]&lt;=0.799,"Alto","Muito Alto")))</f>
        <v>Médio</v>
      </c>
      <c r="L4473" t="str">
        <f>VLOOKUP(Tabela_Brasil[[#This Row],[Estado]],'De-Para_Estado_Regiao'!$B$3:$C$29,2,FALSE)</f>
        <v>Sudeste</v>
      </c>
      <c r="M4473">
        <f>IF(Tabela_Brasil[[#This Row],[IBGE_1-4]]&gt;=951,1,0)</f>
        <v>0</v>
      </c>
      <c r="N4473">
        <f>IF(Tabela_Brasil[[#This Row],[COMP_P]]&lt;=2,1,0)</f>
        <v>0</v>
      </c>
    </row>
    <row r="4474" spans="1:14" x14ac:dyDescent="0.25">
      <c r="A4474" s="9" t="s">
        <v>4332</v>
      </c>
      <c r="B4474" s="9" t="s">
        <v>118</v>
      </c>
      <c r="C4474" s="9">
        <v>270</v>
      </c>
      <c r="D4474" s="9">
        <v>0.58399999999999996</v>
      </c>
      <c r="E4474" s="9">
        <v>0.56299999999999994</v>
      </c>
      <c r="F4474" s="9">
        <v>0.48</v>
      </c>
      <c r="G4474" s="9">
        <v>10629.03</v>
      </c>
      <c r="H4474" s="10">
        <v>2</v>
      </c>
      <c r="I4474" t="str">
        <f>CONCATENATE(Tabela_Brasil[[#This Row],[Município]],"-",Tabela_Brasil[[#This Row],[Estado]])</f>
        <v>Landri Sales-PI</v>
      </c>
      <c r="J4474">
        <f>IF(Tabela_Brasil[[#This Row],[IDHM]]&lt;=0.599,1,0)</f>
        <v>1</v>
      </c>
      <c r="K4474" t="str">
        <f>IF(Tabela_Brasil[[#This Row],[IDHM]]&lt;=0.55,"Baixo",IF(Tabela_Brasil[[#This Row],[IDHM]]&lt;=0.699,"Médio",IF(Tabela_Brasil[[#This Row],[IDHM]]&lt;=0.799,"Alto","Muito Alto")))</f>
        <v>Médio</v>
      </c>
      <c r="L4474" t="str">
        <f>VLOOKUP(Tabela_Brasil[[#This Row],[Estado]],'De-Para_Estado_Regiao'!$B$3:$C$29,2,FALSE)</f>
        <v>Nordeste</v>
      </c>
      <c r="M4474">
        <f>IF(Tabela_Brasil[[#This Row],[IBGE_1-4]]&gt;=951,1,0)</f>
        <v>0</v>
      </c>
      <c r="N4474">
        <f>IF(Tabela_Brasil[[#This Row],[COMP_P]]&lt;=2,1,0)</f>
        <v>1</v>
      </c>
    </row>
    <row r="4475" spans="1:14" x14ac:dyDescent="0.25">
      <c r="A4475" s="12" t="s">
        <v>4333</v>
      </c>
      <c r="B4475" s="12" t="s">
        <v>16</v>
      </c>
      <c r="C4475" s="12">
        <v>263</v>
      </c>
      <c r="D4475" s="12">
        <v>0.63100000000000001</v>
      </c>
      <c r="E4475" s="12">
        <v>0.63100000000000001</v>
      </c>
      <c r="F4475" s="12">
        <v>0.48599999999999999</v>
      </c>
      <c r="G4475" s="12">
        <v>8366.39</v>
      </c>
      <c r="H4475" s="13">
        <v>1</v>
      </c>
      <c r="I4475" t="str">
        <f>CONCATENATE(Tabela_Brasil[[#This Row],[Município]],"-",Tabela_Brasil[[#This Row],[Estado]])</f>
        <v>Vargem Alegre-MG</v>
      </c>
      <c r="J4475">
        <f>IF(Tabela_Brasil[[#This Row],[IDHM]]&lt;=0.599,1,0)</f>
        <v>0</v>
      </c>
      <c r="K4475" t="str">
        <f>IF(Tabela_Brasil[[#This Row],[IDHM]]&lt;=0.55,"Baixo",IF(Tabela_Brasil[[#This Row],[IDHM]]&lt;=0.699,"Médio",IF(Tabela_Brasil[[#This Row],[IDHM]]&lt;=0.799,"Alto","Muito Alto")))</f>
        <v>Médio</v>
      </c>
      <c r="L4475" t="str">
        <f>VLOOKUP(Tabela_Brasil[[#This Row],[Estado]],'De-Para_Estado_Regiao'!$B$3:$C$29,2,FALSE)</f>
        <v>Sudeste</v>
      </c>
      <c r="M4475">
        <f>IF(Tabela_Brasil[[#This Row],[IBGE_1-4]]&gt;=951,1,0)</f>
        <v>0</v>
      </c>
      <c r="N4475">
        <f>IF(Tabela_Brasil[[#This Row],[COMP_P]]&lt;=2,1,0)</f>
        <v>1</v>
      </c>
    </row>
    <row r="4476" spans="1:14" x14ac:dyDescent="0.25">
      <c r="A4476" s="9" t="s">
        <v>4334</v>
      </c>
      <c r="B4476" s="9" t="s">
        <v>24</v>
      </c>
      <c r="C4476" s="9">
        <v>270</v>
      </c>
      <c r="D4476" s="9">
        <v>0.56299999999999994</v>
      </c>
      <c r="E4476" s="9">
        <v>0.56299999999999994</v>
      </c>
      <c r="F4476" s="9">
        <v>0.42099999999999999</v>
      </c>
      <c r="G4476" s="9">
        <v>9144.4599999999991</v>
      </c>
      <c r="H4476" s="10">
        <v>1</v>
      </c>
      <c r="I4476" t="str">
        <f>CONCATENATE(Tabela_Brasil[[#This Row],[Município]],"-",Tabela_Brasil[[#This Row],[Estado]])</f>
        <v>Almadina-BA</v>
      </c>
      <c r="J4476">
        <f>IF(Tabela_Brasil[[#This Row],[IDHM]]&lt;=0.599,1,0)</f>
        <v>1</v>
      </c>
      <c r="K4476" t="str">
        <f>IF(Tabela_Brasil[[#This Row],[IDHM]]&lt;=0.55,"Baixo",IF(Tabela_Brasil[[#This Row],[IDHM]]&lt;=0.699,"Médio",IF(Tabela_Brasil[[#This Row],[IDHM]]&lt;=0.799,"Alto","Muito Alto")))</f>
        <v>Médio</v>
      </c>
      <c r="L4476" t="str">
        <f>VLOOKUP(Tabela_Brasil[[#This Row],[Estado]],'De-Para_Estado_Regiao'!$B$3:$C$29,2,FALSE)</f>
        <v>Nordeste</v>
      </c>
      <c r="M4476">
        <f>IF(Tabela_Brasil[[#This Row],[IBGE_1-4]]&gt;=951,1,0)</f>
        <v>0</v>
      </c>
      <c r="N4476">
        <f>IF(Tabela_Brasil[[#This Row],[COMP_P]]&lt;=2,1,0)</f>
        <v>1</v>
      </c>
    </row>
    <row r="4477" spans="1:14" x14ac:dyDescent="0.25">
      <c r="A4477" s="12" t="s">
        <v>3380</v>
      </c>
      <c r="B4477" s="12" t="s">
        <v>82</v>
      </c>
      <c r="C4477" s="12">
        <v>298</v>
      </c>
      <c r="D4477" s="12">
        <v>0.59399999999999997</v>
      </c>
      <c r="E4477" s="12">
        <v>0.57299999999999995</v>
      </c>
      <c r="F4477" s="12">
        <v>0.47599999999999998</v>
      </c>
      <c r="G4477" s="12">
        <v>8205.16</v>
      </c>
      <c r="H4477" s="13">
        <v>2</v>
      </c>
      <c r="I4477" t="str">
        <f>CONCATENATE(Tabela_Brasil[[#This Row],[Município]],"-",Tabela_Brasil[[#This Row],[Estado]])</f>
        <v>Condado-PB</v>
      </c>
      <c r="J4477">
        <f>IF(Tabela_Brasil[[#This Row],[IDHM]]&lt;=0.599,1,0)</f>
        <v>1</v>
      </c>
      <c r="K4477" t="str">
        <f>IF(Tabela_Brasil[[#This Row],[IDHM]]&lt;=0.55,"Baixo",IF(Tabela_Brasil[[#This Row],[IDHM]]&lt;=0.699,"Médio",IF(Tabela_Brasil[[#This Row],[IDHM]]&lt;=0.799,"Alto","Muito Alto")))</f>
        <v>Médio</v>
      </c>
      <c r="L4477" t="str">
        <f>VLOOKUP(Tabela_Brasil[[#This Row],[Estado]],'De-Para_Estado_Regiao'!$B$3:$C$29,2,FALSE)</f>
        <v>Nordeste</v>
      </c>
      <c r="M4477">
        <f>IF(Tabela_Brasil[[#This Row],[IBGE_1-4]]&gt;=951,1,0)</f>
        <v>0</v>
      </c>
      <c r="N4477">
        <f>IF(Tabela_Brasil[[#This Row],[COMP_P]]&lt;=2,1,0)</f>
        <v>1</v>
      </c>
    </row>
    <row r="4478" spans="1:14" x14ac:dyDescent="0.25">
      <c r="A4478" s="9" t="s">
        <v>4335</v>
      </c>
      <c r="B4478" s="9" t="s">
        <v>14</v>
      </c>
      <c r="C4478" s="9">
        <v>14</v>
      </c>
      <c r="D4478" s="9">
        <v>0.73299999999999998</v>
      </c>
      <c r="E4478" s="9">
        <v>0.78600000000000003</v>
      </c>
      <c r="F4478" s="9">
        <v>0.58699999999999997</v>
      </c>
      <c r="G4478" s="9">
        <v>39706.06</v>
      </c>
      <c r="H4478" s="10">
        <v>4</v>
      </c>
      <c r="I4478" t="str">
        <f>CONCATENATE(Tabela_Brasil[[#This Row],[Município]],"-",Tabela_Brasil[[#This Row],[Estado]])</f>
        <v>União Da Serra-RS</v>
      </c>
      <c r="J4478">
        <f>IF(Tabela_Brasil[[#This Row],[IDHM]]&lt;=0.599,1,0)</f>
        <v>0</v>
      </c>
      <c r="K4478" t="str">
        <f>IF(Tabela_Brasil[[#This Row],[IDHM]]&lt;=0.55,"Baixo",IF(Tabela_Brasil[[#This Row],[IDHM]]&lt;=0.699,"Médio",IF(Tabela_Brasil[[#This Row],[IDHM]]&lt;=0.799,"Alto","Muito Alto")))</f>
        <v>Alto</v>
      </c>
      <c r="L4478" t="str">
        <f>VLOOKUP(Tabela_Brasil[[#This Row],[Estado]],'De-Para_Estado_Regiao'!$B$3:$C$29,2,FALSE)</f>
        <v>Sul</v>
      </c>
      <c r="M4478">
        <f>IF(Tabela_Brasil[[#This Row],[IBGE_1-4]]&gt;=951,1,0)</f>
        <v>0</v>
      </c>
      <c r="N4478">
        <f>IF(Tabela_Brasil[[#This Row],[COMP_P]]&lt;=2,1,0)</f>
        <v>0</v>
      </c>
    </row>
    <row r="4479" spans="1:14" x14ac:dyDescent="0.25">
      <c r="A4479" s="12" t="s">
        <v>4336</v>
      </c>
      <c r="B4479" s="12" t="s">
        <v>111</v>
      </c>
      <c r="C4479" s="12">
        <v>179</v>
      </c>
      <c r="D4479" s="12">
        <v>0.60299999999999998</v>
      </c>
      <c r="E4479" s="12">
        <v>0.55700000000000005</v>
      </c>
      <c r="F4479" s="12">
        <v>0.51700000000000002</v>
      </c>
      <c r="G4479" s="12">
        <v>12264.54</v>
      </c>
      <c r="H4479" s="13">
        <v>0</v>
      </c>
      <c r="I4479" t="str">
        <f>CONCATENATE(Tabela_Brasil[[#This Row],[Município]],"-",Tabela_Brasil[[#This Row],[Estado]])</f>
        <v>Barra Do Ouro-TO</v>
      </c>
      <c r="J4479">
        <f>IF(Tabela_Brasil[[#This Row],[IDHM]]&lt;=0.599,1,0)</f>
        <v>0</v>
      </c>
      <c r="K4479" t="str">
        <f>IF(Tabela_Brasil[[#This Row],[IDHM]]&lt;=0.55,"Baixo",IF(Tabela_Brasil[[#This Row],[IDHM]]&lt;=0.699,"Médio",IF(Tabela_Brasil[[#This Row],[IDHM]]&lt;=0.799,"Alto","Muito Alto")))</f>
        <v>Médio</v>
      </c>
      <c r="L4479" t="str">
        <f>VLOOKUP(Tabela_Brasil[[#This Row],[Estado]],'De-Para_Estado_Regiao'!$B$3:$C$29,2,FALSE)</f>
        <v>Norte</v>
      </c>
      <c r="M4479">
        <f>IF(Tabela_Brasil[[#This Row],[IBGE_1-4]]&gt;=951,1,0)</f>
        <v>0</v>
      </c>
      <c r="N4479">
        <f>IF(Tabela_Brasil[[#This Row],[COMP_P]]&lt;=2,1,0)</f>
        <v>1</v>
      </c>
    </row>
    <row r="4480" spans="1:14" x14ac:dyDescent="0.25">
      <c r="A4480" s="9" t="s">
        <v>4337</v>
      </c>
      <c r="B4480" s="9" t="s">
        <v>24</v>
      </c>
      <c r="C4480" s="9">
        <v>109</v>
      </c>
      <c r="D4480" s="9">
        <v>0.56899999999999995</v>
      </c>
      <c r="E4480" s="9">
        <v>0.54800000000000004</v>
      </c>
      <c r="F4480" s="9">
        <v>0.437</v>
      </c>
      <c r="G4480" s="9">
        <v>6630.12</v>
      </c>
      <c r="H4480" s="10">
        <v>0</v>
      </c>
      <c r="I4480" t="str">
        <f>CONCATENATE(Tabela_Brasil[[#This Row],[Município]],"-",Tabela_Brasil[[#This Row],[Estado]])</f>
        <v>Guajeru-BA</v>
      </c>
      <c r="J4480">
        <f>IF(Tabela_Brasil[[#This Row],[IDHM]]&lt;=0.599,1,0)</f>
        <v>1</v>
      </c>
      <c r="K4480" t="str">
        <f>IF(Tabela_Brasil[[#This Row],[IDHM]]&lt;=0.55,"Baixo",IF(Tabela_Brasil[[#This Row],[IDHM]]&lt;=0.699,"Médio",IF(Tabela_Brasil[[#This Row],[IDHM]]&lt;=0.799,"Alto","Muito Alto")))</f>
        <v>Médio</v>
      </c>
      <c r="L4480" t="str">
        <f>VLOOKUP(Tabela_Brasil[[#This Row],[Estado]],'De-Para_Estado_Regiao'!$B$3:$C$29,2,FALSE)</f>
        <v>Nordeste</v>
      </c>
      <c r="M4480">
        <f>IF(Tabela_Brasil[[#This Row],[IBGE_1-4]]&gt;=951,1,0)</f>
        <v>0</v>
      </c>
      <c r="N4480">
        <f>IF(Tabela_Brasil[[#This Row],[COMP_P]]&lt;=2,1,0)</f>
        <v>1</v>
      </c>
    </row>
    <row r="4481" spans="1:14" x14ac:dyDescent="0.25">
      <c r="A4481" s="12" t="s">
        <v>4338</v>
      </c>
      <c r="B4481" s="12" t="s">
        <v>16</v>
      </c>
      <c r="C4481" s="12">
        <v>126</v>
      </c>
      <c r="D4481" s="12">
        <v>0.59</v>
      </c>
      <c r="E4481" s="12">
        <v>0.56899999999999995</v>
      </c>
      <c r="F4481" s="12">
        <v>0.45200000000000001</v>
      </c>
      <c r="G4481" s="12">
        <v>9152.06</v>
      </c>
      <c r="H4481" s="13">
        <v>6</v>
      </c>
      <c r="I4481" t="str">
        <f>CONCATENATE(Tabela_Brasil[[#This Row],[Município]],"-",Tabela_Brasil[[#This Row],[Estado]])</f>
        <v>Frei Gaspar-MG</v>
      </c>
      <c r="J4481">
        <f>IF(Tabela_Brasil[[#This Row],[IDHM]]&lt;=0.599,1,0)</f>
        <v>1</v>
      </c>
      <c r="K4481" t="str">
        <f>IF(Tabela_Brasil[[#This Row],[IDHM]]&lt;=0.55,"Baixo",IF(Tabela_Brasil[[#This Row],[IDHM]]&lt;=0.699,"Médio",IF(Tabela_Brasil[[#This Row],[IDHM]]&lt;=0.799,"Alto","Muito Alto")))</f>
        <v>Médio</v>
      </c>
      <c r="L4481" t="str">
        <f>VLOOKUP(Tabela_Brasil[[#This Row],[Estado]],'De-Para_Estado_Regiao'!$B$3:$C$29,2,FALSE)</f>
        <v>Sudeste</v>
      </c>
      <c r="M4481">
        <f>IF(Tabela_Brasil[[#This Row],[IBGE_1-4]]&gt;=951,1,0)</f>
        <v>0</v>
      </c>
      <c r="N4481">
        <f>IF(Tabela_Brasil[[#This Row],[COMP_P]]&lt;=2,1,0)</f>
        <v>0</v>
      </c>
    </row>
    <row r="4482" spans="1:14" x14ac:dyDescent="0.25">
      <c r="A4482" s="9" t="s">
        <v>4339</v>
      </c>
      <c r="B4482" s="9" t="s">
        <v>82</v>
      </c>
      <c r="C4482" s="9">
        <v>377</v>
      </c>
      <c r="D4482" s="9">
        <v>0.53</v>
      </c>
      <c r="E4482" s="9">
        <v>0.52</v>
      </c>
      <c r="F4482" s="9">
        <v>0.4</v>
      </c>
      <c r="G4482" s="9">
        <v>8560.7199999999993</v>
      </c>
      <c r="H4482" s="10">
        <v>2</v>
      </c>
      <c r="I4482" t="str">
        <f>CONCATENATE(Tabela_Brasil[[#This Row],[Município]],"-",Tabela_Brasil[[#This Row],[Estado]])</f>
        <v>Capim-PB</v>
      </c>
      <c r="J4482">
        <f>IF(Tabela_Brasil[[#This Row],[IDHM]]&lt;=0.599,1,0)</f>
        <v>1</v>
      </c>
      <c r="K4482" t="str">
        <f>IF(Tabela_Brasil[[#This Row],[IDHM]]&lt;=0.55,"Baixo",IF(Tabela_Brasil[[#This Row],[IDHM]]&lt;=0.699,"Médio",IF(Tabela_Brasil[[#This Row],[IDHM]]&lt;=0.799,"Alto","Muito Alto")))</f>
        <v>Baixo</v>
      </c>
      <c r="L4482" t="str">
        <f>VLOOKUP(Tabela_Brasil[[#This Row],[Estado]],'De-Para_Estado_Regiao'!$B$3:$C$29,2,FALSE)</f>
        <v>Nordeste</v>
      </c>
      <c r="M4482">
        <f>IF(Tabela_Brasil[[#This Row],[IBGE_1-4]]&gt;=951,1,0)</f>
        <v>0</v>
      </c>
      <c r="N4482">
        <f>IF(Tabela_Brasil[[#This Row],[COMP_P]]&lt;=2,1,0)</f>
        <v>1</v>
      </c>
    </row>
    <row r="4483" spans="1:14" x14ac:dyDescent="0.25">
      <c r="A4483" s="12" t="s">
        <v>4340</v>
      </c>
      <c r="B4483" s="12" t="s">
        <v>31</v>
      </c>
      <c r="C4483" s="12">
        <v>127</v>
      </c>
      <c r="D4483" s="12">
        <v>0.63700000000000001</v>
      </c>
      <c r="E4483" s="12">
        <v>0.57599999999999996</v>
      </c>
      <c r="F4483" s="12">
        <v>0.61</v>
      </c>
      <c r="G4483" s="12">
        <v>15177.69</v>
      </c>
      <c r="H4483" s="13">
        <v>2</v>
      </c>
      <c r="I4483" t="str">
        <f>CONCATENATE(Tabela_Brasil[[#This Row],[Município]],"-",Tabela_Brasil[[#This Row],[Estado]])</f>
        <v>Guaramiranga-CE</v>
      </c>
      <c r="J4483">
        <f>IF(Tabela_Brasil[[#This Row],[IDHM]]&lt;=0.599,1,0)</f>
        <v>0</v>
      </c>
      <c r="K4483" t="str">
        <f>IF(Tabela_Brasil[[#This Row],[IDHM]]&lt;=0.55,"Baixo",IF(Tabela_Brasil[[#This Row],[IDHM]]&lt;=0.699,"Médio",IF(Tabela_Brasil[[#This Row],[IDHM]]&lt;=0.799,"Alto","Muito Alto")))</f>
        <v>Médio</v>
      </c>
      <c r="L4483" t="str">
        <f>VLOOKUP(Tabela_Brasil[[#This Row],[Estado]],'De-Para_Estado_Regiao'!$B$3:$C$29,2,FALSE)</f>
        <v>Nordeste</v>
      </c>
      <c r="M4483">
        <f>IF(Tabela_Brasil[[#This Row],[IBGE_1-4]]&gt;=951,1,0)</f>
        <v>0</v>
      </c>
      <c r="N4483">
        <f>IF(Tabela_Brasil[[#This Row],[COMP_P]]&lt;=2,1,0)</f>
        <v>1</v>
      </c>
    </row>
    <row r="4484" spans="1:14" x14ac:dyDescent="0.25">
      <c r="A4484" s="9" t="s">
        <v>4341</v>
      </c>
      <c r="B4484" s="9" t="s">
        <v>16</v>
      </c>
      <c r="C4484" s="9">
        <v>84</v>
      </c>
      <c r="D4484" s="9">
        <v>0.68500000000000005</v>
      </c>
      <c r="E4484" s="9">
        <v>0.66600000000000004</v>
      </c>
      <c r="F4484" s="9">
        <v>0.59899999999999998</v>
      </c>
      <c r="G4484" s="9">
        <v>10019.99</v>
      </c>
      <c r="H4484" s="10">
        <v>2</v>
      </c>
      <c r="I4484" t="str">
        <f>CONCATENATE(Tabela_Brasil[[#This Row],[Município]],"-",Tabela_Brasil[[#This Row],[Estado]])</f>
        <v>Piranguçu-MG</v>
      </c>
      <c r="J4484">
        <f>IF(Tabela_Brasil[[#This Row],[IDHM]]&lt;=0.599,1,0)</f>
        <v>0</v>
      </c>
      <c r="K4484" t="str">
        <f>IF(Tabela_Brasil[[#This Row],[IDHM]]&lt;=0.55,"Baixo",IF(Tabela_Brasil[[#This Row],[IDHM]]&lt;=0.699,"Médio",IF(Tabela_Brasil[[#This Row],[IDHM]]&lt;=0.799,"Alto","Muito Alto")))</f>
        <v>Médio</v>
      </c>
      <c r="L4484" t="str">
        <f>VLOOKUP(Tabela_Brasil[[#This Row],[Estado]],'De-Para_Estado_Regiao'!$B$3:$C$29,2,FALSE)</f>
        <v>Sudeste</v>
      </c>
      <c r="M4484">
        <f>IF(Tabela_Brasil[[#This Row],[IBGE_1-4]]&gt;=951,1,0)</f>
        <v>0</v>
      </c>
      <c r="N4484">
        <f>IF(Tabela_Brasil[[#This Row],[COMP_P]]&lt;=2,1,0)</f>
        <v>1</v>
      </c>
    </row>
    <row r="4485" spans="1:14" x14ac:dyDescent="0.25">
      <c r="A4485" s="12" t="s">
        <v>4342</v>
      </c>
      <c r="B4485" s="12" t="s">
        <v>33</v>
      </c>
      <c r="C4485" s="12">
        <v>158</v>
      </c>
      <c r="D4485" s="12">
        <v>0.67700000000000005</v>
      </c>
      <c r="E4485" s="12">
        <v>0.65200000000000002</v>
      </c>
      <c r="F4485" s="12">
        <v>0.57699999999999996</v>
      </c>
      <c r="G4485" s="12">
        <v>14155.5</v>
      </c>
      <c r="H4485" s="13">
        <v>2</v>
      </c>
      <c r="I4485" t="str">
        <f>CONCATENATE(Tabela_Brasil[[#This Row],[Município]],"-",Tabela_Brasil[[#This Row],[Estado]])</f>
        <v>Hidrolina-GO</v>
      </c>
      <c r="J4485">
        <f>IF(Tabela_Brasil[[#This Row],[IDHM]]&lt;=0.599,1,0)</f>
        <v>0</v>
      </c>
      <c r="K4485" t="str">
        <f>IF(Tabela_Brasil[[#This Row],[IDHM]]&lt;=0.55,"Baixo",IF(Tabela_Brasil[[#This Row],[IDHM]]&lt;=0.699,"Médio",IF(Tabela_Brasil[[#This Row],[IDHM]]&lt;=0.799,"Alto","Muito Alto")))</f>
        <v>Médio</v>
      </c>
      <c r="L4485" t="str">
        <f>VLOOKUP(Tabela_Brasil[[#This Row],[Estado]],'De-Para_Estado_Regiao'!$B$3:$C$29,2,FALSE)</f>
        <v>Centro-Oeste</v>
      </c>
      <c r="M4485">
        <f>IF(Tabela_Brasil[[#This Row],[IBGE_1-4]]&gt;=951,1,0)</f>
        <v>0</v>
      </c>
      <c r="N4485">
        <f>IF(Tabela_Brasil[[#This Row],[COMP_P]]&lt;=2,1,0)</f>
        <v>1</v>
      </c>
    </row>
    <row r="4486" spans="1:14" x14ac:dyDescent="0.25">
      <c r="A4486" s="9" t="s">
        <v>4343</v>
      </c>
      <c r="B4486" s="9" t="s">
        <v>82</v>
      </c>
      <c r="C4486" s="9">
        <v>201</v>
      </c>
      <c r="D4486" s="9">
        <v>0.53</v>
      </c>
      <c r="E4486" s="9">
        <v>0.53</v>
      </c>
      <c r="F4486" s="9">
        <v>0.38900000000000001</v>
      </c>
      <c r="G4486" s="9">
        <v>7160.57</v>
      </c>
      <c r="H4486" s="10">
        <v>3</v>
      </c>
      <c r="I4486" t="str">
        <f>CONCATENATE(Tabela_Brasil[[#This Row],[Município]],"-",Tabela_Brasil[[#This Row],[Estado]])</f>
        <v>São José Da Lagoa Tapada-PB</v>
      </c>
      <c r="J4486">
        <f>IF(Tabela_Brasil[[#This Row],[IDHM]]&lt;=0.599,1,0)</f>
        <v>1</v>
      </c>
      <c r="K4486" t="str">
        <f>IF(Tabela_Brasil[[#This Row],[IDHM]]&lt;=0.55,"Baixo",IF(Tabela_Brasil[[#This Row],[IDHM]]&lt;=0.699,"Médio",IF(Tabela_Brasil[[#This Row],[IDHM]]&lt;=0.799,"Alto","Muito Alto")))</f>
        <v>Baixo</v>
      </c>
      <c r="L4486" t="str">
        <f>VLOOKUP(Tabela_Brasil[[#This Row],[Estado]],'De-Para_Estado_Regiao'!$B$3:$C$29,2,FALSE)</f>
        <v>Nordeste</v>
      </c>
      <c r="M4486">
        <f>IF(Tabela_Brasil[[#This Row],[IBGE_1-4]]&gt;=951,1,0)</f>
        <v>0</v>
      </c>
      <c r="N4486">
        <f>IF(Tabela_Brasil[[#This Row],[COMP_P]]&lt;=2,1,0)</f>
        <v>0</v>
      </c>
    </row>
    <row r="4487" spans="1:14" x14ac:dyDescent="0.25">
      <c r="A4487" s="12" t="s">
        <v>4344</v>
      </c>
      <c r="B4487" s="12" t="s">
        <v>59</v>
      </c>
      <c r="C4487" s="12">
        <v>54</v>
      </c>
      <c r="D4487" s="12">
        <v>0.75</v>
      </c>
      <c r="E4487" s="12">
        <v>0.73099999999999998</v>
      </c>
      <c r="F4487" s="12">
        <v>0.65900000000000003</v>
      </c>
      <c r="G4487" s="12">
        <v>19473.62</v>
      </c>
      <c r="H4487" s="13">
        <v>3</v>
      </c>
      <c r="I4487" t="str">
        <f>CONCATENATE(Tabela_Brasil[[#This Row],[Município]],"-",Tabela_Brasil[[#This Row],[Estado]])</f>
        <v>Planalto Alegre-SC</v>
      </c>
      <c r="J4487">
        <f>IF(Tabela_Brasil[[#This Row],[IDHM]]&lt;=0.599,1,0)</f>
        <v>0</v>
      </c>
      <c r="K4487" t="str">
        <f>IF(Tabela_Brasil[[#This Row],[IDHM]]&lt;=0.55,"Baixo",IF(Tabela_Brasil[[#This Row],[IDHM]]&lt;=0.699,"Médio",IF(Tabela_Brasil[[#This Row],[IDHM]]&lt;=0.799,"Alto","Muito Alto")))</f>
        <v>Alto</v>
      </c>
      <c r="L4487" t="str">
        <f>VLOOKUP(Tabela_Brasil[[#This Row],[Estado]],'De-Para_Estado_Regiao'!$B$3:$C$29,2,FALSE)</f>
        <v>Sul</v>
      </c>
      <c r="M4487">
        <f>IF(Tabela_Brasil[[#This Row],[IBGE_1-4]]&gt;=951,1,0)</f>
        <v>0</v>
      </c>
      <c r="N4487">
        <f>IF(Tabela_Brasil[[#This Row],[COMP_P]]&lt;=2,1,0)</f>
        <v>0</v>
      </c>
    </row>
    <row r="4488" spans="1:14" x14ac:dyDescent="0.25">
      <c r="A4488" s="9" t="s">
        <v>4345</v>
      </c>
      <c r="B4488" s="9" t="s">
        <v>16</v>
      </c>
      <c r="C4488" s="9">
        <v>157</v>
      </c>
      <c r="D4488" s="9">
        <v>0.68200000000000005</v>
      </c>
      <c r="E4488" s="9">
        <v>0.67600000000000005</v>
      </c>
      <c r="F4488" s="9">
        <v>0.56699999999999995</v>
      </c>
      <c r="G4488" s="9">
        <v>10864.79</v>
      </c>
      <c r="H4488" s="10">
        <v>1</v>
      </c>
      <c r="I4488" t="str">
        <f>CONCATENATE(Tabela_Brasil[[#This Row],[Município]],"-",Tabela_Brasil[[#This Row],[Estado]])</f>
        <v>Santa Rita De Jacutinga-MG</v>
      </c>
      <c r="J4488">
        <f>IF(Tabela_Brasil[[#This Row],[IDHM]]&lt;=0.599,1,0)</f>
        <v>0</v>
      </c>
      <c r="K4488" t="str">
        <f>IF(Tabela_Brasil[[#This Row],[IDHM]]&lt;=0.55,"Baixo",IF(Tabela_Brasil[[#This Row],[IDHM]]&lt;=0.699,"Médio",IF(Tabela_Brasil[[#This Row],[IDHM]]&lt;=0.799,"Alto","Muito Alto")))</f>
        <v>Médio</v>
      </c>
      <c r="L4488" t="str">
        <f>VLOOKUP(Tabela_Brasil[[#This Row],[Estado]],'De-Para_Estado_Regiao'!$B$3:$C$29,2,FALSE)</f>
        <v>Sudeste</v>
      </c>
      <c r="M4488">
        <f>IF(Tabela_Brasil[[#This Row],[IBGE_1-4]]&gt;=951,1,0)</f>
        <v>0</v>
      </c>
      <c r="N4488">
        <f>IF(Tabela_Brasil[[#This Row],[COMP_P]]&lt;=2,1,0)</f>
        <v>1</v>
      </c>
    </row>
    <row r="4489" spans="1:14" x14ac:dyDescent="0.25">
      <c r="A4489" s="12" t="s">
        <v>4346</v>
      </c>
      <c r="B4489" s="12" t="s">
        <v>82</v>
      </c>
      <c r="C4489" s="12">
        <v>235</v>
      </c>
      <c r="D4489" s="12">
        <v>0.51400000000000001</v>
      </c>
      <c r="E4489" s="12">
        <v>0.49199999999999999</v>
      </c>
      <c r="F4489" s="12">
        <v>0.379</v>
      </c>
      <c r="G4489" s="12">
        <v>7364.7</v>
      </c>
      <c r="H4489" s="13">
        <v>8</v>
      </c>
      <c r="I4489" t="str">
        <f>CONCATENATE(Tabela_Brasil[[#This Row],[Município]],"-",Tabela_Brasil[[#This Row],[Estado]])</f>
        <v>Casserengue-PB</v>
      </c>
      <c r="J4489">
        <f>IF(Tabela_Brasil[[#This Row],[IDHM]]&lt;=0.599,1,0)</f>
        <v>1</v>
      </c>
      <c r="K4489" t="str">
        <f>IF(Tabela_Brasil[[#This Row],[IDHM]]&lt;=0.55,"Baixo",IF(Tabela_Brasil[[#This Row],[IDHM]]&lt;=0.699,"Médio",IF(Tabela_Brasil[[#This Row],[IDHM]]&lt;=0.799,"Alto","Muito Alto")))</f>
        <v>Baixo</v>
      </c>
      <c r="L4489" t="str">
        <f>VLOOKUP(Tabela_Brasil[[#This Row],[Estado]],'De-Para_Estado_Regiao'!$B$3:$C$29,2,FALSE)</f>
        <v>Nordeste</v>
      </c>
      <c r="M4489">
        <f>IF(Tabela_Brasil[[#This Row],[IBGE_1-4]]&gt;=951,1,0)</f>
        <v>0</v>
      </c>
      <c r="N4489">
        <f>IF(Tabela_Brasil[[#This Row],[COMP_P]]&lt;=2,1,0)</f>
        <v>0</v>
      </c>
    </row>
    <row r="4490" spans="1:14" x14ac:dyDescent="0.25">
      <c r="A4490" s="9" t="s">
        <v>4347</v>
      </c>
      <c r="B4490" s="9" t="s">
        <v>82</v>
      </c>
      <c r="C4490" s="9">
        <v>209</v>
      </c>
      <c r="D4490" s="9">
        <v>0.54700000000000004</v>
      </c>
      <c r="E4490" s="9">
        <v>0.53600000000000003</v>
      </c>
      <c r="F4490" s="9">
        <v>0.39200000000000002</v>
      </c>
      <c r="G4490" s="9">
        <v>8932.99</v>
      </c>
      <c r="H4490" s="10">
        <v>1</v>
      </c>
      <c r="I4490" t="str">
        <f>CONCATENATE(Tabela_Brasil[[#This Row],[Município]],"-",Tabela_Brasil[[#This Row],[Estado]])</f>
        <v>Serraria-PB</v>
      </c>
      <c r="J4490">
        <f>IF(Tabela_Brasil[[#This Row],[IDHM]]&lt;=0.599,1,0)</f>
        <v>1</v>
      </c>
      <c r="K4490" t="str">
        <f>IF(Tabela_Brasil[[#This Row],[IDHM]]&lt;=0.55,"Baixo",IF(Tabela_Brasil[[#This Row],[IDHM]]&lt;=0.699,"Médio",IF(Tabela_Brasil[[#This Row],[IDHM]]&lt;=0.799,"Alto","Muito Alto")))</f>
        <v>Baixo</v>
      </c>
      <c r="L4490" t="str">
        <f>VLOOKUP(Tabela_Brasil[[#This Row],[Estado]],'De-Para_Estado_Regiao'!$B$3:$C$29,2,FALSE)</f>
        <v>Nordeste</v>
      </c>
      <c r="M4490">
        <f>IF(Tabela_Brasil[[#This Row],[IBGE_1-4]]&gt;=951,1,0)</f>
        <v>0</v>
      </c>
      <c r="N4490">
        <f>IF(Tabela_Brasil[[#This Row],[COMP_P]]&lt;=2,1,0)</f>
        <v>1</v>
      </c>
    </row>
    <row r="4491" spans="1:14" x14ac:dyDescent="0.25">
      <c r="A4491" s="12" t="s">
        <v>4348</v>
      </c>
      <c r="B4491" s="12" t="s">
        <v>33</v>
      </c>
      <c r="C4491" s="12">
        <v>82</v>
      </c>
      <c r="D4491" s="12">
        <v>0.68</v>
      </c>
      <c r="E4491" s="12">
        <v>0.67200000000000004</v>
      </c>
      <c r="F4491" s="12">
        <v>0.57899999999999996</v>
      </c>
      <c r="G4491" s="12">
        <v>15863.76</v>
      </c>
      <c r="H4491" s="13">
        <v>2</v>
      </c>
      <c r="I4491" t="str">
        <f>CONCATENATE(Tabela_Brasil[[#This Row],[Município]],"-",Tabela_Brasil[[#This Row],[Estado]])</f>
        <v>Amorinópolis-GO</v>
      </c>
      <c r="J4491">
        <f>IF(Tabela_Brasil[[#This Row],[IDHM]]&lt;=0.599,1,0)</f>
        <v>0</v>
      </c>
      <c r="K4491" t="str">
        <f>IF(Tabela_Brasil[[#This Row],[IDHM]]&lt;=0.55,"Baixo",IF(Tabela_Brasil[[#This Row],[IDHM]]&lt;=0.699,"Médio",IF(Tabela_Brasil[[#This Row],[IDHM]]&lt;=0.799,"Alto","Muito Alto")))</f>
        <v>Médio</v>
      </c>
      <c r="L4491" t="str">
        <f>VLOOKUP(Tabela_Brasil[[#This Row],[Estado]],'De-Para_Estado_Regiao'!$B$3:$C$29,2,FALSE)</f>
        <v>Centro-Oeste</v>
      </c>
      <c r="M4491">
        <f>IF(Tabela_Brasil[[#This Row],[IBGE_1-4]]&gt;=951,1,0)</f>
        <v>0</v>
      </c>
      <c r="N4491">
        <f>IF(Tabela_Brasil[[#This Row],[COMP_P]]&lt;=2,1,0)</f>
        <v>1</v>
      </c>
    </row>
    <row r="4492" spans="1:14" x14ac:dyDescent="0.25">
      <c r="A4492" s="9" t="s">
        <v>4349</v>
      </c>
      <c r="B4492" s="9" t="s">
        <v>16</v>
      </c>
      <c r="C4492" s="9">
        <v>63</v>
      </c>
      <c r="D4492" s="9">
        <v>0.69</v>
      </c>
      <c r="E4492" s="9">
        <v>0.65200000000000002</v>
      </c>
      <c r="F4492" s="9">
        <v>0.58499999999999996</v>
      </c>
      <c r="G4492" s="9">
        <v>35705.129999999997</v>
      </c>
      <c r="H4492" s="10">
        <v>0</v>
      </c>
      <c r="I4492" t="str">
        <f>CONCATENATE(Tabela_Brasil[[#This Row],[Município]],"-",Tabela_Brasil[[#This Row],[Estado]])</f>
        <v>Doresópolis-MG</v>
      </c>
      <c r="J4492">
        <f>IF(Tabela_Brasil[[#This Row],[IDHM]]&lt;=0.599,1,0)</f>
        <v>0</v>
      </c>
      <c r="K4492" t="str">
        <f>IF(Tabela_Brasil[[#This Row],[IDHM]]&lt;=0.55,"Baixo",IF(Tabela_Brasil[[#This Row],[IDHM]]&lt;=0.699,"Médio",IF(Tabela_Brasil[[#This Row],[IDHM]]&lt;=0.799,"Alto","Muito Alto")))</f>
        <v>Médio</v>
      </c>
      <c r="L4492" t="str">
        <f>VLOOKUP(Tabela_Brasil[[#This Row],[Estado]],'De-Para_Estado_Regiao'!$B$3:$C$29,2,FALSE)</f>
        <v>Sudeste</v>
      </c>
      <c r="M4492">
        <f>IF(Tabela_Brasil[[#This Row],[IBGE_1-4]]&gt;=951,1,0)</f>
        <v>0</v>
      </c>
      <c r="N4492">
        <f>IF(Tabela_Brasil[[#This Row],[COMP_P]]&lt;=2,1,0)</f>
        <v>1</v>
      </c>
    </row>
    <row r="4493" spans="1:14" x14ac:dyDescent="0.25">
      <c r="A4493" s="12" t="s">
        <v>4350</v>
      </c>
      <c r="B4493" s="12" t="s">
        <v>16</v>
      </c>
      <c r="C4493" s="12">
        <v>143</v>
      </c>
      <c r="D4493" s="12">
        <v>0.627</v>
      </c>
      <c r="E4493" s="12">
        <v>0.61299999999999999</v>
      </c>
      <c r="F4493" s="12">
        <v>0.496</v>
      </c>
      <c r="G4493" s="12">
        <v>9518.9599999999991</v>
      </c>
      <c r="H4493" s="13">
        <v>1</v>
      </c>
      <c r="I4493" t="str">
        <f>CONCATENATE(Tabela_Brasil[[#This Row],[Município]],"-",Tabela_Brasil[[#This Row],[Estado]])</f>
        <v>Itaverava-MG</v>
      </c>
      <c r="J4493">
        <f>IF(Tabela_Brasil[[#This Row],[IDHM]]&lt;=0.599,1,0)</f>
        <v>0</v>
      </c>
      <c r="K4493" t="str">
        <f>IF(Tabela_Brasil[[#This Row],[IDHM]]&lt;=0.55,"Baixo",IF(Tabela_Brasil[[#This Row],[IDHM]]&lt;=0.699,"Médio",IF(Tabela_Brasil[[#This Row],[IDHM]]&lt;=0.799,"Alto","Muito Alto")))</f>
        <v>Médio</v>
      </c>
      <c r="L4493" t="str">
        <f>VLOOKUP(Tabela_Brasil[[#This Row],[Estado]],'De-Para_Estado_Regiao'!$B$3:$C$29,2,FALSE)</f>
        <v>Sudeste</v>
      </c>
      <c r="M4493">
        <f>IF(Tabela_Brasil[[#This Row],[IBGE_1-4]]&gt;=951,1,0)</f>
        <v>0</v>
      </c>
      <c r="N4493">
        <f>IF(Tabela_Brasil[[#This Row],[COMP_P]]&lt;=2,1,0)</f>
        <v>1</v>
      </c>
    </row>
    <row r="4494" spans="1:14" x14ac:dyDescent="0.25">
      <c r="A4494" s="9" t="s">
        <v>4351</v>
      </c>
      <c r="B4494" s="9" t="s">
        <v>118</v>
      </c>
      <c r="C4494" s="9">
        <v>221</v>
      </c>
      <c r="D4494" s="9">
        <v>0.55000000000000004</v>
      </c>
      <c r="E4494" s="9">
        <v>0.53800000000000003</v>
      </c>
      <c r="F4494" s="9">
        <v>0.42499999999999999</v>
      </c>
      <c r="G4494" s="9">
        <v>6483.31</v>
      </c>
      <c r="H4494" s="10">
        <v>7</v>
      </c>
      <c r="I4494" t="str">
        <f>CONCATENATE(Tabela_Brasil[[#This Row],[Município]],"-",Tabela_Brasil[[#This Row],[Estado]])</f>
        <v>Lagoa Alegre-PI</v>
      </c>
      <c r="J4494">
        <f>IF(Tabela_Brasil[[#This Row],[IDHM]]&lt;=0.599,1,0)</f>
        <v>1</v>
      </c>
      <c r="K4494" t="str">
        <f>IF(Tabela_Brasil[[#This Row],[IDHM]]&lt;=0.55,"Baixo",IF(Tabela_Brasil[[#This Row],[IDHM]]&lt;=0.699,"Médio",IF(Tabela_Brasil[[#This Row],[IDHM]]&lt;=0.799,"Alto","Muito Alto")))</f>
        <v>Baixo</v>
      </c>
      <c r="L4494" t="str">
        <f>VLOOKUP(Tabela_Brasil[[#This Row],[Estado]],'De-Para_Estado_Regiao'!$B$3:$C$29,2,FALSE)</f>
        <v>Nordeste</v>
      </c>
      <c r="M4494">
        <f>IF(Tabela_Brasil[[#This Row],[IBGE_1-4]]&gt;=951,1,0)</f>
        <v>0</v>
      </c>
      <c r="N4494">
        <f>IF(Tabela_Brasil[[#This Row],[COMP_P]]&lt;=2,1,0)</f>
        <v>0</v>
      </c>
    </row>
    <row r="4495" spans="1:14" x14ac:dyDescent="0.25">
      <c r="A4495" s="12" t="s">
        <v>4352</v>
      </c>
      <c r="B4495" s="12" t="s">
        <v>22</v>
      </c>
      <c r="C4495" s="12">
        <v>65</v>
      </c>
      <c r="D4495" s="12">
        <v>0.72</v>
      </c>
      <c r="E4495" s="12">
        <v>0.68600000000000005</v>
      </c>
      <c r="F4495" s="12">
        <v>0.67100000000000004</v>
      </c>
      <c r="G4495" s="12">
        <v>23651.3</v>
      </c>
      <c r="H4495" s="13">
        <v>3</v>
      </c>
      <c r="I4495" t="str">
        <f>CONCATENATE(Tabela_Brasil[[#This Row],[Município]],"-",Tabela_Brasil[[#This Row],[Estado]])</f>
        <v>Guaporema-PR</v>
      </c>
      <c r="J4495">
        <f>IF(Tabela_Brasil[[#This Row],[IDHM]]&lt;=0.599,1,0)</f>
        <v>0</v>
      </c>
      <c r="K4495" t="str">
        <f>IF(Tabela_Brasil[[#This Row],[IDHM]]&lt;=0.55,"Baixo",IF(Tabela_Brasil[[#This Row],[IDHM]]&lt;=0.699,"Médio",IF(Tabela_Brasil[[#This Row],[IDHM]]&lt;=0.799,"Alto","Muito Alto")))</f>
        <v>Alto</v>
      </c>
      <c r="L4495" t="str">
        <f>VLOOKUP(Tabela_Brasil[[#This Row],[Estado]],'De-Para_Estado_Regiao'!$B$3:$C$29,2,FALSE)</f>
        <v>Sul</v>
      </c>
      <c r="M4495">
        <f>IF(Tabela_Brasil[[#This Row],[IBGE_1-4]]&gt;=951,1,0)</f>
        <v>0</v>
      </c>
      <c r="N4495">
        <f>IF(Tabela_Brasil[[#This Row],[COMP_P]]&lt;=2,1,0)</f>
        <v>0</v>
      </c>
    </row>
    <row r="4496" spans="1:14" x14ac:dyDescent="0.25">
      <c r="A4496" s="9" t="s">
        <v>4353</v>
      </c>
      <c r="B4496" s="9" t="s">
        <v>82</v>
      </c>
      <c r="C4496" s="9">
        <v>170</v>
      </c>
      <c r="D4496" s="9">
        <v>0.56200000000000006</v>
      </c>
      <c r="E4496" s="9">
        <v>0.52800000000000002</v>
      </c>
      <c r="F4496" s="9">
        <v>0.44900000000000001</v>
      </c>
      <c r="G4496" s="9">
        <v>7413.3</v>
      </c>
      <c r="H4496" s="10">
        <v>1</v>
      </c>
      <c r="I4496" t="str">
        <f>CONCATENATE(Tabela_Brasil[[#This Row],[Município]],"-",Tabela_Brasil[[#This Row],[Estado]])</f>
        <v>Nazarezinho-PB</v>
      </c>
      <c r="J4496">
        <f>IF(Tabela_Brasil[[#This Row],[IDHM]]&lt;=0.599,1,0)</f>
        <v>1</v>
      </c>
      <c r="K4496" t="str">
        <f>IF(Tabela_Brasil[[#This Row],[IDHM]]&lt;=0.55,"Baixo",IF(Tabela_Brasil[[#This Row],[IDHM]]&lt;=0.699,"Médio",IF(Tabela_Brasil[[#This Row],[IDHM]]&lt;=0.799,"Alto","Muito Alto")))</f>
        <v>Médio</v>
      </c>
      <c r="L4496" t="str">
        <f>VLOOKUP(Tabela_Brasil[[#This Row],[Estado]],'De-Para_Estado_Regiao'!$B$3:$C$29,2,FALSE)</f>
        <v>Nordeste</v>
      </c>
      <c r="M4496">
        <f>IF(Tabela_Brasil[[#This Row],[IBGE_1-4]]&gt;=951,1,0)</f>
        <v>0</v>
      </c>
      <c r="N4496">
        <f>IF(Tabela_Brasil[[#This Row],[COMP_P]]&lt;=2,1,0)</f>
        <v>1</v>
      </c>
    </row>
    <row r="4497" spans="1:14" x14ac:dyDescent="0.25">
      <c r="A4497" s="12" t="s">
        <v>4354</v>
      </c>
      <c r="B4497" s="12" t="s">
        <v>72</v>
      </c>
      <c r="C4497" s="12">
        <v>120</v>
      </c>
      <c r="D4497" s="12">
        <v>0.55000000000000004</v>
      </c>
      <c r="E4497" s="12">
        <v>0.52900000000000003</v>
      </c>
      <c r="F4497" s="12">
        <v>0.436</v>
      </c>
      <c r="G4497" s="12">
        <v>7186.14</v>
      </c>
      <c r="H4497" s="13">
        <v>2</v>
      </c>
      <c r="I4497" t="str">
        <f>CONCATENATE(Tabela_Brasil[[#This Row],[Município]],"-",Tabela_Brasil[[#This Row],[Estado]])</f>
        <v>Lagoa De Pedras-RN</v>
      </c>
      <c r="J4497">
        <f>IF(Tabela_Brasil[[#This Row],[IDHM]]&lt;=0.599,1,0)</f>
        <v>1</v>
      </c>
      <c r="K4497" t="str">
        <f>IF(Tabela_Brasil[[#This Row],[IDHM]]&lt;=0.55,"Baixo",IF(Tabela_Brasil[[#This Row],[IDHM]]&lt;=0.699,"Médio",IF(Tabela_Brasil[[#This Row],[IDHM]]&lt;=0.799,"Alto","Muito Alto")))</f>
        <v>Baixo</v>
      </c>
      <c r="L4497" t="str">
        <f>VLOOKUP(Tabela_Brasil[[#This Row],[Estado]],'De-Para_Estado_Regiao'!$B$3:$C$29,2,FALSE)</f>
        <v>Nordeste</v>
      </c>
      <c r="M4497">
        <f>IF(Tabela_Brasil[[#This Row],[IBGE_1-4]]&gt;=951,1,0)</f>
        <v>0</v>
      </c>
      <c r="N4497">
        <f>IF(Tabela_Brasil[[#This Row],[COMP_P]]&lt;=2,1,0)</f>
        <v>1</v>
      </c>
    </row>
    <row r="4498" spans="1:14" x14ac:dyDescent="0.25">
      <c r="A4498" s="9" t="s">
        <v>4355</v>
      </c>
      <c r="B4498" s="9" t="s">
        <v>14</v>
      </c>
      <c r="C4498" s="9">
        <v>23</v>
      </c>
      <c r="D4498" s="9">
        <v>0.72</v>
      </c>
      <c r="E4498" s="9">
        <v>0.70199999999999996</v>
      </c>
      <c r="F4498" s="9">
        <v>0.60299999999999998</v>
      </c>
      <c r="G4498" s="9">
        <v>30220.77</v>
      </c>
      <c r="H4498" s="10">
        <v>0</v>
      </c>
      <c r="I4498" t="str">
        <f>CONCATENATE(Tabela_Brasil[[#This Row],[Município]],"-",Tabela_Brasil[[#This Row],[Estado]])</f>
        <v>Mato Queimado-RS</v>
      </c>
      <c r="J4498">
        <f>IF(Tabela_Brasil[[#This Row],[IDHM]]&lt;=0.599,1,0)</f>
        <v>0</v>
      </c>
      <c r="K4498" t="str">
        <f>IF(Tabela_Brasil[[#This Row],[IDHM]]&lt;=0.55,"Baixo",IF(Tabela_Brasil[[#This Row],[IDHM]]&lt;=0.699,"Médio",IF(Tabela_Brasil[[#This Row],[IDHM]]&lt;=0.799,"Alto","Muito Alto")))</f>
        <v>Alto</v>
      </c>
      <c r="L4498" t="str">
        <f>VLOOKUP(Tabela_Brasil[[#This Row],[Estado]],'De-Para_Estado_Regiao'!$B$3:$C$29,2,FALSE)</f>
        <v>Sul</v>
      </c>
      <c r="M4498">
        <f>IF(Tabela_Brasil[[#This Row],[IBGE_1-4]]&gt;=951,1,0)</f>
        <v>0</v>
      </c>
      <c r="N4498">
        <f>IF(Tabela_Brasil[[#This Row],[COMP_P]]&lt;=2,1,0)</f>
        <v>1</v>
      </c>
    </row>
    <row r="4499" spans="1:14" x14ac:dyDescent="0.25">
      <c r="A4499" s="12" t="s">
        <v>4356</v>
      </c>
      <c r="B4499" s="12" t="s">
        <v>72</v>
      </c>
      <c r="C4499" s="12">
        <v>231</v>
      </c>
      <c r="D4499" s="12">
        <v>0.621</v>
      </c>
      <c r="E4499" s="12">
        <v>0.58099999999999996</v>
      </c>
      <c r="F4499" s="12">
        <v>0.54700000000000004</v>
      </c>
      <c r="G4499" s="12">
        <v>6873.73</v>
      </c>
      <c r="H4499" s="13">
        <v>2</v>
      </c>
      <c r="I4499" t="str">
        <f>CONCATENATE(Tabela_Brasil[[#This Row],[Município]],"-",Tabela_Brasil[[#This Row],[Estado]])</f>
        <v>Portalegre-RN</v>
      </c>
      <c r="J4499">
        <f>IF(Tabela_Brasil[[#This Row],[IDHM]]&lt;=0.599,1,0)</f>
        <v>0</v>
      </c>
      <c r="K4499" t="str">
        <f>IF(Tabela_Brasil[[#This Row],[IDHM]]&lt;=0.55,"Baixo",IF(Tabela_Brasil[[#This Row],[IDHM]]&lt;=0.699,"Médio",IF(Tabela_Brasil[[#This Row],[IDHM]]&lt;=0.799,"Alto","Muito Alto")))</f>
        <v>Médio</v>
      </c>
      <c r="L4499" t="str">
        <f>VLOOKUP(Tabela_Brasil[[#This Row],[Estado]],'De-Para_Estado_Regiao'!$B$3:$C$29,2,FALSE)</f>
        <v>Nordeste</v>
      </c>
      <c r="M4499">
        <f>IF(Tabela_Brasil[[#This Row],[IBGE_1-4]]&gt;=951,1,0)</f>
        <v>0</v>
      </c>
      <c r="N4499">
        <f>IF(Tabela_Brasil[[#This Row],[COMP_P]]&lt;=2,1,0)</f>
        <v>1</v>
      </c>
    </row>
    <row r="4500" spans="1:14" x14ac:dyDescent="0.25">
      <c r="A4500" s="9" t="s">
        <v>438</v>
      </c>
      <c r="B4500" s="9" t="s">
        <v>72</v>
      </c>
      <c r="C4500" s="9">
        <v>218</v>
      </c>
      <c r="D4500" s="9">
        <v>0.58899999999999997</v>
      </c>
      <c r="E4500" s="9">
        <v>0.57399999999999995</v>
      </c>
      <c r="F4500" s="9">
        <v>0.44900000000000001</v>
      </c>
      <c r="G4500" s="9">
        <v>8746.74</v>
      </c>
      <c r="H4500" s="10">
        <v>1</v>
      </c>
      <c r="I4500" t="str">
        <f>CONCATENATE(Tabela_Brasil[[#This Row],[Município]],"-",Tabela_Brasil[[#This Row],[Estado]])</f>
        <v>São Pedro-RN</v>
      </c>
      <c r="J4500">
        <f>IF(Tabela_Brasil[[#This Row],[IDHM]]&lt;=0.599,1,0)</f>
        <v>1</v>
      </c>
      <c r="K4500" t="str">
        <f>IF(Tabela_Brasil[[#This Row],[IDHM]]&lt;=0.55,"Baixo",IF(Tabela_Brasil[[#This Row],[IDHM]]&lt;=0.699,"Médio",IF(Tabela_Brasil[[#This Row],[IDHM]]&lt;=0.799,"Alto","Muito Alto")))</f>
        <v>Médio</v>
      </c>
      <c r="L4500" t="str">
        <f>VLOOKUP(Tabela_Brasil[[#This Row],[Estado]],'De-Para_Estado_Regiao'!$B$3:$C$29,2,FALSE)</f>
        <v>Nordeste</v>
      </c>
      <c r="M4500">
        <f>IF(Tabela_Brasil[[#This Row],[IBGE_1-4]]&gt;=951,1,0)</f>
        <v>0</v>
      </c>
      <c r="N4500">
        <f>IF(Tabela_Brasil[[#This Row],[COMP_P]]&lt;=2,1,0)</f>
        <v>1</v>
      </c>
    </row>
    <row r="4501" spans="1:14" x14ac:dyDescent="0.25">
      <c r="A4501" s="12" t="s">
        <v>4357</v>
      </c>
      <c r="B4501" s="12" t="s">
        <v>16</v>
      </c>
      <c r="C4501" s="12">
        <v>219</v>
      </c>
      <c r="D4501" s="12">
        <v>0.7</v>
      </c>
      <c r="E4501" s="12">
        <v>0.67300000000000004</v>
      </c>
      <c r="F4501" s="12">
        <v>0.60599999999999998</v>
      </c>
      <c r="G4501" s="12">
        <v>8853.9500000000007</v>
      </c>
      <c r="H4501" s="13">
        <v>1</v>
      </c>
      <c r="I4501" t="str">
        <f>CONCATENATE(Tabela_Brasil[[#This Row],[Município]],"-",Tabela_Brasil[[#This Row],[Estado]])</f>
        <v>Soledade De Minas-MG</v>
      </c>
      <c r="J4501">
        <f>IF(Tabela_Brasil[[#This Row],[IDHM]]&lt;=0.599,1,0)</f>
        <v>0</v>
      </c>
      <c r="K4501" t="str">
        <f>IF(Tabela_Brasil[[#This Row],[IDHM]]&lt;=0.55,"Baixo",IF(Tabela_Brasil[[#This Row],[IDHM]]&lt;=0.699,"Médio",IF(Tabela_Brasil[[#This Row],[IDHM]]&lt;=0.799,"Alto","Muito Alto")))</f>
        <v>Alto</v>
      </c>
      <c r="L4501" t="str">
        <f>VLOOKUP(Tabela_Brasil[[#This Row],[Estado]],'De-Para_Estado_Regiao'!$B$3:$C$29,2,FALSE)</f>
        <v>Sudeste</v>
      </c>
      <c r="M4501">
        <f>IF(Tabela_Brasil[[#This Row],[IBGE_1-4]]&gt;=951,1,0)</f>
        <v>0</v>
      </c>
      <c r="N4501">
        <f>IF(Tabela_Brasil[[#This Row],[COMP_P]]&lt;=2,1,0)</f>
        <v>1</v>
      </c>
    </row>
    <row r="4502" spans="1:14" x14ac:dyDescent="0.25">
      <c r="A4502" s="9" t="s">
        <v>4358</v>
      </c>
      <c r="B4502" s="9" t="s">
        <v>111</v>
      </c>
      <c r="C4502" s="9">
        <v>176</v>
      </c>
      <c r="D4502" s="9">
        <v>0.66900000000000004</v>
      </c>
      <c r="E4502" s="9">
        <v>0.621</v>
      </c>
      <c r="F4502" s="9">
        <v>0.59499999999999997</v>
      </c>
      <c r="G4502" s="9">
        <v>20558.95</v>
      </c>
      <c r="H4502" s="10">
        <v>0</v>
      </c>
      <c r="I4502" t="str">
        <f>CONCATENATE(Tabela_Brasil[[#This Row],[Município]],"-",Tabela_Brasil[[#This Row],[Estado]])</f>
        <v>Pugmil-TO</v>
      </c>
      <c r="J4502">
        <f>IF(Tabela_Brasil[[#This Row],[IDHM]]&lt;=0.599,1,0)</f>
        <v>0</v>
      </c>
      <c r="K4502" t="str">
        <f>IF(Tabela_Brasil[[#This Row],[IDHM]]&lt;=0.55,"Baixo",IF(Tabela_Brasil[[#This Row],[IDHM]]&lt;=0.699,"Médio",IF(Tabela_Brasil[[#This Row],[IDHM]]&lt;=0.799,"Alto","Muito Alto")))</f>
        <v>Médio</v>
      </c>
      <c r="L4502" t="str">
        <f>VLOOKUP(Tabela_Brasil[[#This Row],[Estado]],'De-Para_Estado_Regiao'!$B$3:$C$29,2,FALSE)</f>
        <v>Norte</v>
      </c>
      <c r="M4502">
        <f>IF(Tabela_Brasil[[#This Row],[IBGE_1-4]]&gt;=951,1,0)</f>
        <v>0</v>
      </c>
      <c r="N4502">
        <f>IF(Tabela_Brasil[[#This Row],[COMP_P]]&lt;=2,1,0)</f>
        <v>1</v>
      </c>
    </row>
    <row r="4503" spans="1:14" x14ac:dyDescent="0.25">
      <c r="A4503" s="12" t="s">
        <v>4359</v>
      </c>
      <c r="B4503" s="12" t="s">
        <v>33</v>
      </c>
      <c r="C4503" s="12">
        <v>57</v>
      </c>
      <c r="D4503" s="12">
        <v>0.69599999999999995</v>
      </c>
      <c r="E4503" s="12">
        <v>0.64300000000000002</v>
      </c>
      <c r="F4503" s="12">
        <v>0.64200000000000002</v>
      </c>
      <c r="G4503" s="12">
        <v>18284.61</v>
      </c>
      <c r="H4503" s="13">
        <v>1</v>
      </c>
      <c r="I4503" t="str">
        <f>CONCATENATE(Tabela_Brasil[[#This Row],[Município]],"-",Tabela_Brasil[[#This Row],[Estado]])</f>
        <v>Ipiranga De Goiás-GO</v>
      </c>
      <c r="J4503">
        <f>IF(Tabela_Brasil[[#This Row],[IDHM]]&lt;=0.599,1,0)</f>
        <v>0</v>
      </c>
      <c r="K4503" t="str">
        <f>IF(Tabela_Brasil[[#This Row],[IDHM]]&lt;=0.55,"Baixo",IF(Tabela_Brasil[[#This Row],[IDHM]]&lt;=0.699,"Médio",IF(Tabela_Brasil[[#This Row],[IDHM]]&lt;=0.799,"Alto","Muito Alto")))</f>
        <v>Médio</v>
      </c>
      <c r="L4503" t="str">
        <f>VLOOKUP(Tabela_Brasil[[#This Row],[Estado]],'De-Para_Estado_Regiao'!$B$3:$C$29,2,FALSE)</f>
        <v>Centro-Oeste</v>
      </c>
      <c r="M4503">
        <f>IF(Tabela_Brasil[[#This Row],[IBGE_1-4]]&gt;=951,1,0)</f>
        <v>0</v>
      </c>
      <c r="N4503">
        <f>IF(Tabela_Brasil[[#This Row],[COMP_P]]&lt;=2,1,0)</f>
        <v>1</v>
      </c>
    </row>
    <row r="4504" spans="1:14" x14ac:dyDescent="0.25">
      <c r="A4504" s="9" t="s">
        <v>4360</v>
      </c>
      <c r="B4504" s="9" t="s">
        <v>14</v>
      </c>
      <c r="C4504" s="9">
        <v>19</v>
      </c>
      <c r="D4504" s="9">
        <v>0.78</v>
      </c>
      <c r="E4504" s="9">
        <v>0.80900000000000005</v>
      </c>
      <c r="F4504" s="9">
        <v>0.69199999999999995</v>
      </c>
      <c r="G4504" s="9">
        <v>33319.599999999999</v>
      </c>
      <c r="H4504" s="10">
        <v>0</v>
      </c>
      <c r="I4504" t="str">
        <f>CONCATENATE(Tabela_Brasil[[#This Row],[Município]],"-",Tabela_Brasil[[#This Row],[Estado]])</f>
        <v>Vista Alegre Do Prata-RS</v>
      </c>
      <c r="J4504">
        <f>IF(Tabela_Brasil[[#This Row],[IDHM]]&lt;=0.599,1,0)</f>
        <v>0</v>
      </c>
      <c r="K4504" t="str">
        <f>IF(Tabela_Brasil[[#This Row],[IDHM]]&lt;=0.55,"Baixo",IF(Tabela_Brasil[[#This Row],[IDHM]]&lt;=0.699,"Médio",IF(Tabela_Brasil[[#This Row],[IDHM]]&lt;=0.799,"Alto","Muito Alto")))</f>
        <v>Alto</v>
      </c>
      <c r="L4504" t="str">
        <f>VLOOKUP(Tabela_Brasil[[#This Row],[Estado]],'De-Para_Estado_Regiao'!$B$3:$C$29,2,FALSE)</f>
        <v>Sul</v>
      </c>
      <c r="M4504">
        <f>IF(Tabela_Brasil[[#This Row],[IBGE_1-4]]&gt;=951,1,0)</f>
        <v>0</v>
      </c>
      <c r="N4504">
        <f>IF(Tabela_Brasil[[#This Row],[COMP_P]]&lt;=2,1,0)</f>
        <v>1</v>
      </c>
    </row>
    <row r="4505" spans="1:14" x14ac:dyDescent="0.25">
      <c r="A4505" s="12" t="s">
        <v>4361</v>
      </c>
      <c r="B4505" s="12" t="s">
        <v>24</v>
      </c>
      <c r="C4505" s="12">
        <v>73</v>
      </c>
      <c r="D4505" s="12">
        <v>0.54600000000000004</v>
      </c>
      <c r="E4505" s="12">
        <v>0.52200000000000002</v>
      </c>
      <c r="F4505" s="12">
        <v>0.41299999999999998</v>
      </c>
      <c r="G4505" s="12">
        <v>13317.59</v>
      </c>
      <c r="H4505" s="13">
        <v>4</v>
      </c>
      <c r="I4505" t="str">
        <f>CONCATENATE(Tabela_Brasil[[#This Row],[Município]],"-",Tabela_Brasil[[#This Row],[Estado]])</f>
        <v>Lajedinho-BA</v>
      </c>
      <c r="J4505">
        <f>IF(Tabela_Brasil[[#This Row],[IDHM]]&lt;=0.599,1,0)</f>
        <v>1</v>
      </c>
      <c r="K4505" t="str">
        <f>IF(Tabela_Brasil[[#This Row],[IDHM]]&lt;=0.55,"Baixo",IF(Tabela_Brasil[[#This Row],[IDHM]]&lt;=0.699,"Médio",IF(Tabela_Brasil[[#This Row],[IDHM]]&lt;=0.799,"Alto","Muito Alto")))</f>
        <v>Baixo</v>
      </c>
      <c r="L4505" t="str">
        <f>VLOOKUP(Tabela_Brasil[[#This Row],[Estado]],'De-Para_Estado_Regiao'!$B$3:$C$29,2,FALSE)</f>
        <v>Nordeste</v>
      </c>
      <c r="M4505">
        <f>IF(Tabela_Brasil[[#This Row],[IBGE_1-4]]&gt;=951,1,0)</f>
        <v>0</v>
      </c>
      <c r="N4505">
        <f>IF(Tabela_Brasil[[#This Row],[COMP_P]]&lt;=2,1,0)</f>
        <v>0</v>
      </c>
    </row>
    <row r="4506" spans="1:14" x14ac:dyDescent="0.25">
      <c r="A4506" s="9" t="s">
        <v>4362</v>
      </c>
      <c r="B4506" s="9" t="s">
        <v>14</v>
      </c>
      <c r="C4506" s="9">
        <v>10</v>
      </c>
      <c r="D4506" s="9">
        <v>0.66</v>
      </c>
      <c r="E4506" s="9">
        <v>0.70099999999999996</v>
      </c>
      <c r="F4506" s="9">
        <v>0.48599999999999999</v>
      </c>
      <c r="G4506" s="9">
        <v>27109.599999999999</v>
      </c>
      <c r="H4506" s="10">
        <v>2</v>
      </c>
      <c r="I4506" t="str">
        <f>CONCATENATE(Tabela_Brasil[[#This Row],[Município]],"-",Tabela_Brasil[[#This Row],[Estado]])</f>
        <v>Floriano Peixoto-RS</v>
      </c>
      <c r="J4506">
        <f>IF(Tabela_Brasil[[#This Row],[IDHM]]&lt;=0.599,1,0)</f>
        <v>0</v>
      </c>
      <c r="K4506" t="str">
        <f>IF(Tabela_Brasil[[#This Row],[IDHM]]&lt;=0.55,"Baixo",IF(Tabela_Brasil[[#This Row],[IDHM]]&lt;=0.699,"Médio",IF(Tabela_Brasil[[#This Row],[IDHM]]&lt;=0.799,"Alto","Muito Alto")))</f>
        <v>Médio</v>
      </c>
      <c r="L4506" t="str">
        <f>VLOOKUP(Tabela_Brasil[[#This Row],[Estado]],'De-Para_Estado_Regiao'!$B$3:$C$29,2,FALSE)</f>
        <v>Sul</v>
      </c>
      <c r="M4506">
        <f>IF(Tabela_Brasil[[#This Row],[IBGE_1-4]]&gt;=951,1,0)</f>
        <v>0</v>
      </c>
      <c r="N4506">
        <f>IF(Tabela_Brasil[[#This Row],[COMP_P]]&lt;=2,1,0)</f>
        <v>1</v>
      </c>
    </row>
    <row r="4507" spans="1:14" x14ac:dyDescent="0.25">
      <c r="A4507" s="12" t="s">
        <v>4363</v>
      </c>
      <c r="B4507" s="12" t="s">
        <v>16</v>
      </c>
      <c r="C4507" s="12">
        <v>215</v>
      </c>
      <c r="D4507" s="12">
        <v>0.58499999999999996</v>
      </c>
      <c r="E4507" s="12">
        <v>0.57899999999999996</v>
      </c>
      <c r="F4507" s="12">
        <v>0.432</v>
      </c>
      <c r="G4507" s="12">
        <v>8120.9</v>
      </c>
      <c r="H4507" s="13">
        <v>0</v>
      </c>
      <c r="I4507" t="str">
        <f>CONCATENATE(Tabela_Brasil[[#This Row],[Município]],"-",Tabela_Brasil[[#This Row],[Estado]])</f>
        <v>Crisólita-MG</v>
      </c>
      <c r="J4507">
        <f>IF(Tabela_Brasil[[#This Row],[IDHM]]&lt;=0.599,1,0)</f>
        <v>1</v>
      </c>
      <c r="K4507" t="str">
        <f>IF(Tabela_Brasil[[#This Row],[IDHM]]&lt;=0.55,"Baixo",IF(Tabela_Brasil[[#This Row],[IDHM]]&lt;=0.699,"Médio",IF(Tabela_Brasil[[#This Row],[IDHM]]&lt;=0.799,"Alto","Muito Alto")))</f>
        <v>Médio</v>
      </c>
      <c r="L4507" t="str">
        <f>VLOOKUP(Tabela_Brasil[[#This Row],[Estado]],'De-Para_Estado_Regiao'!$B$3:$C$29,2,FALSE)</f>
        <v>Sudeste</v>
      </c>
      <c r="M4507">
        <f>IF(Tabela_Brasil[[#This Row],[IBGE_1-4]]&gt;=951,1,0)</f>
        <v>0</v>
      </c>
      <c r="N4507">
        <f>IF(Tabela_Brasil[[#This Row],[COMP_P]]&lt;=2,1,0)</f>
        <v>1</v>
      </c>
    </row>
    <row r="4508" spans="1:14" x14ac:dyDescent="0.25">
      <c r="A4508" s="9" t="s">
        <v>4364</v>
      </c>
      <c r="B4508" s="9" t="s">
        <v>16</v>
      </c>
      <c r="C4508" s="9">
        <v>123</v>
      </c>
      <c r="D4508" s="9">
        <v>0.7</v>
      </c>
      <c r="E4508" s="9">
        <v>0.63300000000000001</v>
      </c>
      <c r="F4508" s="9">
        <v>0.64100000000000001</v>
      </c>
      <c r="G4508" s="9">
        <v>18567.150000000001</v>
      </c>
      <c r="H4508" s="10">
        <v>3</v>
      </c>
      <c r="I4508" t="str">
        <f>CONCATENATE(Tabela_Brasil[[#This Row],[Município]],"-",Tabela_Brasil[[#This Row],[Estado]])</f>
        <v>Arantina-MG</v>
      </c>
      <c r="J4508">
        <f>IF(Tabela_Brasil[[#This Row],[IDHM]]&lt;=0.599,1,0)</f>
        <v>0</v>
      </c>
      <c r="K4508" t="str">
        <f>IF(Tabela_Brasil[[#This Row],[IDHM]]&lt;=0.55,"Baixo",IF(Tabela_Brasil[[#This Row],[IDHM]]&lt;=0.699,"Médio",IF(Tabela_Brasil[[#This Row],[IDHM]]&lt;=0.799,"Alto","Muito Alto")))</f>
        <v>Alto</v>
      </c>
      <c r="L4508" t="str">
        <f>VLOOKUP(Tabela_Brasil[[#This Row],[Estado]],'De-Para_Estado_Regiao'!$B$3:$C$29,2,FALSE)</f>
        <v>Sudeste</v>
      </c>
      <c r="M4508">
        <f>IF(Tabela_Brasil[[#This Row],[IBGE_1-4]]&gt;=951,1,0)</f>
        <v>0</v>
      </c>
      <c r="N4508">
        <f>IF(Tabela_Brasil[[#This Row],[COMP_P]]&lt;=2,1,0)</f>
        <v>0</v>
      </c>
    </row>
    <row r="4509" spans="1:14" x14ac:dyDescent="0.25">
      <c r="A4509" s="12" t="s">
        <v>4365</v>
      </c>
      <c r="B4509" s="12" t="s">
        <v>118</v>
      </c>
      <c r="C4509" s="12">
        <v>105</v>
      </c>
      <c r="D4509" s="12">
        <v>0.58599999999999997</v>
      </c>
      <c r="E4509" s="12">
        <v>0.56299999999999994</v>
      </c>
      <c r="F4509" s="12">
        <v>0.47599999999999998</v>
      </c>
      <c r="G4509" s="12">
        <v>8115.21</v>
      </c>
      <c r="H4509" s="13">
        <v>1</v>
      </c>
      <c r="I4509" t="str">
        <f>CONCATENATE(Tabela_Brasil[[#This Row],[Município]],"-",Tabela_Brasil[[#This Row],[Estado]])</f>
        <v>Sussuapara-PI</v>
      </c>
      <c r="J4509">
        <f>IF(Tabela_Brasil[[#This Row],[IDHM]]&lt;=0.599,1,0)</f>
        <v>1</v>
      </c>
      <c r="K4509" t="str">
        <f>IF(Tabela_Brasil[[#This Row],[IDHM]]&lt;=0.55,"Baixo",IF(Tabela_Brasil[[#This Row],[IDHM]]&lt;=0.699,"Médio",IF(Tabela_Brasil[[#This Row],[IDHM]]&lt;=0.799,"Alto","Muito Alto")))</f>
        <v>Médio</v>
      </c>
      <c r="L4509" t="str">
        <f>VLOOKUP(Tabela_Brasil[[#This Row],[Estado]],'De-Para_Estado_Regiao'!$B$3:$C$29,2,FALSE)</f>
        <v>Nordeste</v>
      </c>
      <c r="M4509">
        <f>IF(Tabela_Brasil[[#This Row],[IBGE_1-4]]&gt;=951,1,0)</f>
        <v>0</v>
      </c>
      <c r="N4509">
        <f>IF(Tabela_Brasil[[#This Row],[COMP_P]]&lt;=2,1,0)</f>
        <v>1</v>
      </c>
    </row>
    <row r="4510" spans="1:14" x14ac:dyDescent="0.25">
      <c r="A4510" s="9" t="s">
        <v>4366</v>
      </c>
      <c r="B4510" s="9" t="s">
        <v>111</v>
      </c>
      <c r="C4510" s="9">
        <v>101</v>
      </c>
      <c r="D4510" s="9">
        <v>0.66200000000000003</v>
      </c>
      <c r="E4510" s="9">
        <v>0.67200000000000004</v>
      </c>
      <c r="F4510" s="9">
        <v>0.52900000000000003</v>
      </c>
      <c r="G4510" s="9">
        <v>14081.84</v>
      </c>
      <c r="H4510" s="10">
        <v>1</v>
      </c>
      <c r="I4510" t="str">
        <f>CONCATENATE(Tabela_Brasil[[#This Row],[Município]],"-",Tabela_Brasil[[#This Row],[Estado]])</f>
        <v>Jaú Do Tocantins-TO</v>
      </c>
      <c r="J4510">
        <f>IF(Tabela_Brasil[[#This Row],[IDHM]]&lt;=0.599,1,0)</f>
        <v>0</v>
      </c>
      <c r="K4510" t="str">
        <f>IF(Tabela_Brasil[[#This Row],[IDHM]]&lt;=0.55,"Baixo",IF(Tabela_Brasil[[#This Row],[IDHM]]&lt;=0.699,"Médio",IF(Tabela_Brasil[[#This Row],[IDHM]]&lt;=0.799,"Alto","Muito Alto")))</f>
        <v>Médio</v>
      </c>
      <c r="L4510" t="str">
        <f>VLOOKUP(Tabela_Brasil[[#This Row],[Estado]],'De-Para_Estado_Regiao'!$B$3:$C$29,2,FALSE)</f>
        <v>Norte</v>
      </c>
      <c r="M4510">
        <f>IF(Tabela_Brasil[[#This Row],[IBGE_1-4]]&gt;=951,1,0)</f>
        <v>0</v>
      </c>
      <c r="N4510">
        <f>IF(Tabela_Brasil[[#This Row],[COMP_P]]&lt;=2,1,0)</f>
        <v>1</v>
      </c>
    </row>
    <row r="4511" spans="1:14" x14ac:dyDescent="0.25">
      <c r="A4511" s="12" t="s">
        <v>4367</v>
      </c>
      <c r="B4511" s="12" t="s">
        <v>14</v>
      </c>
      <c r="C4511" s="12">
        <v>22</v>
      </c>
      <c r="D4511" s="12">
        <v>0.61599999999999999</v>
      </c>
      <c r="E4511" s="12">
        <v>0.67</v>
      </c>
      <c r="F4511" s="12">
        <v>0.441</v>
      </c>
      <c r="G4511" s="12">
        <v>17397.14</v>
      </c>
      <c r="H4511" s="13">
        <v>4</v>
      </c>
      <c r="I4511" t="str">
        <f>CONCATENATE(Tabela_Brasil[[#This Row],[Município]],"-",Tabela_Brasil[[#This Row],[Estado]])</f>
        <v>Herveiras-RS</v>
      </c>
      <c r="J4511">
        <f>IF(Tabela_Brasil[[#This Row],[IDHM]]&lt;=0.599,1,0)</f>
        <v>0</v>
      </c>
      <c r="K4511" t="str">
        <f>IF(Tabela_Brasil[[#This Row],[IDHM]]&lt;=0.55,"Baixo",IF(Tabela_Brasil[[#This Row],[IDHM]]&lt;=0.699,"Médio",IF(Tabela_Brasil[[#This Row],[IDHM]]&lt;=0.799,"Alto","Muito Alto")))</f>
        <v>Médio</v>
      </c>
      <c r="L4511" t="str">
        <f>VLOOKUP(Tabela_Brasil[[#This Row],[Estado]],'De-Para_Estado_Regiao'!$B$3:$C$29,2,FALSE)</f>
        <v>Sul</v>
      </c>
      <c r="M4511">
        <f>IF(Tabela_Brasil[[#This Row],[IBGE_1-4]]&gt;=951,1,0)</f>
        <v>0</v>
      </c>
      <c r="N4511">
        <f>IF(Tabela_Brasil[[#This Row],[COMP_P]]&lt;=2,1,0)</f>
        <v>0</v>
      </c>
    </row>
    <row r="4512" spans="1:14" x14ac:dyDescent="0.25">
      <c r="A4512" s="9" t="s">
        <v>4368</v>
      </c>
      <c r="B4512" s="9" t="s">
        <v>82</v>
      </c>
      <c r="C4512" s="9">
        <v>272</v>
      </c>
      <c r="D4512" s="9">
        <v>0.56999999999999995</v>
      </c>
      <c r="E4512" s="9">
        <v>0.52300000000000002</v>
      </c>
      <c r="F4512" s="9">
        <v>0.47299999999999998</v>
      </c>
      <c r="G4512" s="9">
        <v>7238.78</v>
      </c>
      <c r="H4512" s="10">
        <v>2</v>
      </c>
      <c r="I4512" t="str">
        <f>CONCATENATE(Tabela_Brasil[[#This Row],[Município]],"-",Tabela_Brasil[[#This Row],[Estado]])</f>
        <v>Livramento-PB</v>
      </c>
      <c r="J4512">
        <f>IF(Tabela_Brasil[[#This Row],[IDHM]]&lt;=0.599,1,0)</f>
        <v>1</v>
      </c>
      <c r="K4512" t="str">
        <f>IF(Tabela_Brasil[[#This Row],[IDHM]]&lt;=0.55,"Baixo",IF(Tabela_Brasil[[#This Row],[IDHM]]&lt;=0.699,"Médio",IF(Tabela_Brasil[[#This Row],[IDHM]]&lt;=0.799,"Alto","Muito Alto")))</f>
        <v>Médio</v>
      </c>
      <c r="L4512" t="str">
        <f>VLOOKUP(Tabela_Brasil[[#This Row],[Estado]],'De-Para_Estado_Regiao'!$B$3:$C$29,2,FALSE)</f>
        <v>Nordeste</v>
      </c>
      <c r="M4512">
        <f>IF(Tabela_Brasil[[#This Row],[IBGE_1-4]]&gt;=951,1,0)</f>
        <v>0</v>
      </c>
      <c r="N4512">
        <f>IF(Tabela_Brasil[[#This Row],[COMP_P]]&lt;=2,1,0)</f>
        <v>1</v>
      </c>
    </row>
    <row r="4513" spans="1:14" x14ac:dyDescent="0.25">
      <c r="A4513" s="12" t="s">
        <v>4369</v>
      </c>
      <c r="B4513" s="12" t="s">
        <v>7</v>
      </c>
      <c r="C4513" s="12">
        <v>82</v>
      </c>
      <c r="D4513" s="12">
        <v>0.73299999999999998</v>
      </c>
      <c r="E4513" s="12">
        <v>0.73599999999999999</v>
      </c>
      <c r="F4513" s="12">
        <v>0.66200000000000003</v>
      </c>
      <c r="G4513" s="12">
        <v>22460.63</v>
      </c>
      <c r="H4513" s="13">
        <v>3</v>
      </c>
      <c r="I4513" t="str">
        <f>CONCATENATE(Tabela_Brasil[[#This Row],[Município]],"-",Tabela_Brasil[[#This Row],[Estado]])</f>
        <v>Lucianópolis-SP</v>
      </c>
      <c r="J4513">
        <f>IF(Tabela_Brasil[[#This Row],[IDHM]]&lt;=0.599,1,0)</f>
        <v>0</v>
      </c>
      <c r="K4513" t="str">
        <f>IF(Tabela_Brasil[[#This Row],[IDHM]]&lt;=0.55,"Baixo",IF(Tabela_Brasil[[#This Row],[IDHM]]&lt;=0.699,"Médio",IF(Tabela_Brasil[[#This Row],[IDHM]]&lt;=0.799,"Alto","Muito Alto")))</f>
        <v>Alto</v>
      </c>
      <c r="L4513" t="str">
        <f>VLOOKUP(Tabela_Brasil[[#This Row],[Estado]],'De-Para_Estado_Regiao'!$B$3:$C$29,2,FALSE)</f>
        <v>Sudeste</v>
      </c>
      <c r="M4513">
        <f>IF(Tabela_Brasil[[#This Row],[IBGE_1-4]]&gt;=951,1,0)</f>
        <v>0</v>
      </c>
      <c r="N4513">
        <f>IF(Tabela_Brasil[[#This Row],[COMP_P]]&lt;=2,1,0)</f>
        <v>0</v>
      </c>
    </row>
    <row r="4514" spans="1:14" x14ac:dyDescent="0.25">
      <c r="A4514" s="9" t="s">
        <v>4370</v>
      </c>
      <c r="B4514" s="9" t="s">
        <v>31</v>
      </c>
      <c r="C4514" s="9">
        <v>146</v>
      </c>
      <c r="D4514" s="9">
        <v>0.57999999999999996</v>
      </c>
      <c r="E4514" s="9">
        <v>0.52900000000000003</v>
      </c>
      <c r="F4514" s="9">
        <v>0.48199999999999998</v>
      </c>
      <c r="G4514" s="9">
        <v>5996.43</v>
      </c>
      <c r="H4514" s="10">
        <v>0</v>
      </c>
      <c r="I4514" t="str">
        <f>CONCATENATE(Tabela_Brasil[[#This Row],[Município]],"-",Tabela_Brasil[[#This Row],[Estado]])</f>
        <v>Tarrafas-CE</v>
      </c>
      <c r="J4514">
        <f>IF(Tabela_Brasil[[#This Row],[IDHM]]&lt;=0.599,1,0)</f>
        <v>1</v>
      </c>
      <c r="K4514" t="str">
        <f>IF(Tabela_Brasil[[#This Row],[IDHM]]&lt;=0.55,"Baixo",IF(Tabela_Brasil[[#This Row],[IDHM]]&lt;=0.699,"Médio",IF(Tabela_Brasil[[#This Row],[IDHM]]&lt;=0.799,"Alto","Muito Alto")))</f>
        <v>Médio</v>
      </c>
      <c r="L4514" t="str">
        <f>VLOOKUP(Tabela_Brasil[[#This Row],[Estado]],'De-Para_Estado_Regiao'!$B$3:$C$29,2,FALSE)</f>
        <v>Nordeste</v>
      </c>
      <c r="M4514">
        <f>IF(Tabela_Brasil[[#This Row],[IBGE_1-4]]&gt;=951,1,0)</f>
        <v>0</v>
      </c>
      <c r="N4514">
        <f>IF(Tabela_Brasil[[#This Row],[COMP_P]]&lt;=2,1,0)</f>
        <v>1</v>
      </c>
    </row>
    <row r="4515" spans="1:14" x14ac:dyDescent="0.25">
      <c r="A4515" s="12" t="s">
        <v>4371</v>
      </c>
      <c r="B4515" s="12" t="s">
        <v>59</v>
      </c>
      <c r="C4515" s="12">
        <v>34</v>
      </c>
      <c r="D4515" s="12">
        <v>0.73699999999999999</v>
      </c>
      <c r="E4515" s="12">
        <v>0.76500000000000001</v>
      </c>
      <c r="F4515" s="12">
        <v>0.60899999999999999</v>
      </c>
      <c r="G4515" s="12">
        <v>23077.22</v>
      </c>
      <c r="H4515" s="13">
        <v>1</v>
      </c>
      <c r="I4515" t="str">
        <f>CONCATENATE(Tabela_Brasil[[#This Row],[Município]],"-",Tabela_Brasil[[#This Row],[Estado]])</f>
        <v>Presidente Nereu-SC</v>
      </c>
      <c r="J4515">
        <f>IF(Tabela_Brasil[[#This Row],[IDHM]]&lt;=0.599,1,0)</f>
        <v>0</v>
      </c>
      <c r="K4515" t="str">
        <f>IF(Tabela_Brasil[[#This Row],[IDHM]]&lt;=0.55,"Baixo",IF(Tabela_Brasil[[#This Row],[IDHM]]&lt;=0.699,"Médio",IF(Tabela_Brasil[[#This Row],[IDHM]]&lt;=0.799,"Alto","Muito Alto")))</f>
        <v>Alto</v>
      </c>
      <c r="L4515" t="str">
        <f>VLOOKUP(Tabela_Brasil[[#This Row],[Estado]],'De-Para_Estado_Regiao'!$B$3:$C$29,2,FALSE)</f>
        <v>Sul</v>
      </c>
      <c r="M4515">
        <f>IF(Tabela_Brasil[[#This Row],[IBGE_1-4]]&gt;=951,1,0)</f>
        <v>0</v>
      </c>
      <c r="N4515">
        <f>IF(Tabela_Brasil[[#This Row],[COMP_P]]&lt;=2,1,0)</f>
        <v>1</v>
      </c>
    </row>
    <row r="4516" spans="1:14" x14ac:dyDescent="0.25">
      <c r="A4516" s="9" t="s">
        <v>4372</v>
      </c>
      <c r="B4516" s="9" t="s">
        <v>16</v>
      </c>
      <c r="C4516" s="9">
        <v>262</v>
      </c>
      <c r="D4516" s="9">
        <v>0.60699999999999998</v>
      </c>
      <c r="E4516" s="9">
        <v>0.59699999999999998</v>
      </c>
      <c r="F4516" s="9">
        <v>0.49</v>
      </c>
      <c r="G4516" s="9">
        <v>8372.73</v>
      </c>
      <c r="H4516" s="10">
        <v>4</v>
      </c>
      <c r="I4516" t="str">
        <f>CONCATENATE(Tabela_Brasil[[#This Row],[Município]],"-",Tabela_Brasil[[#This Row],[Estado]])</f>
        <v>São Sebastião Do Anta-MG</v>
      </c>
      <c r="J4516">
        <f>IF(Tabela_Brasil[[#This Row],[IDHM]]&lt;=0.599,1,0)</f>
        <v>0</v>
      </c>
      <c r="K4516" t="str">
        <f>IF(Tabela_Brasil[[#This Row],[IDHM]]&lt;=0.55,"Baixo",IF(Tabela_Brasil[[#This Row],[IDHM]]&lt;=0.699,"Médio",IF(Tabela_Brasil[[#This Row],[IDHM]]&lt;=0.799,"Alto","Muito Alto")))</f>
        <v>Médio</v>
      </c>
      <c r="L4516" t="str">
        <f>VLOOKUP(Tabela_Brasil[[#This Row],[Estado]],'De-Para_Estado_Regiao'!$B$3:$C$29,2,FALSE)</f>
        <v>Sudeste</v>
      </c>
      <c r="M4516">
        <f>IF(Tabela_Brasil[[#This Row],[IBGE_1-4]]&gt;=951,1,0)</f>
        <v>0</v>
      </c>
      <c r="N4516">
        <f>IF(Tabela_Brasil[[#This Row],[COMP_P]]&lt;=2,1,0)</f>
        <v>0</v>
      </c>
    </row>
    <row r="4517" spans="1:14" x14ac:dyDescent="0.25">
      <c r="A4517" s="12" t="s">
        <v>4373</v>
      </c>
      <c r="B4517" s="12" t="s">
        <v>59</v>
      </c>
      <c r="C4517" s="12">
        <v>51</v>
      </c>
      <c r="D4517" s="12">
        <v>0.72</v>
      </c>
      <c r="E4517" s="12">
        <v>0.70799999999999996</v>
      </c>
      <c r="F4517" s="12">
        <v>0.61</v>
      </c>
      <c r="G4517" s="12">
        <v>24925.46</v>
      </c>
      <c r="H4517" s="13">
        <v>1</v>
      </c>
      <c r="I4517" t="str">
        <f>CONCATENATE(Tabela_Brasil[[#This Row],[Município]],"-",Tabela_Brasil[[#This Row],[Estado]])</f>
        <v>Jupiá-SC</v>
      </c>
      <c r="J4517">
        <f>IF(Tabela_Brasil[[#This Row],[IDHM]]&lt;=0.599,1,0)</f>
        <v>0</v>
      </c>
      <c r="K4517" t="str">
        <f>IF(Tabela_Brasil[[#This Row],[IDHM]]&lt;=0.55,"Baixo",IF(Tabela_Brasil[[#This Row],[IDHM]]&lt;=0.699,"Médio",IF(Tabela_Brasil[[#This Row],[IDHM]]&lt;=0.799,"Alto","Muito Alto")))</f>
        <v>Alto</v>
      </c>
      <c r="L4517" t="str">
        <f>VLOOKUP(Tabela_Brasil[[#This Row],[Estado]],'De-Para_Estado_Regiao'!$B$3:$C$29,2,FALSE)</f>
        <v>Sul</v>
      </c>
      <c r="M4517">
        <f>IF(Tabela_Brasil[[#This Row],[IBGE_1-4]]&gt;=951,1,0)</f>
        <v>0</v>
      </c>
      <c r="N4517">
        <f>IF(Tabela_Brasil[[#This Row],[COMP_P]]&lt;=2,1,0)</f>
        <v>1</v>
      </c>
    </row>
    <row r="4518" spans="1:14" x14ac:dyDescent="0.25">
      <c r="A4518" s="9" t="s">
        <v>4374</v>
      </c>
      <c r="B4518" s="9" t="s">
        <v>14</v>
      </c>
      <c r="C4518" s="9">
        <v>21</v>
      </c>
      <c r="D4518" s="9">
        <v>0.72</v>
      </c>
      <c r="E4518" s="9">
        <v>0.73499999999999999</v>
      </c>
      <c r="F4518" s="9">
        <v>0.61099999999999999</v>
      </c>
      <c r="G4518" s="9">
        <v>38904.14</v>
      </c>
      <c r="H4518" s="10">
        <v>1</v>
      </c>
      <c r="I4518" t="str">
        <f>CONCATENATE(Tabela_Brasil[[#This Row],[Município]],"-",Tabela_Brasil[[#This Row],[Estado]])</f>
        <v>Engenho Velho-RS</v>
      </c>
      <c r="J4518">
        <f>IF(Tabela_Brasil[[#This Row],[IDHM]]&lt;=0.599,1,0)</f>
        <v>0</v>
      </c>
      <c r="K4518" t="str">
        <f>IF(Tabela_Brasil[[#This Row],[IDHM]]&lt;=0.55,"Baixo",IF(Tabela_Brasil[[#This Row],[IDHM]]&lt;=0.699,"Médio",IF(Tabela_Brasil[[#This Row],[IDHM]]&lt;=0.799,"Alto","Muito Alto")))</f>
        <v>Alto</v>
      </c>
      <c r="L4518" t="str">
        <f>VLOOKUP(Tabela_Brasil[[#This Row],[Estado]],'De-Para_Estado_Regiao'!$B$3:$C$29,2,FALSE)</f>
        <v>Sul</v>
      </c>
      <c r="M4518">
        <f>IF(Tabela_Brasil[[#This Row],[IBGE_1-4]]&gt;=951,1,0)</f>
        <v>0</v>
      </c>
      <c r="N4518">
        <f>IF(Tabela_Brasil[[#This Row],[COMP_P]]&lt;=2,1,0)</f>
        <v>1</v>
      </c>
    </row>
    <row r="4519" spans="1:14" x14ac:dyDescent="0.25">
      <c r="A4519" s="12" t="s">
        <v>4375</v>
      </c>
      <c r="B4519" s="12" t="s">
        <v>19</v>
      </c>
      <c r="C4519" s="12">
        <v>287</v>
      </c>
      <c r="D4519" s="12">
        <v>0.59499999999999997</v>
      </c>
      <c r="E4519" s="12">
        <v>0.56699999999999995</v>
      </c>
      <c r="F4519" s="12">
        <v>0.52300000000000002</v>
      </c>
      <c r="G4519" s="12">
        <v>11059.74</v>
      </c>
      <c r="H4519" s="13">
        <v>1</v>
      </c>
      <c r="I4519" t="str">
        <f>CONCATENATE(Tabela_Brasil[[#This Row],[Município]],"-",Tabela_Brasil[[#This Row],[Estado]])</f>
        <v>Itacuruba-PE</v>
      </c>
      <c r="J4519">
        <f>IF(Tabela_Brasil[[#This Row],[IDHM]]&lt;=0.599,1,0)</f>
        <v>1</v>
      </c>
      <c r="K4519" t="str">
        <f>IF(Tabela_Brasil[[#This Row],[IDHM]]&lt;=0.55,"Baixo",IF(Tabela_Brasil[[#This Row],[IDHM]]&lt;=0.699,"Médio",IF(Tabela_Brasil[[#This Row],[IDHM]]&lt;=0.799,"Alto","Muito Alto")))</f>
        <v>Médio</v>
      </c>
      <c r="L4519" t="str">
        <f>VLOOKUP(Tabela_Brasil[[#This Row],[Estado]],'De-Para_Estado_Regiao'!$B$3:$C$29,2,FALSE)</f>
        <v>Nordeste</v>
      </c>
      <c r="M4519">
        <f>IF(Tabela_Brasil[[#This Row],[IBGE_1-4]]&gt;=951,1,0)</f>
        <v>0</v>
      </c>
      <c r="N4519">
        <f>IF(Tabela_Brasil[[#This Row],[COMP_P]]&lt;=2,1,0)</f>
        <v>1</v>
      </c>
    </row>
    <row r="4520" spans="1:14" x14ac:dyDescent="0.25">
      <c r="A4520" s="9" t="s">
        <v>4376</v>
      </c>
      <c r="B4520" s="9" t="s">
        <v>82</v>
      </c>
      <c r="C4520" s="9">
        <v>240</v>
      </c>
      <c r="D4520" s="9">
        <v>0.56999999999999995</v>
      </c>
      <c r="E4520" s="9">
        <v>0.56499999999999995</v>
      </c>
      <c r="F4520" s="9">
        <v>0.42399999999999999</v>
      </c>
      <c r="G4520" s="9">
        <v>7553.81</v>
      </c>
      <c r="H4520" s="10">
        <v>3</v>
      </c>
      <c r="I4520" t="str">
        <f>CONCATENATE(Tabela_Brasil[[#This Row],[Município]],"-",Tabela_Brasil[[#This Row],[Estado]])</f>
        <v>Serra Redonda-PB</v>
      </c>
      <c r="J4520">
        <f>IF(Tabela_Brasil[[#This Row],[IDHM]]&lt;=0.599,1,0)</f>
        <v>1</v>
      </c>
      <c r="K4520" t="str">
        <f>IF(Tabela_Brasil[[#This Row],[IDHM]]&lt;=0.55,"Baixo",IF(Tabela_Brasil[[#This Row],[IDHM]]&lt;=0.699,"Médio",IF(Tabela_Brasil[[#This Row],[IDHM]]&lt;=0.799,"Alto","Muito Alto")))</f>
        <v>Médio</v>
      </c>
      <c r="L4520" t="str">
        <f>VLOOKUP(Tabela_Brasil[[#This Row],[Estado]],'De-Para_Estado_Regiao'!$B$3:$C$29,2,FALSE)</f>
        <v>Nordeste</v>
      </c>
      <c r="M4520">
        <f>IF(Tabela_Brasil[[#This Row],[IBGE_1-4]]&gt;=951,1,0)</f>
        <v>0</v>
      </c>
      <c r="N4520">
        <f>IF(Tabela_Brasil[[#This Row],[COMP_P]]&lt;=2,1,0)</f>
        <v>0</v>
      </c>
    </row>
    <row r="4521" spans="1:14" x14ac:dyDescent="0.25">
      <c r="A4521" s="12" t="s">
        <v>3581</v>
      </c>
      <c r="B4521" s="12" t="s">
        <v>19</v>
      </c>
      <c r="C4521" s="12">
        <v>219</v>
      </c>
      <c r="D4521" s="12">
        <v>0.57399999999999995</v>
      </c>
      <c r="E4521" s="12">
        <v>0.56299999999999994</v>
      </c>
      <c r="F4521" s="12">
        <v>0.49299999999999999</v>
      </c>
      <c r="G4521" s="12">
        <v>7115.49</v>
      </c>
      <c r="H4521" s="13">
        <v>0</v>
      </c>
      <c r="I4521" t="str">
        <f>CONCATENATE(Tabela_Brasil[[#This Row],[Município]],"-",Tabela_Brasil[[#This Row],[Estado]])</f>
        <v>Brejinho-PE</v>
      </c>
      <c r="J4521">
        <f>IF(Tabela_Brasil[[#This Row],[IDHM]]&lt;=0.599,1,0)</f>
        <v>1</v>
      </c>
      <c r="K4521" t="str">
        <f>IF(Tabela_Brasil[[#This Row],[IDHM]]&lt;=0.55,"Baixo",IF(Tabela_Brasil[[#This Row],[IDHM]]&lt;=0.699,"Médio",IF(Tabela_Brasil[[#This Row],[IDHM]]&lt;=0.799,"Alto","Muito Alto")))</f>
        <v>Médio</v>
      </c>
      <c r="L4521" t="str">
        <f>VLOOKUP(Tabela_Brasil[[#This Row],[Estado]],'De-Para_Estado_Regiao'!$B$3:$C$29,2,FALSE)</f>
        <v>Nordeste</v>
      </c>
      <c r="M4521">
        <f>IF(Tabela_Brasil[[#This Row],[IBGE_1-4]]&gt;=951,1,0)</f>
        <v>0</v>
      </c>
      <c r="N4521">
        <f>IF(Tabela_Brasil[[#This Row],[COMP_P]]&lt;=2,1,0)</f>
        <v>1</v>
      </c>
    </row>
    <row r="4522" spans="1:14" x14ac:dyDescent="0.25">
      <c r="A4522" s="9" t="s">
        <v>4377</v>
      </c>
      <c r="B4522" s="9" t="s">
        <v>118</v>
      </c>
      <c r="C4522" s="9">
        <v>139</v>
      </c>
      <c r="D4522" s="9">
        <v>0.55000000000000004</v>
      </c>
      <c r="E4522" s="9">
        <v>0.498</v>
      </c>
      <c r="F4522" s="9">
        <v>0.439</v>
      </c>
      <c r="G4522" s="9">
        <v>5650.76</v>
      </c>
      <c r="H4522" s="10">
        <v>0</v>
      </c>
      <c r="I4522" t="str">
        <f>CONCATENATE(Tabela_Brasil[[#This Row],[Município]],"-",Tabela_Brasil[[#This Row],[Estado]])</f>
        <v>Dom Inocêncio-PI</v>
      </c>
      <c r="J4522">
        <f>IF(Tabela_Brasil[[#This Row],[IDHM]]&lt;=0.599,1,0)</f>
        <v>1</v>
      </c>
      <c r="K4522" t="str">
        <f>IF(Tabela_Brasil[[#This Row],[IDHM]]&lt;=0.55,"Baixo",IF(Tabela_Brasil[[#This Row],[IDHM]]&lt;=0.699,"Médio",IF(Tabela_Brasil[[#This Row],[IDHM]]&lt;=0.799,"Alto","Muito Alto")))</f>
        <v>Baixo</v>
      </c>
      <c r="L4522" t="str">
        <f>VLOOKUP(Tabela_Brasil[[#This Row],[Estado]],'De-Para_Estado_Regiao'!$B$3:$C$29,2,FALSE)</f>
        <v>Nordeste</v>
      </c>
      <c r="M4522">
        <f>IF(Tabela_Brasil[[#This Row],[IBGE_1-4]]&gt;=951,1,0)</f>
        <v>0</v>
      </c>
      <c r="N4522">
        <f>IF(Tabela_Brasil[[#This Row],[COMP_P]]&lt;=2,1,0)</f>
        <v>1</v>
      </c>
    </row>
    <row r="4523" spans="1:14" x14ac:dyDescent="0.25">
      <c r="A4523" s="12" t="s">
        <v>4378</v>
      </c>
      <c r="B4523" s="12" t="s">
        <v>111</v>
      </c>
      <c r="C4523" s="12">
        <v>133</v>
      </c>
      <c r="D4523" s="12">
        <v>0.60099999999999998</v>
      </c>
      <c r="E4523" s="12">
        <v>0.61099999999999999</v>
      </c>
      <c r="F4523" s="12">
        <v>0.44600000000000001</v>
      </c>
      <c r="G4523" s="12">
        <v>14125.35</v>
      </c>
      <c r="H4523" s="13">
        <v>0</v>
      </c>
      <c r="I4523" t="str">
        <f>CONCATENATE(Tabela_Brasil[[#This Row],[Município]],"-",Tabela_Brasil[[#This Row],[Estado]])</f>
        <v>Itapiratins-TO</v>
      </c>
      <c r="J4523">
        <f>IF(Tabela_Brasil[[#This Row],[IDHM]]&lt;=0.599,1,0)</f>
        <v>0</v>
      </c>
      <c r="K4523" t="str">
        <f>IF(Tabela_Brasil[[#This Row],[IDHM]]&lt;=0.55,"Baixo",IF(Tabela_Brasil[[#This Row],[IDHM]]&lt;=0.699,"Médio",IF(Tabela_Brasil[[#This Row],[IDHM]]&lt;=0.799,"Alto","Muito Alto")))</f>
        <v>Médio</v>
      </c>
      <c r="L4523" t="str">
        <f>VLOOKUP(Tabela_Brasil[[#This Row],[Estado]],'De-Para_Estado_Regiao'!$B$3:$C$29,2,FALSE)</f>
        <v>Norte</v>
      </c>
      <c r="M4523">
        <f>IF(Tabela_Brasil[[#This Row],[IBGE_1-4]]&gt;=951,1,0)</f>
        <v>0</v>
      </c>
      <c r="N4523">
        <f>IF(Tabela_Brasil[[#This Row],[COMP_P]]&lt;=2,1,0)</f>
        <v>1</v>
      </c>
    </row>
    <row r="4524" spans="1:14" x14ac:dyDescent="0.25">
      <c r="A4524" s="9" t="s">
        <v>4379</v>
      </c>
      <c r="B4524" s="9" t="s">
        <v>24</v>
      </c>
      <c r="C4524" s="9">
        <v>136</v>
      </c>
      <c r="D4524" s="9">
        <v>0.57899999999999996</v>
      </c>
      <c r="E4524" s="9">
        <v>0.56100000000000005</v>
      </c>
      <c r="F4524" s="9">
        <v>0.45400000000000001</v>
      </c>
      <c r="G4524" s="9">
        <v>5956.45</v>
      </c>
      <c r="H4524" s="10">
        <v>3</v>
      </c>
      <c r="I4524" t="str">
        <f>CONCATENATE(Tabela_Brasil[[#This Row],[Município]],"-",Tabela_Brasil[[#This Row],[Estado]])</f>
        <v>Cordeiros-BA</v>
      </c>
      <c r="J4524">
        <f>IF(Tabela_Brasil[[#This Row],[IDHM]]&lt;=0.599,1,0)</f>
        <v>1</v>
      </c>
      <c r="K4524" t="str">
        <f>IF(Tabela_Brasil[[#This Row],[IDHM]]&lt;=0.55,"Baixo",IF(Tabela_Brasil[[#This Row],[IDHM]]&lt;=0.699,"Médio",IF(Tabela_Brasil[[#This Row],[IDHM]]&lt;=0.799,"Alto","Muito Alto")))</f>
        <v>Médio</v>
      </c>
      <c r="L4524" t="str">
        <f>VLOOKUP(Tabela_Brasil[[#This Row],[Estado]],'De-Para_Estado_Regiao'!$B$3:$C$29,2,FALSE)</f>
        <v>Nordeste</v>
      </c>
      <c r="M4524">
        <f>IF(Tabela_Brasil[[#This Row],[IBGE_1-4]]&gt;=951,1,0)</f>
        <v>0</v>
      </c>
      <c r="N4524">
        <f>IF(Tabela_Brasil[[#This Row],[COMP_P]]&lt;=2,1,0)</f>
        <v>0</v>
      </c>
    </row>
    <row r="4525" spans="1:14" x14ac:dyDescent="0.25">
      <c r="A4525" s="12" t="s">
        <v>4380</v>
      </c>
      <c r="B4525" s="12" t="s">
        <v>14</v>
      </c>
      <c r="C4525" s="12">
        <v>33</v>
      </c>
      <c r="D4525" s="12">
        <v>0.68</v>
      </c>
      <c r="E4525" s="12">
        <v>0.67900000000000005</v>
      </c>
      <c r="F4525" s="12">
        <v>0.56599999999999995</v>
      </c>
      <c r="G4525" s="12">
        <v>22781.02</v>
      </c>
      <c r="H4525" s="13">
        <v>3</v>
      </c>
      <c r="I4525" t="str">
        <f>CONCATENATE(Tabela_Brasil[[#This Row],[Município]],"-",Tabela_Brasil[[#This Row],[Estado]])</f>
        <v>Novo Tiradentes-RS</v>
      </c>
      <c r="J4525">
        <f>IF(Tabela_Brasil[[#This Row],[IDHM]]&lt;=0.599,1,0)</f>
        <v>0</v>
      </c>
      <c r="K4525" t="str">
        <f>IF(Tabela_Brasil[[#This Row],[IDHM]]&lt;=0.55,"Baixo",IF(Tabela_Brasil[[#This Row],[IDHM]]&lt;=0.699,"Médio",IF(Tabela_Brasil[[#This Row],[IDHM]]&lt;=0.799,"Alto","Muito Alto")))</f>
        <v>Médio</v>
      </c>
      <c r="L4525" t="str">
        <f>VLOOKUP(Tabela_Brasil[[#This Row],[Estado]],'De-Para_Estado_Regiao'!$B$3:$C$29,2,FALSE)</f>
        <v>Sul</v>
      </c>
      <c r="M4525">
        <f>IF(Tabela_Brasil[[#This Row],[IBGE_1-4]]&gt;=951,1,0)</f>
        <v>0</v>
      </c>
      <c r="N4525">
        <f>IF(Tabela_Brasil[[#This Row],[COMP_P]]&lt;=2,1,0)</f>
        <v>0</v>
      </c>
    </row>
    <row r="4526" spans="1:14" x14ac:dyDescent="0.25">
      <c r="A4526" s="9" t="s">
        <v>4381</v>
      </c>
      <c r="B4526" s="9" t="s">
        <v>24</v>
      </c>
      <c r="C4526" s="9">
        <v>180</v>
      </c>
      <c r="D4526" s="9">
        <v>0.60699999999999998</v>
      </c>
      <c r="E4526" s="9">
        <v>0.57199999999999995</v>
      </c>
      <c r="F4526" s="9">
        <v>0.503</v>
      </c>
      <c r="G4526" s="9">
        <v>5920.69</v>
      </c>
      <c r="H4526" s="10">
        <v>1</v>
      </c>
      <c r="I4526" t="str">
        <f>CONCATENATE(Tabela_Brasil[[#This Row],[Município]],"-",Tabela_Brasil[[#This Row],[Estado]])</f>
        <v>Ouriçangas-BA</v>
      </c>
      <c r="J4526">
        <f>IF(Tabela_Brasil[[#This Row],[IDHM]]&lt;=0.599,1,0)</f>
        <v>0</v>
      </c>
      <c r="K4526" t="str">
        <f>IF(Tabela_Brasil[[#This Row],[IDHM]]&lt;=0.55,"Baixo",IF(Tabela_Brasil[[#This Row],[IDHM]]&lt;=0.699,"Médio",IF(Tabela_Brasil[[#This Row],[IDHM]]&lt;=0.799,"Alto","Muito Alto")))</f>
        <v>Médio</v>
      </c>
      <c r="L4526" t="str">
        <f>VLOOKUP(Tabela_Brasil[[#This Row],[Estado]],'De-Para_Estado_Regiao'!$B$3:$C$29,2,FALSE)</f>
        <v>Nordeste</v>
      </c>
      <c r="M4526">
        <f>IF(Tabela_Brasil[[#This Row],[IBGE_1-4]]&gt;=951,1,0)</f>
        <v>0</v>
      </c>
      <c r="N4526">
        <f>IF(Tabela_Brasil[[#This Row],[COMP_P]]&lt;=2,1,0)</f>
        <v>1</v>
      </c>
    </row>
    <row r="4527" spans="1:14" x14ac:dyDescent="0.25">
      <c r="A4527" s="12" t="s">
        <v>4382</v>
      </c>
      <c r="B4527" s="12" t="s">
        <v>94</v>
      </c>
      <c r="C4527" s="12">
        <v>175</v>
      </c>
      <c r="D4527" s="12">
        <v>0.53900000000000003</v>
      </c>
      <c r="E4527" s="12">
        <v>0.497</v>
      </c>
      <c r="F4527" s="12">
        <v>0.443</v>
      </c>
      <c r="G4527" s="12">
        <v>7262.7</v>
      </c>
      <c r="H4527" s="13">
        <v>1</v>
      </c>
      <c r="I4527" t="str">
        <f>CONCATENATE(Tabela_Brasil[[#This Row],[Município]],"-",Tabela_Brasil[[#This Row],[Estado]])</f>
        <v>Monteirópolis-AL</v>
      </c>
      <c r="J4527">
        <f>IF(Tabela_Brasil[[#This Row],[IDHM]]&lt;=0.599,1,0)</f>
        <v>1</v>
      </c>
      <c r="K4527" t="str">
        <f>IF(Tabela_Brasil[[#This Row],[IDHM]]&lt;=0.55,"Baixo",IF(Tabela_Brasil[[#This Row],[IDHM]]&lt;=0.699,"Médio",IF(Tabela_Brasil[[#This Row],[IDHM]]&lt;=0.799,"Alto","Muito Alto")))</f>
        <v>Baixo</v>
      </c>
      <c r="L4527" t="str">
        <f>VLOOKUP(Tabela_Brasil[[#This Row],[Estado]],'De-Para_Estado_Regiao'!$B$3:$C$29,2,FALSE)</f>
        <v>Nordeste</v>
      </c>
      <c r="M4527">
        <f>IF(Tabela_Brasil[[#This Row],[IBGE_1-4]]&gt;=951,1,0)</f>
        <v>0</v>
      </c>
      <c r="N4527">
        <f>IF(Tabela_Brasil[[#This Row],[COMP_P]]&lt;=2,1,0)</f>
        <v>1</v>
      </c>
    </row>
    <row r="4528" spans="1:14" x14ac:dyDescent="0.25">
      <c r="A4528" s="9" t="s">
        <v>4383</v>
      </c>
      <c r="B4528" s="9" t="s">
        <v>82</v>
      </c>
      <c r="C4528" s="9">
        <v>361</v>
      </c>
      <c r="D4528" s="9">
        <v>0.60799999999999998</v>
      </c>
      <c r="E4528" s="9">
        <v>0.58199999999999996</v>
      </c>
      <c r="F4528" s="9">
        <v>0.51200000000000001</v>
      </c>
      <c r="G4528" s="9">
        <v>8006.14</v>
      </c>
      <c r="H4528" s="10">
        <v>3</v>
      </c>
      <c r="I4528" t="str">
        <f>CONCATENATE(Tabela_Brasil[[#This Row],[Município]],"-",Tabela_Brasil[[#This Row],[Estado]])</f>
        <v>Marizópolis-PB</v>
      </c>
      <c r="J4528">
        <f>IF(Tabela_Brasil[[#This Row],[IDHM]]&lt;=0.599,1,0)</f>
        <v>0</v>
      </c>
      <c r="K4528" t="str">
        <f>IF(Tabela_Brasil[[#This Row],[IDHM]]&lt;=0.55,"Baixo",IF(Tabela_Brasil[[#This Row],[IDHM]]&lt;=0.699,"Médio",IF(Tabela_Brasil[[#This Row],[IDHM]]&lt;=0.799,"Alto","Muito Alto")))</f>
        <v>Médio</v>
      </c>
      <c r="L4528" t="str">
        <f>VLOOKUP(Tabela_Brasil[[#This Row],[Estado]],'De-Para_Estado_Regiao'!$B$3:$C$29,2,FALSE)</f>
        <v>Nordeste</v>
      </c>
      <c r="M4528">
        <f>IF(Tabela_Brasil[[#This Row],[IBGE_1-4]]&gt;=951,1,0)</f>
        <v>0</v>
      </c>
      <c r="N4528">
        <f>IF(Tabela_Brasil[[#This Row],[COMP_P]]&lt;=2,1,0)</f>
        <v>0</v>
      </c>
    </row>
    <row r="4529" spans="1:14" x14ac:dyDescent="0.25">
      <c r="A4529" s="12" t="s">
        <v>4384</v>
      </c>
      <c r="B4529" s="12" t="s">
        <v>82</v>
      </c>
      <c r="C4529" s="12">
        <v>114</v>
      </c>
      <c r="D4529" s="12">
        <v>0.52400000000000002</v>
      </c>
      <c r="E4529" s="12">
        <v>0.52900000000000003</v>
      </c>
      <c r="F4529" s="12">
        <v>0.39800000000000002</v>
      </c>
      <c r="G4529" s="12">
        <v>8276.2800000000007</v>
      </c>
      <c r="H4529" s="13">
        <v>1</v>
      </c>
      <c r="I4529" t="str">
        <f>CONCATENATE(Tabela_Brasil[[#This Row],[Município]],"-",Tabela_Brasil[[#This Row],[Estado]])</f>
        <v>Cuité De Mamanguape-PB</v>
      </c>
      <c r="J4529">
        <f>IF(Tabela_Brasil[[#This Row],[IDHM]]&lt;=0.599,1,0)</f>
        <v>1</v>
      </c>
      <c r="K4529" t="str">
        <f>IF(Tabela_Brasil[[#This Row],[IDHM]]&lt;=0.55,"Baixo",IF(Tabela_Brasil[[#This Row],[IDHM]]&lt;=0.699,"Médio",IF(Tabela_Brasil[[#This Row],[IDHM]]&lt;=0.799,"Alto","Muito Alto")))</f>
        <v>Baixo</v>
      </c>
      <c r="L4529" t="str">
        <f>VLOOKUP(Tabela_Brasil[[#This Row],[Estado]],'De-Para_Estado_Regiao'!$B$3:$C$29,2,FALSE)</f>
        <v>Nordeste</v>
      </c>
      <c r="M4529">
        <f>IF(Tabela_Brasil[[#This Row],[IBGE_1-4]]&gt;=951,1,0)</f>
        <v>0</v>
      </c>
      <c r="N4529">
        <f>IF(Tabela_Brasil[[#This Row],[COMP_P]]&lt;=2,1,0)</f>
        <v>1</v>
      </c>
    </row>
    <row r="4530" spans="1:14" x14ac:dyDescent="0.25">
      <c r="A4530" s="9" t="s">
        <v>4385</v>
      </c>
      <c r="B4530" s="9" t="s">
        <v>16</v>
      </c>
      <c r="C4530" s="9">
        <v>77</v>
      </c>
      <c r="D4530" s="9">
        <v>0.7</v>
      </c>
      <c r="E4530" s="9">
        <v>0.69399999999999995</v>
      </c>
      <c r="F4530" s="9">
        <v>0.56899999999999995</v>
      </c>
      <c r="G4530" s="9">
        <v>18859.25</v>
      </c>
      <c r="H4530" s="10">
        <v>2</v>
      </c>
      <c r="I4530" t="str">
        <f>CONCATENATE(Tabela_Brasil[[#This Row],[Município]],"-",Tabela_Brasil[[#This Row],[Estado]])</f>
        <v>Ingaí-MG</v>
      </c>
      <c r="J4530">
        <f>IF(Tabela_Brasil[[#This Row],[IDHM]]&lt;=0.599,1,0)</f>
        <v>0</v>
      </c>
      <c r="K4530" t="str">
        <f>IF(Tabela_Brasil[[#This Row],[IDHM]]&lt;=0.55,"Baixo",IF(Tabela_Brasil[[#This Row],[IDHM]]&lt;=0.699,"Médio",IF(Tabela_Brasil[[#This Row],[IDHM]]&lt;=0.799,"Alto","Muito Alto")))</f>
        <v>Alto</v>
      </c>
      <c r="L4530" t="str">
        <f>VLOOKUP(Tabela_Brasil[[#This Row],[Estado]],'De-Para_Estado_Regiao'!$B$3:$C$29,2,FALSE)</f>
        <v>Sudeste</v>
      </c>
      <c r="M4530">
        <f>IF(Tabela_Brasil[[#This Row],[IBGE_1-4]]&gt;=951,1,0)</f>
        <v>0</v>
      </c>
      <c r="N4530">
        <f>IF(Tabela_Brasil[[#This Row],[COMP_P]]&lt;=2,1,0)</f>
        <v>1</v>
      </c>
    </row>
    <row r="4531" spans="1:14" x14ac:dyDescent="0.25">
      <c r="A4531" s="12" t="s">
        <v>4386</v>
      </c>
      <c r="B4531" s="12" t="s">
        <v>24</v>
      </c>
      <c r="C4531" s="12">
        <v>191</v>
      </c>
      <c r="D4531" s="12">
        <v>0.54600000000000004</v>
      </c>
      <c r="E4531" s="12">
        <v>0.53500000000000003</v>
      </c>
      <c r="F4531" s="12">
        <v>0.40699999999999997</v>
      </c>
      <c r="G4531" s="12">
        <v>4973.1400000000003</v>
      </c>
      <c r="H4531" s="13">
        <v>1</v>
      </c>
      <c r="I4531" t="str">
        <f>CONCATENATE(Tabela_Brasil[[#This Row],[Município]],"-",Tabela_Brasil[[#This Row],[Estado]])</f>
        <v>Bom Jesus Da Serra-BA</v>
      </c>
      <c r="J4531">
        <f>IF(Tabela_Brasil[[#This Row],[IDHM]]&lt;=0.599,1,0)</f>
        <v>1</v>
      </c>
      <c r="K4531" t="str">
        <f>IF(Tabela_Brasil[[#This Row],[IDHM]]&lt;=0.55,"Baixo",IF(Tabela_Brasil[[#This Row],[IDHM]]&lt;=0.699,"Médio",IF(Tabela_Brasil[[#This Row],[IDHM]]&lt;=0.799,"Alto","Muito Alto")))</f>
        <v>Baixo</v>
      </c>
      <c r="L4531" t="str">
        <f>VLOOKUP(Tabela_Brasil[[#This Row],[Estado]],'De-Para_Estado_Regiao'!$B$3:$C$29,2,FALSE)</f>
        <v>Nordeste</v>
      </c>
      <c r="M4531">
        <f>IF(Tabela_Brasil[[#This Row],[IBGE_1-4]]&gt;=951,1,0)</f>
        <v>0</v>
      </c>
      <c r="N4531">
        <f>IF(Tabela_Brasil[[#This Row],[COMP_P]]&lt;=2,1,0)</f>
        <v>1</v>
      </c>
    </row>
    <row r="4532" spans="1:14" x14ac:dyDescent="0.25">
      <c r="A4532" s="9" t="s">
        <v>4387</v>
      </c>
      <c r="B4532" s="9" t="s">
        <v>118</v>
      </c>
      <c r="C4532" s="9">
        <v>132</v>
      </c>
      <c r="D4532" s="9">
        <v>0.57799999999999996</v>
      </c>
      <c r="E4532" s="9">
        <v>0.52</v>
      </c>
      <c r="F4532" s="9">
        <v>0.496</v>
      </c>
      <c r="G4532" s="9">
        <v>9858.67</v>
      </c>
      <c r="H4532" s="10">
        <v>0</v>
      </c>
      <c r="I4532" t="str">
        <f>CONCATENATE(Tabela_Brasil[[#This Row],[Município]],"-",Tabela_Brasil[[#This Row],[Estado]])</f>
        <v>Alvorada Do Gurguéia-PI</v>
      </c>
      <c r="J4532">
        <f>IF(Tabela_Brasil[[#This Row],[IDHM]]&lt;=0.599,1,0)</f>
        <v>1</v>
      </c>
      <c r="K4532" t="str">
        <f>IF(Tabela_Brasil[[#This Row],[IDHM]]&lt;=0.55,"Baixo",IF(Tabela_Brasil[[#This Row],[IDHM]]&lt;=0.699,"Médio",IF(Tabela_Brasil[[#This Row],[IDHM]]&lt;=0.799,"Alto","Muito Alto")))</f>
        <v>Médio</v>
      </c>
      <c r="L4532" t="str">
        <f>VLOOKUP(Tabela_Brasil[[#This Row],[Estado]],'De-Para_Estado_Regiao'!$B$3:$C$29,2,FALSE)</f>
        <v>Nordeste</v>
      </c>
      <c r="M4532">
        <f>IF(Tabela_Brasil[[#This Row],[IBGE_1-4]]&gt;=951,1,0)</f>
        <v>0</v>
      </c>
      <c r="N4532">
        <f>IF(Tabela_Brasil[[#This Row],[COMP_P]]&lt;=2,1,0)</f>
        <v>1</v>
      </c>
    </row>
    <row r="4533" spans="1:14" x14ac:dyDescent="0.25">
      <c r="A4533" s="12" t="s">
        <v>4388</v>
      </c>
      <c r="B4533" s="12" t="s">
        <v>87</v>
      </c>
      <c r="C4533" s="12">
        <v>102</v>
      </c>
      <c r="D4533" s="12">
        <v>0.44</v>
      </c>
      <c r="E4533" s="12">
        <v>0.41699999999999998</v>
      </c>
      <c r="F4533" s="12">
        <v>0.28599999999999998</v>
      </c>
      <c r="G4533" s="12">
        <v>5120.66</v>
      </c>
      <c r="H4533" s="13">
        <v>0</v>
      </c>
      <c r="I4533" t="str">
        <f>CONCATENATE(Tabela_Brasil[[#This Row],[Município]],"-",Tabela_Brasil[[#This Row],[Estado]])</f>
        <v>Fernando Falcão-MA</v>
      </c>
      <c r="J4533">
        <f>IF(Tabela_Brasil[[#This Row],[IDHM]]&lt;=0.599,1,0)</f>
        <v>1</v>
      </c>
      <c r="K4533" t="str">
        <f>IF(Tabela_Brasil[[#This Row],[IDHM]]&lt;=0.55,"Baixo",IF(Tabela_Brasil[[#This Row],[IDHM]]&lt;=0.699,"Médio",IF(Tabela_Brasil[[#This Row],[IDHM]]&lt;=0.799,"Alto","Muito Alto")))</f>
        <v>Baixo</v>
      </c>
      <c r="L4533" t="str">
        <f>VLOOKUP(Tabela_Brasil[[#This Row],[Estado]],'De-Para_Estado_Regiao'!$B$3:$C$29,2,FALSE)</f>
        <v>Nordeste</v>
      </c>
      <c r="M4533">
        <f>IF(Tabela_Brasil[[#This Row],[IBGE_1-4]]&gt;=951,1,0)</f>
        <v>0</v>
      </c>
      <c r="N4533">
        <f>IF(Tabela_Brasil[[#This Row],[COMP_P]]&lt;=2,1,0)</f>
        <v>1</v>
      </c>
    </row>
    <row r="4534" spans="1:14" x14ac:dyDescent="0.25">
      <c r="A4534" s="9" t="s">
        <v>4389</v>
      </c>
      <c r="B4534" s="9" t="s">
        <v>82</v>
      </c>
      <c r="C4534" s="9">
        <v>362</v>
      </c>
      <c r="D4534" s="9">
        <v>0.56999999999999995</v>
      </c>
      <c r="E4534" s="9">
        <v>0.56299999999999994</v>
      </c>
      <c r="F4534" s="9">
        <v>0.45</v>
      </c>
      <c r="G4534" s="9">
        <v>7665.88</v>
      </c>
      <c r="H4534" s="10">
        <v>2</v>
      </c>
      <c r="I4534" t="str">
        <f>CONCATENATE(Tabela_Brasil[[#This Row],[Município]],"-",Tabela_Brasil[[#This Row],[Estado]])</f>
        <v>Cuitegi-PB</v>
      </c>
      <c r="J4534">
        <f>IF(Tabela_Brasil[[#This Row],[IDHM]]&lt;=0.599,1,0)</f>
        <v>1</v>
      </c>
      <c r="K4534" t="str">
        <f>IF(Tabela_Brasil[[#This Row],[IDHM]]&lt;=0.55,"Baixo",IF(Tabela_Brasil[[#This Row],[IDHM]]&lt;=0.699,"Médio",IF(Tabela_Brasil[[#This Row],[IDHM]]&lt;=0.799,"Alto","Muito Alto")))</f>
        <v>Médio</v>
      </c>
      <c r="L4534" t="str">
        <f>VLOOKUP(Tabela_Brasil[[#This Row],[Estado]],'De-Para_Estado_Regiao'!$B$3:$C$29,2,FALSE)</f>
        <v>Nordeste</v>
      </c>
      <c r="M4534">
        <f>IF(Tabela_Brasil[[#This Row],[IBGE_1-4]]&gt;=951,1,0)</f>
        <v>0</v>
      </c>
      <c r="N4534">
        <f>IF(Tabela_Brasil[[#This Row],[COMP_P]]&lt;=2,1,0)</f>
        <v>1</v>
      </c>
    </row>
    <row r="4535" spans="1:14" x14ac:dyDescent="0.25">
      <c r="A4535" s="12" t="s">
        <v>4390</v>
      </c>
      <c r="B4535" s="12" t="s">
        <v>16</v>
      </c>
      <c r="C4535" s="12">
        <v>56</v>
      </c>
      <c r="D4535" s="12">
        <v>0.66</v>
      </c>
      <c r="E4535" s="12">
        <v>0.65300000000000002</v>
      </c>
      <c r="F4535" s="12">
        <v>0.53100000000000003</v>
      </c>
      <c r="G4535" s="12">
        <v>14916.61</v>
      </c>
      <c r="H4535" s="13">
        <v>2</v>
      </c>
      <c r="I4535" t="str">
        <f>CONCATENATE(Tabela_Brasil[[#This Row],[Município]],"-",Tabela_Brasil[[#This Row],[Estado]])</f>
        <v>Belmiro Braga-MG</v>
      </c>
      <c r="J4535">
        <f>IF(Tabela_Brasil[[#This Row],[IDHM]]&lt;=0.599,1,0)</f>
        <v>0</v>
      </c>
      <c r="K4535" t="str">
        <f>IF(Tabela_Brasil[[#This Row],[IDHM]]&lt;=0.55,"Baixo",IF(Tabela_Brasil[[#This Row],[IDHM]]&lt;=0.699,"Médio",IF(Tabela_Brasil[[#This Row],[IDHM]]&lt;=0.799,"Alto","Muito Alto")))</f>
        <v>Médio</v>
      </c>
      <c r="L4535" t="str">
        <f>VLOOKUP(Tabela_Brasil[[#This Row],[Estado]],'De-Para_Estado_Regiao'!$B$3:$C$29,2,FALSE)</f>
        <v>Sudeste</v>
      </c>
      <c r="M4535">
        <f>IF(Tabela_Brasil[[#This Row],[IBGE_1-4]]&gt;=951,1,0)</f>
        <v>0</v>
      </c>
      <c r="N4535">
        <f>IF(Tabela_Brasil[[#This Row],[COMP_P]]&lt;=2,1,0)</f>
        <v>1</v>
      </c>
    </row>
    <row r="4536" spans="1:14" x14ac:dyDescent="0.25">
      <c r="A4536" s="9" t="s">
        <v>4391</v>
      </c>
      <c r="B4536" s="9" t="s">
        <v>14</v>
      </c>
      <c r="C4536" s="9">
        <v>12</v>
      </c>
      <c r="D4536" s="9">
        <v>0.72499999999999998</v>
      </c>
      <c r="E4536" s="9">
        <v>0.72699999999999998</v>
      </c>
      <c r="F4536" s="9">
        <v>0.6</v>
      </c>
      <c r="G4536" s="9">
        <v>30413.39</v>
      </c>
      <c r="H4536" s="10">
        <v>1</v>
      </c>
      <c r="I4536" t="str">
        <f>CONCATENATE(Tabela_Brasil[[#This Row],[Município]],"-",Tabela_Brasil[[#This Row],[Estado]])</f>
        <v>Ponte Preta-RS</v>
      </c>
      <c r="J4536">
        <f>IF(Tabela_Brasil[[#This Row],[IDHM]]&lt;=0.599,1,0)</f>
        <v>0</v>
      </c>
      <c r="K4536" t="str">
        <f>IF(Tabela_Brasil[[#This Row],[IDHM]]&lt;=0.55,"Baixo",IF(Tabela_Brasil[[#This Row],[IDHM]]&lt;=0.699,"Médio",IF(Tabela_Brasil[[#This Row],[IDHM]]&lt;=0.799,"Alto","Muito Alto")))</f>
        <v>Alto</v>
      </c>
      <c r="L4536" t="str">
        <f>VLOOKUP(Tabela_Brasil[[#This Row],[Estado]],'De-Para_Estado_Regiao'!$B$3:$C$29,2,FALSE)</f>
        <v>Sul</v>
      </c>
      <c r="M4536">
        <f>IF(Tabela_Brasil[[#This Row],[IBGE_1-4]]&gt;=951,1,0)</f>
        <v>0</v>
      </c>
      <c r="N4536">
        <f>IF(Tabela_Brasil[[#This Row],[COMP_P]]&lt;=2,1,0)</f>
        <v>1</v>
      </c>
    </row>
    <row r="4537" spans="1:14" x14ac:dyDescent="0.25">
      <c r="A4537" s="12" t="s">
        <v>4392</v>
      </c>
      <c r="B4537" s="12" t="s">
        <v>118</v>
      </c>
      <c r="C4537" s="12">
        <v>116</v>
      </c>
      <c r="D4537" s="12">
        <v>0.54100000000000004</v>
      </c>
      <c r="E4537" s="12">
        <v>0.53100000000000003</v>
      </c>
      <c r="F4537" s="12">
        <v>0.42699999999999999</v>
      </c>
      <c r="G4537" s="12">
        <v>7731.92</v>
      </c>
      <c r="H4537" s="13">
        <v>0</v>
      </c>
      <c r="I4537" t="str">
        <f>CONCATENATE(Tabela_Brasil[[#This Row],[Município]],"-",Tabela_Brasil[[#This Row],[Estado]])</f>
        <v>Padre Marcos-PI</v>
      </c>
      <c r="J4537">
        <f>IF(Tabela_Brasil[[#This Row],[IDHM]]&lt;=0.599,1,0)</f>
        <v>1</v>
      </c>
      <c r="K4537" t="str">
        <f>IF(Tabela_Brasil[[#This Row],[IDHM]]&lt;=0.55,"Baixo",IF(Tabela_Brasil[[#This Row],[IDHM]]&lt;=0.699,"Médio",IF(Tabela_Brasil[[#This Row],[IDHM]]&lt;=0.799,"Alto","Muito Alto")))</f>
        <v>Baixo</v>
      </c>
      <c r="L4537" t="str">
        <f>VLOOKUP(Tabela_Brasil[[#This Row],[Estado]],'De-Para_Estado_Regiao'!$B$3:$C$29,2,FALSE)</f>
        <v>Nordeste</v>
      </c>
      <c r="M4537">
        <f>IF(Tabela_Brasil[[#This Row],[IBGE_1-4]]&gt;=951,1,0)</f>
        <v>0</v>
      </c>
      <c r="N4537">
        <f>IF(Tabela_Brasil[[#This Row],[COMP_P]]&lt;=2,1,0)</f>
        <v>1</v>
      </c>
    </row>
    <row r="4538" spans="1:14" x14ac:dyDescent="0.25">
      <c r="A4538" s="9" t="s">
        <v>4393</v>
      </c>
      <c r="B4538" s="9" t="s">
        <v>14</v>
      </c>
      <c r="C4538" s="9">
        <v>22</v>
      </c>
      <c r="D4538" s="9">
        <v>0.76400000000000001</v>
      </c>
      <c r="E4538" s="9">
        <v>0.77600000000000002</v>
      </c>
      <c r="F4538" s="9">
        <v>0.67700000000000005</v>
      </c>
      <c r="G4538" s="9">
        <v>23010.26</v>
      </c>
      <c r="H4538" s="10">
        <v>5</v>
      </c>
      <c r="I4538" t="str">
        <f>CONCATENATE(Tabela_Brasil[[#This Row],[Município]],"-",Tabela_Brasil[[#This Row],[Estado]])</f>
        <v>São Valentim Do Sul-RS</v>
      </c>
      <c r="J4538">
        <f>IF(Tabela_Brasil[[#This Row],[IDHM]]&lt;=0.599,1,0)</f>
        <v>0</v>
      </c>
      <c r="K4538" t="str">
        <f>IF(Tabela_Brasil[[#This Row],[IDHM]]&lt;=0.55,"Baixo",IF(Tabela_Brasil[[#This Row],[IDHM]]&lt;=0.699,"Médio",IF(Tabela_Brasil[[#This Row],[IDHM]]&lt;=0.799,"Alto","Muito Alto")))</f>
        <v>Alto</v>
      </c>
      <c r="L4538" t="str">
        <f>VLOOKUP(Tabela_Brasil[[#This Row],[Estado]],'De-Para_Estado_Regiao'!$B$3:$C$29,2,FALSE)</f>
        <v>Sul</v>
      </c>
      <c r="M4538">
        <f>IF(Tabela_Brasil[[#This Row],[IBGE_1-4]]&gt;=951,1,0)</f>
        <v>0</v>
      </c>
      <c r="N4538">
        <f>IF(Tabela_Brasil[[#This Row],[COMP_P]]&lt;=2,1,0)</f>
        <v>0</v>
      </c>
    </row>
    <row r="4539" spans="1:14" x14ac:dyDescent="0.25">
      <c r="A4539" s="12" t="s">
        <v>4394</v>
      </c>
      <c r="B4539" s="12" t="s">
        <v>22</v>
      </c>
      <c r="C4539" s="12">
        <v>96</v>
      </c>
      <c r="D4539" s="12">
        <v>0.60799999999999998</v>
      </c>
      <c r="E4539" s="12">
        <v>0.60499999999999998</v>
      </c>
      <c r="F4539" s="12">
        <v>0.47899999999999998</v>
      </c>
      <c r="G4539" s="12">
        <v>14605.85</v>
      </c>
      <c r="H4539" s="13">
        <v>1</v>
      </c>
      <c r="I4539" t="str">
        <f>CONCATENATE(Tabela_Brasil[[#This Row],[Município]],"-",Tabela_Brasil[[#This Row],[Estado]])</f>
        <v>Diamante Do Sul-PR</v>
      </c>
      <c r="J4539">
        <f>IF(Tabela_Brasil[[#This Row],[IDHM]]&lt;=0.599,1,0)</f>
        <v>0</v>
      </c>
      <c r="K4539" t="str">
        <f>IF(Tabela_Brasil[[#This Row],[IDHM]]&lt;=0.55,"Baixo",IF(Tabela_Brasil[[#This Row],[IDHM]]&lt;=0.699,"Médio",IF(Tabela_Brasil[[#This Row],[IDHM]]&lt;=0.799,"Alto","Muito Alto")))</f>
        <v>Médio</v>
      </c>
      <c r="L4539" t="str">
        <f>VLOOKUP(Tabela_Brasil[[#This Row],[Estado]],'De-Para_Estado_Regiao'!$B$3:$C$29,2,FALSE)</f>
        <v>Sul</v>
      </c>
      <c r="M4539">
        <f>IF(Tabela_Brasil[[#This Row],[IBGE_1-4]]&gt;=951,1,0)</f>
        <v>0</v>
      </c>
      <c r="N4539">
        <f>IF(Tabela_Brasil[[#This Row],[COMP_P]]&lt;=2,1,0)</f>
        <v>1</v>
      </c>
    </row>
    <row r="4540" spans="1:14" x14ac:dyDescent="0.25">
      <c r="A4540" s="9" t="s">
        <v>4395</v>
      </c>
      <c r="B4540" s="9" t="s">
        <v>7</v>
      </c>
      <c r="C4540" s="9">
        <v>48</v>
      </c>
      <c r="D4540" s="9">
        <v>0.72199999999999998</v>
      </c>
      <c r="E4540" s="9">
        <v>0.67100000000000004</v>
      </c>
      <c r="F4540" s="9">
        <v>0.69399999999999995</v>
      </c>
      <c r="G4540" s="9">
        <v>27756.09</v>
      </c>
      <c r="H4540" s="10">
        <v>1</v>
      </c>
      <c r="I4540" t="str">
        <f>CONCATENATE(Tabela_Brasil[[#This Row],[Município]],"-",Tabela_Brasil[[#This Row],[Estado]])</f>
        <v>Arco-Íris-SP</v>
      </c>
      <c r="J4540">
        <f>IF(Tabela_Brasil[[#This Row],[IDHM]]&lt;=0.599,1,0)</f>
        <v>0</v>
      </c>
      <c r="K4540" t="str">
        <f>IF(Tabela_Brasil[[#This Row],[IDHM]]&lt;=0.55,"Baixo",IF(Tabela_Brasil[[#This Row],[IDHM]]&lt;=0.699,"Médio",IF(Tabela_Brasil[[#This Row],[IDHM]]&lt;=0.799,"Alto","Muito Alto")))</f>
        <v>Alto</v>
      </c>
      <c r="L4540" t="str">
        <f>VLOOKUP(Tabela_Brasil[[#This Row],[Estado]],'De-Para_Estado_Regiao'!$B$3:$C$29,2,FALSE)</f>
        <v>Sudeste</v>
      </c>
      <c r="M4540">
        <f>IF(Tabela_Brasil[[#This Row],[IBGE_1-4]]&gt;=951,1,0)</f>
        <v>0</v>
      </c>
      <c r="N4540">
        <f>IF(Tabela_Brasil[[#This Row],[COMP_P]]&lt;=2,1,0)</f>
        <v>1</v>
      </c>
    </row>
    <row r="4541" spans="1:14" x14ac:dyDescent="0.25">
      <c r="A4541" s="12" t="s">
        <v>4396</v>
      </c>
      <c r="B4541" s="12" t="s">
        <v>33</v>
      </c>
      <c r="C4541" s="12">
        <v>149</v>
      </c>
      <c r="D4541" s="12">
        <v>0.69299999999999995</v>
      </c>
      <c r="E4541" s="12">
        <v>0.68600000000000005</v>
      </c>
      <c r="F4541" s="12">
        <v>0.57799999999999996</v>
      </c>
      <c r="G4541" s="12">
        <v>13826.1</v>
      </c>
      <c r="H4541" s="13">
        <v>3</v>
      </c>
      <c r="I4541" t="str">
        <f>CONCATENATE(Tabela_Brasil[[#This Row],[Município]],"-",Tabela_Brasil[[#This Row],[Estado]])</f>
        <v>Araçu-GO</v>
      </c>
      <c r="J4541">
        <f>IF(Tabela_Brasil[[#This Row],[IDHM]]&lt;=0.599,1,0)</f>
        <v>0</v>
      </c>
      <c r="K4541" t="str">
        <f>IF(Tabela_Brasil[[#This Row],[IDHM]]&lt;=0.55,"Baixo",IF(Tabela_Brasil[[#This Row],[IDHM]]&lt;=0.699,"Médio",IF(Tabela_Brasil[[#This Row],[IDHM]]&lt;=0.799,"Alto","Muito Alto")))</f>
        <v>Médio</v>
      </c>
      <c r="L4541" t="str">
        <f>VLOOKUP(Tabela_Brasil[[#This Row],[Estado]],'De-Para_Estado_Regiao'!$B$3:$C$29,2,FALSE)</f>
        <v>Centro-Oeste</v>
      </c>
      <c r="M4541">
        <f>IF(Tabela_Brasil[[#This Row],[IBGE_1-4]]&gt;=951,1,0)</f>
        <v>0</v>
      </c>
      <c r="N4541">
        <f>IF(Tabela_Brasil[[#This Row],[COMP_P]]&lt;=2,1,0)</f>
        <v>0</v>
      </c>
    </row>
    <row r="4542" spans="1:14" x14ac:dyDescent="0.25">
      <c r="A4542" s="12" t="s">
        <v>4398</v>
      </c>
      <c r="B4542" s="12" t="s">
        <v>14</v>
      </c>
      <c r="C4542" s="12">
        <v>14</v>
      </c>
      <c r="D4542" s="12">
        <v>0.73299999999999998</v>
      </c>
      <c r="E4542" s="12">
        <v>0.77100000000000002</v>
      </c>
      <c r="F4542" s="12">
        <v>0.60899999999999999</v>
      </c>
      <c r="G4542" s="12">
        <v>25409.64</v>
      </c>
      <c r="H4542" s="13">
        <v>0</v>
      </c>
      <c r="I4542" t="str">
        <f>CONCATENATE(Tabela_Brasil[[#This Row],[Município]],"-",Tabela_Brasil[[#This Row],[Estado]])</f>
        <v>Protásio Alves-RS</v>
      </c>
      <c r="J4542">
        <f>IF(Tabela_Brasil[[#This Row],[IDHM]]&lt;=0.599,1,0)</f>
        <v>0</v>
      </c>
      <c r="K4542" t="str">
        <f>IF(Tabela_Brasil[[#This Row],[IDHM]]&lt;=0.55,"Baixo",IF(Tabela_Brasil[[#This Row],[IDHM]]&lt;=0.699,"Médio",IF(Tabela_Brasil[[#This Row],[IDHM]]&lt;=0.799,"Alto","Muito Alto")))</f>
        <v>Alto</v>
      </c>
      <c r="L4542" t="str">
        <f>VLOOKUP(Tabela_Brasil[[#This Row],[Estado]],'De-Para_Estado_Regiao'!$B$3:$C$29,2,FALSE)</f>
        <v>Sul</v>
      </c>
      <c r="M4542">
        <f>IF(Tabela_Brasil[[#This Row],[IBGE_1-4]]&gt;=951,1,0)</f>
        <v>0</v>
      </c>
      <c r="N4542">
        <f>IF(Tabela_Brasil[[#This Row],[COMP_P]]&lt;=2,1,0)</f>
        <v>1</v>
      </c>
    </row>
    <row r="4543" spans="1:14" x14ac:dyDescent="0.25">
      <c r="A4543" s="9" t="s">
        <v>4399</v>
      </c>
      <c r="B4543" s="9" t="s">
        <v>16</v>
      </c>
      <c r="C4543" s="9">
        <v>198</v>
      </c>
      <c r="D4543" s="9">
        <v>0.60899999999999999</v>
      </c>
      <c r="E4543" s="9">
        <v>0.60499999999999998</v>
      </c>
      <c r="F4543" s="9">
        <v>0.47899999999999998</v>
      </c>
      <c r="G4543" s="9">
        <v>9588.42</v>
      </c>
      <c r="H4543" s="10">
        <v>0</v>
      </c>
      <c r="I4543" t="str">
        <f>CONCATENATE(Tabela_Brasil[[#This Row],[Município]],"-",Tabela_Brasil[[#This Row],[Estado]])</f>
        <v>Jampruca-MG</v>
      </c>
      <c r="J4543">
        <f>IF(Tabela_Brasil[[#This Row],[IDHM]]&lt;=0.599,1,0)</f>
        <v>0</v>
      </c>
      <c r="K4543" t="str">
        <f>IF(Tabela_Brasil[[#This Row],[IDHM]]&lt;=0.55,"Baixo",IF(Tabela_Brasil[[#This Row],[IDHM]]&lt;=0.699,"Médio",IF(Tabela_Brasil[[#This Row],[IDHM]]&lt;=0.799,"Alto","Muito Alto")))</f>
        <v>Médio</v>
      </c>
      <c r="L4543" t="str">
        <f>VLOOKUP(Tabela_Brasil[[#This Row],[Estado]],'De-Para_Estado_Regiao'!$B$3:$C$29,2,FALSE)</f>
        <v>Sudeste</v>
      </c>
      <c r="M4543">
        <f>IF(Tabela_Brasil[[#This Row],[IBGE_1-4]]&gt;=951,1,0)</f>
        <v>0</v>
      </c>
      <c r="N4543">
        <f>IF(Tabela_Brasil[[#This Row],[COMP_P]]&lt;=2,1,0)</f>
        <v>1</v>
      </c>
    </row>
    <row r="4544" spans="1:14" x14ac:dyDescent="0.25">
      <c r="A4544" s="12" t="s">
        <v>4400</v>
      </c>
      <c r="B4544" s="12" t="s">
        <v>14</v>
      </c>
      <c r="C4544" s="12">
        <v>24</v>
      </c>
      <c r="D4544" s="12">
        <v>0.76700000000000002</v>
      </c>
      <c r="E4544" s="12">
        <v>0.749</v>
      </c>
      <c r="F4544" s="12">
        <v>0.70799999999999996</v>
      </c>
      <c r="G4544" s="12">
        <v>28815.7</v>
      </c>
      <c r="H4544" s="13">
        <v>1</v>
      </c>
      <c r="I4544" t="str">
        <f>CONCATENATE(Tabela_Brasil[[#This Row],[Município]],"-",Tabela_Brasil[[#This Row],[Estado]])</f>
        <v>Novo Xingu-RS</v>
      </c>
      <c r="J4544">
        <f>IF(Tabela_Brasil[[#This Row],[IDHM]]&lt;=0.599,1,0)</f>
        <v>0</v>
      </c>
      <c r="K4544" t="str">
        <f>IF(Tabela_Brasil[[#This Row],[IDHM]]&lt;=0.55,"Baixo",IF(Tabela_Brasil[[#This Row],[IDHM]]&lt;=0.699,"Médio",IF(Tabela_Brasil[[#This Row],[IDHM]]&lt;=0.799,"Alto","Muito Alto")))</f>
        <v>Alto</v>
      </c>
      <c r="L4544" t="str">
        <f>VLOOKUP(Tabela_Brasil[[#This Row],[Estado]],'De-Para_Estado_Regiao'!$B$3:$C$29,2,FALSE)</f>
        <v>Sul</v>
      </c>
      <c r="M4544">
        <f>IF(Tabela_Brasil[[#This Row],[IBGE_1-4]]&gt;=951,1,0)</f>
        <v>0</v>
      </c>
      <c r="N4544">
        <f>IF(Tabela_Brasil[[#This Row],[COMP_P]]&lt;=2,1,0)</f>
        <v>1</v>
      </c>
    </row>
    <row r="4545" spans="1:14" x14ac:dyDescent="0.25">
      <c r="A4545" s="9" t="s">
        <v>4401</v>
      </c>
      <c r="B4545" s="9" t="s">
        <v>16</v>
      </c>
      <c r="C4545" s="9">
        <v>91</v>
      </c>
      <c r="D4545" s="9">
        <v>0.67400000000000004</v>
      </c>
      <c r="E4545" s="9">
        <v>0.65800000000000003</v>
      </c>
      <c r="F4545" s="9">
        <v>0.57899999999999996</v>
      </c>
      <c r="G4545" s="9">
        <v>14627.83</v>
      </c>
      <c r="H4545" s="10">
        <v>0</v>
      </c>
      <c r="I4545" t="str">
        <f>CONCATENATE(Tabela_Brasil[[#This Row],[Município]],"-",Tabela_Brasil[[#This Row],[Estado]])</f>
        <v>Ibitiúra De Minas-MG</v>
      </c>
      <c r="J4545">
        <f>IF(Tabela_Brasil[[#This Row],[IDHM]]&lt;=0.599,1,0)</f>
        <v>0</v>
      </c>
      <c r="K4545" t="str">
        <f>IF(Tabela_Brasil[[#This Row],[IDHM]]&lt;=0.55,"Baixo",IF(Tabela_Brasil[[#This Row],[IDHM]]&lt;=0.699,"Médio",IF(Tabela_Brasil[[#This Row],[IDHM]]&lt;=0.799,"Alto","Muito Alto")))</f>
        <v>Médio</v>
      </c>
      <c r="L4545" t="str">
        <f>VLOOKUP(Tabela_Brasil[[#This Row],[Estado]],'De-Para_Estado_Regiao'!$B$3:$C$29,2,FALSE)</f>
        <v>Sudeste</v>
      </c>
      <c r="M4545">
        <f>IF(Tabela_Brasil[[#This Row],[IBGE_1-4]]&gt;=951,1,0)</f>
        <v>0</v>
      </c>
      <c r="N4545">
        <f>IF(Tabela_Brasil[[#This Row],[COMP_P]]&lt;=2,1,0)</f>
        <v>1</v>
      </c>
    </row>
    <row r="4546" spans="1:14" x14ac:dyDescent="0.25">
      <c r="A4546" s="12" t="s">
        <v>4402</v>
      </c>
      <c r="B4546" s="12" t="s">
        <v>31</v>
      </c>
      <c r="C4546" s="12">
        <v>320</v>
      </c>
      <c r="D4546" s="12">
        <v>0.59899999999999998</v>
      </c>
      <c r="E4546" s="12">
        <v>0.55000000000000004</v>
      </c>
      <c r="F4546" s="12">
        <v>0.50600000000000001</v>
      </c>
      <c r="G4546" s="12">
        <v>7095.89</v>
      </c>
      <c r="H4546" s="13">
        <v>1</v>
      </c>
      <c r="I4546" t="str">
        <f>CONCATENATE(Tabela_Brasil[[#This Row],[Município]],"-",Tabela_Brasil[[#This Row],[Estado]])</f>
        <v>Antonina Do Norte-CE</v>
      </c>
      <c r="J4546">
        <f>IF(Tabela_Brasil[[#This Row],[IDHM]]&lt;=0.599,1,0)</f>
        <v>1</v>
      </c>
      <c r="K4546" t="str">
        <f>IF(Tabela_Brasil[[#This Row],[IDHM]]&lt;=0.55,"Baixo",IF(Tabela_Brasil[[#This Row],[IDHM]]&lt;=0.699,"Médio",IF(Tabela_Brasil[[#This Row],[IDHM]]&lt;=0.799,"Alto","Muito Alto")))</f>
        <v>Médio</v>
      </c>
      <c r="L4546" t="str">
        <f>VLOOKUP(Tabela_Brasil[[#This Row],[Estado]],'De-Para_Estado_Regiao'!$B$3:$C$29,2,FALSE)</f>
        <v>Nordeste</v>
      </c>
      <c r="M4546">
        <f>IF(Tabela_Brasil[[#This Row],[IBGE_1-4]]&gt;=951,1,0)</f>
        <v>0</v>
      </c>
      <c r="N4546">
        <f>IF(Tabela_Brasil[[#This Row],[COMP_P]]&lt;=2,1,0)</f>
        <v>1</v>
      </c>
    </row>
    <row r="4547" spans="1:14" x14ac:dyDescent="0.25">
      <c r="A4547" s="9" t="s">
        <v>4403</v>
      </c>
      <c r="B4547" s="9" t="s">
        <v>72</v>
      </c>
      <c r="C4547" s="9">
        <v>252</v>
      </c>
      <c r="D4547" s="9">
        <v>0.58299999999999996</v>
      </c>
      <c r="E4547" s="9">
        <v>0.57699999999999996</v>
      </c>
      <c r="F4547" s="9">
        <v>0.435</v>
      </c>
      <c r="G4547" s="9">
        <v>7351.64</v>
      </c>
      <c r="H4547" s="10">
        <v>11</v>
      </c>
      <c r="I4547" t="str">
        <f>CONCATENATE(Tabela_Brasil[[#This Row],[Município]],"-",Tabela_Brasil[[#This Row],[Estado]])</f>
        <v>Pedro Avelino-RN</v>
      </c>
      <c r="J4547">
        <f>IF(Tabela_Brasil[[#This Row],[IDHM]]&lt;=0.599,1,0)</f>
        <v>1</v>
      </c>
      <c r="K4547" t="str">
        <f>IF(Tabela_Brasil[[#This Row],[IDHM]]&lt;=0.55,"Baixo",IF(Tabela_Brasil[[#This Row],[IDHM]]&lt;=0.699,"Médio",IF(Tabela_Brasil[[#This Row],[IDHM]]&lt;=0.799,"Alto","Muito Alto")))</f>
        <v>Médio</v>
      </c>
      <c r="L4547" t="str">
        <f>VLOOKUP(Tabela_Brasil[[#This Row],[Estado]],'De-Para_Estado_Regiao'!$B$3:$C$29,2,FALSE)</f>
        <v>Nordeste</v>
      </c>
      <c r="M4547">
        <f>IF(Tabela_Brasil[[#This Row],[IBGE_1-4]]&gt;=951,1,0)</f>
        <v>0</v>
      </c>
      <c r="N4547">
        <f>IF(Tabela_Brasil[[#This Row],[COMP_P]]&lt;=2,1,0)</f>
        <v>0</v>
      </c>
    </row>
    <row r="4548" spans="1:14" x14ac:dyDescent="0.25">
      <c r="A4548" s="12" t="s">
        <v>4404</v>
      </c>
      <c r="B4548" s="12" t="s">
        <v>7</v>
      </c>
      <c r="C4548" s="12">
        <v>57</v>
      </c>
      <c r="D4548" s="12">
        <v>0.73299999999999998</v>
      </c>
      <c r="E4548" s="12">
        <v>0.71199999999999997</v>
      </c>
      <c r="F4548" s="12">
        <v>0.68700000000000006</v>
      </c>
      <c r="G4548" s="12">
        <v>24072.47</v>
      </c>
      <c r="H4548" s="13">
        <v>0</v>
      </c>
      <c r="I4548" t="str">
        <f>CONCATENATE(Tabela_Brasil[[#This Row],[Município]],"-",Tabela_Brasil[[#This Row],[Estado]])</f>
        <v>Santa Clara D'Oeste-SP</v>
      </c>
      <c r="J4548">
        <f>IF(Tabela_Brasil[[#This Row],[IDHM]]&lt;=0.599,1,0)</f>
        <v>0</v>
      </c>
      <c r="K4548" t="str">
        <f>IF(Tabela_Brasil[[#This Row],[IDHM]]&lt;=0.55,"Baixo",IF(Tabela_Brasil[[#This Row],[IDHM]]&lt;=0.699,"Médio",IF(Tabela_Brasil[[#This Row],[IDHM]]&lt;=0.799,"Alto","Muito Alto")))</f>
        <v>Alto</v>
      </c>
      <c r="L4548" t="str">
        <f>VLOOKUP(Tabela_Brasil[[#This Row],[Estado]],'De-Para_Estado_Regiao'!$B$3:$C$29,2,FALSE)</f>
        <v>Sudeste</v>
      </c>
      <c r="M4548">
        <f>IF(Tabela_Brasil[[#This Row],[IBGE_1-4]]&gt;=951,1,0)</f>
        <v>0</v>
      </c>
      <c r="N4548">
        <f>IF(Tabela_Brasil[[#This Row],[COMP_P]]&lt;=2,1,0)</f>
        <v>1</v>
      </c>
    </row>
    <row r="4549" spans="1:14" x14ac:dyDescent="0.25">
      <c r="A4549" s="9" t="s">
        <v>4405</v>
      </c>
      <c r="B4549" s="9" t="s">
        <v>118</v>
      </c>
      <c r="C4549" s="9">
        <v>377</v>
      </c>
      <c r="D4549" s="9">
        <v>0.628</v>
      </c>
      <c r="E4549" s="9">
        <v>0.57799999999999996</v>
      </c>
      <c r="F4549" s="9">
        <v>0.55000000000000004</v>
      </c>
      <c r="G4549" s="9">
        <v>8099.49</v>
      </c>
      <c r="H4549" s="10">
        <v>1</v>
      </c>
      <c r="I4549" t="str">
        <f>CONCATENATE(Tabela_Brasil[[#This Row],[Município]],"-",Tabela_Brasil[[#This Row],[Estado]])</f>
        <v>Colônia Do Gurguéia-PI</v>
      </c>
      <c r="J4549">
        <f>IF(Tabela_Brasil[[#This Row],[IDHM]]&lt;=0.599,1,0)</f>
        <v>0</v>
      </c>
      <c r="K4549" t="str">
        <f>IF(Tabela_Brasil[[#This Row],[IDHM]]&lt;=0.55,"Baixo",IF(Tabela_Brasil[[#This Row],[IDHM]]&lt;=0.699,"Médio",IF(Tabela_Brasil[[#This Row],[IDHM]]&lt;=0.799,"Alto","Muito Alto")))</f>
        <v>Médio</v>
      </c>
      <c r="L4549" t="str">
        <f>VLOOKUP(Tabela_Brasil[[#This Row],[Estado]],'De-Para_Estado_Regiao'!$B$3:$C$29,2,FALSE)</f>
        <v>Nordeste</v>
      </c>
      <c r="M4549">
        <f>IF(Tabela_Brasil[[#This Row],[IBGE_1-4]]&gt;=951,1,0)</f>
        <v>0</v>
      </c>
      <c r="N4549">
        <f>IF(Tabela_Brasil[[#This Row],[COMP_P]]&lt;=2,1,0)</f>
        <v>1</v>
      </c>
    </row>
    <row r="4550" spans="1:14" x14ac:dyDescent="0.25">
      <c r="A4550" s="12" t="s">
        <v>4406</v>
      </c>
      <c r="B4550" s="12" t="s">
        <v>82</v>
      </c>
      <c r="C4550" s="12">
        <v>68</v>
      </c>
      <c r="D4550" s="12">
        <v>0.623</v>
      </c>
      <c r="E4550" s="12">
        <v>0.61699999999999999</v>
      </c>
      <c r="F4550" s="12">
        <v>0.502</v>
      </c>
      <c r="G4550" s="12">
        <v>10670.49</v>
      </c>
      <c r="H4550" s="13">
        <v>1</v>
      </c>
      <c r="I4550" t="str">
        <f>CONCATENATE(Tabela_Brasil[[#This Row],[Município]],"-",Tabela_Brasil[[#This Row],[Estado]])</f>
        <v>Caturité-PB</v>
      </c>
      <c r="J4550">
        <f>IF(Tabela_Brasil[[#This Row],[IDHM]]&lt;=0.599,1,0)</f>
        <v>0</v>
      </c>
      <c r="K4550" t="str">
        <f>IF(Tabela_Brasil[[#This Row],[IDHM]]&lt;=0.55,"Baixo",IF(Tabela_Brasil[[#This Row],[IDHM]]&lt;=0.699,"Médio",IF(Tabela_Brasil[[#This Row],[IDHM]]&lt;=0.799,"Alto","Muito Alto")))</f>
        <v>Médio</v>
      </c>
      <c r="L4550" t="str">
        <f>VLOOKUP(Tabela_Brasil[[#This Row],[Estado]],'De-Para_Estado_Regiao'!$B$3:$C$29,2,FALSE)</f>
        <v>Nordeste</v>
      </c>
      <c r="M4550">
        <f>IF(Tabela_Brasil[[#This Row],[IBGE_1-4]]&gt;=951,1,0)</f>
        <v>0</v>
      </c>
      <c r="N4550">
        <f>IF(Tabela_Brasil[[#This Row],[COMP_P]]&lt;=2,1,0)</f>
        <v>1</v>
      </c>
    </row>
    <row r="4551" spans="1:14" x14ac:dyDescent="0.25">
      <c r="A4551" s="9" t="s">
        <v>4407</v>
      </c>
      <c r="B4551" s="9" t="s">
        <v>24</v>
      </c>
      <c r="C4551" s="9">
        <v>483</v>
      </c>
      <c r="D4551" s="9">
        <v>0.55000000000000004</v>
      </c>
      <c r="E4551" s="9">
        <v>0.51300000000000001</v>
      </c>
      <c r="F4551" s="9">
        <v>0.43</v>
      </c>
      <c r="G4551" s="9">
        <v>3190.57</v>
      </c>
      <c r="H4551" s="10">
        <v>0</v>
      </c>
      <c r="I4551" t="str">
        <f>CONCATENATE(Tabela_Brasil[[#This Row],[Município]],"-",Tabela_Brasil[[#This Row],[Estado]])</f>
        <v>Novo Triunfo-BA</v>
      </c>
      <c r="J4551">
        <f>IF(Tabela_Brasil[[#This Row],[IDHM]]&lt;=0.599,1,0)</f>
        <v>1</v>
      </c>
      <c r="K4551" t="str">
        <f>IF(Tabela_Brasil[[#This Row],[IDHM]]&lt;=0.55,"Baixo",IF(Tabela_Brasil[[#This Row],[IDHM]]&lt;=0.699,"Médio",IF(Tabela_Brasil[[#This Row],[IDHM]]&lt;=0.799,"Alto","Muito Alto")))</f>
        <v>Baixo</v>
      </c>
      <c r="L4551" t="str">
        <f>VLOOKUP(Tabela_Brasil[[#This Row],[Estado]],'De-Para_Estado_Regiao'!$B$3:$C$29,2,FALSE)</f>
        <v>Nordeste</v>
      </c>
      <c r="M4551">
        <f>IF(Tabela_Brasil[[#This Row],[IBGE_1-4]]&gt;=951,1,0)</f>
        <v>0</v>
      </c>
      <c r="N4551">
        <f>IF(Tabela_Brasil[[#This Row],[COMP_P]]&lt;=2,1,0)</f>
        <v>1</v>
      </c>
    </row>
    <row r="4552" spans="1:14" x14ac:dyDescent="0.25">
      <c r="A4552" s="12" t="s">
        <v>4408</v>
      </c>
      <c r="B4552" s="12" t="s">
        <v>24</v>
      </c>
      <c r="C4552" s="12">
        <v>270</v>
      </c>
      <c r="D4552" s="12">
        <v>0.56999999999999995</v>
      </c>
      <c r="E4552" s="12">
        <v>0.57699999999999996</v>
      </c>
      <c r="F4552" s="12">
        <v>0.45100000000000001</v>
      </c>
      <c r="G4552" s="12">
        <v>8072.99</v>
      </c>
      <c r="H4552" s="13">
        <v>0</v>
      </c>
      <c r="I4552" t="str">
        <f>CONCATENATE(Tabela_Brasil[[#This Row],[Município]],"-",Tabela_Brasil[[#This Row],[Estado]])</f>
        <v>Jussari-BA</v>
      </c>
      <c r="J4552">
        <f>IF(Tabela_Brasil[[#This Row],[IDHM]]&lt;=0.599,1,0)</f>
        <v>1</v>
      </c>
      <c r="K4552" t="str">
        <f>IF(Tabela_Brasil[[#This Row],[IDHM]]&lt;=0.55,"Baixo",IF(Tabela_Brasil[[#This Row],[IDHM]]&lt;=0.699,"Médio",IF(Tabela_Brasil[[#This Row],[IDHM]]&lt;=0.799,"Alto","Muito Alto")))</f>
        <v>Médio</v>
      </c>
      <c r="L4552" t="str">
        <f>VLOOKUP(Tabela_Brasil[[#This Row],[Estado]],'De-Para_Estado_Regiao'!$B$3:$C$29,2,FALSE)</f>
        <v>Nordeste</v>
      </c>
      <c r="M4552">
        <f>IF(Tabela_Brasil[[#This Row],[IBGE_1-4]]&gt;=951,1,0)</f>
        <v>0</v>
      </c>
      <c r="N4552">
        <f>IF(Tabela_Brasil[[#This Row],[COMP_P]]&lt;=2,1,0)</f>
        <v>1</v>
      </c>
    </row>
    <row r="4553" spans="1:14" x14ac:dyDescent="0.25">
      <c r="A4553" s="9" t="s">
        <v>4409</v>
      </c>
      <c r="B4553" s="9" t="s">
        <v>33</v>
      </c>
      <c r="C4553" s="9">
        <v>44</v>
      </c>
      <c r="D4553" s="9">
        <v>0.60899999999999999</v>
      </c>
      <c r="E4553" s="9">
        <v>0.56899999999999995</v>
      </c>
      <c r="F4553" s="9">
        <v>0.48899999999999999</v>
      </c>
      <c r="G4553" s="9">
        <v>13710.48</v>
      </c>
      <c r="H4553" s="10">
        <v>1</v>
      </c>
      <c r="I4553" t="str">
        <f>CONCATENATE(Tabela_Brasil[[#This Row],[Município]],"-",Tabela_Brasil[[#This Row],[Estado]])</f>
        <v>Amaralina-GO</v>
      </c>
      <c r="J4553">
        <f>IF(Tabela_Brasil[[#This Row],[IDHM]]&lt;=0.599,1,0)</f>
        <v>0</v>
      </c>
      <c r="K4553" t="str">
        <f>IF(Tabela_Brasil[[#This Row],[IDHM]]&lt;=0.55,"Baixo",IF(Tabela_Brasil[[#This Row],[IDHM]]&lt;=0.699,"Médio",IF(Tabela_Brasil[[#This Row],[IDHM]]&lt;=0.799,"Alto","Muito Alto")))</f>
        <v>Médio</v>
      </c>
      <c r="L4553" t="str">
        <f>VLOOKUP(Tabela_Brasil[[#This Row],[Estado]],'De-Para_Estado_Regiao'!$B$3:$C$29,2,FALSE)</f>
        <v>Centro-Oeste</v>
      </c>
      <c r="M4553">
        <f>IF(Tabela_Brasil[[#This Row],[IBGE_1-4]]&gt;=951,1,0)</f>
        <v>0</v>
      </c>
      <c r="N4553">
        <f>IF(Tabela_Brasil[[#This Row],[COMP_P]]&lt;=2,1,0)</f>
        <v>1</v>
      </c>
    </row>
    <row r="4554" spans="1:14" x14ac:dyDescent="0.25">
      <c r="A4554" s="12" t="s">
        <v>206</v>
      </c>
      <c r="B4554" s="12" t="s">
        <v>72</v>
      </c>
      <c r="C4554" s="12">
        <v>218</v>
      </c>
      <c r="D4554" s="12">
        <v>0.59</v>
      </c>
      <c r="E4554" s="12">
        <v>0.55400000000000005</v>
      </c>
      <c r="F4554" s="12">
        <v>0.47699999999999998</v>
      </c>
      <c r="G4554" s="12">
        <v>9414.2199999999993</v>
      </c>
      <c r="H4554" s="13">
        <v>1</v>
      </c>
      <c r="I4554" t="str">
        <f>CONCATENATE(Tabela_Brasil[[#This Row],[Município]],"-",Tabela_Brasil[[#This Row],[Estado]])</f>
        <v>Santa Maria-RN</v>
      </c>
      <c r="J4554">
        <f>IF(Tabela_Brasil[[#This Row],[IDHM]]&lt;=0.599,1,0)</f>
        <v>1</v>
      </c>
      <c r="K4554" t="str">
        <f>IF(Tabela_Brasil[[#This Row],[IDHM]]&lt;=0.55,"Baixo",IF(Tabela_Brasil[[#This Row],[IDHM]]&lt;=0.699,"Médio",IF(Tabela_Brasil[[#This Row],[IDHM]]&lt;=0.799,"Alto","Muito Alto")))</f>
        <v>Médio</v>
      </c>
      <c r="L4554" t="str">
        <f>VLOOKUP(Tabela_Brasil[[#This Row],[Estado]],'De-Para_Estado_Regiao'!$B$3:$C$29,2,FALSE)</f>
        <v>Nordeste</v>
      </c>
      <c r="M4554">
        <f>IF(Tabela_Brasil[[#This Row],[IBGE_1-4]]&gt;=951,1,0)</f>
        <v>0</v>
      </c>
      <c r="N4554">
        <f>IF(Tabela_Brasil[[#This Row],[COMP_P]]&lt;=2,1,0)</f>
        <v>1</v>
      </c>
    </row>
    <row r="4555" spans="1:14" x14ac:dyDescent="0.25">
      <c r="A4555" s="9" t="s">
        <v>4410</v>
      </c>
      <c r="B4555" s="9" t="s">
        <v>16</v>
      </c>
      <c r="C4555" s="9">
        <v>111</v>
      </c>
      <c r="D4555" s="9">
        <v>0.70499999999999996</v>
      </c>
      <c r="E4555" s="9">
        <v>0.69499999999999995</v>
      </c>
      <c r="F4555" s="9">
        <v>0.58299999999999996</v>
      </c>
      <c r="G4555" s="9">
        <v>15085.67</v>
      </c>
      <c r="H4555" s="10">
        <v>1</v>
      </c>
      <c r="I4555" t="str">
        <f>CONCATENATE(Tabela_Brasil[[#This Row],[Município]],"-",Tabela_Brasil[[#This Row],[Estado]])</f>
        <v>Santa Rosa Da Serra-MG</v>
      </c>
      <c r="J4555">
        <f>IF(Tabela_Brasil[[#This Row],[IDHM]]&lt;=0.599,1,0)</f>
        <v>0</v>
      </c>
      <c r="K4555" t="str">
        <f>IF(Tabela_Brasil[[#This Row],[IDHM]]&lt;=0.55,"Baixo",IF(Tabela_Brasil[[#This Row],[IDHM]]&lt;=0.699,"Médio",IF(Tabela_Brasil[[#This Row],[IDHM]]&lt;=0.799,"Alto","Muito Alto")))</f>
        <v>Alto</v>
      </c>
      <c r="L4555" t="str">
        <f>VLOOKUP(Tabela_Brasil[[#This Row],[Estado]],'De-Para_Estado_Regiao'!$B$3:$C$29,2,FALSE)</f>
        <v>Sudeste</v>
      </c>
      <c r="M4555">
        <f>IF(Tabela_Brasil[[#This Row],[IBGE_1-4]]&gt;=951,1,0)</f>
        <v>0</v>
      </c>
      <c r="N4555">
        <f>IF(Tabela_Brasil[[#This Row],[COMP_P]]&lt;=2,1,0)</f>
        <v>1</v>
      </c>
    </row>
    <row r="4556" spans="1:14" x14ac:dyDescent="0.25">
      <c r="A4556" s="12" t="s">
        <v>4411</v>
      </c>
      <c r="B4556" s="12" t="s">
        <v>114</v>
      </c>
      <c r="C4556" s="12">
        <v>129</v>
      </c>
      <c r="D4556" s="12">
        <v>0.59899999999999998</v>
      </c>
      <c r="E4556" s="12">
        <v>0.56000000000000005</v>
      </c>
      <c r="F4556" s="12">
        <v>0.53100000000000003</v>
      </c>
      <c r="G4556" s="12">
        <v>13864.16</v>
      </c>
      <c r="H4556" s="13">
        <v>0</v>
      </c>
      <c r="I4556" t="str">
        <f>CONCATENATE(Tabela_Brasil[[#This Row],[Município]],"-",Tabela_Brasil[[#This Row],[Estado]])</f>
        <v>Malhada Dos Bois-SE</v>
      </c>
      <c r="J4556">
        <f>IF(Tabela_Brasil[[#This Row],[IDHM]]&lt;=0.599,1,0)</f>
        <v>1</v>
      </c>
      <c r="K4556" t="str">
        <f>IF(Tabela_Brasil[[#This Row],[IDHM]]&lt;=0.55,"Baixo",IF(Tabela_Brasil[[#This Row],[IDHM]]&lt;=0.699,"Médio",IF(Tabela_Brasil[[#This Row],[IDHM]]&lt;=0.799,"Alto","Muito Alto")))</f>
        <v>Médio</v>
      </c>
      <c r="L4556" t="str">
        <f>VLOOKUP(Tabela_Brasil[[#This Row],[Estado]],'De-Para_Estado_Regiao'!$B$3:$C$29,2,FALSE)</f>
        <v>Nordeste</v>
      </c>
      <c r="M4556">
        <f>IF(Tabela_Brasil[[#This Row],[IBGE_1-4]]&gt;=951,1,0)</f>
        <v>0</v>
      </c>
      <c r="N4556">
        <f>IF(Tabela_Brasil[[#This Row],[COMP_P]]&lt;=2,1,0)</f>
        <v>1</v>
      </c>
    </row>
    <row r="4557" spans="1:14" x14ac:dyDescent="0.25">
      <c r="A4557" s="9" t="s">
        <v>4412</v>
      </c>
      <c r="B4557" s="9" t="s">
        <v>16</v>
      </c>
      <c r="C4557" s="9">
        <v>89</v>
      </c>
      <c r="D4557" s="9">
        <v>0.66</v>
      </c>
      <c r="E4557" s="9">
        <v>0.63100000000000001</v>
      </c>
      <c r="F4557" s="9">
        <v>0.55200000000000005</v>
      </c>
      <c r="G4557" s="9">
        <v>16990.419999999998</v>
      </c>
      <c r="H4557" s="10">
        <v>6</v>
      </c>
      <c r="I4557" t="str">
        <f>CONCATENATE(Tabela_Brasil[[#This Row],[Município]],"-",Tabela_Brasil[[#This Row],[Estado]])</f>
        <v>São Sebastião Da Vargem Alegre-MG</v>
      </c>
      <c r="J4557">
        <f>IF(Tabela_Brasil[[#This Row],[IDHM]]&lt;=0.599,1,0)</f>
        <v>0</v>
      </c>
      <c r="K4557" t="str">
        <f>IF(Tabela_Brasil[[#This Row],[IDHM]]&lt;=0.55,"Baixo",IF(Tabela_Brasil[[#This Row],[IDHM]]&lt;=0.699,"Médio",IF(Tabela_Brasil[[#This Row],[IDHM]]&lt;=0.799,"Alto","Muito Alto")))</f>
        <v>Médio</v>
      </c>
      <c r="L4557" t="str">
        <f>VLOOKUP(Tabela_Brasil[[#This Row],[Estado]],'De-Para_Estado_Regiao'!$B$3:$C$29,2,FALSE)</f>
        <v>Sudeste</v>
      </c>
      <c r="M4557">
        <f>IF(Tabela_Brasil[[#This Row],[IBGE_1-4]]&gt;=951,1,0)</f>
        <v>0</v>
      </c>
      <c r="N4557">
        <f>IF(Tabela_Brasil[[#This Row],[COMP_P]]&lt;=2,1,0)</f>
        <v>0</v>
      </c>
    </row>
    <row r="4558" spans="1:14" x14ac:dyDescent="0.25">
      <c r="A4558" s="12" t="s">
        <v>4413</v>
      </c>
      <c r="B4558" s="12" t="s">
        <v>16</v>
      </c>
      <c r="C4558" s="12">
        <v>111</v>
      </c>
      <c r="D4558" s="12">
        <v>0.67</v>
      </c>
      <c r="E4558" s="12">
        <v>0.627</v>
      </c>
      <c r="F4558" s="12">
        <v>0.59699999999999998</v>
      </c>
      <c r="G4558" s="12">
        <v>13257.19</v>
      </c>
      <c r="H4558" s="13">
        <v>1</v>
      </c>
      <c r="I4558" t="str">
        <f>CONCATENATE(Tabela_Brasil[[#This Row],[Município]],"-",Tabela_Brasil[[#This Row],[Estado]])</f>
        <v>Dom Bosco-MG</v>
      </c>
      <c r="J4558">
        <f>IF(Tabela_Brasil[[#This Row],[IDHM]]&lt;=0.599,1,0)</f>
        <v>0</v>
      </c>
      <c r="K4558" t="str">
        <f>IF(Tabela_Brasil[[#This Row],[IDHM]]&lt;=0.55,"Baixo",IF(Tabela_Brasil[[#This Row],[IDHM]]&lt;=0.699,"Médio",IF(Tabela_Brasil[[#This Row],[IDHM]]&lt;=0.799,"Alto","Muito Alto")))</f>
        <v>Médio</v>
      </c>
      <c r="L4558" t="str">
        <f>VLOOKUP(Tabela_Brasil[[#This Row],[Estado]],'De-Para_Estado_Regiao'!$B$3:$C$29,2,FALSE)</f>
        <v>Sudeste</v>
      </c>
      <c r="M4558">
        <f>IF(Tabela_Brasil[[#This Row],[IBGE_1-4]]&gt;=951,1,0)</f>
        <v>0</v>
      </c>
      <c r="N4558">
        <f>IF(Tabela_Brasil[[#This Row],[COMP_P]]&lt;=2,1,0)</f>
        <v>1</v>
      </c>
    </row>
    <row r="4559" spans="1:14" x14ac:dyDescent="0.25">
      <c r="A4559" s="9" t="s">
        <v>4414</v>
      </c>
      <c r="B4559" s="9" t="s">
        <v>16</v>
      </c>
      <c r="C4559" s="9">
        <v>99</v>
      </c>
      <c r="D4559" s="9">
        <v>0.64500000000000002</v>
      </c>
      <c r="E4559" s="9">
        <v>0.66500000000000004</v>
      </c>
      <c r="F4559" s="9">
        <v>0.47599999999999998</v>
      </c>
      <c r="G4559" s="9">
        <v>9799.43</v>
      </c>
      <c r="H4559" s="10">
        <v>2</v>
      </c>
      <c r="I4559" t="str">
        <f>CONCATENATE(Tabela_Brasil[[#This Row],[Município]],"-",Tabela_Brasil[[#This Row],[Estado]])</f>
        <v>Bocaina De Minas-MG</v>
      </c>
      <c r="J4559">
        <f>IF(Tabela_Brasil[[#This Row],[IDHM]]&lt;=0.599,1,0)</f>
        <v>0</v>
      </c>
      <c r="K4559" t="str">
        <f>IF(Tabela_Brasil[[#This Row],[IDHM]]&lt;=0.55,"Baixo",IF(Tabela_Brasil[[#This Row],[IDHM]]&lt;=0.699,"Médio",IF(Tabela_Brasil[[#This Row],[IDHM]]&lt;=0.799,"Alto","Muito Alto")))</f>
        <v>Médio</v>
      </c>
      <c r="L4559" t="str">
        <f>VLOOKUP(Tabela_Brasil[[#This Row],[Estado]],'De-Para_Estado_Regiao'!$B$3:$C$29,2,FALSE)</f>
        <v>Sudeste</v>
      </c>
      <c r="M4559">
        <f>IF(Tabela_Brasil[[#This Row],[IBGE_1-4]]&gt;=951,1,0)</f>
        <v>0</v>
      </c>
      <c r="N4559">
        <f>IF(Tabela_Brasil[[#This Row],[COMP_P]]&lt;=2,1,0)</f>
        <v>1</v>
      </c>
    </row>
    <row r="4560" spans="1:14" x14ac:dyDescent="0.25">
      <c r="A4560" s="12" t="s">
        <v>4415</v>
      </c>
      <c r="B4560" s="12" t="s">
        <v>16</v>
      </c>
      <c r="C4560" s="12">
        <v>92</v>
      </c>
      <c r="D4560" s="12">
        <v>0.61699999999999999</v>
      </c>
      <c r="E4560" s="12">
        <v>0.59599999999999997</v>
      </c>
      <c r="F4560" s="12">
        <v>0.49299999999999999</v>
      </c>
      <c r="G4560" s="12">
        <v>10474.27</v>
      </c>
      <c r="H4560" s="13">
        <v>2</v>
      </c>
      <c r="I4560" t="str">
        <f>CONCATENATE(Tabela_Brasil[[#This Row],[Município]],"-",Tabela_Brasil[[#This Row],[Estado]])</f>
        <v>José Raydan-MG</v>
      </c>
      <c r="J4560">
        <f>IF(Tabela_Brasil[[#This Row],[IDHM]]&lt;=0.599,1,0)</f>
        <v>0</v>
      </c>
      <c r="K4560" t="str">
        <f>IF(Tabela_Brasil[[#This Row],[IDHM]]&lt;=0.55,"Baixo",IF(Tabela_Brasil[[#This Row],[IDHM]]&lt;=0.699,"Médio",IF(Tabela_Brasil[[#This Row],[IDHM]]&lt;=0.799,"Alto","Muito Alto")))</f>
        <v>Médio</v>
      </c>
      <c r="L4560" t="str">
        <f>VLOOKUP(Tabela_Brasil[[#This Row],[Estado]],'De-Para_Estado_Regiao'!$B$3:$C$29,2,FALSE)</f>
        <v>Sudeste</v>
      </c>
      <c r="M4560">
        <f>IF(Tabela_Brasil[[#This Row],[IBGE_1-4]]&gt;=951,1,0)</f>
        <v>0</v>
      </c>
      <c r="N4560">
        <f>IF(Tabela_Brasil[[#This Row],[COMP_P]]&lt;=2,1,0)</f>
        <v>1</v>
      </c>
    </row>
    <row r="4561" spans="1:14" x14ac:dyDescent="0.25">
      <c r="A4561" s="9" t="s">
        <v>4416</v>
      </c>
      <c r="B4561" s="9" t="s">
        <v>7</v>
      </c>
      <c r="C4561" s="9">
        <v>81</v>
      </c>
      <c r="D4561" s="9">
        <v>0.69799999999999995</v>
      </c>
      <c r="E4561" s="9">
        <v>0.63500000000000001</v>
      </c>
      <c r="F4561" s="9">
        <v>0.67300000000000004</v>
      </c>
      <c r="G4561" s="9">
        <v>14880.43</v>
      </c>
      <c r="H4561" s="10">
        <v>1</v>
      </c>
      <c r="I4561" t="str">
        <f>CONCATENATE(Tabela_Brasil[[#This Row],[Município]],"-",Tabela_Brasil[[#This Row],[Estado]])</f>
        <v>Ribeira-SP</v>
      </c>
      <c r="J4561">
        <f>IF(Tabela_Brasil[[#This Row],[IDHM]]&lt;=0.599,1,0)</f>
        <v>0</v>
      </c>
      <c r="K4561" t="str">
        <f>IF(Tabela_Brasil[[#This Row],[IDHM]]&lt;=0.55,"Baixo",IF(Tabela_Brasil[[#This Row],[IDHM]]&lt;=0.699,"Médio",IF(Tabela_Brasil[[#This Row],[IDHM]]&lt;=0.799,"Alto","Muito Alto")))</f>
        <v>Médio</v>
      </c>
      <c r="L4561" t="str">
        <f>VLOOKUP(Tabela_Brasil[[#This Row],[Estado]],'De-Para_Estado_Regiao'!$B$3:$C$29,2,FALSE)</f>
        <v>Sudeste</v>
      </c>
      <c r="M4561">
        <f>IF(Tabela_Brasil[[#This Row],[IBGE_1-4]]&gt;=951,1,0)</f>
        <v>0</v>
      </c>
      <c r="N4561">
        <f>IF(Tabela_Brasil[[#This Row],[COMP_P]]&lt;=2,1,0)</f>
        <v>1</v>
      </c>
    </row>
    <row r="4562" spans="1:14" x14ac:dyDescent="0.25">
      <c r="A4562" s="12" t="s">
        <v>4417</v>
      </c>
      <c r="B4562" s="12" t="s">
        <v>14</v>
      </c>
      <c r="C4562" s="12">
        <v>20</v>
      </c>
      <c r="D4562" s="12">
        <v>0.66900000000000004</v>
      </c>
      <c r="E4562" s="12">
        <v>0.75600000000000001</v>
      </c>
      <c r="F4562" s="12">
        <v>0.46100000000000002</v>
      </c>
      <c r="G4562" s="12">
        <v>17470.759999999998</v>
      </c>
      <c r="H4562" s="13">
        <v>0</v>
      </c>
      <c r="I4562" t="str">
        <f>CONCATENATE(Tabela_Brasil[[#This Row],[Município]],"-",Tabela_Brasil[[#This Row],[Estado]])</f>
        <v>Arroio Do Padre-RS</v>
      </c>
      <c r="J4562">
        <f>IF(Tabela_Brasil[[#This Row],[IDHM]]&lt;=0.599,1,0)</f>
        <v>0</v>
      </c>
      <c r="K4562" t="str">
        <f>IF(Tabela_Brasil[[#This Row],[IDHM]]&lt;=0.55,"Baixo",IF(Tabela_Brasil[[#This Row],[IDHM]]&lt;=0.699,"Médio",IF(Tabela_Brasil[[#This Row],[IDHM]]&lt;=0.799,"Alto","Muito Alto")))</f>
        <v>Médio</v>
      </c>
      <c r="L4562" t="str">
        <f>VLOOKUP(Tabela_Brasil[[#This Row],[Estado]],'De-Para_Estado_Regiao'!$B$3:$C$29,2,FALSE)</f>
        <v>Sul</v>
      </c>
      <c r="M4562">
        <f>IF(Tabela_Brasil[[#This Row],[IBGE_1-4]]&gt;=951,1,0)</f>
        <v>0</v>
      </c>
      <c r="N4562">
        <f>IF(Tabela_Brasil[[#This Row],[COMP_P]]&lt;=2,1,0)</f>
        <v>1</v>
      </c>
    </row>
    <row r="4563" spans="1:14" x14ac:dyDescent="0.25">
      <c r="A4563" s="9" t="s">
        <v>4418</v>
      </c>
      <c r="B4563" s="9" t="s">
        <v>31</v>
      </c>
      <c r="C4563" s="9">
        <v>220</v>
      </c>
      <c r="D4563" s="9">
        <v>0.61799999999999999</v>
      </c>
      <c r="E4563" s="9">
        <v>0.56499999999999995</v>
      </c>
      <c r="F4563" s="9">
        <v>0.56399999999999995</v>
      </c>
      <c r="G4563" s="9">
        <v>6495.42</v>
      </c>
      <c r="H4563" s="10">
        <v>1</v>
      </c>
      <c r="I4563" t="str">
        <f>CONCATENATE(Tabela_Brasil[[#This Row],[Município]],"-",Tabela_Brasil[[#This Row],[Estado]])</f>
        <v>Arneiroz-CE</v>
      </c>
      <c r="J4563">
        <f>IF(Tabela_Brasil[[#This Row],[IDHM]]&lt;=0.599,1,0)</f>
        <v>0</v>
      </c>
      <c r="K4563" t="str">
        <f>IF(Tabela_Brasil[[#This Row],[IDHM]]&lt;=0.55,"Baixo",IF(Tabela_Brasil[[#This Row],[IDHM]]&lt;=0.699,"Médio",IF(Tabela_Brasil[[#This Row],[IDHM]]&lt;=0.799,"Alto","Muito Alto")))</f>
        <v>Médio</v>
      </c>
      <c r="L4563" t="str">
        <f>VLOOKUP(Tabela_Brasil[[#This Row],[Estado]],'De-Para_Estado_Regiao'!$B$3:$C$29,2,FALSE)</f>
        <v>Nordeste</v>
      </c>
      <c r="M4563">
        <f>IF(Tabela_Brasil[[#This Row],[IBGE_1-4]]&gt;=951,1,0)</f>
        <v>0</v>
      </c>
      <c r="N4563">
        <f>IF(Tabela_Brasil[[#This Row],[COMP_P]]&lt;=2,1,0)</f>
        <v>1</v>
      </c>
    </row>
    <row r="4564" spans="1:14" x14ac:dyDescent="0.25">
      <c r="A4564" s="12" t="s">
        <v>4419</v>
      </c>
      <c r="B4564" s="12" t="s">
        <v>82</v>
      </c>
      <c r="C4564" s="12">
        <v>263</v>
      </c>
      <c r="D4564" s="12">
        <v>0.61</v>
      </c>
      <c r="E4564" s="12">
        <v>0.57499999999999996</v>
      </c>
      <c r="F4564" s="12">
        <v>0.496</v>
      </c>
      <c r="G4564" s="12">
        <v>8163.64</v>
      </c>
      <c r="H4564" s="13">
        <v>1</v>
      </c>
      <c r="I4564" t="str">
        <f>CONCATENATE(Tabela_Brasil[[#This Row],[Município]],"-",Tabela_Brasil[[#This Row],[Estado]])</f>
        <v>Igaracy-PB</v>
      </c>
      <c r="J4564">
        <f>IF(Tabela_Brasil[[#This Row],[IDHM]]&lt;=0.599,1,0)</f>
        <v>0</v>
      </c>
      <c r="K4564" t="str">
        <f>IF(Tabela_Brasil[[#This Row],[IDHM]]&lt;=0.55,"Baixo",IF(Tabela_Brasil[[#This Row],[IDHM]]&lt;=0.699,"Médio",IF(Tabela_Brasil[[#This Row],[IDHM]]&lt;=0.799,"Alto","Muito Alto")))</f>
        <v>Médio</v>
      </c>
      <c r="L4564" t="str">
        <f>VLOOKUP(Tabela_Brasil[[#This Row],[Estado]],'De-Para_Estado_Regiao'!$B$3:$C$29,2,FALSE)</f>
        <v>Nordeste</v>
      </c>
      <c r="M4564">
        <f>IF(Tabela_Brasil[[#This Row],[IBGE_1-4]]&gt;=951,1,0)</f>
        <v>0</v>
      </c>
      <c r="N4564">
        <f>IF(Tabela_Brasil[[#This Row],[COMP_P]]&lt;=2,1,0)</f>
        <v>1</v>
      </c>
    </row>
    <row r="4565" spans="1:14" x14ac:dyDescent="0.25">
      <c r="A4565" s="9" t="s">
        <v>4420</v>
      </c>
      <c r="B4565" s="9" t="s">
        <v>7</v>
      </c>
      <c r="C4565" s="9">
        <v>83</v>
      </c>
      <c r="D4565" s="9">
        <v>0.74299999999999999</v>
      </c>
      <c r="E4565" s="9">
        <v>0.71899999999999997</v>
      </c>
      <c r="F4565" s="9">
        <v>0.68600000000000005</v>
      </c>
      <c r="G4565" s="9">
        <v>24046.86</v>
      </c>
      <c r="H4565" s="10">
        <v>0</v>
      </c>
      <c r="I4565" t="str">
        <f>CONCATENATE(Tabela_Brasil[[#This Row],[Município]],"-",Tabela_Brasil[[#This Row],[Estado]])</f>
        <v>Santa Cruz Da Esperança-SP</v>
      </c>
      <c r="J4565">
        <f>IF(Tabela_Brasil[[#This Row],[IDHM]]&lt;=0.599,1,0)</f>
        <v>0</v>
      </c>
      <c r="K4565" t="str">
        <f>IF(Tabela_Brasil[[#This Row],[IDHM]]&lt;=0.55,"Baixo",IF(Tabela_Brasil[[#This Row],[IDHM]]&lt;=0.699,"Médio",IF(Tabela_Brasil[[#This Row],[IDHM]]&lt;=0.799,"Alto","Muito Alto")))</f>
        <v>Alto</v>
      </c>
      <c r="L4565" t="str">
        <f>VLOOKUP(Tabela_Brasil[[#This Row],[Estado]],'De-Para_Estado_Regiao'!$B$3:$C$29,2,FALSE)</f>
        <v>Sudeste</v>
      </c>
      <c r="M4565">
        <f>IF(Tabela_Brasil[[#This Row],[IBGE_1-4]]&gt;=951,1,0)</f>
        <v>0</v>
      </c>
      <c r="N4565">
        <f>IF(Tabela_Brasil[[#This Row],[COMP_P]]&lt;=2,1,0)</f>
        <v>1</v>
      </c>
    </row>
    <row r="4566" spans="1:14" x14ac:dyDescent="0.25">
      <c r="A4566" s="12" t="s">
        <v>4421</v>
      </c>
      <c r="B4566" s="12" t="s">
        <v>72</v>
      </c>
      <c r="C4566" s="12">
        <v>150</v>
      </c>
      <c r="D4566" s="12">
        <v>0.621</v>
      </c>
      <c r="E4566" s="12">
        <v>0.56699999999999995</v>
      </c>
      <c r="F4566" s="12">
        <v>0.56599999999999995</v>
      </c>
      <c r="G4566" s="12">
        <v>7015.53</v>
      </c>
      <c r="H4566" s="13">
        <v>3</v>
      </c>
      <c r="I4566" t="str">
        <f>CONCATENATE(Tabela_Brasil[[#This Row],[Município]],"-",Tabela_Brasil[[#This Row],[Estado]])</f>
        <v>Doutor Severiano-RN</v>
      </c>
      <c r="J4566">
        <f>IF(Tabela_Brasil[[#This Row],[IDHM]]&lt;=0.599,1,0)</f>
        <v>0</v>
      </c>
      <c r="K4566" t="str">
        <f>IF(Tabela_Brasil[[#This Row],[IDHM]]&lt;=0.55,"Baixo",IF(Tabela_Brasil[[#This Row],[IDHM]]&lt;=0.699,"Médio",IF(Tabela_Brasil[[#This Row],[IDHM]]&lt;=0.799,"Alto","Muito Alto")))</f>
        <v>Médio</v>
      </c>
      <c r="L4566" t="str">
        <f>VLOOKUP(Tabela_Brasil[[#This Row],[Estado]],'De-Para_Estado_Regiao'!$B$3:$C$29,2,FALSE)</f>
        <v>Nordeste</v>
      </c>
      <c r="M4566">
        <f>IF(Tabela_Brasil[[#This Row],[IBGE_1-4]]&gt;=951,1,0)</f>
        <v>0</v>
      </c>
      <c r="N4566">
        <f>IF(Tabela_Brasil[[#This Row],[COMP_P]]&lt;=2,1,0)</f>
        <v>0</v>
      </c>
    </row>
    <row r="4567" spans="1:14" x14ac:dyDescent="0.25">
      <c r="A4567" s="9" t="s">
        <v>3125</v>
      </c>
      <c r="B4567" s="9" t="s">
        <v>111</v>
      </c>
      <c r="C4567" s="9">
        <v>201</v>
      </c>
      <c r="D4567" s="9">
        <v>0.66900000000000004</v>
      </c>
      <c r="E4567" s="9">
        <v>0.628</v>
      </c>
      <c r="F4567" s="9">
        <v>0.58199999999999996</v>
      </c>
      <c r="G4567" s="9">
        <v>13487.79</v>
      </c>
      <c r="H4567" s="10">
        <v>0</v>
      </c>
      <c r="I4567" t="str">
        <f>CONCATENATE(Tabela_Brasil[[#This Row],[Município]],"-",Tabela_Brasil[[#This Row],[Estado]])</f>
        <v>Presidente Kennedy-TO</v>
      </c>
      <c r="J4567">
        <f>IF(Tabela_Brasil[[#This Row],[IDHM]]&lt;=0.599,1,0)</f>
        <v>0</v>
      </c>
      <c r="K4567" t="str">
        <f>IF(Tabela_Brasil[[#This Row],[IDHM]]&lt;=0.55,"Baixo",IF(Tabela_Brasil[[#This Row],[IDHM]]&lt;=0.699,"Médio",IF(Tabela_Brasil[[#This Row],[IDHM]]&lt;=0.799,"Alto","Muito Alto")))</f>
        <v>Médio</v>
      </c>
      <c r="L4567" t="str">
        <f>VLOOKUP(Tabela_Brasil[[#This Row],[Estado]],'De-Para_Estado_Regiao'!$B$3:$C$29,2,FALSE)</f>
        <v>Norte</v>
      </c>
      <c r="M4567">
        <f>IF(Tabela_Brasil[[#This Row],[IBGE_1-4]]&gt;=951,1,0)</f>
        <v>0</v>
      </c>
      <c r="N4567">
        <f>IF(Tabela_Brasil[[#This Row],[COMP_P]]&lt;=2,1,0)</f>
        <v>1</v>
      </c>
    </row>
    <row r="4568" spans="1:14" x14ac:dyDescent="0.25">
      <c r="A4568" s="12" t="s">
        <v>4422</v>
      </c>
      <c r="B4568" s="12" t="s">
        <v>118</v>
      </c>
      <c r="C4568" s="12">
        <v>97</v>
      </c>
      <c r="D4568" s="12">
        <v>0.56000000000000005</v>
      </c>
      <c r="E4568" s="12">
        <v>0.54500000000000004</v>
      </c>
      <c r="F4568" s="12">
        <v>0.44600000000000001</v>
      </c>
      <c r="G4568" s="12">
        <v>8654.0499999999993</v>
      </c>
      <c r="H4568" s="13">
        <v>3</v>
      </c>
      <c r="I4568" t="str">
        <f>CONCATENATE(Tabela_Brasil[[#This Row],[Município]],"-",Tabela_Brasil[[#This Row],[Estado]])</f>
        <v>Campo Grande Do Piauí-PI</v>
      </c>
      <c r="J4568">
        <f>IF(Tabela_Brasil[[#This Row],[IDHM]]&lt;=0.599,1,0)</f>
        <v>1</v>
      </c>
      <c r="K4568" t="str">
        <f>IF(Tabela_Brasil[[#This Row],[IDHM]]&lt;=0.55,"Baixo",IF(Tabela_Brasil[[#This Row],[IDHM]]&lt;=0.699,"Médio",IF(Tabela_Brasil[[#This Row],[IDHM]]&lt;=0.799,"Alto","Muito Alto")))</f>
        <v>Médio</v>
      </c>
      <c r="L4568" t="str">
        <f>VLOOKUP(Tabela_Brasil[[#This Row],[Estado]],'De-Para_Estado_Regiao'!$B$3:$C$29,2,FALSE)</f>
        <v>Nordeste</v>
      </c>
      <c r="M4568">
        <f>IF(Tabela_Brasil[[#This Row],[IBGE_1-4]]&gt;=951,1,0)</f>
        <v>0</v>
      </c>
      <c r="N4568">
        <f>IF(Tabela_Brasil[[#This Row],[COMP_P]]&lt;=2,1,0)</f>
        <v>0</v>
      </c>
    </row>
    <row r="4569" spans="1:14" x14ac:dyDescent="0.25">
      <c r="A4569" s="9" t="s">
        <v>4423</v>
      </c>
      <c r="B4569" s="9" t="s">
        <v>33</v>
      </c>
      <c r="C4569" s="9">
        <v>123</v>
      </c>
      <c r="D4569" s="9">
        <v>0.68400000000000005</v>
      </c>
      <c r="E4569" s="9">
        <v>0.67300000000000004</v>
      </c>
      <c r="F4569" s="9">
        <v>0.57899999999999996</v>
      </c>
      <c r="G4569" s="9">
        <v>14953.82</v>
      </c>
      <c r="H4569" s="10">
        <v>1</v>
      </c>
      <c r="I4569" t="str">
        <f>CONCATENATE(Tabela_Brasil[[#This Row],[Município]],"-",Tabela_Brasil[[#This Row],[Estado]])</f>
        <v>Professor Jamil-GO</v>
      </c>
      <c r="J4569">
        <f>IF(Tabela_Brasil[[#This Row],[IDHM]]&lt;=0.599,1,0)</f>
        <v>0</v>
      </c>
      <c r="K4569" t="str">
        <f>IF(Tabela_Brasil[[#This Row],[IDHM]]&lt;=0.55,"Baixo",IF(Tabela_Brasil[[#This Row],[IDHM]]&lt;=0.699,"Médio",IF(Tabela_Brasil[[#This Row],[IDHM]]&lt;=0.799,"Alto","Muito Alto")))</f>
        <v>Médio</v>
      </c>
      <c r="L4569" t="str">
        <f>VLOOKUP(Tabela_Brasil[[#This Row],[Estado]],'De-Para_Estado_Regiao'!$B$3:$C$29,2,FALSE)</f>
        <v>Centro-Oeste</v>
      </c>
      <c r="M4569">
        <f>IF(Tabela_Brasil[[#This Row],[IBGE_1-4]]&gt;=951,1,0)</f>
        <v>0</v>
      </c>
      <c r="N4569">
        <f>IF(Tabela_Brasil[[#This Row],[COMP_P]]&lt;=2,1,0)</f>
        <v>1</v>
      </c>
    </row>
    <row r="4570" spans="1:14" x14ac:dyDescent="0.25">
      <c r="A4570" s="12" t="s">
        <v>4424</v>
      </c>
      <c r="B4570" s="12" t="s">
        <v>87</v>
      </c>
      <c r="C4570" s="12">
        <v>105</v>
      </c>
      <c r="D4570" s="12">
        <v>0.45200000000000001</v>
      </c>
      <c r="E4570" s="12">
        <v>0.4</v>
      </c>
      <c r="F4570" s="12">
        <v>0.29899999999999999</v>
      </c>
      <c r="G4570" s="12">
        <v>6601.95</v>
      </c>
      <c r="H4570" s="13">
        <v>0</v>
      </c>
      <c r="I4570" t="str">
        <f>CONCATENATE(Tabela_Brasil[[#This Row],[Município]],"-",Tabela_Brasil[[#This Row],[Estado]])</f>
        <v>Marajá Do Sena-MA</v>
      </c>
      <c r="J4570">
        <f>IF(Tabela_Brasil[[#This Row],[IDHM]]&lt;=0.599,1,0)</f>
        <v>1</v>
      </c>
      <c r="K4570" t="str">
        <f>IF(Tabela_Brasil[[#This Row],[IDHM]]&lt;=0.55,"Baixo",IF(Tabela_Brasil[[#This Row],[IDHM]]&lt;=0.699,"Médio",IF(Tabela_Brasil[[#This Row],[IDHM]]&lt;=0.799,"Alto","Muito Alto")))</f>
        <v>Baixo</v>
      </c>
      <c r="L4570" t="str">
        <f>VLOOKUP(Tabela_Brasil[[#This Row],[Estado]],'De-Para_Estado_Regiao'!$B$3:$C$29,2,FALSE)</f>
        <v>Nordeste</v>
      </c>
      <c r="M4570">
        <f>IF(Tabela_Brasil[[#This Row],[IBGE_1-4]]&gt;=951,1,0)</f>
        <v>0</v>
      </c>
      <c r="N4570">
        <f>IF(Tabela_Brasil[[#This Row],[COMP_P]]&lt;=2,1,0)</f>
        <v>1</v>
      </c>
    </row>
    <row r="4571" spans="1:14" x14ac:dyDescent="0.25">
      <c r="A4571" s="9" t="s">
        <v>4425</v>
      </c>
      <c r="B4571" s="9" t="s">
        <v>16</v>
      </c>
      <c r="C4571" s="9">
        <v>121</v>
      </c>
      <c r="D4571" s="9">
        <v>0.63700000000000001</v>
      </c>
      <c r="E4571" s="9">
        <v>0.61599999999999999</v>
      </c>
      <c r="F4571" s="9">
        <v>0.51700000000000002</v>
      </c>
      <c r="G4571" s="9">
        <v>10932.95</v>
      </c>
      <c r="H4571" s="10">
        <v>1</v>
      </c>
      <c r="I4571" t="str">
        <f>CONCATENATE(Tabela_Brasil[[#This Row],[Município]],"-",Tabela_Brasil[[#This Row],[Estado]])</f>
        <v>Santa Bárbara Do Tugúrio-MG</v>
      </c>
      <c r="J4571">
        <f>IF(Tabela_Brasil[[#This Row],[IDHM]]&lt;=0.599,1,0)</f>
        <v>0</v>
      </c>
      <c r="K4571" t="str">
        <f>IF(Tabela_Brasil[[#This Row],[IDHM]]&lt;=0.55,"Baixo",IF(Tabela_Brasil[[#This Row],[IDHM]]&lt;=0.699,"Médio",IF(Tabela_Brasil[[#This Row],[IDHM]]&lt;=0.799,"Alto","Muito Alto")))</f>
        <v>Médio</v>
      </c>
      <c r="L4571" t="str">
        <f>VLOOKUP(Tabela_Brasil[[#This Row],[Estado]],'De-Para_Estado_Regiao'!$B$3:$C$29,2,FALSE)</f>
        <v>Sudeste</v>
      </c>
      <c r="M4571">
        <f>IF(Tabela_Brasil[[#This Row],[IBGE_1-4]]&gt;=951,1,0)</f>
        <v>0</v>
      </c>
      <c r="N4571">
        <f>IF(Tabela_Brasil[[#This Row],[COMP_P]]&lt;=2,1,0)</f>
        <v>1</v>
      </c>
    </row>
    <row r="4572" spans="1:14" x14ac:dyDescent="0.25">
      <c r="A4572" s="12" t="s">
        <v>4426</v>
      </c>
      <c r="B4572" s="12" t="s">
        <v>14</v>
      </c>
      <c r="C4572" s="12">
        <v>15</v>
      </c>
      <c r="D4572" s="12">
        <v>0.72299999999999998</v>
      </c>
      <c r="E4572" s="12">
        <v>0.70299999999999996</v>
      </c>
      <c r="F4572" s="12">
        <v>0.63800000000000001</v>
      </c>
      <c r="G4572" s="12">
        <v>25997.4</v>
      </c>
      <c r="H4572" s="13">
        <v>4</v>
      </c>
      <c r="I4572" t="str">
        <f>CONCATENATE(Tabela_Brasil[[#This Row],[Município]],"-",Tabela_Brasil[[#This Row],[Estado]])</f>
        <v>Barra Do Rio Azul-RS</v>
      </c>
      <c r="J4572">
        <f>IF(Tabela_Brasil[[#This Row],[IDHM]]&lt;=0.599,1,0)</f>
        <v>0</v>
      </c>
      <c r="K4572" t="str">
        <f>IF(Tabela_Brasil[[#This Row],[IDHM]]&lt;=0.55,"Baixo",IF(Tabela_Brasil[[#This Row],[IDHM]]&lt;=0.699,"Médio",IF(Tabela_Brasil[[#This Row],[IDHM]]&lt;=0.799,"Alto","Muito Alto")))</f>
        <v>Alto</v>
      </c>
      <c r="L4572" t="str">
        <f>VLOOKUP(Tabela_Brasil[[#This Row],[Estado]],'De-Para_Estado_Regiao'!$B$3:$C$29,2,FALSE)</f>
        <v>Sul</v>
      </c>
      <c r="M4572">
        <f>IF(Tabela_Brasil[[#This Row],[IBGE_1-4]]&gt;=951,1,0)</f>
        <v>0</v>
      </c>
      <c r="N4572">
        <f>IF(Tabela_Brasil[[#This Row],[COMP_P]]&lt;=2,1,0)</f>
        <v>0</v>
      </c>
    </row>
    <row r="4573" spans="1:14" x14ac:dyDescent="0.25">
      <c r="A4573" s="9" t="s">
        <v>4427</v>
      </c>
      <c r="B4573" s="9" t="s">
        <v>16</v>
      </c>
      <c r="C4573" s="9">
        <v>71</v>
      </c>
      <c r="D4573" s="9">
        <v>0.65</v>
      </c>
      <c r="E4573" s="9">
        <v>0.66700000000000004</v>
      </c>
      <c r="F4573" s="9">
        <v>0.49199999999999999</v>
      </c>
      <c r="G4573" s="9">
        <v>10865.17</v>
      </c>
      <c r="H4573" s="10">
        <v>1</v>
      </c>
      <c r="I4573" t="str">
        <f>CONCATENATE(Tabela_Brasil[[#This Row],[Município]],"-",Tabela_Brasil[[#This Row],[Estado]])</f>
        <v>Carvalhos-MG</v>
      </c>
      <c r="J4573">
        <f>IF(Tabela_Brasil[[#This Row],[IDHM]]&lt;=0.599,1,0)</f>
        <v>0</v>
      </c>
      <c r="K4573" t="str">
        <f>IF(Tabela_Brasil[[#This Row],[IDHM]]&lt;=0.55,"Baixo",IF(Tabela_Brasil[[#This Row],[IDHM]]&lt;=0.699,"Médio",IF(Tabela_Brasil[[#This Row],[IDHM]]&lt;=0.799,"Alto","Muito Alto")))</f>
        <v>Médio</v>
      </c>
      <c r="L4573" t="str">
        <f>VLOOKUP(Tabela_Brasil[[#This Row],[Estado]],'De-Para_Estado_Regiao'!$B$3:$C$29,2,FALSE)</f>
        <v>Sudeste</v>
      </c>
      <c r="M4573">
        <f>IF(Tabela_Brasil[[#This Row],[IBGE_1-4]]&gt;=951,1,0)</f>
        <v>0</v>
      </c>
      <c r="N4573">
        <f>IF(Tabela_Brasil[[#This Row],[COMP_P]]&lt;=2,1,0)</f>
        <v>1</v>
      </c>
    </row>
    <row r="4574" spans="1:14" x14ac:dyDescent="0.25">
      <c r="A4574" s="12" t="s">
        <v>1186</v>
      </c>
      <c r="B4574" s="12" t="s">
        <v>82</v>
      </c>
      <c r="C4574" s="12">
        <v>164</v>
      </c>
      <c r="D4574" s="12">
        <v>0.61799999999999999</v>
      </c>
      <c r="E4574" s="12">
        <v>0.57799999999999996</v>
      </c>
      <c r="F4574" s="12">
        <v>0.52300000000000002</v>
      </c>
      <c r="G4574" s="12">
        <v>7632.75</v>
      </c>
      <c r="H4574" s="13">
        <v>3</v>
      </c>
      <c r="I4574" t="str">
        <f>CONCATENATE(Tabela_Brasil[[#This Row],[Município]],"-",Tabela_Brasil[[#This Row],[Estado]])</f>
        <v>Santa Cruz-PB</v>
      </c>
      <c r="J4574">
        <f>IF(Tabela_Brasil[[#This Row],[IDHM]]&lt;=0.599,1,0)</f>
        <v>0</v>
      </c>
      <c r="K4574" t="str">
        <f>IF(Tabela_Brasil[[#This Row],[IDHM]]&lt;=0.55,"Baixo",IF(Tabela_Brasil[[#This Row],[IDHM]]&lt;=0.699,"Médio",IF(Tabela_Brasil[[#This Row],[IDHM]]&lt;=0.799,"Alto","Muito Alto")))</f>
        <v>Médio</v>
      </c>
      <c r="L4574" t="str">
        <f>VLOOKUP(Tabela_Brasil[[#This Row],[Estado]],'De-Para_Estado_Regiao'!$B$3:$C$29,2,FALSE)</f>
        <v>Nordeste</v>
      </c>
      <c r="M4574">
        <f>IF(Tabela_Brasil[[#This Row],[IBGE_1-4]]&gt;=951,1,0)</f>
        <v>0</v>
      </c>
      <c r="N4574">
        <f>IF(Tabela_Brasil[[#This Row],[COMP_P]]&lt;=2,1,0)</f>
        <v>0</v>
      </c>
    </row>
    <row r="4575" spans="1:14" x14ac:dyDescent="0.25">
      <c r="A4575" s="9" t="s">
        <v>4428</v>
      </c>
      <c r="B4575" s="9" t="s">
        <v>22</v>
      </c>
      <c r="C4575" s="9">
        <v>55</v>
      </c>
      <c r="D4575" s="9">
        <v>0.72499999999999998</v>
      </c>
      <c r="E4575" s="9">
        <v>0.72099999999999997</v>
      </c>
      <c r="F4575" s="9">
        <v>0.64</v>
      </c>
      <c r="G4575" s="9">
        <v>22979.56</v>
      </c>
      <c r="H4575" s="10">
        <v>1</v>
      </c>
      <c r="I4575" t="str">
        <f>CONCATENATE(Tabela_Brasil[[#This Row],[Município]],"-",Tabela_Brasil[[#This Row],[Estado]])</f>
        <v>São Manoel Do Paraná-PR</v>
      </c>
      <c r="J4575">
        <f>IF(Tabela_Brasil[[#This Row],[IDHM]]&lt;=0.599,1,0)</f>
        <v>0</v>
      </c>
      <c r="K4575" t="str">
        <f>IF(Tabela_Brasil[[#This Row],[IDHM]]&lt;=0.55,"Baixo",IF(Tabela_Brasil[[#This Row],[IDHM]]&lt;=0.699,"Médio",IF(Tabela_Brasil[[#This Row],[IDHM]]&lt;=0.799,"Alto","Muito Alto")))</f>
        <v>Alto</v>
      </c>
      <c r="L4575" t="str">
        <f>VLOOKUP(Tabela_Brasil[[#This Row],[Estado]],'De-Para_Estado_Regiao'!$B$3:$C$29,2,FALSE)</f>
        <v>Sul</v>
      </c>
      <c r="M4575">
        <f>IF(Tabela_Brasil[[#This Row],[IBGE_1-4]]&gt;=951,1,0)</f>
        <v>0</v>
      </c>
      <c r="N4575">
        <f>IF(Tabela_Brasil[[#This Row],[COMP_P]]&lt;=2,1,0)</f>
        <v>1</v>
      </c>
    </row>
    <row r="4576" spans="1:14" x14ac:dyDescent="0.25">
      <c r="A4576" s="12" t="s">
        <v>4429</v>
      </c>
      <c r="B4576" s="12" t="s">
        <v>118</v>
      </c>
      <c r="C4576" s="12">
        <v>146</v>
      </c>
      <c r="D4576" s="12">
        <v>0.55700000000000005</v>
      </c>
      <c r="E4576" s="12">
        <v>0.56999999999999995</v>
      </c>
      <c r="F4576" s="12">
        <v>0.43099999999999999</v>
      </c>
      <c r="G4576" s="12">
        <v>10084.59</v>
      </c>
      <c r="H4576" s="13">
        <v>1</v>
      </c>
      <c r="I4576" t="str">
        <f>CONCATENATE(Tabela_Brasil[[#This Row],[Município]],"-",Tabela_Brasil[[#This Row],[Estado]])</f>
        <v>Palmeira Do Piauí-PI</v>
      </c>
      <c r="J4576">
        <f>IF(Tabela_Brasil[[#This Row],[IDHM]]&lt;=0.599,1,0)</f>
        <v>1</v>
      </c>
      <c r="K4576" t="str">
        <f>IF(Tabela_Brasil[[#This Row],[IDHM]]&lt;=0.55,"Baixo",IF(Tabela_Brasil[[#This Row],[IDHM]]&lt;=0.699,"Médio",IF(Tabela_Brasil[[#This Row],[IDHM]]&lt;=0.799,"Alto","Muito Alto")))</f>
        <v>Médio</v>
      </c>
      <c r="L4576" t="str">
        <f>VLOOKUP(Tabela_Brasil[[#This Row],[Estado]],'De-Para_Estado_Regiao'!$B$3:$C$29,2,FALSE)</f>
        <v>Nordeste</v>
      </c>
      <c r="M4576">
        <f>IF(Tabela_Brasil[[#This Row],[IBGE_1-4]]&gt;=951,1,0)</f>
        <v>0</v>
      </c>
      <c r="N4576">
        <f>IF(Tabela_Brasil[[#This Row],[COMP_P]]&lt;=2,1,0)</f>
        <v>1</v>
      </c>
    </row>
    <row r="4577" spans="1:14" x14ac:dyDescent="0.25">
      <c r="A4577" s="9" t="s">
        <v>4430</v>
      </c>
      <c r="B4577" s="9" t="s">
        <v>16</v>
      </c>
      <c r="C4577" s="9">
        <v>110</v>
      </c>
      <c r="D4577" s="9">
        <v>0.68</v>
      </c>
      <c r="E4577" s="9">
        <v>0.66600000000000004</v>
      </c>
      <c r="F4577" s="9">
        <v>0.57799999999999996</v>
      </c>
      <c r="G4577" s="9">
        <v>12562.98</v>
      </c>
      <c r="H4577" s="10">
        <v>1</v>
      </c>
      <c r="I4577" t="str">
        <f>CONCATENATE(Tabela_Brasil[[#This Row],[Município]],"-",Tabela_Brasil[[#This Row],[Estado]])</f>
        <v>Tabuleiro-MG</v>
      </c>
      <c r="J4577">
        <f>IF(Tabela_Brasil[[#This Row],[IDHM]]&lt;=0.599,1,0)</f>
        <v>0</v>
      </c>
      <c r="K4577" t="str">
        <f>IF(Tabela_Brasil[[#This Row],[IDHM]]&lt;=0.55,"Baixo",IF(Tabela_Brasil[[#This Row],[IDHM]]&lt;=0.699,"Médio",IF(Tabela_Brasil[[#This Row],[IDHM]]&lt;=0.799,"Alto","Muito Alto")))</f>
        <v>Médio</v>
      </c>
      <c r="L4577" t="str">
        <f>VLOOKUP(Tabela_Brasil[[#This Row],[Estado]],'De-Para_Estado_Regiao'!$B$3:$C$29,2,FALSE)</f>
        <v>Sudeste</v>
      </c>
      <c r="M4577">
        <f>IF(Tabela_Brasil[[#This Row],[IBGE_1-4]]&gt;=951,1,0)</f>
        <v>0</v>
      </c>
      <c r="N4577">
        <f>IF(Tabela_Brasil[[#This Row],[COMP_P]]&lt;=2,1,0)</f>
        <v>1</v>
      </c>
    </row>
    <row r="4578" spans="1:14" x14ac:dyDescent="0.25">
      <c r="A4578" s="12" t="s">
        <v>4431</v>
      </c>
      <c r="B4578" s="12" t="s">
        <v>14</v>
      </c>
      <c r="C4578" s="12">
        <v>26</v>
      </c>
      <c r="D4578" s="12">
        <v>0.66400000000000003</v>
      </c>
      <c r="E4578" s="12">
        <v>0.70899999999999996</v>
      </c>
      <c r="F4578" s="12">
        <v>0.495</v>
      </c>
      <c r="G4578" s="12">
        <v>21704.43</v>
      </c>
      <c r="H4578" s="13">
        <v>5</v>
      </c>
      <c r="I4578" t="str">
        <f>CONCATENATE(Tabela_Brasil[[#This Row],[Município]],"-",Tabela_Brasil[[#This Row],[Estado]])</f>
        <v>Itapuca-RS</v>
      </c>
      <c r="J4578">
        <f>IF(Tabela_Brasil[[#This Row],[IDHM]]&lt;=0.599,1,0)</f>
        <v>0</v>
      </c>
      <c r="K4578" t="str">
        <f>IF(Tabela_Brasil[[#This Row],[IDHM]]&lt;=0.55,"Baixo",IF(Tabela_Brasil[[#This Row],[IDHM]]&lt;=0.699,"Médio",IF(Tabela_Brasil[[#This Row],[IDHM]]&lt;=0.799,"Alto","Muito Alto")))</f>
        <v>Médio</v>
      </c>
      <c r="L4578" t="str">
        <f>VLOOKUP(Tabela_Brasil[[#This Row],[Estado]],'De-Para_Estado_Regiao'!$B$3:$C$29,2,FALSE)</f>
        <v>Sul</v>
      </c>
      <c r="M4578">
        <f>IF(Tabela_Brasil[[#This Row],[IBGE_1-4]]&gt;=951,1,0)</f>
        <v>0</v>
      </c>
      <c r="N4578">
        <f>IF(Tabela_Brasil[[#This Row],[COMP_P]]&lt;=2,1,0)</f>
        <v>0</v>
      </c>
    </row>
    <row r="4579" spans="1:14" x14ac:dyDescent="0.25">
      <c r="A4579" s="9" t="s">
        <v>4432</v>
      </c>
      <c r="B4579" s="9" t="s">
        <v>33</v>
      </c>
      <c r="C4579" s="9">
        <v>67</v>
      </c>
      <c r="D4579" s="9">
        <v>0.73</v>
      </c>
      <c r="E4579" s="9">
        <v>0.66300000000000003</v>
      </c>
      <c r="F4579" s="9">
        <v>0.69599999999999995</v>
      </c>
      <c r="G4579" s="9">
        <v>19679.009999999998</v>
      </c>
      <c r="H4579" s="10">
        <v>2</v>
      </c>
      <c r="I4579" t="str">
        <f>CONCATENATE(Tabela_Brasil[[#This Row],[Município]],"-",Tabela_Brasil[[#This Row],[Estado]])</f>
        <v>Diorama-GO</v>
      </c>
      <c r="J4579">
        <f>IF(Tabela_Brasil[[#This Row],[IDHM]]&lt;=0.599,1,0)</f>
        <v>0</v>
      </c>
      <c r="K4579" t="str">
        <f>IF(Tabela_Brasil[[#This Row],[IDHM]]&lt;=0.55,"Baixo",IF(Tabela_Brasil[[#This Row],[IDHM]]&lt;=0.699,"Médio",IF(Tabela_Brasil[[#This Row],[IDHM]]&lt;=0.799,"Alto","Muito Alto")))</f>
        <v>Alto</v>
      </c>
      <c r="L4579" t="str">
        <f>VLOOKUP(Tabela_Brasil[[#This Row],[Estado]],'De-Para_Estado_Regiao'!$B$3:$C$29,2,FALSE)</f>
        <v>Centro-Oeste</v>
      </c>
      <c r="M4579">
        <f>IF(Tabela_Brasil[[#This Row],[IBGE_1-4]]&gt;=951,1,0)</f>
        <v>0</v>
      </c>
      <c r="N4579">
        <f>IF(Tabela_Brasil[[#This Row],[COMP_P]]&lt;=2,1,0)</f>
        <v>1</v>
      </c>
    </row>
    <row r="4580" spans="1:14" x14ac:dyDescent="0.25">
      <c r="A4580" s="12" t="s">
        <v>4433</v>
      </c>
      <c r="B4580" s="12" t="s">
        <v>16</v>
      </c>
      <c r="C4580" s="12">
        <v>209</v>
      </c>
      <c r="D4580" s="12">
        <v>0.61399999999999999</v>
      </c>
      <c r="E4580" s="12">
        <v>0.56799999999999995</v>
      </c>
      <c r="F4580" s="12">
        <v>0.50900000000000001</v>
      </c>
      <c r="G4580" s="12">
        <v>7436.38</v>
      </c>
      <c r="H4580" s="13">
        <v>6</v>
      </c>
      <c r="I4580" t="str">
        <f>CONCATENATE(Tabela_Brasil[[#This Row],[Município]],"-",Tabela_Brasil[[#This Row],[Estado]])</f>
        <v>Luislândia-MG</v>
      </c>
      <c r="J4580">
        <f>IF(Tabela_Brasil[[#This Row],[IDHM]]&lt;=0.599,1,0)</f>
        <v>0</v>
      </c>
      <c r="K4580" t="str">
        <f>IF(Tabela_Brasil[[#This Row],[IDHM]]&lt;=0.55,"Baixo",IF(Tabela_Brasil[[#This Row],[IDHM]]&lt;=0.699,"Médio",IF(Tabela_Brasil[[#This Row],[IDHM]]&lt;=0.799,"Alto","Muito Alto")))</f>
        <v>Médio</v>
      </c>
      <c r="L4580" t="str">
        <f>VLOOKUP(Tabela_Brasil[[#This Row],[Estado]],'De-Para_Estado_Regiao'!$B$3:$C$29,2,FALSE)</f>
        <v>Sudeste</v>
      </c>
      <c r="M4580">
        <f>IF(Tabela_Brasil[[#This Row],[IBGE_1-4]]&gt;=951,1,0)</f>
        <v>0</v>
      </c>
      <c r="N4580">
        <f>IF(Tabela_Brasil[[#This Row],[COMP_P]]&lt;=2,1,0)</f>
        <v>0</v>
      </c>
    </row>
    <row r="4581" spans="1:14" x14ac:dyDescent="0.25">
      <c r="A4581" s="9" t="s">
        <v>4434</v>
      </c>
      <c r="B4581" s="9" t="s">
        <v>118</v>
      </c>
      <c r="C4581" s="9">
        <v>180</v>
      </c>
      <c r="D4581" s="9">
        <v>0.58799999999999997</v>
      </c>
      <c r="E4581" s="9">
        <v>0.56999999999999995</v>
      </c>
      <c r="F4581" s="9">
        <v>0.46200000000000002</v>
      </c>
      <c r="G4581" s="9">
        <v>6645.75</v>
      </c>
      <c r="H4581" s="10">
        <v>10</v>
      </c>
      <c r="I4581" t="str">
        <f>CONCATENATE(Tabela_Brasil[[#This Row],[Município]],"-",Tabela_Brasil[[#This Row],[Estado]])</f>
        <v>Colônia Do Piauí-PI</v>
      </c>
      <c r="J4581">
        <f>IF(Tabela_Brasil[[#This Row],[IDHM]]&lt;=0.599,1,0)</f>
        <v>1</v>
      </c>
      <c r="K4581" t="str">
        <f>IF(Tabela_Brasil[[#This Row],[IDHM]]&lt;=0.55,"Baixo",IF(Tabela_Brasil[[#This Row],[IDHM]]&lt;=0.699,"Médio",IF(Tabela_Brasil[[#This Row],[IDHM]]&lt;=0.799,"Alto","Muito Alto")))</f>
        <v>Médio</v>
      </c>
      <c r="L4581" t="str">
        <f>VLOOKUP(Tabela_Brasil[[#This Row],[Estado]],'De-Para_Estado_Regiao'!$B$3:$C$29,2,FALSE)</f>
        <v>Nordeste</v>
      </c>
      <c r="M4581">
        <f>IF(Tabela_Brasil[[#This Row],[IBGE_1-4]]&gt;=951,1,0)</f>
        <v>0</v>
      </c>
      <c r="N4581">
        <f>IF(Tabela_Brasil[[#This Row],[COMP_P]]&lt;=2,1,0)</f>
        <v>0</v>
      </c>
    </row>
    <row r="4582" spans="1:14" x14ac:dyDescent="0.25">
      <c r="A4582" s="12" t="s">
        <v>4435</v>
      </c>
      <c r="B4582" s="12" t="s">
        <v>59</v>
      </c>
      <c r="C4582" s="12">
        <v>47</v>
      </c>
      <c r="D4582" s="12">
        <v>0.65300000000000002</v>
      </c>
      <c r="E4582" s="12">
        <v>0.65200000000000002</v>
      </c>
      <c r="F4582" s="12">
        <v>0.53</v>
      </c>
      <c r="G4582" s="12">
        <v>20094.07</v>
      </c>
      <c r="H4582" s="13">
        <v>1</v>
      </c>
      <c r="I4582" t="str">
        <f>CONCATENATE(Tabela_Brasil[[#This Row],[Município]],"-",Tabela_Brasil[[#This Row],[Estado]])</f>
        <v>Rio Rufino-SC</v>
      </c>
      <c r="J4582">
        <f>IF(Tabela_Brasil[[#This Row],[IDHM]]&lt;=0.599,1,0)</f>
        <v>0</v>
      </c>
      <c r="K4582" t="str">
        <f>IF(Tabela_Brasil[[#This Row],[IDHM]]&lt;=0.55,"Baixo",IF(Tabela_Brasil[[#This Row],[IDHM]]&lt;=0.699,"Médio",IF(Tabela_Brasil[[#This Row],[IDHM]]&lt;=0.799,"Alto","Muito Alto")))</f>
        <v>Médio</v>
      </c>
      <c r="L4582" t="str">
        <f>VLOOKUP(Tabela_Brasil[[#This Row],[Estado]],'De-Para_Estado_Regiao'!$B$3:$C$29,2,FALSE)</f>
        <v>Sul</v>
      </c>
      <c r="M4582">
        <f>IF(Tabela_Brasil[[#This Row],[IBGE_1-4]]&gt;=951,1,0)</f>
        <v>0</v>
      </c>
      <c r="N4582">
        <f>IF(Tabela_Brasil[[#This Row],[COMP_P]]&lt;=2,1,0)</f>
        <v>1</v>
      </c>
    </row>
    <row r="4583" spans="1:14" x14ac:dyDescent="0.25">
      <c r="A4583" s="9" t="s">
        <v>4436</v>
      </c>
      <c r="B4583" s="9" t="s">
        <v>111</v>
      </c>
      <c r="C4583" s="9">
        <v>165</v>
      </c>
      <c r="D4583" s="9">
        <v>0.66</v>
      </c>
      <c r="E4583" s="9">
        <v>0.58199999999999996</v>
      </c>
      <c r="F4583" s="9">
        <v>0.628</v>
      </c>
      <c r="G4583" s="9">
        <v>12006.92</v>
      </c>
      <c r="H4583" s="10">
        <v>0</v>
      </c>
      <c r="I4583" t="str">
        <f>CONCATENATE(Tabela_Brasil[[#This Row],[Município]],"-",Tabela_Brasil[[#This Row],[Estado]])</f>
        <v>Nova Rosalândia-TO</v>
      </c>
      <c r="J4583">
        <f>IF(Tabela_Brasil[[#This Row],[IDHM]]&lt;=0.599,1,0)</f>
        <v>0</v>
      </c>
      <c r="K4583" t="str">
        <f>IF(Tabela_Brasil[[#This Row],[IDHM]]&lt;=0.55,"Baixo",IF(Tabela_Brasil[[#This Row],[IDHM]]&lt;=0.699,"Médio",IF(Tabela_Brasil[[#This Row],[IDHM]]&lt;=0.799,"Alto","Muito Alto")))</f>
        <v>Médio</v>
      </c>
      <c r="L4583" t="str">
        <f>VLOOKUP(Tabela_Brasil[[#This Row],[Estado]],'De-Para_Estado_Regiao'!$B$3:$C$29,2,FALSE)</f>
        <v>Norte</v>
      </c>
      <c r="M4583">
        <f>IF(Tabela_Brasil[[#This Row],[IBGE_1-4]]&gt;=951,1,0)</f>
        <v>0</v>
      </c>
      <c r="N4583">
        <f>IF(Tabela_Brasil[[#This Row],[COMP_P]]&lt;=2,1,0)</f>
        <v>1</v>
      </c>
    </row>
    <row r="4584" spans="1:14" x14ac:dyDescent="0.25">
      <c r="A4584" s="12" t="s">
        <v>4437</v>
      </c>
      <c r="B4584" s="12" t="s">
        <v>33</v>
      </c>
      <c r="C4584" s="12">
        <v>138</v>
      </c>
      <c r="D4584" s="12">
        <v>0.63100000000000001</v>
      </c>
      <c r="E4584" s="12">
        <v>0.64400000000000002</v>
      </c>
      <c r="F4584" s="12">
        <v>0.47599999999999998</v>
      </c>
      <c r="G4584" s="12">
        <v>13341.5</v>
      </c>
      <c r="H4584" s="13">
        <v>2</v>
      </c>
      <c r="I4584" t="str">
        <f>CONCATENATE(Tabela_Brasil[[#This Row],[Município]],"-",Tabela_Brasil[[#This Row],[Estado]])</f>
        <v>Campinaçu-GO</v>
      </c>
      <c r="J4584">
        <f>IF(Tabela_Brasil[[#This Row],[IDHM]]&lt;=0.599,1,0)</f>
        <v>0</v>
      </c>
      <c r="K4584" t="str">
        <f>IF(Tabela_Brasil[[#This Row],[IDHM]]&lt;=0.55,"Baixo",IF(Tabela_Brasil[[#This Row],[IDHM]]&lt;=0.699,"Médio",IF(Tabela_Brasil[[#This Row],[IDHM]]&lt;=0.799,"Alto","Muito Alto")))</f>
        <v>Médio</v>
      </c>
      <c r="L4584" t="str">
        <f>VLOOKUP(Tabela_Brasil[[#This Row],[Estado]],'De-Para_Estado_Regiao'!$B$3:$C$29,2,FALSE)</f>
        <v>Centro-Oeste</v>
      </c>
      <c r="M4584">
        <f>IF(Tabela_Brasil[[#This Row],[IBGE_1-4]]&gt;=951,1,0)</f>
        <v>0</v>
      </c>
      <c r="N4584">
        <f>IF(Tabela_Brasil[[#This Row],[COMP_P]]&lt;=2,1,0)</f>
        <v>1</v>
      </c>
    </row>
    <row r="4585" spans="1:14" x14ac:dyDescent="0.25">
      <c r="A4585" s="9" t="s">
        <v>4438</v>
      </c>
      <c r="B4585" s="9" t="s">
        <v>16</v>
      </c>
      <c r="C4585" s="9">
        <v>117</v>
      </c>
      <c r="D4585" s="9">
        <v>0.65500000000000003</v>
      </c>
      <c r="E4585" s="9">
        <v>0.61199999999999999</v>
      </c>
      <c r="F4585" s="9">
        <v>0.54500000000000004</v>
      </c>
      <c r="G4585" s="9">
        <v>11777.19</v>
      </c>
      <c r="H4585" s="10">
        <v>4</v>
      </c>
      <c r="I4585" t="str">
        <f>CONCATENATE(Tabela_Brasil[[#This Row],[Município]],"-",Tabela_Brasil[[#This Row],[Estado]])</f>
        <v>Funilândia-MG</v>
      </c>
      <c r="J4585">
        <f>IF(Tabela_Brasil[[#This Row],[IDHM]]&lt;=0.599,1,0)</f>
        <v>0</v>
      </c>
      <c r="K4585" t="str">
        <f>IF(Tabela_Brasil[[#This Row],[IDHM]]&lt;=0.55,"Baixo",IF(Tabela_Brasil[[#This Row],[IDHM]]&lt;=0.699,"Médio",IF(Tabela_Brasil[[#This Row],[IDHM]]&lt;=0.799,"Alto","Muito Alto")))</f>
        <v>Médio</v>
      </c>
      <c r="L4585" t="str">
        <f>VLOOKUP(Tabela_Brasil[[#This Row],[Estado]],'De-Para_Estado_Regiao'!$B$3:$C$29,2,FALSE)</f>
        <v>Sudeste</v>
      </c>
      <c r="M4585">
        <f>IF(Tabela_Brasil[[#This Row],[IBGE_1-4]]&gt;=951,1,0)</f>
        <v>0</v>
      </c>
      <c r="N4585">
        <f>IF(Tabela_Brasil[[#This Row],[COMP_P]]&lt;=2,1,0)</f>
        <v>0</v>
      </c>
    </row>
    <row r="4586" spans="1:14" x14ac:dyDescent="0.25">
      <c r="A4586" s="12" t="s">
        <v>4439</v>
      </c>
      <c r="B4586" s="12" t="s">
        <v>16</v>
      </c>
      <c r="C4586" s="12">
        <v>293</v>
      </c>
      <c r="D4586" s="12">
        <v>0.59</v>
      </c>
      <c r="E4586" s="12">
        <v>0.53500000000000003</v>
      </c>
      <c r="F4586" s="12">
        <v>0.501</v>
      </c>
      <c r="G4586" s="12">
        <v>8499.67</v>
      </c>
      <c r="H4586" s="13">
        <v>4</v>
      </c>
      <c r="I4586" t="str">
        <f>CONCATENATE(Tabela_Brasil[[#This Row],[Município]],"-",Tabela_Brasil[[#This Row],[Estado]])</f>
        <v>Juvenília-MG</v>
      </c>
      <c r="J4586">
        <f>IF(Tabela_Brasil[[#This Row],[IDHM]]&lt;=0.599,1,0)</f>
        <v>1</v>
      </c>
      <c r="K4586" t="str">
        <f>IF(Tabela_Brasil[[#This Row],[IDHM]]&lt;=0.55,"Baixo",IF(Tabela_Brasil[[#This Row],[IDHM]]&lt;=0.699,"Médio",IF(Tabela_Brasil[[#This Row],[IDHM]]&lt;=0.799,"Alto","Muito Alto")))</f>
        <v>Médio</v>
      </c>
      <c r="L4586" t="str">
        <f>VLOOKUP(Tabela_Brasil[[#This Row],[Estado]],'De-Para_Estado_Regiao'!$B$3:$C$29,2,FALSE)</f>
        <v>Sudeste</v>
      </c>
      <c r="M4586">
        <f>IF(Tabela_Brasil[[#This Row],[IBGE_1-4]]&gt;=951,1,0)</f>
        <v>0</v>
      </c>
      <c r="N4586">
        <f>IF(Tabela_Brasil[[#This Row],[COMP_P]]&lt;=2,1,0)</f>
        <v>0</v>
      </c>
    </row>
    <row r="4587" spans="1:14" x14ac:dyDescent="0.25">
      <c r="A4587" s="9" t="s">
        <v>4440</v>
      </c>
      <c r="B4587" s="9" t="s">
        <v>24</v>
      </c>
      <c r="C4587" s="9">
        <v>156</v>
      </c>
      <c r="D4587" s="9">
        <v>0.58299999999999996</v>
      </c>
      <c r="E4587" s="9">
        <v>0.57299999999999995</v>
      </c>
      <c r="F4587" s="9">
        <v>0.47099999999999997</v>
      </c>
      <c r="G4587" s="9">
        <v>10498.68</v>
      </c>
      <c r="H4587" s="10">
        <v>1</v>
      </c>
      <c r="I4587" t="str">
        <f>CONCATENATE(Tabela_Brasil[[#This Row],[Município]],"-",Tabela_Brasil[[#This Row],[Estado]])</f>
        <v>Aiquara-BA</v>
      </c>
      <c r="J4587">
        <f>IF(Tabela_Brasil[[#This Row],[IDHM]]&lt;=0.599,1,0)</f>
        <v>1</v>
      </c>
      <c r="K4587" t="str">
        <f>IF(Tabela_Brasil[[#This Row],[IDHM]]&lt;=0.55,"Baixo",IF(Tabela_Brasil[[#This Row],[IDHM]]&lt;=0.699,"Médio",IF(Tabela_Brasil[[#This Row],[IDHM]]&lt;=0.799,"Alto","Muito Alto")))</f>
        <v>Médio</v>
      </c>
      <c r="L4587" t="str">
        <f>VLOOKUP(Tabela_Brasil[[#This Row],[Estado]],'De-Para_Estado_Regiao'!$B$3:$C$29,2,FALSE)</f>
        <v>Nordeste</v>
      </c>
      <c r="M4587">
        <f>IF(Tabela_Brasil[[#This Row],[IBGE_1-4]]&gt;=951,1,0)</f>
        <v>0</v>
      </c>
      <c r="N4587">
        <f>IF(Tabela_Brasil[[#This Row],[COMP_P]]&lt;=2,1,0)</f>
        <v>1</v>
      </c>
    </row>
    <row r="4588" spans="1:14" x14ac:dyDescent="0.25">
      <c r="A4588" s="12" t="s">
        <v>4441</v>
      </c>
      <c r="B4588" s="12" t="s">
        <v>59</v>
      </c>
      <c r="C4588" s="12">
        <v>64</v>
      </c>
      <c r="D4588" s="12">
        <v>0.70799999999999996</v>
      </c>
      <c r="E4588" s="12">
        <v>0.68300000000000005</v>
      </c>
      <c r="F4588" s="12">
        <v>0.63300000000000001</v>
      </c>
      <c r="G4588" s="12">
        <v>20709.75</v>
      </c>
      <c r="H4588" s="13">
        <v>6</v>
      </c>
      <c r="I4588" t="str">
        <f>CONCATENATE(Tabela_Brasil[[#This Row],[Município]],"-",Tabela_Brasil[[#This Row],[Estado]])</f>
        <v>Mirim Doce-SC</v>
      </c>
      <c r="J4588">
        <f>IF(Tabela_Brasil[[#This Row],[IDHM]]&lt;=0.599,1,0)</f>
        <v>0</v>
      </c>
      <c r="K4588" t="str">
        <f>IF(Tabela_Brasil[[#This Row],[IDHM]]&lt;=0.55,"Baixo",IF(Tabela_Brasil[[#This Row],[IDHM]]&lt;=0.699,"Médio",IF(Tabela_Brasil[[#This Row],[IDHM]]&lt;=0.799,"Alto","Muito Alto")))</f>
        <v>Alto</v>
      </c>
      <c r="L4588" t="str">
        <f>VLOOKUP(Tabela_Brasil[[#This Row],[Estado]],'De-Para_Estado_Regiao'!$B$3:$C$29,2,FALSE)</f>
        <v>Sul</v>
      </c>
      <c r="M4588">
        <f>IF(Tabela_Brasil[[#This Row],[IBGE_1-4]]&gt;=951,1,0)</f>
        <v>0</v>
      </c>
      <c r="N4588">
        <f>IF(Tabela_Brasil[[#This Row],[COMP_P]]&lt;=2,1,0)</f>
        <v>0</v>
      </c>
    </row>
    <row r="4589" spans="1:14" x14ac:dyDescent="0.25">
      <c r="A4589" s="9" t="s">
        <v>4442</v>
      </c>
      <c r="B4589" s="9" t="s">
        <v>87</v>
      </c>
      <c r="C4589" s="9">
        <v>159</v>
      </c>
      <c r="D4589" s="9">
        <v>0.60399999999999998</v>
      </c>
      <c r="E4589" s="9">
        <v>0.54400000000000004</v>
      </c>
      <c r="F4589" s="9">
        <v>0.54700000000000004</v>
      </c>
      <c r="G4589" s="9">
        <v>8359.1200000000008</v>
      </c>
      <c r="H4589" s="10">
        <v>3</v>
      </c>
      <c r="I4589" t="str">
        <f>CONCATENATE(Tabela_Brasil[[#This Row],[Município]],"-",Tabela_Brasil[[#This Row],[Estado]])</f>
        <v>Bernardo Do Mearim-MA</v>
      </c>
      <c r="J4589">
        <f>IF(Tabela_Brasil[[#This Row],[IDHM]]&lt;=0.599,1,0)</f>
        <v>0</v>
      </c>
      <c r="K4589" t="str">
        <f>IF(Tabela_Brasil[[#This Row],[IDHM]]&lt;=0.55,"Baixo",IF(Tabela_Brasil[[#This Row],[IDHM]]&lt;=0.699,"Médio",IF(Tabela_Brasil[[#This Row],[IDHM]]&lt;=0.799,"Alto","Muito Alto")))</f>
        <v>Médio</v>
      </c>
      <c r="L4589" t="str">
        <f>VLOOKUP(Tabela_Brasil[[#This Row],[Estado]],'De-Para_Estado_Regiao'!$B$3:$C$29,2,FALSE)</f>
        <v>Nordeste</v>
      </c>
      <c r="M4589">
        <f>IF(Tabela_Brasil[[#This Row],[IBGE_1-4]]&gt;=951,1,0)</f>
        <v>0</v>
      </c>
      <c r="N4589">
        <f>IF(Tabela_Brasil[[#This Row],[COMP_P]]&lt;=2,1,0)</f>
        <v>0</v>
      </c>
    </row>
    <row r="4590" spans="1:14" x14ac:dyDescent="0.25">
      <c r="A4590" s="12" t="s">
        <v>4443</v>
      </c>
      <c r="B4590" s="12" t="s">
        <v>29</v>
      </c>
      <c r="C4590" s="12">
        <v>208</v>
      </c>
      <c r="D4590" s="12">
        <v>0.66</v>
      </c>
      <c r="E4590" s="12">
        <v>0.65400000000000003</v>
      </c>
      <c r="F4590" s="12">
        <v>0.55600000000000005</v>
      </c>
      <c r="G4590" s="12">
        <v>11047.19</v>
      </c>
      <c r="H4590" s="13">
        <v>2</v>
      </c>
      <c r="I4590" t="str">
        <f>CONCATENATE(Tabela_Brasil[[#This Row],[Município]],"-",Tabela_Brasil[[#This Row],[Estado]])</f>
        <v>São Pedro Da Cipa-MT</v>
      </c>
      <c r="J4590">
        <f>IF(Tabela_Brasil[[#This Row],[IDHM]]&lt;=0.599,1,0)</f>
        <v>0</v>
      </c>
      <c r="K4590" t="str">
        <f>IF(Tabela_Brasil[[#This Row],[IDHM]]&lt;=0.55,"Baixo",IF(Tabela_Brasil[[#This Row],[IDHM]]&lt;=0.699,"Médio",IF(Tabela_Brasil[[#This Row],[IDHM]]&lt;=0.799,"Alto","Muito Alto")))</f>
        <v>Médio</v>
      </c>
      <c r="L4590" t="str">
        <f>VLOOKUP(Tabela_Brasil[[#This Row],[Estado]],'De-Para_Estado_Regiao'!$B$3:$C$29,2,FALSE)</f>
        <v>Centro-Oeste</v>
      </c>
      <c r="M4590">
        <f>IF(Tabela_Brasil[[#This Row],[IBGE_1-4]]&gt;=951,1,0)</f>
        <v>0</v>
      </c>
      <c r="N4590">
        <f>IF(Tabela_Brasil[[#This Row],[COMP_P]]&lt;=2,1,0)</f>
        <v>1</v>
      </c>
    </row>
    <row r="4591" spans="1:14" x14ac:dyDescent="0.25">
      <c r="A4591" s="9" t="s">
        <v>4444</v>
      </c>
      <c r="B4591" s="9" t="s">
        <v>118</v>
      </c>
      <c r="C4591" s="9">
        <v>201</v>
      </c>
      <c r="D4591" s="9">
        <v>0.56100000000000005</v>
      </c>
      <c r="E4591" s="9">
        <v>0.59099999999999997</v>
      </c>
      <c r="F4591" s="9">
        <v>0.40400000000000003</v>
      </c>
      <c r="G4591" s="9">
        <v>6516.45</v>
      </c>
      <c r="H4591" s="10">
        <v>0</v>
      </c>
      <c r="I4591" t="str">
        <f>CONCATENATE(Tabela_Brasil[[#This Row],[Município]],"-",Tabela_Brasil[[#This Row],[Estado]])</f>
        <v>Monsenhor Hipólito-PI</v>
      </c>
      <c r="J4591">
        <f>IF(Tabela_Brasil[[#This Row],[IDHM]]&lt;=0.599,1,0)</f>
        <v>1</v>
      </c>
      <c r="K4591" t="str">
        <f>IF(Tabela_Brasil[[#This Row],[IDHM]]&lt;=0.55,"Baixo",IF(Tabela_Brasil[[#This Row],[IDHM]]&lt;=0.699,"Médio",IF(Tabela_Brasil[[#This Row],[IDHM]]&lt;=0.799,"Alto","Muito Alto")))</f>
        <v>Médio</v>
      </c>
      <c r="L4591" t="str">
        <f>VLOOKUP(Tabela_Brasil[[#This Row],[Estado]],'De-Para_Estado_Regiao'!$B$3:$C$29,2,FALSE)</f>
        <v>Nordeste</v>
      </c>
      <c r="M4591">
        <f>IF(Tabela_Brasil[[#This Row],[IBGE_1-4]]&gt;=951,1,0)</f>
        <v>0</v>
      </c>
      <c r="N4591">
        <f>IF(Tabela_Brasil[[#This Row],[COMP_P]]&lt;=2,1,0)</f>
        <v>1</v>
      </c>
    </row>
    <row r="4592" spans="1:14" x14ac:dyDescent="0.25">
      <c r="A4592" s="12" t="s">
        <v>623</v>
      </c>
      <c r="B4592" s="12" t="s">
        <v>72</v>
      </c>
      <c r="C4592" s="12">
        <v>115</v>
      </c>
      <c r="D4592" s="12">
        <v>0.59</v>
      </c>
      <c r="E4592" s="12">
        <v>0.54700000000000004</v>
      </c>
      <c r="F4592" s="12">
        <v>0.502</v>
      </c>
      <c r="G4592" s="12">
        <v>7657.91</v>
      </c>
      <c r="H4592" s="13">
        <v>1</v>
      </c>
      <c r="I4592" t="str">
        <f>CONCATENATE(Tabela_Brasil[[#This Row],[Município]],"-",Tabela_Brasil[[#This Row],[Estado]])</f>
        <v>Serrinha-RN</v>
      </c>
      <c r="J4592">
        <f>IF(Tabela_Brasil[[#This Row],[IDHM]]&lt;=0.599,1,0)</f>
        <v>1</v>
      </c>
      <c r="K4592" t="str">
        <f>IF(Tabela_Brasil[[#This Row],[IDHM]]&lt;=0.55,"Baixo",IF(Tabela_Brasil[[#This Row],[IDHM]]&lt;=0.699,"Médio",IF(Tabela_Brasil[[#This Row],[IDHM]]&lt;=0.799,"Alto","Muito Alto")))</f>
        <v>Médio</v>
      </c>
      <c r="L4592" t="str">
        <f>VLOOKUP(Tabela_Brasil[[#This Row],[Estado]],'De-Para_Estado_Regiao'!$B$3:$C$29,2,FALSE)</f>
        <v>Nordeste</v>
      </c>
      <c r="M4592">
        <f>IF(Tabela_Brasil[[#This Row],[IBGE_1-4]]&gt;=951,1,0)</f>
        <v>0</v>
      </c>
      <c r="N4592">
        <f>IF(Tabela_Brasil[[#This Row],[COMP_P]]&lt;=2,1,0)</f>
        <v>1</v>
      </c>
    </row>
    <row r="4593" spans="1:14" x14ac:dyDescent="0.25">
      <c r="A4593" s="9" t="s">
        <v>4445</v>
      </c>
      <c r="B4593" s="9" t="s">
        <v>16</v>
      </c>
      <c r="C4593" s="9">
        <v>57</v>
      </c>
      <c r="D4593" s="9">
        <v>0.70599999999999996</v>
      </c>
      <c r="E4593" s="9">
        <v>0.70399999999999996</v>
      </c>
      <c r="F4593" s="9">
        <v>0.59099999999999997</v>
      </c>
      <c r="G4593" s="9">
        <v>25734.36</v>
      </c>
      <c r="H4593" s="10">
        <v>1</v>
      </c>
      <c r="I4593" t="str">
        <f>CONCATENATE(Tabela_Brasil[[#This Row],[Município]],"-",Tabela_Brasil[[#This Row],[Estado]])</f>
        <v>Douradoquara-MG</v>
      </c>
      <c r="J4593">
        <f>IF(Tabela_Brasil[[#This Row],[IDHM]]&lt;=0.599,1,0)</f>
        <v>0</v>
      </c>
      <c r="K4593" t="str">
        <f>IF(Tabela_Brasil[[#This Row],[IDHM]]&lt;=0.55,"Baixo",IF(Tabela_Brasil[[#This Row],[IDHM]]&lt;=0.699,"Médio",IF(Tabela_Brasil[[#This Row],[IDHM]]&lt;=0.799,"Alto","Muito Alto")))</f>
        <v>Alto</v>
      </c>
      <c r="L4593" t="str">
        <f>VLOOKUP(Tabela_Brasil[[#This Row],[Estado]],'De-Para_Estado_Regiao'!$B$3:$C$29,2,FALSE)</f>
        <v>Sudeste</v>
      </c>
      <c r="M4593">
        <f>IF(Tabela_Brasil[[#This Row],[IBGE_1-4]]&gt;=951,1,0)</f>
        <v>0</v>
      </c>
      <c r="N4593">
        <f>IF(Tabela_Brasil[[#This Row],[COMP_P]]&lt;=2,1,0)</f>
        <v>1</v>
      </c>
    </row>
    <row r="4594" spans="1:14" x14ac:dyDescent="0.25">
      <c r="A4594" s="12" t="s">
        <v>4446</v>
      </c>
      <c r="B4594" s="12" t="s">
        <v>14</v>
      </c>
      <c r="C4594" s="12">
        <v>38</v>
      </c>
      <c r="D4594" s="12">
        <v>0.61299999999999999</v>
      </c>
      <c r="E4594" s="12">
        <v>0.60399999999999998</v>
      </c>
      <c r="F4594" s="12">
        <v>0.46500000000000002</v>
      </c>
      <c r="G4594" s="12">
        <v>19072.509999999998</v>
      </c>
      <c r="H4594" s="13">
        <v>2</v>
      </c>
      <c r="I4594" t="str">
        <f>CONCATENATE(Tabela_Brasil[[#This Row],[Município]],"-",Tabela_Brasil[[#This Row],[Estado]])</f>
        <v>Lajeado Do Bugre-RS</v>
      </c>
      <c r="J4594">
        <f>IF(Tabela_Brasil[[#This Row],[IDHM]]&lt;=0.599,1,0)</f>
        <v>0</v>
      </c>
      <c r="K4594" t="str">
        <f>IF(Tabela_Brasil[[#This Row],[IDHM]]&lt;=0.55,"Baixo",IF(Tabela_Brasil[[#This Row],[IDHM]]&lt;=0.699,"Médio",IF(Tabela_Brasil[[#This Row],[IDHM]]&lt;=0.799,"Alto","Muito Alto")))</f>
        <v>Médio</v>
      </c>
      <c r="L4594" t="str">
        <f>VLOOKUP(Tabela_Brasil[[#This Row],[Estado]],'De-Para_Estado_Regiao'!$B$3:$C$29,2,FALSE)</f>
        <v>Sul</v>
      </c>
      <c r="M4594">
        <f>IF(Tabela_Brasil[[#This Row],[IBGE_1-4]]&gt;=951,1,0)</f>
        <v>0</v>
      </c>
      <c r="N4594">
        <f>IF(Tabela_Brasil[[#This Row],[COMP_P]]&lt;=2,1,0)</f>
        <v>1</v>
      </c>
    </row>
    <row r="4595" spans="1:14" x14ac:dyDescent="0.25">
      <c r="A4595" s="9" t="s">
        <v>4447</v>
      </c>
      <c r="B4595" s="9" t="s">
        <v>82</v>
      </c>
      <c r="C4595" s="9">
        <v>230</v>
      </c>
      <c r="D4595" s="9">
        <v>0.59299999999999997</v>
      </c>
      <c r="E4595" s="9">
        <v>0.56200000000000006</v>
      </c>
      <c r="F4595" s="9">
        <v>0.496</v>
      </c>
      <c r="G4595" s="9">
        <v>7520.57</v>
      </c>
      <c r="H4595" s="10">
        <v>11</v>
      </c>
      <c r="I4595" t="str">
        <f>CONCATENATE(Tabela_Brasil[[#This Row],[Município]],"-",Tabela_Brasil[[#This Row],[Estado]])</f>
        <v>Diamante-PB</v>
      </c>
      <c r="J4595">
        <f>IF(Tabela_Brasil[[#This Row],[IDHM]]&lt;=0.599,1,0)</f>
        <v>1</v>
      </c>
      <c r="K4595" t="str">
        <f>IF(Tabela_Brasil[[#This Row],[IDHM]]&lt;=0.55,"Baixo",IF(Tabela_Brasil[[#This Row],[IDHM]]&lt;=0.699,"Médio",IF(Tabela_Brasil[[#This Row],[IDHM]]&lt;=0.799,"Alto","Muito Alto")))</f>
        <v>Médio</v>
      </c>
      <c r="L4595" t="str">
        <f>VLOOKUP(Tabela_Brasil[[#This Row],[Estado]],'De-Para_Estado_Regiao'!$B$3:$C$29,2,FALSE)</f>
        <v>Nordeste</v>
      </c>
      <c r="M4595">
        <f>IF(Tabela_Brasil[[#This Row],[IBGE_1-4]]&gt;=951,1,0)</f>
        <v>0</v>
      </c>
      <c r="N4595">
        <f>IF(Tabela_Brasil[[#This Row],[COMP_P]]&lt;=2,1,0)</f>
        <v>0</v>
      </c>
    </row>
    <row r="4596" spans="1:14" x14ac:dyDescent="0.25">
      <c r="A4596" s="12" t="s">
        <v>4448</v>
      </c>
      <c r="B4596" s="12" t="s">
        <v>111</v>
      </c>
      <c r="C4596" s="12">
        <v>58</v>
      </c>
      <c r="D4596" s="12">
        <v>0.65</v>
      </c>
      <c r="E4596" s="12">
        <v>0.63</v>
      </c>
      <c r="F4596" s="12">
        <v>0.52700000000000002</v>
      </c>
      <c r="G4596" s="12">
        <v>21278.52</v>
      </c>
      <c r="H4596" s="13">
        <v>0</v>
      </c>
      <c r="I4596" t="str">
        <f>CONCATENATE(Tabela_Brasil[[#This Row],[Município]],"-",Tabela_Brasil[[#This Row],[Estado]])</f>
        <v>Santa Rita Do Tocantins-TO</v>
      </c>
      <c r="J4596">
        <f>IF(Tabela_Brasil[[#This Row],[IDHM]]&lt;=0.599,1,0)</f>
        <v>0</v>
      </c>
      <c r="K4596" t="str">
        <f>IF(Tabela_Brasil[[#This Row],[IDHM]]&lt;=0.55,"Baixo",IF(Tabela_Brasil[[#This Row],[IDHM]]&lt;=0.699,"Médio",IF(Tabela_Brasil[[#This Row],[IDHM]]&lt;=0.799,"Alto","Muito Alto")))</f>
        <v>Médio</v>
      </c>
      <c r="L4596" t="str">
        <f>VLOOKUP(Tabela_Brasil[[#This Row],[Estado]],'De-Para_Estado_Regiao'!$B$3:$C$29,2,FALSE)</f>
        <v>Norte</v>
      </c>
      <c r="M4596">
        <f>IF(Tabela_Brasil[[#This Row],[IBGE_1-4]]&gt;=951,1,0)</f>
        <v>0</v>
      </c>
      <c r="N4596">
        <f>IF(Tabela_Brasil[[#This Row],[COMP_P]]&lt;=2,1,0)</f>
        <v>1</v>
      </c>
    </row>
    <row r="4597" spans="1:14" x14ac:dyDescent="0.25">
      <c r="A4597" s="9" t="s">
        <v>4449</v>
      </c>
      <c r="B4597" s="9" t="s">
        <v>118</v>
      </c>
      <c r="C4597" s="9">
        <v>254</v>
      </c>
      <c r="D4597" s="9">
        <v>0.63</v>
      </c>
      <c r="E4597" s="9">
        <v>0.61</v>
      </c>
      <c r="F4597" s="9">
        <v>0.55500000000000005</v>
      </c>
      <c r="G4597" s="9">
        <v>7387.32</v>
      </c>
      <c r="H4597" s="10">
        <v>3</v>
      </c>
      <c r="I4597" t="str">
        <f>CONCATENATE(Tabela_Brasil[[#This Row],[Município]],"-",Tabela_Brasil[[#This Row],[Estado]])</f>
        <v>Angical Do Piauí-PI</v>
      </c>
      <c r="J4597">
        <f>IF(Tabela_Brasil[[#This Row],[IDHM]]&lt;=0.599,1,0)</f>
        <v>0</v>
      </c>
      <c r="K4597" t="str">
        <f>IF(Tabela_Brasil[[#This Row],[IDHM]]&lt;=0.55,"Baixo",IF(Tabela_Brasil[[#This Row],[IDHM]]&lt;=0.699,"Médio",IF(Tabela_Brasil[[#This Row],[IDHM]]&lt;=0.799,"Alto","Muito Alto")))</f>
        <v>Médio</v>
      </c>
      <c r="L4597" t="str">
        <f>VLOOKUP(Tabela_Brasil[[#This Row],[Estado]],'De-Para_Estado_Regiao'!$B$3:$C$29,2,FALSE)</f>
        <v>Nordeste</v>
      </c>
      <c r="M4597">
        <f>IF(Tabela_Brasil[[#This Row],[IBGE_1-4]]&gt;=951,1,0)</f>
        <v>0</v>
      </c>
      <c r="N4597">
        <f>IF(Tabela_Brasil[[#This Row],[COMP_P]]&lt;=2,1,0)</f>
        <v>0</v>
      </c>
    </row>
    <row r="4598" spans="1:14" x14ac:dyDescent="0.25">
      <c r="A4598" s="12" t="s">
        <v>4450</v>
      </c>
      <c r="B4598" s="12" t="s">
        <v>14</v>
      </c>
      <c r="C4598" s="12">
        <v>30</v>
      </c>
      <c r="D4598" s="12">
        <v>0.69099999999999995</v>
      </c>
      <c r="E4598" s="12">
        <v>0.69699999999999995</v>
      </c>
      <c r="F4598" s="12">
        <v>0.57699999999999996</v>
      </c>
      <c r="G4598" s="12">
        <v>18869.89</v>
      </c>
      <c r="H4598" s="13">
        <v>3</v>
      </c>
      <c r="I4598" t="str">
        <f>CONCATENATE(Tabela_Brasil[[#This Row],[Município]],"-",Tabela_Brasil[[#This Row],[Estado]])</f>
        <v>Dom Pedro De Alcântara-RS</v>
      </c>
      <c r="J4598">
        <f>IF(Tabela_Brasil[[#This Row],[IDHM]]&lt;=0.599,1,0)</f>
        <v>0</v>
      </c>
      <c r="K4598" t="str">
        <f>IF(Tabela_Brasil[[#This Row],[IDHM]]&lt;=0.55,"Baixo",IF(Tabela_Brasil[[#This Row],[IDHM]]&lt;=0.699,"Médio",IF(Tabela_Brasil[[#This Row],[IDHM]]&lt;=0.799,"Alto","Muito Alto")))</f>
        <v>Médio</v>
      </c>
      <c r="L4598" t="str">
        <f>VLOOKUP(Tabela_Brasil[[#This Row],[Estado]],'De-Para_Estado_Regiao'!$B$3:$C$29,2,FALSE)</f>
        <v>Sul</v>
      </c>
      <c r="M4598">
        <f>IF(Tabela_Brasil[[#This Row],[IBGE_1-4]]&gt;=951,1,0)</f>
        <v>0</v>
      </c>
      <c r="N4598">
        <f>IF(Tabela_Brasil[[#This Row],[COMP_P]]&lt;=2,1,0)</f>
        <v>0</v>
      </c>
    </row>
    <row r="4599" spans="1:14" x14ac:dyDescent="0.25">
      <c r="A4599" s="9" t="s">
        <v>4451</v>
      </c>
      <c r="B4599" s="9" t="s">
        <v>14</v>
      </c>
      <c r="C4599" s="9">
        <v>23</v>
      </c>
      <c r="D4599" s="9">
        <v>0.69</v>
      </c>
      <c r="E4599" s="9">
        <v>0.74</v>
      </c>
      <c r="F4599" s="9">
        <v>0.54700000000000004</v>
      </c>
      <c r="G4599" s="9">
        <v>25968.75</v>
      </c>
      <c r="H4599" s="10">
        <v>0</v>
      </c>
      <c r="I4599" t="str">
        <f>CONCATENATE(Tabela_Brasil[[#This Row],[Município]],"-",Tabela_Brasil[[#This Row],[Estado]])</f>
        <v>Muliterno-RS</v>
      </c>
      <c r="J4599">
        <f>IF(Tabela_Brasil[[#This Row],[IDHM]]&lt;=0.599,1,0)</f>
        <v>0</v>
      </c>
      <c r="K4599" t="str">
        <f>IF(Tabela_Brasil[[#This Row],[IDHM]]&lt;=0.55,"Baixo",IF(Tabela_Brasil[[#This Row],[IDHM]]&lt;=0.699,"Médio",IF(Tabela_Brasil[[#This Row],[IDHM]]&lt;=0.799,"Alto","Muito Alto")))</f>
        <v>Médio</v>
      </c>
      <c r="L4599" t="str">
        <f>VLOOKUP(Tabela_Brasil[[#This Row],[Estado]],'De-Para_Estado_Regiao'!$B$3:$C$29,2,FALSE)</f>
        <v>Sul</v>
      </c>
      <c r="M4599">
        <f>IF(Tabela_Brasil[[#This Row],[IBGE_1-4]]&gt;=951,1,0)</f>
        <v>0</v>
      </c>
      <c r="N4599">
        <f>IF(Tabela_Brasil[[#This Row],[COMP_P]]&lt;=2,1,0)</f>
        <v>1</v>
      </c>
    </row>
    <row r="4600" spans="1:14" x14ac:dyDescent="0.25">
      <c r="A4600" s="12" t="s">
        <v>4452</v>
      </c>
      <c r="B4600" s="12" t="s">
        <v>111</v>
      </c>
      <c r="C4600" s="12">
        <v>78</v>
      </c>
      <c r="D4600" s="12">
        <v>0.621</v>
      </c>
      <c r="E4600" s="12">
        <v>0.59299999999999997</v>
      </c>
      <c r="F4600" s="12">
        <v>0.51100000000000001</v>
      </c>
      <c r="G4600" s="12">
        <v>16231.21</v>
      </c>
      <c r="H4600" s="13">
        <v>0</v>
      </c>
      <c r="I4600" t="str">
        <f>CONCATENATE(Tabela_Brasil[[#This Row],[Município]],"-",Tabela_Brasil[[#This Row],[Estado]])</f>
        <v>Piraquê-TO</v>
      </c>
      <c r="J4600">
        <f>IF(Tabela_Brasil[[#This Row],[IDHM]]&lt;=0.599,1,0)</f>
        <v>0</v>
      </c>
      <c r="K4600" t="str">
        <f>IF(Tabela_Brasil[[#This Row],[IDHM]]&lt;=0.55,"Baixo",IF(Tabela_Brasil[[#This Row],[IDHM]]&lt;=0.699,"Médio",IF(Tabela_Brasil[[#This Row],[IDHM]]&lt;=0.799,"Alto","Muito Alto")))</f>
        <v>Médio</v>
      </c>
      <c r="L4600" t="str">
        <f>VLOOKUP(Tabela_Brasil[[#This Row],[Estado]],'De-Para_Estado_Regiao'!$B$3:$C$29,2,FALSE)</f>
        <v>Norte</v>
      </c>
      <c r="M4600">
        <f>IF(Tabela_Brasil[[#This Row],[IBGE_1-4]]&gt;=951,1,0)</f>
        <v>0</v>
      </c>
      <c r="N4600">
        <f>IF(Tabela_Brasil[[#This Row],[COMP_P]]&lt;=2,1,0)</f>
        <v>1</v>
      </c>
    </row>
    <row r="4601" spans="1:14" x14ac:dyDescent="0.25">
      <c r="A4601" s="9" t="s">
        <v>4453</v>
      </c>
      <c r="B4601" s="9" t="s">
        <v>87</v>
      </c>
      <c r="C4601" s="9">
        <v>393</v>
      </c>
      <c r="D4601" s="9">
        <v>0.54400000000000004</v>
      </c>
      <c r="E4601" s="9">
        <v>0.50800000000000001</v>
      </c>
      <c r="F4601" s="9">
        <v>0.45900000000000002</v>
      </c>
      <c r="G4601" s="9">
        <v>6425.62</v>
      </c>
      <c r="H4601" s="10">
        <v>3</v>
      </c>
      <c r="I4601" t="str">
        <f>CONCATENATE(Tabela_Brasil[[#This Row],[Município]],"-",Tabela_Brasil[[#This Row],[Estado]])</f>
        <v>Governador Luiz Rocha-MA</v>
      </c>
      <c r="J4601">
        <f>IF(Tabela_Brasil[[#This Row],[IDHM]]&lt;=0.599,1,0)</f>
        <v>1</v>
      </c>
      <c r="K4601" t="str">
        <f>IF(Tabela_Brasil[[#This Row],[IDHM]]&lt;=0.55,"Baixo",IF(Tabela_Brasil[[#This Row],[IDHM]]&lt;=0.699,"Médio",IF(Tabela_Brasil[[#This Row],[IDHM]]&lt;=0.799,"Alto","Muito Alto")))</f>
        <v>Baixo</v>
      </c>
      <c r="L4601" t="str">
        <f>VLOOKUP(Tabela_Brasil[[#This Row],[Estado]],'De-Para_Estado_Regiao'!$B$3:$C$29,2,FALSE)</f>
        <v>Nordeste</v>
      </c>
      <c r="M4601">
        <f>IF(Tabela_Brasil[[#This Row],[IBGE_1-4]]&gt;=951,1,0)</f>
        <v>0</v>
      </c>
      <c r="N4601">
        <f>IF(Tabela_Brasil[[#This Row],[COMP_P]]&lt;=2,1,0)</f>
        <v>0</v>
      </c>
    </row>
    <row r="4602" spans="1:14" x14ac:dyDescent="0.25">
      <c r="A4602" s="12" t="s">
        <v>4454</v>
      </c>
      <c r="B4602" s="12" t="s">
        <v>31</v>
      </c>
      <c r="C4602" s="12">
        <v>210</v>
      </c>
      <c r="D4602" s="12">
        <v>0.59099999999999997</v>
      </c>
      <c r="E4602" s="12">
        <v>0.51</v>
      </c>
      <c r="F4602" s="12">
        <v>0.52600000000000002</v>
      </c>
      <c r="G4602" s="12">
        <v>4585.72</v>
      </c>
      <c r="H4602" s="13">
        <v>0</v>
      </c>
      <c r="I4602" t="str">
        <f>CONCATENATE(Tabela_Brasil[[#This Row],[Município]],"-",Tabela_Brasil[[#This Row],[Estado]])</f>
        <v>Pires Ferreira-CE</v>
      </c>
      <c r="J4602">
        <f>IF(Tabela_Brasil[[#This Row],[IDHM]]&lt;=0.599,1,0)</f>
        <v>1</v>
      </c>
      <c r="K4602" t="str">
        <f>IF(Tabela_Brasil[[#This Row],[IDHM]]&lt;=0.55,"Baixo",IF(Tabela_Brasil[[#This Row],[IDHM]]&lt;=0.699,"Médio",IF(Tabela_Brasil[[#This Row],[IDHM]]&lt;=0.799,"Alto","Muito Alto")))</f>
        <v>Médio</v>
      </c>
      <c r="L4602" t="str">
        <f>VLOOKUP(Tabela_Brasil[[#This Row],[Estado]],'De-Para_Estado_Regiao'!$B$3:$C$29,2,FALSE)</f>
        <v>Nordeste</v>
      </c>
      <c r="M4602">
        <f>IF(Tabela_Brasil[[#This Row],[IBGE_1-4]]&gt;=951,1,0)</f>
        <v>0</v>
      </c>
      <c r="N4602">
        <f>IF(Tabela_Brasil[[#This Row],[COMP_P]]&lt;=2,1,0)</f>
        <v>1</v>
      </c>
    </row>
    <row r="4603" spans="1:14" x14ac:dyDescent="0.25">
      <c r="A4603" s="9" t="s">
        <v>4455</v>
      </c>
      <c r="B4603" s="9" t="s">
        <v>16</v>
      </c>
      <c r="C4603" s="9">
        <v>78</v>
      </c>
      <c r="D4603" s="9">
        <v>0.66</v>
      </c>
      <c r="E4603" s="9">
        <v>0.64600000000000002</v>
      </c>
      <c r="F4603" s="9">
        <v>0.55900000000000005</v>
      </c>
      <c r="G4603" s="9">
        <v>15431.95</v>
      </c>
      <c r="H4603" s="10">
        <v>7</v>
      </c>
      <c r="I4603" t="str">
        <f>CONCATENATE(Tabela_Brasil[[#This Row],[Município]],"-",Tabela_Brasil[[#This Row],[Estado]])</f>
        <v>Onça De Pitangui-MG</v>
      </c>
      <c r="J4603">
        <f>IF(Tabela_Brasil[[#This Row],[IDHM]]&lt;=0.599,1,0)</f>
        <v>0</v>
      </c>
      <c r="K4603" t="str">
        <f>IF(Tabela_Brasil[[#This Row],[IDHM]]&lt;=0.55,"Baixo",IF(Tabela_Brasil[[#This Row],[IDHM]]&lt;=0.699,"Médio",IF(Tabela_Brasil[[#This Row],[IDHM]]&lt;=0.799,"Alto","Muito Alto")))</f>
        <v>Médio</v>
      </c>
      <c r="L4603" t="str">
        <f>VLOOKUP(Tabela_Brasil[[#This Row],[Estado]],'De-Para_Estado_Regiao'!$B$3:$C$29,2,FALSE)</f>
        <v>Sudeste</v>
      </c>
      <c r="M4603">
        <f>IF(Tabela_Brasil[[#This Row],[IBGE_1-4]]&gt;=951,1,0)</f>
        <v>0</v>
      </c>
      <c r="N4603">
        <f>IF(Tabela_Brasil[[#This Row],[COMP_P]]&lt;=2,1,0)</f>
        <v>0</v>
      </c>
    </row>
    <row r="4604" spans="1:14" x14ac:dyDescent="0.25">
      <c r="A4604" s="12" t="s">
        <v>4456</v>
      </c>
      <c r="B4604" s="12" t="s">
        <v>24</v>
      </c>
      <c r="C4604" s="12">
        <v>125</v>
      </c>
      <c r="D4604" s="12">
        <v>0.51800000000000002</v>
      </c>
      <c r="E4604" s="12">
        <v>0.501</v>
      </c>
      <c r="F4604" s="12">
        <v>0.372</v>
      </c>
      <c r="G4604" s="12">
        <v>5389.03</v>
      </c>
      <c r="H4604" s="13">
        <v>0</v>
      </c>
      <c r="I4604" t="str">
        <f>CONCATENATE(Tabela_Brasil[[#This Row],[Município]],"-",Tabela_Brasil[[#This Row],[Estado]])</f>
        <v>Lamarão-BA</v>
      </c>
      <c r="J4604">
        <f>IF(Tabela_Brasil[[#This Row],[IDHM]]&lt;=0.599,1,0)</f>
        <v>1</v>
      </c>
      <c r="K4604" t="str">
        <f>IF(Tabela_Brasil[[#This Row],[IDHM]]&lt;=0.55,"Baixo",IF(Tabela_Brasil[[#This Row],[IDHM]]&lt;=0.699,"Médio",IF(Tabela_Brasil[[#This Row],[IDHM]]&lt;=0.799,"Alto","Muito Alto")))</f>
        <v>Baixo</v>
      </c>
      <c r="L4604" t="str">
        <f>VLOOKUP(Tabela_Brasil[[#This Row],[Estado]],'De-Para_Estado_Regiao'!$B$3:$C$29,2,FALSE)</f>
        <v>Nordeste</v>
      </c>
      <c r="M4604">
        <f>IF(Tabela_Brasil[[#This Row],[IBGE_1-4]]&gt;=951,1,0)</f>
        <v>0</v>
      </c>
      <c r="N4604">
        <f>IF(Tabela_Brasil[[#This Row],[COMP_P]]&lt;=2,1,0)</f>
        <v>1</v>
      </c>
    </row>
    <row r="4605" spans="1:14" x14ac:dyDescent="0.25">
      <c r="A4605" s="9" t="s">
        <v>2278</v>
      </c>
      <c r="B4605" s="9" t="s">
        <v>82</v>
      </c>
      <c r="C4605" s="9">
        <v>114</v>
      </c>
      <c r="D4605" s="9">
        <v>0.52500000000000002</v>
      </c>
      <c r="E4605" s="9">
        <v>0.51500000000000001</v>
      </c>
      <c r="F4605" s="9">
        <v>0.40200000000000002</v>
      </c>
      <c r="G4605" s="9">
        <v>7453.98</v>
      </c>
      <c r="H4605" s="10">
        <v>2</v>
      </c>
      <c r="I4605" t="str">
        <f>CONCATENATE(Tabela_Brasil[[#This Row],[Município]],"-",Tabela_Brasil[[#This Row],[Estado]])</f>
        <v>Santa Cecília-PB</v>
      </c>
      <c r="J4605">
        <f>IF(Tabela_Brasil[[#This Row],[IDHM]]&lt;=0.599,1,0)</f>
        <v>1</v>
      </c>
      <c r="K4605" t="str">
        <f>IF(Tabela_Brasil[[#This Row],[IDHM]]&lt;=0.55,"Baixo",IF(Tabela_Brasil[[#This Row],[IDHM]]&lt;=0.699,"Médio",IF(Tabela_Brasil[[#This Row],[IDHM]]&lt;=0.799,"Alto","Muito Alto")))</f>
        <v>Baixo</v>
      </c>
      <c r="L4605" t="str">
        <f>VLOOKUP(Tabela_Brasil[[#This Row],[Estado]],'De-Para_Estado_Regiao'!$B$3:$C$29,2,FALSE)</f>
        <v>Nordeste</v>
      </c>
      <c r="M4605">
        <f>IF(Tabela_Brasil[[#This Row],[IBGE_1-4]]&gt;=951,1,0)</f>
        <v>0</v>
      </c>
      <c r="N4605">
        <f>IF(Tabela_Brasil[[#This Row],[COMP_P]]&lt;=2,1,0)</f>
        <v>1</v>
      </c>
    </row>
    <row r="4606" spans="1:14" x14ac:dyDescent="0.25">
      <c r="A4606" s="12" t="s">
        <v>4457</v>
      </c>
      <c r="B4606" s="12" t="s">
        <v>19</v>
      </c>
      <c r="C4606" s="12">
        <v>117</v>
      </c>
      <c r="D4606" s="12">
        <v>0.57999999999999996</v>
      </c>
      <c r="E4606" s="12">
        <v>0.53</v>
      </c>
      <c r="F4606" s="12">
        <v>0.48199999999999998</v>
      </c>
      <c r="G4606" s="12">
        <v>7177.92</v>
      </c>
      <c r="H4606" s="13">
        <v>6</v>
      </c>
      <c r="I4606" t="str">
        <f>CONCATENATE(Tabela_Brasil[[#This Row],[Município]],"-",Tabela_Brasil[[#This Row],[Estado]])</f>
        <v>Quixaba-PE</v>
      </c>
      <c r="J4606">
        <f>IF(Tabela_Brasil[[#This Row],[IDHM]]&lt;=0.599,1,0)</f>
        <v>1</v>
      </c>
      <c r="K4606" t="str">
        <f>IF(Tabela_Brasil[[#This Row],[IDHM]]&lt;=0.55,"Baixo",IF(Tabela_Brasil[[#This Row],[IDHM]]&lt;=0.699,"Médio",IF(Tabela_Brasil[[#This Row],[IDHM]]&lt;=0.799,"Alto","Muito Alto")))</f>
        <v>Médio</v>
      </c>
      <c r="L4606" t="str">
        <f>VLOOKUP(Tabela_Brasil[[#This Row],[Estado]],'De-Para_Estado_Regiao'!$B$3:$C$29,2,FALSE)</f>
        <v>Nordeste</v>
      </c>
      <c r="M4606">
        <f>IF(Tabela_Brasil[[#This Row],[IBGE_1-4]]&gt;=951,1,0)</f>
        <v>0</v>
      </c>
      <c r="N4606">
        <f>IF(Tabela_Brasil[[#This Row],[COMP_P]]&lt;=2,1,0)</f>
        <v>0</v>
      </c>
    </row>
    <row r="4607" spans="1:14" x14ac:dyDescent="0.25">
      <c r="A4607" s="9" t="s">
        <v>4458</v>
      </c>
      <c r="B4607" s="9" t="s">
        <v>118</v>
      </c>
      <c r="C4607" s="9">
        <v>275</v>
      </c>
      <c r="D4607" s="9">
        <v>0.57299999999999995</v>
      </c>
      <c r="E4607" s="9">
        <v>0.52100000000000002</v>
      </c>
      <c r="F4607" s="9">
        <v>0.46899999999999997</v>
      </c>
      <c r="G4607" s="9">
        <v>6010.79</v>
      </c>
      <c r="H4607" s="10">
        <v>0</v>
      </c>
      <c r="I4607" t="str">
        <f>CONCATENATE(Tabela_Brasil[[#This Row],[Município]],"-",Tabela_Brasil[[#This Row],[Estado]])</f>
        <v>Cristalândia Do Piauí-PI</v>
      </c>
      <c r="J4607">
        <f>IF(Tabela_Brasil[[#This Row],[IDHM]]&lt;=0.599,1,0)</f>
        <v>1</v>
      </c>
      <c r="K4607" t="str">
        <f>IF(Tabela_Brasil[[#This Row],[IDHM]]&lt;=0.55,"Baixo",IF(Tabela_Brasil[[#This Row],[IDHM]]&lt;=0.699,"Médio",IF(Tabela_Brasil[[#This Row],[IDHM]]&lt;=0.799,"Alto","Muito Alto")))</f>
        <v>Médio</v>
      </c>
      <c r="L4607" t="str">
        <f>VLOOKUP(Tabela_Brasil[[#This Row],[Estado]],'De-Para_Estado_Regiao'!$B$3:$C$29,2,FALSE)</f>
        <v>Nordeste</v>
      </c>
      <c r="M4607">
        <f>IF(Tabela_Brasil[[#This Row],[IBGE_1-4]]&gt;=951,1,0)</f>
        <v>0</v>
      </c>
      <c r="N4607">
        <f>IF(Tabela_Brasil[[#This Row],[COMP_P]]&lt;=2,1,0)</f>
        <v>1</v>
      </c>
    </row>
    <row r="4608" spans="1:14" x14ac:dyDescent="0.25">
      <c r="A4608" s="12" t="s">
        <v>4459</v>
      </c>
      <c r="B4608" s="12" t="s">
        <v>7</v>
      </c>
      <c r="C4608" s="12">
        <v>89</v>
      </c>
      <c r="D4608" s="12">
        <v>0.71</v>
      </c>
      <c r="E4608" s="12">
        <v>0.68799999999999994</v>
      </c>
      <c r="F4608" s="12">
        <v>0.629</v>
      </c>
      <c r="G4608" s="12">
        <v>18125.32</v>
      </c>
      <c r="H4608" s="13">
        <v>1</v>
      </c>
      <c r="I4608" t="str">
        <f>CONCATENATE(Tabela_Brasil[[#This Row],[Município]],"-",Tabela_Brasil[[#This Row],[Estado]])</f>
        <v>Timburi-SP</v>
      </c>
      <c r="J4608">
        <f>IF(Tabela_Brasil[[#This Row],[IDHM]]&lt;=0.599,1,0)</f>
        <v>0</v>
      </c>
      <c r="K4608" t="str">
        <f>IF(Tabela_Brasil[[#This Row],[IDHM]]&lt;=0.55,"Baixo",IF(Tabela_Brasil[[#This Row],[IDHM]]&lt;=0.699,"Médio",IF(Tabela_Brasil[[#This Row],[IDHM]]&lt;=0.799,"Alto","Muito Alto")))</f>
        <v>Alto</v>
      </c>
      <c r="L4608" t="str">
        <f>VLOOKUP(Tabela_Brasil[[#This Row],[Estado]],'De-Para_Estado_Regiao'!$B$3:$C$29,2,FALSE)</f>
        <v>Sudeste</v>
      </c>
      <c r="M4608">
        <f>IF(Tabela_Brasil[[#This Row],[IBGE_1-4]]&gt;=951,1,0)</f>
        <v>0</v>
      </c>
      <c r="N4608">
        <f>IF(Tabela_Brasil[[#This Row],[COMP_P]]&lt;=2,1,0)</f>
        <v>1</v>
      </c>
    </row>
    <row r="4609" spans="1:14" x14ac:dyDescent="0.25">
      <c r="A4609" s="9" t="s">
        <v>4460</v>
      </c>
      <c r="B4609" s="9" t="s">
        <v>16</v>
      </c>
      <c r="C4609" s="9">
        <v>118</v>
      </c>
      <c r="D4609" s="9">
        <v>0.621</v>
      </c>
      <c r="E4609" s="9">
        <v>0.55000000000000004</v>
      </c>
      <c r="F4609" s="9">
        <v>0.54400000000000004</v>
      </c>
      <c r="G4609" s="9">
        <v>6415.33</v>
      </c>
      <c r="H4609" s="10">
        <v>3</v>
      </c>
      <c r="I4609" t="str">
        <f>CONCATENATE(Tabela_Brasil[[#This Row],[Município]],"-",Tabela_Brasil[[#This Row],[Estado]])</f>
        <v>Cônego Marinho-MG</v>
      </c>
      <c r="J4609">
        <f>IF(Tabela_Brasil[[#This Row],[IDHM]]&lt;=0.599,1,0)</f>
        <v>0</v>
      </c>
      <c r="K4609" t="str">
        <f>IF(Tabela_Brasil[[#This Row],[IDHM]]&lt;=0.55,"Baixo",IF(Tabela_Brasil[[#This Row],[IDHM]]&lt;=0.699,"Médio",IF(Tabela_Brasil[[#This Row],[IDHM]]&lt;=0.799,"Alto","Muito Alto")))</f>
        <v>Médio</v>
      </c>
      <c r="L4609" t="str">
        <f>VLOOKUP(Tabela_Brasil[[#This Row],[Estado]],'De-Para_Estado_Regiao'!$B$3:$C$29,2,FALSE)</f>
        <v>Sudeste</v>
      </c>
      <c r="M4609">
        <f>IF(Tabela_Brasil[[#This Row],[IBGE_1-4]]&gt;=951,1,0)</f>
        <v>0</v>
      </c>
      <c r="N4609">
        <f>IF(Tabela_Brasil[[#This Row],[COMP_P]]&lt;=2,1,0)</f>
        <v>0</v>
      </c>
    </row>
    <row r="4610" spans="1:14" x14ac:dyDescent="0.25">
      <c r="A4610" s="12" t="s">
        <v>4461</v>
      </c>
      <c r="B4610" s="12" t="s">
        <v>14</v>
      </c>
      <c r="C4610" s="12">
        <v>36</v>
      </c>
      <c r="D4610" s="12">
        <v>0.72</v>
      </c>
      <c r="E4610" s="12">
        <v>0.70099999999999996</v>
      </c>
      <c r="F4610" s="12">
        <v>0.622</v>
      </c>
      <c r="G4610" s="12">
        <v>22435.54</v>
      </c>
      <c r="H4610" s="13">
        <v>0</v>
      </c>
      <c r="I4610" t="str">
        <f>CONCATENATE(Tabela_Brasil[[#This Row],[Município]],"-",Tabela_Brasil[[#This Row],[Estado]])</f>
        <v>São José Do Herval-RS</v>
      </c>
      <c r="J4610">
        <f>IF(Tabela_Brasil[[#This Row],[IDHM]]&lt;=0.599,1,0)</f>
        <v>0</v>
      </c>
      <c r="K4610" t="str">
        <f>IF(Tabela_Brasil[[#This Row],[IDHM]]&lt;=0.55,"Baixo",IF(Tabela_Brasil[[#This Row],[IDHM]]&lt;=0.699,"Médio",IF(Tabela_Brasil[[#This Row],[IDHM]]&lt;=0.799,"Alto","Muito Alto")))</f>
        <v>Alto</v>
      </c>
      <c r="L4610" t="str">
        <f>VLOOKUP(Tabela_Brasil[[#This Row],[Estado]],'De-Para_Estado_Regiao'!$B$3:$C$29,2,FALSE)</f>
        <v>Sul</v>
      </c>
      <c r="M4610">
        <f>IF(Tabela_Brasil[[#This Row],[IBGE_1-4]]&gt;=951,1,0)</f>
        <v>0</v>
      </c>
      <c r="N4610">
        <f>IF(Tabela_Brasil[[#This Row],[COMP_P]]&lt;=2,1,0)</f>
        <v>1</v>
      </c>
    </row>
    <row r="4611" spans="1:14" x14ac:dyDescent="0.25">
      <c r="A4611" s="9" t="s">
        <v>4462</v>
      </c>
      <c r="B4611" s="9" t="s">
        <v>33</v>
      </c>
      <c r="C4611" s="9">
        <v>105</v>
      </c>
      <c r="D4611" s="9">
        <v>0.65300000000000002</v>
      </c>
      <c r="E4611" s="9">
        <v>0.628</v>
      </c>
      <c r="F4611" s="9">
        <v>0.55600000000000005</v>
      </c>
      <c r="G4611" s="9">
        <v>13525.88</v>
      </c>
      <c r="H4611" s="10">
        <v>2</v>
      </c>
      <c r="I4611" t="str">
        <f>CONCATENATE(Tabela_Brasil[[#This Row],[Município]],"-",Tabela_Brasil[[#This Row],[Estado]])</f>
        <v>Campestre De Goiás-GO</v>
      </c>
      <c r="J4611">
        <f>IF(Tabela_Brasil[[#This Row],[IDHM]]&lt;=0.599,1,0)</f>
        <v>0</v>
      </c>
      <c r="K4611" t="str">
        <f>IF(Tabela_Brasil[[#This Row],[IDHM]]&lt;=0.55,"Baixo",IF(Tabela_Brasil[[#This Row],[IDHM]]&lt;=0.699,"Médio",IF(Tabela_Brasil[[#This Row],[IDHM]]&lt;=0.799,"Alto","Muito Alto")))</f>
        <v>Médio</v>
      </c>
      <c r="L4611" t="str">
        <f>VLOOKUP(Tabela_Brasil[[#This Row],[Estado]],'De-Para_Estado_Regiao'!$B$3:$C$29,2,FALSE)</f>
        <v>Centro-Oeste</v>
      </c>
      <c r="M4611">
        <f>IF(Tabela_Brasil[[#This Row],[IBGE_1-4]]&gt;=951,1,0)</f>
        <v>0</v>
      </c>
      <c r="N4611">
        <f>IF(Tabela_Brasil[[#This Row],[COMP_P]]&lt;=2,1,0)</f>
        <v>1</v>
      </c>
    </row>
    <row r="4612" spans="1:14" x14ac:dyDescent="0.25">
      <c r="A4612" s="12" t="s">
        <v>4463</v>
      </c>
      <c r="B4612" s="12" t="s">
        <v>87</v>
      </c>
      <c r="C4612" s="12">
        <v>413</v>
      </c>
      <c r="D4612" s="12">
        <v>0.52</v>
      </c>
      <c r="E4612" s="12">
        <v>0.503</v>
      </c>
      <c r="F4612" s="12">
        <v>0.40600000000000003</v>
      </c>
      <c r="G4612" s="12">
        <v>7108.69</v>
      </c>
      <c r="H4612" s="13">
        <v>3</v>
      </c>
      <c r="I4612" t="str">
        <f>CONCATENATE(Tabela_Brasil[[#This Row],[Município]],"-",Tabela_Brasil[[#This Row],[Estado]])</f>
        <v>Amapá Do Maranhão-MA</v>
      </c>
      <c r="J4612">
        <f>IF(Tabela_Brasil[[#This Row],[IDHM]]&lt;=0.599,1,0)</f>
        <v>1</v>
      </c>
      <c r="K4612" t="str">
        <f>IF(Tabela_Brasil[[#This Row],[IDHM]]&lt;=0.55,"Baixo",IF(Tabela_Brasil[[#This Row],[IDHM]]&lt;=0.699,"Médio",IF(Tabela_Brasil[[#This Row],[IDHM]]&lt;=0.799,"Alto","Muito Alto")))</f>
        <v>Baixo</v>
      </c>
      <c r="L4612" t="str">
        <f>VLOOKUP(Tabela_Brasil[[#This Row],[Estado]],'De-Para_Estado_Regiao'!$B$3:$C$29,2,FALSE)</f>
        <v>Nordeste</v>
      </c>
      <c r="M4612">
        <f>IF(Tabela_Brasil[[#This Row],[IBGE_1-4]]&gt;=951,1,0)</f>
        <v>0</v>
      </c>
      <c r="N4612">
        <f>IF(Tabela_Brasil[[#This Row],[COMP_P]]&lt;=2,1,0)</f>
        <v>0</v>
      </c>
    </row>
    <row r="4613" spans="1:14" x14ac:dyDescent="0.25">
      <c r="A4613" s="9" t="s">
        <v>4464</v>
      </c>
      <c r="B4613" s="9" t="s">
        <v>24</v>
      </c>
      <c r="C4613" s="9">
        <v>187</v>
      </c>
      <c r="D4613" s="9">
        <v>0.61699999999999999</v>
      </c>
      <c r="E4613" s="9">
        <v>0.58099999999999996</v>
      </c>
      <c r="F4613" s="9">
        <v>0.53100000000000003</v>
      </c>
      <c r="G4613" s="9">
        <v>6348.61</v>
      </c>
      <c r="H4613" s="10">
        <v>6</v>
      </c>
      <c r="I4613" t="str">
        <f>CONCATENATE(Tabela_Brasil[[#This Row],[Município]],"-",Tabela_Brasil[[#This Row],[Estado]])</f>
        <v>Muniz Ferreira-BA</v>
      </c>
      <c r="J4613">
        <f>IF(Tabela_Brasil[[#This Row],[IDHM]]&lt;=0.599,1,0)</f>
        <v>0</v>
      </c>
      <c r="K4613" t="str">
        <f>IF(Tabela_Brasil[[#This Row],[IDHM]]&lt;=0.55,"Baixo",IF(Tabela_Brasil[[#This Row],[IDHM]]&lt;=0.699,"Médio",IF(Tabela_Brasil[[#This Row],[IDHM]]&lt;=0.799,"Alto","Muito Alto")))</f>
        <v>Médio</v>
      </c>
      <c r="L4613" t="str">
        <f>VLOOKUP(Tabela_Brasil[[#This Row],[Estado]],'De-Para_Estado_Regiao'!$B$3:$C$29,2,FALSE)</f>
        <v>Nordeste</v>
      </c>
      <c r="M4613">
        <f>IF(Tabela_Brasil[[#This Row],[IBGE_1-4]]&gt;=951,1,0)</f>
        <v>0</v>
      </c>
      <c r="N4613">
        <f>IF(Tabela_Brasil[[#This Row],[COMP_P]]&lt;=2,1,0)</f>
        <v>0</v>
      </c>
    </row>
    <row r="4614" spans="1:14" x14ac:dyDescent="0.25">
      <c r="A4614" s="12" t="s">
        <v>4465</v>
      </c>
      <c r="B4614" s="12" t="s">
        <v>111</v>
      </c>
      <c r="C4614" s="12">
        <v>212</v>
      </c>
      <c r="D4614" s="12">
        <v>0.60499999999999998</v>
      </c>
      <c r="E4614" s="12">
        <v>0.57899999999999996</v>
      </c>
      <c r="F4614" s="12">
        <v>0.52100000000000002</v>
      </c>
      <c r="G4614" s="12">
        <v>10706.58</v>
      </c>
      <c r="H4614" s="13">
        <v>1</v>
      </c>
      <c r="I4614" t="str">
        <f>CONCATENATE(Tabela_Brasil[[#This Row],[Município]],"-",Tabela_Brasil[[#This Row],[Estado]])</f>
        <v>Pindorama Do Tocantins-TO</v>
      </c>
      <c r="J4614">
        <f>IF(Tabela_Brasil[[#This Row],[IDHM]]&lt;=0.599,1,0)</f>
        <v>0</v>
      </c>
      <c r="K4614" t="str">
        <f>IF(Tabela_Brasil[[#This Row],[IDHM]]&lt;=0.55,"Baixo",IF(Tabela_Brasil[[#This Row],[IDHM]]&lt;=0.699,"Médio",IF(Tabela_Brasil[[#This Row],[IDHM]]&lt;=0.799,"Alto","Muito Alto")))</f>
        <v>Médio</v>
      </c>
      <c r="L4614" t="str">
        <f>VLOOKUP(Tabela_Brasil[[#This Row],[Estado]],'De-Para_Estado_Regiao'!$B$3:$C$29,2,FALSE)</f>
        <v>Norte</v>
      </c>
      <c r="M4614">
        <f>IF(Tabela_Brasil[[#This Row],[IBGE_1-4]]&gt;=951,1,0)</f>
        <v>0</v>
      </c>
      <c r="N4614">
        <f>IF(Tabela_Brasil[[#This Row],[COMP_P]]&lt;=2,1,0)</f>
        <v>1</v>
      </c>
    </row>
    <row r="4615" spans="1:14" x14ac:dyDescent="0.25">
      <c r="A4615" s="9" t="s">
        <v>4466</v>
      </c>
      <c r="B4615" s="9" t="s">
        <v>7</v>
      </c>
      <c r="C4615" s="9">
        <v>44</v>
      </c>
      <c r="D4615" s="9">
        <v>0.70299999999999996</v>
      </c>
      <c r="E4615" s="9">
        <v>0.66800000000000004</v>
      </c>
      <c r="F4615" s="9">
        <v>0.61699999999999999</v>
      </c>
      <c r="G4615" s="9">
        <v>28885.48</v>
      </c>
      <c r="H4615" s="10">
        <v>2</v>
      </c>
      <c r="I4615" t="str">
        <f>CONCATENATE(Tabela_Brasil[[#This Row],[Município]],"-",Tabela_Brasil[[#This Row],[Estado]])</f>
        <v>Fernão-SP</v>
      </c>
      <c r="J4615">
        <f>IF(Tabela_Brasil[[#This Row],[IDHM]]&lt;=0.599,1,0)</f>
        <v>0</v>
      </c>
      <c r="K4615" t="str">
        <f>IF(Tabela_Brasil[[#This Row],[IDHM]]&lt;=0.55,"Baixo",IF(Tabela_Brasil[[#This Row],[IDHM]]&lt;=0.699,"Médio",IF(Tabela_Brasil[[#This Row],[IDHM]]&lt;=0.799,"Alto","Muito Alto")))</f>
        <v>Alto</v>
      </c>
      <c r="L4615" t="str">
        <f>VLOOKUP(Tabela_Brasil[[#This Row],[Estado]],'De-Para_Estado_Regiao'!$B$3:$C$29,2,FALSE)</f>
        <v>Sudeste</v>
      </c>
      <c r="M4615">
        <f>IF(Tabela_Brasil[[#This Row],[IBGE_1-4]]&gt;=951,1,0)</f>
        <v>0</v>
      </c>
      <c r="N4615">
        <f>IF(Tabela_Brasil[[#This Row],[COMP_P]]&lt;=2,1,0)</f>
        <v>1</v>
      </c>
    </row>
    <row r="4616" spans="1:14" x14ac:dyDescent="0.25">
      <c r="A4616" s="12" t="s">
        <v>4467</v>
      </c>
      <c r="B4616" s="12" t="s">
        <v>7</v>
      </c>
      <c r="C4616" s="12">
        <v>148</v>
      </c>
      <c r="D4616" s="12">
        <v>0.68400000000000005</v>
      </c>
      <c r="E4616" s="12">
        <v>0.66600000000000004</v>
      </c>
      <c r="F4616" s="12">
        <v>0.59099999999999997</v>
      </c>
      <c r="G4616" s="12">
        <v>11594.27</v>
      </c>
      <c r="H4616" s="13">
        <v>5</v>
      </c>
      <c r="I4616" t="str">
        <f>CONCATENATE(Tabela_Brasil[[#This Row],[Município]],"-",Tabela_Brasil[[#This Row],[Estado]])</f>
        <v>São José Do Barreiro-SP</v>
      </c>
      <c r="J4616">
        <f>IF(Tabela_Brasil[[#This Row],[IDHM]]&lt;=0.599,1,0)</f>
        <v>0</v>
      </c>
      <c r="K4616" t="str">
        <f>IF(Tabela_Brasil[[#This Row],[IDHM]]&lt;=0.55,"Baixo",IF(Tabela_Brasil[[#This Row],[IDHM]]&lt;=0.699,"Médio",IF(Tabela_Brasil[[#This Row],[IDHM]]&lt;=0.799,"Alto","Muito Alto")))</f>
        <v>Médio</v>
      </c>
      <c r="L4616" t="str">
        <f>VLOOKUP(Tabela_Brasil[[#This Row],[Estado]],'De-Para_Estado_Regiao'!$B$3:$C$29,2,FALSE)</f>
        <v>Sudeste</v>
      </c>
      <c r="M4616">
        <f>IF(Tabela_Brasil[[#This Row],[IBGE_1-4]]&gt;=951,1,0)</f>
        <v>0</v>
      </c>
      <c r="N4616">
        <f>IF(Tabela_Brasil[[#This Row],[COMP_P]]&lt;=2,1,0)</f>
        <v>0</v>
      </c>
    </row>
    <row r="4617" spans="1:14" x14ac:dyDescent="0.25">
      <c r="A4617" s="9" t="s">
        <v>4468</v>
      </c>
      <c r="B4617" s="9" t="s">
        <v>7</v>
      </c>
      <c r="C4617" s="9">
        <v>64</v>
      </c>
      <c r="D4617" s="9">
        <v>0.75</v>
      </c>
      <c r="E4617" s="9">
        <v>0.71399999999999997</v>
      </c>
      <c r="F4617" s="9">
        <v>0.69199999999999995</v>
      </c>
      <c r="G4617" s="9">
        <v>22693.37</v>
      </c>
      <c r="H4617" s="10">
        <v>3</v>
      </c>
      <c r="I4617" t="str">
        <f>CONCATENATE(Tabela_Brasil[[#This Row],[Município]],"-",Tabela_Brasil[[#This Row],[Estado]])</f>
        <v>São João Do Pau D'Alho-SP</v>
      </c>
      <c r="J4617">
        <f>IF(Tabela_Brasil[[#This Row],[IDHM]]&lt;=0.599,1,0)</f>
        <v>0</v>
      </c>
      <c r="K4617" t="str">
        <f>IF(Tabela_Brasil[[#This Row],[IDHM]]&lt;=0.55,"Baixo",IF(Tabela_Brasil[[#This Row],[IDHM]]&lt;=0.699,"Médio",IF(Tabela_Brasil[[#This Row],[IDHM]]&lt;=0.799,"Alto","Muito Alto")))</f>
        <v>Alto</v>
      </c>
      <c r="L4617" t="str">
        <f>VLOOKUP(Tabela_Brasil[[#This Row],[Estado]],'De-Para_Estado_Regiao'!$B$3:$C$29,2,FALSE)</f>
        <v>Sudeste</v>
      </c>
      <c r="M4617">
        <f>IF(Tabela_Brasil[[#This Row],[IBGE_1-4]]&gt;=951,1,0)</f>
        <v>0</v>
      </c>
      <c r="N4617">
        <f>IF(Tabela_Brasil[[#This Row],[COMP_P]]&lt;=2,1,0)</f>
        <v>0</v>
      </c>
    </row>
    <row r="4618" spans="1:14" x14ac:dyDescent="0.25">
      <c r="A4618" s="12" t="s">
        <v>4469</v>
      </c>
      <c r="B4618" s="12" t="s">
        <v>82</v>
      </c>
      <c r="C4618" s="12">
        <v>173</v>
      </c>
      <c r="D4618" s="12">
        <v>0.58099999999999996</v>
      </c>
      <c r="E4618" s="12">
        <v>0.56200000000000006</v>
      </c>
      <c r="F4618" s="12">
        <v>0.47699999999999998</v>
      </c>
      <c r="G4618" s="12">
        <v>10129.89</v>
      </c>
      <c r="H4618" s="13">
        <v>3</v>
      </c>
      <c r="I4618" t="str">
        <f>CONCATENATE(Tabela_Brasil[[#This Row],[Município]],"-",Tabela_Brasil[[#This Row],[Estado]])</f>
        <v>Congo-PB</v>
      </c>
      <c r="J4618">
        <f>IF(Tabela_Brasil[[#This Row],[IDHM]]&lt;=0.599,1,0)</f>
        <v>1</v>
      </c>
      <c r="K4618" t="str">
        <f>IF(Tabela_Brasil[[#This Row],[IDHM]]&lt;=0.55,"Baixo",IF(Tabela_Brasil[[#This Row],[IDHM]]&lt;=0.699,"Médio",IF(Tabela_Brasil[[#This Row],[IDHM]]&lt;=0.799,"Alto","Muito Alto")))</f>
        <v>Médio</v>
      </c>
      <c r="L4618" t="str">
        <f>VLOOKUP(Tabela_Brasil[[#This Row],[Estado]],'De-Para_Estado_Regiao'!$B$3:$C$29,2,FALSE)</f>
        <v>Nordeste</v>
      </c>
      <c r="M4618">
        <f>IF(Tabela_Brasil[[#This Row],[IBGE_1-4]]&gt;=951,1,0)</f>
        <v>0</v>
      </c>
      <c r="N4618">
        <f>IF(Tabela_Brasil[[#This Row],[COMP_P]]&lt;=2,1,0)</f>
        <v>0</v>
      </c>
    </row>
    <row r="4619" spans="1:14" x14ac:dyDescent="0.25">
      <c r="A4619" s="9" t="s">
        <v>4470</v>
      </c>
      <c r="B4619" s="9" t="s">
        <v>7</v>
      </c>
      <c r="C4619" s="9">
        <v>297</v>
      </c>
      <c r="D4619" s="9">
        <v>0.72</v>
      </c>
      <c r="E4619" s="9">
        <v>0.71199999999999997</v>
      </c>
      <c r="F4619" s="9">
        <v>0.63400000000000001</v>
      </c>
      <c r="G4619" s="9">
        <v>8940.83</v>
      </c>
      <c r="H4619" s="10">
        <v>1</v>
      </c>
      <c r="I4619" t="str">
        <f>CONCATENATE(Tabela_Brasil[[#This Row],[Município]],"-",Tabela_Brasil[[#This Row],[Estado]])</f>
        <v>Novais-SP</v>
      </c>
      <c r="J4619">
        <f>IF(Tabela_Brasil[[#This Row],[IDHM]]&lt;=0.599,1,0)</f>
        <v>0</v>
      </c>
      <c r="K4619" t="str">
        <f>IF(Tabela_Brasil[[#This Row],[IDHM]]&lt;=0.55,"Baixo",IF(Tabela_Brasil[[#This Row],[IDHM]]&lt;=0.699,"Médio",IF(Tabela_Brasil[[#This Row],[IDHM]]&lt;=0.799,"Alto","Muito Alto")))</f>
        <v>Alto</v>
      </c>
      <c r="L4619" t="str">
        <f>VLOOKUP(Tabela_Brasil[[#This Row],[Estado]],'De-Para_Estado_Regiao'!$B$3:$C$29,2,FALSE)</f>
        <v>Sudeste</v>
      </c>
      <c r="M4619">
        <f>IF(Tabela_Brasil[[#This Row],[IBGE_1-4]]&gt;=951,1,0)</f>
        <v>0</v>
      </c>
      <c r="N4619">
        <f>IF(Tabela_Brasil[[#This Row],[COMP_P]]&lt;=2,1,0)</f>
        <v>1</v>
      </c>
    </row>
    <row r="4620" spans="1:14" x14ac:dyDescent="0.25">
      <c r="A4620" s="12" t="s">
        <v>1728</v>
      </c>
      <c r="B4620" s="12" t="s">
        <v>33</v>
      </c>
      <c r="C4620" s="12">
        <v>100</v>
      </c>
      <c r="D4620" s="12">
        <v>0.747</v>
      </c>
      <c r="E4620" s="12">
        <v>0.70299999999999996</v>
      </c>
      <c r="F4620" s="12">
        <v>0.69699999999999995</v>
      </c>
      <c r="G4620" s="12">
        <v>22072.55</v>
      </c>
      <c r="H4620" s="13">
        <v>0</v>
      </c>
      <c r="I4620" t="str">
        <f>CONCATENATE(Tabela_Brasil[[#This Row],[Município]],"-",Tabela_Brasil[[#This Row],[Estado]])</f>
        <v>Nova Aurora-GO</v>
      </c>
      <c r="J4620">
        <f>IF(Tabela_Brasil[[#This Row],[IDHM]]&lt;=0.599,1,0)</f>
        <v>0</v>
      </c>
      <c r="K4620" t="str">
        <f>IF(Tabela_Brasil[[#This Row],[IDHM]]&lt;=0.55,"Baixo",IF(Tabela_Brasil[[#This Row],[IDHM]]&lt;=0.699,"Médio",IF(Tabela_Brasil[[#This Row],[IDHM]]&lt;=0.799,"Alto","Muito Alto")))</f>
        <v>Alto</v>
      </c>
      <c r="L4620" t="str">
        <f>VLOOKUP(Tabela_Brasil[[#This Row],[Estado]],'De-Para_Estado_Regiao'!$B$3:$C$29,2,FALSE)</f>
        <v>Centro-Oeste</v>
      </c>
      <c r="M4620">
        <f>IF(Tabela_Brasil[[#This Row],[IBGE_1-4]]&gt;=951,1,0)</f>
        <v>0</v>
      </c>
      <c r="N4620">
        <f>IF(Tabela_Brasil[[#This Row],[COMP_P]]&lt;=2,1,0)</f>
        <v>1</v>
      </c>
    </row>
    <row r="4621" spans="1:14" x14ac:dyDescent="0.25">
      <c r="A4621" s="9" t="s">
        <v>4471</v>
      </c>
      <c r="B4621" s="9" t="s">
        <v>72</v>
      </c>
      <c r="C4621" s="9">
        <v>254</v>
      </c>
      <c r="D4621" s="9">
        <v>0.60099999999999998</v>
      </c>
      <c r="E4621" s="9">
        <v>0.57999999999999996</v>
      </c>
      <c r="F4621" s="9">
        <v>0.50700000000000001</v>
      </c>
      <c r="G4621" s="9">
        <v>7181.2</v>
      </c>
      <c r="H4621" s="10">
        <v>3</v>
      </c>
      <c r="I4621" t="str">
        <f>CONCATENATE(Tabela_Brasil[[#This Row],[Município]],"-",Tabela_Brasil[[#This Row],[Estado]])</f>
        <v>Lagoa D'Anta-RN</v>
      </c>
      <c r="J4621">
        <f>IF(Tabela_Brasil[[#This Row],[IDHM]]&lt;=0.599,1,0)</f>
        <v>0</v>
      </c>
      <c r="K4621" t="str">
        <f>IF(Tabela_Brasil[[#This Row],[IDHM]]&lt;=0.55,"Baixo",IF(Tabela_Brasil[[#This Row],[IDHM]]&lt;=0.699,"Médio",IF(Tabela_Brasil[[#This Row],[IDHM]]&lt;=0.799,"Alto","Muito Alto")))</f>
        <v>Médio</v>
      </c>
      <c r="L4621" t="str">
        <f>VLOOKUP(Tabela_Brasil[[#This Row],[Estado]],'De-Para_Estado_Regiao'!$B$3:$C$29,2,FALSE)</f>
        <v>Nordeste</v>
      </c>
      <c r="M4621">
        <f>IF(Tabela_Brasil[[#This Row],[IBGE_1-4]]&gt;=951,1,0)</f>
        <v>0</v>
      </c>
      <c r="N4621">
        <f>IF(Tabela_Brasil[[#This Row],[COMP_P]]&lt;=2,1,0)</f>
        <v>0</v>
      </c>
    </row>
    <row r="4622" spans="1:14" x14ac:dyDescent="0.25">
      <c r="A4622" s="12" t="s">
        <v>4472</v>
      </c>
      <c r="B4622" s="12" t="s">
        <v>49</v>
      </c>
      <c r="C4622" s="12">
        <v>148</v>
      </c>
      <c r="D4622" s="12">
        <v>0.59</v>
      </c>
      <c r="E4622" s="12">
        <v>0.52</v>
      </c>
      <c r="F4622" s="12">
        <v>0.502</v>
      </c>
      <c r="G4622" s="12">
        <v>7469.72</v>
      </c>
      <c r="H4622" s="13">
        <v>0</v>
      </c>
      <c r="I4622" t="str">
        <f>CONCATENATE(Tabela_Brasil[[#This Row],[Município]],"-",Tabela_Brasil[[#This Row],[Estado]])</f>
        <v>Santarém Novo-PA</v>
      </c>
      <c r="J4622">
        <f>IF(Tabela_Brasil[[#This Row],[IDHM]]&lt;=0.599,1,0)</f>
        <v>1</v>
      </c>
      <c r="K4622" t="str">
        <f>IF(Tabela_Brasil[[#This Row],[IDHM]]&lt;=0.55,"Baixo",IF(Tabela_Brasil[[#This Row],[IDHM]]&lt;=0.699,"Médio",IF(Tabela_Brasil[[#This Row],[IDHM]]&lt;=0.799,"Alto","Muito Alto")))</f>
        <v>Médio</v>
      </c>
      <c r="L4622" t="str">
        <f>VLOOKUP(Tabela_Brasil[[#This Row],[Estado]],'De-Para_Estado_Regiao'!$B$3:$C$29,2,FALSE)</f>
        <v>Norte</v>
      </c>
      <c r="M4622">
        <f>IF(Tabela_Brasil[[#This Row],[IBGE_1-4]]&gt;=951,1,0)</f>
        <v>0</v>
      </c>
      <c r="N4622">
        <f>IF(Tabela_Brasil[[#This Row],[COMP_P]]&lt;=2,1,0)</f>
        <v>1</v>
      </c>
    </row>
    <row r="4623" spans="1:14" x14ac:dyDescent="0.25">
      <c r="A4623" s="9" t="s">
        <v>4473</v>
      </c>
      <c r="B4623" s="9" t="s">
        <v>24</v>
      </c>
      <c r="C4623" s="9">
        <v>337</v>
      </c>
      <c r="D4623" s="9">
        <v>0.59699999999999998</v>
      </c>
      <c r="E4623" s="9">
        <v>0.56699999999999995</v>
      </c>
      <c r="F4623" s="9">
        <v>0.48799999999999999</v>
      </c>
      <c r="G4623" s="9">
        <v>5893.9</v>
      </c>
      <c r="H4623" s="10">
        <v>7</v>
      </c>
      <c r="I4623" t="str">
        <f>CONCATENATE(Tabela_Brasil[[#This Row],[Município]],"-",Tabela_Brasil[[#This Row],[Estado]])</f>
        <v>Tanquinho-BA</v>
      </c>
      <c r="J4623">
        <f>IF(Tabela_Brasil[[#This Row],[IDHM]]&lt;=0.599,1,0)</f>
        <v>1</v>
      </c>
      <c r="K4623" t="str">
        <f>IF(Tabela_Brasil[[#This Row],[IDHM]]&lt;=0.55,"Baixo",IF(Tabela_Brasil[[#This Row],[IDHM]]&lt;=0.699,"Médio",IF(Tabela_Brasil[[#This Row],[IDHM]]&lt;=0.799,"Alto","Muito Alto")))</f>
        <v>Médio</v>
      </c>
      <c r="L4623" t="str">
        <f>VLOOKUP(Tabela_Brasil[[#This Row],[Estado]],'De-Para_Estado_Regiao'!$B$3:$C$29,2,FALSE)</f>
        <v>Nordeste</v>
      </c>
      <c r="M4623">
        <f>IF(Tabela_Brasil[[#This Row],[IBGE_1-4]]&gt;=951,1,0)</f>
        <v>0</v>
      </c>
      <c r="N4623">
        <f>IF(Tabela_Brasil[[#This Row],[COMP_P]]&lt;=2,1,0)</f>
        <v>0</v>
      </c>
    </row>
    <row r="4624" spans="1:14" x14ac:dyDescent="0.25">
      <c r="A4624" s="12" t="s">
        <v>4474</v>
      </c>
      <c r="B4624" s="12" t="s">
        <v>24</v>
      </c>
      <c r="C4624" s="12">
        <v>200</v>
      </c>
      <c r="D4624" s="12">
        <v>0.58799999999999997</v>
      </c>
      <c r="E4624" s="12">
        <v>0.52700000000000002</v>
      </c>
      <c r="F4624" s="12">
        <v>0.505</v>
      </c>
      <c r="G4624" s="12">
        <v>8178</v>
      </c>
      <c r="H4624" s="13">
        <v>1</v>
      </c>
      <c r="I4624" t="str">
        <f>CONCATENATE(Tabela_Brasil[[#This Row],[Município]],"-",Tabela_Brasil[[#This Row],[Estado]])</f>
        <v>Feira Da Mata-BA</v>
      </c>
      <c r="J4624">
        <f>IF(Tabela_Brasil[[#This Row],[IDHM]]&lt;=0.599,1,0)</f>
        <v>1</v>
      </c>
      <c r="K4624" t="str">
        <f>IF(Tabela_Brasil[[#This Row],[IDHM]]&lt;=0.55,"Baixo",IF(Tabela_Brasil[[#This Row],[IDHM]]&lt;=0.699,"Médio",IF(Tabela_Brasil[[#This Row],[IDHM]]&lt;=0.799,"Alto","Muito Alto")))</f>
        <v>Médio</v>
      </c>
      <c r="L4624" t="str">
        <f>VLOOKUP(Tabela_Brasil[[#This Row],[Estado]],'De-Para_Estado_Regiao'!$B$3:$C$29,2,FALSE)</f>
        <v>Nordeste</v>
      </c>
      <c r="M4624">
        <f>IF(Tabela_Brasil[[#This Row],[IBGE_1-4]]&gt;=951,1,0)</f>
        <v>0</v>
      </c>
      <c r="N4624">
        <f>IF(Tabela_Brasil[[#This Row],[COMP_P]]&lt;=2,1,0)</f>
        <v>1</v>
      </c>
    </row>
    <row r="4625" spans="1:14" x14ac:dyDescent="0.25">
      <c r="A4625" s="9" t="s">
        <v>4475</v>
      </c>
      <c r="B4625" s="9" t="s">
        <v>16</v>
      </c>
      <c r="C4625" s="9">
        <v>65</v>
      </c>
      <c r="D4625" s="9">
        <v>0.67</v>
      </c>
      <c r="E4625" s="9">
        <v>0.64200000000000002</v>
      </c>
      <c r="F4625" s="9">
        <v>0.56599999999999995</v>
      </c>
      <c r="G4625" s="9">
        <v>16883.55</v>
      </c>
      <c r="H4625" s="10">
        <v>3</v>
      </c>
      <c r="I4625" t="str">
        <f>CONCATENATE(Tabela_Brasil[[#This Row],[Município]],"-",Tabela_Brasil[[#This Row],[Estado]])</f>
        <v>Conceição Das Pedras-MG</v>
      </c>
      <c r="J4625">
        <f>IF(Tabela_Brasil[[#This Row],[IDHM]]&lt;=0.599,1,0)</f>
        <v>0</v>
      </c>
      <c r="K4625" t="str">
        <f>IF(Tabela_Brasil[[#This Row],[IDHM]]&lt;=0.55,"Baixo",IF(Tabela_Brasil[[#This Row],[IDHM]]&lt;=0.699,"Médio",IF(Tabela_Brasil[[#This Row],[IDHM]]&lt;=0.799,"Alto","Muito Alto")))</f>
        <v>Médio</v>
      </c>
      <c r="L4625" t="str">
        <f>VLOOKUP(Tabela_Brasil[[#This Row],[Estado]],'De-Para_Estado_Regiao'!$B$3:$C$29,2,FALSE)</f>
        <v>Sudeste</v>
      </c>
      <c r="M4625">
        <f>IF(Tabela_Brasil[[#This Row],[IBGE_1-4]]&gt;=951,1,0)</f>
        <v>0</v>
      </c>
      <c r="N4625">
        <f>IF(Tabela_Brasil[[#This Row],[COMP_P]]&lt;=2,1,0)</f>
        <v>0</v>
      </c>
    </row>
    <row r="4626" spans="1:14" x14ac:dyDescent="0.25">
      <c r="A4626" s="12" t="s">
        <v>4476</v>
      </c>
      <c r="B4626" s="12" t="s">
        <v>59</v>
      </c>
      <c r="C4626" s="12">
        <v>25</v>
      </c>
      <c r="D4626" s="12">
        <v>0.77</v>
      </c>
      <c r="E4626" s="12">
        <v>0.81299999999999994</v>
      </c>
      <c r="F4626" s="12">
        <v>0.63700000000000001</v>
      </c>
      <c r="G4626" s="12">
        <v>29544.91</v>
      </c>
      <c r="H4626" s="13">
        <v>1</v>
      </c>
      <c r="I4626" t="str">
        <f>CONCATENATE(Tabela_Brasil[[#This Row],[Município]],"-",Tabela_Brasil[[#This Row],[Estado]])</f>
        <v>Presidente Castello Branco-SC</v>
      </c>
      <c r="J4626">
        <f>IF(Tabela_Brasil[[#This Row],[IDHM]]&lt;=0.599,1,0)</f>
        <v>0</v>
      </c>
      <c r="K4626" t="str">
        <f>IF(Tabela_Brasil[[#This Row],[IDHM]]&lt;=0.55,"Baixo",IF(Tabela_Brasil[[#This Row],[IDHM]]&lt;=0.699,"Médio",IF(Tabela_Brasil[[#This Row],[IDHM]]&lt;=0.799,"Alto","Muito Alto")))</f>
        <v>Alto</v>
      </c>
      <c r="L4626" t="str">
        <f>VLOOKUP(Tabela_Brasil[[#This Row],[Estado]],'De-Para_Estado_Regiao'!$B$3:$C$29,2,FALSE)</f>
        <v>Sul</v>
      </c>
      <c r="M4626">
        <f>IF(Tabela_Brasil[[#This Row],[IBGE_1-4]]&gt;=951,1,0)</f>
        <v>0</v>
      </c>
      <c r="N4626">
        <f>IF(Tabela_Brasil[[#This Row],[COMP_P]]&lt;=2,1,0)</f>
        <v>1</v>
      </c>
    </row>
    <row r="4627" spans="1:14" x14ac:dyDescent="0.25">
      <c r="A4627" s="9" t="s">
        <v>4477</v>
      </c>
      <c r="B4627" s="9" t="s">
        <v>118</v>
      </c>
      <c r="C4627" s="9">
        <v>183</v>
      </c>
      <c r="D4627" s="9">
        <v>0.57999999999999996</v>
      </c>
      <c r="E4627" s="9">
        <v>0.57199999999999995</v>
      </c>
      <c r="F4627" s="9">
        <v>0.44600000000000001</v>
      </c>
      <c r="G4627" s="9">
        <v>5885.39</v>
      </c>
      <c r="H4627" s="10">
        <v>9</v>
      </c>
      <c r="I4627" t="str">
        <f>CONCATENATE(Tabela_Brasil[[#This Row],[Município]],"-",Tabela_Brasil[[#This Row],[Estado]])</f>
        <v>Brasileira-PI</v>
      </c>
      <c r="J4627">
        <f>IF(Tabela_Brasil[[#This Row],[IDHM]]&lt;=0.599,1,0)</f>
        <v>1</v>
      </c>
      <c r="K4627" t="str">
        <f>IF(Tabela_Brasil[[#This Row],[IDHM]]&lt;=0.55,"Baixo",IF(Tabela_Brasil[[#This Row],[IDHM]]&lt;=0.699,"Médio",IF(Tabela_Brasil[[#This Row],[IDHM]]&lt;=0.799,"Alto","Muito Alto")))</f>
        <v>Médio</v>
      </c>
      <c r="L4627" t="str">
        <f>VLOOKUP(Tabela_Brasil[[#This Row],[Estado]],'De-Para_Estado_Regiao'!$B$3:$C$29,2,FALSE)</f>
        <v>Nordeste</v>
      </c>
      <c r="M4627">
        <f>IF(Tabela_Brasil[[#This Row],[IBGE_1-4]]&gt;=951,1,0)</f>
        <v>0</v>
      </c>
      <c r="N4627">
        <f>IF(Tabela_Brasil[[#This Row],[COMP_P]]&lt;=2,1,0)</f>
        <v>0</v>
      </c>
    </row>
    <row r="4628" spans="1:14" x14ac:dyDescent="0.25">
      <c r="A4628" s="12" t="s">
        <v>4478</v>
      </c>
      <c r="B4628" s="12" t="s">
        <v>16</v>
      </c>
      <c r="C4628" s="12">
        <v>221</v>
      </c>
      <c r="D4628" s="12">
        <v>0.66</v>
      </c>
      <c r="E4628" s="12">
        <v>0.624</v>
      </c>
      <c r="F4628" s="12">
        <v>0.57099999999999995</v>
      </c>
      <c r="G4628" s="12">
        <v>9443.34</v>
      </c>
      <c r="H4628" s="13">
        <v>5</v>
      </c>
      <c r="I4628" t="str">
        <f>CONCATENATE(Tabela_Brasil[[#This Row],[Município]],"-",Tabela_Brasil[[#This Row],[Estado]])</f>
        <v>Divino Das Laranjeiras-MG</v>
      </c>
      <c r="J4628">
        <f>IF(Tabela_Brasil[[#This Row],[IDHM]]&lt;=0.599,1,0)</f>
        <v>0</v>
      </c>
      <c r="K4628" t="str">
        <f>IF(Tabela_Brasil[[#This Row],[IDHM]]&lt;=0.55,"Baixo",IF(Tabela_Brasil[[#This Row],[IDHM]]&lt;=0.699,"Médio",IF(Tabela_Brasil[[#This Row],[IDHM]]&lt;=0.799,"Alto","Muito Alto")))</f>
        <v>Médio</v>
      </c>
      <c r="L4628" t="str">
        <f>VLOOKUP(Tabela_Brasil[[#This Row],[Estado]],'De-Para_Estado_Regiao'!$B$3:$C$29,2,FALSE)</f>
        <v>Sudeste</v>
      </c>
      <c r="M4628">
        <f>IF(Tabela_Brasil[[#This Row],[IBGE_1-4]]&gt;=951,1,0)</f>
        <v>0</v>
      </c>
      <c r="N4628">
        <f>IF(Tabela_Brasil[[#This Row],[COMP_P]]&lt;=2,1,0)</f>
        <v>0</v>
      </c>
    </row>
    <row r="4629" spans="1:14" x14ac:dyDescent="0.25">
      <c r="A4629" s="9" t="s">
        <v>4479</v>
      </c>
      <c r="B4629" s="9" t="s">
        <v>16</v>
      </c>
      <c r="C4629" s="9">
        <v>117</v>
      </c>
      <c r="D4629" s="9">
        <v>0.68</v>
      </c>
      <c r="E4629" s="9">
        <v>0.66800000000000004</v>
      </c>
      <c r="F4629" s="9">
        <v>0.55500000000000005</v>
      </c>
      <c r="G4629" s="9">
        <v>16179.95</v>
      </c>
      <c r="H4629" s="10">
        <v>1</v>
      </c>
      <c r="I4629" t="str">
        <f>CONCATENATE(Tabela_Brasil[[#This Row],[Município]],"-",Tabela_Brasil[[#This Row],[Estado]])</f>
        <v>Maripá De Minas-MG</v>
      </c>
      <c r="J4629">
        <f>IF(Tabela_Brasil[[#This Row],[IDHM]]&lt;=0.599,1,0)</f>
        <v>0</v>
      </c>
      <c r="K4629" t="str">
        <f>IF(Tabela_Brasil[[#This Row],[IDHM]]&lt;=0.55,"Baixo",IF(Tabela_Brasil[[#This Row],[IDHM]]&lt;=0.699,"Médio",IF(Tabela_Brasil[[#This Row],[IDHM]]&lt;=0.799,"Alto","Muito Alto")))</f>
        <v>Médio</v>
      </c>
      <c r="L4629" t="str">
        <f>VLOOKUP(Tabela_Brasil[[#This Row],[Estado]],'De-Para_Estado_Regiao'!$B$3:$C$29,2,FALSE)</f>
        <v>Sudeste</v>
      </c>
      <c r="M4629">
        <f>IF(Tabela_Brasil[[#This Row],[IBGE_1-4]]&gt;=951,1,0)</f>
        <v>0</v>
      </c>
      <c r="N4629">
        <f>IF(Tabela_Brasil[[#This Row],[COMP_P]]&lt;=2,1,0)</f>
        <v>1</v>
      </c>
    </row>
    <row r="4630" spans="1:14" x14ac:dyDescent="0.25">
      <c r="A4630" s="12" t="s">
        <v>4480</v>
      </c>
      <c r="B4630" s="12" t="s">
        <v>82</v>
      </c>
      <c r="C4630" s="12">
        <v>280</v>
      </c>
      <c r="D4630" s="12">
        <v>0.61899999999999999</v>
      </c>
      <c r="E4630" s="12">
        <v>0.56399999999999995</v>
      </c>
      <c r="F4630" s="12">
        <v>0.54100000000000004</v>
      </c>
      <c r="G4630" s="12">
        <v>7439.41</v>
      </c>
      <c r="H4630" s="13">
        <v>4</v>
      </c>
      <c r="I4630" t="str">
        <f>CONCATENATE(Tabela_Brasil[[#This Row],[Município]],"-",Tabela_Brasil[[#This Row],[Estado]])</f>
        <v>Brejo Dos Santos-PB</v>
      </c>
      <c r="J4630">
        <f>IF(Tabela_Brasil[[#This Row],[IDHM]]&lt;=0.599,1,0)</f>
        <v>0</v>
      </c>
      <c r="K4630" t="str">
        <f>IF(Tabela_Brasil[[#This Row],[IDHM]]&lt;=0.55,"Baixo",IF(Tabela_Brasil[[#This Row],[IDHM]]&lt;=0.699,"Médio",IF(Tabela_Brasil[[#This Row],[IDHM]]&lt;=0.799,"Alto","Muito Alto")))</f>
        <v>Médio</v>
      </c>
      <c r="L4630" t="str">
        <f>VLOOKUP(Tabela_Brasil[[#This Row],[Estado]],'De-Para_Estado_Regiao'!$B$3:$C$29,2,FALSE)</f>
        <v>Nordeste</v>
      </c>
      <c r="M4630">
        <f>IF(Tabela_Brasil[[#This Row],[IBGE_1-4]]&gt;=951,1,0)</f>
        <v>0</v>
      </c>
      <c r="N4630">
        <f>IF(Tabela_Brasil[[#This Row],[COMP_P]]&lt;=2,1,0)</f>
        <v>0</v>
      </c>
    </row>
    <row r="4631" spans="1:14" x14ac:dyDescent="0.25">
      <c r="A4631" s="9" t="s">
        <v>4481</v>
      </c>
      <c r="B4631" s="9" t="s">
        <v>22</v>
      </c>
      <c r="C4631" s="9">
        <v>76</v>
      </c>
      <c r="D4631" s="9">
        <v>0.69499999999999995</v>
      </c>
      <c r="E4631" s="9">
        <v>0.66900000000000004</v>
      </c>
      <c r="F4631" s="9">
        <v>0.626</v>
      </c>
      <c r="G4631" s="9">
        <v>17409.84</v>
      </c>
      <c r="H4631" s="10">
        <v>3</v>
      </c>
      <c r="I4631" t="str">
        <f>CONCATENATE(Tabela_Brasil[[#This Row],[Município]],"-",Tabela_Brasil[[#This Row],[Estado]])</f>
        <v>Pinhal De São Bento-PR</v>
      </c>
      <c r="J4631">
        <f>IF(Tabela_Brasil[[#This Row],[IDHM]]&lt;=0.599,1,0)</f>
        <v>0</v>
      </c>
      <c r="K4631" t="str">
        <f>IF(Tabela_Brasil[[#This Row],[IDHM]]&lt;=0.55,"Baixo",IF(Tabela_Brasil[[#This Row],[IDHM]]&lt;=0.699,"Médio",IF(Tabela_Brasil[[#This Row],[IDHM]]&lt;=0.799,"Alto","Muito Alto")))</f>
        <v>Médio</v>
      </c>
      <c r="L4631" t="str">
        <f>VLOOKUP(Tabela_Brasil[[#This Row],[Estado]],'De-Para_Estado_Regiao'!$B$3:$C$29,2,FALSE)</f>
        <v>Sul</v>
      </c>
      <c r="M4631">
        <f>IF(Tabela_Brasil[[#This Row],[IBGE_1-4]]&gt;=951,1,0)</f>
        <v>0</v>
      </c>
      <c r="N4631">
        <f>IF(Tabela_Brasil[[#This Row],[COMP_P]]&lt;=2,1,0)</f>
        <v>0</v>
      </c>
    </row>
    <row r="4632" spans="1:14" x14ac:dyDescent="0.25">
      <c r="A4632" s="12" t="s">
        <v>4482</v>
      </c>
      <c r="B4632" s="12" t="s">
        <v>16</v>
      </c>
      <c r="C4632" s="12">
        <v>161</v>
      </c>
      <c r="D4632" s="12">
        <v>0.62</v>
      </c>
      <c r="E4632" s="12">
        <v>0.60199999999999998</v>
      </c>
      <c r="F4632" s="12">
        <v>0.497</v>
      </c>
      <c r="G4632" s="12">
        <v>8482.31</v>
      </c>
      <c r="H4632" s="13">
        <v>3</v>
      </c>
      <c r="I4632" t="str">
        <f>CONCATENATE(Tabela_Brasil[[#This Row],[Município]],"-",Tabela_Brasil[[#This Row],[Estado]])</f>
        <v>Virgolândia-MG</v>
      </c>
      <c r="J4632">
        <f>IF(Tabela_Brasil[[#This Row],[IDHM]]&lt;=0.599,1,0)</f>
        <v>0</v>
      </c>
      <c r="K4632" t="str">
        <f>IF(Tabela_Brasil[[#This Row],[IDHM]]&lt;=0.55,"Baixo",IF(Tabela_Brasil[[#This Row],[IDHM]]&lt;=0.699,"Médio",IF(Tabela_Brasil[[#This Row],[IDHM]]&lt;=0.799,"Alto","Muito Alto")))</f>
        <v>Médio</v>
      </c>
      <c r="L4632" t="str">
        <f>VLOOKUP(Tabela_Brasil[[#This Row],[Estado]],'De-Para_Estado_Regiao'!$B$3:$C$29,2,FALSE)</f>
        <v>Sudeste</v>
      </c>
      <c r="M4632">
        <f>IF(Tabela_Brasil[[#This Row],[IBGE_1-4]]&gt;=951,1,0)</f>
        <v>0</v>
      </c>
      <c r="N4632">
        <f>IF(Tabela_Brasil[[#This Row],[COMP_P]]&lt;=2,1,0)</f>
        <v>0</v>
      </c>
    </row>
    <row r="4633" spans="1:14" x14ac:dyDescent="0.25">
      <c r="A4633" s="9" t="s">
        <v>4483</v>
      </c>
      <c r="B4633" s="9" t="s">
        <v>87</v>
      </c>
      <c r="C4633" s="9">
        <v>203</v>
      </c>
      <c r="D4633" s="9">
        <v>0.56999999999999995</v>
      </c>
      <c r="E4633" s="9">
        <v>0.502</v>
      </c>
      <c r="F4633" s="9">
        <v>0.48099999999999998</v>
      </c>
      <c r="G4633" s="9">
        <v>9016.8799999999992</v>
      </c>
      <c r="H4633" s="10">
        <v>0</v>
      </c>
      <c r="I4633" t="str">
        <f>CONCATENATE(Tabela_Brasil[[#This Row],[Município]],"-",Tabela_Brasil[[#This Row],[Estado]])</f>
        <v>Nova Colinas-MA</v>
      </c>
      <c r="J4633">
        <f>IF(Tabela_Brasil[[#This Row],[IDHM]]&lt;=0.599,1,0)</f>
        <v>1</v>
      </c>
      <c r="K4633" t="str">
        <f>IF(Tabela_Brasil[[#This Row],[IDHM]]&lt;=0.55,"Baixo",IF(Tabela_Brasil[[#This Row],[IDHM]]&lt;=0.699,"Médio",IF(Tabela_Brasil[[#This Row],[IDHM]]&lt;=0.799,"Alto","Muito Alto")))</f>
        <v>Médio</v>
      </c>
      <c r="L4633" t="str">
        <f>VLOOKUP(Tabela_Brasil[[#This Row],[Estado]],'De-Para_Estado_Regiao'!$B$3:$C$29,2,FALSE)</f>
        <v>Nordeste</v>
      </c>
      <c r="M4633">
        <f>IF(Tabela_Brasil[[#This Row],[IBGE_1-4]]&gt;=951,1,0)</f>
        <v>0</v>
      </c>
      <c r="N4633">
        <f>IF(Tabela_Brasil[[#This Row],[COMP_P]]&lt;=2,1,0)</f>
        <v>1</v>
      </c>
    </row>
    <row r="4634" spans="1:14" x14ac:dyDescent="0.25">
      <c r="A4634" s="12" t="s">
        <v>4484</v>
      </c>
      <c r="B4634" s="12" t="s">
        <v>16</v>
      </c>
      <c r="C4634" s="12">
        <v>166</v>
      </c>
      <c r="D4634" s="12">
        <v>0.67</v>
      </c>
      <c r="E4634" s="12">
        <v>0.64100000000000001</v>
      </c>
      <c r="F4634" s="12">
        <v>0.55700000000000005</v>
      </c>
      <c r="G4634" s="12">
        <v>14101.48</v>
      </c>
      <c r="H4634" s="13">
        <v>6</v>
      </c>
      <c r="I4634" t="str">
        <f>CONCATENATE(Tabela_Brasil[[#This Row],[Município]],"-",Tabela_Brasil[[#This Row],[Estado]])</f>
        <v>Natalândia-MG</v>
      </c>
      <c r="J4634">
        <f>IF(Tabela_Brasil[[#This Row],[IDHM]]&lt;=0.599,1,0)</f>
        <v>0</v>
      </c>
      <c r="K4634" t="str">
        <f>IF(Tabela_Brasil[[#This Row],[IDHM]]&lt;=0.55,"Baixo",IF(Tabela_Brasil[[#This Row],[IDHM]]&lt;=0.699,"Médio",IF(Tabela_Brasil[[#This Row],[IDHM]]&lt;=0.799,"Alto","Muito Alto")))</f>
        <v>Médio</v>
      </c>
      <c r="L4634" t="str">
        <f>VLOOKUP(Tabela_Brasil[[#This Row],[Estado]],'De-Para_Estado_Regiao'!$B$3:$C$29,2,FALSE)</f>
        <v>Sudeste</v>
      </c>
      <c r="M4634">
        <f>IF(Tabela_Brasil[[#This Row],[IBGE_1-4]]&gt;=951,1,0)</f>
        <v>0</v>
      </c>
      <c r="N4634">
        <f>IF(Tabela_Brasil[[#This Row],[COMP_P]]&lt;=2,1,0)</f>
        <v>0</v>
      </c>
    </row>
    <row r="4635" spans="1:14" x14ac:dyDescent="0.25">
      <c r="A4635" s="9" t="s">
        <v>4485</v>
      </c>
      <c r="B4635" s="9" t="s">
        <v>59</v>
      </c>
      <c r="C4635" s="9">
        <v>25</v>
      </c>
      <c r="D4635" s="9">
        <v>0.72499999999999998</v>
      </c>
      <c r="E4635" s="9">
        <v>0.73699999999999999</v>
      </c>
      <c r="F4635" s="9">
        <v>0.63100000000000001</v>
      </c>
      <c r="G4635" s="9">
        <v>24218.78</v>
      </c>
      <c r="H4635" s="10">
        <v>3</v>
      </c>
      <c r="I4635" t="str">
        <f>CONCATENATE(Tabela_Brasil[[#This Row],[Município]],"-",Tabela_Brasil[[#This Row],[Estado]])</f>
        <v>Ibiam-SC</v>
      </c>
      <c r="J4635">
        <f>IF(Tabela_Brasil[[#This Row],[IDHM]]&lt;=0.599,1,0)</f>
        <v>0</v>
      </c>
      <c r="K4635" t="str">
        <f>IF(Tabela_Brasil[[#This Row],[IDHM]]&lt;=0.55,"Baixo",IF(Tabela_Brasil[[#This Row],[IDHM]]&lt;=0.699,"Médio",IF(Tabela_Brasil[[#This Row],[IDHM]]&lt;=0.799,"Alto","Muito Alto")))</f>
        <v>Alto</v>
      </c>
      <c r="L4635" t="str">
        <f>VLOOKUP(Tabela_Brasil[[#This Row],[Estado]],'De-Para_Estado_Regiao'!$B$3:$C$29,2,FALSE)</f>
        <v>Sul</v>
      </c>
      <c r="M4635">
        <f>IF(Tabela_Brasil[[#This Row],[IBGE_1-4]]&gt;=951,1,0)</f>
        <v>0</v>
      </c>
      <c r="N4635">
        <f>IF(Tabela_Brasil[[#This Row],[COMP_P]]&lt;=2,1,0)</f>
        <v>0</v>
      </c>
    </row>
    <row r="4636" spans="1:14" x14ac:dyDescent="0.25">
      <c r="A4636" s="12" t="s">
        <v>4486</v>
      </c>
      <c r="B4636" s="12" t="s">
        <v>118</v>
      </c>
      <c r="C4636" s="12">
        <v>88</v>
      </c>
      <c r="D4636" s="12">
        <v>0.58799999999999997</v>
      </c>
      <c r="E4636" s="12">
        <v>0.56100000000000005</v>
      </c>
      <c r="F4636" s="12">
        <v>0.48599999999999999</v>
      </c>
      <c r="G4636" s="12">
        <v>8389.89</v>
      </c>
      <c r="H4636" s="13">
        <v>9</v>
      </c>
      <c r="I4636" t="str">
        <f>CONCATENATE(Tabela_Brasil[[#This Row],[Município]],"-",Tabela_Brasil[[#This Row],[Estado]])</f>
        <v>Caldeirão Grande Do Piauí-PI</v>
      </c>
      <c r="J4636">
        <f>IF(Tabela_Brasil[[#This Row],[IDHM]]&lt;=0.599,1,0)</f>
        <v>1</v>
      </c>
      <c r="K4636" t="str">
        <f>IF(Tabela_Brasil[[#This Row],[IDHM]]&lt;=0.55,"Baixo",IF(Tabela_Brasil[[#This Row],[IDHM]]&lt;=0.699,"Médio",IF(Tabela_Brasil[[#This Row],[IDHM]]&lt;=0.799,"Alto","Muito Alto")))</f>
        <v>Médio</v>
      </c>
      <c r="L4636" t="str">
        <f>VLOOKUP(Tabela_Brasil[[#This Row],[Estado]],'De-Para_Estado_Regiao'!$B$3:$C$29,2,FALSE)</f>
        <v>Nordeste</v>
      </c>
      <c r="M4636">
        <f>IF(Tabela_Brasil[[#This Row],[IBGE_1-4]]&gt;=951,1,0)</f>
        <v>0</v>
      </c>
      <c r="N4636">
        <f>IF(Tabela_Brasil[[#This Row],[COMP_P]]&lt;=2,1,0)</f>
        <v>0</v>
      </c>
    </row>
    <row r="4637" spans="1:14" x14ac:dyDescent="0.25">
      <c r="A4637" s="9" t="s">
        <v>4487</v>
      </c>
      <c r="B4637" s="9" t="s">
        <v>16</v>
      </c>
      <c r="C4637" s="9">
        <v>148</v>
      </c>
      <c r="D4637" s="9">
        <v>0.68</v>
      </c>
      <c r="E4637" s="9">
        <v>0.67700000000000005</v>
      </c>
      <c r="F4637" s="9">
        <v>0.55700000000000005</v>
      </c>
      <c r="G4637" s="9">
        <v>13446.86</v>
      </c>
      <c r="H4637" s="10">
        <v>1</v>
      </c>
      <c r="I4637" t="str">
        <f>CONCATENATE(Tabela_Brasil[[#This Row],[Município]],"-",Tabela_Brasil[[#This Row],[Estado]])</f>
        <v>Quartel Geral-MG</v>
      </c>
      <c r="J4637">
        <f>IF(Tabela_Brasil[[#This Row],[IDHM]]&lt;=0.599,1,0)</f>
        <v>0</v>
      </c>
      <c r="K4637" t="str">
        <f>IF(Tabela_Brasil[[#This Row],[IDHM]]&lt;=0.55,"Baixo",IF(Tabela_Brasil[[#This Row],[IDHM]]&lt;=0.699,"Médio",IF(Tabela_Brasil[[#This Row],[IDHM]]&lt;=0.799,"Alto","Muito Alto")))</f>
        <v>Médio</v>
      </c>
      <c r="L4637" t="str">
        <f>VLOOKUP(Tabela_Brasil[[#This Row],[Estado]],'De-Para_Estado_Regiao'!$B$3:$C$29,2,FALSE)</f>
        <v>Sudeste</v>
      </c>
      <c r="M4637">
        <f>IF(Tabela_Brasil[[#This Row],[IBGE_1-4]]&gt;=951,1,0)</f>
        <v>0</v>
      </c>
      <c r="N4637">
        <f>IF(Tabela_Brasil[[#This Row],[COMP_P]]&lt;=2,1,0)</f>
        <v>1</v>
      </c>
    </row>
    <row r="4638" spans="1:14" x14ac:dyDescent="0.25">
      <c r="A4638" s="12" t="s">
        <v>4488</v>
      </c>
      <c r="B4638" s="12" t="s">
        <v>7</v>
      </c>
      <c r="C4638" s="12">
        <v>41</v>
      </c>
      <c r="D4638" s="12">
        <v>0.71</v>
      </c>
      <c r="E4638" s="12">
        <v>0.67800000000000005</v>
      </c>
      <c r="F4638" s="12">
        <v>0.63900000000000001</v>
      </c>
      <c r="G4638" s="12">
        <v>39012.15</v>
      </c>
      <c r="H4638" s="13">
        <v>1</v>
      </c>
      <c r="I4638" t="str">
        <f>CONCATENATE(Tabela_Brasil[[#This Row],[Município]],"-",Tabela_Brasil[[#This Row],[Estado]])</f>
        <v>Uru-SP</v>
      </c>
      <c r="J4638">
        <f>IF(Tabela_Brasil[[#This Row],[IDHM]]&lt;=0.599,1,0)</f>
        <v>0</v>
      </c>
      <c r="K4638" t="str">
        <f>IF(Tabela_Brasil[[#This Row],[IDHM]]&lt;=0.55,"Baixo",IF(Tabela_Brasil[[#This Row],[IDHM]]&lt;=0.699,"Médio",IF(Tabela_Brasil[[#This Row],[IDHM]]&lt;=0.799,"Alto","Muito Alto")))</f>
        <v>Alto</v>
      </c>
      <c r="L4638" t="str">
        <f>VLOOKUP(Tabela_Brasil[[#This Row],[Estado]],'De-Para_Estado_Regiao'!$B$3:$C$29,2,FALSE)</f>
        <v>Sudeste</v>
      </c>
      <c r="M4638">
        <f>IF(Tabela_Brasil[[#This Row],[IBGE_1-4]]&gt;=951,1,0)</f>
        <v>0</v>
      </c>
      <c r="N4638">
        <f>IF(Tabela_Brasil[[#This Row],[COMP_P]]&lt;=2,1,0)</f>
        <v>1</v>
      </c>
    </row>
    <row r="4639" spans="1:14" x14ac:dyDescent="0.25">
      <c r="A4639" s="9" t="s">
        <v>4489</v>
      </c>
      <c r="B4639" s="9" t="s">
        <v>82</v>
      </c>
      <c r="C4639" s="9">
        <v>293</v>
      </c>
      <c r="D4639" s="9">
        <v>0.64200000000000002</v>
      </c>
      <c r="E4639" s="9">
        <v>0.62</v>
      </c>
      <c r="F4639" s="9">
        <v>0.53300000000000003</v>
      </c>
      <c r="G4639" s="9">
        <v>8381</v>
      </c>
      <c r="H4639" s="10">
        <v>1</v>
      </c>
      <c r="I4639" t="str">
        <f>CONCATENATE(Tabela_Brasil[[#This Row],[Município]],"-",Tabela_Brasil[[#This Row],[Estado]])</f>
        <v>Malta-PB</v>
      </c>
      <c r="J4639">
        <f>IF(Tabela_Brasil[[#This Row],[IDHM]]&lt;=0.599,1,0)</f>
        <v>0</v>
      </c>
      <c r="K4639" t="str">
        <f>IF(Tabela_Brasil[[#This Row],[IDHM]]&lt;=0.55,"Baixo",IF(Tabela_Brasil[[#This Row],[IDHM]]&lt;=0.699,"Médio",IF(Tabela_Brasil[[#This Row],[IDHM]]&lt;=0.799,"Alto","Muito Alto")))</f>
        <v>Médio</v>
      </c>
      <c r="L4639" t="str">
        <f>VLOOKUP(Tabela_Brasil[[#This Row],[Estado]],'De-Para_Estado_Regiao'!$B$3:$C$29,2,FALSE)</f>
        <v>Nordeste</v>
      </c>
      <c r="M4639">
        <f>IF(Tabela_Brasil[[#This Row],[IBGE_1-4]]&gt;=951,1,0)</f>
        <v>0</v>
      </c>
      <c r="N4639">
        <f>IF(Tabela_Brasil[[#This Row],[COMP_P]]&lt;=2,1,0)</f>
        <v>1</v>
      </c>
    </row>
    <row r="4640" spans="1:14" x14ac:dyDescent="0.25">
      <c r="A4640" s="12" t="s">
        <v>4490</v>
      </c>
      <c r="B4640" s="12" t="s">
        <v>16</v>
      </c>
      <c r="C4640" s="12">
        <v>71</v>
      </c>
      <c r="D4640" s="12">
        <v>0.69</v>
      </c>
      <c r="E4640" s="12">
        <v>0.63900000000000001</v>
      </c>
      <c r="F4640" s="12">
        <v>0.61199999999999999</v>
      </c>
      <c r="G4640" s="12">
        <v>15387.59</v>
      </c>
      <c r="H4640" s="13">
        <v>3</v>
      </c>
      <c r="I4640" t="str">
        <f>CONCATENATE(Tabela_Brasil[[#This Row],[Município]],"-",Tabela_Brasil[[#This Row],[Estado]])</f>
        <v>Camacho-MG</v>
      </c>
      <c r="J4640">
        <f>IF(Tabela_Brasil[[#This Row],[IDHM]]&lt;=0.599,1,0)</f>
        <v>0</v>
      </c>
      <c r="K4640" t="str">
        <f>IF(Tabela_Brasil[[#This Row],[IDHM]]&lt;=0.55,"Baixo",IF(Tabela_Brasil[[#This Row],[IDHM]]&lt;=0.699,"Médio",IF(Tabela_Brasil[[#This Row],[IDHM]]&lt;=0.799,"Alto","Muito Alto")))</f>
        <v>Médio</v>
      </c>
      <c r="L4640" t="str">
        <f>VLOOKUP(Tabela_Brasil[[#This Row],[Estado]],'De-Para_Estado_Regiao'!$B$3:$C$29,2,FALSE)</f>
        <v>Sudeste</v>
      </c>
      <c r="M4640">
        <f>IF(Tabela_Brasil[[#This Row],[IBGE_1-4]]&gt;=951,1,0)</f>
        <v>0</v>
      </c>
      <c r="N4640">
        <f>IF(Tabela_Brasil[[#This Row],[COMP_P]]&lt;=2,1,0)</f>
        <v>0</v>
      </c>
    </row>
    <row r="4641" spans="1:14" x14ac:dyDescent="0.25">
      <c r="A4641" s="9" t="s">
        <v>4491</v>
      </c>
      <c r="B4641" s="9" t="s">
        <v>118</v>
      </c>
      <c r="C4641" s="9">
        <v>79</v>
      </c>
      <c r="D4641" s="9">
        <v>0.56100000000000005</v>
      </c>
      <c r="E4641" s="9">
        <v>0.52400000000000002</v>
      </c>
      <c r="F4641" s="9">
        <v>0.44600000000000001</v>
      </c>
      <c r="G4641" s="9">
        <v>8883.06</v>
      </c>
      <c r="H4641" s="10">
        <v>1</v>
      </c>
      <c r="I4641" t="str">
        <f>CONCATENATE(Tabela_Brasil[[#This Row],[Município]],"-",Tabela_Brasil[[#This Row],[Estado]])</f>
        <v>Geminiano-PI</v>
      </c>
      <c r="J4641">
        <f>IF(Tabela_Brasil[[#This Row],[IDHM]]&lt;=0.599,1,0)</f>
        <v>1</v>
      </c>
      <c r="K4641" t="str">
        <f>IF(Tabela_Brasil[[#This Row],[IDHM]]&lt;=0.55,"Baixo",IF(Tabela_Brasil[[#This Row],[IDHM]]&lt;=0.699,"Médio",IF(Tabela_Brasil[[#This Row],[IDHM]]&lt;=0.799,"Alto","Muito Alto")))</f>
        <v>Médio</v>
      </c>
      <c r="L4641" t="str">
        <f>VLOOKUP(Tabela_Brasil[[#This Row],[Estado]],'De-Para_Estado_Regiao'!$B$3:$C$29,2,FALSE)</f>
        <v>Nordeste</v>
      </c>
      <c r="M4641">
        <f>IF(Tabela_Brasil[[#This Row],[IBGE_1-4]]&gt;=951,1,0)</f>
        <v>0</v>
      </c>
      <c r="N4641">
        <f>IF(Tabela_Brasil[[#This Row],[COMP_P]]&lt;=2,1,0)</f>
        <v>1</v>
      </c>
    </row>
    <row r="4642" spans="1:14" x14ac:dyDescent="0.25">
      <c r="A4642" s="12" t="s">
        <v>4492</v>
      </c>
      <c r="B4642" s="12" t="s">
        <v>72</v>
      </c>
      <c r="C4642" s="12">
        <v>125</v>
      </c>
      <c r="D4642" s="12">
        <v>0.60799999999999998</v>
      </c>
      <c r="E4642" s="12">
        <v>0.59099999999999997</v>
      </c>
      <c r="F4642" s="12">
        <v>0.50800000000000001</v>
      </c>
      <c r="G4642" s="12">
        <v>13153.39</v>
      </c>
      <c r="H4642" s="13">
        <v>1</v>
      </c>
      <c r="I4642" t="str">
        <f>CONCATENATE(Tabela_Brasil[[#This Row],[Município]],"-",Tabela_Brasil[[#This Row],[Estado]])</f>
        <v>São Fernando-RN</v>
      </c>
      <c r="J4642">
        <f>IF(Tabela_Brasil[[#This Row],[IDHM]]&lt;=0.599,1,0)</f>
        <v>0</v>
      </c>
      <c r="K4642" t="str">
        <f>IF(Tabela_Brasil[[#This Row],[IDHM]]&lt;=0.55,"Baixo",IF(Tabela_Brasil[[#This Row],[IDHM]]&lt;=0.699,"Médio",IF(Tabela_Brasil[[#This Row],[IDHM]]&lt;=0.799,"Alto","Muito Alto")))</f>
        <v>Médio</v>
      </c>
      <c r="L4642" t="str">
        <f>VLOOKUP(Tabela_Brasil[[#This Row],[Estado]],'De-Para_Estado_Regiao'!$B$3:$C$29,2,FALSE)</f>
        <v>Nordeste</v>
      </c>
      <c r="M4642">
        <f>IF(Tabela_Brasil[[#This Row],[IBGE_1-4]]&gt;=951,1,0)</f>
        <v>0</v>
      </c>
      <c r="N4642">
        <f>IF(Tabela_Brasil[[#This Row],[COMP_P]]&lt;=2,1,0)</f>
        <v>1</v>
      </c>
    </row>
    <row r="4643" spans="1:14" x14ac:dyDescent="0.25">
      <c r="A4643" s="9" t="s">
        <v>4493</v>
      </c>
      <c r="B4643" s="9" t="s">
        <v>111</v>
      </c>
      <c r="C4643" s="9">
        <v>107</v>
      </c>
      <c r="D4643" s="9">
        <v>0.66500000000000004</v>
      </c>
      <c r="E4643" s="9">
        <v>0.7</v>
      </c>
      <c r="F4643" s="9">
        <v>0.502</v>
      </c>
      <c r="G4643" s="9">
        <v>18543.349999999999</v>
      </c>
      <c r="H4643" s="10">
        <v>0</v>
      </c>
      <c r="I4643" t="str">
        <f>CONCATENATE(Tabela_Brasil[[#This Row],[Município]],"-",Tabela_Brasil[[#This Row],[Estado]])</f>
        <v>Abreulândia-TO</v>
      </c>
      <c r="J4643">
        <f>IF(Tabela_Brasil[[#This Row],[IDHM]]&lt;=0.599,1,0)</f>
        <v>0</v>
      </c>
      <c r="K4643" t="str">
        <f>IF(Tabela_Brasil[[#This Row],[IDHM]]&lt;=0.55,"Baixo",IF(Tabela_Brasil[[#This Row],[IDHM]]&lt;=0.699,"Médio",IF(Tabela_Brasil[[#This Row],[IDHM]]&lt;=0.799,"Alto","Muito Alto")))</f>
        <v>Médio</v>
      </c>
      <c r="L4643" t="str">
        <f>VLOOKUP(Tabela_Brasil[[#This Row],[Estado]],'De-Para_Estado_Regiao'!$B$3:$C$29,2,FALSE)</f>
        <v>Norte</v>
      </c>
      <c r="M4643">
        <f>IF(Tabela_Brasil[[#This Row],[IBGE_1-4]]&gt;=951,1,0)</f>
        <v>0</v>
      </c>
      <c r="N4643">
        <f>IF(Tabela_Brasil[[#This Row],[COMP_P]]&lt;=2,1,0)</f>
        <v>1</v>
      </c>
    </row>
    <row r="4644" spans="1:14" x14ac:dyDescent="0.25">
      <c r="A4644" s="12" t="s">
        <v>1560</v>
      </c>
      <c r="B4644" s="12" t="s">
        <v>87</v>
      </c>
      <c r="C4644" s="12">
        <v>298</v>
      </c>
      <c r="D4644" s="12">
        <v>0.59099999999999997</v>
      </c>
      <c r="E4644" s="12">
        <v>0.51800000000000002</v>
      </c>
      <c r="F4644" s="12">
        <v>0.52200000000000002</v>
      </c>
      <c r="G4644" s="12">
        <v>6862.56</v>
      </c>
      <c r="H4644" s="13">
        <v>4</v>
      </c>
      <c r="I4644" t="str">
        <f>CONCATENATE(Tabela_Brasil[[#This Row],[Município]],"-",Tabela_Brasil[[#This Row],[Estado]])</f>
        <v>Presidente Médici-MA</v>
      </c>
      <c r="J4644">
        <f>IF(Tabela_Brasil[[#This Row],[IDHM]]&lt;=0.599,1,0)</f>
        <v>1</v>
      </c>
      <c r="K4644" t="str">
        <f>IF(Tabela_Brasil[[#This Row],[IDHM]]&lt;=0.55,"Baixo",IF(Tabela_Brasil[[#This Row],[IDHM]]&lt;=0.699,"Médio",IF(Tabela_Brasil[[#This Row],[IDHM]]&lt;=0.799,"Alto","Muito Alto")))</f>
        <v>Médio</v>
      </c>
      <c r="L4644" t="str">
        <f>VLOOKUP(Tabela_Brasil[[#This Row],[Estado]],'De-Para_Estado_Regiao'!$B$3:$C$29,2,FALSE)</f>
        <v>Nordeste</v>
      </c>
      <c r="M4644">
        <f>IF(Tabela_Brasil[[#This Row],[IBGE_1-4]]&gt;=951,1,0)</f>
        <v>0</v>
      </c>
      <c r="N4644">
        <f>IF(Tabela_Brasil[[#This Row],[COMP_P]]&lt;=2,1,0)</f>
        <v>0</v>
      </c>
    </row>
    <row r="4645" spans="1:14" x14ac:dyDescent="0.25">
      <c r="A4645" s="9" t="s">
        <v>4494</v>
      </c>
      <c r="B4645" s="9" t="s">
        <v>24</v>
      </c>
      <c r="C4645" s="9">
        <v>300</v>
      </c>
      <c r="D4645" s="9">
        <v>0.56999999999999995</v>
      </c>
      <c r="E4645" s="9">
        <v>0.53400000000000003</v>
      </c>
      <c r="F4645" s="9">
        <v>0.47099999999999997</v>
      </c>
      <c r="G4645" s="9">
        <v>4981.62</v>
      </c>
      <c r="H4645" s="10">
        <v>1</v>
      </c>
      <c r="I4645" t="str">
        <f>CONCATENATE(Tabela_Brasil[[#This Row],[Município]],"-",Tabela_Brasil[[#This Row],[Estado]])</f>
        <v>Nova Redenção-BA</v>
      </c>
      <c r="J4645">
        <f>IF(Tabela_Brasil[[#This Row],[IDHM]]&lt;=0.599,1,0)</f>
        <v>1</v>
      </c>
      <c r="K4645" t="str">
        <f>IF(Tabela_Brasil[[#This Row],[IDHM]]&lt;=0.55,"Baixo",IF(Tabela_Brasil[[#This Row],[IDHM]]&lt;=0.699,"Médio",IF(Tabela_Brasil[[#This Row],[IDHM]]&lt;=0.799,"Alto","Muito Alto")))</f>
        <v>Médio</v>
      </c>
      <c r="L4645" t="str">
        <f>VLOOKUP(Tabela_Brasil[[#This Row],[Estado]],'De-Para_Estado_Regiao'!$B$3:$C$29,2,FALSE)</f>
        <v>Nordeste</v>
      </c>
      <c r="M4645">
        <f>IF(Tabela_Brasil[[#This Row],[IBGE_1-4]]&gt;=951,1,0)</f>
        <v>0</v>
      </c>
      <c r="N4645">
        <f>IF(Tabela_Brasil[[#This Row],[COMP_P]]&lt;=2,1,0)</f>
        <v>1</v>
      </c>
    </row>
    <row r="4646" spans="1:14" x14ac:dyDescent="0.25">
      <c r="A4646" s="12" t="s">
        <v>1804</v>
      </c>
      <c r="B4646" s="12" t="s">
        <v>82</v>
      </c>
      <c r="C4646" s="12">
        <v>145</v>
      </c>
      <c r="D4646" s="12">
        <v>0.60899999999999999</v>
      </c>
      <c r="E4646" s="12">
        <v>0.56999999999999995</v>
      </c>
      <c r="F4646" s="12">
        <v>0.504</v>
      </c>
      <c r="G4646" s="12">
        <v>8003.28</v>
      </c>
      <c r="H4646" s="13">
        <v>17</v>
      </c>
      <c r="I4646" t="str">
        <f>CONCATENATE(Tabela_Brasil[[#This Row],[Município]],"-",Tabela_Brasil[[#This Row],[Estado]])</f>
        <v>Santa Helena-PB</v>
      </c>
      <c r="J4646">
        <f>IF(Tabela_Brasil[[#This Row],[IDHM]]&lt;=0.599,1,0)</f>
        <v>0</v>
      </c>
      <c r="K4646" t="str">
        <f>IF(Tabela_Brasil[[#This Row],[IDHM]]&lt;=0.55,"Baixo",IF(Tabela_Brasil[[#This Row],[IDHM]]&lt;=0.699,"Médio",IF(Tabela_Brasil[[#This Row],[IDHM]]&lt;=0.799,"Alto","Muito Alto")))</f>
        <v>Médio</v>
      </c>
      <c r="L4646" t="str">
        <f>VLOOKUP(Tabela_Brasil[[#This Row],[Estado]],'De-Para_Estado_Regiao'!$B$3:$C$29,2,FALSE)</f>
        <v>Nordeste</v>
      </c>
      <c r="M4646">
        <f>IF(Tabela_Brasil[[#This Row],[IBGE_1-4]]&gt;=951,1,0)</f>
        <v>0</v>
      </c>
      <c r="N4646">
        <f>IF(Tabela_Brasil[[#This Row],[COMP_P]]&lt;=2,1,0)</f>
        <v>0</v>
      </c>
    </row>
    <row r="4647" spans="1:14" x14ac:dyDescent="0.25">
      <c r="A4647" s="9" t="s">
        <v>4495</v>
      </c>
      <c r="B4647" s="9" t="s">
        <v>16</v>
      </c>
      <c r="C4647" s="9">
        <v>98</v>
      </c>
      <c r="D4647" s="9">
        <v>0.56999999999999995</v>
      </c>
      <c r="E4647" s="9">
        <v>0.56999999999999995</v>
      </c>
      <c r="F4647" s="9">
        <v>0.41399999999999998</v>
      </c>
      <c r="G4647" s="9">
        <v>12870.92</v>
      </c>
      <c r="H4647" s="10">
        <v>3</v>
      </c>
      <c r="I4647" t="str">
        <f>CONCATENATE(Tabela_Brasil[[#This Row],[Município]],"-",Tabela_Brasil[[#This Row],[Estado]])</f>
        <v>Alvorada De Minas-MG</v>
      </c>
      <c r="J4647">
        <f>IF(Tabela_Brasil[[#This Row],[IDHM]]&lt;=0.599,1,0)</f>
        <v>1</v>
      </c>
      <c r="K4647" t="str">
        <f>IF(Tabela_Brasil[[#This Row],[IDHM]]&lt;=0.55,"Baixo",IF(Tabela_Brasil[[#This Row],[IDHM]]&lt;=0.699,"Médio",IF(Tabela_Brasil[[#This Row],[IDHM]]&lt;=0.799,"Alto","Muito Alto")))</f>
        <v>Médio</v>
      </c>
      <c r="L4647" t="str">
        <f>VLOOKUP(Tabela_Brasil[[#This Row],[Estado]],'De-Para_Estado_Regiao'!$B$3:$C$29,2,FALSE)</f>
        <v>Sudeste</v>
      </c>
      <c r="M4647">
        <f>IF(Tabela_Brasil[[#This Row],[IBGE_1-4]]&gt;=951,1,0)</f>
        <v>0</v>
      </c>
      <c r="N4647">
        <f>IF(Tabela_Brasil[[#This Row],[COMP_P]]&lt;=2,1,0)</f>
        <v>0</v>
      </c>
    </row>
    <row r="4648" spans="1:14" x14ac:dyDescent="0.25">
      <c r="A4648" s="12" t="s">
        <v>4496</v>
      </c>
      <c r="B4648" s="12" t="s">
        <v>82</v>
      </c>
      <c r="C4648" s="12">
        <v>277</v>
      </c>
      <c r="D4648" s="12">
        <v>0.56999999999999995</v>
      </c>
      <c r="E4648" s="12">
        <v>0.54</v>
      </c>
      <c r="F4648" s="12">
        <v>0.47399999999999998</v>
      </c>
      <c r="G4648" s="12">
        <v>7246.48</v>
      </c>
      <c r="H4648" s="13">
        <v>2</v>
      </c>
      <c r="I4648" t="str">
        <f>CONCATENATE(Tabela_Brasil[[#This Row],[Município]],"-",Tabela_Brasil[[#This Row],[Estado]])</f>
        <v>Maturéia-PB</v>
      </c>
      <c r="J4648">
        <f>IF(Tabela_Brasil[[#This Row],[IDHM]]&lt;=0.599,1,0)</f>
        <v>1</v>
      </c>
      <c r="K4648" t="str">
        <f>IF(Tabela_Brasil[[#This Row],[IDHM]]&lt;=0.55,"Baixo",IF(Tabela_Brasil[[#This Row],[IDHM]]&lt;=0.699,"Médio",IF(Tabela_Brasil[[#This Row],[IDHM]]&lt;=0.799,"Alto","Muito Alto")))</f>
        <v>Médio</v>
      </c>
      <c r="L4648" t="str">
        <f>VLOOKUP(Tabela_Brasil[[#This Row],[Estado]],'De-Para_Estado_Regiao'!$B$3:$C$29,2,FALSE)</f>
        <v>Nordeste</v>
      </c>
      <c r="M4648">
        <f>IF(Tabela_Brasil[[#This Row],[IBGE_1-4]]&gt;=951,1,0)</f>
        <v>0</v>
      </c>
      <c r="N4648">
        <f>IF(Tabela_Brasil[[#This Row],[COMP_P]]&lt;=2,1,0)</f>
        <v>1</v>
      </c>
    </row>
    <row r="4649" spans="1:14" x14ac:dyDescent="0.25">
      <c r="A4649" s="9" t="s">
        <v>4497</v>
      </c>
      <c r="B4649" s="9" t="s">
        <v>94</v>
      </c>
      <c r="C4649" s="9">
        <v>144</v>
      </c>
      <c r="D4649" s="9">
        <v>0.55500000000000005</v>
      </c>
      <c r="E4649" s="9">
        <v>0.53100000000000003</v>
      </c>
      <c r="F4649" s="9">
        <v>0.43</v>
      </c>
      <c r="G4649" s="9">
        <v>7497.95</v>
      </c>
      <c r="H4649" s="10">
        <v>6</v>
      </c>
      <c r="I4649" t="str">
        <f>CONCATENATE(Tabela_Brasil[[#This Row],[Município]],"-",Tabela_Brasil[[#This Row],[Estado]])</f>
        <v>Tanque D'Arca-AL</v>
      </c>
      <c r="J4649">
        <f>IF(Tabela_Brasil[[#This Row],[IDHM]]&lt;=0.599,1,0)</f>
        <v>1</v>
      </c>
      <c r="K4649" t="str">
        <f>IF(Tabela_Brasil[[#This Row],[IDHM]]&lt;=0.55,"Baixo",IF(Tabela_Brasil[[#This Row],[IDHM]]&lt;=0.699,"Médio",IF(Tabela_Brasil[[#This Row],[IDHM]]&lt;=0.799,"Alto","Muito Alto")))</f>
        <v>Médio</v>
      </c>
      <c r="L4649" t="str">
        <f>VLOOKUP(Tabela_Brasil[[#This Row],[Estado]],'De-Para_Estado_Regiao'!$B$3:$C$29,2,FALSE)</f>
        <v>Nordeste</v>
      </c>
      <c r="M4649">
        <f>IF(Tabela_Brasil[[#This Row],[IBGE_1-4]]&gt;=951,1,0)</f>
        <v>0</v>
      </c>
      <c r="N4649">
        <f>IF(Tabela_Brasil[[#This Row],[COMP_P]]&lt;=2,1,0)</f>
        <v>0</v>
      </c>
    </row>
    <row r="4650" spans="1:14" x14ac:dyDescent="0.25">
      <c r="A4650" s="12" t="s">
        <v>630</v>
      </c>
      <c r="B4650" s="12" t="s">
        <v>16</v>
      </c>
      <c r="C4650" s="12">
        <v>75</v>
      </c>
      <c r="D4650" s="12">
        <v>0.63200000000000001</v>
      </c>
      <c r="E4650" s="12">
        <v>0.60299999999999998</v>
      </c>
      <c r="F4650" s="12">
        <v>0.52100000000000002</v>
      </c>
      <c r="G4650" s="12">
        <v>8454.24</v>
      </c>
      <c r="H4650" s="13">
        <v>4</v>
      </c>
      <c r="I4650" t="str">
        <f>CONCATENATE(Tabela_Brasil[[#This Row],[Município]],"-",Tabela_Brasil[[#This Row],[Estado]])</f>
        <v>Presidente Bernardes-MG</v>
      </c>
      <c r="J4650">
        <f>IF(Tabela_Brasil[[#This Row],[IDHM]]&lt;=0.599,1,0)</f>
        <v>0</v>
      </c>
      <c r="K4650" t="str">
        <f>IF(Tabela_Brasil[[#This Row],[IDHM]]&lt;=0.55,"Baixo",IF(Tabela_Brasil[[#This Row],[IDHM]]&lt;=0.699,"Médio",IF(Tabela_Brasil[[#This Row],[IDHM]]&lt;=0.799,"Alto","Muito Alto")))</f>
        <v>Médio</v>
      </c>
      <c r="L4650" t="str">
        <f>VLOOKUP(Tabela_Brasil[[#This Row],[Estado]],'De-Para_Estado_Regiao'!$B$3:$C$29,2,FALSE)</f>
        <v>Sudeste</v>
      </c>
      <c r="M4650">
        <f>IF(Tabela_Brasil[[#This Row],[IBGE_1-4]]&gt;=951,1,0)</f>
        <v>0</v>
      </c>
      <c r="N4650">
        <f>IF(Tabela_Brasil[[#This Row],[COMP_P]]&lt;=2,1,0)</f>
        <v>0</v>
      </c>
    </row>
    <row r="4651" spans="1:14" x14ac:dyDescent="0.25">
      <c r="A4651" s="9" t="s">
        <v>828</v>
      </c>
      <c r="B4651" s="9" t="s">
        <v>16</v>
      </c>
      <c r="C4651" s="9">
        <v>184</v>
      </c>
      <c r="D4651" s="9">
        <v>0.63100000000000001</v>
      </c>
      <c r="E4651" s="9">
        <v>0.59799999999999998</v>
      </c>
      <c r="F4651" s="9">
        <v>0.51500000000000001</v>
      </c>
      <c r="G4651" s="9">
        <v>10493.97</v>
      </c>
      <c r="H4651" s="10">
        <v>2</v>
      </c>
      <c r="I4651" t="str">
        <f>CONCATENATE(Tabela_Brasil[[#This Row],[Município]],"-",Tabela_Brasil[[#This Row],[Estado]])</f>
        <v>Cantagalo-MG</v>
      </c>
      <c r="J4651">
        <f>IF(Tabela_Brasil[[#This Row],[IDHM]]&lt;=0.599,1,0)</f>
        <v>0</v>
      </c>
      <c r="K4651" t="str">
        <f>IF(Tabela_Brasil[[#This Row],[IDHM]]&lt;=0.55,"Baixo",IF(Tabela_Brasil[[#This Row],[IDHM]]&lt;=0.699,"Médio",IF(Tabela_Brasil[[#This Row],[IDHM]]&lt;=0.799,"Alto","Muito Alto")))</f>
        <v>Médio</v>
      </c>
      <c r="L4651" t="str">
        <f>VLOOKUP(Tabela_Brasil[[#This Row],[Estado]],'De-Para_Estado_Regiao'!$B$3:$C$29,2,FALSE)</f>
        <v>Sudeste</v>
      </c>
      <c r="M4651">
        <f>IF(Tabela_Brasil[[#This Row],[IBGE_1-4]]&gt;=951,1,0)</f>
        <v>0</v>
      </c>
      <c r="N4651">
        <f>IF(Tabela_Brasil[[#This Row],[COMP_P]]&lt;=2,1,0)</f>
        <v>1</v>
      </c>
    </row>
    <row r="4652" spans="1:14" x14ac:dyDescent="0.25">
      <c r="A4652" s="12" t="s">
        <v>4498</v>
      </c>
      <c r="B4652" s="12" t="s">
        <v>118</v>
      </c>
      <c r="C4652" s="12">
        <v>252</v>
      </c>
      <c r="D4652" s="12">
        <v>0.61199999999999999</v>
      </c>
      <c r="E4652" s="12">
        <v>0.59599999999999997</v>
      </c>
      <c r="F4652" s="12">
        <v>0.50700000000000001</v>
      </c>
      <c r="G4652" s="12">
        <v>8710.2000000000007</v>
      </c>
      <c r="H4652" s="13">
        <v>1</v>
      </c>
      <c r="I4652" t="str">
        <f>CONCATENATE(Tabela_Brasil[[#This Row],[Município]],"-",Tabela_Brasil[[#This Row],[Estado]])</f>
        <v>Bertolínia-PI</v>
      </c>
      <c r="J4652">
        <f>IF(Tabela_Brasil[[#This Row],[IDHM]]&lt;=0.599,1,0)</f>
        <v>0</v>
      </c>
      <c r="K4652" t="str">
        <f>IF(Tabela_Brasil[[#This Row],[IDHM]]&lt;=0.55,"Baixo",IF(Tabela_Brasil[[#This Row],[IDHM]]&lt;=0.699,"Médio",IF(Tabela_Brasil[[#This Row],[IDHM]]&lt;=0.799,"Alto","Muito Alto")))</f>
        <v>Médio</v>
      </c>
      <c r="L4652" t="str">
        <f>VLOOKUP(Tabela_Brasil[[#This Row],[Estado]],'De-Para_Estado_Regiao'!$B$3:$C$29,2,FALSE)</f>
        <v>Nordeste</v>
      </c>
      <c r="M4652">
        <f>IF(Tabela_Brasil[[#This Row],[IBGE_1-4]]&gt;=951,1,0)</f>
        <v>0</v>
      </c>
      <c r="N4652">
        <f>IF(Tabela_Brasil[[#This Row],[COMP_P]]&lt;=2,1,0)</f>
        <v>1</v>
      </c>
    </row>
    <row r="4653" spans="1:14" x14ac:dyDescent="0.25">
      <c r="A4653" s="9" t="s">
        <v>4499</v>
      </c>
      <c r="B4653" s="9" t="s">
        <v>31</v>
      </c>
      <c r="C4653" s="9">
        <v>225</v>
      </c>
      <c r="D4653" s="9">
        <v>0.59099999999999997</v>
      </c>
      <c r="E4653" s="9">
        <v>0.53500000000000003</v>
      </c>
      <c r="F4653" s="9">
        <v>0.497</v>
      </c>
      <c r="G4653" s="9">
        <v>6141.51</v>
      </c>
      <c r="H4653" s="10">
        <v>1</v>
      </c>
      <c r="I4653" t="str">
        <f>CONCATENATE(Tabela_Brasil[[#This Row],[Município]],"-",Tabela_Brasil[[#This Row],[Estado]])</f>
        <v>Umari-CE</v>
      </c>
      <c r="J4653">
        <f>IF(Tabela_Brasil[[#This Row],[IDHM]]&lt;=0.599,1,0)</f>
        <v>1</v>
      </c>
      <c r="K4653" t="str">
        <f>IF(Tabela_Brasil[[#This Row],[IDHM]]&lt;=0.55,"Baixo",IF(Tabela_Brasil[[#This Row],[IDHM]]&lt;=0.699,"Médio",IF(Tabela_Brasil[[#This Row],[IDHM]]&lt;=0.799,"Alto","Muito Alto")))</f>
        <v>Médio</v>
      </c>
      <c r="L4653" t="str">
        <f>VLOOKUP(Tabela_Brasil[[#This Row],[Estado]],'De-Para_Estado_Regiao'!$B$3:$C$29,2,FALSE)</f>
        <v>Nordeste</v>
      </c>
      <c r="M4653">
        <f>IF(Tabela_Brasil[[#This Row],[IBGE_1-4]]&gt;=951,1,0)</f>
        <v>0</v>
      </c>
      <c r="N4653">
        <f>IF(Tabela_Brasil[[#This Row],[COMP_P]]&lt;=2,1,0)</f>
        <v>1</v>
      </c>
    </row>
    <row r="4654" spans="1:14" x14ac:dyDescent="0.25">
      <c r="A4654" s="12" t="s">
        <v>4500</v>
      </c>
      <c r="B4654" s="12" t="s">
        <v>33</v>
      </c>
      <c r="C4654" s="12">
        <v>53</v>
      </c>
      <c r="D4654" s="12">
        <v>0.72</v>
      </c>
      <c r="E4654" s="12">
        <v>0.69899999999999995</v>
      </c>
      <c r="F4654" s="12">
        <v>0.66400000000000003</v>
      </c>
      <c r="G4654" s="12">
        <v>29900.52</v>
      </c>
      <c r="H4654" s="13">
        <v>0</v>
      </c>
      <c r="I4654" t="str">
        <f>CONCATENATE(Tabela_Brasil[[#This Row],[Município]],"-",Tabela_Brasil[[#This Row],[Estado]])</f>
        <v>São João Da Paraúna-GO</v>
      </c>
      <c r="J4654">
        <f>IF(Tabela_Brasil[[#This Row],[IDHM]]&lt;=0.599,1,0)</f>
        <v>0</v>
      </c>
      <c r="K4654" t="str">
        <f>IF(Tabela_Brasil[[#This Row],[IDHM]]&lt;=0.55,"Baixo",IF(Tabela_Brasil[[#This Row],[IDHM]]&lt;=0.699,"Médio",IF(Tabela_Brasil[[#This Row],[IDHM]]&lt;=0.799,"Alto","Muito Alto")))</f>
        <v>Alto</v>
      </c>
      <c r="L4654" t="str">
        <f>VLOOKUP(Tabela_Brasil[[#This Row],[Estado]],'De-Para_Estado_Regiao'!$B$3:$C$29,2,FALSE)</f>
        <v>Centro-Oeste</v>
      </c>
      <c r="M4654">
        <f>IF(Tabela_Brasil[[#This Row],[IBGE_1-4]]&gt;=951,1,0)</f>
        <v>0</v>
      </c>
      <c r="N4654">
        <f>IF(Tabela_Brasil[[#This Row],[COMP_P]]&lt;=2,1,0)</f>
        <v>1</v>
      </c>
    </row>
    <row r="4655" spans="1:14" x14ac:dyDescent="0.25">
      <c r="A4655" s="9" t="s">
        <v>4501</v>
      </c>
      <c r="B4655" s="9" t="s">
        <v>59</v>
      </c>
      <c r="C4655" s="9">
        <v>28</v>
      </c>
      <c r="D4655" s="9">
        <v>0.68200000000000005</v>
      </c>
      <c r="E4655" s="9">
        <v>0.68600000000000005</v>
      </c>
      <c r="F4655" s="9">
        <v>0.58499999999999996</v>
      </c>
      <c r="G4655" s="9">
        <v>17929.93</v>
      </c>
      <c r="H4655" s="10">
        <v>3</v>
      </c>
      <c r="I4655" t="str">
        <f>CONCATENATE(Tabela_Brasil[[#This Row],[Município]],"-",Tabela_Brasil[[#This Row],[Estado]])</f>
        <v>Santa Terezinha Do Progresso-SC</v>
      </c>
      <c r="J4655">
        <f>IF(Tabela_Brasil[[#This Row],[IDHM]]&lt;=0.599,1,0)</f>
        <v>0</v>
      </c>
      <c r="K4655" t="str">
        <f>IF(Tabela_Brasil[[#This Row],[IDHM]]&lt;=0.55,"Baixo",IF(Tabela_Brasil[[#This Row],[IDHM]]&lt;=0.699,"Médio",IF(Tabela_Brasil[[#This Row],[IDHM]]&lt;=0.799,"Alto","Muito Alto")))</f>
        <v>Médio</v>
      </c>
      <c r="L4655" t="str">
        <f>VLOOKUP(Tabela_Brasil[[#This Row],[Estado]],'De-Para_Estado_Regiao'!$B$3:$C$29,2,FALSE)</f>
        <v>Sul</v>
      </c>
      <c r="M4655">
        <f>IF(Tabela_Brasil[[#This Row],[IBGE_1-4]]&gt;=951,1,0)</f>
        <v>0</v>
      </c>
      <c r="N4655">
        <f>IF(Tabela_Brasil[[#This Row],[COMP_P]]&lt;=2,1,0)</f>
        <v>0</v>
      </c>
    </row>
    <row r="4656" spans="1:14" x14ac:dyDescent="0.25">
      <c r="A4656" s="12" t="s">
        <v>1233</v>
      </c>
      <c r="B4656" s="12" t="s">
        <v>7</v>
      </c>
      <c r="C4656" s="12">
        <v>110</v>
      </c>
      <c r="D4656" s="12">
        <v>0.72299999999999998</v>
      </c>
      <c r="E4656" s="12">
        <v>0.70499999999999996</v>
      </c>
      <c r="F4656" s="12">
        <v>0.65800000000000003</v>
      </c>
      <c r="G4656" s="12">
        <v>16403.07</v>
      </c>
      <c r="H4656" s="13">
        <v>1</v>
      </c>
      <c r="I4656" t="str">
        <f>CONCATENATE(Tabela_Brasil[[#This Row],[Município]],"-",Tabela_Brasil[[#This Row],[Estado]])</f>
        <v>São Francisco-SP</v>
      </c>
      <c r="J4656">
        <f>IF(Tabela_Brasil[[#This Row],[IDHM]]&lt;=0.599,1,0)</f>
        <v>0</v>
      </c>
      <c r="K4656" t="str">
        <f>IF(Tabela_Brasil[[#This Row],[IDHM]]&lt;=0.55,"Baixo",IF(Tabela_Brasil[[#This Row],[IDHM]]&lt;=0.699,"Médio",IF(Tabela_Brasil[[#This Row],[IDHM]]&lt;=0.799,"Alto","Muito Alto")))</f>
        <v>Alto</v>
      </c>
      <c r="L4656" t="str">
        <f>VLOOKUP(Tabela_Brasil[[#This Row],[Estado]],'De-Para_Estado_Regiao'!$B$3:$C$29,2,FALSE)</f>
        <v>Sudeste</v>
      </c>
      <c r="M4656">
        <f>IF(Tabela_Brasil[[#This Row],[IBGE_1-4]]&gt;=951,1,0)</f>
        <v>0</v>
      </c>
      <c r="N4656">
        <f>IF(Tabela_Brasil[[#This Row],[COMP_P]]&lt;=2,1,0)</f>
        <v>1</v>
      </c>
    </row>
    <row r="4657" spans="1:14" x14ac:dyDescent="0.25">
      <c r="A4657" s="9" t="s">
        <v>4502</v>
      </c>
      <c r="B4657" s="9" t="s">
        <v>16</v>
      </c>
      <c r="C4657" s="9">
        <v>115</v>
      </c>
      <c r="D4657" s="9">
        <v>0.64</v>
      </c>
      <c r="E4657" s="9">
        <v>0.61599999999999999</v>
      </c>
      <c r="F4657" s="9">
        <v>0.52800000000000002</v>
      </c>
      <c r="G4657" s="9">
        <v>9462.36</v>
      </c>
      <c r="H4657" s="10">
        <v>2</v>
      </c>
      <c r="I4657" t="str">
        <f>CONCATENATE(Tabela_Brasil[[#This Row],[Município]],"-",Tabela_Brasil[[#This Row],[Estado]])</f>
        <v>Amparo Do Serra-MG</v>
      </c>
      <c r="J4657">
        <f>IF(Tabela_Brasil[[#This Row],[IDHM]]&lt;=0.599,1,0)</f>
        <v>0</v>
      </c>
      <c r="K4657" t="str">
        <f>IF(Tabela_Brasil[[#This Row],[IDHM]]&lt;=0.55,"Baixo",IF(Tabela_Brasil[[#This Row],[IDHM]]&lt;=0.699,"Médio",IF(Tabela_Brasil[[#This Row],[IDHM]]&lt;=0.799,"Alto","Muito Alto")))</f>
        <v>Médio</v>
      </c>
      <c r="L4657" t="str">
        <f>VLOOKUP(Tabela_Brasil[[#This Row],[Estado]],'De-Para_Estado_Regiao'!$B$3:$C$29,2,FALSE)</f>
        <v>Sudeste</v>
      </c>
      <c r="M4657">
        <f>IF(Tabela_Brasil[[#This Row],[IBGE_1-4]]&gt;=951,1,0)</f>
        <v>0</v>
      </c>
      <c r="N4657">
        <f>IF(Tabela_Brasil[[#This Row],[COMP_P]]&lt;=2,1,0)</f>
        <v>1</v>
      </c>
    </row>
    <row r="4658" spans="1:14" x14ac:dyDescent="0.25">
      <c r="A4658" s="12" t="s">
        <v>4503</v>
      </c>
      <c r="B4658" s="12" t="s">
        <v>72</v>
      </c>
      <c r="C4658" s="12">
        <v>285</v>
      </c>
      <c r="D4658" s="12">
        <v>0.61399999999999999</v>
      </c>
      <c r="E4658" s="12">
        <v>0.58799999999999997</v>
      </c>
      <c r="F4658" s="12">
        <v>0.54200000000000004</v>
      </c>
      <c r="G4658" s="12">
        <v>7917.33</v>
      </c>
      <c r="H4658" s="13">
        <v>5</v>
      </c>
      <c r="I4658" t="str">
        <f>CONCATENATE(Tabela_Brasil[[#This Row],[Município]],"-",Tabela_Brasil[[#This Row],[Estado]])</f>
        <v>Itaú-RN</v>
      </c>
      <c r="J4658">
        <f>IF(Tabela_Brasil[[#This Row],[IDHM]]&lt;=0.599,1,0)</f>
        <v>0</v>
      </c>
      <c r="K4658" t="str">
        <f>IF(Tabela_Brasil[[#This Row],[IDHM]]&lt;=0.55,"Baixo",IF(Tabela_Brasil[[#This Row],[IDHM]]&lt;=0.699,"Médio",IF(Tabela_Brasil[[#This Row],[IDHM]]&lt;=0.799,"Alto","Muito Alto")))</f>
        <v>Médio</v>
      </c>
      <c r="L4658" t="str">
        <f>VLOOKUP(Tabela_Brasil[[#This Row],[Estado]],'De-Para_Estado_Regiao'!$B$3:$C$29,2,FALSE)</f>
        <v>Nordeste</v>
      </c>
      <c r="M4658">
        <f>IF(Tabela_Brasil[[#This Row],[IBGE_1-4]]&gt;=951,1,0)</f>
        <v>0</v>
      </c>
      <c r="N4658">
        <f>IF(Tabela_Brasil[[#This Row],[COMP_P]]&lt;=2,1,0)</f>
        <v>0</v>
      </c>
    </row>
    <row r="4659" spans="1:14" x14ac:dyDescent="0.25">
      <c r="A4659" s="9" t="s">
        <v>4504</v>
      </c>
      <c r="B4659" s="9" t="s">
        <v>16</v>
      </c>
      <c r="C4659" s="9">
        <v>77</v>
      </c>
      <c r="D4659" s="9">
        <v>0.64800000000000002</v>
      </c>
      <c r="E4659" s="9">
        <v>0.60199999999999998</v>
      </c>
      <c r="F4659" s="9">
        <v>0.56799999999999995</v>
      </c>
      <c r="G4659" s="9">
        <v>9705.07</v>
      </c>
      <c r="H4659" s="10">
        <v>2</v>
      </c>
      <c r="I4659" t="str">
        <f>CONCATENATE(Tabela_Brasil[[#This Row],[Município]],"-",Tabela_Brasil[[#This Row],[Estado]])</f>
        <v>Capela Nova-MG</v>
      </c>
      <c r="J4659">
        <f>IF(Tabela_Brasil[[#This Row],[IDHM]]&lt;=0.599,1,0)</f>
        <v>0</v>
      </c>
      <c r="K4659" t="str">
        <f>IF(Tabela_Brasil[[#This Row],[IDHM]]&lt;=0.55,"Baixo",IF(Tabela_Brasil[[#This Row],[IDHM]]&lt;=0.699,"Médio",IF(Tabela_Brasil[[#This Row],[IDHM]]&lt;=0.799,"Alto","Muito Alto")))</f>
        <v>Médio</v>
      </c>
      <c r="L4659" t="str">
        <f>VLOOKUP(Tabela_Brasil[[#This Row],[Estado]],'De-Para_Estado_Regiao'!$B$3:$C$29,2,FALSE)</f>
        <v>Sudeste</v>
      </c>
      <c r="M4659">
        <f>IF(Tabela_Brasil[[#This Row],[IBGE_1-4]]&gt;=951,1,0)</f>
        <v>0</v>
      </c>
      <c r="N4659">
        <f>IF(Tabela_Brasil[[#This Row],[COMP_P]]&lt;=2,1,0)</f>
        <v>1</v>
      </c>
    </row>
    <row r="4660" spans="1:14" x14ac:dyDescent="0.25">
      <c r="A4660" s="12" t="s">
        <v>4505</v>
      </c>
      <c r="B4660" s="12" t="s">
        <v>16</v>
      </c>
      <c r="C4660" s="12">
        <v>165</v>
      </c>
      <c r="D4660" s="12">
        <v>0.61799999999999999</v>
      </c>
      <c r="E4660" s="12">
        <v>0.56499999999999995</v>
      </c>
      <c r="F4660" s="12">
        <v>0.53700000000000003</v>
      </c>
      <c r="G4660" s="12">
        <v>7049.9</v>
      </c>
      <c r="H4660" s="13">
        <v>5</v>
      </c>
      <c r="I4660" t="str">
        <f>CONCATENATE(Tabela_Brasil[[#This Row],[Município]],"-",Tabela_Brasil[[#This Row],[Estado]])</f>
        <v>Mamonas-MG</v>
      </c>
      <c r="J4660">
        <f>IF(Tabela_Brasil[[#This Row],[IDHM]]&lt;=0.599,1,0)</f>
        <v>0</v>
      </c>
      <c r="K4660" t="str">
        <f>IF(Tabela_Brasil[[#This Row],[IDHM]]&lt;=0.55,"Baixo",IF(Tabela_Brasil[[#This Row],[IDHM]]&lt;=0.699,"Médio",IF(Tabela_Brasil[[#This Row],[IDHM]]&lt;=0.799,"Alto","Muito Alto")))</f>
        <v>Médio</v>
      </c>
      <c r="L4660" t="str">
        <f>VLOOKUP(Tabela_Brasil[[#This Row],[Estado]],'De-Para_Estado_Regiao'!$B$3:$C$29,2,FALSE)</f>
        <v>Sudeste</v>
      </c>
      <c r="M4660">
        <f>IF(Tabela_Brasil[[#This Row],[IBGE_1-4]]&gt;=951,1,0)</f>
        <v>0</v>
      </c>
      <c r="N4660">
        <f>IF(Tabela_Brasil[[#This Row],[COMP_P]]&lt;=2,1,0)</f>
        <v>0</v>
      </c>
    </row>
    <row r="4661" spans="1:14" x14ac:dyDescent="0.25">
      <c r="A4661" s="9" t="s">
        <v>4506</v>
      </c>
      <c r="B4661" s="9" t="s">
        <v>16</v>
      </c>
      <c r="C4661" s="9">
        <v>141</v>
      </c>
      <c r="D4661" s="9">
        <v>0.57899999999999996</v>
      </c>
      <c r="E4661" s="9">
        <v>0.59199999999999997</v>
      </c>
      <c r="F4661" s="9">
        <v>0.437</v>
      </c>
      <c r="G4661" s="9">
        <v>6799.89</v>
      </c>
      <c r="H4661" s="10">
        <v>1</v>
      </c>
      <c r="I4661" t="str">
        <f>CONCATENATE(Tabela_Brasil[[#This Row],[Município]],"-",Tabela_Brasil[[#This Row],[Estado]])</f>
        <v>Cipotânea-MG</v>
      </c>
      <c r="J4661">
        <f>IF(Tabela_Brasil[[#This Row],[IDHM]]&lt;=0.599,1,0)</f>
        <v>1</v>
      </c>
      <c r="K4661" t="str">
        <f>IF(Tabela_Brasil[[#This Row],[IDHM]]&lt;=0.55,"Baixo",IF(Tabela_Brasil[[#This Row],[IDHM]]&lt;=0.699,"Médio",IF(Tabela_Brasil[[#This Row],[IDHM]]&lt;=0.799,"Alto","Muito Alto")))</f>
        <v>Médio</v>
      </c>
      <c r="L4661" t="str">
        <f>VLOOKUP(Tabela_Brasil[[#This Row],[Estado]],'De-Para_Estado_Regiao'!$B$3:$C$29,2,FALSE)</f>
        <v>Sudeste</v>
      </c>
      <c r="M4661">
        <f>IF(Tabela_Brasil[[#This Row],[IBGE_1-4]]&gt;=951,1,0)</f>
        <v>0</v>
      </c>
      <c r="N4661">
        <f>IF(Tabela_Brasil[[#This Row],[COMP_P]]&lt;=2,1,0)</f>
        <v>1</v>
      </c>
    </row>
    <row r="4662" spans="1:14" x14ac:dyDescent="0.25">
      <c r="A4662" s="12" t="s">
        <v>4507</v>
      </c>
      <c r="B4662" s="12" t="s">
        <v>16</v>
      </c>
      <c r="C4662" s="12">
        <v>124</v>
      </c>
      <c r="D4662" s="12">
        <v>0.68500000000000005</v>
      </c>
      <c r="E4662" s="12">
        <v>0.66800000000000004</v>
      </c>
      <c r="F4662" s="12">
        <v>0.59</v>
      </c>
      <c r="G4662" s="12">
        <v>11490.41</v>
      </c>
      <c r="H4662" s="13">
        <v>1</v>
      </c>
      <c r="I4662" t="str">
        <f>CONCATENATE(Tabela_Brasil[[#This Row],[Município]],"-",Tabela_Brasil[[#This Row],[Estado]])</f>
        <v>Conceição Da Barra De Minas-MG</v>
      </c>
      <c r="J4662">
        <f>IF(Tabela_Brasil[[#This Row],[IDHM]]&lt;=0.599,1,0)</f>
        <v>0</v>
      </c>
      <c r="K4662" t="str">
        <f>IF(Tabela_Brasil[[#This Row],[IDHM]]&lt;=0.55,"Baixo",IF(Tabela_Brasil[[#This Row],[IDHM]]&lt;=0.699,"Médio",IF(Tabela_Brasil[[#This Row],[IDHM]]&lt;=0.799,"Alto","Muito Alto")))</f>
        <v>Médio</v>
      </c>
      <c r="L4662" t="str">
        <f>VLOOKUP(Tabela_Brasil[[#This Row],[Estado]],'De-Para_Estado_Regiao'!$B$3:$C$29,2,FALSE)</f>
        <v>Sudeste</v>
      </c>
      <c r="M4662">
        <f>IF(Tabela_Brasil[[#This Row],[IBGE_1-4]]&gt;=951,1,0)</f>
        <v>0</v>
      </c>
      <c r="N4662">
        <f>IF(Tabela_Brasil[[#This Row],[COMP_P]]&lt;=2,1,0)</f>
        <v>1</v>
      </c>
    </row>
    <row r="4663" spans="1:14" x14ac:dyDescent="0.25">
      <c r="A4663" s="9" t="s">
        <v>4508</v>
      </c>
      <c r="B4663" s="9" t="s">
        <v>16</v>
      </c>
      <c r="C4663" s="9">
        <v>128</v>
      </c>
      <c r="D4663" s="9">
        <v>0.625</v>
      </c>
      <c r="E4663" s="9">
        <v>0.59299999999999997</v>
      </c>
      <c r="F4663" s="9">
        <v>0.52100000000000002</v>
      </c>
      <c r="G4663" s="9">
        <v>9325.1200000000008</v>
      </c>
      <c r="H4663" s="10">
        <v>2</v>
      </c>
      <c r="I4663" t="str">
        <f>CONCATENATE(Tabela_Brasil[[#This Row],[Município]],"-",Tabela_Brasil[[#This Row],[Estado]])</f>
        <v>Paulistas-MG</v>
      </c>
      <c r="J4663">
        <f>IF(Tabela_Brasil[[#This Row],[IDHM]]&lt;=0.599,1,0)</f>
        <v>0</v>
      </c>
      <c r="K4663" t="str">
        <f>IF(Tabela_Brasil[[#This Row],[IDHM]]&lt;=0.55,"Baixo",IF(Tabela_Brasil[[#This Row],[IDHM]]&lt;=0.699,"Médio",IF(Tabela_Brasil[[#This Row],[IDHM]]&lt;=0.799,"Alto","Muito Alto")))</f>
        <v>Médio</v>
      </c>
      <c r="L4663" t="str">
        <f>VLOOKUP(Tabela_Brasil[[#This Row],[Estado]],'De-Para_Estado_Regiao'!$B$3:$C$29,2,FALSE)</f>
        <v>Sudeste</v>
      </c>
      <c r="M4663">
        <f>IF(Tabela_Brasil[[#This Row],[IBGE_1-4]]&gt;=951,1,0)</f>
        <v>0</v>
      </c>
      <c r="N4663">
        <f>IF(Tabela_Brasil[[#This Row],[COMP_P]]&lt;=2,1,0)</f>
        <v>1</v>
      </c>
    </row>
    <row r="4664" spans="1:14" x14ac:dyDescent="0.25">
      <c r="A4664" s="12" t="s">
        <v>4509</v>
      </c>
      <c r="B4664" s="12" t="s">
        <v>118</v>
      </c>
      <c r="C4664" s="12">
        <v>279</v>
      </c>
      <c r="D4664" s="12">
        <v>0.56299999999999994</v>
      </c>
      <c r="E4664" s="12">
        <v>0.47199999999999998</v>
      </c>
      <c r="F4664" s="12">
        <v>0.48899999999999999</v>
      </c>
      <c r="G4664" s="12">
        <v>5713.24</v>
      </c>
      <c r="H4664" s="13">
        <v>2</v>
      </c>
      <c r="I4664" t="str">
        <f>CONCATENATE(Tabela_Brasil[[#This Row],[Município]],"-",Tabela_Brasil[[#This Row],[Estado]])</f>
        <v>Madeiro-PI</v>
      </c>
      <c r="J4664">
        <f>IF(Tabela_Brasil[[#This Row],[IDHM]]&lt;=0.599,1,0)</f>
        <v>1</v>
      </c>
      <c r="K4664" t="str">
        <f>IF(Tabela_Brasil[[#This Row],[IDHM]]&lt;=0.55,"Baixo",IF(Tabela_Brasil[[#This Row],[IDHM]]&lt;=0.699,"Médio",IF(Tabela_Brasil[[#This Row],[IDHM]]&lt;=0.799,"Alto","Muito Alto")))</f>
        <v>Médio</v>
      </c>
      <c r="L4664" t="str">
        <f>VLOOKUP(Tabela_Brasil[[#This Row],[Estado]],'De-Para_Estado_Regiao'!$B$3:$C$29,2,FALSE)</f>
        <v>Nordeste</v>
      </c>
      <c r="M4664">
        <f>IF(Tabela_Brasil[[#This Row],[IBGE_1-4]]&gt;=951,1,0)</f>
        <v>0</v>
      </c>
      <c r="N4664">
        <f>IF(Tabela_Brasil[[#This Row],[COMP_P]]&lt;=2,1,0)</f>
        <v>1</v>
      </c>
    </row>
    <row r="4665" spans="1:14" x14ac:dyDescent="0.25">
      <c r="A4665" s="9" t="s">
        <v>4510</v>
      </c>
      <c r="B4665" s="9" t="s">
        <v>16</v>
      </c>
      <c r="C4665" s="9">
        <v>102</v>
      </c>
      <c r="D4665" s="9">
        <v>0.67</v>
      </c>
      <c r="E4665" s="9">
        <v>0.60199999999999998</v>
      </c>
      <c r="F4665" s="9">
        <v>0.64</v>
      </c>
      <c r="G4665" s="9">
        <v>9305.6</v>
      </c>
      <c r="H4665" s="10">
        <v>5</v>
      </c>
      <c r="I4665" t="str">
        <f>CONCATENATE(Tabela_Brasil[[#This Row],[Município]],"-",Tabela_Brasil[[#This Row],[Estado]])</f>
        <v>Leme Do Prado-MG</v>
      </c>
      <c r="J4665">
        <f>IF(Tabela_Brasil[[#This Row],[IDHM]]&lt;=0.599,1,0)</f>
        <v>0</v>
      </c>
      <c r="K4665" t="str">
        <f>IF(Tabela_Brasil[[#This Row],[IDHM]]&lt;=0.55,"Baixo",IF(Tabela_Brasil[[#This Row],[IDHM]]&lt;=0.699,"Médio",IF(Tabela_Brasil[[#This Row],[IDHM]]&lt;=0.799,"Alto","Muito Alto")))</f>
        <v>Médio</v>
      </c>
      <c r="L4665" t="str">
        <f>VLOOKUP(Tabela_Brasil[[#This Row],[Estado]],'De-Para_Estado_Regiao'!$B$3:$C$29,2,FALSE)</f>
        <v>Sudeste</v>
      </c>
      <c r="M4665">
        <f>IF(Tabela_Brasil[[#This Row],[IBGE_1-4]]&gt;=951,1,0)</f>
        <v>0</v>
      </c>
      <c r="N4665">
        <f>IF(Tabela_Brasil[[#This Row],[COMP_P]]&lt;=2,1,0)</f>
        <v>0</v>
      </c>
    </row>
    <row r="4666" spans="1:14" x14ac:dyDescent="0.25">
      <c r="A4666" s="12" t="s">
        <v>4511</v>
      </c>
      <c r="B4666" s="12" t="s">
        <v>16</v>
      </c>
      <c r="C4666" s="12">
        <v>190</v>
      </c>
      <c r="D4666" s="12">
        <v>0.624</v>
      </c>
      <c r="E4666" s="12">
        <v>0.58799999999999997</v>
      </c>
      <c r="F4666" s="12">
        <v>0.52</v>
      </c>
      <c r="G4666" s="12">
        <v>6066.89</v>
      </c>
      <c r="H4666" s="13">
        <v>10</v>
      </c>
      <c r="I4666" t="str">
        <f>CONCATENATE(Tabela_Brasil[[#This Row],[Município]],"-",Tabela_Brasil[[#This Row],[Estado]])</f>
        <v>Jenipapo De Minas-MG</v>
      </c>
      <c r="J4666">
        <f>IF(Tabela_Brasil[[#This Row],[IDHM]]&lt;=0.599,1,0)</f>
        <v>0</v>
      </c>
      <c r="K4666" t="str">
        <f>IF(Tabela_Brasil[[#This Row],[IDHM]]&lt;=0.55,"Baixo",IF(Tabela_Brasil[[#This Row],[IDHM]]&lt;=0.699,"Médio",IF(Tabela_Brasil[[#This Row],[IDHM]]&lt;=0.799,"Alto","Muito Alto")))</f>
        <v>Médio</v>
      </c>
      <c r="L4666" t="str">
        <f>VLOOKUP(Tabela_Brasil[[#This Row],[Estado]],'De-Para_Estado_Regiao'!$B$3:$C$29,2,FALSE)</f>
        <v>Sudeste</v>
      </c>
      <c r="M4666">
        <f>IF(Tabela_Brasil[[#This Row],[IBGE_1-4]]&gt;=951,1,0)</f>
        <v>0</v>
      </c>
      <c r="N4666">
        <f>IF(Tabela_Brasil[[#This Row],[COMP_P]]&lt;=2,1,0)</f>
        <v>0</v>
      </c>
    </row>
    <row r="4667" spans="1:14" x14ac:dyDescent="0.25">
      <c r="A4667" s="9" t="s">
        <v>4512</v>
      </c>
      <c r="B4667" s="9" t="s">
        <v>16</v>
      </c>
      <c r="C4667" s="9">
        <v>212</v>
      </c>
      <c r="D4667" s="9">
        <v>0.59499999999999997</v>
      </c>
      <c r="E4667" s="9">
        <v>0.58199999999999996</v>
      </c>
      <c r="F4667" s="9">
        <v>0.45900000000000002</v>
      </c>
      <c r="G4667" s="9">
        <v>7552.99</v>
      </c>
      <c r="H4667" s="10">
        <v>3</v>
      </c>
      <c r="I4667" t="str">
        <f>CONCATENATE(Tabela_Brasil[[#This Row],[Município]],"-",Tabela_Brasil[[#This Row],[Estado]])</f>
        <v>Ouro Verde De Minas-MG</v>
      </c>
      <c r="J4667">
        <f>IF(Tabela_Brasil[[#This Row],[IDHM]]&lt;=0.599,1,0)</f>
        <v>1</v>
      </c>
      <c r="K4667" t="str">
        <f>IF(Tabela_Brasil[[#This Row],[IDHM]]&lt;=0.55,"Baixo",IF(Tabela_Brasil[[#This Row],[IDHM]]&lt;=0.699,"Médio",IF(Tabela_Brasil[[#This Row],[IDHM]]&lt;=0.799,"Alto","Muito Alto")))</f>
        <v>Médio</v>
      </c>
      <c r="L4667" t="str">
        <f>VLOOKUP(Tabela_Brasil[[#This Row],[Estado]],'De-Para_Estado_Regiao'!$B$3:$C$29,2,FALSE)</f>
        <v>Sudeste</v>
      </c>
      <c r="M4667">
        <f>IF(Tabela_Brasil[[#This Row],[IBGE_1-4]]&gt;=951,1,0)</f>
        <v>0</v>
      </c>
      <c r="N4667">
        <f>IF(Tabela_Brasil[[#This Row],[COMP_P]]&lt;=2,1,0)</f>
        <v>0</v>
      </c>
    </row>
    <row r="4668" spans="1:14" x14ac:dyDescent="0.25">
      <c r="A4668" s="12" t="s">
        <v>4513</v>
      </c>
      <c r="B4668" s="12" t="s">
        <v>82</v>
      </c>
      <c r="C4668" s="12">
        <v>215</v>
      </c>
      <c r="D4668" s="12">
        <v>0.58599999999999997</v>
      </c>
      <c r="E4668" s="12">
        <v>0.54800000000000004</v>
      </c>
      <c r="F4668" s="12">
        <v>0.47899999999999998</v>
      </c>
      <c r="G4668" s="12">
        <v>7742.19</v>
      </c>
      <c r="H4668" s="13">
        <v>4</v>
      </c>
      <c r="I4668" t="str">
        <f>CONCATENATE(Tabela_Brasil[[#This Row],[Município]],"-",Tabela_Brasil[[#This Row],[Estado]])</f>
        <v>Ibiara-PB</v>
      </c>
      <c r="J4668">
        <f>IF(Tabela_Brasil[[#This Row],[IDHM]]&lt;=0.599,1,0)</f>
        <v>1</v>
      </c>
      <c r="K4668" t="str">
        <f>IF(Tabela_Brasil[[#This Row],[IDHM]]&lt;=0.55,"Baixo",IF(Tabela_Brasil[[#This Row],[IDHM]]&lt;=0.699,"Médio",IF(Tabela_Brasil[[#This Row],[IDHM]]&lt;=0.799,"Alto","Muito Alto")))</f>
        <v>Médio</v>
      </c>
      <c r="L4668" t="str">
        <f>VLOOKUP(Tabela_Brasil[[#This Row],[Estado]],'De-Para_Estado_Regiao'!$B$3:$C$29,2,FALSE)</f>
        <v>Nordeste</v>
      </c>
      <c r="M4668">
        <f>IF(Tabela_Brasil[[#This Row],[IBGE_1-4]]&gt;=951,1,0)</f>
        <v>0</v>
      </c>
      <c r="N4668">
        <f>IF(Tabela_Brasil[[#This Row],[COMP_P]]&lt;=2,1,0)</f>
        <v>0</v>
      </c>
    </row>
    <row r="4669" spans="1:14" x14ac:dyDescent="0.25">
      <c r="A4669" s="9" t="s">
        <v>4514</v>
      </c>
      <c r="B4669" s="9" t="s">
        <v>24</v>
      </c>
      <c r="C4669" s="9">
        <v>169</v>
      </c>
      <c r="D4669" s="9">
        <v>0.54</v>
      </c>
      <c r="E4669" s="9">
        <v>0.56499999999999995</v>
      </c>
      <c r="F4669" s="9">
        <v>0.36799999999999999</v>
      </c>
      <c r="G4669" s="9">
        <v>9603.33</v>
      </c>
      <c r="H4669" s="10">
        <v>1</v>
      </c>
      <c r="I4669" t="str">
        <f>CONCATENATE(Tabela_Brasil[[#This Row],[Município]],"-",Tabela_Brasil[[#This Row],[Estado]])</f>
        <v>Maetinga-BA</v>
      </c>
      <c r="J4669">
        <f>IF(Tabela_Brasil[[#This Row],[IDHM]]&lt;=0.599,1,0)</f>
        <v>1</v>
      </c>
      <c r="K4669" t="str">
        <f>IF(Tabela_Brasil[[#This Row],[IDHM]]&lt;=0.55,"Baixo",IF(Tabela_Brasil[[#This Row],[IDHM]]&lt;=0.699,"Médio",IF(Tabela_Brasil[[#This Row],[IDHM]]&lt;=0.799,"Alto","Muito Alto")))</f>
        <v>Baixo</v>
      </c>
      <c r="L4669" t="str">
        <f>VLOOKUP(Tabela_Brasil[[#This Row],[Estado]],'De-Para_Estado_Regiao'!$B$3:$C$29,2,FALSE)</f>
        <v>Nordeste</v>
      </c>
      <c r="M4669">
        <f>IF(Tabela_Brasil[[#This Row],[IBGE_1-4]]&gt;=951,1,0)</f>
        <v>0</v>
      </c>
      <c r="N4669">
        <f>IF(Tabela_Brasil[[#This Row],[COMP_P]]&lt;=2,1,0)</f>
        <v>1</v>
      </c>
    </row>
    <row r="4670" spans="1:14" x14ac:dyDescent="0.25">
      <c r="A4670" s="12" t="s">
        <v>4515</v>
      </c>
      <c r="B4670" s="12" t="s">
        <v>94</v>
      </c>
      <c r="C4670" s="12">
        <v>99</v>
      </c>
      <c r="D4670" s="12">
        <v>0.503</v>
      </c>
      <c r="E4670" s="12">
        <v>0.47299999999999998</v>
      </c>
      <c r="F4670" s="12">
        <v>0.39900000000000002</v>
      </c>
      <c r="G4670" s="12">
        <v>8873.82</v>
      </c>
      <c r="H4670" s="13">
        <v>13</v>
      </c>
      <c r="I4670" t="str">
        <f>CONCATENATE(Tabela_Brasil[[#This Row],[Município]],"-",Tabela_Brasil[[#This Row],[Estado]])</f>
        <v>Olho D'Água Grande-AL</v>
      </c>
      <c r="J4670">
        <f>IF(Tabela_Brasil[[#This Row],[IDHM]]&lt;=0.599,1,0)</f>
        <v>1</v>
      </c>
      <c r="K4670" t="str">
        <f>IF(Tabela_Brasil[[#This Row],[IDHM]]&lt;=0.55,"Baixo",IF(Tabela_Brasil[[#This Row],[IDHM]]&lt;=0.699,"Médio",IF(Tabela_Brasil[[#This Row],[IDHM]]&lt;=0.799,"Alto","Muito Alto")))</f>
        <v>Baixo</v>
      </c>
      <c r="L4670" t="str">
        <f>VLOOKUP(Tabela_Brasil[[#This Row],[Estado]],'De-Para_Estado_Regiao'!$B$3:$C$29,2,FALSE)</f>
        <v>Nordeste</v>
      </c>
      <c r="M4670">
        <f>IF(Tabela_Brasil[[#This Row],[IBGE_1-4]]&gt;=951,1,0)</f>
        <v>0</v>
      </c>
      <c r="N4670">
        <f>IF(Tabela_Brasil[[#This Row],[COMP_P]]&lt;=2,1,0)</f>
        <v>0</v>
      </c>
    </row>
    <row r="4671" spans="1:14" x14ac:dyDescent="0.25">
      <c r="A4671" s="9" t="s">
        <v>4516</v>
      </c>
      <c r="B4671" s="9" t="s">
        <v>111</v>
      </c>
      <c r="C4671" s="9">
        <v>73</v>
      </c>
      <c r="D4671" s="9">
        <v>0.67</v>
      </c>
      <c r="E4671" s="9">
        <v>0.629</v>
      </c>
      <c r="F4671" s="9">
        <v>0.59299999999999997</v>
      </c>
      <c r="G4671" s="9">
        <v>25380.57</v>
      </c>
      <c r="H4671" s="10">
        <v>0</v>
      </c>
      <c r="I4671" t="str">
        <f>CONCATENATE(Tabela_Brasil[[#This Row],[Município]],"-",Tabela_Brasil[[#This Row],[Estado]])</f>
        <v>Tupirama-TO</v>
      </c>
      <c r="J4671">
        <f>IF(Tabela_Brasil[[#This Row],[IDHM]]&lt;=0.599,1,0)</f>
        <v>0</v>
      </c>
      <c r="K4671" t="str">
        <f>IF(Tabela_Brasil[[#This Row],[IDHM]]&lt;=0.55,"Baixo",IF(Tabela_Brasil[[#This Row],[IDHM]]&lt;=0.699,"Médio",IF(Tabela_Brasil[[#This Row],[IDHM]]&lt;=0.799,"Alto","Muito Alto")))</f>
        <v>Médio</v>
      </c>
      <c r="L4671" t="str">
        <f>VLOOKUP(Tabela_Brasil[[#This Row],[Estado]],'De-Para_Estado_Regiao'!$B$3:$C$29,2,FALSE)</f>
        <v>Norte</v>
      </c>
      <c r="M4671">
        <f>IF(Tabela_Brasil[[#This Row],[IBGE_1-4]]&gt;=951,1,0)</f>
        <v>0</v>
      </c>
      <c r="N4671">
        <f>IF(Tabela_Brasil[[#This Row],[COMP_P]]&lt;=2,1,0)</f>
        <v>1</v>
      </c>
    </row>
    <row r="4672" spans="1:14" x14ac:dyDescent="0.25">
      <c r="A4672" s="12" t="s">
        <v>4517</v>
      </c>
      <c r="B4672" s="12" t="s">
        <v>33</v>
      </c>
      <c r="C4672" s="12">
        <v>103</v>
      </c>
      <c r="D4672" s="12">
        <v>0.66</v>
      </c>
      <c r="E4672" s="12">
        <v>0.68200000000000005</v>
      </c>
      <c r="F4672" s="12">
        <v>0.50800000000000001</v>
      </c>
      <c r="G4672" s="12">
        <v>18425.349999999999</v>
      </c>
      <c r="H4672" s="13">
        <v>1</v>
      </c>
      <c r="I4672" t="str">
        <f>CONCATENATE(Tabela_Brasil[[#This Row],[Município]],"-",Tabela_Brasil[[#This Row],[Estado]])</f>
        <v>Avelinópolis-GO</v>
      </c>
      <c r="J4672">
        <f>IF(Tabela_Brasil[[#This Row],[IDHM]]&lt;=0.599,1,0)</f>
        <v>0</v>
      </c>
      <c r="K4672" t="str">
        <f>IF(Tabela_Brasil[[#This Row],[IDHM]]&lt;=0.55,"Baixo",IF(Tabela_Brasil[[#This Row],[IDHM]]&lt;=0.699,"Médio",IF(Tabela_Brasil[[#This Row],[IDHM]]&lt;=0.799,"Alto","Muito Alto")))</f>
        <v>Médio</v>
      </c>
      <c r="L4672" t="str">
        <f>VLOOKUP(Tabela_Brasil[[#This Row],[Estado]],'De-Para_Estado_Regiao'!$B$3:$C$29,2,FALSE)</f>
        <v>Centro-Oeste</v>
      </c>
      <c r="M4672">
        <f>IF(Tabela_Brasil[[#This Row],[IBGE_1-4]]&gt;=951,1,0)</f>
        <v>0</v>
      </c>
      <c r="N4672">
        <f>IF(Tabela_Brasil[[#This Row],[COMP_P]]&lt;=2,1,0)</f>
        <v>1</v>
      </c>
    </row>
    <row r="4673" spans="1:14" x14ac:dyDescent="0.25">
      <c r="A4673" s="9" t="s">
        <v>4518</v>
      </c>
      <c r="B4673" s="9" t="s">
        <v>111</v>
      </c>
      <c r="C4673" s="9">
        <v>178</v>
      </c>
      <c r="D4673" s="9">
        <v>0.60299999999999998</v>
      </c>
      <c r="E4673" s="9">
        <v>0.58899999999999997</v>
      </c>
      <c r="F4673" s="9">
        <v>0.45500000000000002</v>
      </c>
      <c r="G4673" s="9">
        <v>9892.5300000000007</v>
      </c>
      <c r="H4673" s="10">
        <v>0</v>
      </c>
      <c r="I4673" t="str">
        <f>CONCATENATE(Tabela_Brasil[[#This Row],[Município]],"-",Tabela_Brasil[[#This Row],[Estado]])</f>
        <v>Ponte Alta Do Bom Jesus-TO</v>
      </c>
      <c r="J4673">
        <f>IF(Tabela_Brasil[[#This Row],[IDHM]]&lt;=0.599,1,0)</f>
        <v>0</v>
      </c>
      <c r="K4673" t="str">
        <f>IF(Tabela_Brasil[[#This Row],[IDHM]]&lt;=0.55,"Baixo",IF(Tabela_Brasil[[#This Row],[IDHM]]&lt;=0.699,"Médio",IF(Tabela_Brasil[[#This Row],[IDHM]]&lt;=0.799,"Alto","Muito Alto")))</f>
        <v>Médio</v>
      </c>
      <c r="L4673" t="str">
        <f>VLOOKUP(Tabela_Brasil[[#This Row],[Estado]],'De-Para_Estado_Regiao'!$B$3:$C$29,2,FALSE)</f>
        <v>Norte</v>
      </c>
      <c r="M4673">
        <f>IF(Tabela_Brasil[[#This Row],[IBGE_1-4]]&gt;=951,1,0)</f>
        <v>0</v>
      </c>
      <c r="N4673">
        <f>IF(Tabela_Brasil[[#This Row],[COMP_P]]&lt;=2,1,0)</f>
        <v>1</v>
      </c>
    </row>
    <row r="4674" spans="1:14" x14ac:dyDescent="0.25">
      <c r="A4674" s="12" t="s">
        <v>4519</v>
      </c>
      <c r="B4674" s="12" t="s">
        <v>16</v>
      </c>
      <c r="C4674" s="12">
        <v>186</v>
      </c>
      <c r="D4674" s="12">
        <v>0.60599999999999998</v>
      </c>
      <c r="E4674" s="12">
        <v>0.55800000000000005</v>
      </c>
      <c r="F4674" s="12">
        <v>0.51600000000000001</v>
      </c>
      <c r="G4674" s="12">
        <v>7401.01</v>
      </c>
      <c r="H4674" s="13">
        <v>2</v>
      </c>
      <c r="I4674" t="str">
        <f>CONCATENATE(Tabela_Brasil[[#This Row],[Município]],"-",Tabela_Brasil[[#This Row],[Estado]])</f>
        <v>Gonzaga-MG</v>
      </c>
      <c r="J4674">
        <f>IF(Tabela_Brasil[[#This Row],[IDHM]]&lt;=0.599,1,0)</f>
        <v>0</v>
      </c>
      <c r="K4674" t="str">
        <f>IF(Tabela_Brasil[[#This Row],[IDHM]]&lt;=0.55,"Baixo",IF(Tabela_Brasil[[#This Row],[IDHM]]&lt;=0.699,"Médio",IF(Tabela_Brasil[[#This Row],[IDHM]]&lt;=0.799,"Alto","Muito Alto")))</f>
        <v>Médio</v>
      </c>
      <c r="L4674" t="str">
        <f>VLOOKUP(Tabela_Brasil[[#This Row],[Estado]],'De-Para_Estado_Regiao'!$B$3:$C$29,2,FALSE)</f>
        <v>Sudeste</v>
      </c>
      <c r="M4674">
        <f>IF(Tabela_Brasil[[#This Row],[IBGE_1-4]]&gt;=951,1,0)</f>
        <v>0</v>
      </c>
      <c r="N4674">
        <f>IF(Tabela_Brasil[[#This Row],[COMP_P]]&lt;=2,1,0)</f>
        <v>1</v>
      </c>
    </row>
    <row r="4675" spans="1:14" x14ac:dyDescent="0.25">
      <c r="A4675" s="9" t="s">
        <v>4520</v>
      </c>
      <c r="B4675" s="9" t="s">
        <v>118</v>
      </c>
      <c r="C4675" s="9">
        <v>138</v>
      </c>
      <c r="D4675" s="9">
        <v>0.62</v>
      </c>
      <c r="E4675" s="9">
        <v>0.57899999999999996</v>
      </c>
      <c r="F4675" s="9">
        <v>0.52700000000000002</v>
      </c>
      <c r="G4675" s="9">
        <v>14759.57</v>
      </c>
      <c r="H4675" s="10">
        <v>1</v>
      </c>
      <c r="I4675" t="str">
        <f>CONCATENATE(Tabela_Brasil[[#This Row],[Município]],"-",Tabela_Brasil[[#This Row],[Estado]])</f>
        <v>Antônio Almeida-PI</v>
      </c>
      <c r="J4675">
        <f>IF(Tabela_Brasil[[#This Row],[IDHM]]&lt;=0.599,1,0)</f>
        <v>0</v>
      </c>
      <c r="K4675" t="str">
        <f>IF(Tabela_Brasil[[#This Row],[IDHM]]&lt;=0.55,"Baixo",IF(Tabela_Brasil[[#This Row],[IDHM]]&lt;=0.699,"Médio",IF(Tabela_Brasil[[#This Row],[IDHM]]&lt;=0.799,"Alto","Muito Alto")))</f>
        <v>Médio</v>
      </c>
      <c r="L4675" t="str">
        <f>VLOOKUP(Tabela_Brasil[[#This Row],[Estado]],'De-Para_Estado_Regiao'!$B$3:$C$29,2,FALSE)</f>
        <v>Nordeste</v>
      </c>
      <c r="M4675">
        <f>IF(Tabela_Brasil[[#This Row],[IBGE_1-4]]&gt;=951,1,0)</f>
        <v>0</v>
      </c>
      <c r="N4675">
        <f>IF(Tabela_Brasil[[#This Row],[COMP_P]]&lt;=2,1,0)</f>
        <v>1</v>
      </c>
    </row>
    <row r="4676" spans="1:14" x14ac:dyDescent="0.25">
      <c r="A4676" s="12" t="s">
        <v>4521</v>
      </c>
      <c r="B4676" s="12" t="s">
        <v>16</v>
      </c>
      <c r="C4676" s="12">
        <v>242</v>
      </c>
      <c r="D4676" s="12">
        <v>0.60199999999999998</v>
      </c>
      <c r="E4676" s="12">
        <v>0.54</v>
      </c>
      <c r="F4676" s="12">
        <v>0.51700000000000002</v>
      </c>
      <c r="G4676" s="12">
        <v>6997.89</v>
      </c>
      <c r="H4676" s="13">
        <v>3</v>
      </c>
      <c r="I4676" t="str">
        <f>CONCATENATE(Tabela_Brasil[[#This Row],[Município]],"-",Tabela_Brasil[[#This Row],[Estado]])</f>
        <v>Botumirim-MG</v>
      </c>
      <c r="J4676">
        <f>IF(Tabela_Brasil[[#This Row],[IDHM]]&lt;=0.599,1,0)</f>
        <v>0</v>
      </c>
      <c r="K4676" t="str">
        <f>IF(Tabela_Brasil[[#This Row],[IDHM]]&lt;=0.55,"Baixo",IF(Tabela_Brasil[[#This Row],[IDHM]]&lt;=0.699,"Médio",IF(Tabela_Brasil[[#This Row],[IDHM]]&lt;=0.799,"Alto","Muito Alto")))</f>
        <v>Médio</v>
      </c>
      <c r="L4676" t="str">
        <f>VLOOKUP(Tabela_Brasil[[#This Row],[Estado]],'De-Para_Estado_Regiao'!$B$3:$C$29,2,FALSE)</f>
        <v>Sudeste</v>
      </c>
      <c r="M4676">
        <f>IF(Tabela_Brasil[[#This Row],[IBGE_1-4]]&gt;=951,1,0)</f>
        <v>0</v>
      </c>
      <c r="N4676">
        <f>IF(Tabela_Brasil[[#This Row],[COMP_P]]&lt;=2,1,0)</f>
        <v>0</v>
      </c>
    </row>
    <row r="4677" spans="1:14" x14ac:dyDescent="0.25">
      <c r="A4677" s="9" t="s">
        <v>4522</v>
      </c>
      <c r="B4677" s="9" t="s">
        <v>33</v>
      </c>
      <c r="C4677" s="9">
        <v>108</v>
      </c>
      <c r="D4677" s="9">
        <v>0.63400000000000001</v>
      </c>
      <c r="E4677" s="9">
        <v>0.59399999999999997</v>
      </c>
      <c r="F4677" s="9">
        <v>0.52900000000000003</v>
      </c>
      <c r="G4677" s="9">
        <v>13277.91</v>
      </c>
      <c r="H4677" s="10">
        <v>1</v>
      </c>
      <c r="I4677" t="str">
        <f>CONCATENATE(Tabela_Brasil[[#This Row],[Município]],"-",Tabela_Brasil[[#This Row],[Estado]])</f>
        <v>Nova Roma-GO</v>
      </c>
      <c r="J4677">
        <f>IF(Tabela_Brasil[[#This Row],[IDHM]]&lt;=0.599,1,0)</f>
        <v>0</v>
      </c>
      <c r="K4677" t="str">
        <f>IF(Tabela_Brasil[[#This Row],[IDHM]]&lt;=0.55,"Baixo",IF(Tabela_Brasil[[#This Row],[IDHM]]&lt;=0.699,"Médio",IF(Tabela_Brasil[[#This Row],[IDHM]]&lt;=0.799,"Alto","Muito Alto")))</f>
        <v>Médio</v>
      </c>
      <c r="L4677" t="str">
        <f>VLOOKUP(Tabela_Brasil[[#This Row],[Estado]],'De-Para_Estado_Regiao'!$B$3:$C$29,2,FALSE)</f>
        <v>Centro-Oeste</v>
      </c>
      <c r="M4677">
        <f>IF(Tabela_Brasil[[#This Row],[IBGE_1-4]]&gt;=951,1,0)</f>
        <v>0</v>
      </c>
      <c r="N4677">
        <f>IF(Tabela_Brasil[[#This Row],[COMP_P]]&lt;=2,1,0)</f>
        <v>1</v>
      </c>
    </row>
    <row r="4678" spans="1:14" x14ac:dyDescent="0.25">
      <c r="A4678" s="12" t="s">
        <v>4523</v>
      </c>
      <c r="B4678" s="12" t="s">
        <v>118</v>
      </c>
      <c r="C4678" s="12">
        <v>148</v>
      </c>
      <c r="D4678" s="12">
        <v>0.53100000000000003</v>
      </c>
      <c r="E4678" s="12">
        <v>0.53500000000000003</v>
      </c>
      <c r="F4678" s="12">
        <v>0.39100000000000001</v>
      </c>
      <c r="G4678" s="12">
        <v>6099.05</v>
      </c>
      <c r="H4678" s="13">
        <v>5</v>
      </c>
      <c r="I4678" t="str">
        <f>CONCATENATE(Tabela_Brasil[[#This Row],[Município]],"-",Tabela_Brasil[[#This Row],[Estado]])</f>
        <v>Alagoinha Do Piauí-PI</v>
      </c>
      <c r="J4678">
        <f>IF(Tabela_Brasil[[#This Row],[IDHM]]&lt;=0.599,1,0)</f>
        <v>1</v>
      </c>
      <c r="K4678" t="str">
        <f>IF(Tabela_Brasil[[#This Row],[IDHM]]&lt;=0.55,"Baixo",IF(Tabela_Brasil[[#This Row],[IDHM]]&lt;=0.699,"Médio",IF(Tabela_Brasil[[#This Row],[IDHM]]&lt;=0.799,"Alto","Muito Alto")))</f>
        <v>Baixo</v>
      </c>
      <c r="L4678" t="str">
        <f>VLOOKUP(Tabela_Brasil[[#This Row],[Estado]],'De-Para_Estado_Regiao'!$B$3:$C$29,2,FALSE)</f>
        <v>Nordeste</v>
      </c>
      <c r="M4678">
        <f>IF(Tabela_Brasil[[#This Row],[IBGE_1-4]]&gt;=951,1,0)</f>
        <v>0</v>
      </c>
      <c r="N4678">
        <f>IF(Tabela_Brasil[[#This Row],[COMP_P]]&lt;=2,1,0)</f>
        <v>0</v>
      </c>
    </row>
    <row r="4679" spans="1:14" x14ac:dyDescent="0.25">
      <c r="A4679" s="9" t="s">
        <v>4524</v>
      </c>
      <c r="B4679" s="9" t="s">
        <v>33</v>
      </c>
      <c r="C4679" s="9">
        <v>100</v>
      </c>
      <c r="D4679" s="9">
        <v>0.69</v>
      </c>
      <c r="E4679" s="9">
        <v>0.65800000000000003</v>
      </c>
      <c r="F4679" s="9">
        <v>0.60199999999999998</v>
      </c>
      <c r="G4679" s="9">
        <v>15168.18</v>
      </c>
      <c r="H4679" s="10">
        <v>0</v>
      </c>
      <c r="I4679" t="str">
        <f>CONCATENATE(Tabela_Brasil[[#This Row],[Município]],"-",Tabela_Brasil[[#This Row],[Estado]])</f>
        <v>Jaupaci-GO</v>
      </c>
      <c r="J4679">
        <f>IF(Tabela_Brasil[[#This Row],[IDHM]]&lt;=0.599,1,0)</f>
        <v>0</v>
      </c>
      <c r="K4679" t="str">
        <f>IF(Tabela_Brasil[[#This Row],[IDHM]]&lt;=0.55,"Baixo",IF(Tabela_Brasil[[#This Row],[IDHM]]&lt;=0.699,"Médio",IF(Tabela_Brasil[[#This Row],[IDHM]]&lt;=0.799,"Alto","Muito Alto")))</f>
        <v>Médio</v>
      </c>
      <c r="L4679" t="str">
        <f>VLOOKUP(Tabela_Brasil[[#This Row],[Estado]],'De-Para_Estado_Regiao'!$B$3:$C$29,2,FALSE)</f>
        <v>Centro-Oeste</v>
      </c>
      <c r="M4679">
        <f>IF(Tabela_Brasil[[#This Row],[IBGE_1-4]]&gt;=951,1,0)</f>
        <v>0</v>
      </c>
      <c r="N4679">
        <f>IF(Tabela_Brasil[[#This Row],[COMP_P]]&lt;=2,1,0)</f>
        <v>1</v>
      </c>
    </row>
    <row r="4680" spans="1:14" x14ac:dyDescent="0.25">
      <c r="A4680" s="12" t="s">
        <v>4525</v>
      </c>
      <c r="B4680" s="12" t="s">
        <v>33</v>
      </c>
      <c r="C4680" s="12">
        <v>58</v>
      </c>
      <c r="D4680" s="12">
        <v>0.65200000000000002</v>
      </c>
      <c r="E4680" s="12">
        <v>0.60399999999999998</v>
      </c>
      <c r="F4680" s="12">
        <v>0.56299999999999994</v>
      </c>
      <c r="G4680" s="12">
        <v>21831.78</v>
      </c>
      <c r="H4680" s="13">
        <v>2</v>
      </c>
      <c r="I4680" t="str">
        <f>CONCATENATE(Tabela_Brasil[[#This Row],[Município]],"-",Tabela_Brasil[[#This Row],[Estado]])</f>
        <v>Guarinos-GO</v>
      </c>
      <c r="J4680">
        <f>IF(Tabela_Brasil[[#This Row],[IDHM]]&lt;=0.599,1,0)</f>
        <v>0</v>
      </c>
      <c r="K4680" t="str">
        <f>IF(Tabela_Brasil[[#This Row],[IDHM]]&lt;=0.55,"Baixo",IF(Tabela_Brasil[[#This Row],[IDHM]]&lt;=0.699,"Médio",IF(Tabela_Brasil[[#This Row],[IDHM]]&lt;=0.799,"Alto","Muito Alto")))</f>
        <v>Médio</v>
      </c>
      <c r="L4680" t="str">
        <f>VLOOKUP(Tabela_Brasil[[#This Row],[Estado]],'De-Para_Estado_Regiao'!$B$3:$C$29,2,FALSE)</f>
        <v>Centro-Oeste</v>
      </c>
      <c r="M4680">
        <f>IF(Tabela_Brasil[[#This Row],[IBGE_1-4]]&gt;=951,1,0)</f>
        <v>0</v>
      </c>
      <c r="N4680">
        <f>IF(Tabela_Brasil[[#This Row],[COMP_P]]&lt;=2,1,0)</f>
        <v>1</v>
      </c>
    </row>
    <row r="4681" spans="1:14" x14ac:dyDescent="0.25">
      <c r="A4681" s="9" t="s">
        <v>4526</v>
      </c>
      <c r="B4681" s="9" t="s">
        <v>33</v>
      </c>
      <c r="C4681" s="9">
        <v>86</v>
      </c>
      <c r="D4681" s="9">
        <v>0.71099999999999997</v>
      </c>
      <c r="E4681" s="9">
        <v>0.66400000000000003</v>
      </c>
      <c r="F4681" s="9">
        <v>0.65200000000000002</v>
      </c>
      <c r="G4681" s="9">
        <v>15650.05</v>
      </c>
      <c r="H4681" s="10">
        <v>1</v>
      </c>
      <c r="I4681" t="str">
        <f>CONCATENATE(Tabela_Brasil[[#This Row],[Município]],"-",Tabela_Brasil[[#This Row],[Estado]])</f>
        <v>Israelândia-GO</v>
      </c>
      <c r="J4681">
        <f>IF(Tabela_Brasil[[#This Row],[IDHM]]&lt;=0.599,1,0)</f>
        <v>0</v>
      </c>
      <c r="K4681" t="str">
        <f>IF(Tabela_Brasil[[#This Row],[IDHM]]&lt;=0.55,"Baixo",IF(Tabela_Brasil[[#This Row],[IDHM]]&lt;=0.699,"Médio",IF(Tabela_Brasil[[#This Row],[IDHM]]&lt;=0.799,"Alto","Muito Alto")))</f>
        <v>Alto</v>
      </c>
      <c r="L4681" t="str">
        <f>VLOOKUP(Tabela_Brasil[[#This Row],[Estado]],'De-Para_Estado_Regiao'!$B$3:$C$29,2,FALSE)</f>
        <v>Centro-Oeste</v>
      </c>
      <c r="M4681">
        <f>IF(Tabela_Brasil[[#This Row],[IBGE_1-4]]&gt;=951,1,0)</f>
        <v>0</v>
      </c>
      <c r="N4681">
        <f>IF(Tabela_Brasil[[#This Row],[COMP_P]]&lt;=2,1,0)</f>
        <v>1</v>
      </c>
    </row>
    <row r="4682" spans="1:14" x14ac:dyDescent="0.25">
      <c r="A4682" s="12" t="s">
        <v>4527</v>
      </c>
      <c r="B4682" s="12" t="s">
        <v>114</v>
      </c>
      <c r="C4682" s="12">
        <v>159</v>
      </c>
      <c r="D4682" s="12">
        <v>0.59</v>
      </c>
      <c r="E4682" s="12">
        <v>0.52700000000000002</v>
      </c>
      <c r="F4682" s="12">
        <v>0.51400000000000001</v>
      </c>
      <c r="G4682" s="12">
        <v>11612.57</v>
      </c>
      <c r="H4682" s="13">
        <v>0</v>
      </c>
      <c r="I4682" t="str">
        <f>CONCATENATE(Tabela_Brasil[[#This Row],[Município]],"-",Tabela_Brasil[[#This Row],[Estado]])</f>
        <v>Santa Rosa De Lima-SE</v>
      </c>
      <c r="J4682">
        <f>IF(Tabela_Brasil[[#This Row],[IDHM]]&lt;=0.599,1,0)</f>
        <v>1</v>
      </c>
      <c r="K4682" t="str">
        <f>IF(Tabela_Brasil[[#This Row],[IDHM]]&lt;=0.55,"Baixo",IF(Tabela_Brasil[[#This Row],[IDHM]]&lt;=0.699,"Médio",IF(Tabela_Brasil[[#This Row],[IDHM]]&lt;=0.799,"Alto","Muito Alto")))</f>
        <v>Médio</v>
      </c>
      <c r="L4682" t="str">
        <f>VLOOKUP(Tabela_Brasil[[#This Row],[Estado]],'De-Para_Estado_Regiao'!$B$3:$C$29,2,FALSE)</f>
        <v>Nordeste</v>
      </c>
      <c r="M4682">
        <f>IF(Tabela_Brasil[[#This Row],[IBGE_1-4]]&gt;=951,1,0)</f>
        <v>0</v>
      </c>
      <c r="N4682">
        <f>IF(Tabela_Brasil[[#This Row],[COMP_P]]&lt;=2,1,0)</f>
        <v>1</v>
      </c>
    </row>
    <row r="4683" spans="1:14" x14ac:dyDescent="0.25">
      <c r="A4683" s="9" t="s">
        <v>4528</v>
      </c>
      <c r="B4683" s="9" t="s">
        <v>118</v>
      </c>
      <c r="C4683" s="9">
        <v>141</v>
      </c>
      <c r="D4683" s="9">
        <v>0.57399999999999995</v>
      </c>
      <c r="E4683" s="9">
        <v>0.52700000000000002</v>
      </c>
      <c r="F4683" s="9">
        <v>0.46</v>
      </c>
      <c r="G4683" s="9">
        <v>5761.68</v>
      </c>
      <c r="H4683" s="10">
        <v>18</v>
      </c>
      <c r="I4683" t="str">
        <f>CONCATENATE(Tabela_Brasil[[#This Row],[Município]],"-",Tabela_Brasil[[#This Row],[Estado]])</f>
        <v>Buriti Dos Montes-PI</v>
      </c>
      <c r="J4683">
        <f>IF(Tabela_Brasil[[#This Row],[IDHM]]&lt;=0.599,1,0)</f>
        <v>1</v>
      </c>
      <c r="K4683" t="str">
        <f>IF(Tabela_Brasil[[#This Row],[IDHM]]&lt;=0.55,"Baixo",IF(Tabela_Brasil[[#This Row],[IDHM]]&lt;=0.699,"Médio",IF(Tabela_Brasil[[#This Row],[IDHM]]&lt;=0.799,"Alto","Muito Alto")))</f>
        <v>Médio</v>
      </c>
      <c r="L4683" t="str">
        <f>VLOOKUP(Tabela_Brasil[[#This Row],[Estado]],'De-Para_Estado_Regiao'!$B$3:$C$29,2,FALSE)</f>
        <v>Nordeste</v>
      </c>
      <c r="M4683">
        <f>IF(Tabela_Brasil[[#This Row],[IBGE_1-4]]&gt;=951,1,0)</f>
        <v>0</v>
      </c>
      <c r="N4683">
        <f>IF(Tabela_Brasil[[#This Row],[COMP_P]]&lt;=2,1,0)</f>
        <v>0</v>
      </c>
    </row>
    <row r="4684" spans="1:14" x14ac:dyDescent="0.25">
      <c r="A4684" s="12" t="s">
        <v>4529</v>
      </c>
      <c r="B4684" s="12" t="s">
        <v>14</v>
      </c>
      <c r="C4684" s="12">
        <v>18</v>
      </c>
      <c r="D4684" s="12">
        <v>0.69</v>
      </c>
      <c r="E4684" s="12">
        <v>0.68799999999999994</v>
      </c>
      <c r="F4684" s="12">
        <v>0.59499999999999997</v>
      </c>
      <c r="G4684" s="12">
        <v>28841.55</v>
      </c>
      <c r="H4684" s="13">
        <v>0</v>
      </c>
      <c r="I4684" t="str">
        <f>CONCATENATE(Tabela_Brasil[[#This Row],[Município]],"-",Tabela_Brasil[[#This Row],[Estado]])</f>
        <v>Tupanci Do Sul-RS</v>
      </c>
      <c r="J4684">
        <f>IF(Tabela_Brasil[[#This Row],[IDHM]]&lt;=0.599,1,0)</f>
        <v>0</v>
      </c>
      <c r="K4684" t="str">
        <f>IF(Tabela_Brasil[[#This Row],[IDHM]]&lt;=0.55,"Baixo",IF(Tabela_Brasil[[#This Row],[IDHM]]&lt;=0.699,"Médio",IF(Tabela_Brasil[[#This Row],[IDHM]]&lt;=0.799,"Alto","Muito Alto")))</f>
        <v>Médio</v>
      </c>
      <c r="L4684" t="str">
        <f>VLOOKUP(Tabela_Brasil[[#This Row],[Estado]],'De-Para_Estado_Regiao'!$B$3:$C$29,2,FALSE)</f>
        <v>Sul</v>
      </c>
      <c r="M4684">
        <f>IF(Tabela_Brasil[[#This Row],[IBGE_1-4]]&gt;=951,1,0)</f>
        <v>0</v>
      </c>
      <c r="N4684">
        <f>IF(Tabela_Brasil[[#This Row],[COMP_P]]&lt;=2,1,0)</f>
        <v>1</v>
      </c>
    </row>
    <row r="4685" spans="1:14" x14ac:dyDescent="0.25">
      <c r="A4685" s="9" t="s">
        <v>4530</v>
      </c>
      <c r="B4685" s="9" t="s">
        <v>59</v>
      </c>
      <c r="C4685" s="9">
        <v>113</v>
      </c>
      <c r="D4685" s="9">
        <v>0.65700000000000003</v>
      </c>
      <c r="E4685" s="9">
        <v>0.63</v>
      </c>
      <c r="F4685" s="9">
        <v>0.54100000000000004</v>
      </c>
      <c r="G4685" s="9">
        <v>17150.36</v>
      </c>
      <c r="H4685" s="10">
        <v>1</v>
      </c>
      <c r="I4685" t="str">
        <f>CONCATENATE(Tabela_Brasil[[#This Row],[Município]],"-",Tabela_Brasil[[#This Row],[Estado]])</f>
        <v>Matos Costa-SC</v>
      </c>
      <c r="J4685">
        <f>IF(Tabela_Brasil[[#This Row],[IDHM]]&lt;=0.599,1,0)</f>
        <v>0</v>
      </c>
      <c r="K4685" t="str">
        <f>IF(Tabela_Brasil[[#This Row],[IDHM]]&lt;=0.55,"Baixo",IF(Tabela_Brasil[[#This Row],[IDHM]]&lt;=0.699,"Médio",IF(Tabela_Brasil[[#This Row],[IDHM]]&lt;=0.799,"Alto","Muito Alto")))</f>
        <v>Médio</v>
      </c>
      <c r="L4685" t="str">
        <f>VLOOKUP(Tabela_Brasil[[#This Row],[Estado]],'De-Para_Estado_Regiao'!$B$3:$C$29,2,FALSE)</f>
        <v>Sul</v>
      </c>
      <c r="M4685">
        <f>IF(Tabela_Brasil[[#This Row],[IBGE_1-4]]&gt;=951,1,0)</f>
        <v>0</v>
      </c>
      <c r="N4685">
        <f>IF(Tabela_Brasil[[#This Row],[COMP_P]]&lt;=2,1,0)</f>
        <v>1</v>
      </c>
    </row>
    <row r="4686" spans="1:14" x14ac:dyDescent="0.25">
      <c r="A4686" s="12" t="s">
        <v>4531</v>
      </c>
      <c r="B4686" s="12" t="s">
        <v>118</v>
      </c>
      <c r="C4686" s="12">
        <v>119</v>
      </c>
      <c r="D4686" s="12">
        <v>0.55200000000000005</v>
      </c>
      <c r="E4686" s="12">
        <v>0.56899999999999995</v>
      </c>
      <c r="F4686" s="12">
        <v>0.42299999999999999</v>
      </c>
      <c r="G4686" s="12">
        <v>6879.05</v>
      </c>
      <c r="H4686" s="13">
        <v>0</v>
      </c>
      <c r="I4686" t="str">
        <f>CONCATENATE(Tabela_Brasil[[#This Row],[Município]],"-",Tabela_Brasil[[#This Row],[Estado]])</f>
        <v>São José Do Piauí-PI</v>
      </c>
      <c r="J4686">
        <f>IF(Tabela_Brasil[[#This Row],[IDHM]]&lt;=0.599,1,0)</f>
        <v>1</v>
      </c>
      <c r="K4686" t="str">
        <f>IF(Tabela_Brasil[[#This Row],[IDHM]]&lt;=0.55,"Baixo",IF(Tabela_Brasil[[#This Row],[IDHM]]&lt;=0.699,"Médio",IF(Tabela_Brasil[[#This Row],[IDHM]]&lt;=0.799,"Alto","Muito Alto")))</f>
        <v>Médio</v>
      </c>
      <c r="L4686" t="str">
        <f>VLOOKUP(Tabela_Brasil[[#This Row],[Estado]],'De-Para_Estado_Regiao'!$B$3:$C$29,2,FALSE)</f>
        <v>Nordeste</v>
      </c>
      <c r="M4686">
        <f>IF(Tabela_Brasil[[#This Row],[IBGE_1-4]]&gt;=951,1,0)</f>
        <v>0</v>
      </c>
      <c r="N4686">
        <f>IF(Tabela_Brasil[[#This Row],[COMP_P]]&lt;=2,1,0)</f>
        <v>1</v>
      </c>
    </row>
    <row r="4687" spans="1:14" x14ac:dyDescent="0.25">
      <c r="A4687" s="9" t="s">
        <v>4532</v>
      </c>
      <c r="B4687" s="9" t="s">
        <v>16</v>
      </c>
      <c r="C4687" s="9">
        <v>83</v>
      </c>
      <c r="D4687" s="9">
        <v>0.625</v>
      </c>
      <c r="E4687" s="9">
        <v>0.61799999999999999</v>
      </c>
      <c r="F4687" s="9">
        <v>0.48499999999999999</v>
      </c>
      <c r="G4687" s="9">
        <v>9119.2900000000009</v>
      </c>
      <c r="H4687" s="10">
        <v>2</v>
      </c>
      <c r="I4687" t="str">
        <f>CONCATENATE(Tabela_Brasil[[#This Row],[Município]],"-",Tabela_Brasil[[#This Row],[Estado]])</f>
        <v>Santa Cruz Do Escalvado-MG</v>
      </c>
      <c r="J4687">
        <f>IF(Tabela_Brasil[[#This Row],[IDHM]]&lt;=0.599,1,0)</f>
        <v>0</v>
      </c>
      <c r="K4687" t="str">
        <f>IF(Tabela_Brasil[[#This Row],[IDHM]]&lt;=0.55,"Baixo",IF(Tabela_Brasil[[#This Row],[IDHM]]&lt;=0.699,"Médio",IF(Tabela_Brasil[[#This Row],[IDHM]]&lt;=0.799,"Alto","Muito Alto")))</f>
        <v>Médio</v>
      </c>
      <c r="L4687" t="str">
        <f>VLOOKUP(Tabela_Brasil[[#This Row],[Estado]],'De-Para_Estado_Regiao'!$B$3:$C$29,2,FALSE)</f>
        <v>Sudeste</v>
      </c>
      <c r="M4687">
        <f>IF(Tabela_Brasil[[#This Row],[IBGE_1-4]]&gt;=951,1,0)</f>
        <v>0</v>
      </c>
      <c r="N4687">
        <f>IF(Tabela_Brasil[[#This Row],[COMP_P]]&lt;=2,1,0)</f>
        <v>1</v>
      </c>
    </row>
    <row r="4688" spans="1:14" x14ac:dyDescent="0.25">
      <c r="A4688" s="12" t="s">
        <v>4533</v>
      </c>
      <c r="B4688" s="12" t="s">
        <v>22</v>
      </c>
      <c r="C4688" s="12">
        <v>97</v>
      </c>
      <c r="D4688" s="12">
        <v>0.69599999999999995</v>
      </c>
      <c r="E4688" s="12">
        <v>0.65</v>
      </c>
      <c r="F4688" s="12">
        <v>0.63200000000000001</v>
      </c>
      <c r="G4688" s="12">
        <v>16502.439999999999</v>
      </c>
      <c r="H4688" s="13">
        <v>1</v>
      </c>
      <c r="I4688" t="str">
        <f>CONCATENATE(Tabela_Brasil[[#This Row],[Município]],"-",Tabela_Brasil[[#This Row],[Estado]])</f>
        <v>Santo Antônio Do Caiuá-PR</v>
      </c>
      <c r="J4688">
        <f>IF(Tabela_Brasil[[#This Row],[IDHM]]&lt;=0.599,1,0)</f>
        <v>0</v>
      </c>
      <c r="K4688" t="str">
        <f>IF(Tabela_Brasil[[#This Row],[IDHM]]&lt;=0.55,"Baixo",IF(Tabela_Brasil[[#This Row],[IDHM]]&lt;=0.699,"Médio",IF(Tabela_Brasil[[#This Row],[IDHM]]&lt;=0.799,"Alto","Muito Alto")))</f>
        <v>Médio</v>
      </c>
      <c r="L4688" t="str">
        <f>VLOOKUP(Tabela_Brasil[[#This Row],[Estado]],'De-Para_Estado_Regiao'!$B$3:$C$29,2,FALSE)</f>
        <v>Sul</v>
      </c>
      <c r="M4688">
        <f>IF(Tabela_Brasil[[#This Row],[IBGE_1-4]]&gt;=951,1,0)</f>
        <v>0</v>
      </c>
      <c r="N4688">
        <f>IF(Tabela_Brasil[[#This Row],[COMP_P]]&lt;=2,1,0)</f>
        <v>1</v>
      </c>
    </row>
    <row r="4689" spans="1:14" x14ac:dyDescent="0.25">
      <c r="A4689" s="9" t="s">
        <v>3877</v>
      </c>
      <c r="B4689" s="9" t="s">
        <v>16</v>
      </c>
      <c r="C4689" s="9">
        <v>109</v>
      </c>
      <c r="D4689" s="9">
        <v>0.61399999999999999</v>
      </c>
      <c r="E4689" s="9">
        <v>0.60299999999999998</v>
      </c>
      <c r="F4689" s="9">
        <v>0.48299999999999998</v>
      </c>
      <c r="G4689" s="9">
        <v>11774.48</v>
      </c>
      <c r="H4689" s="10">
        <v>2</v>
      </c>
      <c r="I4689" t="str">
        <f>CONCATENATE(Tabela_Brasil[[#This Row],[Município]],"-",Tabela_Brasil[[#This Row],[Estado]])</f>
        <v>Presidente Juscelino-MG</v>
      </c>
      <c r="J4689">
        <f>IF(Tabela_Brasil[[#This Row],[IDHM]]&lt;=0.599,1,0)</f>
        <v>0</v>
      </c>
      <c r="K4689" t="str">
        <f>IF(Tabela_Brasil[[#This Row],[IDHM]]&lt;=0.55,"Baixo",IF(Tabela_Brasil[[#This Row],[IDHM]]&lt;=0.699,"Médio",IF(Tabela_Brasil[[#This Row],[IDHM]]&lt;=0.799,"Alto","Muito Alto")))</f>
        <v>Médio</v>
      </c>
      <c r="L4689" t="str">
        <f>VLOOKUP(Tabela_Brasil[[#This Row],[Estado]],'De-Para_Estado_Regiao'!$B$3:$C$29,2,FALSE)</f>
        <v>Sudeste</v>
      </c>
      <c r="M4689">
        <f>IF(Tabela_Brasil[[#This Row],[IBGE_1-4]]&gt;=951,1,0)</f>
        <v>0</v>
      </c>
      <c r="N4689">
        <f>IF(Tabela_Brasil[[#This Row],[COMP_P]]&lt;=2,1,0)</f>
        <v>1</v>
      </c>
    </row>
    <row r="4690" spans="1:14" x14ac:dyDescent="0.25">
      <c r="A4690" s="12" t="s">
        <v>1149</v>
      </c>
      <c r="B4690" s="12" t="s">
        <v>111</v>
      </c>
      <c r="C4690" s="12">
        <v>134</v>
      </c>
      <c r="D4690" s="12">
        <v>0.64300000000000002</v>
      </c>
      <c r="E4690" s="12">
        <v>0.58399999999999996</v>
      </c>
      <c r="F4690" s="12">
        <v>0.57599999999999996</v>
      </c>
      <c r="G4690" s="12">
        <v>11008.3</v>
      </c>
      <c r="H4690" s="13">
        <v>0</v>
      </c>
      <c r="I4690" t="str">
        <f>CONCATENATE(Tabela_Brasil[[#This Row],[Município]],"-",Tabela_Brasil[[#This Row],[Estado]])</f>
        <v>Nazaré-TO</v>
      </c>
      <c r="J4690">
        <f>IF(Tabela_Brasil[[#This Row],[IDHM]]&lt;=0.599,1,0)</f>
        <v>0</v>
      </c>
      <c r="K4690" t="str">
        <f>IF(Tabela_Brasil[[#This Row],[IDHM]]&lt;=0.55,"Baixo",IF(Tabela_Brasil[[#This Row],[IDHM]]&lt;=0.699,"Médio",IF(Tabela_Brasil[[#This Row],[IDHM]]&lt;=0.799,"Alto","Muito Alto")))</f>
        <v>Médio</v>
      </c>
      <c r="L4690" t="str">
        <f>VLOOKUP(Tabela_Brasil[[#This Row],[Estado]],'De-Para_Estado_Regiao'!$B$3:$C$29,2,FALSE)</f>
        <v>Norte</v>
      </c>
      <c r="M4690">
        <f>IF(Tabela_Brasil[[#This Row],[IBGE_1-4]]&gt;=951,1,0)</f>
        <v>0</v>
      </c>
      <c r="N4690">
        <f>IF(Tabela_Brasil[[#This Row],[COMP_P]]&lt;=2,1,0)</f>
        <v>1</v>
      </c>
    </row>
    <row r="4691" spans="1:14" x14ac:dyDescent="0.25">
      <c r="A4691" s="9" t="s">
        <v>4534</v>
      </c>
      <c r="B4691" s="9" t="s">
        <v>82</v>
      </c>
      <c r="C4691" s="9">
        <v>237</v>
      </c>
      <c r="D4691" s="9">
        <v>0.56999999999999995</v>
      </c>
      <c r="E4691" s="9">
        <v>0.53300000000000003</v>
      </c>
      <c r="F4691" s="9">
        <v>0.45200000000000001</v>
      </c>
      <c r="G4691" s="9">
        <v>6879.28</v>
      </c>
      <c r="H4691" s="10">
        <v>2</v>
      </c>
      <c r="I4691" t="str">
        <f>CONCATENATE(Tabela_Brasil[[#This Row],[Município]],"-",Tabela_Brasil[[#This Row],[Estado]])</f>
        <v>Olho D'Água-PB</v>
      </c>
      <c r="J4691">
        <f>IF(Tabela_Brasil[[#This Row],[IDHM]]&lt;=0.599,1,0)</f>
        <v>1</v>
      </c>
      <c r="K4691" t="str">
        <f>IF(Tabela_Brasil[[#This Row],[IDHM]]&lt;=0.55,"Baixo",IF(Tabela_Brasil[[#This Row],[IDHM]]&lt;=0.699,"Médio",IF(Tabela_Brasil[[#This Row],[IDHM]]&lt;=0.799,"Alto","Muito Alto")))</f>
        <v>Médio</v>
      </c>
      <c r="L4691" t="str">
        <f>VLOOKUP(Tabela_Brasil[[#This Row],[Estado]],'De-Para_Estado_Regiao'!$B$3:$C$29,2,FALSE)</f>
        <v>Nordeste</v>
      </c>
      <c r="M4691">
        <f>IF(Tabela_Brasil[[#This Row],[IBGE_1-4]]&gt;=951,1,0)</f>
        <v>0</v>
      </c>
      <c r="N4691">
        <f>IF(Tabela_Brasil[[#This Row],[COMP_P]]&lt;=2,1,0)</f>
        <v>1</v>
      </c>
    </row>
    <row r="4692" spans="1:14" x14ac:dyDescent="0.25">
      <c r="A4692" s="12" t="s">
        <v>4535</v>
      </c>
      <c r="B4692" s="12" t="s">
        <v>31</v>
      </c>
      <c r="C4692" s="12">
        <v>286</v>
      </c>
      <c r="D4692" s="12">
        <v>0.60199999999999998</v>
      </c>
      <c r="E4692" s="12">
        <v>0.54700000000000004</v>
      </c>
      <c r="F4692" s="12">
        <v>0.51500000000000001</v>
      </c>
      <c r="G4692" s="12">
        <v>6099.04</v>
      </c>
      <c r="H4692" s="13">
        <v>0</v>
      </c>
      <c r="I4692" t="str">
        <f>CONCATENATE(Tabela_Brasil[[#This Row],[Município]],"-",Tabela_Brasil[[#This Row],[Estado]])</f>
        <v>Altaneira-CE</v>
      </c>
      <c r="J4692">
        <f>IF(Tabela_Brasil[[#This Row],[IDHM]]&lt;=0.599,1,0)</f>
        <v>0</v>
      </c>
      <c r="K4692" t="str">
        <f>IF(Tabela_Brasil[[#This Row],[IDHM]]&lt;=0.55,"Baixo",IF(Tabela_Brasil[[#This Row],[IDHM]]&lt;=0.699,"Médio",IF(Tabela_Brasil[[#This Row],[IDHM]]&lt;=0.799,"Alto","Muito Alto")))</f>
        <v>Médio</v>
      </c>
      <c r="L4692" t="str">
        <f>VLOOKUP(Tabela_Brasil[[#This Row],[Estado]],'De-Para_Estado_Regiao'!$B$3:$C$29,2,FALSE)</f>
        <v>Nordeste</v>
      </c>
      <c r="M4692">
        <f>IF(Tabela_Brasil[[#This Row],[IBGE_1-4]]&gt;=951,1,0)</f>
        <v>0</v>
      </c>
      <c r="N4692">
        <f>IF(Tabela_Brasil[[#This Row],[COMP_P]]&lt;=2,1,0)</f>
        <v>1</v>
      </c>
    </row>
    <row r="4693" spans="1:14" x14ac:dyDescent="0.25">
      <c r="A4693" s="9" t="s">
        <v>4536</v>
      </c>
      <c r="B4693" s="9" t="s">
        <v>33</v>
      </c>
      <c r="C4693" s="9">
        <v>131</v>
      </c>
      <c r="D4693" s="9">
        <v>0.65300000000000002</v>
      </c>
      <c r="E4693" s="9">
        <v>0.628</v>
      </c>
      <c r="F4693" s="9">
        <v>0.54700000000000004</v>
      </c>
      <c r="G4693" s="9">
        <v>12673.01</v>
      </c>
      <c r="H4693" s="10">
        <v>0</v>
      </c>
      <c r="I4693" t="str">
        <f>CONCATENATE(Tabela_Brasil[[#This Row],[Município]],"-",Tabela_Brasil[[#This Row],[Estado]])</f>
        <v>Trombas-GO</v>
      </c>
      <c r="J4693">
        <f>IF(Tabela_Brasil[[#This Row],[IDHM]]&lt;=0.599,1,0)</f>
        <v>0</v>
      </c>
      <c r="K4693" t="str">
        <f>IF(Tabela_Brasil[[#This Row],[IDHM]]&lt;=0.55,"Baixo",IF(Tabela_Brasil[[#This Row],[IDHM]]&lt;=0.699,"Médio",IF(Tabela_Brasil[[#This Row],[IDHM]]&lt;=0.799,"Alto","Muito Alto")))</f>
        <v>Médio</v>
      </c>
      <c r="L4693" t="str">
        <f>VLOOKUP(Tabela_Brasil[[#This Row],[Estado]],'De-Para_Estado_Regiao'!$B$3:$C$29,2,FALSE)</f>
        <v>Centro-Oeste</v>
      </c>
      <c r="M4693">
        <f>IF(Tabela_Brasil[[#This Row],[IBGE_1-4]]&gt;=951,1,0)</f>
        <v>0</v>
      </c>
      <c r="N4693">
        <f>IF(Tabela_Brasil[[#This Row],[COMP_P]]&lt;=2,1,0)</f>
        <v>1</v>
      </c>
    </row>
    <row r="4694" spans="1:14" x14ac:dyDescent="0.25">
      <c r="A4694" s="12" t="s">
        <v>4537</v>
      </c>
      <c r="B4694" s="12" t="s">
        <v>16</v>
      </c>
      <c r="C4694" s="12">
        <v>85</v>
      </c>
      <c r="D4694" s="12">
        <v>0.59899999999999998</v>
      </c>
      <c r="E4694" s="12">
        <v>0.58299999999999996</v>
      </c>
      <c r="F4694" s="12">
        <v>0.45400000000000001</v>
      </c>
      <c r="G4694" s="12">
        <v>9034.7000000000007</v>
      </c>
      <c r="H4694" s="13">
        <v>1</v>
      </c>
      <c r="I4694" t="str">
        <f>CONCATENATE(Tabela_Brasil[[#This Row],[Município]],"-",Tabela_Brasil[[#This Row],[Estado]])</f>
        <v>Bandeira-MG</v>
      </c>
      <c r="J4694">
        <f>IF(Tabela_Brasil[[#This Row],[IDHM]]&lt;=0.599,1,0)</f>
        <v>1</v>
      </c>
      <c r="K4694" t="str">
        <f>IF(Tabela_Brasil[[#This Row],[IDHM]]&lt;=0.55,"Baixo",IF(Tabela_Brasil[[#This Row],[IDHM]]&lt;=0.699,"Médio",IF(Tabela_Brasil[[#This Row],[IDHM]]&lt;=0.799,"Alto","Muito Alto")))</f>
        <v>Médio</v>
      </c>
      <c r="L4694" t="str">
        <f>VLOOKUP(Tabela_Brasil[[#This Row],[Estado]],'De-Para_Estado_Regiao'!$B$3:$C$29,2,FALSE)</f>
        <v>Sudeste</v>
      </c>
      <c r="M4694">
        <f>IF(Tabela_Brasil[[#This Row],[IBGE_1-4]]&gt;=951,1,0)</f>
        <v>0</v>
      </c>
      <c r="N4694">
        <f>IF(Tabela_Brasil[[#This Row],[COMP_P]]&lt;=2,1,0)</f>
        <v>1</v>
      </c>
    </row>
    <row r="4695" spans="1:14" x14ac:dyDescent="0.25">
      <c r="A4695" s="9" t="s">
        <v>4538</v>
      </c>
      <c r="B4695" s="9" t="s">
        <v>16</v>
      </c>
      <c r="C4695" s="9">
        <v>133</v>
      </c>
      <c r="D4695" s="9">
        <v>0.68799999999999994</v>
      </c>
      <c r="E4695" s="9">
        <v>0.67700000000000005</v>
      </c>
      <c r="F4695" s="9">
        <v>0.57199999999999995</v>
      </c>
      <c r="G4695" s="9">
        <v>10387.700000000001</v>
      </c>
      <c r="H4695" s="10">
        <v>0</v>
      </c>
      <c r="I4695" t="str">
        <f>CONCATENATE(Tabela_Brasil[[#This Row],[Município]],"-",Tabela_Brasil[[#This Row],[Estado]])</f>
        <v>Itamarati De Minas-MG</v>
      </c>
      <c r="J4695">
        <f>IF(Tabela_Brasil[[#This Row],[IDHM]]&lt;=0.599,1,0)</f>
        <v>0</v>
      </c>
      <c r="K4695" t="str">
        <f>IF(Tabela_Brasil[[#This Row],[IDHM]]&lt;=0.55,"Baixo",IF(Tabela_Brasil[[#This Row],[IDHM]]&lt;=0.699,"Médio",IF(Tabela_Brasil[[#This Row],[IDHM]]&lt;=0.799,"Alto","Muito Alto")))</f>
        <v>Médio</v>
      </c>
      <c r="L4695" t="str">
        <f>VLOOKUP(Tabela_Brasil[[#This Row],[Estado]],'De-Para_Estado_Regiao'!$B$3:$C$29,2,FALSE)</f>
        <v>Sudeste</v>
      </c>
      <c r="M4695">
        <f>IF(Tabela_Brasil[[#This Row],[IBGE_1-4]]&gt;=951,1,0)</f>
        <v>0</v>
      </c>
      <c r="N4695">
        <f>IF(Tabela_Brasil[[#This Row],[COMP_P]]&lt;=2,1,0)</f>
        <v>1</v>
      </c>
    </row>
    <row r="4696" spans="1:14" x14ac:dyDescent="0.25">
      <c r="A4696" s="12" t="s">
        <v>4539</v>
      </c>
      <c r="B4696" s="12" t="s">
        <v>118</v>
      </c>
      <c r="C4696" s="12">
        <v>116</v>
      </c>
      <c r="D4696" s="12">
        <v>0.56999999999999995</v>
      </c>
      <c r="E4696" s="12">
        <v>0.55700000000000005</v>
      </c>
      <c r="F4696" s="12">
        <v>0.44800000000000001</v>
      </c>
      <c r="G4696" s="12">
        <v>7121.68</v>
      </c>
      <c r="H4696" s="13">
        <v>1</v>
      </c>
      <c r="I4696" t="str">
        <f>CONCATENATE(Tabela_Brasil[[#This Row],[Município]],"-",Tabela_Brasil[[#This Row],[Estado]])</f>
        <v>São Francisco Do Piauí-PI</v>
      </c>
      <c r="J4696">
        <f>IF(Tabela_Brasil[[#This Row],[IDHM]]&lt;=0.599,1,0)</f>
        <v>1</v>
      </c>
      <c r="K4696" t="str">
        <f>IF(Tabela_Brasil[[#This Row],[IDHM]]&lt;=0.55,"Baixo",IF(Tabela_Brasil[[#This Row],[IDHM]]&lt;=0.699,"Médio",IF(Tabela_Brasil[[#This Row],[IDHM]]&lt;=0.799,"Alto","Muito Alto")))</f>
        <v>Médio</v>
      </c>
      <c r="L4696" t="str">
        <f>VLOOKUP(Tabela_Brasil[[#This Row],[Estado]],'De-Para_Estado_Regiao'!$B$3:$C$29,2,FALSE)</f>
        <v>Nordeste</v>
      </c>
      <c r="M4696">
        <f>IF(Tabela_Brasil[[#This Row],[IBGE_1-4]]&gt;=951,1,0)</f>
        <v>0</v>
      </c>
      <c r="N4696">
        <f>IF(Tabela_Brasil[[#This Row],[COMP_P]]&lt;=2,1,0)</f>
        <v>1</v>
      </c>
    </row>
    <row r="4697" spans="1:14" x14ac:dyDescent="0.25">
      <c r="A4697" s="9" t="s">
        <v>4540</v>
      </c>
      <c r="B4697" s="9" t="s">
        <v>87</v>
      </c>
      <c r="C4697" s="9">
        <v>148</v>
      </c>
      <c r="D4697" s="9">
        <v>0.52700000000000002</v>
      </c>
      <c r="E4697" s="9">
        <v>0.46500000000000002</v>
      </c>
      <c r="F4697" s="9">
        <v>0.41299999999999998</v>
      </c>
      <c r="G4697" s="9">
        <v>5417.22</v>
      </c>
      <c r="H4697" s="10">
        <v>0</v>
      </c>
      <c r="I4697" t="str">
        <f>CONCATENATE(Tabela_Brasil[[#This Row],[Município]],"-",Tabela_Brasil[[#This Row],[Estado]])</f>
        <v>Milagres Do Maranhão-MA</v>
      </c>
      <c r="J4697">
        <f>IF(Tabela_Brasil[[#This Row],[IDHM]]&lt;=0.599,1,0)</f>
        <v>1</v>
      </c>
      <c r="K4697" t="str">
        <f>IF(Tabela_Brasil[[#This Row],[IDHM]]&lt;=0.55,"Baixo",IF(Tabela_Brasil[[#This Row],[IDHM]]&lt;=0.699,"Médio",IF(Tabela_Brasil[[#This Row],[IDHM]]&lt;=0.799,"Alto","Muito Alto")))</f>
        <v>Baixo</v>
      </c>
      <c r="L4697" t="str">
        <f>VLOOKUP(Tabela_Brasil[[#This Row],[Estado]],'De-Para_Estado_Regiao'!$B$3:$C$29,2,FALSE)</f>
        <v>Nordeste</v>
      </c>
      <c r="M4697">
        <f>IF(Tabela_Brasil[[#This Row],[IBGE_1-4]]&gt;=951,1,0)</f>
        <v>0</v>
      </c>
      <c r="N4697">
        <f>IF(Tabela_Brasil[[#This Row],[COMP_P]]&lt;=2,1,0)</f>
        <v>1</v>
      </c>
    </row>
    <row r="4698" spans="1:14" x14ac:dyDescent="0.25">
      <c r="A4698" s="12" t="s">
        <v>4541</v>
      </c>
      <c r="B4698" s="12" t="s">
        <v>33</v>
      </c>
      <c r="C4698" s="12">
        <v>77</v>
      </c>
      <c r="D4698" s="12">
        <v>0.69</v>
      </c>
      <c r="E4698" s="12">
        <v>0.69599999999999995</v>
      </c>
      <c r="F4698" s="12">
        <v>0.57799999999999996</v>
      </c>
      <c r="G4698" s="12">
        <v>17697.490000000002</v>
      </c>
      <c r="H4698" s="13">
        <v>1</v>
      </c>
      <c r="I4698" t="str">
        <f>CONCATENATE(Tabela_Brasil[[#This Row],[Município]],"-",Tabela_Brasil[[#This Row],[Estado]])</f>
        <v>Córrego Do Ouro-GO</v>
      </c>
      <c r="J4698">
        <f>IF(Tabela_Brasil[[#This Row],[IDHM]]&lt;=0.599,1,0)</f>
        <v>0</v>
      </c>
      <c r="K4698" t="str">
        <f>IF(Tabela_Brasil[[#This Row],[IDHM]]&lt;=0.55,"Baixo",IF(Tabela_Brasil[[#This Row],[IDHM]]&lt;=0.699,"Médio",IF(Tabela_Brasil[[#This Row],[IDHM]]&lt;=0.799,"Alto","Muito Alto")))</f>
        <v>Médio</v>
      </c>
      <c r="L4698" t="str">
        <f>VLOOKUP(Tabela_Brasil[[#This Row],[Estado]],'De-Para_Estado_Regiao'!$B$3:$C$29,2,FALSE)</f>
        <v>Centro-Oeste</v>
      </c>
      <c r="M4698">
        <f>IF(Tabela_Brasil[[#This Row],[IBGE_1-4]]&gt;=951,1,0)</f>
        <v>0</v>
      </c>
      <c r="N4698">
        <f>IF(Tabela_Brasil[[#This Row],[COMP_P]]&lt;=2,1,0)</f>
        <v>1</v>
      </c>
    </row>
    <row r="4699" spans="1:14" x14ac:dyDescent="0.25">
      <c r="A4699" s="9" t="s">
        <v>3297</v>
      </c>
      <c r="B4699" s="9" t="s">
        <v>16</v>
      </c>
      <c r="C4699" s="9">
        <v>58</v>
      </c>
      <c r="D4699" s="9">
        <v>0.69599999999999995</v>
      </c>
      <c r="E4699" s="9">
        <v>0.66700000000000004</v>
      </c>
      <c r="F4699" s="9">
        <v>0.59699999999999998</v>
      </c>
      <c r="G4699" s="9">
        <v>20282.38</v>
      </c>
      <c r="H4699" s="10">
        <v>4</v>
      </c>
      <c r="I4699" t="str">
        <f>CONCATENATE(Tabela_Brasil[[#This Row],[Município]],"-",Tabela_Brasil[[#This Row],[Estado]])</f>
        <v>Vargem Bonita-MG</v>
      </c>
      <c r="J4699">
        <f>IF(Tabela_Brasil[[#This Row],[IDHM]]&lt;=0.599,1,0)</f>
        <v>0</v>
      </c>
      <c r="K4699" t="str">
        <f>IF(Tabela_Brasil[[#This Row],[IDHM]]&lt;=0.55,"Baixo",IF(Tabela_Brasil[[#This Row],[IDHM]]&lt;=0.699,"Médio",IF(Tabela_Brasil[[#This Row],[IDHM]]&lt;=0.799,"Alto","Muito Alto")))</f>
        <v>Médio</v>
      </c>
      <c r="L4699" t="str">
        <f>VLOOKUP(Tabela_Brasil[[#This Row],[Estado]],'De-Para_Estado_Regiao'!$B$3:$C$29,2,FALSE)</f>
        <v>Sudeste</v>
      </c>
      <c r="M4699">
        <f>IF(Tabela_Brasil[[#This Row],[IBGE_1-4]]&gt;=951,1,0)</f>
        <v>0</v>
      </c>
      <c r="N4699">
        <f>IF(Tabela_Brasil[[#This Row],[COMP_P]]&lt;=2,1,0)</f>
        <v>0</v>
      </c>
    </row>
    <row r="4700" spans="1:14" x14ac:dyDescent="0.25">
      <c r="A4700" s="12" t="s">
        <v>4542</v>
      </c>
      <c r="B4700" s="12" t="s">
        <v>16</v>
      </c>
      <c r="C4700" s="12">
        <v>173</v>
      </c>
      <c r="D4700" s="12">
        <v>0.60399999999999998</v>
      </c>
      <c r="E4700" s="12">
        <v>0.56000000000000005</v>
      </c>
      <c r="F4700" s="12">
        <v>0.52</v>
      </c>
      <c r="G4700" s="12">
        <v>9547.36</v>
      </c>
      <c r="H4700" s="13">
        <v>2</v>
      </c>
      <c r="I4700" t="str">
        <f>CONCATENATE(Tabela_Brasil[[#This Row],[Município]],"-",Tabela_Brasil[[#This Row],[Estado]])</f>
        <v>Berizal-MG</v>
      </c>
      <c r="J4700">
        <f>IF(Tabela_Brasil[[#This Row],[IDHM]]&lt;=0.599,1,0)</f>
        <v>0</v>
      </c>
      <c r="K4700" t="str">
        <f>IF(Tabela_Brasil[[#This Row],[IDHM]]&lt;=0.55,"Baixo",IF(Tabela_Brasil[[#This Row],[IDHM]]&lt;=0.699,"Médio",IF(Tabela_Brasil[[#This Row],[IDHM]]&lt;=0.799,"Alto","Muito Alto")))</f>
        <v>Médio</v>
      </c>
      <c r="L4700" t="str">
        <f>VLOOKUP(Tabela_Brasil[[#This Row],[Estado]],'De-Para_Estado_Regiao'!$B$3:$C$29,2,FALSE)</f>
        <v>Sudeste</v>
      </c>
      <c r="M4700">
        <f>IF(Tabela_Brasil[[#This Row],[IBGE_1-4]]&gt;=951,1,0)</f>
        <v>0</v>
      </c>
      <c r="N4700">
        <f>IF(Tabela_Brasil[[#This Row],[COMP_P]]&lt;=2,1,0)</f>
        <v>1</v>
      </c>
    </row>
    <row r="4701" spans="1:14" x14ac:dyDescent="0.25">
      <c r="A4701" s="9" t="s">
        <v>3492</v>
      </c>
      <c r="B4701" s="9" t="s">
        <v>82</v>
      </c>
      <c r="C4701" s="9">
        <v>139</v>
      </c>
      <c r="D4701" s="9">
        <v>0.56999999999999995</v>
      </c>
      <c r="E4701" s="9">
        <v>0.58399999999999996</v>
      </c>
      <c r="F4701" s="9">
        <v>0.44</v>
      </c>
      <c r="G4701" s="9">
        <v>7526.2</v>
      </c>
      <c r="H4701" s="10">
        <v>5</v>
      </c>
      <c r="I4701" t="str">
        <f>CONCATENATE(Tabela_Brasil[[#This Row],[Município]],"-",Tabela_Brasil[[#This Row],[Estado]])</f>
        <v>Barra De São Miguel-PB</v>
      </c>
      <c r="J4701">
        <f>IF(Tabela_Brasil[[#This Row],[IDHM]]&lt;=0.599,1,0)</f>
        <v>1</v>
      </c>
      <c r="K4701" t="str">
        <f>IF(Tabela_Brasil[[#This Row],[IDHM]]&lt;=0.55,"Baixo",IF(Tabela_Brasil[[#This Row],[IDHM]]&lt;=0.699,"Médio",IF(Tabela_Brasil[[#This Row],[IDHM]]&lt;=0.799,"Alto","Muito Alto")))</f>
        <v>Médio</v>
      </c>
      <c r="L4701" t="str">
        <f>VLOOKUP(Tabela_Brasil[[#This Row],[Estado]],'De-Para_Estado_Regiao'!$B$3:$C$29,2,FALSE)</f>
        <v>Nordeste</v>
      </c>
      <c r="M4701">
        <f>IF(Tabela_Brasil[[#This Row],[IBGE_1-4]]&gt;=951,1,0)</f>
        <v>0</v>
      </c>
      <c r="N4701">
        <f>IF(Tabela_Brasil[[#This Row],[COMP_P]]&lt;=2,1,0)</f>
        <v>0</v>
      </c>
    </row>
    <row r="4702" spans="1:14" x14ac:dyDescent="0.25">
      <c r="A4702" s="12" t="s">
        <v>4543</v>
      </c>
      <c r="B4702" s="12" t="s">
        <v>22</v>
      </c>
      <c r="C4702" s="12">
        <v>32</v>
      </c>
      <c r="D4702" s="12">
        <v>0.69</v>
      </c>
      <c r="E4702" s="12">
        <v>0.69</v>
      </c>
      <c r="F4702" s="12">
        <v>0.59399999999999997</v>
      </c>
      <c r="G4702" s="12">
        <v>23780.46</v>
      </c>
      <c r="H4702" s="13">
        <v>0</v>
      </c>
      <c r="I4702" t="str">
        <f>CONCATENATE(Tabela_Brasil[[#This Row],[Município]],"-",Tabela_Brasil[[#This Row],[Estado]])</f>
        <v>Esperança Nova-PR</v>
      </c>
      <c r="J4702">
        <f>IF(Tabela_Brasil[[#This Row],[IDHM]]&lt;=0.599,1,0)</f>
        <v>0</v>
      </c>
      <c r="K4702" t="str">
        <f>IF(Tabela_Brasil[[#This Row],[IDHM]]&lt;=0.55,"Baixo",IF(Tabela_Brasil[[#This Row],[IDHM]]&lt;=0.699,"Médio",IF(Tabela_Brasil[[#This Row],[IDHM]]&lt;=0.799,"Alto","Muito Alto")))</f>
        <v>Médio</v>
      </c>
      <c r="L4702" t="str">
        <f>VLOOKUP(Tabela_Brasil[[#This Row],[Estado]],'De-Para_Estado_Regiao'!$B$3:$C$29,2,FALSE)</f>
        <v>Sul</v>
      </c>
      <c r="M4702">
        <f>IF(Tabela_Brasil[[#This Row],[IBGE_1-4]]&gt;=951,1,0)</f>
        <v>0</v>
      </c>
      <c r="N4702">
        <f>IF(Tabela_Brasil[[#This Row],[COMP_P]]&lt;=2,1,0)</f>
        <v>1</v>
      </c>
    </row>
    <row r="4703" spans="1:14" x14ac:dyDescent="0.25">
      <c r="A4703" s="9" t="s">
        <v>4544</v>
      </c>
      <c r="B4703" s="9" t="s">
        <v>16</v>
      </c>
      <c r="C4703" s="9">
        <v>241</v>
      </c>
      <c r="D4703" s="9">
        <v>0.624</v>
      </c>
      <c r="E4703" s="9">
        <v>0.63</v>
      </c>
      <c r="F4703" s="9">
        <v>0.47799999999999998</v>
      </c>
      <c r="G4703" s="9">
        <v>8301.15</v>
      </c>
      <c r="H4703" s="10">
        <v>3</v>
      </c>
      <c r="I4703" t="str">
        <f>CONCATENATE(Tabela_Brasil[[#This Row],[Município]],"-",Tabela_Brasil[[#This Row],[Estado]])</f>
        <v>Capitão Andrade-MG</v>
      </c>
      <c r="J4703">
        <f>IF(Tabela_Brasil[[#This Row],[IDHM]]&lt;=0.599,1,0)</f>
        <v>0</v>
      </c>
      <c r="K4703" t="str">
        <f>IF(Tabela_Brasil[[#This Row],[IDHM]]&lt;=0.55,"Baixo",IF(Tabela_Brasil[[#This Row],[IDHM]]&lt;=0.699,"Médio",IF(Tabela_Brasil[[#This Row],[IDHM]]&lt;=0.799,"Alto","Muito Alto")))</f>
        <v>Médio</v>
      </c>
      <c r="L4703" t="str">
        <f>VLOOKUP(Tabela_Brasil[[#This Row],[Estado]],'De-Para_Estado_Regiao'!$B$3:$C$29,2,FALSE)</f>
        <v>Sudeste</v>
      </c>
      <c r="M4703">
        <f>IF(Tabela_Brasil[[#This Row],[IBGE_1-4]]&gt;=951,1,0)</f>
        <v>0</v>
      </c>
      <c r="N4703">
        <f>IF(Tabela_Brasil[[#This Row],[COMP_P]]&lt;=2,1,0)</f>
        <v>0</v>
      </c>
    </row>
    <row r="4704" spans="1:14" x14ac:dyDescent="0.25">
      <c r="A4704" s="12" t="s">
        <v>4545</v>
      </c>
      <c r="B4704" s="12" t="s">
        <v>24</v>
      </c>
      <c r="C4704" s="12">
        <v>281</v>
      </c>
      <c r="D4704" s="12">
        <v>0.57799999999999996</v>
      </c>
      <c r="E4704" s="12">
        <v>0.59599999999999997</v>
      </c>
      <c r="F4704" s="12">
        <v>0.46400000000000002</v>
      </c>
      <c r="G4704" s="12">
        <v>7664.18</v>
      </c>
      <c r="H4704" s="13">
        <v>4</v>
      </c>
      <c r="I4704" t="str">
        <f>CONCATENATE(Tabela_Brasil[[#This Row],[Município]],"-",Tabela_Brasil[[#This Row],[Estado]])</f>
        <v>Firmino Alves-BA</v>
      </c>
      <c r="J4704">
        <f>IF(Tabela_Brasil[[#This Row],[IDHM]]&lt;=0.599,1,0)</f>
        <v>1</v>
      </c>
      <c r="K4704" t="str">
        <f>IF(Tabela_Brasil[[#This Row],[IDHM]]&lt;=0.55,"Baixo",IF(Tabela_Brasil[[#This Row],[IDHM]]&lt;=0.699,"Médio",IF(Tabela_Brasil[[#This Row],[IDHM]]&lt;=0.799,"Alto","Muito Alto")))</f>
        <v>Médio</v>
      </c>
      <c r="L4704" t="str">
        <f>VLOOKUP(Tabela_Brasil[[#This Row],[Estado]],'De-Para_Estado_Regiao'!$B$3:$C$29,2,FALSE)</f>
        <v>Nordeste</v>
      </c>
      <c r="M4704">
        <f>IF(Tabela_Brasil[[#This Row],[IBGE_1-4]]&gt;=951,1,0)</f>
        <v>0</v>
      </c>
      <c r="N4704">
        <f>IF(Tabela_Brasil[[#This Row],[COMP_P]]&lt;=2,1,0)</f>
        <v>0</v>
      </c>
    </row>
    <row r="4705" spans="1:14" x14ac:dyDescent="0.25">
      <c r="A4705" s="9" t="s">
        <v>4546</v>
      </c>
      <c r="B4705" s="9" t="s">
        <v>82</v>
      </c>
      <c r="C4705" s="9">
        <v>177</v>
      </c>
      <c r="D4705" s="9">
        <v>0.59699999999999998</v>
      </c>
      <c r="E4705" s="9">
        <v>0.63200000000000001</v>
      </c>
      <c r="F4705" s="9">
        <v>0.44700000000000001</v>
      </c>
      <c r="G4705" s="9">
        <v>7966.25</v>
      </c>
      <c r="H4705" s="10">
        <v>2</v>
      </c>
      <c r="I4705" t="str">
        <f>CONCATENATE(Tabela_Brasil[[#This Row],[Município]],"-",Tabela_Brasil[[#This Row],[Estado]])</f>
        <v>Aguiar-PB</v>
      </c>
      <c r="J4705">
        <f>IF(Tabela_Brasil[[#This Row],[IDHM]]&lt;=0.599,1,0)</f>
        <v>1</v>
      </c>
      <c r="K4705" t="str">
        <f>IF(Tabela_Brasil[[#This Row],[IDHM]]&lt;=0.55,"Baixo",IF(Tabela_Brasil[[#This Row],[IDHM]]&lt;=0.699,"Médio",IF(Tabela_Brasil[[#This Row],[IDHM]]&lt;=0.799,"Alto","Muito Alto")))</f>
        <v>Médio</v>
      </c>
      <c r="L4705" t="str">
        <f>VLOOKUP(Tabela_Brasil[[#This Row],[Estado]],'De-Para_Estado_Regiao'!$B$3:$C$29,2,FALSE)</f>
        <v>Nordeste</v>
      </c>
      <c r="M4705">
        <f>IF(Tabela_Brasil[[#This Row],[IBGE_1-4]]&gt;=951,1,0)</f>
        <v>0</v>
      </c>
      <c r="N4705">
        <f>IF(Tabela_Brasil[[#This Row],[COMP_P]]&lt;=2,1,0)</f>
        <v>1</v>
      </c>
    </row>
    <row r="4706" spans="1:14" x14ac:dyDescent="0.25">
      <c r="A4706" s="12" t="s">
        <v>4547</v>
      </c>
      <c r="B4706" s="12" t="s">
        <v>33</v>
      </c>
      <c r="C4706" s="12">
        <v>130</v>
      </c>
      <c r="D4706" s="12">
        <v>0.63700000000000001</v>
      </c>
      <c r="E4706" s="12">
        <v>0.56899999999999995</v>
      </c>
      <c r="F4706" s="12">
        <v>0.55700000000000005</v>
      </c>
      <c r="G4706" s="12">
        <v>10616.44</v>
      </c>
      <c r="H4706" s="13">
        <v>2</v>
      </c>
      <c r="I4706" t="str">
        <f>CONCATENATE(Tabela_Brasil[[#This Row],[Município]],"-",Tabela_Brasil[[#This Row],[Estado]])</f>
        <v>Guarani De Goiás-GO</v>
      </c>
      <c r="J4706">
        <f>IF(Tabela_Brasil[[#This Row],[IDHM]]&lt;=0.599,1,0)</f>
        <v>0</v>
      </c>
      <c r="K4706" t="str">
        <f>IF(Tabela_Brasil[[#This Row],[IDHM]]&lt;=0.55,"Baixo",IF(Tabela_Brasil[[#This Row],[IDHM]]&lt;=0.699,"Médio",IF(Tabela_Brasil[[#This Row],[IDHM]]&lt;=0.799,"Alto","Muito Alto")))</f>
        <v>Médio</v>
      </c>
      <c r="L4706" t="str">
        <f>VLOOKUP(Tabela_Brasil[[#This Row],[Estado]],'De-Para_Estado_Regiao'!$B$3:$C$29,2,FALSE)</f>
        <v>Centro-Oeste</v>
      </c>
      <c r="M4706">
        <f>IF(Tabela_Brasil[[#This Row],[IBGE_1-4]]&gt;=951,1,0)</f>
        <v>0</v>
      </c>
      <c r="N4706">
        <f>IF(Tabela_Brasil[[#This Row],[COMP_P]]&lt;=2,1,0)</f>
        <v>1</v>
      </c>
    </row>
    <row r="4707" spans="1:14" x14ac:dyDescent="0.25">
      <c r="A4707" s="9" t="s">
        <v>4548</v>
      </c>
      <c r="B4707" s="9" t="s">
        <v>118</v>
      </c>
      <c r="C4707" s="9">
        <v>298</v>
      </c>
      <c r="D4707" s="9">
        <v>0.52300000000000002</v>
      </c>
      <c r="E4707" s="9">
        <v>0.496</v>
      </c>
      <c r="F4707" s="9">
        <v>0.40100000000000002</v>
      </c>
      <c r="G4707" s="9">
        <v>5678.15</v>
      </c>
      <c r="H4707" s="10">
        <v>0</v>
      </c>
      <c r="I4707" t="str">
        <f>CONCATENATE(Tabela_Brasil[[#This Row],[Município]],"-",Tabela_Brasil[[#This Row],[Estado]])</f>
        <v>São João Do Arraial-PI</v>
      </c>
      <c r="J4707">
        <f>IF(Tabela_Brasil[[#This Row],[IDHM]]&lt;=0.599,1,0)</f>
        <v>1</v>
      </c>
      <c r="K4707" t="str">
        <f>IF(Tabela_Brasil[[#This Row],[IDHM]]&lt;=0.55,"Baixo",IF(Tabela_Brasil[[#This Row],[IDHM]]&lt;=0.699,"Médio",IF(Tabela_Brasil[[#This Row],[IDHM]]&lt;=0.799,"Alto","Muito Alto")))</f>
        <v>Baixo</v>
      </c>
      <c r="L4707" t="str">
        <f>VLOOKUP(Tabela_Brasil[[#This Row],[Estado]],'De-Para_Estado_Regiao'!$B$3:$C$29,2,FALSE)</f>
        <v>Nordeste</v>
      </c>
      <c r="M4707">
        <f>IF(Tabela_Brasil[[#This Row],[IBGE_1-4]]&gt;=951,1,0)</f>
        <v>0</v>
      </c>
      <c r="N4707">
        <f>IF(Tabela_Brasil[[#This Row],[COMP_P]]&lt;=2,1,0)</f>
        <v>1</v>
      </c>
    </row>
    <row r="4708" spans="1:14" x14ac:dyDescent="0.25">
      <c r="A4708" s="12" t="s">
        <v>4549</v>
      </c>
      <c r="B4708" s="12" t="s">
        <v>31</v>
      </c>
      <c r="C4708" s="12">
        <v>260</v>
      </c>
      <c r="D4708" s="12">
        <v>0.56799999999999995</v>
      </c>
      <c r="E4708" s="12">
        <v>0.54800000000000004</v>
      </c>
      <c r="F4708" s="12">
        <v>0.44900000000000001</v>
      </c>
      <c r="G4708" s="12">
        <v>6471.01</v>
      </c>
      <c r="H4708" s="13">
        <v>0</v>
      </c>
      <c r="I4708" t="str">
        <f>CONCATENATE(Tabela_Brasil[[#This Row],[Município]],"-",Tabela_Brasil[[#This Row],[Estado]])</f>
        <v>General Sampaio-CE</v>
      </c>
      <c r="J4708">
        <f>IF(Tabela_Brasil[[#This Row],[IDHM]]&lt;=0.599,1,0)</f>
        <v>1</v>
      </c>
      <c r="K4708" t="str">
        <f>IF(Tabela_Brasil[[#This Row],[IDHM]]&lt;=0.55,"Baixo",IF(Tabela_Brasil[[#This Row],[IDHM]]&lt;=0.699,"Médio",IF(Tabela_Brasil[[#This Row],[IDHM]]&lt;=0.799,"Alto","Muito Alto")))</f>
        <v>Médio</v>
      </c>
      <c r="L4708" t="str">
        <f>VLOOKUP(Tabela_Brasil[[#This Row],[Estado]],'De-Para_Estado_Regiao'!$B$3:$C$29,2,FALSE)</f>
        <v>Nordeste</v>
      </c>
      <c r="M4708">
        <f>IF(Tabela_Brasil[[#This Row],[IBGE_1-4]]&gt;=951,1,0)</f>
        <v>0</v>
      </c>
      <c r="N4708">
        <f>IF(Tabela_Brasil[[#This Row],[COMP_P]]&lt;=2,1,0)</f>
        <v>1</v>
      </c>
    </row>
    <row r="4709" spans="1:14" x14ac:dyDescent="0.25">
      <c r="A4709" s="9" t="s">
        <v>3938</v>
      </c>
      <c r="B4709" s="9" t="s">
        <v>33</v>
      </c>
      <c r="C4709" s="9">
        <v>148</v>
      </c>
      <c r="D4709" s="9">
        <v>0.71</v>
      </c>
      <c r="E4709" s="9">
        <v>0.70299999999999996</v>
      </c>
      <c r="F4709" s="9">
        <v>0.59299999999999997</v>
      </c>
      <c r="G4709" s="9">
        <v>13092.37</v>
      </c>
      <c r="H4709" s="10">
        <v>5</v>
      </c>
      <c r="I4709" t="str">
        <f>CONCATENATE(Tabela_Brasil[[#This Row],[Município]],"-",Tabela_Brasil[[#This Row],[Estado]])</f>
        <v>Estrela Do Norte-GO</v>
      </c>
      <c r="J4709">
        <f>IF(Tabela_Brasil[[#This Row],[IDHM]]&lt;=0.599,1,0)</f>
        <v>0</v>
      </c>
      <c r="K4709" t="str">
        <f>IF(Tabela_Brasil[[#This Row],[IDHM]]&lt;=0.55,"Baixo",IF(Tabela_Brasil[[#This Row],[IDHM]]&lt;=0.699,"Médio",IF(Tabela_Brasil[[#This Row],[IDHM]]&lt;=0.799,"Alto","Muito Alto")))</f>
        <v>Alto</v>
      </c>
      <c r="L4709" t="str">
        <f>VLOOKUP(Tabela_Brasil[[#This Row],[Estado]],'De-Para_Estado_Regiao'!$B$3:$C$29,2,FALSE)</f>
        <v>Centro-Oeste</v>
      </c>
      <c r="M4709">
        <f>IF(Tabela_Brasil[[#This Row],[IBGE_1-4]]&gt;=951,1,0)</f>
        <v>0</v>
      </c>
      <c r="N4709">
        <f>IF(Tabela_Brasil[[#This Row],[COMP_P]]&lt;=2,1,0)</f>
        <v>0</v>
      </c>
    </row>
    <row r="4710" spans="1:14" x14ac:dyDescent="0.25">
      <c r="A4710" s="12" t="s">
        <v>365</v>
      </c>
      <c r="B4710" s="12" t="s">
        <v>16</v>
      </c>
      <c r="C4710" s="12">
        <v>207</v>
      </c>
      <c r="D4710" s="12">
        <v>0.66</v>
      </c>
      <c r="E4710" s="12">
        <v>0.63800000000000001</v>
      </c>
      <c r="F4710" s="12">
        <v>0.55500000000000005</v>
      </c>
      <c r="G4710" s="12">
        <v>7430.75</v>
      </c>
      <c r="H4710" s="13">
        <v>4</v>
      </c>
      <c r="I4710" t="str">
        <f>CONCATENATE(Tabela_Brasil[[#This Row],[Município]],"-",Tabela_Brasil[[#This Row],[Estado]])</f>
        <v>Mesquita-MG</v>
      </c>
      <c r="J4710">
        <f>IF(Tabela_Brasil[[#This Row],[IDHM]]&lt;=0.599,1,0)</f>
        <v>0</v>
      </c>
      <c r="K4710" t="str">
        <f>IF(Tabela_Brasil[[#This Row],[IDHM]]&lt;=0.55,"Baixo",IF(Tabela_Brasil[[#This Row],[IDHM]]&lt;=0.699,"Médio",IF(Tabela_Brasil[[#This Row],[IDHM]]&lt;=0.799,"Alto","Muito Alto")))</f>
        <v>Médio</v>
      </c>
      <c r="L4710" t="str">
        <f>VLOOKUP(Tabela_Brasil[[#This Row],[Estado]],'De-Para_Estado_Regiao'!$B$3:$C$29,2,FALSE)</f>
        <v>Sudeste</v>
      </c>
      <c r="M4710">
        <f>IF(Tabela_Brasil[[#This Row],[IBGE_1-4]]&gt;=951,1,0)</f>
        <v>0</v>
      </c>
      <c r="N4710">
        <f>IF(Tabela_Brasil[[#This Row],[COMP_P]]&lt;=2,1,0)</f>
        <v>0</v>
      </c>
    </row>
    <row r="4711" spans="1:14" x14ac:dyDescent="0.25">
      <c r="A4711" s="9" t="s">
        <v>4550</v>
      </c>
      <c r="B4711" s="9" t="s">
        <v>111</v>
      </c>
      <c r="C4711" s="9">
        <v>115</v>
      </c>
      <c r="D4711" s="9">
        <v>0.63400000000000001</v>
      </c>
      <c r="E4711" s="9">
        <v>0.6</v>
      </c>
      <c r="F4711" s="9">
        <v>0.54300000000000004</v>
      </c>
      <c r="G4711" s="9">
        <v>13378.78</v>
      </c>
      <c r="H4711" s="10">
        <v>0</v>
      </c>
      <c r="I4711" t="str">
        <f>CONCATENATE(Tabela_Brasil[[#This Row],[Município]],"-",Tabela_Brasil[[#This Row],[Estado]])</f>
        <v>Santa Maria Do Tocantins-TO</v>
      </c>
      <c r="J4711">
        <f>IF(Tabela_Brasil[[#This Row],[IDHM]]&lt;=0.599,1,0)</f>
        <v>0</v>
      </c>
      <c r="K4711" t="str">
        <f>IF(Tabela_Brasil[[#This Row],[IDHM]]&lt;=0.55,"Baixo",IF(Tabela_Brasil[[#This Row],[IDHM]]&lt;=0.699,"Médio",IF(Tabela_Brasil[[#This Row],[IDHM]]&lt;=0.799,"Alto","Muito Alto")))</f>
        <v>Médio</v>
      </c>
      <c r="L4711" t="str">
        <f>VLOOKUP(Tabela_Brasil[[#This Row],[Estado]],'De-Para_Estado_Regiao'!$B$3:$C$29,2,FALSE)</f>
        <v>Norte</v>
      </c>
      <c r="M4711">
        <f>IF(Tabela_Brasil[[#This Row],[IBGE_1-4]]&gt;=951,1,0)</f>
        <v>0</v>
      </c>
      <c r="N4711">
        <f>IF(Tabela_Brasil[[#This Row],[COMP_P]]&lt;=2,1,0)</f>
        <v>1</v>
      </c>
    </row>
    <row r="4712" spans="1:14" x14ac:dyDescent="0.25">
      <c r="A4712" s="12" t="s">
        <v>4551</v>
      </c>
      <c r="B4712" s="12" t="s">
        <v>16</v>
      </c>
      <c r="C4712" s="12">
        <v>149</v>
      </c>
      <c r="D4712" s="12">
        <v>0.69</v>
      </c>
      <c r="E4712" s="12">
        <v>0.64300000000000002</v>
      </c>
      <c r="F4712" s="12">
        <v>0.65500000000000003</v>
      </c>
      <c r="G4712" s="12">
        <v>11465.35</v>
      </c>
      <c r="H4712" s="13">
        <v>1</v>
      </c>
      <c r="I4712" t="str">
        <f>CONCATENATE(Tabela_Brasil[[#This Row],[Município]],"-",Tabela_Brasil[[#This Row],[Estado]])</f>
        <v>Santana De Cataguases-MG</v>
      </c>
      <c r="J4712">
        <f>IF(Tabela_Brasil[[#This Row],[IDHM]]&lt;=0.599,1,0)</f>
        <v>0</v>
      </c>
      <c r="K4712" t="str">
        <f>IF(Tabela_Brasil[[#This Row],[IDHM]]&lt;=0.55,"Baixo",IF(Tabela_Brasil[[#This Row],[IDHM]]&lt;=0.699,"Médio",IF(Tabela_Brasil[[#This Row],[IDHM]]&lt;=0.799,"Alto","Muito Alto")))</f>
        <v>Médio</v>
      </c>
      <c r="L4712" t="str">
        <f>VLOOKUP(Tabela_Brasil[[#This Row],[Estado]],'De-Para_Estado_Regiao'!$B$3:$C$29,2,FALSE)</f>
        <v>Sudeste</v>
      </c>
      <c r="M4712">
        <f>IF(Tabela_Brasil[[#This Row],[IBGE_1-4]]&gt;=951,1,0)</f>
        <v>0</v>
      </c>
      <c r="N4712">
        <f>IF(Tabela_Brasil[[#This Row],[COMP_P]]&lt;=2,1,0)</f>
        <v>1</v>
      </c>
    </row>
    <row r="4713" spans="1:14" x14ac:dyDescent="0.25">
      <c r="A4713" s="9" t="s">
        <v>3034</v>
      </c>
      <c r="B4713" s="9" t="s">
        <v>111</v>
      </c>
      <c r="C4713" s="9">
        <v>132</v>
      </c>
      <c r="D4713" s="9">
        <v>0.56999999999999995</v>
      </c>
      <c r="E4713" s="9">
        <v>0.503</v>
      </c>
      <c r="F4713" s="9">
        <v>0.49</v>
      </c>
      <c r="G4713" s="9">
        <v>9680.4599999999991</v>
      </c>
      <c r="H4713" s="10">
        <v>1</v>
      </c>
      <c r="I4713" t="str">
        <f>CONCATENATE(Tabela_Brasil[[#This Row],[Município]],"-",Tabela_Brasil[[#This Row],[Estado]])</f>
        <v>Riachinho-TO</v>
      </c>
      <c r="J4713">
        <f>IF(Tabela_Brasil[[#This Row],[IDHM]]&lt;=0.599,1,0)</f>
        <v>1</v>
      </c>
      <c r="K4713" t="str">
        <f>IF(Tabela_Brasil[[#This Row],[IDHM]]&lt;=0.55,"Baixo",IF(Tabela_Brasil[[#This Row],[IDHM]]&lt;=0.699,"Médio",IF(Tabela_Brasil[[#This Row],[IDHM]]&lt;=0.799,"Alto","Muito Alto")))</f>
        <v>Médio</v>
      </c>
      <c r="L4713" t="str">
        <f>VLOOKUP(Tabela_Brasil[[#This Row],[Estado]],'De-Para_Estado_Regiao'!$B$3:$C$29,2,FALSE)</f>
        <v>Norte</v>
      </c>
      <c r="M4713">
        <f>IF(Tabela_Brasil[[#This Row],[IBGE_1-4]]&gt;=951,1,0)</f>
        <v>0</v>
      </c>
      <c r="N4713">
        <f>IF(Tabela_Brasil[[#This Row],[COMP_P]]&lt;=2,1,0)</f>
        <v>1</v>
      </c>
    </row>
    <row r="4714" spans="1:14" x14ac:dyDescent="0.25">
      <c r="A4714" s="12" t="s">
        <v>4552</v>
      </c>
      <c r="B4714" s="12" t="s">
        <v>16</v>
      </c>
      <c r="C4714" s="12">
        <v>111</v>
      </c>
      <c r="D4714" s="12">
        <v>0.59699999999999998</v>
      </c>
      <c r="E4714" s="12">
        <v>0.55700000000000005</v>
      </c>
      <c r="F4714" s="12">
        <v>0.497</v>
      </c>
      <c r="G4714" s="12">
        <v>9530.4599999999991</v>
      </c>
      <c r="H4714" s="13">
        <v>6</v>
      </c>
      <c r="I4714" t="str">
        <f>CONCATENATE(Tabela_Brasil[[#This Row],[Município]],"-",Tabela_Brasil[[#This Row],[Estado]])</f>
        <v>Materlândia-MG</v>
      </c>
      <c r="J4714">
        <f>IF(Tabela_Brasil[[#This Row],[IDHM]]&lt;=0.599,1,0)</f>
        <v>1</v>
      </c>
      <c r="K4714" t="str">
        <f>IF(Tabela_Brasil[[#This Row],[IDHM]]&lt;=0.55,"Baixo",IF(Tabela_Brasil[[#This Row],[IDHM]]&lt;=0.699,"Médio",IF(Tabela_Brasil[[#This Row],[IDHM]]&lt;=0.799,"Alto","Muito Alto")))</f>
        <v>Médio</v>
      </c>
      <c r="L4714" t="str">
        <f>VLOOKUP(Tabela_Brasil[[#This Row],[Estado]],'De-Para_Estado_Regiao'!$B$3:$C$29,2,FALSE)</f>
        <v>Sudeste</v>
      </c>
      <c r="M4714">
        <f>IF(Tabela_Brasil[[#This Row],[IBGE_1-4]]&gt;=951,1,0)</f>
        <v>0</v>
      </c>
      <c r="N4714">
        <f>IF(Tabela_Brasil[[#This Row],[COMP_P]]&lt;=2,1,0)</f>
        <v>0</v>
      </c>
    </row>
    <row r="4715" spans="1:14" x14ac:dyDescent="0.25">
      <c r="A4715" s="9" t="s">
        <v>4553</v>
      </c>
      <c r="B4715" s="9" t="s">
        <v>16</v>
      </c>
      <c r="C4715" s="9">
        <v>223</v>
      </c>
      <c r="D4715" s="9">
        <v>0.65900000000000003</v>
      </c>
      <c r="E4715" s="9">
        <v>0.6</v>
      </c>
      <c r="F4715" s="9">
        <v>0.59199999999999997</v>
      </c>
      <c r="G4715" s="9">
        <v>9966.61</v>
      </c>
      <c r="H4715" s="10">
        <v>2</v>
      </c>
      <c r="I4715" t="str">
        <f>CONCATENATE(Tabela_Brasil[[#This Row],[Município]],"-",Tabela_Brasil[[#This Row],[Estado]])</f>
        <v>Couto De Magalhães De Minas-MG</v>
      </c>
      <c r="J4715">
        <f>IF(Tabela_Brasil[[#This Row],[IDHM]]&lt;=0.599,1,0)</f>
        <v>0</v>
      </c>
      <c r="K4715" t="str">
        <f>IF(Tabela_Brasil[[#This Row],[IDHM]]&lt;=0.55,"Baixo",IF(Tabela_Brasil[[#This Row],[IDHM]]&lt;=0.699,"Médio",IF(Tabela_Brasil[[#This Row],[IDHM]]&lt;=0.799,"Alto","Muito Alto")))</f>
        <v>Médio</v>
      </c>
      <c r="L4715" t="str">
        <f>VLOOKUP(Tabela_Brasil[[#This Row],[Estado]],'De-Para_Estado_Regiao'!$B$3:$C$29,2,FALSE)</f>
        <v>Sudeste</v>
      </c>
      <c r="M4715">
        <f>IF(Tabela_Brasil[[#This Row],[IBGE_1-4]]&gt;=951,1,0)</f>
        <v>0</v>
      </c>
      <c r="N4715">
        <f>IF(Tabela_Brasil[[#This Row],[COMP_P]]&lt;=2,1,0)</f>
        <v>1</v>
      </c>
    </row>
    <row r="4716" spans="1:14" x14ac:dyDescent="0.25">
      <c r="A4716" s="12" t="s">
        <v>4554</v>
      </c>
      <c r="B4716" s="12" t="s">
        <v>111</v>
      </c>
      <c r="C4716" s="12">
        <v>128</v>
      </c>
      <c r="D4716" s="12">
        <v>0.64800000000000002</v>
      </c>
      <c r="E4716" s="12">
        <v>0.57599999999999996</v>
      </c>
      <c r="F4716" s="12">
        <v>0.61199999999999999</v>
      </c>
      <c r="G4716" s="12">
        <v>12943.4</v>
      </c>
      <c r="H4716" s="13">
        <v>1</v>
      </c>
      <c r="I4716" t="str">
        <f>CONCATENATE(Tabela_Brasil[[#This Row],[Município]],"-",Tabela_Brasil[[#This Row],[Estado]])</f>
        <v>Angico-TO</v>
      </c>
      <c r="J4716">
        <f>IF(Tabela_Brasil[[#This Row],[IDHM]]&lt;=0.599,1,0)</f>
        <v>0</v>
      </c>
      <c r="K4716" t="str">
        <f>IF(Tabela_Brasil[[#This Row],[IDHM]]&lt;=0.55,"Baixo",IF(Tabela_Brasil[[#This Row],[IDHM]]&lt;=0.699,"Médio",IF(Tabela_Brasil[[#This Row],[IDHM]]&lt;=0.799,"Alto","Muito Alto")))</f>
        <v>Médio</v>
      </c>
      <c r="L4716" t="str">
        <f>VLOOKUP(Tabela_Brasil[[#This Row],[Estado]],'De-Para_Estado_Regiao'!$B$3:$C$29,2,FALSE)</f>
        <v>Norte</v>
      </c>
      <c r="M4716">
        <f>IF(Tabela_Brasil[[#This Row],[IBGE_1-4]]&gt;=951,1,0)</f>
        <v>0</v>
      </c>
      <c r="N4716">
        <f>IF(Tabela_Brasil[[#This Row],[COMP_P]]&lt;=2,1,0)</f>
        <v>1</v>
      </c>
    </row>
    <row r="4717" spans="1:14" x14ac:dyDescent="0.25">
      <c r="A4717" s="9" t="s">
        <v>4555</v>
      </c>
      <c r="B4717" s="9" t="s">
        <v>33</v>
      </c>
      <c r="C4717" s="9">
        <v>80</v>
      </c>
      <c r="D4717" s="9">
        <v>0.67</v>
      </c>
      <c r="E4717" s="9">
        <v>0.63200000000000001</v>
      </c>
      <c r="F4717" s="9">
        <v>0.57899999999999996</v>
      </c>
      <c r="G4717" s="9">
        <v>14815.38</v>
      </c>
      <c r="H4717" s="10">
        <v>4</v>
      </c>
      <c r="I4717" t="str">
        <f>CONCATENATE(Tabela_Brasil[[#This Row],[Município]],"-",Tabela_Brasil[[#This Row],[Estado]])</f>
        <v>Uirapuru-GO</v>
      </c>
      <c r="J4717">
        <f>IF(Tabela_Brasil[[#This Row],[IDHM]]&lt;=0.599,1,0)</f>
        <v>0</v>
      </c>
      <c r="K4717" t="str">
        <f>IF(Tabela_Brasil[[#This Row],[IDHM]]&lt;=0.55,"Baixo",IF(Tabela_Brasil[[#This Row],[IDHM]]&lt;=0.699,"Médio",IF(Tabela_Brasil[[#This Row],[IDHM]]&lt;=0.799,"Alto","Muito Alto")))</f>
        <v>Médio</v>
      </c>
      <c r="L4717" t="str">
        <f>VLOOKUP(Tabela_Brasil[[#This Row],[Estado]],'De-Para_Estado_Regiao'!$B$3:$C$29,2,FALSE)</f>
        <v>Centro-Oeste</v>
      </c>
      <c r="M4717">
        <f>IF(Tabela_Brasil[[#This Row],[IBGE_1-4]]&gt;=951,1,0)</f>
        <v>0</v>
      </c>
      <c r="N4717">
        <f>IF(Tabela_Brasil[[#This Row],[COMP_P]]&lt;=2,1,0)</f>
        <v>0</v>
      </c>
    </row>
    <row r="4718" spans="1:14" x14ac:dyDescent="0.25">
      <c r="A4718" s="12" t="s">
        <v>457</v>
      </c>
      <c r="B4718" s="12" t="s">
        <v>72</v>
      </c>
      <c r="C4718" s="12">
        <v>157</v>
      </c>
      <c r="D4718" s="12">
        <v>0.64500000000000002</v>
      </c>
      <c r="E4718" s="12">
        <v>0.61</v>
      </c>
      <c r="F4718" s="12">
        <v>0.55800000000000005</v>
      </c>
      <c r="G4718" s="12">
        <v>9002.32</v>
      </c>
      <c r="H4718" s="13">
        <v>0</v>
      </c>
      <c r="I4718" t="str">
        <f>CONCATENATE(Tabela_Brasil[[#This Row],[Município]],"-",Tabela_Brasil[[#This Row],[Estado]])</f>
        <v>Ouro Branco-RN</v>
      </c>
      <c r="J4718">
        <f>IF(Tabela_Brasil[[#This Row],[IDHM]]&lt;=0.599,1,0)</f>
        <v>0</v>
      </c>
      <c r="K4718" t="str">
        <f>IF(Tabela_Brasil[[#This Row],[IDHM]]&lt;=0.55,"Baixo",IF(Tabela_Brasil[[#This Row],[IDHM]]&lt;=0.699,"Médio",IF(Tabela_Brasil[[#This Row],[IDHM]]&lt;=0.799,"Alto","Muito Alto")))</f>
        <v>Médio</v>
      </c>
      <c r="L4718" t="str">
        <f>VLOOKUP(Tabela_Brasil[[#This Row],[Estado]],'De-Para_Estado_Regiao'!$B$3:$C$29,2,FALSE)</f>
        <v>Nordeste</v>
      </c>
      <c r="M4718">
        <f>IF(Tabela_Brasil[[#This Row],[IBGE_1-4]]&gt;=951,1,0)</f>
        <v>0</v>
      </c>
      <c r="N4718">
        <f>IF(Tabela_Brasil[[#This Row],[COMP_P]]&lt;=2,1,0)</f>
        <v>1</v>
      </c>
    </row>
    <row r="4719" spans="1:14" x14ac:dyDescent="0.25">
      <c r="A4719" s="9" t="s">
        <v>4556</v>
      </c>
      <c r="B4719" s="9" t="s">
        <v>118</v>
      </c>
      <c r="C4719" s="9">
        <v>171</v>
      </c>
      <c r="D4719" s="9">
        <v>0.56200000000000006</v>
      </c>
      <c r="E4719" s="9">
        <v>0.51600000000000001</v>
      </c>
      <c r="F4719" s="9">
        <v>0.46700000000000003</v>
      </c>
      <c r="G4719" s="9">
        <v>10405.02</v>
      </c>
      <c r="H4719" s="10">
        <v>6</v>
      </c>
      <c r="I4719" t="str">
        <f>CONCATENATE(Tabela_Brasil[[#This Row],[Município]],"-",Tabela_Brasil[[#This Row],[Estado]])</f>
        <v>Sebastião Leal-PI</v>
      </c>
      <c r="J4719">
        <f>IF(Tabela_Brasil[[#This Row],[IDHM]]&lt;=0.599,1,0)</f>
        <v>1</v>
      </c>
      <c r="K4719" t="str">
        <f>IF(Tabela_Brasil[[#This Row],[IDHM]]&lt;=0.55,"Baixo",IF(Tabela_Brasil[[#This Row],[IDHM]]&lt;=0.699,"Médio",IF(Tabela_Brasil[[#This Row],[IDHM]]&lt;=0.799,"Alto","Muito Alto")))</f>
        <v>Médio</v>
      </c>
      <c r="L4719" t="str">
        <f>VLOOKUP(Tabela_Brasil[[#This Row],[Estado]],'De-Para_Estado_Regiao'!$B$3:$C$29,2,FALSE)</f>
        <v>Nordeste</v>
      </c>
      <c r="M4719">
        <f>IF(Tabela_Brasil[[#This Row],[IBGE_1-4]]&gt;=951,1,0)</f>
        <v>0</v>
      </c>
      <c r="N4719">
        <f>IF(Tabela_Brasil[[#This Row],[COMP_P]]&lt;=2,1,0)</f>
        <v>0</v>
      </c>
    </row>
    <row r="4720" spans="1:14" x14ac:dyDescent="0.25">
      <c r="A4720" s="12" t="s">
        <v>4557</v>
      </c>
      <c r="B4720" s="12" t="s">
        <v>7</v>
      </c>
      <c r="C4720" s="12">
        <v>144</v>
      </c>
      <c r="D4720" s="12">
        <v>0.70299999999999996</v>
      </c>
      <c r="E4720" s="12">
        <v>0.63700000000000001</v>
      </c>
      <c r="F4720" s="12">
        <v>0.66800000000000004</v>
      </c>
      <c r="G4720" s="12">
        <v>10155.91</v>
      </c>
      <c r="H4720" s="13">
        <v>3</v>
      </c>
      <c r="I4720" t="str">
        <f>CONCATENATE(Tabela_Brasil[[#This Row],[Município]],"-",Tabela_Brasil[[#This Row],[Estado]])</f>
        <v>Iporanga-SP</v>
      </c>
      <c r="J4720">
        <f>IF(Tabela_Brasil[[#This Row],[IDHM]]&lt;=0.599,1,0)</f>
        <v>0</v>
      </c>
      <c r="K4720" t="str">
        <f>IF(Tabela_Brasil[[#This Row],[IDHM]]&lt;=0.55,"Baixo",IF(Tabela_Brasil[[#This Row],[IDHM]]&lt;=0.699,"Médio",IF(Tabela_Brasil[[#This Row],[IDHM]]&lt;=0.799,"Alto","Muito Alto")))</f>
        <v>Alto</v>
      </c>
      <c r="L4720" t="str">
        <f>VLOOKUP(Tabela_Brasil[[#This Row],[Estado]],'De-Para_Estado_Regiao'!$B$3:$C$29,2,FALSE)</f>
        <v>Sudeste</v>
      </c>
      <c r="M4720">
        <f>IF(Tabela_Brasil[[#This Row],[IBGE_1-4]]&gt;=951,1,0)</f>
        <v>0</v>
      </c>
      <c r="N4720">
        <f>IF(Tabela_Brasil[[#This Row],[COMP_P]]&lt;=2,1,0)</f>
        <v>0</v>
      </c>
    </row>
    <row r="4721" spans="1:14" x14ac:dyDescent="0.25">
      <c r="A4721" s="9" t="s">
        <v>4558</v>
      </c>
      <c r="B4721" s="9" t="s">
        <v>16</v>
      </c>
      <c r="C4721" s="9">
        <v>129</v>
      </c>
      <c r="D4721" s="9">
        <v>0.60599999999999998</v>
      </c>
      <c r="E4721" s="9">
        <v>0.56799999999999995</v>
      </c>
      <c r="F4721" s="9">
        <v>0.49399999999999999</v>
      </c>
      <c r="G4721" s="9">
        <v>8685.36</v>
      </c>
      <c r="H4721" s="10">
        <v>4</v>
      </c>
      <c r="I4721" t="str">
        <f>CONCATENATE(Tabela_Brasil[[#This Row],[Município]],"-",Tabela_Brasil[[#This Row],[Estado]])</f>
        <v>Felício Dos Santos-MG</v>
      </c>
      <c r="J4721">
        <f>IF(Tabela_Brasil[[#This Row],[IDHM]]&lt;=0.599,1,0)</f>
        <v>0</v>
      </c>
      <c r="K4721" t="str">
        <f>IF(Tabela_Brasil[[#This Row],[IDHM]]&lt;=0.55,"Baixo",IF(Tabela_Brasil[[#This Row],[IDHM]]&lt;=0.699,"Médio",IF(Tabela_Brasil[[#This Row],[IDHM]]&lt;=0.799,"Alto","Muito Alto")))</f>
        <v>Médio</v>
      </c>
      <c r="L4721" t="str">
        <f>VLOOKUP(Tabela_Brasil[[#This Row],[Estado]],'De-Para_Estado_Regiao'!$B$3:$C$29,2,FALSE)</f>
        <v>Sudeste</v>
      </c>
      <c r="M4721">
        <f>IF(Tabela_Brasil[[#This Row],[IBGE_1-4]]&gt;=951,1,0)</f>
        <v>0</v>
      </c>
      <c r="N4721">
        <f>IF(Tabela_Brasil[[#This Row],[COMP_P]]&lt;=2,1,0)</f>
        <v>0</v>
      </c>
    </row>
    <row r="4722" spans="1:14" x14ac:dyDescent="0.25">
      <c r="A4722" s="12" t="s">
        <v>4559</v>
      </c>
      <c r="B4722" s="12" t="s">
        <v>118</v>
      </c>
      <c r="C4722" s="12">
        <v>282</v>
      </c>
      <c r="D4722" s="12">
        <v>0.499</v>
      </c>
      <c r="E4722" s="12">
        <v>0.46200000000000002</v>
      </c>
      <c r="F4722" s="12">
        <v>0.38200000000000001</v>
      </c>
      <c r="G4722" s="12">
        <v>5688.18</v>
      </c>
      <c r="H4722" s="13">
        <v>11</v>
      </c>
      <c r="I4722" t="str">
        <f>CONCATENATE(Tabela_Brasil[[#This Row],[Município]],"-",Tabela_Brasil[[#This Row],[Estado]])</f>
        <v>Assunção Do Piauí-PI</v>
      </c>
      <c r="J4722">
        <f>IF(Tabela_Brasil[[#This Row],[IDHM]]&lt;=0.599,1,0)</f>
        <v>1</v>
      </c>
      <c r="K4722" t="str">
        <f>IF(Tabela_Brasil[[#This Row],[IDHM]]&lt;=0.55,"Baixo",IF(Tabela_Brasil[[#This Row],[IDHM]]&lt;=0.699,"Médio",IF(Tabela_Brasil[[#This Row],[IDHM]]&lt;=0.799,"Alto","Muito Alto")))</f>
        <v>Baixo</v>
      </c>
      <c r="L4722" t="str">
        <f>VLOOKUP(Tabela_Brasil[[#This Row],[Estado]],'De-Para_Estado_Regiao'!$B$3:$C$29,2,FALSE)</f>
        <v>Nordeste</v>
      </c>
      <c r="M4722">
        <f>IF(Tabela_Brasil[[#This Row],[IBGE_1-4]]&gt;=951,1,0)</f>
        <v>0</v>
      </c>
      <c r="N4722">
        <f>IF(Tabela_Brasil[[#This Row],[COMP_P]]&lt;=2,1,0)</f>
        <v>0</v>
      </c>
    </row>
    <row r="4723" spans="1:14" x14ac:dyDescent="0.25">
      <c r="A4723" s="9" t="s">
        <v>4560</v>
      </c>
      <c r="B4723" s="9" t="s">
        <v>16</v>
      </c>
      <c r="C4723" s="9">
        <v>214</v>
      </c>
      <c r="D4723" s="9">
        <v>0.63900000000000001</v>
      </c>
      <c r="E4723" s="9">
        <v>0.61599999999999999</v>
      </c>
      <c r="F4723" s="9">
        <v>0.52800000000000002</v>
      </c>
      <c r="G4723" s="9">
        <v>10390.549999999999</v>
      </c>
      <c r="H4723" s="10">
        <v>2</v>
      </c>
      <c r="I4723" t="str">
        <f>CONCATENATE(Tabela_Brasil[[#This Row],[Município]],"-",Tabela_Brasil[[#This Row],[Estado]])</f>
        <v>Piedade De Ponte Nova-MG</v>
      </c>
      <c r="J4723">
        <f>IF(Tabela_Brasil[[#This Row],[IDHM]]&lt;=0.599,1,0)</f>
        <v>0</v>
      </c>
      <c r="K4723" t="str">
        <f>IF(Tabela_Brasil[[#This Row],[IDHM]]&lt;=0.55,"Baixo",IF(Tabela_Brasil[[#This Row],[IDHM]]&lt;=0.699,"Médio",IF(Tabela_Brasil[[#This Row],[IDHM]]&lt;=0.799,"Alto","Muito Alto")))</f>
        <v>Médio</v>
      </c>
      <c r="L4723" t="str">
        <f>VLOOKUP(Tabela_Brasil[[#This Row],[Estado]],'De-Para_Estado_Regiao'!$B$3:$C$29,2,FALSE)</f>
        <v>Sudeste</v>
      </c>
      <c r="M4723">
        <f>IF(Tabela_Brasil[[#This Row],[IBGE_1-4]]&gt;=951,1,0)</f>
        <v>0</v>
      </c>
      <c r="N4723">
        <f>IF(Tabela_Brasil[[#This Row],[COMP_P]]&lt;=2,1,0)</f>
        <v>1</v>
      </c>
    </row>
    <row r="4724" spans="1:14" x14ac:dyDescent="0.25">
      <c r="A4724" s="12" t="s">
        <v>4561</v>
      </c>
      <c r="B4724" s="12" t="s">
        <v>33</v>
      </c>
      <c r="C4724" s="12">
        <v>95</v>
      </c>
      <c r="D4724" s="12">
        <v>0.745</v>
      </c>
      <c r="E4724" s="12">
        <v>0.72399999999999998</v>
      </c>
      <c r="F4724" s="12">
        <v>0.67200000000000004</v>
      </c>
      <c r="G4724" s="12">
        <v>15079.68</v>
      </c>
      <c r="H4724" s="13">
        <v>1</v>
      </c>
      <c r="I4724" t="str">
        <f>CONCATENATE(Tabela_Brasil[[#This Row],[Município]],"-",Tabela_Brasil[[#This Row],[Estado]])</f>
        <v>Três Ranchos-GO</v>
      </c>
      <c r="J4724">
        <f>IF(Tabela_Brasil[[#This Row],[IDHM]]&lt;=0.599,1,0)</f>
        <v>0</v>
      </c>
      <c r="K4724" t="str">
        <f>IF(Tabela_Brasil[[#This Row],[IDHM]]&lt;=0.55,"Baixo",IF(Tabela_Brasil[[#This Row],[IDHM]]&lt;=0.699,"Médio",IF(Tabela_Brasil[[#This Row],[IDHM]]&lt;=0.799,"Alto","Muito Alto")))</f>
        <v>Alto</v>
      </c>
      <c r="L4724" t="str">
        <f>VLOOKUP(Tabela_Brasil[[#This Row],[Estado]],'De-Para_Estado_Regiao'!$B$3:$C$29,2,FALSE)</f>
        <v>Centro-Oeste</v>
      </c>
      <c r="M4724">
        <f>IF(Tabela_Brasil[[#This Row],[IBGE_1-4]]&gt;=951,1,0)</f>
        <v>0</v>
      </c>
      <c r="N4724">
        <f>IF(Tabela_Brasil[[#This Row],[COMP_P]]&lt;=2,1,0)</f>
        <v>1</v>
      </c>
    </row>
    <row r="4725" spans="1:14" x14ac:dyDescent="0.25">
      <c r="A4725" s="9" t="s">
        <v>4562</v>
      </c>
      <c r="B4725" s="9" t="s">
        <v>22</v>
      </c>
      <c r="C4725" s="9">
        <v>69</v>
      </c>
      <c r="D4725" s="9">
        <v>0.67500000000000004</v>
      </c>
      <c r="E4725" s="9">
        <v>0.64200000000000002</v>
      </c>
      <c r="F4725" s="9">
        <v>0.57799999999999996</v>
      </c>
      <c r="G4725" s="9">
        <v>13611.73</v>
      </c>
      <c r="H4725" s="10">
        <v>4</v>
      </c>
      <c r="I4725" t="str">
        <f>CONCATENATE(Tabela_Brasil[[#This Row],[Município]],"-",Tabela_Brasil[[#This Row],[Estado]])</f>
        <v>Godoy Moreira-PR</v>
      </c>
      <c r="J4725">
        <f>IF(Tabela_Brasil[[#This Row],[IDHM]]&lt;=0.599,1,0)</f>
        <v>0</v>
      </c>
      <c r="K4725" t="str">
        <f>IF(Tabela_Brasil[[#This Row],[IDHM]]&lt;=0.55,"Baixo",IF(Tabela_Brasil[[#This Row],[IDHM]]&lt;=0.699,"Médio",IF(Tabela_Brasil[[#This Row],[IDHM]]&lt;=0.799,"Alto","Muito Alto")))</f>
        <v>Médio</v>
      </c>
      <c r="L4725" t="str">
        <f>VLOOKUP(Tabela_Brasil[[#This Row],[Estado]],'De-Para_Estado_Regiao'!$B$3:$C$29,2,FALSE)</f>
        <v>Sul</v>
      </c>
      <c r="M4725">
        <f>IF(Tabela_Brasil[[#This Row],[IBGE_1-4]]&gt;=951,1,0)</f>
        <v>0</v>
      </c>
      <c r="N4725">
        <f>IF(Tabela_Brasil[[#This Row],[COMP_P]]&lt;=2,1,0)</f>
        <v>0</v>
      </c>
    </row>
    <row r="4726" spans="1:14" x14ac:dyDescent="0.25">
      <c r="A4726" s="12" t="s">
        <v>4563</v>
      </c>
      <c r="B4726" s="12" t="s">
        <v>16</v>
      </c>
      <c r="C4726" s="12">
        <v>164</v>
      </c>
      <c r="D4726" s="12">
        <v>0.65200000000000002</v>
      </c>
      <c r="E4726" s="12">
        <v>0.65</v>
      </c>
      <c r="F4726" s="12">
        <v>0.53200000000000003</v>
      </c>
      <c r="G4726" s="12">
        <v>11062.04</v>
      </c>
      <c r="H4726" s="13">
        <v>5</v>
      </c>
      <c r="I4726" t="str">
        <f>CONCATENATE(Tabela_Brasil[[#This Row],[Município]],"-",Tabela_Brasil[[#This Row],[Estado]])</f>
        <v>Guarará-MG</v>
      </c>
      <c r="J4726">
        <f>IF(Tabela_Brasil[[#This Row],[IDHM]]&lt;=0.599,1,0)</f>
        <v>0</v>
      </c>
      <c r="K4726" t="str">
        <f>IF(Tabela_Brasil[[#This Row],[IDHM]]&lt;=0.55,"Baixo",IF(Tabela_Brasil[[#This Row],[IDHM]]&lt;=0.699,"Médio",IF(Tabela_Brasil[[#This Row],[IDHM]]&lt;=0.799,"Alto","Muito Alto")))</f>
        <v>Médio</v>
      </c>
      <c r="L4726" t="str">
        <f>VLOOKUP(Tabela_Brasil[[#This Row],[Estado]],'De-Para_Estado_Regiao'!$B$3:$C$29,2,FALSE)</f>
        <v>Sudeste</v>
      </c>
      <c r="M4726">
        <f>IF(Tabela_Brasil[[#This Row],[IBGE_1-4]]&gt;=951,1,0)</f>
        <v>0</v>
      </c>
      <c r="N4726">
        <f>IF(Tabela_Brasil[[#This Row],[COMP_P]]&lt;=2,1,0)</f>
        <v>0</v>
      </c>
    </row>
    <row r="4727" spans="1:14" x14ac:dyDescent="0.25">
      <c r="A4727" s="9" t="s">
        <v>4564</v>
      </c>
      <c r="B4727" s="9" t="s">
        <v>94</v>
      </c>
      <c r="C4727" s="9">
        <v>140</v>
      </c>
      <c r="D4727" s="9">
        <v>0.56299999999999994</v>
      </c>
      <c r="E4727" s="9">
        <v>0.54100000000000004</v>
      </c>
      <c r="F4727" s="9">
        <v>0.43</v>
      </c>
      <c r="G4727" s="9">
        <v>8054.11</v>
      </c>
      <c r="H4727" s="10">
        <v>4</v>
      </c>
      <c r="I4727" t="str">
        <f>CONCATENATE(Tabela_Brasil[[#This Row],[Município]],"-",Tabela_Brasil[[#This Row],[Estado]])</f>
        <v>Minador Do Negrão-AL</v>
      </c>
      <c r="J4727">
        <f>IF(Tabela_Brasil[[#This Row],[IDHM]]&lt;=0.599,1,0)</f>
        <v>1</v>
      </c>
      <c r="K4727" t="str">
        <f>IF(Tabela_Brasil[[#This Row],[IDHM]]&lt;=0.55,"Baixo",IF(Tabela_Brasil[[#This Row],[IDHM]]&lt;=0.699,"Médio",IF(Tabela_Brasil[[#This Row],[IDHM]]&lt;=0.799,"Alto","Muito Alto")))</f>
        <v>Médio</v>
      </c>
      <c r="L4727" t="str">
        <f>VLOOKUP(Tabela_Brasil[[#This Row],[Estado]],'De-Para_Estado_Regiao'!$B$3:$C$29,2,FALSE)</f>
        <v>Nordeste</v>
      </c>
      <c r="M4727">
        <f>IF(Tabela_Brasil[[#This Row],[IBGE_1-4]]&gt;=951,1,0)</f>
        <v>0</v>
      </c>
      <c r="N4727">
        <f>IF(Tabela_Brasil[[#This Row],[COMP_P]]&lt;=2,1,0)</f>
        <v>0</v>
      </c>
    </row>
    <row r="4728" spans="1:14" x14ac:dyDescent="0.25">
      <c r="A4728" s="12" t="s">
        <v>4565</v>
      </c>
      <c r="B4728" s="12" t="s">
        <v>33</v>
      </c>
      <c r="C4728" s="12">
        <v>66</v>
      </c>
      <c r="D4728" s="12">
        <v>0.72199999999999998</v>
      </c>
      <c r="E4728" s="12">
        <v>0.69099999999999995</v>
      </c>
      <c r="F4728" s="12">
        <v>0.66300000000000003</v>
      </c>
      <c r="G4728" s="12">
        <v>22038.95</v>
      </c>
      <c r="H4728" s="13">
        <v>1</v>
      </c>
      <c r="I4728" t="str">
        <f>CONCATENATE(Tabela_Brasil[[#This Row],[Município]],"-",Tabela_Brasil[[#This Row],[Estado]])</f>
        <v>Água Limpa-GO</v>
      </c>
      <c r="J4728">
        <f>IF(Tabela_Brasil[[#This Row],[IDHM]]&lt;=0.599,1,0)</f>
        <v>0</v>
      </c>
      <c r="K4728" t="str">
        <f>IF(Tabela_Brasil[[#This Row],[IDHM]]&lt;=0.55,"Baixo",IF(Tabela_Brasil[[#This Row],[IDHM]]&lt;=0.699,"Médio",IF(Tabela_Brasil[[#This Row],[IDHM]]&lt;=0.799,"Alto","Muito Alto")))</f>
        <v>Alto</v>
      </c>
      <c r="L4728" t="str">
        <f>VLOOKUP(Tabela_Brasil[[#This Row],[Estado]],'De-Para_Estado_Regiao'!$B$3:$C$29,2,FALSE)</f>
        <v>Centro-Oeste</v>
      </c>
      <c r="M4728">
        <f>IF(Tabela_Brasil[[#This Row],[IBGE_1-4]]&gt;=951,1,0)</f>
        <v>0</v>
      </c>
      <c r="N4728">
        <f>IF(Tabela_Brasil[[#This Row],[COMP_P]]&lt;=2,1,0)</f>
        <v>1</v>
      </c>
    </row>
    <row r="4729" spans="1:14" x14ac:dyDescent="0.25">
      <c r="A4729" s="9" t="s">
        <v>4566</v>
      </c>
      <c r="B4729" s="9" t="s">
        <v>29</v>
      </c>
      <c r="C4729" s="9">
        <v>83</v>
      </c>
      <c r="D4729" s="9">
        <v>0.66</v>
      </c>
      <c r="E4729" s="9">
        <v>0.63</v>
      </c>
      <c r="F4729" s="9">
        <v>0.57699999999999996</v>
      </c>
      <c r="G4729" s="9">
        <v>11273.34</v>
      </c>
      <c r="H4729" s="10">
        <v>2</v>
      </c>
      <c r="I4729" t="str">
        <f>CONCATENATE(Tabela_Brasil[[#This Row],[Município]],"-",Tabela_Brasil[[#This Row],[Estado]])</f>
        <v>São José Do Povo-MT</v>
      </c>
      <c r="J4729">
        <f>IF(Tabela_Brasil[[#This Row],[IDHM]]&lt;=0.599,1,0)</f>
        <v>0</v>
      </c>
      <c r="K4729" t="str">
        <f>IF(Tabela_Brasil[[#This Row],[IDHM]]&lt;=0.55,"Baixo",IF(Tabela_Brasil[[#This Row],[IDHM]]&lt;=0.699,"Médio",IF(Tabela_Brasil[[#This Row],[IDHM]]&lt;=0.799,"Alto","Muito Alto")))</f>
        <v>Médio</v>
      </c>
      <c r="L4729" t="str">
        <f>VLOOKUP(Tabela_Brasil[[#This Row],[Estado]],'De-Para_Estado_Regiao'!$B$3:$C$29,2,FALSE)</f>
        <v>Centro-Oeste</v>
      </c>
      <c r="M4729">
        <f>IF(Tabela_Brasil[[#This Row],[IBGE_1-4]]&gt;=951,1,0)</f>
        <v>0</v>
      </c>
      <c r="N4729">
        <f>IF(Tabela_Brasil[[#This Row],[COMP_P]]&lt;=2,1,0)</f>
        <v>1</v>
      </c>
    </row>
    <row r="4730" spans="1:14" x14ac:dyDescent="0.25">
      <c r="A4730" s="12" t="s">
        <v>4567</v>
      </c>
      <c r="B4730" s="12" t="s">
        <v>94</v>
      </c>
      <c r="C4730" s="12">
        <v>230</v>
      </c>
      <c r="D4730" s="12">
        <v>0.55200000000000005</v>
      </c>
      <c r="E4730" s="12">
        <v>0.53200000000000003</v>
      </c>
      <c r="F4730" s="12">
        <v>0.45100000000000001</v>
      </c>
      <c r="G4730" s="12">
        <v>7670.77</v>
      </c>
      <c r="H4730" s="13">
        <v>1</v>
      </c>
      <c r="I4730" t="str">
        <f>CONCATENATE(Tabela_Brasil[[#This Row],[Município]],"-",Tabela_Brasil[[#This Row],[Estado]])</f>
        <v>Jaramataia-AL</v>
      </c>
      <c r="J4730">
        <f>IF(Tabela_Brasil[[#This Row],[IDHM]]&lt;=0.599,1,0)</f>
        <v>1</v>
      </c>
      <c r="K4730" t="str">
        <f>IF(Tabela_Brasil[[#This Row],[IDHM]]&lt;=0.55,"Baixo",IF(Tabela_Brasil[[#This Row],[IDHM]]&lt;=0.699,"Médio",IF(Tabela_Brasil[[#This Row],[IDHM]]&lt;=0.799,"Alto","Muito Alto")))</f>
        <v>Médio</v>
      </c>
      <c r="L4730" t="str">
        <f>VLOOKUP(Tabela_Brasil[[#This Row],[Estado]],'De-Para_Estado_Regiao'!$B$3:$C$29,2,FALSE)</f>
        <v>Nordeste</v>
      </c>
      <c r="M4730">
        <f>IF(Tabela_Brasil[[#This Row],[IBGE_1-4]]&gt;=951,1,0)</f>
        <v>0</v>
      </c>
      <c r="N4730">
        <f>IF(Tabela_Brasil[[#This Row],[COMP_P]]&lt;=2,1,0)</f>
        <v>1</v>
      </c>
    </row>
    <row r="4731" spans="1:14" x14ac:dyDescent="0.25">
      <c r="A4731" s="9" t="s">
        <v>4568</v>
      </c>
      <c r="B4731" s="9" t="s">
        <v>82</v>
      </c>
      <c r="C4731" s="9">
        <v>50</v>
      </c>
      <c r="D4731" s="9">
        <v>0.54100000000000004</v>
      </c>
      <c r="E4731" s="9">
        <v>0.53100000000000003</v>
      </c>
      <c r="F4731" s="9">
        <v>0.4</v>
      </c>
      <c r="G4731" s="9">
        <v>9649.36</v>
      </c>
      <c r="H4731" s="10">
        <v>3</v>
      </c>
      <c r="I4731" t="str">
        <f>CONCATENATE(Tabela_Brasil[[#This Row],[Município]],"-",Tabela_Brasil[[#This Row],[Estado]])</f>
        <v>Matinhas-PB</v>
      </c>
      <c r="J4731">
        <f>IF(Tabela_Brasil[[#This Row],[IDHM]]&lt;=0.599,1,0)</f>
        <v>1</v>
      </c>
      <c r="K4731" t="str">
        <f>IF(Tabela_Brasil[[#This Row],[IDHM]]&lt;=0.55,"Baixo",IF(Tabela_Brasil[[#This Row],[IDHM]]&lt;=0.699,"Médio",IF(Tabela_Brasil[[#This Row],[IDHM]]&lt;=0.799,"Alto","Muito Alto")))</f>
        <v>Baixo</v>
      </c>
      <c r="L4731" t="str">
        <f>VLOOKUP(Tabela_Brasil[[#This Row],[Estado]],'De-Para_Estado_Regiao'!$B$3:$C$29,2,FALSE)</f>
        <v>Nordeste</v>
      </c>
      <c r="M4731">
        <f>IF(Tabela_Brasil[[#This Row],[IBGE_1-4]]&gt;=951,1,0)</f>
        <v>0</v>
      </c>
      <c r="N4731">
        <f>IF(Tabela_Brasil[[#This Row],[COMP_P]]&lt;=2,1,0)</f>
        <v>0</v>
      </c>
    </row>
    <row r="4732" spans="1:14" x14ac:dyDescent="0.25">
      <c r="A4732" s="12" t="s">
        <v>4569</v>
      </c>
      <c r="B4732" s="12" t="s">
        <v>16</v>
      </c>
      <c r="C4732" s="12">
        <v>141</v>
      </c>
      <c r="D4732" s="12">
        <v>0.61399999999999999</v>
      </c>
      <c r="E4732" s="12">
        <v>0.55000000000000004</v>
      </c>
      <c r="F4732" s="12">
        <v>0.53400000000000003</v>
      </c>
      <c r="G4732" s="12">
        <v>7310.69</v>
      </c>
      <c r="H4732" s="13">
        <v>1</v>
      </c>
      <c r="I4732" t="str">
        <f>CONCATENATE(Tabela_Brasil[[#This Row],[Município]],"-",Tabela_Brasil[[#This Row],[Estado]])</f>
        <v>Patis-MG</v>
      </c>
      <c r="J4732">
        <f>IF(Tabela_Brasil[[#This Row],[IDHM]]&lt;=0.599,1,0)</f>
        <v>0</v>
      </c>
      <c r="K4732" t="str">
        <f>IF(Tabela_Brasil[[#This Row],[IDHM]]&lt;=0.55,"Baixo",IF(Tabela_Brasil[[#This Row],[IDHM]]&lt;=0.699,"Médio",IF(Tabela_Brasil[[#This Row],[IDHM]]&lt;=0.799,"Alto","Muito Alto")))</f>
        <v>Médio</v>
      </c>
      <c r="L4732" t="str">
        <f>VLOOKUP(Tabela_Brasil[[#This Row],[Estado]],'De-Para_Estado_Regiao'!$B$3:$C$29,2,FALSE)</f>
        <v>Sudeste</v>
      </c>
      <c r="M4732">
        <f>IF(Tabela_Brasil[[#This Row],[IBGE_1-4]]&gt;=951,1,0)</f>
        <v>0</v>
      </c>
      <c r="N4732">
        <f>IF(Tabela_Brasil[[#This Row],[COMP_P]]&lt;=2,1,0)</f>
        <v>1</v>
      </c>
    </row>
    <row r="4733" spans="1:14" x14ac:dyDescent="0.25">
      <c r="A4733" s="9" t="s">
        <v>4570</v>
      </c>
      <c r="B4733" s="9" t="s">
        <v>31</v>
      </c>
      <c r="C4733" s="9">
        <v>217</v>
      </c>
      <c r="D4733" s="9">
        <v>0.621</v>
      </c>
      <c r="E4733" s="9">
        <v>0.56200000000000006</v>
      </c>
      <c r="F4733" s="9">
        <v>0.57099999999999995</v>
      </c>
      <c r="G4733" s="9">
        <v>7019.45</v>
      </c>
      <c r="H4733" s="10">
        <v>2</v>
      </c>
      <c r="I4733" t="str">
        <f>CONCATENATE(Tabela_Brasil[[#This Row],[Município]],"-",Tabela_Brasil[[#This Row],[Estado]])</f>
        <v>Pacujá-CE</v>
      </c>
      <c r="J4733">
        <f>IF(Tabela_Brasil[[#This Row],[IDHM]]&lt;=0.599,1,0)</f>
        <v>0</v>
      </c>
      <c r="K4733" t="str">
        <f>IF(Tabela_Brasil[[#This Row],[IDHM]]&lt;=0.55,"Baixo",IF(Tabela_Brasil[[#This Row],[IDHM]]&lt;=0.699,"Médio",IF(Tabela_Brasil[[#This Row],[IDHM]]&lt;=0.799,"Alto","Muito Alto")))</f>
        <v>Médio</v>
      </c>
      <c r="L4733" t="str">
        <f>VLOOKUP(Tabela_Brasil[[#This Row],[Estado]],'De-Para_Estado_Regiao'!$B$3:$C$29,2,FALSE)</f>
        <v>Nordeste</v>
      </c>
      <c r="M4733">
        <f>IF(Tabela_Brasil[[#This Row],[IBGE_1-4]]&gt;=951,1,0)</f>
        <v>0</v>
      </c>
      <c r="N4733">
        <f>IF(Tabela_Brasil[[#This Row],[COMP_P]]&lt;=2,1,0)</f>
        <v>1</v>
      </c>
    </row>
    <row r="4734" spans="1:14" x14ac:dyDescent="0.25">
      <c r="A4734" s="12" t="s">
        <v>4571</v>
      </c>
      <c r="B4734" s="12" t="s">
        <v>82</v>
      </c>
      <c r="C4734" s="12">
        <v>113</v>
      </c>
      <c r="D4734" s="12">
        <v>0.58599999999999997</v>
      </c>
      <c r="E4734" s="12">
        <v>0.54900000000000004</v>
      </c>
      <c r="F4734" s="12">
        <v>0.49099999999999999</v>
      </c>
      <c r="G4734" s="12">
        <v>14040.32</v>
      </c>
      <c r="H4734" s="13">
        <v>0</v>
      </c>
      <c r="I4734" t="str">
        <f>CONCATENATE(Tabela_Brasil[[#This Row],[Município]],"-",Tabela_Brasil[[#This Row],[Estado]])</f>
        <v>Serra Grande-PB</v>
      </c>
      <c r="J4734">
        <f>IF(Tabela_Brasil[[#This Row],[IDHM]]&lt;=0.599,1,0)</f>
        <v>1</v>
      </c>
      <c r="K4734" t="str">
        <f>IF(Tabela_Brasil[[#This Row],[IDHM]]&lt;=0.55,"Baixo",IF(Tabela_Brasil[[#This Row],[IDHM]]&lt;=0.699,"Médio",IF(Tabela_Brasil[[#This Row],[IDHM]]&lt;=0.799,"Alto","Muito Alto")))</f>
        <v>Médio</v>
      </c>
      <c r="L4734" t="str">
        <f>VLOOKUP(Tabela_Brasil[[#This Row],[Estado]],'De-Para_Estado_Regiao'!$B$3:$C$29,2,FALSE)</f>
        <v>Nordeste</v>
      </c>
      <c r="M4734">
        <f>IF(Tabela_Brasil[[#This Row],[IBGE_1-4]]&gt;=951,1,0)</f>
        <v>0</v>
      </c>
      <c r="N4734">
        <f>IF(Tabela_Brasil[[#This Row],[COMP_P]]&lt;=2,1,0)</f>
        <v>1</v>
      </c>
    </row>
    <row r="4735" spans="1:14" x14ac:dyDescent="0.25">
      <c r="A4735" s="9" t="s">
        <v>4572</v>
      </c>
      <c r="B4735" s="9" t="s">
        <v>87</v>
      </c>
      <c r="C4735" s="9">
        <v>351</v>
      </c>
      <c r="D4735" s="9">
        <v>0.58499999999999996</v>
      </c>
      <c r="E4735" s="9">
        <v>0.503</v>
      </c>
      <c r="F4735" s="9">
        <v>0.55700000000000005</v>
      </c>
      <c r="G4735" s="9">
        <v>5077.34</v>
      </c>
      <c r="H4735" s="10">
        <v>0</v>
      </c>
      <c r="I4735" t="str">
        <f>CONCATENATE(Tabela_Brasil[[#This Row],[Município]],"-",Tabela_Brasil[[#This Row],[Estado]])</f>
        <v>Central Do Maranhão-MA</v>
      </c>
      <c r="J4735">
        <f>IF(Tabela_Brasil[[#This Row],[IDHM]]&lt;=0.599,1,0)</f>
        <v>1</v>
      </c>
      <c r="K4735" t="str">
        <f>IF(Tabela_Brasil[[#This Row],[IDHM]]&lt;=0.55,"Baixo",IF(Tabela_Brasil[[#This Row],[IDHM]]&lt;=0.699,"Médio",IF(Tabela_Brasil[[#This Row],[IDHM]]&lt;=0.799,"Alto","Muito Alto")))</f>
        <v>Médio</v>
      </c>
      <c r="L4735" t="str">
        <f>VLOOKUP(Tabela_Brasil[[#This Row],[Estado]],'De-Para_Estado_Regiao'!$B$3:$C$29,2,FALSE)</f>
        <v>Nordeste</v>
      </c>
      <c r="M4735">
        <f>IF(Tabela_Brasil[[#This Row],[IBGE_1-4]]&gt;=951,1,0)</f>
        <v>0</v>
      </c>
      <c r="N4735">
        <f>IF(Tabela_Brasil[[#This Row],[COMP_P]]&lt;=2,1,0)</f>
        <v>1</v>
      </c>
    </row>
    <row r="4736" spans="1:14" x14ac:dyDescent="0.25">
      <c r="A4736" s="12" t="s">
        <v>4573</v>
      </c>
      <c r="B4736" s="12" t="s">
        <v>7</v>
      </c>
      <c r="C4736" s="12">
        <v>77</v>
      </c>
      <c r="D4736" s="12">
        <v>0.72199999999999998</v>
      </c>
      <c r="E4736" s="12">
        <v>0.66600000000000004</v>
      </c>
      <c r="F4736" s="12">
        <v>0.69699999999999995</v>
      </c>
      <c r="G4736" s="12">
        <v>25831.15</v>
      </c>
      <c r="H4736" s="13">
        <v>2</v>
      </c>
      <c r="I4736" t="str">
        <f>CONCATENATE(Tabela_Brasil[[#This Row],[Município]],"-",Tabela_Brasil[[#This Row],[Estado]])</f>
        <v>Trabiju-SP</v>
      </c>
      <c r="J4736">
        <f>IF(Tabela_Brasil[[#This Row],[IDHM]]&lt;=0.599,1,0)</f>
        <v>0</v>
      </c>
      <c r="K4736" t="str">
        <f>IF(Tabela_Brasil[[#This Row],[IDHM]]&lt;=0.55,"Baixo",IF(Tabela_Brasil[[#This Row],[IDHM]]&lt;=0.699,"Médio",IF(Tabela_Brasil[[#This Row],[IDHM]]&lt;=0.799,"Alto","Muito Alto")))</f>
        <v>Alto</v>
      </c>
      <c r="L4736" t="str">
        <f>VLOOKUP(Tabela_Brasil[[#This Row],[Estado]],'De-Para_Estado_Regiao'!$B$3:$C$29,2,FALSE)</f>
        <v>Sudeste</v>
      </c>
      <c r="M4736">
        <f>IF(Tabela_Brasil[[#This Row],[IBGE_1-4]]&gt;=951,1,0)</f>
        <v>0</v>
      </c>
      <c r="N4736">
        <f>IF(Tabela_Brasil[[#This Row],[COMP_P]]&lt;=2,1,0)</f>
        <v>1</v>
      </c>
    </row>
    <row r="4737" spans="1:14" x14ac:dyDescent="0.25">
      <c r="A4737" s="9" t="s">
        <v>4574</v>
      </c>
      <c r="B4737" s="9" t="s">
        <v>118</v>
      </c>
      <c r="C4737" s="9">
        <v>230</v>
      </c>
      <c r="D4737" s="9">
        <v>0.58299999999999996</v>
      </c>
      <c r="E4737" s="9">
        <v>0.56299999999999994</v>
      </c>
      <c r="F4737" s="9">
        <v>0.46800000000000003</v>
      </c>
      <c r="G4737" s="9">
        <v>7522.99</v>
      </c>
      <c r="H4737" s="10">
        <v>6</v>
      </c>
      <c r="I4737" t="str">
        <f>CONCATENATE(Tabela_Brasil[[#This Row],[Município]],"-",Tabela_Brasil[[#This Row],[Estado]])</f>
        <v>Aroazes-PI</v>
      </c>
      <c r="J4737">
        <f>IF(Tabela_Brasil[[#This Row],[IDHM]]&lt;=0.599,1,0)</f>
        <v>1</v>
      </c>
      <c r="K4737" t="str">
        <f>IF(Tabela_Brasil[[#This Row],[IDHM]]&lt;=0.55,"Baixo",IF(Tabela_Brasil[[#This Row],[IDHM]]&lt;=0.699,"Médio",IF(Tabela_Brasil[[#This Row],[IDHM]]&lt;=0.799,"Alto","Muito Alto")))</f>
        <v>Médio</v>
      </c>
      <c r="L4737" t="str">
        <f>VLOOKUP(Tabela_Brasil[[#This Row],[Estado]],'De-Para_Estado_Regiao'!$B$3:$C$29,2,FALSE)</f>
        <v>Nordeste</v>
      </c>
      <c r="M4737">
        <f>IF(Tabela_Brasil[[#This Row],[IBGE_1-4]]&gt;=951,1,0)</f>
        <v>0</v>
      </c>
      <c r="N4737">
        <f>IF(Tabela_Brasil[[#This Row],[COMP_P]]&lt;=2,1,0)</f>
        <v>0</v>
      </c>
    </row>
    <row r="4738" spans="1:14" x14ac:dyDescent="0.25">
      <c r="A4738" s="12" t="s">
        <v>4575</v>
      </c>
      <c r="B4738" s="12" t="s">
        <v>14</v>
      </c>
      <c r="C4738" s="12">
        <v>11</v>
      </c>
      <c r="D4738" s="12">
        <v>0.71299999999999997</v>
      </c>
      <c r="E4738" s="12">
        <v>0.751</v>
      </c>
      <c r="F4738" s="12">
        <v>0.57399999999999995</v>
      </c>
      <c r="G4738" s="12">
        <v>23718.9</v>
      </c>
      <c r="H4738" s="13">
        <v>6</v>
      </c>
      <c r="I4738" t="str">
        <f>CONCATENATE(Tabela_Brasil[[#This Row],[Município]],"-",Tabela_Brasil[[#This Row],[Estado]])</f>
        <v>Canudos Do Vale-RS</v>
      </c>
      <c r="J4738">
        <f>IF(Tabela_Brasil[[#This Row],[IDHM]]&lt;=0.599,1,0)</f>
        <v>0</v>
      </c>
      <c r="K4738" t="str">
        <f>IF(Tabela_Brasil[[#This Row],[IDHM]]&lt;=0.55,"Baixo",IF(Tabela_Brasil[[#This Row],[IDHM]]&lt;=0.699,"Médio",IF(Tabela_Brasil[[#This Row],[IDHM]]&lt;=0.799,"Alto","Muito Alto")))</f>
        <v>Alto</v>
      </c>
      <c r="L4738" t="str">
        <f>VLOOKUP(Tabela_Brasil[[#This Row],[Estado]],'De-Para_Estado_Regiao'!$B$3:$C$29,2,FALSE)</f>
        <v>Sul</v>
      </c>
      <c r="M4738">
        <f>IF(Tabela_Brasil[[#This Row],[IBGE_1-4]]&gt;=951,1,0)</f>
        <v>0</v>
      </c>
      <c r="N4738">
        <f>IF(Tabela_Brasil[[#This Row],[COMP_P]]&lt;=2,1,0)</f>
        <v>0</v>
      </c>
    </row>
    <row r="4739" spans="1:14" x14ac:dyDescent="0.25">
      <c r="A4739" s="9" t="s">
        <v>4576</v>
      </c>
      <c r="B4739" s="9" t="s">
        <v>16</v>
      </c>
      <c r="C4739" s="9">
        <v>158</v>
      </c>
      <c r="D4739" s="9">
        <v>0.622</v>
      </c>
      <c r="E4739" s="9">
        <v>0.61</v>
      </c>
      <c r="F4739" s="9">
        <v>0.48199999999999998</v>
      </c>
      <c r="G4739" s="9">
        <v>9377</v>
      </c>
      <c r="H4739" s="10">
        <v>3</v>
      </c>
      <c r="I4739" t="str">
        <f>CONCATENATE(Tabela_Brasil[[#This Row],[Município]],"-",Tabela_Brasil[[#This Row],[Estado]])</f>
        <v>Dom Joaquim-MG</v>
      </c>
      <c r="J4739">
        <f>IF(Tabela_Brasil[[#This Row],[IDHM]]&lt;=0.599,1,0)</f>
        <v>0</v>
      </c>
      <c r="K4739" t="str">
        <f>IF(Tabela_Brasil[[#This Row],[IDHM]]&lt;=0.55,"Baixo",IF(Tabela_Brasil[[#This Row],[IDHM]]&lt;=0.699,"Médio",IF(Tabela_Brasil[[#This Row],[IDHM]]&lt;=0.799,"Alto","Muito Alto")))</f>
        <v>Médio</v>
      </c>
      <c r="L4739" t="str">
        <f>VLOOKUP(Tabela_Brasil[[#This Row],[Estado]],'De-Para_Estado_Regiao'!$B$3:$C$29,2,FALSE)</f>
        <v>Sudeste</v>
      </c>
      <c r="M4739">
        <f>IF(Tabela_Brasil[[#This Row],[IBGE_1-4]]&gt;=951,1,0)</f>
        <v>0</v>
      </c>
      <c r="N4739">
        <f>IF(Tabela_Brasil[[#This Row],[COMP_P]]&lt;=2,1,0)</f>
        <v>0</v>
      </c>
    </row>
    <row r="4740" spans="1:14" x14ac:dyDescent="0.25">
      <c r="A4740" s="12" t="s">
        <v>4577</v>
      </c>
      <c r="B4740" s="12" t="s">
        <v>82</v>
      </c>
      <c r="C4740" s="12">
        <v>192</v>
      </c>
      <c r="D4740" s="12">
        <v>0.56399999999999995</v>
      </c>
      <c r="E4740" s="12">
        <v>0.53200000000000003</v>
      </c>
      <c r="F4740" s="12">
        <v>0.42099999999999999</v>
      </c>
      <c r="G4740" s="12">
        <v>8466.2800000000007</v>
      </c>
      <c r="H4740" s="13">
        <v>1</v>
      </c>
      <c r="I4740" t="str">
        <f>CONCATENATE(Tabela_Brasil[[#This Row],[Município]],"-",Tabela_Brasil[[#This Row],[Estado]])</f>
        <v>Pilõezinhos-PB</v>
      </c>
      <c r="J4740">
        <f>IF(Tabela_Brasil[[#This Row],[IDHM]]&lt;=0.599,1,0)</f>
        <v>1</v>
      </c>
      <c r="K4740" t="str">
        <f>IF(Tabela_Brasil[[#This Row],[IDHM]]&lt;=0.55,"Baixo",IF(Tabela_Brasil[[#This Row],[IDHM]]&lt;=0.699,"Médio",IF(Tabela_Brasil[[#This Row],[IDHM]]&lt;=0.799,"Alto","Muito Alto")))</f>
        <v>Médio</v>
      </c>
      <c r="L4740" t="str">
        <f>VLOOKUP(Tabela_Brasil[[#This Row],[Estado]],'De-Para_Estado_Regiao'!$B$3:$C$29,2,FALSE)</f>
        <v>Nordeste</v>
      </c>
      <c r="M4740">
        <f>IF(Tabela_Brasil[[#This Row],[IBGE_1-4]]&gt;=951,1,0)</f>
        <v>0</v>
      </c>
      <c r="N4740">
        <f>IF(Tabela_Brasil[[#This Row],[COMP_P]]&lt;=2,1,0)</f>
        <v>1</v>
      </c>
    </row>
    <row r="4741" spans="1:14" x14ac:dyDescent="0.25">
      <c r="A4741" s="9" t="s">
        <v>4578</v>
      </c>
      <c r="B4741" s="9" t="s">
        <v>16</v>
      </c>
      <c r="C4741" s="9">
        <v>202</v>
      </c>
      <c r="D4741" s="9">
        <v>0.63400000000000001</v>
      </c>
      <c r="E4741" s="9">
        <v>0.59299999999999997</v>
      </c>
      <c r="F4741" s="9">
        <v>0.55600000000000005</v>
      </c>
      <c r="G4741" s="9">
        <v>10100.4</v>
      </c>
      <c r="H4741" s="10">
        <v>2</v>
      </c>
      <c r="I4741" t="str">
        <f>CONCATENATE(Tabela_Brasil[[#This Row],[Município]],"-",Tabela_Brasil[[#This Row],[Estado]])</f>
        <v>Lagoa Dos Patos-MG</v>
      </c>
      <c r="J4741">
        <f>IF(Tabela_Brasil[[#This Row],[IDHM]]&lt;=0.599,1,0)</f>
        <v>0</v>
      </c>
      <c r="K4741" t="str">
        <f>IF(Tabela_Brasil[[#This Row],[IDHM]]&lt;=0.55,"Baixo",IF(Tabela_Brasil[[#This Row],[IDHM]]&lt;=0.699,"Médio",IF(Tabela_Brasil[[#This Row],[IDHM]]&lt;=0.799,"Alto","Muito Alto")))</f>
        <v>Médio</v>
      </c>
      <c r="L4741" t="str">
        <f>VLOOKUP(Tabela_Brasil[[#This Row],[Estado]],'De-Para_Estado_Regiao'!$B$3:$C$29,2,FALSE)</f>
        <v>Sudeste</v>
      </c>
      <c r="M4741">
        <f>IF(Tabela_Brasil[[#This Row],[IBGE_1-4]]&gt;=951,1,0)</f>
        <v>0</v>
      </c>
      <c r="N4741">
        <f>IF(Tabela_Brasil[[#This Row],[COMP_P]]&lt;=2,1,0)</f>
        <v>1</v>
      </c>
    </row>
    <row r="4742" spans="1:14" x14ac:dyDescent="0.25">
      <c r="A4742" s="12" t="s">
        <v>4579</v>
      </c>
      <c r="B4742" s="12" t="s">
        <v>16</v>
      </c>
      <c r="C4742" s="12">
        <v>145</v>
      </c>
      <c r="D4742" s="12">
        <v>0.63400000000000001</v>
      </c>
      <c r="E4742" s="12">
        <v>0.57499999999999996</v>
      </c>
      <c r="F4742" s="12">
        <v>0.54600000000000004</v>
      </c>
      <c r="G4742" s="12">
        <v>8740.7199999999993</v>
      </c>
      <c r="H4742" s="13">
        <v>1</v>
      </c>
      <c r="I4742" t="str">
        <f>CONCATENATE(Tabela_Brasil[[#This Row],[Município]],"-",Tabela_Brasil[[#This Row],[Estado]])</f>
        <v>São João Da Lagoa-MG</v>
      </c>
      <c r="J4742">
        <f>IF(Tabela_Brasil[[#This Row],[IDHM]]&lt;=0.599,1,0)</f>
        <v>0</v>
      </c>
      <c r="K4742" t="str">
        <f>IF(Tabela_Brasil[[#This Row],[IDHM]]&lt;=0.55,"Baixo",IF(Tabela_Brasil[[#This Row],[IDHM]]&lt;=0.699,"Médio",IF(Tabela_Brasil[[#This Row],[IDHM]]&lt;=0.799,"Alto","Muito Alto")))</f>
        <v>Médio</v>
      </c>
      <c r="L4742" t="str">
        <f>VLOOKUP(Tabela_Brasil[[#This Row],[Estado]],'De-Para_Estado_Regiao'!$B$3:$C$29,2,FALSE)</f>
        <v>Sudeste</v>
      </c>
      <c r="M4742">
        <f>IF(Tabela_Brasil[[#This Row],[IBGE_1-4]]&gt;=951,1,0)</f>
        <v>0</v>
      </c>
      <c r="N4742">
        <f>IF(Tabela_Brasil[[#This Row],[COMP_P]]&lt;=2,1,0)</f>
        <v>1</v>
      </c>
    </row>
    <row r="4743" spans="1:14" x14ac:dyDescent="0.25">
      <c r="A4743" s="9" t="s">
        <v>3329</v>
      </c>
      <c r="B4743" s="9" t="s">
        <v>82</v>
      </c>
      <c r="C4743" s="9">
        <v>178</v>
      </c>
      <c r="D4743" s="9">
        <v>0.57299999999999995</v>
      </c>
      <c r="E4743" s="9">
        <v>0.55700000000000005</v>
      </c>
      <c r="F4743" s="9">
        <v>0.45300000000000001</v>
      </c>
      <c r="G4743" s="9">
        <v>7191.55</v>
      </c>
      <c r="H4743" s="10">
        <v>10</v>
      </c>
      <c r="I4743" t="str">
        <f>CONCATENATE(Tabela_Brasil[[#This Row],[Município]],"-",Tabela_Brasil[[#This Row],[Estado]])</f>
        <v>Nova Olinda-PB</v>
      </c>
      <c r="J4743">
        <f>IF(Tabela_Brasil[[#This Row],[IDHM]]&lt;=0.599,1,0)</f>
        <v>1</v>
      </c>
      <c r="K4743" t="str">
        <f>IF(Tabela_Brasil[[#This Row],[IDHM]]&lt;=0.55,"Baixo",IF(Tabela_Brasil[[#This Row],[IDHM]]&lt;=0.699,"Médio",IF(Tabela_Brasil[[#This Row],[IDHM]]&lt;=0.799,"Alto","Muito Alto")))</f>
        <v>Médio</v>
      </c>
      <c r="L4743" t="str">
        <f>VLOOKUP(Tabela_Brasil[[#This Row],[Estado]],'De-Para_Estado_Regiao'!$B$3:$C$29,2,FALSE)</f>
        <v>Nordeste</v>
      </c>
      <c r="M4743">
        <f>IF(Tabela_Brasil[[#This Row],[IBGE_1-4]]&gt;=951,1,0)</f>
        <v>0</v>
      </c>
      <c r="N4743">
        <f>IF(Tabela_Brasil[[#This Row],[COMP_P]]&lt;=2,1,0)</f>
        <v>0</v>
      </c>
    </row>
    <row r="4744" spans="1:14" x14ac:dyDescent="0.25">
      <c r="A4744" s="12" t="s">
        <v>4580</v>
      </c>
      <c r="B4744" s="12" t="s">
        <v>118</v>
      </c>
      <c r="C4744" s="12">
        <v>148</v>
      </c>
      <c r="D4744" s="12">
        <v>0.48899999999999999</v>
      </c>
      <c r="E4744" s="12">
        <v>0.48599999999999999</v>
      </c>
      <c r="F4744" s="12">
        <v>0.34200000000000003</v>
      </c>
      <c r="G4744" s="12">
        <v>7036.11</v>
      </c>
      <c r="H4744" s="13">
        <v>0</v>
      </c>
      <c r="I4744" t="str">
        <f>CONCATENATE(Tabela_Brasil[[#This Row],[Município]],"-",Tabela_Brasil[[#This Row],[Estado]])</f>
        <v>Betânia Do Piauí-PI</v>
      </c>
      <c r="J4744">
        <f>IF(Tabela_Brasil[[#This Row],[IDHM]]&lt;=0.599,1,0)</f>
        <v>1</v>
      </c>
      <c r="K4744" t="str">
        <f>IF(Tabela_Brasil[[#This Row],[IDHM]]&lt;=0.55,"Baixo",IF(Tabela_Brasil[[#This Row],[IDHM]]&lt;=0.699,"Médio",IF(Tabela_Brasil[[#This Row],[IDHM]]&lt;=0.799,"Alto","Muito Alto")))</f>
        <v>Baixo</v>
      </c>
      <c r="L4744" t="str">
        <f>VLOOKUP(Tabela_Brasil[[#This Row],[Estado]],'De-Para_Estado_Regiao'!$B$3:$C$29,2,FALSE)</f>
        <v>Nordeste</v>
      </c>
      <c r="M4744">
        <f>IF(Tabela_Brasil[[#This Row],[IBGE_1-4]]&gt;=951,1,0)</f>
        <v>0</v>
      </c>
      <c r="N4744">
        <f>IF(Tabela_Brasil[[#This Row],[COMP_P]]&lt;=2,1,0)</f>
        <v>1</v>
      </c>
    </row>
    <row r="4745" spans="1:14" x14ac:dyDescent="0.25">
      <c r="A4745" s="9" t="s">
        <v>4581</v>
      </c>
      <c r="B4745" s="9" t="s">
        <v>118</v>
      </c>
      <c r="C4745" s="9">
        <v>215</v>
      </c>
      <c r="D4745" s="9">
        <v>0.57999999999999996</v>
      </c>
      <c r="E4745" s="9">
        <v>0.54500000000000004</v>
      </c>
      <c r="F4745" s="9">
        <v>0.47799999999999998</v>
      </c>
      <c r="G4745" s="9">
        <v>7078.8</v>
      </c>
      <c r="H4745" s="10">
        <v>7</v>
      </c>
      <c r="I4745" t="str">
        <f>CONCATENATE(Tabela_Brasil[[#This Row],[Município]],"-",Tabela_Brasil[[#This Row],[Estado]])</f>
        <v>São João Da Serra-PI</v>
      </c>
      <c r="J4745">
        <f>IF(Tabela_Brasil[[#This Row],[IDHM]]&lt;=0.599,1,0)</f>
        <v>1</v>
      </c>
      <c r="K4745" t="str">
        <f>IF(Tabela_Brasil[[#This Row],[IDHM]]&lt;=0.55,"Baixo",IF(Tabela_Brasil[[#This Row],[IDHM]]&lt;=0.699,"Médio",IF(Tabela_Brasil[[#This Row],[IDHM]]&lt;=0.799,"Alto","Muito Alto")))</f>
        <v>Médio</v>
      </c>
      <c r="L4745" t="str">
        <f>VLOOKUP(Tabela_Brasil[[#This Row],[Estado]],'De-Para_Estado_Regiao'!$B$3:$C$29,2,FALSE)</f>
        <v>Nordeste</v>
      </c>
      <c r="M4745">
        <f>IF(Tabela_Brasil[[#This Row],[IBGE_1-4]]&gt;=951,1,0)</f>
        <v>0</v>
      </c>
      <c r="N4745">
        <f>IF(Tabela_Brasil[[#This Row],[COMP_P]]&lt;=2,1,0)</f>
        <v>0</v>
      </c>
    </row>
    <row r="4746" spans="1:14" x14ac:dyDescent="0.25">
      <c r="A4746" s="12" t="s">
        <v>4582</v>
      </c>
      <c r="B4746" s="12" t="s">
        <v>87</v>
      </c>
      <c r="C4746" s="12">
        <v>221</v>
      </c>
      <c r="D4746" s="12">
        <v>0.55700000000000005</v>
      </c>
      <c r="E4746" s="12">
        <v>0.501</v>
      </c>
      <c r="F4746" s="12">
        <v>0.48</v>
      </c>
      <c r="G4746" s="12">
        <v>5708.66</v>
      </c>
      <c r="H4746" s="13">
        <v>1</v>
      </c>
      <c r="I4746" t="str">
        <f>CONCATENATE(Tabela_Brasil[[#This Row],[Município]],"-",Tabela_Brasil[[#This Row],[Estado]])</f>
        <v>São José Dos Basílios-MA</v>
      </c>
      <c r="J4746">
        <f>IF(Tabela_Brasil[[#This Row],[IDHM]]&lt;=0.599,1,0)</f>
        <v>1</v>
      </c>
      <c r="K4746" t="str">
        <f>IF(Tabela_Brasil[[#This Row],[IDHM]]&lt;=0.55,"Baixo",IF(Tabela_Brasil[[#This Row],[IDHM]]&lt;=0.699,"Médio",IF(Tabela_Brasil[[#This Row],[IDHM]]&lt;=0.799,"Alto","Muito Alto")))</f>
        <v>Médio</v>
      </c>
      <c r="L4746" t="str">
        <f>VLOOKUP(Tabela_Brasil[[#This Row],[Estado]],'De-Para_Estado_Regiao'!$B$3:$C$29,2,FALSE)</f>
        <v>Nordeste</v>
      </c>
      <c r="M4746">
        <f>IF(Tabela_Brasil[[#This Row],[IBGE_1-4]]&gt;=951,1,0)</f>
        <v>0</v>
      </c>
      <c r="N4746">
        <f>IF(Tabela_Brasil[[#This Row],[COMP_P]]&lt;=2,1,0)</f>
        <v>1</v>
      </c>
    </row>
    <row r="4747" spans="1:14" x14ac:dyDescent="0.25">
      <c r="A4747" s="9" t="s">
        <v>4583</v>
      </c>
      <c r="B4747" s="9" t="s">
        <v>7</v>
      </c>
      <c r="C4747" s="9">
        <v>58</v>
      </c>
      <c r="D4747" s="9">
        <v>0.66900000000000004</v>
      </c>
      <c r="E4747" s="9">
        <v>0.69</v>
      </c>
      <c r="F4747" s="9">
        <v>0.53700000000000003</v>
      </c>
      <c r="G4747" s="9">
        <v>8535.3799999999992</v>
      </c>
      <c r="H4747" s="10">
        <v>1</v>
      </c>
      <c r="I4747" t="str">
        <f>CONCATENATE(Tabela_Brasil[[#This Row],[Município]],"-",Tabela_Brasil[[#This Row],[Estado]])</f>
        <v>Balbinos-SP</v>
      </c>
      <c r="J4747">
        <f>IF(Tabela_Brasil[[#This Row],[IDHM]]&lt;=0.599,1,0)</f>
        <v>0</v>
      </c>
      <c r="K4747" t="str">
        <f>IF(Tabela_Brasil[[#This Row],[IDHM]]&lt;=0.55,"Baixo",IF(Tabela_Brasil[[#This Row],[IDHM]]&lt;=0.699,"Médio",IF(Tabela_Brasil[[#This Row],[IDHM]]&lt;=0.799,"Alto","Muito Alto")))</f>
        <v>Médio</v>
      </c>
      <c r="L4747" t="str">
        <f>VLOOKUP(Tabela_Brasil[[#This Row],[Estado]],'De-Para_Estado_Regiao'!$B$3:$C$29,2,FALSE)</f>
        <v>Sudeste</v>
      </c>
      <c r="M4747">
        <f>IF(Tabela_Brasil[[#This Row],[IBGE_1-4]]&gt;=951,1,0)</f>
        <v>0</v>
      </c>
      <c r="N4747">
        <f>IF(Tabela_Brasil[[#This Row],[COMP_P]]&lt;=2,1,0)</f>
        <v>1</v>
      </c>
    </row>
    <row r="4748" spans="1:14" x14ac:dyDescent="0.25">
      <c r="A4748" s="12" t="s">
        <v>4584</v>
      </c>
      <c r="B4748" s="12" t="s">
        <v>16</v>
      </c>
      <c r="C4748" s="12">
        <v>68</v>
      </c>
      <c r="D4748" s="12">
        <v>0.629</v>
      </c>
      <c r="E4748" s="12">
        <v>0.61299999999999999</v>
      </c>
      <c r="F4748" s="12">
        <v>0.49</v>
      </c>
      <c r="G4748" s="12">
        <v>9585.4500000000007</v>
      </c>
      <c r="H4748" s="13">
        <v>1</v>
      </c>
      <c r="I4748" t="str">
        <f>CONCATENATE(Tabela_Brasil[[#This Row],[Município]],"-",Tabela_Brasil[[#This Row],[Estado]])</f>
        <v>Dores Do Turvo-MG</v>
      </c>
      <c r="J4748">
        <f>IF(Tabela_Brasil[[#This Row],[IDHM]]&lt;=0.599,1,0)</f>
        <v>0</v>
      </c>
      <c r="K4748" t="str">
        <f>IF(Tabela_Brasil[[#This Row],[IDHM]]&lt;=0.55,"Baixo",IF(Tabela_Brasil[[#This Row],[IDHM]]&lt;=0.699,"Médio",IF(Tabela_Brasil[[#This Row],[IDHM]]&lt;=0.799,"Alto","Muito Alto")))</f>
        <v>Médio</v>
      </c>
      <c r="L4748" t="str">
        <f>VLOOKUP(Tabela_Brasil[[#This Row],[Estado]],'De-Para_Estado_Regiao'!$B$3:$C$29,2,FALSE)</f>
        <v>Sudeste</v>
      </c>
      <c r="M4748">
        <f>IF(Tabela_Brasil[[#This Row],[IBGE_1-4]]&gt;=951,1,0)</f>
        <v>0</v>
      </c>
      <c r="N4748">
        <f>IF(Tabela_Brasil[[#This Row],[COMP_P]]&lt;=2,1,0)</f>
        <v>1</v>
      </c>
    </row>
    <row r="4749" spans="1:14" x14ac:dyDescent="0.25">
      <c r="A4749" s="9" t="s">
        <v>4585</v>
      </c>
      <c r="B4749" s="9" t="s">
        <v>33</v>
      </c>
      <c r="C4749" s="9">
        <v>88</v>
      </c>
      <c r="D4749" s="9">
        <v>0.70099999999999996</v>
      </c>
      <c r="E4749" s="9">
        <v>0.64300000000000002</v>
      </c>
      <c r="F4749" s="9">
        <v>0.63500000000000001</v>
      </c>
      <c r="G4749" s="9">
        <v>15965.78</v>
      </c>
      <c r="H4749" s="10">
        <v>2</v>
      </c>
      <c r="I4749" t="str">
        <f>CONCATENATE(Tabela_Brasil[[#This Row],[Município]],"-",Tabela_Brasil[[#This Row],[Estado]])</f>
        <v>Santa Rosa De Goiás-GO</v>
      </c>
      <c r="J4749">
        <f>IF(Tabela_Brasil[[#This Row],[IDHM]]&lt;=0.599,1,0)</f>
        <v>0</v>
      </c>
      <c r="K4749" t="str">
        <f>IF(Tabela_Brasil[[#This Row],[IDHM]]&lt;=0.55,"Baixo",IF(Tabela_Brasil[[#This Row],[IDHM]]&lt;=0.699,"Médio",IF(Tabela_Brasil[[#This Row],[IDHM]]&lt;=0.799,"Alto","Muito Alto")))</f>
        <v>Alto</v>
      </c>
      <c r="L4749" t="str">
        <f>VLOOKUP(Tabela_Brasil[[#This Row],[Estado]],'De-Para_Estado_Regiao'!$B$3:$C$29,2,FALSE)</f>
        <v>Centro-Oeste</v>
      </c>
      <c r="M4749">
        <f>IF(Tabela_Brasil[[#This Row],[IBGE_1-4]]&gt;=951,1,0)</f>
        <v>0</v>
      </c>
      <c r="N4749">
        <f>IF(Tabela_Brasil[[#This Row],[COMP_P]]&lt;=2,1,0)</f>
        <v>1</v>
      </c>
    </row>
    <row r="4750" spans="1:14" x14ac:dyDescent="0.25">
      <c r="A4750" s="12" t="s">
        <v>4586</v>
      </c>
      <c r="B4750" s="12" t="s">
        <v>31</v>
      </c>
      <c r="C4750" s="12">
        <v>361</v>
      </c>
      <c r="D4750" s="12">
        <v>0.60299999999999998</v>
      </c>
      <c r="E4750" s="12">
        <v>0.52800000000000002</v>
      </c>
      <c r="F4750" s="12">
        <v>0.56499999999999995</v>
      </c>
      <c r="G4750" s="12">
        <v>5729.3</v>
      </c>
      <c r="H4750" s="13">
        <v>4</v>
      </c>
      <c r="I4750" t="str">
        <f>CONCATENATE(Tabela_Brasil[[#This Row],[Município]],"-",Tabela_Brasil[[#This Row],[Estado]])</f>
        <v>Senador Sá-CE</v>
      </c>
      <c r="J4750">
        <f>IF(Tabela_Brasil[[#This Row],[IDHM]]&lt;=0.599,1,0)</f>
        <v>0</v>
      </c>
      <c r="K4750" t="str">
        <f>IF(Tabela_Brasil[[#This Row],[IDHM]]&lt;=0.55,"Baixo",IF(Tabela_Brasil[[#This Row],[IDHM]]&lt;=0.699,"Médio",IF(Tabela_Brasil[[#This Row],[IDHM]]&lt;=0.799,"Alto","Muito Alto")))</f>
        <v>Médio</v>
      </c>
      <c r="L4750" t="str">
        <f>VLOOKUP(Tabela_Brasil[[#This Row],[Estado]],'De-Para_Estado_Regiao'!$B$3:$C$29,2,FALSE)</f>
        <v>Nordeste</v>
      </c>
      <c r="M4750">
        <f>IF(Tabela_Brasil[[#This Row],[IBGE_1-4]]&gt;=951,1,0)</f>
        <v>0</v>
      </c>
      <c r="N4750">
        <f>IF(Tabela_Brasil[[#This Row],[COMP_P]]&lt;=2,1,0)</f>
        <v>0</v>
      </c>
    </row>
    <row r="4751" spans="1:14" x14ac:dyDescent="0.25">
      <c r="A4751" s="9" t="s">
        <v>4587</v>
      </c>
      <c r="B4751" s="9" t="s">
        <v>118</v>
      </c>
      <c r="C4751" s="9">
        <v>78</v>
      </c>
      <c r="D4751" s="9">
        <v>0.52</v>
      </c>
      <c r="E4751" s="9">
        <v>0.505</v>
      </c>
      <c r="F4751" s="9">
        <v>0.36799999999999999</v>
      </c>
      <c r="G4751" s="9">
        <v>9701.43</v>
      </c>
      <c r="H4751" s="10">
        <v>1</v>
      </c>
      <c r="I4751" t="str">
        <f>CONCATENATE(Tabela_Brasil[[#This Row],[Município]],"-",Tabela_Brasil[[#This Row],[Estado]])</f>
        <v>Ribeira Do Piauí-PI</v>
      </c>
      <c r="J4751">
        <f>IF(Tabela_Brasil[[#This Row],[IDHM]]&lt;=0.599,1,0)</f>
        <v>1</v>
      </c>
      <c r="K4751" t="str">
        <f>IF(Tabela_Brasil[[#This Row],[IDHM]]&lt;=0.55,"Baixo",IF(Tabela_Brasil[[#This Row],[IDHM]]&lt;=0.699,"Médio",IF(Tabela_Brasil[[#This Row],[IDHM]]&lt;=0.799,"Alto","Muito Alto")))</f>
        <v>Baixo</v>
      </c>
      <c r="L4751" t="str">
        <f>VLOOKUP(Tabela_Brasil[[#This Row],[Estado]],'De-Para_Estado_Regiao'!$B$3:$C$29,2,FALSE)</f>
        <v>Nordeste</v>
      </c>
      <c r="M4751">
        <f>IF(Tabela_Brasil[[#This Row],[IBGE_1-4]]&gt;=951,1,0)</f>
        <v>0</v>
      </c>
      <c r="N4751">
        <f>IF(Tabela_Brasil[[#This Row],[COMP_P]]&lt;=2,1,0)</f>
        <v>1</v>
      </c>
    </row>
    <row r="4752" spans="1:14" x14ac:dyDescent="0.25">
      <c r="A4752" s="12" t="s">
        <v>766</v>
      </c>
      <c r="B4752" s="12" t="s">
        <v>22</v>
      </c>
      <c r="C4752" s="12">
        <v>55</v>
      </c>
      <c r="D4752" s="12">
        <v>0.72</v>
      </c>
      <c r="E4752" s="12">
        <v>0.67500000000000004</v>
      </c>
      <c r="F4752" s="12">
        <v>0.65900000000000003</v>
      </c>
      <c r="G4752" s="12">
        <v>24405.3</v>
      </c>
      <c r="H4752" s="13">
        <v>2</v>
      </c>
      <c r="I4752" t="str">
        <f>CONCATENATE(Tabela_Brasil[[#This Row],[Município]],"-",Tabela_Brasil[[#This Row],[Estado]])</f>
        <v>Santa Inês-PR</v>
      </c>
      <c r="J4752">
        <f>IF(Tabela_Brasil[[#This Row],[IDHM]]&lt;=0.599,1,0)</f>
        <v>0</v>
      </c>
      <c r="K4752" t="str">
        <f>IF(Tabela_Brasil[[#This Row],[IDHM]]&lt;=0.55,"Baixo",IF(Tabela_Brasil[[#This Row],[IDHM]]&lt;=0.699,"Médio",IF(Tabela_Brasil[[#This Row],[IDHM]]&lt;=0.799,"Alto","Muito Alto")))</f>
        <v>Alto</v>
      </c>
      <c r="L4752" t="str">
        <f>VLOOKUP(Tabela_Brasil[[#This Row],[Estado]],'De-Para_Estado_Regiao'!$B$3:$C$29,2,FALSE)</f>
        <v>Sul</v>
      </c>
      <c r="M4752">
        <f>IF(Tabela_Brasil[[#This Row],[IBGE_1-4]]&gt;=951,1,0)</f>
        <v>0</v>
      </c>
      <c r="N4752">
        <f>IF(Tabela_Brasil[[#This Row],[COMP_P]]&lt;=2,1,0)</f>
        <v>1</v>
      </c>
    </row>
    <row r="4753" spans="1:14" x14ac:dyDescent="0.25">
      <c r="A4753" s="9" t="s">
        <v>4588</v>
      </c>
      <c r="B4753" s="9" t="s">
        <v>118</v>
      </c>
      <c r="C4753" s="9">
        <v>74</v>
      </c>
      <c r="D4753" s="9">
        <v>0.52800000000000002</v>
      </c>
      <c r="E4753" s="9">
        <v>0.51700000000000002</v>
      </c>
      <c r="F4753" s="9">
        <v>0.41099999999999998</v>
      </c>
      <c r="G4753" s="9">
        <v>6128.98</v>
      </c>
      <c r="H4753" s="10">
        <v>1</v>
      </c>
      <c r="I4753" t="str">
        <f>CONCATENATE(Tabela_Brasil[[#This Row],[Município]],"-",Tabela_Brasil[[#This Row],[Estado]])</f>
        <v>Acauã-PI</v>
      </c>
      <c r="J4753">
        <f>IF(Tabela_Brasil[[#This Row],[IDHM]]&lt;=0.599,1,0)</f>
        <v>1</v>
      </c>
      <c r="K4753" t="str">
        <f>IF(Tabela_Brasil[[#This Row],[IDHM]]&lt;=0.55,"Baixo",IF(Tabela_Brasil[[#This Row],[IDHM]]&lt;=0.699,"Médio",IF(Tabela_Brasil[[#This Row],[IDHM]]&lt;=0.799,"Alto","Muito Alto")))</f>
        <v>Baixo</v>
      </c>
      <c r="L4753" t="str">
        <f>VLOOKUP(Tabela_Brasil[[#This Row],[Estado]],'De-Para_Estado_Regiao'!$B$3:$C$29,2,FALSE)</f>
        <v>Nordeste</v>
      </c>
      <c r="M4753">
        <f>IF(Tabela_Brasil[[#This Row],[IBGE_1-4]]&gt;=951,1,0)</f>
        <v>0</v>
      </c>
      <c r="N4753">
        <f>IF(Tabela_Brasil[[#This Row],[COMP_P]]&lt;=2,1,0)</f>
        <v>1</v>
      </c>
    </row>
    <row r="4754" spans="1:14" x14ac:dyDescent="0.25">
      <c r="A4754" s="12" t="s">
        <v>4589</v>
      </c>
      <c r="B4754" s="12" t="s">
        <v>16</v>
      </c>
      <c r="C4754" s="12">
        <v>117</v>
      </c>
      <c r="D4754" s="12">
        <v>0.67</v>
      </c>
      <c r="E4754" s="12">
        <v>0.66</v>
      </c>
      <c r="F4754" s="12">
        <v>0.54500000000000004</v>
      </c>
      <c r="G4754" s="12">
        <v>11615.31</v>
      </c>
      <c r="H4754" s="13">
        <v>0</v>
      </c>
      <c r="I4754" t="str">
        <f>CONCATENATE(Tabela_Brasil[[#This Row],[Município]],"-",Tabela_Brasil[[#This Row],[Estado]])</f>
        <v>Santo Antônio Do Aventureiro-MG</v>
      </c>
      <c r="J4754">
        <f>IF(Tabela_Brasil[[#This Row],[IDHM]]&lt;=0.599,1,0)</f>
        <v>0</v>
      </c>
      <c r="K4754" t="str">
        <f>IF(Tabela_Brasil[[#This Row],[IDHM]]&lt;=0.55,"Baixo",IF(Tabela_Brasil[[#This Row],[IDHM]]&lt;=0.699,"Médio",IF(Tabela_Brasil[[#This Row],[IDHM]]&lt;=0.799,"Alto","Muito Alto")))</f>
        <v>Médio</v>
      </c>
      <c r="L4754" t="str">
        <f>VLOOKUP(Tabela_Brasil[[#This Row],[Estado]],'De-Para_Estado_Regiao'!$B$3:$C$29,2,FALSE)</f>
        <v>Sudeste</v>
      </c>
      <c r="M4754">
        <f>IF(Tabela_Brasil[[#This Row],[IBGE_1-4]]&gt;=951,1,0)</f>
        <v>0</v>
      </c>
      <c r="N4754">
        <f>IF(Tabela_Brasil[[#This Row],[COMP_P]]&lt;=2,1,0)</f>
        <v>1</v>
      </c>
    </row>
    <row r="4755" spans="1:14" x14ac:dyDescent="0.25">
      <c r="A4755" s="9" t="s">
        <v>4590</v>
      </c>
      <c r="B4755" s="9" t="s">
        <v>14</v>
      </c>
      <c r="C4755" s="9">
        <v>13</v>
      </c>
      <c r="D4755" s="9">
        <v>0.68</v>
      </c>
      <c r="E4755" s="9">
        <v>0.74299999999999999</v>
      </c>
      <c r="F4755" s="9">
        <v>0.48399999999999999</v>
      </c>
      <c r="G4755" s="9">
        <v>16855.27</v>
      </c>
      <c r="H4755" s="10">
        <v>2</v>
      </c>
      <c r="I4755" t="str">
        <f>CONCATENATE(Tabela_Brasil[[#This Row],[Município]],"-",Tabela_Brasil[[#This Row],[Estado]])</f>
        <v>Forquetinha-RS</v>
      </c>
      <c r="J4755">
        <f>IF(Tabela_Brasil[[#This Row],[IDHM]]&lt;=0.599,1,0)</f>
        <v>0</v>
      </c>
      <c r="K4755" t="str">
        <f>IF(Tabela_Brasil[[#This Row],[IDHM]]&lt;=0.55,"Baixo",IF(Tabela_Brasil[[#This Row],[IDHM]]&lt;=0.699,"Médio",IF(Tabela_Brasil[[#This Row],[IDHM]]&lt;=0.799,"Alto","Muito Alto")))</f>
        <v>Médio</v>
      </c>
      <c r="L4755" t="str">
        <f>VLOOKUP(Tabela_Brasil[[#This Row],[Estado]],'De-Para_Estado_Regiao'!$B$3:$C$29,2,FALSE)</f>
        <v>Sul</v>
      </c>
      <c r="M4755">
        <f>IF(Tabela_Brasil[[#This Row],[IBGE_1-4]]&gt;=951,1,0)</f>
        <v>0</v>
      </c>
      <c r="N4755">
        <f>IF(Tabela_Brasil[[#This Row],[COMP_P]]&lt;=2,1,0)</f>
        <v>1</v>
      </c>
    </row>
    <row r="4756" spans="1:14" x14ac:dyDescent="0.25">
      <c r="A4756" s="12" t="s">
        <v>1770</v>
      </c>
      <c r="B4756" s="12" t="s">
        <v>118</v>
      </c>
      <c r="C4756" s="12">
        <v>187</v>
      </c>
      <c r="D4756" s="12">
        <v>0.56499999999999995</v>
      </c>
      <c r="E4756" s="12">
        <v>0.52900000000000003</v>
      </c>
      <c r="F4756" s="12">
        <v>0.44</v>
      </c>
      <c r="G4756" s="12">
        <v>8072.36</v>
      </c>
      <c r="H4756" s="13">
        <v>10</v>
      </c>
      <c r="I4756" t="str">
        <f>CONCATENATE(Tabela_Brasil[[#This Row],[Município]],"-",Tabela_Brasil[[#This Row],[Estado]])</f>
        <v>São José Do Divino-PI</v>
      </c>
      <c r="J4756">
        <f>IF(Tabela_Brasil[[#This Row],[IDHM]]&lt;=0.599,1,0)</f>
        <v>1</v>
      </c>
      <c r="K4756" t="str">
        <f>IF(Tabela_Brasil[[#This Row],[IDHM]]&lt;=0.55,"Baixo",IF(Tabela_Brasil[[#This Row],[IDHM]]&lt;=0.699,"Médio",IF(Tabela_Brasil[[#This Row],[IDHM]]&lt;=0.799,"Alto","Muito Alto")))</f>
        <v>Médio</v>
      </c>
      <c r="L4756" t="str">
        <f>VLOOKUP(Tabela_Brasil[[#This Row],[Estado]],'De-Para_Estado_Regiao'!$B$3:$C$29,2,FALSE)</f>
        <v>Nordeste</v>
      </c>
      <c r="M4756">
        <f>IF(Tabela_Brasil[[#This Row],[IBGE_1-4]]&gt;=951,1,0)</f>
        <v>0</v>
      </c>
      <c r="N4756">
        <f>IF(Tabela_Brasil[[#This Row],[COMP_P]]&lt;=2,1,0)</f>
        <v>0</v>
      </c>
    </row>
    <row r="4757" spans="1:14" x14ac:dyDescent="0.25">
      <c r="A4757" s="9" t="s">
        <v>4591</v>
      </c>
      <c r="B4757" s="9" t="s">
        <v>118</v>
      </c>
      <c r="C4757" s="9">
        <v>137</v>
      </c>
      <c r="D4757" s="9">
        <v>0.55000000000000004</v>
      </c>
      <c r="E4757" s="9">
        <v>0.53600000000000003</v>
      </c>
      <c r="F4757" s="9">
        <v>0.41799999999999998</v>
      </c>
      <c r="G4757" s="9">
        <v>6350.61</v>
      </c>
      <c r="H4757" s="10">
        <v>1</v>
      </c>
      <c r="I4757" t="str">
        <f>CONCATENATE(Tabela_Brasil[[#This Row],[Município]],"-",Tabela_Brasil[[#This Row],[Estado]])</f>
        <v>Morro Do Chapéu Do Piauí-PI</v>
      </c>
      <c r="J4757">
        <f>IF(Tabela_Brasil[[#This Row],[IDHM]]&lt;=0.599,1,0)</f>
        <v>1</v>
      </c>
      <c r="K4757" t="str">
        <f>IF(Tabela_Brasil[[#This Row],[IDHM]]&lt;=0.55,"Baixo",IF(Tabela_Brasil[[#This Row],[IDHM]]&lt;=0.699,"Médio",IF(Tabela_Brasil[[#This Row],[IDHM]]&lt;=0.799,"Alto","Muito Alto")))</f>
        <v>Baixo</v>
      </c>
      <c r="L4757" t="str">
        <f>VLOOKUP(Tabela_Brasil[[#This Row],[Estado]],'De-Para_Estado_Regiao'!$B$3:$C$29,2,FALSE)</f>
        <v>Nordeste</v>
      </c>
      <c r="M4757">
        <f>IF(Tabela_Brasil[[#This Row],[IBGE_1-4]]&gt;=951,1,0)</f>
        <v>0</v>
      </c>
      <c r="N4757">
        <f>IF(Tabela_Brasil[[#This Row],[COMP_P]]&lt;=2,1,0)</f>
        <v>1</v>
      </c>
    </row>
    <row r="4758" spans="1:14" x14ac:dyDescent="0.25">
      <c r="A4758" s="12" t="s">
        <v>134</v>
      </c>
      <c r="B4758" s="12" t="s">
        <v>82</v>
      </c>
      <c r="C4758" s="12">
        <v>184</v>
      </c>
      <c r="D4758" s="12">
        <v>0.621</v>
      </c>
      <c r="E4758" s="12">
        <v>0.55400000000000005</v>
      </c>
      <c r="F4758" s="12">
        <v>0.56100000000000005</v>
      </c>
      <c r="G4758" s="12">
        <v>8525.83</v>
      </c>
      <c r="H4758" s="13">
        <v>1</v>
      </c>
      <c r="I4758" t="str">
        <f>CONCATENATE(Tabela_Brasil[[#This Row],[Município]],"-",Tabela_Brasil[[#This Row],[Estado]])</f>
        <v>Sertãozinho-PB</v>
      </c>
      <c r="J4758">
        <f>IF(Tabela_Brasil[[#This Row],[IDHM]]&lt;=0.599,1,0)</f>
        <v>0</v>
      </c>
      <c r="K4758" t="str">
        <f>IF(Tabela_Brasil[[#This Row],[IDHM]]&lt;=0.55,"Baixo",IF(Tabela_Brasil[[#This Row],[IDHM]]&lt;=0.699,"Médio",IF(Tabela_Brasil[[#This Row],[IDHM]]&lt;=0.799,"Alto","Muito Alto")))</f>
        <v>Médio</v>
      </c>
      <c r="L4758" t="str">
        <f>VLOOKUP(Tabela_Brasil[[#This Row],[Estado]],'De-Para_Estado_Regiao'!$B$3:$C$29,2,FALSE)</f>
        <v>Nordeste</v>
      </c>
      <c r="M4758">
        <f>IF(Tabela_Brasil[[#This Row],[IBGE_1-4]]&gt;=951,1,0)</f>
        <v>0</v>
      </c>
      <c r="N4758">
        <f>IF(Tabela_Brasil[[#This Row],[COMP_P]]&lt;=2,1,0)</f>
        <v>1</v>
      </c>
    </row>
    <row r="4759" spans="1:14" x14ac:dyDescent="0.25">
      <c r="A4759" s="9" t="s">
        <v>4592</v>
      </c>
      <c r="B4759" s="9" t="s">
        <v>111</v>
      </c>
      <c r="C4759" s="9">
        <v>216</v>
      </c>
      <c r="D4759" s="9">
        <v>0.63900000000000001</v>
      </c>
      <c r="E4759" s="9">
        <v>0.61799999999999999</v>
      </c>
      <c r="F4759" s="9">
        <v>0.53</v>
      </c>
      <c r="G4759" s="9">
        <v>10031.91</v>
      </c>
      <c r="H4759" s="10">
        <v>1</v>
      </c>
      <c r="I4759" t="str">
        <f>CONCATENATE(Tabela_Brasil[[#This Row],[Município]],"-",Tabela_Brasil[[#This Row],[Estado]])</f>
        <v>Novo Acordo-TO</v>
      </c>
      <c r="J4759">
        <f>IF(Tabela_Brasil[[#This Row],[IDHM]]&lt;=0.599,1,0)</f>
        <v>0</v>
      </c>
      <c r="K4759" t="str">
        <f>IF(Tabela_Brasil[[#This Row],[IDHM]]&lt;=0.55,"Baixo",IF(Tabela_Brasil[[#This Row],[IDHM]]&lt;=0.699,"Médio",IF(Tabela_Brasil[[#This Row],[IDHM]]&lt;=0.799,"Alto","Muito Alto")))</f>
        <v>Médio</v>
      </c>
      <c r="L4759" t="str">
        <f>VLOOKUP(Tabela_Brasil[[#This Row],[Estado]],'De-Para_Estado_Regiao'!$B$3:$C$29,2,FALSE)</f>
        <v>Norte</v>
      </c>
      <c r="M4759">
        <f>IF(Tabela_Brasil[[#This Row],[IBGE_1-4]]&gt;=951,1,0)</f>
        <v>0</v>
      </c>
      <c r="N4759">
        <f>IF(Tabela_Brasil[[#This Row],[COMP_P]]&lt;=2,1,0)</f>
        <v>1</v>
      </c>
    </row>
    <row r="4760" spans="1:14" x14ac:dyDescent="0.25">
      <c r="A4760" s="12" t="s">
        <v>4593</v>
      </c>
      <c r="B4760" s="12" t="s">
        <v>111</v>
      </c>
      <c r="C4760" s="12">
        <v>96</v>
      </c>
      <c r="D4760" s="12">
        <v>0.65</v>
      </c>
      <c r="E4760" s="12">
        <v>0.61299999999999999</v>
      </c>
      <c r="F4760" s="12">
        <v>0.53100000000000003</v>
      </c>
      <c r="G4760" s="12">
        <v>17077.52</v>
      </c>
      <c r="H4760" s="13">
        <v>1</v>
      </c>
      <c r="I4760" t="str">
        <f>CONCATENATE(Tabela_Brasil[[#This Row],[Município]],"-",Tabela_Brasil[[#This Row],[Estado]])</f>
        <v>Itaporã Do Tocantins-TO</v>
      </c>
      <c r="J4760">
        <f>IF(Tabela_Brasil[[#This Row],[IDHM]]&lt;=0.599,1,0)</f>
        <v>0</v>
      </c>
      <c r="K4760" t="str">
        <f>IF(Tabela_Brasil[[#This Row],[IDHM]]&lt;=0.55,"Baixo",IF(Tabela_Brasil[[#This Row],[IDHM]]&lt;=0.699,"Médio",IF(Tabela_Brasil[[#This Row],[IDHM]]&lt;=0.799,"Alto","Muito Alto")))</f>
        <v>Médio</v>
      </c>
      <c r="L4760" t="str">
        <f>VLOOKUP(Tabela_Brasil[[#This Row],[Estado]],'De-Para_Estado_Regiao'!$B$3:$C$29,2,FALSE)</f>
        <v>Norte</v>
      </c>
      <c r="M4760">
        <f>IF(Tabela_Brasil[[#This Row],[IBGE_1-4]]&gt;=951,1,0)</f>
        <v>0</v>
      </c>
      <c r="N4760">
        <f>IF(Tabela_Brasil[[#This Row],[COMP_P]]&lt;=2,1,0)</f>
        <v>1</v>
      </c>
    </row>
    <row r="4761" spans="1:14" x14ac:dyDescent="0.25">
      <c r="A4761" s="9" t="s">
        <v>4594</v>
      </c>
      <c r="B4761" s="9" t="s">
        <v>111</v>
      </c>
      <c r="C4761" s="9">
        <v>276</v>
      </c>
      <c r="D4761" s="9">
        <v>0.57299999999999995</v>
      </c>
      <c r="E4761" s="9">
        <v>0.51600000000000001</v>
      </c>
      <c r="F4761" s="9">
        <v>0.48699999999999999</v>
      </c>
      <c r="G4761" s="9">
        <v>8957.33</v>
      </c>
      <c r="H4761" s="10">
        <v>0</v>
      </c>
      <c r="I4761" t="str">
        <f>CONCATENATE(Tabela_Brasil[[#This Row],[Município]],"-",Tabela_Brasil[[#This Row],[Estado]])</f>
        <v>São Sebastião Do Tocantins-TO</v>
      </c>
      <c r="J4761">
        <f>IF(Tabela_Brasil[[#This Row],[IDHM]]&lt;=0.599,1,0)</f>
        <v>1</v>
      </c>
      <c r="K4761" t="str">
        <f>IF(Tabela_Brasil[[#This Row],[IDHM]]&lt;=0.55,"Baixo",IF(Tabela_Brasil[[#This Row],[IDHM]]&lt;=0.699,"Médio",IF(Tabela_Brasil[[#This Row],[IDHM]]&lt;=0.799,"Alto","Muito Alto")))</f>
        <v>Médio</v>
      </c>
      <c r="L4761" t="str">
        <f>VLOOKUP(Tabela_Brasil[[#This Row],[Estado]],'De-Para_Estado_Regiao'!$B$3:$C$29,2,FALSE)</f>
        <v>Norte</v>
      </c>
      <c r="M4761">
        <f>IF(Tabela_Brasil[[#This Row],[IBGE_1-4]]&gt;=951,1,0)</f>
        <v>0</v>
      </c>
      <c r="N4761">
        <f>IF(Tabela_Brasil[[#This Row],[COMP_P]]&lt;=2,1,0)</f>
        <v>1</v>
      </c>
    </row>
    <row r="4762" spans="1:14" x14ac:dyDescent="0.25">
      <c r="A4762" s="12" t="s">
        <v>4595</v>
      </c>
      <c r="B4762" s="12" t="s">
        <v>118</v>
      </c>
      <c r="C4762" s="12">
        <v>158</v>
      </c>
      <c r="D4762" s="12">
        <v>0.59399999999999997</v>
      </c>
      <c r="E4762" s="12">
        <v>0.59299999999999997</v>
      </c>
      <c r="F4762" s="12">
        <v>0.45500000000000002</v>
      </c>
      <c r="G4762" s="12">
        <v>6725.37</v>
      </c>
      <c r="H4762" s="13">
        <v>0</v>
      </c>
      <c r="I4762" t="str">
        <f>CONCATENATE(Tabela_Brasil[[#This Row],[Município]],"-",Tabela_Brasil[[#This Row],[Estado]])</f>
        <v>São Julião-PI</v>
      </c>
      <c r="J4762">
        <f>IF(Tabela_Brasil[[#This Row],[IDHM]]&lt;=0.599,1,0)</f>
        <v>1</v>
      </c>
      <c r="K4762" t="str">
        <f>IF(Tabela_Brasil[[#This Row],[IDHM]]&lt;=0.55,"Baixo",IF(Tabela_Brasil[[#This Row],[IDHM]]&lt;=0.699,"Médio",IF(Tabela_Brasil[[#This Row],[IDHM]]&lt;=0.799,"Alto","Muito Alto")))</f>
        <v>Médio</v>
      </c>
      <c r="L4762" t="str">
        <f>VLOOKUP(Tabela_Brasil[[#This Row],[Estado]],'De-Para_Estado_Regiao'!$B$3:$C$29,2,FALSE)</f>
        <v>Nordeste</v>
      </c>
      <c r="M4762">
        <f>IF(Tabela_Brasil[[#This Row],[IBGE_1-4]]&gt;=951,1,0)</f>
        <v>0</v>
      </c>
      <c r="N4762">
        <f>IF(Tabela_Brasil[[#This Row],[COMP_P]]&lt;=2,1,0)</f>
        <v>1</v>
      </c>
    </row>
    <row r="4763" spans="1:14" x14ac:dyDescent="0.25">
      <c r="A4763" s="9" t="s">
        <v>4596</v>
      </c>
      <c r="B4763" s="9" t="s">
        <v>82</v>
      </c>
      <c r="C4763" s="9">
        <v>142</v>
      </c>
      <c r="D4763" s="9">
        <v>0.61699999999999999</v>
      </c>
      <c r="E4763" s="9">
        <v>0.58399999999999996</v>
      </c>
      <c r="F4763" s="9">
        <v>0.51400000000000001</v>
      </c>
      <c r="G4763" s="9">
        <v>10139.19</v>
      </c>
      <c r="H4763" s="10">
        <v>1</v>
      </c>
      <c r="I4763" t="str">
        <f>CONCATENATE(Tabela_Brasil[[#This Row],[Município]],"-",Tabela_Brasil[[#This Row],[Estado]])</f>
        <v>São José Do Sabugi-PB</v>
      </c>
      <c r="J4763">
        <f>IF(Tabela_Brasil[[#This Row],[IDHM]]&lt;=0.599,1,0)</f>
        <v>0</v>
      </c>
      <c r="K4763" t="str">
        <f>IF(Tabela_Brasil[[#This Row],[IDHM]]&lt;=0.55,"Baixo",IF(Tabela_Brasil[[#This Row],[IDHM]]&lt;=0.699,"Médio",IF(Tabela_Brasil[[#This Row],[IDHM]]&lt;=0.799,"Alto","Muito Alto")))</f>
        <v>Médio</v>
      </c>
      <c r="L4763" t="str">
        <f>VLOOKUP(Tabela_Brasil[[#This Row],[Estado]],'De-Para_Estado_Regiao'!$B$3:$C$29,2,FALSE)</f>
        <v>Nordeste</v>
      </c>
      <c r="M4763">
        <f>IF(Tabela_Brasil[[#This Row],[IBGE_1-4]]&gt;=951,1,0)</f>
        <v>0</v>
      </c>
      <c r="N4763">
        <f>IF(Tabela_Brasil[[#This Row],[COMP_P]]&lt;=2,1,0)</f>
        <v>1</v>
      </c>
    </row>
    <row r="4764" spans="1:14" x14ac:dyDescent="0.25">
      <c r="A4764" s="12" t="s">
        <v>4597</v>
      </c>
      <c r="B4764" s="12" t="s">
        <v>16</v>
      </c>
      <c r="C4764" s="12">
        <v>130</v>
      </c>
      <c r="D4764" s="12">
        <v>0.66900000000000004</v>
      </c>
      <c r="E4764" s="12">
        <v>0.60099999999999998</v>
      </c>
      <c r="F4764" s="12">
        <v>0.61699999999999999</v>
      </c>
      <c r="G4764" s="12">
        <v>9649.75</v>
      </c>
      <c r="H4764" s="13">
        <v>3</v>
      </c>
      <c r="I4764" t="str">
        <f>CONCATENATE(Tabela_Brasil[[#This Row],[Município]],"-",Tabela_Brasil[[#This Row],[Estado]])</f>
        <v>Juramento-MG</v>
      </c>
      <c r="J4764">
        <f>IF(Tabela_Brasil[[#This Row],[IDHM]]&lt;=0.599,1,0)</f>
        <v>0</v>
      </c>
      <c r="K4764" t="str">
        <f>IF(Tabela_Brasil[[#This Row],[IDHM]]&lt;=0.55,"Baixo",IF(Tabela_Brasil[[#This Row],[IDHM]]&lt;=0.699,"Médio",IF(Tabela_Brasil[[#This Row],[IDHM]]&lt;=0.799,"Alto","Muito Alto")))</f>
        <v>Médio</v>
      </c>
      <c r="L4764" t="str">
        <f>VLOOKUP(Tabela_Brasil[[#This Row],[Estado]],'De-Para_Estado_Regiao'!$B$3:$C$29,2,FALSE)</f>
        <v>Sudeste</v>
      </c>
      <c r="M4764">
        <f>IF(Tabela_Brasil[[#This Row],[IBGE_1-4]]&gt;=951,1,0)</f>
        <v>0</v>
      </c>
      <c r="N4764">
        <f>IF(Tabela_Brasil[[#This Row],[COMP_P]]&lt;=2,1,0)</f>
        <v>0</v>
      </c>
    </row>
    <row r="4765" spans="1:14" x14ac:dyDescent="0.25">
      <c r="A4765" s="9" t="s">
        <v>4598</v>
      </c>
      <c r="B4765" s="9" t="s">
        <v>118</v>
      </c>
      <c r="C4765" s="9">
        <v>57</v>
      </c>
      <c r="D4765" s="9">
        <v>0.48799999999999999</v>
      </c>
      <c r="E4765" s="9">
        <v>0.498</v>
      </c>
      <c r="F4765" s="9">
        <v>0.32900000000000001</v>
      </c>
      <c r="G4765" s="9">
        <v>7896.14</v>
      </c>
      <c r="H4765" s="10">
        <v>1</v>
      </c>
      <c r="I4765" t="str">
        <f>CONCATENATE(Tabela_Brasil[[#This Row],[Município]],"-",Tabela_Brasil[[#This Row],[Estado]])</f>
        <v>Caxingó-PI</v>
      </c>
      <c r="J4765">
        <f>IF(Tabela_Brasil[[#This Row],[IDHM]]&lt;=0.599,1,0)</f>
        <v>1</v>
      </c>
      <c r="K4765" t="str">
        <f>IF(Tabela_Brasil[[#This Row],[IDHM]]&lt;=0.55,"Baixo",IF(Tabela_Brasil[[#This Row],[IDHM]]&lt;=0.699,"Médio",IF(Tabela_Brasil[[#This Row],[IDHM]]&lt;=0.799,"Alto","Muito Alto")))</f>
        <v>Baixo</v>
      </c>
      <c r="L4765" t="str">
        <f>VLOOKUP(Tabela_Brasil[[#This Row],[Estado]],'De-Para_Estado_Regiao'!$B$3:$C$29,2,FALSE)</f>
        <v>Nordeste</v>
      </c>
      <c r="M4765">
        <f>IF(Tabela_Brasil[[#This Row],[IBGE_1-4]]&gt;=951,1,0)</f>
        <v>0</v>
      </c>
      <c r="N4765">
        <f>IF(Tabela_Brasil[[#This Row],[COMP_P]]&lt;=2,1,0)</f>
        <v>1</v>
      </c>
    </row>
    <row r="4766" spans="1:14" x14ac:dyDescent="0.25">
      <c r="A4766" s="12" t="s">
        <v>4599</v>
      </c>
      <c r="B4766" s="12" t="s">
        <v>111</v>
      </c>
      <c r="C4766" s="12">
        <v>139</v>
      </c>
      <c r="D4766" s="12">
        <v>0.5</v>
      </c>
      <c r="E4766" s="12">
        <v>0.49</v>
      </c>
      <c r="F4766" s="12">
        <v>0.34499999999999997</v>
      </c>
      <c r="G4766" s="12">
        <v>9975.16</v>
      </c>
      <c r="H4766" s="13">
        <v>0</v>
      </c>
      <c r="I4766" t="str">
        <f>CONCATENATE(Tabela_Brasil[[#This Row],[Município]],"-",Tabela_Brasil[[#This Row],[Estado]])</f>
        <v>Recursolândia-TO</v>
      </c>
      <c r="J4766">
        <f>IF(Tabela_Brasil[[#This Row],[IDHM]]&lt;=0.599,1,0)</f>
        <v>1</v>
      </c>
      <c r="K4766" t="str">
        <f>IF(Tabela_Brasil[[#This Row],[IDHM]]&lt;=0.55,"Baixo",IF(Tabela_Brasil[[#This Row],[IDHM]]&lt;=0.699,"Médio",IF(Tabela_Brasil[[#This Row],[IDHM]]&lt;=0.799,"Alto","Muito Alto")))</f>
        <v>Baixo</v>
      </c>
      <c r="L4766" t="str">
        <f>VLOOKUP(Tabela_Brasil[[#This Row],[Estado]],'De-Para_Estado_Regiao'!$B$3:$C$29,2,FALSE)</f>
        <v>Norte</v>
      </c>
      <c r="M4766">
        <f>IF(Tabela_Brasil[[#This Row],[IBGE_1-4]]&gt;=951,1,0)</f>
        <v>0</v>
      </c>
      <c r="N4766">
        <f>IF(Tabela_Brasil[[#This Row],[COMP_P]]&lt;=2,1,0)</f>
        <v>1</v>
      </c>
    </row>
    <row r="4767" spans="1:14" x14ac:dyDescent="0.25">
      <c r="A4767" s="9" t="s">
        <v>4600</v>
      </c>
      <c r="B4767" s="9" t="s">
        <v>118</v>
      </c>
      <c r="C4767" s="9">
        <v>108</v>
      </c>
      <c r="D4767" s="9">
        <v>0.56299999999999994</v>
      </c>
      <c r="E4767" s="9">
        <v>0.52900000000000003</v>
      </c>
      <c r="F4767" s="9">
        <v>0.44800000000000001</v>
      </c>
      <c r="G4767" s="9">
        <v>6640.12</v>
      </c>
      <c r="H4767" s="10">
        <v>3</v>
      </c>
      <c r="I4767" t="str">
        <f>CONCATENATE(Tabela_Brasil[[#This Row],[Município]],"-",Tabela_Brasil[[#This Row],[Estado]])</f>
        <v>Patos Do Piauí-PI</v>
      </c>
      <c r="J4767">
        <f>IF(Tabela_Brasil[[#This Row],[IDHM]]&lt;=0.599,1,0)</f>
        <v>1</v>
      </c>
      <c r="K4767" t="str">
        <f>IF(Tabela_Brasil[[#This Row],[IDHM]]&lt;=0.55,"Baixo",IF(Tabela_Brasil[[#This Row],[IDHM]]&lt;=0.699,"Médio",IF(Tabela_Brasil[[#This Row],[IDHM]]&lt;=0.799,"Alto","Muito Alto")))</f>
        <v>Médio</v>
      </c>
      <c r="L4767" t="str">
        <f>VLOOKUP(Tabela_Brasil[[#This Row],[Estado]],'De-Para_Estado_Regiao'!$B$3:$C$29,2,FALSE)</f>
        <v>Nordeste</v>
      </c>
      <c r="M4767">
        <f>IF(Tabela_Brasil[[#This Row],[IBGE_1-4]]&gt;=951,1,0)</f>
        <v>0</v>
      </c>
      <c r="N4767">
        <f>IF(Tabela_Brasil[[#This Row],[COMP_P]]&lt;=2,1,0)</f>
        <v>0</v>
      </c>
    </row>
    <row r="4768" spans="1:14" x14ac:dyDescent="0.25">
      <c r="A4768" s="12" t="s">
        <v>4601</v>
      </c>
      <c r="B4768" s="12" t="s">
        <v>87</v>
      </c>
      <c r="C4768" s="12">
        <v>366</v>
      </c>
      <c r="D4768" s="12">
        <v>0.51200000000000001</v>
      </c>
      <c r="E4768" s="12">
        <v>0.41699999999999998</v>
      </c>
      <c r="F4768" s="12">
        <v>0.45500000000000002</v>
      </c>
      <c r="G4768" s="12">
        <v>5658.32</v>
      </c>
      <c r="H4768" s="13">
        <v>0</v>
      </c>
      <c r="I4768" t="str">
        <f>CONCATENATE(Tabela_Brasil[[#This Row],[Município]],"-",Tabela_Brasil[[#This Row],[Estado]])</f>
        <v>Belágua-MA</v>
      </c>
      <c r="J4768">
        <f>IF(Tabela_Brasil[[#This Row],[IDHM]]&lt;=0.599,1,0)</f>
        <v>1</v>
      </c>
      <c r="K4768" t="str">
        <f>IF(Tabela_Brasil[[#This Row],[IDHM]]&lt;=0.55,"Baixo",IF(Tabela_Brasil[[#This Row],[IDHM]]&lt;=0.699,"Médio",IF(Tabela_Brasil[[#This Row],[IDHM]]&lt;=0.799,"Alto","Muito Alto")))</f>
        <v>Baixo</v>
      </c>
      <c r="L4768" t="str">
        <f>VLOOKUP(Tabela_Brasil[[#This Row],[Estado]],'De-Para_Estado_Regiao'!$B$3:$C$29,2,FALSE)</f>
        <v>Nordeste</v>
      </c>
      <c r="M4768">
        <f>IF(Tabela_Brasil[[#This Row],[IBGE_1-4]]&gt;=951,1,0)</f>
        <v>0</v>
      </c>
      <c r="N4768">
        <f>IF(Tabela_Brasil[[#This Row],[COMP_P]]&lt;=2,1,0)</f>
        <v>1</v>
      </c>
    </row>
    <row r="4769" spans="1:14" x14ac:dyDescent="0.25">
      <c r="A4769" s="9" t="s">
        <v>4602</v>
      </c>
      <c r="B4769" s="9" t="s">
        <v>111</v>
      </c>
      <c r="C4769" s="9">
        <v>169</v>
      </c>
      <c r="D4769" s="9">
        <v>0.67700000000000005</v>
      </c>
      <c r="E4769" s="9">
        <v>0.67600000000000005</v>
      </c>
      <c r="F4769" s="9">
        <v>0.56999999999999995</v>
      </c>
      <c r="G4769" s="9">
        <v>11182.35</v>
      </c>
      <c r="H4769" s="10">
        <v>2</v>
      </c>
      <c r="I4769" t="str">
        <f>CONCATENATE(Tabela_Brasil[[#This Row],[Município]],"-",Tabela_Brasil[[#This Row],[Estado]])</f>
        <v>Aurora Do Tocantins-TO</v>
      </c>
      <c r="J4769">
        <f>IF(Tabela_Brasil[[#This Row],[IDHM]]&lt;=0.599,1,0)</f>
        <v>0</v>
      </c>
      <c r="K4769" t="str">
        <f>IF(Tabela_Brasil[[#This Row],[IDHM]]&lt;=0.55,"Baixo",IF(Tabela_Brasil[[#This Row],[IDHM]]&lt;=0.699,"Médio",IF(Tabela_Brasil[[#This Row],[IDHM]]&lt;=0.799,"Alto","Muito Alto")))</f>
        <v>Médio</v>
      </c>
      <c r="L4769" t="str">
        <f>VLOOKUP(Tabela_Brasil[[#This Row],[Estado]],'De-Para_Estado_Regiao'!$B$3:$C$29,2,FALSE)</f>
        <v>Norte</v>
      </c>
      <c r="M4769">
        <f>IF(Tabela_Brasil[[#This Row],[IBGE_1-4]]&gt;=951,1,0)</f>
        <v>0</v>
      </c>
      <c r="N4769">
        <f>IF(Tabela_Brasil[[#This Row],[COMP_P]]&lt;=2,1,0)</f>
        <v>1</v>
      </c>
    </row>
    <row r="4770" spans="1:14" x14ac:dyDescent="0.25">
      <c r="A4770" s="12" t="s">
        <v>4603</v>
      </c>
      <c r="B4770" s="12" t="s">
        <v>82</v>
      </c>
      <c r="C4770" s="12">
        <v>199</v>
      </c>
      <c r="D4770" s="12">
        <v>0.60599999999999998</v>
      </c>
      <c r="E4770" s="12">
        <v>0.57499999999999996</v>
      </c>
      <c r="F4770" s="12">
        <v>0.49099999999999999</v>
      </c>
      <c r="G4770" s="12">
        <v>9208.32</v>
      </c>
      <c r="H4770" s="13">
        <v>1</v>
      </c>
      <c r="I4770" t="str">
        <f>CONCATENATE(Tabela_Brasil[[#This Row],[Município]],"-",Tabela_Brasil[[#This Row],[Estado]])</f>
        <v>São Bentinho-PB</v>
      </c>
      <c r="J4770">
        <f>IF(Tabela_Brasil[[#This Row],[IDHM]]&lt;=0.599,1,0)</f>
        <v>0</v>
      </c>
      <c r="K4770" t="str">
        <f>IF(Tabela_Brasil[[#This Row],[IDHM]]&lt;=0.55,"Baixo",IF(Tabela_Brasil[[#This Row],[IDHM]]&lt;=0.699,"Médio",IF(Tabela_Brasil[[#This Row],[IDHM]]&lt;=0.799,"Alto","Muito Alto")))</f>
        <v>Médio</v>
      </c>
      <c r="L4770" t="str">
        <f>VLOOKUP(Tabela_Brasil[[#This Row],[Estado]],'De-Para_Estado_Regiao'!$B$3:$C$29,2,FALSE)</f>
        <v>Nordeste</v>
      </c>
      <c r="M4770">
        <f>IF(Tabela_Brasil[[#This Row],[IBGE_1-4]]&gt;=951,1,0)</f>
        <v>0</v>
      </c>
      <c r="N4770">
        <f>IF(Tabela_Brasil[[#This Row],[COMP_P]]&lt;=2,1,0)</f>
        <v>1</v>
      </c>
    </row>
    <row r="4771" spans="1:14" x14ac:dyDescent="0.25">
      <c r="A4771" s="9" t="s">
        <v>4604</v>
      </c>
      <c r="B4771" s="9" t="s">
        <v>16</v>
      </c>
      <c r="C4771" s="9">
        <v>245</v>
      </c>
      <c r="D4771" s="9">
        <v>0.56999999999999995</v>
      </c>
      <c r="E4771" s="9">
        <v>0.53100000000000003</v>
      </c>
      <c r="F4771" s="9">
        <v>0.47399999999999998</v>
      </c>
      <c r="G4771" s="9">
        <v>6479.51</v>
      </c>
      <c r="H4771" s="10">
        <v>7</v>
      </c>
      <c r="I4771" t="str">
        <f>CONCATENATE(Tabela_Brasil[[#This Row],[Município]],"-",Tabela_Brasil[[#This Row],[Estado]])</f>
        <v>Santa Helena De Minas-MG</v>
      </c>
      <c r="J4771">
        <f>IF(Tabela_Brasil[[#This Row],[IDHM]]&lt;=0.599,1,0)</f>
        <v>1</v>
      </c>
      <c r="K4771" t="str">
        <f>IF(Tabela_Brasil[[#This Row],[IDHM]]&lt;=0.55,"Baixo",IF(Tabela_Brasil[[#This Row],[IDHM]]&lt;=0.699,"Médio",IF(Tabela_Brasil[[#This Row],[IDHM]]&lt;=0.799,"Alto","Muito Alto")))</f>
        <v>Médio</v>
      </c>
      <c r="L4771" t="str">
        <f>VLOOKUP(Tabela_Brasil[[#This Row],[Estado]],'De-Para_Estado_Regiao'!$B$3:$C$29,2,FALSE)</f>
        <v>Sudeste</v>
      </c>
      <c r="M4771">
        <f>IF(Tabela_Brasil[[#This Row],[IBGE_1-4]]&gt;=951,1,0)</f>
        <v>0</v>
      </c>
      <c r="N4771">
        <f>IF(Tabela_Brasil[[#This Row],[COMP_P]]&lt;=2,1,0)</f>
        <v>0</v>
      </c>
    </row>
    <row r="4772" spans="1:14" x14ac:dyDescent="0.25">
      <c r="A4772" s="12" t="s">
        <v>4605</v>
      </c>
      <c r="B4772" s="12" t="s">
        <v>111</v>
      </c>
      <c r="C4772" s="12">
        <v>123</v>
      </c>
      <c r="D4772" s="12">
        <v>0.59599999999999997</v>
      </c>
      <c r="E4772" s="12">
        <v>0.54300000000000004</v>
      </c>
      <c r="F4772" s="12">
        <v>0.52400000000000002</v>
      </c>
      <c r="G4772" s="12">
        <v>11925.05</v>
      </c>
      <c r="H4772" s="13">
        <v>0</v>
      </c>
      <c r="I4772" t="str">
        <f>CONCATENATE(Tabela_Brasil[[#This Row],[Município]],"-",Tabela_Brasil[[#This Row],[Estado]])</f>
        <v>Muricilândia-TO</v>
      </c>
      <c r="J4772">
        <f>IF(Tabela_Brasil[[#This Row],[IDHM]]&lt;=0.599,1,0)</f>
        <v>1</v>
      </c>
      <c r="K4772" t="str">
        <f>IF(Tabela_Brasil[[#This Row],[IDHM]]&lt;=0.55,"Baixo",IF(Tabela_Brasil[[#This Row],[IDHM]]&lt;=0.699,"Médio",IF(Tabela_Brasil[[#This Row],[IDHM]]&lt;=0.799,"Alto","Muito Alto")))</f>
        <v>Médio</v>
      </c>
      <c r="L4772" t="str">
        <f>VLOOKUP(Tabela_Brasil[[#This Row],[Estado]],'De-Para_Estado_Regiao'!$B$3:$C$29,2,FALSE)</f>
        <v>Norte</v>
      </c>
      <c r="M4772">
        <f>IF(Tabela_Brasil[[#This Row],[IBGE_1-4]]&gt;=951,1,0)</f>
        <v>0</v>
      </c>
      <c r="N4772">
        <f>IF(Tabela_Brasil[[#This Row],[COMP_P]]&lt;=2,1,0)</f>
        <v>1</v>
      </c>
    </row>
    <row r="4773" spans="1:14" x14ac:dyDescent="0.25">
      <c r="A4773" s="9" t="s">
        <v>4606</v>
      </c>
      <c r="B4773" s="9" t="s">
        <v>33</v>
      </c>
      <c r="C4773" s="9">
        <v>77</v>
      </c>
      <c r="D4773" s="9">
        <v>0.66500000000000004</v>
      </c>
      <c r="E4773" s="9">
        <v>0.65600000000000003</v>
      </c>
      <c r="F4773" s="9">
        <v>0.54300000000000004</v>
      </c>
      <c r="G4773" s="9">
        <v>15274.88</v>
      </c>
      <c r="H4773" s="10">
        <v>0</v>
      </c>
      <c r="I4773" t="str">
        <f>CONCATENATE(Tabela_Brasil[[#This Row],[Município]],"-",Tabela_Brasil[[#This Row],[Estado]])</f>
        <v>Mimoso De Goiás-GO</v>
      </c>
      <c r="J4773">
        <f>IF(Tabela_Brasil[[#This Row],[IDHM]]&lt;=0.599,1,0)</f>
        <v>0</v>
      </c>
      <c r="K4773" t="str">
        <f>IF(Tabela_Brasil[[#This Row],[IDHM]]&lt;=0.55,"Baixo",IF(Tabela_Brasil[[#This Row],[IDHM]]&lt;=0.699,"Médio",IF(Tabela_Brasil[[#This Row],[IDHM]]&lt;=0.799,"Alto","Muito Alto")))</f>
        <v>Médio</v>
      </c>
      <c r="L4773" t="str">
        <f>VLOOKUP(Tabela_Brasil[[#This Row],[Estado]],'De-Para_Estado_Regiao'!$B$3:$C$29,2,FALSE)</f>
        <v>Centro-Oeste</v>
      </c>
      <c r="M4773">
        <f>IF(Tabela_Brasil[[#This Row],[IBGE_1-4]]&gt;=951,1,0)</f>
        <v>0</v>
      </c>
      <c r="N4773">
        <f>IF(Tabela_Brasil[[#This Row],[COMP_P]]&lt;=2,1,0)</f>
        <v>1</v>
      </c>
    </row>
    <row r="4774" spans="1:14" x14ac:dyDescent="0.25">
      <c r="A4774" s="12" t="s">
        <v>4607</v>
      </c>
      <c r="B4774" s="12" t="s">
        <v>82</v>
      </c>
      <c r="C4774" s="12">
        <v>124</v>
      </c>
      <c r="D4774" s="12">
        <v>0.622</v>
      </c>
      <c r="E4774" s="12">
        <v>0.61799999999999999</v>
      </c>
      <c r="F4774" s="12">
        <v>0.48799999999999999</v>
      </c>
      <c r="G4774" s="12">
        <v>9599.51</v>
      </c>
      <c r="H4774" s="13">
        <v>4</v>
      </c>
      <c r="I4774" t="str">
        <f>CONCATENATE(Tabela_Brasil[[#This Row],[Município]],"-",Tabela_Brasil[[#This Row],[Estado]])</f>
        <v>São João Do Cariri-PB</v>
      </c>
      <c r="J4774">
        <f>IF(Tabela_Brasil[[#This Row],[IDHM]]&lt;=0.599,1,0)</f>
        <v>0</v>
      </c>
      <c r="K4774" t="str">
        <f>IF(Tabela_Brasil[[#This Row],[IDHM]]&lt;=0.55,"Baixo",IF(Tabela_Brasil[[#This Row],[IDHM]]&lt;=0.699,"Médio",IF(Tabela_Brasil[[#This Row],[IDHM]]&lt;=0.799,"Alto","Muito Alto")))</f>
        <v>Médio</v>
      </c>
      <c r="L4774" t="str">
        <f>VLOOKUP(Tabela_Brasil[[#This Row],[Estado]],'De-Para_Estado_Regiao'!$B$3:$C$29,2,FALSE)</f>
        <v>Nordeste</v>
      </c>
      <c r="M4774">
        <f>IF(Tabela_Brasil[[#This Row],[IBGE_1-4]]&gt;=951,1,0)</f>
        <v>0</v>
      </c>
      <c r="N4774">
        <f>IF(Tabela_Brasil[[#This Row],[COMP_P]]&lt;=2,1,0)</f>
        <v>0</v>
      </c>
    </row>
    <row r="4775" spans="1:14" x14ac:dyDescent="0.25">
      <c r="A4775" s="9" t="s">
        <v>4608</v>
      </c>
      <c r="B4775" s="9" t="s">
        <v>16</v>
      </c>
      <c r="C4775" s="9">
        <v>76</v>
      </c>
      <c r="D4775" s="9">
        <v>0.68</v>
      </c>
      <c r="E4775" s="9">
        <v>0.66400000000000003</v>
      </c>
      <c r="F4775" s="9">
        <v>0.56499999999999995</v>
      </c>
      <c r="G4775" s="9">
        <v>8915.02</v>
      </c>
      <c r="H4775" s="10">
        <v>1</v>
      </c>
      <c r="I4775" t="str">
        <f>CONCATENATE(Tabela_Brasil[[#This Row],[Município]],"-",Tabela_Brasil[[#This Row],[Estado]])</f>
        <v>Conceição De Ipanema-MG</v>
      </c>
      <c r="J4775">
        <f>IF(Tabela_Brasil[[#This Row],[IDHM]]&lt;=0.599,1,0)</f>
        <v>0</v>
      </c>
      <c r="K4775" t="str">
        <f>IF(Tabela_Brasil[[#This Row],[IDHM]]&lt;=0.55,"Baixo",IF(Tabela_Brasil[[#This Row],[IDHM]]&lt;=0.699,"Médio",IF(Tabela_Brasil[[#This Row],[IDHM]]&lt;=0.799,"Alto","Muito Alto")))</f>
        <v>Médio</v>
      </c>
      <c r="L4775" t="str">
        <f>VLOOKUP(Tabela_Brasil[[#This Row],[Estado]],'De-Para_Estado_Regiao'!$B$3:$C$29,2,FALSE)</f>
        <v>Sudeste</v>
      </c>
      <c r="M4775">
        <f>IF(Tabela_Brasil[[#This Row],[IBGE_1-4]]&gt;=951,1,0)</f>
        <v>0</v>
      </c>
      <c r="N4775">
        <f>IF(Tabela_Brasil[[#This Row],[COMP_P]]&lt;=2,1,0)</f>
        <v>1</v>
      </c>
    </row>
    <row r="4776" spans="1:14" x14ac:dyDescent="0.25">
      <c r="A4776" s="12" t="s">
        <v>4609</v>
      </c>
      <c r="B4776" s="12" t="s">
        <v>72</v>
      </c>
      <c r="C4776" s="12">
        <v>136</v>
      </c>
      <c r="D4776" s="12">
        <v>0.58299999999999996</v>
      </c>
      <c r="E4776" s="12">
        <v>0.52300000000000002</v>
      </c>
      <c r="F4776" s="12">
        <v>0.504</v>
      </c>
      <c r="G4776" s="12">
        <v>6729.52</v>
      </c>
      <c r="H4776" s="13">
        <v>1</v>
      </c>
      <c r="I4776" t="str">
        <f>CONCATENATE(Tabela_Brasil[[#This Row],[Município]],"-",Tabela_Brasil[[#This Row],[Estado]])</f>
        <v>Senador Elói De Souza-RN</v>
      </c>
      <c r="J4776">
        <f>IF(Tabela_Brasil[[#This Row],[IDHM]]&lt;=0.599,1,0)</f>
        <v>1</v>
      </c>
      <c r="K4776" t="str">
        <f>IF(Tabela_Brasil[[#This Row],[IDHM]]&lt;=0.55,"Baixo",IF(Tabela_Brasil[[#This Row],[IDHM]]&lt;=0.699,"Médio",IF(Tabela_Brasil[[#This Row],[IDHM]]&lt;=0.799,"Alto","Muito Alto")))</f>
        <v>Médio</v>
      </c>
      <c r="L4776" t="str">
        <f>VLOOKUP(Tabela_Brasil[[#This Row],[Estado]],'De-Para_Estado_Regiao'!$B$3:$C$29,2,FALSE)</f>
        <v>Nordeste</v>
      </c>
      <c r="M4776">
        <f>IF(Tabela_Brasil[[#This Row],[IBGE_1-4]]&gt;=951,1,0)</f>
        <v>0</v>
      </c>
      <c r="N4776">
        <f>IF(Tabela_Brasil[[#This Row],[COMP_P]]&lt;=2,1,0)</f>
        <v>1</v>
      </c>
    </row>
    <row r="4777" spans="1:14" x14ac:dyDescent="0.25">
      <c r="A4777" s="9" t="s">
        <v>4610</v>
      </c>
      <c r="B4777" s="9" t="s">
        <v>16</v>
      </c>
      <c r="C4777" s="9">
        <v>128</v>
      </c>
      <c r="D4777" s="9">
        <v>0.59</v>
      </c>
      <c r="E4777" s="9">
        <v>0.52</v>
      </c>
      <c r="F4777" s="9">
        <v>0.52</v>
      </c>
      <c r="G4777" s="9">
        <v>6691.13</v>
      </c>
      <c r="H4777" s="10">
        <v>7</v>
      </c>
      <c r="I4777" t="str">
        <f>CONCATENATE(Tabela_Brasil[[#This Row],[Município]],"-",Tabela_Brasil[[#This Row],[Estado]])</f>
        <v>Pai Pedro-MG</v>
      </c>
      <c r="J4777">
        <f>IF(Tabela_Brasil[[#This Row],[IDHM]]&lt;=0.599,1,0)</f>
        <v>1</v>
      </c>
      <c r="K4777" t="str">
        <f>IF(Tabela_Brasil[[#This Row],[IDHM]]&lt;=0.55,"Baixo",IF(Tabela_Brasil[[#This Row],[IDHM]]&lt;=0.699,"Médio",IF(Tabela_Brasil[[#This Row],[IDHM]]&lt;=0.799,"Alto","Muito Alto")))</f>
        <v>Médio</v>
      </c>
      <c r="L4777" t="str">
        <f>VLOOKUP(Tabela_Brasil[[#This Row],[Estado]],'De-Para_Estado_Regiao'!$B$3:$C$29,2,FALSE)</f>
        <v>Sudeste</v>
      </c>
      <c r="M4777">
        <f>IF(Tabela_Brasil[[#This Row],[IBGE_1-4]]&gt;=951,1,0)</f>
        <v>0</v>
      </c>
      <c r="N4777">
        <f>IF(Tabela_Brasil[[#This Row],[COMP_P]]&lt;=2,1,0)</f>
        <v>0</v>
      </c>
    </row>
    <row r="4778" spans="1:14" x14ac:dyDescent="0.25">
      <c r="A4778" s="12" t="s">
        <v>4611</v>
      </c>
      <c r="B4778" s="12" t="s">
        <v>72</v>
      </c>
      <c r="C4778" s="12">
        <v>137</v>
      </c>
      <c r="D4778" s="12">
        <v>0.59</v>
      </c>
      <c r="E4778" s="12">
        <v>0.54500000000000004</v>
      </c>
      <c r="F4778" s="12">
        <v>0.47599999999999998</v>
      </c>
      <c r="G4778" s="12">
        <v>7370.03</v>
      </c>
      <c r="H4778" s="13">
        <v>0</v>
      </c>
      <c r="I4778" t="str">
        <f>CONCATENATE(Tabela_Brasil[[#This Row],[Município]],"-",Tabela_Brasil[[#This Row],[Estado]])</f>
        <v>Coronel Ezequiel-RN</v>
      </c>
      <c r="J4778">
        <f>IF(Tabela_Brasil[[#This Row],[IDHM]]&lt;=0.599,1,0)</f>
        <v>1</v>
      </c>
      <c r="K4778" t="str">
        <f>IF(Tabela_Brasil[[#This Row],[IDHM]]&lt;=0.55,"Baixo",IF(Tabela_Brasil[[#This Row],[IDHM]]&lt;=0.699,"Médio",IF(Tabela_Brasil[[#This Row],[IDHM]]&lt;=0.799,"Alto","Muito Alto")))</f>
        <v>Médio</v>
      </c>
      <c r="L4778" t="str">
        <f>VLOOKUP(Tabela_Brasil[[#This Row],[Estado]],'De-Para_Estado_Regiao'!$B$3:$C$29,2,FALSE)</f>
        <v>Nordeste</v>
      </c>
      <c r="M4778">
        <f>IF(Tabela_Brasil[[#This Row],[IBGE_1-4]]&gt;=951,1,0)</f>
        <v>0</v>
      </c>
      <c r="N4778">
        <f>IF(Tabela_Brasil[[#This Row],[COMP_P]]&lt;=2,1,0)</f>
        <v>1</v>
      </c>
    </row>
    <row r="4779" spans="1:14" x14ac:dyDescent="0.25">
      <c r="A4779" s="9" t="s">
        <v>4612</v>
      </c>
      <c r="B4779" s="9" t="s">
        <v>118</v>
      </c>
      <c r="C4779" s="9">
        <v>96</v>
      </c>
      <c r="D4779" s="9">
        <v>0.53200000000000003</v>
      </c>
      <c r="E4779" s="9">
        <v>0.52600000000000002</v>
      </c>
      <c r="F4779" s="9">
        <v>0.372</v>
      </c>
      <c r="G4779" s="9">
        <v>7451.64</v>
      </c>
      <c r="H4779" s="10">
        <v>20</v>
      </c>
      <c r="I4779" t="str">
        <f>CONCATENATE(Tabela_Brasil[[#This Row],[Município]],"-",Tabela_Brasil[[#This Row],[Estado]])</f>
        <v>Bom Princípio Do Piauí-PI</v>
      </c>
      <c r="J4779">
        <f>IF(Tabela_Brasil[[#This Row],[IDHM]]&lt;=0.599,1,0)</f>
        <v>1</v>
      </c>
      <c r="K4779" t="str">
        <f>IF(Tabela_Brasil[[#This Row],[IDHM]]&lt;=0.55,"Baixo",IF(Tabela_Brasil[[#This Row],[IDHM]]&lt;=0.699,"Médio",IF(Tabela_Brasil[[#This Row],[IDHM]]&lt;=0.799,"Alto","Muito Alto")))</f>
        <v>Baixo</v>
      </c>
      <c r="L4779" t="str">
        <f>VLOOKUP(Tabela_Brasil[[#This Row],[Estado]],'De-Para_Estado_Regiao'!$B$3:$C$29,2,FALSE)</f>
        <v>Nordeste</v>
      </c>
      <c r="M4779">
        <f>IF(Tabela_Brasil[[#This Row],[IBGE_1-4]]&gt;=951,1,0)</f>
        <v>0</v>
      </c>
      <c r="N4779">
        <f>IF(Tabela_Brasil[[#This Row],[COMP_P]]&lt;=2,1,0)</f>
        <v>0</v>
      </c>
    </row>
    <row r="4780" spans="1:14" x14ac:dyDescent="0.25">
      <c r="A4780" s="12" t="s">
        <v>4613</v>
      </c>
      <c r="B4780" s="12" t="s">
        <v>24</v>
      </c>
      <c r="C4780" s="12">
        <v>208</v>
      </c>
      <c r="D4780" s="12">
        <v>0.59899999999999998</v>
      </c>
      <c r="E4780" s="12">
        <v>0.55900000000000005</v>
      </c>
      <c r="F4780" s="12">
        <v>0.503</v>
      </c>
      <c r="G4780" s="12">
        <v>7373.42</v>
      </c>
      <c r="H4780" s="13">
        <v>7</v>
      </c>
      <c r="I4780" t="str">
        <f>CONCATENATE(Tabela_Brasil[[#This Row],[Município]],"-",Tabela_Brasil[[#This Row],[Estado]])</f>
        <v>Cravolândia-BA</v>
      </c>
      <c r="J4780">
        <f>IF(Tabela_Brasil[[#This Row],[IDHM]]&lt;=0.599,1,0)</f>
        <v>1</v>
      </c>
      <c r="K4780" t="str">
        <f>IF(Tabela_Brasil[[#This Row],[IDHM]]&lt;=0.55,"Baixo",IF(Tabela_Brasil[[#This Row],[IDHM]]&lt;=0.699,"Médio",IF(Tabela_Brasil[[#This Row],[IDHM]]&lt;=0.799,"Alto","Muito Alto")))</f>
        <v>Médio</v>
      </c>
      <c r="L4780" t="str">
        <f>VLOOKUP(Tabela_Brasil[[#This Row],[Estado]],'De-Para_Estado_Regiao'!$B$3:$C$29,2,FALSE)</f>
        <v>Nordeste</v>
      </c>
      <c r="M4780">
        <f>IF(Tabela_Brasil[[#This Row],[IBGE_1-4]]&gt;=951,1,0)</f>
        <v>0</v>
      </c>
      <c r="N4780">
        <f>IF(Tabela_Brasil[[#This Row],[COMP_P]]&lt;=2,1,0)</f>
        <v>0</v>
      </c>
    </row>
    <row r="4781" spans="1:14" x14ac:dyDescent="0.25">
      <c r="A4781" s="9" t="s">
        <v>4614</v>
      </c>
      <c r="B4781" s="9" t="s">
        <v>118</v>
      </c>
      <c r="C4781" s="9">
        <v>139</v>
      </c>
      <c r="D4781" s="9">
        <v>0.56200000000000006</v>
      </c>
      <c r="E4781" s="9">
        <v>0.54700000000000004</v>
      </c>
      <c r="F4781" s="9">
        <v>0.41799999999999998</v>
      </c>
      <c r="G4781" s="9">
        <v>6328.11</v>
      </c>
      <c r="H4781" s="10">
        <v>0</v>
      </c>
      <c r="I4781" t="str">
        <f>CONCATENATE(Tabela_Brasil[[#This Row],[Município]],"-",Tabela_Brasil[[#This Row],[Estado]])</f>
        <v>Novo Oriente Do Piauí-PI</v>
      </c>
      <c r="J4781">
        <f>IF(Tabela_Brasil[[#This Row],[IDHM]]&lt;=0.599,1,0)</f>
        <v>1</v>
      </c>
      <c r="K4781" t="str">
        <f>IF(Tabela_Brasil[[#This Row],[IDHM]]&lt;=0.55,"Baixo",IF(Tabela_Brasil[[#This Row],[IDHM]]&lt;=0.699,"Médio",IF(Tabela_Brasil[[#This Row],[IDHM]]&lt;=0.799,"Alto","Muito Alto")))</f>
        <v>Médio</v>
      </c>
      <c r="L4781" t="str">
        <f>VLOOKUP(Tabela_Brasil[[#This Row],[Estado]],'De-Para_Estado_Regiao'!$B$3:$C$29,2,FALSE)</f>
        <v>Nordeste</v>
      </c>
      <c r="M4781">
        <f>IF(Tabela_Brasil[[#This Row],[IBGE_1-4]]&gt;=951,1,0)</f>
        <v>0</v>
      </c>
      <c r="N4781">
        <f>IF(Tabela_Brasil[[#This Row],[COMP_P]]&lt;=2,1,0)</f>
        <v>1</v>
      </c>
    </row>
    <row r="4782" spans="1:14" x14ac:dyDescent="0.25">
      <c r="A4782" s="12" t="s">
        <v>4615</v>
      </c>
      <c r="B4782" s="12" t="s">
        <v>16</v>
      </c>
      <c r="C4782" s="12">
        <v>183</v>
      </c>
      <c r="D4782" s="12">
        <v>0.66</v>
      </c>
      <c r="E4782" s="12">
        <v>0.61499999999999999</v>
      </c>
      <c r="F4782" s="12">
        <v>0.55200000000000005</v>
      </c>
      <c r="G4782" s="12">
        <v>9518.67</v>
      </c>
      <c r="H4782" s="13">
        <v>2</v>
      </c>
      <c r="I4782" t="str">
        <f>CONCATENATE(Tabela_Brasil[[#This Row],[Município]],"-",Tabela_Brasil[[#This Row],[Estado]])</f>
        <v>Pescador-MG</v>
      </c>
      <c r="J4782">
        <f>IF(Tabela_Brasil[[#This Row],[IDHM]]&lt;=0.599,1,0)</f>
        <v>0</v>
      </c>
      <c r="K4782" t="str">
        <f>IF(Tabela_Brasil[[#This Row],[IDHM]]&lt;=0.55,"Baixo",IF(Tabela_Brasil[[#This Row],[IDHM]]&lt;=0.699,"Médio",IF(Tabela_Brasil[[#This Row],[IDHM]]&lt;=0.799,"Alto","Muito Alto")))</f>
        <v>Médio</v>
      </c>
      <c r="L4782" t="str">
        <f>VLOOKUP(Tabela_Brasil[[#This Row],[Estado]],'De-Para_Estado_Regiao'!$B$3:$C$29,2,FALSE)</f>
        <v>Sudeste</v>
      </c>
      <c r="M4782">
        <f>IF(Tabela_Brasil[[#This Row],[IBGE_1-4]]&gt;=951,1,0)</f>
        <v>0</v>
      </c>
      <c r="N4782">
        <f>IF(Tabela_Brasil[[#This Row],[COMP_P]]&lt;=2,1,0)</f>
        <v>1</v>
      </c>
    </row>
    <row r="4783" spans="1:14" x14ac:dyDescent="0.25">
      <c r="A4783" s="9" t="s">
        <v>4616</v>
      </c>
      <c r="B4783" s="9" t="s">
        <v>7</v>
      </c>
      <c r="C4783" s="9">
        <v>85</v>
      </c>
      <c r="D4783" s="9">
        <v>0.73</v>
      </c>
      <c r="E4783" s="9">
        <v>0.69199999999999995</v>
      </c>
      <c r="F4783" s="9">
        <v>0.67700000000000005</v>
      </c>
      <c r="G4783" s="9">
        <v>16684.57</v>
      </c>
      <c r="H4783" s="10">
        <v>3</v>
      </c>
      <c r="I4783" t="str">
        <f>CONCATENATE(Tabela_Brasil[[#This Row],[Município]],"-",Tabela_Brasil[[#This Row],[Estado]])</f>
        <v>Sagres-SP</v>
      </c>
      <c r="J4783">
        <f>IF(Tabela_Brasil[[#This Row],[IDHM]]&lt;=0.599,1,0)</f>
        <v>0</v>
      </c>
      <c r="K4783" t="str">
        <f>IF(Tabela_Brasil[[#This Row],[IDHM]]&lt;=0.55,"Baixo",IF(Tabela_Brasil[[#This Row],[IDHM]]&lt;=0.699,"Médio",IF(Tabela_Brasil[[#This Row],[IDHM]]&lt;=0.799,"Alto","Muito Alto")))</f>
        <v>Alto</v>
      </c>
      <c r="L4783" t="str">
        <f>VLOOKUP(Tabela_Brasil[[#This Row],[Estado]],'De-Para_Estado_Regiao'!$B$3:$C$29,2,FALSE)</f>
        <v>Sudeste</v>
      </c>
      <c r="M4783">
        <f>IF(Tabela_Brasil[[#This Row],[IBGE_1-4]]&gt;=951,1,0)</f>
        <v>0</v>
      </c>
      <c r="N4783">
        <f>IF(Tabela_Brasil[[#This Row],[COMP_P]]&lt;=2,1,0)</f>
        <v>0</v>
      </c>
    </row>
    <row r="4784" spans="1:14" x14ac:dyDescent="0.25">
      <c r="A4784" s="12" t="s">
        <v>4617</v>
      </c>
      <c r="B4784" s="12" t="s">
        <v>118</v>
      </c>
      <c r="C4784" s="12">
        <v>128</v>
      </c>
      <c r="D4784" s="12">
        <v>0.58899999999999997</v>
      </c>
      <c r="E4784" s="12">
        <v>0.55900000000000005</v>
      </c>
      <c r="F4784" s="12">
        <v>0.48199999999999998</v>
      </c>
      <c r="G4784" s="12">
        <v>9012.3700000000008</v>
      </c>
      <c r="H4784" s="13">
        <v>2</v>
      </c>
      <c r="I4784" t="str">
        <f>CONCATENATE(Tabela_Brasil[[#This Row],[Município]],"-",Tabela_Brasil[[#This Row],[Estado]])</f>
        <v>Conceição Do Canindé-PI</v>
      </c>
      <c r="J4784">
        <f>IF(Tabela_Brasil[[#This Row],[IDHM]]&lt;=0.599,1,0)</f>
        <v>1</v>
      </c>
      <c r="K4784" t="str">
        <f>IF(Tabela_Brasil[[#This Row],[IDHM]]&lt;=0.55,"Baixo",IF(Tabela_Brasil[[#This Row],[IDHM]]&lt;=0.699,"Médio",IF(Tabela_Brasil[[#This Row],[IDHM]]&lt;=0.799,"Alto","Muito Alto")))</f>
        <v>Médio</v>
      </c>
      <c r="L4784" t="str">
        <f>VLOOKUP(Tabela_Brasil[[#This Row],[Estado]],'De-Para_Estado_Regiao'!$B$3:$C$29,2,FALSE)</f>
        <v>Nordeste</v>
      </c>
      <c r="M4784">
        <f>IF(Tabela_Brasil[[#This Row],[IBGE_1-4]]&gt;=951,1,0)</f>
        <v>0</v>
      </c>
      <c r="N4784">
        <f>IF(Tabela_Brasil[[#This Row],[COMP_P]]&lt;=2,1,0)</f>
        <v>1</v>
      </c>
    </row>
    <row r="4785" spans="1:14" x14ac:dyDescent="0.25">
      <c r="A4785" s="9" t="s">
        <v>4618</v>
      </c>
      <c r="B4785" s="9" t="s">
        <v>33</v>
      </c>
      <c r="C4785" s="9">
        <v>177</v>
      </c>
      <c r="D4785" s="9">
        <v>0.66</v>
      </c>
      <c r="E4785" s="9">
        <v>0.63300000000000001</v>
      </c>
      <c r="F4785" s="9">
        <v>0.54900000000000004</v>
      </c>
      <c r="G4785" s="9">
        <v>11540.49</v>
      </c>
      <c r="H4785" s="10">
        <v>1</v>
      </c>
      <c r="I4785" t="str">
        <f>CONCATENATE(Tabela_Brasil[[#This Row],[Município]],"-",Tabela_Brasil[[#This Row],[Estado]])</f>
        <v>Colinas Do Sul-GO</v>
      </c>
      <c r="J4785">
        <f>IF(Tabela_Brasil[[#This Row],[IDHM]]&lt;=0.599,1,0)</f>
        <v>0</v>
      </c>
      <c r="K4785" t="str">
        <f>IF(Tabela_Brasil[[#This Row],[IDHM]]&lt;=0.55,"Baixo",IF(Tabela_Brasil[[#This Row],[IDHM]]&lt;=0.699,"Médio",IF(Tabela_Brasil[[#This Row],[IDHM]]&lt;=0.799,"Alto","Muito Alto")))</f>
        <v>Médio</v>
      </c>
      <c r="L4785" t="str">
        <f>VLOOKUP(Tabela_Brasil[[#This Row],[Estado]],'De-Para_Estado_Regiao'!$B$3:$C$29,2,FALSE)</f>
        <v>Centro-Oeste</v>
      </c>
      <c r="M4785">
        <f>IF(Tabela_Brasil[[#This Row],[IBGE_1-4]]&gt;=951,1,0)</f>
        <v>0</v>
      </c>
      <c r="N4785">
        <f>IF(Tabela_Brasil[[#This Row],[COMP_P]]&lt;=2,1,0)</f>
        <v>1</v>
      </c>
    </row>
    <row r="4786" spans="1:14" x14ac:dyDescent="0.25">
      <c r="A4786" s="12" t="s">
        <v>4619</v>
      </c>
      <c r="B4786" s="12" t="s">
        <v>87</v>
      </c>
      <c r="C4786" s="12">
        <v>165</v>
      </c>
      <c r="D4786" s="12">
        <v>0.52500000000000002</v>
      </c>
      <c r="E4786" s="12">
        <v>0.46100000000000002</v>
      </c>
      <c r="F4786" s="12">
        <v>0.435</v>
      </c>
      <c r="G4786" s="12">
        <v>5336.35</v>
      </c>
      <c r="H4786" s="13">
        <v>1</v>
      </c>
      <c r="I4786" t="str">
        <f>CONCATENATE(Tabela_Brasil[[#This Row],[Município]],"-",Tabela_Brasil[[#This Row],[Estado]])</f>
        <v>Santa Filomena Do Maranhão-MA</v>
      </c>
      <c r="J4786">
        <f>IF(Tabela_Brasil[[#This Row],[IDHM]]&lt;=0.599,1,0)</f>
        <v>1</v>
      </c>
      <c r="K4786" t="str">
        <f>IF(Tabela_Brasil[[#This Row],[IDHM]]&lt;=0.55,"Baixo",IF(Tabela_Brasil[[#This Row],[IDHM]]&lt;=0.699,"Médio",IF(Tabela_Brasil[[#This Row],[IDHM]]&lt;=0.799,"Alto","Muito Alto")))</f>
        <v>Baixo</v>
      </c>
      <c r="L4786" t="str">
        <f>VLOOKUP(Tabela_Brasil[[#This Row],[Estado]],'De-Para_Estado_Regiao'!$B$3:$C$29,2,FALSE)</f>
        <v>Nordeste</v>
      </c>
      <c r="M4786">
        <f>IF(Tabela_Brasil[[#This Row],[IBGE_1-4]]&gt;=951,1,0)</f>
        <v>0</v>
      </c>
      <c r="N4786">
        <f>IF(Tabela_Brasil[[#This Row],[COMP_P]]&lt;=2,1,0)</f>
        <v>1</v>
      </c>
    </row>
    <row r="4787" spans="1:14" x14ac:dyDescent="0.25">
      <c r="A4787" s="9" t="s">
        <v>4620</v>
      </c>
      <c r="B4787" s="9" t="s">
        <v>118</v>
      </c>
      <c r="C4787" s="9">
        <v>209</v>
      </c>
      <c r="D4787" s="9">
        <v>0.59499999999999997</v>
      </c>
      <c r="E4787" s="9">
        <v>0.61599999999999999</v>
      </c>
      <c r="F4787" s="9">
        <v>0.46200000000000002</v>
      </c>
      <c r="G4787" s="9">
        <v>8460.23</v>
      </c>
      <c r="H4787" s="10">
        <v>2</v>
      </c>
      <c r="I4787" t="str">
        <f>CONCATENATE(Tabela_Brasil[[#This Row],[Município]],"-",Tabela_Brasil[[#This Row],[Estado]])</f>
        <v>Eliseu Martins-PI</v>
      </c>
      <c r="J4787">
        <f>IF(Tabela_Brasil[[#This Row],[IDHM]]&lt;=0.599,1,0)</f>
        <v>1</v>
      </c>
      <c r="K4787" t="str">
        <f>IF(Tabela_Brasil[[#This Row],[IDHM]]&lt;=0.55,"Baixo",IF(Tabela_Brasil[[#This Row],[IDHM]]&lt;=0.699,"Médio",IF(Tabela_Brasil[[#This Row],[IDHM]]&lt;=0.799,"Alto","Muito Alto")))</f>
        <v>Médio</v>
      </c>
      <c r="L4787" t="str">
        <f>VLOOKUP(Tabela_Brasil[[#This Row],[Estado]],'De-Para_Estado_Regiao'!$B$3:$C$29,2,FALSE)</f>
        <v>Nordeste</v>
      </c>
      <c r="M4787">
        <f>IF(Tabela_Brasil[[#This Row],[IBGE_1-4]]&gt;=951,1,0)</f>
        <v>0</v>
      </c>
      <c r="N4787">
        <f>IF(Tabela_Brasil[[#This Row],[COMP_P]]&lt;=2,1,0)</f>
        <v>1</v>
      </c>
    </row>
    <row r="4788" spans="1:14" x14ac:dyDescent="0.25">
      <c r="A4788" s="12" t="s">
        <v>4621</v>
      </c>
      <c r="B4788" s="12" t="s">
        <v>82</v>
      </c>
      <c r="C4788" s="12">
        <v>75</v>
      </c>
      <c r="D4788" s="12">
        <v>0.55500000000000005</v>
      </c>
      <c r="E4788" s="12">
        <v>0.53700000000000003</v>
      </c>
      <c r="F4788" s="12">
        <v>0.42599999999999999</v>
      </c>
      <c r="G4788" s="12">
        <v>9103.11</v>
      </c>
      <c r="H4788" s="13">
        <v>7</v>
      </c>
      <c r="I4788" t="str">
        <f>CONCATENATE(Tabela_Brasil[[#This Row],[Município]],"-",Tabela_Brasil[[#This Row],[Estado]])</f>
        <v>Riachão Do Poço-PB</v>
      </c>
      <c r="J4788">
        <f>IF(Tabela_Brasil[[#This Row],[IDHM]]&lt;=0.599,1,0)</f>
        <v>1</v>
      </c>
      <c r="K4788" t="str">
        <f>IF(Tabela_Brasil[[#This Row],[IDHM]]&lt;=0.55,"Baixo",IF(Tabela_Brasil[[#This Row],[IDHM]]&lt;=0.699,"Médio",IF(Tabela_Brasil[[#This Row],[IDHM]]&lt;=0.799,"Alto","Muito Alto")))</f>
        <v>Médio</v>
      </c>
      <c r="L4788" t="str">
        <f>VLOOKUP(Tabela_Brasil[[#This Row],[Estado]],'De-Para_Estado_Regiao'!$B$3:$C$29,2,FALSE)</f>
        <v>Nordeste</v>
      </c>
      <c r="M4788">
        <f>IF(Tabela_Brasil[[#This Row],[IBGE_1-4]]&gt;=951,1,0)</f>
        <v>0</v>
      </c>
      <c r="N4788">
        <f>IF(Tabela_Brasil[[#This Row],[COMP_P]]&lt;=2,1,0)</f>
        <v>0</v>
      </c>
    </row>
    <row r="4789" spans="1:14" x14ac:dyDescent="0.25">
      <c r="A4789" s="9" t="s">
        <v>4622</v>
      </c>
      <c r="B4789" s="9" t="s">
        <v>16</v>
      </c>
      <c r="C4789" s="9">
        <v>102</v>
      </c>
      <c r="D4789" s="9">
        <v>0.65</v>
      </c>
      <c r="E4789" s="9">
        <v>0.55900000000000005</v>
      </c>
      <c r="F4789" s="9">
        <v>0.61799999999999999</v>
      </c>
      <c r="G4789" s="9">
        <v>7769.37</v>
      </c>
      <c r="H4789" s="10">
        <v>8</v>
      </c>
      <c r="I4789" t="str">
        <f>CONCATENATE(Tabela_Brasil[[#This Row],[Município]],"-",Tabela_Brasil[[#This Row],[Estado]])</f>
        <v>Gameleiras-MG</v>
      </c>
      <c r="J4789">
        <f>IF(Tabela_Brasil[[#This Row],[IDHM]]&lt;=0.599,1,0)</f>
        <v>0</v>
      </c>
      <c r="K4789" t="str">
        <f>IF(Tabela_Brasil[[#This Row],[IDHM]]&lt;=0.55,"Baixo",IF(Tabela_Brasil[[#This Row],[IDHM]]&lt;=0.699,"Médio",IF(Tabela_Brasil[[#This Row],[IDHM]]&lt;=0.799,"Alto","Muito Alto")))</f>
        <v>Médio</v>
      </c>
      <c r="L4789" t="str">
        <f>VLOOKUP(Tabela_Brasil[[#This Row],[Estado]],'De-Para_Estado_Regiao'!$B$3:$C$29,2,FALSE)</f>
        <v>Sudeste</v>
      </c>
      <c r="M4789">
        <f>IF(Tabela_Brasil[[#This Row],[IBGE_1-4]]&gt;=951,1,0)</f>
        <v>0</v>
      </c>
      <c r="N4789">
        <f>IF(Tabela_Brasil[[#This Row],[COMP_P]]&lt;=2,1,0)</f>
        <v>0</v>
      </c>
    </row>
    <row r="4790" spans="1:14" x14ac:dyDescent="0.25">
      <c r="A4790" s="12" t="s">
        <v>4623</v>
      </c>
      <c r="B4790" s="12" t="s">
        <v>14</v>
      </c>
      <c r="C4790" s="12">
        <v>107</v>
      </c>
      <c r="D4790" s="12">
        <v>0.73</v>
      </c>
      <c r="E4790" s="12">
        <v>0.69599999999999995</v>
      </c>
      <c r="F4790" s="12">
        <v>0.67200000000000004</v>
      </c>
      <c r="G4790" s="12">
        <v>12562.33</v>
      </c>
      <c r="H4790" s="13">
        <v>6</v>
      </c>
      <c r="I4790" t="str">
        <f>CONCATENATE(Tabela_Brasil[[#This Row],[Município]],"-",Tabela_Brasil[[#This Row],[Estado]])</f>
        <v>Barra Do Guarita-RS</v>
      </c>
      <c r="J4790">
        <f>IF(Tabela_Brasil[[#This Row],[IDHM]]&lt;=0.599,1,0)</f>
        <v>0</v>
      </c>
      <c r="K4790" t="str">
        <f>IF(Tabela_Brasil[[#This Row],[IDHM]]&lt;=0.55,"Baixo",IF(Tabela_Brasil[[#This Row],[IDHM]]&lt;=0.699,"Médio",IF(Tabela_Brasil[[#This Row],[IDHM]]&lt;=0.799,"Alto","Muito Alto")))</f>
        <v>Alto</v>
      </c>
      <c r="L4790" t="str">
        <f>VLOOKUP(Tabela_Brasil[[#This Row],[Estado]],'De-Para_Estado_Regiao'!$B$3:$C$29,2,FALSE)</f>
        <v>Sul</v>
      </c>
      <c r="M4790">
        <f>IF(Tabela_Brasil[[#This Row],[IBGE_1-4]]&gt;=951,1,0)</f>
        <v>0</v>
      </c>
      <c r="N4790">
        <f>IF(Tabela_Brasil[[#This Row],[COMP_P]]&lt;=2,1,0)</f>
        <v>0</v>
      </c>
    </row>
    <row r="4791" spans="1:14" x14ac:dyDescent="0.25">
      <c r="A4791" s="9" t="s">
        <v>4624</v>
      </c>
      <c r="B4791" s="9" t="s">
        <v>59</v>
      </c>
      <c r="C4791" s="9">
        <v>32</v>
      </c>
      <c r="D4791" s="9">
        <v>0.754</v>
      </c>
      <c r="E4791" s="9">
        <v>0.77700000000000002</v>
      </c>
      <c r="F4791" s="9">
        <v>0.623</v>
      </c>
      <c r="G4791" s="9">
        <v>20914.09</v>
      </c>
      <c r="H4791" s="10">
        <v>2</v>
      </c>
      <c r="I4791" t="str">
        <f>CONCATENATE(Tabela_Brasil[[#This Row],[Município]],"-",Tabela_Brasil[[#This Row],[Estado]])</f>
        <v>Cunhataí-SC</v>
      </c>
      <c r="J4791">
        <f>IF(Tabela_Brasil[[#This Row],[IDHM]]&lt;=0.599,1,0)</f>
        <v>0</v>
      </c>
      <c r="K4791" t="str">
        <f>IF(Tabela_Brasil[[#This Row],[IDHM]]&lt;=0.55,"Baixo",IF(Tabela_Brasil[[#This Row],[IDHM]]&lt;=0.699,"Médio",IF(Tabela_Brasil[[#This Row],[IDHM]]&lt;=0.799,"Alto","Muito Alto")))</f>
        <v>Alto</v>
      </c>
      <c r="L4791" t="str">
        <f>VLOOKUP(Tabela_Brasil[[#This Row],[Estado]],'De-Para_Estado_Regiao'!$B$3:$C$29,2,FALSE)</f>
        <v>Sul</v>
      </c>
      <c r="M4791">
        <f>IF(Tabela_Brasil[[#This Row],[IBGE_1-4]]&gt;=951,1,0)</f>
        <v>0</v>
      </c>
      <c r="N4791">
        <f>IF(Tabela_Brasil[[#This Row],[COMP_P]]&lt;=2,1,0)</f>
        <v>1</v>
      </c>
    </row>
    <row r="4792" spans="1:14" x14ac:dyDescent="0.25">
      <c r="A4792" s="12" t="s">
        <v>4625</v>
      </c>
      <c r="B4792" s="12" t="s">
        <v>16</v>
      </c>
      <c r="C4792" s="12">
        <v>141</v>
      </c>
      <c r="D4792" s="12">
        <v>0.63</v>
      </c>
      <c r="E4792" s="12">
        <v>0.61</v>
      </c>
      <c r="F4792" s="12">
        <v>0.52700000000000002</v>
      </c>
      <c r="G4792" s="12">
        <v>10800.38</v>
      </c>
      <c r="H4792" s="13">
        <v>2</v>
      </c>
      <c r="I4792" t="str">
        <f>CONCATENATE(Tabela_Brasil[[#This Row],[Município]],"-",Tabela_Brasil[[#This Row],[Estado]])</f>
        <v>Nova Módica-MG</v>
      </c>
      <c r="J4792">
        <f>IF(Tabela_Brasil[[#This Row],[IDHM]]&lt;=0.599,1,0)</f>
        <v>0</v>
      </c>
      <c r="K4792" t="str">
        <f>IF(Tabela_Brasil[[#This Row],[IDHM]]&lt;=0.55,"Baixo",IF(Tabela_Brasil[[#This Row],[IDHM]]&lt;=0.699,"Médio",IF(Tabela_Brasil[[#This Row],[IDHM]]&lt;=0.799,"Alto","Muito Alto")))</f>
        <v>Médio</v>
      </c>
      <c r="L4792" t="str">
        <f>VLOOKUP(Tabela_Brasil[[#This Row],[Estado]],'De-Para_Estado_Regiao'!$B$3:$C$29,2,FALSE)</f>
        <v>Sudeste</v>
      </c>
      <c r="M4792">
        <f>IF(Tabela_Brasil[[#This Row],[IBGE_1-4]]&gt;=951,1,0)</f>
        <v>0</v>
      </c>
      <c r="N4792">
        <f>IF(Tabela_Brasil[[#This Row],[COMP_P]]&lt;=2,1,0)</f>
        <v>1</v>
      </c>
    </row>
    <row r="4793" spans="1:14" x14ac:dyDescent="0.25">
      <c r="A4793" s="9" t="s">
        <v>4626</v>
      </c>
      <c r="B4793" s="9" t="s">
        <v>82</v>
      </c>
      <c r="C4793" s="9">
        <v>29</v>
      </c>
      <c r="D4793" s="9">
        <v>0.52900000000000003</v>
      </c>
      <c r="E4793" s="9">
        <v>0.52800000000000002</v>
      </c>
      <c r="F4793" s="9">
        <v>0.39200000000000002</v>
      </c>
      <c r="G4793" s="9">
        <v>7775.05</v>
      </c>
      <c r="H4793" s="10">
        <v>2</v>
      </c>
      <c r="I4793" t="str">
        <f>CONCATENATE(Tabela_Brasil[[#This Row],[Município]],"-",Tabela_Brasil[[#This Row],[Estado]])</f>
        <v>Curral De Cima-PB</v>
      </c>
      <c r="J4793">
        <f>IF(Tabela_Brasil[[#This Row],[IDHM]]&lt;=0.599,1,0)</f>
        <v>1</v>
      </c>
      <c r="K4793" t="str">
        <f>IF(Tabela_Brasil[[#This Row],[IDHM]]&lt;=0.55,"Baixo",IF(Tabela_Brasil[[#This Row],[IDHM]]&lt;=0.699,"Médio",IF(Tabela_Brasil[[#This Row],[IDHM]]&lt;=0.799,"Alto","Muito Alto")))</f>
        <v>Baixo</v>
      </c>
      <c r="L4793" t="str">
        <f>VLOOKUP(Tabela_Brasil[[#This Row],[Estado]],'De-Para_Estado_Regiao'!$B$3:$C$29,2,FALSE)</f>
        <v>Nordeste</v>
      </c>
      <c r="M4793">
        <f>IF(Tabela_Brasil[[#This Row],[IBGE_1-4]]&gt;=951,1,0)</f>
        <v>0</v>
      </c>
      <c r="N4793">
        <f>IF(Tabela_Brasil[[#This Row],[COMP_P]]&lt;=2,1,0)</f>
        <v>1</v>
      </c>
    </row>
    <row r="4794" spans="1:14" x14ac:dyDescent="0.25">
      <c r="A4794" s="12" t="s">
        <v>4627</v>
      </c>
      <c r="B4794" s="12" t="s">
        <v>16</v>
      </c>
      <c r="C4794" s="12">
        <v>92</v>
      </c>
      <c r="D4794" s="12">
        <v>0.67400000000000004</v>
      </c>
      <c r="E4794" s="12">
        <v>0.65600000000000003</v>
      </c>
      <c r="F4794" s="12">
        <v>0.57699999999999996</v>
      </c>
      <c r="G4794" s="12">
        <v>14827.16</v>
      </c>
      <c r="H4794" s="13">
        <v>2</v>
      </c>
      <c r="I4794" t="str">
        <f>CONCATENATE(Tabela_Brasil[[#This Row],[Município]],"-",Tabela_Brasil[[#This Row],[Estado]])</f>
        <v>Olímpio Noronha-MG</v>
      </c>
      <c r="J4794">
        <f>IF(Tabela_Brasil[[#This Row],[IDHM]]&lt;=0.599,1,0)</f>
        <v>0</v>
      </c>
      <c r="K4794" t="str">
        <f>IF(Tabela_Brasil[[#This Row],[IDHM]]&lt;=0.55,"Baixo",IF(Tabela_Brasil[[#This Row],[IDHM]]&lt;=0.699,"Médio",IF(Tabela_Brasil[[#This Row],[IDHM]]&lt;=0.799,"Alto","Muito Alto")))</f>
        <v>Médio</v>
      </c>
      <c r="L4794" t="str">
        <f>VLOOKUP(Tabela_Brasil[[#This Row],[Estado]],'De-Para_Estado_Regiao'!$B$3:$C$29,2,FALSE)</f>
        <v>Sudeste</v>
      </c>
      <c r="M4794">
        <f>IF(Tabela_Brasil[[#This Row],[IBGE_1-4]]&gt;=951,1,0)</f>
        <v>0</v>
      </c>
      <c r="N4794">
        <f>IF(Tabela_Brasil[[#This Row],[COMP_P]]&lt;=2,1,0)</f>
        <v>1</v>
      </c>
    </row>
    <row r="4795" spans="1:14" x14ac:dyDescent="0.25">
      <c r="A4795" s="9" t="s">
        <v>4628</v>
      </c>
      <c r="B4795" s="9" t="s">
        <v>16</v>
      </c>
      <c r="C4795" s="9">
        <v>262</v>
      </c>
      <c r="D4795" s="9">
        <v>0.58299999999999996</v>
      </c>
      <c r="E4795" s="9">
        <v>0.51800000000000002</v>
      </c>
      <c r="F4795" s="9">
        <v>0.48199999999999998</v>
      </c>
      <c r="G4795" s="9">
        <v>6736.87</v>
      </c>
      <c r="H4795" s="10">
        <v>2</v>
      </c>
      <c r="I4795" t="str">
        <f>CONCATENATE(Tabela_Brasil[[#This Row],[Município]],"-",Tabela_Brasil[[#This Row],[Estado]])</f>
        <v>Cristália-MG</v>
      </c>
      <c r="J4795">
        <f>IF(Tabela_Brasil[[#This Row],[IDHM]]&lt;=0.599,1,0)</f>
        <v>1</v>
      </c>
      <c r="K4795" t="str">
        <f>IF(Tabela_Brasil[[#This Row],[IDHM]]&lt;=0.55,"Baixo",IF(Tabela_Brasil[[#This Row],[IDHM]]&lt;=0.699,"Médio",IF(Tabela_Brasil[[#This Row],[IDHM]]&lt;=0.799,"Alto","Muito Alto")))</f>
        <v>Médio</v>
      </c>
      <c r="L4795" t="str">
        <f>VLOOKUP(Tabela_Brasil[[#This Row],[Estado]],'De-Para_Estado_Regiao'!$B$3:$C$29,2,FALSE)</f>
        <v>Sudeste</v>
      </c>
      <c r="M4795">
        <f>IF(Tabela_Brasil[[#This Row],[IBGE_1-4]]&gt;=951,1,0)</f>
        <v>0</v>
      </c>
      <c r="N4795">
        <f>IF(Tabela_Brasil[[#This Row],[COMP_P]]&lt;=2,1,0)</f>
        <v>1</v>
      </c>
    </row>
    <row r="4796" spans="1:14" x14ac:dyDescent="0.25">
      <c r="A4796" s="12" t="s">
        <v>4629</v>
      </c>
      <c r="B4796" s="12" t="s">
        <v>59</v>
      </c>
      <c r="C4796" s="12">
        <v>13</v>
      </c>
      <c r="D4796" s="12">
        <v>0.70799999999999996</v>
      </c>
      <c r="E4796" s="12">
        <v>0.73599999999999999</v>
      </c>
      <c r="F4796" s="12">
        <v>0.60799999999999998</v>
      </c>
      <c r="G4796" s="12">
        <v>25415.13</v>
      </c>
      <c r="H4796" s="13">
        <v>1</v>
      </c>
      <c r="I4796" t="str">
        <f>CONCATENATE(Tabela_Brasil[[#This Row],[Município]],"-",Tabela_Brasil[[#This Row],[Estado]])</f>
        <v>Flor Do Sertão-SC</v>
      </c>
      <c r="J4796">
        <f>IF(Tabela_Brasil[[#This Row],[IDHM]]&lt;=0.599,1,0)</f>
        <v>0</v>
      </c>
      <c r="K4796" t="str">
        <f>IF(Tabela_Brasil[[#This Row],[IDHM]]&lt;=0.55,"Baixo",IF(Tabela_Brasil[[#This Row],[IDHM]]&lt;=0.699,"Médio",IF(Tabela_Brasil[[#This Row],[IDHM]]&lt;=0.799,"Alto","Muito Alto")))</f>
        <v>Alto</v>
      </c>
      <c r="L4796" t="str">
        <f>VLOOKUP(Tabela_Brasil[[#This Row],[Estado]],'De-Para_Estado_Regiao'!$B$3:$C$29,2,FALSE)</f>
        <v>Sul</v>
      </c>
      <c r="M4796">
        <f>IF(Tabela_Brasil[[#This Row],[IBGE_1-4]]&gt;=951,1,0)</f>
        <v>0</v>
      </c>
      <c r="N4796">
        <f>IF(Tabela_Brasil[[#This Row],[COMP_P]]&lt;=2,1,0)</f>
        <v>1</v>
      </c>
    </row>
    <row r="4797" spans="1:14" x14ac:dyDescent="0.25">
      <c r="A4797" s="9" t="s">
        <v>4630</v>
      </c>
      <c r="B4797" s="9" t="s">
        <v>72</v>
      </c>
      <c r="C4797" s="9">
        <v>106</v>
      </c>
      <c r="D4797" s="9">
        <v>0.57999999999999996</v>
      </c>
      <c r="E4797" s="9">
        <v>0.54200000000000004</v>
      </c>
      <c r="F4797" s="9">
        <v>0.49399999999999999</v>
      </c>
      <c r="G4797" s="9">
        <v>7386.76</v>
      </c>
      <c r="H4797" s="10">
        <v>0</v>
      </c>
      <c r="I4797" t="str">
        <f>CONCATENATE(Tabela_Brasil[[#This Row],[Município]],"-",Tabela_Brasil[[#This Row],[Estado]])</f>
        <v>Bento Fernandes-RN</v>
      </c>
      <c r="J4797">
        <f>IF(Tabela_Brasil[[#This Row],[IDHM]]&lt;=0.599,1,0)</f>
        <v>1</v>
      </c>
      <c r="K4797" t="str">
        <f>IF(Tabela_Brasil[[#This Row],[IDHM]]&lt;=0.55,"Baixo",IF(Tabela_Brasil[[#This Row],[IDHM]]&lt;=0.699,"Médio",IF(Tabela_Brasil[[#This Row],[IDHM]]&lt;=0.799,"Alto","Muito Alto")))</f>
        <v>Médio</v>
      </c>
      <c r="L4797" t="str">
        <f>VLOOKUP(Tabela_Brasil[[#This Row],[Estado]],'De-Para_Estado_Regiao'!$B$3:$C$29,2,FALSE)</f>
        <v>Nordeste</v>
      </c>
      <c r="M4797">
        <f>IF(Tabela_Brasil[[#This Row],[IBGE_1-4]]&gt;=951,1,0)</f>
        <v>0</v>
      </c>
      <c r="N4797">
        <f>IF(Tabela_Brasil[[#This Row],[COMP_P]]&lt;=2,1,0)</f>
        <v>1</v>
      </c>
    </row>
    <row r="4798" spans="1:14" x14ac:dyDescent="0.25">
      <c r="A4798" s="12" t="s">
        <v>4631</v>
      </c>
      <c r="B4798" s="12" t="s">
        <v>24</v>
      </c>
      <c r="C4798" s="12">
        <v>242</v>
      </c>
      <c r="D4798" s="12">
        <v>0.60399999999999998</v>
      </c>
      <c r="E4798" s="12">
        <v>0.54700000000000004</v>
      </c>
      <c r="F4798" s="12">
        <v>0.53900000000000003</v>
      </c>
      <c r="G4798" s="12">
        <v>4893.6099999999997</v>
      </c>
      <c r="H4798" s="13">
        <v>1</v>
      </c>
      <c r="I4798" t="str">
        <f>CONCATENATE(Tabela_Brasil[[#This Row],[Município]],"-",Tabela_Brasil[[#This Row],[Estado]])</f>
        <v>Macururé-BA</v>
      </c>
      <c r="J4798">
        <f>IF(Tabela_Brasil[[#This Row],[IDHM]]&lt;=0.599,1,0)</f>
        <v>0</v>
      </c>
      <c r="K4798" t="str">
        <f>IF(Tabela_Brasil[[#This Row],[IDHM]]&lt;=0.55,"Baixo",IF(Tabela_Brasil[[#This Row],[IDHM]]&lt;=0.699,"Médio",IF(Tabela_Brasil[[#This Row],[IDHM]]&lt;=0.799,"Alto","Muito Alto")))</f>
        <v>Médio</v>
      </c>
      <c r="L4798" t="str">
        <f>VLOOKUP(Tabela_Brasil[[#This Row],[Estado]],'De-Para_Estado_Regiao'!$B$3:$C$29,2,FALSE)</f>
        <v>Nordeste</v>
      </c>
      <c r="M4798">
        <f>IF(Tabela_Brasil[[#This Row],[IBGE_1-4]]&gt;=951,1,0)</f>
        <v>0</v>
      </c>
      <c r="N4798">
        <f>IF(Tabela_Brasil[[#This Row],[COMP_P]]&lt;=2,1,0)</f>
        <v>1</v>
      </c>
    </row>
    <row r="4799" spans="1:14" x14ac:dyDescent="0.25">
      <c r="A4799" s="9" t="s">
        <v>4632</v>
      </c>
      <c r="B4799" s="9" t="s">
        <v>118</v>
      </c>
      <c r="C4799" s="9">
        <v>55</v>
      </c>
      <c r="D4799" s="9">
        <v>0.505</v>
      </c>
      <c r="E4799" s="9">
        <v>0.48</v>
      </c>
      <c r="F4799" s="9">
        <v>0.34699999999999998</v>
      </c>
      <c r="G4799" s="9">
        <v>7040.49</v>
      </c>
      <c r="H4799" s="10">
        <v>16</v>
      </c>
      <c r="I4799" t="str">
        <f>CONCATENATE(Tabela_Brasil[[#This Row],[Município]],"-",Tabela_Brasil[[#This Row],[Estado]])</f>
        <v>Caraúbas Do Piauí-PI</v>
      </c>
      <c r="J4799">
        <f>IF(Tabela_Brasil[[#This Row],[IDHM]]&lt;=0.599,1,0)</f>
        <v>1</v>
      </c>
      <c r="K4799" t="str">
        <f>IF(Tabela_Brasil[[#This Row],[IDHM]]&lt;=0.55,"Baixo",IF(Tabela_Brasil[[#This Row],[IDHM]]&lt;=0.699,"Médio",IF(Tabela_Brasil[[#This Row],[IDHM]]&lt;=0.799,"Alto","Muito Alto")))</f>
        <v>Baixo</v>
      </c>
      <c r="L4799" t="str">
        <f>VLOOKUP(Tabela_Brasil[[#This Row],[Estado]],'De-Para_Estado_Regiao'!$B$3:$C$29,2,FALSE)</f>
        <v>Nordeste</v>
      </c>
      <c r="M4799">
        <f>IF(Tabela_Brasil[[#This Row],[IBGE_1-4]]&gt;=951,1,0)</f>
        <v>0</v>
      </c>
      <c r="N4799">
        <f>IF(Tabela_Brasil[[#This Row],[COMP_P]]&lt;=2,1,0)</f>
        <v>0</v>
      </c>
    </row>
    <row r="4800" spans="1:14" x14ac:dyDescent="0.25">
      <c r="A4800" s="12" t="s">
        <v>4633</v>
      </c>
      <c r="B4800" s="12" t="s">
        <v>16</v>
      </c>
      <c r="C4800" s="12">
        <v>85</v>
      </c>
      <c r="D4800" s="12">
        <v>0.65300000000000002</v>
      </c>
      <c r="E4800" s="12">
        <v>0.67600000000000005</v>
      </c>
      <c r="F4800" s="12">
        <v>0.501</v>
      </c>
      <c r="G4800" s="12">
        <v>14395.25</v>
      </c>
      <c r="H4800" s="13">
        <v>2</v>
      </c>
      <c r="I4800" t="str">
        <f>CONCATENATE(Tabela_Brasil[[#This Row],[Município]],"-",Tabela_Brasil[[#This Row],[Estado]])</f>
        <v>São João Da Mata-MG</v>
      </c>
      <c r="J4800">
        <f>IF(Tabela_Brasil[[#This Row],[IDHM]]&lt;=0.599,1,0)</f>
        <v>0</v>
      </c>
      <c r="K4800" t="str">
        <f>IF(Tabela_Brasil[[#This Row],[IDHM]]&lt;=0.55,"Baixo",IF(Tabela_Brasil[[#This Row],[IDHM]]&lt;=0.699,"Médio",IF(Tabela_Brasil[[#This Row],[IDHM]]&lt;=0.799,"Alto","Muito Alto")))</f>
        <v>Médio</v>
      </c>
      <c r="L4800" t="str">
        <f>VLOOKUP(Tabela_Brasil[[#This Row],[Estado]],'De-Para_Estado_Regiao'!$B$3:$C$29,2,FALSE)</f>
        <v>Sudeste</v>
      </c>
      <c r="M4800">
        <f>IF(Tabela_Brasil[[#This Row],[IBGE_1-4]]&gt;=951,1,0)</f>
        <v>0</v>
      </c>
      <c r="N4800">
        <f>IF(Tabela_Brasil[[#This Row],[COMP_P]]&lt;=2,1,0)</f>
        <v>1</v>
      </c>
    </row>
    <row r="4801" spans="1:14" x14ac:dyDescent="0.25">
      <c r="A4801" s="9" t="s">
        <v>4634</v>
      </c>
      <c r="B4801" s="9" t="s">
        <v>72</v>
      </c>
      <c r="C4801" s="9">
        <v>100</v>
      </c>
      <c r="D4801" s="9">
        <v>0.629</v>
      </c>
      <c r="E4801" s="9">
        <v>0.58899999999999997</v>
      </c>
      <c r="F4801" s="9">
        <v>0.53600000000000003</v>
      </c>
      <c r="G4801" s="9">
        <v>7182.06</v>
      </c>
      <c r="H4801" s="10">
        <v>9</v>
      </c>
      <c r="I4801" t="str">
        <f>CONCATENATE(Tabela_Brasil[[#This Row],[Município]],"-",Tabela_Brasil[[#This Row],[Estado]])</f>
        <v>Encanto-RN</v>
      </c>
      <c r="J4801">
        <f>IF(Tabela_Brasil[[#This Row],[IDHM]]&lt;=0.599,1,0)</f>
        <v>0</v>
      </c>
      <c r="K4801" t="str">
        <f>IF(Tabela_Brasil[[#This Row],[IDHM]]&lt;=0.55,"Baixo",IF(Tabela_Brasil[[#This Row],[IDHM]]&lt;=0.699,"Médio",IF(Tabela_Brasil[[#This Row],[IDHM]]&lt;=0.799,"Alto","Muito Alto")))</f>
        <v>Médio</v>
      </c>
      <c r="L4801" t="str">
        <f>VLOOKUP(Tabela_Brasil[[#This Row],[Estado]],'De-Para_Estado_Regiao'!$B$3:$C$29,2,FALSE)</f>
        <v>Nordeste</v>
      </c>
      <c r="M4801">
        <f>IF(Tabela_Brasil[[#This Row],[IBGE_1-4]]&gt;=951,1,0)</f>
        <v>0</v>
      </c>
      <c r="N4801">
        <f>IF(Tabela_Brasil[[#This Row],[COMP_P]]&lt;=2,1,0)</f>
        <v>0</v>
      </c>
    </row>
    <row r="4802" spans="1:14" x14ac:dyDescent="0.25">
      <c r="A4802" s="12" t="s">
        <v>4635</v>
      </c>
      <c r="B4802" s="12" t="s">
        <v>49</v>
      </c>
      <c r="C4802" s="12">
        <v>78</v>
      </c>
      <c r="D4802" s="12">
        <v>0.58299999999999996</v>
      </c>
      <c r="E4802" s="12">
        <v>0.52200000000000002</v>
      </c>
      <c r="F4802" s="12">
        <v>0.495</v>
      </c>
      <c r="G4802" s="12">
        <v>6856.64</v>
      </c>
      <c r="H4802" s="13">
        <v>0</v>
      </c>
      <c r="I4802" t="str">
        <f>CONCATENATE(Tabela_Brasil[[#This Row],[Município]],"-",Tabela_Brasil[[#This Row],[Estado]])</f>
        <v>São João Da Ponta-PA</v>
      </c>
      <c r="J4802">
        <f>IF(Tabela_Brasil[[#This Row],[IDHM]]&lt;=0.599,1,0)</f>
        <v>1</v>
      </c>
      <c r="K4802" t="str">
        <f>IF(Tabela_Brasil[[#This Row],[IDHM]]&lt;=0.55,"Baixo",IF(Tabela_Brasil[[#This Row],[IDHM]]&lt;=0.699,"Médio",IF(Tabela_Brasil[[#This Row],[IDHM]]&lt;=0.799,"Alto","Muito Alto")))</f>
        <v>Médio</v>
      </c>
      <c r="L4802" t="str">
        <f>VLOOKUP(Tabela_Brasil[[#This Row],[Estado]],'De-Para_Estado_Regiao'!$B$3:$C$29,2,FALSE)</f>
        <v>Norte</v>
      </c>
      <c r="M4802">
        <f>IF(Tabela_Brasil[[#This Row],[IBGE_1-4]]&gt;=951,1,0)</f>
        <v>0</v>
      </c>
      <c r="N4802">
        <f>IF(Tabela_Brasil[[#This Row],[COMP_P]]&lt;=2,1,0)</f>
        <v>1</v>
      </c>
    </row>
    <row r="4803" spans="1:14" x14ac:dyDescent="0.25">
      <c r="A4803" s="9" t="s">
        <v>4636</v>
      </c>
      <c r="B4803" s="9" t="s">
        <v>22</v>
      </c>
      <c r="C4803" s="9">
        <v>61</v>
      </c>
      <c r="D4803" s="9">
        <v>0.748</v>
      </c>
      <c r="E4803" s="9">
        <v>0.69399999999999995</v>
      </c>
      <c r="F4803" s="9">
        <v>0.70699999999999996</v>
      </c>
      <c r="G4803" s="9">
        <v>21446.17</v>
      </c>
      <c r="H4803" s="10">
        <v>2</v>
      </c>
      <c r="I4803" t="str">
        <f>CONCATENATE(Tabela_Brasil[[#This Row],[Município]],"-",Tabela_Brasil[[#This Row],[Estado]])</f>
        <v>Miraselva-PR</v>
      </c>
      <c r="J4803">
        <f>IF(Tabela_Brasil[[#This Row],[IDHM]]&lt;=0.599,1,0)</f>
        <v>0</v>
      </c>
      <c r="K4803" t="str">
        <f>IF(Tabela_Brasil[[#This Row],[IDHM]]&lt;=0.55,"Baixo",IF(Tabela_Brasil[[#This Row],[IDHM]]&lt;=0.699,"Médio",IF(Tabela_Brasil[[#This Row],[IDHM]]&lt;=0.799,"Alto","Muito Alto")))</f>
        <v>Alto</v>
      </c>
      <c r="L4803" t="str">
        <f>VLOOKUP(Tabela_Brasil[[#This Row],[Estado]],'De-Para_Estado_Regiao'!$B$3:$C$29,2,FALSE)</f>
        <v>Sul</v>
      </c>
      <c r="M4803">
        <f>IF(Tabela_Brasil[[#This Row],[IBGE_1-4]]&gt;=951,1,0)</f>
        <v>0</v>
      </c>
      <c r="N4803">
        <f>IF(Tabela_Brasil[[#This Row],[COMP_P]]&lt;=2,1,0)</f>
        <v>1</v>
      </c>
    </row>
    <row r="4804" spans="1:14" x14ac:dyDescent="0.25">
      <c r="A4804" s="12" t="s">
        <v>4637</v>
      </c>
      <c r="B4804" s="12" t="s">
        <v>118</v>
      </c>
      <c r="C4804" s="12">
        <v>160</v>
      </c>
      <c r="D4804" s="12">
        <v>0.498</v>
      </c>
      <c r="E4804" s="12">
        <v>0.504</v>
      </c>
      <c r="F4804" s="12">
        <v>0.315</v>
      </c>
      <c r="G4804" s="12">
        <v>6641.65</v>
      </c>
      <c r="H4804" s="13">
        <v>0</v>
      </c>
      <c r="I4804" t="str">
        <f>CONCATENATE(Tabela_Brasil[[#This Row],[Município]],"-",Tabela_Brasil[[#This Row],[Estado]])</f>
        <v>Cocal Dos Alves-PI</v>
      </c>
      <c r="J4804">
        <f>IF(Tabela_Brasil[[#This Row],[IDHM]]&lt;=0.599,1,0)</f>
        <v>1</v>
      </c>
      <c r="K4804" t="str">
        <f>IF(Tabela_Brasil[[#This Row],[IDHM]]&lt;=0.55,"Baixo",IF(Tabela_Brasil[[#This Row],[IDHM]]&lt;=0.699,"Médio",IF(Tabela_Brasil[[#This Row],[IDHM]]&lt;=0.799,"Alto","Muito Alto")))</f>
        <v>Baixo</v>
      </c>
      <c r="L4804" t="str">
        <f>VLOOKUP(Tabela_Brasil[[#This Row],[Estado]],'De-Para_Estado_Regiao'!$B$3:$C$29,2,FALSE)</f>
        <v>Nordeste</v>
      </c>
      <c r="M4804">
        <f>IF(Tabela_Brasil[[#This Row],[IBGE_1-4]]&gt;=951,1,0)</f>
        <v>0</v>
      </c>
      <c r="N4804">
        <f>IF(Tabela_Brasil[[#This Row],[COMP_P]]&lt;=2,1,0)</f>
        <v>1</v>
      </c>
    </row>
    <row r="4805" spans="1:14" x14ac:dyDescent="0.25">
      <c r="A4805" s="9" t="s">
        <v>4638</v>
      </c>
      <c r="B4805" s="9" t="s">
        <v>82</v>
      </c>
      <c r="C4805" s="9">
        <v>188</v>
      </c>
      <c r="D4805" s="9">
        <v>0.56499999999999995</v>
      </c>
      <c r="E4805" s="9">
        <v>0.54500000000000004</v>
      </c>
      <c r="F4805" s="9">
        <v>0.434</v>
      </c>
      <c r="G4805" s="9">
        <v>6413.24</v>
      </c>
      <c r="H4805" s="10">
        <v>3</v>
      </c>
      <c r="I4805" t="str">
        <f>CONCATENATE(Tabela_Brasil[[#This Row],[Município]],"-",Tabela_Brasil[[#This Row],[Estado]])</f>
        <v>São José De Caiana-PB</v>
      </c>
      <c r="J4805">
        <f>IF(Tabela_Brasil[[#This Row],[IDHM]]&lt;=0.599,1,0)</f>
        <v>1</v>
      </c>
      <c r="K4805" t="str">
        <f>IF(Tabela_Brasil[[#This Row],[IDHM]]&lt;=0.55,"Baixo",IF(Tabela_Brasil[[#This Row],[IDHM]]&lt;=0.699,"Médio",IF(Tabela_Brasil[[#This Row],[IDHM]]&lt;=0.799,"Alto","Muito Alto")))</f>
        <v>Médio</v>
      </c>
      <c r="L4805" t="str">
        <f>VLOOKUP(Tabela_Brasil[[#This Row],[Estado]],'De-Para_Estado_Regiao'!$B$3:$C$29,2,FALSE)</f>
        <v>Nordeste</v>
      </c>
      <c r="M4805">
        <f>IF(Tabela_Brasil[[#This Row],[IBGE_1-4]]&gt;=951,1,0)</f>
        <v>0</v>
      </c>
      <c r="N4805">
        <f>IF(Tabela_Brasil[[#This Row],[COMP_P]]&lt;=2,1,0)</f>
        <v>0</v>
      </c>
    </row>
    <row r="4806" spans="1:14" x14ac:dyDescent="0.25">
      <c r="A4806" s="12" t="s">
        <v>4639</v>
      </c>
      <c r="B4806" s="12" t="s">
        <v>16</v>
      </c>
      <c r="C4806" s="12">
        <v>170</v>
      </c>
      <c r="D4806" s="12">
        <v>0.621</v>
      </c>
      <c r="E4806" s="12">
        <v>0.56299999999999994</v>
      </c>
      <c r="F4806" s="12">
        <v>0.54900000000000004</v>
      </c>
      <c r="G4806" s="12">
        <v>7755.66</v>
      </c>
      <c r="H4806" s="13">
        <v>1</v>
      </c>
      <c r="I4806" t="str">
        <f>CONCATENATE(Tabela_Brasil[[#This Row],[Município]],"-",Tabela_Brasil[[#This Row],[Estado]])</f>
        <v>Catuti-MG</v>
      </c>
      <c r="J4806">
        <f>IF(Tabela_Brasil[[#This Row],[IDHM]]&lt;=0.599,1,0)</f>
        <v>0</v>
      </c>
      <c r="K4806" t="str">
        <f>IF(Tabela_Brasil[[#This Row],[IDHM]]&lt;=0.55,"Baixo",IF(Tabela_Brasil[[#This Row],[IDHM]]&lt;=0.699,"Médio",IF(Tabela_Brasil[[#This Row],[IDHM]]&lt;=0.799,"Alto","Muito Alto")))</f>
        <v>Médio</v>
      </c>
      <c r="L4806" t="str">
        <f>VLOOKUP(Tabela_Brasil[[#This Row],[Estado]],'De-Para_Estado_Regiao'!$B$3:$C$29,2,FALSE)</f>
        <v>Sudeste</v>
      </c>
      <c r="M4806">
        <f>IF(Tabela_Brasil[[#This Row],[IBGE_1-4]]&gt;=951,1,0)</f>
        <v>0</v>
      </c>
      <c r="N4806">
        <f>IF(Tabela_Brasil[[#This Row],[COMP_P]]&lt;=2,1,0)</f>
        <v>1</v>
      </c>
    </row>
    <row r="4807" spans="1:14" x14ac:dyDescent="0.25">
      <c r="A4807" s="9" t="s">
        <v>4640</v>
      </c>
      <c r="B4807" s="9" t="s">
        <v>16</v>
      </c>
      <c r="C4807" s="9">
        <v>93</v>
      </c>
      <c r="D4807" s="9">
        <v>0.66900000000000004</v>
      </c>
      <c r="E4807" s="9">
        <v>0.67300000000000004</v>
      </c>
      <c r="F4807" s="9">
        <v>0.56499999999999995</v>
      </c>
      <c r="G4807" s="9">
        <v>12810.07</v>
      </c>
      <c r="H4807" s="10">
        <v>4</v>
      </c>
      <c r="I4807" t="str">
        <f>CONCATENATE(Tabela_Brasil[[#This Row],[Município]],"-",Tabela_Brasil[[#This Row],[Estado]])</f>
        <v>Coronel Pacheco-MG</v>
      </c>
      <c r="J4807">
        <f>IF(Tabela_Brasil[[#This Row],[IDHM]]&lt;=0.599,1,0)</f>
        <v>0</v>
      </c>
      <c r="K4807" t="str">
        <f>IF(Tabela_Brasil[[#This Row],[IDHM]]&lt;=0.55,"Baixo",IF(Tabela_Brasil[[#This Row],[IDHM]]&lt;=0.699,"Médio",IF(Tabela_Brasil[[#This Row],[IDHM]]&lt;=0.799,"Alto","Muito Alto")))</f>
        <v>Médio</v>
      </c>
      <c r="L4807" t="str">
        <f>VLOOKUP(Tabela_Brasil[[#This Row],[Estado]],'De-Para_Estado_Regiao'!$B$3:$C$29,2,FALSE)</f>
        <v>Sudeste</v>
      </c>
      <c r="M4807">
        <f>IF(Tabela_Brasil[[#This Row],[IBGE_1-4]]&gt;=951,1,0)</f>
        <v>0</v>
      </c>
      <c r="N4807">
        <f>IF(Tabela_Brasil[[#This Row],[COMP_P]]&lt;=2,1,0)</f>
        <v>0</v>
      </c>
    </row>
    <row r="4808" spans="1:14" x14ac:dyDescent="0.25">
      <c r="A4808" s="12" t="s">
        <v>4641</v>
      </c>
      <c r="B4808" s="12" t="s">
        <v>72</v>
      </c>
      <c r="C4808" s="12">
        <v>225</v>
      </c>
      <c r="D4808" s="12">
        <v>0.57999999999999996</v>
      </c>
      <c r="E4808" s="12">
        <v>0.55100000000000005</v>
      </c>
      <c r="F4808" s="12">
        <v>0.48199999999999998</v>
      </c>
      <c r="G4808" s="12">
        <v>6782.51</v>
      </c>
      <c r="H4808" s="13">
        <v>3</v>
      </c>
      <c r="I4808" t="str">
        <f>CONCATENATE(Tabela_Brasil[[#This Row],[Município]],"-",Tabela_Brasil[[#This Row],[Estado]])</f>
        <v>Serra De São Bento-RN</v>
      </c>
      <c r="J4808">
        <f>IF(Tabela_Brasil[[#This Row],[IDHM]]&lt;=0.599,1,0)</f>
        <v>1</v>
      </c>
      <c r="K4808" t="str">
        <f>IF(Tabela_Brasil[[#This Row],[IDHM]]&lt;=0.55,"Baixo",IF(Tabela_Brasil[[#This Row],[IDHM]]&lt;=0.699,"Médio",IF(Tabela_Brasil[[#This Row],[IDHM]]&lt;=0.799,"Alto","Muito Alto")))</f>
        <v>Médio</v>
      </c>
      <c r="L4808" t="str">
        <f>VLOOKUP(Tabela_Brasil[[#This Row],[Estado]],'De-Para_Estado_Regiao'!$B$3:$C$29,2,FALSE)</f>
        <v>Nordeste</v>
      </c>
      <c r="M4808">
        <f>IF(Tabela_Brasil[[#This Row],[IBGE_1-4]]&gt;=951,1,0)</f>
        <v>0</v>
      </c>
      <c r="N4808">
        <f>IF(Tabela_Brasil[[#This Row],[COMP_P]]&lt;=2,1,0)</f>
        <v>0</v>
      </c>
    </row>
    <row r="4809" spans="1:14" x14ac:dyDescent="0.25">
      <c r="A4809" s="9" t="s">
        <v>4642</v>
      </c>
      <c r="B4809" s="9" t="s">
        <v>16</v>
      </c>
      <c r="C4809" s="9">
        <v>117</v>
      </c>
      <c r="D4809" s="9">
        <v>0.71</v>
      </c>
      <c r="E4809" s="9">
        <v>0.70699999999999996</v>
      </c>
      <c r="F4809" s="9">
        <v>0.57899999999999996</v>
      </c>
      <c r="G4809" s="9">
        <v>12082.05</v>
      </c>
      <c r="H4809" s="10">
        <v>3</v>
      </c>
      <c r="I4809" t="str">
        <f>CONCATENATE(Tabela_Brasil[[#This Row],[Município]],"-",Tabela_Brasil[[#This Row],[Estado]])</f>
        <v>Leandro Ferreira-MG</v>
      </c>
      <c r="J4809">
        <f>IF(Tabela_Brasil[[#This Row],[IDHM]]&lt;=0.599,1,0)</f>
        <v>0</v>
      </c>
      <c r="K4809" t="str">
        <f>IF(Tabela_Brasil[[#This Row],[IDHM]]&lt;=0.55,"Baixo",IF(Tabela_Brasil[[#This Row],[IDHM]]&lt;=0.699,"Médio",IF(Tabela_Brasil[[#This Row],[IDHM]]&lt;=0.799,"Alto","Muito Alto")))</f>
        <v>Alto</v>
      </c>
      <c r="L4809" t="str">
        <f>VLOOKUP(Tabela_Brasil[[#This Row],[Estado]],'De-Para_Estado_Regiao'!$B$3:$C$29,2,FALSE)</f>
        <v>Sudeste</v>
      </c>
      <c r="M4809">
        <f>IF(Tabela_Brasil[[#This Row],[IBGE_1-4]]&gt;=951,1,0)</f>
        <v>0</v>
      </c>
      <c r="N4809">
        <f>IF(Tabela_Brasil[[#This Row],[COMP_P]]&lt;=2,1,0)</f>
        <v>0</v>
      </c>
    </row>
    <row r="4810" spans="1:14" x14ac:dyDescent="0.25">
      <c r="A4810" s="12" t="s">
        <v>4643</v>
      </c>
      <c r="B4810" s="12" t="s">
        <v>16</v>
      </c>
      <c r="C4810" s="12">
        <v>193</v>
      </c>
      <c r="D4810" s="12">
        <v>0.59099999999999997</v>
      </c>
      <c r="E4810" s="12">
        <v>0.53700000000000003</v>
      </c>
      <c r="F4810" s="12">
        <v>0.48899999999999999</v>
      </c>
      <c r="G4810" s="12">
        <v>6426.28</v>
      </c>
      <c r="H4810" s="13">
        <v>7</v>
      </c>
      <c r="I4810" t="str">
        <f>CONCATENATE(Tabela_Brasil[[#This Row],[Município]],"-",Tabela_Brasil[[#This Row],[Estado]])</f>
        <v>Ibiracatu-MG</v>
      </c>
      <c r="J4810">
        <f>IF(Tabela_Brasil[[#This Row],[IDHM]]&lt;=0.599,1,0)</f>
        <v>1</v>
      </c>
      <c r="K4810" t="str">
        <f>IF(Tabela_Brasil[[#This Row],[IDHM]]&lt;=0.55,"Baixo",IF(Tabela_Brasil[[#This Row],[IDHM]]&lt;=0.699,"Médio",IF(Tabela_Brasil[[#This Row],[IDHM]]&lt;=0.799,"Alto","Muito Alto")))</f>
        <v>Médio</v>
      </c>
      <c r="L4810" t="str">
        <f>VLOOKUP(Tabela_Brasil[[#This Row],[Estado]],'De-Para_Estado_Regiao'!$B$3:$C$29,2,FALSE)</f>
        <v>Sudeste</v>
      </c>
      <c r="M4810">
        <f>IF(Tabela_Brasil[[#This Row],[IBGE_1-4]]&gt;=951,1,0)</f>
        <v>0</v>
      </c>
      <c r="N4810">
        <f>IF(Tabela_Brasil[[#This Row],[COMP_P]]&lt;=2,1,0)</f>
        <v>0</v>
      </c>
    </row>
    <row r="4811" spans="1:14" x14ac:dyDescent="0.25">
      <c r="A4811" s="9" t="s">
        <v>4644</v>
      </c>
      <c r="B4811" s="9" t="s">
        <v>7</v>
      </c>
      <c r="C4811" s="9">
        <v>118</v>
      </c>
      <c r="D4811" s="9">
        <v>0.75900000000000001</v>
      </c>
      <c r="E4811" s="9">
        <v>0.74199999999999999</v>
      </c>
      <c r="F4811" s="9">
        <v>0.71599999999999997</v>
      </c>
      <c r="G4811" s="9">
        <v>14072.9</v>
      </c>
      <c r="H4811" s="10">
        <v>0</v>
      </c>
      <c r="I4811" t="str">
        <f>CONCATENATE(Tabela_Brasil[[#This Row],[Município]],"-",Tabela_Brasil[[#This Row],[Estado]])</f>
        <v>Taquaral-SP</v>
      </c>
      <c r="J4811">
        <f>IF(Tabela_Brasil[[#This Row],[IDHM]]&lt;=0.599,1,0)</f>
        <v>0</v>
      </c>
      <c r="K4811" t="str">
        <f>IF(Tabela_Brasil[[#This Row],[IDHM]]&lt;=0.55,"Baixo",IF(Tabela_Brasil[[#This Row],[IDHM]]&lt;=0.699,"Médio",IF(Tabela_Brasil[[#This Row],[IDHM]]&lt;=0.799,"Alto","Muito Alto")))</f>
        <v>Alto</v>
      </c>
      <c r="L4811" t="str">
        <f>VLOOKUP(Tabela_Brasil[[#This Row],[Estado]],'De-Para_Estado_Regiao'!$B$3:$C$29,2,FALSE)</f>
        <v>Sudeste</v>
      </c>
      <c r="M4811">
        <f>IF(Tabela_Brasil[[#This Row],[IBGE_1-4]]&gt;=951,1,0)</f>
        <v>0</v>
      </c>
      <c r="N4811">
        <f>IF(Tabela_Brasil[[#This Row],[COMP_P]]&lt;=2,1,0)</f>
        <v>1</v>
      </c>
    </row>
    <row r="4812" spans="1:14" x14ac:dyDescent="0.25">
      <c r="A4812" s="12" t="s">
        <v>4645</v>
      </c>
      <c r="B4812" s="12" t="s">
        <v>72</v>
      </c>
      <c r="C4812" s="12">
        <v>160</v>
      </c>
      <c r="D4812" s="12">
        <v>0.60799999999999998</v>
      </c>
      <c r="E4812" s="12">
        <v>0.58799999999999997</v>
      </c>
      <c r="F4812" s="12">
        <v>0.51800000000000002</v>
      </c>
      <c r="G4812" s="12">
        <v>7813.22</v>
      </c>
      <c r="H4812" s="13">
        <v>3</v>
      </c>
      <c r="I4812" t="str">
        <f>CONCATENATE(Tabela_Brasil[[#This Row],[Município]],"-",Tabela_Brasil[[#This Row],[Estado]])</f>
        <v>Rafael Fernandes-RN</v>
      </c>
      <c r="J4812">
        <f>IF(Tabela_Brasil[[#This Row],[IDHM]]&lt;=0.599,1,0)</f>
        <v>0</v>
      </c>
      <c r="K4812" t="str">
        <f>IF(Tabela_Brasil[[#This Row],[IDHM]]&lt;=0.55,"Baixo",IF(Tabela_Brasil[[#This Row],[IDHM]]&lt;=0.699,"Médio",IF(Tabela_Brasil[[#This Row],[IDHM]]&lt;=0.799,"Alto","Muito Alto")))</f>
        <v>Médio</v>
      </c>
      <c r="L4812" t="str">
        <f>VLOOKUP(Tabela_Brasil[[#This Row],[Estado]],'De-Para_Estado_Regiao'!$B$3:$C$29,2,FALSE)</f>
        <v>Nordeste</v>
      </c>
      <c r="M4812">
        <f>IF(Tabela_Brasil[[#This Row],[IBGE_1-4]]&gt;=951,1,0)</f>
        <v>0</v>
      </c>
      <c r="N4812">
        <f>IF(Tabela_Brasil[[#This Row],[COMP_P]]&lt;=2,1,0)</f>
        <v>0</v>
      </c>
    </row>
    <row r="4813" spans="1:14" x14ac:dyDescent="0.25">
      <c r="A4813" s="9" t="s">
        <v>4646</v>
      </c>
      <c r="B4813" s="9" t="s">
        <v>87</v>
      </c>
      <c r="C4813" s="9">
        <v>250</v>
      </c>
      <c r="D4813" s="9">
        <v>0.55500000000000005</v>
      </c>
      <c r="E4813" s="9">
        <v>0.502</v>
      </c>
      <c r="F4813" s="9">
        <v>0.48099999999999998</v>
      </c>
      <c r="G4813" s="9">
        <v>6919.99</v>
      </c>
      <c r="H4813" s="10">
        <v>0</v>
      </c>
      <c r="I4813" t="str">
        <f>CONCATENATE(Tabela_Brasil[[#This Row],[Município]],"-",Tabela_Brasil[[#This Row],[Estado]])</f>
        <v>Tufilândia-MA</v>
      </c>
      <c r="J4813">
        <f>IF(Tabela_Brasil[[#This Row],[IDHM]]&lt;=0.599,1,0)</f>
        <v>1</v>
      </c>
      <c r="K4813" t="str">
        <f>IF(Tabela_Brasil[[#This Row],[IDHM]]&lt;=0.55,"Baixo",IF(Tabela_Brasil[[#This Row],[IDHM]]&lt;=0.699,"Médio",IF(Tabela_Brasil[[#This Row],[IDHM]]&lt;=0.799,"Alto","Muito Alto")))</f>
        <v>Médio</v>
      </c>
      <c r="L4813" t="str">
        <f>VLOOKUP(Tabela_Brasil[[#This Row],[Estado]],'De-Para_Estado_Regiao'!$B$3:$C$29,2,FALSE)</f>
        <v>Nordeste</v>
      </c>
      <c r="M4813">
        <f>IF(Tabela_Brasil[[#This Row],[IBGE_1-4]]&gt;=951,1,0)</f>
        <v>0</v>
      </c>
      <c r="N4813">
        <f>IF(Tabela_Brasil[[#This Row],[COMP_P]]&lt;=2,1,0)</f>
        <v>1</v>
      </c>
    </row>
    <row r="4814" spans="1:14" x14ac:dyDescent="0.25">
      <c r="A4814" s="12" t="s">
        <v>4647</v>
      </c>
      <c r="B4814" s="12" t="s">
        <v>16</v>
      </c>
      <c r="C4814" s="12">
        <v>123</v>
      </c>
      <c r="D4814" s="12">
        <v>0.63</v>
      </c>
      <c r="E4814" s="12">
        <v>0.63100000000000001</v>
      </c>
      <c r="F4814" s="12">
        <v>0.48199999999999998</v>
      </c>
      <c r="G4814" s="12">
        <v>10213.91</v>
      </c>
      <c r="H4814" s="13">
        <v>1</v>
      </c>
      <c r="I4814" t="str">
        <f>CONCATENATE(Tabela_Brasil[[#This Row],[Município]],"-",Tabela_Brasil[[#This Row],[Estado]])</f>
        <v>São Geraldo Do Baixio-MG</v>
      </c>
      <c r="J4814">
        <f>IF(Tabela_Brasil[[#This Row],[IDHM]]&lt;=0.599,1,0)</f>
        <v>0</v>
      </c>
      <c r="K4814" t="str">
        <f>IF(Tabela_Brasil[[#This Row],[IDHM]]&lt;=0.55,"Baixo",IF(Tabela_Brasil[[#This Row],[IDHM]]&lt;=0.699,"Médio",IF(Tabela_Brasil[[#This Row],[IDHM]]&lt;=0.799,"Alto","Muito Alto")))</f>
        <v>Médio</v>
      </c>
      <c r="L4814" t="str">
        <f>VLOOKUP(Tabela_Brasil[[#This Row],[Estado]],'De-Para_Estado_Regiao'!$B$3:$C$29,2,FALSE)</f>
        <v>Sudeste</v>
      </c>
      <c r="M4814">
        <f>IF(Tabela_Brasil[[#This Row],[IBGE_1-4]]&gt;=951,1,0)</f>
        <v>0</v>
      </c>
      <c r="N4814">
        <f>IF(Tabela_Brasil[[#This Row],[COMP_P]]&lt;=2,1,0)</f>
        <v>1</v>
      </c>
    </row>
    <row r="4815" spans="1:14" x14ac:dyDescent="0.25">
      <c r="A4815" s="9" t="s">
        <v>4648</v>
      </c>
      <c r="B4815" s="9" t="s">
        <v>16</v>
      </c>
      <c r="C4815" s="9">
        <v>189</v>
      </c>
      <c r="D4815" s="9">
        <v>0.61499999999999999</v>
      </c>
      <c r="E4815" s="9">
        <v>0.60899999999999999</v>
      </c>
      <c r="F4815" s="9">
        <v>0.48799999999999999</v>
      </c>
      <c r="G4815" s="9">
        <v>9281.42</v>
      </c>
      <c r="H4815" s="10">
        <v>2</v>
      </c>
      <c r="I4815" t="str">
        <f>CONCATENATE(Tabela_Brasil[[#This Row],[Município]],"-",Tabela_Brasil[[#This Row],[Estado]])</f>
        <v>Marilac-MG</v>
      </c>
      <c r="J4815">
        <f>IF(Tabela_Brasil[[#This Row],[IDHM]]&lt;=0.599,1,0)</f>
        <v>0</v>
      </c>
      <c r="K4815" t="str">
        <f>IF(Tabela_Brasil[[#This Row],[IDHM]]&lt;=0.55,"Baixo",IF(Tabela_Brasil[[#This Row],[IDHM]]&lt;=0.699,"Médio",IF(Tabela_Brasil[[#This Row],[IDHM]]&lt;=0.799,"Alto","Muito Alto")))</f>
        <v>Médio</v>
      </c>
      <c r="L4815" t="str">
        <f>VLOOKUP(Tabela_Brasil[[#This Row],[Estado]],'De-Para_Estado_Regiao'!$B$3:$C$29,2,FALSE)</f>
        <v>Sudeste</v>
      </c>
      <c r="M4815">
        <f>IF(Tabela_Brasil[[#This Row],[IBGE_1-4]]&gt;=951,1,0)</f>
        <v>0</v>
      </c>
      <c r="N4815">
        <f>IF(Tabela_Brasil[[#This Row],[COMP_P]]&lt;=2,1,0)</f>
        <v>1</v>
      </c>
    </row>
    <row r="4816" spans="1:14" x14ac:dyDescent="0.25">
      <c r="A4816" s="12" t="s">
        <v>4649</v>
      </c>
      <c r="B4816" s="12" t="s">
        <v>82</v>
      </c>
      <c r="C4816" s="12">
        <v>203</v>
      </c>
      <c r="D4816" s="12">
        <v>0.57399999999999995</v>
      </c>
      <c r="E4816" s="12">
        <v>0.55300000000000005</v>
      </c>
      <c r="F4816" s="12">
        <v>0.45500000000000002</v>
      </c>
      <c r="G4816" s="12">
        <v>8027.18</v>
      </c>
      <c r="H4816" s="13">
        <v>2</v>
      </c>
      <c r="I4816" t="str">
        <f>CONCATENATE(Tabela_Brasil[[#This Row],[Município]],"-",Tabela_Brasil[[#This Row],[Estado]])</f>
        <v>Catingueira-PB</v>
      </c>
      <c r="J4816">
        <f>IF(Tabela_Brasil[[#This Row],[IDHM]]&lt;=0.599,1,0)</f>
        <v>1</v>
      </c>
      <c r="K4816" t="str">
        <f>IF(Tabela_Brasil[[#This Row],[IDHM]]&lt;=0.55,"Baixo",IF(Tabela_Brasil[[#This Row],[IDHM]]&lt;=0.699,"Médio",IF(Tabela_Brasil[[#This Row],[IDHM]]&lt;=0.799,"Alto","Muito Alto")))</f>
        <v>Médio</v>
      </c>
      <c r="L4816" t="str">
        <f>VLOOKUP(Tabela_Brasil[[#This Row],[Estado]],'De-Para_Estado_Regiao'!$B$3:$C$29,2,FALSE)</f>
        <v>Nordeste</v>
      </c>
      <c r="M4816">
        <f>IF(Tabela_Brasil[[#This Row],[IBGE_1-4]]&gt;=951,1,0)</f>
        <v>0</v>
      </c>
      <c r="N4816">
        <f>IF(Tabela_Brasil[[#This Row],[COMP_P]]&lt;=2,1,0)</f>
        <v>1</v>
      </c>
    </row>
    <row r="4817" spans="1:14" x14ac:dyDescent="0.25">
      <c r="A4817" s="9" t="s">
        <v>4650</v>
      </c>
      <c r="B4817" s="9" t="s">
        <v>118</v>
      </c>
      <c r="C4817" s="9">
        <v>101</v>
      </c>
      <c r="D4817" s="9">
        <v>0.50800000000000001</v>
      </c>
      <c r="E4817" s="9">
        <v>0.47599999999999998</v>
      </c>
      <c r="F4817" s="9">
        <v>0.35699999999999998</v>
      </c>
      <c r="G4817" s="9">
        <v>6066.21</v>
      </c>
      <c r="H4817" s="10">
        <v>6</v>
      </c>
      <c r="I4817" t="str">
        <f>CONCATENATE(Tabela_Brasil[[#This Row],[Município]],"-",Tabela_Brasil[[#This Row],[Estado]])</f>
        <v>Milton Brandão-PI</v>
      </c>
      <c r="J4817">
        <f>IF(Tabela_Brasil[[#This Row],[IDHM]]&lt;=0.599,1,0)</f>
        <v>1</v>
      </c>
      <c r="K4817" t="str">
        <f>IF(Tabela_Brasil[[#This Row],[IDHM]]&lt;=0.55,"Baixo",IF(Tabela_Brasil[[#This Row],[IDHM]]&lt;=0.699,"Médio",IF(Tabela_Brasil[[#This Row],[IDHM]]&lt;=0.799,"Alto","Muito Alto")))</f>
        <v>Baixo</v>
      </c>
      <c r="L4817" t="str">
        <f>VLOOKUP(Tabela_Brasil[[#This Row],[Estado]],'De-Para_Estado_Regiao'!$B$3:$C$29,2,FALSE)</f>
        <v>Nordeste</v>
      </c>
      <c r="M4817">
        <f>IF(Tabela_Brasil[[#This Row],[IBGE_1-4]]&gt;=951,1,0)</f>
        <v>0</v>
      </c>
      <c r="N4817">
        <f>IF(Tabela_Brasil[[#This Row],[COMP_P]]&lt;=2,1,0)</f>
        <v>0</v>
      </c>
    </row>
    <row r="4818" spans="1:14" x14ac:dyDescent="0.25">
      <c r="A4818" s="12" t="s">
        <v>4651</v>
      </c>
      <c r="B4818" s="12" t="s">
        <v>118</v>
      </c>
      <c r="C4818" s="12">
        <v>109</v>
      </c>
      <c r="D4818" s="12">
        <v>0.54400000000000004</v>
      </c>
      <c r="E4818" s="12">
        <v>0.52400000000000002</v>
      </c>
      <c r="F4818" s="12">
        <v>0.39700000000000002</v>
      </c>
      <c r="G4818" s="12">
        <v>7157.8</v>
      </c>
      <c r="H4818" s="13">
        <v>1</v>
      </c>
      <c r="I4818" t="str">
        <f>CONCATENATE(Tabela_Brasil[[#This Row],[Município]],"-",Tabela_Brasil[[#This Row],[Estado]])</f>
        <v>Campinas Do Piauí-PI</v>
      </c>
      <c r="J4818">
        <f>IF(Tabela_Brasil[[#This Row],[IDHM]]&lt;=0.599,1,0)</f>
        <v>1</v>
      </c>
      <c r="K4818" t="str">
        <f>IF(Tabela_Brasil[[#This Row],[IDHM]]&lt;=0.55,"Baixo",IF(Tabela_Brasil[[#This Row],[IDHM]]&lt;=0.699,"Médio",IF(Tabela_Brasil[[#This Row],[IDHM]]&lt;=0.799,"Alto","Muito Alto")))</f>
        <v>Baixo</v>
      </c>
      <c r="L4818" t="str">
        <f>VLOOKUP(Tabela_Brasil[[#This Row],[Estado]],'De-Para_Estado_Regiao'!$B$3:$C$29,2,FALSE)</f>
        <v>Nordeste</v>
      </c>
      <c r="M4818">
        <f>IF(Tabela_Brasil[[#This Row],[IBGE_1-4]]&gt;=951,1,0)</f>
        <v>0</v>
      </c>
      <c r="N4818">
        <f>IF(Tabela_Brasil[[#This Row],[COMP_P]]&lt;=2,1,0)</f>
        <v>1</v>
      </c>
    </row>
    <row r="4819" spans="1:14" x14ac:dyDescent="0.25">
      <c r="A4819" s="9" t="s">
        <v>4652</v>
      </c>
      <c r="B4819" s="9" t="s">
        <v>118</v>
      </c>
      <c r="C4819" s="9">
        <v>112</v>
      </c>
      <c r="D4819" s="9">
        <v>0.52800000000000002</v>
      </c>
      <c r="E4819" s="9">
        <v>0.47899999999999998</v>
      </c>
      <c r="F4819" s="9">
        <v>0.40100000000000002</v>
      </c>
      <c r="G4819" s="9">
        <v>5529.52</v>
      </c>
      <c r="H4819" s="10">
        <v>1</v>
      </c>
      <c r="I4819" t="str">
        <f>CONCATENATE(Tabela_Brasil[[#This Row],[Município]],"-",Tabela_Brasil[[#This Row],[Estado]])</f>
        <v>Campo Largo Do Piauí-PI</v>
      </c>
      <c r="J4819">
        <f>IF(Tabela_Brasil[[#This Row],[IDHM]]&lt;=0.599,1,0)</f>
        <v>1</v>
      </c>
      <c r="K4819" t="str">
        <f>IF(Tabela_Brasil[[#This Row],[IDHM]]&lt;=0.55,"Baixo",IF(Tabela_Brasil[[#This Row],[IDHM]]&lt;=0.699,"Médio",IF(Tabela_Brasil[[#This Row],[IDHM]]&lt;=0.799,"Alto","Muito Alto")))</f>
        <v>Baixo</v>
      </c>
      <c r="L4819" t="str">
        <f>VLOOKUP(Tabela_Brasil[[#This Row],[Estado]],'De-Para_Estado_Regiao'!$B$3:$C$29,2,FALSE)</f>
        <v>Nordeste</v>
      </c>
      <c r="M4819">
        <f>IF(Tabela_Brasil[[#This Row],[IBGE_1-4]]&gt;=951,1,0)</f>
        <v>0</v>
      </c>
      <c r="N4819">
        <f>IF(Tabela_Brasil[[#This Row],[COMP_P]]&lt;=2,1,0)</f>
        <v>1</v>
      </c>
    </row>
    <row r="4820" spans="1:14" x14ac:dyDescent="0.25">
      <c r="A4820" s="12" t="s">
        <v>4653</v>
      </c>
      <c r="B4820" s="12" t="s">
        <v>118</v>
      </c>
      <c r="C4820" s="12">
        <v>114</v>
      </c>
      <c r="D4820" s="12">
        <v>0.56999999999999995</v>
      </c>
      <c r="E4820" s="12">
        <v>0.52200000000000002</v>
      </c>
      <c r="F4820" s="12">
        <v>0.47</v>
      </c>
      <c r="G4820" s="12">
        <v>7314.04</v>
      </c>
      <c r="H4820" s="13">
        <v>8</v>
      </c>
      <c r="I4820" t="str">
        <f>CONCATENATE(Tabela_Brasil[[#This Row],[Município]],"-",Tabela_Brasil[[#This Row],[Estado]])</f>
        <v>Juazeiro Do Piauí-PI</v>
      </c>
      <c r="J4820">
        <f>IF(Tabela_Brasil[[#This Row],[IDHM]]&lt;=0.599,1,0)</f>
        <v>1</v>
      </c>
      <c r="K4820" t="str">
        <f>IF(Tabela_Brasil[[#This Row],[IDHM]]&lt;=0.55,"Baixo",IF(Tabela_Brasil[[#This Row],[IDHM]]&lt;=0.699,"Médio",IF(Tabela_Brasil[[#This Row],[IDHM]]&lt;=0.799,"Alto","Muito Alto")))</f>
        <v>Médio</v>
      </c>
      <c r="L4820" t="str">
        <f>VLOOKUP(Tabela_Brasil[[#This Row],[Estado]],'De-Para_Estado_Regiao'!$B$3:$C$29,2,FALSE)</f>
        <v>Nordeste</v>
      </c>
      <c r="M4820">
        <f>IF(Tabela_Brasil[[#This Row],[IBGE_1-4]]&gt;=951,1,0)</f>
        <v>0</v>
      </c>
      <c r="N4820">
        <f>IF(Tabela_Brasil[[#This Row],[COMP_P]]&lt;=2,1,0)</f>
        <v>0</v>
      </c>
    </row>
    <row r="4821" spans="1:14" x14ac:dyDescent="0.25">
      <c r="A4821" s="9" t="s">
        <v>4654</v>
      </c>
      <c r="B4821" s="9" t="s">
        <v>16</v>
      </c>
      <c r="C4821" s="9">
        <v>145</v>
      </c>
      <c r="D4821" s="9">
        <v>0.72</v>
      </c>
      <c r="E4821" s="9">
        <v>0.67600000000000005</v>
      </c>
      <c r="F4821" s="9">
        <v>0.65200000000000002</v>
      </c>
      <c r="G4821" s="9">
        <v>9335.69</v>
      </c>
      <c r="H4821" s="10">
        <v>1</v>
      </c>
      <c r="I4821" t="str">
        <f>CONCATENATE(Tabela_Brasil[[#This Row],[Município]],"-",Tabela_Brasil[[#This Row],[Estado]])</f>
        <v>São José Do Alegre-MG</v>
      </c>
      <c r="J4821">
        <f>IF(Tabela_Brasil[[#This Row],[IDHM]]&lt;=0.599,1,0)</f>
        <v>0</v>
      </c>
      <c r="K4821" t="str">
        <f>IF(Tabela_Brasil[[#This Row],[IDHM]]&lt;=0.55,"Baixo",IF(Tabela_Brasil[[#This Row],[IDHM]]&lt;=0.699,"Médio",IF(Tabela_Brasil[[#This Row],[IDHM]]&lt;=0.799,"Alto","Muito Alto")))</f>
        <v>Alto</v>
      </c>
      <c r="L4821" t="str">
        <f>VLOOKUP(Tabela_Brasil[[#This Row],[Estado]],'De-Para_Estado_Regiao'!$B$3:$C$29,2,FALSE)</f>
        <v>Sudeste</v>
      </c>
      <c r="M4821">
        <f>IF(Tabela_Brasil[[#This Row],[IBGE_1-4]]&gt;=951,1,0)</f>
        <v>0</v>
      </c>
      <c r="N4821">
        <f>IF(Tabela_Brasil[[#This Row],[COMP_P]]&lt;=2,1,0)</f>
        <v>1</v>
      </c>
    </row>
    <row r="4822" spans="1:14" x14ac:dyDescent="0.25">
      <c r="A4822" s="12" t="s">
        <v>539</v>
      </c>
      <c r="B4822" s="12" t="s">
        <v>59</v>
      </c>
      <c r="C4822" s="12">
        <v>26</v>
      </c>
      <c r="D4822" s="12">
        <v>0.71</v>
      </c>
      <c r="E4822" s="12">
        <v>0.69399999999999995</v>
      </c>
      <c r="F4822" s="12">
        <v>0.60899999999999999</v>
      </c>
      <c r="G4822" s="12">
        <v>19621.14</v>
      </c>
      <c r="H4822" s="13">
        <v>2</v>
      </c>
      <c r="I4822" t="str">
        <f>CONCATENATE(Tabela_Brasil[[#This Row],[Município]],"-",Tabela_Brasil[[#This Row],[Estado]])</f>
        <v>Irati-SC</v>
      </c>
      <c r="J4822">
        <f>IF(Tabela_Brasil[[#This Row],[IDHM]]&lt;=0.599,1,0)</f>
        <v>0</v>
      </c>
      <c r="K4822" t="str">
        <f>IF(Tabela_Brasil[[#This Row],[IDHM]]&lt;=0.55,"Baixo",IF(Tabela_Brasil[[#This Row],[IDHM]]&lt;=0.699,"Médio",IF(Tabela_Brasil[[#This Row],[IDHM]]&lt;=0.799,"Alto","Muito Alto")))</f>
        <v>Alto</v>
      </c>
      <c r="L4822" t="str">
        <f>VLOOKUP(Tabela_Brasil[[#This Row],[Estado]],'De-Para_Estado_Regiao'!$B$3:$C$29,2,FALSE)</f>
        <v>Sul</v>
      </c>
      <c r="M4822">
        <f>IF(Tabela_Brasil[[#This Row],[IBGE_1-4]]&gt;=951,1,0)</f>
        <v>0</v>
      </c>
      <c r="N4822">
        <f>IF(Tabela_Brasil[[#This Row],[COMP_P]]&lt;=2,1,0)</f>
        <v>1</v>
      </c>
    </row>
    <row r="4823" spans="1:14" x14ac:dyDescent="0.25">
      <c r="A4823" s="9" t="s">
        <v>1965</v>
      </c>
      <c r="B4823" s="9" t="s">
        <v>72</v>
      </c>
      <c r="C4823" s="9">
        <v>145</v>
      </c>
      <c r="D4823" s="9">
        <v>0.56999999999999995</v>
      </c>
      <c r="E4823" s="9">
        <v>0.52800000000000002</v>
      </c>
      <c r="F4823" s="9">
        <v>0.49099999999999999</v>
      </c>
      <c r="G4823" s="9">
        <v>7167.77</v>
      </c>
      <c r="H4823" s="10">
        <v>2</v>
      </c>
      <c r="I4823" t="str">
        <f>CONCATENATE(Tabela_Brasil[[#This Row],[Município]],"-",Tabela_Brasil[[#This Row],[Estado]])</f>
        <v>Sítio Novo-RN</v>
      </c>
      <c r="J4823">
        <f>IF(Tabela_Brasil[[#This Row],[IDHM]]&lt;=0.599,1,0)</f>
        <v>1</v>
      </c>
      <c r="K4823" t="str">
        <f>IF(Tabela_Brasil[[#This Row],[IDHM]]&lt;=0.55,"Baixo",IF(Tabela_Brasil[[#This Row],[IDHM]]&lt;=0.699,"Médio",IF(Tabela_Brasil[[#This Row],[IDHM]]&lt;=0.799,"Alto","Muito Alto")))</f>
        <v>Médio</v>
      </c>
      <c r="L4823" t="str">
        <f>VLOOKUP(Tabela_Brasil[[#This Row],[Estado]],'De-Para_Estado_Regiao'!$B$3:$C$29,2,FALSE)</f>
        <v>Nordeste</v>
      </c>
      <c r="M4823">
        <f>IF(Tabela_Brasil[[#This Row],[IBGE_1-4]]&gt;=951,1,0)</f>
        <v>0</v>
      </c>
      <c r="N4823">
        <f>IF(Tabela_Brasil[[#This Row],[COMP_P]]&lt;=2,1,0)</f>
        <v>1</v>
      </c>
    </row>
    <row r="4824" spans="1:14" x14ac:dyDescent="0.25">
      <c r="A4824" s="12" t="s">
        <v>4655</v>
      </c>
      <c r="B4824" s="12" t="s">
        <v>87</v>
      </c>
      <c r="C4824" s="12">
        <v>203</v>
      </c>
      <c r="D4824" s="12">
        <v>0.56799999999999995</v>
      </c>
      <c r="E4824" s="12">
        <v>0.53800000000000003</v>
      </c>
      <c r="F4824" s="12">
        <v>0.44700000000000001</v>
      </c>
      <c r="G4824" s="12">
        <v>7056.51</v>
      </c>
      <c r="H4824" s="13">
        <v>0</v>
      </c>
      <c r="I4824" t="str">
        <f>CONCATENATE(Tabela_Brasil[[#This Row],[Município]],"-",Tabela_Brasil[[#This Row],[Estado]])</f>
        <v>Sucupira Do Riachão-MA</v>
      </c>
      <c r="J4824">
        <f>IF(Tabela_Brasil[[#This Row],[IDHM]]&lt;=0.599,1,0)</f>
        <v>1</v>
      </c>
      <c r="K4824" t="str">
        <f>IF(Tabela_Brasil[[#This Row],[IDHM]]&lt;=0.55,"Baixo",IF(Tabela_Brasil[[#This Row],[IDHM]]&lt;=0.699,"Médio",IF(Tabela_Brasil[[#This Row],[IDHM]]&lt;=0.799,"Alto","Muito Alto")))</f>
        <v>Médio</v>
      </c>
      <c r="L4824" t="str">
        <f>VLOOKUP(Tabela_Brasil[[#This Row],[Estado]],'De-Para_Estado_Regiao'!$B$3:$C$29,2,FALSE)</f>
        <v>Nordeste</v>
      </c>
      <c r="M4824">
        <f>IF(Tabela_Brasil[[#This Row],[IBGE_1-4]]&gt;=951,1,0)</f>
        <v>0</v>
      </c>
      <c r="N4824">
        <f>IF(Tabela_Brasil[[#This Row],[COMP_P]]&lt;=2,1,0)</f>
        <v>1</v>
      </c>
    </row>
    <row r="4825" spans="1:14" x14ac:dyDescent="0.25">
      <c r="A4825" s="9" t="s">
        <v>4656</v>
      </c>
      <c r="B4825" s="9" t="s">
        <v>16</v>
      </c>
      <c r="C4825" s="9">
        <v>108</v>
      </c>
      <c r="D4825" s="9">
        <v>0.60199999999999998</v>
      </c>
      <c r="E4825" s="9">
        <v>0.57499999999999996</v>
      </c>
      <c r="F4825" s="9">
        <v>0.47399999999999998</v>
      </c>
      <c r="G4825" s="9">
        <v>6672.13</v>
      </c>
      <c r="H4825" s="10">
        <v>1</v>
      </c>
      <c r="I4825" t="str">
        <f>CONCATENATE(Tabela_Brasil[[#This Row],[Município]],"-",Tabela_Brasil[[#This Row],[Estado]])</f>
        <v>Rio Espera-MG</v>
      </c>
      <c r="J4825">
        <f>IF(Tabela_Brasil[[#This Row],[IDHM]]&lt;=0.599,1,0)</f>
        <v>0</v>
      </c>
      <c r="K4825" t="str">
        <f>IF(Tabela_Brasil[[#This Row],[IDHM]]&lt;=0.55,"Baixo",IF(Tabela_Brasil[[#This Row],[IDHM]]&lt;=0.699,"Médio",IF(Tabela_Brasil[[#This Row],[IDHM]]&lt;=0.799,"Alto","Muito Alto")))</f>
        <v>Médio</v>
      </c>
      <c r="L4825" t="str">
        <f>VLOOKUP(Tabela_Brasil[[#This Row],[Estado]],'De-Para_Estado_Regiao'!$B$3:$C$29,2,FALSE)</f>
        <v>Sudeste</v>
      </c>
      <c r="M4825">
        <f>IF(Tabela_Brasil[[#This Row],[IBGE_1-4]]&gt;=951,1,0)</f>
        <v>0</v>
      </c>
      <c r="N4825">
        <f>IF(Tabela_Brasil[[#This Row],[COMP_P]]&lt;=2,1,0)</f>
        <v>1</v>
      </c>
    </row>
    <row r="4826" spans="1:14" x14ac:dyDescent="0.25">
      <c r="A4826" s="12" t="s">
        <v>4657</v>
      </c>
      <c r="B4826" s="12" t="s">
        <v>111</v>
      </c>
      <c r="C4826" s="12">
        <v>53</v>
      </c>
      <c r="D4826" s="12">
        <v>0.64400000000000002</v>
      </c>
      <c r="E4826" s="12">
        <v>0.60299999999999998</v>
      </c>
      <c r="F4826" s="12">
        <v>0.55500000000000005</v>
      </c>
      <c r="G4826" s="12">
        <v>23142.91</v>
      </c>
      <c r="H4826" s="13">
        <v>0</v>
      </c>
      <c r="I4826" t="str">
        <f>CONCATENATE(Tabela_Brasil[[#This Row],[Município]],"-",Tabela_Brasil[[#This Row],[Estado]])</f>
        <v>Crixás Do Tocantins-TO</v>
      </c>
      <c r="J4826">
        <f>IF(Tabela_Brasil[[#This Row],[IDHM]]&lt;=0.599,1,0)</f>
        <v>0</v>
      </c>
      <c r="K4826" t="str">
        <f>IF(Tabela_Brasil[[#This Row],[IDHM]]&lt;=0.55,"Baixo",IF(Tabela_Brasil[[#This Row],[IDHM]]&lt;=0.699,"Médio",IF(Tabela_Brasil[[#This Row],[IDHM]]&lt;=0.799,"Alto","Muito Alto")))</f>
        <v>Médio</v>
      </c>
      <c r="L4826" t="str">
        <f>VLOOKUP(Tabela_Brasil[[#This Row],[Estado]],'De-Para_Estado_Regiao'!$B$3:$C$29,2,FALSE)</f>
        <v>Norte</v>
      </c>
      <c r="M4826">
        <f>IF(Tabela_Brasil[[#This Row],[IBGE_1-4]]&gt;=951,1,0)</f>
        <v>0</v>
      </c>
      <c r="N4826">
        <f>IF(Tabela_Brasil[[#This Row],[COMP_P]]&lt;=2,1,0)</f>
        <v>1</v>
      </c>
    </row>
    <row r="4827" spans="1:14" x14ac:dyDescent="0.25">
      <c r="A4827" s="9" t="s">
        <v>4658</v>
      </c>
      <c r="B4827" s="9" t="s">
        <v>72</v>
      </c>
      <c r="C4827" s="9">
        <v>152</v>
      </c>
      <c r="D4827" s="9">
        <v>0.60199999999999998</v>
      </c>
      <c r="E4827" s="9">
        <v>0.57899999999999996</v>
      </c>
      <c r="F4827" s="9">
        <v>0.51600000000000001</v>
      </c>
      <c r="G4827" s="9">
        <v>11714.15</v>
      </c>
      <c r="H4827" s="10">
        <v>1</v>
      </c>
      <c r="I4827" t="str">
        <f>CONCATENATE(Tabela_Brasil[[#This Row],[Município]],"-",Tabela_Brasil[[#This Row],[Estado]])</f>
        <v>Triunfo Potiguar-RN</v>
      </c>
      <c r="J4827">
        <f>IF(Tabela_Brasil[[#This Row],[IDHM]]&lt;=0.599,1,0)</f>
        <v>0</v>
      </c>
      <c r="K4827" t="str">
        <f>IF(Tabela_Brasil[[#This Row],[IDHM]]&lt;=0.55,"Baixo",IF(Tabela_Brasil[[#This Row],[IDHM]]&lt;=0.699,"Médio",IF(Tabela_Brasil[[#This Row],[IDHM]]&lt;=0.799,"Alto","Muito Alto")))</f>
        <v>Médio</v>
      </c>
      <c r="L4827" t="str">
        <f>VLOOKUP(Tabela_Brasil[[#This Row],[Estado]],'De-Para_Estado_Regiao'!$B$3:$C$29,2,FALSE)</f>
        <v>Nordeste</v>
      </c>
      <c r="M4827">
        <f>IF(Tabela_Brasil[[#This Row],[IBGE_1-4]]&gt;=951,1,0)</f>
        <v>0</v>
      </c>
      <c r="N4827">
        <f>IF(Tabela_Brasil[[#This Row],[COMP_P]]&lt;=2,1,0)</f>
        <v>1</v>
      </c>
    </row>
    <row r="4828" spans="1:14" x14ac:dyDescent="0.25">
      <c r="A4828" s="12" t="s">
        <v>4659</v>
      </c>
      <c r="B4828" s="12" t="s">
        <v>87</v>
      </c>
      <c r="C4828" s="12">
        <v>203</v>
      </c>
      <c r="D4828" s="12">
        <v>0.55200000000000005</v>
      </c>
      <c r="E4828" s="12">
        <v>0.55000000000000004</v>
      </c>
      <c r="F4828" s="12">
        <v>0.443</v>
      </c>
      <c r="G4828" s="12">
        <v>11766.26</v>
      </c>
      <c r="H4828" s="13">
        <v>10</v>
      </c>
      <c r="I4828" t="str">
        <f>CONCATENATE(Tabela_Brasil[[#This Row],[Município]],"-",Tabela_Brasil[[#This Row],[Estado]])</f>
        <v>Junco Do Maranhão-MA</v>
      </c>
      <c r="J4828">
        <f>IF(Tabela_Brasil[[#This Row],[IDHM]]&lt;=0.599,1,0)</f>
        <v>1</v>
      </c>
      <c r="K4828" t="str">
        <f>IF(Tabela_Brasil[[#This Row],[IDHM]]&lt;=0.55,"Baixo",IF(Tabela_Brasil[[#This Row],[IDHM]]&lt;=0.699,"Médio",IF(Tabela_Brasil[[#This Row],[IDHM]]&lt;=0.799,"Alto","Muito Alto")))</f>
        <v>Médio</v>
      </c>
      <c r="L4828" t="str">
        <f>VLOOKUP(Tabela_Brasil[[#This Row],[Estado]],'De-Para_Estado_Regiao'!$B$3:$C$29,2,FALSE)</f>
        <v>Nordeste</v>
      </c>
      <c r="M4828">
        <f>IF(Tabela_Brasil[[#This Row],[IBGE_1-4]]&gt;=951,1,0)</f>
        <v>0</v>
      </c>
      <c r="N4828">
        <f>IF(Tabela_Brasil[[#This Row],[COMP_P]]&lt;=2,1,0)</f>
        <v>0</v>
      </c>
    </row>
    <row r="4829" spans="1:14" x14ac:dyDescent="0.25">
      <c r="A4829" s="9" t="s">
        <v>4660</v>
      </c>
      <c r="B4829" s="9" t="s">
        <v>22</v>
      </c>
      <c r="C4829" s="9">
        <v>57</v>
      </c>
      <c r="D4829" s="9">
        <v>0.72</v>
      </c>
      <c r="E4829" s="9">
        <v>0.67300000000000004</v>
      </c>
      <c r="F4829" s="9">
        <v>0.69099999999999995</v>
      </c>
      <c r="G4829" s="9">
        <v>25650.15</v>
      </c>
      <c r="H4829" s="10">
        <v>1</v>
      </c>
      <c r="I4829" t="str">
        <f>CONCATENATE(Tabela_Brasil[[#This Row],[Município]],"-",Tabela_Brasil[[#This Row],[Estado]])</f>
        <v>Nova Aliança Do Ivaí-PR</v>
      </c>
      <c r="J4829">
        <f>IF(Tabela_Brasil[[#This Row],[IDHM]]&lt;=0.599,1,0)</f>
        <v>0</v>
      </c>
      <c r="K4829" t="str">
        <f>IF(Tabela_Brasil[[#This Row],[IDHM]]&lt;=0.55,"Baixo",IF(Tabela_Brasil[[#This Row],[IDHM]]&lt;=0.699,"Médio",IF(Tabela_Brasil[[#This Row],[IDHM]]&lt;=0.799,"Alto","Muito Alto")))</f>
        <v>Alto</v>
      </c>
      <c r="L4829" t="str">
        <f>VLOOKUP(Tabela_Brasil[[#This Row],[Estado]],'De-Para_Estado_Regiao'!$B$3:$C$29,2,FALSE)</f>
        <v>Sul</v>
      </c>
      <c r="M4829">
        <f>IF(Tabela_Brasil[[#This Row],[IBGE_1-4]]&gt;=951,1,0)</f>
        <v>0</v>
      </c>
      <c r="N4829">
        <f>IF(Tabela_Brasil[[#This Row],[COMP_P]]&lt;=2,1,0)</f>
        <v>1</v>
      </c>
    </row>
    <row r="4830" spans="1:14" x14ac:dyDescent="0.25">
      <c r="A4830" s="12" t="s">
        <v>4661</v>
      </c>
      <c r="B4830" s="12" t="s">
        <v>7</v>
      </c>
      <c r="C4830" s="12">
        <v>75</v>
      </c>
      <c r="D4830" s="12">
        <v>0.75</v>
      </c>
      <c r="E4830" s="12">
        <v>0.71299999999999997</v>
      </c>
      <c r="F4830" s="12">
        <v>0.72099999999999997</v>
      </c>
      <c r="G4830" s="12">
        <v>19411.11</v>
      </c>
      <c r="H4830" s="13">
        <v>0</v>
      </c>
      <c r="I4830" t="str">
        <f>CONCATENATE(Tabela_Brasil[[#This Row],[Município]],"-",Tabela_Brasil[[#This Row],[Estado]])</f>
        <v>Turiúba-SP</v>
      </c>
      <c r="J4830">
        <f>IF(Tabela_Brasil[[#This Row],[IDHM]]&lt;=0.599,1,0)</f>
        <v>0</v>
      </c>
      <c r="K4830" t="str">
        <f>IF(Tabela_Brasil[[#This Row],[IDHM]]&lt;=0.55,"Baixo",IF(Tabela_Brasil[[#This Row],[IDHM]]&lt;=0.699,"Médio",IF(Tabela_Brasil[[#This Row],[IDHM]]&lt;=0.799,"Alto","Muito Alto")))</f>
        <v>Alto</v>
      </c>
      <c r="L4830" t="str">
        <f>VLOOKUP(Tabela_Brasil[[#This Row],[Estado]],'De-Para_Estado_Regiao'!$B$3:$C$29,2,FALSE)</f>
        <v>Sudeste</v>
      </c>
      <c r="M4830">
        <f>IF(Tabela_Brasil[[#This Row],[IBGE_1-4]]&gt;=951,1,0)</f>
        <v>0</v>
      </c>
      <c r="N4830">
        <f>IF(Tabela_Brasil[[#This Row],[COMP_P]]&lt;=2,1,0)</f>
        <v>1</v>
      </c>
    </row>
    <row r="4831" spans="1:14" x14ac:dyDescent="0.25">
      <c r="A4831" s="9" t="s">
        <v>4662</v>
      </c>
      <c r="B4831" s="9" t="s">
        <v>16</v>
      </c>
      <c r="C4831" s="9">
        <v>57</v>
      </c>
      <c r="D4831" s="9">
        <v>0.68799999999999994</v>
      </c>
      <c r="E4831" s="9">
        <v>0.68400000000000005</v>
      </c>
      <c r="F4831" s="9">
        <v>0.55500000000000005</v>
      </c>
      <c r="G4831" s="9">
        <v>14853.01</v>
      </c>
      <c r="H4831" s="10">
        <v>4</v>
      </c>
      <c r="I4831" t="str">
        <f>CONCATENATE(Tabela_Brasil[[#This Row],[Município]],"-",Tabela_Brasil[[#This Row],[Estado]])</f>
        <v>Biquinhas-MG</v>
      </c>
      <c r="J4831">
        <f>IF(Tabela_Brasil[[#This Row],[IDHM]]&lt;=0.599,1,0)</f>
        <v>0</v>
      </c>
      <c r="K4831" t="str">
        <f>IF(Tabela_Brasil[[#This Row],[IDHM]]&lt;=0.55,"Baixo",IF(Tabela_Brasil[[#This Row],[IDHM]]&lt;=0.699,"Médio",IF(Tabela_Brasil[[#This Row],[IDHM]]&lt;=0.799,"Alto","Muito Alto")))</f>
        <v>Médio</v>
      </c>
      <c r="L4831" t="str">
        <f>VLOOKUP(Tabela_Brasil[[#This Row],[Estado]],'De-Para_Estado_Regiao'!$B$3:$C$29,2,FALSE)</f>
        <v>Sudeste</v>
      </c>
      <c r="M4831">
        <f>IF(Tabela_Brasil[[#This Row],[IBGE_1-4]]&gt;=951,1,0)</f>
        <v>0</v>
      </c>
      <c r="N4831">
        <f>IF(Tabela_Brasil[[#This Row],[COMP_P]]&lt;=2,1,0)</f>
        <v>0</v>
      </c>
    </row>
    <row r="4832" spans="1:14" x14ac:dyDescent="0.25">
      <c r="A4832" s="12" t="s">
        <v>4663</v>
      </c>
      <c r="B4832" s="12" t="s">
        <v>82</v>
      </c>
      <c r="C4832" s="12">
        <v>159</v>
      </c>
      <c r="D4832" s="12">
        <v>0.52100000000000002</v>
      </c>
      <c r="E4832" s="12">
        <v>0.503</v>
      </c>
      <c r="F4832" s="12">
        <v>0.39100000000000001</v>
      </c>
      <c r="G4832" s="12">
        <v>7363.97</v>
      </c>
      <c r="H4832" s="13">
        <v>2</v>
      </c>
      <c r="I4832" t="str">
        <f>CONCATENATE(Tabela_Brasil[[#This Row],[Município]],"-",Tabela_Brasil[[#This Row],[Estado]])</f>
        <v>Damião-PB</v>
      </c>
      <c r="J4832">
        <f>IF(Tabela_Brasil[[#This Row],[IDHM]]&lt;=0.599,1,0)</f>
        <v>1</v>
      </c>
      <c r="K4832" t="str">
        <f>IF(Tabela_Brasil[[#This Row],[IDHM]]&lt;=0.55,"Baixo",IF(Tabela_Brasil[[#This Row],[IDHM]]&lt;=0.699,"Médio",IF(Tabela_Brasil[[#This Row],[IDHM]]&lt;=0.799,"Alto","Muito Alto")))</f>
        <v>Baixo</v>
      </c>
      <c r="L4832" t="str">
        <f>VLOOKUP(Tabela_Brasil[[#This Row],[Estado]],'De-Para_Estado_Regiao'!$B$3:$C$29,2,FALSE)</f>
        <v>Nordeste</v>
      </c>
      <c r="M4832">
        <f>IF(Tabela_Brasil[[#This Row],[IBGE_1-4]]&gt;=951,1,0)</f>
        <v>0</v>
      </c>
      <c r="N4832">
        <f>IF(Tabela_Brasil[[#This Row],[COMP_P]]&lt;=2,1,0)</f>
        <v>1</v>
      </c>
    </row>
    <row r="4833" spans="1:14" x14ac:dyDescent="0.25">
      <c r="A4833" s="9" t="s">
        <v>4664</v>
      </c>
      <c r="B4833" s="9" t="s">
        <v>16</v>
      </c>
      <c r="C4833" s="9">
        <v>214</v>
      </c>
      <c r="D4833" s="9">
        <v>0.61299999999999999</v>
      </c>
      <c r="E4833" s="9">
        <v>0.59299999999999997</v>
      </c>
      <c r="F4833" s="9">
        <v>0.50700000000000001</v>
      </c>
      <c r="G4833" s="9">
        <v>7235.93</v>
      </c>
      <c r="H4833" s="10">
        <v>1</v>
      </c>
      <c r="I4833" t="str">
        <f>CONCATENATE(Tabela_Brasil[[#This Row],[Município]],"-",Tabela_Brasil[[#This Row],[Estado]])</f>
        <v>Santa Maria Do Salto-MG</v>
      </c>
      <c r="J4833">
        <f>IF(Tabela_Brasil[[#This Row],[IDHM]]&lt;=0.599,1,0)</f>
        <v>0</v>
      </c>
      <c r="K4833" t="str">
        <f>IF(Tabela_Brasil[[#This Row],[IDHM]]&lt;=0.55,"Baixo",IF(Tabela_Brasil[[#This Row],[IDHM]]&lt;=0.699,"Médio",IF(Tabela_Brasil[[#This Row],[IDHM]]&lt;=0.799,"Alto","Muito Alto")))</f>
        <v>Médio</v>
      </c>
      <c r="L4833" t="str">
        <f>VLOOKUP(Tabela_Brasil[[#This Row],[Estado]],'De-Para_Estado_Regiao'!$B$3:$C$29,2,FALSE)</f>
        <v>Sudeste</v>
      </c>
      <c r="M4833">
        <f>IF(Tabela_Brasil[[#This Row],[IBGE_1-4]]&gt;=951,1,0)</f>
        <v>0</v>
      </c>
      <c r="N4833">
        <f>IF(Tabela_Brasil[[#This Row],[COMP_P]]&lt;=2,1,0)</f>
        <v>1</v>
      </c>
    </row>
    <row r="4834" spans="1:14" x14ac:dyDescent="0.25">
      <c r="A4834" s="12" t="s">
        <v>4665</v>
      </c>
      <c r="B4834" s="12" t="s">
        <v>82</v>
      </c>
      <c r="C4834" s="12">
        <v>132</v>
      </c>
      <c r="D4834" s="12">
        <v>0.57799999999999996</v>
      </c>
      <c r="E4834" s="12">
        <v>0.55000000000000004</v>
      </c>
      <c r="F4834" s="12">
        <v>0.45800000000000002</v>
      </c>
      <c r="G4834" s="12">
        <v>7115.44</v>
      </c>
      <c r="H4834" s="13">
        <v>6</v>
      </c>
      <c r="I4834" t="str">
        <f>CONCATENATE(Tabela_Brasil[[#This Row],[Município]],"-",Tabela_Brasil[[#This Row],[Estado]])</f>
        <v>Alcantil-PB</v>
      </c>
      <c r="J4834">
        <f>IF(Tabela_Brasil[[#This Row],[IDHM]]&lt;=0.599,1,0)</f>
        <v>1</v>
      </c>
      <c r="K4834" t="str">
        <f>IF(Tabela_Brasil[[#This Row],[IDHM]]&lt;=0.55,"Baixo",IF(Tabela_Brasil[[#This Row],[IDHM]]&lt;=0.699,"Médio",IF(Tabela_Brasil[[#This Row],[IDHM]]&lt;=0.799,"Alto","Muito Alto")))</f>
        <v>Médio</v>
      </c>
      <c r="L4834" t="str">
        <f>VLOOKUP(Tabela_Brasil[[#This Row],[Estado]],'De-Para_Estado_Regiao'!$B$3:$C$29,2,FALSE)</f>
        <v>Nordeste</v>
      </c>
      <c r="M4834">
        <f>IF(Tabela_Brasil[[#This Row],[IBGE_1-4]]&gt;=951,1,0)</f>
        <v>0</v>
      </c>
      <c r="N4834">
        <f>IF(Tabela_Brasil[[#This Row],[COMP_P]]&lt;=2,1,0)</f>
        <v>0</v>
      </c>
    </row>
    <row r="4835" spans="1:14" x14ac:dyDescent="0.25">
      <c r="A4835" s="9" t="s">
        <v>4666</v>
      </c>
      <c r="B4835" s="9" t="s">
        <v>111</v>
      </c>
      <c r="C4835" s="9">
        <v>21</v>
      </c>
      <c r="D4835" s="9">
        <v>0.62</v>
      </c>
      <c r="E4835" s="9">
        <v>0.57199999999999995</v>
      </c>
      <c r="F4835" s="9">
        <v>0.54700000000000004</v>
      </c>
      <c r="G4835" s="9">
        <v>17329.04</v>
      </c>
      <c r="H4835" s="10">
        <v>0</v>
      </c>
      <c r="I4835" t="str">
        <f>CONCATENATE(Tabela_Brasil[[#This Row],[Município]],"-",Tabela_Brasil[[#This Row],[Estado]])</f>
        <v>Monte Santo Do Tocantins-TO</v>
      </c>
      <c r="J4835">
        <f>IF(Tabela_Brasil[[#This Row],[IDHM]]&lt;=0.599,1,0)</f>
        <v>0</v>
      </c>
      <c r="K4835" t="str">
        <f>IF(Tabela_Brasil[[#This Row],[IDHM]]&lt;=0.55,"Baixo",IF(Tabela_Brasil[[#This Row],[IDHM]]&lt;=0.699,"Médio",IF(Tabela_Brasil[[#This Row],[IDHM]]&lt;=0.799,"Alto","Muito Alto")))</f>
        <v>Médio</v>
      </c>
      <c r="L4835" t="str">
        <f>VLOOKUP(Tabela_Brasil[[#This Row],[Estado]],'De-Para_Estado_Regiao'!$B$3:$C$29,2,FALSE)</f>
        <v>Norte</v>
      </c>
      <c r="M4835">
        <f>IF(Tabela_Brasil[[#This Row],[IBGE_1-4]]&gt;=951,1,0)</f>
        <v>0</v>
      </c>
      <c r="N4835">
        <f>IF(Tabela_Brasil[[#This Row],[COMP_P]]&lt;=2,1,0)</f>
        <v>1</v>
      </c>
    </row>
    <row r="4836" spans="1:14" x14ac:dyDescent="0.25">
      <c r="A4836" s="12" t="s">
        <v>4667</v>
      </c>
      <c r="B4836" s="12" t="s">
        <v>87</v>
      </c>
      <c r="C4836" s="12">
        <v>175</v>
      </c>
      <c r="D4836" s="12">
        <v>0.56999999999999995</v>
      </c>
      <c r="E4836" s="12">
        <v>0.53800000000000003</v>
      </c>
      <c r="F4836" s="12">
        <v>0.45900000000000002</v>
      </c>
      <c r="G4836" s="12">
        <v>6336.86</v>
      </c>
      <c r="H4836" s="13">
        <v>1</v>
      </c>
      <c r="I4836" t="str">
        <f>CONCATENATE(Tabela_Brasil[[#This Row],[Município]],"-",Tabela_Brasil[[#This Row],[Estado]])</f>
        <v>Graça Aranha-MA</v>
      </c>
      <c r="J4836">
        <f>IF(Tabela_Brasil[[#This Row],[IDHM]]&lt;=0.599,1,0)</f>
        <v>1</v>
      </c>
      <c r="K4836" t="str">
        <f>IF(Tabela_Brasil[[#This Row],[IDHM]]&lt;=0.55,"Baixo",IF(Tabela_Brasil[[#This Row],[IDHM]]&lt;=0.699,"Médio",IF(Tabela_Brasil[[#This Row],[IDHM]]&lt;=0.799,"Alto","Muito Alto")))</f>
        <v>Médio</v>
      </c>
      <c r="L4836" t="str">
        <f>VLOOKUP(Tabela_Brasil[[#This Row],[Estado]],'De-Para_Estado_Regiao'!$B$3:$C$29,2,FALSE)</f>
        <v>Nordeste</v>
      </c>
      <c r="M4836">
        <f>IF(Tabela_Brasil[[#This Row],[IBGE_1-4]]&gt;=951,1,0)</f>
        <v>0</v>
      </c>
      <c r="N4836">
        <f>IF(Tabela_Brasil[[#This Row],[COMP_P]]&lt;=2,1,0)</f>
        <v>1</v>
      </c>
    </row>
    <row r="4837" spans="1:14" x14ac:dyDescent="0.25">
      <c r="A4837" s="9" t="s">
        <v>4668</v>
      </c>
      <c r="B4837" s="9" t="s">
        <v>82</v>
      </c>
      <c r="C4837" s="9">
        <v>224</v>
      </c>
      <c r="D4837" s="9">
        <v>0.59899999999999998</v>
      </c>
      <c r="E4837" s="9">
        <v>0.56599999999999995</v>
      </c>
      <c r="F4837" s="9">
        <v>0.48</v>
      </c>
      <c r="G4837" s="9">
        <v>7187.37</v>
      </c>
      <c r="H4837" s="10">
        <v>2</v>
      </c>
      <c r="I4837" t="str">
        <f>CONCATENATE(Tabela_Brasil[[#This Row],[Município]],"-",Tabela_Brasil[[#This Row],[Estado]])</f>
        <v>Boa Ventura-PB</v>
      </c>
      <c r="J4837">
        <f>IF(Tabela_Brasil[[#This Row],[IDHM]]&lt;=0.599,1,0)</f>
        <v>1</v>
      </c>
      <c r="K4837" t="str">
        <f>IF(Tabela_Brasil[[#This Row],[IDHM]]&lt;=0.55,"Baixo",IF(Tabela_Brasil[[#This Row],[IDHM]]&lt;=0.699,"Médio",IF(Tabela_Brasil[[#This Row],[IDHM]]&lt;=0.799,"Alto","Muito Alto")))</f>
        <v>Médio</v>
      </c>
      <c r="L4837" t="str">
        <f>VLOOKUP(Tabela_Brasil[[#This Row],[Estado]],'De-Para_Estado_Regiao'!$B$3:$C$29,2,FALSE)</f>
        <v>Nordeste</v>
      </c>
      <c r="M4837">
        <f>IF(Tabela_Brasil[[#This Row],[IBGE_1-4]]&gt;=951,1,0)</f>
        <v>0</v>
      </c>
      <c r="N4837">
        <f>IF(Tabela_Brasil[[#This Row],[COMP_P]]&lt;=2,1,0)</f>
        <v>1</v>
      </c>
    </row>
    <row r="4838" spans="1:14" x14ac:dyDescent="0.25">
      <c r="A4838" s="12" t="s">
        <v>4669</v>
      </c>
      <c r="B4838" s="12" t="s">
        <v>19</v>
      </c>
      <c r="C4838" s="12">
        <v>136</v>
      </c>
      <c r="D4838" s="12">
        <v>0.58499999999999996</v>
      </c>
      <c r="E4838" s="12">
        <v>0.54700000000000004</v>
      </c>
      <c r="F4838" s="12">
        <v>0.48499999999999999</v>
      </c>
      <c r="G4838" s="12">
        <v>6518.51</v>
      </c>
      <c r="H4838" s="13">
        <v>1</v>
      </c>
      <c r="I4838" t="str">
        <f>CONCATENATE(Tabela_Brasil[[#This Row],[Município]],"-",Tabela_Brasil[[#This Row],[Estado]])</f>
        <v>Solidão-PE</v>
      </c>
      <c r="J4838">
        <f>IF(Tabela_Brasil[[#This Row],[IDHM]]&lt;=0.599,1,0)</f>
        <v>1</v>
      </c>
      <c r="K4838" t="str">
        <f>IF(Tabela_Brasil[[#This Row],[IDHM]]&lt;=0.55,"Baixo",IF(Tabela_Brasil[[#This Row],[IDHM]]&lt;=0.699,"Médio",IF(Tabela_Brasil[[#This Row],[IDHM]]&lt;=0.799,"Alto","Muito Alto")))</f>
        <v>Médio</v>
      </c>
      <c r="L4838" t="str">
        <f>VLOOKUP(Tabela_Brasil[[#This Row],[Estado]],'De-Para_Estado_Regiao'!$B$3:$C$29,2,FALSE)</f>
        <v>Nordeste</v>
      </c>
      <c r="M4838">
        <f>IF(Tabela_Brasil[[#This Row],[IBGE_1-4]]&gt;=951,1,0)</f>
        <v>0</v>
      </c>
      <c r="N4838">
        <f>IF(Tabela_Brasil[[#This Row],[COMP_P]]&lt;=2,1,0)</f>
        <v>1</v>
      </c>
    </row>
    <row r="4839" spans="1:14" x14ac:dyDescent="0.25">
      <c r="A4839" s="9" t="s">
        <v>4670</v>
      </c>
      <c r="B4839" s="9" t="s">
        <v>14</v>
      </c>
      <c r="C4839" s="9">
        <v>15</v>
      </c>
      <c r="D4839" s="9">
        <v>0.65400000000000003</v>
      </c>
      <c r="E4839" s="9">
        <v>0.625</v>
      </c>
      <c r="F4839" s="9">
        <v>0.55300000000000005</v>
      </c>
      <c r="G4839" s="9">
        <v>14029.85</v>
      </c>
      <c r="H4839" s="10">
        <v>9</v>
      </c>
      <c r="I4839" t="str">
        <f>CONCATENATE(Tabela_Brasil[[#This Row],[Município]],"-",Tabela_Brasil[[#This Row],[Estado]])</f>
        <v>Dezesseis De Novembro-RS</v>
      </c>
      <c r="J4839">
        <f>IF(Tabela_Brasil[[#This Row],[IDHM]]&lt;=0.599,1,0)</f>
        <v>0</v>
      </c>
      <c r="K4839" t="str">
        <f>IF(Tabela_Brasil[[#This Row],[IDHM]]&lt;=0.55,"Baixo",IF(Tabela_Brasil[[#This Row],[IDHM]]&lt;=0.699,"Médio",IF(Tabela_Brasil[[#This Row],[IDHM]]&lt;=0.799,"Alto","Muito Alto")))</f>
        <v>Médio</v>
      </c>
      <c r="L4839" t="str">
        <f>VLOOKUP(Tabela_Brasil[[#This Row],[Estado]],'De-Para_Estado_Regiao'!$B$3:$C$29,2,FALSE)</f>
        <v>Sul</v>
      </c>
      <c r="M4839">
        <f>IF(Tabela_Brasil[[#This Row],[IBGE_1-4]]&gt;=951,1,0)</f>
        <v>0</v>
      </c>
      <c r="N4839">
        <f>IF(Tabela_Brasil[[#This Row],[COMP_P]]&lt;=2,1,0)</f>
        <v>0</v>
      </c>
    </row>
    <row r="4840" spans="1:14" x14ac:dyDescent="0.25">
      <c r="A4840" s="12" t="s">
        <v>4671</v>
      </c>
      <c r="B4840" s="12" t="s">
        <v>16</v>
      </c>
      <c r="C4840" s="12">
        <v>221</v>
      </c>
      <c r="D4840" s="12">
        <v>0.67700000000000005</v>
      </c>
      <c r="E4840" s="12">
        <v>0.58599999999999997</v>
      </c>
      <c r="F4840" s="12">
        <v>0.65500000000000003</v>
      </c>
      <c r="G4840" s="12">
        <v>7796.22</v>
      </c>
      <c r="H4840" s="13">
        <v>1</v>
      </c>
      <c r="I4840" t="str">
        <f>CONCATENATE(Tabela_Brasil[[#This Row],[Município]],"-",Tabela_Brasil[[#This Row],[Estado]])</f>
        <v>Guaraciama-MG</v>
      </c>
      <c r="J4840">
        <f>IF(Tabela_Brasil[[#This Row],[IDHM]]&lt;=0.599,1,0)</f>
        <v>0</v>
      </c>
      <c r="K4840" t="str">
        <f>IF(Tabela_Brasil[[#This Row],[IDHM]]&lt;=0.55,"Baixo",IF(Tabela_Brasil[[#This Row],[IDHM]]&lt;=0.699,"Médio",IF(Tabela_Brasil[[#This Row],[IDHM]]&lt;=0.799,"Alto","Muito Alto")))</f>
        <v>Médio</v>
      </c>
      <c r="L4840" t="str">
        <f>VLOOKUP(Tabela_Brasil[[#This Row],[Estado]],'De-Para_Estado_Regiao'!$B$3:$C$29,2,FALSE)</f>
        <v>Sudeste</v>
      </c>
      <c r="M4840">
        <f>IF(Tabela_Brasil[[#This Row],[IBGE_1-4]]&gt;=951,1,0)</f>
        <v>0</v>
      </c>
      <c r="N4840">
        <f>IF(Tabela_Brasil[[#This Row],[COMP_P]]&lt;=2,1,0)</f>
        <v>1</v>
      </c>
    </row>
    <row r="4841" spans="1:14" x14ac:dyDescent="0.25">
      <c r="A4841" s="9" t="s">
        <v>4672</v>
      </c>
      <c r="B4841" s="9" t="s">
        <v>72</v>
      </c>
      <c r="C4841" s="9">
        <v>81</v>
      </c>
      <c r="D4841" s="9">
        <v>0.64200000000000002</v>
      </c>
      <c r="E4841" s="9">
        <v>0.59499999999999997</v>
      </c>
      <c r="F4841" s="9">
        <v>0.57999999999999996</v>
      </c>
      <c r="G4841" s="9">
        <v>14426.86</v>
      </c>
      <c r="H4841" s="10">
        <v>2</v>
      </c>
      <c r="I4841" t="str">
        <f>CONCATENATE(Tabela_Brasil[[#This Row],[Município]],"-",Tabela_Brasil[[#This Row],[Estado]])</f>
        <v>Santana Do Seridó-RN</v>
      </c>
      <c r="J4841">
        <f>IF(Tabela_Brasil[[#This Row],[IDHM]]&lt;=0.599,1,0)</f>
        <v>0</v>
      </c>
      <c r="K4841" t="str">
        <f>IF(Tabela_Brasil[[#This Row],[IDHM]]&lt;=0.55,"Baixo",IF(Tabela_Brasil[[#This Row],[IDHM]]&lt;=0.699,"Médio",IF(Tabela_Brasil[[#This Row],[IDHM]]&lt;=0.799,"Alto","Muito Alto")))</f>
        <v>Médio</v>
      </c>
      <c r="L4841" t="str">
        <f>VLOOKUP(Tabela_Brasil[[#This Row],[Estado]],'De-Para_Estado_Regiao'!$B$3:$C$29,2,FALSE)</f>
        <v>Nordeste</v>
      </c>
      <c r="M4841">
        <f>IF(Tabela_Brasil[[#This Row],[IBGE_1-4]]&gt;=951,1,0)</f>
        <v>0</v>
      </c>
      <c r="N4841">
        <f>IF(Tabela_Brasil[[#This Row],[COMP_P]]&lt;=2,1,0)</f>
        <v>1</v>
      </c>
    </row>
    <row r="4842" spans="1:14" x14ac:dyDescent="0.25">
      <c r="A4842" s="12" t="s">
        <v>4673</v>
      </c>
      <c r="B4842" s="12" t="s">
        <v>87</v>
      </c>
      <c r="C4842" s="12">
        <v>130</v>
      </c>
      <c r="D4842" s="12">
        <v>0.55700000000000005</v>
      </c>
      <c r="E4842" s="12">
        <v>0.51700000000000002</v>
      </c>
      <c r="F4842" s="12">
        <v>0.43</v>
      </c>
      <c r="G4842" s="12">
        <v>8638.7099999999991</v>
      </c>
      <c r="H4842" s="13">
        <v>0</v>
      </c>
      <c r="I4842" t="str">
        <f>CONCATENATE(Tabela_Brasil[[#This Row],[Município]],"-",Tabela_Brasil[[#This Row],[Estado]])</f>
        <v>São Félix De Balsas-MA</v>
      </c>
      <c r="J4842">
        <f>IF(Tabela_Brasil[[#This Row],[IDHM]]&lt;=0.599,1,0)</f>
        <v>1</v>
      </c>
      <c r="K4842" t="str">
        <f>IF(Tabela_Brasil[[#This Row],[IDHM]]&lt;=0.55,"Baixo",IF(Tabela_Brasil[[#This Row],[IDHM]]&lt;=0.699,"Médio",IF(Tabela_Brasil[[#This Row],[IDHM]]&lt;=0.799,"Alto","Muito Alto")))</f>
        <v>Médio</v>
      </c>
      <c r="L4842" t="str">
        <f>VLOOKUP(Tabela_Brasil[[#This Row],[Estado]],'De-Para_Estado_Regiao'!$B$3:$C$29,2,FALSE)</f>
        <v>Nordeste</v>
      </c>
      <c r="M4842">
        <f>IF(Tabela_Brasil[[#This Row],[IBGE_1-4]]&gt;=951,1,0)</f>
        <v>0</v>
      </c>
      <c r="N4842">
        <f>IF(Tabela_Brasil[[#This Row],[COMP_P]]&lt;=2,1,0)</f>
        <v>1</v>
      </c>
    </row>
    <row r="4843" spans="1:14" x14ac:dyDescent="0.25">
      <c r="A4843" s="9" t="s">
        <v>4674</v>
      </c>
      <c r="B4843" s="9" t="s">
        <v>16</v>
      </c>
      <c r="C4843" s="9">
        <v>147</v>
      </c>
      <c r="D4843" s="9">
        <v>0.56799999999999995</v>
      </c>
      <c r="E4843" s="9">
        <v>0.56599999999999995</v>
      </c>
      <c r="F4843" s="9">
        <v>0.433</v>
      </c>
      <c r="G4843" s="9">
        <v>7530.16</v>
      </c>
      <c r="H4843" s="10">
        <v>5</v>
      </c>
      <c r="I4843" t="str">
        <f>CONCATENATE(Tabela_Brasil[[#This Row],[Município]],"-",Tabela_Brasil[[#This Row],[Estado]])</f>
        <v>Congonhas Do Norte-MG</v>
      </c>
      <c r="J4843">
        <f>IF(Tabela_Brasil[[#This Row],[IDHM]]&lt;=0.599,1,0)</f>
        <v>1</v>
      </c>
      <c r="K4843" t="str">
        <f>IF(Tabela_Brasil[[#This Row],[IDHM]]&lt;=0.55,"Baixo",IF(Tabela_Brasil[[#This Row],[IDHM]]&lt;=0.699,"Médio",IF(Tabela_Brasil[[#This Row],[IDHM]]&lt;=0.799,"Alto","Muito Alto")))</f>
        <v>Médio</v>
      </c>
      <c r="L4843" t="str">
        <f>VLOOKUP(Tabela_Brasil[[#This Row],[Estado]],'De-Para_Estado_Regiao'!$B$3:$C$29,2,FALSE)</f>
        <v>Sudeste</v>
      </c>
      <c r="M4843">
        <f>IF(Tabela_Brasil[[#This Row],[IBGE_1-4]]&gt;=951,1,0)</f>
        <v>0</v>
      </c>
      <c r="N4843">
        <f>IF(Tabela_Brasil[[#This Row],[COMP_P]]&lt;=2,1,0)</f>
        <v>0</v>
      </c>
    </row>
    <row r="4844" spans="1:14" x14ac:dyDescent="0.25">
      <c r="A4844" s="12" t="s">
        <v>4675</v>
      </c>
      <c r="B4844" s="12" t="s">
        <v>114</v>
      </c>
      <c r="C4844" s="12">
        <v>81</v>
      </c>
      <c r="D4844" s="12">
        <v>0.56999999999999995</v>
      </c>
      <c r="E4844" s="12">
        <v>0.57099999999999995</v>
      </c>
      <c r="F4844" s="12">
        <v>0.42399999999999999</v>
      </c>
      <c r="G4844" s="12">
        <v>9832.69</v>
      </c>
      <c r="H4844" s="13">
        <v>2</v>
      </c>
      <c r="I4844" t="str">
        <f>CONCATENATE(Tabela_Brasil[[#This Row],[Município]],"-",Tabela_Brasil[[#This Row],[Estado]])</f>
        <v>São Miguel Do Aleixo-SE</v>
      </c>
      <c r="J4844">
        <f>IF(Tabela_Brasil[[#This Row],[IDHM]]&lt;=0.599,1,0)</f>
        <v>1</v>
      </c>
      <c r="K4844" t="str">
        <f>IF(Tabela_Brasil[[#This Row],[IDHM]]&lt;=0.55,"Baixo",IF(Tabela_Brasil[[#This Row],[IDHM]]&lt;=0.699,"Médio",IF(Tabela_Brasil[[#This Row],[IDHM]]&lt;=0.799,"Alto","Muito Alto")))</f>
        <v>Médio</v>
      </c>
      <c r="L4844" t="str">
        <f>VLOOKUP(Tabela_Brasil[[#This Row],[Estado]],'De-Para_Estado_Regiao'!$B$3:$C$29,2,FALSE)</f>
        <v>Nordeste</v>
      </c>
      <c r="M4844">
        <f>IF(Tabela_Brasil[[#This Row],[IBGE_1-4]]&gt;=951,1,0)</f>
        <v>0</v>
      </c>
      <c r="N4844">
        <f>IF(Tabela_Brasil[[#This Row],[COMP_P]]&lt;=2,1,0)</f>
        <v>1</v>
      </c>
    </row>
    <row r="4845" spans="1:14" x14ac:dyDescent="0.25">
      <c r="A4845" s="9" t="s">
        <v>4676</v>
      </c>
      <c r="B4845" s="9" t="s">
        <v>118</v>
      </c>
      <c r="C4845" s="9">
        <v>155</v>
      </c>
      <c r="D4845" s="9">
        <v>0.51500000000000001</v>
      </c>
      <c r="E4845" s="9">
        <v>0.51600000000000001</v>
      </c>
      <c r="F4845" s="9">
        <v>0.35099999999999998</v>
      </c>
      <c r="G4845" s="9">
        <v>6507.29</v>
      </c>
      <c r="H4845" s="10">
        <v>1</v>
      </c>
      <c r="I4845" t="str">
        <f>CONCATENATE(Tabela_Brasil[[#This Row],[Município]],"-",Tabela_Brasil[[#This Row],[Estado]])</f>
        <v>São João Da Fronteira-PI</v>
      </c>
      <c r="J4845">
        <f>IF(Tabela_Brasil[[#This Row],[IDHM]]&lt;=0.599,1,0)</f>
        <v>1</v>
      </c>
      <c r="K4845" t="str">
        <f>IF(Tabela_Brasil[[#This Row],[IDHM]]&lt;=0.55,"Baixo",IF(Tabela_Brasil[[#This Row],[IDHM]]&lt;=0.699,"Médio",IF(Tabela_Brasil[[#This Row],[IDHM]]&lt;=0.799,"Alto","Muito Alto")))</f>
        <v>Baixo</v>
      </c>
      <c r="L4845" t="str">
        <f>VLOOKUP(Tabela_Brasil[[#This Row],[Estado]],'De-Para_Estado_Regiao'!$B$3:$C$29,2,FALSE)</f>
        <v>Nordeste</v>
      </c>
      <c r="M4845">
        <f>IF(Tabela_Brasil[[#This Row],[IBGE_1-4]]&gt;=951,1,0)</f>
        <v>0</v>
      </c>
      <c r="N4845">
        <f>IF(Tabela_Brasil[[#This Row],[COMP_P]]&lt;=2,1,0)</f>
        <v>1</v>
      </c>
    </row>
    <row r="4846" spans="1:14" x14ac:dyDescent="0.25">
      <c r="A4846" s="12" t="s">
        <v>4677</v>
      </c>
      <c r="B4846" s="12" t="s">
        <v>24</v>
      </c>
      <c r="C4846" s="12">
        <v>207</v>
      </c>
      <c r="D4846" s="12">
        <v>0.63100000000000001</v>
      </c>
      <c r="E4846" s="12">
        <v>0.57999999999999996</v>
      </c>
      <c r="F4846" s="12">
        <v>0.56200000000000006</v>
      </c>
      <c r="G4846" s="12">
        <v>5998.42</v>
      </c>
      <c r="H4846" s="13">
        <v>1</v>
      </c>
      <c r="I4846" t="str">
        <f>CONCATENATE(Tabela_Brasil[[#This Row],[Município]],"-",Tabela_Brasil[[#This Row],[Estado]])</f>
        <v>Ichu-BA</v>
      </c>
      <c r="J4846">
        <f>IF(Tabela_Brasil[[#This Row],[IDHM]]&lt;=0.599,1,0)</f>
        <v>0</v>
      </c>
      <c r="K4846" t="str">
        <f>IF(Tabela_Brasil[[#This Row],[IDHM]]&lt;=0.55,"Baixo",IF(Tabela_Brasil[[#This Row],[IDHM]]&lt;=0.699,"Médio",IF(Tabela_Brasil[[#This Row],[IDHM]]&lt;=0.799,"Alto","Muito Alto")))</f>
        <v>Médio</v>
      </c>
      <c r="L4846" t="str">
        <f>VLOOKUP(Tabela_Brasil[[#This Row],[Estado]],'De-Para_Estado_Regiao'!$B$3:$C$29,2,FALSE)</f>
        <v>Nordeste</v>
      </c>
      <c r="M4846">
        <f>IF(Tabela_Brasil[[#This Row],[IBGE_1-4]]&gt;=951,1,0)</f>
        <v>0</v>
      </c>
      <c r="N4846">
        <f>IF(Tabela_Brasil[[#This Row],[COMP_P]]&lt;=2,1,0)</f>
        <v>1</v>
      </c>
    </row>
    <row r="4847" spans="1:14" x14ac:dyDescent="0.25">
      <c r="A4847" s="9" t="s">
        <v>393</v>
      </c>
      <c r="B4847" s="9" t="s">
        <v>59</v>
      </c>
      <c r="C4847" s="9">
        <v>16</v>
      </c>
      <c r="D4847" s="9">
        <v>0.70099999999999996</v>
      </c>
      <c r="E4847" s="9">
        <v>0.69199999999999995</v>
      </c>
      <c r="F4847" s="9">
        <v>0.59899999999999998</v>
      </c>
      <c r="G4847" s="9">
        <v>21793.13</v>
      </c>
      <c r="H4847" s="10">
        <v>3</v>
      </c>
      <c r="I4847" t="str">
        <f>CONCATENATE(Tabela_Brasil[[#This Row],[Município]],"-",Tabela_Brasil[[#This Row],[Estado]])</f>
        <v>Barra Bonita-SC</v>
      </c>
      <c r="J4847">
        <f>IF(Tabela_Brasil[[#This Row],[IDHM]]&lt;=0.599,1,0)</f>
        <v>0</v>
      </c>
      <c r="K4847" t="str">
        <f>IF(Tabela_Brasil[[#This Row],[IDHM]]&lt;=0.55,"Baixo",IF(Tabela_Brasil[[#This Row],[IDHM]]&lt;=0.699,"Médio",IF(Tabela_Brasil[[#This Row],[IDHM]]&lt;=0.799,"Alto","Muito Alto")))</f>
        <v>Alto</v>
      </c>
      <c r="L4847" t="str">
        <f>VLOOKUP(Tabela_Brasil[[#This Row],[Estado]],'De-Para_Estado_Regiao'!$B$3:$C$29,2,FALSE)</f>
        <v>Sul</v>
      </c>
      <c r="M4847">
        <f>IF(Tabela_Brasil[[#This Row],[IBGE_1-4]]&gt;=951,1,0)</f>
        <v>0</v>
      </c>
      <c r="N4847">
        <f>IF(Tabela_Brasil[[#This Row],[COMP_P]]&lt;=2,1,0)</f>
        <v>0</v>
      </c>
    </row>
    <row r="4848" spans="1:14" x14ac:dyDescent="0.25">
      <c r="A4848" s="12" t="s">
        <v>4678</v>
      </c>
      <c r="B4848" s="12" t="s">
        <v>72</v>
      </c>
      <c r="C4848" s="12">
        <v>108</v>
      </c>
      <c r="D4848" s="12">
        <v>0.60399999999999998</v>
      </c>
      <c r="E4848" s="12">
        <v>0.57899999999999996</v>
      </c>
      <c r="F4848" s="12">
        <v>0.52200000000000002</v>
      </c>
      <c r="G4848" s="12">
        <v>10926.55</v>
      </c>
      <c r="H4848" s="13">
        <v>1</v>
      </c>
      <c r="I4848" t="str">
        <f>CONCATENATE(Tabela_Brasil[[#This Row],[Município]],"-",Tabela_Brasil[[#This Row],[Estado]])</f>
        <v>Severiano Melo-RN</v>
      </c>
      <c r="J4848">
        <f>IF(Tabela_Brasil[[#This Row],[IDHM]]&lt;=0.599,1,0)</f>
        <v>0</v>
      </c>
      <c r="K4848" t="str">
        <f>IF(Tabela_Brasil[[#This Row],[IDHM]]&lt;=0.55,"Baixo",IF(Tabela_Brasil[[#This Row],[IDHM]]&lt;=0.699,"Médio",IF(Tabela_Brasil[[#This Row],[IDHM]]&lt;=0.799,"Alto","Muito Alto")))</f>
        <v>Médio</v>
      </c>
      <c r="L4848" t="str">
        <f>VLOOKUP(Tabela_Brasil[[#This Row],[Estado]],'De-Para_Estado_Regiao'!$B$3:$C$29,2,FALSE)</f>
        <v>Nordeste</v>
      </c>
      <c r="M4848">
        <f>IF(Tabela_Brasil[[#This Row],[IBGE_1-4]]&gt;=951,1,0)</f>
        <v>0</v>
      </c>
      <c r="N4848">
        <f>IF(Tabela_Brasil[[#This Row],[COMP_P]]&lt;=2,1,0)</f>
        <v>1</v>
      </c>
    </row>
    <row r="4849" spans="1:14" x14ac:dyDescent="0.25">
      <c r="A4849" s="9" t="s">
        <v>4679</v>
      </c>
      <c r="B4849" s="9" t="s">
        <v>16</v>
      </c>
      <c r="C4849" s="9">
        <v>194</v>
      </c>
      <c r="D4849" s="9">
        <v>0.58299999999999996</v>
      </c>
      <c r="E4849" s="9">
        <v>0.6</v>
      </c>
      <c r="F4849" s="9">
        <v>0.432</v>
      </c>
      <c r="G4849" s="9">
        <v>8957.83</v>
      </c>
      <c r="H4849" s="10">
        <v>3</v>
      </c>
      <c r="I4849" t="str">
        <f>CONCATENATE(Tabela_Brasil[[#This Row],[Município]],"-",Tabela_Brasil[[#This Row],[Estado]])</f>
        <v>São José Da Safira-MG</v>
      </c>
      <c r="J4849">
        <f>IF(Tabela_Brasil[[#This Row],[IDHM]]&lt;=0.599,1,0)</f>
        <v>1</v>
      </c>
      <c r="K4849" t="str">
        <f>IF(Tabela_Brasil[[#This Row],[IDHM]]&lt;=0.55,"Baixo",IF(Tabela_Brasil[[#This Row],[IDHM]]&lt;=0.699,"Médio",IF(Tabela_Brasil[[#This Row],[IDHM]]&lt;=0.799,"Alto","Muito Alto")))</f>
        <v>Médio</v>
      </c>
      <c r="L4849" t="str">
        <f>VLOOKUP(Tabela_Brasil[[#This Row],[Estado]],'De-Para_Estado_Regiao'!$B$3:$C$29,2,FALSE)</f>
        <v>Sudeste</v>
      </c>
      <c r="M4849">
        <f>IF(Tabela_Brasil[[#This Row],[IBGE_1-4]]&gt;=951,1,0)</f>
        <v>0</v>
      </c>
      <c r="N4849">
        <f>IF(Tabela_Brasil[[#This Row],[COMP_P]]&lt;=2,1,0)</f>
        <v>0</v>
      </c>
    </row>
    <row r="4850" spans="1:14" x14ac:dyDescent="0.25">
      <c r="A4850" s="12" t="s">
        <v>4680</v>
      </c>
      <c r="B4850" s="12" t="s">
        <v>118</v>
      </c>
      <c r="C4850" s="12">
        <v>104</v>
      </c>
      <c r="D4850" s="12">
        <v>0.48499999999999999</v>
      </c>
      <c r="E4850" s="12">
        <v>0.46200000000000002</v>
      </c>
      <c r="F4850" s="12">
        <v>0.33600000000000002</v>
      </c>
      <c r="G4850" s="12">
        <v>6597.93</v>
      </c>
      <c r="H4850" s="13">
        <v>3</v>
      </c>
      <c r="I4850" t="str">
        <f>CONCATENATE(Tabela_Brasil[[#This Row],[Município]],"-",Tabela_Brasil[[#This Row],[Estado]])</f>
        <v>São Francisco De Assis Do Piauí-PI</v>
      </c>
      <c r="J4850">
        <f>IF(Tabela_Brasil[[#This Row],[IDHM]]&lt;=0.599,1,0)</f>
        <v>1</v>
      </c>
      <c r="K4850" t="str">
        <f>IF(Tabela_Brasil[[#This Row],[IDHM]]&lt;=0.55,"Baixo",IF(Tabela_Brasil[[#This Row],[IDHM]]&lt;=0.699,"Médio",IF(Tabela_Brasil[[#This Row],[IDHM]]&lt;=0.799,"Alto","Muito Alto")))</f>
        <v>Baixo</v>
      </c>
      <c r="L4850" t="str">
        <f>VLOOKUP(Tabela_Brasil[[#This Row],[Estado]],'De-Para_Estado_Regiao'!$B$3:$C$29,2,FALSE)</f>
        <v>Nordeste</v>
      </c>
      <c r="M4850">
        <f>IF(Tabela_Brasil[[#This Row],[IBGE_1-4]]&gt;=951,1,0)</f>
        <v>0</v>
      </c>
      <c r="N4850">
        <f>IF(Tabela_Brasil[[#This Row],[COMP_P]]&lt;=2,1,0)</f>
        <v>0</v>
      </c>
    </row>
    <row r="4851" spans="1:14" x14ac:dyDescent="0.25">
      <c r="A4851" s="9" t="s">
        <v>4681</v>
      </c>
      <c r="B4851" s="9" t="s">
        <v>82</v>
      </c>
      <c r="C4851" s="9">
        <v>65</v>
      </c>
      <c r="D4851" s="9">
        <v>0.56999999999999995</v>
      </c>
      <c r="E4851" s="9">
        <v>0.53700000000000003</v>
      </c>
      <c r="F4851" s="9">
        <v>0.45500000000000002</v>
      </c>
      <c r="G4851" s="9">
        <v>7191.08</v>
      </c>
      <c r="H4851" s="10">
        <v>3</v>
      </c>
      <c r="I4851" t="str">
        <f>CONCATENATE(Tabela_Brasil[[#This Row],[Município]],"-",Tabela_Brasil[[#This Row],[Estado]])</f>
        <v>Vieirópolis-PB</v>
      </c>
      <c r="J4851">
        <f>IF(Tabela_Brasil[[#This Row],[IDHM]]&lt;=0.599,1,0)</f>
        <v>1</v>
      </c>
      <c r="K4851" t="str">
        <f>IF(Tabela_Brasil[[#This Row],[IDHM]]&lt;=0.55,"Baixo",IF(Tabela_Brasil[[#This Row],[IDHM]]&lt;=0.699,"Médio",IF(Tabela_Brasil[[#This Row],[IDHM]]&lt;=0.799,"Alto","Muito Alto")))</f>
        <v>Médio</v>
      </c>
      <c r="L4851" t="str">
        <f>VLOOKUP(Tabela_Brasil[[#This Row],[Estado]],'De-Para_Estado_Regiao'!$B$3:$C$29,2,FALSE)</f>
        <v>Nordeste</v>
      </c>
      <c r="M4851">
        <f>IF(Tabela_Brasil[[#This Row],[IBGE_1-4]]&gt;=951,1,0)</f>
        <v>0</v>
      </c>
      <c r="N4851">
        <f>IF(Tabela_Brasil[[#This Row],[COMP_P]]&lt;=2,1,0)</f>
        <v>0</v>
      </c>
    </row>
    <row r="4852" spans="1:14" x14ac:dyDescent="0.25">
      <c r="A4852" s="12" t="s">
        <v>4682</v>
      </c>
      <c r="B4852" s="12" t="s">
        <v>16</v>
      </c>
      <c r="C4852" s="12">
        <v>185</v>
      </c>
      <c r="D4852" s="12">
        <v>0.68</v>
      </c>
      <c r="E4852" s="12">
        <v>0.625</v>
      </c>
      <c r="F4852" s="12">
        <v>0.60099999999999998</v>
      </c>
      <c r="G4852" s="12">
        <v>9721.4699999999993</v>
      </c>
      <c r="H4852" s="13">
        <v>1</v>
      </c>
      <c r="I4852" t="str">
        <f>CONCATENATE(Tabela_Brasil[[#This Row],[Município]],"-",Tabela_Brasil[[#This Row],[Estado]])</f>
        <v>Ewbank Da Câmara-MG</v>
      </c>
      <c r="J4852">
        <f>IF(Tabela_Brasil[[#This Row],[IDHM]]&lt;=0.599,1,0)</f>
        <v>0</v>
      </c>
      <c r="K4852" t="str">
        <f>IF(Tabela_Brasil[[#This Row],[IDHM]]&lt;=0.55,"Baixo",IF(Tabela_Brasil[[#This Row],[IDHM]]&lt;=0.699,"Médio",IF(Tabela_Brasil[[#This Row],[IDHM]]&lt;=0.799,"Alto","Muito Alto")))</f>
        <v>Médio</v>
      </c>
      <c r="L4852" t="str">
        <f>VLOOKUP(Tabela_Brasil[[#This Row],[Estado]],'De-Para_Estado_Regiao'!$B$3:$C$29,2,FALSE)</f>
        <v>Sudeste</v>
      </c>
      <c r="M4852">
        <f>IF(Tabela_Brasil[[#This Row],[IBGE_1-4]]&gt;=951,1,0)</f>
        <v>0</v>
      </c>
      <c r="N4852">
        <f>IF(Tabela_Brasil[[#This Row],[COMP_P]]&lt;=2,1,0)</f>
        <v>1</v>
      </c>
    </row>
    <row r="4853" spans="1:14" x14ac:dyDescent="0.25">
      <c r="A4853" s="9" t="s">
        <v>4683</v>
      </c>
      <c r="B4853" s="9" t="s">
        <v>114</v>
      </c>
      <c r="C4853" s="9">
        <v>132</v>
      </c>
      <c r="D4853" s="9">
        <v>0.60399999999999998</v>
      </c>
      <c r="E4853" s="9">
        <v>0.57599999999999996</v>
      </c>
      <c r="F4853" s="9">
        <v>0.51200000000000001</v>
      </c>
      <c r="G4853" s="9">
        <v>9568.32</v>
      </c>
      <c r="H4853" s="10">
        <v>0</v>
      </c>
      <c r="I4853" t="str">
        <f>CONCATENATE(Tabela_Brasil[[#This Row],[Município]],"-",Tabela_Brasil[[#This Row],[Estado]])</f>
        <v>Cumbe-SE</v>
      </c>
      <c r="J4853">
        <f>IF(Tabela_Brasil[[#This Row],[IDHM]]&lt;=0.599,1,0)</f>
        <v>0</v>
      </c>
      <c r="K4853" t="str">
        <f>IF(Tabela_Brasil[[#This Row],[IDHM]]&lt;=0.55,"Baixo",IF(Tabela_Brasil[[#This Row],[IDHM]]&lt;=0.699,"Médio",IF(Tabela_Brasil[[#This Row],[IDHM]]&lt;=0.799,"Alto","Muito Alto")))</f>
        <v>Médio</v>
      </c>
      <c r="L4853" t="str">
        <f>VLOOKUP(Tabela_Brasil[[#This Row],[Estado]],'De-Para_Estado_Regiao'!$B$3:$C$29,2,FALSE)</f>
        <v>Nordeste</v>
      </c>
      <c r="M4853">
        <f>IF(Tabela_Brasil[[#This Row],[IBGE_1-4]]&gt;=951,1,0)</f>
        <v>0</v>
      </c>
      <c r="N4853">
        <f>IF(Tabela_Brasil[[#This Row],[COMP_P]]&lt;=2,1,0)</f>
        <v>1</v>
      </c>
    </row>
    <row r="4854" spans="1:14" x14ac:dyDescent="0.25">
      <c r="A4854" s="12" t="s">
        <v>4684</v>
      </c>
      <c r="B4854" s="12" t="s">
        <v>16</v>
      </c>
      <c r="C4854" s="12">
        <v>176</v>
      </c>
      <c r="D4854" s="12">
        <v>0.60599999999999998</v>
      </c>
      <c r="E4854" s="12">
        <v>0.56499999999999995</v>
      </c>
      <c r="F4854" s="12">
        <v>0.49299999999999999</v>
      </c>
      <c r="G4854" s="12">
        <v>9031.14</v>
      </c>
      <c r="H4854" s="13">
        <v>1</v>
      </c>
      <c r="I4854" t="str">
        <f>CONCATENATE(Tabela_Brasil[[#This Row],[Município]],"-",Tabela_Brasil[[#This Row],[Estado]])</f>
        <v>Ponto Chique-MG</v>
      </c>
      <c r="J4854">
        <f>IF(Tabela_Brasil[[#This Row],[IDHM]]&lt;=0.599,1,0)</f>
        <v>0</v>
      </c>
      <c r="K4854" t="str">
        <f>IF(Tabela_Brasil[[#This Row],[IDHM]]&lt;=0.55,"Baixo",IF(Tabela_Brasil[[#This Row],[IDHM]]&lt;=0.699,"Médio",IF(Tabela_Brasil[[#This Row],[IDHM]]&lt;=0.799,"Alto","Muito Alto")))</f>
        <v>Médio</v>
      </c>
      <c r="L4854" t="str">
        <f>VLOOKUP(Tabela_Brasil[[#This Row],[Estado]],'De-Para_Estado_Regiao'!$B$3:$C$29,2,FALSE)</f>
        <v>Sudeste</v>
      </c>
      <c r="M4854">
        <f>IF(Tabela_Brasil[[#This Row],[IBGE_1-4]]&gt;=951,1,0)</f>
        <v>0</v>
      </c>
      <c r="N4854">
        <f>IF(Tabela_Brasil[[#This Row],[COMP_P]]&lt;=2,1,0)</f>
        <v>1</v>
      </c>
    </row>
    <row r="4855" spans="1:14" x14ac:dyDescent="0.25">
      <c r="A4855" s="9" t="s">
        <v>4685</v>
      </c>
      <c r="B4855" s="9" t="s">
        <v>118</v>
      </c>
      <c r="C4855" s="9">
        <v>52</v>
      </c>
      <c r="D4855" s="9">
        <v>0.53500000000000003</v>
      </c>
      <c r="E4855" s="9">
        <v>0.50900000000000001</v>
      </c>
      <c r="F4855" s="9">
        <v>0.41599999999999998</v>
      </c>
      <c r="G4855" s="9">
        <v>6745.37</v>
      </c>
      <c r="H4855" s="10">
        <v>7</v>
      </c>
      <c r="I4855" t="str">
        <f>CONCATENATE(Tabela_Brasil[[#This Row],[Município]],"-",Tabela_Brasil[[#This Row],[Estado]])</f>
        <v>Jacobina Do Piauí-PI</v>
      </c>
      <c r="J4855">
        <f>IF(Tabela_Brasil[[#This Row],[IDHM]]&lt;=0.599,1,0)</f>
        <v>1</v>
      </c>
      <c r="K4855" t="str">
        <f>IF(Tabela_Brasil[[#This Row],[IDHM]]&lt;=0.55,"Baixo",IF(Tabela_Brasil[[#This Row],[IDHM]]&lt;=0.699,"Médio",IF(Tabela_Brasil[[#This Row],[IDHM]]&lt;=0.799,"Alto","Muito Alto")))</f>
        <v>Baixo</v>
      </c>
      <c r="L4855" t="str">
        <f>VLOOKUP(Tabela_Brasil[[#This Row],[Estado]],'De-Para_Estado_Regiao'!$B$3:$C$29,2,FALSE)</f>
        <v>Nordeste</v>
      </c>
      <c r="M4855">
        <f>IF(Tabela_Brasil[[#This Row],[IBGE_1-4]]&gt;=951,1,0)</f>
        <v>0</v>
      </c>
      <c r="N4855">
        <f>IF(Tabela_Brasil[[#This Row],[COMP_P]]&lt;=2,1,0)</f>
        <v>0</v>
      </c>
    </row>
    <row r="4856" spans="1:14" x14ac:dyDescent="0.25">
      <c r="A4856" s="12" t="s">
        <v>4686</v>
      </c>
      <c r="B4856" s="12" t="s">
        <v>29</v>
      </c>
      <c r="C4856" s="12">
        <v>106</v>
      </c>
      <c r="D4856" s="12">
        <v>0.68</v>
      </c>
      <c r="E4856" s="12">
        <v>0.64200000000000002</v>
      </c>
      <c r="F4856" s="12">
        <v>0.60299999999999998</v>
      </c>
      <c r="G4856" s="12">
        <v>14493</v>
      </c>
      <c r="H4856" s="13">
        <v>2</v>
      </c>
      <c r="I4856" t="str">
        <f>CONCATENATE(Tabela_Brasil[[#This Row],[Município]],"-",Tabela_Brasil[[#This Row],[Estado]])</f>
        <v>Reserva Do Cabaçal-MT</v>
      </c>
      <c r="J4856">
        <f>IF(Tabela_Brasil[[#This Row],[IDHM]]&lt;=0.599,1,0)</f>
        <v>0</v>
      </c>
      <c r="K4856" t="str">
        <f>IF(Tabela_Brasil[[#This Row],[IDHM]]&lt;=0.55,"Baixo",IF(Tabela_Brasil[[#This Row],[IDHM]]&lt;=0.699,"Médio",IF(Tabela_Brasil[[#This Row],[IDHM]]&lt;=0.799,"Alto","Muito Alto")))</f>
        <v>Médio</v>
      </c>
      <c r="L4856" t="str">
        <f>VLOOKUP(Tabela_Brasil[[#This Row],[Estado]],'De-Para_Estado_Regiao'!$B$3:$C$29,2,FALSE)</f>
        <v>Centro-Oeste</v>
      </c>
      <c r="M4856">
        <f>IF(Tabela_Brasil[[#This Row],[IBGE_1-4]]&gt;=951,1,0)</f>
        <v>0</v>
      </c>
      <c r="N4856">
        <f>IF(Tabela_Brasil[[#This Row],[COMP_P]]&lt;=2,1,0)</f>
        <v>1</v>
      </c>
    </row>
    <row r="4857" spans="1:14" x14ac:dyDescent="0.25">
      <c r="A4857" s="9" t="s">
        <v>4687</v>
      </c>
      <c r="B4857" s="9" t="s">
        <v>118</v>
      </c>
      <c r="C4857" s="9">
        <v>161</v>
      </c>
      <c r="D4857" s="9">
        <v>0.57299999999999995</v>
      </c>
      <c r="E4857" s="9">
        <v>0.53400000000000003</v>
      </c>
      <c r="F4857" s="9">
        <v>0.46600000000000003</v>
      </c>
      <c r="G4857" s="9">
        <v>7261.18</v>
      </c>
      <c r="H4857" s="10">
        <v>0</v>
      </c>
      <c r="I4857" t="str">
        <f>CONCATENATE(Tabela_Brasil[[#This Row],[Município]],"-",Tabela_Brasil[[#This Row],[Estado]])</f>
        <v>Manoel Emídio-PI</v>
      </c>
      <c r="J4857">
        <f>IF(Tabela_Brasil[[#This Row],[IDHM]]&lt;=0.599,1,0)</f>
        <v>1</v>
      </c>
      <c r="K4857" t="str">
        <f>IF(Tabela_Brasil[[#This Row],[IDHM]]&lt;=0.55,"Baixo",IF(Tabela_Brasil[[#This Row],[IDHM]]&lt;=0.699,"Médio",IF(Tabela_Brasil[[#This Row],[IDHM]]&lt;=0.799,"Alto","Muito Alto")))</f>
        <v>Médio</v>
      </c>
      <c r="L4857" t="str">
        <f>VLOOKUP(Tabela_Brasil[[#This Row],[Estado]],'De-Para_Estado_Regiao'!$B$3:$C$29,2,FALSE)</f>
        <v>Nordeste</v>
      </c>
      <c r="M4857">
        <f>IF(Tabela_Brasil[[#This Row],[IBGE_1-4]]&gt;=951,1,0)</f>
        <v>0</v>
      </c>
      <c r="N4857">
        <f>IF(Tabela_Brasil[[#This Row],[COMP_P]]&lt;=2,1,0)</f>
        <v>1</v>
      </c>
    </row>
    <row r="4858" spans="1:14" x14ac:dyDescent="0.25">
      <c r="A4858" s="12" t="s">
        <v>4688</v>
      </c>
      <c r="B4858" s="12" t="s">
        <v>16</v>
      </c>
      <c r="C4858" s="12">
        <v>184</v>
      </c>
      <c r="D4858" s="12">
        <v>0.56399999999999995</v>
      </c>
      <c r="E4858" s="12">
        <v>0.54100000000000004</v>
      </c>
      <c r="F4858" s="12">
        <v>0.42399999999999999</v>
      </c>
      <c r="G4858" s="12">
        <v>7873.19</v>
      </c>
      <c r="H4858" s="13">
        <v>6</v>
      </c>
      <c r="I4858" t="str">
        <f>CONCATENATE(Tabela_Brasil[[#This Row],[Município]],"-",Tabela_Brasil[[#This Row],[Estado]])</f>
        <v>Josenópolis-MG</v>
      </c>
      <c r="J4858">
        <f>IF(Tabela_Brasil[[#This Row],[IDHM]]&lt;=0.599,1,0)</f>
        <v>1</v>
      </c>
      <c r="K4858" t="str">
        <f>IF(Tabela_Brasil[[#This Row],[IDHM]]&lt;=0.55,"Baixo",IF(Tabela_Brasil[[#This Row],[IDHM]]&lt;=0.699,"Médio",IF(Tabela_Brasil[[#This Row],[IDHM]]&lt;=0.799,"Alto","Muito Alto")))</f>
        <v>Médio</v>
      </c>
      <c r="L4858" t="str">
        <f>VLOOKUP(Tabela_Brasil[[#This Row],[Estado]],'De-Para_Estado_Regiao'!$B$3:$C$29,2,FALSE)</f>
        <v>Sudeste</v>
      </c>
      <c r="M4858">
        <f>IF(Tabela_Brasil[[#This Row],[IBGE_1-4]]&gt;=951,1,0)</f>
        <v>0</v>
      </c>
      <c r="N4858">
        <f>IF(Tabela_Brasil[[#This Row],[COMP_P]]&lt;=2,1,0)</f>
        <v>0</v>
      </c>
    </row>
    <row r="4859" spans="1:14" x14ac:dyDescent="0.25">
      <c r="A4859" s="9" t="s">
        <v>4689</v>
      </c>
      <c r="B4859" s="9" t="s">
        <v>16</v>
      </c>
      <c r="C4859" s="9">
        <v>93</v>
      </c>
      <c r="D4859" s="9">
        <v>0.62</v>
      </c>
      <c r="E4859" s="9">
        <v>0.56599999999999995</v>
      </c>
      <c r="F4859" s="9">
        <v>0.53900000000000003</v>
      </c>
      <c r="G4859" s="9">
        <v>8585.3799999999992</v>
      </c>
      <c r="H4859" s="10">
        <v>1</v>
      </c>
      <c r="I4859" t="str">
        <f>CONCATENATE(Tabela_Brasil[[#This Row],[Município]],"-",Tabela_Brasil[[#This Row],[Estado]])</f>
        <v>Senador Modestino Gonçalves-MG</v>
      </c>
      <c r="J4859">
        <f>IF(Tabela_Brasil[[#This Row],[IDHM]]&lt;=0.599,1,0)</f>
        <v>0</v>
      </c>
      <c r="K4859" t="str">
        <f>IF(Tabela_Brasil[[#This Row],[IDHM]]&lt;=0.55,"Baixo",IF(Tabela_Brasil[[#This Row],[IDHM]]&lt;=0.699,"Médio",IF(Tabela_Brasil[[#This Row],[IDHM]]&lt;=0.799,"Alto","Muito Alto")))</f>
        <v>Médio</v>
      </c>
      <c r="L4859" t="str">
        <f>VLOOKUP(Tabela_Brasil[[#This Row],[Estado]],'De-Para_Estado_Regiao'!$B$3:$C$29,2,FALSE)</f>
        <v>Sudeste</v>
      </c>
      <c r="M4859">
        <f>IF(Tabela_Brasil[[#This Row],[IBGE_1-4]]&gt;=951,1,0)</f>
        <v>0</v>
      </c>
      <c r="N4859">
        <f>IF(Tabela_Brasil[[#This Row],[COMP_P]]&lt;=2,1,0)</f>
        <v>1</v>
      </c>
    </row>
    <row r="4860" spans="1:14" x14ac:dyDescent="0.25">
      <c r="A4860" s="12" t="s">
        <v>4690</v>
      </c>
      <c r="B4860" s="12" t="s">
        <v>59</v>
      </c>
      <c r="C4860" s="12">
        <v>30</v>
      </c>
      <c r="D4860" s="12">
        <v>0.77</v>
      </c>
      <c r="E4860" s="12">
        <v>0.75</v>
      </c>
      <c r="F4860" s="12">
        <v>0.71199999999999997</v>
      </c>
      <c r="G4860" s="12">
        <v>26110.11</v>
      </c>
      <c r="H4860" s="13">
        <v>1</v>
      </c>
      <c r="I4860" t="str">
        <f>CONCATENATE(Tabela_Brasil[[#This Row],[Município]],"-",Tabela_Brasil[[#This Row],[Estado]])</f>
        <v>Lajeado Grande-SC</v>
      </c>
      <c r="J4860">
        <f>IF(Tabela_Brasil[[#This Row],[IDHM]]&lt;=0.599,1,0)</f>
        <v>0</v>
      </c>
      <c r="K4860" t="str">
        <f>IF(Tabela_Brasil[[#This Row],[IDHM]]&lt;=0.55,"Baixo",IF(Tabela_Brasil[[#This Row],[IDHM]]&lt;=0.699,"Médio",IF(Tabela_Brasil[[#This Row],[IDHM]]&lt;=0.799,"Alto","Muito Alto")))</f>
        <v>Alto</v>
      </c>
      <c r="L4860" t="str">
        <f>VLOOKUP(Tabela_Brasil[[#This Row],[Estado]],'De-Para_Estado_Regiao'!$B$3:$C$29,2,FALSE)</f>
        <v>Sul</v>
      </c>
      <c r="M4860">
        <f>IF(Tabela_Brasil[[#This Row],[IBGE_1-4]]&gt;=951,1,0)</f>
        <v>0</v>
      </c>
      <c r="N4860">
        <f>IF(Tabela_Brasil[[#This Row],[COMP_P]]&lt;=2,1,0)</f>
        <v>1</v>
      </c>
    </row>
    <row r="4861" spans="1:14" x14ac:dyDescent="0.25">
      <c r="A4861" s="9" t="s">
        <v>446</v>
      </c>
      <c r="B4861" s="9" t="s">
        <v>33</v>
      </c>
      <c r="C4861" s="9">
        <v>32</v>
      </c>
      <c r="D4861" s="9">
        <v>0.74</v>
      </c>
      <c r="E4861" s="9">
        <v>0.73299999999999998</v>
      </c>
      <c r="F4861" s="9">
        <v>0.63800000000000001</v>
      </c>
      <c r="G4861" s="9">
        <v>26050.84</v>
      </c>
      <c r="H4861" s="10">
        <v>1</v>
      </c>
      <c r="I4861" t="str">
        <f>CONCATENATE(Tabela_Brasil[[#This Row],[Município]],"-",Tabela_Brasil[[#This Row],[Estado]])</f>
        <v>Lagoa Santa-GO</v>
      </c>
      <c r="J4861">
        <f>IF(Tabela_Brasil[[#This Row],[IDHM]]&lt;=0.599,1,0)</f>
        <v>0</v>
      </c>
      <c r="K4861" t="str">
        <f>IF(Tabela_Brasil[[#This Row],[IDHM]]&lt;=0.55,"Baixo",IF(Tabela_Brasil[[#This Row],[IDHM]]&lt;=0.699,"Médio",IF(Tabela_Brasil[[#This Row],[IDHM]]&lt;=0.799,"Alto","Muito Alto")))</f>
        <v>Alto</v>
      </c>
      <c r="L4861" t="str">
        <f>VLOOKUP(Tabela_Brasil[[#This Row],[Estado]],'De-Para_Estado_Regiao'!$B$3:$C$29,2,FALSE)</f>
        <v>Centro-Oeste</v>
      </c>
      <c r="M4861">
        <f>IF(Tabela_Brasil[[#This Row],[IBGE_1-4]]&gt;=951,1,0)</f>
        <v>0</v>
      </c>
      <c r="N4861">
        <f>IF(Tabela_Brasil[[#This Row],[COMP_P]]&lt;=2,1,0)</f>
        <v>1</v>
      </c>
    </row>
    <row r="4862" spans="1:14" x14ac:dyDescent="0.25">
      <c r="A4862" s="12" t="s">
        <v>4691</v>
      </c>
      <c r="B4862" s="12" t="s">
        <v>87</v>
      </c>
      <c r="C4862" s="12">
        <v>185</v>
      </c>
      <c r="D4862" s="12">
        <v>0.61499999999999999</v>
      </c>
      <c r="E4862" s="12">
        <v>0.53800000000000003</v>
      </c>
      <c r="F4862" s="12">
        <v>0.56100000000000005</v>
      </c>
      <c r="G4862" s="12">
        <v>6509.98</v>
      </c>
      <c r="H4862" s="13">
        <v>0</v>
      </c>
      <c r="I4862" t="str">
        <f>CONCATENATE(Tabela_Brasil[[#This Row],[Município]],"-",Tabela_Brasil[[#This Row],[Estado]])</f>
        <v>Porto Rico Do Maranhão-MA</v>
      </c>
      <c r="J4862">
        <f>IF(Tabela_Brasil[[#This Row],[IDHM]]&lt;=0.599,1,0)</f>
        <v>0</v>
      </c>
      <c r="K4862" t="str">
        <f>IF(Tabela_Brasil[[#This Row],[IDHM]]&lt;=0.55,"Baixo",IF(Tabela_Brasil[[#This Row],[IDHM]]&lt;=0.699,"Médio",IF(Tabela_Brasil[[#This Row],[IDHM]]&lt;=0.799,"Alto","Muito Alto")))</f>
        <v>Médio</v>
      </c>
      <c r="L4862" t="str">
        <f>VLOOKUP(Tabela_Brasil[[#This Row],[Estado]],'De-Para_Estado_Regiao'!$B$3:$C$29,2,FALSE)</f>
        <v>Nordeste</v>
      </c>
      <c r="M4862">
        <f>IF(Tabela_Brasil[[#This Row],[IBGE_1-4]]&gt;=951,1,0)</f>
        <v>0</v>
      </c>
      <c r="N4862">
        <f>IF(Tabela_Brasil[[#This Row],[COMP_P]]&lt;=2,1,0)</f>
        <v>1</v>
      </c>
    </row>
    <row r="4863" spans="1:14" x14ac:dyDescent="0.25">
      <c r="A4863" s="9" t="s">
        <v>4692</v>
      </c>
      <c r="B4863" s="9" t="s">
        <v>118</v>
      </c>
      <c r="C4863" s="9">
        <v>174</v>
      </c>
      <c r="D4863" s="9">
        <v>0.52900000000000003</v>
      </c>
      <c r="E4863" s="9">
        <v>0.499</v>
      </c>
      <c r="F4863" s="9">
        <v>0.4</v>
      </c>
      <c r="G4863" s="9">
        <v>5737.05</v>
      </c>
      <c r="H4863" s="10">
        <v>1</v>
      </c>
      <c r="I4863" t="str">
        <f>CONCATENATE(Tabela_Brasil[[#This Row],[Município]],"-",Tabela_Brasil[[#This Row],[Estado]])</f>
        <v>Lagoa De São Francisco-PI</v>
      </c>
      <c r="J4863">
        <f>IF(Tabela_Brasil[[#This Row],[IDHM]]&lt;=0.599,1,0)</f>
        <v>1</v>
      </c>
      <c r="K4863" t="str">
        <f>IF(Tabela_Brasil[[#This Row],[IDHM]]&lt;=0.55,"Baixo",IF(Tabela_Brasil[[#This Row],[IDHM]]&lt;=0.699,"Médio",IF(Tabela_Brasil[[#This Row],[IDHM]]&lt;=0.799,"Alto","Muito Alto")))</f>
        <v>Baixo</v>
      </c>
      <c r="L4863" t="str">
        <f>VLOOKUP(Tabela_Brasil[[#This Row],[Estado]],'De-Para_Estado_Regiao'!$B$3:$C$29,2,FALSE)</f>
        <v>Nordeste</v>
      </c>
      <c r="M4863">
        <f>IF(Tabela_Brasil[[#This Row],[IBGE_1-4]]&gt;=951,1,0)</f>
        <v>0</v>
      </c>
      <c r="N4863">
        <f>IF(Tabela_Brasil[[#This Row],[COMP_P]]&lt;=2,1,0)</f>
        <v>1</v>
      </c>
    </row>
    <row r="4864" spans="1:14" x14ac:dyDescent="0.25">
      <c r="A4864" s="12" t="s">
        <v>4693</v>
      </c>
      <c r="B4864" s="12" t="s">
        <v>118</v>
      </c>
      <c r="C4864" s="12">
        <v>138</v>
      </c>
      <c r="D4864" s="12">
        <v>0.57999999999999996</v>
      </c>
      <c r="E4864" s="12">
        <v>0.5</v>
      </c>
      <c r="F4864" s="12">
        <v>0.50800000000000001</v>
      </c>
      <c r="G4864" s="12">
        <v>6885.73</v>
      </c>
      <c r="H4864" s="13">
        <v>2</v>
      </c>
      <c r="I4864" t="str">
        <f>CONCATENATE(Tabela_Brasil[[#This Row],[Município]],"-",Tabela_Brasil[[#This Row],[Estado]])</f>
        <v>Júlio Borges-PI</v>
      </c>
      <c r="J4864">
        <f>IF(Tabela_Brasil[[#This Row],[IDHM]]&lt;=0.599,1,0)</f>
        <v>1</v>
      </c>
      <c r="K4864" t="str">
        <f>IF(Tabela_Brasil[[#This Row],[IDHM]]&lt;=0.55,"Baixo",IF(Tabela_Brasil[[#This Row],[IDHM]]&lt;=0.699,"Médio",IF(Tabela_Brasil[[#This Row],[IDHM]]&lt;=0.799,"Alto","Muito Alto")))</f>
        <v>Médio</v>
      </c>
      <c r="L4864" t="str">
        <f>VLOOKUP(Tabela_Brasil[[#This Row],[Estado]],'De-Para_Estado_Regiao'!$B$3:$C$29,2,FALSE)</f>
        <v>Nordeste</v>
      </c>
      <c r="M4864">
        <f>IF(Tabela_Brasil[[#This Row],[IBGE_1-4]]&gt;=951,1,0)</f>
        <v>0</v>
      </c>
      <c r="N4864">
        <f>IF(Tabela_Brasil[[#This Row],[COMP_P]]&lt;=2,1,0)</f>
        <v>1</v>
      </c>
    </row>
    <row r="4865" spans="1:14" x14ac:dyDescent="0.25">
      <c r="A4865" s="9" t="s">
        <v>4694</v>
      </c>
      <c r="B4865" s="9" t="s">
        <v>16</v>
      </c>
      <c r="C4865" s="9">
        <v>108</v>
      </c>
      <c r="D4865" s="9">
        <v>0.57999999999999996</v>
      </c>
      <c r="E4865" s="9">
        <v>0.55300000000000005</v>
      </c>
      <c r="F4865" s="9">
        <v>0.45400000000000001</v>
      </c>
      <c r="G4865" s="9">
        <v>7366.15</v>
      </c>
      <c r="H4865" s="10">
        <v>6</v>
      </c>
      <c r="I4865" t="str">
        <f>CONCATENATE(Tabela_Brasil[[#This Row],[Município]],"-",Tabela_Brasil[[#This Row],[Estado]])</f>
        <v>Aricanduva-MG</v>
      </c>
      <c r="J4865">
        <f>IF(Tabela_Brasil[[#This Row],[IDHM]]&lt;=0.599,1,0)</f>
        <v>1</v>
      </c>
      <c r="K4865" t="str">
        <f>IF(Tabela_Brasil[[#This Row],[IDHM]]&lt;=0.55,"Baixo",IF(Tabela_Brasil[[#This Row],[IDHM]]&lt;=0.699,"Médio",IF(Tabela_Brasil[[#This Row],[IDHM]]&lt;=0.799,"Alto","Muito Alto")))</f>
        <v>Médio</v>
      </c>
      <c r="L4865" t="str">
        <f>VLOOKUP(Tabela_Brasil[[#This Row],[Estado]],'De-Para_Estado_Regiao'!$B$3:$C$29,2,FALSE)</f>
        <v>Sudeste</v>
      </c>
      <c r="M4865">
        <f>IF(Tabela_Brasil[[#This Row],[IBGE_1-4]]&gt;=951,1,0)</f>
        <v>0</v>
      </c>
      <c r="N4865">
        <f>IF(Tabela_Brasil[[#This Row],[COMP_P]]&lt;=2,1,0)</f>
        <v>0</v>
      </c>
    </row>
    <row r="4866" spans="1:14" x14ac:dyDescent="0.25">
      <c r="A4866" s="12" t="s">
        <v>4695</v>
      </c>
      <c r="B4866" s="12" t="s">
        <v>7</v>
      </c>
      <c r="C4866" s="12">
        <v>78</v>
      </c>
      <c r="D4866" s="12">
        <v>0.74199999999999999</v>
      </c>
      <c r="E4866" s="12">
        <v>0.69699999999999995</v>
      </c>
      <c r="F4866" s="12">
        <v>0.71699999999999997</v>
      </c>
      <c r="G4866" s="12">
        <v>16755.3</v>
      </c>
      <c r="H4866" s="13">
        <v>2</v>
      </c>
      <c r="I4866" t="str">
        <f>CONCATENATE(Tabela_Brasil[[#This Row],[Município]],"-",Tabela_Brasil[[#This Row],[Estado]])</f>
        <v>Lourdes-SP</v>
      </c>
      <c r="J4866">
        <f>IF(Tabela_Brasil[[#This Row],[IDHM]]&lt;=0.599,1,0)</f>
        <v>0</v>
      </c>
      <c r="K4866" t="str">
        <f>IF(Tabela_Brasil[[#This Row],[IDHM]]&lt;=0.55,"Baixo",IF(Tabela_Brasil[[#This Row],[IDHM]]&lt;=0.699,"Médio",IF(Tabela_Brasil[[#This Row],[IDHM]]&lt;=0.799,"Alto","Muito Alto")))</f>
        <v>Alto</v>
      </c>
      <c r="L4866" t="str">
        <f>VLOOKUP(Tabela_Brasil[[#This Row],[Estado]],'De-Para_Estado_Regiao'!$B$3:$C$29,2,FALSE)</f>
        <v>Sudeste</v>
      </c>
      <c r="M4866">
        <f>IF(Tabela_Brasil[[#This Row],[IBGE_1-4]]&gt;=951,1,0)</f>
        <v>0</v>
      </c>
      <c r="N4866">
        <f>IF(Tabela_Brasil[[#This Row],[COMP_P]]&lt;=2,1,0)</f>
        <v>1</v>
      </c>
    </row>
    <row r="4867" spans="1:14" x14ac:dyDescent="0.25">
      <c r="A4867" s="9" t="s">
        <v>1799</v>
      </c>
      <c r="B4867" s="9" t="s">
        <v>82</v>
      </c>
      <c r="C4867" s="9">
        <v>118</v>
      </c>
      <c r="D4867" s="9">
        <v>0.59</v>
      </c>
      <c r="E4867" s="9">
        <v>0.55800000000000005</v>
      </c>
      <c r="F4867" s="9">
        <v>0.49399999999999999</v>
      </c>
      <c r="G4867" s="9">
        <v>7588.64</v>
      </c>
      <c r="H4867" s="10">
        <v>4</v>
      </c>
      <c r="I4867" t="str">
        <f>CONCATENATE(Tabela_Brasil[[#This Row],[Município]],"-",Tabela_Brasil[[#This Row],[Estado]])</f>
        <v>Bom Sucesso-PB</v>
      </c>
      <c r="J4867">
        <f>IF(Tabela_Brasil[[#This Row],[IDHM]]&lt;=0.599,1,0)</f>
        <v>1</v>
      </c>
      <c r="K4867" t="str">
        <f>IF(Tabela_Brasil[[#This Row],[IDHM]]&lt;=0.55,"Baixo",IF(Tabela_Brasil[[#This Row],[IDHM]]&lt;=0.699,"Médio",IF(Tabela_Brasil[[#This Row],[IDHM]]&lt;=0.799,"Alto","Muito Alto")))</f>
        <v>Médio</v>
      </c>
      <c r="L4867" t="str">
        <f>VLOOKUP(Tabela_Brasil[[#This Row],[Estado]],'De-Para_Estado_Regiao'!$B$3:$C$29,2,FALSE)</f>
        <v>Nordeste</v>
      </c>
      <c r="M4867">
        <f>IF(Tabela_Brasil[[#This Row],[IBGE_1-4]]&gt;=951,1,0)</f>
        <v>0</v>
      </c>
      <c r="N4867">
        <f>IF(Tabela_Brasil[[#This Row],[COMP_P]]&lt;=2,1,0)</f>
        <v>0</v>
      </c>
    </row>
    <row r="4868" spans="1:14" x14ac:dyDescent="0.25">
      <c r="A4868" s="12" t="s">
        <v>4696</v>
      </c>
      <c r="B4868" s="12" t="s">
        <v>33</v>
      </c>
      <c r="C4868" s="12">
        <v>94</v>
      </c>
      <c r="D4868" s="12">
        <v>0.7</v>
      </c>
      <c r="E4868" s="12">
        <v>0.69199999999999995</v>
      </c>
      <c r="F4868" s="12">
        <v>0.60099999999999998</v>
      </c>
      <c r="G4868" s="12">
        <v>17083.52</v>
      </c>
      <c r="H4868" s="13">
        <v>2</v>
      </c>
      <c r="I4868" t="str">
        <f>CONCATENATE(Tabela_Brasil[[#This Row],[Município]],"-",Tabela_Brasil[[#This Row],[Estado]])</f>
        <v>Marzagão-GO</v>
      </c>
      <c r="J4868">
        <f>IF(Tabela_Brasil[[#This Row],[IDHM]]&lt;=0.599,1,0)</f>
        <v>0</v>
      </c>
      <c r="K4868" t="str">
        <f>IF(Tabela_Brasil[[#This Row],[IDHM]]&lt;=0.55,"Baixo",IF(Tabela_Brasil[[#This Row],[IDHM]]&lt;=0.699,"Médio",IF(Tabela_Brasil[[#This Row],[IDHM]]&lt;=0.799,"Alto","Muito Alto")))</f>
        <v>Alto</v>
      </c>
      <c r="L4868" t="str">
        <f>VLOOKUP(Tabela_Brasil[[#This Row],[Estado]],'De-Para_Estado_Regiao'!$B$3:$C$29,2,FALSE)</f>
        <v>Centro-Oeste</v>
      </c>
      <c r="M4868">
        <f>IF(Tabela_Brasil[[#This Row],[IBGE_1-4]]&gt;=951,1,0)</f>
        <v>0</v>
      </c>
      <c r="N4868">
        <f>IF(Tabela_Brasil[[#This Row],[COMP_P]]&lt;=2,1,0)</f>
        <v>1</v>
      </c>
    </row>
    <row r="4869" spans="1:14" x14ac:dyDescent="0.25">
      <c r="A4869" s="9" t="s">
        <v>4697</v>
      </c>
      <c r="B4869" s="9" t="s">
        <v>7</v>
      </c>
      <c r="C4869" s="9">
        <v>135</v>
      </c>
      <c r="D4869" s="9">
        <v>0.7</v>
      </c>
      <c r="E4869" s="9">
        <v>0.627</v>
      </c>
      <c r="F4869" s="9">
        <v>0.67200000000000004</v>
      </c>
      <c r="G4869" s="9">
        <v>9757.85</v>
      </c>
      <c r="H4869" s="10">
        <v>1</v>
      </c>
      <c r="I4869" t="str">
        <f>CONCATENATE(Tabela_Brasil[[#This Row],[Município]],"-",Tabela_Brasil[[#This Row],[Estado]])</f>
        <v>Areias-SP</v>
      </c>
      <c r="J4869">
        <f>IF(Tabela_Brasil[[#This Row],[IDHM]]&lt;=0.599,1,0)</f>
        <v>0</v>
      </c>
      <c r="K4869" t="str">
        <f>IF(Tabela_Brasil[[#This Row],[IDHM]]&lt;=0.55,"Baixo",IF(Tabela_Brasil[[#This Row],[IDHM]]&lt;=0.699,"Médio",IF(Tabela_Brasil[[#This Row],[IDHM]]&lt;=0.799,"Alto","Muito Alto")))</f>
        <v>Alto</v>
      </c>
      <c r="L4869" t="str">
        <f>VLOOKUP(Tabela_Brasil[[#This Row],[Estado]],'De-Para_Estado_Regiao'!$B$3:$C$29,2,FALSE)</f>
        <v>Sudeste</v>
      </c>
      <c r="M4869">
        <f>IF(Tabela_Brasil[[#This Row],[IBGE_1-4]]&gt;=951,1,0)</f>
        <v>0</v>
      </c>
      <c r="N4869">
        <f>IF(Tabela_Brasil[[#This Row],[COMP_P]]&lt;=2,1,0)</f>
        <v>1</v>
      </c>
    </row>
    <row r="4870" spans="1:14" x14ac:dyDescent="0.25">
      <c r="A4870" s="12" t="s">
        <v>4698</v>
      </c>
      <c r="B4870" s="12" t="s">
        <v>24</v>
      </c>
      <c r="C4870" s="12">
        <v>139</v>
      </c>
      <c r="D4870" s="12">
        <v>0.59899999999999998</v>
      </c>
      <c r="E4870" s="12">
        <v>0.56599999999999995</v>
      </c>
      <c r="F4870" s="12">
        <v>0.50800000000000001</v>
      </c>
      <c r="G4870" s="12">
        <v>7964.2</v>
      </c>
      <c r="H4870" s="13">
        <v>0</v>
      </c>
      <c r="I4870" t="str">
        <f>CONCATENATE(Tabela_Brasil[[#This Row],[Município]],"-",Tabela_Brasil[[#This Row],[Estado]])</f>
        <v>Gavião-BA</v>
      </c>
      <c r="J4870">
        <f>IF(Tabela_Brasil[[#This Row],[IDHM]]&lt;=0.599,1,0)</f>
        <v>1</v>
      </c>
      <c r="K4870" t="str">
        <f>IF(Tabela_Brasil[[#This Row],[IDHM]]&lt;=0.55,"Baixo",IF(Tabela_Brasil[[#This Row],[IDHM]]&lt;=0.699,"Médio",IF(Tabela_Brasil[[#This Row],[IDHM]]&lt;=0.799,"Alto","Muito Alto")))</f>
        <v>Médio</v>
      </c>
      <c r="L4870" t="str">
        <f>VLOOKUP(Tabela_Brasil[[#This Row],[Estado]],'De-Para_Estado_Regiao'!$B$3:$C$29,2,FALSE)</f>
        <v>Nordeste</v>
      </c>
      <c r="M4870">
        <f>IF(Tabela_Brasil[[#This Row],[IBGE_1-4]]&gt;=951,1,0)</f>
        <v>0</v>
      </c>
      <c r="N4870">
        <f>IF(Tabela_Brasil[[#This Row],[COMP_P]]&lt;=2,1,0)</f>
        <v>1</v>
      </c>
    </row>
    <row r="4871" spans="1:14" x14ac:dyDescent="0.25">
      <c r="A4871" s="9" t="s">
        <v>4699</v>
      </c>
      <c r="B4871" s="9" t="s">
        <v>16</v>
      </c>
      <c r="C4871" s="9">
        <v>162</v>
      </c>
      <c r="D4871" s="9">
        <v>0.60699999999999998</v>
      </c>
      <c r="E4871" s="9">
        <v>0.57899999999999996</v>
      </c>
      <c r="F4871" s="9">
        <v>0.48699999999999999</v>
      </c>
      <c r="G4871" s="9">
        <v>8195.93</v>
      </c>
      <c r="H4871" s="10">
        <v>1</v>
      </c>
      <c r="I4871" t="str">
        <f>CONCATENATE(Tabela_Brasil[[#This Row],[Município]],"-",Tabela_Brasil[[#This Row],[Estado]])</f>
        <v>Santa Efigênia De Minas-MG</v>
      </c>
      <c r="J4871">
        <f>IF(Tabela_Brasil[[#This Row],[IDHM]]&lt;=0.599,1,0)</f>
        <v>0</v>
      </c>
      <c r="K4871" t="str">
        <f>IF(Tabela_Brasil[[#This Row],[IDHM]]&lt;=0.55,"Baixo",IF(Tabela_Brasil[[#This Row],[IDHM]]&lt;=0.699,"Médio",IF(Tabela_Brasil[[#This Row],[IDHM]]&lt;=0.799,"Alto","Muito Alto")))</f>
        <v>Médio</v>
      </c>
      <c r="L4871" t="str">
        <f>VLOOKUP(Tabela_Brasil[[#This Row],[Estado]],'De-Para_Estado_Regiao'!$B$3:$C$29,2,FALSE)</f>
        <v>Sudeste</v>
      </c>
      <c r="M4871">
        <f>IF(Tabela_Brasil[[#This Row],[IBGE_1-4]]&gt;=951,1,0)</f>
        <v>0</v>
      </c>
      <c r="N4871">
        <f>IF(Tabela_Brasil[[#This Row],[COMP_P]]&lt;=2,1,0)</f>
        <v>1</v>
      </c>
    </row>
    <row r="4872" spans="1:14" x14ac:dyDescent="0.25">
      <c r="A4872" s="12" t="s">
        <v>4700</v>
      </c>
      <c r="B4872" s="12" t="s">
        <v>82</v>
      </c>
      <c r="C4872" s="12">
        <v>83</v>
      </c>
      <c r="D4872" s="12">
        <v>0.61199999999999999</v>
      </c>
      <c r="E4872" s="12">
        <v>0.57799999999999996</v>
      </c>
      <c r="F4872" s="12">
        <v>0.497</v>
      </c>
      <c r="G4872" s="12">
        <v>8806.11</v>
      </c>
      <c r="H4872" s="13">
        <v>4</v>
      </c>
      <c r="I4872" t="str">
        <f>CONCATENATE(Tabela_Brasil[[#This Row],[Município]],"-",Tabela_Brasil[[#This Row],[Estado]])</f>
        <v>Poço De José De Moura-PB</v>
      </c>
      <c r="J4872">
        <f>IF(Tabela_Brasil[[#This Row],[IDHM]]&lt;=0.599,1,0)</f>
        <v>0</v>
      </c>
      <c r="K4872" t="str">
        <f>IF(Tabela_Brasil[[#This Row],[IDHM]]&lt;=0.55,"Baixo",IF(Tabela_Brasil[[#This Row],[IDHM]]&lt;=0.699,"Médio",IF(Tabela_Brasil[[#This Row],[IDHM]]&lt;=0.799,"Alto","Muito Alto")))</f>
        <v>Médio</v>
      </c>
      <c r="L4872" t="str">
        <f>VLOOKUP(Tabela_Brasil[[#This Row],[Estado]],'De-Para_Estado_Regiao'!$B$3:$C$29,2,FALSE)</f>
        <v>Nordeste</v>
      </c>
      <c r="M4872">
        <f>IF(Tabela_Brasil[[#This Row],[IBGE_1-4]]&gt;=951,1,0)</f>
        <v>0</v>
      </c>
      <c r="N4872">
        <f>IF(Tabela_Brasil[[#This Row],[COMP_P]]&lt;=2,1,0)</f>
        <v>0</v>
      </c>
    </row>
    <row r="4873" spans="1:14" x14ac:dyDescent="0.25">
      <c r="A4873" s="9" t="s">
        <v>4701</v>
      </c>
      <c r="B4873" s="9" t="s">
        <v>16</v>
      </c>
      <c r="C4873" s="9">
        <v>129</v>
      </c>
      <c r="D4873" s="9">
        <v>0.67500000000000004</v>
      </c>
      <c r="E4873" s="9">
        <v>0.63900000000000001</v>
      </c>
      <c r="F4873" s="9">
        <v>0.58399999999999996</v>
      </c>
      <c r="G4873" s="9">
        <v>12521.4</v>
      </c>
      <c r="H4873" s="10">
        <v>1</v>
      </c>
      <c r="I4873" t="str">
        <f>CONCATENATE(Tabela_Brasil[[#This Row],[Município]],"-",Tabela_Brasil[[#This Row],[Estado]])</f>
        <v>Ibituruna-MG</v>
      </c>
      <c r="J4873">
        <f>IF(Tabela_Brasil[[#This Row],[IDHM]]&lt;=0.599,1,0)</f>
        <v>0</v>
      </c>
      <c r="K4873" t="str">
        <f>IF(Tabela_Brasil[[#This Row],[IDHM]]&lt;=0.55,"Baixo",IF(Tabela_Brasil[[#This Row],[IDHM]]&lt;=0.699,"Médio",IF(Tabela_Brasil[[#This Row],[IDHM]]&lt;=0.799,"Alto","Muito Alto")))</f>
        <v>Médio</v>
      </c>
      <c r="L4873" t="str">
        <f>VLOOKUP(Tabela_Brasil[[#This Row],[Estado]],'De-Para_Estado_Regiao'!$B$3:$C$29,2,FALSE)</f>
        <v>Sudeste</v>
      </c>
      <c r="M4873">
        <f>IF(Tabela_Brasil[[#This Row],[IBGE_1-4]]&gt;=951,1,0)</f>
        <v>0</v>
      </c>
      <c r="N4873">
        <f>IF(Tabela_Brasil[[#This Row],[COMP_P]]&lt;=2,1,0)</f>
        <v>1</v>
      </c>
    </row>
    <row r="4874" spans="1:14" x14ac:dyDescent="0.25">
      <c r="A4874" s="12" t="s">
        <v>4702</v>
      </c>
      <c r="B4874" s="12" t="s">
        <v>16</v>
      </c>
      <c r="C4874" s="12">
        <v>110</v>
      </c>
      <c r="D4874" s="12">
        <v>0.59</v>
      </c>
      <c r="E4874" s="12">
        <v>0.58899999999999997</v>
      </c>
      <c r="F4874" s="12">
        <v>0.441</v>
      </c>
      <c r="G4874" s="12">
        <v>8853.89</v>
      </c>
      <c r="H4874" s="13">
        <v>0</v>
      </c>
      <c r="I4874" t="str">
        <f>CONCATENATE(Tabela_Brasil[[#This Row],[Município]],"-",Tabela_Brasil[[#This Row],[Estado]])</f>
        <v>Alvarenga-MG</v>
      </c>
      <c r="J4874">
        <f>IF(Tabela_Brasil[[#This Row],[IDHM]]&lt;=0.599,1,0)</f>
        <v>1</v>
      </c>
      <c r="K4874" t="str">
        <f>IF(Tabela_Brasil[[#This Row],[IDHM]]&lt;=0.55,"Baixo",IF(Tabela_Brasil[[#This Row],[IDHM]]&lt;=0.699,"Médio",IF(Tabela_Brasil[[#This Row],[IDHM]]&lt;=0.799,"Alto","Muito Alto")))</f>
        <v>Médio</v>
      </c>
      <c r="L4874" t="str">
        <f>VLOOKUP(Tabela_Brasil[[#This Row],[Estado]],'De-Para_Estado_Regiao'!$B$3:$C$29,2,FALSE)</f>
        <v>Sudeste</v>
      </c>
      <c r="M4874">
        <f>IF(Tabela_Brasil[[#This Row],[IBGE_1-4]]&gt;=951,1,0)</f>
        <v>0</v>
      </c>
      <c r="N4874">
        <f>IF(Tabela_Brasil[[#This Row],[COMP_P]]&lt;=2,1,0)</f>
        <v>1</v>
      </c>
    </row>
    <row r="4875" spans="1:14" x14ac:dyDescent="0.25">
      <c r="A4875" s="9" t="s">
        <v>4703</v>
      </c>
      <c r="B4875" s="9" t="s">
        <v>16</v>
      </c>
      <c r="C4875" s="9">
        <v>155</v>
      </c>
      <c r="D4875" s="9">
        <v>0.61499999999999999</v>
      </c>
      <c r="E4875" s="9">
        <v>0.58899999999999997</v>
      </c>
      <c r="F4875" s="9">
        <v>0.49199999999999999</v>
      </c>
      <c r="G4875" s="9">
        <v>9384.19</v>
      </c>
      <c r="H4875" s="10">
        <v>1</v>
      </c>
      <c r="I4875" t="str">
        <f>CONCATENATE(Tabela_Brasil[[#This Row],[Município]],"-",Tabela_Brasil[[#This Row],[Estado]])</f>
        <v>Santa Fé De Minas-MG</v>
      </c>
      <c r="J4875">
        <f>IF(Tabela_Brasil[[#This Row],[IDHM]]&lt;=0.599,1,0)</f>
        <v>0</v>
      </c>
      <c r="K4875" t="str">
        <f>IF(Tabela_Brasil[[#This Row],[IDHM]]&lt;=0.55,"Baixo",IF(Tabela_Brasil[[#This Row],[IDHM]]&lt;=0.699,"Médio",IF(Tabela_Brasil[[#This Row],[IDHM]]&lt;=0.799,"Alto","Muito Alto")))</f>
        <v>Médio</v>
      </c>
      <c r="L4875" t="str">
        <f>VLOOKUP(Tabela_Brasil[[#This Row],[Estado]],'De-Para_Estado_Regiao'!$B$3:$C$29,2,FALSE)</f>
        <v>Sudeste</v>
      </c>
      <c r="M4875">
        <f>IF(Tabela_Brasil[[#This Row],[IBGE_1-4]]&gt;=951,1,0)</f>
        <v>0</v>
      </c>
      <c r="N4875">
        <f>IF(Tabela_Brasil[[#This Row],[COMP_P]]&lt;=2,1,0)</f>
        <v>1</v>
      </c>
    </row>
    <row r="4876" spans="1:14" x14ac:dyDescent="0.25">
      <c r="A4876" s="12" t="s">
        <v>4704</v>
      </c>
      <c r="B4876" s="12" t="s">
        <v>16</v>
      </c>
      <c r="C4876" s="12">
        <v>257</v>
      </c>
      <c r="D4876" s="12">
        <v>0.61899999999999999</v>
      </c>
      <c r="E4876" s="12">
        <v>0.60299999999999998</v>
      </c>
      <c r="F4876" s="12">
        <v>0.52900000000000003</v>
      </c>
      <c r="G4876" s="12">
        <v>7754.81</v>
      </c>
      <c r="H4876" s="13">
        <v>0</v>
      </c>
      <c r="I4876" t="str">
        <f>CONCATENATE(Tabela_Brasil[[#This Row],[Município]],"-",Tabela_Brasil[[#This Row],[Estado]])</f>
        <v>Pingo D'Água-MG</v>
      </c>
      <c r="J4876">
        <f>IF(Tabela_Brasil[[#This Row],[IDHM]]&lt;=0.599,1,0)</f>
        <v>0</v>
      </c>
      <c r="K4876" t="str">
        <f>IF(Tabela_Brasil[[#This Row],[IDHM]]&lt;=0.55,"Baixo",IF(Tabela_Brasil[[#This Row],[IDHM]]&lt;=0.699,"Médio",IF(Tabela_Brasil[[#This Row],[IDHM]]&lt;=0.799,"Alto","Muito Alto")))</f>
        <v>Médio</v>
      </c>
      <c r="L4876" t="str">
        <f>VLOOKUP(Tabela_Brasil[[#This Row],[Estado]],'De-Para_Estado_Regiao'!$B$3:$C$29,2,FALSE)</f>
        <v>Sudeste</v>
      </c>
      <c r="M4876">
        <f>IF(Tabela_Brasil[[#This Row],[IBGE_1-4]]&gt;=951,1,0)</f>
        <v>0</v>
      </c>
      <c r="N4876">
        <f>IF(Tabela_Brasil[[#This Row],[COMP_P]]&lt;=2,1,0)</f>
        <v>1</v>
      </c>
    </row>
    <row r="4877" spans="1:14" x14ac:dyDescent="0.25">
      <c r="A4877" s="9" t="s">
        <v>4705</v>
      </c>
      <c r="B4877" s="9" t="s">
        <v>16</v>
      </c>
      <c r="C4877" s="9">
        <v>153</v>
      </c>
      <c r="D4877" s="9">
        <v>0.59399999999999997</v>
      </c>
      <c r="E4877" s="9">
        <v>0.57599999999999996</v>
      </c>
      <c r="F4877" s="9">
        <v>0.45500000000000002</v>
      </c>
      <c r="G4877" s="9">
        <v>8014.65</v>
      </c>
      <c r="H4877" s="10">
        <v>4</v>
      </c>
      <c r="I4877" t="str">
        <f>CONCATENATE(Tabela_Brasil[[#This Row],[Município]],"-",Tabela_Brasil[[#This Row],[Estado]])</f>
        <v>Bertópolis-MG</v>
      </c>
      <c r="J4877">
        <f>IF(Tabela_Brasil[[#This Row],[IDHM]]&lt;=0.599,1,0)</f>
        <v>1</v>
      </c>
      <c r="K4877" t="str">
        <f>IF(Tabela_Brasil[[#This Row],[IDHM]]&lt;=0.55,"Baixo",IF(Tabela_Brasil[[#This Row],[IDHM]]&lt;=0.699,"Médio",IF(Tabela_Brasil[[#This Row],[IDHM]]&lt;=0.799,"Alto","Muito Alto")))</f>
        <v>Médio</v>
      </c>
      <c r="L4877" t="str">
        <f>VLOOKUP(Tabela_Brasil[[#This Row],[Estado]],'De-Para_Estado_Regiao'!$B$3:$C$29,2,FALSE)</f>
        <v>Sudeste</v>
      </c>
      <c r="M4877">
        <f>IF(Tabela_Brasil[[#This Row],[IBGE_1-4]]&gt;=951,1,0)</f>
        <v>0</v>
      </c>
      <c r="N4877">
        <f>IF(Tabela_Brasil[[#This Row],[COMP_P]]&lt;=2,1,0)</f>
        <v>0</v>
      </c>
    </row>
    <row r="4878" spans="1:14" x14ac:dyDescent="0.25">
      <c r="A4878" s="12" t="s">
        <v>4706</v>
      </c>
      <c r="B4878" s="12" t="s">
        <v>16</v>
      </c>
      <c r="C4878" s="12">
        <v>71</v>
      </c>
      <c r="D4878" s="12">
        <v>0.65</v>
      </c>
      <c r="E4878" s="12">
        <v>0.66</v>
      </c>
      <c r="F4878" s="12">
        <v>0.49299999999999999</v>
      </c>
      <c r="G4878" s="12">
        <v>9302.17</v>
      </c>
      <c r="H4878" s="13">
        <v>1</v>
      </c>
      <c r="I4878" t="str">
        <f>CONCATENATE(Tabela_Brasil[[#This Row],[Município]],"-",Tabela_Brasil[[#This Row],[Estado]])</f>
        <v>Santana Do Deserto-MG</v>
      </c>
      <c r="J4878">
        <f>IF(Tabela_Brasil[[#This Row],[IDHM]]&lt;=0.599,1,0)</f>
        <v>0</v>
      </c>
      <c r="K4878" t="str">
        <f>IF(Tabela_Brasil[[#This Row],[IDHM]]&lt;=0.55,"Baixo",IF(Tabela_Brasil[[#This Row],[IDHM]]&lt;=0.699,"Médio",IF(Tabela_Brasil[[#This Row],[IDHM]]&lt;=0.799,"Alto","Muito Alto")))</f>
        <v>Médio</v>
      </c>
      <c r="L4878" t="str">
        <f>VLOOKUP(Tabela_Brasil[[#This Row],[Estado]],'De-Para_Estado_Regiao'!$B$3:$C$29,2,FALSE)</f>
        <v>Sudeste</v>
      </c>
      <c r="M4878">
        <f>IF(Tabela_Brasil[[#This Row],[IBGE_1-4]]&gt;=951,1,0)</f>
        <v>0</v>
      </c>
      <c r="N4878">
        <f>IF(Tabela_Brasil[[#This Row],[COMP_P]]&lt;=2,1,0)</f>
        <v>1</v>
      </c>
    </row>
    <row r="4879" spans="1:14" x14ac:dyDescent="0.25">
      <c r="A4879" s="9" t="s">
        <v>4707</v>
      </c>
      <c r="B4879" s="9" t="s">
        <v>16</v>
      </c>
      <c r="C4879" s="9">
        <v>168</v>
      </c>
      <c r="D4879" s="9">
        <v>0.54400000000000004</v>
      </c>
      <c r="E4879" s="9">
        <v>0.54800000000000004</v>
      </c>
      <c r="F4879" s="9">
        <v>0.37</v>
      </c>
      <c r="G4879" s="9">
        <v>6494.7</v>
      </c>
      <c r="H4879" s="10">
        <v>4</v>
      </c>
      <c r="I4879" t="str">
        <f>CONCATENATE(Tabela_Brasil[[#This Row],[Município]],"-",Tabela_Brasil[[#This Row],[Estado]])</f>
        <v>Fruta De Leite-MG</v>
      </c>
      <c r="J4879">
        <f>IF(Tabela_Brasil[[#This Row],[IDHM]]&lt;=0.599,1,0)</f>
        <v>1</v>
      </c>
      <c r="K4879" t="str">
        <f>IF(Tabela_Brasil[[#This Row],[IDHM]]&lt;=0.55,"Baixo",IF(Tabela_Brasil[[#This Row],[IDHM]]&lt;=0.699,"Médio",IF(Tabela_Brasil[[#This Row],[IDHM]]&lt;=0.799,"Alto","Muito Alto")))</f>
        <v>Baixo</v>
      </c>
      <c r="L4879" t="str">
        <f>VLOOKUP(Tabela_Brasil[[#This Row],[Estado]],'De-Para_Estado_Regiao'!$B$3:$C$29,2,FALSE)</f>
        <v>Sudeste</v>
      </c>
      <c r="M4879">
        <f>IF(Tabela_Brasil[[#This Row],[IBGE_1-4]]&gt;=951,1,0)</f>
        <v>0</v>
      </c>
      <c r="N4879">
        <f>IF(Tabela_Brasil[[#This Row],[COMP_P]]&lt;=2,1,0)</f>
        <v>0</v>
      </c>
    </row>
    <row r="4880" spans="1:14" x14ac:dyDescent="0.25">
      <c r="A4880" s="12" t="s">
        <v>4708</v>
      </c>
      <c r="B4880" s="12" t="s">
        <v>87</v>
      </c>
      <c r="C4880" s="12">
        <v>452</v>
      </c>
      <c r="D4880" s="12">
        <v>0.58799999999999997</v>
      </c>
      <c r="E4880" s="12">
        <v>0.54100000000000004</v>
      </c>
      <c r="F4880" s="12">
        <v>0.51200000000000001</v>
      </c>
      <c r="G4880" s="12">
        <v>5471.49</v>
      </c>
      <c r="H4880" s="13">
        <v>1</v>
      </c>
      <c r="I4880" t="str">
        <f>CONCATENATE(Tabela_Brasil[[#This Row],[Município]],"-",Tabela_Brasil[[#This Row],[Estado]])</f>
        <v>Luís Domingues-MA</v>
      </c>
      <c r="J4880">
        <f>IF(Tabela_Brasil[[#This Row],[IDHM]]&lt;=0.599,1,0)</f>
        <v>1</v>
      </c>
      <c r="K4880" t="str">
        <f>IF(Tabela_Brasil[[#This Row],[IDHM]]&lt;=0.55,"Baixo",IF(Tabela_Brasil[[#This Row],[IDHM]]&lt;=0.699,"Médio",IF(Tabela_Brasil[[#This Row],[IDHM]]&lt;=0.799,"Alto","Muito Alto")))</f>
        <v>Médio</v>
      </c>
      <c r="L4880" t="str">
        <f>VLOOKUP(Tabela_Brasil[[#This Row],[Estado]],'De-Para_Estado_Regiao'!$B$3:$C$29,2,FALSE)</f>
        <v>Nordeste</v>
      </c>
      <c r="M4880">
        <f>IF(Tabela_Brasil[[#This Row],[IBGE_1-4]]&gt;=951,1,0)</f>
        <v>0</v>
      </c>
      <c r="N4880">
        <f>IF(Tabela_Brasil[[#This Row],[COMP_P]]&lt;=2,1,0)</f>
        <v>1</v>
      </c>
    </row>
    <row r="4881" spans="1:14" x14ac:dyDescent="0.25">
      <c r="A4881" s="9" t="s">
        <v>4709</v>
      </c>
      <c r="B4881" s="9" t="s">
        <v>72</v>
      </c>
      <c r="C4881" s="9">
        <v>163</v>
      </c>
      <c r="D4881" s="9">
        <v>0.628</v>
      </c>
      <c r="E4881" s="9">
        <v>0.58099999999999996</v>
      </c>
      <c r="F4881" s="9">
        <v>0.54700000000000004</v>
      </c>
      <c r="G4881" s="9">
        <v>8880.31</v>
      </c>
      <c r="H4881" s="10">
        <v>1</v>
      </c>
      <c r="I4881" t="str">
        <f>CONCATENATE(Tabela_Brasil[[#This Row],[Município]],"-",Tabela_Brasil[[#This Row],[Estado]])</f>
        <v>São Francisco Do Oeste-RN</v>
      </c>
      <c r="J4881">
        <f>IF(Tabela_Brasil[[#This Row],[IDHM]]&lt;=0.599,1,0)</f>
        <v>0</v>
      </c>
      <c r="K4881" t="str">
        <f>IF(Tabela_Brasil[[#This Row],[IDHM]]&lt;=0.55,"Baixo",IF(Tabela_Brasil[[#This Row],[IDHM]]&lt;=0.699,"Médio",IF(Tabela_Brasil[[#This Row],[IDHM]]&lt;=0.799,"Alto","Muito Alto")))</f>
        <v>Médio</v>
      </c>
      <c r="L4881" t="str">
        <f>VLOOKUP(Tabela_Brasil[[#This Row],[Estado]],'De-Para_Estado_Regiao'!$B$3:$C$29,2,FALSE)</f>
        <v>Nordeste</v>
      </c>
      <c r="M4881">
        <f>IF(Tabela_Brasil[[#This Row],[IBGE_1-4]]&gt;=951,1,0)</f>
        <v>0</v>
      </c>
      <c r="N4881">
        <f>IF(Tabela_Brasil[[#This Row],[COMP_P]]&lt;=2,1,0)</f>
        <v>1</v>
      </c>
    </row>
    <row r="4882" spans="1:14" x14ac:dyDescent="0.25">
      <c r="A4882" s="12" t="s">
        <v>4710</v>
      </c>
      <c r="B4882" s="12" t="s">
        <v>82</v>
      </c>
      <c r="C4882" s="12">
        <v>136</v>
      </c>
      <c r="D4882" s="12">
        <v>0.53500000000000003</v>
      </c>
      <c r="E4882" s="12">
        <v>0.48799999999999999</v>
      </c>
      <c r="F4882" s="12">
        <v>0.41399999999999998</v>
      </c>
      <c r="G4882" s="12">
        <v>7176.06</v>
      </c>
      <c r="H4882" s="13">
        <v>2</v>
      </c>
      <c r="I4882" t="str">
        <f>CONCATENATE(Tabela_Brasil[[#This Row],[Município]],"-",Tabela_Brasil[[#This Row],[Estado]])</f>
        <v>Santana De Mangueira-PB</v>
      </c>
      <c r="J4882">
        <f>IF(Tabela_Brasil[[#This Row],[IDHM]]&lt;=0.599,1,0)</f>
        <v>1</v>
      </c>
      <c r="K4882" t="str">
        <f>IF(Tabela_Brasil[[#This Row],[IDHM]]&lt;=0.55,"Baixo",IF(Tabela_Brasil[[#This Row],[IDHM]]&lt;=0.699,"Médio",IF(Tabela_Brasil[[#This Row],[IDHM]]&lt;=0.799,"Alto","Muito Alto")))</f>
        <v>Baixo</v>
      </c>
      <c r="L4882" t="str">
        <f>VLOOKUP(Tabela_Brasil[[#This Row],[Estado]],'De-Para_Estado_Regiao'!$B$3:$C$29,2,FALSE)</f>
        <v>Nordeste</v>
      </c>
      <c r="M4882">
        <f>IF(Tabela_Brasil[[#This Row],[IBGE_1-4]]&gt;=951,1,0)</f>
        <v>0</v>
      </c>
      <c r="N4882">
        <f>IF(Tabela_Brasil[[#This Row],[COMP_P]]&lt;=2,1,0)</f>
        <v>1</v>
      </c>
    </row>
    <row r="4883" spans="1:14" x14ac:dyDescent="0.25">
      <c r="A4883" s="9" t="s">
        <v>4711</v>
      </c>
      <c r="B4883" s="9" t="s">
        <v>7</v>
      </c>
      <c r="C4883" s="9">
        <v>80</v>
      </c>
      <c r="D4883" s="9">
        <v>0.72099999999999997</v>
      </c>
      <c r="E4883" s="9">
        <v>0.72</v>
      </c>
      <c r="F4883" s="9">
        <v>0.61899999999999999</v>
      </c>
      <c r="G4883" s="9">
        <v>17352.37</v>
      </c>
      <c r="H4883" s="10">
        <v>2</v>
      </c>
      <c r="I4883" t="str">
        <f>CONCATENATE(Tabela_Brasil[[#This Row],[Município]],"-",Tabela_Brasil[[#This Row],[Estado]])</f>
        <v>Parisi-SP</v>
      </c>
      <c r="J4883">
        <f>IF(Tabela_Brasil[[#This Row],[IDHM]]&lt;=0.599,1,0)</f>
        <v>0</v>
      </c>
      <c r="K4883" t="str">
        <f>IF(Tabela_Brasil[[#This Row],[IDHM]]&lt;=0.55,"Baixo",IF(Tabela_Brasil[[#This Row],[IDHM]]&lt;=0.699,"Médio",IF(Tabela_Brasil[[#This Row],[IDHM]]&lt;=0.799,"Alto","Muito Alto")))</f>
        <v>Alto</v>
      </c>
      <c r="L4883" t="str">
        <f>VLOOKUP(Tabela_Brasil[[#This Row],[Estado]],'De-Para_Estado_Regiao'!$B$3:$C$29,2,FALSE)</f>
        <v>Sudeste</v>
      </c>
      <c r="M4883">
        <f>IF(Tabela_Brasil[[#This Row],[IBGE_1-4]]&gt;=951,1,0)</f>
        <v>0</v>
      </c>
      <c r="N4883">
        <f>IF(Tabela_Brasil[[#This Row],[COMP_P]]&lt;=2,1,0)</f>
        <v>1</v>
      </c>
    </row>
    <row r="4884" spans="1:14" x14ac:dyDescent="0.25">
      <c r="A4884" s="12" t="s">
        <v>2124</v>
      </c>
      <c r="B4884" s="12" t="s">
        <v>82</v>
      </c>
      <c r="C4884" s="12">
        <v>212</v>
      </c>
      <c r="D4884" s="12">
        <v>0.56000000000000005</v>
      </c>
      <c r="E4884" s="12">
        <v>0.52600000000000002</v>
      </c>
      <c r="F4884" s="12">
        <v>0.45900000000000002</v>
      </c>
      <c r="G4884" s="12">
        <v>7666.51</v>
      </c>
      <c r="H4884" s="13">
        <v>2</v>
      </c>
      <c r="I4884" t="str">
        <f>CONCATENATE(Tabela_Brasil[[#This Row],[Município]],"-",Tabela_Brasil[[#This Row],[Estado]])</f>
        <v>Baraúna-PB</v>
      </c>
      <c r="J4884">
        <f>IF(Tabela_Brasil[[#This Row],[IDHM]]&lt;=0.599,1,0)</f>
        <v>1</v>
      </c>
      <c r="K4884" t="str">
        <f>IF(Tabela_Brasil[[#This Row],[IDHM]]&lt;=0.55,"Baixo",IF(Tabela_Brasil[[#This Row],[IDHM]]&lt;=0.699,"Médio",IF(Tabela_Brasil[[#This Row],[IDHM]]&lt;=0.799,"Alto","Muito Alto")))</f>
        <v>Médio</v>
      </c>
      <c r="L4884" t="str">
        <f>VLOOKUP(Tabela_Brasil[[#This Row],[Estado]],'De-Para_Estado_Regiao'!$B$3:$C$29,2,FALSE)</f>
        <v>Nordeste</v>
      </c>
      <c r="M4884">
        <f>IF(Tabela_Brasil[[#This Row],[IBGE_1-4]]&gt;=951,1,0)</f>
        <v>0</v>
      </c>
      <c r="N4884">
        <f>IF(Tabela_Brasil[[#This Row],[COMP_P]]&lt;=2,1,0)</f>
        <v>1</v>
      </c>
    </row>
    <row r="4885" spans="1:14" x14ac:dyDescent="0.25">
      <c r="A4885" s="9" t="s">
        <v>4712</v>
      </c>
      <c r="B4885" s="9" t="s">
        <v>33</v>
      </c>
      <c r="C4885" s="9">
        <v>78</v>
      </c>
      <c r="D4885" s="9">
        <v>0.68700000000000006</v>
      </c>
      <c r="E4885" s="9">
        <v>0.70699999999999996</v>
      </c>
      <c r="F4885" s="9">
        <v>0.56999999999999995</v>
      </c>
      <c r="G4885" s="9">
        <v>14273.85</v>
      </c>
      <c r="H4885" s="10">
        <v>0</v>
      </c>
      <c r="I4885" t="str">
        <f>CONCATENATE(Tabela_Brasil[[#This Row],[Município]],"-",Tabela_Brasil[[#This Row],[Estado]])</f>
        <v>Buriti De Goiás-GO</v>
      </c>
      <c r="J4885">
        <f>IF(Tabela_Brasil[[#This Row],[IDHM]]&lt;=0.599,1,0)</f>
        <v>0</v>
      </c>
      <c r="K4885" t="str">
        <f>IF(Tabela_Brasil[[#This Row],[IDHM]]&lt;=0.55,"Baixo",IF(Tabela_Brasil[[#This Row],[IDHM]]&lt;=0.699,"Médio",IF(Tabela_Brasil[[#This Row],[IDHM]]&lt;=0.799,"Alto","Muito Alto")))</f>
        <v>Médio</v>
      </c>
      <c r="L4885" t="str">
        <f>VLOOKUP(Tabela_Brasil[[#This Row],[Estado]],'De-Para_Estado_Regiao'!$B$3:$C$29,2,FALSE)</f>
        <v>Centro-Oeste</v>
      </c>
      <c r="M4885">
        <f>IF(Tabela_Brasil[[#This Row],[IBGE_1-4]]&gt;=951,1,0)</f>
        <v>0</v>
      </c>
      <c r="N4885">
        <f>IF(Tabela_Brasil[[#This Row],[COMP_P]]&lt;=2,1,0)</f>
        <v>1</v>
      </c>
    </row>
    <row r="4886" spans="1:14" x14ac:dyDescent="0.25">
      <c r="A4886" s="12" t="s">
        <v>4713</v>
      </c>
      <c r="B4886" s="12" t="s">
        <v>24</v>
      </c>
      <c r="C4886" s="12">
        <v>105</v>
      </c>
      <c r="D4886" s="12">
        <v>0.59899999999999998</v>
      </c>
      <c r="E4886" s="12">
        <v>0.57599999999999996</v>
      </c>
      <c r="F4886" s="12">
        <v>0.48299999999999998</v>
      </c>
      <c r="G4886" s="12">
        <v>9245.76</v>
      </c>
      <c r="H4886" s="13">
        <v>0</v>
      </c>
      <c r="I4886" t="str">
        <f>CONCATENATE(Tabela_Brasil[[#This Row],[Município]],"-",Tabela_Brasil[[#This Row],[Estado]])</f>
        <v>Lafaiete Coutinho-BA</v>
      </c>
      <c r="J4886">
        <f>IF(Tabela_Brasil[[#This Row],[IDHM]]&lt;=0.599,1,0)</f>
        <v>1</v>
      </c>
      <c r="K4886" t="str">
        <f>IF(Tabela_Brasil[[#This Row],[IDHM]]&lt;=0.55,"Baixo",IF(Tabela_Brasil[[#This Row],[IDHM]]&lt;=0.699,"Médio",IF(Tabela_Brasil[[#This Row],[IDHM]]&lt;=0.799,"Alto","Muito Alto")))</f>
        <v>Médio</v>
      </c>
      <c r="L4886" t="str">
        <f>VLOOKUP(Tabela_Brasil[[#This Row],[Estado]],'De-Para_Estado_Regiao'!$B$3:$C$29,2,FALSE)</f>
        <v>Nordeste</v>
      </c>
      <c r="M4886">
        <f>IF(Tabela_Brasil[[#This Row],[IBGE_1-4]]&gt;=951,1,0)</f>
        <v>0</v>
      </c>
      <c r="N4886">
        <f>IF(Tabela_Brasil[[#This Row],[COMP_P]]&lt;=2,1,0)</f>
        <v>1</v>
      </c>
    </row>
    <row r="4887" spans="1:14" x14ac:dyDescent="0.25">
      <c r="A4887" s="9" t="s">
        <v>4714</v>
      </c>
      <c r="B4887" s="9" t="s">
        <v>118</v>
      </c>
      <c r="C4887" s="9">
        <v>175</v>
      </c>
      <c r="D4887" s="9">
        <v>0.56100000000000005</v>
      </c>
      <c r="E4887" s="9">
        <v>0.56299999999999994</v>
      </c>
      <c r="F4887" s="9">
        <v>0.436</v>
      </c>
      <c r="G4887" s="9">
        <v>5364.12</v>
      </c>
      <c r="H4887" s="10">
        <v>0</v>
      </c>
      <c r="I4887" t="str">
        <f>CONCATENATE(Tabela_Brasil[[#This Row],[Município]],"-",Tabela_Brasil[[#This Row],[Estado]])</f>
        <v>Dirceu Arcoverde-PI</v>
      </c>
      <c r="J4887">
        <f>IF(Tabela_Brasil[[#This Row],[IDHM]]&lt;=0.599,1,0)</f>
        <v>1</v>
      </c>
      <c r="K4887" t="str">
        <f>IF(Tabela_Brasil[[#This Row],[IDHM]]&lt;=0.55,"Baixo",IF(Tabela_Brasil[[#This Row],[IDHM]]&lt;=0.699,"Médio",IF(Tabela_Brasil[[#This Row],[IDHM]]&lt;=0.799,"Alto","Muito Alto")))</f>
        <v>Médio</v>
      </c>
      <c r="L4887" t="str">
        <f>VLOOKUP(Tabela_Brasil[[#This Row],[Estado]],'De-Para_Estado_Regiao'!$B$3:$C$29,2,FALSE)</f>
        <v>Nordeste</v>
      </c>
      <c r="M4887">
        <f>IF(Tabela_Brasil[[#This Row],[IBGE_1-4]]&gt;=951,1,0)</f>
        <v>0</v>
      </c>
      <c r="N4887">
        <f>IF(Tabela_Brasil[[#This Row],[COMP_P]]&lt;=2,1,0)</f>
        <v>1</v>
      </c>
    </row>
    <row r="4888" spans="1:14" x14ac:dyDescent="0.25">
      <c r="A4888" s="12" t="s">
        <v>4715</v>
      </c>
      <c r="B4888" s="12" t="s">
        <v>72</v>
      </c>
      <c r="C4888" s="12">
        <v>272</v>
      </c>
      <c r="D4888" s="12">
        <v>0.56899999999999995</v>
      </c>
      <c r="E4888" s="12">
        <v>0.52800000000000002</v>
      </c>
      <c r="F4888" s="12">
        <v>0.48</v>
      </c>
      <c r="G4888" s="12">
        <v>6946.96</v>
      </c>
      <c r="H4888" s="13">
        <v>7</v>
      </c>
      <c r="I4888" t="str">
        <f>CONCATENATE(Tabela_Brasil[[#This Row],[Município]],"-",Tabela_Brasil[[#This Row],[Estado]])</f>
        <v>Japi-RN</v>
      </c>
      <c r="J4888">
        <f>IF(Tabela_Brasil[[#This Row],[IDHM]]&lt;=0.599,1,0)</f>
        <v>1</v>
      </c>
      <c r="K4888" t="str">
        <f>IF(Tabela_Brasil[[#This Row],[IDHM]]&lt;=0.55,"Baixo",IF(Tabela_Brasil[[#This Row],[IDHM]]&lt;=0.699,"Médio",IF(Tabela_Brasil[[#This Row],[IDHM]]&lt;=0.799,"Alto","Muito Alto")))</f>
        <v>Médio</v>
      </c>
      <c r="L4888" t="str">
        <f>VLOOKUP(Tabela_Brasil[[#This Row],[Estado]],'De-Para_Estado_Regiao'!$B$3:$C$29,2,FALSE)</f>
        <v>Nordeste</v>
      </c>
      <c r="M4888">
        <f>IF(Tabela_Brasil[[#This Row],[IBGE_1-4]]&gt;=951,1,0)</f>
        <v>0</v>
      </c>
      <c r="N4888">
        <f>IF(Tabela_Brasil[[#This Row],[COMP_P]]&lt;=2,1,0)</f>
        <v>0</v>
      </c>
    </row>
    <row r="4889" spans="1:14" x14ac:dyDescent="0.25">
      <c r="A4889" s="9" t="s">
        <v>4716</v>
      </c>
      <c r="B4889" s="9" t="s">
        <v>33</v>
      </c>
      <c r="C4889" s="9">
        <v>55</v>
      </c>
      <c r="D4889" s="9">
        <v>0.61699999999999999</v>
      </c>
      <c r="E4889" s="9">
        <v>0.59</v>
      </c>
      <c r="F4889" s="9">
        <v>0.497</v>
      </c>
      <c r="G4889" s="9">
        <v>12330.5</v>
      </c>
      <c r="H4889" s="10">
        <v>0</v>
      </c>
      <c r="I4889" t="str">
        <f>CONCATENATE(Tabela_Brasil[[#This Row],[Município]],"-",Tabela_Brasil[[#This Row],[Estado]])</f>
        <v>Sítio D'Abadia-GO</v>
      </c>
      <c r="J4889">
        <f>IF(Tabela_Brasil[[#This Row],[IDHM]]&lt;=0.599,1,0)</f>
        <v>0</v>
      </c>
      <c r="K4889" t="str">
        <f>IF(Tabela_Brasil[[#This Row],[IDHM]]&lt;=0.55,"Baixo",IF(Tabela_Brasil[[#This Row],[IDHM]]&lt;=0.699,"Médio",IF(Tabela_Brasil[[#This Row],[IDHM]]&lt;=0.799,"Alto","Muito Alto")))</f>
        <v>Médio</v>
      </c>
      <c r="L4889" t="str">
        <f>VLOOKUP(Tabela_Brasil[[#This Row],[Estado]],'De-Para_Estado_Regiao'!$B$3:$C$29,2,FALSE)</f>
        <v>Centro-Oeste</v>
      </c>
      <c r="M4889">
        <f>IF(Tabela_Brasil[[#This Row],[IBGE_1-4]]&gt;=951,1,0)</f>
        <v>0</v>
      </c>
      <c r="N4889">
        <f>IF(Tabela_Brasil[[#This Row],[COMP_P]]&lt;=2,1,0)</f>
        <v>1</v>
      </c>
    </row>
    <row r="4890" spans="1:14" x14ac:dyDescent="0.25">
      <c r="A4890" s="12" t="s">
        <v>4717</v>
      </c>
      <c r="B4890" s="12" t="s">
        <v>111</v>
      </c>
      <c r="C4890" s="12">
        <v>76</v>
      </c>
      <c r="D4890" s="12">
        <v>0.61599999999999999</v>
      </c>
      <c r="E4890" s="12">
        <v>0.58799999999999997</v>
      </c>
      <c r="F4890" s="12">
        <v>0.501</v>
      </c>
      <c r="G4890" s="12">
        <v>13182.06</v>
      </c>
      <c r="H4890" s="13">
        <v>0</v>
      </c>
      <c r="I4890" t="str">
        <f>CONCATENATE(Tabela_Brasil[[#This Row],[Município]],"-",Tabela_Brasil[[#This Row],[Estado]])</f>
        <v>Rio Dos Bois-TO</v>
      </c>
      <c r="J4890">
        <f>IF(Tabela_Brasil[[#This Row],[IDHM]]&lt;=0.599,1,0)</f>
        <v>0</v>
      </c>
      <c r="K4890" t="str">
        <f>IF(Tabela_Brasil[[#This Row],[IDHM]]&lt;=0.55,"Baixo",IF(Tabela_Brasil[[#This Row],[IDHM]]&lt;=0.699,"Médio",IF(Tabela_Brasil[[#This Row],[IDHM]]&lt;=0.799,"Alto","Muito Alto")))</f>
        <v>Médio</v>
      </c>
      <c r="L4890" t="str">
        <f>VLOOKUP(Tabela_Brasil[[#This Row],[Estado]],'De-Para_Estado_Regiao'!$B$3:$C$29,2,FALSE)</f>
        <v>Norte</v>
      </c>
      <c r="M4890">
        <f>IF(Tabela_Brasil[[#This Row],[IBGE_1-4]]&gt;=951,1,0)</f>
        <v>0</v>
      </c>
      <c r="N4890">
        <f>IF(Tabela_Brasil[[#This Row],[COMP_P]]&lt;=2,1,0)</f>
        <v>1</v>
      </c>
    </row>
    <row r="4891" spans="1:14" x14ac:dyDescent="0.25">
      <c r="A4891" s="9" t="s">
        <v>4718</v>
      </c>
      <c r="B4891" s="9" t="s">
        <v>33</v>
      </c>
      <c r="C4891" s="9">
        <v>100</v>
      </c>
      <c r="D4891" s="9">
        <v>0.7</v>
      </c>
      <c r="E4891" s="9">
        <v>0.68799999999999994</v>
      </c>
      <c r="F4891" s="9">
        <v>0.6</v>
      </c>
      <c r="G4891" s="9">
        <v>12583.33</v>
      </c>
      <c r="H4891" s="10">
        <v>14</v>
      </c>
      <c r="I4891" t="str">
        <f>CONCATENATE(Tabela_Brasil[[#This Row],[Município]],"-",Tabela_Brasil[[#This Row],[Estado]])</f>
        <v>Damolândia-GO</v>
      </c>
      <c r="J4891">
        <f>IF(Tabela_Brasil[[#This Row],[IDHM]]&lt;=0.599,1,0)</f>
        <v>0</v>
      </c>
      <c r="K4891" t="str">
        <f>IF(Tabela_Brasil[[#This Row],[IDHM]]&lt;=0.55,"Baixo",IF(Tabela_Brasil[[#This Row],[IDHM]]&lt;=0.699,"Médio",IF(Tabela_Brasil[[#This Row],[IDHM]]&lt;=0.799,"Alto","Muito Alto")))</f>
        <v>Alto</v>
      </c>
      <c r="L4891" t="str">
        <f>VLOOKUP(Tabela_Brasil[[#This Row],[Estado]],'De-Para_Estado_Regiao'!$B$3:$C$29,2,FALSE)</f>
        <v>Centro-Oeste</v>
      </c>
      <c r="M4891">
        <f>IF(Tabela_Brasil[[#This Row],[IBGE_1-4]]&gt;=951,1,0)</f>
        <v>0</v>
      </c>
      <c r="N4891">
        <f>IF(Tabela_Brasil[[#This Row],[COMP_P]]&lt;=2,1,0)</f>
        <v>0</v>
      </c>
    </row>
    <row r="4892" spans="1:14" x14ac:dyDescent="0.25">
      <c r="A4892" s="12" t="s">
        <v>4719</v>
      </c>
      <c r="B4892" s="12" t="s">
        <v>14</v>
      </c>
      <c r="C4892" s="12">
        <v>10</v>
      </c>
      <c r="D4892" s="12">
        <v>0.74</v>
      </c>
      <c r="E4892" s="12">
        <v>0.73199999999999998</v>
      </c>
      <c r="F4892" s="12">
        <v>0.622</v>
      </c>
      <c r="G4892" s="12">
        <v>23543.23</v>
      </c>
      <c r="H4892" s="13">
        <v>3</v>
      </c>
      <c r="I4892" t="str">
        <f>CONCATENATE(Tabela_Brasil[[#This Row],[Município]],"-",Tabela_Brasil[[#This Row],[Estado]])</f>
        <v>Carlos Gomes-RS</v>
      </c>
      <c r="J4892">
        <f>IF(Tabela_Brasil[[#This Row],[IDHM]]&lt;=0.599,1,0)</f>
        <v>0</v>
      </c>
      <c r="K4892" t="str">
        <f>IF(Tabela_Brasil[[#This Row],[IDHM]]&lt;=0.55,"Baixo",IF(Tabela_Brasil[[#This Row],[IDHM]]&lt;=0.699,"Médio",IF(Tabela_Brasil[[#This Row],[IDHM]]&lt;=0.799,"Alto","Muito Alto")))</f>
        <v>Alto</v>
      </c>
      <c r="L4892" t="str">
        <f>VLOOKUP(Tabela_Brasil[[#This Row],[Estado]],'De-Para_Estado_Regiao'!$B$3:$C$29,2,FALSE)</f>
        <v>Sul</v>
      </c>
      <c r="M4892">
        <f>IF(Tabela_Brasil[[#This Row],[IBGE_1-4]]&gt;=951,1,0)</f>
        <v>0</v>
      </c>
      <c r="N4892">
        <f>IF(Tabela_Brasil[[#This Row],[COMP_P]]&lt;=2,1,0)</f>
        <v>0</v>
      </c>
    </row>
    <row r="4893" spans="1:14" x14ac:dyDescent="0.25">
      <c r="A4893" s="9" t="s">
        <v>4720</v>
      </c>
      <c r="B4893" s="9" t="s">
        <v>87</v>
      </c>
      <c r="C4893" s="9">
        <v>133</v>
      </c>
      <c r="D4893" s="9">
        <v>0.51600000000000001</v>
      </c>
      <c r="E4893" s="9">
        <v>0.47799999999999998</v>
      </c>
      <c r="F4893" s="9">
        <v>0.41</v>
      </c>
      <c r="G4893" s="9">
        <v>7209.19</v>
      </c>
      <c r="H4893" s="10">
        <v>0</v>
      </c>
      <c r="I4893" t="str">
        <f>CONCATENATE(Tabela_Brasil[[#This Row],[Município]],"-",Tabela_Brasil[[#This Row],[Estado]])</f>
        <v>São Raimundo Do Doca Bezerra-MA</v>
      </c>
      <c r="J4893">
        <f>IF(Tabela_Brasil[[#This Row],[IDHM]]&lt;=0.599,1,0)</f>
        <v>1</v>
      </c>
      <c r="K4893" t="str">
        <f>IF(Tabela_Brasil[[#This Row],[IDHM]]&lt;=0.55,"Baixo",IF(Tabela_Brasil[[#This Row],[IDHM]]&lt;=0.699,"Médio",IF(Tabela_Brasil[[#This Row],[IDHM]]&lt;=0.799,"Alto","Muito Alto")))</f>
        <v>Baixo</v>
      </c>
      <c r="L4893" t="str">
        <f>VLOOKUP(Tabela_Brasil[[#This Row],[Estado]],'De-Para_Estado_Regiao'!$B$3:$C$29,2,FALSE)</f>
        <v>Nordeste</v>
      </c>
      <c r="M4893">
        <f>IF(Tabela_Brasil[[#This Row],[IBGE_1-4]]&gt;=951,1,0)</f>
        <v>0</v>
      </c>
      <c r="N4893">
        <f>IF(Tabela_Brasil[[#This Row],[COMP_P]]&lt;=2,1,0)</f>
        <v>1</v>
      </c>
    </row>
    <row r="4894" spans="1:14" x14ac:dyDescent="0.25">
      <c r="A4894" s="12" t="s">
        <v>4721</v>
      </c>
      <c r="B4894" s="12" t="s">
        <v>14</v>
      </c>
      <c r="C4894" s="12">
        <v>15</v>
      </c>
      <c r="D4894" s="12">
        <v>0.746</v>
      </c>
      <c r="E4894" s="12">
        <v>0.76500000000000001</v>
      </c>
      <c r="F4894" s="12">
        <v>0.63700000000000001</v>
      </c>
      <c r="G4894" s="12">
        <v>20545.11</v>
      </c>
      <c r="H4894" s="13">
        <v>2</v>
      </c>
      <c r="I4894" t="str">
        <f>CONCATENATE(Tabela_Brasil[[#This Row],[Município]],"-",Tabela_Brasil[[#This Row],[Estado]])</f>
        <v>Santa Tereza-RS</v>
      </c>
      <c r="J4894">
        <f>IF(Tabela_Brasil[[#This Row],[IDHM]]&lt;=0.599,1,0)</f>
        <v>0</v>
      </c>
      <c r="K4894" t="str">
        <f>IF(Tabela_Brasil[[#This Row],[IDHM]]&lt;=0.55,"Baixo",IF(Tabela_Brasil[[#This Row],[IDHM]]&lt;=0.699,"Médio",IF(Tabela_Brasil[[#This Row],[IDHM]]&lt;=0.799,"Alto","Muito Alto")))</f>
        <v>Alto</v>
      </c>
      <c r="L4894" t="str">
        <f>VLOOKUP(Tabela_Brasil[[#This Row],[Estado]],'De-Para_Estado_Regiao'!$B$3:$C$29,2,FALSE)</f>
        <v>Sul</v>
      </c>
      <c r="M4894">
        <f>IF(Tabela_Brasil[[#This Row],[IBGE_1-4]]&gt;=951,1,0)</f>
        <v>0</v>
      </c>
      <c r="N4894">
        <f>IF(Tabela_Brasil[[#This Row],[COMP_P]]&lt;=2,1,0)</f>
        <v>1</v>
      </c>
    </row>
    <row r="4895" spans="1:14" x14ac:dyDescent="0.25">
      <c r="A4895" s="9" t="s">
        <v>4722</v>
      </c>
      <c r="B4895" s="9" t="s">
        <v>29</v>
      </c>
      <c r="C4895" s="9">
        <v>49</v>
      </c>
      <c r="D4895" s="9">
        <v>0.66400000000000003</v>
      </c>
      <c r="E4895" s="9">
        <v>0.63800000000000001</v>
      </c>
      <c r="F4895" s="9">
        <v>0.56000000000000005</v>
      </c>
      <c r="G4895" s="9">
        <v>23576.94</v>
      </c>
      <c r="H4895" s="10">
        <v>1</v>
      </c>
      <c r="I4895" t="str">
        <f>CONCATENATE(Tabela_Brasil[[#This Row],[Município]],"-",Tabela_Brasil[[#This Row],[Estado]])</f>
        <v>Serra Nova Dourada-MT</v>
      </c>
      <c r="J4895">
        <f>IF(Tabela_Brasil[[#This Row],[IDHM]]&lt;=0.599,1,0)</f>
        <v>0</v>
      </c>
      <c r="K4895" t="str">
        <f>IF(Tabela_Brasil[[#This Row],[IDHM]]&lt;=0.55,"Baixo",IF(Tabela_Brasil[[#This Row],[IDHM]]&lt;=0.699,"Médio",IF(Tabela_Brasil[[#This Row],[IDHM]]&lt;=0.799,"Alto","Muito Alto")))</f>
        <v>Médio</v>
      </c>
      <c r="L4895" t="str">
        <f>VLOOKUP(Tabela_Brasil[[#This Row],[Estado]],'De-Para_Estado_Regiao'!$B$3:$C$29,2,FALSE)</f>
        <v>Centro-Oeste</v>
      </c>
      <c r="M4895">
        <f>IF(Tabela_Brasil[[#This Row],[IBGE_1-4]]&gt;=951,1,0)</f>
        <v>0</v>
      </c>
      <c r="N4895">
        <f>IF(Tabela_Brasil[[#This Row],[COMP_P]]&lt;=2,1,0)</f>
        <v>1</v>
      </c>
    </row>
    <row r="4896" spans="1:14" x14ac:dyDescent="0.25">
      <c r="A4896" s="12" t="s">
        <v>4723</v>
      </c>
      <c r="B4896" s="12" t="s">
        <v>59</v>
      </c>
      <c r="C4896" s="12">
        <v>18</v>
      </c>
      <c r="D4896" s="12">
        <v>0.72</v>
      </c>
      <c r="E4896" s="12">
        <v>0.68799999999999994</v>
      </c>
      <c r="F4896" s="12">
        <v>0.63300000000000001</v>
      </c>
      <c r="G4896" s="12">
        <v>21364.1</v>
      </c>
      <c r="H4896" s="13">
        <v>1</v>
      </c>
      <c r="I4896" t="str">
        <f>CONCATENATE(Tabela_Brasil[[#This Row],[Município]],"-",Tabela_Brasil[[#This Row],[Estado]])</f>
        <v>Tigrinhos-SC</v>
      </c>
      <c r="J4896">
        <f>IF(Tabela_Brasil[[#This Row],[IDHM]]&lt;=0.599,1,0)</f>
        <v>0</v>
      </c>
      <c r="K4896" t="str">
        <f>IF(Tabela_Brasil[[#This Row],[IDHM]]&lt;=0.55,"Baixo",IF(Tabela_Brasil[[#This Row],[IDHM]]&lt;=0.699,"Médio",IF(Tabela_Brasil[[#This Row],[IDHM]]&lt;=0.799,"Alto","Muito Alto")))</f>
        <v>Alto</v>
      </c>
      <c r="L4896" t="str">
        <f>VLOOKUP(Tabela_Brasil[[#This Row],[Estado]],'De-Para_Estado_Regiao'!$B$3:$C$29,2,FALSE)</f>
        <v>Sul</v>
      </c>
      <c r="M4896">
        <f>IF(Tabela_Brasil[[#This Row],[IBGE_1-4]]&gt;=951,1,0)</f>
        <v>0</v>
      </c>
      <c r="N4896">
        <f>IF(Tabela_Brasil[[#This Row],[COMP_P]]&lt;=2,1,0)</f>
        <v>1</v>
      </c>
    </row>
    <row r="4897" spans="1:14" x14ac:dyDescent="0.25">
      <c r="A4897" s="9" t="s">
        <v>4724</v>
      </c>
      <c r="B4897" s="9" t="s">
        <v>16</v>
      </c>
      <c r="C4897" s="9">
        <v>150</v>
      </c>
      <c r="D4897" s="9">
        <v>0.63</v>
      </c>
      <c r="E4897" s="9">
        <v>0.61</v>
      </c>
      <c r="F4897" s="9">
        <v>0.499</v>
      </c>
      <c r="G4897" s="9">
        <v>8969.23</v>
      </c>
      <c r="H4897" s="10">
        <v>5</v>
      </c>
      <c r="I4897" t="str">
        <f>CONCATENATE(Tabela_Brasil[[#This Row],[Município]],"-",Tabela_Brasil[[#This Row],[Estado]])</f>
        <v>Acaiaca-MG</v>
      </c>
      <c r="J4897">
        <f>IF(Tabela_Brasil[[#This Row],[IDHM]]&lt;=0.599,1,0)</f>
        <v>0</v>
      </c>
      <c r="K4897" t="str">
        <f>IF(Tabela_Brasil[[#This Row],[IDHM]]&lt;=0.55,"Baixo",IF(Tabela_Brasil[[#This Row],[IDHM]]&lt;=0.699,"Médio",IF(Tabela_Brasil[[#This Row],[IDHM]]&lt;=0.799,"Alto","Muito Alto")))</f>
        <v>Médio</v>
      </c>
      <c r="L4897" t="str">
        <f>VLOOKUP(Tabela_Brasil[[#This Row],[Estado]],'De-Para_Estado_Regiao'!$B$3:$C$29,2,FALSE)</f>
        <v>Sudeste</v>
      </c>
      <c r="M4897">
        <f>IF(Tabela_Brasil[[#This Row],[IBGE_1-4]]&gt;=951,1,0)</f>
        <v>0</v>
      </c>
      <c r="N4897">
        <f>IF(Tabela_Brasil[[#This Row],[COMP_P]]&lt;=2,1,0)</f>
        <v>0</v>
      </c>
    </row>
    <row r="4898" spans="1:14" x14ac:dyDescent="0.25">
      <c r="A4898" s="12" t="s">
        <v>4725</v>
      </c>
      <c r="B4898" s="12" t="s">
        <v>16</v>
      </c>
      <c r="C4898" s="12">
        <v>61</v>
      </c>
      <c r="D4898" s="12">
        <v>0.65500000000000003</v>
      </c>
      <c r="E4898" s="12">
        <v>0.623</v>
      </c>
      <c r="F4898" s="12">
        <v>0.54600000000000004</v>
      </c>
      <c r="G4898" s="12">
        <v>10388.469999999999</v>
      </c>
      <c r="H4898" s="13">
        <v>1</v>
      </c>
      <c r="I4898" t="str">
        <f>CONCATENATE(Tabela_Brasil[[#This Row],[Município]],"-",Tabela_Brasil[[#This Row],[Estado]])</f>
        <v>Lamim-MG</v>
      </c>
      <c r="J4898">
        <f>IF(Tabela_Brasil[[#This Row],[IDHM]]&lt;=0.599,1,0)</f>
        <v>0</v>
      </c>
      <c r="K4898" t="str">
        <f>IF(Tabela_Brasil[[#This Row],[IDHM]]&lt;=0.55,"Baixo",IF(Tabela_Brasil[[#This Row],[IDHM]]&lt;=0.699,"Médio",IF(Tabela_Brasil[[#This Row],[IDHM]]&lt;=0.799,"Alto","Muito Alto")))</f>
        <v>Médio</v>
      </c>
      <c r="L4898" t="str">
        <f>VLOOKUP(Tabela_Brasil[[#This Row],[Estado]],'De-Para_Estado_Regiao'!$B$3:$C$29,2,FALSE)</f>
        <v>Sudeste</v>
      </c>
      <c r="M4898">
        <f>IF(Tabela_Brasil[[#This Row],[IBGE_1-4]]&gt;=951,1,0)</f>
        <v>0</v>
      </c>
      <c r="N4898">
        <f>IF(Tabela_Brasil[[#This Row],[COMP_P]]&lt;=2,1,0)</f>
        <v>1</v>
      </c>
    </row>
    <row r="4899" spans="1:14" x14ac:dyDescent="0.25">
      <c r="A4899" s="9" t="s">
        <v>4726</v>
      </c>
      <c r="B4899" s="9" t="s">
        <v>16</v>
      </c>
      <c r="C4899" s="9">
        <v>53</v>
      </c>
      <c r="D4899" s="9">
        <v>0.65200000000000002</v>
      </c>
      <c r="E4899" s="9">
        <v>0.60799999999999998</v>
      </c>
      <c r="F4899" s="9">
        <v>0.55500000000000005</v>
      </c>
      <c r="G4899" s="9">
        <v>15756.02</v>
      </c>
      <c r="H4899" s="10">
        <v>2</v>
      </c>
      <c r="I4899" t="str">
        <f>CONCATENATE(Tabela_Brasil[[#This Row],[Município]],"-",Tabela_Brasil[[#This Row],[Estado]])</f>
        <v>Casa Grande-MG</v>
      </c>
      <c r="J4899">
        <f>IF(Tabela_Brasil[[#This Row],[IDHM]]&lt;=0.599,1,0)</f>
        <v>0</v>
      </c>
      <c r="K4899" t="str">
        <f>IF(Tabela_Brasil[[#This Row],[IDHM]]&lt;=0.55,"Baixo",IF(Tabela_Brasil[[#This Row],[IDHM]]&lt;=0.699,"Médio",IF(Tabela_Brasil[[#This Row],[IDHM]]&lt;=0.799,"Alto","Muito Alto")))</f>
        <v>Médio</v>
      </c>
      <c r="L4899" t="str">
        <f>VLOOKUP(Tabela_Brasil[[#This Row],[Estado]],'De-Para_Estado_Regiao'!$B$3:$C$29,2,FALSE)</f>
        <v>Sudeste</v>
      </c>
      <c r="M4899">
        <f>IF(Tabela_Brasil[[#This Row],[IBGE_1-4]]&gt;=951,1,0)</f>
        <v>0</v>
      </c>
      <c r="N4899">
        <f>IF(Tabela_Brasil[[#This Row],[COMP_P]]&lt;=2,1,0)</f>
        <v>1</v>
      </c>
    </row>
    <row r="4900" spans="1:14" x14ac:dyDescent="0.25">
      <c r="A4900" s="12" t="s">
        <v>4727</v>
      </c>
      <c r="B4900" s="12" t="s">
        <v>16</v>
      </c>
      <c r="C4900" s="12">
        <v>112</v>
      </c>
      <c r="D4900" s="12">
        <v>0.625</v>
      </c>
      <c r="E4900" s="12">
        <v>0.58199999999999996</v>
      </c>
      <c r="F4900" s="12">
        <v>0.52300000000000002</v>
      </c>
      <c r="G4900" s="12">
        <v>7934.84</v>
      </c>
      <c r="H4900" s="13">
        <v>2</v>
      </c>
      <c r="I4900" t="str">
        <f>CONCATENATE(Tabela_Brasil[[#This Row],[Município]],"-",Tabela_Brasil[[#This Row],[Estado]])</f>
        <v>Brás Pires-MG</v>
      </c>
      <c r="J4900">
        <f>IF(Tabela_Brasil[[#This Row],[IDHM]]&lt;=0.599,1,0)</f>
        <v>0</v>
      </c>
      <c r="K4900" t="str">
        <f>IF(Tabela_Brasil[[#This Row],[IDHM]]&lt;=0.55,"Baixo",IF(Tabela_Brasil[[#This Row],[IDHM]]&lt;=0.699,"Médio",IF(Tabela_Brasil[[#This Row],[IDHM]]&lt;=0.799,"Alto","Muito Alto")))</f>
        <v>Médio</v>
      </c>
      <c r="L4900" t="str">
        <f>VLOOKUP(Tabela_Brasil[[#This Row],[Estado]],'De-Para_Estado_Regiao'!$B$3:$C$29,2,FALSE)</f>
        <v>Sudeste</v>
      </c>
      <c r="M4900">
        <f>IF(Tabela_Brasil[[#This Row],[IBGE_1-4]]&gt;=951,1,0)</f>
        <v>0</v>
      </c>
      <c r="N4900">
        <f>IF(Tabela_Brasil[[#This Row],[COMP_P]]&lt;=2,1,0)</f>
        <v>1</v>
      </c>
    </row>
    <row r="4901" spans="1:14" x14ac:dyDescent="0.25">
      <c r="A4901" s="9" t="s">
        <v>4728</v>
      </c>
      <c r="B4901" s="9" t="s">
        <v>118</v>
      </c>
      <c r="C4901" s="9">
        <v>124</v>
      </c>
      <c r="D4901" s="9">
        <v>0.54100000000000004</v>
      </c>
      <c r="E4901" s="9">
        <v>0.504</v>
      </c>
      <c r="F4901" s="9">
        <v>0.42099999999999999</v>
      </c>
      <c r="G4901" s="9">
        <v>7166.09</v>
      </c>
      <c r="H4901" s="10">
        <v>0</v>
      </c>
      <c r="I4901" t="str">
        <f>CONCATENATE(Tabela_Brasil[[#This Row],[Município]],"-",Tabela_Brasil[[#This Row],[Estado]])</f>
        <v>Lagoa Do Sítio-PI</v>
      </c>
      <c r="J4901">
        <f>IF(Tabela_Brasil[[#This Row],[IDHM]]&lt;=0.599,1,0)</f>
        <v>1</v>
      </c>
      <c r="K4901" t="str">
        <f>IF(Tabela_Brasil[[#This Row],[IDHM]]&lt;=0.55,"Baixo",IF(Tabela_Brasil[[#This Row],[IDHM]]&lt;=0.699,"Médio",IF(Tabela_Brasil[[#This Row],[IDHM]]&lt;=0.799,"Alto","Muito Alto")))</f>
        <v>Baixo</v>
      </c>
      <c r="L4901" t="str">
        <f>VLOOKUP(Tabela_Brasil[[#This Row],[Estado]],'De-Para_Estado_Regiao'!$B$3:$C$29,2,FALSE)</f>
        <v>Nordeste</v>
      </c>
      <c r="M4901">
        <f>IF(Tabela_Brasil[[#This Row],[IBGE_1-4]]&gt;=951,1,0)</f>
        <v>0</v>
      </c>
      <c r="N4901">
        <f>IF(Tabela_Brasil[[#This Row],[COMP_P]]&lt;=2,1,0)</f>
        <v>1</v>
      </c>
    </row>
    <row r="4902" spans="1:14" x14ac:dyDescent="0.25">
      <c r="A4902" s="12" t="s">
        <v>48</v>
      </c>
      <c r="B4902" s="12" t="s">
        <v>94</v>
      </c>
      <c r="C4902" s="12">
        <v>146</v>
      </c>
      <c r="D4902" s="12">
        <v>0.59299999999999997</v>
      </c>
      <c r="E4902" s="12">
        <v>0.58699999999999997</v>
      </c>
      <c r="F4902" s="12">
        <v>0.46400000000000002</v>
      </c>
      <c r="G4902" s="12">
        <v>8036.87</v>
      </c>
      <c r="H4902" s="13">
        <v>1</v>
      </c>
      <c r="I4902" t="str">
        <f>CONCATENATE(Tabela_Brasil[[#This Row],[Município]],"-",Tabela_Brasil[[#This Row],[Estado]])</f>
        <v>Belém-AL</v>
      </c>
      <c r="J4902">
        <f>IF(Tabela_Brasil[[#This Row],[IDHM]]&lt;=0.599,1,0)</f>
        <v>1</v>
      </c>
      <c r="K4902" t="str">
        <f>IF(Tabela_Brasil[[#This Row],[IDHM]]&lt;=0.55,"Baixo",IF(Tabela_Brasil[[#This Row],[IDHM]]&lt;=0.699,"Médio",IF(Tabela_Brasil[[#This Row],[IDHM]]&lt;=0.799,"Alto","Muito Alto")))</f>
        <v>Médio</v>
      </c>
      <c r="L4902" t="str">
        <f>VLOOKUP(Tabela_Brasil[[#This Row],[Estado]],'De-Para_Estado_Regiao'!$B$3:$C$29,2,FALSE)</f>
        <v>Nordeste</v>
      </c>
      <c r="M4902">
        <f>IF(Tabela_Brasil[[#This Row],[IBGE_1-4]]&gt;=951,1,0)</f>
        <v>0</v>
      </c>
      <c r="N4902">
        <f>IF(Tabela_Brasil[[#This Row],[COMP_P]]&lt;=2,1,0)</f>
        <v>1</v>
      </c>
    </row>
    <row r="4903" spans="1:14" x14ac:dyDescent="0.25">
      <c r="A4903" s="9" t="s">
        <v>4729</v>
      </c>
      <c r="B4903" s="9" t="s">
        <v>16</v>
      </c>
      <c r="C4903" s="9">
        <v>85</v>
      </c>
      <c r="D4903" s="9">
        <v>0.57999999999999996</v>
      </c>
      <c r="E4903" s="9">
        <v>0.54800000000000004</v>
      </c>
      <c r="F4903" s="9">
        <v>0.46300000000000002</v>
      </c>
      <c r="G4903" s="9">
        <v>8314.8700000000008</v>
      </c>
      <c r="H4903" s="10">
        <v>2</v>
      </c>
      <c r="I4903" t="str">
        <f>CONCATENATE(Tabela_Brasil[[#This Row],[Município]],"-",Tabela_Brasil[[#This Row],[Estado]])</f>
        <v>Santa Cruz De Salinas-MG</v>
      </c>
      <c r="J4903">
        <f>IF(Tabela_Brasil[[#This Row],[IDHM]]&lt;=0.599,1,0)</f>
        <v>1</v>
      </c>
      <c r="K4903" t="str">
        <f>IF(Tabela_Brasil[[#This Row],[IDHM]]&lt;=0.55,"Baixo",IF(Tabela_Brasil[[#This Row],[IDHM]]&lt;=0.699,"Médio",IF(Tabela_Brasil[[#This Row],[IDHM]]&lt;=0.799,"Alto","Muito Alto")))</f>
        <v>Médio</v>
      </c>
      <c r="L4903" t="str">
        <f>VLOOKUP(Tabela_Brasil[[#This Row],[Estado]],'De-Para_Estado_Regiao'!$B$3:$C$29,2,FALSE)</f>
        <v>Sudeste</v>
      </c>
      <c r="M4903">
        <f>IF(Tabela_Brasil[[#This Row],[IBGE_1-4]]&gt;=951,1,0)</f>
        <v>0</v>
      </c>
      <c r="N4903">
        <f>IF(Tabela_Brasil[[#This Row],[COMP_P]]&lt;=2,1,0)</f>
        <v>1</v>
      </c>
    </row>
    <row r="4904" spans="1:14" x14ac:dyDescent="0.25">
      <c r="A4904" s="12" t="s">
        <v>4730</v>
      </c>
      <c r="B4904" s="12" t="s">
        <v>22</v>
      </c>
      <c r="C4904" s="12">
        <v>57</v>
      </c>
      <c r="D4904" s="12">
        <v>0.68200000000000005</v>
      </c>
      <c r="E4904" s="12">
        <v>0.66900000000000004</v>
      </c>
      <c r="F4904" s="12">
        <v>0.6</v>
      </c>
      <c r="G4904" s="12">
        <v>25825.96</v>
      </c>
      <c r="H4904" s="13">
        <v>2</v>
      </c>
      <c r="I4904" t="str">
        <f>CONCATENATE(Tabela_Brasil[[#This Row],[Município]],"-",Tabela_Brasil[[#This Row],[Estado]])</f>
        <v>Jardim Olinda-PR</v>
      </c>
      <c r="J4904">
        <f>IF(Tabela_Brasil[[#This Row],[IDHM]]&lt;=0.599,1,0)</f>
        <v>0</v>
      </c>
      <c r="K4904" t="str">
        <f>IF(Tabela_Brasil[[#This Row],[IDHM]]&lt;=0.55,"Baixo",IF(Tabela_Brasil[[#This Row],[IDHM]]&lt;=0.699,"Médio",IF(Tabela_Brasil[[#This Row],[IDHM]]&lt;=0.799,"Alto","Muito Alto")))</f>
        <v>Médio</v>
      </c>
      <c r="L4904" t="str">
        <f>VLOOKUP(Tabela_Brasil[[#This Row],[Estado]],'De-Para_Estado_Regiao'!$B$3:$C$29,2,FALSE)</f>
        <v>Sul</v>
      </c>
      <c r="M4904">
        <f>IF(Tabela_Brasil[[#This Row],[IBGE_1-4]]&gt;=951,1,0)</f>
        <v>0</v>
      </c>
      <c r="N4904">
        <f>IF(Tabela_Brasil[[#This Row],[COMP_P]]&lt;=2,1,0)</f>
        <v>1</v>
      </c>
    </row>
    <row r="4905" spans="1:14" x14ac:dyDescent="0.25">
      <c r="A4905" s="9" t="s">
        <v>4731</v>
      </c>
      <c r="B4905" s="9" t="s">
        <v>111</v>
      </c>
      <c r="C4905" s="9">
        <v>299</v>
      </c>
      <c r="D4905" s="9">
        <v>0.60599999999999998</v>
      </c>
      <c r="E4905" s="9">
        <v>0.54600000000000004</v>
      </c>
      <c r="F4905" s="9">
        <v>0.59</v>
      </c>
      <c r="G4905" s="9">
        <v>8045.7</v>
      </c>
      <c r="H4905" s="10">
        <v>0</v>
      </c>
      <c r="I4905" t="str">
        <f>CONCATENATE(Tabela_Brasil[[#This Row],[Município]],"-",Tabela_Brasil[[#This Row],[Estado]])</f>
        <v>Sampaio-TO</v>
      </c>
      <c r="J4905">
        <f>IF(Tabela_Brasil[[#This Row],[IDHM]]&lt;=0.599,1,0)</f>
        <v>0</v>
      </c>
      <c r="K4905" t="str">
        <f>IF(Tabela_Brasil[[#This Row],[IDHM]]&lt;=0.55,"Baixo",IF(Tabela_Brasil[[#This Row],[IDHM]]&lt;=0.699,"Médio",IF(Tabela_Brasil[[#This Row],[IDHM]]&lt;=0.799,"Alto","Muito Alto")))</f>
        <v>Médio</v>
      </c>
      <c r="L4905" t="str">
        <f>VLOOKUP(Tabela_Brasil[[#This Row],[Estado]],'De-Para_Estado_Regiao'!$B$3:$C$29,2,FALSE)</f>
        <v>Norte</v>
      </c>
      <c r="M4905">
        <f>IF(Tabela_Brasil[[#This Row],[IBGE_1-4]]&gt;=951,1,0)</f>
        <v>0</v>
      </c>
      <c r="N4905">
        <f>IF(Tabela_Brasil[[#This Row],[COMP_P]]&lt;=2,1,0)</f>
        <v>1</v>
      </c>
    </row>
    <row r="4906" spans="1:14" x14ac:dyDescent="0.25">
      <c r="A4906" s="12" t="s">
        <v>4732</v>
      </c>
      <c r="B4906" s="12" t="s">
        <v>59</v>
      </c>
      <c r="C4906" s="12">
        <v>17</v>
      </c>
      <c r="D4906" s="12">
        <v>0.71799999999999997</v>
      </c>
      <c r="E4906" s="12">
        <v>0.70499999999999996</v>
      </c>
      <c r="F4906" s="12">
        <v>0.62</v>
      </c>
      <c r="G4906" s="12">
        <v>22516.65</v>
      </c>
      <c r="H4906" s="13">
        <v>1</v>
      </c>
      <c r="I4906" t="str">
        <f>CONCATENATE(Tabela_Brasil[[#This Row],[Município]],"-",Tabela_Brasil[[#This Row],[Estado]])</f>
        <v>Paial-SC</v>
      </c>
      <c r="J4906">
        <f>IF(Tabela_Brasil[[#This Row],[IDHM]]&lt;=0.599,1,0)</f>
        <v>0</v>
      </c>
      <c r="K4906" t="str">
        <f>IF(Tabela_Brasil[[#This Row],[IDHM]]&lt;=0.55,"Baixo",IF(Tabela_Brasil[[#This Row],[IDHM]]&lt;=0.699,"Médio",IF(Tabela_Brasil[[#This Row],[IDHM]]&lt;=0.799,"Alto","Muito Alto")))</f>
        <v>Alto</v>
      </c>
      <c r="L4906" t="str">
        <f>VLOOKUP(Tabela_Brasil[[#This Row],[Estado]],'De-Para_Estado_Regiao'!$B$3:$C$29,2,FALSE)</f>
        <v>Sul</v>
      </c>
      <c r="M4906">
        <f>IF(Tabela_Brasil[[#This Row],[IBGE_1-4]]&gt;=951,1,0)</f>
        <v>0</v>
      </c>
      <c r="N4906">
        <f>IF(Tabela_Brasil[[#This Row],[COMP_P]]&lt;=2,1,0)</f>
        <v>1</v>
      </c>
    </row>
    <row r="4907" spans="1:14" x14ac:dyDescent="0.25">
      <c r="A4907" s="9" t="s">
        <v>4733</v>
      </c>
      <c r="B4907" s="9" t="s">
        <v>87</v>
      </c>
      <c r="C4907" s="9">
        <v>182</v>
      </c>
      <c r="D4907" s="9">
        <v>0.54600000000000004</v>
      </c>
      <c r="E4907" s="9">
        <v>0.53100000000000003</v>
      </c>
      <c r="F4907" s="9">
        <v>0.42599999999999999</v>
      </c>
      <c r="G4907" s="9">
        <v>6542.84</v>
      </c>
      <c r="H4907" s="10">
        <v>5</v>
      </c>
      <c r="I4907" t="str">
        <f>CONCATENATE(Tabela_Brasil[[#This Row],[Município]],"-",Tabela_Brasil[[#This Row],[Estado]])</f>
        <v>Benedito Leite-MA</v>
      </c>
      <c r="J4907">
        <f>IF(Tabela_Brasil[[#This Row],[IDHM]]&lt;=0.599,1,0)</f>
        <v>1</v>
      </c>
      <c r="K4907" t="str">
        <f>IF(Tabela_Brasil[[#This Row],[IDHM]]&lt;=0.55,"Baixo",IF(Tabela_Brasil[[#This Row],[IDHM]]&lt;=0.699,"Médio",IF(Tabela_Brasil[[#This Row],[IDHM]]&lt;=0.799,"Alto","Muito Alto")))</f>
        <v>Baixo</v>
      </c>
      <c r="L4907" t="str">
        <f>VLOOKUP(Tabela_Brasil[[#This Row],[Estado]],'De-Para_Estado_Regiao'!$B$3:$C$29,2,FALSE)</f>
        <v>Nordeste</v>
      </c>
      <c r="M4907">
        <f>IF(Tabela_Brasil[[#This Row],[IBGE_1-4]]&gt;=951,1,0)</f>
        <v>0</v>
      </c>
      <c r="N4907">
        <f>IF(Tabela_Brasil[[#This Row],[COMP_P]]&lt;=2,1,0)</f>
        <v>0</v>
      </c>
    </row>
    <row r="4908" spans="1:14" x14ac:dyDescent="0.25">
      <c r="A4908" s="12" t="s">
        <v>4734</v>
      </c>
      <c r="B4908" s="12" t="s">
        <v>16</v>
      </c>
      <c r="C4908" s="12">
        <v>111</v>
      </c>
      <c r="D4908" s="12">
        <v>0.62</v>
      </c>
      <c r="E4908" s="12">
        <v>0.58899999999999997</v>
      </c>
      <c r="F4908" s="12">
        <v>0.51</v>
      </c>
      <c r="G4908" s="12">
        <v>10414.219999999999</v>
      </c>
      <c r="H4908" s="13">
        <v>1</v>
      </c>
      <c r="I4908" t="str">
        <f>CONCATENATE(Tabela_Brasil[[#This Row],[Município]],"-",Tabela_Brasil[[#This Row],[Estado]])</f>
        <v>São Félix De Minas-MG</v>
      </c>
      <c r="J4908">
        <f>IF(Tabela_Brasil[[#This Row],[IDHM]]&lt;=0.599,1,0)</f>
        <v>0</v>
      </c>
      <c r="K4908" t="str">
        <f>IF(Tabela_Brasil[[#This Row],[IDHM]]&lt;=0.55,"Baixo",IF(Tabela_Brasil[[#This Row],[IDHM]]&lt;=0.699,"Médio",IF(Tabela_Brasil[[#This Row],[IDHM]]&lt;=0.799,"Alto","Muito Alto")))</f>
        <v>Médio</v>
      </c>
      <c r="L4908" t="str">
        <f>VLOOKUP(Tabela_Brasil[[#This Row],[Estado]],'De-Para_Estado_Regiao'!$B$3:$C$29,2,FALSE)</f>
        <v>Sudeste</v>
      </c>
      <c r="M4908">
        <f>IF(Tabela_Brasil[[#This Row],[IBGE_1-4]]&gt;=951,1,0)</f>
        <v>0</v>
      </c>
      <c r="N4908">
        <f>IF(Tabela_Brasil[[#This Row],[COMP_P]]&lt;=2,1,0)</f>
        <v>1</v>
      </c>
    </row>
    <row r="4909" spans="1:14" x14ac:dyDescent="0.25">
      <c r="A4909" s="9" t="s">
        <v>4735</v>
      </c>
      <c r="B4909" s="9" t="s">
        <v>7</v>
      </c>
      <c r="C4909" s="9">
        <v>85</v>
      </c>
      <c r="D4909" s="9">
        <v>0.68</v>
      </c>
      <c r="E4909" s="9">
        <v>0.627</v>
      </c>
      <c r="F4909" s="9">
        <v>0.63700000000000001</v>
      </c>
      <c r="G4909" s="9">
        <v>10752.82</v>
      </c>
      <c r="H4909" s="10">
        <v>0</v>
      </c>
      <c r="I4909" t="str">
        <f>CONCATENATE(Tabela_Brasil[[#This Row],[Município]],"-",Tabela_Brasil[[#This Row],[Estado]])</f>
        <v>Itaoca-SP</v>
      </c>
      <c r="J4909">
        <f>IF(Tabela_Brasil[[#This Row],[IDHM]]&lt;=0.599,1,0)</f>
        <v>0</v>
      </c>
      <c r="K4909" t="str">
        <f>IF(Tabela_Brasil[[#This Row],[IDHM]]&lt;=0.55,"Baixo",IF(Tabela_Brasil[[#This Row],[IDHM]]&lt;=0.699,"Médio",IF(Tabela_Brasil[[#This Row],[IDHM]]&lt;=0.799,"Alto","Muito Alto")))</f>
        <v>Médio</v>
      </c>
      <c r="L4909" t="str">
        <f>VLOOKUP(Tabela_Brasil[[#This Row],[Estado]],'De-Para_Estado_Regiao'!$B$3:$C$29,2,FALSE)</f>
        <v>Sudeste</v>
      </c>
      <c r="M4909">
        <f>IF(Tabela_Brasil[[#This Row],[IBGE_1-4]]&gt;=951,1,0)</f>
        <v>0</v>
      </c>
      <c r="N4909">
        <f>IF(Tabela_Brasil[[#This Row],[COMP_P]]&lt;=2,1,0)</f>
        <v>1</v>
      </c>
    </row>
    <row r="4910" spans="1:14" x14ac:dyDescent="0.25">
      <c r="A4910" s="12" t="s">
        <v>4736</v>
      </c>
      <c r="B4910" s="12" t="s">
        <v>33</v>
      </c>
      <c r="C4910" s="12">
        <v>71</v>
      </c>
      <c r="D4910" s="12">
        <v>0.68</v>
      </c>
      <c r="E4910" s="12">
        <v>0.64700000000000002</v>
      </c>
      <c r="F4910" s="12">
        <v>0.60399999999999998</v>
      </c>
      <c r="G4910" s="12">
        <v>15139.76</v>
      </c>
      <c r="H4910" s="13">
        <v>1</v>
      </c>
      <c r="I4910" t="str">
        <f>CONCATENATE(Tabela_Brasil[[#This Row],[Município]],"-",Tabela_Brasil[[#This Row],[Estado]])</f>
        <v>Nova América-GO</v>
      </c>
      <c r="J4910">
        <f>IF(Tabela_Brasil[[#This Row],[IDHM]]&lt;=0.599,1,0)</f>
        <v>0</v>
      </c>
      <c r="K4910" t="str">
        <f>IF(Tabela_Brasil[[#This Row],[IDHM]]&lt;=0.55,"Baixo",IF(Tabela_Brasil[[#This Row],[IDHM]]&lt;=0.699,"Médio",IF(Tabela_Brasil[[#This Row],[IDHM]]&lt;=0.799,"Alto","Muito Alto")))</f>
        <v>Médio</v>
      </c>
      <c r="L4910" t="str">
        <f>VLOOKUP(Tabela_Brasil[[#This Row],[Estado]],'De-Para_Estado_Regiao'!$B$3:$C$29,2,FALSE)</f>
        <v>Centro-Oeste</v>
      </c>
      <c r="M4910">
        <f>IF(Tabela_Brasil[[#This Row],[IBGE_1-4]]&gt;=951,1,0)</f>
        <v>0</v>
      </c>
      <c r="N4910">
        <f>IF(Tabela_Brasil[[#This Row],[COMP_P]]&lt;=2,1,0)</f>
        <v>1</v>
      </c>
    </row>
    <row r="4911" spans="1:14" x14ac:dyDescent="0.25">
      <c r="A4911" s="9" t="s">
        <v>4737</v>
      </c>
      <c r="B4911" s="9" t="s">
        <v>118</v>
      </c>
      <c r="C4911" s="9">
        <v>112</v>
      </c>
      <c r="D4911" s="9">
        <v>0.54200000000000004</v>
      </c>
      <c r="E4911" s="9">
        <v>0.54200000000000004</v>
      </c>
      <c r="F4911" s="9">
        <v>0.41499999999999998</v>
      </c>
      <c r="G4911" s="9">
        <v>6430.72</v>
      </c>
      <c r="H4911" s="10">
        <v>1</v>
      </c>
      <c r="I4911" t="str">
        <f>CONCATENATE(Tabela_Brasil[[#This Row],[Município]],"-",Tabela_Brasil[[#This Row],[Estado]])</f>
        <v>Bonfim Do Piauí-PI</v>
      </c>
      <c r="J4911">
        <f>IF(Tabela_Brasil[[#This Row],[IDHM]]&lt;=0.599,1,0)</f>
        <v>1</v>
      </c>
      <c r="K4911" t="str">
        <f>IF(Tabela_Brasil[[#This Row],[IDHM]]&lt;=0.55,"Baixo",IF(Tabela_Brasil[[#This Row],[IDHM]]&lt;=0.699,"Médio",IF(Tabela_Brasil[[#This Row],[IDHM]]&lt;=0.799,"Alto","Muito Alto")))</f>
        <v>Baixo</v>
      </c>
      <c r="L4911" t="str">
        <f>VLOOKUP(Tabela_Brasil[[#This Row],[Estado]],'De-Para_Estado_Regiao'!$B$3:$C$29,2,FALSE)</f>
        <v>Nordeste</v>
      </c>
      <c r="M4911">
        <f>IF(Tabela_Brasil[[#This Row],[IBGE_1-4]]&gt;=951,1,0)</f>
        <v>0</v>
      </c>
      <c r="N4911">
        <f>IF(Tabela_Brasil[[#This Row],[COMP_P]]&lt;=2,1,0)</f>
        <v>1</v>
      </c>
    </row>
    <row r="4912" spans="1:14" x14ac:dyDescent="0.25">
      <c r="A4912" s="12" t="s">
        <v>4738</v>
      </c>
      <c r="B4912" s="12" t="s">
        <v>118</v>
      </c>
      <c r="C4912" s="12">
        <v>69</v>
      </c>
      <c r="D4912" s="12">
        <v>0.52500000000000002</v>
      </c>
      <c r="E4912" s="12">
        <v>0.51400000000000001</v>
      </c>
      <c r="F4912" s="12">
        <v>0.38600000000000001</v>
      </c>
      <c r="G4912" s="12">
        <v>5647.92</v>
      </c>
      <c r="H4912" s="13">
        <v>1</v>
      </c>
      <c r="I4912" t="str">
        <f>CONCATENATE(Tabela_Brasil[[#This Row],[Município]],"-",Tabela_Brasil[[#This Row],[Estado]])</f>
        <v>Massapê Do Piauí-PI</v>
      </c>
      <c r="J4912">
        <f>IF(Tabela_Brasil[[#This Row],[IDHM]]&lt;=0.599,1,0)</f>
        <v>1</v>
      </c>
      <c r="K4912" t="str">
        <f>IF(Tabela_Brasil[[#This Row],[IDHM]]&lt;=0.55,"Baixo",IF(Tabela_Brasil[[#This Row],[IDHM]]&lt;=0.699,"Médio",IF(Tabela_Brasil[[#This Row],[IDHM]]&lt;=0.799,"Alto","Muito Alto")))</f>
        <v>Baixo</v>
      </c>
      <c r="L4912" t="str">
        <f>VLOOKUP(Tabela_Brasil[[#This Row],[Estado]],'De-Para_Estado_Regiao'!$B$3:$C$29,2,FALSE)</f>
        <v>Nordeste</v>
      </c>
      <c r="M4912">
        <f>IF(Tabela_Brasil[[#This Row],[IBGE_1-4]]&gt;=951,1,0)</f>
        <v>0</v>
      </c>
      <c r="N4912">
        <f>IF(Tabela_Brasil[[#This Row],[COMP_P]]&lt;=2,1,0)</f>
        <v>1</v>
      </c>
    </row>
    <row r="4913" spans="1:14" x14ac:dyDescent="0.25">
      <c r="A4913" s="9" t="s">
        <v>4739</v>
      </c>
      <c r="B4913" s="9" t="s">
        <v>33</v>
      </c>
      <c r="C4913" s="9">
        <v>62</v>
      </c>
      <c r="D4913" s="9">
        <v>0.69299999999999995</v>
      </c>
      <c r="E4913" s="9">
        <v>0.66800000000000004</v>
      </c>
      <c r="F4913" s="9">
        <v>0.59699999999999998</v>
      </c>
      <c r="G4913" s="9">
        <v>17277.84</v>
      </c>
      <c r="H4913" s="10">
        <v>0</v>
      </c>
      <c r="I4913" t="str">
        <f>CONCATENATE(Tabela_Brasil[[#This Row],[Município]],"-",Tabela_Brasil[[#This Row],[Estado]])</f>
        <v>São Patrício-GO</v>
      </c>
      <c r="J4913">
        <f>IF(Tabela_Brasil[[#This Row],[IDHM]]&lt;=0.599,1,0)</f>
        <v>0</v>
      </c>
      <c r="K4913" t="str">
        <f>IF(Tabela_Brasil[[#This Row],[IDHM]]&lt;=0.55,"Baixo",IF(Tabela_Brasil[[#This Row],[IDHM]]&lt;=0.699,"Médio",IF(Tabela_Brasil[[#This Row],[IDHM]]&lt;=0.799,"Alto","Muito Alto")))</f>
        <v>Médio</v>
      </c>
      <c r="L4913" t="str">
        <f>VLOOKUP(Tabela_Brasil[[#This Row],[Estado]],'De-Para_Estado_Regiao'!$B$3:$C$29,2,FALSE)</f>
        <v>Centro-Oeste</v>
      </c>
      <c r="M4913">
        <f>IF(Tabela_Brasil[[#This Row],[IBGE_1-4]]&gt;=951,1,0)</f>
        <v>0</v>
      </c>
      <c r="N4913">
        <f>IF(Tabela_Brasil[[#This Row],[COMP_P]]&lt;=2,1,0)</f>
        <v>1</v>
      </c>
    </row>
    <row r="4914" spans="1:14" x14ac:dyDescent="0.25">
      <c r="A4914" s="12" t="s">
        <v>4740</v>
      </c>
      <c r="B4914" s="12" t="s">
        <v>16</v>
      </c>
      <c r="C4914" s="12">
        <v>114</v>
      </c>
      <c r="D4914" s="12">
        <v>0.64700000000000002</v>
      </c>
      <c r="E4914" s="12">
        <v>0.60799999999999998</v>
      </c>
      <c r="F4914" s="12">
        <v>0.55700000000000005</v>
      </c>
      <c r="G4914" s="12">
        <v>9162.57</v>
      </c>
      <c r="H4914" s="13">
        <v>1</v>
      </c>
      <c r="I4914" t="str">
        <f>CONCATENATE(Tabela_Brasil[[#This Row],[Município]],"-",Tabela_Brasil[[#This Row],[Estado]])</f>
        <v>Santana Dos Montes-MG</v>
      </c>
      <c r="J4914">
        <f>IF(Tabela_Brasil[[#This Row],[IDHM]]&lt;=0.599,1,0)</f>
        <v>0</v>
      </c>
      <c r="K4914" t="str">
        <f>IF(Tabela_Brasil[[#This Row],[IDHM]]&lt;=0.55,"Baixo",IF(Tabela_Brasil[[#This Row],[IDHM]]&lt;=0.699,"Médio",IF(Tabela_Brasil[[#This Row],[IDHM]]&lt;=0.799,"Alto","Muito Alto")))</f>
        <v>Médio</v>
      </c>
      <c r="L4914" t="str">
        <f>VLOOKUP(Tabela_Brasil[[#This Row],[Estado]],'De-Para_Estado_Regiao'!$B$3:$C$29,2,FALSE)</f>
        <v>Sudeste</v>
      </c>
      <c r="M4914">
        <f>IF(Tabela_Brasil[[#This Row],[IBGE_1-4]]&gt;=951,1,0)</f>
        <v>0</v>
      </c>
      <c r="N4914">
        <f>IF(Tabela_Brasil[[#This Row],[COMP_P]]&lt;=2,1,0)</f>
        <v>1</v>
      </c>
    </row>
    <row r="4915" spans="1:14" x14ac:dyDescent="0.25">
      <c r="A4915" s="9" t="s">
        <v>4741</v>
      </c>
      <c r="B4915" s="9" t="s">
        <v>7</v>
      </c>
      <c r="C4915" s="9">
        <v>79</v>
      </c>
      <c r="D4915" s="9">
        <v>0.72</v>
      </c>
      <c r="E4915" s="9">
        <v>0.67500000000000004</v>
      </c>
      <c r="F4915" s="9">
        <v>0.68600000000000005</v>
      </c>
      <c r="G4915" s="9">
        <v>13641.75</v>
      </c>
      <c r="H4915" s="10">
        <v>1</v>
      </c>
      <c r="I4915" t="str">
        <f>CONCATENATE(Tabela_Brasil[[#This Row],[Município]],"-",Tabela_Brasil[[#This Row],[Estado]])</f>
        <v>São João Das Duas Pontes-SP</v>
      </c>
      <c r="J4915">
        <f>IF(Tabela_Brasil[[#This Row],[IDHM]]&lt;=0.599,1,0)</f>
        <v>0</v>
      </c>
      <c r="K4915" t="str">
        <f>IF(Tabela_Brasil[[#This Row],[IDHM]]&lt;=0.55,"Baixo",IF(Tabela_Brasil[[#This Row],[IDHM]]&lt;=0.699,"Médio",IF(Tabela_Brasil[[#This Row],[IDHM]]&lt;=0.799,"Alto","Muito Alto")))</f>
        <v>Alto</v>
      </c>
      <c r="L4915" t="str">
        <f>VLOOKUP(Tabela_Brasil[[#This Row],[Estado]],'De-Para_Estado_Regiao'!$B$3:$C$29,2,FALSE)</f>
        <v>Sudeste</v>
      </c>
      <c r="M4915">
        <f>IF(Tabela_Brasil[[#This Row],[IBGE_1-4]]&gt;=951,1,0)</f>
        <v>0</v>
      </c>
      <c r="N4915">
        <f>IF(Tabela_Brasil[[#This Row],[COMP_P]]&lt;=2,1,0)</f>
        <v>1</v>
      </c>
    </row>
    <row r="4916" spans="1:14" x14ac:dyDescent="0.25">
      <c r="A4916" s="12" t="s">
        <v>4742</v>
      </c>
      <c r="B4916" s="12" t="s">
        <v>7</v>
      </c>
      <c r="C4916" s="12">
        <v>53</v>
      </c>
      <c r="D4916" s="12">
        <v>0.72699999999999998</v>
      </c>
      <c r="E4916" s="12">
        <v>0.66800000000000004</v>
      </c>
      <c r="F4916" s="12">
        <v>0.72299999999999998</v>
      </c>
      <c r="G4916" s="12">
        <v>22168.400000000001</v>
      </c>
      <c r="H4916" s="13">
        <v>1</v>
      </c>
      <c r="I4916" t="str">
        <f>CONCATENATE(Tabela_Brasil[[#This Row],[Município]],"-",Tabela_Brasil[[#This Row],[Estado]])</f>
        <v>Flora Rica-SP</v>
      </c>
      <c r="J4916">
        <f>IF(Tabela_Brasil[[#This Row],[IDHM]]&lt;=0.599,1,0)</f>
        <v>0</v>
      </c>
      <c r="K4916" t="str">
        <f>IF(Tabela_Brasil[[#This Row],[IDHM]]&lt;=0.55,"Baixo",IF(Tabela_Brasil[[#This Row],[IDHM]]&lt;=0.699,"Médio",IF(Tabela_Brasil[[#This Row],[IDHM]]&lt;=0.799,"Alto","Muito Alto")))</f>
        <v>Alto</v>
      </c>
      <c r="L4916" t="str">
        <f>VLOOKUP(Tabela_Brasil[[#This Row],[Estado]],'De-Para_Estado_Regiao'!$B$3:$C$29,2,FALSE)</f>
        <v>Sudeste</v>
      </c>
      <c r="M4916">
        <f>IF(Tabela_Brasil[[#This Row],[IBGE_1-4]]&gt;=951,1,0)</f>
        <v>0</v>
      </c>
      <c r="N4916">
        <f>IF(Tabela_Brasil[[#This Row],[COMP_P]]&lt;=2,1,0)</f>
        <v>1</v>
      </c>
    </row>
    <row r="4917" spans="1:14" x14ac:dyDescent="0.25">
      <c r="A4917" s="9" t="s">
        <v>4743</v>
      </c>
      <c r="B4917" s="9" t="s">
        <v>72</v>
      </c>
      <c r="C4917" s="9">
        <v>234</v>
      </c>
      <c r="D4917" s="9">
        <v>0.60399999999999998</v>
      </c>
      <c r="E4917" s="9">
        <v>0.56100000000000005</v>
      </c>
      <c r="F4917" s="9">
        <v>0.51900000000000002</v>
      </c>
      <c r="G4917" s="9">
        <v>7809.01</v>
      </c>
      <c r="H4917" s="10">
        <v>0</v>
      </c>
      <c r="I4917" t="str">
        <f>CONCATENATE(Tabela_Brasil[[#This Row],[Município]],"-",Tabela_Brasil[[#This Row],[Estado]])</f>
        <v>Rodolfo Fernandes-RN</v>
      </c>
      <c r="J4917">
        <f>IF(Tabela_Brasil[[#This Row],[IDHM]]&lt;=0.599,1,0)</f>
        <v>0</v>
      </c>
      <c r="K4917" t="str">
        <f>IF(Tabela_Brasil[[#This Row],[IDHM]]&lt;=0.55,"Baixo",IF(Tabela_Brasil[[#This Row],[IDHM]]&lt;=0.699,"Médio",IF(Tabela_Brasil[[#This Row],[IDHM]]&lt;=0.799,"Alto","Muito Alto")))</f>
        <v>Médio</v>
      </c>
      <c r="L4917" t="str">
        <f>VLOOKUP(Tabela_Brasil[[#This Row],[Estado]],'De-Para_Estado_Regiao'!$B$3:$C$29,2,FALSE)</f>
        <v>Nordeste</v>
      </c>
      <c r="M4917">
        <f>IF(Tabela_Brasil[[#This Row],[IBGE_1-4]]&gt;=951,1,0)</f>
        <v>0</v>
      </c>
      <c r="N4917">
        <f>IF(Tabela_Brasil[[#This Row],[COMP_P]]&lt;=2,1,0)</f>
        <v>1</v>
      </c>
    </row>
    <row r="4918" spans="1:14" x14ac:dyDescent="0.25">
      <c r="A4918" s="12" t="s">
        <v>4744</v>
      </c>
      <c r="B4918" s="12" t="s">
        <v>118</v>
      </c>
      <c r="C4918" s="12">
        <v>122</v>
      </c>
      <c r="D4918" s="12">
        <v>0.54100000000000004</v>
      </c>
      <c r="E4918" s="12">
        <v>0.52</v>
      </c>
      <c r="F4918" s="12">
        <v>0.42599999999999999</v>
      </c>
      <c r="G4918" s="12">
        <v>7078.97</v>
      </c>
      <c r="H4918" s="13">
        <v>0</v>
      </c>
      <c r="I4918" t="str">
        <f>CONCATENATE(Tabela_Brasil[[#This Row],[Município]],"-",Tabela_Brasil[[#This Row],[Estado]])</f>
        <v>Caridade Do Piauí-PI</v>
      </c>
      <c r="J4918">
        <f>IF(Tabela_Brasil[[#This Row],[IDHM]]&lt;=0.599,1,0)</f>
        <v>1</v>
      </c>
      <c r="K4918" t="str">
        <f>IF(Tabela_Brasil[[#This Row],[IDHM]]&lt;=0.55,"Baixo",IF(Tabela_Brasil[[#This Row],[IDHM]]&lt;=0.699,"Médio",IF(Tabela_Brasil[[#This Row],[IDHM]]&lt;=0.799,"Alto","Muito Alto")))</f>
        <v>Baixo</v>
      </c>
      <c r="L4918" t="str">
        <f>VLOOKUP(Tabela_Brasil[[#This Row],[Estado]],'De-Para_Estado_Regiao'!$B$3:$C$29,2,FALSE)</f>
        <v>Nordeste</v>
      </c>
      <c r="M4918">
        <f>IF(Tabela_Brasil[[#This Row],[IBGE_1-4]]&gt;=951,1,0)</f>
        <v>0</v>
      </c>
      <c r="N4918">
        <f>IF(Tabela_Brasil[[#This Row],[COMP_P]]&lt;=2,1,0)</f>
        <v>1</v>
      </c>
    </row>
    <row r="4919" spans="1:14" x14ac:dyDescent="0.25">
      <c r="A4919" s="9" t="s">
        <v>4745</v>
      </c>
      <c r="B4919" s="9" t="s">
        <v>87</v>
      </c>
      <c r="C4919" s="9">
        <v>301</v>
      </c>
      <c r="D4919" s="9">
        <v>0.52900000000000003</v>
      </c>
      <c r="E4919" s="9">
        <v>0.47099999999999997</v>
      </c>
      <c r="F4919" s="9">
        <v>0.434</v>
      </c>
      <c r="G4919" s="9">
        <v>5522.39</v>
      </c>
      <c r="H4919" s="10">
        <v>0</v>
      </c>
      <c r="I4919" t="str">
        <f>CONCATENATE(Tabela_Brasil[[#This Row],[Município]],"-",Tabela_Brasil[[#This Row],[Estado]])</f>
        <v>Afonso Cunha-MA</v>
      </c>
      <c r="J4919">
        <f>IF(Tabela_Brasil[[#This Row],[IDHM]]&lt;=0.599,1,0)</f>
        <v>1</v>
      </c>
      <c r="K4919" t="str">
        <f>IF(Tabela_Brasil[[#This Row],[IDHM]]&lt;=0.55,"Baixo",IF(Tabela_Brasil[[#This Row],[IDHM]]&lt;=0.699,"Médio",IF(Tabela_Brasil[[#This Row],[IDHM]]&lt;=0.799,"Alto","Muito Alto")))</f>
        <v>Baixo</v>
      </c>
      <c r="L4919" t="str">
        <f>VLOOKUP(Tabela_Brasil[[#This Row],[Estado]],'De-Para_Estado_Regiao'!$B$3:$C$29,2,FALSE)</f>
        <v>Nordeste</v>
      </c>
      <c r="M4919">
        <f>IF(Tabela_Brasil[[#This Row],[IBGE_1-4]]&gt;=951,1,0)</f>
        <v>0</v>
      </c>
      <c r="N4919">
        <f>IF(Tabela_Brasil[[#This Row],[COMP_P]]&lt;=2,1,0)</f>
        <v>1</v>
      </c>
    </row>
    <row r="4920" spans="1:14" x14ac:dyDescent="0.25">
      <c r="A4920" s="12" t="s">
        <v>1233</v>
      </c>
      <c r="B4920" s="12" t="s">
        <v>114</v>
      </c>
      <c r="C4920" s="12">
        <v>153</v>
      </c>
      <c r="D4920" s="12">
        <v>0.59</v>
      </c>
      <c r="E4920" s="12">
        <v>0.56399999999999995</v>
      </c>
      <c r="F4920" s="12">
        <v>0.49</v>
      </c>
      <c r="G4920" s="12">
        <v>9054.0300000000007</v>
      </c>
      <c r="H4920" s="13">
        <v>0</v>
      </c>
      <c r="I4920" t="str">
        <f>CONCATENATE(Tabela_Brasil[[#This Row],[Município]],"-",Tabela_Brasil[[#This Row],[Estado]])</f>
        <v>São Francisco-SE</v>
      </c>
      <c r="J4920">
        <f>IF(Tabela_Brasil[[#This Row],[IDHM]]&lt;=0.599,1,0)</f>
        <v>1</v>
      </c>
      <c r="K4920" t="str">
        <f>IF(Tabela_Brasil[[#This Row],[IDHM]]&lt;=0.55,"Baixo",IF(Tabela_Brasil[[#This Row],[IDHM]]&lt;=0.699,"Médio",IF(Tabela_Brasil[[#This Row],[IDHM]]&lt;=0.799,"Alto","Muito Alto")))</f>
        <v>Médio</v>
      </c>
      <c r="L4920" t="str">
        <f>VLOOKUP(Tabela_Brasil[[#This Row],[Estado]],'De-Para_Estado_Regiao'!$B$3:$C$29,2,FALSE)</f>
        <v>Nordeste</v>
      </c>
      <c r="M4920">
        <f>IF(Tabela_Brasil[[#This Row],[IBGE_1-4]]&gt;=951,1,0)</f>
        <v>0</v>
      </c>
      <c r="N4920">
        <f>IF(Tabela_Brasil[[#This Row],[COMP_P]]&lt;=2,1,0)</f>
        <v>1</v>
      </c>
    </row>
    <row r="4921" spans="1:14" x14ac:dyDescent="0.25">
      <c r="A4921" s="9" t="s">
        <v>4746</v>
      </c>
      <c r="B4921" s="9" t="s">
        <v>16</v>
      </c>
      <c r="C4921" s="9">
        <v>133</v>
      </c>
      <c r="D4921" s="9">
        <v>0.625</v>
      </c>
      <c r="E4921" s="9">
        <v>0.60599999999999998</v>
      </c>
      <c r="F4921" s="9">
        <v>0.504</v>
      </c>
      <c r="G4921" s="9">
        <v>8082.58</v>
      </c>
      <c r="H4921" s="10">
        <v>5</v>
      </c>
      <c r="I4921" t="str">
        <f>CONCATENATE(Tabela_Brasil[[#This Row],[Município]],"-",Tabela_Brasil[[#This Row],[Estado]])</f>
        <v>São João Do Pacuí-MG</v>
      </c>
      <c r="J4921">
        <f>IF(Tabela_Brasil[[#This Row],[IDHM]]&lt;=0.599,1,0)</f>
        <v>0</v>
      </c>
      <c r="K4921" t="str">
        <f>IF(Tabela_Brasil[[#This Row],[IDHM]]&lt;=0.55,"Baixo",IF(Tabela_Brasil[[#This Row],[IDHM]]&lt;=0.699,"Médio",IF(Tabela_Brasil[[#This Row],[IDHM]]&lt;=0.799,"Alto","Muito Alto")))</f>
        <v>Médio</v>
      </c>
      <c r="L4921" t="str">
        <f>VLOOKUP(Tabela_Brasil[[#This Row],[Estado]],'De-Para_Estado_Regiao'!$B$3:$C$29,2,FALSE)</f>
        <v>Sudeste</v>
      </c>
      <c r="M4921">
        <f>IF(Tabela_Brasil[[#This Row],[IBGE_1-4]]&gt;=951,1,0)</f>
        <v>0</v>
      </c>
      <c r="N4921">
        <f>IF(Tabela_Brasil[[#This Row],[COMP_P]]&lt;=2,1,0)</f>
        <v>0</v>
      </c>
    </row>
    <row r="4922" spans="1:14" x14ac:dyDescent="0.25">
      <c r="A4922" s="12" t="s">
        <v>4747</v>
      </c>
      <c r="B4922" s="12" t="s">
        <v>33</v>
      </c>
      <c r="C4922" s="12">
        <v>133</v>
      </c>
      <c r="D4922" s="12">
        <v>0.65500000000000003</v>
      </c>
      <c r="E4922" s="12">
        <v>0.64200000000000002</v>
      </c>
      <c r="F4922" s="12">
        <v>0.54</v>
      </c>
      <c r="G4922" s="12">
        <v>11949.17</v>
      </c>
      <c r="H4922" s="13">
        <v>1</v>
      </c>
      <c r="I4922" t="str">
        <f>CONCATENATE(Tabela_Brasil[[#This Row],[Município]],"-",Tabela_Brasil[[#This Row],[Estado]])</f>
        <v>Nova Iguaçu De Goiás-GO</v>
      </c>
      <c r="J4922">
        <f>IF(Tabela_Brasil[[#This Row],[IDHM]]&lt;=0.599,1,0)</f>
        <v>0</v>
      </c>
      <c r="K4922" t="str">
        <f>IF(Tabela_Brasil[[#This Row],[IDHM]]&lt;=0.55,"Baixo",IF(Tabela_Brasil[[#This Row],[IDHM]]&lt;=0.699,"Médio",IF(Tabela_Brasil[[#This Row],[IDHM]]&lt;=0.799,"Alto","Muito Alto")))</f>
        <v>Médio</v>
      </c>
      <c r="L4922" t="str">
        <f>VLOOKUP(Tabela_Brasil[[#This Row],[Estado]],'De-Para_Estado_Regiao'!$B$3:$C$29,2,FALSE)</f>
        <v>Centro-Oeste</v>
      </c>
      <c r="M4922">
        <f>IF(Tabela_Brasil[[#This Row],[IBGE_1-4]]&gt;=951,1,0)</f>
        <v>0</v>
      </c>
      <c r="N4922">
        <f>IF(Tabela_Brasil[[#This Row],[COMP_P]]&lt;=2,1,0)</f>
        <v>1</v>
      </c>
    </row>
    <row r="4923" spans="1:14" x14ac:dyDescent="0.25">
      <c r="A4923" s="9" t="s">
        <v>4748</v>
      </c>
      <c r="B4923" s="9" t="s">
        <v>111</v>
      </c>
      <c r="C4923" s="9">
        <v>158</v>
      </c>
      <c r="D4923" s="9">
        <v>0.63900000000000001</v>
      </c>
      <c r="E4923" s="9">
        <v>0.59299999999999997</v>
      </c>
      <c r="F4923" s="9">
        <v>0.60499999999999998</v>
      </c>
      <c r="G4923" s="9">
        <v>11787.98</v>
      </c>
      <c r="H4923" s="10">
        <v>0</v>
      </c>
      <c r="I4923" t="str">
        <f>CONCATENATE(Tabela_Brasil[[#This Row],[Município]],"-",Tabela_Brasil[[#This Row],[Estado]])</f>
        <v>Luzinópolis-TO</v>
      </c>
      <c r="J4923">
        <f>IF(Tabela_Brasil[[#This Row],[IDHM]]&lt;=0.599,1,0)</f>
        <v>0</v>
      </c>
      <c r="K4923" t="str">
        <f>IF(Tabela_Brasil[[#This Row],[IDHM]]&lt;=0.55,"Baixo",IF(Tabela_Brasil[[#This Row],[IDHM]]&lt;=0.699,"Médio",IF(Tabela_Brasil[[#This Row],[IDHM]]&lt;=0.799,"Alto","Muito Alto")))</f>
        <v>Médio</v>
      </c>
      <c r="L4923" t="str">
        <f>VLOOKUP(Tabela_Brasil[[#This Row],[Estado]],'De-Para_Estado_Regiao'!$B$3:$C$29,2,FALSE)</f>
        <v>Norte</v>
      </c>
      <c r="M4923">
        <f>IF(Tabela_Brasil[[#This Row],[IBGE_1-4]]&gt;=951,1,0)</f>
        <v>0</v>
      </c>
      <c r="N4923">
        <f>IF(Tabela_Brasil[[#This Row],[COMP_P]]&lt;=2,1,0)</f>
        <v>1</v>
      </c>
    </row>
    <row r="4924" spans="1:14" x14ac:dyDescent="0.25">
      <c r="A4924" s="12" t="s">
        <v>4749</v>
      </c>
      <c r="B4924" s="12" t="s">
        <v>29</v>
      </c>
      <c r="C4924" s="12">
        <v>90</v>
      </c>
      <c r="D4924" s="12">
        <v>0.65300000000000002</v>
      </c>
      <c r="E4924" s="12">
        <v>0.64</v>
      </c>
      <c r="F4924" s="12">
        <v>0.52600000000000002</v>
      </c>
      <c r="G4924" s="12">
        <v>14481.12</v>
      </c>
      <c r="H4924" s="13">
        <v>1</v>
      </c>
      <c r="I4924" t="str">
        <f>CONCATENATE(Tabela_Brasil[[#This Row],[Município]],"-",Tabela_Brasil[[#This Row],[Estado]])</f>
        <v>Novo Santo Antônio-MT</v>
      </c>
      <c r="J4924">
        <f>IF(Tabela_Brasil[[#This Row],[IDHM]]&lt;=0.599,1,0)</f>
        <v>0</v>
      </c>
      <c r="K4924" t="str">
        <f>IF(Tabela_Brasil[[#This Row],[IDHM]]&lt;=0.55,"Baixo",IF(Tabela_Brasil[[#This Row],[IDHM]]&lt;=0.699,"Médio",IF(Tabela_Brasil[[#This Row],[IDHM]]&lt;=0.799,"Alto","Muito Alto")))</f>
        <v>Médio</v>
      </c>
      <c r="L4924" t="str">
        <f>VLOOKUP(Tabela_Brasil[[#This Row],[Estado]],'De-Para_Estado_Regiao'!$B$3:$C$29,2,FALSE)</f>
        <v>Centro-Oeste</v>
      </c>
      <c r="M4924">
        <f>IF(Tabela_Brasil[[#This Row],[IBGE_1-4]]&gt;=951,1,0)</f>
        <v>0</v>
      </c>
      <c r="N4924">
        <f>IF(Tabela_Brasil[[#This Row],[COMP_P]]&lt;=2,1,0)</f>
        <v>1</v>
      </c>
    </row>
    <row r="4925" spans="1:14" x14ac:dyDescent="0.25">
      <c r="A4925" s="9" t="s">
        <v>4750</v>
      </c>
      <c r="B4925" s="9" t="s">
        <v>72</v>
      </c>
      <c r="C4925" s="9">
        <v>149</v>
      </c>
      <c r="D4925" s="9">
        <v>0.65</v>
      </c>
      <c r="E4925" s="9">
        <v>0.624</v>
      </c>
      <c r="F4925" s="9">
        <v>0.55100000000000005</v>
      </c>
      <c r="G4925" s="9">
        <v>8867.77</v>
      </c>
      <c r="H4925" s="10">
        <v>6</v>
      </c>
      <c r="I4925" t="str">
        <f>CONCATENATE(Tabela_Brasil[[#This Row],[Município]],"-",Tabela_Brasil[[#This Row],[Estado]])</f>
        <v>Lucrécia-RN</v>
      </c>
      <c r="J4925">
        <f>IF(Tabela_Brasil[[#This Row],[IDHM]]&lt;=0.599,1,0)</f>
        <v>0</v>
      </c>
      <c r="K4925" t="str">
        <f>IF(Tabela_Brasil[[#This Row],[IDHM]]&lt;=0.55,"Baixo",IF(Tabela_Brasil[[#This Row],[IDHM]]&lt;=0.699,"Médio",IF(Tabela_Brasil[[#This Row],[IDHM]]&lt;=0.799,"Alto","Muito Alto")))</f>
        <v>Médio</v>
      </c>
      <c r="L4925" t="str">
        <f>VLOOKUP(Tabela_Brasil[[#This Row],[Estado]],'De-Para_Estado_Regiao'!$B$3:$C$29,2,FALSE)</f>
        <v>Nordeste</v>
      </c>
      <c r="M4925">
        <f>IF(Tabela_Brasil[[#This Row],[IBGE_1-4]]&gt;=951,1,0)</f>
        <v>0</v>
      </c>
      <c r="N4925">
        <f>IF(Tabela_Brasil[[#This Row],[COMP_P]]&lt;=2,1,0)</f>
        <v>0</v>
      </c>
    </row>
    <row r="4926" spans="1:14" x14ac:dyDescent="0.25">
      <c r="A4926" s="12" t="s">
        <v>4751</v>
      </c>
      <c r="B4926" s="12" t="s">
        <v>111</v>
      </c>
      <c r="C4926" s="12">
        <v>76</v>
      </c>
      <c r="D4926" s="12">
        <v>0.66700000000000004</v>
      </c>
      <c r="E4926" s="12">
        <v>0.623</v>
      </c>
      <c r="F4926" s="12">
        <v>0.59899999999999998</v>
      </c>
      <c r="G4926" s="12">
        <v>18300.43</v>
      </c>
      <c r="H4926" s="13">
        <v>1</v>
      </c>
      <c r="I4926" t="str">
        <f>CONCATENATE(Tabela_Brasil[[#This Row],[Município]],"-",Tabela_Brasil[[#This Row],[Estado]])</f>
        <v>Sucupira-TO</v>
      </c>
      <c r="J4926">
        <f>IF(Tabela_Brasil[[#This Row],[IDHM]]&lt;=0.599,1,0)</f>
        <v>0</v>
      </c>
      <c r="K4926" t="str">
        <f>IF(Tabela_Brasil[[#This Row],[IDHM]]&lt;=0.55,"Baixo",IF(Tabela_Brasil[[#This Row],[IDHM]]&lt;=0.699,"Médio",IF(Tabela_Brasil[[#This Row],[IDHM]]&lt;=0.799,"Alto","Muito Alto")))</f>
        <v>Médio</v>
      </c>
      <c r="L4926" t="str">
        <f>VLOOKUP(Tabela_Brasil[[#This Row],[Estado]],'De-Para_Estado_Regiao'!$B$3:$C$29,2,FALSE)</f>
        <v>Norte</v>
      </c>
      <c r="M4926">
        <f>IF(Tabela_Brasil[[#This Row],[IBGE_1-4]]&gt;=951,1,0)</f>
        <v>0</v>
      </c>
      <c r="N4926">
        <f>IF(Tabela_Brasil[[#This Row],[COMP_P]]&lt;=2,1,0)</f>
        <v>1</v>
      </c>
    </row>
    <row r="4927" spans="1:14" x14ac:dyDescent="0.25">
      <c r="A4927" s="9" t="s">
        <v>4752</v>
      </c>
      <c r="B4927" s="9" t="s">
        <v>16</v>
      </c>
      <c r="C4927" s="9">
        <v>80</v>
      </c>
      <c r="D4927" s="9">
        <v>0.63200000000000001</v>
      </c>
      <c r="E4927" s="9">
        <v>0.59699999999999998</v>
      </c>
      <c r="F4927" s="9">
        <v>0.55300000000000005</v>
      </c>
      <c r="G4927" s="9">
        <v>7562.63</v>
      </c>
      <c r="H4927" s="10">
        <v>3</v>
      </c>
      <c r="I4927" t="str">
        <f>CONCATENATE(Tabela_Brasil[[#This Row],[Município]],"-",Tabela_Brasil[[#This Row],[Estado]])</f>
        <v>José Gonçalves De Minas-MG</v>
      </c>
      <c r="J4927">
        <f>IF(Tabela_Brasil[[#This Row],[IDHM]]&lt;=0.599,1,0)</f>
        <v>0</v>
      </c>
      <c r="K4927" t="str">
        <f>IF(Tabela_Brasil[[#This Row],[IDHM]]&lt;=0.55,"Baixo",IF(Tabela_Brasil[[#This Row],[IDHM]]&lt;=0.699,"Médio",IF(Tabela_Brasil[[#This Row],[IDHM]]&lt;=0.799,"Alto","Muito Alto")))</f>
        <v>Médio</v>
      </c>
      <c r="L4927" t="str">
        <f>VLOOKUP(Tabela_Brasil[[#This Row],[Estado]],'De-Para_Estado_Regiao'!$B$3:$C$29,2,FALSE)</f>
        <v>Sudeste</v>
      </c>
      <c r="M4927">
        <f>IF(Tabela_Brasil[[#This Row],[IBGE_1-4]]&gt;=951,1,0)</f>
        <v>0</v>
      </c>
      <c r="N4927">
        <f>IF(Tabela_Brasil[[#This Row],[COMP_P]]&lt;=2,1,0)</f>
        <v>0</v>
      </c>
    </row>
    <row r="4928" spans="1:14" x14ac:dyDescent="0.25">
      <c r="A4928" s="12" t="s">
        <v>4753</v>
      </c>
      <c r="B4928" s="12" t="s">
        <v>14</v>
      </c>
      <c r="C4928" s="12">
        <v>7</v>
      </c>
      <c r="D4928" s="12">
        <v>0.72699999999999998</v>
      </c>
      <c r="E4928" s="12">
        <v>0.76600000000000001</v>
      </c>
      <c r="F4928" s="12">
        <v>0.6</v>
      </c>
      <c r="G4928" s="12">
        <v>20203.53</v>
      </c>
      <c r="H4928" s="13">
        <v>2</v>
      </c>
      <c r="I4928" t="str">
        <f>CONCATENATE(Tabela_Brasil[[#This Row],[Município]],"-",Tabela_Brasil[[#This Row],[Estado]])</f>
        <v>Coronel Pilar-RS</v>
      </c>
      <c r="J4928">
        <f>IF(Tabela_Brasil[[#This Row],[IDHM]]&lt;=0.599,1,0)</f>
        <v>0</v>
      </c>
      <c r="K4928" t="str">
        <f>IF(Tabela_Brasil[[#This Row],[IDHM]]&lt;=0.55,"Baixo",IF(Tabela_Brasil[[#This Row],[IDHM]]&lt;=0.699,"Médio",IF(Tabela_Brasil[[#This Row],[IDHM]]&lt;=0.799,"Alto","Muito Alto")))</f>
        <v>Alto</v>
      </c>
      <c r="L4928" t="str">
        <f>VLOOKUP(Tabela_Brasil[[#This Row],[Estado]],'De-Para_Estado_Regiao'!$B$3:$C$29,2,FALSE)</f>
        <v>Sul</v>
      </c>
      <c r="M4928">
        <f>IF(Tabela_Brasil[[#This Row],[IBGE_1-4]]&gt;=951,1,0)</f>
        <v>0</v>
      </c>
      <c r="N4928">
        <f>IF(Tabela_Brasil[[#This Row],[COMP_P]]&lt;=2,1,0)</f>
        <v>1</v>
      </c>
    </row>
    <row r="4929" spans="1:14" x14ac:dyDescent="0.25">
      <c r="A4929" s="9" t="s">
        <v>4754</v>
      </c>
      <c r="B4929" s="9" t="s">
        <v>118</v>
      </c>
      <c r="C4929" s="9">
        <v>230</v>
      </c>
      <c r="D4929" s="9">
        <v>0.56999999999999995</v>
      </c>
      <c r="E4929" s="9">
        <v>0.53900000000000003</v>
      </c>
      <c r="F4929" s="9">
        <v>0.48299999999999998</v>
      </c>
      <c r="G4929" s="9">
        <v>6765.86</v>
      </c>
      <c r="H4929" s="10">
        <v>0</v>
      </c>
      <c r="I4929" t="str">
        <f>CONCATENATE(Tabela_Brasil[[#This Row],[Município]],"-",Tabela_Brasil[[#This Row],[Estado]])</f>
        <v>Santa Rosa Do Piauí-PI</v>
      </c>
      <c r="J4929">
        <f>IF(Tabela_Brasil[[#This Row],[IDHM]]&lt;=0.599,1,0)</f>
        <v>1</v>
      </c>
      <c r="K4929" t="str">
        <f>IF(Tabela_Brasil[[#This Row],[IDHM]]&lt;=0.55,"Baixo",IF(Tabela_Brasil[[#This Row],[IDHM]]&lt;=0.699,"Médio",IF(Tabela_Brasil[[#This Row],[IDHM]]&lt;=0.799,"Alto","Muito Alto")))</f>
        <v>Médio</v>
      </c>
      <c r="L4929" t="str">
        <f>VLOOKUP(Tabela_Brasil[[#This Row],[Estado]],'De-Para_Estado_Regiao'!$B$3:$C$29,2,FALSE)</f>
        <v>Nordeste</v>
      </c>
      <c r="M4929">
        <f>IF(Tabela_Brasil[[#This Row],[IBGE_1-4]]&gt;=951,1,0)</f>
        <v>0</v>
      </c>
      <c r="N4929">
        <f>IF(Tabela_Brasil[[#This Row],[COMP_P]]&lt;=2,1,0)</f>
        <v>1</v>
      </c>
    </row>
    <row r="4930" spans="1:14" x14ac:dyDescent="0.25">
      <c r="A4930" s="12" t="s">
        <v>4755</v>
      </c>
      <c r="B4930" s="12" t="s">
        <v>16</v>
      </c>
      <c r="C4930" s="12">
        <v>171</v>
      </c>
      <c r="D4930" s="12">
        <v>0.59</v>
      </c>
      <c r="E4930" s="12">
        <v>0.55600000000000005</v>
      </c>
      <c r="F4930" s="12">
        <v>0.46</v>
      </c>
      <c r="G4930" s="12">
        <v>7371.63</v>
      </c>
      <c r="H4930" s="13">
        <v>1</v>
      </c>
      <c r="I4930" t="str">
        <f>CONCATENATE(Tabela_Brasil[[#This Row],[Município]],"-",Tabela_Brasil[[#This Row],[Estado]])</f>
        <v>Fronteira Dos Vales-MG</v>
      </c>
      <c r="J4930">
        <f>IF(Tabela_Brasil[[#This Row],[IDHM]]&lt;=0.599,1,0)</f>
        <v>1</v>
      </c>
      <c r="K4930" t="str">
        <f>IF(Tabela_Brasil[[#This Row],[IDHM]]&lt;=0.55,"Baixo",IF(Tabela_Brasil[[#This Row],[IDHM]]&lt;=0.699,"Médio",IF(Tabela_Brasil[[#This Row],[IDHM]]&lt;=0.799,"Alto","Muito Alto")))</f>
        <v>Médio</v>
      </c>
      <c r="L4930" t="str">
        <f>VLOOKUP(Tabela_Brasil[[#This Row],[Estado]],'De-Para_Estado_Regiao'!$B$3:$C$29,2,FALSE)</f>
        <v>Sudeste</v>
      </c>
      <c r="M4930">
        <f>IF(Tabela_Brasil[[#This Row],[IBGE_1-4]]&gt;=951,1,0)</f>
        <v>0</v>
      </c>
      <c r="N4930">
        <f>IF(Tabela_Brasil[[#This Row],[COMP_P]]&lt;=2,1,0)</f>
        <v>1</v>
      </c>
    </row>
    <row r="4931" spans="1:14" x14ac:dyDescent="0.25">
      <c r="A4931" s="9" t="s">
        <v>4756</v>
      </c>
      <c r="B4931" s="9" t="s">
        <v>16</v>
      </c>
      <c r="C4931" s="9">
        <v>68</v>
      </c>
      <c r="D4931" s="9">
        <v>0.63100000000000001</v>
      </c>
      <c r="E4931" s="9">
        <v>0.61799999999999999</v>
      </c>
      <c r="F4931" s="9">
        <v>0.503</v>
      </c>
      <c r="G4931" s="9">
        <v>11549.4</v>
      </c>
      <c r="H4931" s="10">
        <v>1</v>
      </c>
      <c r="I4931" t="str">
        <f>CONCATENATE(Tabela_Brasil[[#This Row],[Município]],"-",Tabela_Brasil[[#This Row],[Estado]])</f>
        <v>Desterro Do Melo-MG</v>
      </c>
      <c r="J4931">
        <f>IF(Tabela_Brasil[[#This Row],[IDHM]]&lt;=0.599,1,0)</f>
        <v>0</v>
      </c>
      <c r="K4931" t="str">
        <f>IF(Tabela_Brasil[[#This Row],[IDHM]]&lt;=0.55,"Baixo",IF(Tabela_Brasil[[#This Row],[IDHM]]&lt;=0.699,"Médio",IF(Tabela_Brasil[[#This Row],[IDHM]]&lt;=0.799,"Alto","Muito Alto")))</f>
        <v>Médio</v>
      </c>
      <c r="L4931" t="str">
        <f>VLOOKUP(Tabela_Brasil[[#This Row],[Estado]],'De-Para_Estado_Regiao'!$B$3:$C$29,2,FALSE)</f>
        <v>Sudeste</v>
      </c>
      <c r="M4931">
        <f>IF(Tabela_Brasil[[#This Row],[IBGE_1-4]]&gt;=951,1,0)</f>
        <v>0</v>
      </c>
      <c r="N4931">
        <f>IF(Tabela_Brasil[[#This Row],[COMP_P]]&lt;=2,1,0)</f>
        <v>1</v>
      </c>
    </row>
    <row r="4932" spans="1:14" x14ac:dyDescent="0.25">
      <c r="A4932" s="12" t="s">
        <v>4757</v>
      </c>
      <c r="B4932" s="12" t="s">
        <v>111</v>
      </c>
      <c r="C4932" s="12">
        <v>131</v>
      </c>
      <c r="D4932" s="12">
        <v>0.64</v>
      </c>
      <c r="E4932" s="12">
        <v>0.621</v>
      </c>
      <c r="F4932" s="12">
        <v>0.52100000000000002</v>
      </c>
      <c r="G4932" s="12">
        <v>13806.71</v>
      </c>
      <c r="H4932" s="13">
        <v>0</v>
      </c>
      <c r="I4932" t="str">
        <f>CONCATENATE(Tabela_Brasil[[#This Row],[Município]],"-",Tabela_Brasil[[#This Row],[Estado]])</f>
        <v>Carmolândia-TO</v>
      </c>
      <c r="J4932">
        <f>IF(Tabela_Brasil[[#This Row],[IDHM]]&lt;=0.599,1,0)</f>
        <v>0</v>
      </c>
      <c r="K4932" t="str">
        <f>IF(Tabela_Brasil[[#This Row],[IDHM]]&lt;=0.55,"Baixo",IF(Tabela_Brasil[[#This Row],[IDHM]]&lt;=0.699,"Médio",IF(Tabela_Brasil[[#This Row],[IDHM]]&lt;=0.799,"Alto","Muito Alto")))</f>
        <v>Médio</v>
      </c>
      <c r="L4932" t="str">
        <f>VLOOKUP(Tabela_Brasil[[#This Row],[Estado]],'De-Para_Estado_Regiao'!$B$3:$C$29,2,FALSE)</f>
        <v>Norte</v>
      </c>
      <c r="M4932">
        <f>IF(Tabela_Brasil[[#This Row],[IBGE_1-4]]&gt;=951,1,0)</f>
        <v>0</v>
      </c>
      <c r="N4932">
        <f>IF(Tabela_Brasil[[#This Row],[COMP_P]]&lt;=2,1,0)</f>
        <v>1</v>
      </c>
    </row>
    <row r="4933" spans="1:14" x14ac:dyDescent="0.25">
      <c r="A4933" s="9" t="s">
        <v>991</v>
      </c>
      <c r="B4933" s="9" t="s">
        <v>94</v>
      </c>
      <c r="C4933" s="9">
        <v>235</v>
      </c>
      <c r="D4933" s="9">
        <v>0.56000000000000005</v>
      </c>
      <c r="E4933" s="9">
        <v>0.505</v>
      </c>
      <c r="F4933" s="9">
        <v>0.46700000000000003</v>
      </c>
      <c r="G4933" s="9">
        <v>6934.88</v>
      </c>
      <c r="H4933" s="10">
        <v>1</v>
      </c>
      <c r="I4933" t="str">
        <f>CONCATENATE(Tabela_Brasil[[#This Row],[Município]],"-",Tabela_Brasil[[#This Row],[Estado]])</f>
        <v>Palestina-AL</v>
      </c>
      <c r="J4933">
        <f>IF(Tabela_Brasil[[#This Row],[IDHM]]&lt;=0.599,1,0)</f>
        <v>1</v>
      </c>
      <c r="K4933" t="str">
        <f>IF(Tabela_Brasil[[#This Row],[IDHM]]&lt;=0.55,"Baixo",IF(Tabela_Brasil[[#This Row],[IDHM]]&lt;=0.699,"Médio",IF(Tabela_Brasil[[#This Row],[IDHM]]&lt;=0.799,"Alto","Muito Alto")))</f>
        <v>Médio</v>
      </c>
      <c r="L4933" t="str">
        <f>VLOOKUP(Tabela_Brasil[[#This Row],[Estado]],'De-Para_Estado_Regiao'!$B$3:$C$29,2,FALSE)</f>
        <v>Nordeste</v>
      </c>
      <c r="M4933">
        <f>IF(Tabela_Brasil[[#This Row],[IBGE_1-4]]&gt;=951,1,0)</f>
        <v>0</v>
      </c>
      <c r="N4933">
        <f>IF(Tabela_Brasil[[#This Row],[COMP_P]]&lt;=2,1,0)</f>
        <v>1</v>
      </c>
    </row>
    <row r="4934" spans="1:14" x14ac:dyDescent="0.25">
      <c r="A4934" s="12" t="s">
        <v>4758</v>
      </c>
      <c r="B4934" s="12" t="s">
        <v>16</v>
      </c>
      <c r="C4934" s="12">
        <v>113</v>
      </c>
      <c r="D4934" s="12">
        <v>0.56499999999999995</v>
      </c>
      <c r="E4934" s="12">
        <v>0.59499999999999997</v>
      </c>
      <c r="F4934" s="12">
        <v>0.378</v>
      </c>
      <c r="G4934" s="12">
        <v>9677.77</v>
      </c>
      <c r="H4934" s="13">
        <v>2</v>
      </c>
      <c r="I4934" t="str">
        <f>CONCATENATE(Tabela_Brasil[[#This Row],[Município]],"-",Tabela_Brasil[[#This Row],[Estado]])</f>
        <v>Senhora Do Porto-MG</v>
      </c>
      <c r="J4934">
        <f>IF(Tabela_Brasil[[#This Row],[IDHM]]&lt;=0.599,1,0)</f>
        <v>1</v>
      </c>
      <c r="K4934" t="str">
        <f>IF(Tabela_Brasil[[#This Row],[IDHM]]&lt;=0.55,"Baixo",IF(Tabela_Brasil[[#This Row],[IDHM]]&lt;=0.699,"Médio",IF(Tabela_Brasil[[#This Row],[IDHM]]&lt;=0.799,"Alto","Muito Alto")))</f>
        <v>Médio</v>
      </c>
      <c r="L4934" t="str">
        <f>VLOOKUP(Tabela_Brasil[[#This Row],[Estado]],'De-Para_Estado_Regiao'!$B$3:$C$29,2,FALSE)</f>
        <v>Sudeste</v>
      </c>
      <c r="M4934">
        <f>IF(Tabela_Brasil[[#This Row],[IBGE_1-4]]&gt;=951,1,0)</f>
        <v>0</v>
      </c>
      <c r="N4934">
        <f>IF(Tabela_Brasil[[#This Row],[COMP_P]]&lt;=2,1,0)</f>
        <v>1</v>
      </c>
    </row>
    <row r="4935" spans="1:14" x14ac:dyDescent="0.25">
      <c r="A4935" s="9" t="s">
        <v>4759</v>
      </c>
      <c r="B4935" s="9" t="s">
        <v>16</v>
      </c>
      <c r="C4935" s="9">
        <v>114</v>
      </c>
      <c r="D4935" s="9">
        <v>0.63200000000000001</v>
      </c>
      <c r="E4935" s="9">
        <v>0.59599999999999997</v>
      </c>
      <c r="F4935" s="9">
        <v>0.52500000000000002</v>
      </c>
      <c r="G4935" s="9">
        <v>11604.25</v>
      </c>
      <c r="H4935" s="10">
        <v>0</v>
      </c>
      <c r="I4935" t="str">
        <f>CONCATENATE(Tabela_Brasil[[#This Row],[Município]],"-",Tabela_Brasil[[#This Row],[Estado]])</f>
        <v>Córrego Novo-MG</v>
      </c>
      <c r="J4935">
        <f>IF(Tabela_Brasil[[#This Row],[IDHM]]&lt;=0.599,1,0)</f>
        <v>0</v>
      </c>
      <c r="K4935" t="str">
        <f>IF(Tabela_Brasil[[#This Row],[IDHM]]&lt;=0.55,"Baixo",IF(Tabela_Brasil[[#This Row],[IDHM]]&lt;=0.699,"Médio",IF(Tabela_Brasil[[#This Row],[IDHM]]&lt;=0.799,"Alto","Muito Alto")))</f>
        <v>Médio</v>
      </c>
      <c r="L4935" t="str">
        <f>VLOOKUP(Tabela_Brasil[[#This Row],[Estado]],'De-Para_Estado_Regiao'!$B$3:$C$29,2,FALSE)</f>
        <v>Sudeste</v>
      </c>
      <c r="M4935">
        <f>IF(Tabela_Brasil[[#This Row],[IBGE_1-4]]&gt;=951,1,0)</f>
        <v>0</v>
      </c>
      <c r="N4935">
        <f>IF(Tabela_Brasil[[#This Row],[COMP_P]]&lt;=2,1,0)</f>
        <v>1</v>
      </c>
    </row>
    <row r="4936" spans="1:14" x14ac:dyDescent="0.25">
      <c r="A4936" s="12" t="s">
        <v>4760</v>
      </c>
      <c r="B4936" s="12" t="s">
        <v>72</v>
      </c>
      <c r="C4936" s="12">
        <v>142</v>
      </c>
      <c r="D4936" s="12">
        <v>0.59799999999999998</v>
      </c>
      <c r="E4936" s="12">
        <v>0.55500000000000005</v>
      </c>
      <c r="F4936" s="12">
        <v>0.49199999999999999</v>
      </c>
      <c r="G4936" s="12">
        <v>7220.24</v>
      </c>
      <c r="H4936" s="13">
        <v>2</v>
      </c>
      <c r="I4936" t="str">
        <f>CONCATENATE(Tabela_Brasil[[#This Row],[Município]],"-",Tabela_Brasil[[#This Row],[Estado]])</f>
        <v>Serrinha Dos Pintos-RN</v>
      </c>
      <c r="J4936">
        <f>IF(Tabela_Brasil[[#This Row],[IDHM]]&lt;=0.599,1,0)</f>
        <v>1</v>
      </c>
      <c r="K4936" t="str">
        <f>IF(Tabela_Brasil[[#This Row],[IDHM]]&lt;=0.55,"Baixo",IF(Tabela_Brasil[[#This Row],[IDHM]]&lt;=0.699,"Médio",IF(Tabela_Brasil[[#This Row],[IDHM]]&lt;=0.799,"Alto","Muito Alto")))</f>
        <v>Médio</v>
      </c>
      <c r="L4936" t="str">
        <f>VLOOKUP(Tabela_Brasil[[#This Row],[Estado]],'De-Para_Estado_Regiao'!$B$3:$C$29,2,FALSE)</f>
        <v>Nordeste</v>
      </c>
      <c r="M4936">
        <f>IF(Tabela_Brasil[[#This Row],[IBGE_1-4]]&gt;=951,1,0)</f>
        <v>0</v>
      </c>
      <c r="N4936">
        <f>IF(Tabela_Brasil[[#This Row],[COMP_P]]&lt;=2,1,0)</f>
        <v>1</v>
      </c>
    </row>
    <row r="4937" spans="1:14" x14ac:dyDescent="0.25">
      <c r="A4937" s="9" t="s">
        <v>4761</v>
      </c>
      <c r="B4937" s="9" t="s">
        <v>111</v>
      </c>
      <c r="C4937" s="9">
        <v>254</v>
      </c>
      <c r="D4937" s="9">
        <v>0.57899999999999996</v>
      </c>
      <c r="E4937" s="9">
        <v>0.54300000000000004</v>
      </c>
      <c r="F4937" s="9">
        <v>0.47099999999999997</v>
      </c>
      <c r="G4937" s="9">
        <v>8451.7199999999993</v>
      </c>
      <c r="H4937" s="10">
        <v>0</v>
      </c>
      <c r="I4937" t="str">
        <f>CONCATENATE(Tabela_Brasil[[#This Row],[Município]],"-",Tabela_Brasil[[#This Row],[Estado]])</f>
        <v>Lagoa Do Tocantins-TO</v>
      </c>
      <c r="J4937">
        <f>IF(Tabela_Brasil[[#This Row],[IDHM]]&lt;=0.599,1,0)</f>
        <v>1</v>
      </c>
      <c r="K4937" t="str">
        <f>IF(Tabela_Brasil[[#This Row],[IDHM]]&lt;=0.55,"Baixo",IF(Tabela_Brasil[[#This Row],[IDHM]]&lt;=0.699,"Médio",IF(Tabela_Brasil[[#This Row],[IDHM]]&lt;=0.799,"Alto","Muito Alto")))</f>
        <v>Médio</v>
      </c>
      <c r="L4937" t="str">
        <f>VLOOKUP(Tabela_Brasil[[#This Row],[Estado]],'De-Para_Estado_Regiao'!$B$3:$C$29,2,FALSE)</f>
        <v>Norte</v>
      </c>
      <c r="M4937">
        <f>IF(Tabela_Brasil[[#This Row],[IBGE_1-4]]&gt;=951,1,0)</f>
        <v>0</v>
      </c>
      <c r="N4937">
        <f>IF(Tabela_Brasil[[#This Row],[COMP_P]]&lt;=2,1,0)</f>
        <v>1</v>
      </c>
    </row>
    <row r="4938" spans="1:14" x14ac:dyDescent="0.25">
      <c r="A4938" s="12" t="s">
        <v>4762</v>
      </c>
      <c r="B4938" s="12" t="s">
        <v>59</v>
      </c>
      <c r="C4938" s="12">
        <v>22</v>
      </c>
      <c r="D4938" s="12">
        <v>0.71</v>
      </c>
      <c r="E4938" s="12">
        <v>0.73299999999999998</v>
      </c>
      <c r="F4938" s="12">
        <v>0.61499999999999999</v>
      </c>
      <c r="G4938" s="12">
        <v>18675.080000000002</v>
      </c>
      <c r="H4938" s="13">
        <v>1</v>
      </c>
      <c r="I4938" t="str">
        <f>CONCATENATE(Tabela_Brasil[[#This Row],[Município]],"-",Tabela_Brasil[[#This Row],[Estado]])</f>
        <v>São Miguel Da Boa Vista-SC</v>
      </c>
      <c r="J4938">
        <f>IF(Tabela_Brasil[[#This Row],[IDHM]]&lt;=0.599,1,0)</f>
        <v>0</v>
      </c>
      <c r="K4938" t="str">
        <f>IF(Tabela_Brasil[[#This Row],[IDHM]]&lt;=0.55,"Baixo",IF(Tabela_Brasil[[#This Row],[IDHM]]&lt;=0.699,"Médio",IF(Tabela_Brasil[[#This Row],[IDHM]]&lt;=0.799,"Alto","Muito Alto")))</f>
        <v>Alto</v>
      </c>
      <c r="L4938" t="str">
        <f>VLOOKUP(Tabela_Brasil[[#This Row],[Estado]],'De-Para_Estado_Regiao'!$B$3:$C$29,2,FALSE)</f>
        <v>Sul</v>
      </c>
      <c r="M4938">
        <f>IF(Tabela_Brasil[[#This Row],[IBGE_1-4]]&gt;=951,1,0)</f>
        <v>0</v>
      </c>
      <c r="N4938">
        <f>IF(Tabela_Brasil[[#This Row],[COMP_P]]&lt;=2,1,0)</f>
        <v>1</v>
      </c>
    </row>
    <row r="4939" spans="1:14" x14ac:dyDescent="0.25">
      <c r="A4939" s="9" t="s">
        <v>697</v>
      </c>
      <c r="B4939" s="9" t="s">
        <v>118</v>
      </c>
      <c r="C4939" s="9">
        <v>82</v>
      </c>
      <c r="D4939" s="9">
        <v>0.63200000000000001</v>
      </c>
      <c r="E4939" s="9">
        <v>0.61399999999999999</v>
      </c>
      <c r="F4939" s="9">
        <v>0.53200000000000003</v>
      </c>
      <c r="G4939" s="9">
        <v>7811.73</v>
      </c>
      <c r="H4939" s="10">
        <v>6</v>
      </c>
      <c r="I4939" t="str">
        <f>CONCATENATE(Tabela_Brasil[[#This Row],[Município]],"-",Tabela_Brasil[[#This Row],[Estado]])</f>
        <v>Bocaina-PI</v>
      </c>
      <c r="J4939">
        <f>IF(Tabela_Brasil[[#This Row],[IDHM]]&lt;=0.599,1,0)</f>
        <v>0</v>
      </c>
      <c r="K4939" t="str">
        <f>IF(Tabela_Brasil[[#This Row],[IDHM]]&lt;=0.55,"Baixo",IF(Tabela_Brasil[[#This Row],[IDHM]]&lt;=0.699,"Médio",IF(Tabela_Brasil[[#This Row],[IDHM]]&lt;=0.799,"Alto","Muito Alto")))</f>
        <v>Médio</v>
      </c>
      <c r="L4939" t="str">
        <f>VLOOKUP(Tabela_Brasil[[#This Row],[Estado]],'De-Para_Estado_Regiao'!$B$3:$C$29,2,FALSE)</f>
        <v>Nordeste</v>
      </c>
      <c r="M4939">
        <f>IF(Tabela_Brasil[[#This Row],[IBGE_1-4]]&gt;=951,1,0)</f>
        <v>0</v>
      </c>
      <c r="N4939">
        <f>IF(Tabela_Brasil[[#This Row],[COMP_P]]&lt;=2,1,0)</f>
        <v>0</v>
      </c>
    </row>
    <row r="4940" spans="1:14" x14ac:dyDescent="0.25">
      <c r="A4940" s="12" t="s">
        <v>4763</v>
      </c>
      <c r="B4940" s="12" t="s">
        <v>7</v>
      </c>
      <c r="C4940" s="12">
        <v>38</v>
      </c>
      <c r="D4940" s="12">
        <v>0.71499999999999997</v>
      </c>
      <c r="E4940" s="12">
        <v>0.67300000000000004</v>
      </c>
      <c r="F4940" s="12">
        <v>0.67500000000000004</v>
      </c>
      <c r="G4940" s="12">
        <v>17285.14</v>
      </c>
      <c r="H4940" s="13">
        <v>3</v>
      </c>
      <c r="I4940" t="str">
        <f>CONCATENATE(Tabela_Brasil[[#This Row],[Município]],"-",Tabela_Brasil[[#This Row],[Estado]])</f>
        <v>Nova Canaã Paulista-SP</v>
      </c>
      <c r="J4940">
        <f>IF(Tabela_Brasil[[#This Row],[IDHM]]&lt;=0.599,1,0)</f>
        <v>0</v>
      </c>
      <c r="K4940" t="str">
        <f>IF(Tabela_Brasil[[#This Row],[IDHM]]&lt;=0.55,"Baixo",IF(Tabela_Brasil[[#This Row],[IDHM]]&lt;=0.699,"Médio",IF(Tabela_Brasil[[#This Row],[IDHM]]&lt;=0.799,"Alto","Muito Alto")))</f>
        <v>Alto</v>
      </c>
      <c r="L4940" t="str">
        <f>VLOOKUP(Tabela_Brasil[[#This Row],[Estado]],'De-Para_Estado_Regiao'!$B$3:$C$29,2,FALSE)</f>
        <v>Sudeste</v>
      </c>
      <c r="M4940">
        <f>IF(Tabela_Brasil[[#This Row],[IBGE_1-4]]&gt;=951,1,0)</f>
        <v>0</v>
      </c>
      <c r="N4940">
        <f>IF(Tabela_Brasil[[#This Row],[COMP_P]]&lt;=2,1,0)</f>
        <v>0</v>
      </c>
    </row>
    <row r="4941" spans="1:14" x14ac:dyDescent="0.25">
      <c r="A4941" s="9" t="s">
        <v>4764</v>
      </c>
      <c r="B4941" s="9" t="s">
        <v>24</v>
      </c>
      <c r="C4941" s="9">
        <v>137</v>
      </c>
      <c r="D4941" s="9">
        <v>0.57999999999999996</v>
      </c>
      <c r="E4941" s="9">
        <v>0.57899999999999996</v>
      </c>
      <c r="F4941" s="9">
        <v>0.47699999999999998</v>
      </c>
      <c r="G4941" s="9">
        <v>8007.66</v>
      </c>
      <c r="H4941" s="10">
        <v>1</v>
      </c>
      <c r="I4941" t="str">
        <f>CONCATENATE(Tabela_Brasil[[#This Row],[Município]],"-",Tabela_Brasil[[#This Row],[Estado]])</f>
        <v>Contendas Do Sincorá-BA</v>
      </c>
      <c r="J4941">
        <f>IF(Tabela_Brasil[[#This Row],[IDHM]]&lt;=0.599,1,0)</f>
        <v>1</v>
      </c>
      <c r="K4941" t="str">
        <f>IF(Tabela_Brasil[[#This Row],[IDHM]]&lt;=0.55,"Baixo",IF(Tabela_Brasil[[#This Row],[IDHM]]&lt;=0.699,"Médio",IF(Tabela_Brasil[[#This Row],[IDHM]]&lt;=0.799,"Alto","Muito Alto")))</f>
        <v>Médio</v>
      </c>
      <c r="L4941" t="str">
        <f>VLOOKUP(Tabela_Brasil[[#This Row],[Estado]],'De-Para_Estado_Regiao'!$B$3:$C$29,2,FALSE)</f>
        <v>Nordeste</v>
      </c>
      <c r="M4941">
        <f>IF(Tabela_Brasil[[#This Row],[IBGE_1-4]]&gt;=951,1,0)</f>
        <v>0</v>
      </c>
      <c r="N4941">
        <f>IF(Tabela_Brasil[[#This Row],[COMP_P]]&lt;=2,1,0)</f>
        <v>1</v>
      </c>
    </row>
    <row r="4942" spans="1:14" x14ac:dyDescent="0.25">
      <c r="A4942" s="12" t="s">
        <v>4765</v>
      </c>
      <c r="B4942" s="12" t="s">
        <v>33</v>
      </c>
      <c r="C4942" s="12">
        <v>42</v>
      </c>
      <c r="D4942" s="12">
        <v>0.69599999999999995</v>
      </c>
      <c r="E4942" s="12">
        <v>0.65200000000000002</v>
      </c>
      <c r="F4942" s="12">
        <v>0.63200000000000001</v>
      </c>
      <c r="G4942" s="12">
        <v>20486.080000000002</v>
      </c>
      <c r="H4942" s="13">
        <v>1</v>
      </c>
      <c r="I4942" t="str">
        <f>CONCATENATE(Tabela_Brasil[[#This Row],[Município]],"-",Tabela_Brasil[[#This Row],[Estado]])</f>
        <v>Moiporá-GO</v>
      </c>
      <c r="J4942">
        <f>IF(Tabela_Brasil[[#This Row],[IDHM]]&lt;=0.599,1,0)</f>
        <v>0</v>
      </c>
      <c r="K4942" t="str">
        <f>IF(Tabela_Brasil[[#This Row],[IDHM]]&lt;=0.55,"Baixo",IF(Tabela_Brasil[[#This Row],[IDHM]]&lt;=0.699,"Médio",IF(Tabela_Brasil[[#This Row],[IDHM]]&lt;=0.799,"Alto","Muito Alto")))</f>
        <v>Médio</v>
      </c>
      <c r="L4942" t="str">
        <f>VLOOKUP(Tabela_Brasil[[#This Row],[Estado]],'De-Para_Estado_Regiao'!$B$3:$C$29,2,FALSE)</f>
        <v>Centro-Oeste</v>
      </c>
      <c r="M4942">
        <f>IF(Tabela_Brasil[[#This Row],[IBGE_1-4]]&gt;=951,1,0)</f>
        <v>0</v>
      </c>
      <c r="N4942">
        <f>IF(Tabela_Brasil[[#This Row],[COMP_P]]&lt;=2,1,0)</f>
        <v>1</v>
      </c>
    </row>
    <row r="4943" spans="1:14" x14ac:dyDescent="0.25">
      <c r="A4943" s="9" t="s">
        <v>4766</v>
      </c>
      <c r="B4943" s="9" t="s">
        <v>118</v>
      </c>
      <c r="C4943" s="9">
        <v>144</v>
      </c>
      <c r="D4943" s="9">
        <v>0.55500000000000005</v>
      </c>
      <c r="E4943" s="9">
        <v>0.55000000000000004</v>
      </c>
      <c r="F4943" s="9">
        <v>0.39900000000000002</v>
      </c>
      <c r="G4943" s="9">
        <v>7176.23</v>
      </c>
      <c r="H4943" s="10">
        <v>0</v>
      </c>
      <c r="I4943" t="str">
        <f>CONCATENATE(Tabela_Brasil[[#This Row],[Município]],"-",Tabela_Brasil[[#This Row],[Estado]])</f>
        <v>Cocal De Telha-PI</v>
      </c>
      <c r="J4943">
        <f>IF(Tabela_Brasil[[#This Row],[IDHM]]&lt;=0.599,1,0)</f>
        <v>1</v>
      </c>
      <c r="K4943" t="str">
        <f>IF(Tabela_Brasil[[#This Row],[IDHM]]&lt;=0.55,"Baixo",IF(Tabela_Brasil[[#This Row],[IDHM]]&lt;=0.699,"Médio",IF(Tabela_Brasil[[#This Row],[IDHM]]&lt;=0.799,"Alto","Muito Alto")))</f>
        <v>Médio</v>
      </c>
      <c r="L4943" t="str">
        <f>VLOOKUP(Tabela_Brasil[[#This Row],[Estado]],'De-Para_Estado_Regiao'!$B$3:$C$29,2,FALSE)</f>
        <v>Nordeste</v>
      </c>
      <c r="M4943">
        <f>IF(Tabela_Brasil[[#This Row],[IBGE_1-4]]&gt;=951,1,0)</f>
        <v>0</v>
      </c>
      <c r="N4943">
        <f>IF(Tabela_Brasil[[#This Row],[COMP_P]]&lt;=2,1,0)</f>
        <v>1</v>
      </c>
    </row>
    <row r="4944" spans="1:14" x14ac:dyDescent="0.25">
      <c r="A4944" s="12" t="s">
        <v>4767</v>
      </c>
      <c r="B4944" s="12" t="s">
        <v>16</v>
      </c>
      <c r="C4944" s="12">
        <v>99</v>
      </c>
      <c r="D4944" s="12">
        <v>0.69</v>
      </c>
      <c r="E4944" s="12">
        <v>0.66500000000000004</v>
      </c>
      <c r="F4944" s="12">
        <v>0.59199999999999997</v>
      </c>
      <c r="G4944" s="12">
        <v>9007.7000000000007</v>
      </c>
      <c r="H4944" s="13">
        <v>0</v>
      </c>
      <c r="I4944" t="str">
        <f>CONCATENATE(Tabela_Brasil[[#This Row],[Município]],"-",Tabela_Brasil[[#This Row],[Estado]])</f>
        <v>Córrego Do Bom Jesus-MG</v>
      </c>
      <c r="J4944">
        <f>IF(Tabela_Brasil[[#This Row],[IDHM]]&lt;=0.599,1,0)</f>
        <v>0</v>
      </c>
      <c r="K4944" t="str">
        <f>IF(Tabela_Brasil[[#This Row],[IDHM]]&lt;=0.55,"Baixo",IF(Tabela_Brasil[[#This Row],[IDHM]]&lt;=0.699,"Médio",IF(Tabela_Brasil[[#This Row],[IDHM]]&lt;=0.799,"Alto","Muito Alto")))</f>
        <v>Médio</v>
      </c>
      <c r="L4944" t="str">
        <f>VLOOKUP(Tabela_Brasil[[#This Row],[Estado]],'De-Para_Estado_Regiao'!$B$3:$C$29,2,FALSE)</f>
        <v>Sudeste</v>
      </c>
      <c r="M4944">
        <f>IF(Tabela_Brasil[[#This Row],[IBGE_1-4]]&gt;=951,1,0)</f>
        <v>0</v>
      </c>
      <c r="N4944">
        <f>IF(Tabela_Brasil[[#This Row],[COMP_P]]&lt;=2,1,0)</f>
        <v>1</v>
      </c>
    </row>
    <row r="4945" spans="1:14" x14ac:dyDescent="0.25">
      <c r="A4945" s="9" t="s">
        <v>4768</v>
      </c>
      <c r="B4945" s="9" t="s">
        <v>16</v>
      </c>
      <c r="C4945" s="9">
        <v>110</v>
      </c>
      <c r="D4945" s="9">
        <v>0.69599999999999995</v>
      </c>
      <c r="E4945" s="9">
        <v>0.65100000000000002</v>
      </c>
      <c r="F4945" s="9">
        <v>0.61299999999999999</v>
      </c>
      <c r="G4945" s="9">
        <v>11771.18</v>
      </c>
      <c r="H4945" s="10">
        <v>3</v>
      </c>
      <c r="I4945" t="str">
        <f>CONCATENATE(Tabela_Brasil[[#This Row],[Município]],"-",Tabela_Brasil[[#This Row],[Estado]])</f>
        <v>Fortuna De Minas-MG</v>
      </c>
      <c r="J4945">
        <f>IF(Tabela_Brasil[[#This Row],[IDHM]]&lt;=0.599,1,0)</f>
        <v>0</v>
      </c>
      <c r="K4945" t="str">
        <f>IF(Tabela_Brasil[[#This Row],[IDHM]]&lt;=0.55,"Baixo",IF(Tabela_Brasil[[#This Row],[IDHM]]&lt;=0.699,"Médio",IF(Tabela_Brasil[[#This Row],[IDHM]]&lt;=0.799,"Alto","Muito Alto")))</f>
        <v>Médio</v>
      </c>
      <c r="L4945" t="str">
        <f>VLOOKUP(Tabela_Brasil[[#This Row],[Estado]],'De-Para_Estado_Regiao'!$B$3:$C$29,2,FALSE)</f>
        <v>Sudeste</v>
      </c>
      <c r="M4945">
        <f>IF(Tabela_Brasil[[#This Row],[IBGE_1-4]]&gt;=951,1,0)</f>
        <v>0</v>
      </c>
      <c r="N4945">
        <f>IF(Tabela_Brasil[[#This Row],[COMP_P]]&lt;=2,1,0)</f>
        <v>0</v>
      </c>
    </row>
    <row r="4946" spans="1:14" x14ac:dyDescent="0.25">
      <c r="A4946" s="12" t="s">
        <v>4769</v>
      </c>
      <c r="B4946" s="12" t="s">
        <v>118</v>
      </c>
      <c r="C4946" s="12">
        <v>128</v>
      </c>
      <c r="D4946" s="12">
        <v>0.57499999999999996</v>
      </c>
      <c r="E4946" s="12">
        <v>0.53700000000000003</v>
      </c>
      <c r="F4946" s="12">
        <v>0.49199999999999999</v>
      </c>
      <c r="G4946" s="12">
        <v>8422.48</v>
      </c>
      <c r="H4946" s="13">
        <v>3</v>
      </c>
      <c r="I4946" t="str">
        <f>CONCATENATE(Tabela_Brasil[[#This Row],[Município]],"-",Tabela_Brasil[[#This Row],[Estado]])</f>
        <v>Paes Landim-PI</v>
      </c>
      <c r="J4946">
        <f>IF(Tabela_Brasil[[#This Row],[IDHM]]&lt;=0.599,1,0)</f>
        <v>1</v>
      </c>
      <c r="K4946" t="str">
        <f>IF(Tabela_Brasil[[#This Row],[IDHM]]&lt;=0.55,"Baixo",IF(Tabela_Brasil[[#This Row],[IDHM]]&lt;=0.699,"Médio",IF(Tabela_Brasil[[#This Row],[IDHM]]&lt;=0.799,"Alto","Muito Alto")))</f>
        <v>Médio</v>
      </c>
      <c r="L4946" t="str">
        <f>VLOOKUP(Tabela_Brasil[[#This Row],[Estado]],'De-Para_Estado_Regiao'!$B$3:$C$29,2,FALSE)</f>
        <v>Nordeste</v>
      </c>
      <c r="M4946">
        <f>IF(Tabela_Brasil[[#This Row],[IBGE_1-4]]&gt;=951,1,0)</f>
        <v>0</v>
      </c>
      <c r="N4946">
        <f>IF(Tabela_Brasil[[#This Row],[COMP_P]]&lt;=2,1,0)</f>
        <v>0</v>
      </c>
    </row>
    <row r="4947" spans="1:14" x14ac:dyDescent="0.25">
      <c r="A4947" s="9" t="s">
        <v>4770</v>
      </c>
      <c r="B4947" s="9" t="s">
        <v>72</v>
      </c>
      <c r="C4947" s="9">
        <v>206</v>
      </c>
      <c r="D4947" s="9">
        <v>0.60299999999999998</v>
      </c>
      <c r="E4947" s="9">
        <v>0.58199999999999996</v>
      </c>
      <c r="F4947" s="9">
        <v>0.52200000000000002</v>
      </c>
      <c r="G4947" s="9">
        <v>8789.99</v>
      </c>
      <c r="H4947" s="10">
        <v>3</v>
      </c>
      <c r="I4947" t="str">
        <f>CONCATENATE(Tabela_Brasil[[#This Row],[Município]],"-",Tabela_Brasil[[#This Row],[Estado]])</f>
        <v>Paraú-RN</v>
      </c>
      <c r="J4947">
        <f>IF(Tabela_Brasil[[#This Row],[IDHM]]&lt;=0.599,1,0)</f>
        <v>0</v>
      </c>
      <c r="K4947" t="str">
        <f>IF(Tabela_Brasil[[#This Row],[IDHM]]&lt;=0.55,"Baixo",IF(Tabela_Brasil[[#This Row],[IDHM]]&lt;=0.699,"Médio",IF(Tabela_Brasil[[#This Row],[IDHM]]&lt;=0.799,"Alto","Muito Alto")))</f>
        <v>Médio</v>
      </c>
      <c r="L4947" t="str">
        <f>VLOOKUP(Tabela_Brasil[[#This Row],[Estado]],'De-Para_Estado_Regiao'!$B$3:$C$29,2,FALSE)</f>
        <v>Nordeste</v>
      </c>
      <c r="M4947">
        <f>IF(Tabela_Brasil[[#This Row],[IBGE_1-4]]&gt;=951,1,0)</f>
        <v>0</v>
      </c>
      <c r="N4947">
        <f>IF(Tabela_Brasil[[#This Row],[COMP_P]]&lt;=2,1,0)</f>
        <v>0</v>
      </c>
    </row>
    <row r="4948" spans="1:14" x14ac:dyDescent="0.25">
      <c r="A4948" s="12" t="s">
        <v>4771</v>
      </c>
      <c r="B4948" s="12" t="s">
        <v>118</v>
      </c>
      <c r="C4948" s="12">
        <v>181</v>
      </c>
      <c r="D4948" s="12">
        <v>0.58499999999999996</v>
      </c>
      <c r="E4948" s="12">
        <v>0.56399999999999995</v>
      </c>
      <c r="F4948" s="12">
        <v>0.47499999999999998</v>
      </c>
      <c r="G4948" s="12">
        <v>7035.96</v>
      </c>
      <c r="H4948" s="13">
        <v>0</v>
      </c>
      <c r="I4948" t="str">
        <f>CONCATENATE(Tabela_Brasil[[#This Row],[Município]],"-",Tabela_Brasil[[#This Row],[Estado]])</f>
        <v>Alegrete Do Piauí-PI</v>
      </c>
      <c r="J4948">
        <f>IF(Tabela_Brasil[[#This Row],[IDHM]]&lt;=0.599,1,0)</f>
        <v>1</v>
      </c>
      <c r="K4948" t="str">
        <f>IF(Tabela_Brasil[[#This Row],[IDHM]]&lt;=0.55,"Baixo",IF(Tabela_Brasil[[#This Row],[IDHM]]&lt;=0.699,"Médio",IF(Tabela_Brasil[[#This Row],[IDHM]]&lt;=0.799,"Alto","Muito Alto")))</f>
        <v>Médio</v>
      </c>
      <c r="L4948" t="str">
        <f>VLOOKUP(Tabela_Brasil[[#This Row],[Estado]],'De-Para_Estado_Regiao'!$B$3:$C$29,2,FALSE)</f>
        <v>Nordeste</v>
      </c>
      <c r="M4948">
        <f>IF(Tabela_Brasil[[#This Row],[IBGE_1-4]]&gt;=951,1,0)</f>
        <v>0</v>
      </c>
      <c r="N4948">
        <f>IF(Tabela_Brasil[[#This Row],[COMP_P]]&lt;=2,1,0)</f>
        <v>1</v>
      </c>
    </row>
    <row r="4949" spans="1:14" x14ac:dyDescent="0.25">
      <c r="A4949" s="9" t="s">
        <v>4772</v>
      </c>
      <c r="B4949" s="9" t="s">
        <v>16</v>
      </c>
      <c r="C4949" s="9">
        <v>105</v>
      </c>
      <c r="D4949" s="9">
        <v>0.624</v>
      </c>
      <c r="E4949" s="9">
        <v>0.63600000000000001</v>
      </c>
      <c r="F4949" s="9">
        <v>0.46600000000000003</v>
      </c>
      <c r="G4949" s="9">
        <v>10254.32</v>
      </c>
      <c r="H4949" s="10">
        <v>3</v>
      </c>
      <c r="I4949" t="str">
        <f>CONCATENATE(Tabela_Brasil[[#This Row],[Município]],"-",Tabela_Brasil[[#This Row],[Estado]])</f>
        <v>Pedra Do Anta-MG</v>
      </c>
      <c r="J4949">
        <f>IF(Tabela_Brasil[[#This Row],[IDHM]]&lt;=0.599,1,0)</f>
        <v>0</v>
      </c>
      <c r="K4949" t="str">
        <f>IF(Tabela_Brasil[[#This Row],[IDHM]]&lt;=0.55,"Baixo",IF(Tabela_Brasil[[#This Row],[IDHM]]&lt;=0.699,"Médio",IF(Tabela_Brasil[[#This Row],[IDHM]]&lt;=0.799,"Alto","Muito Alto")))</f>
        <v>Médio</v>
      </c>
      <c r="L4949" t="str">
        <f>VLOOKUP(Tabela_Brasil[[#This Row],[Estado]],'De-Para_Estado_Regiao'!$B$3:$C$29,2,FALSE)</f>
        <v>Sudeste</v>
      </c>
      <c r="M4949">
        <f>IF(Tabela_Brasil[[#This Row],[IBGE_1-4]]&gt;=951,1,0)</f>
        <v>0</v>
      </c>
      <c r="N4949">
        <f>IF(Tabela_Brasil[[#This Row],[COMP_P]]&lt;=2,1,0)</f>
        <v>0</v>
      </c>
    </row>
    <row r="4950" spans="1:14" x14ac:dyDescent="0.25">
      <c r="A4950" s="12" t="s">
        <v>4773</v>
      </c>
      <c r="B4950" s="12" t="s">
        <v>16</v>
      </c>
      <c r="C4950" s="12">
        <v>59</v>
      </c>
      <c r="D4950" s="12">
        <v>0.60099999999999998</v>
      </c>
      <c r="E4950" s="12">
        <v>0.57799999999999996</v>
      </c>
      <c r="F4950" s="12">
        <v>0.46400000000000002</v>
      </c>
      <c r="G4950" s="12">
        <v>8644.01</v>
      </c>
      <c r="H4950" s="13">
        <v>1</v>
      </c>
      <c r="I4950" t="str">
        <f>CONCATENATE(Tabela_Brasil[[#This Row],[Município]],"-",Tabela_Brasil[[#This Row],[Estado]])</f>
        <v>Diogo De Vasconcelos-MG</v>
      </c>
      <c r="J4950">
        <f>IF(Tabela_Brasil[[#This Row],[IDHM]]&lt;=0.599,1,0)</f>
        <v>0</v>
      </c>
      <c r="K4950" t="str">
        <f>IF(Tabela_Brasil[[#This Row],[IDHM]]&lt;=0.55,"Baixo",IF(Tabela_Brasil[[#This Row],[IDHM]]&lt;=0.699,"Médio",IF(Tabela_Brasil[[#This Row],[IDHM]]&lt;=0.799,"Alto","Muito Alto")))</f>
        <v>Médio</v>
      </c>
      <c r="L4950" t="str">
        <f>VLOOKUP(Tabela_Brasil[[#This Row],[Estado]],'De-Para_Estado_Regiao'!$B$3:$C$29,2,FALSE)</f>
        <v>Sudeste</v>
      </c>
      <c r="M4950">
        <f>IF(Tabela_Brasil[[#This Row],[IBGE_1-4]]&gt;=951,1,0)</f>
        <v>0</v>
      </c>
      <c r="N4950">
        <f>IF(Tabela_Brasil[[#This Row],[COMP_P]]&lt;=2,1,0)</f>
        <v>1</v>
      </c>
    </row>
    <row r="4951" spans="1:14" x14ac:dyDescent="0.25">
      <c r="A4951" s="9" t="s">
        <v>4774</v>
      </c>
      <c r="B4951" s="9" t="s">
        <v>82</v>
      </c>
      <c r="C4951" s="9">
        <v>119</v>
      </c>
      <c r="D4951" s="9">
        <v>0.58299999999999996</v>
      </c>
      <c r="E4951" s="9">
        <v>0.54400000000000004</v>
      </c>
      <c r="F4951" s="9">
        <v>0.47</v>
      </c>
      <c r="G4951" s="9">
        <v>7876.8</v>
      </c>
      <c r="H4951" s="10">
        <v>1</v>
      </c>
      <c r="I4951" t="str">
        <f>CONCATENATE(Tabela_Brasil[[#This Row],[Município]],"-",Tabela_Brasil[[#This Row],[Estado]])</f>
        <v>Logradouro-PB</v>
      </c>
      <c r="J4951">
        <f>IF(Tabela_Brasil[[#This Row],[IDHM]]&lt;=0.599,1,0)</f>
        <v>1</v>
      </c>
      <c r="K4951" t="str">
        <f>IF(Tabela_Brasil[[#This Row],[IDHM]]&lt;=0.55,"Baixo",IF(Tabela_Brasil[[#This Row],[IDHM]]&lt;=0.699,"Médio",IF(Tabela_Brasil[[#This Row],[IDHM]]&lt;=0.799,"Alto","Muito Alto")))</f>
        <v>Médio</v>
      </c>
      <c r="L4951" t="str">
        <f>VLOOKUP(Tabela_Brasil[[#This Row],[Estado]],'De-Para_Estado_Regiao'!$B$3:$C$29,2,FALSE)</f>
        <v>Nordeste</v>
      </c>
      <c r="M4951">
        <f>IF(Tabela_Brasil[[#This Row],[IBGE_1-4]]&gt;=951,1,0)</f>
        <v>0</v>
      </c>
      <c r="N4951">
        <f>IF(Tabela_Brasil[[#This Row],[COMP_P]]&lt;=2,1,0)</f>
        <v>1</v>
      </c>
    </row>
    <row r="4952" spans="1:14" x14ac:dyDescent="0.25">
      <c r="A4952" s="12" t="s">
        <v>4775</v>
      </c>
      <c r="B4952" s="12" t="s">
        <v>16</v>
      </c>
      <c r="C4952" s="12">
        <v>73</v>
      </c>
      <c r="D4952" s="12">
        <v>0.64500000000000002</v>
      </c>
      <c r="E4952" s="12">
        <v>0.60399999999999998</v>
      </c>
      <c r="F4952" s="12">
        <v>0.55700000000000005</v>
      </c>
      <c r="G4952" s="12">
        <v>10533.41</v>
      </c>
      <c r="H4952" s="13">
        <v>0</v>
      </c>
      <c r="I4952" t="str">
        <f>CONCATENATE(Tabela_Brasil[[#This Row],[Município]],"-",Tabela_Brasil[[#This Row],[Estado]])</f>
        <v>Taparuba-MG</v>
      </c>
      <c r="J4952">
        <f>IF(Tabela_Brasil[[#This Row],[IDHM]]&lt;=0.599,1,0)</f>
        <v>0</v>
      </c>
      <c r="K4952" t="str">
        <f>IF(Tabela_Brasil[[#This Row],[IDHM]]&lt;=0.55,"Baixo",IF(Tabela_Brasil[[#This Row],[IDHM]]&lt;=0.699,"Médio",IF(Tabela_Brasil[[#This Row],[IDHM]]&lt;=0.799,"Alto","Muito Alto")))</f>
        <v>Médio</v>
      </c>
      <c r="L4952" t="str">
        <f>VLOOKUP(Tabela_Brasil[[#This Row],[Estado]],'De-Para_Estado_Regiao'!$B$3:$C$29,2,FALSE)</f>
        <v>Sudeste</v>
      </c>
      <c r="M4952">
        <f>IF(Tabela_Brasil[[#This Row],[IBGE_1-4]]&gt;=951,1,0)</f>
        <v>0</v>
      </c>
      <c r="N4952">
        <f>IF(Tabela_Brasil[[#This Row],[COMP_P]]&lt;=2,1,0)</f>
        <v>1</v>
      </c>
    </row>
    <row r="4953" spans="1:14" x14ac:dyDescent="0.25">
      <c r="A4953" s="9" t="s">
        <v>4776</v>
      </c>
      <c r="B4953" s="9" t="s">
        <v>16</v>
      </c>
      <c r="C4953" s="9">
        <v>94</v>
      </c>
      <c r="D4953" s="9">
        <v>0.621</v>
      </c>
      <c r="E4953" s="9">
        <v>0.55000000000000004</v>
      </c>
      <c r="F4953" s="9">
        <v>0.54600000000000004</v>
      </c>
      <c r="G4953" s="9">
        <v>8744.0300000000007</v>
      </c>
      <c r="H4953" s="10">
        <v>1</v>
      </c>
      <c r="I4953" t="str">
        <f>CONCATENATE(Tabela_Brasil[[#This Row],[Município]],"-",Tabela_Brasil[[#This Row],[Estado]])</f>
        <v>Campo Azul-MG</v>
      </c>
      <c r="J4953">
        <f>IF(Tabela_Brasil[[#This Row],[IDHM]]&lt;=0.599,1,0)</f>
        <v>0</v>
      </c>
      <c r="K4953" t="str">
        <f>IF(Tabela_Brasil[[#This Row],[IDHM]]&lt;=0.55,"Baixo",IF(Tabela_Brasil[[#This Row],[IDHM]]&lt;=0.699,"Médio",IF(Tabela_Brasil[[#This Row],[IDHM]]&lt;=0.799,"Alto","Muito Alto")))</f>
        <v>Médio</v>
      </c>
      <c r="L4953" t="str">
        <f>VLOOKUP(Tabela_Brasil[[#This Row],[Estado]],'De-Para_Estado_Regiao'!$B$3:$C$29,2,FALSE)</f>
        <v>Sudeste</v>
      </c>
      <c r="M4953">
        <f>IF(Tabela_Brasil[[#This Row],[IBGE_1-4]]&gt;=951,1,0)</f>
        <v>0</v>
      </c>
      <c r="N4953">
        <f>IF(Tabela_Brasil[[#This Row],[COMP_P]]&lt;=2,1,0)</f>
        <v>1</v>
      </c>
    </row>
    <row r="4954" spans="1:14" x14ac:dyDescent="0.25">
      <c r="A4954" s="12" t="s">
        <v>4777</v>
      </c>
      <c r="B4954" s="12" t="s">
        <v>118</v>
      </c>
      <c r="C4954" s="12">
        <v>187</v>
      </c>
      <c r="D4954" s="12">
        <v>0.56100000000000005</v>
      </c>
      <c r="E4954" s="12">
        <v>0.59399999999999997</v>
      </c>
      <c r="F4954" s="12">
        <v>0.39300000000000002</v>
      </c>
      <c r="G4954" s="12">
        <v>7498.01</v>
      </c>
      <c r="H4954" s="13">
        <v>0</v>
      </c>
      <c r="I4954" t="str">
        <f>CONCATENATE(Tabela_Brasil[[#This Row],[Município]],"-",Tabela_Brasil[[#This Row],[Estado]])</f>
        <v>Passagem Franca Do Piauí-PI</v>
      </c>
      <c r="J4954">
        <f>IF(Tabela_Brasil[[#This Row],[IDHM]]&lt;=0.599,1,0)</f>
        <v>1</v>
      </c>
      <c r="K4954" t="str">
        <f>IF(Tabela_Brasil[[#This Row],[IDHM]]&lt;=0.55,"Baixo",IF(Tabela_Brasil[[#This Row],[IDHM]]&lt;=0.699,"Médio",IF(Tabela_Brasil[[#This Row],[IDHM]]&lt;=0.799,"Alto","Muito Alto")))</f>
        <v>Médio</v>
      </c>
      <c r="L4954" t="str">
        <f>VLOOKUP(Tabela_Brasil[[#This Row],[Estado]],'De-Para_Estado_Regiao'!$B$3:$C$29,2,FALSE)</f>
        <v>Nordeste</v>
      </c>
      <c r="M4954">
        <f>IF(Tabela_Brasil[[#This Row],[IBGE_1-4]]&gt;=951,1,0)</f>
        <v>0</v>
      </c>
      <c r="N4954">
        <f>IF(Tabela_Brasil[[#This Row],[COMP_P]]&lt;=2,1,0)</f>
        <v>1</v>
      </c>
    </row>
    <row r="4955" spans="1:14" x14ac:dyDescent="0.25">
      <c r="A4955" s="9" t="s">
        <v>4778</v>
      </c>
      <c r="B4955" s="9" t="s">
        <v>7</v>
      </c>
      <c r="C4955" s="9">
        <v>139</v>
      </c>
      <c r="D4955" s="9">
        <v>0.66</v>
      </c>
      <c r="E4955" s="9">
        <v>0.59499999999999997</v>
      </c>
      <c r="F4955" s="9">
        <v>0.59399999999999997</v>
      </c>
      <c r="G4955" s="9">
        <v>8082.46</v>
      </c>
      <c r="H4955" s="10">
        <v>0</v>
      </c>
      <c r="I4955" t="str">
        <f>CONCATENATE(Tabela_Brasil[[#This Row],[Município]],"-",Tabela_Brasil[[#This Row],[Estado]])</f>
        <v>Itapirapuã Paulista-SP</v>
      </c>
      <c r="J4955">
        <f>IF(Tabela_Brasil[[#This Row],[IDHM]]&lt;=0.599,1,0)</f>
        <v>0</v>
      </c>
      <c r="K4955" t="str">
        <f>IF(Tabela_Brasil[[#This Row],[IDHM]]&lt;=0.55,"Baixo",IF(Tabela_Brasil[[#This Row],[IDHM]]&lt;=0.699,"Médio",IF(Tabela_Brasil[[#This Row],[IDHM]]&lt;=0.799,"Alto","Muito Alto")))</f>
        <v>Médio</v>
      </c>
      <c r="L4955" t="str">
        <f>VLOOKUP(Tabela_Brasil[[#This Row],[Estado]],'De-Para_Estado_Regiao'!$B$3:$C$29,2,FALSE)</f>
        <v>Sudeste</v>
      </c>
      <c r="M4955">
        <f>IF(Tabela_Brasil[[#This Row],[IBGE_1-4]]&gt;=951,1,0)</f>
        <v>0</v>
      </c>
      <c r="N4955">
        <f>IF(Tabela_Brasil[[#This Row],[COMP_P]]&lt;=2,1,0)</f>
        <v>1</v>
      </c>
    </row>
    <row r="4956" spans="1:14" x14ac:dyDescent="0.25">
      <c r="A4956" s="12" t="s">
        <v>4779</v>
      </c>
      <c r="B4956" s="12" t="s">
        <v>118</v>
      </c>
      <c r="C4956" s="12">
        <v>244</v>
      </c>
      <c r="D4956" s="12">
        <v>0.59</v>
      </c>
      <c r="E4956" s="12">
        <v>0.57999999999999996</v>
      </c>
      <c r="F4956" s="12">
        <v>0.49399999999999999</v>
      </c>
      <c r="G4956" s="12">
        <v>7504.19</v>
      </c>
      <c r="H4956" s="13">
        <v>3</v>
      </c>
      <c r="I4956" t="str">
        <f>CONCATENATE(Tabela_Brasil[[#This Row],[Município]],"-",Tabela_Brasil[[#This Row],[Estado]])</f>
        <v>Marcos Parente-PI</v>
      </c>
      <c r="J4956">
        <f>IF(Tabela_Brasil[[#This Row],[IDHM]]&lt;=0.599,1,0)</f>
        <v>1</v>
      </c>
      <c r="K4956" t="str">
        <f>IF(Tabela_Brasil[[#This Row],[IDHM]]&lt;=0.55,"Baixo",IF(Tabela_Brasil[[#This Row],[IDHM]]&lt;=0.699,"Médio",IF(Tabela_Brasil[[#This Row],[IDHM]]&lt;=0.799,"Alto","Muito Alto")))</f>
        <v>Médio</v>
      </c>
      <c r="L4956" t="str">
        <f>VLOOKUP(Tabela_Brasil[[#This Row],[Estado]],'De-Para_Estado_Regiao'!$B$3:$C$29,2,FALSE)</f>
        <v>Nordeste</v>
      </c>
      <c r="M4956">
        <f>IF(Tabela_Brasil[[#This Row],[IBGE_1-4]]&gt;=951,1,0)</f>
        <v>0</v>
      </c>
      <c r="N4956">
        <f>IF(Tabela_Brasil[[#This Row],[COMP_P]]&lt;=2,1,0)</f>
        <v>0</v>
      </c>
    </row>
    <row r="4957" spans="1:14" x14ac:dyDescent="0.25">
      <c r="A4957" s="9" t="s">
        <v>4780</v>
      </c>
      <c r="B4957" s="9" t="s">
        <v>82</v>
      </c>
      <c r="C4957" s="9">
        <v>142</v>
      </c>
      <c r="D4957" s="9">
        <v>0.56299999999999994</v>
      </c>
      <c r="E4957" s="9">
        <v>0.53300000000000003</v>
      </c>
      <c r="F4957" s="9">
        <v>0.44800000000000001</v>
      </c>
      <c r="G4957" s="9">
        <v>7171.37</v>
      </c>
      <c r="H4957" s="10">
        <v>6</v>
      </c>
      <c r="I4957" t="str">
        <f>CONCATENATE(Tabela_Brasil[[#This Row],[Município]],"-",Tabela_Brasil[[#This Row],[Estado]])</f>
        <v>Lagoa-PB</v>
      </c>
      <c r="J4957">
        <f>IF(Tabela_Brasil[[#This Row],[IDHM]]&lt;=0.599,1,0)</f>
        <v>1</v>
      </c>
      <c r="K4957" t="str">
        <f>IF(Tabela_Brasil[[#This Row],[IDHM]]&lt;=0.55,"Baixo",IF(Tabela_Brasil[[#This Row],[IDHM]]&lt;=0.699,"Médio",IF(Tabela_Brasil[[#This Row],[IDHM]]&lt;=0.799,"Alto","Muito Alto")))</f>
        <v>Médio</v>
      </c>
      <c r="L4957" t="str">
        <f>VLOOKUP(Tabela_Brasil[[#This Row],[Estado]],'De-Para_Estado_Regiao'!$B$3:$C$29,2,FALSE)</f>
        <v>Nordeste</v>
      </c>
      <c r="M4957">
        <f>IF(Tabela_Brasil[[#This Row],[IBGE_1-4]]&gt;=951,1,0)</f>
        <v>0</v>
      </c>
      <c r="N4957">
        <f>IF(Tabela_Brasil[[#This Row],[COMP_P]]&lt;=2,1,0)</f>
        <v>0</v>
      </c>
    </row>
    <row r="4958" spans="1:14" x14ac:dyDescent="0.25">
      <c r="A4958" s="12" t="s">
        <v>4781</v>
      </c>
      <c r="B4958" s="12" t="s">
        <v>87</v>
      </c>
      <c r="C4958" s="12">
        <v>87</v>
      </c>
      <c r="D4958" s="12">
        <v>0.53700000000000003</v>
      </c>
      <c r="E4958" s="12">
        <v>0.47399999999999998</v>
      </c>
      <c r="F4958" s="12">
        <v>0.47899999999999998</v>
      </c>
      <c r="G4958" s="12">
        <v>6046.72</v>
      </c>
      <c r="H4958" s="13">
        <v>0</v>
      </c>
      <c r="I4958" t="str">
        <f>CONCATENATE(Tabela_Brasil[[#This Row],[Município]],"-",Tabela_Brasil[[#This Row],[Estado]])</f>
        <v>Bacurituba-MA</v>
      </c>
      <c r="J4958">
        <f>IF(Tabela_Brasil[[#This Row],[IDHM]]&lt;=0.599,1,0)</f>
        <v>1</v>
      </c>
      <c r="K4958" t="str">
        <f>IF(Tabela_Brasil[[#This Row],[IDHM]]&lt;=0.55,"Baixo",IF(Tabela_Brasil[[#This Row],[IDHM]]&lt;=0.699,"Médio",IF(Tabela_Brasil[[#This Row],[IDHM]]&lt;=0.799,"Alto","Muito Alto")))</f>
        <v>Baixo</v>
      </c>
      <c r="L4958" t="str">
        <f>VLOOKUP(Tabela_Brasil[[#This Row],[Estado]],'De-Para_Estado_Regiao'!$B$3:$C$29,2,FALSE)</f>
        <v>Nordeste</v>
      </c>
      <c r="M4958">
        <f>IF(Tabela_Brasil[[#This Row],[IBGE_1-4]]&gt;=951,1,0)</f>
        <v>0</v>
      </c>
      <c r="N4958">
        <f>IF(Tabela_Brasil[[#This Row],[COMP_P]]&lt;=2,1,0)</f>
        <v>1</v>
      </c>
    </row>
    <row r="4959" spans="1:14" x14ac:dyDescent="0.25">
      <c r="A4959" s="9" t="s">
        <v>4782</v>
      </c>
      <c r="B4959" s="9" t="s">
        <v>72</v>
      </c>
      <c r="C4959" s="9">
        <v>158</v>
      </c>
      <c r="D4959" s="9">
        <v>0.58499999999999996</v>
      </c>
      <c r="E4959" s="9">
        <v>0.57699999999999996</v>
      </c>
      <c r="F4959" s="9">
        <v>0.48199999999999998</v>
      </c>
      <c r="G4959" s="9">
        <v>7687.53</v>
      </c>
      <c r="H4959" s="10">
        <v>2</v>
      </c>
      <c r="I4959" t="str">
        <f>CONCATENATE(Tabela_Brasil[[#This Row],[Município]],"-",Tabela_Brasil[[#This Row],[Estado]])</f>
        <v>Olho D'Água Do Borges-RN</v>
      </c>
      <c r="J4959">
        <f>IF(Tabela_Brasil[[#This Row],[IDHM]]&lt;=0.599,1,0)</f>
        <v>1</v>
      </c>
      <c r="K4959" t="str">
        <f>IF(Tabela_Brasil[[#This Row],[IDHM]]&lt;=0.55,"Baixo",IF(Tabela_Brasil[[#This Row],[IDHM]]&lt;=0.699,"Médio",IF(Tabela_Brasil[[#This Row],[IDHM]]&lt;=0.799,"Alto","Muito Alto")))</f>
        <v>Médio</v>
      </c>
      <c r="L4959" t="str">
        <f>VLOOKUP(Tabela_Brasil[[#This Row],[Estado]],'De-Para_Estado_Regiao'!$B$3:$C$29,2,FALSE)</f>
        <v>Nordeste</v>
      </c>
      <c r="M4959">
        <f>IF(Tabela_Brasil[[#This Row],[IBGE_1-4]]&gt;=951,1,0)</f>
        <v>0</v>
      </c>
      <c r="N4959">
        <f>IF(Tabela_Brasil[[#This Row],[COMP_P]]&lt;=2,1,0)</f>
        <v>1</v>
      </c>
    </row>
    <row r="4960" spans="1:14" x14ac:dyDescent="0.25">
      <c r="A4960" s="12" t="s">
        <v>4783</v>
      </c>
      <c r="B4960" s="12" t="s">
        <v>82</v>
      </c>
      <c r="C4960" s="12">
        <v>152</v>
      </c>
      <c r="D4960" s="12">
        <v>0.59</v>
      </c>
      <c r="E4960" s="12">
        <v>0.57899999999999996</v>
      </c>
      <c r="F4960" s="12">
        <v>0.46300000000000002</v>
      </c>
      <c r="G4960" s="12">
        <v>6988.6</v>
      </c>
      <c r="H4960" s="13">
        <v>1</v>
      </c>
      <c r="I4960" t="str">
        <f>CONCATENATE(Tabela_Brasil[[#This Row],[Município]],"-",Tabela_Brasil[[#This Row],[Estado]])</f>
        <v>Monte Horebe-PB</v>
      </c>
      <c r="J4960">
        <f>IF(Tabela_Brasil[[#This Row],[IDHM]]&lt;=0.599,1,0)</f>
        <v>1</v>
      </c>
      <c r="K4960" t="str">
        <f>IF(Tabela_Brasil[[#This Row],[IDHM]]&lt;=0.55,"Baixo",IF(Tabela_Brasil[[#This Row],[IDHM]]&lt;=0.699,"Médio",IF(Tabela_Brasil[[#This Row],[IDHM]]&lt;=0.799,"Alto","Muito Alto")))</f>
        <v>Médio</v>
      </c>
      <c r="L4960" t="str">
        <f>VLOOKUP(Tabela_Brasil[[#This Row],[Estado]],'De-Para_Estado_Regiao'!$B$3:$C$29,2,FALSE)</f>
        <v>Nordeste</v>
      </c>
      <c r="M4960">
        <f>IF(Tabela_Brasil[[#This Row],[IBGE_1-4]]&gt;=951,1,0)</f>
        <v>0</v>
      </c>
      <c r="N4960">
        <f>IF(Tabela_Brasil[[#This Row],[COMP_P]]&lt;=2,1,0)</f>
        <v>1</v>
      </c>
    </row>
    <row r="4961" spans="1:14" x14ac:dyDescent="0.25">
      <c r="A4961" s="9" t="s">
        <v>4784</v>
      </c>
      <c r="B4961" s="9" t="s">
        <v>111</v>
      </c>
      <c r="C4961" s="9">
        <v>194</v>
      </c>
      <c r="D4961" s="9">
        <v>0.56999999999999995</v>
      </c>
      <c r="E4961" s="9">
        <v>0.58399999999999996</v>
      </c>
      <c r="F4961" s="9">
        <v>0.41499999999999998</v>
      </c>
      <c r="G4961" s="9">
        <v>8834.25</v>
      </c>
      <c r="H4961" s="10">
        <v>0</v>
      </c>
      <c r="I4961" t="str">
        <f>CONCATENATE(Tabela_Brasil[[#This Row],[Município]],"-",Tabela_Brasil[[#This Row],[Estado]])</f>
        <v>Lizarda-TO</v>
      </c>
      <c r="J4961">
        <f>IF(Tabela_Brasil[[#This Row],[IDHM]]&lt;=0.599,1,0)</f>
        <v>1</v>
      </c>
      <c r="K4961" t="str">
        <f>IF(Tabela_Brasil[[#This Row],[IDHM]]&lt;=0.55,"Baixo",IF(Tabela_Brasil[[#This Row],[IDHM]]&lt;=0.699,"Médio",IF(Tabela_Brasil[[#This Row],[IDHM]]&lt;=0.799,"Alto","Muito Alto")))</f>
        <v>Médio</v>
      </c>
      <c r="L4961" t="str">
        <f>VLOOKUP(Tabela_Brasil[[#This Row],[Estado]],'De-Para_Estado_Regiao'!$B$3:$C$29,2,FALSE)</f>
        <v>Norte</v>
      </c>
      <c r="M4961">
        <f>IF(Tabela_Brasil[[#This Row],[IBGE_1-4]]&gt;=951,1,0)</f>
        <v>0</v>
      </c>
      <c r="N4961">
        <f>IF(Tabela_Brasil[[#This Row],[COMP_P]]&lt;=2,1,0)</f>
        <v>1</v>
      </c>
    </row>
    <row r="4962" spans="1:14" x14ac:dyDescent="0.25">
      <c r="A4962" s="12" t="s">
        <v>4785</v>
      </c>
      <c r="B4962" s="12" t="s">
        <v>118</v>
      </c>
      <c r="C4962" s="12">
        <v>202</v>
      </c>
      <c r="D4962" s="12">
        <v>0.56399999999999995</v>
      </c>
      <c r="E4962" s="12">
        <v>0.52300000000000002</v>
      </c>
      <c r="F4962" s="12">
        <v>0.47499999999999998</v>
      </c>
      <c r="G4962" s="12">
        <v>6356.5</v>
      </c>
      <c r="H4962" s="13">
        <v>2</v>
      </c>
      <c r="I4962" t="str">
        <f>CONCATENATE(Tabela_Brasil[[#This Row],[Município]],"-",Tabela_Brasil[[#This Row],[Estado]])</f>
        <v>Francinópolis-PI</v>
      </c>
      <c r="J4962">
        <f>IF(Tabela_Brasil[[#This Row],[IDHM]]&lt;=0.599,1,0)</f>
        <v>1</v>
      </c>
      <c r="K4962" t="str">
        <f>IF(Tabela_Brasil[[#This Row],[IDHM]]&lt;=0.55,"Baixo",IF(Tabela_Brasil[[#This Row],[IDHM]]&lt;=0.699,"Médio",IF(Tabela_Brasil[[#This Row],[IDHM]]&lt;=0.799,"Alto","Muito Alto")))</f>
        <v>Médio</v>
      </c>
      <c r="L4962" t="str">
        <f>VLOOKUP(Tabela_Brasil[[#This Row],[Estado]],'De-Para_Estado_Regiao'!$B$3:$C$29,2,FALSE)</f>
        <v>Nordeste</v>
      </c>
      <c r="M4962">
        <f>IF(Tabela_Brasil[[#This Row],[IBGE_1-4]]&gt;=951,1,0)</f>
        <v>0</v>
      </c>
      <c r="N4962">
        <f>IF(Tabela_Brasil[[#This Row],[COMP_P]]&lt;=2,1,0)</f>
        <v>1</v>
      </c>
    </row>
    <row r="4963" spans="1:14" x14ac:dyDescent="0.25">
      <c r="A4963" s="9" t="s">
        <v>4786</v>
      </c>
      <c r="B4963" s="9" t="s">
        <v>72</v>
      </c>
      <c r="C4963" s="9">
        <v>139</v>
      </c>
      <c r="D4963" s="9">
        <v>0.59</v>
      </c>
      <c r="E4963" s="9">
        <v>0.55300000000000005</v>
      </c>
      <c r="F4963" s="9">
        <v>0.499</v>
      </c>
      <c r="G4963" s="9">
        <v>9167.19</v>
      </c>
      <c r="H4963" s="10">
        <v>2</v>
      </c>
      <c r="I4963" t="str">
        <f>CONCATENATE(Tabela_Brasil[[#This Row],[Município]],"-",Tabela_Brasil[[#This Row],[Estado]])</f>
        <v>Caiçara Do Rio Do Vento-RN</v>
      </c>
      <c r="J4963">
        <f>IF(Tabela_Brasil[[#This Row],[IDHM]]&lt;=0.599,1,0)</f>
        <v>1</v>
      </c>
      <c r="K4963" t="str">
        <f>IF(Tabela_Brasil[[#This Row],[IDHM]]&lt;=0.55,"Baixo",IF(Tabela_Brasil[[#This Row],[IDHM]]&lt;=0.699,"Médio",IF(Tabela_Brasil[[#This Row],[IDHM]]&lt;=0.799,"Alto","Muito Alto")))</f>
        <v>Médio</v>
      </c>
      <c r="L4963" t="str">
        <f>VLOOKUP(Tabela_Brasil[[#This Row],[Estado]],'De-Para_Estado_Regiao'!$B$3:$C$29,2,FALSE)</f>
        <v>Nordeste</v>
      </c>
      <c r="M4963">
        <f>IF(Tabela_Brasil[[#This Row],[IBGE_1-4]]&gt;=951,1,0)</f>
        <v>0</v>
      </c>
      <c r="N4963">
        <f>IF(Tabela_Brasil[[#This Row],[COMP_P]]&lt;=2,1,0)</f>
        <v>1</v>
      </c>
    </row>
    <row r="4964" spans="1:14" x14ac:dyDescent="0.25">
      <c r="A4964" s="12" t="s">
        <v>4787</v>
      </c>
      <c r="B4964" s="12" t="s">
        <v>72</v>
      </c>
      <c r="C4964" s="12">
        <v>146</v>
      </c>
      <c r="D4964" s="12">
        <v>0.59499999999999997</v>
      </c>
      <c r="E4964" s="12">
        <v>0.52600000000000002</v>
      </c>
      <c r="F4964" s="12">
        <v>0.52500000000000002</v>
      </c>
      <c r="G4964" s="12">
        <v>7625.84</v>
      </c>
      <c r="H4964" s="13">
        <v>1</v>
      </c>
      <c r="I4964" t="str">
        <f>CONCATENATE(Tabela_Brasil[[#This Row],[Município]],"-",Tabela_Brasil[[#This Row],[Estado]])</f>
        <v>São Bento Do Trairí-RN</v>
      </c>
      <c r="J4964">
        <f>IF(Tabela_Brasil[[#This Row],[IDHM]]&lt;=0.599,1,0)</f>
        <v>1</v>
      </c>
      <c r="K4964" t="str">
        <f>IF(Tabela_Brasil[[#This Row],[IDHM]]&lt;=0.55,"Baixo",IF(Tabela_Brasil[[#This Row],[IDHM]]&lt;=0.699,"Médio",IF(Tabela_Brasil[[#This Row],[IDHM]]&lt;=0.799,"Alto","Muito Alto")))</f>
        <v>Médio</v>
      </c>
      <c r="L4964" t="str">
        <f>VLOOKUP(Tabela_Brasil[[#This Row],[Estado]],'De-Para_Estado_Regiao'!$B$3:$C$29,2,FALSE)</f>
        <v>Nordeste</v>
      </c>
      <c r="M4964">
        <f>IF(Tabela_Brasil[[#This Row],[IBGE_1-4]]&gt;=951,1,0)</f>
        <v>0</v>
      </c>
      <c r="N4964">
        <f>IF(Tabela_Brasil[[#This Row],[COMP_P]]&lt;=2,1,0)</f>
        <v>1</v>
      </c>
    </row>
    <row r="4965" spans="1:14" x14ac:dyDescent="0.25">
      <c r="A4965" s="9" t="s">
        <v>4788</v>
      </c>
      <c r="B4965" s="9" t="s">
        <v>19</v>
      </c>
      <c r="C4965" s="9">
        <v>44</v>
      </c>
      <c r="D4965" s="9">
        <v>0.60799999999999998</v>
      </c>
      <c r="E4965" s="9">
        <v>0.57499999999999996</v>
      </c>
      <c r="F4965" s="9">
        <v>0.51</v>
      </c>
      <c r="G4965" s="9">
        <v>7319.14</v>
      </c>
      <c r="H4965" s="10">
        <v>3</v>
      </c>
      <c r="I4965" t="str">
        <f>CONCATENATE(Tabela_Brasil[[#This Row],[Município]],"-",Tabela_Brasil[[#This Row],[Estado]])</f>
        <v>Ingazeira-PE</v>
      </c>
      <c r="J4965">
        <f>IF(Tabela_Brasil[[#This Row],[IDHM]]&lt;=0.599,1,0)</f>
        <v>0</v>
      </c>
      <c r="K4965" t="str">
        <f>IF(Tabela_Brasil[[#This Row],[IDHM]]&lt;=0.55,"Baixo",IF(Tabela_Brasil[[#This Row],[IDHM]]&lt;=0.699,"Médio",IF(Tabela_Brasil[[#This Row],[IDHM]]&lt;=0.799,"Alto","Muito Alto")))</f>
        <v>Médio</v>
      </c>
      <c r="L4965" t="str">
        <f>VLOOKUP(Tabela_Brasil[[#This Row],[Estado]],'De-Para_Estado_Regiao'!$B$3:$C$29,2,FALSE)</f>
        <v>Nordeste</v>
      </c>
      <c r="M4965">
        <f>IF(Tabela_Brasil[[#This Row],[IBGE_1-4]]&gt;=951,1,0)</f>
        <v>0</v>
      </c>
      <c r="N4965">
        <f>IF(Tabela_Brasil[[#This Row],[COMP_P]]&lt;=2,1,0)</f>
        <v>0</v>
      </c>
    </row>
    <row r="4966" spans="1:14" x14ac:dyDescent="0.25">
      <c r="A4966" s="12" t="s">
        <v>4789</v>
      </c>
      <c r="B4966" s="12" t="s">
        <v>16</v>
      </c>
      <c r="C4966" s="12">
        <v>94</v>
      </c>
      <c r="D4966" s="12">
        <v>0.627</v>
      </c>
      <c r="E4966" s="12">
        <v>0.60199999999999998</v>
      </c>
      <c r="F4966" s="12">
        <v>0.51100000000000001</v>
      </c>
      <c r="G4966" s="12">
        <v>8018.09</v>
      </c>
      <c r="H4966" s="13">
        <v>1</v>
      </c>
      <c r="I4966" t="str">
        <f>CONCATENATE(Tabela_Brasil[[#This Row],[Município]],"-",Tabela_Brasil[[#This Row],[Estado]])</f>
        <v>Bugre-MG</v>
      </c>
      <c r="J4966">
        <f>IF(Tabela_Brasil[[#This Row],[IDHM]]&lt;=0.599,1,0)</f>
        <v>0</v>
      </c>
      <c r="K4966" t="str">
        <f>IF(Tabela_Brasil[[#This Row],[IDHM]]&lt;=0.55,"Baixo",IF(Tabela_Brasil[[#This Row],[IDHM]]&lt;=0.699,"Médio",IF(Tabela_Brasil[[#This Row],[IDHM]]&lt;=0.799,"Alto","Muito Alto")))</f>
        <v>Médio</v>
      </c>
      <c r="L4966" t="str">
        <f>VLOOKUP(Tabela_Brasil[[#This Row],[Estado]],'De-Para_Estado_Regiao'!$B$3:$C$29,2,FALSE)</f>
        <v>Sudeste</v>
      </c>
      <c r="M4966">
        <f>IF(Tabela_Brasil[[#This Row],[IBGE_1-4]]&gt;=951,1,0)</f>
        <v>0</v>
      </c>
      <c r="N4966">
        <f>IF(Tabela_Brasil[[#This Row],[COMP_P]]&lt;=2,1,0)</f>
        <v>1</v>
      </c>
    </row>
    <row r="4967" spans="1:14" x14ac:dyDescent="0.25">
      <c r="A4967" s="9" t="s">
        <v>4790</v>
      </c>
      <c r="B4967" s="9" t="s">
        <v>14</v>
      </c>
      <c r="C4967" s="9">
        <v>6</v>
      </c>
      <c r="D4967" s="9">
        <v>0.69</v>
      </c>
      <c r="E4967" s="9">
        <v>0.70299999999999996</v>
      </c>
      <c r="F4967" s="9">
        <v>0.53200000000000003</v>
      </c>
      <c r="G4967" s="9">
        <v>21240.49</v>
      </c>
      <c r="H4967" s="10">
        <v>1</v>
      </c>
      <c r="I4967" t="str">
        <f>CONCATENATE(Tabela_Brasil[[#This Row],[Município]],"-",Tabela_Brasil[[#This Row],[Estado]])</f>
        <v>Coqueiro Baixo-RS</v>
      </c>
      <c r="J4967">
        <f>IF(Tabela_Brasil[[#This Row],[IDHM]]&lt;=0.599,1,0)</f>
        <v>0</v>
      </c>
      <c r="K4967" t="str">
        <f>IF(Tabela_Brasil[[#This Row],[IDHM]]&lt;=0.55,"Baixo",IF(Tabela_Brasil[[#This Row],[IDHM]]&lt;=0.699,"Médio",IF(Tabela_Brasil[[#This Row],[IDHM]]&lt;=0.799,"Alto","Muito Alto")))</f>
        <v>Médio</v>
      </c>
      <c r="L4967" t="str">
        <f>VLOOKUP(Tabela_Brasil[[#This Row],[Estado]],'De-Para_Estado_Regiao'!$B$3:$C$29,2,FALSE)</f>
        <v>Sul</v>
      </c>
      <c r="M4967">
        <f>IF(Tabela_Brasil[[#This Row],[IBGE_1-4]]&gt;=951,1,0)</f>
        <v>0</v>
      </c>
      <c r="N4967">
        <f>IF(Tabela_Brasil[[#This Row],[COMP_P]]&lt;=2,1,0)</f>
        <v>1</v>
      </c>
    </row>
    <row r="4968" spans="1:14" x14ac:dyDescent="0.25">
      <c r="A4968" s="12" t="s">
        <v>3025</v>
      </c>
      <c r="B4968" s="12" t="s">
        <v>118</v>
      </c>
      <c r="C4968" s="12">
        <v>69</v>
      </c>
      <c r="D4968" s="12">
        <v>0.55500000000000005</v>
      </c>
      <c r="E4968" s="12">
        <v>0.51100000000000001</v>
      </c>
      <c r="F4968" s="12">
        <v>0.435</v>
      </c>
      <c r="G4968" s="12">
        <v>7091.77</v>
      </c>
      <c r="H4968" s="13">
        <v>0</v>
      </c>
      <c r="I4968" t="str">
        <f>CONCATENATE(Tabela_Brasil[[#This Row],[Município]],"-",Tabela_Brasil[[#This Row],[Estado]])</f>
        <v>Jurema-PI</v>
      </c>
      <c r="J4968">
        <f>IF(Tabela_Brasil[[#This Row],[IDHM]]&lt;=0.599,1,0)</f>
        <v>1</v>
      </c>
      <c r="K4968" t="str">
        <f>IF(Tabela_Brasil[[#This Row],[IDHM]]&lt;=0.55,"Baixo",IF(Tabela_Brasil[[#This Row],[IDHM]]&lt;=0.699,"Médio",IF(Tabela_Brasil[[#This Row],[IDHM]]&lt;=0.799,"Alto","Muito Alto")))</f>
        <v>Médio</v>
      </c>
      <c r="L4968" t="str">
        <f>VLOOKUP(Tabela_Brasil[[#This Row],[Estado]],'De-Para_Estado_Regiao'!$B$3:$C$29,2,FALSE)</f>
        <v>Nordeste</v>
      </c>
      <c r="M4968">
        <f>IF(Tabela_Brasil[[#This Row],[IBGE_1-4]]&gt;=951,1,0)</f>
        <v>0</v>
      </c>
      <c r="N4968">
        <f>IF(Tabela_Brasil[[#This Row],[COMP_P]]&lt;=2,1,0)</f>
        <v>1</v>
      </c>
    </row>
    <row r="4969" spans="1:14" x14ac:dyDescent="0.25">
      <c r="A4969" s="9" t="s">
        <v>4791</v>
      </c>
      <c r="B4969" s="9" t="s">
        <v>118</v>
      </c>
      <c r="C4969" s="9">
        <v>104</v>
      </c>
      <c r="D4969" s="9">
        <v>0.52700000000000002</v>
      </c>
      <c r="E4969" s="9">
        <v>0.50600000000000001</v>
      </c>
      <c r="F4969" s="9">
        <v>0.42199999999999999</v>
      </c>
      <c r="G4969" s="9">
        <v>6398.43</v>
      </c>
      <c r="H4969" s="10">
        <v>1</v>
      </c>
      <c r="I4969" t="str">
        <f>CONCATENATE(Tabela_Brasil[[#This Row],[Município]],"-",Tabela_Brasil[[#This Row],[Estado]])</f>
        <v>Curral Novo Do Piauí-PI</v>
      </c>
      <c r="J4969">
        <f>IF(Tabela_Brasil[[#This Row],[IDHM]]&lt;=0.599,1,0)</f>
        <v>1</v>
      </c>
      <c r="K4969" t="str">
        <f>IF(Tabela_Brasil[[#This Row],[IDHM]]&lt;=0.55,"Baixo",IF(Tabela_Brasil[[#This Row],[IDHM]]&lt;=0.699,"Médio",IF(Tabela_Brasil[[#This Row],[IDHM]]&lt;=0.799,"Alto","Muito Alto")))</f>
        <v>Baixo</v>
      </c>
      <c r="L4969" t="str">
        <f>VLOOKUP(Tabela_Brasil[[#This Row],[Estado]],'De-Para_Estado_Regiao'!$B$3:$C$29,2,FALSE)</f>
        <v>Nordeste</v>
      </c>
      <c r="M4969">
        <f>IF(Tabela_Brasil[[#This Row],[IBGE_1-4]]&gt;=951,1,0)</f>
        <v>0</v>
      </c>
      <c r="N4969">
        <f>IF(Tabela_Brasil[[#This Row],[COMP_P]]&lt;=2,1,0)</f>
        <v>1</v>
      </c>
    </row>
    <row r="4970" spans="1:14" x14ac:dyDescent="0.25">
      <c r="A4970" s="12" t="s">
        <v>4792</v>
      </c>
      <c r="B4970" s="12" t="s">
        <v>118</v>
      </c>
      <c r="C4970" s="12">
        <v>192</v>
      </c>
      <c r="D4970" s="12">
        <v>0.54100000000000004</v>
      </c>
      <c r="E4970" s="12">
        <v>0.48299999999999998</v>
      </c>
      <c r="F4970" s="12">
        <v>0.43099999999999999</v>
      </c>
      <c r="G4970" s="12">
        <v>7759.71</v>
      </c>
      <c r="H4970" s="13">
        <v>0</v>
      </c>
      <c r="I4970" t="str">
        <f>CONCATENATE(Tabela_Brasil[[#This Row],[Município]],"-",Tabela_Brasil[[#This Row],[Estado]])</f>
        <v>Riacho Frio-PI</v>
      </c>
      <c r="J4970">
        <f>IF(Tabela_Brasil[[#This Row],[IDHM]]&lt;=0.599,1,0)</f>
        <v>1</v>
      </c>
      <c r="K4970" t="str">
        <f>IF(Tabela_Brasil[[#This Row],[IDHM]]&lt;=0.55,"Baixo",IF(Tabela_Brasil[[#This Row],[IDHM]]&lt;=0.699,"Médio",IF(Tabela_Brasil[[#This Row],[IDHM]]&lt;=0.799,"Alto","Muito Alto")))</f>
        <v>Baixo</v>
      </c>
      <c r="L4970" t="str">
        <f>VLOOKUP(Tabela_Brasil[[#This Row],[Estado]],'De-Para_Estado_Regiao'!$B$3:$C$29,2,FALSE)</f>
        <v>Nordeste</v>
      </c>
      <c r="M4970">
        <f>IF(Tabela_Brasil[[#This Row],[IBGE_1-4]]&gt;=951,1,0)</f>
        <v>0</v>
      </c>
      <c r="N4970">
        <f>IF(Tabela_Brasil[[#This Row],[COMP_P]]&lt;=2,1,0)</f>
        <v>1</v>
      </c>
    </row>
    <row r="4971" spans="1:14" x14ac:dyDescent="0.25">
      <c r="A4971" s="9" t="s">
        <v>4793</v>
      </c>
      <c r="B4971" s="9" t="s">
        <v>16</v>
      </c>
      <c r="C4971" s="9">
        <v>99</v>
      </c>
      <c r="D4971" s="9">
        <v>0.65</v>
      </c>
      <c r="E4971" s="9">
        <v>0.60799999999999998</v>
      </c>
      <c r="F4971" s="9">
        <v>0.55000000000000004</v>
      </c>
      <c r="G4971" s="9">
        <v>9871.24</v>
      </c>
      <c r="H4971" s="10">
        <v>1</v>
      </c>
      <c r="I4971" t="str">
        <f>CONCATENATE(Tabela_Brasil[[#This Row],[Município]],"-",Tabela_Brasil[[#This Row],[Estado]])</f>
        <v>Fernandes Tourinho-MG</v>
      </c>
      <c r="J4971">
        <f>IF(Tabela_Brasil[[#This Row],[IDHM]]&lt;=0.599,1,0)</f>
        <v>0</v>
      </c>
      <c r="K4971" t="str">
        <f>IF(Tabela_Brasil[[#This Row],[IDHM]]&lt;=0.55,"Baixo",IF(Tabela_Brasil[[#This Row],[IDHM]]&lt;=0.699,"Médio",IF(Tabela_Brasil[[#This Row],[IDHM]]&lt;=0.799,"Alto","Muito Alto")))</f>
        <v>Médio</v>
      </c>
      <c r="L4971" t="str">
        <f>VLOOKUP(Tabela_Brasil[[#This Row],[Estado]],'De-Para_Estado_Regiao'!$B$3:$C$29,2,FALSE)</f>
        <v>Sudeste</v>
      </c>
      <c r="M4971">
        <f>IF(Tabela_Brasil[[#This Row],[IBGE_1-4]]&gt;=951,1,0)</f>
        <v>0</v>
      </c>
      <c r="N4971">
        <f>IF(Tabela_Brasil[[#This Row],[COMP_P]]&lt;=2,1,0)</f>
        <v>1</v>
      </c>
    </row>
    <row r="4972" spans="1:14" x14ac:dyDescent="0.25">
      <c r="A4972" s="12" t="s">
        <v>4794</v>
      </c>
      <c r="B4972" s="12" t="s">
        <v>72</v>
      </c>
      <c r="C4972" s="12">
        <v>88</v>
      </c>
      <c r="D4972" s="12">
        <v>0.56999999999999995</v>
      </c>
      <c r="E4972" s="12">
        <v>0.56399999999999995</v>
      </c>
      <c r="F4972" s="12">
        <v>0.442</v>
      </c>
      <c r="G4972" s="12">
        <v>8096.15</v>
      </c>
      <c r="H4972" s="13">
        <v>1</v>
      </c>
      <c r="I4972" t="str">
        <f>CONCATENATE(Tabela_Brasil[[#This Row],[Município]],"-",Tabela_Brasil[[#This Row],[Estado]])</f>
        <v>Barcelona-RN</v>
      </c>
      <c r="J4972">
        <f>IF(Tabela_Brasil[[#This Row],[IDHM]]&lt;=0.599,1,0)</f>
        <v>1</v>
      </c>
      <c r="K4972" t="str">
        <f>IF(Tabela_Brasil[[#This Row],[IDHM]]&lt;=0.55,"Baixo",IF(Tabela_Brasil[[#This Row],[IDHM]]&lt;=0.699,"Médio",IF(Tabela_Brasil[[#This Row],[IDHM]]&lt;=0.799,"Alto","Muito Alto")))</f>
        <v>Médio</v>
      </c>
      <c r="L4972" t="str">
        <f>VLOOKUP(Tabela_Brasil[[#This Row],[Estado]],'De-Para_Estado_Regiao'!$B$3:$C$29,2,FALSE)</f>
        <v>Nordeste</v>
      </c>
      <c r="M4972">
        <f>IF(Tabela_Brasil[[#This Row],[IBGE_1-4]]&gt;=951,1,0)</f>
        <v>0</v>
      </c>
      <c r="N4972">
        <f>IF(Tabela_Brasil[[#This Row],[COMP_P]]&lt;=2,1,0)</f>
        <v>1</v>
      </c>
    </row>
    <row r="4973" spans="1:14" x14ac:dyDescent="0.25">
      <c r="A4973" s="9" t="s">
        <v>4795</v>
      </c>
      <c r="B4973" s="9" t="s">
        <v>16</v>
      </c>
      <c r="C4973" s="9">
        <v>156</v>
      </c>
      <c r="D4973" s="9">
        <v>0.64700000000000002</v>
      </c>
      <c r="E4973" s="9">
        <v>0.628</v>
      </c>
      <c r="F4973" s="9">
        <v>0.53900000000000003</v>
      </c>
      <c r="G4973" s="9">
        <v>9949.81</v>
      </c>
      <c r="H4973" s="10">
        <v>2</v>
      </c>
      <c r="I4973" t="str">
        <f>CONCATENATE(Tabela_Brasil[[#This Row],[Município]],"-",Tabela_Brasil[[#This Row],[Estado]])</f>
        <v>Goiabeira-MG</v>
      </c>
      <c r="J4973">
        <f>IF(Tabela_Brasil[[#This Row],[IDHM]]&lt;=0.599,1,0)</f>
        <v>0</v>
      </c>
      <c r="K4973" t="str">
        <f>IF(Tabela_Brasil[[#This Row],[IDHM]]&lt;=0.55,"Baixo",IF(Tabela_Brasil[[#This Row],[IDHM]]&lt;=0.699,"Médio",IF(Tabela_Brasil[[#This Row],[IDHM]]&lt;=0.799,"Alto","Muito Alto")))</f>
        <v>Médio</v>
      </c>
      <c r="L4973" t="str">
        <f>VLOOKUP(Tabela_Brasil[[#This Row],[Estado]],'De-Para_Estado_Regiao'!$B$3:$C$29,2,FALSE)</f>
        <v>Sudeste</v>
      </c>
      <c r="M4973">
        <f>IF(Tabela_Brasil[[#This Row],[IBGE_1-4]]&gt;=951,1,0)</f>
        <v>0</v>
      </c>
      <c r="N4973">
        <f>IF(Tabela_Brasil[[#This Row],[COMP_P]]&lt;=2,1,0)</f>
        <v>1</v>
      </c>
    </row>
    <row r="4974" spans="1:14" x14ac:dyDescent="0.25">
      <c r="A4974" s="12" t="s">
        <v>4796</v>
      </c>
      <c r="B4974" s="12" t="s">
        <v>111</v>
      </c>
      <c r="C4974" s="12">
        <v>85</v>
      </c>
      <c r="D4974" s="12">
        <v>0.58399999999999996</v>
      </c>
      <c r="E4974" s="12">
        <v>0.56299999999999994</v>
      </c>
      <c r="F4974" s="12">
        <v>0.47799999999999998</v>
      </c>
      <c r="G4974" s="12">
        <v>14680.19</v>
      </c>
      <c r="H4974" s="13">
        <v>0</v>
      </c>
      <c r="I4974" t="str">
        <f>CONCATENATE(Tabela_Brasil[[#This Row],[Município]],"-",Tabela_Brasil[[#This Row],[Estado]])</f>
        <v>Juarina-TO</v>
      </c>
      <c r="J4974">
        <f>IF(Tabela_Brasil[[#This Row],[IDHM]]&lt;=0.599,1,0)</f>
        <v>1</v>
      </c>
      <c r="K4974" t="str">
        <f>IF(Tabela_Brasil[[#This Row],[IDHM]]&lt;=0.55,"Baixo",IF(Tabela_Brasil[[#This Row],[IDHM]]&lt;=0.699,"Médio",IF(Tabela_Brasil[[#This Row],[IDHM]]&lt;=0.799,"Alto","Muito Alto")))</f>
        <v>Médio</v>
      </c>
      <c r="L4974" t="str">
        <f>VLOOKUP(Tabela_Brasil[[#This Row],[Estado]],'De-Para_Estado_Regiao'!$B$3:$C$29,2,FALSE)</f>
        <v>Norte</v>
      </c>
      <c r="M4974">
        <f>IF(Tabela_Brasil[[#This Row],[IBGE_1-4]]&gt;=951,1,0)</f>
        <v>0</v>
      </c>
      <c r="N4974">
        <f>IF(Tabela_Brasil[[#This Row],[COMP_P]]&lt;=2,1,0)</f>
        <v>1</v>
      </c>
    </row>
    <row r="4975" spans="1:14" x14ac:dyDescent="0.25">
      <c r="A4975" s="9" t="s">
        <v>4797</v>
      </c>
      <c r="B4975" s="9" t="s">
        <v>72</v>
      </c>
      <c r="C4975" s="9">
        <v>144</v>
      </c>
      <c r="D4975" s="9">
        <v>0.61399999999999999</v>
      </c>
      <c r="E4975" s="9">
        <v>0.56599999999999995</v>
      </c>
      <c r="F4975" s="9">
        <v>0.52700000000000002</v>
      </c>
      <c r="G4975" s="9">
        <v>8642.35</v>
      </c>
      <c r="H4975" s="10">
        <v>2</v>
      </c>
      <c r="I4975" t="str">
        <f>CONCATENATE(Tabela_Brasil[[#This Row],[Município]],"-",Tabela_Brasil[[#This Row],[Estado]])</f>
        <v>Pilões-RN</v>
      </c>
      <c r="J4975">
        <f>IF(Tabela_Brasil[[#This Row],[IDHM]]&lt;=0.599,1,0)</f>
        <v>0</v>
      </c>
      <c r="K4975" t="str">
        <f>IF(Tabela_Brasil[[#This Row],[IDHM]]&lt;=0.55,"Baixo",IF(Tabela_Brasil[[#This Row],[IDHM]]&lt;=0.699,"Médio",IF(Tabela_Brasil[[#This Row],[IDHM]]&lt;=0.799,"Alto","Muito Alto")))</f>
        <v>Médio</v>
      </c>
      <c r="L4975" t="str">
        <f>VLOOKUP(Tabela_Brasil[[#This Row],[Estado]],'De-Para_Estado_Regiao'!$B$3:$C$29,2,FALSE)</f>
        <v>Nordeste</v>
      </c>
      <c r="M4975">
        <f>IF(Tabela_Brasil[[#This Row],[IBGE_1-4]]&gt;=951,1,0)</f>
        <v>0</v>
      </c>
      <c r="N4975">
        <f>IF(Tabela_Brasil[[#This Row],[COMP_P]]&lt;=2,1,0)</f>
        <v>1</v>
      </c>
    </row>
    <row r="4976" spans="1:14" x14ac:dyDescent="0.25">
      <c r="A4976" s="12" t="s">
        <v>4798</v>
      </c>
      <c r="B4976" s="12" t="s">
        <v>16</v>
      </c>
      <c r="C4976" s="12">
        <v>80</v>
      </c>
      <c r="D4976" s="12">
        <v>0.56000000000000005</v>
      </c>
      <c r="E4976" s="12">
        <v>0.53700000000000003</v>
      </c>
      <c r="F4976" s="12">
        <v>0.40799999999999997</v>
      </c>
      <c r="G4976" s="12">
        <v>8031.27</v>
      </c>
      <c r="H4976" s="13">
        <v>1</v>
      </c>
      <c r="I4976" t="str">
        <f>CONCATENATE(Tabela_Brasil[[#This Row],[Município]],"-",Tabela_Brasil[[#This Row],[Estado]])</f>
        <v>Santo Antônio Do Itambé-MG</v>
      </c>
      <c r="J4976">
        <f>IF(Tabela_Brasil[[#This Row],[IDHM]]&lt;=0.599,1,0)</f>
        <v>1</v>
      </c>
      <c r="K4976" t="str">
        <f>IF(Tabela_Brasil[[#This Row],[IDHM]]&lt;=0.55,"Baixo",IF(Tabela_Brasil[[#This Row],[IDHM]]&lt;=0.699,"Médio",IF(Tabela_Brasil[[#This Row],[IDHM]]&lt;=0.799,"Alto","Muito Alto")))</f>
        <v>Médio</v>
      </c>
      <c r="L4976" t="str">
        <f>VLOOKUP(Tabela_Brasil[[#This Row],[Estado]],'De-Para_Estado_Regiao'!$B$3:$C$29,2,FALSE)</f>
        <v>Sudeste</v>
      </c>
      <c r="M4976">
        <f>IF(Tabela_Brasil[[#This Row],[IBGE_1-4]]&gt;=951,1,0)</f>
        <v>0</v>
      </c>
      <c r="N4976">
        <f>IF(Tabela_Brasil[[#This Row],[COMP_P]]&lt;=2,1,0)</f>
        <v>1</v>
      </c>
    </row>
    <row r="4977" spans="1:14" x14ac:dyDescent="0.25">
      <c r="A4977" s="9" t="s">
        <v>4799</v>
      </c>
      <c r="B4977" s="9" t="s">
        <v>16</v>
      </c>
      <c r="C4977" s="9">
        <v>63</v>
      </c>
      <c r="D4977" s="9">
        <v>0.65</v>
      </c>
      <c r="E4977" s="9">
        <v>0.61199999999999999</v>
      </c>
      <c r="F4977" s="9">
        <v>0.54800000000000004</v>
      </c>
      <c r="G4977" s="9">
        <v>13901.24</v>
      </c>
      <c r="H4977" s="10">
        <v>2</v>
      </c>
      <c r="I4977" t="str">
        <f>CONCATENATE(Tabela_Brasil[[#This Row],[Município]],"-",Tabela_Brasil[[#This Row],[Estado]])</f>
        <v>Monjolos-MG</v>
      </c>
      <c r="J4977">
        <f>IF(Tabela_Brasil[[#This Row],[IDHM]]&lt;=0.599,1,0)</f>
        <v>0</v>
      </c>
      <c r="K4977" t="str">
        <f>IF(Tabela_Brasil[[#This Row],[IDHM]]&lt;=0.55,"Baixo",IF(Tabela_Brasil[[#This Row],[IDHM]]&lt;=0.699,"Médio",IF(Tabela_Brasil[[#This Row],[IDHM]]&lt;=0.799,"Alto","Muito Alto")))</f>
        <v>Médio</v>
      </c>
      <c r="L4977" t="str">
        <f>VLOOKUP(Tabela_Brasil[[#This Row],[Estado]],'De-Para_Estado_Regiao'!$B$3:$C$29,2,FALSE)</f>
        <v>Sudeste</v>
      </c>
      <c r="M4977">
        <f>IF(Tabela_Brasil[[#This Row],[IBGE_1-4]]&gt;=951,1,0)</f>
        <v>0</v>
      </c>
      <c r="N4977">
        <f>IF(Tabela_Brasil[[#This Row],[COMP_P]]&lt;=2,1,0)</f>
        <v>1</v>
      </c>
    </row>
    <row r="4978" spans="1:14" x14ac:dyDescent="0.25">
      <c r="A4978" s="12" t="s">
        <v>4800</v>
      </c>
      <c r="B4978" s="12" t="s">
        <v>16</v>
      </c>
      <c r="C4978" s="12">
        <v>75</v>
      </c>
      <c r="D4978" s="12">
        <v>0.59299999999999997</v>
      </c>
      <c r="E4978" s="12">
        <v>0.54400000000000004</v>
      </c>
      <c r="F4978" s="12">
        <v>0.49199999999999999</v>
      </c>
      <c r="G4978" s="12">
        <v>6663.28</v>
      </c>
      <c r="H4978" s="13">
        <v>2</v>
      </c>
      <c r="I4978" t="str">
        <f>CONCATENATE(Tabela_Brasil[[#This Row],[Município]],"-",Tabela_Brasil[[#This Row],[Estado]])</f>
        <v>Miravânia-MG</v>
      </c>
      <c r="J4978">
        <f>IF(Tabela_Brasil[[#This Row],[IDHM]]&lt;=0.599,1,0)</f>
        <v>1</v>
      </c>
      <c r="K4978" t="str">
        <f>IF(Tabela_Brasil[[#This Row],[IDHM]]&lt;=0.55,"Baixo",IF(Tabela_Brasil[[#This Row],[IDHM]]&lt;=0.699,"Médio",IF(Tabela_Brasil[[#This Row],[IDHM]]&lt;=0.799,"Alto","Muito Alto")))</f>
        <v>Médio</v>
      </c>
      <c r="L4978" t="str">
        <f>VLOOKUP(Tabela_Brasil[[#This Row],[Estado]],'De-Para_Estado_Regiao'!$B$3:$C$29,2,FALSE)</f>
        <v>Sudeste</v>
      </c>
      <c r="M4978">
        <f>IF(Tabela_Brasil[[#This Row],[IBGE_1-4]]&gt;=951,1,0)</f>
        <v>0</v>
      </c>
      <c r="N4978">
        <f>IF(Tabela_Brasil[[#This Row],[COMP_P]]&lt;=2,1,0)</f>
        <v>1</v>
      </c>
    </row>
    <row r="4979" spans="1:14" x14ac:dyDescent="0.25">
      <c r="A4979" s="9" t="s">
        <v>4801</v>
      </c>
      <c r="B4979" s="9" t="s">
        <v>118</v>
      </c>
      <c r="C4979" s="9">
        <v>129</v>
      </c>
      <c r="D4979" s="9">
        <v>0.56000000000000005</v>
      </c>
      <c r="E4979" s="9">
        <v>0.51400000000000001</v>
      </c>
      <c r="F4979" s="9">
        <v>0.44900000000000001</v>
      </c>
      <c r="G4979" s="9">
        <v>6929.25</v>
      </c>
      <c r="H4979" s="10">
        <v>0</v>
      </c>
      <c r="I4979" t="str">
        <f>CONCATENATE(Tabela_Brasil[[#This Row],[Município]],"-",Tabela_Brasil[[#This Row],[Estado]])</f>
        <v>Arraial-PI</v>
      </c>
      <c r="J4979">
        <f>IF(Tabela_Brasil[[#This Row],[IDHM]]&lt;=0.599,1,0)</f>
        <v>1</v>
      </c>
      <c r="K4979" t="str">
        <f>IF(Tabela_Brasil[[#This Row],[IDHM]]&lt;=0.55,"Baixo",IF(Tabela_Brasil[[#This Row],[IDHM]]&lt;=0.699,"Médio",IF(Tabela_Brasil[[#This Row],[IDHM]]&lt;=0.799,"Alto","Muito Alto")))</f>
        <v>Médio</v>
      </c>
      <c r="L4979" t="str">
        <f>VLOOKUP(Tabela_Brasil[[#This Row],[Estado]],'De-Para_Estado_Regiao'!$B$3:$C$29,2,FALSE)</f>
        <v>Nordeste</v>
      </c>
      <c r="M4979">
        <f>IF(Tabela_Brasil[[#This Row],[IBGE_1-4]]&gt;=951,1,0)</f>
        <v>0</v>
      </c>
      <c r="N4979">
        <f>IF(Tabela_Brasil[[#This Row],[COMP_P]]&lt;=2,1,0)</f>
        <v>1</v>
      </c>
    </row>
    <row r="4980" spans="1:14" x14ac:dyDescent="0.25">
      <c r="A4980" s="12" t="s">
        <v>4802</v>
      </c>
      <c r="B4980" s="12" t="s">
        <v>16</v>
      </c>
      <c r="C4980" s="12">
        <v>52</v>
      </c>
      <c r="D4980" s="12">
        <v>0.62</v>
      </c>
      <c r="E4980" s="12">
        <v>0.60499999999999998</v>
      </c>
      <c r="F4980" s="12">
        <v>0.495</v>
      </c>
      <c r="G4980" s="12">
        <v>8845.92</v>
      </c>
      <c r="H4980" s="13">
        <v>2</v>
      </c>
      <c r="I4980" t="str">
        <f>CONCATENATE(Tabela_Brasil[[#This Row],[Município]],"-",Tabela_Brasil[[#This Row],[Estado]])</f>
        <v>Bias Fortes-MG</v>
      </c>
      <c r="J4980">
        <f>IF(Tabela_Brasil[[#This Row],[IDHM]]&lt;=0.599,1,0)</f>
        <v>0</v>
      </c>
      <c r="K4980" t="str">
        <f>IF(Tabela_Brasil[[#This Row],[IDHM]]&lt;=0.55,"Baixo",IF(Tabela_Brasil[[#This Row],[IDHM]]&lt;=0.699,"Médio",IF(Tabela_Brasil[[#This Row],[IDHM]]&lt;=0.799,"Alto","Muito Alto")))</f>
        <v>Médio</v>
      </c>
      <c r="L4980" t="str">
        <f>VLOOKUP(Tabela_Brasil[[#This Row],[Estado]],'De-Para_Estado_Regiao'!$B$3:$C$29,2,FALSE)</f>
        <v>Sudeste</v>
      </c>
      <c r="M4980">
        <f>IF(Tabela_Brasil[[#This Row],[IBGE_1-4]]&gt;=951,1,0)</f>
        <v>0</v>
      </c>
      <c r="N4980">
        <f>IF(Tabela_Brasil[[#This Row],[COMP_P]]&lt;=2,1,0)</f>
        <v>1</v>
      </c>
    </row>
    <row r="4981" spans="1:14" x14ac:dyDescent="0.25">
      <c r="A4981" s="9" t="s">
        <v>4803</v>
      </c>
      <c r="B4981" s="9" t="s">
        <v>16</v>
      </c>
      <c r="C4981" s="9">
        <v>66</v>
      </c>
      <c r="D4981" s="9">
        <v>0.65500000000000003</v>
      </c>
      <c r="E4981" s="9">
        <v>0.63100000000000001</v>
      </c>
      <c r="F4981" s="9">
        <v>0.53900000000000003</v>
      </c>
      <c r="G4981" s="9">
        <v>13282.04</v>
      </c>
      <c r="H4981" s="10">
        <v>1</v>
      </c>
      <c r="I4981" t="str">
        <f>CONCATENATE(Tabela_Brasil[[#This Row],[Município]],"-",Tabela_Brasil[[#This Row],[Estado]])</f>
        <v>Pedra Dourada-MG</v>
      </c>
      <c r="J4981">
        <f>IF(Tabela_Brasil[[#This Row],[IDHM]]&lt;=0.599,1,0)</f>
        <v>0</v>
      </c>
      <c r="K4981" t="str">
        <f>IF(Tabela_Brasil[[#This Row],[IDHM]]&lt;=0.55,"Baixo",IF(Tabela_Brasil[[#This Row],[IDHM]]&lt;=0.699,"Médio",IF(Tabela_Brasil[[#This Row],[IDHM]]&lt;=0.799,"Alto","Muito Alto")))</f>
        <v>Médio</v>
      </c>
      <c r="L4981" t="str">
        <f>VLOOKUP(Tabela_Brasil[[#This Row],[Estado]],'De-Para_Estado_Regiao'!$B$3:$C$29,2,FALSE)</f>
        <v>Sudeste</v>
      </c>
      <c r="M4981">
        <f>IF(Tabela_Brasil[[#This Row],[IBGE_1-4]]&gt;=951,1,0)</f>
        <v>0</v>
      </c>
      <c r="N4981">
        <f>IF(Tabela_Brasil[[#This Row],[COMP_P]]&lt;=2,1,0)</f>
        <v>1</v>
      </c>
    </row>
    <row r="4982" spans="1:14" x14ac:dyDescent="0.25">
      <c r="A4982" s="12" t="s">
        <v>4804</v>
      </c>
      <c r="B4982" s="12" t="s">
        <v>82</v>
      </c>
      <c r="C4982" s="12">
        <v>122</v>
      </c>
      <c r="D4982" s="12">
        <v>0.60299999999999998</v>
      </c>
      <c r="E4982" s="12">
        <v>0.53100000000000003</v>
      </c>
      <c r="F4982" s="12">
        <v>0.54</v>
      </c>
      <c r="G4982" s="12">
        <v>8213.7099999999991</v>
      </c>
      <c r="H4982" s="13">
        <v>2</v>
      </c>
      <c r="I4982" t="str">
        <f>CONCATENATE(Tabela_Brasil[[#This Row],[Município]],"-",Tabela_Brasil[[#This Row],[Estado]])</f>
        <v>Olivedos-PB</v>
      </c>
      <c r="J4982">
        <f>IF(Tabela_Brasil[[#This Row],[IDHM]]&lt;=0.599,1,0)</f>
        <v>0</v>
      </c>
      <c r="K4982" t="str">
        <f>IF(Tabela_Brasil[[#This Row],[IDHM]]&lt;=0.55,"Baixo",IF(Tabela_Brasil[[#This Row],[IDHM]]&lt;=0.699,"Médio",IF(Tabela_Brasil[[#This Row],[IDHM]]&lt;=0.799,"Alto","Muito Alto")))</f>
        <v>Médio</v>
      </c>
      <c r="L4982" t="str">
        <f>VLOOKUP(Tabela_Brasil[[#This Row],[Estado]],'De-Para_Estado_Regiao'!$B$3:$C$29,2,FALSE)</f>
        <v>Nordeste</v>
      </c>
      <c r="M4982">
        <f>IF(Tabela_Brasil[[#This Row],[IBGE_1-4]]&gt;=951,1,0)</f>
        <v>0</v>
      </c>
      <c r="N4982">
        <f>IF(Tabela_Brasil[[#This Row],[COMP_P]]&lt;=2,1,0)</f>
        <v>1</v>
      </c>
    </row>
    <row r="4983" spans="1:14" x14ac:dyDescent="0.25">
      <c r="A4983" s="9" t="s">
        <v>4805</v>
      </c>
      <c r="B4983" s="9" t="s">
        <v>59</v>
      </c>
      <c r="C4983" s="9">
        <v>39</v>
      </c>
      <c r="D4983" s="9">
        <v>0.72799999999999998</v>
      </c>
      <c r="E4983" s="9">
        <v>0.73099999999999998</v>
      </c>
      <c r="F4983" s="9">
        <v>0.65200000000000002</v>
      </c>
      <c r="G4983" s="9">
        <v>23944.05</v>
      </c>
      <c r="H4983" s="10">
        <v>1</v>
      </c>
      <c r="I4983" t="str">
        <f>CONCATENATE(Tabela_Brasil[[#This Row],[Município]],"-",Tabela_Brasil[[#This Row],[Estado]])</f>
        <v>Santiago Do Sul-SC</v>
      </c>
      <c r="J4983">
        <f>IF(Tabela_Brasil[[#This Row],[IDHM]]&lt;=0.599,1,0)</f>
        <v>0</v>
      </c>
      <c r="K4983" t="str">
        <f>IF(Tabela_Brasil[[#This Row],[IDHM]]&lt;=0.55,"Baixo",IF(Tabela_Brasil[[#This Row],[IDHM]]&lt;=0.699,"Médio",IF(Tabela_Brasil[[#This Row],[IDHM]]&lt;=0.799,"Alto","Muito Alto")))</f>
        <v>Alto</v>
      </c>
      <c r="L4983" t="str">
        <f>VLOOKUP(Tabela_Brasil[[#This Row],[Estado]],'De-Para_Estado_Regiao'!$B$3:$C$29,2,FALSE)</f>
        <v>Sul</v>
      </c>
      <c r="M4983">
        <f>IF(Tabela_Brasil[[#This Row],[IBGE_1-4]]&gt;=951,1,0)</f>
        <v>0</v>
      </c>
      <c r="N4983">
        <f>IF(Tabela_Brasil[[#This Row],[COMP_P]]&lt;=2,1,0)</f>
        <v>1</v>
      </c>
    </row>
    <row r="4984" spans="1:14" x14ac:dyDescent="0.25">
      <c r="A4984" s="12" t="s">
        <v>4806</v>
      </c>
      <c r="B4984" s="12" t="s">
        <v>118</v>
      </c>
      <c r="C4984" s="12">
        <v>135</v>
      </c>
      <c r="D4984" s="12">
        <v>0.504</v>
      </c>
      <c r="E4984" s="12">
        <v>0.501</v>
      </c>
      <c r="F4984" s="12">
        <v>0.35299999999999998</v>
      </c>
      <c r="G4984" s="12">
        <v>6006.93</v>
      </c>
      <c r="H4984" s="13">
        <v>1</v>
      </c>
      <c r="I4984" t="str">
        <f>CONCATENATE(Tabela_Brasil[[#This Row],[Município]],"-",Tabela_Brasil[[#This Row],[Estado]])</f>
        <v>Joca Marques-PI</v>
      </c>
      <c r="J4984">
        <f>IF(Tabela_Brasil[[#This Row],[IDHM]]&lt;=0.599,1,0)</f>
        <v>1</v>
      </c>
      <c r="K4984" t="str">
        <f>IF(Tabela_Brasil[[#This Row],[IDHM]]&lt;=0.55,"Baixo",IF(Tabela_Brasil[[#This Row],[IDHM]]&lt;=0.699,"Médio",IF(Tabela_Brasil[[#This Row],[IDHM]]&lt;=0.799,"Alto","Muito Alto")))</f>
        <v>Baixo</v>
      </c>
      <c r="L4984" t="str">
        <f>VLOOKUP(Tabela_Brasil[[#This Row],[Estado]],'De-Para_Estado_Regiao'!$B$3:$C$29,2,FALSE)</f>
        <v>Nordeste</v>
      </c>
      <c r="M4984">
        <f>IF(Tabela_Brasil[[#This Row],[IBGE_1-4]]&gt;=951,1,0)</f>
        <v>0</v>
      </c>
      <c r="N4984">
        <f>IF(Tabela_Brasil[[#This Row],[COMP_P]]&lt;=2,1,0)</f>
        <v>1</v>
      </c>
    </row>
    <row r="4985" spans="1:14" x14ac:dyDescent="0.25">
      <c r="A4985" s="9" t="s">
        <v>4807</v>
      </c>
      <c r="B4985" s="9" t="s">
        <v>7</v>
      </c>
      <c r="C4985" s="9">
        <v>73</v>
      </c>
      <c r="D4985" s="9">
        <v>0.72499999999999998</v>
      </c>
      <c r="E4985" s="9">
        <v>0.68600000000000005</v>
      </c>
      <c r="F4985" s="9">
        <v>0.68500000000000005</v>
      </c>
      <c r="G4985" s="9">
        <v>17512.27</v>
      </c>
      <c r="H4985" s="10">
        <v>0</v>
      </c>
      <c r="I4985" t="str">
        <f>CONCATENATE(Tabela_Brasil[[#This Row],[Município]],"-",Tabela_Brasil[[#This Row],[Estado]])</f>
        <v>Vitória Brasil-SP</v>
      </c>
      <c r="J4985">
        <f>IF(Tabela_Brasil[[#This Row],[IDHM]]&lt;=0.599,1,0)</f>
        <v>0</v>
      </c>
      <c r="K4985" t="str">
        <f>IF(Tabela_Brasil[[#This Row],[IDHM]]&lt;=0.55,"Baixo",IF(Tabela_Brasil[[#This Row],[IDHM]]&lt;=0.699,"Médio",IF(Tabela_Brasil[[#This Row],[IDHM]]&lt;=0.799,"Alto","Muito Alto")))</f>
        <v>Alto</v>
      </c>
      <c r="L4985" t="str">
        <f>VLOOKUP(Tabela_Brasil[[#This Row],[Estado]],'De-Para_Estado_Regiao'!$B$3:$C$29,2,FALSE)</f>
        <v>Sudeste</v>
      </c>
      <c r="M4985">
        <f>IF(Tabela_Brasil[[#This Row],[IBGE_1-4]]&gt;=951,1,0)</f>
        <v>0</v>
      </c>
      <c r="N4985">
        <f>IF(Tabela_Brasil[[#This Row],[COMP_P]]&lt;=2,1,0)</f>
        <v>1</v>
      </c>
    </row>
    <row r="4986" spans="1:14" x14ac:dyDescent="0.25">
      <c r="A4986" s="12" t="s">
        <v>4808</v>
      </c>
      <c r="B4986" s="12" t="s">
        <v>33</v>
      </c>
      <c r="C4986" s="12">
        <v>114</v>
      </c>
      <c r="D4986" s="12">
        <v>0.7</v>
      </c>
      <c r="E4986" s="12">
        <v>0.66400000000000003</v>
      </c>
      <c r="F4986" s="12">
        <v>0.622</v>
      </c>
      <c r="G4986" s="12">
        <v>12481.14</v>
      </c>
      <c r="H4986" s="13">
        <v>1</v>
      </c>
      <c r="I4986" t="str">
        <f>CONCATENATE(Tabela_Brasil[[#This Row],[Município]],"-",Tabela_Brasil[[#This Row],[Estado]])</f>
        <v>Adelândia-GO</v>
      </c>
      <c r="J4986">
        <f>IF(Tabela_Brasil[[#This Row],[IDHM]]&lt;=0.599,1,0)</f>
        <v>0</v>
      </c>
      <c r="K4986" t="str">
        <f>IF(Tabela_Brasil[[#This Row],[IDHM]]&lt;=0.55,"Baixo",IF(Tabela_Brasil[[#This Row],[IDHM]]&lt;=0.699,"Médio",IF(Tabela_Brasil[[#This Row],[IDHM]]&lt;=0.799,"Alto","Muito Alto")))</f>
        <v>Alto</v>
      </c>
      <c r="L4986" t="str">
        <f>VLOOKUP(Tabela_Brasil[[#This Row],[Estado]],'De-Para_Estado_Regiao'!$B$3:$C$29,2,FALSE)</f>
        <v>Centro-Oeste</v>
      </c>
      <c r="M4986">
        <f>IF(Tabela_Brasil[[#This Row],[IBGE_1-4]]&gt;=951,1,0)</f>
        <v>0</v>
      </c>
      <c r="N4986">
        <f>IF(Tabela_Brasil[[#This Row],[COMP_P]]&lt;=2,1,0)</f>
        <v>1</v>
      </c>
    </row>
    <row r="4987" spans="1:14" x14ac:dyDescent="0.25">
      <c r="A4987" s="9" t="s">
        <v>4809</v>
      </c>
      <c r="B4987" s="9" t="s">
        <v>7</v>
      </c>
      <c r="C4987" s="9">
        <v>28</v>
      </c>
      <c r="D4987" s="9">
        <v>0.77200000000000002</v>
      </c>
      <c r="E4987" s="9">
        <v>0.71199999999999997</v>
      </c>
      <c r="F4987" s="9">
        <v>0.748</v>
      </c>
      <c r="G4987" s="9">
        <v>20871.310000000001</v>
      </c>
      <c r="H4987" s="10">
        <v>1</v>
      </c>
      <c r="I4987" t="str">
        <f>CONCATENATE(Tabela_Brasil[[#This Row],[Município]],"-",Tabela_Brasil[[#This Row],[Estado]])</f>
        <v>Santa Salete-SP</v>
      </c>
      <c r="J4987">
        <f>IF(Tabela_Brasil[[#This Row],[IDHM]]&lt;=0.599,1,0)</f>
        <v>0</v>
      </c>
      <c r="K4987" t="str">
        <f>IF(Tabela_Brasil[[#This Row],[IDHM]]&lt;=0.55,"Baixo",IF(Tabela_Brasil[[#This Row],[IDHM]]&lt;=0.699,"Médio",IF(Tabela_Brasil[[#This Row],[IDHM]]&lt;=0.799,"Alto","Muito Alto")))</f>
        <v>Alto</v>
      </c>
      <c r="L4987" t="str">
        <f>VLOOKUP(Tabela_Brasil[[#This Row],[Estado]],'De-Para_Estado_Regiao'!$B$3:$C$29,2,FALSE)</f>
        <v>Sudeste</v>
      </c>
      <c r="M4987">
        <f>IF(Tabela_Brasil[[#This Row],[IBGE_1-4]]&gt;=951,1,0)</f>
        <v>0</v>
      </c>
      <c r="N4987">
        <f>IF(Tabela_Brasil[[#This Row],[COMP_P]]&lt;=2,1,0)</f>
        <v>1</v>
      </c>
    </row>
    <row r="4988" spans="1:14" x14ac:dyDescent="0.25">
      <c r="A4988" s="12" t="s">
        <v>4810</v>
      </c>
      <c r="B4988" s="12" t="s">
        <v>31</v>
      </c>
      <c r="C4988" s="12">
        <v>79</v>
      </c>
      <c r="D4988" s="12">
        <v>0.58499999999999996</v>
      </c>
      <c r="E4988" s="12">
        <v>0.53300000000000003</v>
      </c>
      <c r="F4988" s="12">
        <v>0.52600000000000002</v>
      </c>
      <c r="G4988" s="12">
        <v>7134.7</v>
      </c>
      <c r="H4988" s="13">
        <v>0</v>
      </c>
      <c r="I4988" t="str">
        <f>CONCATENATE(Tabela_Brasil[[#This Row],[Município]],"-",Tabela_Brasil[[#This Row],[Estado]])</f>
        <v>Granjeiro-CE</v>
      </c>
      <c r="J4988">
        <f>IF(Tabela_Brasil[[#This Row],[IDHM]]&lt;=0.599,1,0)</f>
        <v>1</v>
      </c>
      <c r="K4988" t="str">
        <f>IF(Tabela_Brasil[[#This Row],[IDHM]]&lt;=0.55,"Baixo",IF(Tabela_Brasil[[#This Row],[IDHM]]&lt;=0.699,"Médio",IF(Tabela_Brasil[[#This Row],[IDHM]]&lt;=0.799,"Alto","Muito Alto")))</f>
        <v>Médio</v>
      </c>
      <c r="L4988" t="str">
        <f>VLOOKUP(Tabela_Brasil[[#This Row],[Estado]],'De-Para_Estado_Regiao'!$B$3:$C$29,2,FALSE)</f>
        <v>Nordeste</v>
      </c>
      <c r="M4988">
        <f>IF(Tabela_Brasil[[#This Row],[IBGE_1-4]]&gt;=951,1,0)</f>
        <v>0</v>
      </c>
      <c r="N4988">
        <f>IF(Tabela_Brasil[[#This Row],[COMP_P]]&lt;=2,1,0)</f>
        <v>1</v>
      </c>
    </row>
    <row r="4989" spans="1:14" x14ac:dyDescent="0.25">
      <c r="A4989" s="9" t="s">
        <v>4811</v>
      </c>
      <c r="B4989" s="9" t="s">
        <v>118</v>
      </c>
      <c r="C4989" s="9">
        <v>89</v>
      </c>
      <c r="D4989" s="9">
        <v>0.53700000000000003</v>
      </c>
      <c r="E4989" s="9">
        <v>0.52800000000000002</v>
      </c>
      <c r="F4989" s="9">
        <v>0.38500000000000001</v>
      </c>
      <c r="G4989" s="9">
        <v>6411.2</v>
      </c>
      <c r="H4989" s="10">
        <v>1</v>
      </c>
      <c r="I4989" t="str">
        <f>CONCATENATE(Tabela_Brasil[[#This Row],[Município]],"-",Tabela_Brasil[[#This Row],[Estado]])</f>
        <v>Campo Alegre Do Fidalgo-PI</v>
      </c>
      <c r="J4989">
        <f>IF(Tabela_Brasil[[#This Row],[IDHM]]&lt;=0.599,1,0)</f>
        <v>1</v>
      </c>
      <c r="K4989" t="str">
        <f>IF(Tabela_Brasil[[#This Row],[IDHM]]&lt;=0.55,"Baixo",IF(Tabela_Brasil[[#This Row],[IDHM]]&lt;=0.699,"Médio",IF(Tabela_Brasil[[#This Row],[IDHM]]&lt;=0.799,"Alto","Muito Alto")))</f>
        <v>Baixo</v>
      </c>
      <c r="L4989" t="str">
        <f>VLOOKUP(Tabela_Brasil[[#This Row],[Estado]],'De-Para_Estado_Regiao'!$B$3:$C$29,2,FALSE)</f>
        <v>Nordeste</v>
      </c>
      <c r="M4989">
        <f>IF(Tabela_Brasil[[#This Row],[IBGE_1-4]]&gt;=951,1,0)</f>
        <v>0</v>
      </c>
      <c r="N4989">
        <f>IF(Tabela_Brasil[[#This Row],[COMP_P]]&lt;=2,1,0)</f>
        <v>1</v>
      </c>
    </row>
    <row r="4990" spans="1:14" x14ac:dyDescent="0.25">
      <c r="A4990" s="12" t="s">
        <v>4812</v>
      </c>
      <c r="B4990" s="12" t="s">
        <v>16</v>
      </c>
      <c r="C4990" s="12">
        <v>115</v>
      </c>
      <c r="D4990" s="12">
        <v>0.55700000000000005</v>
      </c>
      <c r="E4990" s="12">
        <v>0.53700000000000003</v>
      </c>
      <c r="F4990" s="12">
        <v>0.39800000000000002</v>
      </c>
      <c r="G4990" s="12">
        <v>7237.23</v>
      </c>
      <c r="H4990" s="13">
        <v>4</v>
      </c>
      <c r="I4990" t="str">
        <f>CONCATENATE(Tabela_Brasil[[#This Row],[Município]],"-",Tabela_Brasil[[#This Row],[Estado]])</f>
        <v>Serra Azul De Minas-MG</v>
      </c>
      <c r="J4990">
        <f>IF(Tabela_Brasil[[#This Row],[IDHM]]&lt;=0.599,1,0)</f>
        <v>1</v>
      </c>
      <c r="K4990" t="str">
        <f>IF(Tabela_Brasil[[#This Row],[IDHM]]&lt;=0.55,"Baixo",IF(Tabela_Brasil[[#This Row],[IDHM]]&lt;=0.699,"Médio",IF(Tabela_Brasil[[#This Row],[IDHM]]&lt;=0.799,"Alto","Muito Alto")))</f>
        <v>Médio</v>
      </c>
      <c r="L4990" t="str">
        <f>VLOOKUP(Tabela_Brasil[[#This Row],[Estado]],'De-Para_Estado_Regiao'!$B$3:$C$29,2,FALSE)</f>
        <v>Sudeste</v>
      </c>
      <c r="M4990">
        <f>IF(Tabela_Brasil[[#This Row],[IBGE_1-4]]&gt;=951,1,0)</f>
        <v>0</v>
      </c>
      <c r="N4990">
        <f>IF(Tabela_Brasil[[#This Row],[COMP_P]]&lt;=2,1,0)</f>
        <v>0</v>
      </c>
    </row>
    <row r="4991" spans="1:14" x14ac:dyDescent="0.25">
      <c r="A4991" s="9" t="s">
        <v>4813</v>
      </c>
      <c r="B4991" s="9" t="s">
        <v>111</v>
      </c>
      <c r="C4991" s="9">
        <v>166</v>
      </c>
      <c r="D4991" s="9">
        <v>0.57999999999999996</v>
      </c>
      <c r="E4991" s="9">
        <v>0.54200000000000004</v>
      </c>
      <c r="F4991" s="9">
        <v>0.498</v>
      </c>
      <c r="G4991" s="9">
        <v>9334.7199999999993</v>
      </c>
      <c r="H4991" s="10">
        <v>0</v>
      </c>
      <c r="I4991" t="str">
        <f>CONCATENATE(Tabela_Brasil[[#This Row],[Município]],"-",Tabela_Brasil[[#This Row],[Estado]])</f>
        <v>Maurilândia Do Tocantins-TO</v>
      </c>
      <c r="J4991">
        <f>IF(Tabela_Brasil[[#This Row],[IDHM]]&lt;=0.599,1,0)</f>
        <v>1</v>
      </c>
      <c r="K4991" t="str">
        <f>IF(Tabela_Brasil[[#This Row],[IDHM]]&lt;=0.55,"Baixo",IF(Tabela_Brasil[[#This Row],[IDHM]]&lt;=0.699,"Médio",IF(Tabela_Brasil[[#This Row],[IDHM]]&lt;=0.799,"Alto","Muito Alto")))</f>
        <v>Médio</v>
      </c>
      <c r="L4991" t="str">
        <f>VLOOKUP(Tabela_Brasil[[#This Row],[Estado]],'De-Para_Estado_Regiao'!$B$3:$C$29,2,FALSE)</f>
        <v>Norte</v>
      </c>
      <c r="M4991">
        <f>IF(Tabela_Brasil[[#This Row],[IBGE_1-4]]&gt;=951,1,0)</f>
        <v>0</v>
      </c>
      <c r="N4991">
        <f>IF(Tabela_Brasil[[#This Row],[COMP_P]]&lt;=2,1,0)</f>
        <v>1</v>
      </c>
    </row>
    <row r="4992" spans="1:14" x14ac:dyDescent="0.25">
      <c r="A4992" s="12" t="s">
        <v>4814</v>
      </c>
      <c r="B4992" s="12" t="s">
        <v>24</v>
      </c>
      <c r="C4992" s="12">
        <v>96</v>
      </c>
      <c r="D4992" s="12">
        <v>0.63200000000000001</v>
      </c>
      <c r="E4992" s="12">
        <v>0.59799999999999998</v>
      </c>
      <c r="F4992" s="12">
        <v>0.53100000000000003</v>
      </c>
      <c r="G4992" s="12">
        <v>7521.17</v>
      </c>
      <c r="H4992" s="13">
        <v>0</v>
      </c>
      <c r="I4992" t="str">
        <f>CONCATENATE(Tabela_Brasil[[#This Row],[Município]],"-",Tabela_Brasil[[#This Row],[Estado]])</f>
        <v>Dom Macedo Costa-BA</v>
      </c>
      <c r="J4992">
        <f>IF(Tabela_Brasil[[#This Row],[IDHM]]&lt;=0.599,1,0)</f>
        <v>0</v>
      </c>
      <c r="K4992" t="str">
        <f>IF(Tabela_Brasil[[#This Row],[IDHM]]&lt;=0.55,"Baixo",IF(Tabela_Brasil[[#This Row],[IDHM]]&lt;=0.699,"Médio",IF(Tabela_Brasil[[#This Row],[IDHM]]&lt;=0.799,"Alto","Muito Alto")))</f>
        <v>Médio</v>
      </c>
      <c r="L4992" t="str">
        <f>VLOOKUP(Tabela_Brasil[[#This Row],[Estado]],'De-Para_Estado_Regiao'!$B$3:$C$29,2,FALSE)</f>
        <v>Nordeste</v>
      </c>
      <c r="M4992">
        <f>IF(Tabela_Brasil[[#This Row],[IBGE_1-4]]&gt;=951,1,0)</f>
        <v>0</v>
      </c>
      <c r="N4992">
        <f>IF(Tabela_Brasil[[#This Row],[COMP_P]]&lt;=2,1,0)</f>
        <v>1</v>
      </c>
    </row>
    <row r="4993" spans="1:14" x14ac:dyDescent="0.25">
      <c r="A4993" s="9" t="s">
        <v>4815</v>
      </c>
      <c r="B4993" s="9" t="s">
        <v>111</v>
      </c>
      <c r="C4993" s="9">
        <v>111</v>
      </c>
      <c r="D4993" s="9">
        <v>0.63700000000000001</v>
      </c>
      <c r="E4993" s="9">
        <v>0.58299999999999996</v>
      </c>
      <c r="F4993" s="9">
        <v>0.58399999999999996</v>
      </c>
      <c r="G4993" s="9">
        <v>12385.33</v>
      </c>
      <c r="H4993" s="10">
        <v>0</v>
      </c>
      <c r="I4993" t="str">
        <f>CONCATENATE(Tabela_Brasil[[#This Row],[Município]],"-",Tabela_Brasil[[#This Row],[Estado]])</f>
        <v>Santa Terezinha Do Tocantins-TO</v>
      </c>
      <c r="J4993">
        <f>IF(Tabela_Brasil[[#This Row],[IDHM]]&lt;=0.599,1,0)</f>
        <v>0</v>
      </c>
      <c r="K4993" t="str">
        <f>IF(Tabela_Brasil[[#This Row],[IDHM]]&lt;=0.55,"Baixo",IF(Tabela_Brasil[[#This Row],[IDHM]]&lt;=0.699,"Médio",IF(Tabela_Brasil[[#This Row],[IDHM]]&lt;=0.799,"Alto","Muito Alto")))</f>
        <v>Médio</v>
      </c>
      <c r="L4993" t="str">
        <f>VLOOKUP(Tabela_Brasil[[#This Row],[Estado]],'De-Para_Estado_Regiao'!$B$3:$C$29,2,FALSE)</f>
        <v>Norte</v>
      </c>
      <c r="M4993">
        <f>IF(Tabela_Brasil[[#This Row],[IBGE_1-4]]&gt;=951,1,0)</f>
        <v>0</v>
      </c>
      <c r="N4993">
        <f>IF(Tabela_Brasil[[#This Row],[COMP_P]]&lt;=2,1,0)</f>
        <v>1</v>
      </c>
    </row>
    <row r="4994" spans="1:14" x14ac:dyDescent="0.25">
      <c r="A4994" s="12" t="s">
        <v>4816</v>
      </c>
      <c r="B4994" s="12" t="s">
        <v>16</v>
      </c>
      <c r="C4994" s="12">
        <v>123</v>
      </c>
      <c r="D4994" s="12">
        <v>0.54100000000000004</v>
      </c>
      <c r="E4994" s="12">
        <v>0.52300000000000002</v>
      </c>
      <c r="F4994" s="12">
        <v>0.39600000000000002</v>
      </c>
      <c r="G4994" s="12">
        <v>6418.11</v>
      </c>
      <c r="H4994" s="13">
        <v>1</v>
      </c>
      <c r="I4994" t="str">
        <f>CONCATENATE(Tabela_Brasil[[#This Row],[Município]],"-",Tabela_Brasil[[#This Row],[Estado]])</f>
        <v>Monte Formoso-MG</v>
      </c>
      <c r="J4994">
        <f>IF(Tabela_Brasil[[#This Row],[IDHM]]&lt;=0.599,1,0)</f>
        <v>1</v>
      </c>
      <c r="K4994" t="str">
        <f>IF(Tabela_Brasil[[#This Row],[IDHM]]&lt;=0.55,"Baixo",IF(Tabela_Brasil[[#This Row],[IDHM]]&lt;=0.699,"Médio",IF(Tabela_Brasil[[#This Row],[IDHM]]&lt;=0.799,"Alto","Muito Alto")))</f>
        <v>Baixo</v>
      </c>
      <c r="L4994" t="str">
        <f>VLOOKUP(Tabela_Brasil[[#This Row],[Estado]],'De-Para_Estado_Regiao'!$B$3:$C$29,2,FALSE)</f>
        <v>Sudeste</v>
      </c>
      <c r="M4994">
        <f>IF(Tabela_Brasil[[#This Row],[IBGE_1-4]]&gt;=951,1,0)</f>
        <v>0</v>
      </c>
      <c r="N4994">
        <f>IF(Tabela_Brasil[[#This Row],[COMP_P]]&lt;=2,1,0)</f>
        <v>1</v>
      </c>
    </row>
    <row r="4995" spans="1:14" x14ac:dyDescent="0.25">
      <c r="A4995" s="9" t="s">
        <v>4817</v>
      </c>
      <c r="B4995" s="9" t="s">
        <v>114</v>
      </c>
      <c r="C4995" s="9">
        <v>107</v>
      </c>
      <c r="D4995" s="9">
        <v>0.60399999999999998</v>
      </c>
      <c r="E4995" s="9">
        <v>0.56399999999999995</v>
      </c>
      <c r="F4995" s="9">
        <v>0.54200000000000004</v>
      </c>
      <c r="G4995" s="9">
        <v>9866.85</v>
      </c>
      <c r="H4995" s="10">
        <v>0</v>
      </c>
      <c r="I4995" t="str">
        <f>CONCATENATE(Tabela_Brasil[[#This Row],[Município]],"-",Tabela_Brasil[[#This Row],[Estado]])</f>
        <v>Telha-SE</v>
      </c>
      <c r="J4995">
        <f>IF(Tabela_Brasil[[#This Row],[IDHM]]&lt;=0.599,1,0)</f>
        <v>0</v>
      </c>
      <c r="K4995" t="str">
        <f>IF(Tabela_Brasil[[#This Row],[IDHM]]&lt;=0.55,"Baixo",IF(Tabela_Brasil[[#This Row],[IDHM]]&lt;=0.699,"Médio",IF(Tabela_Brasil[[#This Row],[IDHM]]&lt;=0.799,"Alto","Muito Alto")))</f>
        <v>Médio</v>
      </c>
      <c r="L4995" t="str">
        <f>VLOOKUP(Tabela_Brasil[[#This Row],[Estado]],'De-Para_Estado_Regiao'!$B$3:$C$29,2,FALSE)</f>
        <v>Nordeste</v>
      </c>
      <c r="M4995">
        <f>IF(Tabela_Brasil[[#This Row],[IBGE_1-4]]&gt;=951,1,0)</f>
        <v>0</v>
      </c>
      <c r="N4995">
        <f>IF(Tabela_Brasil[[#This Row],[COMP_P]]&lt;=2,1,0)</f>
        <v>1</v>
      </c>
    </row>
    <row r="4996" spans="1:14" x14ac:dyDescent="0.25">
      <c r="A4996" s="12" t="s">
        <v>4818</v>
      </c>
      <c r="B4996" s="12" t="s">
        <v>14</v>
      </c>
      <c r="C4996" s="12">
        <v>12</v>
      </c>
      <c r="D4996" s="12">
        <v>0.61899999999999999</v>
      </c>
      <c r="E4996" s="12">
        <v>0.60099999999999998</v>
      </c>
      <c r="F4996" s="12">
        <v>0.49199999999999999</v>
      </c>
      <c r="G4996" s="12">
        <v>14024.81</v>
      </c>
      <c r="H4996" s="13">
        <v>6</v>
      </c>
      <c r="I4996" t="str">
        <f>CONCATENATE(Tabela_Brasil[[#This Row],[Município]],"-",Tabela_Brasil[[#This Row],[Estado]])</f>
        <v>Benjamin Constant Do Sul-RS</v>
      </c>
      <c r="J4996">
        <f>IF(Tabela_Brasil[[#This Row],[IDHM]]&lt;=0.599,1,0)</f>
        <v>0</v>
      </c>
      <c r="K4996" t="str">
        <f>IF(Tabela_Brasil[[#This Row],[IDHM]]&lt;=0.55,"Baixo",IF(Tabela_Brasil[[#This Row],[IDHM]]&lt;=0.699,"Médio",IF(Tabela_Brasil[[#This Row],[IDHM]]&lt;=0.799,"Alto","Muito Alto")))</f>
        <v>Médio</v>
      </c>
      <c r="L4996" t="str">
        <f>VLOOKUP(Tabela_Brasil[[#This Row],[Estado]],'De-Para_Estado_Regiao'!$B$3:$C$29,2,FALSE)</f>
        <v>Sul</v>
      </c>
      <c r="M4996">
        <f>IF(Tabela_Brasil[[#This Row],[IBGE_1-4]]&gt;=951,1,0)</f>
        <v>0</v>
      </c>
      <c r="N4996">
        <f>IF(Tabela_Brasil[[#This Row],[COMP_P]]&lt;=2,1,0)</f>
        <v>0</v>
      </c>
    </row>
    <row r="4997" spans="1:14" x14ac:dyDescent="0.25">
      <c r="A4997" s="9" t="s">
        <v>4819</v>
      </c>
      <c r="B4997" s="9" t="s">
        <v>114</v>
      </c>
      <c r="C4997" s="9">
        <v>95</v>
      </c>
      <c r="D4997" s="9">
        <v>0.64500000000000002</v>
      </c>
      <c r="E4997" s="9">
        <v>0.60899999999999999</v>
      </c>
      <c r="F4997" s="9">
        <v>0.56699999999999995</v>
      </c>
      <c r="G4997" s="9">
        <v>9610.4699999999993</v>
      </c>
      <c r="H4997" s="10">
        <v>0</v>
      </c>
      <c r="I4997" t="str">
        <f>CONCATENATE(Tabela_Brasil[[#This Row],[Município]],"-",Tabela_Brasil[[#This Row],[Estado]])</f>
        <v>General Maynard-SE</v>
      </c>
      <c r="J4997">
        <f>IF(Tabela_Brasil[[#This Row],[IDHM]]&lt;=0.599,1,0)</f>
        <v>0</v>
      </c>
      <c r="K4997" t="str">
        <f>IF(Tabela_Brasil[[#This Row],[IDHM]]&lt;=0.55,"Baixo",IF(Tabela_Brasil[[#This Row],[IDHM]]&lt;=0.699,"Médio",IF(Tabela_Brasil[[#This Row],[IDHM]]&lt;=0.799,"Alto","Muito Alto")))</f>
        <v>Médio</v>
      </c>
      <c r="L4997" t="str">
        <f>VLOOKUP(Tabela_Brasil[[#This Row],[Estado]],'De-Para_Estado_Regiao'!$B$3:$C$29,2,FALSE)</f>
        <v>Nordeste</v>
      </c>
      <c r="M4997">
        <f>IF(Tabela_Brasil[[#This Row],[IBGE_1-4]]&gt;=951,1,0)</f>
        <v>0</v>
      </c>
      <c r="N4997">
        <f>IF(Tabela_Brasil[[#This Row],[COMP_P]]&lt;=2,1,0)</f>
        <v>1</v>
      </c>
    </row>
    <row r="4998" spans="1:14" x14ac:dyDescent="0.25">
      <c r="A4998" s="12" t="s">
        <v>4820</v>
      </c>
      <c r="B4998" s="12" t="s">
        <v>118</v>
      </c>
      <c r="C4998" s="12">
        <v>114</v>
      </c>
      <c r="D4998" s="12">
        <v>0.53600000000000003</v>
      </c>
      <c r="E4998" s="12">
        <v>0.50800000000000001</v>
      </c>
      <c r="F4998" s="12">
        <v>0.39400000000000002</v>
      </c>
      <c r="G4998" s="12">
        <v>9138.39</v>
      </c>
      <c r="H4998" s="13">
        <v>0</v>
      </c>
      <c r="I4998" t="str">
        <f>CONCATENATE(Tabela_Brasil[[#This Row],[Município]],"-",Tabela_Brasil[[#This Row],[Estado]])</f>
        <v>Sebastião Barros-PI</v>
      </c>
      <c r="J4998">
        <f>IF(Tabela_Brasil[[#This Row],[IDHM]]&lt;=0.599,1,0)</f>
        <v>1</v>
      </c>
      <c r="K4998" t="str">
        <f>IF(Tabela_Brasil[[#This Row],[IDHM]]&lt;=0.55,"Baixo",IF(Tabela_Brasil[[#This Row],[IDHM]]&lt;=0.699,"Médio",IF(Tabela_Brasil[[#This Row],[IDHM]]&lt;=0.799,"Alto","Muito Alto")))</f>
        <v>Baixo</v>
      </c>
      <c r="L4998" t="str">
        <f>VLOOKUP(Tabela_Brasil[[#This Row],[Estado]],'De-Para_Estado_Regiao'!$B$3:$C$29,2,FALSE)</f>
        <v>Nordeste</v>
      </c>
      <c r="M4998">
        <f>IF(Tabela_Brasil[[#This Row],[IBGE_1-4]]&gt;=951,1,0)</f>
        <v>0</v>
      </c>
      <c r="N4998">
        <f>IF(Tabela_Brasil[[#This Row],[COMP_P]]&lt;=2,1,0)</f>
        <v>1</v>
      </c>
    </row>
    <row r="4999" spans="1:14" x14ac:dyDescent="0.25">
      <c r="A4999" s="9" t="s">
        <v>4821</v>
      </c>
      <c r="B4999" s="9" t="s">
        <v>72</v>
      </c>
      <c r="C4999" s="9">
        <v>214</v>
      </c>
      <c r="D4999" s="9">
        <v>0.61699999999999999</v>
      </c>
      <c r="E4999" s="9">
        <v>0.57299999999999995</v>
      </c>
      <c r="F4999" s="9">
        <v>0.52900000000000003</v>
      </c>
      <c r="G4999" s="9">
        <v>7933.63</v>
      </c>
      <c r="H4999" s="10">
        <v>2</v>
      </c>
      <c r="I4999" t="str">
        <f>CONCATENATE(Tabela_Brasil[[#This Row],[Município]],"-",Tabela_Brasil[[#This Row],[Estado]])</f>
        <v>Major Sales-RN</v>
      </c>
      <c r="J4999">
        <f>IF(Tabela_Brasil[[#This Row],[IDHM]]&lt;=0.599,1,0)</f>
        <v>0</v>
      </c>
      <c r="K4999" t="str">
        <f>IF(Tabela_Brasil[[#This Row],[IDHM]]&lt;=0.55,"Baixo",IF(Tabela_Brasil[[#This Row],[IDHM]]&lt;=0.699,"Médio",IF(Tabela_Brasil[[#This Row],[IDHM]]&lt;=0.799,"Alto","Muito Alto")))</f>
        <v>Médio</v>
      </c>
      <c r="L4999" t="str">
        <f>VLOOKUP(Tabela_Brasil[[#This Row],[Estado]],'De-Para_Estado_Regiao'!$B$3:$C$29,2,FALSE)</f>
        <v>Nordeste</v>
      </c>
      <c r="M4999">
        <f>IF(Tabela_Brasil[[#This Row],[IBGE_1-4]]&gt;=951,1,0)</f>
        <v>0</v>
      </c>
      <c r="N4999">
        <f>IF(Tabela_Brasil[[#This Row],[COMP_P]]&lt;=2,1,0)</f>
        <v>1</v>
      </c>
    </row>
    <row r="5000" spans="1:14" x14ac:dyDescent="0.25">
      <c r="A5000" s="12" t="s">
        <v>4822</v>
      </c>
      <c r="B5000" s="12" t="s">
        <v>118</v>
      </c>
      <c r="C5000" s="12">
        <v>141</v>
      </c>
      <c r="D5000" s="12">
        <v>0.57999999999999996</v>
      </c>
      <c r="E5000" s="12">
        <v>0.52400000000000002</v>
      </c>
      <c r="F5000" s="12">
        <v>0.50900000000000001</v>
      </c>
      <c r="G5000" s="12">
        <v>7919.5</v>
      </c>
      <c r="H5000" s="13">
        <v>1</v>
      </c>
      <c r="I5000" t="str">
        <f>CONCATENATE(Tabela_Brasil[[#This Row],[Município]],"-",Tabela_Brasil[[#This Row],[Estado]])</f>
        <v>Santa Cruz Dos Milagres-PI</v>
      </c>
      <c r="J5000">
        <f>IF(Tabela_Brasil[[#This Row],[IDHM]]&lt;=0.599,1,0)</f>
        <v>1</v>
      </c>
      <c r="K5000" t="str">
        <f>IF(Tabela_Brasil[[#This Row],[IDHM]]&lt;=0.55,"Baixo",IF(Tabela_Brasil[[#This Row],[IDHM]]&lt;=0.699,"Médio",IF(Tabela_Brasil[[#This Row],[IDHM]]&lt;=0.799,"Alto","Muito Alto")))</f>
        <v>Médio</v>
      </c>
      <c r="L5000" t="str">
        <f>VLOOKUP(Tabela_Brasil[[#This Row],[Estado]],'De-Para_Estado_Regiao'!$B$3:$C$29,2,FALSE)</f>
        <v>Nordeste</v>
      </c>
      <c r="M5000">
        <f>IF(Tabela_Brasil[[#This Row],[IBGE_1-4]]&gt;=951,1,0)</f>
        <v>0</v>
      </c>
      <c r="N5000">
        <f>IF(Tabela_Brasil[[#This Row],[COMP_P]]&lt;=2,1,0)</f>
        <v>1</v>
      </c>
    </row>
    <row r="5001" spans="1:14" x14ac:dyDescent="0.25">
      <c r="A5001" s="9" t="s">
        <v>4823</v>
      </c>
      <c r="B5001" s="9" t="s">
        <v>72</v>
      </c>
      <c r="C5001" s="9">
        <v>79</v>
      </c>
      <c r="D5001" s="9">
        <v>0.55500000000000005</v>
      </c>
      <c r="E5001" s="9">
        <v>0.501</v>
      </c>
      <c r="F5001" s="9">
        <v>0.47299999999999998</v>
      </c>
      <c r="G5001" s="9">
        <v>7497.65</v>
      </c>
      <c r="H5001" s="10">
        <v>2</v>
      </c>
      <c r="I5001" t="str">
        <f>CONCATENATE(Tabela_Brasil[[#This Row],[Município]],"-",Tabela_Brasil[[#This Row],[Estado]])</f>
        <v>Venha-Ver-RN</v>
      </c>
      <c r="J5001">
        <f>IF(Tabela_Brasil[[#This Row],[IDHM]]&lt;=0.599,1,0)</f>
        <v>1</v>
      </c>
      <c r="K5001" t="str">
        <f>IF(Tabela_Brasil[[#This Row],[IDHM]]&lt;=0.55,"Baixo",IF(Tabela_Brasil[[#This Row],[IDHM]]&lt;=0.699,"Médio",IF(Tabela_Brasil[[#This Row],[IDHM]]&lt;=0.799,"Alto","Muito Alto")))</f>
        <v>Médio</v>
      </c>
      <c r="L5001" t="str">
        <f>VLOOKUP(Tabela_Brasil[[#This Row],[Estado]],'De-Para_Estado_Regiao'!$B$3:$C$29,2,FALSE)</f>
        <v>Nordeste</v>
      </c>
      <c r="M5001">
        <f>IF(Tabela_Brasil[[#This Row],[IBGE_1-4]]&gt;=951,1,0)</f>
        <v>0</v>
      </c>
      <c r="N5001">
        <f>IF(Tabela_Brasil[[#This Row],[COMP_P]]&lt;=2,1,0)</f>
        <v>1</v>
      </c>
    </row>
    <row r="5002" spans="1:14" x14ac:dyDescent="0.25">
      <c r="A5002" s="12" t="s">
        <v>4824</v>
      </c>
      <c r="B5002" s="12" t="s">
        <v>118</v>
      </c>
      <c r="C5002" s="12">
        <v>156</v>
      </c>
      <c r="D5002" s="12">
        <v>0.57299999999999995</v>
      </c>
      <c r="E5002" s="12">
        <v>0.54800000000000004</v>
      </c>
      <c r="F5002" s="12">
        <v>0.44900000000000001</v>
      </c>
      <c r="G5002" s="12">
        <v>8409.94</v>
      </c>
      <c r="H5002" s="13">
        <v>4</v>
      </c>
      <c r="I5002" t="str">
        <f>CONCATENATE(Tabela_Brasil[[#This Row],[Município]],"-",Tabela_Brasil[[#This Row],[Estado]])</f>
        <v>São José Do Peixe-PI</v>
      </c>
      <c r="J5002">
        <f>IF(Tabela_Brasil[[#This Row],[IDHM]]&lt;=0.599,1,0)</f>
        <v>1</v>
      </c>
      <c r="K5002" t="str">
        <f>IF(Tabela_Brasil[[#This Row],[IDHM]]&lt;=0.55,"Baixo",IF(Tabela_Brasil[[#This Row],[IDHM]]&lt;=0.699,"Médio",IF(Tabela_Brasil[[#This Row],[IDHM]]&lt;=0.799,"Alto","Muito Alto")))</f>
        <v>Médio</v>
      </c>
      <c r="L5002" t="str">
        <f>VLOOKUP(Tabela_Brasil[[#This Row],[Estado]],'De-Para_Estado_Regiao'!$B$3:$C$29,2,FALSE)</f>
        <v>Nordeste</v>
      </c>
      <c r="M5002">
        <f>IF(Tabela_Brasil[[#This Row],[IBGE_1-4]]&gt;=951,1,0)</f>
        <v>0</v>
      </c>
      <c r="N5002">
        <f>IF(Tabela_Brasil[[#This Row],[COMP_P]]&lt;=2,1,0)</f>
        <v>0</v>
      </c>
    </row>
    <row r="5003" spans="1:14" x14ac:dyDescent="0.25">
      <c r="A5003" s="9" t="s">
        <v>4825</v>
      </c>
      <c r="B5003" s="9" t="s">
        <v>7</v>
      </c>
      <c r="C5003" s="9">
        <v>49</v>
      </c>
      <c r="D5003" s="9">
        <v>0.73499999999999999</v>
      </c>
      <c r="E5003" s="9">
        <v>0.69899999999999995</v>
      </c>
      <c r="F5003" s="9">
        <v>0.65700000000000003</v>
      </c>
      <c r="G5003" s="9">
        <v>16808.439999999999</v>
      </c>
      <c r="H5003" s="10">
        <v>1</v>
      </c>
      <c r="I5003" t="str">
        <f>CONCATENATE(Tabela_Brasil[[#This Row],[Município]],"-",Tabela_Brasil[[#This Row],[Estado]])</f>
        <v>Aspásia-SP</v>
      </c>
      <c r="J5003">
        <f>IF(Tabela_Brasil[[#This Row],[IDHM]]&lt;=0.599,1,0)</f>
        <v>0</v>
      </c>
      <c r="K5003" t="str">
        <f>IF(Tabela_Brasil[[#This Row],[IDHM]]&lt;=0.55,"Baixo",IF(Tabela_Brasil[[#This Row],[IDHM]]&lt;=0.699,"Médio",IF(Tabela_Brasil[[#This Row],[IDHM]]&lt;=0.799,"Alto","Muito Alto")))</f>
        <v>Alto</v>
      </c>
      <c r="L5003" t="str">
        <f>VLOOKUP(Tabela_Brasil[[#This Row],[Estado]],'De-Para_Estado_Regiao'!$B$3:$C$29,2,FALSE)</f>
        <v>Sudeste</v>
      </c>
      <c r="M5003">
        <f>IF(Tabela_Brasil[[#This Row],[IBGE_1-4]]&gt;=951,1,0)</f>
        <v>0</v>
      </c>
      <c r="N5003">
        <f>IF(Tabela_Brasil[[#This Row],[COMP_P]]&lt;=2,1,0)</f>
        <v>1</v>
      </c>
    </row>
    <row r="5004" spans="1:14" x14ac:dyDescent="0.25">
      <c r="A5004" s="12" t="s">
        <v>2036</v>
      </c>
      <c r="B5004" s="12" t="s">
        <v>82</v>
      </c>
      <c r="C5004" s="12">
        <v>88</v>
      </c>
      <c r="D5004" s="12">
        <v>0.58499999999999996</v>
      </c>
      <c r="E5004" s="12">
        <v>0.57999999999999996</v>
      </c>
      <c r="F5004" s="12">
        <v>0.48499999999999999</v>
      </c>
      <c r="G5004" s="12">
        <v>7485.25</v>
      </c>
      <c r="H5004" s="13">
        <v>1</v>
      </c>
      <c r="I5004" t="str">
        <f>CONCATENATE(Tabela_Brasil[[#This Row],[Município]],"-",Tabela_Brasil[[#This Row],[Estado]])</f>
        <v>Caraúbas-PB</v>
      </c>
      <c r="J5004">
        <f>IF(Tabela_Brasil[[#This Row],[IDHM]]&lt;=0.599,1,0)</f>
        <v>1</v>
      </c>
      <c r="K5004" t="str">
        <f>IF(Tabela_Brasil[[#This Row],[IDHM]]&lt;=0.55,"Baixo",IF(Tabela_Brasil[[#This Row],[IDHM]]&lt;=0.699,"Médio",IF(Tabela_Brasil[[#This Row],[IDHM]]&lt;=0.799,"Alto","Muito Alto")))</f>
        <v>Médio</v>
      </c>
      <c r="L5004" t="str">
        <f>VLOOKUP(Tabela_Brasil[[#This Row],[Estado]],'De-Para_Estado_Regiao'!$B$3:$C$29,2,FALSE)</f>
        <v>Nordeste</v>
      </c>
      <c r="M5004">
        <f>IF(Tabela_Brasil[[#This Row],[IBGE_1-4]]&gt;=951,1,0)</f>
        <v>0</v>
      </c>
      <c r="N5004">
        <f>IF(Tabela_Brasil[[#This Row],[COMP_P]]&lt;=2,1,0)</f>
        <v>1</v>
      </c>
    </row>
    <row r="5005" spans="1:14" x14ac:dyDescent="0.25">
      <c r="A5005" s="9" t="s">
        <v>4826</v>
      </c>
      <c r="B5005" s="9" t="s">
        <v>118</v>
      </c>
      <c r="C5005" s="9">
        <v>223</v>
      </c>
      <c r="D5005" s="9">
        <v>0.61599999999999999</v>
      </c>
      <c r="E5005" s="9">
        <v>0.53800000000000003</v>
      </c>
      <c r="F5005" s="9">
        <v>0.58799999999999997</v>
      </c>
      <c r="G5005" s="9">
        <v>6297.33</v>
      </c>
      <c r="H5005" s="10">
        <v>2</v>
      </c>
      <c r="I5005" t="str">
        <f>CONCATENATE(Tabela_Brasil[[#This Row],[Município]],"-",Tabela_Brasil[[#This Row],[Estado]])</f>
        <v>São Gonçalo Do Piauí-PI</v>
      </c>
      <c r="J5005">
        <f>IF(Tabela_Brasil[[#This Row],[IDHM]]&lt;=0.599,1,0)</f>
        <v>0</v>
      </c>
      <c r="K5005" t="str">
        <f>IF(Tabela_Brasil[[#This Row],[IDHM]]&lt;=0.55,"Baixo",IF(Tabela_Brasil[[#This Row],[IDHM]]&lt;=0.699,"Médio",IF(Tabela_Brasil[[#This Row],[IDHM]]&lt;=0.799,"Alto","Muito Alto")))</f>
        <v>Médio</v>
      </c>
      <c r="L5005" t="str">
        <f>VLOOKUP(Tabela_Brasil[[#This Row],[Estado]],'De-Para_Estado_Regiao'!$B$3:$C$29,2,FALSE)</f>
        <v>Nordeste</v>
      </c>
      <c r="M5005">
        <f>IF(Tabela_Brasil[[#This Row],[IBGE_1-4]]&gt;=951,1,0)</f>
        <v>0</v>
      </c>
      <c r="N5005">
        <f>IF(Tabela_Brasil[[#This Row],[COMP_P]]&lt;=2,1,0)</f>
        <v>1</v>
      </c>
    </row>
    <row r="5006" spans="1:14" x14ac:dyDescent="0.25">
      <c r="A5006" s="12" t="s">
        <v>4827</v>
      </c>
      <c r="B5006" s="12" t="s">
        <v>82</v>
      </c>
      <c r="C5006" s="12">
        <v>100</v>
      </c>
      <c r="D5006" s="12">
        <v>0.55200000000000005</v>
      </c>
      <c r="E5006" s="12">
        <v>0.52300000000000002</v>
      </c>
      <c r="F5006" s="12">
        <v>0.42399999999999999</v>
      </c>
      <c r="G5006" s="12">
        <v>6977.09</v>
      </c>
      <c r="H5006" s="13">
        <v>1</v>
      </c>
      <c r="I5006" t="str">
        <f>CONCATENATE(Tabela_Brasil[[#This Row],[Município]],"-",Tabela_Brasil[[#This Row],[Estado]])</f>
        <v>São João Do Tigre-PB</v>
      </c>
      <c r="J5006">
        <f>IF(Tabela_Brasil[[#This Row],[IDHM]]&lt;=0.599,1,0)</f>
        <v>1</v>
      </c>
      <c r="K5006" t="str">
        <f>IF(Tabela_Brasil[[#This Row],[IDHM]]&lt;=0.55,"Baixo",IF(Tabela_Brasil[[#This Row],[IDHM]]&lt;=0.699,"Médio",IF(Tabela_Brasil[[#This Row],[IDHM]]&lt;=0.799,"Alto","Muito Alto")))</f>
        <v>Médio</v>
      </c>
      <c r="L5006" t="str">
        <f>VLOOKUP(Tabela_Brasil[[#This Row],[Estado]],'De-Para_Estado_Regiao'!$B$3:$C$29,2,FALSE)</f>
        <v>Nordeste</v>
      </c>
      <c r="M5006">
        <f>IF(Tabela_Brasil[[#This Row],[IBGE_1-4]]&gt;=951,1,0)</f>
        <v>0</v>
      </c>
      <c r="N5006">
        <f>IF(Tabela_Brasil[[#This Row],[COMP_P]]&lt;=2,1,0)</f>
        <v>1</v>
      </c>
    </row>
    <row r="5007" spans="1:14" x14ac:dyDescent="0.25">
      <c r="A5007" s="9" t="s">
        <v>4828</v>
      </c>
      <c r="B5007" s="9" t="s">
        <v>7</v>
      </c>
      <c r="C5007" s="9">
        <v>62</v>
      </c>
      <c r="D5007" s="9">
        <v>0.73099999999999998</v>
      </c>
      <c r="E5007" s="9">
        <v>0.68100000000000005</v>
      </c>
      <c r="F5007" s="9">
        <v>0.69399999999999995</v>
      </c>
      <c r="G5007" s="9">
        <v>14394.98</v>
      </c>
      <c r="H5007" s="10">
        <v>2</v>
      </c>
      <c r="I5007" t="str">
        <f>CONCATENATE(Tabela_Brasil[[#This Row],[Município]],"-",Tabela_Brasil[[#This Row],[Estado]])</f>
        <v>Marinópolis-SP</v>
      </c>
      <c r="J5007">
        <f>IF(Tabela_Brasil[[#This Row],[IDHM]]&lt;=0.599,1,0)</f>
        <v>0</v>
      </c>
      <c r="K5007" t="str">
        <f>IF(Tabela_Brasil[[#This Row],[IDHM]]&lt;=0.55,"Baixo",IF(Tabela_Brasil[[#This Row],[IDHM]]&lt;=0.699,"Médio",IF(Tabela_Brasil[[#This Row],[IDHM]]&lt;=0.799,"Alto","Muito Alto")))</f>
        <v>Alto</v>
      </c>
      <c r="L5007" t="str">
        <f>VLOOKUP(Tabela_Brasil[[#This Row],[Estado]],'De-Para_Estado_Regiao'!$B$3:$C$29,2,FALSE)</f>
        <v>Sudeste</v>
      </c>
      <c r="M5007">
        <f>IF(Tabela_Brasil[[#This Row],[IBGE_1-4]]&gt;=951,1,0)</f>
        <v>0</v>
      </c>
      <c r="N5007">
        <f>IF(Tabela_Brasil[[#This Row],[COMP_P]]&lt;=2,1,0)</f>
        <v>1</v>
      </c>
    </row>
    <row r="5008" spans="1:14" x14ac:dyDescent="0.25">
      <c r="A5008" s="12" t="s">
        <v>4829</v>
      </c>
      <c r="B5008" s="12" t="s">
        <v>33</v>
      </c>
      <c r="C5008" s="12">
        <v>110</v>
      </c>
      <c r="D5008" s="12">
        <v>0.65400000000000003</v>
      </c>
      <c r="E5008" s="12">
        <v>0.61399999999999999</v>
      </c>
      <c r="F5008" s="12">
        <v>0.55800000000000005</v>
      </c>
      <c r="G5008" s="12">
        <v>9047.6</v>
      </c>
      <c r="H5008" s="13">
        <v>0</v>
      </c>
      <c r="I5008" t="str">
        <f>CONCATENATE(Tabela_Brasil[[#This Row],[Município]],"-",Tabela_Brasil[[#This Row],[Estado]])</f>
        <v>Damianópolis-GO</v>
      </c>
      <c r="J5008">
        <f>IF(Tabela_Brasil[[#This Row],[IDHM]]&lt;=0.599,1,0)</f>
        <v>0</v>
      </c>
      <c r="K5008" t="str">
        <f>IF(Tabela_Brasil[[#This Row],[IDHM]]&lt;=0.55,"Baixo",IF(Tabela_Brasil[[#This Row],[IDHM]]&lt;=0.699,"Médio",IF(Tabela_Brasil[[#This Row],[IDHM]]&lt;=0.799,"Alto","Muito Alto")))</f>
        <v>Médio</v>
      </c>
      <c r="L5008" t="str">
        <f>VLOOKUP(Tabela_Brasil[[#This Row],[Estado]],'De-Para_Estado_Regiao'!$B$3:$C$29,2,FALSE)</f>
        <v>Centro-Oeste</v>
      </c>
      <c r="M5008">
        <f>IF(Tabela_Brasil[[#This Row],[IBGE_1-4]]&gt;=951,1,0)</f>
        <v>0</v>
      </c>
      <c r="N5008">
        <f>IF(Tabela_Brasil[[#This Row],[COMP_P]]&lt;=2,1,0)</f>
        <v>1</v>
      </c>
    </row>
    <row r="5009" spans="1:14" x14ac:dyDescent="0.25">
      <c r="A5009" s="9" t="s">
        <v>4830</v>
      </c>
      <c r="B5009" s="9" t="s">
        <v>16</v>
      </c>
      <c r="C5009" s="9">
        <v>99</v>
      </c>
      <c r="D5009" s="9">
        <v>0.64300000000000002</v>
      </c>
      <c r="E5009" s="9">
        <v>0.64500000000000002</v>
      </c>
      <c r="F5009" s="9">
        <v>0.505</v>
      </c>
      <c r="G5009" s="9">
        <v>10642.45</v>
      </c>
      <c r="H5009" s="10">
        <v>0</v>
      </c>
      <c r="I5009" t="str">
        <f>CONCATENATE(Tabela_Brasil[[#This Row],[Município]],"-",Tabela_Brasil[[#This Row],[Estado]])</f>
        <v>Argirita-MG</v>
      </c>
      <c r="J5009">
        <f>IF(Tabela_Brasil[[#This Row],[IDHM]]&lt;=0.599,1,0)</f>
        <v>0</v>
      </c>
      <c r="K5009" t="str">
        <f>IF(Tabela_Brasil[[#This Row],[IDHM]]&lt;=0.55,"Baixo",IF(Tabela_Brasil[[#This Row],[IDHM]]&lt;=0.699,"Médio",IF(Tabela_Brasil[[#This Row],[IDHM]]&lt;=0.799,"Alto","Muito Alto")))</f>
        <v>Médio</v>
      </c>
      <c r="L5009" t="str">
        <f>VLOOKUP(Tabela_Brasil[[#This Row],[Estado]],'De-Para_Estado_Regiao'!$B$3:$C$29,2,FALSE)</f>
        <v>Sudeste</v>
      </c>
      <c r="M5009">
        <f>IF(Tabela_Brasil[[#This Row],[IBGE_1-4]]&gt;=951,1,0)</f>
        <v>0</v>
      </c>
      <c r="N5009">
        <f>IF(Tabela_Brasil[[#This Row],[COMP_P]]&lt;=2,1,0)</f>
        <v>1</v>
      </c>
    </row>
    <row r="5010" spans="1:14" x14ac:dyDescent="0.25">
      <c r="A5010" s="12" t="s">
        <v>4831</v>
      </c>
      <c r="B5010" s="12" t="s">
        <v>114</v>
      </c>
      <c r="C5010" s="12">
        <v>75</v>
      </c>
      <c r="D5010" s="12">
        <v>0.59299999999999997</v>
      </c>
      <c r="E5010" s="12">
        <v>0.59899999999999998</v>
      </c>
      <c r="F5010" s="12">
        <v>0.499</v>
      </c>
      <c r="G5010" s="12">
        <v>9472.98</v>
      </c>
      <c r="H5010" s="13">
        <v>0</v>
      </c>
      <c r="I5010" t="str">
        <f>CONCATENATE(Tabela_Brasil[[#This Row],[Município]],"-",Tabela_Brasil[[#This Row],[Estado]])</f>
        <v>Pedra Mole-SE</v>
      </c>
      <c r="J5010">
        <f>IF(Tabela_Brasil[[#This Row],[IDHM]]&lt;=0.599,1,0)</f>
        <v>1</v>
      </c>
      <c r="K5010" t="str">
        <f>IF(Tabela_Brasil[[#This Row],[IDHM]]&lt;=0.55,"Baixo",IF(Tabela_Brasil[[#This Row],[IDHM]]&lt;=0.699,"Médio",IF(Tabela_Brasil[[#This Row],[IDHM]]&lt;=0.799,"Alto","Muito Alto")))</f>
        <v>Médio</v>
      </c>
      <c r="L5010" t="str">
        <f>VLOOKUP(Tabela_Brasil[[#This Row],[Estado]],'De-Para_Estado_Regiao'!$B$3:$C$29,2,FALSE)</f>
        <v>Nordeste</v>
      </c>
      <c r="M5010">
        <f>IF(Tabela_Brasil[[#This Row],[IBGE_1-4]]&gt;=951,1,0)</f>
        <v>0</v>
      </c>
      <c r="N5010">
        <f>IF(Tabela_Brasil[[#This Row],[COMP_P]]&lt;=2,1,0)</f>
        <v>1</v>
      </c>
    </row>
    <row r="5011" spans="1:14" x14ac:dyDescent="0.25">
      <c r="A5011" s="9" t="s">
        <v>4832</v>
      </c>
      <c r="B5011" s="9" t="s">
        <v>72</v>
      </c>
      <c r="C5011" s="9">
        <v>176</v>
      </c>
      <c r="D5011" s="9">
        <v>0.57999999999999996</v>
      </c>
      <c r="E5011" s="9">
        <v>0.56100000000000005</v>
      </c>
      <c r="F5011" s="9">
        <v>0.47099999999999997</v>
      </c>
      <c r="G5011" s="9">
        <v>9677.15</v>
      </c>
      <c r="H5011" s="10">
        <v>0</v>
      </c>
      <c r="I5011" t="str">
        <f>CONCATENATE(Tabela_Brasil[[#This Row],[Município]],"-",Tabela_Brasil[[#This Row],[Estado]])</f>
        <v>Vila Flor-RN</v>
      </c>
      <c r="J5011">
        <f>IF(Tabela_Brasil[[#This Row],[IDHM]]&lt;=0.599,1,0)</f>
        <v>1</v>
      </c>
      <c r="K5011" t="str">
        <f>IF(Tabela_Brasil[[#This Row],[IDHM]]&lt;=0.55,"Baixo",IF(Tabela_Brasil[[#This Row],[IDHM]]&lt;=0.699,"Médio",IF(Tabela_Brasil[[#This Row],[IDHM]]&lt;=0.799,"Alto","Muito Alto")))</f>
        <v>Médio</v>
      </c>
      <c r="L5011" t="str">
        <f>VLOOKUP(Tabela_Brasil[[#This Row],[Estado]],'De-Para_Estado_Regiao'!$B$3:$C$29,2,FALSE)</f>
        <v>Nordeste</v>
      </c>
      <c r="M5011">
        <f>IF(Tabela_Brasil[[#This Row],[IBGE_1-4]]&gt;=951,1,0)</f>
        <v>0</v>
      </c>
      <c r="N5011">
        <f>IF(Tabela_Brasil[[#This Row],[COMP_P]]&lt;=2,1,0)</f>
        <v>1</v>
      </c>
    </row>
    <row r="5012" spans="1:14" x14ac:dyDescent="0.25">
      <c r="A5012" s="12" t="s">
        <v>4833</v>
      </c>
      <c r="B5012" s="12" t="s">
        <v>118</v>
      </c>
      <c r="C5012" s="12">
        <v>91</v>
      </c>
      <c r="D5012" s="12">
        <v>0.50800000000000001</v>
      </c>
      <c r="E5012" s="12">
        <v>0.48299999999999998</v>
      </c>
      <c r="F5012" s="12">
        <v>0.38100000000000001</v>
      </c>
      <c r="G5012" s="12">
        <v>6783.9</v>
      </c>
      <c r="H5012" s="13">
        <v>0</v>
      </c>
      <c r="I5012" t="str">
        <f>CONCATENATE(Tabela_Brasil[[#This Row],[Município]],"-",Tabela_Brasil[[#This Row],[Estado]])</f>
        <v>Guaribas-PI</v>
      </c>
      <c r="J5012">
        <f>IF(Tabela_Brasil[[#This Row],[IDHM]]&lt;=0.599,1,0)</f>
        <v>1</v>
      </c>
      <c r="K5012" t="str">
        <f>IF(Tabela_Brasil[[#This Row],[IDHM]]&lt;=0.55,"Baixo",IF(Tabela_Brasil[[#This Row],[IDHM]]&lt;=0.699,"Médio",IF(Tabela_Brasil[[#This Row],[IDHM]]&lt;=0.799,"Alto","Muito Alto")))</f>
        <v>Baixo</v>
      </c>
      <c r="L5012" t="str">
        <f>VLOOKUP(Tabela_Brasil[[#This Row],[Estado]],'De-Para_Estado_Regiao'!$B$3:$C$29,2,FALSE)</f>
        <v>Nordeste</v>
      </c>
      <c r="M5012">
        <f>IF(Tabela_Brasil[[#This Row],[IBGE_1-4]]&gt;=951,1,0)</f>
        <v>0</v>
      </c>
      <c r="N5012">
        <f>IF(Tabela_Brasil[[#This Row],[COMP_P]]&lt;=2,1,0)</f>
        <v>1</v>
      </c>
    </row>
    <row r="5013" spans="1:14" x14ac:dyDescent="0.25">
      <c r="A5013" s="9" t="s">
        <v>1183</v>
      </c>
      <c r="B5013" s="9" t="s">
        <v>72</v>
      </c>
      <c r="C5013" s="9">
        <v>92</v>
      </c>
      <c r="D5013" s="9">
        <v>0.60499999999999998</v>
      </c>
      <c r="E5013" s="9">
        <v>0.54800000000000004</v>
      </c>
      <c r="F5013" s="9">
        <v>0.51700000000000002</v>
      </c>
      <c r="G5013" s="9">
        <v>8278.2800000000007</v>
      </c>
      <c r="H5013" s="10">
        <v>1</v>
      </c>
      <c r="I5013" t="str">
        <f>CONCATENATE(Tabela_Brasil[[#This Row],[Município]],"-",Tabela_Brasil[[#This Row],[Estado]])</f>
        <v>Ruy Barbosa-RN</v>
      </c>
      <c r="J5013">
        <f>IF(Tabela_Brasil[[#This Row],[IDHM]]&lt;=0.599,1,0)</f>
        <v>0</v>
      </c>
      <c r="K5013" t="str">
        <f>IF(Tabela_Brasil[[#This Row],[IDHM]]&lt;=0.55,"Baixo",IF(Tabela_Brasil[[#This Row],[IDHM]]&lt;=0.699,"Médio",IF(Tabela_Brasil[[#This Row],[IDHM]]&lt;=0.799,"Alto","Muito Alto")))</f>
        <v>Médio</v>
      </c>
      <c r="L5013" t="str">
        <f>VLOOKUP(Tabela_Brasil[[#This Row],[Estado]],'De-Para_Estado_Regiao'!$B$3:$C$29,2,FALSE)</f>
        <v>Nordeste</v>
      </c>
      <c r="M5013">
        <f>IF(Tabela_Brasil[[#This Row],[IBGE_1-4]]&gt;=951,1,0)</f>
        <v>0</v>
      </c>
      <c r="N5013">
        <f>IF(Tabela_Brasil[[#This Row],[COMP_P]]&lt;=2,1,0)</f>
        <v>1</v>
      </c>
    </row>
    <row r="5014" spans="1:14" x14ac:dyDescent="0.25">
      <c r="A5014" s="12" t="s">
        <v>4834</v>
      </c>
      <c r="B5014" s="12" t="s">
        <v>118</v>
      </c>
      <c r="C5014" s="12">
        <v>54</v>
      </c>
      <c r="D5014" s="12">
        <v>0.55000000000000004</v>
      </c>
      <c r="E5014" s="12">
        <v>0.54700000000000004</v>
      </c>
      <c r="F5014" s="12">
        <v>0.40300000000000002</v>
      </c>
      <c r="G5014" s="12">
        <v>7090.1</v>
      </c>
      <c r="H5014" s="13">
        <v>0</v>
      </c>
      <c r="I5014" t="str">
        <f>CONCATENATE(Tabela_Brasil[[#This Row],[Município]],"-",Tabela_Brasil[[#This Row],[Estado]])</f>
        <v>Domingos Mourão-PI</v>
      </c>
      <c r="J5014">
        <f>IF(Tabela_Brasil[[#This Row],[IDHM]]&lt;=0.599,1,0)</f>
        <v>1</v>
      </c>
      <c r="K5014" t="str">
        <f>IF(Tabela_Brasil[[#This Row],[IDHM]]&lt;=0.55,"Baixo",IF(Tabela_Brasil[[#This Row],[IDHM]]&lt;=0.699,"Médio",IF(Tabela_Brasil[[#This Row],[IDHM]]&lt;=0.799,"Alto","Muito Alto")))</f>
        <v>Baixo</v>
      </c>
      <c r="L5014" t="str">
        <f>VLOOKUP(Tabela_Brasil[[#This Row],[Estado]],'De-Para_Estado_Regiao'!$B$3:$C$29,2,FALSE)</f>
        <v>Nordeste</v>
      </c>
      <c r="M5014">
        <f>IF(Tabela_Brasil[[#This Row],[IBGE_1-4]]&gt;=951,1,0)</f>
        <v>0</v>
      </c>
      <c r="N5014">
        <f>IF(Tabela_Brasil[[#This Row],[COMP_P]]&lt;=2,1,0)</f>
        <v>1</v>
      </c>
    </row>
    <row r="5015" spans="1:14" x14ac:dyDescent="0.25">
      <c r="A5015" s="9" t="s">
        <v>938</v>
      </c>
      <c r="B5015" s="9" t="s">
        <v>82</v>
      </c>
      <c r="C5015" s="9">
        <v>122</v>
      </c>
      <c r="D5015" s="9">
        <v>0.59899999999999998</v>
      </c>
      <c r="E5015" s="9">
        <v>0.53200000000000003</v>
      </c>
      <c r="F5015" s="9">
        <v>0.53200000000000003</v>
      </c>
      <c r="G5015" s="9">
        <v>7998.32</v>
      </c>
      <c r="H5015" s="10">
        <v>3</v>
      </c>
      <c r="I5015" t="str">
        <f>CONCATENATE(Tabela_Brasil[[#This Row],[Município]],"-",Tabela_Brasil[[#This Row],[Estado]])</f>
        <v>Pedra Branca-PB</v>
      </c>
      <c r="J5015">
        <f>IF(Tabela_Brasil[[#This Row],[IDHM]]&lt;=0.599,1,0)</f>
        <v>1</v>
      </c>
      <c r="K5015" t="str">
        <f>IF(Tabela_Brasil[[#This Row],[IDHM]]&lt;=0.55,"Baixo",IF(Tabela_Brasil[[#This Row],[IDHM]]&lt;=0.699,"Médio",IF(Tabela_Brasil[[#This Row],[IDHM]]&lt;=0.799,"Alto","Muito Alto")))</f>
        <v>Médio</v>
      </c>
      <c r="L5015" t="str">
        <f>VLOOKUP(Tabela_Brasil[[#This Row],[Estado]],'De-Para_Estado_Regiao'!$B$3:$C$29,2,FALSE)</f>
        <v>Nordeste</v>
      </c>
      <c r="M5015">
        <f>IF(Tabela_Brasil[[#This Row],[IBGE_1-4]]&gt;=951,1,0)</f>
        <v>0</v>
      </c>
      <c r="N5015">
        <f>IF(Tabela_Brasil[[#This Row],[COMP_P]]&lt;=2,1,0)</f>
        <v>0</v>
      </c>
    </row>
    <row r="5016" spans="1:14" x14ac:dyDescent="0.25">
      <c r="A5016" s="12" t="s">
        <v>4835</v>
      </c>
      <c r="B5016" s="12" t="s">
        <v>7</v>
      </c>
      <c r="C5016" s="12">
        <v>78</v>
      </c>
      <c r="D5016" s="12">
        <v>0.748</v>
      </c>
      <c r="E5016" s="12">
        <v>0.68200000000000005</v>
      </c>
      <c r="F5016" s="12">
        <v>0.73799999999999999</v>
      </c>
      <c r="G5016" s="12">
        <v>16045.26</v>
      </c>
      <c r="H5016" s="13">
        <v>0</v>
      </c>
      <c r="I5016" t="str">
        <f>CONCATENATE(Tabela_Brasil[[#This Row],[Município]],"-",Tabela_Brasil[[#This Row],[Estado]])</f>
        <v>São João De Iracema-SP</v>
      </c>
      <c r="J5016">
        <f>IF(Tabela_Brasil[[#This Row],[IDHM]]&lt;=0.599,1,0)</f>
        <v>0</v>
      </c>
      <c r="K5016" t="str">
        <f>IF(Tabela_Brasil[[#This Row],[IDHM]]&lt;=0.55,"Baixo",IF(Tabela_Brasil[[#This Row],[IDHM]]&lt;=0.699,"Médio",IF(Tabela_Brasil[[#This Row],[IDHM]]&lt;=0.799,"Alto","Muito Alto")))</f>
        <v>Alto</v>
      </c>
      <c r="L5016" t="str">
        <f>VLOOKUP(Tabela_Brasil[[#This Row],[Estado]],'De-Para_Estado_Regiao'!$B$3:$C$29,2,FALSE)</f>
        <v>Sudeste</v>
      </c>
      <c r="M5016">
        <f>IF(Tabela_Brasil[[#This Row],[IBGE_1-4]]&gt;=951,1,0)</f>
        <v>0</v>
      </c>
      <c r="N5016">
        <f>IF(Tabela_Brasil[[#This Row],[COMP_P]]&lt;=2,1,0)</f>
        <v>1</v>
      </c>
    </row>
    <row r="5017" spans="1:14" x14ac:dyDescent="0.25">
      <c r="A5017" s="9" t="s">
        <v>4836</v>
      </c>
      <c r="B5017" s="9" t="s">
        <v>33</v>
      </c>
      <c r="C5017" s="9">
        <v>66</v>
      </c>
      <c r="D5017" s="9">
        <v>0.68700000000000006</v>
      </c>
      <c r="E5017" s="9">
        <v>0.63700000000000001</v>
      </c>
      <c r="F5017" s="9">
        <v>0.625</v>
      </c>
      <c r="G5017" s="9">
        <v>13576.25</v>
      </c>
      <c r="H5017" s="10">
        <v>1</v>
      </c>
      <c r="I5017" t="str">
        <f>CONCATENATE(Tabela_Brasil[[#This Row],[Município]],"-",Tabela_Brasil[[#This Row],[Estado]])</f>
        <v>Guaraíta-GO</v>
      </c>
      <c r="J5017">
        <f>IF(Tabela_Brasil[[#This Row],[IDHM]]&lt;=0.599,1,0)</f>
        <v>0</v>
      </c>
      <c r="K5017" t="str">
        <f>IF(Tabela_Brasil[[#This Row],[IDHM]]&lt;=0.55,"Baixo",IF(Tabela_Brasil[[#This Row],[IDHM]]&lt;=0.699,"Médio",IF(Tabela_Brasil[[#This Row],[IDHM]]&lt;=0.799,"Alto","Muito Alto")))</f>
        <v>Médio</v>
      </c>
      <c r="L5017" t="str">
        <f>VLOOKUP(Tabela_Brasil[[#This Row],[Estado]],'De-Para_Estado_Regiao'!$B$3:$C$29,2,FALSE)</f>
        <v>Centro-Oeste</v>
      </c>
      <c r="M5017">
        <f>IF(Tabela_Brasil[[#This Row],[IBGE_1-4]]&gt;=951,1,0)</f>
        <v>0</v>
      </c>
      <c r="N5017">
        <f>IF(Tabela_Brasil[[#This Row],[COMP_P]]&lt;=2,1,0)</f>
        <v>1</v>
      </c>
    </row>
    <row r="5018" spans="1:14" x14ac:dyDescent="0.25">
      <c r="A5018" s="12" t="s">
        <v>4837</v>
      </c>
      <c r="B5018" s="12" t="s">
        <v>16</v>
      </c>
      <c r="C5018" s="12">
        <v>81</v>
      </c>
      <c r="D5018" s="12">
        <v>0.71</v>
      </c>
      <c r="E5018" s="12">
        <v>0.71899999999999997</v>
      </c>
      <c r="F5018" s="12">
        <v>0.57399999999999995</v>
      </c>
      <c r="G5018" s="12">
        <v>12340.17</v>
      </c>
      <c r="H5018" s="13">
        <v>2</v>
      </c>
      <c r="I5018" t="str">
        <f>CONCATENATE(Tabela_Brasil[[#This Row],[Município]],"-",Tabela_Brasil[[#This Row],[Estado]])</f>
        <v>Estrela Dalva-MG</v>
      </c>
      <c r="J5018">
        <f>IF(Tabela_Brasil[[#This Row],[IDHM]]&lt;=0.599,1,0)</f>
        <v>0</v>
      </c>
      <c r="K5018" t="str">
        <f>IF(Tabela_Brasil[[#This Row],[IDHM]]&lt;=0.55,"Baixo",IF(Tabela_Brasil[[#This Row],[IDHM]]&lt;=0.699,"Médio",IF(Tabela_Brasil[[#This Row],[IDHM]]&lt;=0.799,"Alto","Muito Alto")))</f>
        <v>Alto</v>
      </c>
      <c r="L5018" t="str">
        <f>VLOOKUP(Tabela_Brasil[[#This Row],[Estado]],'De-Para_Estado_Regiao'!$B$3:$C$29,2,FALSE)</f>
        <v>Sudeste</v>
      </c>
      <c r="M5018">
        <f>IF(Tabela_Brasil[[#This Row],[IBGE_1-4]]&gt;=951,1,0)</f>
        <v>0</v>
      </c>
      <c r="N5018">
        <f>IF(Tabela_Brasil[[#This Row],[COMP_P]]&lt;=2,1,0)</f>
        <v>1</v>
      </c>
    </row>
    <row r="5019" spans="1:14" x14ac:dyDescent="0.25">
      <c r="A5019" s="9" t="s">
        <v>4838</v>
      </c>
      <c r="B5019" s="9" t="s">
        <v>16</v>
      </c>
      <c r="C5019" s="9">
        <v>114</v>
      </c>
      <c r="D5019" s="9">
        <v>0.59699999999999998</v>
      </c>
      <c r="E5019" s="9">
        <v>0.622</v>
      </c>
      <c r="F5019" s="9">
        <v>0.42199999999999999</v>
      </c>
      <c r="G5019" s="9">
        <v>9035.61</v>
      </c>
      <c r="H5019" s="10">
        <v>3</v>
      </c>
      <c r="I5019" t="str">
        <f>CONCATENATE(Tabela_Brasil[[#This Row],[Município]],"-",Tabela_Brasil[[#This Row],[Estado]])</f>
        <v>Morro Do Pilar-MG</v>
      </c>
      <c r="J5019">
        <f>IF(Tabela_Brasil[[#This Row],[IDHM]]&lt;=0.599,1,0)</f>
        <v>1</v>
      </c>
      <c r="K5019" t="str">
        <f>IF(Tabela_Brasil[[#This Row],[IDHM]]&lt;=0.55,"Baixo",IF(Tabela_Brasil[[#This Row],[IDHM]]&lt;=0.699,"Médio",IF(Tabela_Brasil[[#This Row],[IDHM]]&lt;=0.799,"Alto","Muito Alto")))</f>
        <v>Médio</v>
      </c>
      <c r="L5019" t="str">
        <f>VLOOKUP(Tabela_Brasil[[#This Row],[Estado]],'De-Para_Estado_Regiao'!$B$3:$C$29,2,FALSE)</f>
        <v>Sudeste</v>
      </c>
      <c r="M5019">
        <f>IF(Tabela_Brasil[[#This Row],[IBGE_1-4]]&gt;=951,1,0)</f>
        <v>0</v>
      </c>
      <c r="N5019">
        <f>IF(Tabela_Brasil[[#This Row],[COMP_P]]&lt;=2,1,0)</f>
        <v>0</v>
      </c>
    </row>
    <row r="5020" spans="1:14" x14ac:dyDescent="0.25">
      <c r="A5020" s="12" t="s">
        <v>4839</v>
      </c>
      <c r="B5020" s="12" t="s">
        <v>118</v>
      </c>
      <c r="C5020" s="12">
        <v>47</v>
      </c>
      <c r="D5020" s="12">
        <v>0.502</v>
      </c>
      <c r="E5020" s="12">
        <v>0.47399999999999998</v>
      </c>
      <c r="F5020" s="12">
        <v>0.35799999999999998</v>
      </c>
      <c r="G5020" s="12">
        <v>6615.71</v>
      </c>
      <c r="H5020" s="13">
        <v>2</v>
      </c>
      <c r="I5020" t="str">
        <f>CONCATENATE(Tabela_Brasil[[#This Row],[Município]],"-",Tabela_Brasil[[#This Row],[Estado]])</f>
        <v>Lagoa Do Barro Do Piauí-PI</v>
      </c>
      <c r="J5020">
        <f>IF(Tabela_Brasil[[#This Row],[IDHM]]&lt;=0.599,1,0)</f>
        <v>1</v>
      </c>
      <c r="K5020" t="str">
        <f>IF(Tabela_Brasil[[#This Row],[IDHM]]&lt;=0.55,"Baixo",IF(Tabela_Brasil[[#This Row],[IDHM]]&lt;=0.699,"Médio",IF(Tabela_Brasil[[#This Row],[IDHM]]&lt;=0.799,"Alto","Muito Alto")))</f>
        <v>Baixo</v>
      </c>
      <c r="L5020" t="str">
        <f>VLOOKUP(Tabela_Brasil[[#This Row],[Estado]],'De-Para_Estado_Regiao'!$B$3:$C$29,2,FALSE)</f>
        <v>Nordeste</v>
      </c>
      <c r="M5020">
        <f>IF(Tabela_Brasil[[#This Row],[IBGE_1-4]]&gt;=951,1,0)</f>
        <v>0</v>
      </c>
      <c r="N5020">
        <f>IF(Tabela_Brasil[[#This Row],[COMP_P]]&lt;=2,1,0)</f>
        <v>1</v>
      </c>
    </row>
    <row r="5021" spans="1:14" x14ac:dyDescent="0.25">
      <c r="A5021" s="9" t="s">
        <v>4840</v>
      </c>
      <c r="B5021" s="9" t="s">
        <v>118</v>
      </c>
      <c r="C5021" s="9">
        <v>88</v>
      </c>
      <c r="D5021" s="9">
        <v>0.54600000000000004</v>
      </c>
      <c r="E5021" s="9">
        <v>0.51800000000000002</v>
      </c>
      <c r="F5021" s="9">
        <v>0.433</v>
      </c>
      <c r="G5021" s="9">
        <v>6577.97</v>
      </c>
      <c r="H5021" s="10">
        <v>0</v>
      </c>
      <c r="I5021" t="str">
        <f>CONCATENATE(Tabela_Brasil[[#This Row],[Município]],"-",Tabela_Brasil[[#This Row],[Estado]])</f>
        <v>Coronel José Dias-PI</v>
      </c>
      <c r="J5021">
        <f>IF(Tabela_Brasil[[#This Row],[IDHM]]&lt;=0.599,1,0)</f>
        <v>1</v>
      </c>
      <c r="K5021" t="str">
        <f>IF(Tabela_Brasil[[#This Row],[IDHM]]&lt;=0.55,"Baixo",IF(Tabela_Brasil[[#This Row],[IDHM]]&lt;=0.699,"Médio",IF(Tabela_Brasil[[#This Row],[IDHM]]&lt;=0.799,"Alto","Muito Alto")))</f>
        <v>Baixo</v>
      </c>
      <c r="L5021" t="str">
        <f>VLOOKUP(Tabela_Brasil[[#This Row],[Estado]],'De-Para_Estado_Regiao'!$B$3:$C$29,2,FALSE)</f>
        <v>Nordeste</v>
      </c>
      <c r="M5021">
        <f>IF(Tabela_Brasil[[#This Row],[IBGE_1-4]]&gt;=951,1,0)</f>
        <v>0</v>
      </c>
      <c r="N5021">
        <f>IF(Tabela_Brasil[[#This Row],[COMP_P]]&lt;=2,1,0)</f>
        <v>1</v>
      </c>
    </row>
    <row r="5022" spans="1:14" x14ac:dyDescent="0.25">
      <c r="A5022" s="12" t="s">
        <v>3098</v>
      </c>
      <c r="B5022" s="12" t="s">
        <v>111</v>
      </c>
      <c r="C5022" s="12">
        <v>110</v>
      </c>
      <c r="D5022" s="12">
        <v>0.56899999999999995</v>
      </c>
      <c r="E5022" s="12">
        <v>0.57099999999999995</v>
      </c>
      <c r="F5022" s="12">
        <v>0.46100000000000002</v>
      </c>
      <c r="G5022" s="12">
        <v>10684.43</v>
      </c>
      <c r="H5022" s="13">
        <v>0</v>
      </c>
      <c r="I5022" t="str">
        <f>CONCATENATE(Tabela_Brasil[[#This Row],[Município]],"-",Tabela_Brasil[[#This Row],[Estado]])</f>
        <v>Centenário-TO</v>
      </c>
      <c r="J5022">
        <f>IF(Tabela_Brasil[[#This Row],[IDHM]]&lt;=0.599,1,0)</f>
        <v>1</v>
      </c>
      <c r="K5022" t="str">
        <f>IF(Tabela_Brasil[[#This Row],[IDHM]]&lt;=0.55,"Baixo",IF(Tabela_Brasil[[#This Row],[IDHM]]&lt;=0.699,"Médio",IF(Tabela_Brasil[[#This Row],[IDHM]]&lt;=0.799,"Alto","Muito Alto")))</f>
        <v>Médio</v>
      </c>
      <c r="L5022" t="str">
        <f>VLOOKUP(Tabela_Brasil[[#This Row],[Estado]],'De-Para_Estado_Regiao'!$B$3:$C$29,2,FALSE)</f>
        <v>Norte</v>
      </c>
      <c r="M5022">
        <f>IF(Tabela_Brasil[[#This Row],[IBGE_1-4]]&gt;=951,1,0)</f>
        <v>0</v>
      </c>
      <c r="N5022">
        <f>IF(Tabela_Brasil[[#This Row],[COMP_P]]&lt;=2,1,0)</f>
        <v>1</v>
      </c>
    </row>
    <row r="5023" spans="1:14" x14ac:dyDescent="0.25">
      <c r="A5023" s="9" t="s">
        <v>4841</v>
      </c>
      <c r="B5023" s="9" t="s">
        <v>72</v>
      </c>
      <c r="C5023" s="9">
        <v>182</v>
      </c>
      <c r="D5023" s="9">
        <v>0.59699999999999998</v>
      </c>
      <c r="E5023" s="9">
        <v>0.56499999999999995</v>
      </c>
      <c r="F5023" s="9">
        <v>0.51200000000000001</v>
      </c>
      <c r="G5023" s="9">
        <v>7200.07</v>
      </c>
      <c r="H5023" s="10">
        <v>2</v>
      </c>
      <c r="I5023" t="str">
        <f>CONCATENATE(Tabela_Brasil[[#This Row],[Município]],"-",Tabela_Brasil[[#This Row],[Estado]])</f>
        <v>Frutuoso Gomes-RN</v>
      </c>
      <c r="J5023">
        <f>IF(Tabela_Brasil[[#This Row],[IDHM]]&lt;=0.599,1,0)</f>
        <v>1</v>
      </c>
      <c r="K5023" t="str">
        <f>IF(Tabela_Brasil[[#This Row],[IDHM]]&lt;=0.55,"Baixo",IF(Tabela_Brasil[[#This Row],[IDHM]]&lt;=0.699,"Médio",IF(Tabela_Brasil[[#This Row],[IDHM]]&lt;=0.799,"Alto","Muito Alto")))</f>
        <v>Médio</v>
      </c>
      <c r="L5023" t="str">
        <f>VLOOKUP(Tabela_Brasil[[#This Row],[Estado]],'De-Para_Estado_Regiao'!$B$3:$C$29,2,FALSE)</f>
        <v>Nordeste</v>
      </c>
      <c r="M5023">
        <f>IF(Tabela_Brasil[[#This Row],[IBGE_1-4]]&gt;=951,1,0)</f>
        <v>0</v>
      </c>
      <c r="N5023">
        <f>IF(Tabela_Brasil[[#This Row],[COMP_P]]&lt;=2,1,0)</f>
        <v>1</v>
      </c>
    </row>
    <row r="5024" spans="1:14" x14ac:dyDescent="0.25">
      <c r="A5024" s="12" t="s">
        <v>1288</v>
      </c>
      <c r="B5024" s="12" t="s">
        <v>111</v>
      </c>
      <c r="C5024" s="12">
        <v>78</v>
      </c>
      <c r="D5024" s="12">
        <v>0.62</v>
      </c>
      <c r="E5024" s="12">
        <v>0.57599999999999996</v>
      </c>
      <c r="F5024" s="12">
        <v>0.51800000000000002</v>
      </c>
      <c r="G5024" s="12">
        <v>15777.62</v>
      </c>
      <c r="H5024" s="13">
        <v>0</v>
      </c>
      <c r="I5024" t="str">
        <f>CONCATENATE(Tabela_Brasil[[#This Row],[Município]],"-",Tabela_Brasil[[#This Row],[Estado]])</f>
        <v>Ipueiras-TO</v>
      </c>
      <c r="J5024">
        <f>IF(Tabela_Brasil[[#This Row],[IDHM]]&lt;=0.599,1,0)</f>
        <v>0</v>
      </c>
      <c r="K5024" t="str">
        <f>IF(Tabela_Brasil[[#This Row],[IDHM]]&lt;=0.55,"Baixo",IF(Tabela_Brasil[[#This Row],[IDHM]]&lt;=0.699,"Médio",IF(Tabela_Brasil[[#This Row],[IDHM]]&lt;=0.799,"Alto","Muito Alto")))</f>
        <v>Médio</v>
      </c>
      <c r="L5024" t="str">
        <f>VLOOKUP(Tabela_Brasil[[#This Row],[Estado]],'De-Para_Estado_Regiao'!$B$3:$C$29,2,FALSE)</f>
        <v>Norte</v>
      </c>
      <c r="M5024">
        <f>IF(Tabela_Brasil[[#This Row],[IBGE_1-4]]&gt;=951,1,0)</f>
        <v>0</v>
      </c>
      <c r="N5024">
        <f>IF(Tabela_Brasil[[#This Row],[COMP_P]]&lt;=2,1,0)</f>
        <v>1</v>
      </c>
    </row>
    <row r="5025" spans="1:14" x14ac:dyDescent="0.25">
      <c r="A5025" s="9" t="s">
        <v>1233</v>
      </c>
      <c r="B5025" s="9" t="s">
        <v>82</v>
      </c>
      <c r="C5025" s="9">
        <v>84</v>
      </c>
      <c r="D5025" s="9">
        <v>0.57999999999999996</v>
      </c>
      <c r="E5025" s="9">
        <v>0.56000000000000005</v>
      </c>
      <c r="F5025" s="9">
        <v>0.48099999999999998</v>
      </c>
      <c r="G5025" s="9">
        <v>8970.41</v>
      </c>
      <c r="H5025" s="10">
        <v>2</v>
      </c>
      <c r="I5025" t="str">
        <f>CONCATENATE(Tabela_Brasil[[#This Row],[Município]],"-",Tabela_Brasil[[#This Row],[Estado]])</f>
        <v>São Francisco-PB</v>
      </c>
      <c r="J5025">
        <f>IF(Tabela_Brasil[[#This Row],[IDHM]]&lt;=0.599,1,0)</f>
        <v>1</v>
      </c>
      <c r="K5025" t="str">
        <f>IF(Tabela_Brasil[[#This Row],[IDHM]]&lt;=0.55,"Baixo",IF(Tabela_Brasil[[#This Row],[IDHM]]&lt;=0.699,"Médio",IF(Tabela_Brasil[[#This Row],[IDHM]]&lt;=0.799,"Alto","Muito Alto")))</f>
        <v>Médio</v>
      </c>
      <c r="L5025" t="str">
        <f>VLOOKUP(Tabela_Brasil[[#This Row],[Estado]],'De-Para_Estado_Regiao'!$B$3:$C$29,2,FALSE)</f>
        <v>Nordeste</v>
      </c>
      <c r="M5025">
        <f>IF(Tabela_Brasil[[#This Row],[IBGE_1-4]]&gt;=951,1,0)</f>
        <v>0</v>
      </c>
      <c r="N5025">
        <f>IF(Tabela_Brasil[[#This Row],[COMP_P]]&lt;=2,1,0)</f>
        <v>1</v>
      </c>
    </row>
    <row r="5026" spans="1:14" x14ac:dyDescent="0.25">
      <c r="A5026" s="12" t="s">
        <v>4842</v>
      </c>
      <c r="B5026" s="12" t="s">
        <v>16</v>
      </c>
      <c r="C5026" s="12">
        <v>43</v>
      </c>
      <c r="D5026" s="12">
        <v>0.63500000000000001</v>
      </c>
      <c r="E5026" s="12">
        <v>0.61599999999999999</v>
      </c>
      <c r="F5026" s="12">
        <v>0.52300000000000002</v>
      </c>
      <c r="G5026" s="12">
        <v>13847.67</v>
      </c>
      <c r="H5026" s="13">
        <v>1</v>
      </c>
      <c r="I5026" t="str">
        <f>CONCATENATE(Tabela_Brasil[[#This Row],[Município]],"-",Tabela_Brasil[[#This Row],[Estado]])</f>
        <v>Oliveira Fortes-MG</v>
      </c>
      <c r="J5026">
        <f>IF(Tabela_Brasil[[#This Row],[IDHM]]&lt;=0.599,1,0)</f>
        <v>0</v>
      </c>
      <c r="K5026" t="str">
        <f>IF(Tabela_Brasil[[#This Row],[IDHM]]&lt;=0.55,"Baixo",IF(Tabela_Brasil[[#This Row],[IDHM]]&lt;=0.699,"Médio",IF(Tabela_Brasil[[#This Row],[IDHM]]&lt;=0.799,"Alto","Muito Alto")))</f>
        <v>Médio</v>
      </c>
      <c r="L5026" t="str">
        <f>VLOOKUP(Tabela_Brasil[[#This Row],[Estado]],'De-Para_Estado_Regiao'!$B$3:$C$29,2,FALSE)</f>
        <v>Sudeste</v>
      </c>
      <c r="M5026">
        <f>IF(Tabela_Brasil[[#This Row],[IBGE_1-4]]&gt;=951,1,0)</f>
        <v>0</v>
      </c>
      <c r="N5026">
        <f>IF(Tabela_Brasil[[#This Row],[COMP_P]]&lt;=2,1,0)</f>
        <v>1</v>
      </c>
    </row>
    <row r="5027" spans="1:14" x14ac:dyDescent="0.25">
      <c r="A5027" s="9" t="s">
        <v>2098</v>
      </c>
      <c r="B5027" s="9" t="s">
        <v>72</v>
      </c>
      <c r="C5027" s="9">
        <v>85</v>
      </c>
      <c r="D5027" s="9">
        <v>0.59099999999999997</v>
      </c>
      <c r="E5027" s="9">
        <v>0.54500000000000004</v>
      </c>
      <c r="F5027" s="9">
        <v>0.48899999999999999</v>
      </c>
      <c r="G5027" s="9">
        <v>7041.85</v>
      </c>
      <c r="H5027" s="10">
        <v>1</v>
      </c>
      <c r="I5027" t="str">
        <f>CONCATENATE(Tabela_Brasil[[#This Row],[Município]],"-",Tabela_Brasil[[#This Row],[Estado]])</f>
        <v>Riacho De Santana-RN</v>
      </c>
      <c r="J5027">
        <f>IF(Tabela_Brasil[[#This Row],[IDHM]]&lt;=0.599,1,0)</f>
        <v>1</v>
      </c>
      <c r="K5027" t="str">
        <f>IF(Tabela_Brasil[[#This Row],[IDHM]]&lt;=0.55,"Baixo",IF(Tabela_Brasil[[#This Row],[IDHM]]&lt;=0.699,"Médio",IF(Tabela_Brasil[[#This Row],[IDHM]]&lt;=0.799,"Alto","Muito Alto")))</f>
        <v>Médio</v>
      </c>
      <c r="L5027" t="str">
        <f>VLOOKUP(Tabela_Brasil[[#This Row],[Estado]],'De-Para_Estado_Regiao'!$B$3:$C$29,2,FALSE)</f>
        <v>Nordeste</v>
      </c>
      <c r="M5027">
        <f>IF(Tabela_Brasil[[#This Row],[IBGE_1-4]]&gt;=951,1,0)</f>
        <v>0</v>
      </c>
      <c r="N5027">
        <f>IF(Tabela_Brasil[[#This Row],[COMP_P]]&lt;=2,1,0)</f>
        <v>1</v>
      </c>
    </row>
    <row r="5028" spans="1:14" x14ac:dyDescent="0.25">
      <c r="A5028" s="12" t="s">
        <v>4843</v>
      </c>
      <c r="B5028" s="12" t="s">
        <v>118</v>
      </c>
      <c r="C5028" s="12">
        <v>128</v>
      </c>
      <c r="D5028" s="12">
        <v>0.57999999999999996</v>
      </c>
      <c r="E5028" s="12">
        <v>0.56499999999999995</v>
      </c>
      <c r="F5028" s="12">
        <v>0.45</v>
      </c>
      <c r="G5028" s="12">
        <v>6974.97</v>
      </c>
      <c r="H5028" s="13">
        <v>2</v>
      </c>
      <c r="I5028" t="str">
        <f>CONCATENATE(Tabela_Brasil[[#This Row],[Município]],"-",Tabela_Brasil[[#This Row],[Estado]])</f>
        <v>Francisco Ayres-PI</v>
      </c>
      <c r="J5028">
        <f>IF(Tabela_Brasil[[#This Row],[IDHM]]&lt;=0.599,1,0)</f>
        <v>1</v>
      </c>
      <c r="K5028" t="str">
        <f>IF(Tabela_Brasil[[#This Row],[IDHM]]&lt;=0.55,"Baixo",IF(Tabela_Brasil[[#This Row],[IDHM]]&lt;=0.699,"Médio",IF(Tabela_Brasil[[#This Row],[IDHM]]&lt;=0.799,"Alto","Muito Alto")))</f>
        <v>Médio</v>
      </c>
      <c r="L5028" t="str">
        <f>VLOOKUP(Tabela_Brasil[[#This Row],[Estado]],'De-Para_Estado_Regiao'!$B$3:$C$29,2,FALSE)</f>
        <v>Nordeste</v>
      </c>
      <c r="M5028">
        <f>IF(Tabela_Brasil[[#This Row],[IBGE_1-4]]&gt;=951,1,0)</f>
        <v>0</v>
      </c>
      <c r="N5028">
        <f>IF(Tabela_Brasil[[#This Row],[COMP_P]]&lt;=2,1,0)</f>
        <v>1</v>
      </c>
    </row>
    <row r="5029" spans="1:14" x14ac:dyDescent="0.25">
      <c r="A5029" s="9" t="s">
        <v>4844</v>
      </c>
      <c r="B5029" s="9" t="s">
        <v>82</v>
      </c>
      <c r="C5029" s="9">
        <v>119</v>
      </c>
      <c r="D5029" s="9">
        <v>0.625</v>
      </c>
      <c r="E5029" s="9">
        <v>0.57599999999999996</v>
      </c>
      <c r="F5029" s="9">
        <v>0.58099999999999996</v>
      </c>
      <c r="G5029" s="9">
        <v>8809.44</v>
      </c>
      <c r="H5029" s="10">
        <v>2</v>
      </c>
      <c r="I5029" t="str">
        <f>CONCATENATE(Tabela_Brasil[[#This Row],[Município]],"-",Tabela_Brasil[[#This Row],[Estado]])</f>
        <v>Gurjão-PB</v>
      </c>
      <c r="J5029">
        <f>IF(Tabela_Brasil[[#This Row],[IDHM]]&lt;=0.599,1,0)</f>
        <v>0</v>
      </c>
      <c r="K5029" t="str">
        <f>IF(Tabela_Brasil[[#This Row],[IDHM]]&lt;=0.55,"Baixo",IF(Tabela_Brasil[[#This Row],[IDHM]]&lt;=0.699,"Médio",IF(Tabela_Brasil[[#This Row],[IDHM]]&lt;=0.799,"Alto","Muito Alto")))</f>
        <v>Médio</v>
      </c>
      <c r="L5029" t="str">
        <f>VLOOKUP(Tabela_Brasil[[#This Row],[Estado]],'De-Para_Estado_Regiao'!$B$3:$C$29,2,FALSE)</f>
        <v>Nordeste</v>
      </c>
      <c r="M5029">
        <f>IF(Tabela_Brasil[[#This Row],[IBGE_1-4]]&gt;=951,1,0)</f>
        <v>0</v>
      </c>
      <c r="N5029">
        <f>IF(Tabela_Brasil[[#This Row],[COMP_P]]&lt;=2,1,0)</f>
        <v>1</v>
      </c>
    </row>
    <row r="5030" spans="1:14" x14ac:dyDescent="0.25">
      <c r="A5030" s="12" t="s">
        <v>4845</v>
      </c>
      <c r="B5030" s="12" t="s">
        <v>118</v>
      </c>
      <c r="C5030" s="12">
        <v>67</v>
      </c>
      <c r="D5030" s="12">
        <v>0.55000000000000004</v>
      </c>
      <c r="E5030" s="12">
        <v>0.51800000000000002</v>
      </c>
      <c r="F5030" s="12">
        <v>0.44</v>
      </c>
      <c r="G5030" s="12">
        <v>6146.35</v>
      </c>
      <c r="H5030" s="13">
        <v>0</v>
      </c>
      <c r="I5030" t="str">
        <f>CONCATENATE(Tabela_Brasil[[#This Row],[Município]],"-",Tabela_Brasil[[#This Row],[Estado]])</f>
        <v>Várzea Branca-PI</v>
      </c>
      <c r="J5030">
        <f>IF(Tabela_Brasil[[#This Row],[IDHM]]&lt;=0.599,1,0)</f>
        <v>1</v>
      </c>
      <c r="K5030" t="str">
        <f>IF(Tabela_Brasil[[#This Row],[IDHM]]&lt;=0.55,"Baixo",IF(Tabela_Brasil[[#This Row],[IDHM]]&lt;=0.699,"Médio",IF(Tabela_Brasil[[#This Row],[IDHM]]&lt;=0.799,"Alto","Muito Alto")))</f>
        <v>Baixo</v>
      </c>
      <c r="L5030" t="str">
        <f>VLOOKUP(Tabela_Brasil[[#This Row],[Estado]],'De-Para_Estado_Regiao'!$B$3:$C$29,2,FALSE)</f>
        <v>Nordeste</v>
      </c>
      <c r="M5030">
        <f>IF(Tabela_Brasil[[#This Row],[IBGE_1-4]]&gt;=951,1,0)</f>
        <v>0</v>
      </c>
      <c r="N5030">
        <f>IF(Tabela_Brasil[[#This Row],[COMP_P]]&lt;=2,1,0)</f>
        <v>1</v>
      </c>
    </row>
    <row r="5031" spans="1:14" x14ac:dyDescent="0.25">
      <c r="A5031" s="9" t="s">
        <v>4846</v>
      </c>
      <c r="B5031" s="9" t="s">
        <v>118</v>
      </c>
      <c r="C5031" s="9">
        <v>136</v>
      </c>
      <c r="D5031" s="9">
        <v>0.54700000000000004</v>
      </c>
      <c r="E5031" s="9">
        <v>0.52500000000000002</v>
      </c>
      <c r="F5031" s="9">
        <v>0.443</v>
      </c>
      <c r="G5031" s="9">
        <v>6808.96</v>
      </c>
      <c r="H5031" s="10">
        <v>7</v>
      </c>
      <c r="I5031" t="str">
        <f>CONCATENATE(Tabela_Brasil[[#This Row],[Município]],"-",Tabela_Brasil[[#This Row],[Estado]])</f>
        <v>Flores Do Piauí-PI</v>
      </c>
      <c r="J5031">
        <f>IF(Tabela_Brasil[[#This Row],[IDHM]]&lt;=0.599,1,0)</f>
        <v>1</v>
      </c>
      <c r="K5031" t="str">
        <f>IF(Tabela_Brasil[[#This Row],[IDHM]]&lt;=0.55,"Baixo",IF(Tabela_Brasil[[#This Row],[IDHM]]&lt;=0.699,"Médio",IF(Tabela_Brasil[[#This Row],[IDHM]]&lt;=0.799,"Alto","Muito Alto")))</f>
        <v>Baixo</v>
      </c>
      <c r="L5031" t="str">
        <f>VLOOKUP(Tabela_Brasil[[#This Row],[Estado]],'De-Para_Estado_Regiao'!$B$3:$C$29,2,FALSE)</f>
        <v>Nordeste</v>
      </c>
      <c r="M5031">
        <f>IF(Tabela_Brasil[[#This Row],[IBGE_1-4]]&gt;=951,1,0)</f>
        <v>0</v>
      </c>
      <c r="N5031">
        <f>IF(Tabela_Brasil[[#This Row],[COMP_P]]&lt;=2,1,0)</f>
        <v>0</v>
      </c>
    </row>
    <row r="5032" spans="1:14" x14ac:dyDescent="0.25">
      <c r="A5032" s="12" t="s">
        <v>4847</v>
      </c>
      <c r="B5032" s="12" t="s">
        <v>16</v>
      </c>
      <c r="C5032" s="12">
        <v>49</v>
      </c>
      <c r="D5032" s="12">
        <v>0.68700000000000006</v>
      </c>
      <c r="E5032" s="12">
        <v>0.61699999999999999</v>
      </c>
      <c r="F5032" s="12">
        <v>0.64100000000000001</v>
      </c>
      <c r="G5032" s="12">
        <v>9728.1299999999992</v>
      </c>
      <c r="H5032" s="13">
        <v>1</v>
      </c>
      <c r="I5032" t="str">
        <f>CONCATENATE(Tabela_Brasil[[#This Row],[Município]],"-",Tabela_Brasil[[#This Row],[Estado]])</f>
        <v>Dom Viçoso-MG</v>
      </c>
      <c r="J5032">
        <f>IF(Tabela_Brasil[[#This Row],[IDHM]]&lt;=0.599,1,0)</f>
        <v>0</v>
      </c>
      <c r="K5032" t="str">
        <f>IF(Tabela_Brasil[[#This Row],[IDHM]]&lt;=0.55,"Baixo",IF(Tabela_Brasil[[#This Row],[IDHM]]&lt;=0.699,"Médio",IF(Tabela_Brasil[[#This Row],[IDHM]]&lt;=0.799,"Alto","Muito Alto")))</f>
        <v>Médio</v>
      </c>
      <c r="L5032" t="str">
        <f>VLOOKUP(Tabela_Brasil[[#This Row],[Estado]],'De-Para_Estado_Regiao'!$B$3:$C$29,2,FALSE)</f>
        <v>Sudeste</v>
      </c>
      <c r="M5032">
        <f>IF(Tabela_Brasil[[#This Row],[IBGE_1-4]]&gt;=951,1,0)</f>
        <v>0</v>
      </c>
      <c r="N5032">
        <f>IF(Tabela_Brasil[[#This Row],[COMP_P]]&lt;=2,1,0)</f>
        <v>1</v>
      </c>
    </row>
    <row r="5033" spans="1:14" x14ac:dyDescent="0.25">
      <c r="A5033" s="9" t="s">
        <v>4848</v>
      </c>
      <c r="B5033" s="9" t="s">
        <v>82</v>
      </c>
      <c r="C5033" s="9">
        <v>101</v>
      </c>
      <c r="D5033" s="9">
        <v>0.54200000000000004</v>
      </c>
      <c r="E5033" s="9">
        <v>0.52</v>
      </c>
      <c r="F5033" s="9">
        <v>0.42899999999999999</v>
      </c>
      <c r="G5033" s="9">
        <v>7437.65</v>
      </c>
      <c r="H5033" s="10">
        <v>1</v>
      </c>
      <c r="I5033" t="str">
        <f>CONCATENATE(Tabela_Brasil[[#This Row],[Município]],"-",Tabela_Brasil[[#This Row],[Estado]])</f>
        <v>Mãe D'Água-PB</v>
      </c>
      <c r="J5033">
        <f>IF(Tabela_Brasil[[#This Row],[IDHM]]&lt;=0.599,1,0)</f>
        <v>1</v>
      </c>
      <c r="K5033" t="str">
        <f>IF(Tabela_Brasil[[#This Row],[IDHM]]&lt;=0.55,"Baixo",IF(Tabela_Brasil[[#This Row],[IDHM]]&lt;=0.699,"Médio",IF(Tabela_Brasil[[#This Row],[IDHM]]&lt;=0.799,"Alto","Muito Alto")))</f>
        <v>Baixo</v>
      </c>
      <c r="L5033" t="str">
        <f>VLOOKUP(Tabela_Brasil[[#This Row],[Estado]],'De-Para_Estado_Regiao'!$B$3:$C$29,2,FALSE)</f>
        <v>Nordeste</v>
      </c>
      <c r="M5033">
        <f>IF(Tabela_Brasil[[#This Row],[IBGE_1-4]]&gt;=951,1,0)</f>
        <v>0</v>
      </c>
      <c r="N5033">
        <f>IF(Tabela_Brasil[[#This Row],[COMP_P]]&lt;=2,1,0)</f>
        <v>1</v>
      </c>
    </row>
    <row r="5034" spans="1:14" x14ac:dyDescent="0.25">
      <c r="A5034" s="12" t="s">
        <v>4849</v>
      </c>
      <c r="B5034" s="12" t="s">
        <v>16</v>
      </c>
      <c r="C5034" s="12">
        <v>64</v>
      </c>
      <c r="D5034" s="12">
        <v>0.66400000000000003</v>
      </c>
      <c r="E5034" s="12">
        <v>0.64400000000000002</v>
      </c>
      <c r="F5034" s="12">
        <v>0.56699999999999995</v>
      </c>
      <c r="G5034" s="12">
        <v>11432.05</v>
      </c>
      <c r="H5034" s="13">
        <v>3</v>
      </c>
      <c r="I5034" t="str">
        <f>CONCATENATE(Tabela_Brasil[[#This Row],[Município]],"-",Tabela_Brasil[[#This Row],[Estado]])</f>
        <v>Rio Doce-MG</v>
      </c>
      <c r="J5034">
        <f>IF(Tabela_Brasil[[#This Row],[IDHM]]&lt;=0.599,1,0)</f>
        <v>0</v>
      </c>
      <c r="K5034" t="str">
        <f>IF(Tabela_Brasil[[#This Row],[IDHM]]&lt;=0.55,"Baixo",IF(Tabela_Brasil[[#This Row],[IDHM]]&lt;=0.699,"Médio",IF(Tabela_Brasil[[#This Row],[IDHM]]&lt;=0.799,"Alto","Muito Alto")))</f>
        <v>Médio</v>
      </c>
      <c r="L5034" t="str">
        <f>VLOOKUP(Tabela_Brasil[[#This Row],[Estado]],'De-Para_Estado_Regiao'!$B$3:$C$29,2,FALSE)</f>
        <v>Sudeste</v>
      </c>
      <c r="M5034">
        <f>IF(Tabela_Brasil[[#This Row],[IBGE_1-4]]&gt;=951,1,0)</f>
        <v>0</v>
      </c>
      <c r="N5034">
        <f>IF(Tabela_Brasil[[#This Row],[COMP_P]]&lt;=2,1,0)</f>
        <v>0</v>
      </c>
    </row>
    <row r="5035" spans="1:14" x14ac:dyDescent="0.25">
      <c r="A5035" s="9" t="s">
        <v>4850</v>
      </c>
      <c r="B5035" s="9" t="s">
        <v>111</v>
      </c>
      <c r="C5035" s="9">
        <v>143</v>
      </c>
      <c r="D5035" s="9">
        <v>0.64500000000000002</v>
      </c>
      <c r="E5035" s="9">
        <v>0.58599999999999997</v>
      </c>
      <c r="F5035" s="9">
        <v>0.58399999999999996</v>
      </c>
      <c r="G5035" s="9">
        <v>9702.44</v>
      </c>
      <c r="H5035" s="10">
        <v>0</v>
      </c>
      <c r="I5035" t="str">
        <f>CONCATENATE(Tabela_Brasil[[#This Row],[Município]],"-",Tabela_Brasil[[#This Row],[Estado]])</f>
        <v>Porto Alegre Do Tocantins-TO</v>
      </c>
      <c r="J5035">
        <f>IF(Tabela_Brasil[[#This Row],[IDHM]]&lt;=0.599,1,0)</f>
        <v>0</v>
      </c>
      <c r="K5035" t="str">
        <f>IF(Tabela_Brasil[[#This Row],[IDHM]]&lt;=0.55,"Baixo",IF(Tabela_Brasil[[#This Row],[IDHM]]&lt;=0.699,"Médio",IF(Tabela_Brasil[[#This Row],[IDHM]]&lt;=0.799,"Alto","Muito Alto")))</f>
        <v>Médio</v>
      </c>
      <c r="L5035" t="str">
        <f>VLOOKUP(Tabela_Brasil[[#This Row],[Estado]],'De-Para_Estado_Regiao'!$B$3:$C$29,2,FALSE)</f>
        <v>Norte</v>
      </c>
      <c r="M5035">
        <f>IF(Tabela_Brasil[[#This Row],[IBGE_1-4]]&gt;=951,1,0)</f>
        <v>0</v>
      </c>
      <c r="N5035">
        <f>IF(Tabela_Brasil[[#This Row],[COMP_P]]&lt;=2,1,0)</f>
        <v>1</v>
      </c>
    </row>
    <row r="5036" spans="1:14" x14ac:dyDescent="0.25">
      <c r="A5036" s="12" t="s">
        <v>4851</v>
      </c>
      <c r="B5036" s="12" t="s">
        <v>118</v>
      </c>
      <c r="C5036" s="12">
        <v>68</v>
      </c>
      <c r="D5036" s="12">
        <v>0.56000000000000005</v>
      </c>
      <c r="E5036" s="12">
        <v>0.53900000000000003</v>
      </c>
      <c r="F5036" s="12">
        <v>0.44600000000000001</v>
      </c>
      <c r="G5036" s="12">
        <v>6577.16</v>
      </c>
      <c r="H5036" s="13">
        <v>1</v>
      </c>
      <c r="I5036" t="str">
        <f>CONCATENATE(Tabela_Brasil[[#This Row],[Município]],"-",Tabela_Brasil[[#This Row],[Estado]])</f>
        <v>São João Da Canabrava-PI</v>
      </c>
      <c r="J5036">
        <f>IF(Tabela_Brasil[[#This Row],[IDHM]]&lt;=0.599,1,0)</f>
        <v>1</v>
      </c>
      <c r="K5036" t="str">
        <f>IF(Tabela_Brasil[[#This Row],[IDHM]]&lt;=0.55,"Baixo",IF(Tabela_Brasil[[#This Row],[IDHM]]&lt;=0.699,"Médio",IF(Tabela_Brasil[[#This Row],[IDHM]]&lt;=0.799,"Alto","Muito Alto")))</f>
        <v>Médio</v>
      </c>
      <c r="L5036" t="str">
        <f>VLOOKUP(Tabela_Brasil[[#This Row],[Estado]],'De-Para_Estado_Regiao'!$B$3:$C$29,2,FALSE)</f>
        <v>Nordeste</v>
      </c>
      <c r="M5036">
        <f>IF(Tabela_Brasil[[#This Row],[IBGE_1-4]]&gt;=951,1,0)</f>
        <v>0</v>
      </c>
      <c r="N5036">
        <f>IF(Tabela_Brasil[[#This Row],[COMP_P]]&lt;=2,1,0)</f>
        <v>1</v>
      </c>
    </row>
    <row r="5037" spans="1:14" x14ac:dyDescent="0.25">
      <c r="A5037" s="9" t="s">
        <v>4852</v>
      </c>
      <c r="B5037" s="9" t="s">
        <v>16</v>
      </c>
      <c r="C5037" s="9">
        <v>82</v>
      </c>
      <c r="D5037" s="9">
        <v>0.63800000000000001</v>
      </c>
      <c r="E5037" s="9">
        <v>0.59899999999999998</v>
      </c>
      <c r="F5037" s="9">
        <v>0.53100000000000003</v>
      </c>
      <c r="G5037" s="9">
        <v>10958.59</v>
      </c>
      <c r="H5037" s="10">
        <v>0</v>
      </c>
      <c r="I5037" t="str">
        <f>CONCATENATE(Tabela_Brasil[[#This Row],[Município]],"-",Tabela_Brasil[[#This Row],[Estado]])</f>
        <v>Umburatiba-MG</v>
      </c>
      <c r="J5037">
        <f>IF(Tabela_Brasil[[#This Row],[IDHM]]&lt;=0.599,1,0)</f>
        <v>0</v>
      </c>
      <c r="K5037" t="str">
        <f>IF(Tabela_Brasil[[#This Row],[IDHM]]&lt;=0.55,"Baixo",IF(Tabela_Brasil[[#This Row],[IDHM]]&lt;=0.699,"Médio",IF(Tabela_Brasil[[#This Row],[IDHM]]&lt;=0.799,"Alto","Muito Alto")))</f>
        <v>Médio</v>
      </c>
      <c r="L5037" t="str">
        <f>VLOOKUP(Tabela_Brasil[[#This Row],[Estado]],'De-Para_Estado_Regiao'!$B$3:$C$29,2,FALSE)</f>
        <v>Sudeste</v>
      </c>
      <c r="M5037">
        <f>IF(Tabela_Brasil[[#This Row],[IBGE_1-4]]&gt;=951,1,0)</f>
        <v>0</v>
      </c>
      <c r="N5037">
        <f>IF(Tabela_Brasil[[#This Row],[COMP_P]]&lt;=2,1,0)</f>
        <v>1</v>
      </c>
    </row>
    <row r="5038" spans="1:14" x14ac:dyDescent="0.25">
      <c r="A5038" s="12" t="s">
        <v>4853</v>
      </c>
      <c r="B5038" s="12" t="s">
        <v>118</v>
      </c>
      <c r="C5038" s="12">
        <v>96</v>
      </c>
      <c r="D5038" s="12">
        <v>0.57399999999999995</v>
      </c>
      <c r="E5038" s="12">
        <v>0.53900000000000003</v>
      </c>
      <c r="F5038" s="12">
        <v>0.47599999999999998</v>
      </c>
      <c r="G5038" s="12">
        <v>6542.36</v>
      </c>
      <c r="H5038" s="13">
        <v>2</v>
      </c>
      <c r="I5038" t="str">
        <f>CONCATENATE(Tabela_Brasil[[#This Row],[Município]],"-",Tabela_Brasil[[#This Row],[Estado]])</f>
        <v>Santana Do Piauí-PI</v>
      </c>
      <c r="J5038">
        <f>IF(Tabela_Brasil[[#This Row],[IDHM]]&lt;=0.599,1,0)</f>
        <v>1</v>
      </c>
      <c r="K5038" t="str">
        <f>IF(Tabela_Brasil[[#This Row],[IDHM]]&lt;=0.55,"Baixo",IF(Tabela_Brasil[[#This Row],[IDHM]]&lt;=0.699,"Médio",IF(Tabela_Brasil[[#This Row],[IDHM]]&lt;=0.799,"Alto","Muito Alto")))</f>
        <v>Médio</v>
      </c>
      <c r="L5038" t="str">
        <f>VLOOKUP(Tabela_Brasil[[#This Row],[Estado]],'De-Para_Estado_Regiao'!$B$3:$C$29,2,FALSE)</f>
        <v>Nordeste</v>
      </c>
      <c r="M5038">
        <f>IF(Tabela_Brasil[[#This Row],[IBGE_1-4]]&gt;=951,1,0)</f>
        <v>0</v>
      </c>
      <c r="N5038">
        <f>IF(Tabela_Brasil[[#This Row],[COMP_P]]&lt;=2,1,0)</f>
        <v>1</v>
      </c>
    </row>
    <row r="5039" spans="1:14" x14ac:dyDescent="0.25">
      <c r="A5039" s="9" t="s">
        <v>4854</v>
      </c>
      <c r="B5039" s="9" t="s">
        <v>82</v>
      </c>
      <c r="C5039" s="9">
        <v>101</v>
      </c>
      <c r="D5039" s="9">
        <v>0.56999999999999995</v>
      </c>
      <c r="E5039" s="9">
        <v>0.55400000000000005</v>
      </c>
      <c r="F5039" s="9">
        <v>0.42399999999999999</v>
      </c>
      <c r="G5039" s="9">
        <v>7880.84</v>
      </c>
      <c r="H5039" s="10">
        <v>2</v>
      </c>
      <c r="I5039" t="str">
        <f>CONCATENATE(Tabela_Brasil[[#This Row],[Município]],"-",Tabela_Brasil[[#This Row],[Estado]])</f>
        <v>Vista Serrana-PB</v>
      </c>
      <c r="J5039">
        <f>IF(Tabela_Brasil[[#This Row],[IDHM]]&lt;=0.599,1,0)</f>
        <v>1</v>
      </c>
      <c r="K5039" t="str">
        <f>IF(Tabela_Brasil[[#This Row],[IDHM]]&lt;=0.55,"Baixo",IF(Tabela_Brasil[[#This Row],[IDHM]]&lt;=0.699,"Médio",IF(Tabela_Brasil[[#This Row],[IDHM]]&lt;=0.799,"Alto","Muito Alto")))</f>
        <v>Médio</v>
      </c>
      <c r="L5039" t="str">
        <f>VLOOKUP(Tabela_Brasil[[#This Row],[Estado]],'De-Para_Estado_Regiao'!$B$3:$C$29,2,FALSE)</f>
        <v>Nordeste</v>
      </c>
      <c r="M5039">
        <f>IF(Tabela_Brasil[[#This Row],[IBGE_1-4]]&gt;=951,1,0)</f>
        <v>0</v>
      </c>
      <c r="N5039">
        <f>IF(Tabela_Brasil[[#This Row],[COMP_P]]&lt;=2,1,0)</f>
        <v>1</v>
      </c>
    </row>
    <row r="5040" spans="1:14" x14ac:dyDescent="0.25">
      <c r="A5040" s="12" t="s">
        <v>4855</v>
      </c>
      <c r="B5040" s="12" t="s">
        <v>82</v>
      </c>
      <c r="C5040" s="12">
        <v>143</v>
      </c>
      <c r="D5040" s="12">
        <v>0.626</v>
      </c>
      <c r="E5040" s="12">
        <v>0.56999999999999995</v>
      </c>
      <c r="F5040" s="12">
        <v>0.54400000000000004</v>
      </c>
      <c r="G5040" s="12">
        <v>9474.27</v>
      </c>
      <c r="H5040" s="13">
        <v>1</v>
      </c>
      <c r="I5040" t="str">
        <f>CONCATENATE(Tabela_Brasil[[#This Row],[Município]],"-",Tabela_Brasil[[#This Row],[Estado]])</f>
        <v>Serra Da Raiz-PB</v>
      </c>
      <c r="J5040">
        <f>IF(Tabela_Brasil[[#This Row],[IDHM]]&lt;=0.599,1,0)</f>
        <v>0</v>
      </c>
      <c r="K5040" t="str">
        <f>IF(Tabela_Brasil[[#This Row],[IDHM]]&lt;=0.55,"Baixo",IF(Tabela_Brasil[[#This Row],[IDHM]]&lt;=0.699,"Médio",IF(Tabela_Brasil[[#This Row],[IDHM]]&lt;=0.799,"Alto","Muito Alto")))</f>
        <v>Médio</v>
      </c>
      <c r="L5040" t="str">
        <f>VLOOKUP(Tabela_Brasil[[#This Row],[Estado]],'De-Para_Estado_Regiao'!$B$3:$C$29,2,FALSE)</f>
        <v>Nordeste</v>
      </c>
      <c r="M5040">
        <f>IF(Tabela_Brasil[[#This Row],[IBGE_1-4]]&gt;=951,1,0)</f>
        <v>0</v>
      </c>
      <c r="N5040">
        <f>IF(Tabela_Brasil[[#This Row],[COMP_P]]&lt;=2,1,0)</f>
        <v>1</v>
      </c>
    </row>
    <row r="5041" spans="1:14" x14ac:dyDescent="0.25">
      <c r="A5041" s="9" t="s">
        <v>4856</v>
      </c>
      <c r="B5041" s="9" t="s">
        <v>82</v>
      </c>
      <c r="C5041" s="9">
        <v>109</v>
      </c>
      <c r="D5041" s="9">
        <v>0.61399999999999999</v>
      </c>
      <c r="E5041" s="9">
        <v>0.58499999999999996</v>
      </c>
      <c r="F5041" s="9">
        <v>0.51800000000000002</v>
      </c>
      <c r="G5041" s="9">
        <v>9790.42</v>
      </c>
      <c r="H5041" s="10">
        <v>2</v>
      </c>
      <c r="I5041" t="str">
        <f>CONCATENATE(Tabela_Brasil[[#This Row],[Município]],"-",Tabela_Brasil[[#This Row],[Estado]])</f>
        <v>Ouro Velho-PB</v>
      </c>
      <c r="J5041">
        <f>IF(Tabela_Brasil[[#This Row],[IDHM]]&lt;=0.599,1,0)</f>
        <v>0</v>
      </c>
      <c r="K5041" t="str">
        <f>IF(Tabela_Brasil[[#This Row],[IDHM]]&lt;=0.55,"Baixo",IF(Tabela_Brasil[[#This Row],[IDHM]]&lt;=0.699,"Médio",IF(Tabela_Brasil[[#This Row],[IDHM]]&lt;=0.799,"Alto","Muito Alto")))</f>
        <v>Médio</v>
      </c>
      <c r="L5041" t="str">
        <f>VLOOKUP(Tabela_Brasil[[#This Row],[Estado]],'De-Para_Estado_Regiao'!$B$3:$C$29,2,FALSE)</f>
        <v>Nordeste</v>
      </c>
      <c r="M5041">
        <f>IF(Tabela_Brasil[[#This Row],[IBGE_1-4]]&gt;=951,1,0)</f>
        <v>0</v>
      </c>
      <c r="N5041">
        <f>IF(Tabela_Brasil[[#This Row],[COMP_P]]&lt;=2,1,0)</f>
        <v>1</v>
      </c>
    </row>
    <row r="5042" spans="1:14" x14ac:dyDescent="0.25">
      <c r="A5042" s="12" t="s">
        <v>243</v>
      </c>
      <c r="B5042" s="12" t="s">
        <v>118</v>
      </c>
      <c r="C5042" s="12">
        <v>152</v>
      </c>
      <c r="D5042" s="12">
        <v>0.56999999999999995</v>
      </c>
      <c r="E5042" s="12">
        <v>0.55400000000000005</v>
      </c>
      <c r="F5042" s="12">
        <v>0.47399999999999998</v>
      </c>
      <c r="G5042" s="12">
        <v>6854.08</v>
      </c>
      <c r="H5042" s="13">
        <v>1</v>
      </c>
      <c r="I5042" t="str">
        <f>CONCATENATE(Tabela_Brasil[[#This Row],[Município]],"-",Tabela_Brasil[[#This Row],[Estado]])</f>
        <v>Várzea Grande-PI</v>
      </c>
      <c r="J5042">
        <f>IF(Tabela_Brasil[[#This Row],[IDHM]]&lt;=0.599,1,0)</f>
        <v>1</v>
      </c>
      <c r="K5042" t="str">
        <f>IF(Tabela_Brasil[[#This Row],[IDHM]]&lt;=0.55,"Baixo",IF(Tabela_Brasil[[#This Row],[IDHM]]&lt;=0.699,"Médio",IF(Tabela_Brasil[[#This Row],[IDHM]]&lt;=0.799,"Alto","Muito Alto")))</f>
        <v>Médio</v>
      </c>
      <c r="L5042" t="str">
        <f>VLOOKUP(Tabela_Brasil[[#This Row],[Estado]],'De-Para_Estado_Regiao'!$B$3:$C$29,2,FALSE)</f>
        <v>Nordeste</v>
      </c>
      <c r="M5042">
        <f>IF(Tabela_Brasil[[#This Row],[IBGE_1-4]]&gt;=951,1,0)</f>
        <v>0</v>
      </c>
      <c r="N5042">
        <f>IF(Tabela_Brasil[[#This Row],[COMP_P]]&lt;=2,1,0)</f>
        <v>1</v>
      </c>
    </row>
    <row r="5043" spans="1:14" x14ac:dyDescent="0.25">
      <c r="A5043" s="9" t="s">
        <v>4857</v>
      </c>
      <c r="B5043" s="9" t="s">
        <v>72</v>
      </c>
      <c r="C5043" s="9">
        <v>117</v>
      </c>
      <c r="D5043" s="9">
        <v>0.58899999999999997</v>
      </c>
      <c r="E5043" s="9">
        <v>0.56599999999999995</v>
      </c>
      <c r="F5043" s="9">
        <v>0.45800000000000002</v>
      </c>
      <c r="G5043" s="9">
        <v>10715.61</v>
      </c>
      <c r="H5043" s="10">
        <v>1</v>
      </c>
      <c r="I5043" t="str">
        <f>CONCATENATE(Tabela_Brasil[[#This Row],[Município]],"-",Tabela_Brasil[[#This Row],[Estado]])</f>
        <v>Lagoa De Velhos-RN</v>
      </c>
      <c r="J5043">
        <f>IF(Tabela_Brasil[[#This Row],[IDHM]]&lt;=0.599,1,0)</f>
        <v>1</v>
      </c>
      <c r="K5043" t="str">
        <f>IF(Tabela_Brasil[[#This Row],[IDHM]]&lt;=0.55,"Baixo",IF(Tabela_Brasil[[#This Row],[IDHM]]&lt;=0.699,"Médio",IF(Tabela_Brasil[[#This Row],[IDHM]]&lt;=0.799,"Alto","Muito Alto")))</f>
        <v>Médio</v>
      </c>
      <c r="L5043" t="str">
        <f>VLOOKUP(Tabela_Brasil[[#This Row],[Estado]],'De-Para_Estado_Regiao'!$B$3:$C$29,2,FALSE)</f>
        <v>Nordeste</v>
      </c>
      <c r="M5043">
        <f>IF(Tabela_Brasil[[#This Row],[IBGE_1-4]]&gt;=951,1,0)</f>
        <v>0</v>
      </c>
      <c r="N5043">
        <f>IF(Tabela_Brasil[[#This Row],[COMP_P]]&lt;=2,1,0)</f>
        <v>1</v>
      </c>
    </row>
    <row r="5044" spans="1:14" x14ac:dyDescent="0.25">
      <c r="A5044" s="12" t="s">
        <v>4858</v>
      </c>
      <c r="B5044" s="12" t="s">
        <v>33</v>
      </c>
      <c r="C5044" s="12">
        <v>95</v>
      </c>
      <c r="D5044" s="12">
        <v>0.73</v>
      </c>
      <c r="E5044" s="12">
        <v>0.73399999999999999</v>
      </c>
      <c r="F5044" s="12">
        <v>0.65900000000000003</v>
      </c>
      <c r="G5044" s="12">
        <v>12224.33</v>
      </c>
      <c r="H5044" s="13">
        <v>0</v>
      </c>
      <c r="I5044" t="str">
        <f>CONCATENATE(Tabela_Brasil[[#This Row],[Município]],"-",Tabela_Brasil[[#This Row],[Estado]])</f>
        <v>Palmelo-GO</v>
      </c>
      <c r="J5044">
        <f>IF(Tabela_Brasil[[#This Row],[IDHM]]&lt;=0.599,1,0)</f>
        <v>0</v>
      </c>
      <c r="K5044" t="str">
        <f>IF(Tabela_Brasil[[#This Row],[IDHM]]&lt;=0.55,"Baixo",IF(Tabela_Brasil[[#This Row],[IDHM]]&lt;=0.699,"Médio",IF(Tabela_Brasil[[#This Row],[IDHM]]&lt;=0.799,"Alto","Muito Alto")))</f>
        <v>Alto</v>
      </c>
      <c r="L5044" t="str">
        <f>VLOOKUP(Tabela_Brasil[[#This Row],[Estado]],'De-Para_Estado_Regiao'!$B$3:$C$29,2,FALSE)</f>
        <v>Centro-Oeste</v>
      </c>
      <c r="M5044">
        <f>IF(Tabela_Brasil[[#This Row],[IBGE_1-4]]&gt;=951,1,0)</f>
        <v>0</v>
      </c>
      <c r="N5044">
        <f>IF(Tabela_Brasil[[#This Row],[COMP_P]]&lt;=2,1,0)</f>
        <v>1</v>
      </c>
    </row>
    <row r="5045" spans="1:14" x14ac:dyDescent="0.25">
      <c r="A5045" s="9" t="s">
        <v>4859</v>
      </c>
      <c r="B5045" s="9" t="s">
        <v>72</v>
      </c>
      <c r="C5045" s="9">
        <v>66</v>
      </c>
      <c r="D5045" s="9">
        <v>0.58899999999999997</v>
      </c>
      <c r="E5045" s="9">
        <v>0.54700000000000004</v>
      </c>
      <c r="F5045" s="9">
        <v>0.501</v>
      </c>
      <c r="G5045" s="9">
        <v>9553.51</v>
      </c>
      <c r="H5045" s="10">
        <v>2</v>
      </c>
      <c r="I5045" t="str">
        <f>CONCATENATE(Tabela_Brasil[[#This Row],[Município]],"-",Tabela_Brasil[[#This Row],[Estado]])</f>
        <v>Passagem-RN</v>
      </c>
      <c r="J5045">
        <f>IF(Tabela_Brasil[[#This Row],[IDHM]]&lt;=0.599,1,0)</f>
        <v>1</v>
      </c>
      <c r="K5045" t="str">
        <f>IF(Tabela_Brasil[[#This Row],[IDHM]]&lt;=0.55,"Baixo",IF(Tabela_Brasil[[#This Row],[IDHM]]&lt;=0.699,"Médio",IF(Tabela_Brasil[[#This Row],[IDHM]]&lt;=0.799,"Alto","Muito Alto")))</f>
        <v>Médio</v>
      </c>
      <c r="L5045" t="str">
        <f>VLOOKUP(Tabela_Brasil[[#This Row],[Estado]],'De-Para_Estado_Regiao'!$B$3:$C$29,2,FALSE)</f>
        <v>Nordeste</v>
      </c>
      <c r="M5045">
        <f>IF(Tabela_Brasil[[#This Row],[IBGE_1-4]]&gt;=951,1,0)</f>
        <v>0</v>
      </c>
      <c r="N5045">
        <f>IF(Tabela_Brasil[[#This Row],[COMP_P]]&lt;=2,1,0)</f>
        <v>1</v>
      </c>
    </row>
    <row r="5046" spans="1:14" x14ac:dyDescent="0.25">
      <c r="A5046" s="12" t="s">
        <v>4860</v>
      </c>
      <c r="B5046" s="12" t="s">
        <v>118</v>
      </c>
      <c r="C5046" s="12">
        <v>84</v>
      </c>
      <c r="D5046" s="12">
        <v>0.54400000000000004</v>
      </c>
      <c r="E5046" s="12">
        <v>0.51300000000000001</v>
      </c>
      <c r="F5046" s="12">
        <v>0.443</v>
      </c>
      <c r="G5046" s="12">
        <v>6739.07</v>
      </c>
      <c r="H5046" s="13">
        <v>0</v>
      </c>
      <c r="I5046" t="str">
        <f>CONCATENATE(Tabela_Brasil[[#This Row],[Município]],"-",Tabela_Brasil[[#This Row],[Estado]])</f>
        <v>Wall Ferraz-PI</v>
      </c>
      <c r="J5046">
        <f>IF(Tabela_Brasil[[#This Row],[IDHM]]&lt;=0.599,1,0)</f>
        <v>1</v>
      </c>
      <c r="K5046" t="str">
        <f>IF(Tabela_Brasil[[#This Row],[IDHM]]&lt;=0.55,"Baixo",IF(Tabela_Brasil[[#This Row],[IDHM]]&lt;=0.699,"Médio",IF(Tabela_Brasil[[#This Row],[IDHM]]&lt;=0.799,"Alto","Muito Alto")))</f>
        <v>Baixo</v>
      </c>
      <c r="L5046" t="str">
        <f>VLOOKUP(Tabela_Brasil[[#This Row],[Estado]],'De-Para_Estado_Regiao'!$B$3:$C$29,2,FALSE)</f>
        <v>Nordeste</v>
      </c>
      <c r="M5046">
        <f>IF(Tabela_Brasil[[#This Row],[IBGE_1-4]]&gt;=951,1,0)</f>
        <v>0</v>
      </c>
      <c r="N5046">
        <f>IF(Tabela_Brasil[[#This Row],[COMP_P]]&lt;=2,1,0)</f>
        <v>1</v>
      </c>
    </row>
    <row r="5047" spans="1:14" x14ac:dyDescent="0.25">
      <c r="A5047" s="9" t="s">
        <v>4861</v>
      </c>
      <c r="B5047" s="9" t="s">
        <v>118</v>
      </c>
      <c r="C5047" s="9">
        <v>95</v>
      </c>
      <c r="D5047" s="9">
        <v>0.51500000000000001</v>
      </c>
      <c r="E5047" s="9">
        <v>0.53100000000000003</v>
      </c>
      <c r="F5047" s="9">
        <v>0.35399999999999998</v>
      </c>
      <c r="G5047" s="9">
        <v>7680.83</v>
      </c>
      <c r="H5047" s="10">
        <v>0</v>
      </c>
      <c r="I5047" t="str">
        <f>CONCATENATE(Tabela_Brasil[[#This Row],[Município]],"-",Tabela_Brasil[[#This Row],[Estado]])</f>
        <v>Brejo Do Piauí-PI</v>
      </c>
      <c r="J5047">
        <f>IF(Tabela_Brasil[[#This Row],[IDHM]]&lt;=0.599,1,0)</f>
        <v>1</v>
      </c>
      <c r="K5047" t="str">
        <f>IF(Tabela_Brasil[[#This Row],[IDHM]]&lt;=0.55,"Baixo",IF(Tabela_Brasil[[#This Row],[IDHM]]&lt;=0.699,"Médio",IF(Tabela_Brasil[[#This Row],[IDHM]]&lt;=0.799,"Alto","Muito Alto")))</f>
        <v>Baixo</v>
      </c>
      <c r="L5047" t="str">
        <f>VLOOKUP(Tabela_Brasil[[#This Row],[Estado]],'De-Para_Estado_Regiao'!$B$3:$C$29,2,FALSE)</f>
        <v>Nordeste</v>
      </c>
      <c r="M5047">
        <f>IF(Tabela_Brasil[[#This Row],[IBGE_1-4]]&gt;=951,1,0)</f>
        <v>0</v>
      </c>
      <c r="N5047">
        <f>IF(Tabela_Brasil[[#This Row],[COMP_P]]&lt;=2,1,0)</f>
        <v>1</v>
      </c>
    </row>
    <row r="5048" spans="1:14" x14ac:dyDescent="0.25">
      <c r="A5048" s="12" t="s">
        <v>4862</v>
      </c>
      <c r="B5048" s="12" t="s">
        <v>118</v>
      </c>
      <c r="C5048" s="12">
        <v>104</v>
      </c>
      <c r="D5048" s="12">
        <v>0.56100000000000005</v>
      </c>
      <c r="E5048" s="12">
        <v>0.51300000000000001</v>
      </c>
      <c r="F5048" s="12">
        <v>0.46500000000000002</v>
      </c>
      <c r="G5048" s="12">
        <v>6552.21</v>
      </c>
      <c r="H5048" s="13">
        <v>2</v>
      </c>
      <c r="I5048" t="str">
        <f>CONCATENATE(Tabela_Brasil[[#This Row],[Município]],"-",Tabela_Brasil[[#This Row],[Estado]])</f>
        <v>Socorro Do Piauí-PI</v>
      </c>
      <c r="J5048">
        <f>IF(Tabela_Brasil[[#This Row],[IDHM]]&lt;=0.599,1,0)</f>
        <v>1</v>
      </c>
      <c r="K5048" t="str">
        <f>IF(Tabela_Brasil[[#This Row],[IDHM]]&lt;=0.55,"Baixo",IF(Tabela_Brasil[[#This Row],[IDHM]]&lt;=0.699,"Médio",IF(Tabela_Brasil[[#This Row],[IDHM]]&lt;=0.799,"Alto","Muito Alto")))</f>
        <v>Médio</v>
      </c>
      <c r="L5048" t="str">
        <f>VLOOKUP(Tabela_Brasil[[#This Row],[Estado]],'De-Para_Estado_Regiao'!$B$3:$C$29,2,FALSE)</f>
        <v>Nordeste</v>
      </c>
      <c r="M5048">
        <f>IF(Tabela_Brasil[[#This Row],[IBGE_1-4]]&gt;=951,1,0)</f>
        <v>0</v>
      </c>
      <c r="N5048">
        <f>IF(Tabela_Brasil[[#This Row],[COMP_P]]&lt;=2,1,0)</f>
        <v>1</v>
      </c>
    </row>
    <row r="5049" spans="1:14" x14ac:dyDescent="0.25">
      <c r="A5049" s="9" t="s">
        <v>4863</v>
      </c>
      <c r="B5049" s="9" t="s">
        <v>118</v>
      </c>
      <c r="C5049" s="9">
        <v>198</v>
      </c>
      <c r="D5049" s="9">
        <v>0.59899999999999998</v>
      </c>
      <c r="E5049" s="9">
        <v>0.55000000000000004</v>
      </c>
      <c r="F5049" s="9">
        <v>0.52600000000000002</v>
      </c>
      <c r="G5049" s="9">
        <v>5823.53</v>
      </c>
      <c r="H5049" s="10">
        <v>1</v>
      </c>
      <c r="I5049" t="str">
        <f>CONCATENATE(Tabela_Brasil[[#This Row],[Município]],"-",Tabela_Brasil[[#This Row],[Estado]])</f>
        <v>Agricolândia-PI</v>
      </c>
      <c r="J5049">
        <f>IF(Tabela_Brasil[[#This Row],[IDHM]]&lt;=0.599,1,0)</f>
        <v>1</v>
      </c>
      <c r="K5049" t="str">
        <f>IF(Tabela_Brasil[[#This Row],[IDHM]]&lt;=0.55,"Baixo",IF(Tabela_Brasil[[#This Row],[IDHM]]&lt;=0.699,"Médio",IF(Tabela_Brasil[[#This Row],[IDHM]]&lt;=0.799,"Alto","Muito Alto")))</f>
        <v>Médio</v>
      </c>
      <c r="L5049" t="str">
        <f>VLOOKUP(Tabela_Brasil[[#This Row],[Estado]],'De-Para_Estado_Regiao'!$B$3:$C$29,2,FALSE)</f>
        <v>Nordeste</v>
      </c>
      <c r="M5049">
        <f>IF(Tabela_Brasil[[#This Row],[IBGE_1-4]]&gt;=951,1,0)</f>
        <v>0</v>
      </c>
      <c r="N5049">
        <f>IF(Tabela_Brasil[[#This Row],[COMP_P]]&lt;=2,1,0)</f>
        <v>1</v>
      </c>
    </row>
    <row r="5050" spans="1:14" x14ac:dyDescent="0.25">
      <c r="A5050" s="12" t="s">
        <v>4864</v>
      </c>
      <c r="B5050" s="12" t="s">
        <v>118</v>
      </c>
      <c r="C5050" s="12">
        <v>76</v>
      </c>
      <c r="D5050" s="12">
        <v>0.59499999999999997</v>
      </c>
      <c r="E5050" s="12">
        <v>0.56000000000000005</v>
      </c>
      <c r="F5050" s="12">
        <v>0.499</v>
      </c>
      <c r="G5050" s="12">
        <v>6556.5</v>
      </c>
      <c r="H5050" s="13">
        <v>1</v>
      </c>
      <c r="I5050" t="str">
        <f>CONCATENATE(Tabela_Brasil[[#This Row],[Município]],"-",Tabela_Brasil[[#This Row],[Estado]])</f>
        <v>São Lourenço Do Piauí-PI</v>
      </c>
      <c r="J5050">
        <f>IF(Tabela_Brasil[[#This Row],[IDHM]]&lt;=0.599,1,0)</f>
        <v>1</v>
      </c>
      <c r="K5050" t="str">
        <f>IF(Tabela_Brasil[[#This Row],[IDHM]]&lt;=0.55,"Baixo",IF(Tabela_Brasil[[#This Row],[IDHM]]&lt;=0.699,"Médio",IF(Tabela_Brasil[[#This Row],[IDHM]]&lt;=0.799,"Alto","Muito Alto")))</f>
        <v>Médio</v>
      </c>
      <c r="L5050" t="str">
        <f>VLOOKUP(Tabela_Brasil[[#This Row],[Estado]],'De-Para_Estado_Regiao'!$B$3:$C$29,2,FALSE)</f>
        <v>Nordeste</v>
      </c>
      <c r="M5050">
        <f>IF(Tabela_Brasil[[#This Row],[IBGE_1-4]]&gt;=951,1,0)</f>
        <v>0</v>
      </c>
      <c r="N5050">
        <f>IF(Tabela_Brasil[[#This Row],[COMP_P]]&lt;=2,1,0)</f>
        <v>1</v>
      </c>
    </row>
    <row r="5051" spans="1:14" x14ac:dyDescent="0.25">
      <c r="A5051" s="9" t="s">
        <v>4865</v>
      </c>
      <c r="B5051" s="9" t="s">
        <v>16</v>
      </c>
      <c r="C5051" s="9">
        <v>114</v>
      </c>
      <c r="D5051" s="9">
        <v>0.58499999999999996</v>
      </c>
      <c r="E5051" s="9">
        <v>0.64</v>
      </c>
      <c r="F5051" s="9">
        <v>0.377</v>
      </c>
      <c r="G5051" s="9">
        <v>8994.89</v>
      </c>
      <c r="H5051" s="10">
        <v>3</v>
      </c>
      <c r="I5051" t="str">
        <f>CONCATENATE(Tabela_Brasil[[#This Row],[Município]],"-",Tabela_Brasil[[#This Row],[Estado]])</f>
        <v>Nacip Raydan-MG</v>
      </c>
      <c r="J5051">
        <f>IF(Tabela_Brasil[[#This Row],[IDHM]]&lt;=0.599,1,0)</f>
        <v>1</v>
      </c>
      <c r="K5051" t="str">
        <f>IF(Tabela_Brasil[[#This Row],[IDHM]]&lt;=0.55,"Baixo",IF(Tabela_Brasil[[#This Row],[IDHM]]&lt;=0.699,"Médio",IF(Tabela_Brasil[[#This Row],[IDHM]]&lt;=0.799,"Alto","Muito Alto")))</f>
        <v>Médio</v>
      </c>
      <c r="L5051" t="str">
        <f>VLOOKUP(Tabela_Brasil[[#This Row],[Estado]],'De-Para_Estado_Regiao'!$B$3:$C$29,2,FALSE)</f>
        <v>Sudeste</v>
      </c>
      <c r="M5051">
        <f>IF(Tabela_Brasil[[#This Row],[IBGE_1-4]]&gt;=951,1,0)</f>
        <v>0</v>
      </c>
      <c r="N5051">
        <f>IF(Tabela_Brasil[[#This Row],[COMP_P]]&lt;=2,1,0)</f>
        <v>0</v>
      </c>
    </row>
    <row r="5052" spans="1:14" x14ac:dyDescent="0.25">
      <c r="A5052" s="12" t="s">
        <v>4866</v>
      </c>
      <c r="B5052" s="12" t="s">
        <v>94</v>
      </c>
      <c r="C5052" s="12">
        <v>109</v>
      </c>
      <c r="D5052" s="12">
        <v>0.57399999999999995</v>
      </c>
      <c r="E5052" s="12">
        <v>0.57899999999999996</v>
      </c>
      <c r="F5052" s="12">
        <v>0.46500000000000002</v>
      </c>
      <c r="G5052" s="12">
        <v>9953.17</v>
      </c>
      <c r="H5052" s="13">
        <v>1</v>
      </c>
      <c r="I5052" t="str">
        <f>CONCATENATE(Tabela_Brasil[[#This Row],[Município]],"-",Tabela_Brasil[[#This Row],[Estado]])</f>
        <v>Pindoba-AL</v>
      </c>
      <c r="J5052">
        <f>IF(Tabela_Brasil[[#This Row],[IDHM]]&lt;=0.599,1,0)</f>
        <v>1</v>
      </c>
      <c r="K5052" t="str">
        <f>IF(Tabela_Brasil[[#This Row],[IDHM]]&lt;=0.55,"Baixo",IF(Tabela_Brasil[[#This Row],[IDHM]]&lt;=0.699,"Médio",IF(Tabela_Brasil[[#This Row],[IDHM]]&lt;=0.799,"Alto","Muito Alto")))</f>
        <v>Médio</v>
      </c>
      <c r="L5052" t="str">
        <f>VLOOKUP(Tabela_Brasil[[#This Row],[Estado]],'De-Para_Estado_Regiao'!$B$3:$C$29,2,FALSE)</f>
        <v>Nordeste</v>
      </c>
      <c r="M5052">
        <f>IF(Tabela_Brasil[[#This Row],[IBGE_1-4]]&gt;=951,1,0)</f>
        <v>0</v>
      </c>
      <c r="N5052">
        <f>IF(Tabela_Brasil[[#This Row],[COMP_P]]&lt;=2,1,0)</f>
        <v>1</v>
      </c>
    </row>
    <row r="5053" spans="1:14" x14ac:dyDescent="0.25">
      <c r="A5053" s="9" t="s">
        <v>4867</v>
      </c>
      <c r="B5053" s="9" t="s">
        <v>82</v>
      </c>
      <c r="C5053" s="9">
        <v>136</v>
      </c>
      <c r="D5053" s="9">
        <v>0.57299999999999995</v>
      </c>
      <c r="E5053" s="9">
        <v>0.53100000000000003</v>
      </c>
      <c r="F5053" s="9">
        <v>0.46</v>
      </c>
      <c r="G5053" s="9">
        <v>8347.8799999999992</v>
      </c>
      <c r="H5053" s="10">
        <v>2</v>
      </c>
      <c r="I5053" t="str">
        <f>CONCATENATE(Tabela_Brasil[[#This Row],[Município]],"-",Tabela_Brasil[[#This Row],[Estado]])</f>
        <v>Sossêgo-PB</v>
      </c>
      <c r="J5053">
        <f>IF(Tabela_Brasil[[#This Row],[IDHM]]&lt;=0.599,1,0)</f>
        <v>1</v>
      </c>
      <c r="K5053" t="str">
        <f>IF(Tabela_Brasil[[#This Row],[IDHM]]&lt;=0.55,"Baixo",IF(Tabela_Brasil[[#This Row],[IDHM]]&lt;=0.699,"Médio",IF(Tabela_Brasil[[#This Row],[IDHM]]&lt;=0.799,"Alto","Muito Alto")))</f>
        <v>Médio</v>
      </c>
      <c r="L5053" t="str">
        <f>VLOOKUP(Tabela_Brasil[[#This Row],[Estado]],'De-Para_Estado_Regiao'!$B$3:$C$29,2,FALSE)</f>
        <v>Nordeste</v>
      </c>
      <c r="M5053">
        <f>IF(Tabela_Brasil[[#This Row],[IBGE_1-4]]&gt;=951,1,0)</f>
        <v>0</v>
      </c>
      <c r="N5053">
        <f>IF(Tabela_Brasil[[#This Row],[COMP_P]]&lt;=2,1,0)</f>
        <v>1</v>
      </c>
    </row>
    <row r="5054" spans="1:14" x14ac:dyDescent="0.25">
      <c r="A5054" s="12" t="s">
        <v>4868</v>
      </c>
      <c r="B5054" s="12" t="s">
        <v>72</v>
      </c>
      <c r="C5054" s="12">
        <v>53</v>
      </c>
      <c r="D5054" s="12">
        <v>0.58899999999999997</v>
      </c>
      <c r="E5054" s="12">
        <v>0.53200000000000003</v>
      </c>
      <c r="F5054" s="12">
        <v>0.496</v>
      </c>
      <c r="G5054" s="12">
        <v>6919.15</v>
      </c>
      <c r="H5054" s="13">
        <v>1</v>
      </c>
      <c r="I5054" t="str">
        <f>CONCATENATE(Tabela_Brasil[[#This Row],[Município]],"-",Tabela_Brasil[[#This Row],[Estado]])</f>
        <v>Paraná-RN</v>
      </c>
      <c r="J5054">
        <f>IF(Tabela_Brasil[[#This Row],[IDHM]]&lt;=0.599,1,0)</f>
        <v>1</v>
      </c>
      <c r="K5054" t="str">
        <f>IF(Tabela_Brasil[[#This Row],[IDHM]]&lt;=0.55,"Baixo",IF(Tabela_Brasil[[#This Row],[IDHM]]&lt;=0.699,"Médio",IF(Tabela_Brasil[[#This Row],[IDHM]]&lt;=0.799,"Alto","Muito Alto")))</f>
        <v>Médio</v>
      </c>
      <c r="L5054" t="str">
        <f>VLOOKUP(Tabela_Brasil[[#This Row],[Estado]],'De-Para_Estado_Regiao'!$B$3:$C$29,2,FALSE)</f>
        <v>Nordeste</v>
      </c>
      <c r="M5054">
        <f>IF(Tabela_Brasil[[#This Row],[IBGE_1-4]]&gt;=951,1,0)</f>
        <v>0</v>
      </c>
      <c r="N5054">
        <f>IF(Tabela_Brasil[[#This Row],[COMP_P]]&lt;=2,1,0)</f>
        <v>1</v>
      </c>
    </row>
    <row r="5055" spans="1:14" x14ac:dyDescent="0.25">
      <c r="A5055" s="9" t="s">
        <v>4869</v>
      </c>
      <c r="B5055" s="9" t="s">
        <v>16</v>
      </c>
      <c r="C5055" s="9">
        <v>98</v>
      </c>
      <c r="D5055" s="9">
        <v>0.64</v>
      </c>
      <c r="E5055" s="9">
        <v>0.59299999999999997</v>
      </c>
      <c r="F5055" s="9">
        <v>0.54200000000000004</v>
      </c>
      <c r="G5055" s="9">
        <v>9160.5400000000009</v>
      </c>
      <c r="H5055" s="10">
        <v>1</v>
      </c>
      <c r="I5055" t="str">
        <f>CONCATENATE(Tabela_Brasil[[#This Row],[Município]],"-",Tabela_Brasil[[#This Row],[Estado]])</f>
        <v>São Gonçalo Do Rio Preto-MG</v>
      </c>
      <c r="J5055">
        <f>IF(Tabela_Brasil[[#This Row],[IDHM]]&lt;=0.599,1,0)</f>
        <v>0</v>
      </c>
      <c r="K5055" t="str">
        <f>IF(Tabela_Brasil[[#This Row],[IDHM]]&lt;=0.55,"Baixo",IF(Tabela_Brasil[[#This Row],[IDHM]]&lt;=0.699,"Médio",IF(Tabela_Brasil[[#This Row],[IDHM]]&lt;=0.799,"Alto","Muito Alto")))</f>
        <v>Médio</v>
      </c>
      <c r="L5055" t="str">
        <f>VLOOKUP(Tabela_Brasil[[#This Row],[Estado]],'De-Para_Estado_Regiao'!$B$3:$C$29,2,FALSE)</f>
        <v>Sudeste</v>
      </c>
      <c r="M5055">
        <f>IF(Tabela_Brasil[[#This Row],[IBGE_1-4]]&gt;=951,1,0)</f>
        <v>0</v>
      </c>
      <c r="N5055">
        <f>IF(Tabela_Brasil[[#This Row],[COMP_P]]&lt;=2,1,0)</f>
        <v>1</v>
      </c>
    </row>
    <row r="5056" spans="1:14" x14ac:dyDescent="0.25">
      <c r="A5056" s="12" t="s">
        <v>4870</v>
      </c>
      <c r="B5056" s="12" t="s">
        <v>118</v>
      </c>
      <c r="C5056" s="12">
        <v>48</v>
      </c>
      <c r="D5056" s="12">
        <v>0.56499999999999995</v>
      </c>
      <c r="E5056" s="12">
        <v>0.55900000000000005</v>
      </c>
      <c r="F5056" s="12">
        <v>0.47099999999999997</v>
      </c>
      <c r="G5056" s="12">
        <v>9926.59</v>
      </c>
      <c r="H5056" s="13">
        <v>0</v>
      </c>
      <c r="I5056" t="str">
        <f>CONCATENATE(Tabela_Brasil[[#This Row],[Município]],"-",Tabela_Brasil[[#This Row],[Estado]])</f>
        <v>Vila Nova Do Piauí-PI</v>
      </c>
      <c r="J5056">
        <f>IF(Tabela_Brasil[[#This Row],[IDHM]]&lt;=0.599,1,0)</f>
        <v>1</v>
      </c>
      <c r="K5056" t="str">
        <f>IF(Tabela_Brasil[[#This Row],[IDHM]]&lt;=0.55,"Baixo",IF(Tabela_Brasil[[#This Row],[IDHM]]&lt;=0.699,"Médio",IF(Tabela_Brasil[[#This Row],[IDHM]]&lt;=0.799,"Alto","Muito Alto")))</f>
        <v>Médio</v>
      </c>
      <c r="L5056" t="str">
        <f>VLOOKUP(Tabela_Brasil[[#This Row],[Estado]],'De-Para_Estado_Regiao'!$B$3:$C$29,2,FALSE)</f>
        <v>Nordeste</v>
      </c>
      <c r="M5056">
        <f>IF(Tabela_Brasil[[#This Row],[IBGE_1-4]]&gt;=951,1,0)</f>
        <v>0</v>
      </c>
      <c r="N5056">
        <f>IF(Tabela_Brasil[[#This Row],[COMP_P]]&lt;=2,1,0)</f>
        <v>1</v>
      </c>
    </row>
    <row r="5057" spans="1:14" x14ac:dyDescent="0.25">
      <c r="A5057" s="9" t="s">
        <v>4871</v>
      </c>
      <c r="B5057" s="9" t="s">
        <v>16</v>
      </c>
      <c r="C5057" s="9">
        <v>68</v>
      </c>
      <c r="D5057" s="9">
        <v>0.65400000000000003</v>
      </c>
      <c r="E5057" s="9">
        <v>0.623</v>
      </c>
      <c r="F5057" s="9">
        <v>0.54300000000000004</v>
      </c>
      <c r="G5057" s="9">
        <v>10467.89</v>
      </c>
      <c r="H5057" s="10">
        <v>1</v>
      </c>
      <c r="I5057" t="str">
        <f>CONCATENATE(Tabela_Brasil[[#This Row],[Município]],"-",Tabela_Brasil[[#This Row],[Estado]])</f>
        <v>Sem-Peixe-MG</v>
      </c>
      <c r="J5057">
        <f>IF(Tabela_Brasil[[#This Row],[IDHM]]&lt;=0.599,1,0)</f>
        <v>0</v>
      </c>
      <c r="K5057" t="str">
        <f>IF(Tabela_Brasil[[#This Row],[IDHM]]&lt;=0.55,"Baixo",IF(Tabela_Brasil[[#This Row],[IDHM]]&lt;=0.699,"Médio",IF(Tabela_Brasil[[#This Row],[IDHM]]&lt;=0.799,"Alto","Muito Alto")))</f>
        <v>Médio</v>
      </c>
      <c r="L5057" t="str">
        <f>VLOOKUP(Tabela_Brasil[[#This Row],[Estado]],'De-Para_Estado_Regiao'!$B$3:$C$29,2,FALSE)</f>
        <v>Sudeste</v>
      </c>
      <c r="M5057">
        <f>IF(Tabela_Brasil[[#This Row],[IBGE_1-4]]&gt;=951,1,0)</f>
        <v>0</v>
      </c>
      <c r="N5057">
        <f>IF(Tabela_Brasil[[#This Row],[COMP_P]]&lt;=2,1,0)</f>
        <v>1</v>
      </c>
    </row>
    <row r="5058" spans="1:14" x14ac:dyDescent="0.25">
      <c r="A5058" s="12" t="s">
        <v>4872</v>
      </c>
      <c r="B5058" s="12" t="s">
        <v>82</v>
      </c>
      <c r="C5058" s="12">
        <v>115</v>
      </c>
      <c r="D5058" s="12">
        <v>0.59599999999999997</v>
      </c>
      <c r="E5058" s="12">
        <v>0.55300000000000005</v>
      </c>
      <c r="F5058" s="12">
        <v>0.497</v>
      </c>
      <c r="G5058" s="12">
        <v>7834.22</v>
      </c>
      <c r="H5058" s="13">
        <v>2</v>
      </c>
      <c r="I5058" t="str">
        <f>CONCATENATE(Tabela_Brasil[[#This Row],[Município]],"-",Tabela_Brasil[[#This Row],[Estado]])</f>
        <v>Cacimba De Areia-PB</v>
      </c>
      <c r="J5058">
        <f>IF(Tabela_Brasil[[#This Row],[IDHM]]&lt;=0.599,1,0)</f>
        <v>1</v>
      </c>
      <c r="K5058" t="str">
        <f>IF(Tabela_Brasil[[#This Row],[IDHM]]&lt;=0.55,"Baixo",IF(Tabela_Brasil[[#This Row],[IDHM]]&lt;=0.699,"Médio",IF(Tabela_Brasil[[#This Row],[IDHM]]&lt;=0.799,"Alto","Muito Alto")))</f>
        <v>Médio</v>
      </c>
      <c r="L5058" t="str">
        <f>VLOOKUP(Tabela_Brasil[[#This Row],[Estado]],'De-Para_Estado_Regiao'!$B$3:$C$29,2,FALSE)</f>
        <v>Nordeste</v>
      </c>
      <c r="M5058">
        <f>IF(Tabela_Brasil[[#This Row],[IBGE_1-4]]&gt;=951,1,0)</f>
        <v>0</v>
      </c>
      <c r="N5058">
        <f>IF(Tabela_Brasil[[#This Row],[COMP_P]]&lt;=2,1,0)</f>
        <v>1</v>
      </c>
    </row>
    <row r="5059" spans="1:14" x14ac:dyDescent="0.25">
      <c r="A5059" s="9" t="s">
        <v>4873</v>
      </c>
      <c r="B5059" s="9" t="s">
        <v>82</v>
      </c>
      <c r="C5059" s="9">
        <v>148</v>
      </c>
      <c r="D5059" s="9">
        <v>0.59499999999999997</v>
      </c>
      <c r="E5059" s="9">
        <v>0.55400000000000005</v>
      </c>
      <c r="F5059" s="9">
        <v>0.49199999999999999</v>
      </c>
      <c r="G5059" s="9">
        <v>8310.08</v>
      </c>
      <c r="H5059" s="10">
        <v>7</v>
      </c>
      <c r="I5059" t="str">
        <f>CONCATENATE(Tabela_Brasil[[#This Row],[Município]],"-",Tabela_Brasil[[#This Row],[Estado]])</f>
        <v>Emas-PB</v>
      </c>
      <c r="J5059">
        <f>IF(Tabela_Brasil[[#This Row],[IDHM]]&lt;=0.599,1,0)</f>
        <v>1</v>
      </c>
      <c r="K5059" t="str">
        <f>IF(Tabela_Brasil[[#This Row],[IDHM]]&lt;=0.55,"Baixo",IF(Tabela_Brasil[[#This Row],[IDHM]]&lt;=0.699,"Médio",IF(Tabela_Brasil[[#This Row],[IDHM]]&lt;=0.799,"Alto","Muito Alto")))</f>
        <v>Médio</v>
      </c>
      <c r="L5059" t="str">
        <f>VLOOKUP(Tabela_Brasil[[#This Row],[Estado]],'De-Para_Estado_Regiao'!$B$3:$C$29,2,FALSE)</f>
        <v>Nordeste</v>
      </c>
      <c r="M5059">
        <f>IF(Tabela_Brasil[[#This Row],[IBGE_1-4]]&gt;=951,1,0)</f>
        <v>0</v>
      </c>
      <c r="N5059">
        <f>IF(Tabela_Brasil[[#This Row],[COMP_P]]&lt;=2,1,0)</f>
        <v>0</v>
      </c>
    </row>
    <row r="5060" spans="1:14" x14ac:dyDescent="0.25">
      <c r="A5060" s="12" t="s">
        <v>4874</v>
      </c>
      <c r="B5060" s="12" t="s">
        <v>118</v>
      </c>
      <c r="C5060" s="12">
        <v>84</v>
      </c>
      <c r="D5060" s="12">
        <v>0.57999999999999996</v>
      </c>
      <c r="E5060" s="12">
        <v>0.52</v>
      </c>
      <c r="F5060" s="12">
        <v>0.51900000000000002</v>
      </c>
      <c r="G5060" s="12">
        <v>7337.3</v>
      </c>
      <c r="H5060" s="13">
        <v>8</v>
      </c>
      <c r="I5060" t="str">
        <f>CONCATENATE(Tabela_Brasil[[#This Row],[Município]],"-",Tabela_Brasil[[#This Row],[Estado]])</f>
        <v>Bela Vista Do Piauí-PI</v>
      </c>
      <c r="J5060">
        <f>IF(Tabela_Brasil[[#This Row],[IDHM]]&lt;=0.599,1,0)</f>
        <v>1</v>
      </c>
      <c r="K5060" t="str">
        <f>IF(Tabela_Brasil[[#This Row],[IDHM]]&lt;=0.55,"Baixo",IF(Tabela_Brasil[[#This Row],[IDHM]]&lt;=0.699,"Médio",IF(Tabela_Brasil[[#This Row],[IDHM]]&lt;=0.799,"Alto","Muito Alto")))</f>
        <v>Médio</v>
      </c>
      <c r="L5060" t="str">
        <f>VLOOKUP(Tabela_Brasil[[#This Row],[Estado]],'De-Para_Estado_Regiao'!$B$3:$C$29,2,FALSE)</f>
        <v>Nordeste</v>
      </c>
      <c r="M5060">
        <f>IF(Tabela_Brasil[[#This Row],[IBGE_1-4]]&gt;=951,1,0)</f>
        <v>0</v>
      </c>
      <c r="N5060">
        <f>IF(Tabela_Brasil[[#This Row],[COMP_P]]&lt;=2,1,0)</f>
        <v>0</v>
      </c>
    </row>
    <row r="5061" spans="1:14" x14ac:dyDescent="0.25">
      <c r="A5061" s="9" t="s">
        <v>4875</v>
      </c>
      <c r="B5061" s="9" t="s">
        <v>29</v>
      </c>
      <c r="C5061" s="9">
        <v>88</v>
      </c>
      <c r="D5061" s="9">
        <v>0.68</v>
      </c>
      <c r="E5061" s="9">
        <v>0.61699999999999999</v>
      </c>
      <c r="F5061" s="9">
        <v>0.63400000000000001</v>
      </c>
      <c r="G5061" s="9">
        <v>13808.95</v>
      </c>
      <c r="H5061" s="10">
        <v>4</v>
      </c>
      <c r="I5061" t="str">
        <f>CONCATENATE(Tabela_Brasil[[#This Row],[Município]],"-",Tabela_Brasil[[#This Row],[Estado]])</f>
        <v>Luciara-MT</v>
      </c>
      <c r="J5061">
        <f>IF(Tabela_Brasil[[#This Row],[IDHM]]&lt;=0.599,1,0)</f>
        <v>0</v>
      </c>
      <c r="K5061" t="str">
        <f>IF(Tabela_Brasil[[#This Row],[IDHM]]&lt;=0.55,"Baixo",IF(Tabela_Brasil[[#This Row],[IDHM]]&lt;=0.699,"Médio",IF(Tabela_Brasil[[#This Row],[IDHM]]&lt;=0.799,"Alto","Muito Alto")))</f>
        <v>Médio</v>
      </c>
      <c r="L5061" t="str">
        <f>VLOOKUP(Tabela_Brasil[[#This Row],[Estado]],'De-Para_Estado_Regiao'!$B$3:$C$29,2,FALSE)</f>
        <v>Centro-Oeste</v>
      </c>
      <c r="M5061">
        <f>IF(Tabela_Brasil[[#This Row],[IBGE_1-4]]&gt;=951,1,0)</f>
        <v>0</v>
      </c>
      <c r="N5061">
        <f>IF(Tabela_Brasil[[#This Row],[COMP_P]]&lt;=2,1,0)</f>
        <v>0</v>
      </c>
    </row>
    <row r="5062" spans="1:14" x14ac:dyDescent="0.25">
      <c r="A5062" s="12" t="s">
        <v>4876</v>
      </c>
      <c r="B5062" s="12" t="s">
        <v>111</v>
      </c>
      <c r="C5062" s="12">
        <v>150</v>
      </c>
      <c r="D5062" s="12">
        <v>0.59599999999999997</v>
      </c>
      <c r="E5062" s="12">
        <v>0.55900000000000005</v>
      </c>
      <c r="F5062" s="12">
        <v>0.52</v>
      </c>
      <c r="G5062" s="12">
        <v>10671.39</v>
      </c>
      <c r="H5062" s="13">
        <v>0</v>
      </c>
      <c r="I5062" t="str">
        <f>CONCATENATE(Tabela_Brasil[[#This Row],[Município]],"-",Tabela_Brasil[[#This Row],[Estado]])</f>
        <v>Novo Jardim-TO</v>
      </c>
      <c r="J5062">
        <f>IF(Tabela_Brasil[[#This Row],[IDHM]]&lt;=0.599,1,0)</f>
        <v>1</v>
      </c>
      <c r="K5062" t="str">
        <f>IF(Tabela_Brasil[[#This Row],[IDHM]]&lt;=0.55,"Baixo",IF(Tabela_Brasil[[#This Row],[IDHM]]&lt;=0.699,"Médio",IF(Tabela_Brasil[[#This Row],[IDHM]]&lt;=0.799,"Alto","Muito Alto")))</f>
        <v>Médio</v>
      </c>
      <c r="L5062" t="str">
        <f>VLOOKUP(Tabela_Brasil[[#This Row],[Estado]],'De-Para_Estado_Regiao'!$B$3:$C$29,2,FALSE)</f>
        <v>Norte</v>
      </c>
      <c r="M5062">
        <f>IF(Tabela_Brasil[[#This Row],[IBGE_1-4]]&gt;=951,1,0)</f>
        <v>0</v>
      </c>
      <c r="N5062">
        <f>IF(Tabela_Brasil[[#This Row],[COMP_P]]&lt;=2,1,0)</f>
        <v>1</v>
      </c>
    </row>
    <row r="5063" spans="1:14" x14ac:dyDescent="0.25">
      <c r="A5063" s="9" t="s">
        <v>4877</v>
      </c>
      <c r="B5063" s="9" t="s">
        <v>16</v>
      </c>
      <c r="C5063" s="9">
        <v>79</v>
      </c>
      <c r="D5063" s="9">
        <v>0.66700000000000004</v>
      </c>
      <c r="E5063" s="9">
        <v>0.64800000000000002</v>
      </c>
      <c r="F5063" s="9">
        <v>0.55800000000000005</v>
      </c>
      <c r="G5063" s="9">
        <v>11793.9</v>
      </c>
      <c r="H5063" s="10">
        <v>1</v>
      </c>
      <c r="I5063" t="str">
        <f>CONCATENATE(Tabela_Brasil[[#This Row],[Município]],"-",Tabela_Brasil[[#This Row],[Estado]])</f>
        <v>Santana Do Garambéu-MG</v>
      </c>
      <c r="J5063">
        <f>IF(Tabela_Brasil[[#This Row],[IDHM]]&lt;=0.599,1,0)</f>
        <v>0</v>
      </c>
      <c r="K5063" t="str">
        <f>IF(Tabela_Brasil[[#This Row],[IDHM]]&lt;=0.55,"Baixo",IF(Tabela_Brasil[[#This Row],[IDHM]]&lt;=0.699,"Médio",IF(Tabela_Brasil[[#This Row],[IDHM]]&lt;=0.799,"Alto","Muito Alto")))</f>
        <v>Médio</v>
      </c>
      <c r="L5063" t="str">
        <f>VLOOKUP(Tabela_Brasil[[#This Row],[Estado]],'De-Para_Estado_Regiao'!$B$3:$C$29,2,FALSE)</f>
        <v>Sudeste</v>
      </c>
      <c r="M5063">
        <f>IF(Tabela_Brasil[[#This Row],[IBGE_1-4]]&gt;=951,1,0)</f>
        <v>0</v>
      </c>
      <c r="N5063">
        <f>IF(Tabela_Brasil[[#This Row],[COMP_P]]&lt;=2,1,0)</f>
        <v>1</v>
      </c>
    </row>
    <row r="5064" spans="1:14" x14ac:dyDescent="0.25">
      <c r="A5064" s="12" t="s">
        <v>4878</v>
      </c>
      <c r="B5064" s="12" t="s">
        <v>72</v>
      </c>
      <c r="C5064" s="12">
        <v>77</v>
      </c>
      <c r="D5064" s="12">
        <v>0.64</v>
      </c>
      <c r="E5064" s="12">
        <v>0.61399999999999999</v>
      </c>
      <c r="F5064" s="12">
        <v>0.59099999999999997</v>
      </c>
      <c r="G5064" s="12">
        <v>11744.5</v>
      </c>
      <c r="H5064" s="13">
        <v>3</v>
      </c>
      <c r="I5064" t="str">
        <f>CONCATENATE(Tabela_Brasil[[#This Row],[Município]],"-",Tabela_Brasil[[#This Row],[Estado]])</f>
        <v>Timbaúba Dos Batistas-RN</v>
      </c>
      <c r="J5064">
        <f>IF(Tabela_Brasil[[#This Row],[IDHM]]&lt;=0.599,1,0)</f>
        <v>0</v>
      </c>
      <c r="K5064" t="str">
        <f>IF(Tabela_Brasil[[#This Row],[IDHM]]&lt;=0.55,"Baixo",IF(Tabela_Brasil[[#This Row],[IDHM]]&lt;=0.699,"Médio",IF(Tabela_Brasil[[#This Row],[IDHM]]&lt;=0.799,"Alto","Muito Alto")))</f>
        <v>Médio</v>
      </c>
      <c r="L5064" t="str">
        <f>VLOOKUP(Tabela_Brasil[[#This Row],[Estado]],'De-Para_Estado_Regiao'!$B$3:$C$29,2,FALSE)</f>
        <v>Nordeste</v>
      </c>
      <c r="M5064">
        <f>IF(Tabela_Brasil[[#This Row],[IBGE_1-4]]&gt;=951,1,0)</f>
        <v>0</v>
      </c>
      <c r="N5064">
        <f>IF(Tabela_Brasil[[#This Row],[COMP_P]]&lt;=2,1,0)</f>
        <v>0</v>
      </c>
    </row>
    <row r="5065" spans="1:14" x14ac:dyDescent="0.25">
      <c r="A5065" s="9" t="s">
        <v>4879</v>
      </c>
      <c r="B5065" s="9" t="s">
        <v>72</v>
      </c>
      <c r="C5065" s="9">
        <v>52</v>
      </c>
      <c r="D5065" s="9">
        <v>0.59499999999999997</v>
      </c>
      <c r="E5065" s="9">
        <v>0.55200000000000005</v>
      </c>
      <c r="F5065" s="9">
        <v>0.49199999999999999</v>
      </c>
      <c r="G5065" s="9">
        <v>7333.12</v>
      </c>
      <c r="H5065" s="10">
        <v>1</v>
      </c>
      <c r="I5065" t="str">
        <f>CONCATENATE(Tabela_Brasil[[#This Row],[Município]],"-",Tabela_Brasil[[#This Row],[Estado]])</f>
        <v>Jundiá-RN</v>
      </c>
      <c r="J5065">
        <f>IF(Tabela_Brasil[[#This Row],[IDHM]]&lt;=0.599,1,0)</f>
        <v>1</v>
      </c>
      <c r="K5065" t="str">
        <f>IF(Tabela_Brasil[[#This Row],[IDHM]]&lt;=0.55,"Baixo",IF(Tabela_Brasil[[#This Row],[IDHM]]&lt;=0.699,"Médio",IF(Tabela_Brasil[[#This Row],[IDHM]]&lt;=0.799,"Alto","Muito Alto")))</f>
        <v>Médio</v>
      </c>
      <c r="L5065" t="str">
        <f>VLOOKUP(Tabela_Brasil[[#This Row],[Estado]],'De-Para_Estado_Regiao'!$B$3:$C$29,2,FALSE)</f>
        <v>Nordeste</v>
      </c>
      <c r="M5065">
        <f>IF(Tabela_Brasil[[#This Row],[IBGE_1-4]]&gt;=951,1,0)</f>
        <v>0</v>
      </c>
      <c r="N5065">
        <f>IF(Tabela_Brasil[[#This Row],[COMP_P]]&lt;=2,1,0)</f>
        <v>1</v>
      </c>
    </row>
    <row r="5066" spans="1:14" x14ac:dyDescent="0.25">
      <c r="A5066" s="12" t="s">
        <v>4880</v>
      </c>
      <c r="B5066" s="12" t="s">
        <v>82</v>
      </c>
      <c r="C5066" s="12">
        <v>147</v>
      </c>
      <c r="D5066" s="12">
        <v>0.58099999999999996</v>
      </c>
      <c r="E5066" s="12">
        <v>0.56100000000000005</v>
      </c>
      <c r="F5066" s="12">
        <v>0.45900000000000002</v>
      </c>
      <c r="G5066" s="12">
        <v>8201.01</v>
      </c>
      <c r="H5066" s="13">
        <v>1</v>
      </c>
      <c r="I5066" t="str">
        <f>CONCATENATE(Tabela_Brasil[[#This Row],[Município]],"-",Tabela_Brasil[[#This Row],[Estado]])</f>
        <v>São Sebastião Do Umbuzeiro-PB</v>
      </c>
      <c r="J5066">
        <f>IF(Tabela_Brasil[[#This Row],[IDHM]]&lt;=0.599,1,0)</f>
        <v>1</v>
      </c>
      <c r="K5066" t="str">
        <f>IF(Tabela_Brasil[[#This Row],[IDHM]]&lt;=0.55,"Baixo",IF(Tabela_Brasil[[#This Row],[IDHM]]&lt;=0.699,"Médio",IF(Tabela_Brasil[[#This Row],[IDHM]]&lt;=0.799,"Alto","Muito Alto")))</f>
        <v>Médio</v>
      </c>
      <c r="L5066" t="str">
        <f>VLOOKUP(Tabela_Brasil[[#This Row],[Estado]],'De-Para_Estado_Regiao'!$B$3:$C$29,2,FALSE)</f>
        <v>Nordeste</v>
      </c>
      <c r="M5066">
        <f>IF(Tabela_Brasil[[#This Row],[IBGE_1-4]]&gt;=951,1,0)</f>
        <v>0</v>
      </c>
      <c r="N5066">
        <f>IF(Tabela_Brasil[[#This Row],[COMP_P]]&lt;=2,1,0)</f>
        <v>1</v>
      </c>
    </row>
    <row r="5067" spans="1:14" x14ac:dyDescent="0.25">
      <c r="A5067" s="9" t="s">
        <v>4881</v>
      </c>
      <c r="B5067" s="9" t="s">
        <v>118</v>
      </c>
      <c r="C5067" s="9">
        <v>146</v>
      </c>
      <c r="D5067" s="9">
        <v>0.57999999999999996</v>
      </c>
      <c r="E5067" s="9">
        <v>0.52600000000000002</v>
      </c>
      <c r="F5067" s="9">
        <v>0.47099999999999997</v>
      </c>
      <c r="G5067" s="9">
        <v>7311.76</v>
      </c>
      <c r="H5067" s="10">
        <v>7</v>
      </c>
      <c r="I5067" t="str">
        <f>CONCATENATE(Tabela_Brasil[[#This Row],[Município]],"-",Tabela_Brasil[[#This Row],[Estado]])</f>
        <v>Barra D'Alcântara-PI</v>
      </c>
      <c r="J5067">
        <f>IF(Tabela_Brasil[[#This Row],[IDHM]]&lt;=0.599,1,0)</f>
        <v>1</v>
      </c>
      <c r="K5067" t="str">
        <f>IF(Tabela_Brasil[[#This Row],[IDHM]]&lt;=0.55,"Baixo",IF(Tabela_Brasil[[#This Row],[IDHM]]&lt;=0.699,"Médio",IF(Tabela_Brasil[[#This Row],[IDHM]]&lt;=0.799,"Alto","Muito Alto")))</f>
        <v>Médio</v>
      </c>
      <c r="L5067" t="str">
        <f>VLOOKUP(Tabela_Brasil[[#This Row],[Estado]],'De-Para_Estado_Regiao'!$B$3:$C$29,2,FALSE)</f>
        <v>Nordeste</v>
      </c>
      <c r="M5067">
        <f>IF(Tabela_Brasil[[#This Row],[IBGE_1-4]]&gt;=951,1,0)</f>
        <v>0</v>
      </c>
      <c r="N5067">
        <f>IF(Tabela_Brasil[[#This Row],[COMP_P]]&lt;=2,1,0)</f>
        <v>0</v>
      </c>
    </row>
    <row r="5068" spans="1:14" x14ac:dyDescent="0.25">
      <c r="A5068" s="12" t="s">
        <v>4882</v>
      </c>
      <c r="B5068" s="12" t="s">
        <v>16</v>
      </c>
      <c r="C5068" s="12">
        <v>96</v>
      </c>
      <c r="D5068" s="12">
        <v>0.71099999999999997</v>
      </c>
      <c r="E5068" s="12">
        <v>0.74199999999999999</v>
      </c>
      <c r="F5068" s="12">
        <v>0.55900000000000005</v>
      </c>
      <c r="G5068" s="12">
        <v>10070.530000000001</v>
      </c>
      <c r="H5068" s="13">
        <v>1</v>
      </c>
      <c r="I5068" t="str">
        <f>CONCATENATE(Tabela_Brasil[[#This Row],[Município]],"-",Tabela_Brasil[[#This Row],[Estado]])</f>
        <v>Chiador-MG</v>
      </c>
      <c r="J5068">
        <f>IF(Tabela_Brasil[[#This Row],[IDHM]]&lt;=0.599,1,0)</f>
        <v>0</v>
      </c>
      <c r="K5068" t="str">
        <f>IF(Tabela_Brasil[[#This Row],[IDHM]]&lt;=0.55,"Baixo",IF(Tabela_Brasil[[#This Row],[IDHM]]&lt;=0.699,"Médio",IF(Tabela_Brasil[[#This Row],[IDHM]]&lt;=0.799,"Alto","Muito Alto")))</f>
        <v>Alto</v>
      </c>
      <c r="L5068" t="str">
        <f>VLOOKUP(Tabela_Brasil[[#This Row],[Estado]],'De-Para_Estado_Regiao'!$B$3:$C$29,2,FALSE)</f>
        <v>Sudeste</v>
      </c>
      <c r="M5068">
        <f>IF(Tabela_Brasil[[#This Row],[IBGE_1-4]]&gt;=951,1,0)</f>
        <v>0</v>
      </c>
      <c r="N5068">
        <f>IF(Tabela_Brasil[[#This Row],[COMP_P]]&lt;=2,1,0)</f>
        <v>1</v>
      </c>
    </row>
    <row r="5069" spans="1:14" x14ac:dyDescent="0.25">
      <c r="A5069" s="9" t="s">
        <v>4883</v>
      </c>
      <c r="B5069" s="9" t="s">
        <v>118</v>
      </c>
      <c r="C5069" s="9">
        <v>87</v>
      </c>
      <c r="D5069" s="9">
        <v>0.55000000000000004</v>
      </c>
      <c r="E5069" s="9">
        <v>0.503</v>
      </c>
      <c r="F5069" s="9">
        <v>0.46400000000000002</v>
      </c>
      <c r="G5069" s="9">
        <v>7001.68</v>
      </c>
      <c r="H5069" s="10">
        <v>0</v>
      </c>
      <c r="I5069" t="str">
        <f>CONCATENATE(Tabela_Brasil[[#This Row],[Município]],"-",Tabela_Brasil[[#This Row],[Estado]])</f>
        <v>Capitão Gervásio Oliveira-PI</v>
      </c>
      <c r="J5069">
        <f>IF(Tabela_Brasil[[#This Row],[IDHM]]&lt;=0.599,1,0)</f>
        <v>1</v>
      </c>
      <c r="K5069" t="str">
        <f>IF(Tabela_Brasil[[#This Row],[IDHM]]&lt;=0.55,"Baixo",IF(Tabela_Brasil[[#This Row],[IDHM]]&lt;=0.699,"Médio",IF(Tabela_Brasil[[#This Row],[IDHM]]&lt;=0.799,"Alto","Muito Alto")))</f>
        <v>Baixo</v>
      </c>
      <c r="L5069" t="str">
        <f>VLOOKUP(Tabela_Brasil[[#This Row],[Estado]],'De-Para_Estado_Regiao'!$B$3:$C$29,2,FALSE)</f>
        <v>Nordeste</v>
      </c>
      <c r="M5069">
        <f>IF(Tabela_Brasil[[#This Row],[IBGE_1-4]]&gt;=951,1,0)</f>
        <v>0</v>
      </c>
      <c r="N5069">
        <f>IF(Tabela_Brasil[[#This Row],[COMP_P]]&lt;=2,1,0)</f>
        <v>1</v>
      </c>
    </row>
    <row r="5070" spans="1:14" x14ac:dyDescent="0.25">
      <c r="A5070" s="12" t="s">
        <v>4884</v>
      </c>
      <c r="B5070" s="12" t="s">
        <v>111</v>
      </c>
      <c r="C5070" s="12">
        <v>83</v>
      </c>
      <c r="D5070" s="12">
        <v>0.59</v>
      </c>
      <c r="E5070" s="12">
        <v>0.60099999999999998</v>
      </c>
      <c r="F5070" s="12">
        <v>0.42499999999999999</v>
      </c>
      <c r="G5070" s="12">
        <v>11132.78</v>
      </c>
      <c r="H5070" s="13">
        <v>0</v>
      </c>
      <c r="I5070" t="str">
        <f>CONCATENATE(Tabela_Brasil[[#This Row],[Município]],"-",Tabela_Brasil[[#This Row],[Estado]])</f>
        <v>Tupiratins-TO</v>
      </c>
      <c r="J5070">
        <f>IF(Tabela_Brasil[[#This Row],[IDHM]]&lt;=0.599,1,0)</f>
        <v>1</v>
      </c>
      <c r="K5070" t="str">
        <f>IF(Tabela_Brasil[[#This Row],[IDHM]]&lt;=0.55,"Baixo",IF(Tabela_Brasil[[#This Row],[IDHM]]&lt;=0.699,"Médio",IF(Tabela_Brasil[[#This Row],[IDHM]]&lt;=0.799,"Alto","Muito Alto")))</f>
        <v>Médio</v>
      </c>
      <c r="L5070" t="str">
        <f>VLOOKUP(Tabela_Brasil[[#This Row],[Estado]],'De-Para_Estado_Regiao'!$B$3:$C$29,2,FALSE)</f>
        <v>Norte</v>
      </c>
      <c r="M5070">
        <f>IF(Tabela_Brasil[[#This Row],[IBGE_1-4]]&gt;=951,1,0)</f>
        <v>0</v>
      </c>
      <c r="N5070">
        <f>IF(Tabela_Brasil[[#This Row],[COMP_P]]&lt;=2,1,0)</f>
        <v>1</v>
      </c>
    </row>
    <row r="5071" spans="1:14" x14ac:dyDescent="0.25">
      <c r="A5071" s="9" t="s">
        <v>4885</v>
      </c>
      <c r="B5071" s="9" t="s">
        <v>72</v>
      </c>
      <c r="C5071" s="9">
        <v>166</v>
      </c>
      <c r="D5071" s="9">
        <v>0.58399999999999996</v>
      </c>
      <c r="E5071" s="9">
        <v>0.54500000000000004</v>
      </c>
      <c r="F5071" s="9">
        <v>0.48699999999999999</v>
      </c>
      <c r="G5071" s="9">
        <v>7888.71</v>
      </c>
      <c r="H5071" s="10">
        <v>5</v>
      </c>
      <c r="I5071" t="str">
        <f>CONCATENATE(Tabela_Brasil[[#This Row],[Município]],"-",Tabela_Brasil[[#This Row],[Estado]])</f>
        <v>Riacho Da Cruz-RN</v>
      </c>
      <c r="J5071">
        <f>IF(Tabela_Brasil[[#This Row],[IDHM]]&lt;=0.599,1,0)</f>
        <v>1</v>
      </c>
      <c r="K5071" t="str">
        <f>IF(Tabela_Brasil[[#This Row],[IDHM]]&lt;=0.55,"Baixo",IF(Tabela_Brasil[[#This Row],[IDHM]]&lt;=0.699,"Médio",IF(Tabela_Brasil[[#This Row],[IDHM]]&lt;=0.799,"Alto","Muito Alto")))</f>
        <v>Médio</v>
      </c>
      <c r="L5071" t="str">
        <f>VLOOKUP(Tabela_Brasil[[#This Row],[Estado]],'De-Para_Estado_Regiao'!$B$3:$C$29,2,FALSE)</f>
        <v>Nordeste</v>
      </c>
      <c r="M5071">
        <f>IF(Tabela_Brasil[[#This Row],[IBGE_1-4]]&gt;=951,1,0)</f>
        <v>0</v>
      </c>
      <c r="N5071">
        <f>IF(Tabela_Brasil[[#This Row],[COMP_P]]&lt;=2,1,0)</f>
        <v>0</v>
      </c>
    </row>
    <row r="5072" spans="1:14" x14ac:dyDescent="0.25">
      <c r="A5072" s="12" t="s">
        <v>4886</v>
      </c>
      <c r="B5072" s="12" t="s">
        <v>16</v>
      </c>
      <c r="C5072" s="12">
        <v>50</v>
      </c>
      <c r="D5072" s="12">
        <v>0.54</v>
      </c>
      <c r="E5072" s="12">
        <v>0.51900000000000002</v>
      </c>
      <c r="F5072" s="12">
        <v>0.41199999999999998</v>
      </c>
      <c r="G5072" s="12">
        <v>7929.78</v>
      </c>
      <c r="H5072" s="13">
        <v>1</v>
      </c>
      <c r="I5072" t="str">
        <f>CONCATENATE(Tabela_Brasil[[#This Row],[Município]],"-",Tabela_Brasil[[#This Row],[Estado]])</f>
        <v>Frei Lagonegro-MG</v>
      </c>
      <c r="J5072">
        <f>IF(Tabela_Brasil[[#This Row],[IDHM]]&lt;=0.599,1,0)</f>
        <v>1</v>
      </c>
      <c r="K5072" t="str">
        <f>IF(Tabela_Brasil[[#This Row],[IDHM]]&lt;=0.55,"Baixo",IF(Tabela_Brasil[[#This Row],[IDHM]]&lt;=0.699,"Médio",IF(Tabela_Brasil[[#This Row],[IDHM]]&lt;=0.799,"Alto","Muito Alto")))</f>
        <v>Baixo</v>
      </c>
      <c r="L5072" t="str">
        <f>VLOOKUP(Tabela_Brasil[[#This Row],[Estado]],'De-Para_Estado_Regiao'!$B$3:$C$29,2,FALSE)</f>
        <v>Sudeste</v>
      </c>
      <c r="M5072">
        <f>IF(Tabela_Brasil[[#This Row],[IBGE_1-4]]&gt;=951,1,0)</f>
        <v>0</v>
      </c>
      <c r="N5072">
        <f>IF(Tabela_Brasil[[#This Row],[COMP_P]]&lt;=2,1,0)</f>
        <v>1</v>
      </c>
    </row>
    <row r="5073" spans="1:14" x14ac:dyDescent="0.25">
      <c r="A5073" s="9" t="s">
        <v>4887</v>
      </c>
      <c r="B5073" s="9" t="s">
        <v>111</v>
      </c>
      <c r="C5073" s="9">
        <v>131</v>
      </c>
      <c r="D5073" s="9">
        <v>0.66200000000000003</v>
      </c>
      <c r="E5073" s="9">
        <v>0.61799999999999999</v>
      </c>
      <c r="F5073" s="9">
        <v>0.57499999999999996</v>
      </c>
      <c r="G5073" s="9">
        <v>9922.4599999999991</v>
      </c>
      <c r="H5073" s="10">
        <v>0</v>
      </c>
      <c r="I5073" t="str">
        <f>CONCATENATE(Tabela_Brasil[[#This Row],[Município]],"-",Tabela_Brasil[[#This Row],[Estado]])</f>
        <v>Santa Tereza Do Tocantins-TO</v>
      </c>
      <c r="J5073">
        <f>IF(Tabela_Brasil[[#This Row],[IDHM]]&lt;=0.599,1,0)</f>
        <v>0</v>
      </c>
      <c r="K5073" t="str">
        <f>IF(Tabela_Brasil[[#This Row],[IDHM]]&lt;=0.55,"Baixo",IF(Tabela_Brasil[[#This Row],[IDHM]]&lt;=0.699,"Médio",IF(Tabela_Brasil[[#This Row],[IDHM]]&lt;=0.799,"Alto","Muito Alto")))</f>
        <v>Médio</v>
      </c>
      <c r="L5073" t="str">
        <f>VLOOKUP(Tabela_Brasil[[#This Row],[Estado]],'De-Para_Estado_Regiao'!$B$3:$C$29,2,FALSE)</f>
        <v>Norte</v>
      </c>
      <c r="M5073">
        <f>IF(Tabela_Brasil[[#This Row],[IBGE_1-4]]&gt;=951,1,0)</f>
        <v>0</v>
      </c>
      <c r="N5073">
        <f>IF(Tabela_Brasil[[#This Row],[COMP_P]]&lt;=2,1,0)</f>
        <v>1</v>
      </c>
    </row>
    <row r="5074" spans="1:14" x14ac:dyDescent="0.25">
      <c r="A5074" s="12" t="s">
        <v>4888</v>
      </c>
      <c r="B5074" s="12" t="s">
        <v>16</v>
      </c>
      <c r="C5074" s="12">
        <v>40</v>
      </c>
      <c r="D5074" s="12">
        <v>0.68200000000000005</v>
      </c>
      <c r="E5074" s="12">
        <v>0.66900000000000004</v>
      </c>
      <c r="F5074" s="12">
        <v>0.57499999999999996</v>
      </c>
      <c r="G5074" s="12">
        <v>14142.05</v>
      </c>
      <c r="H5074" s="13">
        <v>1</v>
      </c>
      <c r="I5074" t="str">
        <f>CONCATENATE(Tabela_Brasil[[#This Row],[Município]],"-",Tabela_Brasil[[#This Row],[Estado]])</f>
        <v>Queluzito-MG</v>
      </c>
      <c r="J5074">
        <f>IF(Tabela_Brasil[[#This Row],[IDHM]]&lt;=0.599,1,0)</f>
        <v>0</v>
      </c>
      <c r="K5074" t="str">
        <f>IF(Tabela_Brasil[[#This Row],[IDHM]]&lt;=0.55,"Baixo",IF(Tabela_Brasil[[#This Row],[IDHM]]&lt;=0.699,"Médio",IF(Tabela_Brasil[[#This Row],[IDHM]]&lt;=0.799,"Alto","Muito Alto")))</f>
        <v>Médio</v>
      </c>
      <c r="L5074" t="str">
        <f>VLOOKUP(Tabela_Brasil[[#This Row],[Estado]],'De-Para_Estado_Regiao'!$B$3:$C$29,2,FALSE)</f>
        <v>Sudeste</v>
      </c>
      <c r="M5074">
        <f>IF(Tabela_Brasil[[#This Row],[IBGE_1-4]]&gt;=951,1,0)</f>
        <v>0</v>
      </c>
      <c r="N5074">
        <f>IF(Tabela_Brasil[[#This Row],[COMP_P]]&lt;=2,1,0)</f>
        <v>1</v>
      </c>
    </row>
    <row r="5075" spans="1:14" x14ac:dyDescent="0.25">
      <c r="A5075" s="9" t="s">
        <v>4889</v>
      </c>
      <c r="B5075" s="9" t="s">
        <v>82</v>
      </c>
      <c r="C5075" s="9">
        <v>119</v>
      </c>
      <c r="D5075" s="9">
        <v>0.58099999999999996</v>
      </c>
      <c r="E5075" s="9">
        <v>0.56499999999999995</v>
      </c>
      <c r="F5075" s="9">
        <v>0.49</v>
      </c>
      <c r="G5075" s="9">
        <v>9061.9500000000007</v>
      </c>
      <c r="H5075" s="10">
        <v>1</v>
      </c>
      <c r="I5075" t="str">
        <f>CONCATENATE(Tabela_Brasil[[#This Row],[Município]],"-",Tabela_Brasil[[#This Row],[Estado]])</f>
        <v>Tenório-PB</v>
      </c>
      <c r="J5075">
        <f>IF(Tabela_Brasil[[#This Row],[IDHM]]&lt;=0.599,1,0)</f>
        <v>1</v>
      </c>
      <c r="K5075" t="str">
        <f>IF(Tabela_Brasil[[#This Row],[IDHM]]&lt;=0.55,"Baixo",IF(Tabela_Brasil[[#This Row],[IDHM]]&lt;=0.699,"Médio",IF(Tabela_Brasil[[#This Row],[IDHM]]&lt;=0.799,"Alto","Muito Alto")))</f>
        <v>Médio</v>
      </c>
      <c r="L5075" t="str">
        <f>VLOOKUP(Tabela_Brasil[[#This Row],[Estado]],'De-Para_Estado_Regiao'!$B$3:$C$29,2,FALSE)</f>
        <v>Nordeste</v>
      </c>
      <c r="M5075">
        <f>IF(Tabela_Brasil[[#This Row],[IBGE_1-4]]&gt;=951,1,0)</f>
        <v>0</v>
      </c>
      <c r="N5075">
        <f>IF(Tabela_Brasil[[#This Row],[COMP_P]]&lt;=2,1,0)</f>
        <v>1</v>
      </c>
    </row>
    <row r="5076" spans="1:14" x14ac:dyDescent="0.25">
      <c r="A5076" s="12" t="s">
        <v>4890</v>
      </c>
      <c r="B5076" s="12" t="s">
        <v>82</v>
      </c>
      <c r="C5076" s="12">
        <v>66</v>
      </c>
      <c r="D5076" s="12">
        <v>0.55000000000000004</v>
      </c>
      <c r="E5076" s="12">
        <v>0.52100000000000002</v>
      </c>
      <c r="F5076" s="12">
        <v>0.41299999999999998</v>
      </c>
      <c r="G5076" s="12">
        <v>8645.73</v>
      </c>
      <c r="H5076" s="13">
        <v>3</v>
      </c>
      <c r="I5076" t="str">
        <f>CONCATENATE(Tabela_Brasil[[#This Row],[Município]],"-",Tabela_Brasil[[#This Row],[Estado]])</f>
        <v>Cajazeirinhas-PB</v>
      </c>
      <c r="J5076">
        <f>IF(Tabela_Brasil[[#This Row],[IDHM]]&lt;=0.599,1,0)</f>
        <v>1</v>
      </c>
      <c r="K5076" t="str">
        <f>IF(Tabela_Brasil[[#This Row],[IDHM]]&lt;=0.55,"Baixo",IF(Tabela_Brasil[[#This Row],[IDHM]]&lt;=0.699,"Médio",IF(Tabela_Brasil[[#This Row],[IDHM]]&lt;=0.799,"Alto","Muito Alto")))</f>
        <v>Baixo</v>
      </c>
      <c r="L5076" t="str">
        <f>VLOOKUP(Tabela_Brasil[[#This Row],[Estado]],'De-Para_Estado_Regiao'!$B$3:$C$29,2,FALSE)</f>
        <v>Nordeste</v>
      </c>
      <c r="M5076">
        <f>IF(Tabela_Brasil[[#This Row],[IBGE_1-4]]&gt;=951,1,0)</f>
        <v>0</v>
      </c>
      <c r="N5076">
        <f>IF(Tabela_Brasil[[#This Row],[COMP_P]]&lt;=2,1,0)</f>
        <v>0</v>
      </c>
    </row>
    <row r="5077" spans="1:14" x14ac:dyDescent="0.25">
      <c r="A5077" s="9" t="s">
        <v>4891</v>
      </c>
      <c r="B5077" s="9" t="s">
        <v>82</v>
      </c>
      <c r="C5077" s="9">
        <v>42</v>
      </c>
      <c r="D5077" s="9">
        <v>0.56499999999999995</v>
      </c>
      <c r="E5077" s="9">
        <v>0.53300000000000003</v>
      </c>
      <c r="F5077" s="9">
        <v>0.443</v>
      </c>
      <c r="G5077" s="9">
        <v>7007.03</v>
      </c>
      <c r="H5077" s="10">
        <v>1</v>
      </c>
      <c r="I5077" t="str">
        <f>CONCATENATE(Tabela_Brasil[[#This Row],[Município]],"-",Tabela_Brasil[[#This Row],[Estado]])</f>
        <v>São José De Princesa-PB</v>
      </c>
      <c r="J5077">
        <f>IF(Tabela_Brasil[[#This Row],[IDHM]]&lt;=0.599,1,0)</f>
        <v>1</v>
      </c>
      <c r="K5077" t="str">
        <f>IF(Tabela_Brasil[[#This Row],[IDHM]]&lt;=0.55,"Baixo",IF(Tabela_Brasil[[#This Row],[IDHM]]&lt;=0.699,"Médio",IF(Tabela_Brasil[[#This Row],[IDHM]]&lt;=0.799,"Alto","Muito Alto")))</f>
        <v>Médio</v>
      </c>
      <c r="L5077" t="str">
        <f>VLOOKUP(Tabela_Brasil[[#This Row],[Estado]],'De-Para_Estado_Regiao'!$B$3:$C$29,2,FALSE)</f>
        <v>Nordeste</v>
      </c>
      <c r="M5077">
        <f>IF(Tabela_Brasil[[#This Row],[IBGE_1-4]]&gt;=951,1,0)</f>
        <v>0</v>
      </c>
      <c r="N5077">
        <f>IF(Tabela_Brasil[[#This Row],[COMP_P]]&lt;=2,1,0)</f>
        <v>1</v>
      </c>
    </row>
    <row r="5078" spans="1:14" x14ac:dyDescent="0.25">
      <c r="A5078" s="12" t="s">
        <v>4892</v>
      </c>
      <c r="B5078" s="12" t="s">
        <v>118</v>
      </c>
      <c r="C5078" s="12">
        <v>62</v>
      </c>
      <c r="D5078" s="12">
        <v>0.59599999999999997</v>
      </c>
      <c r="E5078" s="12">
        <v>0.53300000000000003</v>
      </c>
      <c r="F5078" s="12">
        <v>0.51400000000000001</v>
      </c>
      <c r="G5078" s="12">
        <v>6236.07</v>
      </c>
      <c r="H5078" s="13">
        <v>0</v>
      </c>
      <c r="I5078" t="str">
        <f>CONCATENATE(Tabela_Brasil[[#This Row],[Município]],"-",Tabela_Brasil[[#This Row],[Estado]])</f>
        <v>São Braz Do Piauí-PI</v>
      </c>
      <c r="J5078">
        <f>IF(Tabela_Brasil[[#This Row],[IDHM]]&lt;=0.599,1,0)</f>
        <v>1</v>
      </c>
      <c r="K5078" t="str">
        <f>IF(Tabela_Brasil[[#This Row],[IDHM]]&lt;=0.55,"Baixo",IF(Tabela_Brasil[[#This Row],[IDHM]]&lt;=0.699,"Médio",IF(Tabela_Brasil[[#This Row],[IDHM]]&lt;=0.799,"Alto","Muito Alto")))</f>
        <v>Médio</v>
      </c>
      <c r="L5078" t="str">
        <f>VLOOKUP(Tabela_Brasil[[#This Row],[Estado]],'De-Para_Estado_Regiao'!$B$3:$C$29,2,FALSE)</f>
        <v>Nordeste</v>
      </c>
      <c r="M5078">
        <f>IF(Tabela_Brasil[[#This Row],[IBGE_1-4]]&gt;=951,1,0)</f>
        <v>0</v>
      </c>
      <c r="N5078">
        <f>IF(Tabela_Brasil[[#This Row],[COMP_P]]&lt;=2,1,0)</f>
        <v>1</v>
      </c>
    </row>
    <row r="5079" spans="1:14" x14ac:dyDescent="0.25">
      <c r="A5079" s="9" t="s">
        <v>4893</v>
      </c>
      <c r="B5079" s="9" t="s">
        <v>16</v>
      </c>
      <c r="C5079" s="9">
        <v>17</v>
      </c>
      <c r="D5079" s="9">
        <v>0.68400000000000005</v>
      </c>
      <c r="E5079" s="9">
        <v>0.66300000000000003</v>
      </c>
      <c r="F5079" s="9">
        <v>0.58499999999999996</v>
      </c>
      <c r="G5079" s="9">
        <v>15993.87</v>
      </c>
      <c r="H5079" s="10">
        <v>1</v>
      </c>
      <c r="I5079" t="str">
        <f>CONCATENATE(Tabela_Brasil[[#This Row],[Município]],"-",Tabela_Brasil[[#This Row],[Estado]])</f>
        <v>Senador José Bento-MG</v>
      </c>
      <c r="J5079">
        <f>IF(Tabela_Brasil[[#This Row],[IDHM]]&lt;=0.599,1,0)</f>
        <v>0</v>
      </c>
      <c r="K5079" t="str">
        <f>IF(Tabela_Brasil[[#This Row],[IDHM]]&lt;=0.55,"Baixo",IF(Tabela_Brasil[[#This Row],[IDHM]]&lt;=0.699,"Médio",IF(Tabela_Brasil[[#This Row],[IDHM]]&lt;=0.799,"Alto","Muito Alto")))</f>
        <v>Médio</v>
      </c>
      <c r="L5079" t="str">
        <f>VLOOKUP(Tabela_Brasil[[#This Row],[Estado]],'De-Para_Estado_Regiao'!$B$3:$C$29,2,FALSE)</f>
        <v>Sudeste</v>
      </c>
      <c r="M5079">
        <f>IF(Tabela_Brasil[[#This Row],[IBGE_1-4]]&gt;=951,1,0)</f>
        <v>0</v>
      </c>
      <c r="N5079">
        <f>IF(Tabela_Brasil[[#This Row],[COMP_P]]&lt;=2,1,0)</f>
        <v>1</v>
      </c>
    </row>
    <row r="5080" spans="1:14" x14ac:dyDescent="0.25">
      <c r="A5080" s="12" t="s">
        <v>4894</v>
      </c>
      <c r="B5080" s="12" t="s">
        <v>82</v>
      </c>
      <c r="C5080" s="12">
        <v>84</v>
      </c>
      <c r="D5080" s="12">
        <v>0.71</v>
      </c>
      <c r="E5080" s="12">
        <v>0.61899999999999999</v>
      </c>
      <c r="F5080" s="12">
        <v>0.71399999999999997</v>
      </c>
      <c r="G5080" s="12">
        <v>9765.02</v>
      </c>
      <c r="H5080" s="13">
        <v>1</v>
      </c>
      <c r="I5080" t="str">
        <f>CONCATENATE(Tabela_Brasil[[#This Row],[Município]],"-",Tabela_Brasil[[#This Row],[Estado]])</f>
        <v>Várzea-PB</v>
      </c>
      <c r="J5080">
        <f>IF(Tabela_Brasil[[#This Row],[IDHM]]&lt;=0.599,1,0)</f>
        <v>0</v>
      </c>
      <c r="K5080" t="str">
        <f>IF(Tabela_Brasil[[#This Row],[IDHM]]&lt;=0.55,"Baixo",IF(Tabela_Brasil[[#This Row],[IDHM]]&lt;=0.699,"Médio",IF(Tabela_Brasil[[#This Row],[IDHM]]&lt;=0.799,"Alto","Muito Alto")))</f>
        <v>Alto</v>
      </c>
      <c r="L5080" t="str">
        <f>VLOOKUP(Tabela_Brasil[[#This Row],[Estado]],'De-Para_Estado_Regiao'!$B$3:$C$29,2,FALSE)</f>
        <v>Nordeste</v>
      </c>
      <c r="M5080">
        <f>IF(Tabela_Brasil[[#This Row],[IBGE_1-4]]&gt;=951,1,0)</f>
        <v>0</v>
      </c>
      <c r="N5080">
        <f>IF(Tabela_Brasil[[#This Row],[COMP_P]]&lt;=2,1,0)</f>
        <v>1</v>
      </c>
    </row>
    <row r="5081" spans="1:14" x14ac:dyDescent="0.25">
      <c r="A5081" s="9" t="s">
        <v>766</v>
      </c>
      <c r="B5081" s="9" t="s">
        <v>82</v>
      </c>
      <c r="C5081" s="9">
        <v>99</v>
      </c>
      <c r="D5081" s="9">
        <v>0.56999999999999995</v>
      </c>
      <c r="E5081" s="9">
        <v>0.54</v>
      </c>
      <c r="F5081" s="9">
        <v>0.49199999999999999</v>
      </c>
      <c r="G5081" s="9">
        <v>7498.77</v>
      </c>
      <c r="H5081" s="10">
        <v>3</v>
      </c>
      <c r="I5081" t="str">
        <f>CONCATENATE(Tabela_Brasil[[#This Row],[Município]],"-",Tabela_Brasil[[#This Row],[Estado]])</f>
        <v>Santa Inês-PB</v>
      </c>
      <c r="J5081">
        <f>IF(Tabela_Brasil[[#This Row],[IDHM]]&lt;=0.599,1,0)</f>
        <v>1</v>
      </c>
      <c r="K5081" t="str">
        <f>IF(Tabela_Brasil[[#This Row],[IDHM]]&lt;=0.55,"Baixo",IF(Tabela_Brasil[[#This Row],[IDHM]]&lt;=0.699,"Médio",IF(Tabela_Brasil[[#This Row],[IDHM]]&lt;=0.799,"Alto","Muito Alto")))</f>
        <v>Médio</v>
      </c>
      <c r="L5081" t="str">
        <f>VLOOKUP(Tabela_Brasil[[#This Row],[Estado]],'De-Para_Estado_Regiao'!$B$3:$C$29,2,FALSE)</f>
        <v>Nordeste</v>
      </c>
      <c r="M5081">
        <f>IF(Tabela_Brasil[[#This Row],[IBGE_1-4]]&gt;=951,1,0)</f>
        <v>0</v>
      </c>
      <c r="N5081">
        <f>IF(Tabela_Brasil[[#This Row],[COMP_P]]&lt;=2,1,0)</f>
        <v>0</v>
      </c>
    </row>
    <row r="5082" spans="1:14" x14ac:dyDescent="0.25">
      <c r="A5082" s="12" t="s">
        <v>4895</v>
      </c>
      <c r="B5082" s="12" t="s">
        <v>118</v>
      </c>
      <c r="C5082" s="12">
        <v>89</v>
      </c>
      <c r="D5082" s="12">
        <v>0.56499999999999995</v>
      </c>
      <c r="E5082" s="12">
        <v>0.54300000000000004</v>
      </c>
      <c r="F5082" s="12">
        <v>0.45300000000000001</v>
      </c>
      <c r="G5082" s="12">
        <v>6801.98</v>
      </c>
      <c r="H5082" s="13">
        <v>0</v>
      </c>
      <c r="I5082" t="str">
        <f>CONCATENATE(Tabela_Brasil[[#This Row],[Município]],"-",Tabela_Brasil[[#This Row],[Estado]])</f>
        <v>Coivaras-PI</v>
      </c>
      <c r="J5082">
        <f>IF(Tabela_Brasil[[#This Row],[IDHM]]&lt;=0.599,1,0)</f>
        <v>1</v>
      </c>
      <c r="K5082" t="str">
        <f>IF(Tabela_Brasil[[#This Row],[IDHM]]&lt;=0.55,"Baixo",IF(Tabela_Brasil[[#This Row],[IDHM]]&lt;=0.699,"Médio",IF(Tabela_Brasil[[#This Row],[IDHM]]&lt;=0.799,"Alto","Muito Alto")))</f>
        <v>Médio</v>
      </c>
      <c r="L5082" t="str">
        <f>VLOOKUP(Tabela_Brasil[[#This Row],[Estado]],'De-Para_Estado_Regiao'!$B$3:$C$29,2,FALSE)</f>
        <v>Nordeste</v>
      </c>
      <c r="M5082">
        <f>IF(Tabela_Brasil[[#This Row],[IBGE_1-4]]&gt;=951,1,0)</f>
        <v>0</v>
      </c>
      <c r="N5082">
        <f>IF(Tabela_Brasil[[#This Row],[COMP_P]]&lt;=2,1,0)</f>
        <v>1</v>
      </c>
    </row>
    <row r="5083" spans="1:14" x14ac:dyDescent="0.25">
      <c r="A5083" s="9" t="s">
        <v>4896</v>
      </c>
      <c r="B5083" s="9" t="s">
        <v>16</v>
      </c>
      <c r="C5083" s="9">
        <v>64</v>
      </c>
      <c r="D5083" s="9">
        <v>0.6</v>
      </c>
      <c r="E5083" s="9">
        <v>0.58799999999999997</v>
      </c>
      <c r="F5083" s="9">
        <v>0.46</v>
      </c>
      <c r="G5083" s="9">
        <v>7337.7</v>
      </c>
      <c r="H5083" s="10">
        <v>1</v>
      </c>
      <c r="I5083" t="str">
        <f>CONCATENATE(Tabela_Brasil[[#This Row],[Município]],"-",Tabela_Brasil[[#This Row],[Estado]])</f>
        <v>Catas Altas Da Noruega-MG</v>
      </c>
      <c r="J5083">
        <f>IF(Tabela_Brasil[[#This Row],[IDHM]]&lt;=0.599,1,0)</f>
        <v>0</v>
      </c>
      <c r="K5083" t="str">
        <f>IF(Tabela_Brasil[[#This Row],[IDHM]]&lt;=0.55,"Baixo",IF(Tabela_Brasil[[#This Row],[IDHM]]&lt;=0.699,"Médio",IF(Tabela_Brasil[[#This Row],[IDHM]]&lt;=0.799,"Alto","Muito Alto")))</f>
        <v>Médio</v>
      </c>
      <c r="L5083" t="str">
        <f>VLOOKUP(Tabela_Brasil[[#This Row],[Estado]],'De-Para_Estado_Regiao'!$B$3:$C$29,2,FALSE)</f>
        <v>Sudeste</v>
      </c>
      <c r="M5083">
        <f>IF(Tabela_Brasil[[#This Row],[IBGE_1-4]]&gt;=951,1,0)</f>
        <v>0</v>
      </c>
      <c r="N5083">
        <f>IF(Tabela_Brasil[[#This Row],[COMP_P]]&lt;=2,1,0)</f>
        <v>1</v>
      </c>
    </row>
    <row r="5084" spans="1:14" x14ac:dyDescent="0.25">
      <c r="A5084" s="12" t="s">
        <v>4897</v>
      </c>
      <c r="B5084" s="12" t="s">
        <v>7</v>
      </c>
      <c r="C5084" s="12">
        <v>73</v>
      </c>
      <c r="D5084" s="12">
        <v>0.69599999999999995</v>
      </c>
      <c r="E5084" s="12">
        <v>0.65800000000000003</v>
      </c>
      <c r="F5084" s="12">
        <v>0.629</v>
      </c>
      <c r="G5084" s="12">
        <v>7309.6</v>
      </c>
      <c r="H5084" s="13">
        <v>0</v>
      </c>
      <c r="I5084" t="str">
        <f>CONCATENATE(Tabela_Brasil[[#This Row],[Município]],"-",Tabela_Brasil[[#This Row],[Estado]])</f>
        <v>Pracinha-SP</v>
      </c>
      <c r="J5084">
        <f>IF(Tabela_Brasil[[#This Row],[IDHM]]&lt;=0.599,1,0)</f>
        <v>0</v>
      </c>
      <c r="K5084" t="str">
        <f>IF(Tabela_Brasil[[#This Row],[IDHM]]&lt;=0.55,"Baixo",IF(Tabela_Brasil[[#This Row],[IDHM]]&lt;=0.699,"Médio",IF(Tabela_Brasil[[#This Row],[IDHM]]&lt;=0.799,"Alto","Muito Alto")))</f>
        <v>Médio</v>
      </c>
      <c r="L5084" t="str">
        <f>VLOOKUP(Tabela_Brasil[[#This Row],[Estado]],'De-Para_Estado_Regiao'!$B$3:$C$29,2,FALSE)</f>
        <v>Sudeste</v>
      </c>
      <c r="M5084">
        <f>IF(Tabela_Brasil[[#This Row],[IBGE_1-4]]&gt;=951,1,0)</f>
        <v>0</v>
      </c>
      <c r="N5084">
        <f>IF(Tabela_Brasil[[#This Row],[COMP_P]]&lt;=2,1,0)</f>
        <v>1</v>
      </c>
    </row>
    <row r="5085" spans="1:14" x14ac:dyDescent="0.25">
      <c r="A5085" s="9" t="s">
        <v>4898</v>
      </c>
      <c r="B5085" s="9" t="s">
        <v>72</v>
      </c>
      <c r="C5085" s="9">
        <v>123</v>
      </c>
      <c r="D5085" s="9">
        <v>0.65400000000000003</v>
      </c>
      <c r="E5085" s="9">
        <v>0.58299999999999996</v>
      </c>
      <c r="F5085" s="9">
        <v>0.60699999999999998</v>
      </c>
      <c r="G5085" s="9">
        <v>8268.1</v>
      </c>
      <c r="H5085" s="10">
        <v>9</v>
      </c>
      <c r="I5085" t="str">
        <f>CONCATENATE(Tabela_Brasil[[#This Row],[Município]],"-",Tabela_Brasil[[#This Row],[Estado]])</f>
        <v>Rafael Godeiro-RN</v>
      </c>
      <c r="J5085">
        <f>IF(Tabela_Brasil[[#This Row],[IDHM]]&lt;=0.599,1,0)</f>
        <v>0</v>
      </c>
      <c r="K5085" t="str">
        <f>IF(Tabela_Brasil[[#This Row],[IDHM]]&lt;=0.55,"Baixo",IF(Tabela_Brasil[[#This Row],[IDHM]]&lt;=0.699,"Médio",IF(Tabela_Brasil[[#This Row],[IDHM]]&lt;=0.799,"Alto","Muito Alto")))</f>
        <v>Médio</v>
      </c>
      <c r="L5085" t="str">
        <f>VLOOKUP(Tabela_Brasil[[#This Row],[Estado]],'De-Para_Estado_Regiao'!$B$3:$C$29,2,FALSE)</f>
        <v>Nordeste</v>
      </c>
      <c r="M5085">
        <f>IF(Tabela_Brasil[[#This Row],[IBGE_1-4]]&gt;=951,1,0)</f>
        <v>0</v>
      </c>
      <c r="N5085">
        <f>IF(Tabela_Brasil[[#This Row],[COMP_P]]&lt;=2,1,0)</f>
        <v>0</v>
      </c>
    </row>
    <row r="5086" spans="1:14" x14ac:dyDescent="0.25">
      <c r="A5086" s="12" t="s">
        <v>4899</v>
      </c>
      <c r="B5086" s="12" t="s">
        <v>118</v>
      </c>
      <c r="C5086" s="12">
        <v>118</v>
      </c>
      <c r="D5086" s="12">
        <v>0.61299999999999999</v>
      </c>
      <c r="E5086" s="12">
        <v>0.54300000000000004</v>
      </c>
      <c r="F5086" s="12">
        <v>0.54600000000000004</v>
      </c>
      <c r="G5086" s="12">
        <v>7138</v>
      </c>
      <c r="H5086" s="13">
        <v>4</v>
      </c>
      <c r="I5086" t="str">
        <f>CONCATENATE(Tabela_Brasil[[#This Row],[Município]],"-",Tabela_Brasil[[#This Row],[Estado]])</f>
        <v>Santo Inácio Do Piauí-PI</v>
      </c>
      <c r="J5086">
        <f>IF(Tabela_Brasil[[#This Row],[IDHM]]&lt;=0.599,1,0)</f>
        <v>0</v>
      </c>
      <c r="K5086" t="str">
        <f>IF(Tabela_Brasil[[#This Row],[IDHM]]&lt;=0.55,"Baixo",IF(Tabela_Brasil[[#This Row],[IDHM]]&lt;=0.699,"Médio",IF(Tabela_Brasil[[#This Row],[IDHM]]&lt;=0.799,"Alto","Muito Alto")))</f>
        <v>Médio</v>
      </c>
      <c r="L5086" t="str">
        <f>VLOOKUP(Tabela_Brasil[[#This Row],[Estado]],'De-Para_Estado_Regiao'!$B$3:$C$29,2,FALSE)</f>
        <v>Nordeste</v>
      </c>
      <c r="M5086">
        <f>IF(Tabela_Brasil[[#This Row],[IBGE_1-4]]&gt;=951,1,0)</f>
        <v>0</v>
      </c>
      <c r="N5086">
        <f>IF(Tabela_Brasil[[#This Row],[COMP_P]]&lt;=2,1,0)</f>
        <v>0</v>
      </c>
    </row>
    <row r="5087" spans="1:14" x14ac:dyDescent="0.25">
      <c r="A5087" s="9" t="s">
        <v>4900</v>
      </c>
      <c r="B5087" s="9" t="s">
        <v>118</v>
      </c>
      <c r="C5087" s="9">
        <v>99</v>
      </c>
      <c r="D5087" s="9">
        <v>0.55000000000000004</v>
      </c>
      <c r="E5087" s="9">
        <v>0.50600000000000001</v>
      </c>
      <c r="F5087" s="9">
        <v>0.441</v>
      </c>
      <c r="G5087" s="9">
        <v>5104.4399999999996</v>
      </c>
      <c r="H5087" s="10">
        <v>0</v>
      </c>
      <c r="I5087" t="str">
        <f>CONCATENATE(Tabela_Brasil[[#This Row],[Município]],"-",Tabela_Brasil[[#This Row],[Estado]])</f>
        <v>Fartura Do Piauí-PI</v>
      </c>
      <c r="J5087">
        <f>IF(Tabela_Brasil[[#This Row],[IDHM]]&lt;=0.599,1,0)</f>
        <v>1</v>
      </c>
      <c r="K5087" t="str">
        <f>IF(Tabela_Brasil[[#This Row],[IDHM]]&lt;=0.55,"Baixo",IF(Tabela_Brasil[[#This Row],[IDHM]]&lt;=0.699,"Médio",IF(Tabela_Brasil[[#This Row],[IDHM]]&lt;=0.799,"Alto","Muito Alto")))</f>
        <v>Baixo</v>
      </c>
      <c r="L5087" t="str">
        <f>VLOOKUP(Tabela_Brasil[[#This Row],[Estado]],'De-Para_Estado_Regiao'!$B$3:$C$29,2,FALSE)</f>
        <v>Nordeste</v>
      </c>
      <c r="M5087">
        <f>IF(Tabela_Brasil[[#This Row],[IBGE_1-4]]&gt;=951,1,0)</f>
        <v>0</v>
      </c>
      <c r="N5087">
        <f>IF(Tabela_Brasil[[#This Row],[COMP_P]]&lt;=2,1,0)</f>
        <v>1</v>
      </c>
    </row>
    <row r="5088" spans="1:14" x14ac:dyDescent="0.25">
      <c r="A5088" s="12" t="s">
        <v>4901</v>
      </c>
      <c r="B5088" s="12" t="s">
        <v>82</v>
      </c>
      <c r="C5088" s="12">
        <v>126</v>
      </c>
      <c r="D5088" s="12">
        <v>0.55600000000000005</v>
      </c>
      <c r="E5088" s="12">
        <v>0.54200000000000004</v>
      </c>
      <c r="F5088" s="12">
        <v>0.40699999999999997</v>
      </c>
      <c r="G5088" s="12">
        <v>7132.8</v>
      </c>
      <c r="H5088" s="13">
        <v>4</v>
      </c>
      <c r="I5088" t="str">
        <f>CONCATENATE(Tabela_Brasil[[#This Row],[Município]],"-",Tabela_Brasil[[#This Row],[Estado]])</f>
        <v>São José Dos Cordeiros-PB</v>
      </c>
      <c r="J5088">
        <f>IF(Tabela_Brasil[[#This Row],[IDHM]]&lt;=0.599,1,0)</f>
        <v>1</v>
      </c>
      <c r="K5088" t="str">
        <f>IF(Tabela_Brasil[[#This Row],[IDHM]]&lt;=0.55,"Baixo",IF(Tabela_Brasil[[#This Row],[IDHM]]&lt;=0.699,"Médio",IF(Tabela_Brasil[[#This Row],[IDHM]]&lt;=0.799,"Alto","Muito Alto")))</f>
        <v>Médio</v>
      </c>
      <c r="L5088" t="str">
        <f>VLOOKUP(Tabela_Brasil[[#This Row],[Estado]],'De-Para_Estado_Regiao'!$B$3:$C$29,2,FALSE)</f>
        <v>Nordeste</v>
      </c>
      <c r="M5088">
        <f>IF(Tabela_Brasil[[#This Row],[IBGE_1-4]]&gt;=951,1,0)</f>
        <v>0</v>
      </c>
      <c r="N5088">
        <f>IF(Tabela_Brasil[[#This Row],[COMP_P]]&lt;=2,1,0)</f>
        <v>0</v>
      </c>
    </row>
    <row r="5089" spans="1:14" x14ac:dyDescent="0.25">
      <c r="A5089" s="9" t="s">
        <v>4902</v>
      </c>
      <c r="B5089" s="9" t="s">
        <v>111</v>
      </c>
      <c r="C5089" s="9">
        <v>108</v>
      </c>
      <c r="D5089" s="9">
        <v>0.7</v>
      </c>
      <c r="E5089" s="9">
        <v>0.64200000000000002</v>
      </c>
      <c r="F5089" s="9">
        <v>0.65400000000000003</v>
      </c>
      <c r="G5089" s="9">
        <v>11276</v>
      </c>
      <c r="H5089" s="10">
        <v>2</v>
      </c>
      <c r="I5089" t="str">
        <f>CONCATENATE(Tabela_Brasil[[#This Row],[Município]],"-",Tabela_Brasil[[#This Row],[Estado]])</f>
        <v>Novo Alegre-TO</v>
      </c>
      <c r="J5089">
        <f>IF(Tabela_Brasil[[#This Row],[IDHM]]&lt;=0.599,1,0)</f>
        <v>0</v>
      </c>
      <c r="K5089" t="str">
        <f>IF(Tabela_Brasil[[#This Row],[IDHM]]&lt;=0.55,"Baixo",IF(Tabela_Brasil[[#This Row],[IDHM]]&lt;=0.699,"Médio",IF(Tabela_Brasil[[#This Row],[IDHM]]&lt;=0.799,"Alto","Muito Alto")))</f>
        <v>Alto</v>
      </c>
      <c r="L5089" t="str">
        <f>VLOOKUP(Tabela_Brasil[[#This Row],[Estado]],'De-Para_Estado_Regiao'!$B$3:$C$29,2,FALSE)</f>
        <v>Norte</v>
      </c>
      <c r="M5089">
        <f>IF(Tabela_Brasil[[#This Row],[IBGE_1-4]]&gt;=951,1,0)</f>
        <v>0</v>
      </c>
      <c r="N5089">
        <f>IF(Tabela_Brasil[[#This Row],[COMP_P]]&lt;=2,1,0)</f>
        <v>1</v>
      </c>
    </row>
    <row r="5090" spans="1:14" x14ac:dyDescent="0.25">
      <c r="A5090" s="12" t="s">
        <v>4903</v>
      </c>
      <c r="B5090" s="12" t="s">
        <v>16</v>
      </c>
      <c r="C5090" s="12">
        <v>61</v>
      </c>
      <c r="D5090" s="12">
        <v>0.67</v>
      </c>
      <c r="E5090" s="12">
        <v>0.627</v>
      </c>
      <c r="F5090" s="12">
        <v>0.60199999999999998</v>
      </c>
      <c r="G5090" s="12">
        <v>14636.16</v>
      </c>
      <c r="H5090" s="13">
        <v>1</v>
      </c>
      <c r="I5090" t="str">
        <f>CONCATENATE(Tabela_Brasil[[#This Row],[Município]],"-",Tabela_Brasil[[#This Row],[Estado]])</f>
        <v>Consolação-MG</v>
      </c>
      <c r="J5090">
        <f>IF(Tabela_Brasil[[#This Row],[IDHM]]&lt;=0.599,1,0)</f>
        <v>0</v>
      </c>
      <c r="K5090" t="str">
        <f>IF(Tabela_Brasil[[#This Row],[IDHM]]&lt;=0.55,"Baixo",IF(Tabela_Brasil[[#This Row],[IDHM]]&lt;=0.699,"Médio",IF(Tabela_Brasil[[#This Row],[IDHM]]&lt;=0.799,"Alto","Muito Alto")))</f>
        <v>Médio</v>
      </c>
      <c r="L5090" t="str">
        <f>VLOOKUP(Tabela_Brasil[[#This Row],[Estado]],'De-Para_Estado_Regiao'!$B$3:$C$29,2,FALSE)</f>
        <v>Sudeste</v>
      </c>
      <c r="M5090">
        <f>IF(Tabela_Brasil[[#This Row],[IBGE_1-4]]&gt;=951,1,0)</f>
        <v>0</v>
      </c>
      <c r="N5090">
        <f>IF(Tabela_Brasil[[#This Row],[COMP_P]]&lt;=2,1,0)</f>
        <v>1</v>
      </c>
    </row>
    <row r="5091" spans="1:14" x14ac:dyDescent="0.25">
      <c r="A5091" s="9" t="s">
        <v>4904</v>
      </c>
      <c r="B5091" s="9" t="s">
        <v>16</v>
      </c>
      <c r="C5091" s="9">
        <v>68</v>
      </c>
      <c r="D5091" s="9">
        <v>0.73099999999999998</v>
      </c>
      <c r="E5091" s="9">
        <v>0.67900000000000005</v>
      </c>
      <c r="F5091" s="9">
        <v>0.68200000000000005</v>
      </c>
      <c r="G5091" s="9">
        <v>18652.77</v>
      </c>
      <c r="H5091" s="10">
        <v>1</v>
      </c>
      <c r="I5091" t="str">
        <f>CONCATENATE(Tabela_Brasil[[#This Row],[Município]],"-",Tabela_Brasil[[#This Row],[Estado]])</f>
        <v>Grupiara-MG</v>
      </c>
      <c r="J5091">
        <f>IF(Tabela_Brasil[[#This Row],[IDHM]]&lt;=0.599,1,0)</f>
        <v>0</v>
      </c>
      <c r="K5091" t="str">
        <f>IF(Tabela_Brasil[[#This Row],[IDHM]]&lt;=0.55,"Baixo",IF(Tabela_Brasil[[#This Row],[IDHM]]&lt;=0.699,"Médio",IF(Tabela_Brasil[[#This Row],[IDHM]]&lt;=0.799,"Alto","Muito Alto")))</f>
        <v>Alto</v>
      </c>
      <c r="L5091" t="str">
        <f>VLOOKUP(Tabela_Brasil[[#This Row],[Estado]],'De-Para_Estado_Regiao'!$B$3:$C$29,2,FALSE)</f>
        <v>Sudeste</v>
      </c>
      <c r="M5091">
        <f>IF(Tabela_Brasil[[#This Row],[IBGE_1-4]]&gt;=951,1,0)</f>
        <v>0</v>
      </c>
      <c r="N5091">
        <f>IF(Tabela_Brasil[[#This Row],[COMP_P]]&lt;=2,1,0)</f>
        <v>1</v>
      </c>
    </row>
    <row r="5092" spans="1:14" x14ac:dyDescent="0.25">
      <c r="A5092" s="12" t="s">
        <v>288</v>
      </c>
      <c r="B5092" s="12" t="s">
        <v>111</v>
      </c>
      <c r="C5092" s="12">
        <v>149</v>
      </c>
      <c r="D5092" s="12">
        <v>0.627</v>
      </c>
      <c r="E5092" s="12">
        <v>0.54800000000000004</v>
      </c>
      <c r="F5092" s="12">
        <v>0.59</v>
      </c>
      <c r="G5092" s="12">
        <v>11646.1</v>
      </c>
      <c r="H5092" s="13">
        <v>0</v>
      </c>
      <c r="I5092" t="str">
        <f>CONCATENATE(Tabela_Brasil[[#This Row],[Município]],"-",Tabela_Brasil[[#This Row],[Estado]])</f>
        <v>Cachoeirinha-TO</v>
      </c>
      <c r="J5092">
        <f>IF(Tabela_Brasil[[#This Row],[IDHM]]&lt;=0.599,1,0)</f>
        <v>0</v>
      </c>
      <c r="K5092" t="str">
        <f>IF(Tabela_Brasil[[#This Row],[IDHM]]&lt;=0.55,"Baixo",IF(Tabela_Brasil[[#This Row],[IDHM]]&lt;=0.699,"Médio",IF(Tabela_Brasil[[#This Row],[IDHM]]&lt;=0.799,"Alto","Muito Alto")))</f>
        <v>Médio</v>
      </c>
      <c r="L5092" t="str">
        <f>VLOOKUP(Tabela_Brasil[[#This Row],[Estado]],'De-Para_Estado_Regiao'!$B$3:$C$29,2,FALSE)</f>
        <v>Norte</v>
      </c>
      <c r="M5092">
        <f>IF(Tabela_Brasil[[#This Row],[IBGE_1-4]]&gt;=951,1,0)</f>
        <v>0</v>
      </c>
      <c r="N5092">
        <f>IF(Tabela_Brasil[[#This Row],[COMP_P]]&lt;=2,1,0)</f>
        <v>1</v>
      </c>
    </row>
    <row r="5093" spans="1:14" x14ac:dyDescent="0.25">
      <c r="A5093" s="9" t="s">
        <v>4905</v>
      </c>
      <c r="B5093" s="9" t="s">
        <v>24</v>
      </c>
      <c r="C5093" s="9">
        <v>155</v>
      </c>
      <c r="D5093" s="9">
        <v>0.51100000000000001</v>
      </c>
      <c r="E5093" s="9">
        <v>0.51700000000000002</v>
      </c>
      <c r="F5093" s="9">
        <v>0.33500000000000002</v>
      </c>
      <c r="G5093" s="9">
        <v>6267.37</v>
      </c>
      <c r="H5093" s="10">
        <v>1</v>
      </c>
      <c r="I5093" t="str">
        <f>CONCATENATE(Tabela_Brasil[[#This Row],[Município]],"-",Tabela_Brasil[[#This Row],[Estado]])</f>
        <v>Ibiquera-BA</v>
      </c>
      <c r="J5093">
        <f>IF(Tabela_Brasil[[#This Row],[IDHM]]&lt;=0.599,1,0)</f>
        <v>1</v>
      </c>
      <c r="K5093" t="str">
        <f>IF(Tabela_Brasil[[#This Row],[IDHM]]&lt;=0.55,"Baixo",IF(Tabela_Brasil[[#This Row],[IDHM]]&lt;=0.699,"Médio",IF(Tabela_Brasil[[#This Row],[IDHM]]&lt;=0.799,"Alto","Muito Alto")))</f>
        <v>Baixo</v>
      </c>
      <c r="L5093" t="str">
        <f>VLOOKUP(Tabela_Brasil[[#This Row],[Estado]],'De-Para_Estado_Regiao'!$B$3:$C$29,2,FALSE)</f>
        <v>Nordeste</v>
      </c>
      <c r="M5093">
        <f>IF(Tabela_Brasil[[#This Row],[IBGE_1-4]]&gt;=951,1,0)</f>
        <v>0</v>
      </c>
      <c r="N5093">
        <f>IF(Tabela_Brasil[[#This Row],[COMP_P]]&lt;=2,1,0)</f>
        <v>1</v>
      </c>
    </row>
    <row r="5094" spans="1:14" x14ac:dyDescent="0.25">
      <c r="A5094" s="12" t="s">
        <v>4906</v>
      </c>
      <c r="B5094" s="12" t="s">
        <v>118</v>
      </c>
      <c r="C5094" s="12">
        <v>71</v>
      </c>
      <c r="D5094" s="12">
        <v>0.59299999999999997</v>
      </c>
      <c r="E5094" s="12">
        <v>0.53200000000000003</v>
      </c>
      <c r="F5094" s="12">
        <v>0.55000000000000004</v>
      </c>
      <c r="G5094" s="12">
        <v>5961.39</v>
      </c>
      <c r="H5094" s="13">
        <v>7</v>
      </c>
      <c r="I5094" t="str">
        <f>CONCATENATE(Tabela_Brasil[[#This Row],[Município]],"-",Tabela_Brasil[[#This Row],[Estado]])</f>
        <v>Jardim Do Mulato-PI</v>
      </c>
      <c r="J5094">
        <f>IF(Tabela_Brasil[[#This Row],[IDHM]]&lt;=0.599,1,0)</f>
        <v>1</v>
      </c>
      <c r="K5094" t="str">
        <f>IF(Tabela_Brasil[[#This Row],[IDHM]]&lt;=0.55,"Baixo",IF(Tabela_Brasil[[#This Row],[IDHM]]&lt;=0.699,"Médio",IF(Tabela_Brasil[[#This Row],[IDHM]]&lt;=0.799,"Alto","Muito Alto")))</f>
        <v>Médio</v>
      </c>
      <c r="L5094" t="str">
        <f>VLOOKUP(Tabela_Brasil[[#This Row],[Estado]],'De-Para_Estado_Regiao'!$B$3:$C$29,2,FALSE)</f>
        <v>Nordeste</v>
      </c>
      <c r="M5094">
        <f>IF(Tabela_Brasil[[#This Row],[IBGE_1-4]]&gt;=951,1,0)</f>
        <v>0</v>
      </c>
      <c r="N5094">
        <f>IF(Tabela_Brasil[[#This Row],[COMP_P]]&lt;=2,1,0)</f>
        <v>0</v>
      </c>
    </row>
    <row r="5095" spans="1:14" x14ac:dyDescent="0.25">
      <c r="A5095" s="9" t="s">
        <v>4907</v>
      </c>
      <c r="B5095" s="9" t="s">
        <v>118</v>
      </c>
      <c r="C5095" s="9">
        <v>46</v>
      </c>
      <c r="D5095" s="9">
        <v>0.50900000000000001</v>
      </c>
      <c r="E5095" s="9">
        <v>0.51900000000000002</v>
      </c>
      <c r="F5095" s="9">
        <v>0.34799999999999998</v>
      </c>
      <c r="G5095" s="9">
        <v>6752.25</v>
      </c>
      <c r="H5095" s="10">
        <v>7</v>
      </c>
      <c r="I5095" t="str">
        <f>CONCATENATE(Tabela_Brasil[[#This Row],[Município]],"-",Tabela_Brasil[[#This Row],[Estado]])</f>
        <v>Paquetá-PI</v>
      </c>
      <c r="J5095">
        <f>IF(Tabela_Brasil[[#This Row],[IDHM]]&lt;=0.599,1,0)</f>
        <v>1</v>
      </c>
      <c r="K5095" t="str">
        <f>IF(Tabela_Brasil[[#This Row],[IDHM]]&lt;=0.55,"Baixo",IF(Tabela_Brasil[[#This Row],[IDHM]]&lt;=0.699,"Médio",IF(Tabela_Brasil[[#This Row],[IDHM]]&lt;=0.799,"Alto","Muito Alto")))</f>
        <v>Baixo</v>
      </c>
      <c r="L5095" t="str">
        <f>VLOOKUP(Tabela_Brasil[[#This Row],[Estado]],'De-Para_Estado_Regiao'!$B$3:$C$29,2,FALSE)</f>
        <v>Nordeste</v>
      </c>
      <c r="M5095">
        <f>IF(Tabela_Brasil[[#This Row],[IBGE_1-4]]&gt;=951,1,0)</f>
        <v>0</v>
      </c>
      <c r="N5095">
        <f>IF(Tabela_Brasil[[#This Row],[COMP_P]]&lt;=2,1,0)</f>
        <v>0</v>
      </c>
    </row>
    <row r="5096" spans="1:14" x14ac:dyDescent="0.25">
      <c r="A5096" s="12" t="s">
        <v>4908</v>
      </c>
      <c r="B5096" s="12" t="s">
        <v>16</v>
      </c>
      <c r="C5096" s="12">
        <v>74</v>
      </c>
      <c r="D5096" s="12">
        <v>0.67900000000000005</v>
      </c>
      <c r="E5096" s="12">
        <v>0.57899999999999996</v>
      </c>
      <c r="F5096" s="12">
        <v>0.66700000000000004</v>
      </c>
      <c r="G5096" s="12">
        <v>8330.69</v>
      </c>
      <c r="H5096" s="13">
        <v>2</v>
      </c>
      <c r="I5096" t="str">
        <f>CONCATENATE(Tabela_Brasil[[#This Row],[Município]],"-",Tabela_Brasil[[#This Row],[Estado]])</f>
        <v>Glaucilândia-MG</v>
      </c>
      <c r="J5096">
        <f>IF(Tabela_Brasil[[#This Row],[IDHM]]&lt;=0.599,1,0)</f>
        <v>0</v>
      </c>
      <c r="K5096" t="str">
        <f>IF(Tabela_Brasil[[#This Row],[IDHM]]&lt;=0.55,"Baixo",IF(Tabela_Brasil[[#This Row],[IDHM]]&lt;=0.699,"Médio",IF(Tabela_Brasil[[#This Row],[IDHM]]&lt;=0.799,"Alto","Muito Alto")))</f>
        <v>Médio</v>
      </c>
      <c r="L5096" t="str">
        <f>VLOOKUP(Tabela_Brasil[[#This Row],[Estado]],'De-Para_Estado_Regiao'!$B$3:$C$29,2,FALSE)</f>
        <v>Sudeste</v>
      </c>
      <c r="M5096">
        <f>IF(Tabela_Brasil[[#This Row],[IBGE_1-4]]&gt;=951,1,0)</f>
        <v>0</v>
      </c>
      <c r="N5096">
        <f>IF(Tabela_Brasil[[#This Row],[COMP_P]]&lt;=2,1,0)</f>
        <v>1</v>
      </c>
    </row>
    <row r="5097" spans="1:14" x14ac:dyDescent="0.25">
      <c r="A5097" s="9" t="s">
        <v>4909</v>
      </c>
      <c r="B5097" s="9" t="s">
        <v>118</v>
      </c>
      <c r="C5097" s="9">
        <v>108</v>
      </c>
      <c r="D5097" s="9">
        <v>0.54200000000000004</v>
      </c>
      <c r="E5097" s="9">
        <v>0.47199999999999998</v>
      </c>
      <c r="F5097" s="9">
        <v>0.435</v>
      </c>
      <c r="G5097" s="9">
        <v>6403.96</v>
      </c>
      <c r="H5097" s="10">
        <v>1</v>
      </c>
      <c r="I5097" t="str">
        <f>CONCATENATE(Tabela_Brasil[[#This Row],[Município]],"-",Tabela_Brasil[[#This Row],[Estado]])</f>
        <v>Morro Cabeça No Tempo-PI</v>
      </c>
      <c r="J5097">
        <f>IF(Tabela_Brasil[[#This Row],[IDHM]]&lt;=0.599,1,0)</f>
        <v>1</v>
      </c>
      <c r="K5097" t="str">
        <f>IF(Tabela_Brasil[[#This Row],[IDHM]]&lt;=0.55,"Baixo",IF(Tabela_Brasil[[#This Row],[IDHM]]&lt;=0.699,"Médio",IF(Tabela_Brasil[[#This Row],[IDHM]]&lt;=0.799,"Alto","Muito Alto")))</f>
        <v>Baixo</v>
      </c>
      <c r="L5097" t="str">
        <f>VLOOKUP(Tabela_Brasil[[#This Row],[Estado]],'De-Para_Estado_Regiao'!$B$3:$C$29,2,FALSE)</f>
        <v>Nordeste</v>
      </c>
      <c r="M5097">
        <f>IF(Tabela_Brasil[[#This Row],[IBGE_1-4]]&gt;=951,1,0)</f>
        <v>0</v>
      </c>
      <c r="N5097">
        <f>IF(Tabela_Brasil[[#This Row],[COMP_P]]&lt;=2,1,0)</f>
        <v>1</v>
      </c>
    </row>
    <row r="5098" spans="1:14" x14ac:dyDescent="0.25">
      <c r="A5098" s="12" t="s">
        <v>4910</v>
      </c>
      <c r="B5098" s="12" t="s">
        <v>33</v>
      </c>
      <c r="C5098" s="12">
        <v>95</v>
      </c>
      <c r="D5098" s="12">
        <v>0.64900000000000002</v>
      </c>
      <c r="E5098" s="12">
        <v>0.64200000000000002</v>
      </c>
      <c r="F5098" s="12">
        <v>0.52200000000000002</v>
      </c>
      <c r="G5098" s="12">
        <v>10585.94</v>
      </c>
      <c r="H5098" s="13">
        <v>2</v>
      </c>
      <c r="I5098" t="str">
        <f>CONCATENATE(Tabela_Brasil[[#This Row],[Município]],"-",Tabela_Brasil[[#This Row],[Estado]])</f>
        <v>Jesúpolis-GO</v>
      </c>
      <c r="J5098">
        <f>IF(Tabela_Brasil[[#This Row],[IDHM]]&lt;=0.599,1,0)</f>
        <v>0</v>
      </c>
      <c r="K5098" t="str">
        <f>IF(Tabela_Brasil[[#This Row],[IDHM]]&lt;=0.55,"Baixo",IF(Tabela_Brasil[[#This Row],[IDHM]]&lt;=0.699,"Médio",IF(Tabela_Brasil[[#This Row],[IDHM]]&lt;=0.799,"Alto","Muito Alto")))</f>
        <v>Médio</v>
      </c>
      <c r="L5098" t="str">
        <f>VLOOKUP(Tabela_Brasil[[#This Row],[Estado]],'De-Para_Estado_Regiao'!$B$3:$C$29,2,FALSE)</f>
        <v>Centro-Oeste</v>
      </c>
      <c r="M5098">
        <f>IF(Tabela_Brasil[[#This Row],[IBGE_1-4]]&gt;=951,1,0)</f>
        <v>0</v>
      </c>
      <c r="N5098">
        <f>IF(Tabela_Brasil[[#This Row],[COMP_P]]&lt;=2,1,0)</f>
        <v>1</v>
      </c>
    </row>
    <row r="5099" spans="1:14" x14ac:dyDescent="0.25">
      <c r="A5099" s="9" t="s">
        <v>4911</v>
      </c>
      <c r="B5099" s="9" t="s">
        <v>72</v>
      </c>
      <c r="C5099" s="9">
        <v>144</v>
      </c>
      <c r="D5099" s="9">
        <v>0.59699999999999998</v>
      </c>
      <c r="E5099" s="9">
        <v>0.56499999999999995</v>
      </c>
      <c r="F5099" s="9">
        <v>0.51900000000000002</v>
      </c>
      <c r="G5099" s="9">
        <v>8512.08</v>
      </c>
      <c r="H5099" s="10">
        <v>1</v>
      </c>
      <c r="I5099" t="str">
        <f>CONCATENATE(Tabela_Brasil[[#This Row],[Município]],"-",Tabela_Brasil[[#This Row],[Estado]])</f>
        <v>Fernando Pedroza-RN</v>
      </c>
      <c r="J5099">
        <f>IF(Tabela_Brasil[[#This Row],[IDHM]]&lt;=0.599,1,0)</f>
        <v>1</v>
      </c>
      <c r="K5099" t="str">
        <f>IF(Tabela_Brasil[[#This Row],[IDHM]]&lt;=0.55,"Baixo",IF(Tabela_Brasil[[#This Row],[IDHM]]&lt;=0.699,"Médio",IF(Tabela_Brasil[[#This Row],[IDHM]]&lt;=0.799,"Alto","Muito Alto")))</f>
        <v>Médio</v>
      </c>
      <c r="L5099" t="str">
        <f>VLOOKUP(Tabela_Brasil[[#This Row],[Estado]],'De-Para_Estado_Regiao'!$B$3:$C$29,2,FALSE)</f>
        <v>Nordeste</v>
      </c>
      <c r="M5099">
        <f>IF(Tabela_Brasil[[#This Row],[IBGE_1-4]]&gt;=951,1,0)</f>
        <v>0</v>
      </c>
      <c r="N5099">
        <f>IF(Tabela_Brasil[[#This Row],[COMP_P]]&lt;=2,1,0)</f>
        <v>1</v>
      </c>
    </row>
    <row r="5100" spans="1:14" x14ac:dyDescent="0.25">
      <c r="A5100" s="12" t="s">
        <v>4912</v>
      </c>
      <c r="B5100" s="12" t="s">
        <v>118</v>
      </c>
      <c r="C5100" s="12">
        <v>173</v>
      </c>
      <c r="D5100" s="12">
        <v>0.59899999999999998</v>
      </c>
      <c r="E5100" s="12">
        <v>0.52800000000000002</v>
      </c>
      <c r="F5100" s="12">
        <v>0.52400000000000002</v>
      </c>
      <c r="G5100" s="12">
        <v>6812.35</v>
      </c>
      <c r="H5100" s="13">
        <v>3</v>
      </c>
      <c r="I5100" t="str">
        <f>CONCATENATE(Tabela_Brasil[[#This Row],[Município]],"-",Tabela_Brasil[[#This Row],[Estado]])</f>
        <v>Hugo Napoleão-PI</v>
      </c>
      <c r="J5100">
        <f>IF(Tabela_Brasil[[#This Row],[IDHM]]&lt;=0.599,1,0)</f>
        <v>1</v>
      </c>
      <c r="K5100" t="str">
        <f>IF(Tabela_Brasil[[#This Row],[IDHM]]&lt;=0.55,"Baixo",IF(Tabela_Brasil[[#This Row],[IDHM]]&lt;=0.699,"Médio",IF(Tabela_Brasil[[#This Row],[IDHM]]&lt;=0.799,"Alto","Muito Alto")))</f>
        <v>Médio</v>
      </c>
      <c r="L5100" t="str">
        <f>VLOOKUP(Tabela_Brasil[[#This Row],[Estado]],'De-Para_Estado_Regiao'!$B$3:$C$29,2,FALSE)</f>
        <v>Nordeste</v>
      </c>
      <c r="M5100">
        <f>IF(Tabela_Brasil[[#This Row],[IBGE_1-4]]&gt;=951,1,0)</f>
        <v>0</v>
      </c>
      <c r="N5100">
        <f>IF(Tabela_Brasil[[#This Row],[COMP_P]]&lt;=2,1,0)</f>
        <v>0</v>
      </c>
    </row>
    <row r="5101" spans="1:14" x14ac:dyDescent="0.25">
      <c r="A5101" s="9" t="s">
        <v>4913</v>
      </c>
      <c r="B5101" s="9" t="s">
        <v>114</v>
      </c>
      <c r="C5101" s="9">
        <v>123</v>
      </c>
      <c r="D5101" s="9">
        <v>0.61099999999999999</v>
      </c>
      <c r="E5101" s="9">
        <v>0.56899999999999995</v>
      </c>
      <c r="F5101" s="9">
        <v>0.55000000000000004</v>
      </c>
      <c r="G5101" s="9">
        <v>10891.11</v>
      </c>
      <c r="H5101" s="10">
        <v>0</v>
      </c>
      <c r="I5101" t="str">
        <f>CONCATENATE(Tabela_Brasil[[#This Row],[Município]],"-",Tabela_Brasil[[#This Row],[Estado]])</f>
        <v>Amparo De São Francisco-SE</v>
      </c>
      <c r="J5101">
        <f>IF(Tabela_Brasil[[#This Row],[IDHM]]&lt;=0.599,1,0)</f>
        <v>0</v>
      </c>
      <c r="K5101" t="str">
        <f>IF(Tabela_Brasil[[#This Row],[IDHM]]&lt;=0.55,"Baixo",IF(Tabela_Brasil[[#This Row],[IDHM]]&lt;=0.699,"Médio",IF(Tabela_Brasil[[#This Row],[IDHM]]&lt;=0.799,"Alto","Muito Alto")))</f>
        <v>Médio</v>
      </c>
      <c r="L5101" t="str">
        <f>VLOOKUP(Tabela_Brasil[[#This Row],[Estado]],'De-Para_Estado_Regiao'!$B$3:$C$29,2,FALSE)</f>
        <v>Nordeste</v>
      </c>
      <c r="M5101">
        <f>IF(Tabela_Brasil[[#This Row],[IBGE_1-4]]&gt;=951,1,0)</f>
        <v>0</v>
      </c>
      <c r="N5101">
        <f>IF(Tabela_Brasil[[#This Row],[COMP_P]]&lt;=2,1,0)</f>
        <v>1</v>
      </c>
    </row>
    <row r="5102" spans="1:14" x14ac:dyDescent="0.25">
      <c r="A5102" s="12" t="s">
        <v>4914</v>
      </c>
      <c r="B5102" s="12" t="s">
        <v>7</v>
      </c>
      <c r="C5102" s="12">
        <v>99</v>
      </c>
      <c r="D5102" s="12">
        <v>0.68</v>
      </c>
      <c r="E5102" s="12">
        <v>0.63400000000000001</v>
      </c>
      <c r="F5102" s="12">
        <v>0.61199999999999999</v>
      </c>
      <c r="G5102" s="12">
        <v>10289.629999999999</v>
      </c>
      <c r="H5102" s="13">
        <v>3</v>
      </c>
      <c r="I5102" t="str">
        <f>CONCATENATE(Tabela_Brasil[[#This Row],[Município]],"-",Tabela_Brasil[[#This Row],[Estado]])</f>
        <v>Arapeí-SP</v>
      </c>
      <c r="J5102">
        <f>IF(Tabela_Brasil[[#This Row],[IDHM]]&lt;=0.599,1,0)</f>
        <v>0</v>
      </c>
      <c r="K5102" t="str">
        <f>IF(Tabela_Brasil[[#This Row],[IDHM]]&lt;=0.55,"Baixo",IF(Tabela_Brasil[[#This Row],[IDHM]]&lt;=0.699,"Médio",IF(Tabela_Brasil[[#This Row],[IDHM]]&lt;=0.799,"Alto","Muito Alto")))</f>
        <v>Médio</v>
      </c>
      <c r="L5102" t="str">
        <f>VLOOKUP(Tabela_Brasil[[#This Row],[Estado]],'De-Para_Estado_Regiao'!$B$3:$C$29,2,FALSE)</f>
        <v>Sudeste</v>
      </c>
      <c r="M5102">
        <f>IF(Tabela_Brasil[[#This Row],[IBGE_1-4]]&gt;=951,1,0)</f>
        <v>0</v>
      </c>
      <c r="N5102">
        <f>IF(Tabela_Brasil[[#This Row],[COMP_P]]&lt;=2,1,0)</f>
        <v>0</v>
      </c>
    </row>
    <row r="5103" spans="1:14" x14ac:dyDescent="0.25">
      <c r="A5103" s="9" t="s">
        <v>4915</v>
      </c>
      <c r="B5103" s="9" t="s">
        <v>16</v>
      </c>
      <c r="C5103" s="9">
        <v>152</v>
      </c>
      <c r="D5103" s="9">
        <v>0.59499999999999997</v>
      </c>
      <c r="E5103" s="9">
        <v>0.57299999999999995</v>
      </c>
      <c r="F5103" s="9">
        <v>0.46800000000000003</v>
      </c>
      <c r="G5103" s="9">
        <v>8443.39</v>
      </c>
      <c r="H5103" s="10">
        <v>0</v>
      </c>
      <c r="I5103" t="str">
        <f>CONCATENATE(Tabela_Brasil[[#This Row],[Município]],"-",Tabela_Brasil[[#This Row],[Estado]])</f>
        <v>Presidente Kubitschek-MG</v>
      </c>
      <c r="J5103">
        <f>IF(Tabela_Brasil[[#This Row],[IDHM]]&lt;=0.599,1,0)</f>
        <v>1</v>
      </c>
      <c r="K5103" t="str">
        <f>IF(Tabela_Brasil[[#This Row],[IDHM]]&lt;=0.55,"Baixo",IF(Tabela_Brasil[[#This Row],[IDHM]]&lt;=0.699,"Médio",IF(Tabela_Brasil[[#This Row],[IDHM]]&lt;=0.799,"Alto","Muito Alto")))</f>
        <v>Médio</v>
      </c>
      <c r="L5103" t="str">
        <f>VLOOKUP(Tabela_Brasil[[#This Row],[Estado]],'De-Para_Estado_Regiao'!$B$3:$C$29,2,FALSE)</f>
        <v>Sudeste</v>
      </c>
      <c r="M5103">
        <f>IF(Tabela_Brasil[[#This Row],[IBGE_1-4]]&gt;=951,1,0)</f>
        <v>0</v>
      </c>
      <c r="N5103">
        <f>IF(Tabela_Brasil[[#This Row],[COMP_P]]&lt;=2,1,0)</f>
        <v>1</v>
      </c>
    </row>
    <row r="5104" spans="1:14" x14ac:dyDescent="0.25">
      <c r="A5104" s="12" t="s">
        <v>4916</v>
      </c>
      <c r="B5104" s="12" t="s">
        <v>16</v>
      </c>
      <c r="C5104" s="12">
        <v>63</v>
      </c>
      <c r="D5104" s="12">
        <v>0.65</v>
      </c>
      <c r="E5104" s="12">
        <v>0.63100000000000001</v>
      </c>
      <c r="F5104" s="12">
        <v>0.54</v>
      </c>
      <c r="G5104" s="12">
        <v>9825.36</v>
      </c>
      <c r="H5104" s="13">
        <v>2</v>
      </c>
      <c r="I5104" t="str">
        <f>CONCATENATE(Tabela_Brasil[[#This Row],[Município]],"-",Tabela_Brasil[[#This Row],[Estado]])</f>
        <v>Carmésia-MG</v>
      </c>
      <c r="J5104">
        <f>IF(Tabela_Brasil[[#This Row],[IDHM]]&lt;=0.599,1,0)</f>
        <v>0</v>
      </c>
      <c r="K5104" t="str">
        <f>IF(Tabela_Brasil[[#This Row],[IDHM]]&lt;=0.55,"Baixo",IF(Tabela_Brasil[[#This Row],[IDHM]]&lt;=0.699,"Médio",IF(Tabela_Brasil[[#This Row],[IDHM]]&lt;=0.799,"Alto","Muito Alto")))</f>
        <v>Médio</v>
      </c>
      <c r="L5104" t="str">
        <f>VLOOKUP(Tabela_Brasil[[#This Row],[Estado]],'De-Para_Estado_Regiao'!$B$3:$C$29,2,FALSE)</f>
        <v>Sudeste</v>
      </c>
      <c r="M5104">
        <f>IF(Tabela_Brasil[[#This Row],[IBGE_1-4]]&gt;=951,1,0)</f>
        <v>0</v>
      </c>
      <c r="N5104">
        <f>IF(Tabela_Brasil[[#This Row],[COMP_P]]&lt;=2,1,0)</f>
        <v>1</v>
      </c>
    </row>
    <row r="5105" spans="1:14" x14ac:dyDescent="0.25">
      <c r="A5105" s="9" t="s">
        <v>4917</v>
      </c>
      <c r="B5105" s="9" t="s">
        <v>82</v>
      </c>
      <c r="C5105" s="9">
        <v>105</v>
      </c>
      <c r="D5105" s="9">
        <v>0.64</v>
      </c>
      <c r="E5105" s="9">
        <v>0.63100000000000001</v>
      </c>
      <c r="F5105" s="9">
        <v>0.54200000000000004</v>
      </c>
      <c r="G5105" s="9">
        <v>8555.2999999999993</v>
      </c>
      <c r="H5105" s="10">
        <v>1</v>
      </c>
      <c r="I5105" t="str">
        <f>CONCATENATE(Tabela_Brasil[[#This Row],[Município]],"-",Tabela_Brasil[[#This Row],[Estado]])</f>
        <v>Frei Martinho-PB</v>
      </c>
      <c r="J5105">
        <f>IF(Tabela_Brasil[[#This Row],[IDHM]]&lt;=0.599,1,0)</f>
        <v>0</v>
      </c>
      <c r="K5105" t="str">
        <f>IF(Tabela_Brasil[[#This Row],[IDHM]]&lt;=0.55,"Baixo",IF(Tabela_Brasil[[#This Row],[IDHM]]&lt;=0.699,"Médio",IF(Tabela_Brasil[[#This Row],[IDHM]]&lt;=0.799,"Alto","Muito Alto")))</f>
        <v>Médio</v>
      </c>
      <c r="L5105" t="str">
        <f>VLOOKUP(Tabela_Brasil[[#This Row],[Estado]],'De-Para_Estado_Regiao'!$B$3:$C$29,2,FALSE)</f>
        <v>Nordeste</v>
      </c>
      <c r="M5105">
        <f>IF(Tabela_Brasil[[#This Row],[IBGE_1-4]]&gt;=951,1,0)</f>
        <v>0</v>
      </c>
      <c r="N5105">
        <f>IF(Tabela_Brasil[[#This Row],[COMP_P]]&lt;=2,1,0)</f>
        <v>1</v>
      </c>
    </row>
    <row r="5106" spans="1:14" x14ac:dyDescent="0.25">
      <c r="A5106" s="12" t="s">
        <v>2249</v>
      </c>
      <c r="B5106" s="12" t="s">
        <v>82</v>
      </c>
      <c r="C5106" s="12">
        <v>54</v>
      </c>
      <c r="D5106" s="12">
        <v>0.55000000000000004</v>
      </c>
      <c r="E5106" s="12">
        <v>0.55500000000000005</v>
      </c>
      <c r="F5106" s="12">
        <v>0.39400000000000002</v>
      </c>
      <c r="G5106" s="12">
        <v>8268.9699999999993</v>
      </c>
      <c r="H5106" s="13">
        <v>7</v>
      </c>
      <c r="I5106" t="str">
        <f>CONCATENATE(Tabela_Brasil[[#This Row],[Município]],"-",Tabela_Brasil[[#This Row],[Estado]])</f>
        <v>São Domingos-PB</v>
      </c>
      <c r="J5106">
        <f>IF(Tabela_Brasil[[#This Row],[IDHM]]&lt;=0.599,1,0)</f>
        <v>1</v>
      </c>
      <c r="K5106" t="str">
        <f>IF(Tabela_Brasil[[#This Row],[IDHM]]&lt;=0.55,"Baixo",IF(Tabela_Brasil[[#This Row],[IDHM]]&lt;=0.699,"Médio",IF(Tabela_Brasil[[#This Row],[IDHM]]&lt;=0.799,"Alto","Muito Alto")))</f>
        <v>Baixo</v>
      </c>
      <c r="L5106" t="str">
        <f>VLOOKUP(Tabela_Brasil[[#This Row],[Estado]],'De-Para_Estado_Regiao'!$B$3:$C$29,2,FALSE)</f>
        <v>Nordeste</v>
      </c>
      <c r="M5106">
        <f>IF(Tabela_Brasil[[#This Row],[IBGE_1-4]]&gt;=951,1,0)</f>
        <v>0</v>
      </c>
      <c r="N5106">
        <f>IF(Tabela_Brasil[[#This Row],[COMP_P]]&lt;=2,1,0)</f>
        <v>0</v>
      </c>
    </row>
    <row r="5107" spans="1:14" x14ac:dyDescent="0.25">
      <c r="A5107" s="9" t="s">
        <v>1327</v>
      </c>
      <c r="B5107" s="9" t="s">
        <v>82</v>
      </c>
      <c r="C5107" s="9">
        <v>60</v>
      </c>
      <c r="D5107" s="9">
        <v>0.59699999999999998</v>
      </c>
      <c r="E5107" s="9">
        <v>0.58399999999999996</v>
      </c>
      <c r="F5107" s="9">
        <v>0.47699999999999998</v>
      </c>
      <c r="G5107" s="9">
        <v>9937.1200000000008</v>
      </c>
      <c r="H5107" s="10">
        <v>1</v>
      </c>
      <c r="I5107" t="str">
        <f>CONCATENATE(Tabela_Brasil[[#This Row],[Município]],"-",Tabela_Brasil[[#This Row],[Estado]])</f>
        <v>Bom Jesus-PB</v>
      </c>
      <c r="J5107">
        <f>IF(Tabela_Brasil[[#This Row],[IDHM]]&lt;=0.599,1,0)</f>
        <v>1</v>
      </c>
      <c r="K5107" t="str">
        <f>IF(Tabela_Brasil[[#This Row],[IDHM]]&lt;=0.55,"Baixo",IF(Tabela_Brasil[[#This Row],[IDHM]]&lt;=0.699,"Médio",IF(Tabela_Brasil[[#This Row],[IDHM]]&lt;=0.799,"Alto","Muito Alto")))</f>
        <v>Médio</v>
      </c>
      <c r="L5107" t="str">
        <f>VLOOKUP(Tabela_Brasil[[#This Row],[Estado]],'De-Para_Estado_Regiao'!$B$3:$C$29,2,FALSE)</f>
        <v>Nordeste</v>
      </c>
      <c r="M5107">
        <f>IF(Tabela_Brasil[[#This Row],[IBGE_1-4]]&gt;=951,1,0)</f>
        <v>0</v>
      </c>
      <c r="N5107">
        <f>IF(Tabela_Brasil[[#This Row],[COMP_P]]&lt;=2,1,0)</f>
        <v>1</v>
      </c>
    </row>
    <row r="5108" spans="1:14" x14ac:dyDescent="0.25">
      <c r="A5108" s="12" t="s">
        <v>4918</v>
      </c>
      <c r="B5108" s="12" t="s">
        <v>16</v>
      </c>
      <c r="C5108" s="12">
        <v>97</v>
      </c>
      <c r="D5108" s="12">
        <v>0.68400000000000005</v>
      </c>
      <c r="E5108" s="12">
        <v>0.66300000000000003</v>
      </c>
      <c r="F5108" s="12">
        <v>0.56899999999999995</v>
      </c>
      <c r="G5108" s="12">
        <v>11120.98</v>
      </c>
      <c r="H5108" s="13">
        <v>2</v>
      </c>
      <c r="I5108" t="str">
        <f>CONCATENATE(Tabela_Brasil[[#This Row],[Município]],"-",Tabela_Brasil[[#This Row],[Estado]])</f>
        <v>Rochedo De Minas-MG</v>
      </c>
      <c r="J5108">
        <f>IF(Tabela_Brasil[[#This Row],[IDHM]]&lt;=0.599,1,0)</f>
        <v>0</v>
      </c>
      <c r="K5108" t="str">
        <f>IF(Tabela_Brasil[[#This Row],[IDHM]]&lt;=0.55,"Baixo",IF(Tabela_Brasil[[#This Row],[IDHM]]&lt;=0.699,"Médio",IF(Tabela_Brasil[[#This Row],[IDHM]]&lt;=0.799,"Alto","Muito Alto")))</f>
        <v>Médio</v>
      </c>
      <c r="L5108" t="str">
        <f>VLOOKUP(Tabela_Brasil[[#This Row],[Estado]],'De-Para_Estado_Regiao'!$B$3:$C$29,2,FALSE)</f>
        <v>Sudeste</v>
      </c>
      <c r="M5108">
        <f>IF(Tabela_Brasil[[#This Row],[IBGE_1-4]]&gt;=951,1,0)</f>
        <v>0</v>
      </c>
      <c r="N5108">
        <f>IF(Tabela_Brasil[[#This Row],[COMP_P]]&lt;=2,1,0)</f>
        <v>1</v>
      </c>
    </row>
    <row r="5109" spans="1:14" x14ac:dyDescent="0.25">
      <c r="A5109" s="9" t="s">
        <v>4919</v>
      </c>
      <c r="B5109" s="9" t="s">
        <v>29</v>
      </c>
      <c r="C5109" s="9">
        <v>73</v>
      </c>
      <c r="D5109" s="9">
        <v>0.69</v>
      </c>
      <c r="E5109" s="9">
        <v>0.68400000000000005</v>
      </c>
      <c r="F5109" s="9">
        <v>0.58499999999999996</v>
      </c>
      <c r="G5109" s="9">
        <v>15936.02</v>
      </c>
      <c r="H5109" s="10">
        <v>1</v>
      </c>
      <c r="I5109" t="str">
        <f>CONCATENATE(Tabela_Brasil[[#This Row],[Município]],"-",Tabela_Brasil[[#This Row],[Estado]])</f>
        <v>Ponte Branca-MT</v>
      </c>
      <c r="J5109">
        <f>IF(Tabela_Brasil[[#This Row],[IDHM]]&lt;=0.599,1,0)</f>
        <v>0</v>
      </c>
      <c r="K5109" t="str">
        <f>IF(Tabela_Brasil[[#This Row],[IDHM]]&lt;=0.55,"Baixo",IF(Tabela_Brasil[[#This Row],[IDHM]]&lt;=0.699,"Médio",IF(Tabela_Brasil[[#This Row],[IDHM]]&lt;=0.799,"Alto","Muito Alto")))</f>
        <v>Médio</v>
      </c>
      <c r="L5109" t="str">
        <f>VLOOKUP(Tabela_Brasil[[#This Row],[Estado]],'De-Para_Estado_Regiao'!$B$3:$C$29,2,FALSE)</f>
        <v>Centro-Oeste</v>
      </c>
      <c r="M5109">
        <f>IF(Tabela_Brasil[[#This Row],[IBGE_1-4]]&gt;=951,1,0)</f>
        <v>0</v>
      </c>
      <c r="N5109">
        <f>IF(Tabela_Brasil[[#This Row],[COMP_P]]&lt;=2,1,0)</f>
        <v>1</v>
      </c>
    </row>
    <row r="5110" spans="1:14" x14ac:dyDescent="0.25">
      <c r="A5110" s="12" t="s">
        <v>4280</v>
      </c>
      <c r="B5110" s="12" t="s">
        <v>82</v>
      </c>
      <c r="C5110" s="12">
        <v>100</v>
      </c>
      <c r="D5110" s="12">
        <v>0.56299999999999994</v>
      </c>
      <c r="E5110" s="12">
        <v>0.53100000000000003</v>
      </c>
      <c r="F5110" s="12">
        <v>0.45400000000000001</v>
      </c>
      <c r="G5110" s="12">
        <v>6408.49</v>
      </c>
      <c r="H5110" s="13">
        <v>1</v>
      </c>
      <c r="I5110" t="str">
        <f>CONCATENATE(Tabela_Brasil[[#This Row],[Município]],"-",Tabela_Brasil[[#This Row],[Estado]])</f>
        <v>Salgadinho-PB</v>
      </c>
      <c r="J5110">
        <f>IF(Tabela_Brasil[[#This Row],[IDHM]]&lt;=0.599,1,0)</f>
        <v>1</v>
      </c>
      <c r="K5110" t="str">
        <f>IF(Tabela_Brasil[[#This Row],[IDHM]]&lt;=0.55,"Baixo",IF(Tabela_Brasil[[#This Row],[IDHM]]&lt;=0.699,"Médio",IF(Tabela_Brasil[[#This Row],[IDHM]]&lt;=0.799,"Alto","Muito Alto")))</f>
        <v>Médio</v>
      </c>
      <c r="L5110" t="str">
        <f>VLOOKUP(Tabela_Brasil[[#This Row],[Estado]],'De-Para_Estado_Regiao'!$B$3:$C$29,2,FALSE)</f>
        <v>Nordeste</v>
      </c>
      <c r="M5110">
        <f>IF(Tabela_Brasil[[#This Row],[IBGE_1-4]]&gt;=951,1,0)</f>
        <v>0</v>
      </c>
      <c r="N5110">
        <f>IF(Tabela_Brasil[[#This Row],[COMP_P]]&lt;=2,1,0)</f>
        <v>1</v>
      </c>
    </row>
    <row r="5111" spans="1:14" x14ac:dyDescent="0.25">
      <c r="A5111" s="9" t="s">
        <v>4859</v>
      </c>
      <c r="B5111" s="9" t="s">
        <v>82</v>
      </c>
      <c r="C5111" s="9">
        <v>75</v>
      </c>
      <c r="D5111" s="9">
        <v>0.62</v>
      </c>
      <c r="E5111" s="9">
        <v>0.56599999999999995</v>
      </c>
      <c r="F5111" s="9">
        <v>0.53400000000000003</v>
      </c>
      <c r="G5111" s="9">
        <v>10448.120000000001</v>
      </c>
      <c r="H5111" s="10">
        <v>1</v>
      </c>
      <c r="I5111" t="str">
        <f>CONCATENATE(Tabela_Brasil[[#This Row],[Município]],"-",Tabela_Brasil[[#This Row],[Estado]])</f>
        <v>Passagem-PB</v>
      </c>
      <c r="J5111">
        <f>IF(Tabela_Brasil[[#This Row],[IDHM]]&lt;=0.599,1,0)</f>
        <v>0</v>
      </c>
      <c r="K5111" t="str">
        <f>IF(Tabela_Brasil[[#This Row],[IDHM]]&lt;=0.55,"Baixo",IF(Tabela_Brasil[[#This Row],[IDHM]]&lt;=0.699,"Médio",IF(Tabela_Brasil[[#This Row],[IDHM]]&lt;=0.799,"Alto","Muito Alto")))</f>
        <v>Médio</v>
      </c>
      <c r="L5111" t="str">
        <f>VLOOKUP(Tabela_Brasil[[#This Row],[Estado]],'De-Para_Estado_Regiao'!$B$3:$C$29,2,FALSE)</f>
        <v>Nordeste</v>
      </c>
      <c r="M5111">
        <f>IF(Tabela_Brasil[[#This Row],[IBGE_1-4]]&gt;=951,1,0)</f>
        <v>0</v>
      </c>
      <c r="N5111">
        <f>IF(Tabela_Brasil[[#This Row],[COMP_P]]&lt;=2,1,0)</f>
        <v>1</v>
      </c>
    </row>
    <row r="5112" spans="1:14" x14ac:dyDescent="0.25">
      <c r="A5112" s="12" t="s">
        <v>4920</v>
      </c>
      <c r="B5112" s="12" t="s">
        <v>33</v>
      </c>
      <c r="C5112" s="12">
        <v>52</v>
      </c>
      <c r="D5112" s="12">
        <v>0.72699999999999998</v>
      </c>
      <c r="E5112" s="12">
        <v>0.68</v>
      </c>
      <c r="F5112" s="12">
        <v>0.67400000000000004</v>
      </c>
      <c r="G5112" s="12">
        <v>17600.3</v>
      </c>
      <c r="H5112" s="13">
        <v>1</v>
      </c>
      <c r="I5112" t="str">
        <f>CONCATENATE(Tabela_Brasil[[#This Row],[Município]],"-",Tabela_Brasil[[#This Row],[Estado]])</f>
        <v>Cachoeira De Goiás-GO</v>
      </c>
      <c r="J5112">
        <f>IF(Tabela_Brasil[[#This Row],[IDHM]]&lt;=0.599,1,0)</f>
        <v>0</v>
      </c>
      <c r="K5112" t="str">
        <f>IF(Tabela_Brasil[[#This Row],[IDHM]]&lt;=0.55,"Baixo",IF(Tabela_Brasil[[#This Row],[IDHM]]&lt;=0.699,"Médio",IF(Tabela_Brasil[[#This Row],[IDHM]]&lt;=0.799,"Alto","Muito Alto")))</f>
        <v>Alto</v>
      </c>
      <c r="L5112" t="str">
        <f>VLOOKUP(Tabela_Brasil[[#This Row],[Estado]],'De-Para_Estado_Regiao'!$B$3:$C$29,2,FALSE)</f>
        <v>Centro-Oeste</v>
      </c>
      <c r="M5112">
        <f>IF(Tabela_Brasil[[#This Row],[IBGE_1-4]]&gt;=951,1,0)</f>
        <v>0</v>
      </c>
      <c r="N5112">
        <f>IF(Tabela_Brasil[[#This Row],[COMP_P]]&lt;=2,1,0)</f>
        <v>1</v>
      </c>
    </row>
    <row r="5113" spans="1:14" x14ac:dyDescent="0.25">
      <c r="A5113" s="9" t="s">
        <v>1508</v>
      </c>
      <c r="B5113" s="9" t="s">
        <v>16</v>
      </c>
      <c r="C5113" s="9">
        <v>78</v>
      </c>
      <c r="D5113" s="9">
        <v>0.68</v>
      </c>
      <c r="E5113" s="9">
        <v>0.64400000000000002</v>
      </c>
      <c r="F5113" s="9">
        <v>0.57599999999999996</v>
      </c>
      <c r="G5113" s="9">
        <v>9525.57</v>
      </c>
      <c r="H5113" s="10">
        <v>1</v>
      </c>
      <c r="I5113" t="str">
        <f>CONCATENATE(Tabela_Brasil[[#This Row],[Município]],"-",Tabela_Brasil[[#This Row],[Estado]])</f>
        <v>Wenceslau Braz-MG</v>
      </c>
      <c r="J5113">
        <f>IF(Tabela_Brasil[[#This Row],[IDHM]]&lt;=0.599,1,0)</f>
        <v>0</v>
      </c>
      <c r="K5113" t="str">
        <f>IF(Tabela_Brasil[[#This Row],[IDHM]]&lt;=0.55,"Baixo",IF(Tabela_Brasil[[#This Row],[IDHM]]&lt;=0.699,"Médio",IF(Tabela_Brasil[[#This Row],[IDHM]]&lt;=0.799,"Alto","Muito Alto")))</f>
        <v>Médio</v>
      </c>
      <c r="L5113" t="str">
        <f>VLOOKUP(Tabela_Brasil[[#This Row],[Estado]],'De-Para_Estado_Regiao'!$B$3:$C$29,2,FALSE)</f>
        <v>Sudeste</v>
      </c>
      <c r="M5113">
        <f>IF(Tabela_Brasil[[#This Row],[IBGE_1-4]]&gt;=951,1,0)</f>
        <v>0</v>
      </c>
      <c r="N5113">
        <f>IF(Tabela_Brasil[[#This Row],[COMP_P]]&lt;=2,1,0)</f>
        <v>1</v>
      </c>
    </row>
    <row r="5114" spans="1:14" x14ac:dyDescent="0.25">
      <c r="A5114" s="12" t="s">
        <v>4921</v>
      </c>
      <c r="B5114" s="12" t="s">
        <v>118</v>
      </c>
      <c r="C5114" s="12">
        <v>120</v>
      </c>
      <c r="D5114" s="12">
        <v>0.55100000000000005</v>
      </c>
      <c r="E5114" s="12">
        <v>0.53700000000000003</v>
      </c>
      <c r="F5114" s="12">
        <v>0.44800000000000001</v>
      </c>
      <c r="G5114" s="12">
        <v>7127.58</v>
      </c>
      <c r="H5114" s="13">
        <v>1</v>
      </c>
      <c r="I5114" t="str">
        <f>CONCATENATE(Tabela_Brasil[[#This Row],[Município]],"-",Tabela_Brasil[[#This Row],[Estado]])</f>
        <v>Belém Do Piauí-PI</v>
      </c>
      <c r="J5114">
        <f>IF(Tabela_Brasil[[#This Row],[IDHM]]&lt;=0.599,1,0)</f>
        <v>1</v>
      </c>
      <c r="K5114" t="str">
        <f>IF(Tabela_Brasil[[#This Row],[IDHM]]&lt;=0.55,"Baixo",IF(Tabela_Brasil[[#This Row],[IDHM]]&lt;=0.699,"Médio",IF(Tabela_Brasil[[#This Row],[IDHM]]&lt;=0.799,"Alto","Muito Alto")))</f>
        <v>Médio</v>
      </c>
      <c r="L5114" t="str">
        <f>VLOOKUP(Tabela_Brasil[[#This Row],[Estado]],'De-Para_Estado_Regiao'!$B$3:$C$29,2,FALSE)</f>
        <v>Nordeste</v>
      </c>
      <c r="M5114">
        <f>IF(Tabela_Brasil[[#This Row],[IBGE_1-4]]&gt;=951,1,0)</f>
        <v>0</v>
      </c>
      <c r="N5114">
        <f>IF(Tabela_Brasil[[#This Row],[COMP_P]]&lt;=2,1,0)</f>
        <v>1</v>
      </c>
    </row>
    <row r="5115" spans="1:14" x14ac:dyDescent="0.25">
      <c r="A5115" s="9" t="s">
        <v>4922</v>
      </c>
      <c r="B5115" s="9" t="s">
        <v>16</v>
      </c>
      <c r="C5115" s="9">
        <v>60</v>
      </c>
      <c r="D5115" s="9">
        <v>0.65200000000000002</v>
      </c>
      <c r="E5115" s="9">
        <v>0.64500000000000002</v>
      </c>
      <c r="F5115" s="9">
        <v>0.51100000000000001</v>
      </c>
      <c r="G5115" s="9">
        <v>10843.11</v>
      </c>
      <c r="H5115" s="10">
        <v>2</v>
      </c>
      <c r="I5115" t="str">
        <f>CONCATENATE(Tabela_Brasil[[#This Row],[Município]],"-",Tabela_Brasil[[#This Row],[Estado]])</f>
        <v>Silveirânia-MG</v>
      </c>
      <c r="J5115">
        <f>IF(Tabela_Brasil[[#This Row],[IDHM]]&lt;=0.599,1,0)</f>
        <v>0</v>
      </c>
      <c r="K5115" t="str">
        <f>IF(Tabela_Brasil[[#This Row],[IDHM]]&lt;=0.55,"Baixo",IF(Tabela_Brasil[[#This Row],[IDHM]]&lt;=0.699,"Médio",IF(Tabela_Brasil[[#This Row],[IDHM]]&lt;=0.799,"Alto","Muito Alto")))</f>
        <v>Médio</v>
      </c>
      <c r="L5115" t="str">
        <f>VLOOKUP(Tabela_Brasil[[#This Row],[Estado]],'De-Para_Estado_Regiao'!$B$3:$C$29,2,FALSE)</f>
        <v>Sudeste</v>
      </c>
      <c r="M5115">
        <f>IF(Tabela_Brasil[[#This Row],[IBGE_1-4]]&gt;=951,1,0)</f>
        <v>0</v>
      </c>
      <c r="N5115">
        <f>IF(Tabela_Brasil[[#This Row],[COMP_P]]&lt;=2,1,0)</f>
        <v>1</v>
      </c>
    </row>
    <row r="5116" spans="1:14" x14ac:dyDescent="0.25">
      <c r="A5116" s="12" t="s">
        <v>4923</v>
      </c>
      <c r="B5116" s="12" t="s">
        <v>72</v>
      </c>
      <c r="C5116" s="12">
        <v>99</v>
      </c>
      <c r="D5116" s="12">
        <v>0.61599999999999999</v>
      </c>
      <c r="E5116" s="12">
        <v>0.52700000000000002</v>
      </c>
      <c r="F5116" s="12">
        <v>0.57199999999999995</v>
      </c>
      <c r="G5116" s="12">
        <v>7594.36</v>
      </c>
      <c r="H5116" s="13">
        <v>5</v>
      </c>
      <c r="I5116" t="str">
        <f>CONCATENATE(Tabela_Brasil[[#This Row],[Município]],"-",Tabela_Brasil[[#This Row],[Estado]])</f>
        <v>Água Nova-RN</v>
      </c>
      <c r="J5116">
        <f>IF(Tabela_Brasil[[#This Row],[IDHM]]&lt;=0.599,1,0)</f>
        <v>0</v>
      </c>
      <c r="K5116" t="str">
        <f>IF(Tabela_Brasil[[#This Row],[IDHM]]&lt;=0.55,"Baixo",IF(Tabela_Brasil[[#This Row],[IDHM]]&lt;=0.699,"Médio",IF(Tabela_Brasil[[#This Row],[IDHM]]&lt;=0.799,"Alto","Muito Alto")))</f>
        <v>Médio</v>
      </c>
      <c r="L5116" t="str">
        <f>VLOOKUP(Tabela_Brasil[[#This Row],[Estado]],'De-Para_Estado_Regiao'!$B$3:$C$29,2,FALSE)</f>
        <v>Nordeste</v>
      </c>
      <c r="M5116">
        <f>IF(Tabela_Brasil[[#This Row],[IBGE_1-4]]&gt;=951,1,0)</f>
        <v>0</v>
      </c>
      <c r="N5116">
        <f>IF(Tabela_Brasil[[#This Row],[COMP_P]]&lt;=2,1,0)</f>
        <v>0</v>
      </c>
    </row>
    <row r="5117" spans="1:14" x14ac:dyDescent="0.25">
      <c r="A5117" s="9" t="s">
        <v>4924</v>
      </c>
      <c r="B5117" s="9" t="s">
        <v>118</v>
      </c>
      <c r="C5117" s="9">
        <v>96</v>
      </c>
      <c r="D5117" s="9">
        <v>0.56000000000000005</v>
      </c>
      <c r="E5117" s="9">
        <v>0.56000000000000005</v>
      </c>
      <c r="F5117" s="9">
        <v>0.42699999999999999</v>
      </c>
      <c r="G5117" s="9">
        <v>7388.52</v>
      </c>
      <c r="H5117" s="10">
        <v>1</v>
      </c>
      <c r="I5117" t="str">
        <f>CONCATENATE(Tabela_Brasil[[#This Row],[Município]],"-",Tabela_Brasil[[#This Row],[Estado]])</f>
        <v>Pajeú Do Piauí-PI</v>
      </c>
      <c r="J5117">
        <f>IF(Tabela_Brasil[[#This Row],[IDHM]]&lt;=0.599,1,0)</f>
        <v>1</v>
      </c>
      <c r="K5117" t="str">
        <f>IF(Tabela_Brasil[[#This Row],[IDHM]]&lt;=0.55,"Baixo",IF(Tabela_Brasil[[#This Row],[IDHM]]&lt;=0.699,"Médio",IF(Tabela_Brasil[[#This Row],[IDHM]]&lt;=0.799,"Alto","Muito Alto")))</f>
        <v>Médio</v>
      </c>
      <c r="L5117" t="str">
        <f>VLOOKUP(Tabela_Brasil[[#This Row],[Estado]],'De-Para_Estado_Regiao'!$B$3:$C$29,2,FALSE)</f>
        <v>Nordeste</v>
      </c>
      <c r="M5117">
        <f>IF(Tabela_Brasil[[#This Row],[IBGE_1-4]]&gt;=951,1,0)</f>
        <v>0</v>
      </c>
      <c r="N5117">
        <f>IF(Tabela_Brasil[[#This Row],[COMP_P]]&lt;=2,1,0)</f>
        <v>1</v>
      </c>
    </row>
    <row r="5118" spans="1:14" x14ac:dyDescent="0.25">
      <c r="A5118" s="12" t="s">
        <v>4925</v>
      </c>
      <c r="B5118" s="12" t="s">
        <v>82</v>
      </c>
      <c r="C5118" s="12">
        <v>92</v>
      </c>
      <c r="D5118" s="12">
        <v>0.57799999999999996</v>
      </c>
      <c r="E5118" s="12">
        <v>0.54900000000000004</v>
      </c>
      <c r="F5118" s="12">
        <v>0.49299999999999999</v>
      </c>
      <c r="G5118" s="12">
        <v>6886.82</v>
      </c>
      <c r="H5118" s="13">
        <v>1</v>
      </c>
      <c r="I5118" t="str">
        <f>CONCATENATE(Tabela_Brasil[[#This Row],[Município]],"-",Tabela_Brasil[[#This Row],[Estado]])</f>
        <v>São José Do Bonfim-PB</v>
      </c>
      <c r="J5118">
        <f>IF(Tabela_Brasil[[#This Row],[IDHM]]&lt;=0.599,1,0)</f>
        <v>1</v>
      </c>
      <c r="K5118" t="str">
        <f>IF(Tabela_Brasil[[#This Row],[IDHM]]&lt;=0.55,"Baixo",IF(Tabela_Brasil[[#This Row],[IDHM]]&lt;=0.699,"Médio",IF(Tabela_Brasil[[#This Row],[IDHM]]&lt;=0.799,"Alto","Muito Alto")))</f>
        <v>Médio</v>
      </c>
      <c r="L5118" t="str">
        <f>VLOOKUP(Tabela_Brasil[[#This Row],[Estado]],'De-Para_Estado_Regiao'!$B$3:$C$29,2,FALSE)</f>
        <v>Nordeste</v>
      </c>
      <c r="M5118">
        <f>IF(Tabela_Brasil[[#This Row],[IBGE_1-4]]&gt;=951,1,0)</f>
        <v>0</v>
      </c>
      <c r="N5118">
        <f>IF(Tabela_Brasil[[#This Row],[COMP_P]]&lt;=2,1,0)</f>
        <v>1</v>
      </c>
    </row>
    <row r="5119" spans="1:14" x14ac:dyDescent="0.25">
      <c r="A5119" s="9" t="s">
        <v>4926</v>
      </c>
      <c r="B5119" s="9" t="s">
        <v>82</v>
      </c>
      <c r="C5119" s="9">
        <v>56</v>
      </c>
      <c r="D5119" s="9">
        <v>0.622</v>
      </c>
      <c r="E5119" s="9">
        <v>0.55300000000000005</v>
      </c>
      <c r="F5119" s="9">
        <v>0.56799999999999995</v>
      </c>
      <c r="G5119" s="9">
        <v>9043.42</v>
      </c>
      <c r="H5119" s="10">
        <v>8</v>
      </c>
      <c r="I5119" t="str">
        <f>CONCATENATE(Tabela_Brasil[[#This Row],[Município]],"-",Tabela_Brasil[[#This Row],[Estado]])</f>
        <v>Joca Claudino-PB</v>
      </c>
      <c r="J5119">
        <f>IF(Tabela_Brasil[[#This Row],[IDHM]]&lt;=0.599,1,0)</f>
        <v>0</v>
      </c>
      <c r="K5119" t="str">
        <f>IF(Tabela_Brasil[[#This Row],[IDHM]]&lt;=0.55,"Baixo",IF(Tabela_Brasil[[#This Row],[IDHM]]&lt;=0.699,"Médio",IF(Tabela_Brasil[[#This Row],[IDHM]]&lt;=0.799,"Alto","Muito Alto")))</f>
        <v>Médio</v>
      </c>
      <c r="L5119" t="str">
        <f>VLOOKUP(Tabela_Brasil[[#This Row],[Estado]],'De-Para_Estado_Regiao'!$B$3:$C$29,2,FALSE)</f>
        <v>Nordeste</v>
      </c>
      <c r="M5119">
        <f>IF(Tabela_Brasil[[#This Row],[IBGE_1-4]]&gt;=951,1,0)</f>
        <v>0</v>
      </c>
      <c r="N5119">
        <f>IF(Tabela_Brasil[[#This Row],[COMP_P]]&lt;=2,1,0)</f>
        <v>0</v>
      </c>
    </row>
    <row r="5120" spans="1:14" x14ac:dyDescent="0.25">
      <c r="A5120" s="12" t="s">
        <v>4927</v>
      </c>
      <c r="B5120" s="12" t="s">
        <v>118</v>
      </c>
      <c r="C5120" s="12">
        <v>104</v>
      </c>
      <c r="D5120" s="12">
        <v>0.55500000000000005</v>
      </c>
      <c r="E5120" s="12">
        <v>0.51200000000000001</v>
      </c>
      <c r="F5120" s="12">
        <v>0.438</v>
      </c>
      <c r="G5120" s="12">
        <v>5521.28</v>
      </c>
      <c r="H5120" s="13">
        <v>0</v>
      </c>
      <c r="I5120" t="str">
        <f>CONCATENATE(Tabela_Brasil[[#This Row],[Município]],"-",Tabela_Brasil[[#This Row],[Estado]])</f>
        <v>Curralinhos-PI</v>
      </c>
      <c r="J5120">
        <f>IF(Tabela_Brasil[[#This Row],[IDHM]]&lt;=0.599,1,0)</f>
        <v>1</v>
      </c>
      <c r="K5120" t="str">
        <f>IF(Tabela_Brasil[[#This Row],[IDHM]]&lt;=0.55,"Baixo",IF(Tabela_Brasil[[#This Row],[IDHM]]&lt;=0.699,"Médio",IF(Tabela_Brasil[[#This Row],[IDHM]]&lt;=0.799,"Alto","Muito Alto")))</f>
        <v>Médio</v>
      </c>
      <c r="L5120" t="str">
        <f>VLOOKUP(Tabela_Brasil[[#This Row],[Estado]],'De-Para_Estado_Regiao'!$B$3:$C$29,2,FALSE)</f>
        <v>Nordeste</v>
      </c>
      <c r="M5120">
        <f>IF(Tabela_Brasil[[#This Row],[IBGE_1-4]]&gt;=951,1,0)</f>
        <v>0</v>
      </c>
      <c r="N5120">
        <f>IF(Tabela_Brasil[[#This Row],[COMP_P]]&lt;=2,1,0)</f>
        <v>1</v>
      </c>
    </row>
    <row r="5121" spans="1:14" x14ac:dyDescent="0.25">
      <c r="A5121" s="9" t="s">
        <v>2335</v>
      </c>
      <c r="B5121" s="9" t="s">
        <v>72</v>
      </c>
      <c r="C5121" s="9">
        <v>52</v>
      </c>
      <c r="D5121" s="9">
        <v>0.56000000000000005</v>
      </c>
      <c r="E5121" s="9">
        <v>0.53</v>
      </c>
      <c r="F5121" s="9">
        <v>0.435</v>
      </c>
      <c r="G5121" s="9">
        <v>9337.36</v>
      </c>
      <c r="H5121" s="10">
        <v>0</v>
      </c>
      <c r="I5121" t="str">
        <f>CONCATENATE(Tabela_Brasil[[#This Row],[Município]],"-",Tabela_Brasil[[#This Row],[Estado]])</f>
        <v>Pedra Preta-RN</v>
      </c>
      <c r="J5121">
        <f>IF(Tabela_Brasil[[#This Row],[IDHM]]&lt;=0.599,1,0)</f>
        <v>1</v>
      </c>
      <c r="K5121" t="str">
        <f>IF(Tabela_Brasil[[#This Row],[IDHM]]&lt;=0.55,"Baixo",IF(Tabela_Brasil[[#This Row],[IDHM]]&lt;=0.699,"Médio",IF(Tabela_Brasil[[#This Row],[IDHM]]&lt;=0.799,"Alto","Muito Alto")))</f>
        <v>Médio</v>
      </c>
      <c r="L5121" t="str">
        <f>VLOOKUP(Tabela_Brasil[[#This Row],[Estado]],'De-Para_Estado_Regiao'!$B$3:$C$29,2,FALSE)</f>
        <v>Nordeste</v>
      </c>
      <c r="M5121">
        <f>IF(Tabela_Brasil[[#This Row],[IBGE_1-4]]&gt;=951,1,0)</f>
        <v>0</v>
      </c>
      <c r="N5121">
        <f>IF(Tabela_Brasil[[#This Row],[COMP_P]]&lt;=2,1,0)</f>
        <v>1</v>
      </c>
    </row>
    <row r="5122" spans="1:14" x14ac:dyDescent="0.25">
      <c r="A5122" s="12" t="s">
        <v>4928</v>
      </c>
      <c r="B5122" s="12" t="s">
        <v>16</v>
      </c>
      <c r="C5122" s="12">
        <v>36</v>
      </c>
      <c r="D5122" s="12">
        <v>0.63600000000000001</v>
      </c>
      <c r="E5122" s="12">
        <v>0.63800000000000001</v>
      </c>
      <c r="F5122" s="12">
        <v>0.49</v>
      </c>
      <c r="G5122" s="12">
        <v>12560.94</v>
      </c>
      <c r="H5122" s="13">
        <v>1</v>
      </c>
      <c r="I5122" t="str">
        <f>CONCATENATE(Tabela_Brasil[[#This Row],[Município]],"-",Tabela_Brasil[[#This Row],[Estado]])</f>
        <v>Olaria-MG</v>
      </c>
      <c r="J5122">
        <f>IF(Tabela_Brasil[[#This Row],[IDHM]]&lt;=0.599,1,0)</f>
        <v>0</v>
      </c>
      <c r="K5122" t="str">
        <f>IF(Tabela_Brasil[[#This Row],[IDHM]]&lt;=0.55,"Baixo",IF(Tabela_Brasil[[#This Row],[IDHM]]&lt;=0.699,"Médio",IF(Tabela_Brasil[[#This Row],[IDHM]]&lt;=0.799,"Alto","Muito Alto")))</f>
        <v>Médio</v>
      </c>
      <c r="L5122" t="str">
        <f>VLOOKUP(Tabela_Brasil[[#This Row],[Estado]],'De-Para_Estado_Regiao'!$B$3:$C$29,2,FALSE)</f>
        <v>Sudeste</v>
      </c>
      <c r="M5122">
        <f>IF(Tabela_Brasil[[#This Row],[IBGE_1-4]]&gt;=951,1,0)</f>
        <v>0</v>
      </c>
      <c r="N5122">
        <f>IF(Tabela_Brasil[[#This Row],[COMP_P]]&lt;=2,1,0)</f>
        <v>1</v>
      </c>
    </row>
    <row r="5123" spans="1:14" x14ac:dyDescent="0.25">
      <c r="A5123" s="9" t="s">
        <v>4929</v>
      </c>
      <c r="B5123" s="9" t="s">
        <v>16</v>
      </c>
      <c r="C5123" s="9">
        <v>101</v>
      </c>
      <c r="D5123" s="9">
        <v>0.67400000000000004</v>
      </c>
      <c r="E5123" s="9">
        <v>0.68899999999999995</v>
      </c>
      <c r="F5123" s="9">
        <v>0.53400000000000003</v>
      </c>
      <c r="G5123" s="9">
        <v>11587.01</v>
      </c>
      <c r="H5123" s="10">
        <v>0</v>
      </c>
      <c r="I5123" t="str">
        <f>CONCATENATE(Tabela_Brasil[[#This Row],[Município]],"-",Tabela_Brasil[[#This Row],[Estado]])</f>
        <v>Senador Cortes-MG</v>
      </c>
      <c r="J5123">
        <f>IF(Tabela_Brasil[[#This Row],[IDHM]]&lt;=0.599,1,0)</f>
        <v>0</v>
      </c>
      <c r="K5123" t="str">
        <f>IF(Tabela_Brasil[[#This Row],[IDHM]]&lt;=0.55,"Baixo",IF(Tabela_Brasil[[#This Row],[IDHM]]&lt;=0.699,"Médio",IF(Tabela_Brasil[[#This Row],[IDHM]]&lt;=0.799,"Alto","Muito Alto")))</f>
        <v>Médio</v>
      </c>
      <c r="L5123" t="str">
        <f>VLOOKUP(Tabela_Brasil[[#This Row],[Estado]],'De-Para_Estado_Regiao'!$B$3:$C$29,2,FALSE)</f>
        <v>Sudeste</v>
      </c>
      <c r="M5123">
        <f>IF(Tabela_Brasil[[#This Row],[IBGE_1-4]]&gt;=951,1,0)</f>
        <v>0</v>
      </c>
      <c r="N5123">
        <f>IF(Tabela_Brasil[[#This Row],[COMP_P]]&lt;=2,1,0)</f>
        <v>1</v>
      </c>
    </row>
    <row r="5124" spans="1:14" x14ac:dyDescent="0.25">
      <c r="A5124" s="12" t="s">
        <v>4930</v>
      </c>
      <c r="B5124" s="12" t="s">
        <v>16</v>
      </c>
      <c r="C5124" s="12">
        <v>47</v>
      </c>
      <c r="D5124" s="12">
        <v>0.63400000000000001</v>
      </c>
      <c r="E5124" s="12">
        <v>0.60499999999999998</v>
      </c>
      <c r="F5124" s="12">
        <v>0.51300000000000001</v>
      </c>
      <c r="G5124" s="12">
        <v>10660.8</v>
      </c>
      <c r="H5124" s="13">
        <v>1</v>
      </c>
      <c r="I5124" t="str">
        <f>CONCATENATE(Tabela_Brasil[[#This Row],[Município]],"-",Tabela_Brasil[[#This Row],[Estado]])</f>
        <v>Itambé Do Mato Dentro-MG</v>
      </c>
      <c r="J5124">
        <f>IF(Tabela_Brasil[[#This Row],[IDHM]]&lt;=0.599,1,0)</f>
        <v>0</v>
      </c>
      <c r="K5124" t="str">
        <f>IF(Tabela_Brasil[[#This Row],[IDHM]]&lt;=0.55,"Baixo",IF(Tabela_Brasil[[#This Row],[IDHM]]&lt;=0.699,"Médio",IF(Tabela_Brasil[[#This Row],[IDHM]]&lt;=0.799,"Alto","Muito Alto")))</f>
        <v>Médio</v>
      </c>
      <c r="L5124" t="str">
        <f>VLOOKUP(Tabela_Brasil[[#This Row],[Estado]],'De-Para_Estado_Regiao'!$B$3:$C$29,2,FALSE)</f>
        <v>Sudeste</v>
      </c>
      <c r="M5124">
        <f>IF(Tabela_Brasil[[#This Row],[IBGE_1-4]]&gt;=951,1,0)</f>
        <v>0</v>
      </c>
      <c r="N5124">
        <f>IF(Tabela_Brasil[[#This Row],[COMP_P]]&lt;=2,1,0)</f>
        <v>1</v>
      </c>
    </row>
    <row r="5125" spans="1:14" x14ac:dyDescent="0.25">
      <c r="A5125" s="9" t="s">
        <v>4931</v>
      </c>
      <c r="B5125" s="9" t="s">
        <v>118</v>
      </c>
      <c r="C5125" s="9">
        <v>114</v>
      </c>
      <c r="D5125" s="9">
        <v>0.55700000000000005</v>
      </c>
      <c r="E5125" s="9">
        <v>0.56000000000000005</v>
      </c>
      <c r="F5125" s="9">
        <v>0.42299999999999999</v>
      </c>
      <c r="G5125" s="9">
        <v>7197.21</v>
      </c>
      <c r="H5125" s="10">
        <v>0</v>
      </c>
      <c r="I5125" t="str">
        <f>CONCATENATE(Tabela_Brasil[[#This Row],[Município]],"-",Tabela_Brasil[[#This Row],[Estado]])</f>
        <v>Barreiras Do Piauí-PI</v>
      </c>
      <c r="J5125">
        <f>IF(Tabela_Brasil[[#This Row],[IDHM]]&lt;=0.599,1,0)</f>
        <v>1</v>
      </c>
      <c r="K5125" t="str">
        <f>IF(Tabela_Brasil[[#This Row],[IDHM]]&lt;=0.55,"Baixo",IF(Tabela_Brasil[[#This Row],[IDHM]]&lt;=0.699,"Médio",IF(Tabela_Brasil[[#This Row],[IDHM]]&lt;=0.799,"Alto","Muito Alto")))</f>
        <v>Médio</v>
      </c>
      <c r="L5125" t="str">
        <f>VLOOKUP(Tabela_Brasil[[#This Row],[Estado]],'De-Para_Estado_Regiao'!$B$3:$C$29,2,FALSE)</f>
        <v>Nordeste</v>
      </c>
      <c r="M5125">
        <f>IF(Tabela_Brasil[[#This Row],[IBGE_1-4]]&gt;=951,1,0)</f>
        <v>0</v>
      </c>
      <c r="N5125">
        <f>IF(Tabela_Brasil[[#This Row],[COMP_P]]&lt;=2,1,0)</f>
        <v>1</v>
      </c>
    </row>
    <row r="5126" spans="1:14" x14ac:dyDescent="0.25">
      <c r="A5126" s="12" t="s">
        <v>4932</v>
      </c>
      <c r="B5126" s="12" t="s">
        <v>82</v>
      </c>
      <c r="C5126" s="12">
        <v>83</v>
      </c>
      <c r="D5126" s="12">
        <v>0.53</v>
      </c>
      <c r="E5126" s="12">
        <v>0.53200000000000003</v>
      </c>
      <c r="F5126" s="12">
        <v>0.38</v>
      </c>
      <c r="G5126" s="12">
        <v>8623.09</v>
      </c>
      <c r="H5126" s="13">
        <v>1</v>
      </c>
      <c r="I5126" t="str">
        <f>CONCATENATE(Tabela_Brasil[[#This Row],[Município]],"-",Tabela_Brasil[[#This Row],[Estado]])</f>
        <v>Lastro-PB</v>
      </c>
      <c r="J5126">
        <f>IF(Tabela_Brasil[[#This Row],[IDHM]]&lt;=0.599,1,0)</f>
        <v>1</v>
      </c>
      <c r="K5126" t="str">
        <f>IF(Tabela_Brasil[[#This Row],[IDHM]]&lt;=0.55,"Baixo",IF(Tabela_Brasil[[#This Row],[IDHM]]&lt;=0.699,"Médio",IF(Tabela_Brasil[[#This Row],[IDHM]]&lt;=0.799,"Alto","Muito Alto")))</f>
        <v>Baixo</v>
      </c>
      <c r="L5126" t="str">
        <f>VLOOKUP(Tabela_Brasil[[#This Row],[Estado]],'De-Para_Estado_Regiao'!$B$3:$C$29,2,FALSE)</f>
        <v>Nordeste</v>
      </c>
      <c r="M5126">
        <f>IF(Tabela_Brasil[[#This Row],[IBGE_1-4]]&gt;=951,1,0)</f>
        <v>0</v>
      </c>
      <c r="N5126">
        <f>IF(Tabela_Brasil[[#This Row],[COMP_P]]&lt;=2,1,0)</f>
        <v>1</v>
      </c>
    </row>
    <row r="5127" spans="1:14" x14ac:dyDescent="0.25">
      <c r="A5127" s="9" t="s">
        <v>4933</v>
      </c>
      <c r="B5127" s="9" t="s">
        <v>118</v>
      </c>
      <c r="C5127" s="9">
        <v>93</v>
      </c>
      <c r="D5127" s="9">
        <v>0.52600000000000002</v>
      </c>
      <c r="E5127" s="9">
        <v>0.51200000000000001</v>
      </c>
      <c r="F5127" s="9">
        <v>0.379</v>
      </c>
      <c r="G5127" s="9">
        <v>6461.91</v>
      </c>
      <c r="H5127" s="10">
        <v>0</v>
      </c>
      <c r="I5127" t="str">
        <f>CONCATENATE(Tabela_Brasil[[#This Row],[Município]],"-",Tabela_Brasil[[#This Row],[Estado]])</f>
        <v>Pavussu-PI</v>
      </c>
      <c r="J5127">
        <f>IF(Tabela_Brasil[[#This Row],[IDHM]]&lt;=0.599,1,0)</f>
        <v>1</v>
      </c>
      <c r="K5127" t="str">
        <f>IF(Tabela_Brasil[[#This Row],[IDHM]]&lt;=0.55,"Baixo",IF(Tabela_Brasil[[#This Row],[IDHM]]&lt;=0.699,"Médio",IF(Tabela_Brasil[[#This Row],[IDHM]]&lt;=0.799,"Alto","Muito Alto")))</f>
        <v>Baixo</v>
      </c>
      <c r="L5127" t="str">
        <f>VLOOKUP(Tabela_Brasil[[#This Row],[Estado]],'De-Para_Estado_Regiao'!$B$3:$C$29,2,FALSE)</f>
        <v>Nordeste</v>
      </c>
      <c r="M5127">
        <f>IF(Tabela_Brasil[[#This Row],[IBGE_1-4]]&gt;=951,1,0)</f>
        <v>0</v>
      </c>
      <c r="N5127">
        <f>IF(Tabela_Brasil[[#This Row],[COMP_P]]&lt;=2,1,0)</f>
        <v>1</v>
      </c>
    </row>
    <row r="5128" spans="1:14" x14ac:dyDescent="0.25">
      <c r="A5128" s="12" t="s">
        <v>4934</v>
      </c>
      <c r="B5128" s="12" t="s">
        <v>82</v>
      </c>
      <c r="C5128" s="12">
        <v>107</v>
      </c>
      <c r="D5128" s="12">
        <v>0.60299999999999998</v>
      </c>
      <c r="E5128" s="12">
        <v>0.52900000000000003</v>
      </c>
      <c r="F5128" s="12">
        <v>0.54300000000000004</v>
      </c>
      <c r="G5128" s="12">
        <v>8895.2199999999993</v>
      </c>
      <c r="H5128" s="13">
        <v>1</v>
      </c>
      <c r="I5128" t="str">
        <f>CONCATENATE(Tabela_Brasil[[#This Row],[Município]],"-",Tabela_Brasil[[#This Row],[Estado]])</f>
        <v>Carrapateira-PB</v>
      </c>
      <c r="J5128">
        <f>IF(Tabela_Brasil[[#This Row],[IDHM]]&lt;=0.599,1,0)</f>
        <v>0</v>
      </c>
      <c r="K5128" t="str">
        <f>IF(Tabela_Brasil[[#This Row],[IDHM]]&lt;=0.55,"Baixo",IF(Tabela_Brasil[[#This Row],[IDHM]]&lt;=0.699,"Médio",IF(Tabela_Brasil[[#This Row],[IDHM]]&lt;=0.799,"Alto","Muito Alto")))</f>
        <v>Médio</v>
      </c>
      <c r="L5128" t="str">
        <f>VLOOKUP(Tabela_Brasil[[#This Row],[Estado]],'De-Para_Estado_Regiao'!$B$3:$C$29,2,FALSE)</f>
        <v>Nordeste</v>
      </c>
      <c r="M5128">
        <f>IF(Tabela_Brasil[[#This Row],[IBGE_1-4]]&gt;=951,1,0)</f>
        <v>0</v>
      </c>
      <c r="N5128">
        <f>IF(Tabela_Brasil[[#This Row],[COMP_P]]&lt;=2,1,0)</f>
        <v>1</v>
      </c>
    </row>
    <row r="5129" spans="1:14" x14ac:dyDescent="0.25">
      <c r="A5129" s="9" t="s">
        <v>4935</v>
      </c>
      <c r="B5129" s="9" t="s">
        <v>72</v>
      </c>
      <c r="C5129" s="9">
        <v>121</v>
      </c>
      <c r="D5129" s="9">
        <v>0.61199999999999999</v>
      </c>
      <c r="E5129" s="9">
        <v>0.56999999999999995</v>
      </c>
      <c r="F5129" s="9">
        <v>0.50700000000000001</v>
      </c>
      <c r="G5129" s="9">
        <v>9191.41</v>
      </c>
      <c r="H5129" s="10">
        <v>1</v>
      </c>
      <c r="I5129" t="str">
        <f>CONCATENATE(Tabela_Brasil[[#This Row],[Município]],"-",Tabela_Brasil[[#This Row],[Estado]])</f>
        <v>Taboleiro Grande-RN</v>
      </c>
      <c r="J5129">
        <f>IF(Tabela_Brasil[[#This Row],[IDHM]]&lt;=0.599,1,0)</f>
        <v>0</v>
      </c>
      <c r="K5129" t="str">
        <f>IF(Tabela_Brasil[[#This Row],[IDHM]]&lt;=0.55,"Baixo",IF(Tabela_Brasil[[#This Row],[IDHM]]&lt;=0.699,"Médio",IF(Tabela_Brasil[[#This Row],[IDHM]]&lt;=0.799,"Alto","Muito Alto")))</f>
        <v>Médio</v>
      </c>
      <c r="L5129" t="str">
        <f>VLOOKUP(Tabela_Brasil[[#This Row],[Estado]],'De-Para_Estado_Regiao'!$B$3:$C$29,2,FALSE)</f>
        <v>Nordeste</v>
      </c>
      <c r="M5129">
        <f>IF(Tabela_Brasil[[#This Row],[IBGE_1-4]]&gt;=951,1,0)</f>
        <v>0</v>
      </c>
      <c r="N5129">
        <f>IF(Tabela_Brasil[[#This Row],[COMP_P]]&lt;=2,1,0)</f>
        <v>1</v>
      </c>
    </row>
    <row r="5130" spans="1:14" x14ac:dyDescent="0.25">
      <c r="A5130" s="12" t="s">
        <v>4936</v>
      </c>
      <c r="B5130" s="12" t="s">
        <v>111</v>
      </c>
      <c r="C5130" s="12">
        <v>124</v>
      </c>
      <c r="D5130" s="12">
        <v>0.60099999999999998</v>
      </c>
      <c r="E5130" s="12">
        <v>0.57799999999999996</v>
      </c>
      <c r="F5130" s="12">
        <v>0.47</v>
      </c>
      <c r="G5130" s="12">
        <v>11061.59</v>
      </c>
      <c r="H5130" s="13">
        <v>0</v>
      </c>
      <c r="I5130" t="str">
        <f>CONCATENATE(Tabela_Brasil[[#This Row],[Município]],"-",Tabela_Brasil[[#This Row],[Estado]])</f>
        <v>Taipas Do Tocantins-TO</v>
      </c>
      <c r="J5130">
        <f>IF(Tabela_Brasil[[#This Row],[IDHM]]&lt;=0.599,1,0)</f>
        <v>0</v>
      </c>
      <c r="K5130" t="str">
        <f>IF(Tabela_Brasil[[#This Row],[IDHM]]&lt;=0.55,"Baixo",IF(Tabela_Brasil[[#This Row],[IDHM]]&lt;=0.699,"Médio",IF(Tabela_Brasil[[#This Row],[IDHM]]&lt;=0.799,"Alto","Muito Alto")))</f>
        <v>Médio</v>
      </c>
      <c r="L5130" t="str">
        <f>VLOOKUP(Tabela_Brasil[[#This Row],[Estado]],'De-Para_Estado_Regiao'!$B$3:$C$29,2,FALSE)</f>
        <v>Norte</v>
      </c>
      <c r="M5130">
        <f>IF(Tabela_Brasil[[#This Row],[IBGE_1-4]]&gt;=951,1,0)</f>
        <v>0</v>
      </c>
      <c r="N5130">
        <f>IF(Tabela_Brasil[[#This Row],[COMP_P]]&lt;=2,1,0)</f>
        <v>1</v>
      </c>
    </row>
    <row r="5131" spans="1:14" x14ac:dyDescent="0.25">
      <c r="A5131" s="9" t="s">
        <v>4937</v>
      </c>
      <c r="B5131" s="9" t="s">
        <v>72</v>
      </c>
      <c r="C5131" s="9">
        <v>81</v>
      </c>
      <c r="D5131" s="9">
        <v>0.60599999999999998</v>
      </c>
      <c r="E5131" s="9">
        <v>0.58199999999999996</v>
      </c>
      <c r="F5131" s="9">
        <v>0.52300000000000002</v>
      </c>
      <c r="G5131" s="9">
        <v>8030.27</v>
      </c>
      <c r="H5131" s="10">
        <v>2</v>
      </c>
      <c r="I5131" t="str">
        <f>CONCATENATE(Tabela_Brasil[[#This Row],[Município]],"-",Tabela_Brasil[[#This Row],[Estado]])</f>
        <v>Francisco Dantas-RN</v>
      </c>
      <c r="J5131">
        <f>IF(Tabela_Brasil[[#This Row],[IDHM]]&lt;=0.599,1,0)</f>
        <v>0</v>
      </c>
      <c r="K5131" t="str">
        <f>IF(Tabela_Brasil[[#This Row],[IDHM]]&lt;=0.55,"Baixo",IF(Tabela_Brasil[[#This Row],[IDHM]]&lt;=0.699,"Médio",IF(Tabela_Brasil[[#This Row],[IDHM]]&lt;=0.799,"Alto","Muito Alto")))</f>
        <v>Médio</v>
      </c>
      <c r="L5131" t="str">
        <f>VLOOKUP(Tabela_Brasil[[#This Row],[Estado]],'De-Para_Estado_Regiao'!$B$3:$C$29,2,FALSE)</f>
        <v>Nordeste</v>
      </c>
      <c r="M5131">
        <f>IF(Tabela_Brasil[[#This Row],[IBGE_1-4]]&gt;=951,1,0)</f>
        <v>0</v>
      </c>
      <c r="N5131">
        <f>IF(Tabela_Brasil[[#This Row],[COMP_P]]&lt;=2,1,0)</f>
        <v>1</v>
      </c>
    </row>
    <row r="5132" spans="1:14" x14ac:dyDescent="0.25">
      <c r="A5132" s="12" t="s">
        <v>4938</v>
      </c>
      <c r="B5132" s="12" t="s">
        <v>118</v>
      </c>
      <c r="C5132" s="12">
        <v>70</v>
      </c>
      <c r="D5132" s="12">
        <v>0.56200000000000006</v>
      </c>
      <c r="E5132" s="12">
        <v>0.52500000000000002</v>
      </c>
      <c r="F5132" s="12">
        <v>0.44900000000000001</v>
      </c>
      <c r="G5132" s="12">
        <v>6670.74</v>
      </c>
      <c r="H5132" s="13">
        <v>1</v>
      </c>
      <c r="I5132" t="str">
        <f>CONCATENATE(Tabela_Brasil[[#This Row],[Município]],"-",Tabela_Brasil[[#This Row],[Estado]])</f>
        <v>Cajazeiras Do Piauí-PI</v>
      </c>
      <c r="J5132">
        <f>IF(Tabela_Brasil[[#This Row],[IDHM]]&lt;=0.599,1,0)</f>
        <v>1</v>
      </c>
      <c r="K5132" t="str">
        <f>IF(Tabela_Brasil[[#This Row],[IDHM]]&lt;=0.55,"Baixo",IF(Tabela_Brasil[[#This Row],[IDHM]]&lt;=0.699,"Médio",IF(Tabela_Brasil[[#This Row],[IDHM]]&lt;=0.799,"Alto","Muito Alto")))</f>
        <v>Médio</v>
      </c>
      <c r="L5132" t="str">
        <f>VLOOKUP(Tabela_Brasil[[#This Row],[Estado]],'De-Para_Estado_Regiao'!$B$3:$C$29,2,FALSE)</f>
        <v>Nordeste</v>
      </c>
      <c r="M5132">
        <f>IF(Tabela_Brasil[[#This Row],[IBGE_1-4]]&gt;=951,1,0)</f>
        <v>0</v>
      </c>
      <c r="N5132">
        <f>IF(Tabela_Brasil[[#This Row],[COMP_P]]&lt;=2,1,0)</f>
        <v>1</v>
      </c>
    </row>
    <row r="5133" spans="1:14" x14ac:dyDescent="0.25">
      <c r="A5133" s="9" t="s">
        <v>4939</v>
      </c>
      <c r="B5133" s="9" t="s">
        <v>82</v>
      </c>
      <c r="C5133" s="9">
        <v>113</v>
      </c>
      <c r="D5133" s="9">
        <v>0.55000000000000004</v>
      </c>
      <c r="E5133" s="9">
        <v>0.53200000000000003</v>
      </c>
      <c r="F5133" s="9">
        <v>0.41299999999999998</v>
      </c>
      <c r="G5133" s="9">
        <v>9306.27</v>
      </c>
      <c r="H5133" s="10">
        <v>1</v>
      </c>
      <c r="I5133" t="str">
        <f>CONCATENATE(Tabela_Brasil[[#This Row],[Município]],"-",Tabela_Brasil[[#This Row],[Estado]])</f>
        <v>Algodão De Jandaíra-PB</v>
      </c>
      <c r="J5133">
        <f>IF(Tabela_Brasil[[#This Row],[IDHM]]&lt;=0.599,1,0)</f>
        <v>1</v>
      </c>
      <c r="K5133" t="str">
        <f>IF(Tabela_Brasil[[#This Row],[IDHM]]&lt;=0.55,"Baixo",IF(Tabela_Brasil[[#This Row],[IDHM]]&lt;=0.699,"Médio",IF(Tabela_Brasil[[#This Row],[IDHM]]&lt;=0.799,"Alto","Muito Alto")))</f>
        <v>Baixo</v>
      </c>
      <c r="L5133" t="str">
        <f>VLOOKUP(Tabela_Brasil[[#This Row],[Estado]],'De-Para_Estado_Regiao'!$B$3:$C$29,2,FALSE)</f>
        <v>Nordeste</v>
      </c>
      <c r="M5133">
        <f>IF(Tabela_Brasil[[#This Row],[IBGE_1-4]]&gt;=951,1,0)</f>
        <v>0</v>
      </c>
      <c r="N5133">
        <f>IF(Tabela_Brasil[[#This Row],[COMP_P]]&lt;=2,1,0)</f>
        <v>1</v>
      </c>
    </row>
    <row r="5134" spans="1:14" x14ac:dyDescent="0.25">
      <c r="A5134" s="12" t="s">
        <v>4940</v>
      </c>
      <c r="B5134" s="12" t="s">
        <v>72</v>
      </c>
      <c r="C5134" s="12">
        <v>96</v>
      </c>
      <c r="D5134" s="12">
        <v>0.67900000000000005</v>
      </c>
      <c r="E5134" s="12">
        <v>0.627</v>
      </c>
      <c r="F5134" s="12">
        <v>0.63300000000000001</v>
      </c>
      <c r="G5134" s="12">
        <v>10273.969999999999</v>
      </c>
      <c r="H5134" s="13">
        <v>3</v>
      </c>
      <c r="I5134" t="str">
        <f>CONCATENATE(Tabela_Brasil[[#This Row],[Município]],"-",Tabela_Brasil[[#This Row],[Estado]])</f>
        <v>Ipueira-RN</v>
      </c>
      <c r="J5134">
        <f>IF(Tabela_Brasil[[#This Row],[IDHM]]&lt;=0.599,1,0)</f>
        <v>0</v>
      </c>
      <c r="K5134" t="str">
        <f>IF(Tabela_Brasil[[#This Row],[IDHM]]&lt;=0.55,"Baixo",IF(Tabela_Brasil[[#This Row],[IDHM]]&lt;=0.699,"Médio",IF(Tabela_Brasil[[#This Row],[IDHM]]&lt;=0.799,"Alto","Muito Alto")))</f>
        <v>Médio</v>
      </c>
      <c r="L5134" t="str">
        <f>VLOOKUP(Tabela_Brasil[[#This Row],[Estado]],'De-Para_Estado_Regiao'!$B$3:$C$29,2,FALSE)</f>
        <v>Nordeste</v>
      </c>
      <c r="M5134">
        <f>IF(Tabela_Brasil[[#This Row],[IBGE_1-4]]&gt;=951,1,0)</f>
        <v>0</v>
      </c>
      <c r="N5134">
        <f>IF(Tabela_Brasil[[#This Row],[COMP_P]]&lt;=2,1,0)</f>
        <v>0</v>
      </c>
    </row>
    <row r="5135" spans="1:14" x14ac:dyDescent="0.25">
      <c r="A5135" s="9" t="s">
        <v>4941</v>
      </c>
      <c r="B5135" s="9" t="s">
        <v>118</v>
      </c>
      <c r="C5135" s="9">
        <v>49</v>
      </c>
      <c r="D5135" s="9">
        <v>0.56100000000000005</v>
      </c>
      <c r="E5135" s="9">
        <v>0.51</v>
      </c>
      <c r="F5135" s="9">
        <v>0.46</v>
      </c>
      <c r="G5135" s="9">
        <v>7721.64</v>
      </c>
      <c r="H5135" s="10">
        <v>1</v>
      </c>
      <c r="I5135" t="str">
        <f>CONCATENATE(Tabela_Brasil[[#This Row],[Município]],"-",Tabela_Brasil[[#This Row],[Estado]])</f>
        <v>João Costa-PI</v>
      </c>
      <c r="J5135">
        <f>IF(Tabela_Brasil[[#This Row],[IDHM]]&lt;=0.599,1,0)</f>
        <v>1</v>
      </c>
      <c r="K5135" t="str">
        <f>IF(Tabela_Brasil[[#This Row],[IDHM]]&lt;=0.55,"Baixo",IF(Tabela_Brasil[[#This Row],[IDHM]]&lt;=0.699,"Médio",IF(Tabela_Brasil[[#This Row],[IDHM]]&lt;=0.799,"Alto","Muito Alto")))</f>
        <v>Médio</v>
      </c>
      <c r="L5135" t="str">
        <f>VLOOKUP(Tabela_Brasil[[#This Row],[Estado]],'De-Para_Estado_Regiao'!$B$3:$C$29,2,FALSE)</f>
        <v>Nordeste</v>
      </c>
      <c r="M5135">
        <f>IF(Tabela_Brasil[[#This Row],[IBGE_1-4]]&gt;=951,1,0)</f>
        <v>0</v>
      </c>
      <c r="N5135">
        <f>IF(Tabela_Brasil[[#This Row],[COMP_P]]&lt;=2,1,0)</f>
        <v>1</v>
      </c>
    </row>
    <row r="5136" spans="1:14" x14ac:dyDescent="0.25">
      <c r="A5136" s="12" t="s">
        <v>4942</v>
      </c>
      <c r="B5136" s="12" t="s">
        <v>118</v>
      </c>
      <c r="C5136" s="12">
        <v>86</v>
      </c>
      <c r="D5136" s="12">
        <v>0.61</v>
      </c>
      <c r="E5136" s="12">
        <v>0.58699999999999997</v>
      </c>
      <c r="F5136" s="12">
        <v>0.52</v>
      </c>
      <c r="G5136" s="12">
        <v>7864.86</v>
      </c>
      <c r="H5136" s="13">
        <v>0</v>
      </c>
      <c r="I5136" t="str">
        <f>CONCATENATE(Tabela_Brasil[[#This Row],[Município]],"-",Tabela_Brasil[[#This Row],[Estado]])</f>
        <v>São Félix Do Piauí-PI</v>
      </c>
      <c r="J5136">
        <f>IF(Tabela_Brasil[[#This Row],[IDHM]]&lt;=0.599,1,0)</f>
        <v>0</v>
      </c>
      <c r="K5136" t="str">
        <f>IF(Tabela_Brasil[[#This Row],[IDHM]]&lt;=0.55,"Baixo",IF(Tabela_Brasil[[#This Row],[IDHM]]&lt;=0.699,"Médio",IF(Tabela_Brasil[[#This Row],[IDHM]]&lt;=0.799,"Alto","Muito Alto")))</f>
        <v>Médio</v>
      </c>
      <c r="L5136" t="str">
        <f>VLOOKUP(Tabela_Brasil[[#This Row],[Estado]],'De-Para_Estado_Regiao'!$B$3:$C$29,2,FALSE)</f>
        <v>Nordeste</v>
      </c>
      <c r="M5136">
        <f>IF(Tabela_Brasil[[#This Row],[IBGE_1-4]]&gt;=951,1,0)</f>
        <v>0</v>
      </c>
      <c r="N5136">
        <f>IF(Tabela_Brasil[[#This Row],[COMP_P]]&lt;=2,1,0)</f>
        <v>1</v>
      </c>
    </row>
    <row r="5137" spans="1:14" x14ac:dyDescent="0.25">
      <c r="A5137" s="9" t="s">
        <v>4943</v>
      </c>
      <c r="B5137" s="9" t="s">
        <v>72</v>
      </c>
      <c r="C5137" s="9">
        <v>23</v>
      </c>
      <c r="D5137" s="9">
        <v>0.56499999999999995</v>
      </c>
      <c r="E5137" s="9">
        <v>0.55700000000000005</v>
      </c>
      <c r="F5137" s="9">
        <v>0.437</v>
      </c>
      <c r="G5137" s="9">
        <v>8562.58</v>
      </c>
      <c r="H5137" s="10">
        <v>0</v>
      </c>
      <c r="I5137" t="str">
        <f>CONCATENATE(Tabela_Brasil[[#This Row],[Município]],"-",Tabela_Brasil[[#This Row],[Estado]])</f>
        <v>Jardim De Angicos-RN</v>
      </c>
      <c r="J5137">
        <f>IF(Tabela_Brasil[[#This Row],[IDHM]]&lt;=0.599,1,0)</f>
        <v>1</v>
      </c>
      <c r="K5137" t="str">
        <f>IF(Tabela_Brasil[[#This Row],[IDHM]]&lt;=0.55,"Baixo",IF(Tabela_Brasil[[#This Row],[IDHM]]&lt;=0.699,"Médio",IF(Tabela_Brasil[[#This Row],[IDHM]]&lt;=0.799,"Alto","Muito Alto")))</f>
        <v>Médio</v>
      </c>
      <c r="L5137" t="str">
        <f>VLOOKUP(Tabela_Brasil[[#This Row],[Estado]],'De-Para_Estado_Regiao'!$B$3:$C$29,2,FALSE)</f>
        <v>Nordeste</v>
      </c>
      <c r="M5137">
        <f>IF(Tabela_Brasil[[#This Row],[IBGE_1-4]]&gt;=951,1,0)</f>
        <v>0</v>
      </c>
      <c r="N5137">
        <f>IF(Tabela_Brasil[[#This Row],[COMP_P]]&lt;=2,1,0)</f>
        <v>1</v>
      </c>
    </row>
    <row r="5138" spans="1:14" x14ac:dyDescent="0.25">
      <c r="A5138" s="12" t="s">
        <v>4944</v>
      </c>
      <c r="B5138" s="12" t="s">
        <v>7</v>
      </c>
      <c r="C5138" s="12">
        <v>61</v>
      </c>
      <c r="D5138" s="12">
        <v>0.71</v>
      </c>
      <c r="E5138" s="12">
        <v>0.67900000000000005</v>
      </c>
      <c r="F5138" s="12">
        <v>0.64700000000000002</v>
      </c>
      <c r="G5138" s="12">
        <v>9561.64</v>
      </c>
      <c r="H5138" s="13">
        <v>2</v>
      </c>
      <c r="I5138" t="str">
        <f>CONCATENATE(Tabela_Brasil[[#This Row],[Município]],"-",Tabela_Brasil[[#This Row],[Estado]])</f>
        <v>Torre De Pedra-SP</v>
      </c>
      <c r="J5138">
        <f>IF(Tabela_Brasil[[#This Row],[IDHM]]&lt;=0.599,1,0)</f>
        <v>0</v>
      </c>
      <c r="K5138" t="str">
        <f>IF(Tabela_Brasil[[#This Row],[IDHM]]&lt;=0.55,"Baixo",IF(Tabela_Brasil[[#This Row],[IDHM]]&lt;=0.699,"Médio",IF(Tabela_Brasil[[#This Row],[IDHM]]&lt;=0.799,"Alto","Muito Alto")))</f>
        <v>Alto</v>
      </c>
      <c r="L5138" t="str">
        <f>VLOOKUP(Tabela_Brasil[[#This Row],[Estado]],'De-Para_Estado_Regiao'!$B$3:$C$29,2,FALSE)</f>
        <v>Sudeste</v>
      </c>
      <c r="M5138">
        <f>IF(Tabela_Brasil[[#This Row],[IBGE_1-4]]&gt;=951,1,0)</f>
        <v>0</v>
      </c>
      <c r="N5138">
        <f>IF(Tabela_Brasil[[#This Row],[COMP_P]]&lt;=2,1,0)</f>
        <v>1</v>
      </c>
    </row>
    <row r="5139" spans="1:14" x14ac:dyDescent="0.25">
      <c r="A5139" s="9" t="s">
        <v>4945</v>
      </c>
      <c r="B5139" s="9" t="s">
        <v>16</v>
      </c>
      <c r="C5139" s="9">
        <v>53</v>
      </c>
      <c r="D5139" s="9">
        <v>0.63700000000000001</v>
      </c>
      <c r="E5139" s="9">
        <v>0.58699999999999997</v>
      </c>
      <c r="F5139" s="9">
        <v>0.55500000000000005</v>
      </c>
      <c r="G5139" s="9">
        <v>12145.78</v>
      </c>
      <c r="H5139" s="10">
        <v>2</v>
      </c>
      <c r="I5139" t="str">
        <f>CONCATENATE(Tabela_Brasil[[#This Row],[Município]],"-",Tabela_Brasil[[#This Row],[Estado]])</f>
        <v>Pedro Teixeira-MG</v>
      </c>
      <c r="J5139">
        <f>IF(Tabela_Brasil[[#This Row],[IDHM]]&lt;=0.599,1,0)</f>
        <v>0</v>
      </c>
      <c r="K5139" t="str">
        <f>IF(Tabela_Brasil[[#This Row],[IDHM]]&lt;=0.55,"Baixo",IF(Tabela_Brasil[[#This Row],[IDHM]]&lt;=0.699,"Médio",IF(Tabela_Brasil[[#This Row],[IDHM]]&lt;=0.799,"Alto","Muito Alto")))</f>
        <v>Médio</v>
      </c>
      <c r="L5139" t="str">
        <f>VLOOKUP(Tabela_Brasil[[#This Row],[Estado]],'De-Para_Estado_Regiao'!$B$3:$C$29,2,FALSE)</f>
        <v>Sudeste</v>
      </c>
      <c r="M5139">
        <f>IF(Tabela_Brasil[[#This Row],[IBGE_1-4]]&gt;=951,1,0)</f>
        <v>0</v>
      </c>
      <c r="N5139">
        <f>IF(Tabela_Brasil[[#This Row],[COMP_P]]&lt;=2,1,0)</f>
        <v>1</v>
      </c>
    </row>
    <row r="5140" spans="1:14" x14ac:dyDescent="0.25">
      <c r="A5140" s="12" t="s">
        <v>37</v>
      </c>
      <c r="B5140" s="12" t="s">
        <v>82</v>
      </c>
      <c r="C5140" s="12">
        <v>57</v>
      </c>
      <c r="D5140" s="12">
        <v>0.6</v>
      </c>
      <c r="E5140" s="12">
        <v>0.56799999999999995</v>
      </c>
      <c r="F5140" s="12">
        <v>0.47599999999999998</v>
      </c>
      <c r="G5140" s="12">
        <v>8841.9699999999993</v>
      </c>
      <c r="H5140" s="13">
        <v>1</v>
      </c>
      <c r="I5140" t="str">
        <f>CONCATENATE(Tabela_Brasil[[#This Row],[Município]],"-",Tabela_Brasil[[#This Row],[Estado]])</f>
        <v>Santo André-PB</v>
      </c>
      <c r="J5140">
        <f>IF(Tabela_Brasil[[#This Row],[IDHM]]&lt;=0.599,1,0)</f>
        <v>0</v>
      </c>
      <c r="K5140" t="str">
        <f>IF(Tabela_Brasil[[#This Row],[IDHM]]&lt;=0.55,"Baixo",IF(Tabela_Brasil[[#This Row],[IDHM]]&lt;=0.699,"Médio",IF(Tabela_Brasil[[#This Row],[IDHM]]&lt;=0.799,"Alto","Muito Alto")))</f>
        <v>Médio</v>
      </c>
      <c r="L5140" t="str">
        <f>VLOOKUP(Tabela_Brasil[[#This Row],[Estado]],'De-Para_Estado_Regiao'!$B$3:$C$29,2,FALSE)</f>
        <v>Nordeste</v>
      </c>
      <c r="M5140">
        <f>IF(Tabela_Brasil[[#This Row],[IBGE_1-4]]&gt;=951,1,0)</f>
        <v>0</v>
      </c>
      <c r="N5140">
        <f>IF(Tabela_Brasil[[#This Row],[COMP_P]]&lt;=2,1,0)</f>
        <v>1</v>
      </c>
    </row>
    <row r="5141" spans="1:14" x14ac:dyDescent="0.25">
      <c r="A5141" s="9" t="s">
        <v>4946</v>
      </c>
      <c r="B5141" s="9" t="s">
        <v>118</v>
      </c>
      <c r="C5141" s="9">
        <v>46</v>
      </c>
      <c r="D5141" s="9">
        <v>0.51400000000000001</v>
      </c>
      <c r="E5141" s="9">
        <v>0.48799999999999999</v>
      </c>
      <c r="F5141" s="9">
        <v>0.376</v>
      </c>
      <c r="G5141" s="9">
        <v>5642.1</v>
      </c>
      <c r="H5141" s="10">
        <v>1</v>
      </c>
      <c r="I5141" t="str">
        <f>CONCATENATE(Tabela_Brasil[[#This Row],[Município]],"-",Tabela_Brasil[[#This Row],[Estado]])</f>
        <v>Pau D'Arco Do Piauí-PI</v>
      </c>
      <c r="J5141">
        <f>IF(Tabela_Brasil[[#This Row],[IDHM]]&lt;=0.599,1,0)</f>
        <v>1</v>
      </c>
      <c r="K5141" t="str">
        <f>IF(Tabela_Brasil[[#This Row],[IDHM]]&lt;=0.55,"Baixo",IF(Tabela_Brasil[[#This Row],[IDHM]]&lt;=0.699,"Médio",IF(Tabela_Brasil[[#This Row],[IDHM]]&lt;=0.799,"Alto","Muito Alto")))</f>
        <v>Baixo</v>
      </c>
      <c r="L5141" t="str">
        <f>VLOOKUP(Tabela_Brasil[[#This Row],[Estado]],'De-Para_Estado_Regiao'!$B$3:$C$29,2,FALSE)</f>
        <v>Nordeste</v>
      </c>
      <c r="M5141">
        <f>IF(Tabela_Brasil[[#This Row],[IBGE_1-4]]&gt;=951,1,0)</f>
        <v>0</v>
      </c>
      <c r="N5141">
        <f>IF(Tabela_Brasil[[#This Row],[COMP_P]]&lt;=2,1,0)</f>
        <v>1</v>
      </c>
    </row>
    <row r="5142" spans="1:14" x14ac:dyDescent="0.25">
      <c r="A5142" s="12" t="s">
        <v>4947</v>
      </c>
      <c r="B5142" s="12" t="s">
        <v>118</v>
      </c>
      <c r="C5142" s="12">
        <v>76</v>
      </c>
      <c r="D5142" s="12">
        <v>0.56000000000000005</v>
      </c>
      <c r="E5142" s="12">
        <v>0.57199999999999995</v>
      </c>
      <c r="F5142" s="12">
        <v>0.438</v>
      </c>
      <c r="G5142" s="12">
        <v>7503.63</v>
      </c>
      <c r="H5142" s="13">
        <v>1</v>
      </c>
      <c r="I5142" t="str">
        <f>CONCATENATE(Tabela_Brasil[[#This Row],[Município]],"-",Tabela_Brasil[[#This Row],[Estado]])</f>
        <v>São Gonçalo Do Gurguéia-PI</v>
      </c>
      <c r="J5142">
        <f>IF(Tabela_Brasil[[#This Row],[IDHM]]&lt;=0.599,1,0)</f>
        <v>1</v>
      </c>
      <c r="K5142" t="str">
        <f>IF(Tabela_Brasil[[#This Row],[IDHM]]&lt;=0.55,"Baixo",IF(Tabela_Brasil[[#This Row],[IDHM]]&lt;=0.699,"Médio",IF(Tabela_Brasil[[#This Row],[IDHM]]&lt;=0.799,"Alto","Muito Alto")))</f>
        <v>Médio</v>
      </c>
      <c r="L5142" t="str">
        <f>VLOOKUP(Tabela_Brasil[[#This Row],[Estado]],'De-Para_Estado_Regiao'!$B$3:$C$29,2,FALSE)</f>
        <v>Nordeste</v>
      </c>
      <c r="M5142">
        <f>IF(Tabela_Brasil[[#This Row],[IBGE_1-4]]&gt;=951,1,0)</f>
        <v>0</v>
      </c>
      <c r="N5142">
        <f>IF(Tabela_Brasil[[#This Row],[COMP_P]]&lt;=2,1,0)</f>
        <v>1</v>
      </c>
    </row>
    <row r="5143" spans="1:14" x14ac:dyDescent="0.25">
      <c r="A5143" s="9" t="s">
        <v>4948</v>
      </c>
      <c r="B5143" s="9" t="s">
        <v>82</v>
      </c>
      <c r="C5143" s="9">
        <v>79</v>
      </c>
      <c r="D5143" s="9">
        <v>0.56499999999999995</v>
      </c>
      <c r="E5143" s="9">
        <v>0.56599999999999995</v>
      </c>
      <c r="F5143" s="9">
        <v>0.41899999999999998</v>
      </c>
      <c r="G5143" s="9">
        <v>7692.46</v>
      </c>
      <c r="H5143" s="10">
        <v>2</v>
      </c>
      <c r="I5143" t="str">
        <f>CONCATENATE(Tabela_Brasil[[#This Row],[Município]],"-",Tabela_Brasil[[#This Row],[Estado]])</f>
        <v>Mato Grosso-PB</v>
      </c>
      <c r="J5143">
        <f>IF(Tabela_Brasil[[#This Row],[IDHM]]&lt;=0.599,1,0)</f>
        <v>1</v>
      </c>
      <c r="K5143" t="str">
        <f>IF(Tabela_Brasil[[#This Row],[IDHM]]&lt;=0.55,"Baixo",IF(Tabela_Brasil[[#This Row],[IDHM]]&lt;=0.699,"Médio",IF(Tabela_Brasil[[#This Row],[IDHM]]&lt;=0.799,"Alto","Muito Alto")))</f>
        <v>Médio</v>
      </c>
      <c r="L5143" t="str">
        <f>VLOOKUP(Tabela_Brasil[[#This Row],[Estado]],'De-Para_Estado_Regiao'!$B$3:$C$29,2,FALSE)</f>
        <v>Nordeste</v>
      </c>
      <c r="M5143">
        <f>IF(Tabela_Brasil[[#This Row],[IBGE_1-4]]&gt;=951,1,0)</f>
        <v>0</v>
      </c>
      <c r="N5143">
        <f>IF(Tabela_Brasil[[#This Row],[COMP_P]]&lt;=2,1,0)</f>
        <v>1</v>
      </c>
    </row>
    <row r="5144" spans="1:14" x14ac:dyDescent="0.25">
      <c r="A5144" s="12" t="s">
        <v>4949</v>
      </c>
      <c r="B5144" s="12" t="s">
        <v>118</v>
      </c>
      <c r="C5144" s="12">
        <v>71</v>
      </c>
      <c r="D5144" s="12">
        <v>0.57899999999999996</v>
      </c>
      <c r="E5144" s="12">
        <v>0.55300000000000005</v>
      </c>
      <c r="F5144" s="12">
        <v>0.499</v>
      </c>
      <c r="G5144" s="12">
        <v>8181.93</v>
      </c>
      <c r="H5144" s="13">
        <v>1</v>
      </c>
      <c r="I5144" t="str">
        <f>CONCATENATE(Tabela_Brasil[[#This Row],[Município]],"-",Tabela_Brasil[[#This Row],[Estado]])</f>
        <v>Tanque Do Piauí-PI</v>
      </c>
      <c r="J5144">
        <f>IF(Tabela_Brasil[[#This Row],[IDHM]]&lt;=0.599,1,0)</f>
        <v>1</v>
      </c>
      <c r="K5144" t="str">
        <f>IF(Tabela_Brasil[[#This Row],[IDHM]]&lt;=0.55,"Baixo",IF(Tabela_Brasil[[#This Row],[IDHM]]&lt;=0.699,"Médio",IF(Tabela_Brasil[[#This Row],[IDHM]]&lt;=0.799,"Alto","Muito Alto")))</f>
        <v>Médio</v>
      </c>
      <c r="L5144" t="str">
        <f>VLOOKUP(Tabela_Brasil[[#This Row],[Estado]],'De-Para_Estado_Regiao'!$B$3:$C$29,2,FALSE)</f>
        <v>Nordeste</v>
      </c>
      <c r="M5144">
        <f>IF(Tabela_Brasil[[#This Row],[IBGE_1-4]]&gt;=951,1,0)</f>
        <v>0</v>
      </c>
      <c r="N5144">
        <f>IF(Tabela_Brasil[[#This Row],[COMP_P]]&lt;=2,1,0)</f>
        <v>1</v>
      </c>
    </row>
    <row r="5145" spans="1:14" x14ac:dyDescent="0.25">
      <c r="A5145" s="9" t="s">
        <v>4950</v>
      </c>
      <c r="B5145" s="9" t="s">
        <v>16</v>
      </c>
      <c r="C5145" s="9">
        <v>61</v>
      </c>
      <c r="D5145" s="9">
        <v>0.66</v>
      </c>
      <c r="E5145" s="9">
        <v>0.60799999999999998</v>
      </c>
      <c r="F5145" s="9">
        <v>0.57699999999999996</v>
      </c>
      <c r="G5145" s="9">
        <v>10490.71</v>
      </c>
      <c r="H5145" s="10">
        <v>1</v>
      </c>
      <c r="I5145" t="str">
        <f>CONCATENATE(Tabela_Brasil[[#This Row],[Município]],"-",Tabela_Brasil[[#This Row],[Estado]])</f>
        <v>Aracitaba-MG</v>
      </c>
      <c r="J5145">
        <f>IF(Tabela_Brasil[[#This Row],[IDHM]]&lt;=0.599,1,0)</f>
        <v>0</v>
      </c>
      <c r="K5145" t="str">
        <f>IF(Tabela_Brasil[[#This Row],[IDHM]]&lt;=0.55,"Baixo",IF(Tabela_Brasil[[#This Row],[IDHM]]&lt;=0.699,"Médio",IF(Tabela_Brasil[[#This Row],[IDHM]]&lt;=0.799,"Alto","Muito Alto")))</f>
        <v>Médio</v>
      </c>
      <c r="L5145" t="str">
        <f>VLOOKUP(Tabela_Brasil[[#This Row],[Estado]],'De-Para_Estado_Regiao'!$B$3:$C$29,2,FALSE)</f>
        <v>Sudeste</v>
      </c>
      <c r="M5145">
        <f>IF(Tabela_Brasil[[#This Row],[IBGE_1-4]]&gt;=951,1,0)</f>
        <v>0</v>
      </c>
      <c r="N5145">
        <f>IF(Tabela_Brasil[[#This Row],[COMP_P]]&lt;=2,1,0)</f>
        <v>1</v>
      </c>
    </row>
    <row r="5146" spans="1:14" x14ac:dyDescent="0.25">
      <c r="A5146" s="12" t="s">
        <v>4951</v>
      </c>
      <c r="B5146" s="12" t="s">
        <v>111</v>
      </c>
      <c r="C5146" s="12">
        <v>89</v>
      </c>
      <c r="D5146" s="12">
        <v>0.66</v>
      </c>
      <c r="E5146" s="12">
        <v>0.59799999999999998</v>
      </c>
      <c r="F5146" s="12">
        <v>0.62</v>
      </c>
      <c r="G5146" s="12">
        <v>11978.28</v>
      </c>
      <c r="H5146" s="13">
        <v>1</v>
      </c>
      <c r="I5146" t="str">
        <f>CONCATENATE(Tabela_Brasil[[#This Row],[Município]],"-",Tabela_Brasil[[#This Row],[Estado]])</f>
        <v>Lavandeira-TO</v>
      </c>
      <c r="J5146">
        <f>IF(Tabela_Brasil[[#This Row],[IDHM]]&lt;=0.599,1,0)</f>
        <v>0</v>
      </c>
      <c r="K5146" t="str">
        <f>IF(Tabela_Brasil[[#This Row],[IDHM]]&lt;=0.55,"Baixo",IF(Tabela_Brasil[[#This Row],[IDHM]]&lt;=0.699,"Médio",IF(Tabela_Brasil[[#This Row],[IDHM]]&lt;=0.799,"Alto","Muito Alto")))</f>
        <v>Médio</v>
      </c>
      <c r="L5146" t="str">
        <f>VLOOKUP(Tabela_Brasil[[#This Row],[Estado]],'De-Para_Estado_Regiao'!$B$3:$C$29,2,FALSE)</f>
        <v>Norte</v>
      </c>
      <c r="M5146">
        <f>IF(Tabela_Brasil[[#This Row],[IBGE_1-4]]&gt;=951,1,0)</f>
        <v>0</v>
      </c>
      <c r="N5146">
        <f>IF(Tabela_Brasil[[#This Row],[COMP_P]]&lt;=2,1,0)</f>
        <v>1</v>
      </c>
    </row>
    <row r="5147" spans="1:14" x14ac:dyDescent="0.25">
      <c r="A5147" s="9" t="s">
        <v>226</v>
      </c>
      <c r="B5147" s="9" t="s">
        <v>82</v>
      </c>
      <c r="C5147" s="9">
        <v>99</v>
      </c>
      <c r="D5147" s="9">
        <v>0.60599999999999998</v>
      </c>
      <c r="E5147" s="9">
        <v>0.53700000000000003</v>
      </c>
      <c r="F5147" s="9">
        <v>0.55100000000000005</v>
      </c>
      <c r="G5147" s="9">
        <v>9860.3799999999992</v>
      </c>
      <c r="H5147" s="10">
        <v>2</v>
      </c>
      <c r="I5147" t="str">
        <f>CONCATENATE(Tabela_Brasil[[#This Row],[Município]],"-",Tabela_Brasil[[#This Row],[Estado]])</f>
        <v>Amparo-PB</v>
      </c>
      <c r="J5147">
        <f>IF(Tabela_Brasil[[#This Row],[IDHM]]&lt;=0.599,1,0)</f>
        <v>0</v>
      </c>
      <c r="K5147" t="str">
        <f>IF(Tabela_Brasil[[#This Row],[IDHM]]&lt;=0.55,"Baixo",IF(Tabela_Brasil[[#This Row],[IDHM]]&lt;=0.699,"Médio",IF(Tabela_Brasil[[#This Row],[IDHM]]&lt;=0.799,"Alto","Muito Alto")))</f>
        <v>Médio</v>
      </c>
      <c r="L5147" t="str">
        <f>VLOOKUP(Tabela_Brasil[[#This Row],[Estado]],'De-Para_Estado_Regiao'!$B$3:$C$29,2,FALSE)</f>
        <v>Nordeste</v>
      </c>
      <c r="M5147">
        <f>IF(Tabela_Brasil[[#This Row],[IBGE_1-4]]&gt;=951,1,0)</f>
        <v>0</v>
      </c>
      <c r="N5147">
        <f>IF(Tabela_Brasil[[#This Row],[COMP_P]]&lt;=2,1,0)</f>
        <v>1</v>
      </c>
    </row>
    <row r="5148" spans="1:14" x14ac:dyDescent="0.25">
      <c r="A5148" s="12" t="s">
        <v>4952</v>
      </c>
      <c r="B5148" s="12" t="s">
        <v>111</v>
      </c>
      <c r="C5148" s="12">
        <v>48</v>
      </c>
      <c r="D5148" s="12">
        <v>0.61899999999999999</v>
      </c>
      <c r="E5148" s="12">
        <v>0.61899999999999999</v>
      </c>
      <c r="F5148" s="12">
        <v>0.52900000000000003</v>
      </c>
      <c r="G5148" s="12">
        <v>15560.4</v>
      </c>
      <c r="H5148" s="13">
        <v>0</v>
      </c>
      <c r="I5148" t="str">
        <f>CONCATENATE(Tabela_Brasil[[#This Row],[Município]],"-",Tabela_Brasil[[#This Row],[Estado]])</f>
        <v>Chapada De Areia-TO</v>
      </c>
      <c r="J5148">
        <f>IF(Tabela_Brasil[[#This Row],[IDHM]]&lt;=0.599,1,0)</f>
        <v>0</v>
      </c>
      <c r="K5148" t="str">
        <f>IF(Tabela_Brasil[[#This Row],[IDHM]]&lt;=0.55,"Baixo",IF(Tabela_Brasil[[#This Row],[IDHM]]&lt;=0.699,"Médio",IF(Tabela_Brasil[[#This Row],[IDHM]]&lt;=0.799,"Alto","Muito Alto")))</f>
        <v>Médio</v>
      </c>
      <c r="L5148" t="str">
        <f>VLOOKUP(Tabela_Brasil[[#This Row],[Estado]],'De-Para_Estado_Regiao'!$B$3:$C$29,2,FALSE)</f>
        <v>Norte</v>
      </c>
      <c r="M5148">
        <f>IF(Tabela_Brasil[[#This Row],[IBGE_1-4]]&gt;=951,1,0)</f>
        <v>0</v>
      </c>
      <c r="N5148">
        <f>IF(Tabela_Brasil[[#This Row],[COMP_P]]&lt;=2,1,0)</f>
        <v>1</v>
      </c>
    </row>
    <row r="5149" spans="1:14" x14ac:dyDescent="0.25">
      <c r="A5149" s="9" t="s">
        <v>4953</v>
      </c>
      <c r="B5149" s="9" t="s">
        <v>16</v>
      </c>
      <c r="C5149" s="9">
        <v>40</v>
      </c>
      <c r="D5149" s="9">
        <v>0.68</v>
      </c>
      <c r="E5149" s="9">
        <v>0.64100000000000001</v>
      </c>
      <c r="F5149" s="9">
        <v>0.60799999999999998</v>
      </c>
      <c r="G5149" s="9">
        <v>17958.439999999999</v>
      </c>
      <c r="H5149" s="10">
        <v>3</v>
      </c>
      <c r="I5149" t="str">
        <f>CONCATENATE(Tabela_Brasil[[#This Row],[Município]],"-",Tabela_Brasil[[#This Row],[Estado]])</f>
        <v>Cedro Do Abaeté-MG</v>
      </c>
      <c r="J5149">
        <f>IF(Tabela_Brasil[[#This Row],[IDHM]]&lt;=0.599,1,0)</f>
        <v>0</v>
      </c>
      <c r="K5149" t="str">
        <f>IF(Tabela_Brasil[[#This Row],[IDHM]]&lt;=0.55,"Baixo",IF(Tabela_Brasil[[#This Row],[IDHM]]&lt;=0.699,"Médio",IF(Tabela_Brasil[[#This Row],[IDHM]]&lt;=0.799,"Alto","Muito Alto")))</f>
        <v>Médio</v>
      </c>
      <c r="L5149" t="str">
        <f>VLOOKUP(Tabela_Brasil[[#This Row],[Estado]],'De-Para_Estado_Regiao'!$B$3:$C$29,2,FALSE)</f>
        <v>Sudeste</v>
      </c>
      <c r="M5149">
        <f>IF(Tabela_Brasil[[#This Row],[IBGE_1-4]]&gt;=951,1,0)</f>
        <v>0</v>
      </c>
      <c r="N5149">
        <f>IF(Tabela_Brasil[[#This Row],[COMP_P]]&lt;=2,1,0)</f>
        <v>0</v>
      </c>
    </row>
    <row r="5150" spans="1:14" x14ac:dyDescent="0.25">
      <c r="A5150" s="12" t="s">
        <v>4954</v>
      </c>
      <c r="B5150" s="12" t="s">
        <v>118</v>
      </c>
      <c r="C5150" s="12">
        <v>74</v>
      </c>
      <c r="D5150" s="12">
        <v>0.53500000000000003</v>
      </c>
      <c r="E5150" s="12">
        <v>0.505</v>
      </c>
      <c r="F5150" s="12">
        <v>0.40699999999999997</v>
      </c>
      <c r="G5150" s="12">
        <v>7271.25</v>
      </c>
      <c r="H5150" s="13">
        <v>2</v>
      </c>
      <c r="I5150" t="str">
        <f>CONCATENATE(Tabela_Brasil[[#This Row],[Município]],"-",Tabela_Brasil[[#This Row],[Estado]])</f>
        <v>São Miguel Do Fidalgo-PI</v>
      </c>
      <c r="J5150">
        <f>IF(Tabela_Brasil[[#This Row],[IDHM]]&lt;=0.599,1,0)</f>
        <v>1</v>
      </c>
      <c r="K5150" t="str">
        <f>IF(Tabela_Brasil[[#This Row],[IDHM]]&lt;=0.55,"Baixo",IF(Tabela_Brasil[[#This Row],[IDHM]]&lt;=0.699,"Médio",IF(Tabela_Brasil[[#This Row],[IDHM]]&lt;=0.799,"Alto","Muito Alto")))</f>
        <v>Baixo</v>
      </c>
      <c r="L5150" t="str">
        <f>VLOOKUP(Tabela_Brasil[[#This Row],[Estado]],'De-Para_Estado_Regiao'!$B$3:$C$29,2,FALSE)</f>
        <v>Nordeste</v>
      </c>
      <c r="M5150">
        <f>IF(Tabela_Brasil[[#This Row],[IBGE_1-4]]&gt;=951,1,0)</f>
        <v>0</v>
      </c>
      <c r="N5150">
        <f>IF(Tabela_Brasil[[#This Row],[COMP_P]]&lt;=2,1,0)</f>
        <v>1</v>
      </c>
    </row>
    <row r="5151" spans="1:14" x14ac:dyDescent="0.25">
      <c r="A5151" s="9" t="s">
        <v>4955</v>
      </c>
      <c r="B5151" s="9" t="s">
        <v>118</v>
      </c>
      <c r="C5151" s="9">
        <v>68</v>
      </c>
      <c r="D5151" s="9">
        <v>0.503</v>
      </c>
      <c r="E5151" s="9">
        <v>0.49399999999999999</v>
      </c>
      <c r="F5151" s="9">
        <v>0.375</v>
      </c>
      <c r="G5151" s="9">
        <v>7177.76</v>
      </c>
      <c r="H5151" s="10">
        <v>0</v>
      </c>
      <c r="I5151" t="str">
        <f>CONCATENATE(Tabela_Brasil[[#This Row],[Município]],"-",Tabela_Brasil[[#This Row],[Estado]])</f>
        <v>Vera Mendes-PI</v>
      </c>
      <c r="J5151">
        <f>IF(Tabela_Brasil[[#This Row],[IDHM]]&lt;=0.599,1,0)</f>
        <v>1</v>
      </c>
      <c r="K5151" t="str">
        <f>IF(Tabela_Brasil[[#This Row],[IDHM]]&lt;=0.55,"Baixo",IF(Tabela_Brasil[[#This Row],[IDHM]]&lt;=0.699,"Médio",IF(Tabela_Brasil[[#This Row],[IDHM]]&lt;=0.799,"Alto","Muito Alto")))</f>
        <v>Baixo</v>
      </c>
      <c r="L5151" t="str">
        <f>VLOOKUP(Tabela_Brasil[[#This Row],[Estado]],'De-Para_Estado_Regiao'!$B$3:$C$29,2,FALSE)</f>
        <v>Nordeste</v>
      </c>
      <c r="M5151">
        <f>IF(Tabela_Brasil[[#This Row],[IBGE_1-4]]&gt;=951,1,0)</f>
        <v>0</v>
      </c>
      <c r="N5151">
        <f>IF(Tabela_Brasil[[#This Row],[COMP_P]]&lt;=2,1,0)</f>
        <v>1</v>
      </c>
    </row>
    <row r="5152" spans="1:14" x14ac:dyDescent="0.25">
      <c r="A5152" s="12" t="s">
        <v>4956</v>
      </c>
      <c r="B5152" s="12" t="s">
        <v>118</v>
      </c>
      <c r="C5152" s="12">
        <v>144</v>
      </c>
      <c r="D5152" s="12">
        <v>0.56299999999999994</v>
      </c>
      <c r="E5152" s="12">
        <v>0.53900000000000003</v>
      </c>
      <c r="F5152" s="12">
        <v>0.45200000000000001</v>
      </c>
      <c r="G5152" s="12">
        <v>8131.9</v>
      </c>
      <c r="H5152" s="13">
        <v>0</v>
      </c>
      <c r="I5152" t="str">
        <f>CONCATENATE(Tabela_Brasil[[#This Row],[Município]],"-",Tabela_Brasil[[#This Row],[Estado]])</f>
        <v>Porto Alegre Do Piauí-PI</v>
      </c>
      <c r="J5152">
        <f>IF(Tabela_Brasil[[#This Row],[IDHM]]&lt;=0.599,1,0)</f>
        <v>1</v>
      </c>
      <c r="K5152" t="str">
        <f>IF(Tabela_Brasil[[#This Row],[IDHM]]&lt;=0.55,"Baixo",IF(Tabela_Brasil[[#This Row],[IDHM]]&lt;=0.699,"Médio",IF(Tabela_Brasil[[#This Row],[IDHM]]&lt;=0.799,"Alto","Muito Alto")))</f>
        <v>Médio</v>
      </c>
      <c r="L5152" t="str">
        <f>VLOOKUP(Tabela_Brasil[[#This Row],[Estado]],'De-Para_Estado_Regiao'!$B$3:$C$29,2,FALSE)</f>
        <v>Nordeste</v>
      </c>
      <c r="M5152">
        <f>IF(Tabela_Brasil[[#This Row],[IBGE_1-4]]&gt;=951,1,0)</f>
        <v>0</v>
      </c>
      <c r="N5152">
        <f>IF(Tabela_Brasil[[#This Row],[COMP_P]]&lt;=2,1,0)</f>
        <v>1</v>
      </c>
    </row>
    <row r="5153" spans="1:14" x14ac:dyDescent="0.25">
      <c r="A5153" s="9" t="s">
        <v>4957</v>
      </c>
      <c r="B5153" s="9" t="s">
        <v>82</v>
      </c>
      <c r="C5153" s="9">
        <v>95</v>
      </c>
      <c r="D5153" s="9">
        <v>0.60599999999999998</v>
      </c>
      <c r="E5153" s="9">
        <v>0.61299999999999999</v>
      </c>
      <c r="F5153" s="9">
        <v>0.49099999999999999</v>
      </c>
      <c r="G5153" s="9">
        <v>8545.52</v>
      </c>
      <c r="H5153" s="10">
        <v>1</v>
      </c>
      <c r="I5153" t="str">
        <f>CONCATENATE(Tabela_Brasil[[#This Row],[Município]],"-",Tabela_Brasil[[#This Row],[Estado]])</f>
        <v>Curral Velho-PB</v>
      </c>
      <c r="J5153">
        <f>IF(Tabela_Brasil[[#This Row],[IDHM]]&lt;=0.599,1,0)</f>
        <v>0</v>
      </c>
      <c r="K5153" t="str">
        <f>IF(Tabela_Brasil[[#This Row],[IDHM]]&lt;=0.55,"Baixo",IF(Tabela_Brasil[[#This Row],[IDHM]]&lt;=0.699,"Médio",IF(Tabela_Brasil[[#This Row],[IDHM]]&lt;=0.799,"Alto","Muito Alto")))</f>
        <v>Médio</v>
      </c>
      <c r="L5153" t="str">
        <f>VLOOKUP(Tabela_Brasil[[#This Row],[Estado]],'De-Para_Estado_Regiao'!$B$3:$C$29,2,FALSE)</f>
        <v>Nordeste</v>
      </c>
      <c r="M5153">
        <f>IF(Tabela_Brasil[[#This Row],[IBGE_1-4]]&gt;=951,1,0)</f>
        <v>0</v>
      </c>
      <c r="N5153">
        <f>IF(Tabela_Brasil[[#This Row],[COMP_P]]&lt;=2,1,0)</f>
        <v>1</v>
      </c>
    </row>
    <row r="5154" spans="1:14" x14ac:dyDescent="0.25">
      <c r="A5154" s="12" t="s">
        <v>4958</v>
      </c>
      <c r="B5154" s="12" t="s">
        <v>16</v>
      </c>
      <c r="C5154" s="12">
        <v>38</v>
      </c>
      <c r="D5154" s="12">
        <v>0.68400000000000005</v>
      </c>
      <c r="E5154" s="12">
        <v>0.67400000000000004</v>
      </c>
      <c r="F5154" s="12">
        <v>0.57199999999999995</v>
      </c>
      <c r="G5154" s="12">
        <v>12760.61</v>
      </c>
      <c r="H5154" s="13">
        <v>2</v>
      </c>
      <c r="I5154" t="str">
        <f>CONCATENATE(Tabela_Brasil[[#This Row],[Município]],"-",Tabela_Brasil[[#This Row],[Estado]])</f>
        <v>Antônio Prado De Minas-MG</v>
      </c>
      <c r="J5154">
        <f>IF(Tabela_Brasil[[#This Row],[IDHM]]&lt;=0.599,1,0)</f>
        <v>0</v>
      </c>
      <c r="K5154" t="str">
        <f>IF(Tabela_Brasil[[#This Row],[IDHM]]&lt;=0.55,"Baixo",IF(Tabela_Brasil[[#This Row],[IDHM]]&lt;=0.699,"Médio",IF(Tabela_Brasil[[#This Row],[IDHM]]&lt;=0.799,"Alto","Muito Alto")))</f>
        <v>Médio</v>
      </c>
      <c r="L5154" t="str">
        <f>VLOOKUP(Tabela_Brasil[[#This Row],[Estado]],'De-Para_Estado_Regiao'!$B$3:$C$29,2,FALSE)</f>
        <v>Sudeste</v>
      </c>
      <c r="M5154">
        <f>IF(Tabela_Brasil[[#This Row],[IBGE_1-4]]&gt;=951,1,0)</f>
        <v>0</v>
      </c>
      <c r="N5154">
        <f>IF(Tabela_Brasil[[#This Row],[COMP_P]]&lt;=2,1,0)</f>
        <v>1</v>
      </c>
    </row>
    <row r="5155" spans="1:14" x14ac:dyDescent="0.25">
      <c r="A5155" s="9" t="s">
        <v>4959</v>
      </c>
      <c r="B5155" s="9" t="s">
        <v>118</v>
      </c>
      <c r="C5155" s="9">
        <v>109</v>
      </c>
      <c r="D5155" s="9">
        <v>0.501</v>
      </c>
      <c r="E5155" s="9">
        <v>0.50900000000000001</v>
      </c>
      <c r="F5155" s="9">
        <v>0.36</v>
      </c>
      <c r="G5155" s="9">
        <v>7143.31</v>
      </c>
      <c r="H5155" s="10">
        <v>1</v>
      </c>
      <c r="I5155" t="str">
        <f>CONCATENATE(Tabela_Brasil[[#This Row],[Município]],"-",Tabela_Brasil[[#This Row],[Estado]])</f>
        <v>Tamboril Do Piauí-PI</v>
      </c>
      <c r="J5155">
        <f>IF(Tabela_Brasil[[#This Row],[IDHM]]&lt;=0.599,1,0)</f>
        <v>1</v>
      </c>
      <c r="K5155" t="str">
        <f>IF(Tabela_Brasil[[#This Row],[IDHM]]&lt;=0.55,"Baixo",IF(Tabela_Brasil[[#This Row],[IDHM]]&lt;=0.699,"Médio",IF(Tabela_Brasil[[#This Row],[IDHM]]&lt;=0.799,"Alto","Muito Alto")))</f>
        <v>Baixo</v>
      </c>
      <c r="L5155" t="str">
        <f>VLOOKUP(Tabela_Brasil[[#This Row],[Estado]],'De-Para_Estado_Regiao'!$B$3:$C$29,2,FALSE)</f>
        <v>Nordeste</v>
      </c>
      <c r="M5155">
        <f>IF(Tabela_Brasil[[#This Row],[IBGE_1-4]]&gt;=951,1,0)</f>
        <v>0</v>
      </c>
      <c r="N5155">
        <f>IF(Tabela_Brasil[[#This Row],[COMP_P]]&lt;=2,1,0)</f>
        <v>1</v>
      </c>
    </row>
    <row r="5156" spans="1:14" x14ac:dyDescent="0.25">
      <c r="A5156" s="12" t="s">
        <v>4960</v>
      </c>
      <c r="B5156" s="12" t="s">
        <v>16</v>
      </c>
      <c r="C5156" s="12">
        <v>43</v>
      </c>
      <c r="D5156" s="12">
        <v>0.66900000000000004</v>
      </c>
      <c r="E5156" s="12">
        <v>0.61599999999999999</v>
      </c>
      <c r="F5156" s="12">
        <v>0.59099999999999997</v>
      </c>
      <c r="G5156" s="12">
        <v>11244.7</v>
      </c>
      <c r="H5156" s="13">
        <v>1</v>
      </c>
      <c r="I5156" t="str">
        <f>CONCATENATE(Tabela_Brasil[[#This Row],[Município]],"-",Tabela_Brasil[[#This Row],[Estado]])</f>
        <v>Santo Antônio Do Rio Abaixo-MG</v>
      </c>
      <c r="J5156">
        <f>IF(Tabela_Brasil[[#This Row],[IDHM]]&lt;=0.599,1,0)</f>
        <v>0</v>
      </c>
      <c r="K5156" t="str">
        <f>IF(Tabela_Brasil[[#This Row],[IDHM]]&lt;=0.55,"Baixo",IF(Tabela_Brasil[[#This Row],[IDHM]]&lt;=0.699,"Médio",IF(Tabela_Brasil[[#This Row],[IDHM]]&lt;=0.799,"Alto","Muito Alto")))</f>
        <v>Médio</v>
      </c>
      <c r="L5156" t="str">
        <f>VLOOKUP(Tabela_Brasil[[#This Row],[Estado]],'De-Para_Estado_Regiao'!$B$3:$C$29,2,FALSE)</f>
        <v>Sudeste</v>
      </c>
      <c r="M5156">
        <f>IF(Tabela_Brasil[[#This Row],[IBGE_1-4]]&gt;=951,1,0)</f>
        <v>0</v>
      </c>
      <c r="N5156">
        <f>IF(Tabela_Brasil[[#This Row],[COMP_P]]&lt;=2,1,0)</f>
        <v>1</v>
      </c>
    </row>
    <row r="5157" spans="1:14" x14ac:dyDescent="0.25">
      <c r="A5157" s="9" t="s">
        <v>4961</v>
      </c>
      <c r="B5157" s="9" t="s">
        <v>118</v>
      </c>
      <c r="C5157" s="9">
        <v>164</v>
      </c>
      <c r="D5157" s="9">
        <v>0.56499999999999995</v>
      </c>
      <c r="E5157" s="9">
        <v>0.52700000000000002</v>
      </c>
      <c r="F5157" s="9">
        <v>0.44800000000000001</v>
      </c>
      <c r="G5157" s="9">
        <v>6542.35</v>
      </c>
      <c r="H5157" s="10">
        <v>1</v>
      </c>
      <c r="I5157" t="str">
        <f>CONCATENATE(Tabela_Brasil[[#This Row],[Município]],"-",Tabela_Brasil[[#This Row],[Estado]])</f>
        <v>Prata Do Piauí-PI</v>
      </c>
      <c r="J5157">
        <f>IF(Tabela_Brasil[[#This Row],[IDHM]]&lt;=0.599,1,0)</f>
        <v>1</v>
      </c>
      <c r="K5157" t="str">
        <f>IF(Tabela_Brasil[[#This Row],[IDHM]]&lt;=0.55,"Baixo",IF(Tabela_Brasil[[#This Row],[IDHM]]&lt;=0.699,"Médio",IF(Tabela_Brasil[[#This Row],[IDHM]]&lt;=0.799,"Alto","Muito Alto")))</f>
        <v>Médio</v>
      </c>
      <c r="L5157" t="str">
        <f>VLOOKUP(Tabela_Brasil[[#This Row],[Estado]],'De-Para_Estado_Regiao'!$B$3:$C$29,2,FALSE)</f>
        <v>Nordeste</v>
      </c>
      <c r="M5157">
        <f>IF(Tabela_Brasil[[#This Row],[IBGE_1-4]]&gt;=951,1,0)</f>
        <v>0</v>
      </c>
      <c r="N5157">
        <f>IF(Tabela_Brasil[[#This Row],[COMP_P]]&lt;=2,1,0)</f>
        <v>1</v>
      </c>
    </row>
    <row r="5158" spans="1:14" x14ac:dyDescent="0.25">
      <c r="A5158" s="12" t="s">
        <v>4962</v>
      </c>
      <c r="B5158" s="12" t="s">
        <v>82</v>
      </c>
      <c r="C5158" s="12">
        <v>95</v>
      </c>
      <c r="D5158" s="12">
        <v>0.59399999999999997</v>
      </c>
      <c r="E5158" s="12">
        <v>0.56899999999999995</v>
      </c>
      <c r="F5158" s="12">
        <v>0.502</v>
      </c>
      <c r="G5158" s="12">
        <v>10305.89</v>
      </c>
      <c r="H5158" s="13">
        <v>2</v>
      </c>
      <c r="I5158" t="str">
        <f>CONCATENATE(Tabela_Brasil[[#This Row],[Município]],"-",Tabela_Brasil[[#This Row],[Estado]])</f>
        <v>Riacho De Santo Antônio-PB</v>
      </c>
      <c r="J5158">
        <f>IF(Tabela_Brasil[[#This Row],[IDHM]]&lt;=0.599,1,0)</f>
        <v>1</v>
      </c>
      <c r="K5158" t="str">
        <f>IF(Tabela_Brasil[[#This Row],[IDHM]]&lt;=0.55,"Baixo",IF(Tabela_Brasil[[#This Row],[IDHM]]&lt;=0.699,"Médio",IF(Tabela_Brasil[[#This Row],[IDHM]]&lt;=0.799,"Alto","Muito Alto")))</f>
        <v>Médio</v>
      </c>
      <c r="L5158" t="str">
        <f>VLOOKUP(Tabela_Brasil[[#This Row],[Estado]],'De-Para_Estado_Regiao'!$B$3:$C$29,2,FALSE)</f>
        <v>Nordeste</v>
      </c>
      <c r="M5158">
        <f>IF(Tabela_Brasil[[#This Row],[IBGE_1-4]]&gt;=951,1,0)</f>
        <v>0</v>
      </c>
      <c r="N5158">
        <f>IF(Tabela_Brasil[[#This Row],[COMP_P]]&lt;=2,1,0)</f>
        <v>1</v>
      </c>
    </row>
    <row r="5159" spans="1:14" x14ac:dyDescent="0.25">
      <c r="A5159" s="9" t="s">
        <v>4963</v>
      </c>
      <c r="B5159" s="9" t="s">
        <v>16</v>
      </c>
      <c r="C5159" s="9">
        <v>39</v>
      </c>
      <c r="D5159" s="9">
        <v>0.72</v>
      </c>
      <c r="E5159" s="9">
        <v>0.65700000000000003</v>
      </c>
      <c r="F5159" s="9">
        <v>0.67200000000000004</v>
      </c>
      <c r="G5159" s="9">
        <v>12696.25</v>
      </c>
      <c r="H5159" s="10">
        <v>1</v>
      </c>
      <c r="I5159" t="str">
        <f>CONCATENATE(Tabela_Brasil[[#This Row],[Município]],"-",Tabela_Brasil[[#This Row],[Estado]])</f>
        <v>Paiva-MG</v>
      </c>
      <c r="J5159">
        <f>IF(Tabela_Brasil[[#This Row],[IDHM]]&lt;=0.599,1,0)</f>
        <v>0</v>
      </c>
      <c r="K5159" t="str">
        <f>IF(Tabela_Brasil[[#This Row],[IDHM]]&lt;=0.55,"Baixo",IF(Tabela_Brasil[[#This Row],[IDHM]]&lt;=0.699,"Médio",IF(Tabela_Brasil[[#This Row],[IDHM]]&lt;=0.799,"Alto","Muito Alto")))</f>
        <v>Alto</v>
      </c>
      <c r="L5159" t="str">
        <f>VLOOKUP(Tabela_Brasil[[#This Row],[Estado]],'De-Para_Estado_Regiao'!$B$3:$C$29,2,FALSE)</f>
        <v>Sudeste</v>
      </c>
      <c r="M5159">
        <f>IF(Tabela_Brasil[[#This Row],[IBGE_1-4]]&gt;=951,1,0)</f>
        <v>0</v>
      </c>
      <c r="N5159">
        <f>IF(Tabela_Brasil[[#This Row],[COMP_P]]&lt;=2,1,0)</f>
        <v>1</v>
      </c>
    </row>
    <row r="5160" spans="1:14" x14ac:dyDescent="0.25">
      <c r="A5160" s="12" t="s">
        <v>4964</v>
      </c>
      <c r="B5160" s="12" t="s">
        <v>118</v>
      </c>
      <c r="C5160" s="12">
        <v>84</v>
      </c>
      <c r="D5160" s="12">
        <v>0.56200000000000006</v>
      </c>
      <c r="E5160" s="12">
        <v>0.47899999999999998</v>
      </c>
      <c r="F5160" s="12">
        <v>0.496</v>
      </c>
      <c r="G5160" s="12">
        <v>7967.95</v>
      </c>
      <c r="H5160" s="13">
        <v>0</v>
      </c>
      <c r="I5160" t="str">
        <f>CONCATENATE(Tabela_Brasil[[#This Row],[Município]],"-",Tabela_Brasil[[#This Row],[Estado]])</f>
        <v>Pedro Laurentino-PI</v>
      </c>
      <c r="J5160">
        <f>IF(Tabela_Brasil[[#This Row],[IDHM]]&lt;=0.599,1,0)</f>
        <v>1</v>
      </c>
      <c r="K5160" t="str">
        <f>IF(Tabela_Brasil[[#This Row],[IDHM]]&lt;=0.55,"Baixo",IF(Tabela_Brasil[[#This Row],[IDHM]]&lt;=0.699,"Médio",IF(Tabela_Brasil[[#This Row],[IDHM]]&lt;=0.799,"Alto","Muito Alto")))</f>
        <v>Médio</v>
      </c>
      <c r="L5160" t="str">
        <f>VLOOKUP(Tabela_Brasil[[#This Row],[Estado]],'De-Para_Estado_Regiao'!$B$3:$C$29,2,FALSE)</f>
        <v>Nordeste</v>
      </c>
      <c r="M5160">
        <f>IF(Tabela_Brasil[[#This Row],[IBGE_1-4]]&gt;=951,1,0)</f>
        <v>0</v>
      </c>
      <c r="N5160">
        <f>IF(Tabela_Brasil[[#This Row],[COMP_P]]&lt;=2,1,0)</f>
        <v>1</v>
      </c>
    </row>
    <row r="5161" spans="1:14" x14ac:dyDescent="0.25">
      <c r="A5161" s="9" t="s">
        <v>4965</v>
      </c>
      <c r="B5161" s="9" t="s">
        <v>82</v>
      </c>
      <c r="C5161" s="9">
        <v>110</v>
      </c>
      <c r="D5161" s="9">
        <v>0.623</v>
      </c>
      <c r="E5161" s="9">
        <v>0.56699999999999995</v>
      </c>
      <c r="F5161" s="9">
        <v>0.58699999999999997</v>
      </c>
      <c r="G5161" s="9">
        <v>8793.02</v>
      </c>
      <c r="H5161" s="10">
        <v>1</v>
      </c>
      <c r="I5161" t="str">
        <f>CONCATENATE(Tabela_Brasil[[#This Row],[Município]],"-",Tabela_Brasil[[#This Row],[Estado]])</f>
        <v>Zabelê-PB</v>
      </c>
      <c r="J5161">
        <f>IF(Tabela_Brasil[[#This Row],[IDHM]]&lt;=0.599,1,0)</f>
        <v>0</v>
      </c>
      <c r="K5161" t="str">
        <f>IF(Tabela_Brasil[[#This Row],[IDHM]]&lt;=0.55,"Baixo",IF(Tabela_Brasil[[#This Row],[IDHM]]&lt;=0.699,"Médio",IF(Tabela_Brasil[[#This Row],[IDHM]]&lt;=0.799,"Alto","Muito Alto")))</f>
        <v>Médio</v>
      </c>
      <c r="L5161" t="str">
        <f>VLOOKUP(Tabela_Brasil[[#This Row],[Estado]],'De-Para_Estado_Regiao'!$B$3:$C$29,2,FALSE)</f>
        <v>Nordeste</v>
      </c>
      <c r="M5161">
        <f>IF(Tabela_Brasil[[#This Row],[IBGE_1-4]]&gt;=951,1,0)</f>
        <v>0</v>
      </c>
      <c r="N5161">
        <f>IF(Tabela_Brasil[[#This Row],[COMP_P]]&lt;=2,1,0)</f>
        <v>1</v>
      </c>
    </row>
    <row r="5162" spans="1:14" x14ac:dyDescent="0.25">
      <c r="A5162" s="12" t="s">
        <v>4457</v>
      </c>
      <c r="B5162" s="12" t="s">
        <v>82</v>
      </c>
      <c r="C5162" s="12">
        <v>40</v>
      </c>
      <c r="D5162" s="12">
        <v>0.622</v>
      </c>
      <c r="E5162" s="12">
        <v>0.56399999999999995</v>
      </c>
      <c r="F5162" s="12">
        <v>0.57899999999999996</v>
      </c>
      <c r="G5162" s="12">
        <v>10080.120000000001</v>
      </c>
      <c r="H5162" s="13">
        <v>1</v>
      </c>
      <c r="I5162" t="str">
        <f>CONCATENATE(Tabela_Brasil[[#This Row],[Município]],"-",Tabela_Brasil[[#This Row],[Estado]])</f>
        <v>Quixaba-PB</v>
      </c>
      <c r="J5162">
        <f>IF(Tabela_Brasil[[#This Row],[IDHM]]&lt;=0.599,1,0)</f>
        <v>0</v>
      </c>
      <c r="K5162" t="str">
        <f>IF(Tabela_Brasil[[#This Row],[IDHM]]&lt;=0.55,"Baixo",IF(Tabela_Brasil[[#This Row],[IDHM]]&lt;=0.699,"Médio",IF(Tabela_Brasil[[#This Row],[IDHM]]&lt;=0.799,"Alto","Muito Alto")))</f>
        <v>Médio</v>
      </c>
      <c r="L5162" t="str">
        <f>VLOOKUP(Tabela_Brasil[[#This Row],[Estado]],'De-Para_Estado_Regiao'!$B$3:$C$29,2,FALSE)</f>
        <v>Nordeste</v>
      </c>
      <c r="M5162">
        <f>IF(Tabela_Brasil[[#This Row],[IBGE_1-4]]&gt;=951,1,0)</f>
        <v>0</v>
      </c>
      <c r="N5162">
        <f>IF(Tabela_Brasil[[#This Row],[COMP_P]]&lt;=2,1,0)</f>
        <v>1</v>
      </c>
    </row>
    <row r="5163" spans="1:14" x14ac:dyDescent="0.25">
      <c r="A5163" s="9" t="s">
        <v>4966</v>
      </c>
      <c r="B5163" s="9" t="s">
        <v>82</v>
      </c>
      <c r="C5163" s="9">
        <v>65</v>
      </c>
      <c r="D5163" s="9">
        <v>0.58099999999999996</v>
      </c>
      <c r="E5163" s="9">
        <v>0.53500000000000003</v>
      </c>
      <c r="F5163" s="9">
        <v>0.47299999999999998</v>
      </c>
      <c r="G5163" s="9">
        <v>10865.97</v>
      </c>
      <c r="H5163" s="10">
        <v>3</v>
      </c>
      <c r="I5163" t="str">
        <f>CONCATENATE(Tabela_Brasil[[#This Row],[Município]],"-",Tabela_Brasil[[#This Row],[Estado]])</f>
        <v>São José Do Brejo Do Cruz-PB</v>
      </c>
      <c r="J5163">
        <f>IF(Tabela_Brasil[[#This Row],[IDHM]]&lt;=0.599,1,0)</f>
        <v>1</v>
      </c>
      <c r="K5163" t="str">
        <f>IF(Tabela_Brasil[[#This Row],[IDHM]]&lt;=0.55,"Baixo",IF(Tabela_Brasil[[#This Row],[IDHM]]&lt;=0.699,"Médio",IF(Tabela_Brasil[[#This Row],[IDHM]]&lt;=0.799,"Alto","Muito Alto")))</f>
        <v>Médio</v>
      </c>
      <c r="L5163" t="str">
        <f>VLOOKUP(Tabela_Brasil[[#This Row],[Estado]],'De-Para_Estado_Regiao'!$B$3:$C$29,2,FALSE)</f>
        <v>Nordeste</v>
      </c>
      <c r="M5163">
        <f>IF(Tabela_Brasil[[#This Row],[IBGE_1-4]]&gt;=951,1,0)</f>
        <v>0</v>
      </c>
      <c r="N5163">
        <f>IF(Tabela_Brasil[[#This Row],[COMP_P]]&lt;=2,1,0)</f>
        <v>0</v>
      </c>
    </row>
    <row r="5164" spans="1:14" x14ac:dyDescent="0.25">
      <c r="A5164" s="12" t="s">
        <v>4967</v>
      </c>
      <c r="B5164" s="12" t="s">
        <v>118</v>
      </c>
      <c r="C5164" s="12">
        <v>72</v>
      </c>
      <c r="D5164" s="12">
        <v>0.56299999999999994</v>
      </c>
      <c r="E5164" s="12">
        <v>0.55700000000000005</v>
      </c>
      <c r="F5164" s="12">
        <v>0.41299999999999998</v>
      </c>
      <c r="G5164" s="12">
        <v>8065.12</v>
      </c>
      <c r="H5164" s="13">
        <v>1</v>
      </c>
      <c r="I5164" t="str">
        <f>CONCATENATE(Tabela_Brasil[[#This Row],[Município]],"-",Tabela_Brasil[[#This Row],[Estado]])</f>
        <v>São Miguel Da Baixa Grande-PI</v>
      </c>
      <c r="J5164">
        <f>IF(Tabela_Brasil[[#This Row],[IDHM]]&lt;=0.599,1,0)</f>
        <v>1</v>
      </c>
      <c r="K5164" t="str">
        <f>IF(Tabela_Brasil[[#This Row],[IDHM]]&lt;=0.55,"Baixo",IF(Tabela_Brasil[[#This Row],[IDHM]]&lt;=0.699,"Médio",IF(Tabela_Brasil[[#This Row],[IDHM]]&lt;=0.799,"Alto","Muito Alto")))</f>
        <v>Médio</v>
      </c>
      <c r="L5164" t="str">
        <f>VLOOKUP(Tabela_Brasil[[#This Row],[Estado]],'De-Para_Estado_Regiao'!$B$3:$C$29,2,FALSE)</f>
        <v>Nordeste</v>
      </c>
      <c r="M5164">
        <f>IF(Tabela_Brasil[[#This Row],[IBGE_1-4]]&gt;=951,1,0)</f>
        <v>0</v>
      </c>
      <c r="N5164">
        <f>IF(Tabela_Brasil[[#This Row],[COMP_P]]&lt;=2,1,0)</f>
        <v>1</v>
      </c>
    </row>
    <row r="5165" spans="1:14" x14ac:dyDescent="0.25">
      <c r="A5165" s="9" t="s">
        <v>4968</v>
      </c>
      <c r="B5165" s="9" t="s">
        <v>16</v>
      </c>
      <c r="C5165" s="9">
        <v>45</v>
      </c>
      <c r="D5165" s="9">
        <v>0.64200000000000002</v>
      </c>
      <c r="E5165" s="9">
        <v>0.63100000000000001</v>
      </c>
      <c r="F5165" s="9">
        <v>0.53300000000000003</v>
      </c>
      <c r="G5165" s="9">
        <v>10865.4</v>
      </c>
      <c r="H5165" s="10">
        <v>1</v>
      </c>
      <c r="I5165" t="str">
        <f>CONCATENATE(Tabela_Brasil[[#This Row],[Município]],"-",Tabela_Brasil[[#This Row],[Estado]])</f>
        <v>Passabém-MG</v>
      </c>
      <c r="J5165">
        <f>IF(Tabela_Brasil[[#This Row],[IDHM]]&lt;=0.599,1,0)</f>
        <v>0</v>
      </c>
      <c r="K5165" t="str">
        <f>IF(Tabela_Brasil[[#This Row],[IDHM]]&lt;=0.55,"Baixo",IF(Tabela_Brasil[[#This Row],[IDHM]]&lt;=0.699,"Médio",IF(Tabela_Brasil[[#This Row],[IDHM]]&lt;=0.799,"Alto","Muito Alto")))</f>
        <v>Médio</v>
      </c>
      <c r="L5165" t="str">
        <f>VLOOKUP(Tabela_Brasil[[#This Row],[Estado]],'De-Para_Estado_Regiao'!$B$3:$C$29,2,FALSE)</f>
        <v>Sudeste</v>
      </c>
      <c r="M5165">
        <f>IF(Tabela_Brasil[[#This Row],[IBGE_1-4]]&gt;=951,1,0)</f>
        <v>0</v>
      </c>
      <c r="N5165">
        <f>IF(Tabela_Brasil[[#This Row],[COMP_P]]&lt;=2,1,0)</f>
        <v>1</v>
      </c>
    </row>
    <row r="5166" spans="1:14" x14ac:dyDescent="0.25">
      <c r="A5166" s="12" t="s">
        <v>4969</v>
      </c>
      <c r="B5166" s="12" t="s">
        <v>72</v>
      </c>
      <c r="C5166" s="12">
        <v>69</v>
      </c>
      <c r="D5166" s="12">
        <v>0.59799999999999998</v>
      </c>
      <c r="E5166" s="12">
        <v>0.56000000000000005</v>
      </c>
      <c r="F5166" s="12">
        <v>0.50900000000000001</v>
      </c>
      <c r="G5166" s="12">
        <v>8542.9699999999993</v>
      </c>
      <c r="H5166" s="13">
        <v>1</v>
      </c>
      <c r="I5166" t="str">
        <f>CONCATENATE(Tabela_Brasil[[#This Row],[Município]],"-",Tabela_Brasil[[#This Row],[Estado]])</f>
        <v>Monte Das Gameleiras-RN</v>
      </c>
      <c r="J5166">
        <f>IF(Tabela_Brasil[[#This Row],[IDHM]]&lt;=0.599,1,0)</f>
        <v>1</v>
      </c>
      <c r="K5166" t="str">
        <f>IF(Tabela_Brasil[[#This Row],[IDHM]]&lt;=0.55,"Baixo",IF(Tabela_Brasil[[#This Row],[IDHM]]&lt;=0.699,"Médio",IF(Tabela_Brasil[[#This Row],[IDHM]]&lt;=0.799,"Alto","Muito Alto")))</f>
        <v>Médio</v>
      </c>
      <c r="L5166" t="str">
        <f>VLOOKUP(Tabela_Brasil[[#This Row],[Estado]],'De-Para_Estado_Regiao'!$B$3:$C$29,2,FALSE)</f>
        <v>Nordeste</v>
      </c>
      <c r="M5166">
        <f>IF(Tabela_Brasil[[#This Row],[IBGE_1-4]]&gt;=951,1,0)</f>
        <v>0</v>
      </c>
      <c r="N5166">
        <f>IF(Tabela_Brasil[[#This Row],[COMP_P]]&lt;=2,1,0)</f>
        <v>1</v>
      </c>
    </row>
    <row r="5167" spans="1:14" x14ac:dyDescent="0.25">
      <c r="A5167" s="9" t="s">
        <v>4970</v>
      </c>
      <c r="B5167" s="9" t="s">
        <v>111</v>
      </c>
      <c r="C5167" s="9">
        <v>68</v>
      </c>
      <c r="D5167" s="9">
        <v>0.67500000000000004</v>
      </c>
      <c r="E5167" s="9">
        <v>0.627</v>
      </c>
      <c r="F5167" s="9">
        <v>0.61399999999999999</v>
      </c>
      <c r="G5167" s="9">
        <v>16742.04</v>
      </c>
      <c r="H5167" s="10">
        <v>0</v>
      </c>
      <c r="I5167" t="str">
        <f>CONCATENATE(Tabela_Brasil[[#This Row],[Município]],"-",Tabela_Brasil[[#This Row],[Estado]])</f>
        <v>Oliveira De Fátima-TO</v>
      </c>
      <c r="J5167">
        <f>IF(Tabela_Brasil[[#This Row],[IDHM]]&lt;=0.599,1,0)</f>
        <v>0</v>
      </c>
      <c r="K5167" t="str">
        <f>IF(Tabela_Brasil[[#This Row],[IDHM]]&lt;=0.55,"Baixo",IF(Tabela_Brasil[[#This Row],[IDHM]]&lt;=0.699,"Médio",IF(Tabela_Brasil[[#This Row],[IDHM]]&lt;=0.799,"Alto","Muito Alto")))</f>
        <v>Médio</v>
      </c>
      <c r="L5167" t="str">
        <f>VLOOKUP(Tabela_Brasil[[#This Row],[Estado]],'De-Para_Estado_Regiao'!$B$3:$C$29,2,FALSE)</f>
        <v>Norte</v>
      </c>
      <c r="M5167">
        <f>IF(Tabela_Brasil[[#This Row],[IBGE_1-4]]&gt;=951,1,0)</f>
        <v>0</v>
      </c>
      <c r="N5167">
        <f>IF(Tabela_Brasil[[#This Row],[COMP_P]]&lt;=2,1,0)</f>
        <v>1</v>
      </c>
    </row>
    <row r="5168" spans="1:14" x14ac:dyDescent="0.25">
      <c r="A5168" s="12" t="s">
        <v>4971</v>
      </c>
      <c r="B5168" s="12" t="s">
        <v>82</v>
      </c>
      <c r="C5168" s="12">
        <v>41</v>
      </c>
      <c r="D5168" s="12">
        <v>0.64</v>
      </c>
      <c r="E5168" s="12">
        <v>0.58599999999999997</v>
      </c>
      <c r="F5168" s="12">
        <v>0.56699999999999995</v>
      </c>
      <c r="G5168" s="12">
        <v>9598.32</v>
      </c>
      <c r="H5168" s="13">
        <v>0</v>
      </c>
      <c r="I5168" t="str">
        <f>CONCATENATE(Tabela_Brasil[[#This Row],[Município]],"-",Tabela_Brasil[[#This Row],[Estado]])</f>
        <v>Coxixola-PB</v>
      </c>
      <c r="J5168">
        <f>IF(Tabela_Brasil[[#This Row],[IDHM]]&lt;=0.599,1,0)</f>
        <v>0</v>
      </c>
      <c r="K5168" t="str">
        <f>IF(Tabela_Brasil[[#This Row],[IDHM]]&lt;=0.55,"Baixo",IF(Tabela_Brasil[[#This Row],[IDHM]]&lt;=0.699,"Médio",IF(Tabela_Brasil[[#This Row],[IDHM]]&lt;=0.799,"Alto","Muito Alto")))</f>
        <v>Médio</v>
      </c>
      <c r="L5168" t="str">
        <f>VLOOKUP(Tabela_Brasil[[#This Row],[Estado]],'De-Para_Estado_Regiao'!$B$3:$C$29,2,FALSE)</f>
        <v>Nordeste</v>
      </c>
      <c r="M5168">
        <f>IF(Tabela_Brasil[[#This Row],[IBGE_1-4]]&gt;=951,1,0)</f>
        <v>0</v>
      </c>
      <c r="N5168">
        <f>IF(Tabela_Brasil[[#This Row],[COMP_P]]&lt;=2,1,0)</f>
        <v>1</v>
      </c>
    </row>
    <row r="5169" spans="1:14" x14ac:dyDescent="0.25">
      <c r="A5169" s="9" t="s">
        <v>4972</v>
      </c>
      <c r="B5169" s="9" t="s">
        <v>16</v>
      </c>
      <c r="C5169" s="9">
        <v>57</v>
      </c>
      <c r="D5169" s="9">
        <v>0.63200000000000001</v>
      </c>
      <c r="E5169" s="9">
        <v>0.66200000000000003</v>
      </c>
      <c r="F5169" s="9">
        <v>0.47199999999999998</v>
      </c>
      <c r="G5169" s="9">
        <v>11390.85</v>
      </c>
      <c r="H5169" s="10">
        <v>1</v>
      </c>
      <c r="I5169" t="str">
        <f>CONCATENATE(Tabela_Brasil[[#This Row],[Município]],"-",Tabela_Brasil[[#This Row],[Estado]])</f>
        <v>São Sebastião Do Rio Preto-MG</v>
      </c>
      <c r="J5169">
        <f>IF(Tabela_Brasil[[#This Row],[IDHM]]&lt;=0.599,1,0)</f>
        <v>0</v>
      </c>
      <c r="K5169" t="str">
        <f>IF(Tabela_Brasil[[#This Row],[IDHM]]&lt;=0.55,"Baixo",IF(Tabela_Brasil[[#This Row],[IDHM]]&lt;=0.699,"Médio",IF(Tabela_Brasil[[#This Row],[IDHM]]&lt;=0.799,"Alto","Muito Alto")))</f>
        <v>Médio</v>
      </c>
      <c r="L5169" t="str">
        <f>VLOOKUP(Tabela_Brasil[[#This Row],[Estado]],'De-Para_Estado_Regiao'!$B$3:$C$29,2,FALSE)</f>
        <v>Sudeste</v>
      </c>
      <c r="M5169">
        <f>IF(Tabela_Brasil[[#This Row],[IBGE_1-4]]&gt;=951,1,0)</f>
        <v>0</v>
      </c>
      <c r="N5169">
        <f>IF(Tabela_Brasil[[#This Row],[COMP_P]]&lt;=2,1,0)</f>
        <v>1</v>
      </c>
    </row>
    <row r="5170" spans="1:14" x14ac:dyDescent="0.25">
      <c r="A5170" s="12" t="s">
        <v>4973</v>
      </c>
      <c r="B5170" s="12" t="s">
        <v>111</v>
      </c>
      <c r="C5170" s="12">
        <v>114</v>
      </c>
      <c r="D5170" s="12">
        <v>0.60799999999999998</v>
      </c>
      <c r="E5170" s="12">
        <v>0.55700000000000005</v>
      </c>
      <c r="F5170" s="12">
        <v>0.56100000000000005</v>
      </c>
      <c r="G5170" s="12">
        <v>8925.59</v>
      </c>
      <c r="H5170" s="13">
        <v>0</v>
      </c>
      <c r="I5170" t="str">
        <f>CONCATENATE(Tabela_Brasil[[#This Row],[Município]],"-",Tabela_Brasil[[#This Row],[Estado]])</f>
        <v>Rio Da Conceição-TO</v>
      </c>
      <c r="J5170">
        <f>IF(Tabela_Brasil[[#This Row],[IDHM]]&lt;=0.599,1,0)</f>
        <v>0</v>
      </c>
      <c r="K5170" t="str">
        <f>IF(Tabela_Brasil[[#This Row],[IDHM]]&lt;=0.55,"Baixo",IF(Tabela_Brasil[[#This Row],[IDHM]]&lt;=0.699,"Médio",IF(Tabela_Brasil[[#This Row],[IDHM]]&lt;=0.799,"Alto","Muito Alto")))</f>
        <v>Médio</v>
      </c>
      <c r="L5170" t="str">
        <f>VLOOKUP(Tabela_Brasil[[#This Row],[Estado]],'De-Para_Estado_Regiao'!$B$3:$C$29,2,FALSE)</f>
        <v>Norte</v>
      </c>
      <c r="M5170">
        <f>IF(Tabela_Brasil[[#This Row],[IBGE_1-4]]&gt;=951,1,0)</f>
        <v>0</v>
      </c>
      <c r="N5170">
        <f>IF(Tabela_Brasil[[#This Row],[COMP_P]]&lt;=2,1,0)</f>
        <v>1</v>
      </c>
    </row>
    <row r="5171" spans="1:14" x14ac:dyDescent="0.25">
      <c r="A5171" s="9" t="s">
        <v>4974</v>
      </c>
      <c r="B5171" s="9" t="s">
        <v>111</v>
      </c>
      <c r="C5171" s="9">
        <v>83</v>
      </c>
      <c r="D5171" s="9">
        <v>0.57399999999999995</v>
      </c>
      <c r="E5171" s="9">
        <v>0.55000000000000004</v>
      </c>
      <c r="F5171" s="9">
        <v>0.44600000000000001</v>
      </c>
      <c r="G5171" s="9">
        <v>11503.86</v>
      </c>
      <c r="H5171" s="10">
        <v>0</v>
      </c>
      <c r="I5171" t="str">
        <f>CONCATENATE(Tabela_Brasil[[#This Row],[Município]],"-",Tabela_Brasil[[#This Row],[Estado]])</f>
        <v>São Félix Do Tocantins-TO</v>
      </c>
      <c r="J5171">
        <f>IF(Tabela_Brasil[[#This Row],[IDHM]]&lt;=0.599,1,0)</f>
        <v>1</v>
      </c>
      <c r="K5171" t="str">
        <f>IF(Tabela_Brasil[[#This Row],[IDHM]]&lt;=0.55,"Baixo",IF(Tabela_Brasil[[#This Row],[IDHM]]&lt;=0.699,"Médio",IF(Tabela_Brasil[[#This Row],[IDHM]]&lt;=0.799,"Alto","Muito Alto")))</f>
        <v>Médio</v>
      </c>
      <c r="L5171" t="str">
        <f>VLOOKUP(Tabela_Brasil[[#This Row],[Estado]],'De-Para_Estado_Regiao'!$B$3:$C$29,2,FALSE)</f>
        <v>Norte</v>
      </c>
      <c r="M5171">
        <f>IF(Tabela_Brasil[[#This Row],[IBGE_1-4]]&gt;=951,1,0)</f>
        <v>0</v>
      </c>
      <c r="N5171">
        <f>IF(Tabela_Brasil[[#This Row],[COMP_P]]&lt;=2,1,0)</f>
        <v>1</v>
      </c>
    </row>
    <row r="5172" spans="1:14" x14ac:dyDescent="0.25">
      <c r="A5172" s="12" t="s">
        <v>4975</v>
      </c>
      <c r="B5172" s="12" t="s">
        <v>16</v>
      </c>
      <c r="C5172" s="12">
        <v>21</v>
      </c>
      <c r="D5172" s="12">
        <v>0.67700000000000005</v>
      </c>
      <c r="E5172" s="12">
        <v>0.66300000000000003</v>
      </c>
      <c r="F5172" s="12">
        <v>0.54200000000000004</v>
      </c>
      <c r="G5172" s="12">
        <v>21965.89</v>
      </c>
      <c r="H5172" s="13">
        <v>1</v>
      </c>
      <c r="I5172" t="str">
        <f>CONCATENATE(Tabela_Brasil[[#This Row],[Município]],"-",Tabela_Brasil[[#This Row],[Estado]])</f>
        <v>Serra Da Saudade-MG</v>
      </c>
      <c r="J5172">
        <f>IF(Tabela_Brasil[[#This Row],[IDHM]]&lt;=0.599,1,0)</f>
        <v>0</v>
      </c>
      <c r="K5172" t="str">
        <f>IF(Tabela_Brasil[[#This Row],[IDHM]]&lt;=0.55,"Baixo",IF(Tabela_Brasil[[#This Row],[IDHM]]&lt;=0.699,"Médio",IF(Tabela_Brasil[[#This Row],[IDHM]]&lt;=0.799,"Alto","Muito Alto")))</f>
        <v>Médio</v>
      </c>
      <c r="L5172" t="str">
        <f>VLOOKUP(Tabela_Brasil[[#This Row],[Estado]],'De-Para_Estado_Regiao'!$B$3:$C$29,2,FALSE)</f>
        <v>Sudeste</v>
      </c>
      <c r="M5172">
        <f>IF(Tabela_Brasil[[#This Row],[IBGE_1-4]]&gt;=951,1,0)</f>
        <v>0</v>
      </c>
      <c r="N5172">
        <f>IF(Tabela_Brasil[[#This Row],[COMP_P]]&lt;=2,1,0)</f>
        <v>1</v>
      </c>
    </row>
    <row r="5173" spans="1:14" x14ac:dyDescent="0.25">
      <c r="A5173" s="9" t="s">
        <v>4976</v>
      </c>
      <c r="B5173" s="9" t="s">
        <v>82</v>
      </c>
      <c r="C5173" s="9">
        <v>56</v>
      </c>
      <c r="D5173" s="9">
        <v>0.58399999999999996</v>
      </c>
      <c r="E5173" s="9">
        <v>0.58299999999999996</v>
      </c>
      <c r="F5173" s="9">
        <v>0.46700000000000003</v>
      </c>
      <c r="G5173" s="9">
        <v>9794.6</v>
      </c>
      <c r="H5173" s="10">
        <v>1</v>
      </c>
      <c r="I5173" t="str">
        <f>CONCATENATE(Tabela_Brasil[[#This Row],[Município]],"-",Tabela_Brasil[[#This Row],[Estado]])</f>
        <v>Parari-PB</v>
      </c>
      <c r="J5173">
        <f>IF(Tabela_Brasil[[#This Row],[IDHM]]&lt;=0.599,1,0)</f>
        <v>1</v>
      </c>
      <c r="K5173" t="str">
        <f>IF(Tabela_Brasil[[#This Row],[IDHM]]&lt;=0.55,"Baixo",IF(Tabela_Brasil[[#This Row],[IDHM]]&lt;=0.699,"Médio",IF(Tabela_Brasil[[#This Row],[IDHM]]&lt;=0.799,"Alto","Muito Alto")))</f>
        <v>Médio</v>
      </c>
      <c r="L5173" t="str">
        <f>VLOOKUP(Tabela_Brasil[[#This Row],[Estado]],'De-Para_Estado_Regiao'!$B$3:$C$29,2,FALSE)</f>
        <v>Nordeste</v>
      </c>
      <c r="M5173">
        <f>IF(Tabela_Brasil[[#This Row],[IBGE_1-4]]&gt;=951,1,0)</f>
        <v>0</v>
      </c>
      <c r="N5173">
        <f>IF(Tabela_Brasil[[#This Row],[COMP_P]]&lt;=2,1,0)</f>
        <v>1</v>
      </c>
    </row>
    <row r="5174" spans="1:14" x14ac:dyDescent="0.25">
      <c r="A5174" s="12" t="s">
        <v>4977</v>
      </c>
      <c r="B5174" s="12" t="s">
        <v>82</v>
      </c>
      <c r="C5174" s="12">
        <v>75</v>
      </c>
      <c r="D5174" s="12">
        <v>0.56200000000000006</v>
      </c>
      <c r="E5174" s="12">
        <v>0.56599999999999995</v>
      </c>
      <c r="F5174" s="12">
        <v>0.46200000000000002</v>
      </c>
      <c r="G5174" s="12">
        <v>8008.34</v>
      </c>
      <c r="H5174" s="13">
        <v>1</v>
      </c>
      <c r="I5174" t="str">
        <f>CONCATENATE(Tabela_Brasil[[#This Row],[Município]],"-",Tabela_Brasil[[#This Row],[Estado]])</f>
        <v>Areia De Baraúnas-PB</v>
      </c>
      <c r="J5174">
        <f>IF(Tabela_Brasil[[#This Row],[IDHM]]&lt;=0.599,1,0)</f>
        <v>1</v>
      </c>
      <c r="K5174" t="str">
        <f>IF(Tabela_Brasil[[#This Row],[IDHM]]&lt;=0.55,"Baixo",IF(Tabela_Brasil[[#This Row],[IDHM]]&lt;=0.699,"Médio",IF(Tabela_Brasil[[#This Row],[IDHM]]&lt;=0.799,"Alto","Muito Alto")))</f>
        <v>Médio</v>
      </c>
      <c r="L5174" t="str">
        <f>VLOOKUP(Tabela_Brasil[[#This Row],[Estado]],'De-Para_Estado_Regiao'!$B$3:$C$29,2,FALSE)</f>
        <v>Nordeste</v>
      </c>
      <c r="M5174">
        <f>IF(Tabela_Brasil[[#This Row],[IBGE_1-4]]&gt;=951,1,0)</f>
        <v>0</v>
      </c>
      <c r="N5174">
        <f>IF(Tabela_Brasil[[#This Row],[COMP_P]]&lt;=2,1,0)</f>
        <v>1</v>
      </c>
    </row>
    <row r="5175" spans="1:14" x14ac:dyDescent="0.25">
      <c r="A5175" s="9" t="s">
        <v>4978</v>
      </c>
      <c r="B5175" s="9" t="s">
        <v>118</v>
      </c>
      <c r="C5175" s="9">
        <v>81</v>
      </c>
      <c r="D5175" s="9">
        <v>0.57999999999999996</v>
      </c>
      <c r="E5175" s="9">
        <v>0.53700000000000003</v>
      </c>
      <c r="F5175" s="9">
        <v>0.47699999999999998</v>
      </c>
      <c r="G5175" s="9">
        <v>6967.75</v>
      </c>
      <c r="H5175" s="10">
        <v>1</v>
      </c>
      <c r="I5175" t="str">
        <f>CONCATENATE(Tabela_Brasil[[#This Row],[Município]],"-",Tabela_Brasil[[#This Row],[Estado]])</f>
        <v>Olho D'Água Do Piauí-PI</v>
      </c>
      <c r="J5175">
        <f>IF(Tabela_Brasil[[#This Row],[IDHM]]&lt;=0.599,1,0)</f>
        <v>1</v>
      </c>
      <c r="K5175" t="str">
        <f>IF(Tabela_Brasil[[#This Row],[IDHM]]&lt;=0.55,"Baixo",IF(Tabela_Brasil[[#This Row],[IDHM]]&lt;=0.699,"Médio",IF(Tabela_Brasil[[#This Row],[IDHM]]&lt;=0.799,"Alto","Muito Alto")))</f>
        <v>Médio</v>
      </c>
      <c r="L5175" t="str">
        <f>VLOOKUP(Tabela_Brasil[[#This Row],[Estado]],'De-Para_Estado_Regiao'!$B$3:$C$29,2,FALSE)</f>
        <v>Nordeste</v>
      </c>
      <c r="M5175">
        <f>IF(Tabela_Brasil[[#This Row],[IBGE_1-4]]&gt;=951,1,0)</f>
        <v>0</v>
      </c>
      <c r="N5175">
        <f>IF(Tabela_Brasil[[#This Row],[COMP_P]]&lt;=2,1,0)</f>
        <v>1</v>
      </c>
    </row>
    <row r="5176" spans="1:14" x14ac:dyDescent="0.25">
      <c r="A5176" s="12" t="s">
        <v>4979</v>
      </c>
      <c r="B5176" s="12" t="s">
        <v>118</v>
      </c>
      <c r="C5176" s="12">
        <v>62</v>
      </c>
      <c r="D5176" s="12">
        <v>0.55000000000000004</v>
      </c>
      <c r="E5176" s="12">
        <v>0.52</v>
      </c>
      <c r="F5176" s="12">
        <v>0.433</v>
      </c>
      <c r="G5176" s="12">
        <v>6382.4</v>
      </c>
      <c r="H5176" s="13">
        <v>6</v>
      </c>
      <c r="I5176" t="str">
        <f>CONCATENATE(Tabela_Brasil[[#This Row],[Município]],"-",Tabela_Brasil[[#This Row],[Estado]])</f>
        <v>São Luis Do Piauí-PI</v>
      </c>
      <c r="J5176">
        <f>IF(Tabela_Brasil[[#This Row],[IDHM]]&lt;=0.599,1,0)</f>
        <v>1</v>
      </c>
      <c r="K5176" t="str">
        <f>IF(Tabela_Brasil[[#This Row],[IDHM]]&lt;=0.55,"Baixo",IF(Tabela_Brasil[[#This Row],[IDHM]]&lt;=0.699,"Médio",IF(Tabela_Brasil[[#This Row],[IDHM]]&lt;=0.799,"Alto","Muito Alto")))</f>
        <v>Baixo</v>
      </c>
      <c r="L5176" t="str">
        <f>VLOOKUP(Tabela_Brasil[[#This Row],[Estado]],'De-Para_Estado_Regiao'!$B$3:$C$29,2,FALSE)</f>
        <v>Nordeste</v>
      </c>
      <c r="M5176">
        <f>IF(Tabela_Brasil[[#This Row],[IBGE_1-4]]&gt;=951,1,0)</f>
        <v>0</v>
      </c>
      <c r="N5176">
        <f>IF(Tabela_Brasil[[#This Row],[COMP_P]]&lt;=2,1,0)</f>
        <v>0</v>
      </c>
    </row>
    <row r="5177" spans="1:14" x14ac:dyDescent="0.25">
      <c r="A5177" s="9" t="s">
        <v>4980</v>
      </c>
      <c r="B5177" s="9" t="s">
        <v>118</v>
      </c>
      <c r="C5177" s="9">
        <v>18</v>
      </c>
      <c r="D5177" s="9">
        <v>0.51900000000000002</v>
      </c>
      <c r="E5177" s="9">
        <v>0.502</v>
      </c>
      <c r="F5177" s="9">
        <v>0.378</v>
      </c>
      <c r="G5177" s="9">
        <v>6728.67</v>
      </c>
      <c r="H5177" s="10">
        <v>0</v>
      </c>
      <c r="I5177" t="str">
        <f>CONCATENATE(Tabela_Brasil[[#This Row],[Município]],"-",Tabela_Brasil[[#This Row],[Estado]])</f>
        <v>Aroeiras Do Itaim-PI</v>
      </c>
      <c r="J5177">
        <f>IF(Tabela_Brasil[[#This Row],[IDHM]]&lt;=0.599,1,0)</f>
        <v>1</v>
      </c>
      <c r="K5177" t="str">
        <f>IF(Tabela_Brasil[[#This Row],[IDHM]]&lt;=0.55,"Baixo",IF(Tabela_Brasil[[#This Row],[IDHM]]&lt;=0.699,"Médio",IF(Tabela_Brasil[[#This Row],[IDHM]]&lt;=0.799,"Alto","Muito Alto")))</f>
        <v>Baixo</v>
      </c>
      <c r="L5177" t="str">
        <f>VLOOKUP(Tabela_Brasil[[#This Row],[Estado]],'De-Para_Estado_Regiao'!$B$3:$C$29,2,FALSE)</f>
        <v>Nordeste</v>
      </c>
      <c r="M5177">
        <f>IF(Tabela_Brasil[[#This Row],[IBGE_1-4]]&gt;=951,1,0)</f>
        <v>0</v>
      </c>
      <c r="N5177">
        <f>IF(Tabela_Brasil[[#This Row],[COMP_P]]&lt;=2,1,0)</f>
        <v>1</v>
      </c>
    </row>
    <row r="5178" spans="1:14" x14ac:dyDescent="0.25">
      <c r="A5178" s="12" t="s">
        <v>4981</v>
      </c>
      <c r="B5178" s="12" t="s">
        <v>33</v>
      </c>
      <c r="C5178" s="12">
        <v>41</v>
      </c>
      <c r="D5178" s="12">
        <v>0.72499999999999998</v>
      </c>
      <c r="E5178" s="12">
        <v>0.72399999999999998</v>
      </c>
      <c r="F5178" s="12">
        <v>0.65700000000000003</v>
      </c>
      <c r="G5178" s="12">
        <v>14291.76</v>
      </c>
      <c r="H5178" s="13">
        <v>1</v>
      </c>
      <c r="I5178" t="str">
        <f>CONCATENATE(Tabela_Brasil[[#This Row],[Município]],"-",Tabela_Brasil[[#This Row],[Estado]])</f>
        <v>Anhanguera-GO</v>
      </c>
      <c r="J5178">
        <f>IF(Tabela_Brasil[[#This Row],[IDHM]]&lt;=0.599,1,0)</f>
        <v>0</v>
      </c>
      <c r="K5178" t="str">
        <f>IF(Tabela_Brasil[[#This Row],[IDHM]]&lt;=0.55,"Baixo",IF(Tabela_Brasil[[#This Row],[IDHM]]&lt;=0.699,"Médio",IF(Tabela_Brasil[[#This Row],[IDHM]]&lt;=0.799,"Alto","Muito Alto")))</f>
        <v>Alto</v>
      </c>
      <c r="L5178" t="str">
        <f>VLOOKUP(Tabela_Brasil[[#This Row],[Estado]],'De-Para_Estado_Regiao'!$B$3:$C$29,2,FALSE)</f>
        <v>Centro-Oeste</v>
      </c>
      <c r="M5178">
        <f>IF(Tabela_Brasil[[#This Row],[IBGE_1-4]]&gt;=951,1,0)</f>
        <v>0</v>
      </c>
      <c r="N5178">
        <f>IF(Tabela_Brasil[[#This Row],[COMP_P]]&lt;=2,1,0)</f>
        <v>1</v>
      </c>
    </row>
    <row r="5179" spans="1:14" x14ac:dyDescent="0.25">
      <c r="A5179" s="9" t="s">
        <v>4982</v>
      </c>
      <c r="B5179" s="9" t="s">
        <v>118</v>
      </c>
      <c r="C5179" s="9">
        <v>72</v>
      </c>
      <c r="D5179" s="9">
        <v>0.61899999999999999</v>
      </c>
      <c r="E5179" s="9">
        <v>0.52400000000000002</v>
      </c>
      <c r="F5179" s="9">
        <v>0.58199999999999996</v>
      </c>
      <c r="G5179" s="9">
        <v>6295.53</v>
      </c>
      <c r="H5179" s="10">
        <v>2</v>
      </c>
      <c r="I5179" t="str">
        <f>CONCATENATE(Tabela_Brasil[[#This Row],[Município]],"-",Tabela_Brasil[[#This Row],[Estado]])</f>
        <v>Santo Antônio Dos Milagres-PI</v>
      </c>
      <c r="J5179">
        <f>IF(Tabela_Brasil[[#This Row],[IDHM]]&lt;=0.599,1,0)</f>
        <v>0</v>
      </c>
      <c r="K5179" t="str">
        <f>IF(Tabela_Brasil[[#This Row],[IDHM]]&lt;=0.55,"Baixo",IF(Tabela_Brasil[[#This Row],[IDHM]]&lt;=0.699,"Médio",IF(Tabela_Brasil[[#This Row],[IDHM]]&lt;=0.799,"Alto","Muito Alto")))</f>
        <v>Médio</v>
      </c>
      <c r="L5179" t="str">
        <f>VLOOKUP(Tabela_Brasil[[#This Row],[Estado]],'De-Para_Estado_Regiao'!$B$3:$C$29,2,FALSE)</f>
        <v>Nordeste</v>
      </c>
      <c r="M5179">
        <f>IF(Tabela_Brasil[[#This Row],[IBGE_1-4]]&gt;=951,1,0)</f>
        <v>0</v>
      </c>
      <c r="N5179">
        <f>IF(Tabela_Brasil[[#This Row],[COMP_P]]&lt;=2,1,0)</f>
        <v>1</v>
      </c>
    </row>
    <row r="5180" spans="1:14" x14ac:dyDescent="0.25">
      <c r="A5180" s="12" t="s">
        <v>4983</v>
      </c>
      <c r="B5180" s="12" t="s">
        <v>118</v>
      </c>
      <c r="C5180" s="12">
        <v>70</v>
      </c>
      <c r="D5180" s="12">
        <v>0.623</v>
      </c>
      <c r="E5180" s="12">
        <v>0.57899999999999996</v>
      </c>
      <c r="F5180" s="12">
        <v>0.53300000000000003</v>
      </c>
      <c r="G5180" s="12">
        <v>9484.02</v>
      </c>
      <c r="H5180" s="13">
        <v>1</v>
      </c>
      <c r="I5180" t="str">
        <f>CONCATENATE(Tabela_Brasil[[#This Row],[Município]],"-",Tabela_Brasil[[#This Row],[Estado]])</f>
        <v>Miguel Leão-PI</v>
      </c>
      <c r="J5180">
        <f>IF(Tabela_Brasil[[#This Row],[IDHM]]&lt;=0.599,1,0)</f>
        <v>0</v>
      </c>
      <c r="K5180" t="str">
        <f>IF(Tabela_Brasil[[#This Row],[IDHM]]&lt;=0.55,"Baixo",IF(Tabela_Brasil[[#This Row],[IDHM]]&lt;=0.699,"Médio",IF(Tabela_Brasil[[#This Row],[IDHM]]&lt;=0.799,"Alto","Muito Alto")))</f>
        <v>Médio</v>
      </c>
      <c r="L5180" t="str">
        <f>VLOOKUP(Tabela_Brasil[[#This Row],[Estado]],'De-Para_Estado_Regiao'!$B$3:$C$29,2,FALSE)</f>
        <v>Nordeste</v>
      </c>
      <c r="M5180">
        <f>IF(Tabela_Brasil[[#This Row],[IBGE_1-4]]&gt;=951,1,0)</f>
        <v>0</v>
      </c>
      <c r="N5180">
        <f>IF(Tabela_Brasil[[#This Row],[COMP_P]]&lt;=2,1,0)</f>
        <v>1</v>
      </c>
    </row>
    <row r="5181" spans="1:14" x14ac:dyDescent="0.25">
      <c r="A5181" s="9" t="s">
        <v>4984</v>
      </c>
      <c r="B5181" s="9" t="s">
        <v>16</v>
      </c>
      <c r="C5181" s="9">
        <v>258</v>
      </c>
      <c r="D5181" s="9">
        <v>0.747</v>
      </c>
      <c r="E5181" s="9">
        <v>0.70599999999999996</v>
      </c>
      <c r="F5181" s="9">
        <v>0.71099999999999997</v>
      </c>
      <c r="G5181" s="9">
        <v>153860.04999999999</v>
      </c>
      <c r="H5181" s="10">
        <v>2</v>
      </c>
      <c r="I5181" t="str">
        <f>CONCATENATE(Tabela_Brasil[[#This Row],[Município]],"-",Tabela_Brasil[[#This Row],[Estado]])</f>
        <v>Confins-MG</v>
      </c>
      <c r="J5181">
        <f>IF(Tabela_Brasil[[#This Row],[IDHM]]&lt;=0.599,1,0)</f>
        <v>0</v>
      </c>
      <c r="K5181" t="str">
        <f>IF(Tabela_Brasil[[#This Row],[IDHM]]&lt;=0.55,"Baixo",IF(Tabela_Brasil[[#This Row],[IDHM]]&lt;=0.699,"Médio",IF(Tabela_Brasil[[#This Row],[IDHM]]&lt;=0.799,"Alto","Muito Alto")))</f>
        <v>Alto</v>
      </c>
      <c r="L5181" t="str">
        <f>VLOOKUP(Tabela_Brasil[[#This Row],[Estado]],'De-Para_Estado_Regiao'!$B$3:$C$29,2,FALSE)</f>
        <v>Sudeste</v>
      </c>
      <c r="M5181">
        <f>IF(Tabela_Brasil[[#This Row],[IBGE_1-4]]&gt;=951,1,0)</f>
        <v>0</v>
      </c>
      <c r="N5181">
        <f>IF(Tabela_Brasil[[#This Row],[COMP_P]]&lt;=2,1,0)</f>
        <v>1</v>
      </c>
    </row>
    <row r="5182" spans="1:14" x14ac:dyDescent="0.25">
      <c r="A5182" s="12" t="s">
        <v>3301</v>
      </c>
      <c r="B5182" s="12" t="s">
        <v>87</v>
      </c>
      <c r="C5182" s="12">
        <v>861</v>
      </c>
      <c r="D5182" s="12">
        <v>0.60699999999999998</v>
      </c>
      <c r="E5182" s="12">
        <v>0.56100000000000005</v>
      </c>
      <c r="F5182" s="12">
        <v>0.53500000000000003</v>
      </c>
      <c r="G5182" s="12">
        <v>56655.59</v>
      </c>
      <c r="H5182" s="13">
        <v>2</v>
      </c>
      <c r="I5182" t="str">
        <f>CONCATENATE(Tabela_Brasil[[#This Row],[Município]],"-",Tabela_Brasil[[#This Row],[Estado]])</f>
        <v>Davinópolis-MA</v>
      </c>
      <c r="J5182">
        <f>IF(Tabela_Brasil[[#This Row],[IDHM]]&lt;=0.599,1,0)</f>
        <v>0</v>
      </c>
      <c r="K5182" t="str">
        <f>IF(Tabela_Brasil[[#This Row],[IDHM]]&lt;=0.55,"Baixo",IF(Tabela_Brasil[[#This Row],[IDHM]]&lt;=0.699,"Médio",IF(Tabela_Brasil[[#This Row],[IDHM]]&lt;=0.799,"Alto","Muito Alto")))</f>
        <v>Médio</v>
      </c>
      <c r="L5182" t="str">
        <f>VLOOKUP(Tabela_Brasil[[#This Row],[Estado]],'De-Para_Estado_Regiao'!$B$3:$C$29,2,FALSE)</f>
        <v>Nordeste</v>
      </c>
      <c r="M5182">
        <f>IF(Tabela_Brasil[[#This Row],[IBGE_1-4]]&gt;=951,1,0)</f>
        <v>0</v>
      </c>
      <c r="N5182">
        <f>IF(Tabela_Brasil[[#This Row],[COMP_P]]&lt;=2,1,0)</f>
        <v>1</v>
      </c>
    </row>
    <row r="5183" spans="1:14" x14ac:dyDescent="0.25">
      <c r="A5183" s="9" t="s">
        <v>2355</v>
      </c>
      <c r="B5183" s="9" t="s">
        <v>22</v>
      </c>
      <c r="C5183" s="9">
        <v>141</v>
      </c>
      <c r="D5183" s="9">
        <v>0.72</v>
      </c>
      <c r="E5183" s="9">
        <v>0.70699999999999996</v>
      </c>
      <c r="F5183" s="9">
        <v>0.64200000000000002</v>
      </c>
      <c r="G5183" s="9">
        <v>111938.99</v>
      </c>
      <c r="H5183" s="10">
        <v>3</v>
      </c>
      <c r="I5183" t="str">
        <f>CONCATENATE(Tabela_Brasil[[#This Row],[Município]],"-",Tabela_Brasil[[#This Row],[Estado]])</f>
        <v>Indianópolis-PR</v>
      </c>
      <c r="J5183">
        <f>IF(Tabela_Brasil[[#This Row],[IDHM]]&lt;=0.599,1,0)</f>
        <v>0</v>
      </c>
      <c r="K5183" t="str">
        <f>IF(Tabela_Brasil[[#This Row],[IDHM]]&lt;=0.55,"Baixo",IF(Tabela_Brasil[[#This Row],[IDHM]]&lt;=0.699,"Médio",IF(Tabela_Brasil[[#This Row],[IDHM]]&lt;=0.799,"Alto","Muito Alto")))</f>
        <v>Alto</v>
      </c>
      <c r="L5183" t="str">
        <f>VLOOKUP(Tabela_Brasil[[#This Row],[Estado]],'De-Para_Estado_Regiao'!$B$3:$C$29,2,FALSE)</f>
        <v>Sul</v>
      </c>
      <c r="M5183">
        <f>IF(Tabela_Brasil[[#This Row],[IBGE_1-4]]&gt;=951,1,0)</f>
        <v>0</v>
      </c>
      <c r="N5183">
        <f>IF(Tabela_Brasil[[#This Row],[COMP_P]]&lt;=2,1,0)</f>
        <v>0</v>
      </c>
    </row>
    <row r="5184" spans="1:14" x14ac:dyDescent="0.25">
      <c r="A5184" s="12" t="s">
        <v>4985</v>
      </c>
      <c r="B5184" s="12" t="s">
        <v>29</v>
      </c>
      <c r="C5184" s="12">
        <v>867</v>
      </c>
      <c r="D5184" s="12">
        <v>0.61099999999999999</v>
      </c>
      <c r="E5184" s="12">
        <v>0.63300000000000001</v>
      </c>
      <c r="F5184" s="12">
        <v>0.443</v>
      </c>
      <c r="G5184" s="12">
        <v>13256.05</v>
      </c>
      <c r="H5184" s="13">
        <v>13</v>
      </c>
      <c r="I5184" t="str">
        <f>CONCATENATE(Tabela_Brasil[[#This Row],[Município]],"-",Tabela_Brasil[[#This Row],[Estado]])</f>
        <v>Colniza-MT</v>
      </c>
      <c r="J5184">
        <f>IF(Tabela_Brasil[[#This Row],[IDHM]]&lt;=0.599,1,0)</f>
        <v>0</v>
      </c>
      <c r="K5184" t="str">
        <f>IF(Tabela_Brasil[[#This Row],[IDHM]]&lt;=0.55,"Baixo",IF(Tabela_Brasil[[#This Row],[IDHM]]&lt;=0.699,"Médio",IF(Tabela_Brasil[[#This Row],[IDHM]]&lt;=0.799,"Alto","Muito Alto")))</f>
        <v>Médio</v>
      </c>
      <c r="L5184" t="str">
        <f>VLOOKUP(Tabela_Brasil[[#This Row],[Estado]],'De-Para_Estado_Regiao'!$B$3:$C$29,2,FALSE)</f>
        <v>Centro-Oeste</v>
      </c>
      <c r="M5184">
        <f>IF(Tabela_Brasil[[#This Row],[IBGE_1-4]]&gt;=951,1,0)</f>
        <v>0</v>
      </c>
      <c r="N5184">
        <f>IF(Tabela_Brasil[[#This Row],[COMP_P]]&lt;=2,1,0)</f>
        <v>0</v>
      </c>
    </row>
    <row r="5185" spans="1:14" x14ac:dyDescent="0.25">
      <c r="A5185" s="9" t="s">
        <v>4986</v>
      </c>
      <c r="B5185" s="9" t="s">
        <v>7</v>
      </c>
      <c r="C5185" s="9">
        <v>300</v>
      </c>
      <c r="D5185" s="9">
        <v>0.7</v>
      </c>
      <c r="E5185" s="9">
        <v>0.67200000000000004</v>
      </c>
      <c r="F5185" s="9">
        <v>0.60399999999999998</v>
      </c>
      <c r="G5185" s="9">
        <v>73629.22</v>
      </c>
      <c r="H5185" s="10">
        <v>7</v>
      </c>
      <c r="I5185" t="str">
        <f>CONCATENATE(Tabela_Brasil[[#This Row],[Município]],"-",Tabela_Brasil[[#This Row],[Estado]])</f>
        <v>Ubarana-SP</v>
      </c>
      <c r="J5185">
        <f>IF(Tabela_Brasil[[#This Row],[IDHM]]&lt;=0.599,1,0)</f>
        <v>0</v>
      </c>
      <c r="K5185" t="str">
        <f>IF(Tabela_Brasil[[#This Row],[IDHM]]&lt;=0.55,"Baixo",IF(Tabela_Brasil[[#This Row],[IDHM]]&lt;=0.699,"Médio",IF(Tabela_Brasil[[#This Row],[IDHM]]&lt;=0.799,"Alto","Muito Alto")))</f>
        <v>Alto</v>
      </c>
      <c r="L5185" t="str">
        <f>VLOOKUP(Tabela_Brasil[[#This Row],[Estado]],'De-Para_Estado_Regiao'!$B$3:$C$29,2,FALSE)</f>
        <v>Sudeste</v>
      </c>
      <c r="M5185">
        <f>IF(Tabela_Brasil[[#This Row],[IBGE_1-4]]&gt;=951,1,0)</f>
        <v>0</v>
      </c>
      <c r="N5185">
        <f>IF(Tabela_Brasil[[#This Row],[COMP_P]]&lt;=2,1,0)</f>
        <v>0</v>
      </c>
    </row>
    <row r="5186" spans="1:14" x14ac:dyDescent="0.25">
      <c r="A5186" s="12" t="s">
        <v>4987</v>
      </c>
      <c r="B5186" s="12" t="s">
        <v>53</v>
      </c>
      <c r="C5186" s="12">
        <v>207</v>
      </c>
      <c r="D5186" s="12">
        <v>0.64200000000000002</v>
      </c>
      <c r="E5186" s="12">
        <v>0.65500000000000003</v>
      </c>
      <c r="F5186" s="12">
        <v>0.505</v>
      </c>
      <c r="G5186" s="12">
        <v>52156.75</v>
      </c>
      <c r="H5186" s="13">
        <v>2</v>
      </c>
      <c r="I5186" t="str">
        <f>CONCATENATE(Tabela_Brasil[[#This Row],[Município]],"-",Tabela_Brasil[[#This Row],[Estado]])</f>
        <v>Santa Rita Do Pardo-MS</v>
      </c>
      <c r="J5186">
        <f>IF(Tabela_Brasil[[#This Row],[IDHM]]&lt;=0.599,1,0)</f>
        <v>0</v>
      </c>
      <c r="K5186" t="str">
        <f>IF(Tabela_Brasil[[#This Row],[IDHM]]&lt;=0.55,"Baixo",IF(Tabela_Brasil[[#This Row],[IDHM]]&lt;=0.699,"Médio",IF(Tabela_Brasil[[#This Row],[IDHM]]&lt;=0.799,"Alto","Muito Alto")))</f>
        <v>Médio</v>
      </c>
      <c r="L5186" t="str">
        <f>VLOOKUP(Tabela_Brasil[[#This Row],[Estado]],'De-Para_Estado_Regiao'!$B$3:$C$29,2,FALSE)</f>
        <v>Centro-Oeste</v>
      </c>
      <c r="M5186">
        <f>IF(Tabela_Brasil[[#This Row],[IBGE_1-4]]&gt;=951,1,0)</f>
        <v>0</v>
      </c>
      <c r="N5186">
        <f>IF(Tabela_Brasil[[#This Row],[COMP_P]]&lt;=2,1,0)</f>
        <v>1</v>
      </c>
    </row>
    <row r="5187" spans="1:14" x14ac:dyDescent="0.25">
      <c r="A5187" s="9" t="s">
        <v>4988</v>
      </c>
      <c r="B5187" s="9" t="s">
        <v>29</v>
      </c>
      <c r="C5187" s="9">
        <v>65</v>
      </c>
      <c r="D5187" s="9">
        <v>0.65500000000000003</v>
      </c>
      <c r="E5187" s="9">
        <v>0.65800000000000003</v>
      </c>
      <c r="F5187" s="9">
        <v>0.501</v>
      </c>
      <c r="G5187" s="9">
        <v>78575.22</v>
      </c>
      <c r="H5187" s="10">
        <v>2</v>
      </c>
      <c r="I5187" t="str">
        <f>CONCATENATE(Tabela_Brasil[[#This Row],[Município]],"-",Tabela_Brasil[[#This Row],[Estado]])</f>
        <v>Santo Antônio Do Leste-MT</v>
      </c>
      <c r="J5187">
        <f>IF(Tabela_Brasil[[#This Row],[IDHM]]&lt;=0.599,1,0)</f>
        <v>0</v>
      </c>
      <c r="K5187" t="str">
        <f>IF(Tabela_Brasil[[#This Row],[IDHM]]&lt;=0.55,"Baixo",IF(Tabela_Brasil[[#This Row],[IDHM]]&lt;=0.699,"Médio",IF(Tabela_Brasil[[#This Row],[IDHM]]&lt;=0.799,"Alto","Muito Alto")))</f>
        <v>Médio</v>
      </c>
      <c r="L5187" t="str">
        <f>VLOOKUP(Tabela_Brasil[[#This Row],[Estado]],'De-Para_Estado_Regiao'!$B$3:$C$29,2,FALSE)</f>
        <v>Centro-Oeste</v>
      </c>
      <c r="M5187">
        <f>IF(Tabela_Brasil[[#This Row],[IBGE_1-4]]&gt;=951,1,0)</f>
        <v>0</v>
      </c>
      <c r="N5187">
        <f>IF(Tabela_Brasil[[#This Row],[COMP_P]]&lt;=2,1,0)</f>
        <v>1</v>
      </c>
    </row>
    <row r="5188" spans="1:14" x14ac:dyDescent="0.25">
      <c r="A5188" s="12" t="s">
        <v>4989</v>
      </c>
      <c r="B5188" s="12" t="s">
        <v>87</v>
      </c>
      <c r="C5188" s="12">
        <v>281</v>
      </c>
      <c r="D5188" s="12">
        <v>0.629</v>
      </c>
      <c r="E5188" s="12">
        <v>0.55800000000000005</v>
      </c>
      <c r="F5188" s="12">
        <v>0.57999999999999996</v>
      </c>
      <c r="G5188" s="12">
        <v>20480.16</v>
      </c>
      <c r="H5188" s="13">
        <v>3</v>
      </c>
      <c r="I5188" t="str">
        <f>CONCATENATE(Tabela_Brasil[[#This Row],[Município]],"-",Tabela_Brasil[[#This Row],[Estado]])</f>
        <v>Bacabeira-MA</v>
      </c>
      <c r="J5188">
        <f>IF(Tabela_Brasil[[#This Row],[IDHM]]&lt;=0.599,1,0)</f>
        <v>0</v>
      </c>
      <c r="K5188" t="str">
        <f>IF(Tabela_Brasil[[#This Row],[IDHM]]&lt;=0.55,"Baixo",IF(Tabela_Brasil[[#This Row],[IDHM]]&lt;=0.699,"Médio",IF(Tabela_Brasil[[#This Row],[IDHM]]&lt;=0.799,"Alto","Muito Alto")))</f>
        <v>Médio</v>
      </c>
      <c r="L5188" t="str">
        <f>VLOOKUP(Tabela_Brasil[[#This Row],[Estado]],'De-Para_Estado_Regiao'!$B$3:$C$29,2,FALSE)</f>
        <v>Nordeste</v>
      </c>
      <c r="M5188">
        <f>IF(Tabela_Brasil[[#This Row],[IBGE_1-4]]&gt;=951,1,0)</f>
        <v>0</v>
      </c>
      <c r="N5188">
        <f>IF(Tabela_Brasil[[#This Row],[COMP_P]]&lt;=2,1,0)</f>
        <v>0</v>
      </c>
    </row>
    <row r="5189" spans="1:14" x14ac:dyDescent="0.25">
      <c r="A5189" s="9" t="s">
        <v>4990</v>
      </c>
      <c r="B5189" s="9" t="s">
        <v>16</v>
      </c>
      <c r="C5189" s="9">
        <v>581</v>
      </c>
      <c r="D5189" s="9">
        <v>0.63900000000000001</v>
      </c>
      <c r="E5189" s="9">
        <v>0.67200000000000004</v>
      </c>
      <c r="F5189" s="9">
        <v>0.48099999999999998</v>
      </c>
      <c r="G5189" s="9">
        <v>33213.760000000002</v>
      </c>
      <c r="H5189" s="10">
        <v>2</v>
      </c>
      <c r="I5189" t="str">
        <f>CONCATENATE(Tabela_Brasil[[#This Row],[Município]],"-",Tabela_Brasil[[#This Row],[Estado]])</f>
        <v>Delta-MG</v>
      </c>
      <c r="J5189">
        <f>IF(Tabela_Brasil[[#This Row],[IDHM]]&lt;=0.599,1,0)</f>
        <v>0</v>
      </c>
      <c r="K5189" t="str">
        <f>IF(Tabela_Brasil[[#This Row],[IDHM]]&lt;=0.55,"Baixo",IF(Tabela_Brasil[[#This Row],[IDHM]]&lt;=0.699,"Médio",IF(Tabela_Brasil[[#This Row],[IDHM]]&lt;=0.799,"Alto","Muito Alto")))</f>
        <v>Médio</v>
      </c>
      <c r="L5189" t="str">
        <f>VLOOKUP(Tabela_Brasil[[#This Row],[Estado]],'De-Para_Estado_Regiao'!$B$3:$C$29,2,FALSE)</f>
        <v>Sudeste</v>
      </c>
      <c r="M5189">
        <f>IF(Tabela_Brasil[[#This Row],[IBGE_1-4]]&gt;=951,1,0)</f>
        <v>0</v>
      </c>
      <c r="N5189">
        <f>IF(Tabela_Brasil[[#This Row],[COMP_P]]&lt;=2,1,0)</f>
        <v>1</v>
      </c>
    </row>
    <row r="5190" spans="1:14" x14ac:dyDescent="0.25">
      <c r="A5190" s="12" t="s">
        <v>4991</v>
      </c>
      <c r="B5190" s="12" t="s">
        <v>19</v>
      </c>
      <c r="C5190" s="12">
        <v>1134</v>
      </c>
      <c r="D5190" s="12">
        <v>0.59299999999999997</v>
      </c>
      <c r="E5190" s="12">
        <v>0.58299999999999996</v>
      </c>
      <c r="F5190" s="12">
        <v>0.47899999999999998</v>
      </c>
      <c r="G5190" s="12">
        <v>12134.82</v>
      </c>
      <c r="H5190" s="13">
        <v>18</v>
      </c>
      <c r="I5190" t="str">
        <f>CONCATENATE(Tabela_Brasil[[#This Row],[Município]],"-",Tabela_Brasil[[#This Row],[Estado]])</f>
        <v>Tamandaré-PE</v>
      </c>
      <c r="J5190">
        <f>IF(Tabela_Brasil[[#This Row],[IDHM]]&lt;=0.599,1,0)</f>
        <v>1</v>
      </c>
      <c r="K5190" t="str">
        <f>IF(Tabela_Brasil[[#This Row],[IDHM]]&lt;=0.55,"Baixo",IF(Tabela_Brasil[[#This Row],[IDHM]]&lt;=0.699,"Médio",IF(Tabela_Brasil[[#This Row],[IDHM]]&lt;=0.799,"Alto","Muito Alto")))</f>
        <v>Médio</v>
      </c>
      <c r="L5190" t="str">
        <f>VLOOKUP(Tabela_Brasil[[#This Row],[Estado]],'De-Para_Estado_Regiao'!$B$3:$C$29,2,FALSE)</f>
        <v>Nordeste</v>
      </c>
      <c r="M5190">
        <f>IF(Tabela_Brasil[[#This Row],[IBGE_1-4]]&gt;=951,1,0)</f>
        <v>1</v>
      </c>
      <c r="N5190">
        <f>IF(Tabela_Brasil[[#This Row],[COMP_P]]&lt;=2,1,0)</f>
        <v>0</v>
      </c>
    </row>
    <row r="5191" spans="1:14" x14ac:dyDescent="0.25">
      <c r="A5191" s="9" t="s">
        <v>1632</v>
      </c>
      <c r="B5191" s="9" t="s">
        <v>270</v>
      </c>
      <c r="C5191" s="9">
        <v>392</v>
      </c>
      <c r="D5191" s="9">
        <v>0.626</v>
      </c>
      <c r="E5191" s="9">
        <v>0.59699999999999998</v>
      </c>
      <c r="F5191" s="9">
        <v>0.50900000000000001</v>
      </c>
      <c r="G5191" s="9">
        <v>20898.61</v>
      </c>
      <c r="H5191" s="10">
        <v>0</v>
      </c>
      <c r="I5191" t="str">
        <f>CONCATENATE(Tabela_Brasil[[#This Row],[Município]],"-",Tabela_Brasil[[#This Row],[Estado]])</f>
        <v>Bonfim-RR</v>
      </c>
      <c r="J5191">
        <f>IF(Tabela_Brasil[[#This Row],[IDHM]]&lt;=0.599,1,0)</f>
        <v>0</v>
      </c>
      <c r="K5191" t="str">
        <f>IF(Tabela_Brasil[[#This Row],[IDHM]]&lt;=0.55,"Baixo",IF(Tabela_Brasil[[#This Row],[IDHM]]&lt;=0.699,"Médio",IF(Tabela_Brasil[[#This Row],[IDHM]]&lt;=0.799,"Alto","Muito Alto")))</f>
        <v>Médio</v>
      </c>
      <c r="L5191" t="str">
        <f>VLOOKUP(Tabela_Brasil[[#This Row],[Estado]],'De-Para_Estado_Regiao'!$B$3:$C$29,2,FALSE)</f>
        <v>Norte</v>
      </c>
      <c r="M5191">
        <f>IF(Tabela_Brasil[[#This Row],[IBGE_1-4]]&gt;=951,1,0)</f>
        <v>0</v>
      </c>
      <c r="N5191">
        <f>IF(Tabela_Brasil[[#This Row],[COMP_P]]&lt;=2,1,0)</f>
        <v>1</v>
      </c>
    </row>
    <row r="5192" spans="1:14" x14ac:dyDescent="0.25">
      <c r="A5192" s="12" t="s">
        <v>4992</v>
      </c>
      <c r="B5192" s="12" t="s">
        <v>22</v>
      </c>
      <c r="C5192" s="12">
        <v>265</v>
      </c>
      <c r="D5192" s="12">
        <v>0.69799999999999995</v>
      </c>
      <c r="E5192" s="12">
        <v>0.71699999999999997</v>
      </c>
      <c r="F5192" s="12">
        <v>0.59099999999999997</v>
      </c>
      <c r="G5192" s="12">
        <v>35812</v>
      </c>
      <c r="H5192" s="13">
        <v>1</v>
      </c>
      <c r="I5192" t="str">
        <f>CONCATENATE(Tabela_Brasil[[#This Row],[Município]],"-",Tabela_Brasil[[#This Row],[Estado]])</f>
        <v>Mariópolis-PR</v>
      </c>
      <c r="J5192">
        <f>IF(Tabela_Brasil[[#This Row],[IDHM]]&lt;=0.599,1,0)</f>
        <v>0</v>
      </c>
      <c r="K5192" t="str">
        <f>IF(Tabela_Brasil[[#This Row],[IDHM]]&lt;=0.55,"Baixo",IF(Tabela_Brasil[[#This Row],[IDHM]]&lt;=0.699,"Médio",IF(Tabela_Brasil[[#This Row],[IDHM]]&lt;=0.799,"Alto","Muito Alto")))</f>
        <v>Médio</v>
      </c>
      <c r="L5192" t="str">
        <f>VLOOKUP(Tabela_Brasil[[#This Row],[Estado]],'De-Para_Estado_Regiao'!$B$3:$C$29,2,FALSE)</f>
        <v>Sul</v>
      </c>
      <c r="M5192">
        <f>IF(Tabela_Brasil[[#This Row],[IBGE_1-4]]&gt;=951,1,0)</f>
        <v>0</v>
      </c>
      <c r="N5192">
        <f>IF(Tabela_Brasil[[#This Row],[COMP_P]]&lt;=2,1,0)</f>
        <v>1</v>
      </c>
    </row>
    <row r="5193" spans="1:14" x14ac:dyDescent="0.25">
      <c r="A5193" s="9" t="s">
        <v>4993</v>
      </c>
      <c r="B5193" s="9" t="s">
        <v>148</v>
      </c>
      <c r="C5193" s="9">
        <v>159</v>
      </c>
      <c r="D5193" s="9">
        <v>0.61299999999999999</v>
      </c>
      <c r="E5193" s="9">
        <v>0.63</v>
      </c>
      <c r="F5193" s="9">
        <v>0.47299999999999998</v>
      </c>
      <c r="G5193" s="9">
        <v>27040.6</v>
      </c>
      <c r="H5193" s="10">
        <v>2</v>
      </c>
      <c r="I5193" t="str">
        <f>CONCATENATE(Tabela_Brasil[[#This Row],[Município]],"-",Tabela_Brasil[[#This Row],[Estado]])</f>
        <v>Corumbiara-RO</v>
      </c>
      <c r="J5193">
        <f>IF(Tabela_Brasil[[#This Row],[IDHM]]&lt;=0.599,1,0)</f>
        <v>0</v>
      </c>
      <c r="K5193" t="str">
        <f>IF(Tabela_Brasil[[#This Row],[IDHM]]&lt;=0.55,"Baixo",IF(Tabela_Brasil[[#This Row],[IDHM]]&lt;=0.699,"Médio",IF(Tabela_Brasil[[#This Row],[IDHM]]&lt;=0.799,"Alto","Muito Alto")))</f>
        <v>Médio</v>
      </c>
      <c r="L5193" t="str">
        <f>VLOOKUP(Tabela_Brasil[[#This Row],[Estado]],'De-Para_Estado_Regiao'!$B$3:$C$29,2,FALSE)</f>
        <v>Norte</v>
      </c>
      <c r="M5193">
        <f>IF(Tabela_Brasil[[#This Row],[IBGE_1-4]]&gt;=951,1,0)</f>
        <v>0</v>
      </c>
      <c r="N5193">
        <f>IF(Tabela_Brasil[[#This Row],[COMP_P]]&lt;=2,1,0)</f>
        <v>1</v>
      </c>
    </row>
    <row r="5194" spans="1:14" x14ac:dyDescent="0.25">
      <c r="A5194" s="12" t="s">
        <v>4994</v>
      </c>
      <c r="B5194" s="12" t="s">
        <v>14</v>
      </c>
      <c r="C5194" s="12">
        <v>20</v>
      </c>
      <c r="D5194" s="12">
        <v>0.70299999999999996</v>
      </c>
      <c r="E5194" s="12">
        <v>0.69199999999999995</v>
      </c>
      <c r="F5194" s="12">
        <v>0.59</v>
      </c>
      <c r="G5194" s="12">
        <v>92160.18</v>
      </c>
      <c r="H5194" s="13">
        <v>0</v>
      </c>
      <c r="I5194" t="str">
        <f>CONCATENATE(Tabela_Brasil[[#This Row],[Município]],"-",Tabela_Brasil[[#This Row],[Estado]])</f>
        <v>Boa Vista Do Cadeado-RS</v>
      </c>
      <c r="J5194">
        <f>IF(Tabela_Brasil[[#This Row],[IDHM]]&lt;=0.599,1,0)</f>
        <v>0</v>
      </c>
      <c r="K5194" t="str">
        <f>IF(Tabela_Brasil[[#This Row],[IDHM]]&lt;=0.55,"Baixo",IF(Tabela_Brasil[[#This Row],[IDHM]]&lt;=0.699,"Médio",IF(Tabela_Brasil[[#This Row],[IDHM]]&lt;=0.799,"Alto","Muito Alto")))</f>
        <v>Alto</v>
      </c>
      <c r="L5194" t="str">
        <f>VLOOKUP(Tabela_Brasil[[#This Row],[Estado]],'De-Para_Estado_Regiao'!$B$3:$C$29,2,FALSE)</f>
        <v>Sul</v>
      </c>
      <c r="M5194">
        <f>IF(Tabela_Brasil[[#This Row],[IBGE_1-4]]&gt;=951,1,0)</f>
        <v>0</v>
      </c>
      <c r="N5194">
        <f>IF(Tabela_Brasil[[#This Row],[COMP_P]]&lt;=2,1,0)</f>
        <v>1</v>
      </c>
    </row>
    <row r="5195" spans="1:14" x14ac:dyDescent="0.25">
      <c r="A5195" s="9" t="s">
        <v>4995</v>
      </c>
      <c r="B5195" s="9" t="s">
        <v>19</v>
      </c>
      <c r="C5195" s="9">
        <v>655</v>
      </c>
      <c r="D5195" s="9">
        <v>0.55000000000000004</v>
      </c>
      <c r="E5195" s="9">
        <v>0.55800000000000005</v>
      </c>
      <c r="F5195" s="9">
        <v>0.41399999999999998</v>
      </c>
      <c r="G5195" s="9">
        <v>12950.89</v>
      </c>
      <c r="H5195" s="10">
        <v>11</v>
      </c>
      <c r="I5195" t="str">
        <f>CONCATENATE(Tabela_Brasil[[#This Row],[Município]],"-",Tabela_Brasil[[#This Row],[Estado]])</f>
        <v>São Vicente Férrer-PE</v>
      </c>
      <c r="J5195">
        <f>IF(Tabela_Brasil[[#This Row],[IDHM]]&lt;=0.599,1,0)</f>
        <v>1</v>
      </c>
      <c r="K5195" t="str">
        <f>IF(Tabela_Brasil[[#This Row],[IDHM]]&lt;=0.55,"Baixo",IF(Tabela_Brasil[[#This Row],[IDHM]]&lt;=0.699,"Médio",IF(Tabela_Brasil[[#This Row],[IDHM]]&lt;=0.799,"Alto","Muito Alto")))</f>
        <v>Baixo</v>
      </c>
      <c r="L5195" t="str">
        <f>VLOOKUP(Tabela_Brasil[[#This Row],[Estado]],'De-Para_Estado_Regiao'!$B$3:$C$29,2,FALSE)</f>
        <v>Nordeste</v>
      </c>
      <c r="M5195">
        <f>IF(Tabela_Brasil[[#This Row],[IBGE_1-4]]&gt;=951,1,0)</f>
        <v>0</v>
      </c>
      <c r="N5195">
        <f>IF(Tabela_Brasil[[#This Row],[COMP_P]]&lt;=2,1,0)</f>
        <v>0</v>
      </c>
    </row>
    <row r="5196" spans="1:14" x14ac:dyDescent="0.25">
      <c r="A5196" s="12" t="s">
        <v>4996</v>
      </c>
      <c r="B5196" s="12" t="s">
        <v>22</v>
      </c>
      <c r="C5196" s="12">
        <v>621</v>
      </c>
      <c r="D5196" s="12">
        <v>0.66</v>
      </c>
      <c r="E5196" s="12">
        <v>0.64900000000000002</v>
      </c>
      <c r="F5196" s="12">
        <v>0.54600000000000004</v>
      </c>
      <c r="G5196" s="12">
        <v>15224.05</v>
      </c>
      <c r="H5196" s="13">
        <v>12</v>
      </c>
      <c r="I5196" t="str">
        <f>CONCATENATE(Tabela_Brasil[[#This Row],[Município]],"-",Tabela_Brasil[[#This Row],[Estado]])</f>
        <v>Curiúva-PR</v>
      </c>
      <c r="J5196">
        <f>IF(Tabela_Brasil[[#This Row],[IDHM]]&lt;=0.599,1,0)</f>
        <v>0</v>
      </c>
      <c r="K5196" t="str">
        <f>IF(Tabela_Brasil[[#This Row],[IDHM]]&lt;=0.55,"Baixo",IF(Tabela_Brasil[[#This Row],[IDHM]]&lt;=0.699,"Médio",IF(Tabela_Brasil[[#This Row],[IDHM]]&lt;=0.799,"Alto","Muito Alto")))</f>
        <v>Médio</v>
      </c>
      <c r="L5196" t="str">
        <f>VLOOKUP(Tabela_Brasil[[#This Row],[Estado]],'De-Para_Estado_Regiao'!$B$3:$C$29,2,FALSE)</f>
        <v>Sul</v>
      </c>
      <c r="M5196">
        <f>IF(Tabela_Brasil[[#This Row],[IBGE_1-4]]&gt;=951,1,0)</f>
        <v>0</v>
      </c>
      <c r="N5196">
        <f>IF(Tabela_Brasil[[#This Row],[COMP_P]]&lt;=2,1,0)</f>
        <v>0</v>
      </c>
    </row>
    <row r="5197" spans="1:14" x14ac:dyDescent="0.25">
      <c r="A5197" s="9" t="s">
        <v>4997</v>
      </c>
      <c r="B5197" s="9" t="s">
        <v>22</v>
      </c>
      <c r="C5197" s="9">
        <v>85</v>
      </c>
      <c r="D5197" s="9">
        <v>0.74199999999999999</v>
      </c>
      <c r="E5197" s="9">
        <v>0.70399999999999996</v>
      </c>
      <c r="F5197" s="9">
        <v>0.69499999999999995</v>
      </c>
      <c r="G5197" s="9">
        <v>67348.5</v>
      </c>
      <c r="H5197" s="10">
        <v>4</v>
      </c>
      <c r="I5197" t="str">
        <f>CONCATENATE(Tabela_Brasil[[#This Row],[Município]],"-",Tabela_Brasil[[#This Row],[Estado]])</f>
        <v>Bom Sucesso Do Sul-PR</v>
      </c>
      <c r="J5197">
        <f>IF(Tabela_Brasil[[#This Row],[IDHM]]&lt;=0.599,1,0)</f>
        <v>0</v>
      </c>
      <c r="K5197" t="str">
        <f>IF(Tabela_Brasil[[#This Row],[IDHM]]&lt;=0.55,"Baixo",IF(Tabela_Brasil[[#This Row],[IDHM]]&lt;=0.699,"Médio",IF(Tabela_Brasil[[#This Row],[IDHM]]&lt;=0.799,"Alto","Muito Alto")))</f>
        <v>Alto</v>
      </c>
      <c r="L5197" t="str">
        <f>VLOOKUP(Tabela_Brasil[[#This Row],[Estado]],'De-Para_Estado_Regiao'!$B$3:$C$29,2,FALSE)</f>
        <v>Sul</v>
      </c>
      <c r="M5197">
        <f>IF(Tabela_Brasil[[#This Row],[IBGE_1-4]]&gt;=951,1,0)</f>
        <v>0</v>
      </c>
      <c r="N5197">
        <f>IF(Tabela_Brasil[[#This Row],[COMP_P]]&lt;=2,1,0)</f>
        <v>0</v>
      </c>
    </row>
    <row r="5198" spans="1:14" x14ac:dyDescent="0.25">
      <c r="A5198" s="12" t="s">
        <v>4998</v>
      </c>
      <c r="B5198" s="12" t="s">
        <v>31</v>
      </c>
      <c r="C5198" s="12">
        <v>664</v>
      </c>
      <c r="D5198" s="12">
        <v>0.63600000000000001</v>
      </c>
      <c r="E5198" s="12">
        <v>0.58099999999999996</v>
      </c>
      <c r="F5198" s="12">
        <v>0.58799999999999997</v>
      </c>
      <c r="G5198" s="12">
        <v>10150.57</v>
      </c>
      <c r="H5198" s="13">
        <v>4</v>
      </c>
      <c r="I5198" t="str">
        <f>CONCATENATE(Tabela_Brasil[[#This Row],[Município]],"-",Tabela_Brasil[[#This Row],[Estado]])</f>
        <v>Pindoretama-CE</v>
      </c>
      <c r="J5198">
        <f>IF(Tabela_Brasil[[#This Row],[IDHM]]&lt;=0.599,1,0)</f>
        <v>0</v>
      </c>
      <c r="K5198" t="str">
        <f>IF(Tabela_Brasil[[#This Row],[IDHM]]&lt;=0.55,"Baixo",IF(Tabela_Brasil[[#This Row],[IDHM]]&lt;=0.699,"Médio",IF(Tabela_Brasil[[#This Row],[IDHM]]&lt;=0.799,"Alto","Muito Alto")))</f>
        <v>Médio</v>
      </c>
      <c r="L5198" t="str">
        <f>VLOOKUP(Tabela_Brasil[[#This Row],[Estado]],'De-Para_Estado_Regiao'!$B$3:$C$29,2,FALSE)</f>
        <v>Nordeste</v>
      </c>
      <c r="M5198">
        <f>IF(Tabela_Brasil[[#This Row],[IBGE_1-4]]&gt;=951,1,0)</f>
        <v>0</v>
      </c>
      <c r="N5198">
        <f>IF(Tabela_Brasil[[#This Row],[COMP_P]]&lt;=2,1,0)</f>
        <v>0</v>
      </c>
    </row>
    <row r="5199" spans="1:14" x14ac:dyDescent="0.25">
      <c r="A5199" s="9" t="s">
        <v>4999</v>
      </c>
      <c r="B5199" s="9" t="s">
        <v>22</v>
      </c>
      <c r="C5199" s="9">
        <v>112</v>
      </c>
      <c r="D5199" s="9">
        <v>0.65500000000000003</v>
      </c>
      <c r="E5199" s="9">
        <v>0.63500000000000001</v>
      </c>
      <c r="F5199" s="9">
        <v>0.55300000000000005</v>
      </c>
      <c r="G5199" s="9">
        <v>30408.94</v>
      </c>
      <c r="H5199" s="10">
        <v>9</v>
      </c>
      <c r="I5199" t="str">
        <f>CONCATENATE(Tabela_Brasil[[#This Row],[Município]],"-",Tabela_Brasil[[#This Row],[Estado]])</f>
        <v>Boa Ventura De São Roque-PR</v>
      </c>
      <c r="J5199">
        <f>IF(Tabela_Brasil[[#This Row],[IDHM]]&lt;=0.599,1,0)</f>
        <v>0</v>
      </c>
      <c r="K5199" t="str">
        <f>IF(Tabela_Brasil[[#This Row],[IDHM]]&lt;=0.55,"Baixo",IF(Tabela_Brasil[[#This Row],[IDHM]]&lt;=0.699,"Médio",IF(Tabela_Brasil[[#This Row],[IDHM]]&lt;=0.799,"Alto","Muito Alto")))</f>
        <v>Médio</v>
      </c>
      <c r="L5199" t="str">
        <f>VLOOKUP(Tabela_Brasil[[#This Row],[Estado]],'De-Para_Estado_Regiao'!$B$3:$C$29,2,FALSE)</f>
        <v>Sul</v>
      </c>
      <c r="M5199">
        <f>IF(Tabela_Brasil[[#This Row],[IBGE_1-4]]&gt;=951,1,0)</f>
        <v>0</v>
      </c>
      <c r="N5199">
        <f>IF(Tabela_Brasil[[#This Row],[COMP_P]]&lt;=2,1,0)</f>
        <v>0</v>
      </c>
    </row>
    <row r="5200" spans="1:14" x14ac:dyDescent="0.25">
      <c r="A5200" s="12" t="s">
        <v>5000</v>
      </c>
      <c r="B5200" s="12" t="s">
        <v>29</v>
      </c>
      <c r="C5200" s="12">
        <v>249</v>
      </c>
      <c r="D5200" s="12">
        <v>0.65</v>
      </c>
      <c r="E5200" s="12">
        <v>0.69599999999999995</v>
      </c>
      <c r="F5200" s="12">
        <v>0.46899999999999997</v>
      </c>
      <c r="G5200" s="12">
        <v>13515.26</v>
      </c>
      <c r="H5200" s="13">
        <v>5</v>
      </c>
      <c r="I5200" t="str">
        <f>CONCATENATE(Tabela_Brasil[[#This Row],[Município]],"-",Tabela_Brasil[[#This Row],[Estado]])</f>
        <v>Nova Bandeirantes-MT</v>
      </c>
      <c r="J5200">
        <f>IF(Tabela_Brasil[[#This Row],[IDHM]]&lt;=0.599,1,0)</f>
        <v>0</v>
      </c>
      <c r="K5200" t="str">
        <f>IF(Tabela_Brasil[[#This Row],[IDHM]]&lt;=0.55,"Baixo",IF(Tabela_Brasil[[#This Row],[IDHM]]&lt;=0.699,"Médio",IF(Tabela_Brasil[[#This Row],[IDHM]]&lt;=0.799,"Alto","Muito Alto")))</f>
        <v>Médio</v>
      </c>
      <c r="L5200" t="str">
        <f>VLOOKUP(Tabela_Brasil[[#This Row],[Estado]],'De-Para_Estado_Regiao'!$B$3:$C$29,2,FALSE)</f>
        <v>Centro-Oeste</v>
      </c>
      <c r="M5200">
        <f>IF(Tabela_Brasil[[#This Row],[IBGE_1-4]]&gt;=951,1,0)</f>
        <v>0</v>
      </c>
      <c r="N5200">
        <f>IF(Tabela_Brasil[[#This Row],[COMP_P]]&lt;=2,1,0)</f>
        <v>0</v>
      </c>
    </row>
    <row r="5201" spans="1:14" x14ac:dyDescent="0.25">
      <c r="A5201" s="9" t="s">
        <v>5001</v>
      </c>
      <c r="B5201" s="9" t="s">
        <v>210</v>
      </c>
      <c r="C5201" s="9">
        <v>685</v>
      </c>
      <c r="D5201" s="9">
        <v>0.59</v>
      </c>
      <c r="E5201" s="9">
        <v>0.55300000000000005</v>
      </c>
      <c r="F5201" s="9">
        <v>0.47299999999999998</v>
      </c>
      <c r="G5201" s="9">
        <v>11948.74</v>
      </c>
      <c r="H5201" s="10">
        <v>14</v>
      </c>
      <c r="I5201" t="str">
        <f>CONCATENATE(Tabela_Brasil[[#This Row],[Município]],"-",Tabela_Brasil[[#This Row],[Estado]])</f>
        <v>Tartarugalzinho-AP</v>
      </c>
      <c r="J5201">
        <f>IF(Tabela_Brasil[[#This Row],[IDHM]]&lt;=0.599,1,0)</f>
        <v>1</v>
      </c>
      <c r="K5201" t="str">
        <f>IF(Tabela_Brasil[[#This Row],[IDHM]]&lt;=0.55,"Baixo",IF(Tabela_Brasil[[#This Row],[IDHM]]&lt;=0.699,"Médio",IF(Tabela_Brasil[[#This Row],[IDHM]]&lt;=0.799,"Alto","Muito Alto")))</f>
        <v>Médio</v>
      </c>
      <c r="L5201" t="str">
        <f>VLOOKUP(Tabela_Brasil[[#This Row],[Estado]],'De-Para_Estado_Regiao'!$B$3:$C$29,2,FALSE)</f>
        <v>Norte</v>
      </c>
      <c r="M5201">
        <f>IF(Tabela_Brasil[[#This Row],[IBGE_1-4]]&gt;=951,1,0)</f>
        <v>0</v>
      </c>
      <c r="N5201">
        <f>IF(Tabela_Brasil[[#This Row],[COMP_P]]&lt;=2,1,0)</f>
        <v>0</v>
      </c>
    </row>
    <row r="5202" spans="1:14" x14ac:dyDescent="0.25">
      <c r="A5202" s="12" t="s">
        <v>5002</v>
      </c>
      <c r="B5202" s="12" t="s">
        <v>16</v>
      </c>
      <c r="C5202" s="12">
        <v>207</v>
      </c>
      <c r="D5202" s="12">
        <v>0.69</v>
      </c>
      <c r="E5202" s="12">
        <v>0.69299999999999995</v>
      </c>
      <c r="F5202" s="12">
        <v>0.56299999999999994</v>
      </c>
      <c r="G5202" s="12">
        <v>25591.7</v>
      </c>
      <c r="H5202" s="13">
        <v>9</v>
      </c>
      <c r="I5202" t="str">
        <f>CONCATENATE(Tabela_Brasil[[#This Row],[Município]],"-",Tabela_Brasil[[#This Row],[Estado]])</f>
        <v>Abadia Dos Dourados-MG</v>
      </c>
      <c r="J5202">
        <f>IF(Tabela_Brasil[[#This Row],[IDHM]]&lt;=0.599,1,0)</f>
        <v>0</v>
      </c>
      <c r="K5202" t="str">
        <f>IF(Tabela_Brasil[[#This Row],[IDHM]]&lt;=0.55,"Baixo",IF(Tabela_Brasil[[#This Row],[IDHM]]&lt;=0.699,"Médio",IF(Tabela_Brasil[[#This Row],[IDHM]]&lt;=0.799,"Alto","Muito Alto")))</f>
        <v>Médio</v>
      </c>
      <c r="L5202" t="str">
        <f>VLOOKUP(Tabela_Brasil[[#This Row],[Estado]],'De-Para_Estado_Regiao'!$B$3:$C$29,2,FALSE)</f>
        <v>Sudeste</v>
      </c>
      <c r="M5202">
        <f>IF(Tabela_Brasil[[#This Row],[IBGE_1-4]]&gt;=951,1,0)</f>
        <v>0</v>
      </c>
      <c r="N5202">
        <f>IF(Tabela_Brasil[[#This Row],[COMP_P]]&lt;=2,1,0)</f>
        <v>0</v>
      </c>
    </row>
    <row r="5203" spans="1:14" x14ac:dyDescent="0.25">
      <c r="A5203" s="9" t="s">
        <v>2103</v>
      </c>
      <c r="B5203" s="9" t="s">
        <v>16</v>
      </c>
      <c r="C5203" s="9">
        <v>351</v>
      </c>
      <c r="D5203" s="9">
        <v>0.64</v>
      </c>
      <c r="E5203" s="9">
        <v>0.61599999999999999</v>
      </c>
      <c r="F5203" s="9">
        <v>0.51</v>
      </c>
      <c r="G5203" s="9">
        <v>19361.849999999999</v>
      </c>
      <c r="H5203" s="10">
        <v>1</v>
      </c>
      <c r="I5203" t="str">
        <f>CONCATENATE(Tabela_Brasil[[#This Row],[Município]],"-",Tabela_Brasil[[#This Row],[Estado]])</f>
        <v>Formoso-MG</v>
      </c>
      <c r="J5203">
        <f>IF(Tabela_Brasil[[#This Row],[IDHM]]&lt;=0.599,1,0)</f>
        <v>0</v>
      </c>
      <c r="K5203" t="str">
        <f>IF(Tabela_Brasil[[#This Row],[IDHM]]&lt;=0.55,"Baixo",IF(Tabela_Brasil[[#This Row],[IDHM]]&lt;=0.699,"Médio",IF(Tabela_Brasil[[#This Row],[IDHM]]&lt;=0.799,"Alto","Muito Alto")))</f>
        <v>Médio</v>
      </c>
      <c r="L5203" t="str">
        <f>VLOOKUP(Tabela_Brasil[[#This Row],[Estado]],'De-Para_Estado_Regiao'!$B$3:$C$29,2,FALSE)</f>
        <v>Sudeste</v>
      </c>
      <c r="M5203">
        <f>IF(Tabela_Brasil[[#This Row],[IBGE_1-4]]&gt;=951,1,0)</f>
        <v>0</v>
      </c>
      <c r="N5203">
        <f>IF(Tabela_Brasil[[#This Row],[COMP_P]]&lt;=2,1,0)</f>
        <v>1</v>
      </c>
    </row>
    <row r="5204" spans="1:14" x14ac:dyDescent="0.25">
      <c r="A5204" s="12" t="s">
        <v>5003</v>
      </c>
      <c r="B5204" s="12" t="s">
        <v>22</v>
      </c>
      <c r="C5204" s="12">
        <v>116</v>
      </c>
      <c r="D5204" s="12">
        <v>0.67</v>
      </c>
      <c r="E5204" s="12">
        <v>0.65200000000000002</v>
      </c>
      <c r="F5204" s="12">
        <v>0.58799999999999997</v>
      </c>
      <c r="G5204" s="12">
        <v>33297.46</v>
      </c>
      <c r="H5204" s="13">
        <v>10</v>
      </c>
      <c r="I5204" t="str">
        <f>CONCATENATE(Tabela_Brasil[[#This Row],[Município]],"-",Tabela_Brasil[[#This Row],[Estado]])</f>
        <v>Lindoeste-PR</v>
      </c>
      <c r="J5204">
        <f>IF(Tabela_Brasil[[#This Row],[IDHM]]&lt;=0.599,1,0)</f>
        <v>0</v>
      </c>
      <c r="K5204" t="str">
        <f>IF(Tabela_Brasil[[#This Row],[IDHM]]&lt;=0.55,"Baixo",IF(Tabela_Brasil[[#This Row],[IDHM]]&lt;=0.699,"Médio",IF(Tabela_Brasil[[#This Row],[IDHM]]&lt;=0.799,"Alto","Muito Alto")))</f>
        <v>Médio</v>
      </c>
      <c r="L5204" t="str">
        <f>VLOOKUP(Tabela_Brasil[[#This Row],[Estado]],'De-Para_Estado_Regiao'!$B$3:$C$29,2,FALSE)</f>
        <v>Sul</v>
      </c>
      <c r="M5204">
        <f>IF(Tabela_Brasil[[#This Row],[IBGE_1-4]]&gt;=951,1,0)</f>
        <v>0</v>
      </c>
      <c r="N5204">
        <f>IF(Tabela_Brasil[[#This Row],[COMP_P]]&lt;=2,1,0)</f>
        <v>0</v>
      </c>
    </row>
    <row r="5205" spans="1:14" x14ac:dyDescent="0.25">
      <c r="A5205" s="9" t="s">
        <v>5004</v>
      </c>
      <c r="B5205" s="9" t="s">
        <v>49</v>
      </c>
      <c r="C5205" s="9">
        <v>1132</v>
      </c>
      <c r="D5205" s="9">
        <v>0.47099999999999997</v>
      </c>
      <c r="E5205" s="9">
        <v>0.48099999999999998</v>
      </c>
      <c r="F5205" s="9">
        <v>0.28000000000000003</v>
      </c>
      <c r="G5205" s="9">
        <v>5774.67</v>
      </c>
      <c r="H5205" s="10">
        <v>0</v>
      </c>
      <c r="I5205" t="str">
        <f>CONCATENATE(Tabela_Brasil[[#This Row],[Município]],"-",Tabela_Brasil[[#This Row],[Estado]])</f>
        <v>Bagre-PA</v>
      </c>
      <c r="J5205">
        <f>IF(Tabela_Brasil[[#This Row],[IDHM]]&lt;=0.599,1,0)</f>
        <v>1</v>
      </c>
      <c r="K5205" t="str">
        <f>IF(Tabela_Brasil[[#This Row],[IDHM]]&lt;=0.55,"Baixo",IF(Tabela_Brasil[[#This Row],[IDHM]]&lt;=0.699,"Médio",IF(Tabela_Brasil[[#This Row],[IDHM]]&lt;=0.799,"Alto","Muito Alto")))</f>
        <v>Baixo</v>
      </c>
      <c r="L5205" t="str">
        <f>VLOOKUP(Tabela_Brasil[[#This Row],[Estado]],'De-Para_Estado_Regiao'!$B$3:$C$29,2,FALSE)</f>
        <v>Norte</v>
      </c>
      <c r="M5205">
        <f>IF(Tabela_Brasil[[#This Row],[IBGE_1-4]]&gt;=951,1,0)</f>
        <v>1</v>
      </c>
      <c r="N5205">
        <f>IF(Tabela_Brasil[[#This Row],[COMP_P]]&lt;=2,1,0)</f>
        <v>1</v>
      </c>
    </row>
    <row r="5206" spans="1:14" x14ac:dyDescent="0.25">
      <c r="A5206" s="12" t="s">
        <v>5005</v>
      </c>
      <c r="B5206" s="12" t="s">
        <v>16</v>
      </c>
      <c r="C5206" s="12">
        <v>140</v>
      </c>
      <c r="D5206" s="12">
        <v>0.70799999999999996</v>
      </c>
      <c r="E5206" s="12">
        <v>0.72199999999999998</v>
      </c>
      <c r="F5206" s="12">
        <v>0.60399999999999998</v>
      </c>
      <c r="G5206" s="12">
        <v>45797.13</v>
      </c>
      <c r="H5206" s="13">
        <v>2</v>
      </c>
      <c r="I5206" t="str">
        <f>CONCATENATE(Tabela_Brasil[[#This Row],[Município]],"-",Tabela_Brasil[[#This Row],[Estado]])</f>
        <v>Romaria-MG</v>
      </c>
      <c r="J5206">
        <f>IF(Tabela_Brasil[[#This Row],[IDHM]]&lt;=0.599,1,0)</f>
        <v>0</v>
      </c>
      <c r="K5206" t="str">
        <f>IF(Tabela_Brasil[[#This Row],[IDHM]]&lt;=0.55,"Baixo",IF(Tabela_Brasil[[#This Row],[IDHM]]&lt;=0.699,"Médio",IF(Tabela_Brasil[[#This Row],[IDHM]]&lt;=0.799,"Alto","Muito Alto")))</f>
        <v>Alto</v>
      </c>
      <c r="L5206" t="str">
        <f>VLOOKUP(Tabela_Brasil[[#This Row],[Estado]],'De-Para_Estado_Regiao'!$B$3:$C$29,2,FALSE)</f>
        <v>Sudeste</v>
      </c>
      <c r="M5206">
        <f>IF(Tabela_Brasil[[#This Row],[IBGE_1-4]]&gt;=951,1,0)</f>
        <v>0</v>
      </c>
      <c r="N5206">
        <f>IF(Tabela_Brasil[[#This Row],[COMP_P]]&lt;=2,1,0)</f>
        <v>1</v>
      </c>
    </row>
    <row r="5207" spans="1:14" x14ac:dyDescent="0.25">
      <c r="A5207" s="9" t="s">
        <v>5006</v>
      </c>
      <c r="B5207" s="9" t="s">
        <v>33</v>
      </c>
      <c r="C5207" s="9">
        <v>318</v>
      </c>
      <c r="D5207" s="9">
        <v>0.70799999999999996</v>
      </c>
      <c r="E5207" s="9">
        <v>0.68700000000000006</v>
      </c>
      <c r="F5207" s="9">
        <v>0.622</v>
      </c>
      <c r="G5207" s="9">
        <v>20664.57</v>
      </c>
      <c r="H5207" s="10">
        <v>6</v>
      </c>
      <c r="I5207" t="str">
        <f>CONCATENATE(Tabela_Brasil[[#This Row],[Município]],"-",Tabela_Brasil[[#This Row],[Estado]])</f>
        <v>Abadia De Goiás-GO</v>
      </c>
      <c r="J5207">
        <f>IF(Tabela_Brasil[[#This Row],[IDHM]]&lt;=0.599,1,0)</f>
        <v>0</v>
      </c>
      <c r="K5207" t="str">
        <f>IF(Tabela_Brasil[[#This Row],[IDHM]]&lt;=0.55,"Baixo",IF(Tabela_Brasil[[#This Row],[IDHM]]&lt;=0.699,"Médio",IF(Tabela_Brasil[[#This Row],[IDHM]]&lt;=0.799,"Alto","Muito Alto")))</f>
        <v>Alto</v>
      </c>
      <c r="L5207" t="str">
        <f>VLOOKUP(Tabela_Brasil[[#This Row],[Estado]],'De-Para_Estado_Regiao'!$B$3:$C$29,2,FALSE)</f>
        <v>Centro-Oeste</v>
      </c>
      <c r="M5207">
        <f>IF(Tabela_Brasil[[#This Row],[IBGE_1-4]]&gt;=951,1,0)</f>
        <v>0</v>
      </c>
      <c r="N5207">
        <f>IF(Tabela_Brasil[[#This Row],[COMP_P]]&lt;=2,1,0)</f>
        <v>0</v>
      </c>
    </row>
    <row r="5208" spans="1:14" x14ac:dyDescent="0.25">
      <c r="A5208" s="12" t="s">
        <v>5007</v>
      </c>
      <c r="B5208" s="12" t="s">
        <v>72</v>
      </c>
      <c r="C5208" s="12">
        <v>76</v>
      </c>
      <c r="D5208" s="12">
        <v>0.55500000000000005</v>
      </c>
      <c r="E5208" s="12">
        <v>0.54100000000000004</v>
      </c>
      <c r="F5208" s="12">
        <v>0.41499999999999998</v>
      </c>
      <c r="G5208" s="12">
        <v>57338.73</v>
      </c>
      <c r="H5208" s="13">
        <v>0</v>
      </c>
      <c r="I5208" t="str">
        <f>CONCATENATE(Tabela_Brasil[[#This Row],[Município]],"-",Tabela_Brasil[[#This Row],[Estado]])</f>
        <v>São Bento Do Norte-RN</v>
      </c>
      <c r="J5208">
        <f>IF(Tabela_Brasil[[#This Row],[IDHM]]&lt;=0.599,1,0)</f>
        <v>1</v>
      </c>
      <c r="K5208" t="str">
        <f>IF(Tabela_Brasil[[#This Row],[IDHM]]&lt;=0.55,"Baixo",IF(Tabela_Brasil[[#This Row],[IDHM]]&lt;=0.699,"Médio",IF(Tabela_Brasil[[#This Row],[IDHM]]&lt;=0.799,"Alto","Muito Alto")))</f>
        <v>Médio</v>
      </c>
      <c r="L5208" t="str">
        <f>VLOOKUP(Tabela_Brasil[[#This Row],[Estado]],'De-Para_Estado_Regiao'!$B$3:$C$29,2,FALSE)</f>
        <v>Nordeste</v>
      </c>
      <c r="M5208">
        <f>IF(Tabela_Brasil[[#This Row],[IBGE_1-4]]&gt;=951,1,0)</f>
        <v>0</v>
      </c>
      <c r="N5208">
        <f>IF(Tabela_Brasil[[#This Row],[COMP_P]]&lt;=2,1,0)</f>
        <v>1</v>
      </c>
    </row>
    <row r="5209" spans="1:14" x14ac:dyDescent="0.25">
      <c r="A5209" s="9" t="s">
        <v>5008</v>
      </c>
      <c r="B5209" s="9" t="s">
        <v>31</v>
      </c>
      <c r="C5209" s="9">
        <v>1092</v>
      </c>
      <c r="D5209" s="9">
        <v>0.60499999999999998</v>
      </c>
      <c r="E5209" s="9">
        <v>0.52600000000000002</v>
      </c>
      <c r="F5209" s="9">
        <v>0.55700000000000005</v>
      </c>
      <c r="G5209" s="9">
        <v>6772.2</v>
      </c>
      <c r="H5209" s="10">
        <v>5</v>
      </c>
      <c r="I5209" t="str">
        <f>CONCATENATE(Tabela_Brasil[[#This Row],[Município]],"-",Tabela_Brasil[[#This Row],[Estado]])</f>
        <v>Irauçuba-CE</v>
      </c>
      <c r="J5209">
        <f>IF(Tabela_Brasil[[#This Row],[IDHM]]&lt;=0.599,1,0)</f>
        <v>0</v>
      </c>
      <c r="K5209" t="str">
        <f>IF(Tabela_Brasil[[#This Row],[IDHM]]&lt;=0.55,"Baixo",IF(Tabela_Brasil[[#This Row],[IDHM]]&lt;=0.699,"Médio",IF(Tabela_Brasil[[#This Row],[IDHM]]&lt;=0.799,"Alto","Muito Alto")))</f>
        <v>Médio</v>
      </c>
      <c r="L5209" t="str">
        <f>VLOOKUP(Tabela_Brasil[[#This Row],[Estado]],'De-Para_Estado_Regiao'!$B$3:$C$29,2,FALSE)</f>
        <v>Nordeste</v>
      </c>
      <c r="M5209">
        <f>IF(Tabela_Brasil[[#This Row],[IBGE_1-4]]&gt;=951,1,0)</f>
        <v>1</v>
      </c>
      <c r="N5209">
        <f>IF(Tabela_Brasil[[#This Row],[COMP_P]]&lt;=2,1,0)</f>
        <v>0</v>
      </c>
    </row>
    <row r="5210" spans="1:14" x14ac:dyDescent="0.25">
      <c r="A5210" s="12" t="s">
        <v>5009</v>
      </c>
      <c r="B5210" s="12" t="s">
        <v>24</v>
      </c>
      <c r="C5210" s="12">
        <v>777</v>
      </c>
      <c r="D5210" s="12">
        <v>0.63900000000000001</v>
      </c>
      <c r="E5210" s="12">
        <v>0.60099999999999998</v>
      </c>
      <c r="F5210" s="12">
        <v>0.55500000000000005</v>
      </c>
      <c r="G5210" s="12">
        <v>10191.36</v>
      </c>
      <c r="H5210" s="13">
        <v>19</v>
      </c>
      <c r="I5210" t="str">
        <f>CONCATENATE(Tabela_Brasil[[#This Row],[Município]],"-",Tabela_Brasil[[#This Row],[Estado]])</f>
        <v>São Félix Do Coribe-BA</v>
      </c>
      <c r="J5210">
        <f>IF(Tabela_Brasil[[#This Row],[IDHM]]&lt;=0.599,1,0)</f>
        <v>0</v>
      </c>
      <c r="K5210" t="str">
        <f>IF(Tabela_Brasil[[#This Row],[IDHM]]&lt;=0.55,"Baixo",IF(Tabela_Brasil[[#This Row],[IDHM]]&lt;=0.699,"Médio",IF(Tabela_Brasil[[#This Row],[IDHM]]&lt;=0.799,"Alto","Muito Alto")))</f>
        <v>Médio</v>
      </c>
      <c r="L5210" t="str">
        <f>VLOOKUP(Tabela_Brasil[[#This Row],[Estado]],'De-Para_Estado_Regiao'!$B$3:$C$29,2,FALSE)</f>
        <v>Nordeste</v>
      </c>
      <c r="M5210">
        <f>IF(Tabela_Brasil[[#This Row],[IBGE_1-4]]&gt;=951,1,0)</f>
        <v>0</v>
      </c>
      <c r="N5210">
        <f>IF(Tabela_Brasil[[#This Row],[COMP_P]]&lt;=2,1,0)</f>
        <v>0</v>
      </c>
    </row>
    <row r="5211" spans="1:14" x14ac:dyDescent="0.25">
      <c r="A5211" s="9" t="s">
        <v>5010</v>
      </c>
      <c r="B5211" s="9" t="s">
        <v>22</v>
      </c>
      <c r="C5211" s="9">
        <v>234</v>
      </c>
      <c r="D5211" s="9">
        <v>0.69</v>
      </c>
      <c r="E5211" s="9">
        <v>0.66100000000000003</v>
      </c>
      <c r="F5211" s="9">
        <v>0.60599999999999998</v>
      </c>
      <c r="G5211" s="9">
        <v>20538.61</v>
      </c>
      <c r="H5211" s="10">
        <v>0</v>
      </c>
      <c r="I5211" t="str">
        <f>CONCATENATE(Tabela_Brasil[[#This Row],[Município]],"-",Tabela_Brasil[[#This Row],[Estado]])</f>
        <v>Campo Do Tenente-PR</v>
      </c>
      <c r="J5211">
        <f>IF(Tabela_Brasil[[#This Row],[IDHM]]&lt;=0.599,1,0)</f>
        <v>0</v>
      </c>
      <c r="K5211" t="str">
        <f>IF(Tabela_Brasil[[#This Row],[IDHM]]&lt;=0.55,"Baixo",IF(Tabela_Brasil[[#This Row],[IDHM]]&lt;=0.699,"Médio",IF(Tabela_Brasil[[#This Row],[IDHM]]&lt;=0.799,"Alto","Muito Alto")))</f>
        <v>Médio</v>
      </c>
      <c r="L5211" t="str">
        <f>VLOOKUP(Tabela_Brasil[[#This Row],[Estado]],'De-Para_Estado_Regiao'!$B$3:$C$29,2,FALSE)</f>
        <v>Sul</v>
      </c>
      <c r="M5211">
        <f>IF(Tabela_Brasil[[#This Row],[IBGE_1-4]]&gt;=951,1,0)</f>
        <v>0</v>
      </c>
      <c r="N5211">
        <f>IF(Tabela_Brasil[[#This Row],[COMP_P]]&lt;=2,1,0)</f>
        <v>1</v>
      </c>
    </row>
    <row r="5212" spans="1:14" x14ac:dyDescent="0.25">
      <c r="A5212" s="12" t="s">
        <v>5011</v>
      </c>
      <c r="B5212" s="12" t="s">
        <v>24</v>
      </c>
      <c r="C5212" s="12">
        <v>317</v>
      </c>
      <c r="D5212" s="12">
        <v>0.55600000000000005</v>
      </c>
      <c r="E5212" s="12">
        <v>0.55200000000000005</v>
      </c>
      <c r="F5212" s="12">
        <v>0.40699999999999997</v>
      </c>
      <c r="G5212" s="12">
        <v>8432.26</v>
      </c>
      <c r="H5212" s="13">
        <v>10</v>
      </c>
      <c r="I5212" t="str">
        <f>CONCATENATE(Tabela_Brasil[[#This Row],[Município]],"-",Tabela_Brasil[[#This Row],[Estado]])</f>
        <v>Jaguaripe-BA</v>
      </c>
      <c r="J5212">
        <f>IF(Tabela_Brasil[[#This Row],[IDHM]]&lt;=0.599,1,0)</f>
        <v>1</v>
      </c>
      <c r="K5212" t="str">
        <f>IF(Tabela_Brasil[[#This Row],[IDHM]]&lt;=0.55,"Baixo",IF(Tabela_Brasil[[#This Row],[IDHM]]&lt;=0.699,"Médio",IF(Tabela_Brasil[[#This Row],[IDHM]]&lt;=0.799,"Alto","Muito Alto")))</f>
        <v>Médio</v>
      </c>
      <c r="L5212" t="str">
        <f>VLOOKUP(Tabela_Brasil[[#This Row],[Estado]],'De-Para_Estado_Regiao'!$B$3:$C$29,2,FALSE)</f>
        <v>Nordeste</v>
      </c>
      <c r="M5212">
        <f>IF(Tabela_Brasil[[#This Row],[IBGE_1-4]]&gt;=951,1,0)</f>
        <v>0</v>
      </c>
      <c r="N5212">
        <f>IF(Tabela_Brasil[[#This Row],[COMP_P]]&lt;=2,1,0)</f>
        <v>0</v>
      </c>
    </row>
    <row r="5213" spans="1:14" x14ac:dyDescent="0.25">
      <c r="A5213" s="9" t="s">
        <v>5012</v>
      </c>
      <c r="B5213" s="9" t="s">
        <v>59</v>
      </c>
      <c r="C5213" s="9">
        <v>42</v>
      </c>
      <c r="D5213" s="9">
        <v>0.67500000000000004</v>
      </c>
      <c r="E5213" s="9">
        <v>0.624</v>
      </c>
      <c r="F5213" s="9">
        <v>0.59799999999999998</v>
      </c>
      <c r="G5213" s="9">
        <v>24426.18</v>
      </c>
      <c r="H5213" s="10">
        <v>12</v>
      </c>
      <c r="I5213" t="str">
        <f>CONCATENATE(Tabela_Brasil[[#This Row],[Município]],"-",Tabela_Brasil[[#This Row],[Estado]])</f>
        <v>Bela Vista Do Toldo-SC</v>
      </c>
      <c r="J5213">
        <f>IF(Tabela_Brasil[[#This Row],[IDHM]]&lt;=0.599,1,0)</f>
        <v>0</v>
      </c>
      <c r="K5213" t="str">
        <f>IF(Tabela_Brasil[[#This Row],[IDHM]]&lt;=0.55,"Baixo",IF(Tabela_Brasil[[#This Row],[IDHM]]&lt;=0.699,"Médio",IF(Tabela_Brasil[[#This Row],[IDHM]]&lt;=0.799,"Alto","Muito Alto")))</f>
        <v>Médio</v>
      </c>
      <c r="L5213" t="str">
        <f>VLOOKUP(Tabela_Brasil[[#This Row],[Estado]],'De-Para_Estado_Regiao'!$B$3:$C$29,2,FALSE)</f>
        <v>Sul</v>
      </c>
      <c r="M5213">
        <f>IF(Tabela_Brasil[[#This Row],[IBGE_1-4]]&gt;=951,1,0)</f>
        <v>0</v>
      </c>
      <c r="N5213">
        <f>IF(Tabela_Brasil[[#This Row],[COMP_P]]&lt;=2,1,0)</f>
        <v>0</v>
      </c>
    </row>
    <row r="5214" spans="1:14" x14ac:dyDescent="0.25">
      <c r="A5214" s="12" t="s">
        <v>5013</v>
      </c>
      <c r="B5214" s="12" t="s">
        <v>7</v>
      </c>
      <c r="C5214" s="12">
        <v>112</v>
      </c>
      <c r="D5214" s="12">
        <v>0.73199999999999998</v>
      </c>
      <c r="E5214" s="12">
        <v>0.70499999999999996</v>
      </c>
      <c r="F5214" s="12">
        <v>0.69</v>
      </c>
      <c r="G5214" s="12">
        <v>58265.54</v>
      </c>
      <c r="H5214" s="13">
        <v>1</v>
      </c>
      <c r="I5214" t="str">
        <f>CONCATENATE(Tabela_Brasil[[#This Row],[Município]],"-",Tabela_Brasil[[#This Row],[Estado]])</f>
        <v>Pontes Gestal-SP</v>
      </c>
      <c r="J5214">
        <f>IF(Tabela_Brasil[[#This Row],[IDHM]]&lt;=0.599,1,0)</f>
        <v>0</v>
      </c>
      <c r="K5214" t="str">
        <f>IF(Tabela_Brasil[[#This Row],[IDHM]]&lt;=0.55,"Baixo",IF(Tabela_Brasil[[#This Row],[IDHM]]&lt;=0.699,"Médio",IF(Tabela_Brasil[[#This Row],[IDHM]]&lt;=0.799,"Alto","Muito Alto")))</f>
        <v>Alto</v>
      </c>
      <c r="L5214" t="str">
        <f>VLOOKUP(Tabela_Brasil[[#This Row],[Estado]],'De-Para_Estado_Regiao'!$B$3:$C$29,2,FALSE)</f>
        <v>Sudeste</v>
      </c>
      <c r="M5214">
        <f>IF(Tabela_Brasil[[#This Row],[IBGE_1-4]]&gt;=951,1,0)</f>
        <v>0</v>
      </c>
      <c r="N5214">
        <f>IF(Tabela_Brasil[[#This Row],[COMP_P]]&lt;=2,1,0)</f>
        <v>1</v>
      </c>
    </row>
    <row r="5215" spans="1:14" x14ac:dyDescent="0.25">
      <c r="A5215" s="9" t="s">
        <v>5014</v>
      </c>
      <c r="B5215" s="9" t="s">
        <v>87</v>
      </c>
      <c r="C5215" s="9">
        <v>987</v>
      </c>
      <c r="D5215" s="9">
        <v>0.53600000000000003</v>
      </c>
      <c r="E5215" s="9">
        <v>0.495</v>
      </c>
      <c r="F5215" s="9">
        <v>0.40200000000000002</v>
      </c>
      <c r="G5215" s="9">
        <v>5973.86</v>
      </c>
      <c r="H5215" s="10">
        <v>12</v>
      </c>
      <c r="I5215" t="str">
        <f>CONCATENATE(Tabela_Brasil[[#This Row],[Município]],"-",Tabela_Brasil[[#This Row],[Estado]])</f>
        <v>Turilândia-MA</v>
      </c>
      <c r="J5215">
        <f>IF(Tabela_Brasil[[#This Row],[IDHM]]&lt;=0.599,1,0)</f>
        <v>1</v>
      </c>
      <c r="K5215" t="str">
        <f>IF(Tabela_Brasil[[#This Row],[IDHM]]&lt;=0.55,"Baixo",IF(Tabela_Brasil[[#This Row],[IDHM]]&lt;=0.699,"Médio",IF(Tabela_Brasil[[#This Row],[IDHM]]&lt;=0.799,"Alto","Muito Alto")))</f>
        <v>Baixo</v>
      </c>
      <c r="L5215" t="str">
        <f>VLOOKUP(Tabela_Brasil[[#This Row],[Estado]],'De-Para_Estado_Regiao'!$B$3:$C$29,2,FALSE)</f>
        <v>Nordeste</v>
      </c>
      <c r="M5215">
        <f>IF(Tabela_Brasil[[#This Row],[IBGE_1-4]]&gt;=951,1,0)</f>
        <v>1</v>
      </c>
      <c r="N5215">
        <f>IF(Tabela_Brasil[[#This Row],[COMP_P]]&lt;=2,1,0)</f>
        <v>0</v>
      </c>
    </row>
    <row r="5216" spans="1:14" x14ac:dyDescent="0.25">
      <c r="A5216" s="12" t="s">
        <v>5015</v>
      </c>
      <c r="B5216" s="12" t="s">
        <v>59</v>
      </c>
      <c r="C5216" s="12">
        <v>101</v>
      </c>
      <c r="D5216" s="12">
        <v>0.72299999999999998</v>
      </c>
      <c r="E5216" s="12">
        <v>0.73099999999999998</v>
      </c>
      <c r="F5216" s="12">
        <v>0.60599999999999998</v>
      </c>
      <c r="G5216" s="12">
        <v>23615.37</v>
      </c>
      <c r="H5216" s="13">
        <v>2</v>
      </c>
      <c r="I5216" t="str">
        <f>CONCATENATE(Tabela_Brasil[[#This Row],[Município]],"-",Tabela_Brasil[[#This Row],[Estado]])</f>
        <v>Águas Mornas-SC</v>
      </c>
      <c r="J5216">
        <f>IF(Tabela_Brasil[[#This Row],[IDHM]]&lt;=0.599,1,0)</f>
        <v>0</v>
      </c>
      <c r="K5216" t="str">
        <f>IF(Tabela_Brasil[[#This Row],[IDHM]]&lt;=0.55,"Baixo",IF(Tabela_Brasil[[#This Row],[IDHM]]&lt;=0.699,"Médio",IF(Tabela_Brasil[[#This Row],[IDHM]]&lt;=0.799,"Alto","Muito Alto")))</f>
        <v>Alto</v>
      </c>
      <c r="L5216" t="str">
        <f>VLOOKUP(Tabela_Brasil[[#This Row],[Estado]],'De-Para_Estado_Regiao'!$B$3:$C$29,2,FALSE)</f>
        <v>Sul</v>
      </c>
      <c r="M5216">
        <f>IF(Tabela_Brasil[[#This Row],[IBGE_1-4]]&gt;=951,1,0)</f>
        <v>0</v>
      </c>
      <c r="N5216">
        <f>IF(Tabela_Brasil[[#This Row],[COMP_P]]&lt;=2,1,0)</f>
        <v>1</v>
      </c>
    </row>
    <row r="5217" spans="1:14" x14ac:dyDescent="0.25">
      <c r="A5217" s="9" t="s">
        <v>5016</v>
      </c>
      <c r="B5217" s="9" t="s">
        <v>31</v>
      </c>
      <c r="C5217" s="9">
        <v>368</v>
      </c>
      <c r="D5217" s="9">
        <v>0.59399999999999997</v>
      </c>
      <c r="E5217" s="9">
        <v>0.52400000000000002</v>
      </c>
      <c r="F5217" s="9">
        <v>0.51800000000000002</v>
      </c>
      <c r="G5217" s="9">
        <v>6809.05</v>
      </c>
      <c r="H5217" s="10">
        <v>36</v>
      </c>
      <c r="I5217" t="str">
        <f>CONCATENATE(Tabela_Brasil[[#This Row],[Município]],"-",Tabela_Brasil[[#This Row],[Estado]])</f>
        <v>Quiterianópolis-CE</v>
      </c>
      <c r="J5217">
        <f>IF(Tabela_Brasil[[#This Row],[IDHM]]&lt;=0.599,1,0)</f>
        <v>1</v>
      </c>
      <c r="K5217" t="str">
        <f>IF(Tabela_Brasil[[#This Row],[IDHM]]&lt;=0.55,"Baixo",IF(Tabela_Brasil[[#This Row],[IDHM]]&lt;=0.699,"Médio",IF(Tabela_Brasil[[#This Row],[IDHM]]&lt;=0.799,"Alto","Muito Alto")))</f>
        <v>Médio</v>
      </c>
      <c r="L5217" t="str">
        <f>VLOOKUP(Tabela_Brasil[[#This Row],[Estado]],'De-Para_Estado_Regiao'!$B$3:$C$29,2,FALSE)</f>
        <v>Nordeste</v>
      </c>
      <c r="M5217">
        <f>IF(Tabela_Brasil[[#This Row],[IBGE_1-4]]&gt;=951,1,0)</f>
        <v>0</v>
      </c>
      <c r="N5217">
        <f>IF(Tabela_Brasil[[#This Row],[COMP_P]]&lt;=2,1,0)</f>
        <v>0</v>
      </c>
    </row>
    <row r="5218" spans="1:14" x14ac:dyDescent="0.25">
      <c r="A5218" s="12" t="s">
        <v>5017</v>
      </c>
      <c r="B5218" s="12" t="s">
        <v>14</v>
      </c>
      <c r="C5218" s="12">
        <v>75</v>
      </c>
      <c r="D5218" s="12">
        <v>0.746</v>
      </c>
      <c r="E5218" s="12">
        <v>0.72099999999999997</v>
      </c>
      <c r="F5218" s="12">
        <v>0.67600000000000005</v>
      </c>
      <c r="G5218" s="12">
        <v>33241.800000000003</v>
      </c>
      <c r="H5218" s="13">
        <v>2</v>
      </c>
      <c r="I5218" t="str">
        <f>CONCATENATE(Tabela_Brasil[[#This Row],[Município]],"-",Tabela_Brasil[[#This Row],[Estado]])</f>
        <v>Mato Leitão-RS</v>
      </c>
      <c r="J5218">
        <f>IF(Tabela_Brasil[[#This Row],[IDHM]]&lt;=0.599,1,0)</f>
        <v>0</v>
      </c>
      <c r="K5218" t="str">
        <f>IF(Tabela_Brasil[[#This Row],[IDHM]]&lt;=0.55,"Baixo",IF(Tabela_Brasil[[#This Row],[IDHM]]&lt;=0.699,"Médio",IF(Tabela_Brasil[[#This Row],[IDHM]]&lt;=0.799,"Alto","Muito Alto")))</f>
        <v>Alto</v>
      </c>
      <c r="L5218" t="str">
        <f>VLOOKUP(Tabela_Brasil[[#This Row],[Estado]],'De-Para_Estado_Regiao'!$B$3:$C$29,2,FALSE)</f>
        <v>Sul</v>
      </c>
      <c r="M5218">
        <f>IF(Tabela_Brasil[[#This Row],[IBGE_1-4]]&gt;=951,1,0)</f>
        <v>0</v>
      </c>
      <c r="N5218">
        <f>IF(Tabela_Brasil[[#This Row],[COMP_P]]&lt;=2,1,0)</f>
        <v>1</v>
      </c>
    </row>
    <row r="5219" spans="1:14" x14ac:dyDescent="0.25">
      <c r="A5219" s="9" t="s">
        <v>5018</v>
      </c>
      <c r="B5219" s="9" t="s">
        <v>118</v>
      </c>
      <c r="C5219" s="9">
        <v>748</v>
      </c>
      <c r="D5219" s="9">
        <v>0.61799999999999999</v>
      </c>
      <c r="E5219" s="9">
        <v>0.58799999999999997</v>
      </c>
      <c r="F5219" s="9">
        <v>0.51500000000000001</v>
      </c>
      <c r="G5219" s="9">
        <v>10235.620000000001</v>
      </c>
      <c r="H5219" s="10">
        <v>14</v>
      </c>
      <c r="I5219" t="str">
        <f>CONCATENATE(Tabela_Brasil[[#This Row],[Município]],"-",Tabela_Brasil[[#This Row],[Estado]])</f>
        <v>Demerval Lobão-PI</v>
      </c>
      <c r="J5219">
        <f>IF(Tabela_Brasil[[#This Row],[IDHM]]&lt;=0.599,1,0)</f>
        <v>0</v>
      </c>
      <c r="K5219" t="str">
        <f>IF(Tabela_Brasil[[#This Row],[IDHM]]&lt;=0.55,"Baixo",IF(Tabela_Brasil[[#This Row],[IDHM]]&lt;=0.699,"Médio",IF(Tabela_Brasil[[#This Row],[IDHM]]&lt;=0.799,"Alto","Muito Alto")))</f>
        <v>Médio</v>
      </c>
      <c r="L5219" t="str">
        <f>VLOOKUP(Tabela_Brasil[[#This Row],[Estado]],'De-Para_Estado_Regiao'!$B$3:$C$29,2,FALSE)</f>
        <v>Nordeste</v>
      </c>
      <c r="M5219">
        <f>IF(Tabela_Brasil[[#This Row],[IBGE_1-4]]&gt;=951,1,0)</f>
        <v>0</v>
      </c>
      <c r="N5219">
        <f>IF(Tabela_Brasil[[#This Row],[COMP_P]]&lt;=2,1,0)</f>
        <v>0</v>
      </c>
    </row>
    <row r="5220" spans="1:14" x14ac:dyDescent="0.25">
      <c r="A5220" s="12" t="s">
        <v>5019</v>
      </c>
      <c r="B5220" s="12" t="s">
        <v>29</v>
      </c>
      <c r="C5220" s="12">
        <v>142</v>
      </c>
      <c r="D5220" s="12">
        <v>0.65500000000000003</v>
      </c>
      <c r="E5220" s="12">
        <v>0.63500000000000001</v>
      </c>
      <c r="F5220" s="12">
        <v>0.56000000000000005</v>
      </c>
      <c r="G5220" s="12">
        <v>37646.85</v>
      </c>
      <c r="H5220" s="13">
        <v>3</v>
      </c>
      <c r="I5220" t="str">
        <f>CONCATENATE(Tabela_Brasil[[#This Row],[Município]],"-",Tabela_Brasil[[#This Row],[Estado]])</f>
        <v>Tesouro-MT</v>
      </c>
      <c r="J5220">
        <f>IF(Tabela_Brasil[[#This Row],[IDHM]]&lt;=0.599,1,0)</f>
        <v>0</v>
      </c>
      <c r="K5220" t="str">
        <f>IF(Tabela_Brasil[[#This Row],[IDHM]]&lt;=0.55,"Baixo",IF(Tabela_Brasil[[#This Row],[IDHM]]&lt;=0.699,"Médio",IF(Tabela_Brasil[[#This Row],[IDHM]]&lt;=0.799,"Alto","Muito Alto")))</f>
        <v>Médio</v>
      </c>
      <c r="L5220" t="str">
        <f>VLOOKUP(Tabela_Brasil[[#This Row],[Estado]],'De-Para_Estado_Regiao'!$B$3:$C$29,2,FALSE)</f>
        <v>Centro-Oeste</v>
      </c>
      <c r="M5220">
        <f>IF(Tabela_Brasil[[#This Row],[IBGE_1-4]]&gt;=951,1,0)</f>
        <v>0</v>
      </c>
      <c r="N5220">
        <f>IF(Tabela_Brasil[[#This Row],[COMP_P]]&lt;=2,1,0)</f>
        <v>0</v>
      </c>
    </row>
    <row r="5221" spans="1:14" x14ac:dyDescent="0.25">
      <c r="A5221" s="9" t="s">
        <v>5020</v>
      </c>
      <c r="B5221" s="9" t="s">
        <v>82</v>
      </c>
      <c r="C5221" s="9">
        <v>528</v>
      </c>
      <c r="D5221" s="9">
        <v>0.55200000000000005</v>
      </c>
      <c r="E5221" s="9">
        <v>0.53100000000000003</v>
      </c>
      <c r="F5221" s="9">
        <v>0.40799999999999997</v>
      </c>
      <c r="G5221" s="9">
        <v>7839.03</v>
      </c>
      <c r="H5221" s="10">
        <v>9</v>
      </c>
      <c r="I5221" t="str">
        <f>CONCATENATE(Tabela_Brasil[[#This Row],[Município]],"-",Tabela_Brasil[[#This Row],[Estado]])</f>
        <v>Cruz Do Espírito Santo-PB</v>
      </c>
      <c r="J5221">
        <f>IF(Tabela_Brasil[[#This Row],[IDHM]]&lt;=0.599,1,0)</f>
        <v>1</v>
      </c>
      <c r="K5221" t="str">
        <f>IF(Tabela_Brasil[[#This Row],[IDHM]]&lt;=0.55,"Baixo",IF(Tabela_Brasil[[#This Row],[IDHM]]&lt;=0.699,"Médio",IF(Tabela_Brasil[[#This Row],[IDHM]]&lt;=0.799,"Alto","Muito Alto")))</f>
        <v>Médio</v>
      </c>
      <c r="L5221" t="str">
        <f>VLOOKUP(Tabela_Brasil[[#This Row],[Estado]],'De-Para_Estado_Regiao'!$B$3:$C$29,2,FALSE)</f>
        <v>Nordeste</v>
      </c>
      <c r="M5221">
        <f>IF(Tabela_Brasil[[#This Row],[IBGE_1-4]]&gt;=951,1,0)</f>
        <v>0</v>
      </c>
      <c r="N5221">
        <f>IF(Tabela_Brasil[[#This Row],[COMP_P]]&lt;=2,1,0)</f>
        <v>0</v>
      </c>
    </row>
    <row r="5222" spans="1:14" x14ac:dyDescent="0.25">
      <c r="A5222" s="12" t="s">
        <v>5021</v>
      </c>
      <c r="B5222" s="12" t="s">
        <v>16</v>
      </c>
      <c r="C5222" s="12">
        <v>53</v>
      </c>
      <c r="D5222" s="12">
        <v>0.67500000000000004</v>
      </c>
      <c r="E5222" s="12">
        <v>0.71899999999999997</v>
      </c>
      <c r="F5222" s="12">
        <v>0.498</v>
      </c>
      <c r="G5222" s="12">
        <v>65891.69</v>
      </c>
      <c r="H5222" s="13">
        <v>2</v>
      </c>
      <c r="I5222" t="str">
        <f>CONCATENATE(Tabela_Brasil[[#This Row],[Município]],"-",Tabela_Brasil[[#This Row],[Estado]])</f>
        <v>Água Comprida-MG</v>
      </c>
      <c r="J5222">
        <f>IF(Tabela_Brasil[[#This Row],[IDHM]]&lt;=0.599,1,0)</f>
        <v>0</v>
      </c>
      <c r="K5222" t="str">
        <f>IF(Tabela_Brasil[[#This Row],[IDHM]]&lt;=0.55,"Baixo",IF(Tabela_Brasil[[#This Row],[IDHM]]&lt;=0.699,"Médio",IF(Tabela_Brasil[[#This Row],[IDHM]]&lt;=0.799,"Alto","Muito Alto")))</f>
        <v>Médio</v>
      </c>
      <c r="L5222" t="str">
        <f>VLOOKUP(Tabela_Brasil[[#This Row],[Estado]],'De-Para_Estado_Regiao'!$B$3:$C$29,2,FALSE)</f>
        <v>Sudeste</v>
      </c>
      <c r="M5222">
        <f>IF(Tabela_Brasil[[#This Row],[IBGE_1-4]]&gt;=951,1,0)</f>
        <v>0</v>
      </c>
      <c r="N5222">
        <f>IF(Tabela_Brasil[[#This Row],[COMP_P]]&lt;=2,1,0)</f>
        <v>1</v>
      </c>
    </row>
    <row r="5223" spans="1:14" x14ac:dyDescent="0.25">
      <c r="A5223" s="9" t="s">
        <v>5022</v>
      </c>
      <c r="B5223" s="9" t="s">
        <v>29</v>
      </c>
      <c r="C5223" s="9">
        <v>317</v>
      </c>
      <c r="D5223" s="9">
        <v>0.67500000000000004</v>
      </c>
      <c r="E5223" s="9">
        <v>0.66600000000000004</v>
      </c>
      <c r="F5223" s="9">
        <v>0.56999999999999995</v>
      </c>
      <c r="G5223" s="9">
        <v>13872.22</v>
      </c>
      <c r="H5223" s="10">
        <v>1</v>
      </c>
      <c r="I5223" t="str">
        <f>CONCATENATE(Tabela_Brasil[[#This Row],[Município]],"-",Tabela_Brasil[[#This Row],[Estado]])</f>
        <v>Apiacás-MT</v>
      </c>
      <c r="J5223">
        <f>IF(Tabela_Brasil[[#This Row],[IDHM]]&lt;=0.599,1,0)</f>
        <v>0</v>
      </c>
      <c r="K5223" t="str">
        <f>IF(Tabela_Brasil[[#This Row],[IDHM]]&lt;=0.55,"Baixo",IF(Tabela_Brasil[[#This Row],[IDHM]]&lt;=0.699,"Médio",IF(Tabela_Brasil[[#This Row],[IDHM]]&lt;=0.799,"Alto","Muito Alto")))</f>
        <v>Médio</v>
      </c>
      <c r="L5223" t="str">
        <f>VLOOKUP(Tabela_Brasil[[#This Row],[Estado]],'De-Para_Estado_Regiao'!$B$3:$C$29,2,FALSE)</f>
        <v>Centro-Oeste</v>
      </c>
      <c r="M5223">
        <f>IF(Tabela_Brasil[[#This Row],[IBGE_1-4]]&gt;=951,1,0)</f>
        <v>0</v>
      </c>
      <c r="N5223">
        <f>IF(Tabela_Brasil[[#This Row],[COMP_P]]&lt;=2,1,0)</f>
        <v>1</v>
      </c>
    </row>
    <row r="5224" spans="1:14" x14ac:dyDescent="0.25">
      <c r="A5224" s="12" t="s">
        <v>5023</v>
      </c>
      <c r="B5224" s="12" t="s">
        <v>87</v>
      </c>
      <c r="C5224" s="12">
        <v>416</v>
      </c>
      <c r="D5224" s="12">
        <v>0.58099999999999996</v>
      </c>
      <c r="E5224" s="12">
        <v>0.57799999999999996</v>
      </c>
      <c r="F5224" s="12">
        <v>0.48099999999999998</v>
      </c>
      <c r="G5224" s="12">
        <v>11353.11</v>
      </c>
      <c r="H5224" s="13">
        <v>11</v>
      </c>
      <c r="I5224" t="str">
        <f>CONCATENATE(Tabela_Brasil[[#This Row],[Município]],"-",Tabela_Brasil[[#This Row],[Estado]])</f>
        <v>Lima Campos-MA</v>
      </c>
      <c r="J5224">
        <f>IF(Tabela_Brasil[[#This Row],[IDHM]]&lt;=0.599,1,0)</f>
        <v>1</v>
      </c>
      <c r="K5224" t="str">
        <f>IF(Tabela_Brasil[[#This Row],[IDHM]]&lt;=0.55,"Baixo",IF(Tabela_Brasil[[#This Row],[IDHM]]&lt;=0.699,"Médio",IF(Tabela_Brasil[[#This Row],[IDHM]]&lt;=0.799,"Alto","Muito Alto")))</f>
        <v>Médio</v>
      </c>
      <c r="L5224" t="str">
        <f>VLOOKUP(Tabela_Brasil[[#This Row],[Estado]],'De-Para_Estado_Regiao'!$B$3:$C$29,2,FALSE)</f>
        <v>Nordeste</v>
      </c>
      <c r="M5224">
        <f>IF(Tabela_Brasil[[#This Row],[IBGE_1-4]]&gt;=951,1,0)</f>
        <v>0</v>
      </c>
      <c r="N5224">
        <f>IF(Tabela_Brasil[[#This Row],[COMP_P]]&lt;=2,1,0)</f>
        <v>0</v>
      </c>
    </row>
    <row r="5225" spans="1:14" x14ac:dyDescent="0.25">
      <c r="A5225" s="9" t="s">
        <v>5024</v>
      </c>
      <c r="B5225" s="9" t="s">
        <v>72</v>
      </c>
      <c r="C5225" s="9">
        <v>518</v>
      </c>
      <c r="D5225" s="9">
        <v>0.60899999999999999</v>
      </c>
      <c r="E5225" s="9">
        <v>0.59</v>
      </c>
      <c r="F5225" s="9">
        <v>0.53400000000000003</v>
      </c>
      <c r="G5225" s="9">
        <v>14182.44</v>
      </c>
      <c r="H5225" s="10">
        <v>8</v>
      </c>
      <c r="I5225" t="str">
        <f>CONCATENATE(Tabela_Brasil[[#This Row],[Município]],"-",Tabela_Brasil[[#This Row],[Estado]])</f>
        <v>Baía Formosa-RN</v>
      </c>
      <c r="J5225">
        <f>IF(Tabela_Brasil[[#This Row],[IDHM]]&lt;=0.599,1,0)</f>
        <v>0</v>
      </c>
      <c r="K5225" t="str">
        <f>IF(Tabela_Brasil[[#This Row],[IDHM]]&lt;=0.55,"Baixo",IF(Tabela_Brasil[[#This Row],[IDHM]]&lt;=0.699,"Médio",IF(Tabela_Brasil[[#This Row],[IDHM]]&lt;=0.799,"Alto","Muito Alto")))</f>
        <v>Médio</v>
      </c>
      <c r="L5225" t="str">
        <f>VLOOKUP(Tabela_Brasil[[#This Row],[Estado]],'De-Para_Estado_Regiao'!$B$3:$C$29,2,FALSE)</f>
        <v>Nordeste</v>
      </c>
      <c r="M5225">
        <f>IF(Tabela_Brasil[[#This Row],[IBGE_1-4]]&gt;=951,1,0)</f>
        <v>0</v>
      </c>
      <c r="N5225">
        <f>IF(Tabela_Brasil[[#This Row],[COMP_P]]&lt;=2,1,0)</f>
        <v>0</v>
      </c>
    </row>
    <row r="5226" spans="1:14" x14ac:dyDescent="0.25">
      <c r="A5226" s="12" t="s">
        <v>740</v>
      </c>
      <c r="B5226" s="12" t="s">
        <v>24</v>
      </c>
      <c r="C5226" s="12">
        <v>318</v>
      </c>
      <c r="D5226" s="12">
        <v>0.59399999999999997</v>
      </c>
      <c r="E5226" s="12">
        <v>0.56699999999999995</v>
      </c>
      <c r="F5226" s="12">
        <v>0.47699999999999998</v>
      </c>
      <c r="G5226" s="12">
        <v>16128.78</v>
      </c>
      <c r="H5226" s="13">
        <v>0</v>
      </c>
      <c r="I5226" t="str">
        <f>CONCATENATE(Tabela_Brasil[[#This Row],[Município]],"-",Tabela_Brasil[[#This Row],[Estado]])</f>
        <v>Teodoro Sampaio-BA</v>
      </c>
      <c r="J5226">
        <f>IF(Tabela_Brasil[[#This Row],[IDHM]]&lt;=0.599,1,0)</f>
        <v>1</v>
      </c>
      <c r="K5226" t="str">
        <f>IF(Tabela_Brasil[[#This Row],[IDHM]]&lt;=0.55,"Baixo",IF(Tabela_Brasil[[#This Row],[IDHM]]&lt;=0.699,"Médio",IF(Tabela_Brasil[[#This Row],[IDHM]]&lt;=0.799,"Alto","Muito Alto")))</f>
        <v>Médio</v>
      </c>
      <c r="L5226" t="str">
        <f>VLOOKUP(Tabela_Brasil[[#This Row],[Estado]],'De-Para_Estado_Regiao'!$B$3:$C$29,2,FALSE)</f>
        <v>Nordeste</v>
      </c>
      <c r="M5226">
        <f>IF(Tabela_Brasil[[#This Row],[IBGE_1-4]]&gt;=951,1,0)</f>
        <v>0</v>
      </c>
      <c r="N5226">
        <f>IF(Tabela_Brasil[[#This Row],[COMP_P]]&lt;=2,1,0)</f>
        <v>1</v>
      </c>
    </row>
    <row r="5227" spans="1:14" x14ac:dyDescent="0.25">
      <c r="A5227" s="9" t="s">
        <v>5025</v>
      </c>
      <c r="B5227" s="9" t="s">
        <v>16</v>
      </c>
      <c r="C5227" s="9">
        <v>435</v>
      </c>
      <c r="D5227" s="9">
        <v>0.61899999999999999</v>
      </c>
      <c r="E5227" s="9">
        <v>0.55900000000000005</v>
      </c>
      <c r="F5227" s="9">
        <v>0.54300000000000004</v>
      </c>
      <c r="G5227" s="9">
        <v>7890.27</v>
      </c>
      <c r="H5227" s="10">
        <v>2</v>
      </c>
      <c r="I5227" t="str">
        <f>CONCATENATE(Tabela_Brasil[[#This Row],[Município]],"-",Tabela_Brasil[[#This Row],[Estado]])</f>
        <v>Urucuia-MG</v>
      </c>
      <c r="J5227">
        <f>IF(Tabela_Brasil[[#This Row],[IDHM]]&lt;=0.599,1,0)</f>
        <v>0</v>
      </c>
      <c r="K5227" t="str">
        <f>IF(Tabela_Brasil[[#This Row],[IDHM]]&lt;=0.55,"Baixo",IF(Tabela_Brasil[[#This Row],[IDHM]]&lt;=0.699,"Médio",IF(Tabela_Brasil[[#This Row],[IDHM]]&lt;=0.799,"Alto","Muito Alto")))</f>
        <v>Médio</v>
      </c>
      <c r="L5227" t="str">
        <f>VLOOKUP(Tabela_Brasil[[#This Row],[Estado]],'De-Para_Estado_Regiao'!$B$3:$C$29,2,FALSE)</f>
        <v>Sudeste</v>
      </c>
      <c r="M5227">
        <f>IF(Tabela_Brasil[[#This Row],[IBGE_1-4]]&gt;=951,1,0)</f>
        <v>0</v>
      </c>
      <c r="N5227">
        <f>IF(Tabela_Brasil[[#This Row],[COMP_P]]&lt;=2,1,0)</f>
        <v>1</v>
      </c>
    </row>
    <row r="5228" spans="1:14" x14ac:dyDescent="0.25">
      <c r="A5228" s="12" t="s">
        <v>5026</v>
      </c>
      <c r="B5228" s="12" t="s">
        <v>14</v>
      </c>
      <c r="C5228" s="12">
        <v>17</v>
      </c>
      <c r="D5228" s="12">
        <v>0.74199999999999999</v>
      </c>
      <c r="E5228" s="12">
        <v>0.752</v>
      </c>
      <c r="F5228" s="12">
        <v>0.64200000000000002</v>
      </c>
      <c r="G5228" s="12">
        <v>50841.15</v>
      </c>
      <c r="H5228" s="13">
        <v>2</v>
      </c>
      <c r="I5228" t="str">
        <f>CONCATENATE(Tabela_Brasil[[#This Row],[Município]],"-",Tabela_Brasil[[#This Row],[Estado]])</f>
        <v>Nova Ramada-RS</v>
      </c>
      <c r="J5228">
        <f>IF(Tabela_Brasil[[#This Row],[IDHM]]&lt;=0.599,1,0)</f>
        <v>0</v>
      </c>
      <c r="K5228" t="str">
        <f>IF(Tabela_Brasil[[#This Row],[IDHM]]&lt;=0.55,"Baixo",IF(Tabela_Brasil[[#This Row],[IDHM]]&lt;=0.699,"Médio",IF(Tabela_Brasil[[#This Row],[IDHM]]&lt;=0.799,"Alto","Muito Alto")))</f>
        <v>Alto</v>
      </c>
      <c r="L5228" t="str">
        <f>VLOOKUP(Tabela_Brasil[[#This Row],[Estado]],'De-Para_Estado_Regiao'!$B$3:$C$29,2,FALSE)</f>
        <v>Sul</v>
      </c>
      <c r="M5228">
        <f>IF(Tabela_Brasil[[#This Row],[IBGE_1-4]]&gt;=951,1,0)</f>
        <v>0</v>
      </c>
      <c r="N5228">
        <f>IF(Tabela_Brasil[[#This Row],[COMP_P]]&lt;=2,1,0)</f>
        <v>1</v>
      </c>
    </row>
    <row r="5229" spans="1:14" x14ac:dyDescent="0.25">
      <c r="A5229" s="9" t="s">
        <v>5027</v>
      </c>
      <c r="B5229" s="9" t="s">
        <v>19</v>
      </c>
      <c r="C5229" s="9">
        <v>875</v>
      </c>
      <c r="D5229" s="9">
        <v>0.55000000000000004</v>
      </c>
      <c r="E5229" s="9">
        <v>0.56100000000000005</v>
      </c>
      <c r="F5229" s="9">
        <v>0.44900000000000001</v>
      </c>
      <c r="G5229" s="9">
        <v>7645.17</v>
      </c>
      <c r="H5229" s="10">
        <v>1</v>
      </c>
      <c r="I5229" t="str">
        <f>CONCATENATE(Tabela_Brasil[[#This Row],[Município]],"-",Tabela_Brasil[[#This Row],[Estado]])</f>
        <v>Joaquim Nabuco-PE</v>
      </c>
      <c r="J5229">
        <f>IF(Tabela_Brasil[[#This Row],[IDHM]]&lt;=0.599,1,0)</f>
        <v>1</v>
      </c>
      <c r="K5229" t="str">
        <f>IF(Tabela_Brasil[[#This Row],[IDHM]]&lt;=0.55,"Baixo",IF(Tabela_Brasil[[#This Row],[IDHM]]&lt;=0.699,"Médio",IF(Tabela_Brasil[[#This Row],[IDHM]]&lt;=0.799,"Alto","Muito Alto")))</f>
        <v>Baixo</v>
      </c>
      <c r="L5229" t="str">
        <f>VLOOKUP(Tabela_Brasil[[#This Row],[Estado]],'De-Para_Estado_Regiao'!$B$3:$C$29,2,FALSE)</f>
        <v>Nordeste</v>
      </c>
      <c r="M5229">
        <f>IF(Tabela_Brasil[[#This Row],[IBGE_1-4]]&gt;=951,1,0)</f>
        <v>0</v>
      </c>
      <c r="N5229">
        <f>IF(Tabela_Brasil[[#This Row],[COMP_P]]&lt;=2,1,0)</f>
        <v>1</v>
      </c>
    </row>
    <row r="5230" spans="1:14" x14ac:dyDescent="0.25">
      <c r="A5230" s="12" t="s">
        <v>5028</v>
      </c>
      <c r="B5230" s="12" t="s">
        <v>22</v>
      </c>
      <c r="C5230" s="12">
        <v>98</v>
      </c>
      <c r="D5230" s="12">
        <v>0.68200000000000005</v>
      </c>
      <c r="E5230" s="12">
        <v>0.68</v>
      </c>
      <c r="F5230" s="12">
        <v>0.56000000000000005</v>
      </c>
      <c r="G5230" s="12">
        <v>25222.19</v>
      </c>
      <c r="H5230" s="13">
        <v>6</v>
      </c>
      <c r="I5230" t="str">
        <f>CONCATENATE(Tabela_Brasil[[#This Row],[Município]],"-",Tabela_Brasil[[#This Row],[Estado]])</f>
        <v>Flor Da Serra Do Sul-PR</v>
      </c>
      <c r="J5230">
        <f>IF(Tabela_Brasil[[#This Row],[IDHM]]&lt;=0.599,1,0)</f>
        <v>0</v>
      </c>
      <c r="K5230" t="str">
        <f>IF(Tabela_Brasil[[#This Row],[IDHM]]&lt;=0.55,"Baixo",IF(Tabela_Brasil[[#This Row],[IDHM]]&lt;=0.699,"Médio",IF(Tabela_Brasil[[#This Row],[IDHM]]&lt;=0.799,"Alto","Muito Alto")))</f>
        <v>Médio</v>
      </c>
      <c r="L5230" t="str">
        <f>VLOOKUP(Tabela_Brasil[[#This Row],[Estado]],'De-Para_Estado_Regiao'!$B$3:$C$29,2,FALSE)</f>
        <v>Sul</v>
      </c>
      <c r="M5230">
        <f>IF(Tabela_Brasil[[#This Row],[IBGE_1-4]]&gt;=951,1,0)</f>
        <v>0</v>
      </c>
      <c r="N5230">
        <f>IF(Tabela_Brasil[[#This Row],[COMP_P]]&lt;=2,1,0)</f>
        <v>0</v>
      </c>
    </row>
    <row r="5231" spans="1:14" x14ac:dyDescent="0.25">
      <c r="A5231" s="9" t="s">
        <v>5029</v>
      </c>
      <c r="B5231" s="9" t="s">
        <v>72</v>
      </c>
      <c r="C5231" s="9">
        <v>388</v>
      </c>
      <c r="D5231" s="9">
        <v>0.59599999999999997</v>
      </c>
      <c r="E5231" s="9">
        <v>0.54200000000000004</v>
      </c>
      <c r="F5231" s="9">
        <v>0.51600000000000001</v>
      </c>
      <c r="G5231" s="9">
        <v>8204.7900000000009</v>
      </c>
      <c r="H5231" s="10">
        <v>1</v>
      </c>
      <c r="I5231" t="str">
        <f>CONCATENATE(Tabela_Brasil[[#This Row],[Município]],"-",Tabela_Brasil[[#This Row],[Estado]])</f>
        <v>Upanema-RN</v>
      </c>
      <c r="J5231">
        <f>IF(Tabela_Brasil[[#This Row],[IDHM]]&lt;=0.599,1,0)</f>
        <v>1</v>
      </c>
      <c r="K5231" t="str">
        <f>IF(Tabela_Brasil[[#This Row],[IDHM]]&lt;=0.55,"Baixo",IF(Tabela_Brasil[[#This Row],[IDHM]]&lt;=0.699,"Médio",IF(Tabela_Brasil[[#This Row],[IDHM]]&lt;=0.799,"Alto","Muito Alto")))</f>
        <v>Médio</v>
      </c>
      <c r="L5231" t="str">
        <f>VLOOKUP(Tabela_Brasil[[#This Row],[Estado]],'De-Para_Estado_Regiao'!$B$3:$C$29,2,FALSE)</f>
        <v>Nordeste</v>
      </c>
      <c r="M5231">
        <f>IF(Tabela_Brasil[[#This Row],[IBGE_1-4]]&gt;=951,1,0)</f>
        <v>0</v>
      </c>
      <c r="N5231">
        <f>IF(Tabela_Brasil[[#This Row],[COMP_P]]&lt;=2,1,0)</f>
        <v>1</v>
      </c>
    </row>
    <row r="5232" spans="1:14" x14ac:dyDescent="0.25">
      <c r="A5232" s="12" t="s">
        <v>5030</v>
      </c>
      <c r="B5232" s="12" t="s">
        <v>24</v>
      </c>
      <c r="C5232" s="12">
        <v>587</v>
      </c>
      <c r="D5232" s="12">
        <v>0.55000000000000004</v>
      </c>
      <c r="E5232" s="12">
        <v>0.51600000000000001</v>
      </c>
      <c r="F5232" s="12">
        <v>0.42499999999999999</v>
      </c>
      <c r="G5232" s="12">
        <v>6150.25</v>
      </c>
      <c r="H5232" s="13">
        <v>2</v>
      </c>
      <c r="I5232" t="str">
        <f>CONCATENATE(Tabela_Brasil[[#This Row],[Município]],"-",Tabela_Brasil[[#This Row],[Estado]])</f>
        <v>Aporá-BA</v>
      </c>
      <c r="J5232">
        <f>IF(Tabela_Brasil[[#This Row],[IDHM]]&lt;=0.599,1,0)</f>
        <v>1</v>
      </c>
      <c r="K5232" t="str">
        <f>IF(Tabela_Brasil[[#This Row],[IDHM]]&lt;=0.55,"Baixo",IF(Tabela_Brasil[[#This Row],[IDHM]]&lt;=0.699,"Médio",IF(Tabela_Brasil[[#This Row],[IDHM]]&lt;=0.799,"Alto","Muito Alto")))</f>
        <v>Baixo</v>
      </c>
      <c r="L5232" t="str">
        <f>VLOOKUP(Tabela_Brasil[[#This Row],[Estado]],'De-Para_Estado_Regiao'!$B$3:$C$29,2,FALSE)</f>
        <v>Nordeste</v>
      </c>
      <c r="M5232">
        <f>IF(Tabela_Brasil[[#This Row],[IBGE_1-4]]&gt;=951,1,0)</f>
        <v>0</v>
      </c>
      <c r="N5232">
        <f>IF(Tabela_Brasil[[#This Row],[COMP_P]]&lt;=2,1,0)</f>
        <v>1</v>
      </c>
    </row>
    <row r="5233" spans="1:14" x14ac:dyDescent="0.25">
      <c r="A5233" s="9" t="s">
        <v>4081</v>
      </c>
      <c r="B5233" s="9" t="s">
        <v>53</v>
      </c>
      <c r="C5233" s="9">
        <v>220</v>
      </c>
      <c r="D5233" s="9">
        <v>0.64700000000000002</v>
      </c>
      <c r="E5233" s="9">
        <v>0.628</v>
      </c>
      <c r="F5233" s="9">
        <v>0.52200000000000002</v>
      </c>
      <c r="G5233" s="9">
        <v>19812.34</v>
      </c>
      <c r="H5233" s="10">
        <v>2</v>
      </c>
      <c r="I5233" t="str">
        <f>CONCATENATE(Tabela_Brasil[[#This Row],[Município]],"-",Tabela_Brasil[[#This Row],[Estado]])</f>
        <v>Caracol-MS</v>
      </c>
      <c r="J5233">
        <f>IF(Tabela_Brasil[[#This Row],[IDHM]]&lt;=0.599,1,0)</f>
        <v>0</v>
      </c>
      <c r="K5233" t="str">
        <f>IF(Tabela_Brasil[[#This Row],[IDHM]]&lt;=0.55,"Baixo",IF(Tabela_Brasil[[#This Row],[IDHM]]&lt;=0.699,"Médio",IF(Tabela_Brasil[[#This Row],[IDHM]]&lt;=0.799,"Alto","Muito Alto")))</f>
        <v>Médio</v>
      </c>
      <c r="L5233" t="str">
        <f>VLOOKUP(Tabela_Brasil[[#This Row],[Estado]],'De-Para_Estado_Regiao'!$B$3:$C$29,2,FALSE)</f>
        <v>Centro-Oeste</v>
      </c>
      <c r="M5233">
        <f>IF(Tabela_Brasil[[#This Row],[IBGE_1-4]]&gt;=951,1,0)</f>
        <v>0</v>
      </c>
      <c r="N5233">
        <f>IF(Tabela_Brasil[[#This Row],[COMP_P]]&lt;=2,1,0)</f>
        <v>1</v>
      </c>
    </row>
    <row r="5234" spans="1:14" x14ac:dyDescent="0.25">
      <c r="A5234" s="12" t="s">
        <v>5031</v>
      </c>
      <c r="B5234" s="12" t="s">
        <v>14</v>
      </c>
      <c r="C5234" s="12">
        <v>51</v>
      </c>
      <c r="D5234" s="12">
        <v>0.69</v>
      </c>
      <c r="E5234" s="12">
        <v>0.69499999999999995</v>
      </c>
      <c r="F5234" s="12">
        <v>0.56499999999999995</v>
      </c>
      <c r="G5234" s="12">
        <v>62745.52</v>
      </c>
      <c r="H5234" s="13">
        <v>3</v>
      </c>
      <c r="I5234" t="str">
        <f>CONCATENATE(Tabela_Brasil[[#This Row],[Município]],"-",Tabela_Brasil[[#This Row],[Estado]])</f>
        <v>Quatro Irmãos-RS</v>
      </c>
      <c r="J5234">
        <f>IF(Tabela_Brasil[[#This Row],[IDHM]]&lt;=0.599,1,0)</f>
        <v>0</v>
      </c>
      <c r="K5234" t="str">
        <f>IF(Tabela_Brasil[[#This Row],[IDHM]]&lt;=0.55,"Baixo",IF(Tabela_Brasil[[#This Row],[IDHM]]&lt;=0.699,"Médio",IF(Tabela_Brasil[[#This Row],[IDHM]]&lt;=0.799,"Alto","Muito Alto")))</f>
        <v>Médio</v>
      </c>
      <c r="L5234" t="str">
        <f>VLOOKUP(Tabela_Brasil[[#This Row],[Estado]],'De-Para_Estado_Regiao'!$B$3:$C$29,2,FALSE)</f>
        <v>Sul</v>
      </c>
      <c r="M5234">
        <f>IF(Tabela_Brasil[[#This Row],[IBGE_1-4]]&gt;=951,1,0)</f>
        <v>0</v>
      </c>
      <c r="N5234">
        <f>IF(Tabela_Brasil[[#This Row],[COMP_P]]&lt;=2,1,0)</f>
        <v>0</v>
      </c>
    </row>
    <row r="5235" spans="1:14" x14ac:dyDescent="0.25">
      <c r="A5235" s="9" t="s">
        <v>5032</v>
      </c>
      <c r="B5235" s="9" t="s">
        <v>72</v>
      </c>
      <c r="C5235" s="9">
        <v>472</v>
      </c>
      <c r="D5235" s="9">
        <v>0.56799999999999995</v>
      </c>
      <c r="E5235" s="9">
        <v>0.56200000000000006</v>
      </c>
      <c r="F5235" s="9">
        <v>0.442</v>
      </c>
      <c r="G5235" s="9">
        <v>7782.74</v>
      </c>
      <c r="H5235" s="10">
        <v>7</v>
      </c>
      <c r="I5235" t="str">
        <f>CONCATENATE(Tabela_Brasil[[#This Row],[Município]],"-",Tabela_Brasil[[#This Row],[Estado]])</f>
        <v>Pedro Velho-RN</v>
      </c>
      <c r="J5235">
        <f>IF(Tabela_Brasil[[#This Row],[IDHM]]&lt;=0.599,1,0)</f>
        <v>1</v>
      </c>
      <c r="K5235" t="str">
        <f>IF(Tabela_Brasil[[#This Row],[IDHM]]&lt;=0.55,"Baixo",IF(Tabela_Brasil[[#This Row],[IDHM]]&lt;=0.699,"Médio",IF(Tabela_Brasil[[#This Row],[IDHM]]&lt;=0.799,"Alto","Muito Alto")))</f>
        <v>Médio</v>
      </c>
      <c r="L5235" t="str">
        <f>VLOOKUP(Tabela_Brasil[[#This Row],[Estado]],'De-Para_Estado_Regiao'!$B$3:$C$29,2,FALSE)</f>
        <v>Nordeste</v>
      </c>
      <c r="M5235">
        <f>IF(Tabela_Brasil[[#This Row],[IBGE_1-4]]&gt;=951,1,0)</f>
        <v>0</v>
      </c>
      <c r="N5235">
        <f>IF(Tabela_Brasil[[#This Row],[COMP_P]]&lt;=2,1,0)</f>
        <v>0</v>
      </c>
    </row>
    <row r="5236" spans="1:14" x14ac:dyDescent="0.25">
      <c r="A5236" s="12" t="s">
        <v>5033</v>
      </c>
      <c r="B5236" s="12" t="s">
        <v>33</v>
      </c>
      <c r="C5236" s="12">
        <v>91</v>
      </c>
      <c r="D5236" s="12">
        <v>0.70099999999999996</v>
      </c>
      <c r="E5236" s="12">
        <v>0.67700000000000005</v>
      </c>
      <c r="F5236" s="12">
        <v>0.61499999999999999</v>
      </c>
      <c r="G5236" s="12">
        <v>31857.99</v>
      </c>
      <c r="H5236" s="13">
        <v>2</v>
      </c>
      <c r="I5236" t="str">
        <f>CONCATENATE(Tabela_Brasil[[#This Row],[Município]],"-",Tabela_Brasil[[#This Row],[Estado]])</f>
        <v>Brazabrantes-GO</v>
      </c>
      <c r="J5236">
        <f>IF(Tabela_Brasil[[#This Row],[IDHM]]&lt;=0.599,1,0)</f>
        <v>0</v>
      </c>
      <c r="K5236" t="str">
        <f>IF(Tabela_Brasil[[#This Row],[IDHM]]&lt;=0.55,"Baixo",IF(Tabela_Brasil[[#This Row],[IDHM]]&lt;=0.699,"Médio",IF(Tabela_Brasil[[#This Row],[IDHM]]&lt;=0.799,"Alto","Muito Alto")))</f>
        <v>Alto</v>
      </c>
      <c r="L5236" t="str">
        <f>VLOOKUP(Tabela_Brasil[[#This Row],[Estado]],'De-Para_Estado_Regiao'!$B$3:$C$29,2,FALSE)</f>
        <v>Centro-Oeste</v>
      </c>
      <c r="M5236">
        <f>IF(Tabela_Brasil[[#This Row],[IBGE_1-4]]&gt;=951,1,0)</f>
        <v>0</v>
      </c>
      <c r="N5236">
        <f>IF(Tabela_Brasil[[#This Row],[COMP_P]]&lt;=2,1,0)</f>
        <v>1</v>
      </c>
    </row>
    <row r="5237" spans="1:14" x14ac:dyDescent="0.25">
      <c r="A5237" s="9" t="s">
        <v>5034</v>
      </c>
      <c r="B5237" s="9" t="s">
        <v>16</v>
      </c>
      <c r="C5237" s="9">
        <v>390</v>
      </c>
      <c r="D5237" s="9">
        <v>0.65900000000000003</v>
      </c>
      <c r="E5237" s="9">
        <v>0.63100000000000001</v>
      </c>
      <c r="F5237" s="9">
        <v>0.57599999999999996</v>
      </c>
      <c r="G5237" s="9">
        <v>13667.96</v>
      </c>
      <c r="H5237" s="10">
        <v>4</v>
      </c>
      <c r="I5237" t="str">
        <f>CONCATENATE(Tabela_Brasil[[#This Row],[Município]],"-",Tabela_Brasil[[#This Row],[Estado]])</f>
        <v>São Pedro Dos Ferros-MG</v>
      </c>
      <c r="J5237">
        <f>IF(Tabela_Brasil[[#This Row],[IDHM]]&lt;=0.599,1,0)</f>
        <v>0</v>
      </c>
      <c r="K5237" t="str">
        <f>IF(Tabela_Brasil[[#This Row],[IDHM]]&lt;=0.55,"Baixo",IF(Tabela_Brasil[[#This Row],[IDHM]]&lt;=0.699,"Médio",IF(Tabela_Brasil[[#This Row],[IDHM]]&lt;=0.799,"Alto","Muito Alto")))</f>
        <v>Médio</v>
      </c>
      <c r="L5237" t="str">
        <f>VLOOKUP(Tabela_Brasil[[#This Row],[Estado]],'De-Para_Estado_Regiao'!$B$3:$C$29,2,FALSE)</f>
        <v>Sudeste</v>
      </c>
      <c r="M5237">
        <f>IF(Tabela_Brasil[[#This Row],[IBGE_1-4]]&gt;=951,1,0)</f>
        <v>0</v>
      </c>
      <c r="N5237">
        <f>IF(Tabela_Brasil[[#This Row],[COMP_P]]&lt;=2,1,0)</f>
        <v>0</v>
      </c>
    </row>
    <row r="5238" spans="1:14" x14ac:dyDescent="0.25">
      <c r="A5238" s="12" t="s">
        <v>907</v>
      </c>
      <c r="B5238" s="12" t="s">
        <v>22</v>
      </c>
      <c r="C5238" s="12">
        <v>143</v>
      </c>
      <c r="D5238" s="12">
        <v>0.68700000000000006</v>
      </c>
      <c r="E5238" s="12">
        <v>0.68799999999999994</v>
      </c>
      <c r="F5238" s="12">
        <v>0.59199999999999997</v>
      </c>
      <c r="G5238" s="12">
        <v>27734.97</v>
      </c>
      <c r="H5238" s="13">
        <v>2</v>
      </c>
      <c r="I5238" t="str">
        <f>CONCATENATE(Tabela_Brasil[[#This Row],[Município]],"-",Tabela_Brasil[[#This Row],[Estado]])</f>
        <v>Santa Lúcia-PR</v>
      </c>
      <c r="J5238">
        <f>IF(Tabela_Brasil[[#This Row],[IDHM]]&lt;=0.599,1,0)</f>
        <v>0</v>
      </c>
      <c r="K5238" t="str">
        <f>IF(Tabela_Brasil[[#This Row],[IDHM]]&lt;=0.55,"Baixo",IF(Tabela_Brasil[[#This Row],[IDHM]]&lt;=0.699,"Médio",IF(Tabela_Brasil[[#This Row],[IDHM]]&lt;=0.799,"Alto","Muito Alto")))</f>
        <v>Médio</v>
      </c>
      <c r="L5238" t="str">
        <f>VLOOKUP(Tabela_Brasil[[#This Row],[Estado]],'De-Para_Estado_Regiao'!$B$3:$C$29,2,FALSE)</f>
        <v>Sul</v>
      </c>
      <c r="M5238">
        <f>IF(Tabela_Brasil[[#This Row],[IBGE_1-4]]&gt;=951,1,0)</f>
        <v>0</v>
      </c>
      <c r="N5238">
        <f>IF(Tabela_Brasil[[#This Row],[COMP_P]]&lt;=2,1,0)</f>
        <v>1</v>
      </c>
    </row>
    <row r="5239" spans="1:14" x14ac:dyDescent="0.25">
      <c r="A5239" s="9" t="s">
        <v>5035</v>
      </c>
      <c r="B5239" s="9" t="s">
        <v>24</v>
      </c>
      <c r="C5239" s="9">
        <v>208</v>
      </c>
      <c r="D5239" s="9">
        <v>0.54</v>
      </c>
      <c r="E5239" s="9">
        <v>0.52500000000000002</v>
      </c>
      <c r="F5239" s="9">
        <v>0.40200000000000002</v>
      </c>
      <c r="G5239" s="9">
        <v>6464.29</v>
      </c>
      <c r="H5239" s="10">
        <v>34</v>
      </c>
      <c r="I5239" t="str">
        <f>CONCATENATE(Tabela_Brasil[[#This Row],[Município]],"-",Tabela_Brasil[[#This Row],[Estado]])</f>
        <v>Biritinga-BA</v>
      </c>
      <c r="J5239">
        <f>IF(Tabela_Brasil[[#This Row],[IDHM]]&lt;=0.599,1,0)</f>
        <v>1</v>
      </c>
      <c r="K5239" t="str">
        <f>IF(Tabela_Brasil[[#This Row],[IDHM]]&lt;=0.55,"Baixo",IF(Tabela_Brasil[[#This Row],[IDHM]]&lt;=0.699,"Médio",IF(Tabela_Brasil[[#This Row],[IDHM]]&lt;=0.799,"Alto","Muito Alto")))</f>
        <v>Baixo</v>
      </c>
      <c r="L5239" t="str">
        <f>VLOOKUP(Tabela_Brasil[[#This Row],[Estado]],'De-Para_Estado_Regiao'!$B$3:$C$29,2,FALSE)</f>
        <v>Nordeste</v>
      </c>
      <c r="M5239">
        <f>IF(Tabela_Brasil[[#This Row],[IBGE_1-4]]&gt;=951,1,0)</f>
        <v>0</v>
      </c>
      <c r="N5239">
        <f>IF(Tabela_Brasil[[#This Row],[COMP_P]]&lt;=2,1,0)</f>
        <v>0</v>
      </c>
    </row>
    <row r="5240" spans="1:14" x14ac:dyDescent="0.25">
      <c r="A5240" s="12" t="s">
        <v>5036</v>
      </c>
      <c r="B5240" s="12" t="s">
        <v>72</v>
      </c>
      <c r="C5240" s="12">
        <v>268</v>
      </c>
      <c r="D5240" s="12">
        <v>0.56899999999999995</v>
      </c>
      <c r="E5240" s="12">
        <v>0.54400000000000004</v>
      </c>
      <c r="F5240" s="12">
        <v>0.435</v>
      </c>
      <c r="G5240" s="12">
        <v>8599.16</v>
      </c>
      <c r="H5240" s="13">
        <v>3</v>
      </c>
      <c r="I5240" t="str">
        <f>CONCATENATE(Tabela_Brasil[[#This Row],[Município]],"-",Tabela_Brasil[[#This Row],[Estado]])</f>
        <v>Taipu-RN</v>
      </c>
      <c r="J5240">
        <f>IF(Tabela_Brasil[[#This Row],[IDHM]]&lt;=0.599,1,0)</f>
        <v>1</v>
      </c>
      <c r="K5240" t="str">
        <f>IF(Tabela_Brasil[[#This Row],[IDHM]]&lt;=0.55,"Baixo",IF(Tabela_Brasil[[#This Row],[IDHM]]&lt;=0.699,"Médio",IF(Tabela_Brasil[[#This Row],[IDHM]]&lt;=0.799,"Alto","Muito Alto")))</f>
        <v>Médio</v>
      </c>
      <c r="L5240" t="str">
        <f>VLOOKUP(Tabela_Brasil[[#This Row],[Estado]],'De-Para_Estado_Regiao'!$B$3:$C$29,2,FALSE)</f>
        <v>Nordeste</v>
      </c>
      <c r="M5240">
        <f>IF(Tabela_Brasil[[#This Row],[IBGE_1-4]]&gt;=951,1,0)</f>
        <v>0</v>
      </c>
      <c r="N5240">
        <f>IF(Tabela_Brasil[[#This Row],[COMP_P]]&lt;=2,1,0)</f>
        <v>0</v>
      </c>
    </row>
    <row r="5241" spans="1:14" x14ac:dyDescent="0.25">
      <c r="A5241" s="9" t="s">
        <v>5037</v>
      </c>
      <c r="B5241" s="9" t="s">
        <v>19</v>
      </c>
      <c r="C5241" s="9">
        <v>401</v>
      </c>
      <c r="D5241" s="9">
        <v>0.52500000000000002</v>
      </c>
      <c r="E5241" s="9">
        <v>0.53600000000000003</v>
      </c>
      <c r="F5241" s="9">
        <v>0.36899999999999999</v>
      </c>
      <c r="G5241" s="9">
        <v>8078.41</v>
      </c>
      <c r="H5241" s="10">
        <v>4</v>
      </c>
      <c r="I5241" t="str">
        <f>CONCATENATE(Tabela_Brasil[[#This Row],[Município]],"-",Tabela_Brasil[[#This Row],[Estado]])</f>
        <v>Lagoa Do Ouro-PE</v>
      </c>
      <c r="J5241">
        <f>IF(Tabela_Brasil[[#This Row],[IDHM]]&lt;=0.599,1,0)</f>
        <v>1</v>
      </c>
      <c r="K5241" t="str">
        <f>IF(Tabela_Brasil[[#This Row],[IDHM]]&lt;=0.55,"Baixo",IF(Tabela_Brasil[[#This Row],[IDHM]]&lt;=0.699,"Médio",IF(Tabela_Brasil[[#This Row],[IDHM]]&lt;=0.799,"Alto","Muito Alto")))</f>
        <v>Baixo</v>
      </c>
      <c r="L5241" t="str">
        <f>VLOOKUP(Tabela_Brasil[[#This Row],[Estado]],'De-Para_Estado_Regiao'!$B$3:$C$29,2,FALSE)</f>
        <v>Nordeste</v>
      </c>
      <c r="M5241">
        <f>IF(Tabela_Brasil[[#This Row],[IBGE_1-4]]&gt;=951,1,0)</f>
        <v>0</v>
      </c>
      <c r="N5241">
        <f>IF(Tabela_Brasil[[#This Row],[COMP_P]]&lt;=2,1,0)</f>
        <v>0</v>
      </c>
    </row>
    <row r="5242" spans="1:14" x14ac:dyDescent="0.25">
      <c r="A5242" s="12" t="s">
        <v>5038</v>
      </c>
      <c r="B5242" s="12" t="s">
        <v>24</v>
      </c>
      <c r="C5242" s="12">
        <v>229</v>
      </c>
      <c r="D5242" s="12">
        <v>0.56000000000000005</v>
      </c>
      <c r="E5242" s="12">
        <v>0.50700000000000001</v>
      </c>
      <c r="F5242" s="12">
        <v>0.46700000000000003</v>
      </c>
      <c r="G5242" s="12">
        <v>7541.17</v>
      </c>
      <c r="H5242" s="13">
        <v>2</v>
      </c>
      <c r="I5242" t="str">
        <f>CONCATENATE(Tabela_Brasil[[#This Row],[Município]],"-",Tabela_Brasil[[#This Row],[Estado]])</f>
        <v>Nordestina-BA</v>
      </c>
      <c r="J5242">
        <f>IF(Tabela_Brasil[[#This Row],[IDHM]]&lt;=0.599,1,0)</f>
        <v>1</v>
      </c>
      <c r="K5242" t="str">
        <f>IF(Tabela_Brasil[[#This Row],[IDHM]]&lt;=0.55,"Baixo",IF(Tabela_Brasil[[#This Row],[IDHM]]&lt;=0.699,"Médio",IF(Tabela_Brasil[[#This Row],[IDHM]]&lt;=0.799,"Alto","Muito Alto")))</f>
        <v>Médio</v>
      </c>
      <c r="L5242" t="str">
        <f>VLOOKUP(Tabela_Brasil[[#This Row],[Estado]],'De-Para_Estado_Regiao'!$B$3:$C$29,2,FALSE)</f>
        <v>Nordeste</v>
      </c>
      <c r="M5242">
        <f>IF(Tabela_Brasil[[#This Row],[IBGE_1-4]]&gt;=951,1,0)</f>
        <v>0</v>
      </c>
      <c r="N5242">
        <f>IF(Tabela_Brasil[[#This Row],[COMP_P]]&lt;=2,1,0)</f>
        <v>1</v>
      </c>
    </row>
    <row r="5243" spans="1:14" x14ac:dyDescent="0.25">
      <c r="A5243" s="9" t="s">
        <v>2249</v>
      </c>
      <c r="B5243" s="9" t="s">
        <v>114</v>
      </c>
      <c r="C5243" s="9">
        <v>313</v>
      </c>
      <c r="D5243" s="9">
        <v>0.58799999999999997</v>
      </c>
      <c r="E5243" s="9">
        <v>0.57199999999999995</v>
      </c>
      <c r="F5243" s="9">
        <v>0.47099999999999997</v>
      </c>
      <c r="G5243" s="9">
        <v>9067.26</v>
      </c>
      <c r="H5243" s="10">
        <v>15</v>
      </c>
      <c r="I5243" t="str">
        <f>CONCATENATE(Tabela_Brasil[[#This Row],[Município]],"-",Tabela_Brasil[[#This Row],[Estado]])</f>
        <v>São Domingos-SE</v>
      </c>
      <c r="J5243">
        <f>IF(Tabela_Brasil[[#This Row],[IDHM]]&lt;=0.599,1,0)</f>
        <v>1</v>
      </c>
      <c r="K5243" t="str">
        <f>IF(Tabela_Brasil[[#This Row],[IDHM]]&lt;=0.55,"Baixo",IF(Tabela_Brasil[[#This Row],[IDHM]]&lt;=0.699,"Médio",IF(Tabela_Brasil[[#This Row],[IDHM]]&lt;=0.799,"Alto","Muito Alto")))</f>
        <v>Médio</v>
      </c>
      <c r="L5243" t="str">
        <f>VLOOKUP(Tabela_Brasil[[#This Row],[Estado]],'De-Para_Estado_Regiao'!$B$3:$C$29,2,FALSE)</f>
        <v>Nordeste</v>
      </c>
      <c r="M5243">
        <f>IF(Tabela_Brasil[[#This Row],[IBGE_1-4]]&gt;=951,1,0)</f>
        <v>0</v>
      </c>
      <c r="N5243">
        <f>IF(Tabela_Brasil[[#This Row],[COMP_P]]&lt;=2,1,0)</f>
        <v>0</v>
      </c>
    </row>
    <row r="5244" spans="1:14" x14ac:dyDescent="0.25">
      <c r="A5244" s="12" t="s">
        <v>2952</v>
      </c>
      <c r="B5244" s="12" t="s">
        <v>82</v>
      </c>
      <c r="C5244" s="12">
        <v>639</v>
      </c>
      <c r="D5244" s="12">
        <v>0.59499999999999997</v>
      </c>
      <c r="E5244" s="12">
        <v>0.57399999999999995</v>
      </c>
      <c r="F5244" s="12">
        <v>0.46200000000000002</v>
      </c>
      <c r="G5244" s="12">
        <v>6925.74</v>
      </c>
      <c r="H5244" s="13">
        <v>14</v>
      </c>
      <c r="I5244" t="str">
        <f>CONCATENATE(Tabela_Brasil[[#This Row],[Município]],"-",Tabela_Brasil[[#This Row],[Estado]])</f>
        <v>Alagoinha-PB</v>
      </c>
      <c r="J5244">
        <f>IF(Tabela_Brasil[[#This Row],[IDHM]]&lt;=0.599,1,0)</f>
        <v>1</v>
      </c>
      <c r="K5244" t="str">
        <f>IF(Tabela_Brasil[[#This Row],[IDHM]]&lt;=0.55,"Baixo",IF(Tabela_Brasil[[#This Row],[IDHM]]&lt;=0.699,"Médio",IF(Tabela_Brasil[[#This Row],[IDHM]]&lt;=0.799,"Alto","Muito Alto")))</f>
        <v>Médio</v>
      </c>
      <c r="L5244" t="str">
        <f>VLOOKUP(Tabela_Brasil[[#This Row],[Estado]],'De-Para_Estado_Regiao'!$B$3:$C$29,2,FALSE)</f>
        <v>Nordeste</v>
      </c>
      <c r="M5244">
        <f>IF(Tabela_Brasil[[#This Row],[IBGE_1-4]]&gt;=951,1,0)</f>
        <v>0</v>
      </c>
      <c r="N5244">
        <f>IF(Tabela_Brasil[[#This Row],[COMP_P]]&lt;=2,1,0)</f>
        <v>0</v>
      </c>
    </row>
    <row r="5245" spans="1:14" x14ac:dyDescent="0.25">
      <c r="A5245" s="9" t="s">
        <v>5039</v>
      </c>
      <c r="B5245" s="9" t="s">
        <v>118</v>
      </c>
      <c r="C5245" s="9">
        <v>559</v>
      </c>
      <c r="D5245" s="9">
        <v>0.59499999999999997</v>
      </c>
      <c r="E5245" s="9">
        <v>0.55300000000000005</v>
      </c>
      <c r="F5245" s="9">
        <v>0.49199999999999999</v>
      </c>
      <c r="G5245" s="9">
        <v>7060.61</v>
      </c>
      <c r="H5245" s="10">
        <v>11</v>
      </c>
      <c r="I5245" t="str">
        <f>CONCATENATE(Tabela_Brasil[[#This Row],[Município]],"-",Tabela_Brasil[[#This Row],[Estado]])</f>
        <v>São Pedro Do Piauí-PI</v>
      </c>
      <c r="J5245">
        <f>IF(Tabela_Brasil[[#This Row],[IDHM]]&lt;=0.599,1,0)</f>
        <v>1</v>
      </c>
      <c r="K5245" t="str">
        <f>IF(Tabela_Brasil[[#This Row],[IDHM]]&lt;=0.55,"Baixo",IF(Tabela_Brasil[[#This Row],[IDHM]]&lt;=0.699,"Médio",IF(Tabela_Brasil[[#This Row],[IDHM]]&lt;=0.799,"Alto","Muito Alto")))</f>
        <v>Médio</v>
      </c>
      <c r="L5245" t="str">
        <f>VLOOKUP(Tabela_Brasil[[#This Row],[Estado]],'De-Para_Estado_Regiao'!$B$3:$C$29,2,FALSE)</f>
        <v>Nordeste</v>
      </c>
      <c r="M5245">
        <f>IF(Tabela_Brasil[[#This Row],[IBGE_1-4]]&gt;=951,1,0)</f>
        <v>0</v>
      </c>
      <c r="N5245">
        <f>IF(Tabela_Brasil[[#This Row],[COMP_P]]&lt;=2,1,0)</f>
        <v>0</v>
      </c>
    </row>
    <row r="5246" spans="1:14" x14ac:dyDescent="0.25">
      <c r="A5246" s="12" t="s">
        <v>5040</v>
      </c>
      <c r="B5246" s="12" t="s">
        <v>14</v>
      </c>
      <c r="C5246" s="12">
        <v>14</v>
      </c>
      <c r="D5246" s="12">
        <v>0.70499999999999996</v>
      </c>
      <c r="E5246" s="12">
        <v>0.75900000000000001</v>
      </c>
      <c r="F5246" s="12">
        <v>0.55100000000000005</v>
      </c>
      <c r="G5246" s="12">
        <v>44869.59</v>
      </c>
      <c r="H5246" s="13">
        <v>1</v>
      </c>
      <c r="I5246" t="str">
        <f>CONCATENATE(Tabela_Brasil[[#This Row],[Município]],"-",Tabela_Brasil[[#This Row],[Estado]])</f>
        <v>Vila Lângaro-RS</v>
      </c>
      <c r="J5246">
        <f>IF(Tabela_Brasil[[#This Row],[IDHM]]&lt;=0.599,1,0)</f>
        <v>0</v>
      </c>
      <c r="K5246" t="str">
        <f>IF(Tabela_Brasil[[#This Row],[IDHM]]&lt;=0.55,"Baixo",IF(Tabela_Brasil[[#This Row],[IDHM]]&lt;=0.699,"Médio",IF(Tabela_Brasil[[#This Row],[IDHM]]&lt;=0.799,"Alto","Muito Alto")))</f>
        <v>Alto</v>
      </c>
      <c r="L5246" t="str">
        <f>VLOOKUP(Tabela_Brasil[[#This Row],[Estado]],'De-Para_Estado_Regiao'!$B$3:$C$29,2,FALSE)</f>
        <v>Sul</v>
      </c>
      <c r="M5246">
        <f>IF(Tabela_Brasil[[#This Row],[IBGE_1-4]]&gt;=951,1,0)</f>
        <v>0</v>
      </c>
      <c r="N5246">
        <f>IF(Tabela_Brasil[[#This Row],[COMP_P]]&lt;=2,1,0)</f>
        <v>1</v>
      </c>
    </row>
    <row r="5247" spans="1:14" x14ac:dyDescent="0.25">
      <c r="A5247" s="9" t="s">
        <v>5041</v>
      </c>
      <c r="B5247" s="9" t="s">
        <v>24</v>
      </c>
      <c r="C5247" s="9">
        <v>185</v>
      </c>
      <c r="D5247" s="9">
        <v>0.58499999999999996</v>
      </c>
      <c r="E5247" s="9">
        <v>0.55000000000000004</v>
      </c>
      <c r="F5247" s="9">
        <v>0.49</v>
      </c>
      <c r="G5247" s="9">
        <v>5828.74</v>
      </c>
      <c r="H5247" s="10">
        <v>3</v>
      </c>
      <c r="I5247" t="str">
        <f>CONCATENATE(Tabela_Brasil[[#This Row],[Município]],"-",Tabela_Brasil[[#This Row],[Estado]])</f>
        <v>Ibitiara-BA</v>
      </c>
      <c r="J5247">
        <f>IF(Tabela_Brasil[[#This Row],[IDHM]]&lt;=0.599,1,0)</f>
        <v>1</v>
      </c>
      <c r="K5247" t="str">
        <f>IF(Tabela_Brasil[[#This Row],[IDHM]]&lt;=0.55,"Baixo",IF(Tabela_Brasil[[#This Row],[IDHM]]&lt;=0.699,"Médio",IF(Tabela_Brasil[[#This Row],[IDHM]]&lt;=0.799,"Alto","Muito Alto")))</f>
        <v>Médio</v>
      </c>
      <c r="L5247" t="str">
        <f>VLOOKUP(Tabela_Brasil[[#This Row],[Estado]],'De-Para_Estado_Regiao'!$B$3:$C$29,2,FALSE)</f>
        <v>Nordeste</v>
      </c>
      <c r="M5247">
        <f>IF(Tabela_Brasil[[#This Row],[IBGE_1-4]]&gt;=951,1,0)</f>
        <v>0</v>
      </c>
      <c r="N5247">
        <f>IF(Tabela_Brasil[[#This Row],[COMP_P]]&lt;=2,1,0)</f>
        <v>0</v>
      </c>
    </row>
    <row r="5248" spans="1:14" x14ac:dyDescent="0.25">
      <c r="A5248" s="12" t="s">
        <v>5042</v>
      </c>
      <c r="B5248" s="12" t="s">
        <v>14</v>
      </c>
      <c r="C5248" s="12">
        <v>31</v>
      </c>
      <c r="D5248" s="12">
        <v>0.69</v>
      </c>
      <c r="E5248" s="12">
        <v>0.67600000000000005</v>
      </c>
      <c r="F5248" s="12">
        <v>0.57899999999999996</v>
      </c>
      <c r="G5248" s="12">
        <v>38561.19</v>
      </c>
      <c r="H5248" s="13">
        <v>5</v>
      </c>
      <c r="I5248" t="str">
        <f>CONCATENATE(Tabela_Brasil[[#This Row],[Município]],"-",Tabela_Brasil[[#This Row],[Estado]])</f>
        <v>Rolador-RS</v>
      </c>
      <c r="J5248">
        <f>IF(Tabela_Brasil[[#This Row],[IDHM]]&lt;=0.599,1,0)</f>
        <v>0</v>
      </c>
      <c r="K5248" t="str">
        <f>IF(Tabela_Brasil[[#This Row],[IDHM]]&lt;=0.55,"Baixo",IF(Tabela_Brasil[[#This Row],[IDHM]]&lt;=0.699,"Médio",IF(Tabela_Brasil[[#This Row],[IDHM]]&lt;=0.799,"Alto","Muito Alto")))</f>
        <v>Médio</v>
      </c>
      <c r="L5248" t="str">
        <f>VLOOKUP(Tabela_Brasil[[#This Row],[Estado]],'De-Para_Estado_Regiao'!$B$3:$C$29,2,FALSE)</f>
        <v>Sul</v>
      </c>
      <c r="M5248">
        <f>IF(Tabela_Brasil[[#This Row],[IBGE_1-4]]&gt;=951,1,0)</f>
        <v>0</v>
      </c>
      <c r="N5248">
        <f>IF(Tabela_Brasil[[#This Row],[COMP_P]]&lt;=2,1,0)</f>
        <v>0</v>
      </c>
    </row>
    <row r="5249" spans="1:14" x14ac:dyDescent="0.25">
      <c r="A5249" s="9" t="s">
        <v>5043</v>
      </c>
      <c r="B5249" s="9" t="s">
        <v>16</v>
      </c>
      <c r="C5249" s="9">
        <v>148</v>
      </c>
      <c r="D5249" s="9">
        <v>0.68</v>
      </c>
      <c r="E5249" s="9">
        <v>0.64</v>
      </c>
      <c r="F5249" s="9">
        <v>0.59299999999999997</v>
      </c>
      <c r="G5249" s="9">
        <v>20667.169999999998</v>
      </c>
      <c r="H5249" s="10">
        <v>2</v>
      </c>
      <c r="I5249" t="str">
        <f>CONCATENATE(Tabela_Brasil[[#This Row],[Município]],"-",Tabela_Brasil[[#This Row],[Estado]])</f>
        <v>Piedade Do Rio Grande-MG</v>
      </c>
      <c r="J5249">
        <f>IF(Tabela_Brasil[[#This Row],[IDHM]]&lt;=0.599,1,0)</f>
        <v>0</v>
      </c>
      <c r="K5249" t="str">
        <f>IF(Tabela_Brasil[[#This Row],[IDHM]]&lt;=0.55,"Baixo",IF(Tabela_Brasil[[#This Row],[IDHM]]&lt;=0.699,"Médio",IF(Tabela_Brasil[[#This Row],[IDHM]]&lt;=0.799,"Alto","Muito Alto")))</f>
        <v>Médio</v>
      </c>
      <c r="L5249" t="str">
        <f>VLOOKUP(Tabela_Brasil[[#This Row],[Estado]],'De-Para_Estado_Regiao'!$B$3:$C$29,2,FALSE)</f>
        <v>Sudeste</v>
      </c>
      <c r="M5249">
        <f>IF(Tabela_Brasil[[#This Row],[IBGE_1-4]]&gt;=951,1,0)</f>
        <v>0</v>
      </c>
      <c r="N5249">
        <f>IF(Tabela_Brasil[[#This Row],[COMP_P]]&lt;=2,1,0)</f>
        <v>1</v>
      </c>
    </row>
    <row r="5250" spans="1:14" x14ac:dyDescent="0.25">
      <c r="A5250" s="12" t="s">
        <v>5044</v>
      </c>
      <c r="B5250" s="12" t="s">
        <v>7</v>
      </c>
      <c r="C5250" s="12">
        <v>170</v>
      </c>
      <c r="D5250" s="12">
        <v>0.70299999999999996</v>
      </c>
      <c r="E5250" s="12">
        <v>0.68</v>
      </c>
      <c r="F5250" s="12">
        <v>0.628</v>
      </c>
      <c r="G5250" s="12">
        <v>30240.12</v>
      </c>
      <c r="H5250" s="13">
        <v>3</v>
      </c>
      <c r="I5250" t="str">
        <f>CONCATENATE(Tabela_Brasil[[#This Row],[Município]],"-",Tabela_Brasil[[#This Row],[Estado]])</f>
        <v>Jeriquara-SP</v>
      </c>
      <c r="J5250">
        <f>IF(Tabela_Brasil[[#This Row],[IDHM]]&lt;=0.599,1,0)</f>
        <v>0</v>
      </c>
      <c r="K5250" t="str">
        <f>IF(Tabela_Brasil[[#This Row],[IDHM]]&lt;=0.55,"Baixo",IF(Tabela_Brasil[[#This Row],[IDHM]]&lt;=0.699,"Médio",IF(Tabela_Brasil[[#This Row],[IDHM]]&lt;=0.799,"Alto","Muito Alto")))</f>
        <v>Alto</v>
      </c>
      <c r="L5250" t="str">
        <f>VLOOKUP(Tabela_Brasil[[#This Row],[Estado]],'De-Para_Estado_Regiao'!$B$3:$C$29,2,FALSE)</f>
        <v>Sudeste</v>
      </c>
      <c r="M5250">
        <f>IF(Tabela_Brasil[[#This Row],[IBGE_1-4]]&gt;=951,1,0)</f>
        <v>0</v>
      </c>
      <c r="N5250">
        <f>IF(Tabela_Brasil[[#This Row],[COMP_P]]&lt;=2,1,0)</f>
        <v>0</v>
      </c>
    </row>
    <row r="5251" spans="1:14" x14ac:dyDescent="0.25">
      <c r="A5251" s="9" t="s">
        <v>5045</v>
      </c>
      <c r="B5251" s="9" t="s">
        <v>16</v>
      </c>
      <c r="C5251" s="9">
        <v>94</v>
      </c>
      <c r="D5251" s="9">
        <v>0.72099999999999997</v>
      </c>
      <c r="E5251" s="9">
        <v>0.71</v>
      </c>
      <c r="F5251" s="9">
        <v>0.60699999999999998</v>
      </c>
      <c r="G5251" s="9">
        <v>27224.93</v>
      </c>
      <c r="H5251" s="10">
        <v>3</v>
      </c>
      <c r="I5251" t="str">
        <f>CONCATENATE(Tabela_Brasil[[#This Row],[Município]],"-",Tabela_Brasil[[#This Row],[Estado]])</f>
        <v>Pratinha-MG</v>
      </c>
      <c r="J5251">
        <f>IF(Tabela_Brasil[[#This Row],[IDHM]]&lt;=0.599,1,0)</f>
        <v>0</v>
      </c>
      <c r="K5251" t="str">
        <f>IF(Tabela_Brasil[[#This Row],[IDHM]]&lt;=0.55,"Baixo",IF(Tabela_Brasil[[#This Row],[IDHM]]&lt;=0.699,"Médio",IF(Tabela_Brasil[[#This Row],[IDHM]]&lt;=0.799,"Alto","Muito Alto")))</f>
        <v>Alto</v>
      </c>
      <c r="L5251" t="str">
        <f>VLOOKUP(Tabela_Brasil[[#This Row],[Estado]],'De-Para_Estado_Regiao'!$B$3:$C$29,2,FALSE)</f>
        <v>Sudeste</v>
      </c>
      <c r="M5251">
        <f>IF(Tabela_Brasil[[#This Row],[IBGE_1-4]]&gt;=951,1,0)</f>
        <v>0</v>
      </c>
      <c r="N5251">
        <f>IF(Tabela_Brasil[[#This Row],[COMP_P]]&lt;=2,1,0)</f>
        <v>0</v>
      </c>
    </row>
    <row r="5252" spans="1:14" x14ac:dyDescent="0.25">
      <c r="A5252" s="12" t="s">
        <v>5046</v>
      </c>
      <c r="B5252" s="12" t="s">
        <v>87</v>
      </c>
      <c r="C5252" s="12">
        <v>402</v>
      </c>
      <c r="D5252" s="12">
        <v>0.56100000000000005</v>
      </c>
      <c r="E5252" s="12">
        <v>0.53300000000000003</v>
      </c>
      <c r="F5252" s="12">
        <v>0.44500000000000001</v>
      </c>
      <c r="G5252" s="12">
        <v>6080.24</v>
      </c>
      <c r="H5252" s="13">
        <v>1</v>
      </c>
      <c r="I5252" t="str">
        <f>CONCATENATE(Tabela_Brasil[[#This Row],[Município]],"-",Tabela_Brasil[[#This Row],[Estado]])</f>
        <v>Joselândia-MA</v>
      </c>
      <c r="J5252">
        <f>IF(Tabela_Brasil[[#This Row],[IDHM]]&lt;=0.599,1,0)</f>
        <v>1</v>
      </c>
      <c r="K5252" t="str">
        <f>IF(Tabela_Brasil[[#This Row],[IDHM]]&lt;=0.55,"Baixo",IF(Tabela_Brasil[[#This Row],[IDHM]]&lt;=0.699,"Médio",IF(Tabela_Brasil[[#This Row],[IDHM]]&lt;=0.799,"Alto","Muito Alto")))</f>
        <v>Médio</v>
      </c>
      <c r="L5252" t="str">
        <f>VLOOKUP(Tabela_Brasil[[#This Row],[Estado]],'De-Para_Estado_Regiao'!$B$3:$C$29,2,FALSE)</f>
        <v>Nordeste</v>
      </c>
      <c r="M5252">
        <f>IF(Tabela_Brasil[[#This Row],[IBGE_1-4]]&gt;=951,1,0)</f>
        <v>0</v>
      </c>
      <c r="N5252">
        <f>IF(Tabela_Brasil[[#This Row],[COMP_P]]&lt;=2,1,0)</f>
        <v>1</v>
      </c>
    </row>
    <row r="5253" spans="1:14" x14ac:dyDescent="0.25">
      <c r="A5253" s="9" t="s">
        <v>5047</v>
      </c>
      <c r="B5253" s="9" t="s">
        <v>31</v>
      </c>
      <c r="C5253" s="9">
        <v>563</v>
      </c>
      <c r="D5253" s="9">
        <v>0.57499999999999996</v>
      </c>
      <c r="E5253" s="9">
        <v>0.53300000000000003</v>
      </c>
      <c r="F5253" s="9">
        <v>0.499</v>
      </c>
      <c r="G5253" s="9">
        <v>6025.99</v>
      </c>
      <c r="H5253" s="10">
        <v>1</v>
      </c>
      <c r="I5253" t="str">
        <f>CONCATENATE(Tabela_Brasil[[#This Row],[Município]],"-",Tabela_Brasil[[#This Row],[Estado]])</f>
        <v>Saboeiro-CE</v>
      </c>
      <c r="J5253">
        <f>IF(Tabela_Brasil[[#This Row],[IDHM]]&lt;=0.599,1,0)</f>
        <v>1</v>
      </c>
      <c r="K5253" t="str">
        <f>IF(Tabela_Brasil[[#This Row],[IDHM]]&lt;=0.55,"Baixo",IF(Tabela_Brasil[[#This Row],[IDHM]]&lt;=0.699,"Médio",IF(Tabela_Brasil[[#This Row],[IDHM]]&lt;=0.799,"Alto","Muito Alto")))</f>
        <v>Médio</v>
      </c>
      <c r="L5253" t="str">
        <f>VLOOKUP(Tabela_Brasil[[#This Row],[Estado]],'De-Para_Estado_Regiao'!$B$3:$C$29,2,FALSE)</f>
        <v>Nordeste</v>
      </c>
      <c r="M5253">
        <f>IF(Tabela_Brasil[[#This Row],[IBGE_1-4]]&gt;=951,1,0)</f>
        <v>0</v>
      </c>
      <c r="N5253">
        <f>IF(Tabela_Brasil[[#This Row],[COMP_P]]&lt;=2,1,0)</f>
        <v>1</v>
      </c>
    </row>
    <row r="5254" spans="1:14" x14ac:dyDescent="0.25">
      <c r="A5254" s="12" t="s">
        <v>5048</v>
      </c>
      <c r="B5254" s="12" t="s">
        <v>111</v>
      </c>
      <c r="C5254" s="12">
        <v>187</v>
      </c>
      <c r="D5254" s="12">
        <v>0.63900000000000001</v>
      </c>
      <c r="E5254" s="12">
        <v>0.58699999999999997</v>
      </c>
      <c r="F5254" s="12">
        <v>0.55300000000000005</v>
      </c>
      <c r="G5254" s="12">
        <v>13644.08</v>
      </c>
      <c r="H5254" s="13">
        <v>0</v>
      </c>
      <c r="I5254" t="str">
        <f>CONCATENATE(Tabela_Brasil[[#This Row],[Município]],"-",Tabela_Brasil[[#This Row],[Estado]])</f>
        <v>Araguacema-TO</v>
      </c>
      <c r="J5254">
        <f>IF(Tabela_Brasil[[#This Row],[IDHM]]&lt;=0.599,1,0)</f>
        <v>0</v>
      </c>
      <c r="K5254" t="str">
        <f>IF(Tabela_Brasil[[#This Row],[IDHM]]&lt;=0.55,"Baixo",IF(Tabela_Brasil[[#This Row],[IDHM]]&lt;=0.699,"Médio",IF(Tabela_Brasil[[#This Row],[IDHM]]&lt;=0.799,"Alto","Muito Alto")))</f>
        <v>Médio</v>
      </c>
      <c r="L5254" t="str">
        <f>VLOOKUP(Tabela_Brasil[[#This Row],[Estado]],'De-Para_Estado_Regiao'!$B$3:$C$29,2,FALSE)</f>
        <v>Norte</v>
      </c>
      <c r="M5254">
        <f>IF(Tabela_Brasil[[#This Row],[IBGE_1-4]]&gt;=951,1,0)</f>
        <v>0</v>
      </c>
      <c r="N5254">
        <f>IF(Tabela_Brasil[[#This Row],[COMP_P]]&lt;=2,1,0)</f>
        <v>1</v>
      </c>
    </row>
    <row r="5255" spans="1:14" x14ac:dyDescent="0.25">
      <c r="A5255" s="9" t="s">
        <v>1327</v>
      </c>
      <c r="B5255" s="9" t="s">
        <v>59</v>
      </c>
      <c r="C5255" s="9">
        <v>82</v>
      </c>
      <c r="D5255" s="9">
        <v>0.71799999999999997</v>
      </c>
      <c r="E5255" s="9">
        <v>0.74</v>
      </c>
      <c r="F5255" s="9">
        <v>0.60599999999999998</v>
      </c>
      <c r="G5255" s="9">
        <v>32928.1</v>
      </c>
      <c r="H5255" s="10">
        <v>1</v>
      </c>
      <c r="I5255" t="str">
        <f>CONCATENATE(Tabela_Brasil[[#This Row],[Município]],"-",Tabela_Brasil[[#This Row],[Estado]])</f>
        <v>Bom Jesus-SC</v>
      </c>
      <c r="J5255">
        <f>IF(Tabela_Brasil[[#This Row],[IDHM]]&lt;=0.599,1,0)</f>
        <v>0</v>
      </c>
      <c r="K5255" t="str">
        <f>IF(Tabela_Brasil[[#This Row],[IDHM]]&lt;=0.55,"Baixo",IF(Tabela_Brasil[[#This Row],[IDHM]]&lt;=0.699,"Médio",IF(Tabela_Brasil[[#This Row],[IDHM]]&lt;=0.799,"Alto","Muito Alto")))</f>
        <v>Alto</v>
      </c>
      <c r="L5255" t="str">
        <f>VLOOKUP(Tabela_Brasil[[#This Row],[Estado]],'De-Para_Estado_Regiao'!$B$3:$C$29,2,FALSE)</f>
        <v>Sul</v>
      </c>
      <c r="M5255">
        <f>IF(Tabela_Brasil[[#This Row],[IBGE_1-4]]&gt;=951,1,0)</f>
        <v>0</v>
      </c>
      <c r="N5255">
        <f>IF(Tabela_Brasil[[#This Row],[COMP_P]]&lt;=2,1,0)</f>
        <v>1</v>
      </c>
    </row>
    <row r="5256" spans="1:14" x14ac:dyDescent="0.25">
      <c r="A5256" s="12" t="s">
        <v>5049</v>
      </c>
      <c r="B5256" s="12" t="s">
        <v>19</v>
      </c>
      <c r="C5256" s="12">
        <v>213</v>
      </c>
      <c r="D5256" s="12">
        <v>0.55000000000000004</v>
      </c>
      <c r="E5256" s="12">
        <v>0.54100000000000004</v>
      </c>
      <c r="F5256" s="12">
        <v>0.45100000000000001</v>
      </c>
      <c r="G5256" s="12">
        <v>8366.65</v>
      </c>
      <c r="H5256" s="13">
        <v>1</v>
      </c>
      <c r="I5256" t="str">
        <f>CONCATENATE(Tabela_Brasil[[#This Row],[Município]],"-",Tabela_Brasil[[#This Row],[Estado]])</f>
        <v>Jucati-PE</v>
      </c>
      <c r="J5256">
        <f>IF(Tabela_Brasil[[#This Row],[IDHM]]&lt;=0.599,1,0)</f>
        <v>1</v>
      </c>
      <c r="K5256" t="str">
        <f>IF(Tabela_Brasil[[#This Row],[IDHM]]&lt;=0.55,"Baixo",IF(Tabela_Brasil[[#This Row],[IDHM]]&lt;=0.699,"Médio",IF(Tabela_Brasil[[#This Row],[IDHM]]&lt;=0.799,"Alto","Muito Alto")))</f>
        <v>Baixo</v>
      </c>
      <c r="L5256" t="str">
        <f>VLOOKUP(Tabela_Brasil[[#This Row],[Estado]],'De-Para_Estado_Regiao'!$B$3:$C$29,2,FALSE)</f>
        <v>Nordeste</v>
      </c>
      <c r="M5256">
        <f>IF(Tabela_Brasil[[#This Row],[IBGE_1-4]]&gt;=951,1,0)</f>
        <v>0</v>
      </c>
      <c r="N5256">
        <f>IF(Tabela_Brasil[[#This Row],[COMP_P]]&lt;=2,1,0)</f>
        <v>1</v>
      </c>
    </row>
    <row r="5257" spans="1:14" x14ac:dyDescent="0.25">
      <c r="A5257" s="9" t="s">
        <v>5050</v>
      </c>
      <c r="B5257" s="9" t="s">
        <v>87</v>
      </c>
      <c r="C5257" s="9">
        <v>345</v>
      </c>
      <c r="D5257" s="9">
        <v>0.58299999999999996</v>
      </c>
      <c r="E5257" s="9">
        <v>0.54</v>
      </c>
      <c r="F5257" s="9">
        <v>0.505</v>
      </c>
      <c r="G5257" s="9">
        <v>6050.74</v>
      </c>
      <c r="H5257" s="10">
        <v>0</v>
      </c>
      <c r="I5257" t="str">
        <f>CONCATENATE(Tabela_Brasil[[#This Row],[Município]],"-",Tabela_Brasil[[#This Row],[Estado]])</f>
        <v>Buritirana-MA</v>
      </c>
      <c r="J5257">
        <f>IF(Tabela_Brasil[[#This Row],[IDHM]]&lt;=0.599,1,0)</f>
        <v>1</v>
      </c>
      <c r="K5257" t="str">
        <f>IF(Tabela_Brasil[[#This Row],[IDHM]]&lt;=0.55,"Baixo",IF(Tabela_Brasil[[#This Row],[IDHM]]&lt;=0.699,"Médio",IF(Tabela_Brasil[[#This Row],[IDHM]]&lt;=0.799,"Alto","Muito Alto")))</f>
        <v>Médio</v>
      </c>
      <c r="L5257" t="str">
        <f>VLOOKUP(Tabela_Brasil[[#This Row],[Estado]],'De-Para_Estado_Regiao'!$B$3:$C$29,2,FALSE)</f>
        <v>Nordeste</v>
      </c>
      <c r="M5257">
        <f>IF(Tabela_Brasil[[#This Row],[IBGE_1-4]]&gt;=951,1,0)</f>
        <v>0</v>
      </c>
      <c r="N5257">
        <f>IF(Tabela_Brasil[[#This Row],[COMP_P]]&lt;=2,1,0)</f>
        <v>1</v>
      </c>
    </row>
    <row r="5258" spans="1:14" x14ac:dyDescent="0.25">
      <c r="A5258" s="12" t="s">
        <v>5051</v>
      </c>
      <c r="B5258" s="12" t="s">
        <v>29</v>
      </c>
      <c r="C5258" s="12">
        <v>169</v>
      </c>
      <c r="D5258" s="12">
        <v>0.73</v>
      </c>
      <c r="E5258" s="12">
        <v>0.69099999999999995</v>
      </c>
      <c r="F5258" s="12">
        <v>0.70199999999999996</v>
      </c>
      <c r="G5258" s="12">
        <v>14621.5</v>
      </c>
      <c r="H5258" s="13">
        <v>4</v>
      </c>
      <c r="I5258" t="str">
        <f>CONCATENATE(Tabela_Brasil[[#This Row],[Município]],"-",Tabela_Brasil[[#This Row],[Estado]])</f>
        <v>Pontal Do Araguaia-MT</v>
      </c>
      <c r="J5258">
        <f>IF(Tabela_Brasil[[#This Row],[IDHM]]&lt;=0.599,1,0)</f>
        <v>0</v>
      </c>
      <c r="K5258" t="str">
        <f>IF(Tabela_Brasil[[#This Row],[IDHM]]&lt;=0.55,"Baixo",IF(Tabela_Brasil[[#This Row],[IDHM]]&lt;=0.699,"Médio",IF(Tabela_Brasil[[#This Row],[IDHM]]&lt;=0.799,"Alto","Muito Alto")))</f>
        <v>Alto</v>
      </c>
      <c r="L5258" t="str">
        <f>VLOOKUP(Tabela_Brasil[[#This Row],[Estado]],'De-Para_Estado_Regiao'!$B$3:$C$29,2,FALSE)</f>
        <v>Centro-Oeste</v>
      </c>
      <c r="M5258">
        <f>IF(Tabela_Brasil[[#This Row],[IBGE_1-4]]&gt;=951,1,0)</f>
        <v>0</v>
      </c>
      <c r="N5258">
        <f>IF(Tabela_Brasil[[#This Row],[COMP_P]]&lt;=2,1,0)</f>
        <v>0</v>
      </c>
    </row>
    <row r="5259" spans="1:14" x14ac:dyDescent="0.25">
      <c r="A5259" s="9" t="s">
        <v>5052</v>
      </c>
      <c r="B5259" s="9" t="s">
        <v>33</v>
      </c>
      <c r="C5259" s="9">
        <v>67</v>
      </c>
      <c r="D5259" s="9">
        <v>0.63</v>
      </c>
      <c r="E5259" s="9">
        <v>0.63</v>
      </c>
      <c r="F5259" s="9">
        <v>0.48799999999999999</v>
      </c>
      <c r="G5259" s="9">
        <v>22457.55</v>
      </c>
      <c r="H5259" s="10">
        <v>0</v>
      </c>
      <c r="I5259" t="str">
        <f>CONCATENATE(Tabela_Brasil[[#This Row],[Município]],"-",Tabela_Brasil[[#This Row],[Estado]])</f>
        <v>Bonópolis-GO</v>
      </c>
      <c r="J5259">
        <f>IF(Tabela_Brasil[[#This Row],[IDHM]]&lt;=0.599,1,0)</f>
        <v>0</v>
      </c>
      <c r="K5259" t="str">
        <f>IF(Tabela_Brasil[[#This Row],[IDHM]]&lt;=0.55,"Baixo",IF(Tabela_Brasil[[#This Row],[IDHM]]&lt;=0.699,"Médio",IF(Tabela_Brasil[[#This Row],[IDHM]]&lt;=0.799,"Alto","Muito Alto")))</f>
        <v>Médio</v>
      </c>
      <c r="L5259" t="str">
        <f>VLOOKUP(Tabela_Brasil[[#This Row],[Estado]],'De-Para_Estado_Regiao'!$B$3:$C$29,2,FALSE)</f>
        <v>Centro-Oeste</v>
      </c>
      <c r="M5259">
        <f>IF(Tabela_Brasil[[#This Row],[IBGE_1-4]]&gt;=951,1,0)</f>
        <v>0</v>
      </c>
      <c r="N5259">
        <f>IF(Tabela_Brasil[[#This Row],[COMP_P]]&lt;=2,1,0)</f>
        <v>1</v>
      </c>
    </row>
    <row r="5260" spans="1:14" x14ac:dyDescent="0.25">
      <c r="A5260" s="12" t="s">
        <v>5053</v>
      </c>
      <c r="B5260" s="12" t="s">
        <v>33</v>
      </c>
      <c r="C5260" s="12">
        <v>254</v>
      </c>
      <c r="D5260" s="12">
        <v>0.66900000000000004</v>
      </c>
      <c r="E5260" s="12">
        <v>0.64300000000000002</v>
      </c>
      <c r="F5260" s="12">
        <v>0.58099999999999996</v>
      </c>
      <c r="G5260" s="12">
        <v>18096.490000000002</v>
      </c>
      <c r="H5260" s="13">
        <v>0</v>
      </c>
      <c r="I5260" t="str">
        <f>CONCATENATE(Tabela_Brasil[[#This Row],[Município]],"-",Tabela_Brasil[[#This Row],[Estado]])</f>
        <v>São Luiz Do Norte-GO</v>
      </c>
      <c r="J5260">
        <f>IF(Tabela_Brasil[[#This Row],[IDHM]]&lt;=0.599,1,0)</f>
        <v>0</v>
      </c>
      <c r="K5260" t="str">
        <f>IF(Tabela_Brasil[[#This Row],[IDHM]]&lt;=0.55,"Baixo",IF(Tabela_Brasil[[#This Row],[IDHM]]&lt;=0.699,"Médio",IF(Tabela_Brasil[[#This Row],[IDHM]]&lt;=0.799,"Alto","Muito Alto")))</f>
        <v>Médio</v>
      </c>
      <c r="L5260" t="str">
        <f>VLOOKUP(Tabela_Brasil[[#This Row],[Estado]],'De-Para_Estado_Regiao'!$B$3:$C$29,2,FALSE)</f>
        <v>Centro-Oeste</v>
      </c>
      <c r="M5260">
        <f>IF(Tabela_Brasil[[#This Row],[IBGE_1-4]]&gt;=951,1,0)</f>
        <v>0</v>
      </c>
      <c r="N5260">
        <f>IF(Tabela_Brasil[[#This Row],[COMP_P]]&lt;=2,1,0)</f>
        <v>1</v>
      </c>
    </row>
    <row r="5261" spans="1:14" x14ac:dyDescent="0.25">
      <c r="A5261" s="9" t="s">
        <v>5054</v>
      </c>
      <c r="B5261" s="9" t="s">
        <v>7</v>
      </c>
      <c r="C5261" s="9">
        <v>40</v>
      </c>
      <c r="D5261" s="9">
        <v>0.68</v>
      </c>
      <c r="E5261" s="9">
        <v>0.7</v>
      </c>
      <c r="F5261" s="9">
        <v>0.54100000000000004</v>
      </c>
      <c r="G5261" s="9">
        <v>24957.37</v>
      </c>
      <c r="H5261" s="10">
        <v>2</v>
      </c>
      <c r="I5261" t="str">
        <f>CONCATENATE(Tabela_Brasil[[#This Row],[Município]],"-",Tabela_Brasil[[#This Row],[Estado]])</f>
        <v>Quadra-SP</v>
      </c>
      <c r="J5261">
        <f>IF(Tabela_Brasil[[#This Row],[IDHM]]&lt;=0.599,1,0)</f>
        <v>0</v>
      </c>
      <c r="K5261" t="str">
        <f>IF(Tabela_Brasil[[#This Row],[IDHM]]&lt;=0.55,"Baixo",IF(Tabela_Brasil[[#This Row],[IDHM]]&lt;=0.699,"Médio",IF(Tabela_Brasil[[#This Row],[IDHM]]&lt;=0.799,"Alto","Muito Alto")))</f>
        <v>Médio</v>
      </c>
      <c r="L5261" t="str">
        <f>VLOOKUP(Tabela_Brasil[[#This Row],[Estado]],'De-Para_Estado_Regiao'!$B$3:$C$29,2,FALSE)</f>
        <v>Sudeste</v>
      </c>
      <c r="M5261">
        <f>IF(Tabela_Brasil[[#This Row],[IBGE_1-4]]&gt;=951,1,0)</f>
        <v>0</v>
      </c>
      <c r="N5261">
        <f>IF(Tabela_Brasil[[#This Row],[COMP_P]]&lt;=2,1,0)</f>
        <v>1</v>
      </c>
    </row>
    <row r="5262" spans="1:14" x14ac:dyDescent="0.25">
      <c r="A5262" s="12" t="s">
        <v>5055</v>
      </c>
      <c r="B5262" s="12" t="s">
        <v>87</v>
      </c>
      <c r="C5262" s="12">
        <v>477</v>
      </c>
      <c r="D5262" s="12">
        <v>0.57499999999999996</v>
      </c>
      <c r="E5262" s="12">
        <v>0.495</v>
      </c>
      <c r="F5262" s="12">
        <v>0.53100000000000003</v>
      </c>
      <c r="G5262" s="12">
        <v>6258.81</v>
      </c>
      <c r="H5262" s="13">
        <v>0</v>
      </c>
      <c r="I5262" t="str">
        <f>CONCATENATE(Tabela_Brasil[[#This Row],[Município]],"-",Tabela_Brasil[[#This Row],[Estado]])</f>
        <v>Olinda Nova Do Maranhão-MA</v>
      </c>
      <c r="J5262">
        <f>IF(Tabela_Brasil[[#This Row],[IDHM]]&lt;=0.599,1,0)</f>
        <v>1</v>
      </c>
      <c r="K5262" t="str">
        <f>IF(Tabela_Brasil[[#This Row],[IDHM]]&lt;=0.55,"Baixo",IF(Tabela_Brasil[[#This Row],[IDHM]]&lt;=0.699,"Médio",IF(Tabela_Brasil[[#This Row],[IDHM]]&lt;=0.799,"Alto","Muito Alto")))</f>
        <v>Médio</v>
      </c>
      <c r="L5262" t="str">
        <f>VLOOKUP(Tabela_Brasil[[#This Row],[Estado]],'De-Para_Estado_Regiao'!$B$3:$C$29,2,FALSE)</f>
        <v>Nordeste</v>
      </c>
      <c r="M5262">
        <f>IF(Tabela_Brasil[[#This Row],[IBGE_1-4]]&gt;=951,1,0)</f>
        <v>0</v>
      </c>
      <c r="N5262">
        <f>IF(Tabela_Brasil[[#This Row],[COMP_P]]&lt;=2,1,0)</f>
        <v>1</v>
      </c>
    </row>
    <row r="5263" spans="1:14" x14ac:dyDescent="0.25">
      <c r="A5263" s="9" t="s">
        <v>5056</v>
      </c>
      <c r="B5263" s="9" t="s">
        <v>82</v>
      </c>
      <c r="C5263" s="9">
        <v>515</v>
      </c>
      <c r="D5263" s="9">
        <v>0.55000000000000004</v>
      </c>
      <c r="E5263" s="9">
        <v>0.56899999999999995</v>
      </c>
      <c r="F5263" s="9">
        <v>0.40699999999999997</v>
      </c>
      <c r="G5263" s="9">
        <v>6708.35</v>
      </c>
      <c r="H5263" s="10">
        <v>12</v>
      </c>
      <c r="I5263" t="str">
        <f>CONCATENATE(Tabela_Brasil[[#This Row],[Município]],"-",Tabela_Brasil[[#This Row],[Estado]])</f>
        <v>Arara-PB</v>
      </c>
      <c r="J5263">
        <f>IF(Tabela_Brasil[[#This Row],[IDHM]]&lt;=0.599,1,0)</f>
        <v>1</v>
      </c>
      <c r="K5263" t="str">
        <f>IF(Tabela_Brasil[[#This Row],[IDHM]]&lt;=0.55,"Baixo",IF(Tabela_Brasil[[#This Row],[IDHM]]&lt;=0.699,"Médio",IF(Tabela_Brasil[[#This Row],[IDHM]]&lt;=0.799,"Alto","Muito Alto")))</f>
        <v>Baixo</v>
      </c>
      <c r="L5263" t="str">
        <f>VLOOKUP(Tabela_Brasil[[#This Row],[Estado]],'De-Para_Estado_Regiao'!$B$3:$C$29,2,FALSE)</f>
        <v>Nordeste</v>
      </c>
      <c r="M5263">
        <f>IF(Tabela_Brasil[[#This Row],[IBGE_1-4]]&gt;=951,1,0)</f>
        <v>0</v>
      </c>
      <c r="N5263">
        <f>IF(Tabela_Brasil[[#This Row],[COMP_P]]&lt;=2,1,0)</f>
        <v>0</v>
      </c>
    </row>
    <row r="5264" spans="1:14" x14ac:dyDescent="0.25">
      <c r="A5264" s="12" t="s">
        <v>5057</v>
      </c>
      <c r="B5264" s="12" t="s">
        <v>82</v>
      </c>
      <c r="C5264" s="12">
        <v>467</v>
      </c>
      <c r="D5264" s="12">
        <v>0.61699999999999999</v>
      </c>
      <c r="E5264" s="12">
        <v>0.57399999999999995</v>
      </c>
      <c r="F5264" s="12">
        <v>0.54200000000000004</v>
      </c>
      <c r="G5264" s="12">
        <v>6597.8</v>
      </c>
      <c r="H5264" s="13">
        <v>4</v>
      </c>
      <c r="I5264" t="str">
        <f>CONCATENATE(Tabela_Brasil[[#This Row],[Município]],"-",Tabela_Brasil[[#This Row],[Estado]])</f>
        <v>Puxinanã-PB</v>
      </c>
      <c r="J5264">
        <f>IF(Tabela_Brasil[[#This Row],[IDHM]]&lt;=0.599,1,0)</f>
        <v>0</v>
      </c>
      <c r="K5264" t="str">
        <f>IF(Tabela_Brasil[[#This Row],[IDHM]]&lt;=0.55,"Baixo",IF(Tabela_Brasil[[#This Row],[IDHM]]&lt;=0.699,"Médio",IF(Tabela_Brasil[[#This Row],[IDHM]]&lt;=0.799,"Alto","Muito Alto")))</f>
        <v>Médio</v>
      </c>
      <c r="L5264" t="str">
        <f>VLOOKUP(Tabela_Brasil[[#This Row],[Estado]],'De-Para_Estado_Regiao'!$B$3:$C$29,2,FALSE)</f>
        <v>Nordeste</v>
      </c>
      <c r="M5264">
        <f>IF(Tabela_Brasil[[#This Row],[IBGE_1-4]]&gt;=951,1,0)</f>
        <v>0</v>
      </c>
      <c r="N5264">
        <f>IF(Tabela_Brasil[[#This Row],[COMP_P]]&lt;=2,1,0)</f>
        <v>0</v>
      </c>
    </row>
    <row r="5265" spans="1:14" x14ac:dyDescent="0.25">
      <c r="A5265" s="9" t="s">
        <v>5058</v>
      </c>
      <c r="B5265" s="9" t="s">
        <v>19</v>
      </c>
      <c r="C5265" s="9">
        <v>500</v>
      </c>
      <c r="D5265" s="9">
        <v>0.57499999999999996</v>
      </c>
      <c r="E5265" s="9">
        <v>0.55700000000000005</v>
      </c>
      <c r="F5265" s="9">
        <v>0.45400000000000001</v>
      </c>
      <c r="G5265" s="9">
        <v>7704.66</v>
      </c>
      <c r="H5265" s="10">
        <v>2</v>
      </c>
      <c r="I5265" t="str">
        <f>CONCATENATE(Tabela_Brasil[[#This Row],[Município]],"-",Tabela_Brasil[[#This Row],[Estado]])</f>
        <v>Jaqueira-PE</v>
      </c>
      <c r="J5265">
        <f>IF(Tabela_Brasil[[#This Row],[IDHM]]&lt;=0.599,1,0)</f>
        <v>1</v>
      </c>
      <c r="K5265" t="str">
        <f>IF(Tabela_Brasil[[#This Row],[IDHM]]&lt;=0.55,"Baixo",IF(Tabela_Brasil[[#This Row],[IDHM]]&lt;=0.699,"Médio",IF(Tabela_Brasil[[#This Row],[IDHM]]&lt;=0.799,"Alto","Muito Alto")))</f>
        <v>Médio</v>
      </c>
      <c r="L5265" t="str">
        <f>VLOOKUP(Tabela_Brasil[[#This Row],[Estado]],'De-Para_Estado_Regiao'!$B$3:$C$29,2,FALSE)</f>
        <v>Nordeste</v>
      </c>
      <c r="M5265">
        <f>IF(Tabela_Brasil[[#This Row],[IBGE_1-4]]&gt;=951,1,0)</f>
        <v>0</v>
      </c>
      <c r="N5265">
        <f>IF(Tabela_Brasil[[#This Row],[COMP_P]]&lt;=2,1,0)</f>
        <v>1</v>
      </c>
    </row>
    <row r="5266" spans="1:14" x14ac:dyDescent="0.25">
      <c r="A5266" s="12" t="s">
        <v>5059</v>
      </c>
      <c r="B5266" s="12" t="s">
        <v>72</v>
      </c>
      <c r="C5266" s="12">
        <v>630</v>
      </c>
      <c r="D5266" s="12">
        <v>0.61499999999999999</v>
      </c>
      <c r="E5266" s="12">
        <v>0.56399999999999995</v>
      </c>
      <c r="F5266" s="12">
        <v>0.52200000000000002</v>
      </c>
      <c r="G5266" s="12">
        <v>6912.52</v>
      </c>
      <c r="H5266" s="13">
        <v>5</v>
      </c>
      <c r="I5266" t="str">
        <f>CONCATENATE(Tabela_Brasil[[#This Row],[Município]],"-",Tabela_Brasil[[#This Row],[Estado]])</f>
        <v>São José Do Campestre-RN</v>
      </c>
      <c r="J5266">
        <f>IF(Tabela_Brasil[[#This Row],[IDHM]]&lt;=0.599,1,0)</f>
        <v>0</v>
      </c>
      <c r="K5266" t="str">
        <f>IF(Tabela_Brasil[[#This Row],[IDHM]]&lt;=0.55,"Baixo",IF(Tabela_Brasil[[#This Row],[IDHM]]&lt;=0.699,"Médio",IF(Tabela_Brasil[[#This Row],[IDHM]]&lt;=0.799,"Alto","Muito Alto")))</f>
        <v>Médio</v>
      </c>
      <c r="L5266" t="str">
        <f>VLOOKUP(Tabela_Brasil[[#This Row],[Estado]],'De-Para_Estado_Regiao'!$B$3:$C$29,2,FALSE)</f>
        <v>Nordeste</v>
      </c>
      <c r="M5266">
        <f>IF(Tabela_Brasil[[#This Row],[IBGE_1-4]]&gt;=951,1,0)</f>
        <v>0</v>
      </c>
      <c r="N5266">
        <f>IF(Tabela_Brasil[[#This Row],[COMP_P]]&lt;=2,1,0)</f>
        <v>0</v>
      </c>
    </row>
    <row r="5267" spans="1:14" x14ac:dyDescent="0.25">
      <c r="A5267" s="9" t="s">
        <v>5060</v>
      </c>
      <c r="B5267" s="9" t="s">
        <v>16</v>
      </c>
      <c r="C5267" s="9">
        <v>276</v>
      </c>
      <c r="D5267" s="9">
        <v>0.67</v>
      </c>
      <c r="E5267" s="9">
        <v>0.66</v>
      </c>
      <c r="F5267" s="9">
        <v>0.56999999999999995</v>
      </c>
      <c r="G5267" s="9">
        <v>14685.78</v>
      </c>
      <c r="H5267" s="10">
        <v>1</v>
      </c>
      <c r="I5267" t="str">
        <f>CONCATENATE(Tabela_Brasil[[#This Row],[Município]],"-",Tabela_Brasil[[#This Row],[Estado]])</f>
        <v>Divisa Nova-MG</v>
      </c>
      <c r="J5267">
        <f>IF(Tabela_Brasil[[#This Row],[IDHM]]&lt;=0.599,1,0)</f>
        <v>0</v>
      </c>
      <c r="K5267" t="str">
        <f>IF(Tabela_Brasil[[#This Row],[IDHM]]&lt;=0.55,"Baixo",IF(Tabela_Brasil[[#This Row],[IDHM]]&lt;=0.699,"Médio",IF(Tabela_Brasil[[#This Row],[IDHM]]&lt;=0.799,"Alto","Muito Alto")))</f>
        <v>Médio</v>
      </c>
      <c r="L5267" t="str">
        <f>VLOOKUP(Tabela_Brasil[[#This Row],[Estado]],'De-Para_Estado_Regiao'!$B$3:$C$29,2,FALSE)</f>
        <v>Sudeste</v>
      </c>
      <c r="M5267">
        <f>IF(Tabela_Brasil[[#This Row],[IBGE_1-4]]&gt;=951,1,0)</f>
        <v>0</v>
      </c>
      <c r="N5267">
        <f>IF(Tabela_Brasil[[#This Row],[COMP_P]]&lt;=2,1,0)</f>
        <v>1</v>
      </c>
    </row>
    <row r="5268" spans="1:14" x14ac:dyDescent="0.25">
      <c r="A5268" s="12" t="s">
        <v>5061</v>
      </c>
      <c r="B5268" s="12" t="s">
        <v>39</v>
      </c>
      <c r="C5268" s="12">
        <v>583</v>
      </c>
      <c r="D5268" s="12">
        <v>0.52200000000000002</v>
      </c>
      <c r="E5268" s="12">
        <v>0.53800000000000003</v>
      </c>
      <c r="F5268" s="12">
        <v>0.376</v>
      </c>
      <c r="G5268" s="12">
        <v>6535.08</v>
      </c>
      <c r="H5268" s="13">
        <v>1</v>
      </c>
      <c r="I5268" t="str">
        <f>CONCATENATE(Tabela_Brasil[[#This Row],[Município]],"-",Tabela_Brasil[[#This Row],[Estado]])</f>
        <v>Juruá-AM</v>
      </c>
      <c r="J5268">
        <f>IF(Tabela_Brasil[[#This Row],[IDHM]]&lt;=0.599,1,0)</f>
        <v>1</v>
      </c>
      <c r="K5268" t="str">
        <f>IF(Tabela_Brasil[[#This Row],[IDHM]]&lt;=0.55,"Baixo",IF(Tabela_Brasil[[#This Row],[IDHM]]&lt;=0.699,"Médio",IF(Tabela_Brasil[[#This Row],[IDHM]]&lt;=0.799,"Alto","Muito Alto")))</f>
        <v>Baixo</v>
      </c>
      <c r="L5268" t="str">
        <f>VLOOKUP(Tabela_Brasil[[#This Row],[Estado]],'De-Para_Estado_Regiao'!$B$3:$C$29,2,FALSE)</f>
        <v>Norte</v>
      </c>
      <c r="M5268">
        <f>IF(Tabela_Brasil[[#This Row],[IBGE_1-4]]&gt;=951,1,0)</f>
        <v>0</v>
      </c>
      <c r="N5268">
        <f>IF(Tabela_Brasil[[#This Row],[COMP_P]]&lt;=2,1,0)</f>
        <v>1</v>
      </c>
    </row>
    <row r="5269" spans="1:14" x14ac:dyDescent="0.25">
      <c r="A5269" s="9" t="s">
        <v>5062</v>
      </c>
      <c r="B5269" s="9" t="s">
        <v>31</v>
      </c>
      <c r="C5269" s="9">
        <v>495</v>
      </c>
      <c r="D5269" s="9">
        <v>0.65</v>
      </c>
      <c r="E5269" s="9">
        <v>0.56599999999999995</v>
      </c>
      <c r="F5269" s="9">
        <v>0.626</v>
      </c>
      <c r="G5269" s="9">
        <v>9967.16</v>
      </c>
      <c r="H5269" s="10">
        <v>1</v>
      </c>
      <c r="I5269" t="str">
        <f>CONCATENATE(Tabela_Brasil[[#This Row],[Município]],"-",Tabela_Brasil[[#This Row],[Estado]])</f>
        <v>Penaforte-CE</v>
      </c>
      <c r="J5269">
        <f>IF(Tabela_Brasil[[#This Row],[IDHM]]&lt;=0.599,1,0)</f>
        <v>0</v>
      </c>
      <c r="K5269" t="str">
        <f>IF(Tabela_Brasil[[#This Row],[IDHM]]&lt;=0.55,"Baixo",IF(Tabela_Brasil[[#This Row],[IDHM]]&lt;=0.699,"Médio",IF(Tabela_Brasil[[#This Row],[IDHM]]&lt;=0.799,"Alto","Muito Alto")))</f>
        <v>Médio</v>
      </c>
      <c r="L5269" t="str">
        <f>VLOOKUP(Tabela_Brasil[[#This Row],[Estado]],'De-Para_Estado_Regiao'!$B$3:$C$29,2,FALSE)</f>
        <v>Nordeste</v>
      </c>
      <c r="M5269">
        <f>IF(Tabela_Brasil[[#This Row],[IBGE_1-4]]&gt;=951,1,0)</f>
        <v>0</v>
      </c>
      <c r="N5269">
        <f>IF(Tabela_Brasil[[#This Row],[COMP_P]]&lt;=2,1,0)</f>
        <v>1</v>
      </c>
    </row>
    <row r="5270" spans="1:14" x14ac:dyDescent="0.25">
      <c r="A5270" s="12" t="s">
        <v>5063</v>
      </c>
      <c r="B5270" s="12" t="s">
        <v>24</v>
      </c>
      <c r="C5270" s="12">
        <v>311</v>
      </c>
      <c r="D5270" s="12">
        <v>0.56299999999999994</v>
      </c>
      <c r="E5270" s="12">
        <v>0.54700000000000004</v>
      </c>
      <c r="F5270" s="12">
        <v>0.437</v>
      </c>
      <c r="G5270" s="12">
        <v>6441</v>
      </c>
      <c r="H5270" s="13">
        <v>19</v>
      </c>
      <c r="I5270" t="str">
        <f>CONCATENATE(Tabela_Brasil[[#This Row],[Município]],"-",Tabela_Brasil[[#This Row],[Estado]])</f>
        <v>Heliópolis-BA</v>
      </c>
      <c r="J5270">
        <f>IF(Tabela_Brasil[[#This Row],[IDHM]]&lt;=0.599,1,0)</f>
        <v>1</v>
      </c>
      <c r="K5270" t="str">
        <f>IF(Tabela_Brasil[[#This Row],[IDHM]]&lt;=0.55,"Baixo",IF(Tabela_Brasil[[#This Row],[IDHM]]&lt;=0.699,"Médio",IF(Tabela_Brasil[[#This Row],[IDHM]]&lt;=0.799,"Alto","Muito Alto")))</f>
        <v>Médio</v>
      </c>
      <c r="L5270" t="str">
        <f>VLOOKUP(Tabela_Brasil[[#This Row],[Estado]],'De-Para_Estado_Regiao'!$B$3:$C$29,2,FALSE)</f>
        <v>Nordeste</v>
      </c>
      <c r="M5270">
        <f>IF(Tabela_Brasil[[#This Row],[IBGE_1-4]]&gt;=951,1,0)</f>
        <v>0</v>
      </c>
      <c r="N5270">
        <f>IF(Tabela_Brasil[[#This Row],[COMP_P]]&lt;=2,1,0)</f>
        <v>0</v>
      </c>
    </row>
    <row r="5271" spans="1:14" x14ac:dyDescent="0.25">
      <c r="A5271" s="9" t="s">
        <v>5064</v>
      </c>
      <c r="B5271" s="9" t="s">
        <v>87</v>
      </c>
      <c r="C5271" s="9">
        <v>916</v>
      </c>
      <c r="D5271" s="9">
        <v>0.60499999999999998</v>
      </c>
      <c r="E5271" s="9">
        <v>0.57699999999999996</v>
      </c>
      <c r="F5271" s="9">
        <v>0.52300000000000002</v>
      </c>
      <c r="G5271" s="9">
        <v>7082.34</v>
      </c>
      <c r="H5271" s="10">
        <v>0</v>
      </c>
      <c r="I5271" t="str">
        <f>CONCATENATE(Tabela_Brasil[[#This Row],[Município]],"-",Tabela_Brasil[[#This Row],[Estado]])</f>
        <v>São Pedro Da Água Branca-MA</v>
      </c>
      <c r="J5271">
        <f>IF(Tabela_Brasil[[#This Row],[IDHM]]&lt;=0.599,1,0)</f>
        <v>0</v>
      </c>
      <c r="K5271" t="str">
        <f>IF(Tabela_Brasil[[#This Row],[IDHM]]&lt;=0.55,"Baixo",IF(Tabela_Brasil[[#This Row],[IDHM]]&lt;=0.699,"Médio",IF(Tabela_Brasil[[#This Row],[IDHM]]&lt;=0.799,"Alto","Muito Alto")))</f>
        <v>Médio</v>
      </c>
      <c r="L5271" t="str">
        <f>VLOOKUP(Tabela_Brasil[[#This Row],[Estado]],'De-Para_Estado_Regiao'!$B$3:$C$29,2,FALSE)</f>
        <v>Nordeste</v>
      </c>
      <c r="M5271">
        <f>IF(Tabela_Brasil[[#This Row],[IBGE_1-4]]&gt;=951,1,0)</f>
        <v>0</v>
      </c>
      <c r="N5271">
        <f>IF(Tabela_Brasil[[#This Row],[COMP_P]]&lt;=2,1,0)</f>
        <v>1</v>
      </c>
    </row>
    <row r="5272" spans="1:14" x14ac:dyDescent="0.25">
      <c r="A5272" s="12" t="s">
        <v>5065</v>
      </c>
      <c r="B5272" s="12" t="s">
        <v>82</v>
      </c>
      <c r="C5272" s="12">
        <v>364</v>
      </c>
      <c r="D5272" s="12">
        <v>0.56000000000000005</v>
      </c>
      <c r="E5272" s="12">
        <v>0.54300000000000004</v>
      </c>
      <c r="F5272" s="12">
        <v>0.432</v>
      </c>
      <c r="G5272" s="12">
        <v>7746.3</v>
      </c>
      <c r="H5272" s="13">
        <v>2</v>
      </c>
      <c r="I5272" t="str">
        <f>CONCATENATE(Tabela_Brasil[[#This Row],[Município]],"-",Tabela_Brasil[[#This Row],[Estado]])</f>
        <v>Fagundes-PB</v>
      </c>
      <c r="J5272">
        <f>IF(Tabela_Brasil[[#This Row],[IDHM]]&lt;=0.599,1,0)</f>
        <v>1</v>
      </c>
      <c r="K5272" t="str">
        <f>IF(Tabela_Brasil[[#This Row],[IDHM]]&lt;=0.55,"Baixo",IF(Tabela_Brasil[[#This Row],[IDHM]]&lt;=0.699,"Médio",IF(Tabela_Brasil[[#This Row],[IDHM]]&lt;=0.799,"Alto","Muito Alto")))</f>
        <v>Médio</v>
      </c>
      <c r="L5272" t="str">
        <f>VLOOKUP(Tabela_Brasil[[#This Row],[Estado]],'De-Para_Estado_Regiao'!$B$3:$C$29,2,FALSE)</f>
        <v>Nordeste</v>
      </c>
      <c r="M5272">
        <f>IF(Tabela_Brasil[[#This Row],[IBGE_1-4]]&gt;=951,1,0)</f>
        <v>0</v>
      </c>
      <c r="N5272">
        <f>IF(Tabela_Brasil[[#This Row],[COMP_P]]&lt;=2,1,0)</f>
        <v>1</v>
      </c>
    </row>
    <row r="5273" spans="1:14" x14ac:dyDescent="0.25">
      <c r="A5273" s="9" t="s">
        <v>5066</v>
      </c>
      <c r="B5273" s="9" t="s">
        <v>22</v>
      </c>
      <c r="C5273" s="9">
        <v>116</v>
      </c>
      <c r="D5273" s="9">
        <v>0.69499999999999995</v>
      </c>
      <c r="E5273" s="9">
        <v>0.67100000000000004</v>
      </c>
      <c r="F5273" s="9">
        <v>0.59299999999999997</v>
      </c>
      <c r="G5273" s="9">
        <v>30163.78</v>
      </c>
      <c r="H5273" s="10">
        <v>2</v>
      </c>
      <c r="I5273" t="str">
        <f>CONCATENATE(Tabela_Brasil[[#This Row],[Município]],"-",Tabela_Brasil[[#This Row],[Estado]])</f>
        <v>Anahy-PR</v>
      </c>
      <c r="J5273">
        <f>IF(Tabela_Brasil[[#This Row],[IDHM]]&lt;=0.599,1,0)</f>
        <v>0</v>
      </c>
      <c r="K5273" t="str">
        <f>IF(Tabela_Brasil[[#This Row],[IDHM]]&lt;=0.55,"Baixo",IF(Tabela_Brasil[[#This Row],[IDHM]]&lt;=0.699,"Médio",IF(Tabela_Brasil[[#This Row],[IDHM]]&lt;=0.799,"Alto","Muito Alto")))</f>
        <v>Médio</v>
      </c>
      <c r="L5273" t="str">
        <f>VLOOKUP(Tabela_Brasil[[#This Row],[Estado]],'De-Para_Estado_Regiao'!$B$3:$C$29,2,FALSE)</f>
        <v>Sul</v>
      </c>
      <c r="M5273">
        <f>IF(Tabela_Brasil[[#This Row],[IBGE_1-4]]&gt;=951,1,0)</f>
        <v>0</v>
      </c>
      <c r="N5273">
        <f>IF(Tabela_Brasil[[#This Row],[COMP_P]]&lt;=2,1,0)</f>
        <v>1</v>
      </c>
    </row>
    <row r="5274" spans="1:14" x14ac:dyDescent="0.25">
      <c r="A5274" s="12" t="s">
        <v>5067</v>
      </c>
      <c r="B5274" s="12" t="s">
        <v>59</v>
      </c>
      <c r="C5274" s="12">
        <v>55</v>
      </c>
      <c r="D5274" s="12">
        <v>0.745</v>
      </c>
      <c r="E5274" s="12">
        <v>0.72799999999999998</v>
      </c>
      <c r="F5274" s="12">
        <v>0.66100000000000003</v>
      </c>
      <c r="G5274" s="12">
        <v>36583.79</v>
      </c>
      <c r="H5274" s="13">
        <v>6</v>
      </c>
      <c r="I5274" t="str">
        <f>CONCATENATE(Tabela_Brasil[[#This Row],[Município]],"-",Tabela_Brasil[[#This Row],[Estado]])</f>
        <v>Águas Frias-SC</v>
      </c>
      <c r="J5274">
        <f>IF(Tabela_Brasil[[#This Row],[IDHM]]&lt;=0.599,1,0)</f>
        <v>0</v>
      </c>
      <c r="K5274" t="str">
        <f>IF(Tabela_Brasil[[#This Row],[IDHM]]&lt;=0.55,"Baixo",IF(Tabela_Brasil[[#This Row],[IDHM]]&lt;=0.699,"Médio",IF(Tabela_Brasil[[#This Row],[IDHM]]&lt;=0.799,"Alto","Muito Alto")))</f>
        <v>Alto</v>
      </c>
      <c r="L5274" t="str">
        <f>VLOOKUP(Tabela_Brasil[[#This Row],[Estado]],'De-Para_Estado_Regiao'!$B$3:$C$29,2,FALSE)</f>
        <v>Sul</v>
      </c>
      <c r="M5274">
        <f>IF(Tabela_Brasil[[#This Row],[IBGE_1-4]]&gt;=951,1,0)</f>
        <v>0</v>
      </c>
      <c r="N5274">
        <f>IF(Tabela_Brasil[[#This Row],[COMP_P]]&lt;=2,1,0)</f>
        <v>0</v>
      </c>
    </row>
    <row r="5275" spans="1:14" x14ac:dyDescent="0.25">
      <c r="A5275" s="9" t="s">
        <v>5068</v>
      </c>
      <c r="B5275" s="9" t="s">
        <v>7</v>
      </c>
      <c r="C5275" s="9">
        <v>102</v>
      </c>
      <c r="D5275" s="9">
        <v>0.72</v>
      </c>
      <c r="E5275" s="9">
        <v>0.67</v>
      </c>
      <c r="F5275" s="9">
        <v>0.65900000000000003</v>
      </c>
      <c r="G5275" s="9">
        <v>32273.06</v>
      </c>
      <c r="H5275" s="10">
        <v>0</v>
      </c>
      <c r="I5275" t="str">
        <f>CONCATENATE(Tabela_Brasil[[#This Row],[Município]],"-",Tabela_Brasil[[#This Row],[Estado]])</f>
        <v>Lutécia-SP</v>
      </c>
      <c r="J5275">
        <f>IF(Tabela_Brasil[[#This Row],[IDHM]]&lt;=0.599,1,0)</f>
        <v>0</v>
      </c>
      <c r="K5275" t="str">
        <f>IF(Tabela_Brasil[[#This Row],[IDHM]]&lt;=0.55,"Baixo",IF(Tabela_Brasil[[#This Row],[IDHM]]&lt;=0.699,"Médio",IF(Tabela_Brasil[[#This Row],[IDHM]]&lt;=0.799,"Alto","Muito Alto")))</f>
        <v>Alto</v>
      </c>
      <c r="L5275" t="str">
        <f>VLOOKUP(Tabela_Brasil[[#This Row],[Estado]],'De-Para_Estado_Regiao'!$B$3:$C$29,2,FALSE)</f>
        <v>Sudeste</v>
      </c>
      <c r="M5275">
        <f>IF(Tabela_Brasil[[#This Row],[IBGE_1-4]]&gt;=951,1,0)</f>
        <v>0</v>
      </c>
      <c r="N5275">
        <f>IF(Tabela_Brasil[[#This Row],[COMP_P]]&lt;=2,1,0)</f>
        <v>1</v>
      </c>
    </row>
    <row r="5276" spans="1:14" x14ac:dyDescent="0.25">
      <c r="A5276" s="12" t="s">
        <v>5069</v>
      </c>
      <c r="B5276" s="12" t="s">
        <v>16</v>
      </c>
      <c r="C5276" s="12">
        <v>414</v>
      </c>
      <c r="D5276" s="12">
        <v>0.58399999999999996</v>
      </c>
      <c r="E5276" s="12">
        <v>0.54200000000000004</v>
      </c>
      <c r="F5276" s="12">
        <v>0.46200000000000002</v>
      </c>
      <c r="G5276" s="12">
        <v>9592.74</v>
      </c>
      <c r="H5276" s="13">
        <v>1</v>
      </c>
      <c r="I5276" t="str">
        <f>CONCATENATE(Tabela_Brasil[[#This Row],[Município]],"-",Tabela_Brasil[[#This Row],[Estado]])</f>
        <v>Verdelândia-MG</v>
      </c>
      <c r="J5276">
        <f>IF(Tabela_Brasil[[#This Row],[IDHM]]&lt;=0.599,1,0)</f>
        <v>1</v>
      </c>
      <c r="K5276" t="str">
        <f>IF(Tabela_Brasil[[#This Row],[IDHM]]&lt;=0.55,"Baixo",IF(Tabela_Brasil[[#This Row],[IDHM]]&lt;=0.699,"Médio",IF(Tabela_Brasil[[#This Row],[IDHM]]&lt;=0.799,"Alto","Muito Alto")))</f>
        <v>Médio</v>
      </c>
      <c r="L5276" t="str">
        <f>VLOOKUP(Tabela_Brasil[[#This Row],[Estado]],'De-Para_Estado_Regiao'!$B$3:$C$29,2,FALSE)</f>
        <v>Sudeste</v>
      </c>
      <c r="M5276">
        <f>IF(Tabela_Brasil[[#This Row],[IBGE_1-4]]&gt;=951,1,0)</f>
        <v>0</v>
      </c>
      <c r="N5276">
        <f>IF(Tabela_Brasil[[#This Row],[COMP_P]]&lt;=2,1,0)</f>
        <v>1</v>
      </c>
    </row>
    <row r="5277" spans="1:14" x14ac:dyDescent="0.25">
      <c r="A5277" s="9" t="s">
        <v>5070</v>
      </c>
      <c r="B5277" s="9" t="s">
        <v>22</v>
      </c>
      <c r="C5277" s="9">
        <v>37</v>
      </c>
      <c r="D5277" s="9">
        <v>0.68799999999999994</v>
      </c>
      <c r="E5277" s="9">
        <v>0.67600000000000005</v>
      </c>
      <c r="F5277" s="9">
        <v>0.58799999999999997</v>
      </c>
      <c r="G5277" s="9">
        <v>24807.69</v>
      </c>
      <c r="H5277" s="10">
        <v>5</v>
      </c>
      <c r="I5277" t="str">
        <f>CONCATENATE(Tabela_Brasil[[#This Row],[Município]],"-",Tabela_Brasil[[#This Row],[Estado]])</f>
        <v>Porto Barreiro-PR</v>
      </c>
      <c r="J5277">
        <f>IF(Tabela_Brasil[[#This Row],[IDHM]]&lt;=0.599,1,0)</f>
        <v>0</v>
      </c>
      <c r="K5277" t="str">
        <f>IF(Tabela_Brasil[[#This Row],[IDHM]]&lt;=0.55,"Baixo",IF(Tabela_Brasil[[#This Row],[IDHM]]&lt;=0.699,"Médio",IF(Tabela_Brasil[[#This Row],[IDHM]]&lt;=0.799,"Alto","Muito Alto")))</f>
        <v>Médio</v>
      </c>
      <c r="L5277" t="str">
        <f>VLOOKUP(Tabela_Brasil[[#This Row],[Estado]],'De-Para_Estado_Regiao'!$B$3:$C$29,2,FALSE)</f>
        <v>Sul</v>
      </c>
      <c r="M5277">
        <f>IF(Tabela_Brasil[[#This Row],[IBGE_1-4]]&gt;=951,1,0)</f>
        <v>0</v>
      </c>
      <c r="N5277">
        <f>IF(Tabela_Brasil[[#This Row],[COMP_P]]&lt;=2,1,0)</f>
        <v>0</v>
      </c>
    </row>
    <row r="5278" spans="1:14" x14ac:dyDescent="0.25">
      <c r="A5278" s="12" t="s">
        <v>5071</v>
      </c>
      <c r="B5278" s="12" t="s">
        <v>24</v>
      </c>
      <c r="C5278" s="12">
        <v>251</v>
      </c>
      <c r="D5278" s="12">
        <v>0.54600000000000004</v>
      </c>
      <c r="E5278" s="12">
        <v>0.53500000000000003</v>
      </c>
      <c r="F5278" s="12">
        <v>0.434</v>
      </c>
      <c r="G5278" s="12">
        <v>8582.92</v>
      </c>
      <c r="H5278" s="13">
        <v>2</v>
      </c>
      <c r="I5278" t="str">
        <f>CONCATENATE(Tabela_Brasil[[#This Row],[Município]],"-",Tabela_Brasil[[#This Row],[Estado]])</f>
        <v>Caém-BA</v>
      </c>
      <c r="J5278">
        <f>IF(Tabela_Brasil[[#This Row],[IDHM]]&lt;=0.599,1,0)</f>
        <v>1</v>
      </c>
      <c r="K5278" t="str">
        <f>IF(Tabela_Brasil[[#This Row],[IDHM]]&lt;=0.55,"Baixo",IF(Tabela_Brasil[[#This Row],[IDHM]]&lt;=0.699,"Médio",IF(Tabela_Brasil[[#This Row],[IDHM]]&lt;=0.799,"Alto","Muito Alto")))</f>
        <v>Baixo</v>
      </c>
      <c r="L5278" t="str">
        <f>VLOOKUP(Tabela_Brasil[[#This Row],[Estado]],'De-Para_Estado_Regiao'!$B$3:$C$29,2,FALSE)</f>
        <v>Nordeste</v>
      </c>
      <c r="M5278">
        <f>IF(Tabela_Brasil[[#This Row],[IBGE_1-4]]&gt;=951,1,0)</f>
        <v>0</v>
      </c>
      <c r="N5278">
        <f>IF(Tabela_Brasil[[#This Row],[COMP_P]]&lt;=2,1,0)</f>
        <v>1</v>
      </c>
    </row>
    <row r="5279" spans="1:14" x14ac:dyDescent="0.25">
      <c r="A5279" s="9" t="s">
        <v>5072</v>
      </c>
      <c r="B5279" s="9" t="s">
        <v>118</v>
      </c>
      <c r="C5279" s="9">
        <v>253</v>
      </c>
      <c r="D5279" s="9">
        <v>0.52200000000000002</v>
      </c>
      <c r="E5279" s="9">
        <v>0.48499999999999999</v>
      </c>
      <c r="F5279" s="9">
        <v>0.38400000000000001</v>
      </c>
      <c r="G5279" s="9">
        <v>6189.62</v>
      </c>
      <c r="H5279" s="10">
        <v>2</v>
      </c>
      <c r="I5279" t="str">
        <f>CONCATENATE(Tabela_Brasil[[#This Row],[Município]],"-",Tabela_Brasil[[#This Row],[Estado]])</f>
        <v>Joaquim Pires-PI</v>
      </c>
      <c r="J5279">
        <f>IF(Tabela_Brasil[[#This Row],[IDHM]]&lt;=0.599,1,0)</f>
        <v>1</v>
      </c>
      <c r="K5279" t="str">
        <f>IF(Tabela_Brasil[[#This Row],[IDHM]]&lt;=0.55,"Baixo",IF(Tabela_Brasil[[#This Row],[IDHM]]&lt;=0.699,"Médio",IF(Tabela_Brasil[[#This Row],[IDHM]]&lt;=0.799,"Alto","Muito Alto")))</f>
        <v>Baixo</v>
      </c>
      <c r="L5279" t="str">
        <f>VLOOKUP(Tabela_Brasil[[#This Row],[Estado]],'De-Para_Estado_Regiao'!$B$3:$C$29,2,FALSE)</f>
        <v>Nordeste</v>
      </c>
      <c r="M5279">
        <f>IF(Tabela_Brasil[[#This Row],[IBGE_1-4]]&gt;=951,1,0)</f>
        <v>0</v>
      </c>
      <c r="N5279">
        <f>IF(Tabela_Brasil[[#This Row],[COMP_P]]&lt;=2,1,0)</f>
        <v>1</v>
      </c>
    </row>
    <row r="5280" spans="1:14" x14ac:dyDescent="0.25">
      <c r="A5280" s="12" t="s">
        <v>5073</v>
      </c>
      <c r="B5280" s="12" t="s">
        <v>29</v>
      </c>
      <c r="C5280" s="12">
        <v>212</v>
      </c>
      <c r="D5280" s="12">
        <v>0.6</v>
      </c>
      <c r="E5280" s="12">
        <v>0.59799999999999998</v>
      </c>
      <c r="F5280" s="12">
        <v>0.44</v>
      </c>
      <c r="G5280" s="12">
        <v>11066.77</v>
      </c>
      <c r="H5280" s="13">
        <v>4</v>
      </c>
      <c r="I5280" t="str">
        <f>CONCATENATE(Tabela_Brasil[[#This Row],[Município]],"-",Tabela_Brasil[[#This Row],[Estado]])</f>
        <v>Barão De Melgaço-MT</v>
      </c>
      <c r="J5280">
        <f>IF(Tabela_Brasil[[#This Row],[IDHM]]&lt;=0.599,1,0)</f>
        <v>0</v>
      </c>
      <c r="K5280" t="str">
        <f>IF(Tabela_Brasil[[#This Row],[IDHM]]&lt;=0.55,"Baixo",IF(Tabela_Brasil[[#This Row],[IDHM]]&lt;=0.699,"Médio",IF(Tabela_Brasil[[#This Row],[IDHM]]&lt;=0.799,"Alto","Muito Alto")))</f>
        <v>Médio</v>
      </c>
      <c r="L5280" t="str">
        <f>VLOOKUP(Tabela_Brasil[[#This Row],[Estado]],'De-Para_Estado_Regiao'!$B$3:$C$29,2,FALSE)</f>
        <v>Centro-Oeste</v>
      </c>
      <c r="M5280">
        <f>IF(Tabela_Brasil[[#This Row],[IBGE_1-4]]&gt;=951,1,0)</f>
        <v>0</v>
      </c>
      <c r="N5280">
        <f>IF(Tabela_Brasil[[#This Row],[COMP_P]]&lt;=2,1,0)</f>
        <v>0</v>
      </c>
    </row>
    <row r="5281" spans="1:14" x14ac:dyDescent="0.25">
      <c r="A5281" s="9" t="s">
        <v>5074</v>
      </c>
      <c r="B5281" s="9" t="s">
        <v>111</v>
      </c>
      <c r="C5281" s="9">
        <v>354</v>
      </c>
      <c r="D5281" s="9">
        <v>0.60399999999999998</v>
      </c>
      <c r="E5281" s="9">
        <v>0.55000000000000004</v>
      </c>
      <c r="F5281" s="9">
        <v>0.52600000000000002</v>
      </c>
      <c r="G5281" s="9">
        <v>9467</v>
      </c>
      <c r="H5281" s="10">
        <v>1</v>
      </c>
      <c r="I5281" t="str">
        <f>CONCATENATE(Tabela_Brasil[[#This Row],[Município]],"-",Tabela_Brasil[[#This Row],[Estado]])</f>
        <v>Sítio Novo Do Tocantins-TO</v>
      </c>
      <c r="J5281">
        <f>IF(Tabela_Brasil[[#This Row],[IDHM]]&lt;=0.599,1,0)</f>
        <v>0</v>
      </c>
      <c r="K5281" t="str">
        <f>IF(Tabela_Brasil[[#This Row],[IDHM]]&lt;=0.55,"Baixo",IF(Tabela_Brasil[[#This Row],[IDHM]]&lt;=0.699,"Médio",IF(Tabela_Brasil[[#This Row],[IDHM]]&lt;=0.799,"Alto","Muito Alto")))</f>
        <v>Médio</v>
      </c>
      <c r="L5281" t="str">
        <f>VLOOKUP(Tabela_Brasil[[#This Row],[Estado]],'De-Para_Estado_Regiao'!$B$3:$C$29,2,FALSE)</f>
        <v>Norte</v>
      </c>
      <c r="M5281">
        <f>IF(Tabela_Brasil[[#This Row],[IBGE_1-4]]&gt;=951,1,0)</f>
        <v>0</v>
      </c>
      <c r="N5281">
        <f>IF(Tabela_Brasil[[#This Row],[COMP_P]]&lt;=2,1,0)</f>
        <v>1</v>
      </c>
    </row>
    <row r="5282" spans="1:14" x14ac:dyDescent="0.25">
      <c r="A5282" s="12" t="s">
        <v>5075</v>
      </c>
      <c r="B5282" s="12" t="s">
        <v>14</v>
      </c>
      <c r="C5282" s="12">
        <v>208</v>
      </c>
      <c r="D5282" s="12">
        <v>0.76</v>
      </c>
      <c r="E5282" s="12">
        <v>0.76100000000000001</v>
      </c>
      <c r="F5282" s="12">
        <v>0.68700000000000006</v>
      </c>
      <c r="G5282" s="12">
        <v>16287.26</v>
      </c>
      <c r="H5282" s="13">
        <v>2</v>
      </c>
      <c r="I5282" t="str">
        <f>CONCATENATE(Tabela_Brasil[[#This Row],[Município]],"-",Tabela_Brasil[[#This Row],[Estado]])</f>
        <v>Itaara-RS</v>
      </c>
      <c r="J5282">
        <f>IF(Tabela_Brasil[[#This Row],[IDHM]]&lt;=0.599,1,0)</f>
        <v>0</v>
      </c>
      <c r="K5282" t="str">
        <f>IF(Tabela_Brasil[[#This Row],[IDHM]]&lt;=0.55,"Baixo",IF(Tabela_Brasil[[#This Row],[IDHM]]&lt;=0.699,"Médio",IF(Tabela_Brasil[[#This Row],[IDHM]]&lt;=0.799,"Alto","Muito Alto")))</f>
        <v>Alto</v>
      </c>
      <c r="L5282" t="str">
        <f>VLOOKUP(Tabela_Brasil[[#This Row],[Estado]],'De-Para_Estado_Regiao'!$B$3:$C$29,2,FALSE)</f>
        <v>Sul</v>
      </c>
      <c r="M5282">
        <f>IF(Tabela_Brasil[[#This Row],[IBGE_1-4]]&gt;=951,1,0)</f>
        <v>0</v>
      </c>
      <c r="N5282">
        <f>IF(Tabela_Brasil[[#This Row],[COMP_P]]&lt;=2,1,0)</f>
        <v>1</v>
      </c>
    </row>
    <row r="5283" spans="1:14" x14ac:dyDescent="0.25">
      <c r="A5283" s="9" t="s">
        <v>5076</v>
      </c>
      <c r="B5283" s="9" t="s">
        <v>16</v>
      </c>
      <c r="C5283" s="9">
        <v>196</v>
      </c>
      <c r="D5283" s="9">
        <v>0.63400000000000001</v>
      </c>
      <c r="E5283" s="9">
        <v>0.61499999999999999</v>
      </c>
      <c r="F5283" s="9">
        <v>0.51600000000000001</v>
      </c>
      <c r="G5283" s="9">
        <v>7780.19</v>
      </c>
      <c r="H5283" s="10">
        <v>4</v>
      </c>
      <c r="I5283" t="str">
        <f>CONCATENATE(Tabela_Brasil[[#This Row],[Município]],"-",Tabela_Brasil[[#This Row],[Estado]])</f>
        <v>Porto Firme-MG</v>
      </c>
      <c r="J5283">
        <f>IF(Tabela_Brasil[[#This Row],[IDHM]]&lt;=0.599,1,0)</f>
        <v>0</v>
      </c>
      <c r="K5283" t="str">
        <f>IF(Tabela_Brasil[[#This Row],[IDHM]]&lt;=0.55,"Baixo",IF(Tabela_Brasil[[#This Row],[IDHM]]&lt;=0.699,"Médio",IF(Tabela_Brasil[[#This Row],[IDHM]]&lt;=0.799,"Alto","Muito Alto")))</f>
        <v>Médio</v>
      </c>
      <c r="L5283" t="str">
        <f>VLOOKUP(Tabela_Brasil[[#This Row],[Estado]],'De-Para_Estado_Regiao'!$B$3:$C$29,2,FALSE)</f>
        <v>Sudeste</v>
      </c>
      <c r="M5283">
        <f>IF(Tabela_Brasil[[#This Row],[IBGE_1-4]]&gt;=951,1,0)</f>
        <v>0</v>
      </c>
      <c r="N5283">
        <f>IF(Tabela_Brasil[[#This Row],[COMP_P]]&lt;=2,1,0)</f>
        <v>0</v>
      </c>
    </row>
    <row r="5284" spans="1:14" x14ac:dyDescent="0.25">
      <c r="A5284" s="12" t="s">
        <v>5077</v>
      </c>
      <c r="B5284" s="12" t="s">
        <v>87</v>
      </c>
      <c r="C5284" s="12">
        <v>409</v>
      </c>
      <c r="D5284" s="12">
        <v>0.56200000000000006</v>
      </c>
      <c r="E5284" s="12">
        <v>0.48599999999999999</v>
      </c>
      <c r="F5284" s="12">
        <v>0.49299999999999999</v>
      </c>
      <c r="G5284" s="12">
        <v>5408.78</v>
      </c>
      <c r="H5284" s="13">
        <v>4</v>
      </c>
      <c r="I5284" t="str">
        <f>CONCATENATE(Tabela_Brasil[[#This Row],[Município]],"-",Tabela_Brasil[[#This Row],[Estado]])</f>
        <v>Bom Lugar-MA</v>
      </c>
      <c r="J5284">
        <f>IF(Tabela_Brasil[[#This Row],[IDHM]]&lt;=0.599,1,0)</f>
        <v>1</v>
      </c>
      <c r="K5284" t="str">
        <f>IF(Tabela_Brasil[[#This Row],[IDHM]]&lt;=0.55,"Baixo",IF(Tabela_Brasil[[#This Row],[IDHM]]&lt;=0.699,"Médio",IF(Tabela_Brasil[[#This Row],[IDHM]]&lt;=0.799,"Alto","Muito Alto")))</f>
        <v>Médio</v>
      </c>
      <c r="L5284" t="str">
        <f>VLOOKUP(Tabela_Brasil[[#This Row],[Estado]],'De-Para_Estado_Regiao'!$B$3:$C$29,2,FALSE)</f>
        <v>Nordeste</v>
      </c>
      <c r="M5284">
        <f>IF(Tabela_Brasil[[#This Row],[IBGE_1-4]]&gt;=951,1,0)</f>
        <v>0</v>
      </c>
      <c r="N5284">
        <f>IF(Tabela_Brasil[[#This Row],[COMP_P]]&lt;=2,1,0)</f>
        <v>0</v>
      </c>
    </row>
    <row r="5285" spans="1:14" x14ac:dyDescent="0.25">
      <c r="A5285" s="9" t="s">
        <v>5078</v>
      </c>
      <c r="B5285" s="9" t="s">
        <v>16</v>
      </c>
      <c r="C5285" s="9">
        <v>112</v>
      </c>
      <c r="D5285" s="9">
        <v>0.7</v>
      </c>
      <c r="E5285" s="9">
        <v>0.68200000000000005</v>
      </c>
      <c r="F5285" s="9">
        <v>0.59699999999999998</v>
      </c>
      <c r="G5285" s="9">
        <v>18039.62</v>
      </c>
      <c r="H5285" s="10">
        <v>3</v>
      </c>
      <c r="I5285" t="str">
        <f>CONCATENATE(Tabela_Brasil[[#This Row],[Município]],"-",Tabela_Brasil[[#This Row],[Estado]])</f>
        <v>São José Da Varginha-MG</v>
      </c>
      <c r="J5285">
        <f>IF(Tabela_Brasil[[#This Row],[IDHM]]&lt;=0.599,1,0)</f>
        <v>0</v>
      </c>
      <c r="K5285" t="str">
        <f>IF(Tabela_Brasil[[#This Row],[IDHM]]&lt;=0.55,"Baixo",IF(Tabela_Brasil[[#This Row],[IDHM]]&lt;=0.699,"Médio",IF(Tabela_Brasil[[#This Row],[IDHM]]&lt;=0.799,"Alto","Muito Alto")))</f>
        <v>Alto</v>
      </c>
      <c r="L5285" t="str">
        <f>VLOOKUP(Tabela_Brasil[[#This Row],[Estado]],'De-Para_Estado_Regiao'!$B$3:$C$29,2,FALSE)</f>
        <v>Sudeste</v>
      </c>
      <c r="M5285">
        <f>IF(Tabela_Brasil[[#This Row],[IBGE_1-4]]&gt;=951,1,0)</f>
        <v>0</v>
      </c>
      <c r="N5285">
        <f>IF(Tabela_Brasil[[#This Row],[COMP_P]]&lt;=2,1,0)</f>
        <v>0</v>
      </c>
    </row>
    <row r="5286" spans="1:14" x14ac:dyDescent="0.25">
      <c r="A5286" s="12" t="s">
        <v>5079</v>
      </c>
      <c r="B5286" s="12" t="s">
        <v>22</v>
      </c>
      <c r="C5286" s="12">
        <v>135</v>
      </c>
      <c r="D5286" s="12">
        <v>0.71799999999999997</v>
      </c>
      <c r="E5286" s="12">
        <v>0.69899999999999995</v>
      </c>
      <c r="F5286" s="12">
        <v>0.64</v>
      </c>
      <c r="G5286" s="12">
        <v>16460.61</v>
      </c>
      <c r="H5286" s="13">
        <v>2</v>
      </c>
      <c r="I5286" t="str">
        <f>CONCATENATE(Tabela_Brasil[[#This Row],[Município]],"-",Tabela_Brasil[[#This Row],[Estado]])</f>
        <v>Jaboti-PR</v>
      </c>
      <c r="J5286">
        <f>IF(Tabela_Brasil[[#This Row],[IDHM]]&lt;=0.599,1,0)</f>
        <v>0</v>
      </c>
      <c r="K5286" t="str">
        <f>IF(Tabela_Brasil[[#This Row],[IDHM]]&lt;=0.55,"Baixo",IF(Tabela_Brasil[[#This Row],[IDHM]]&lt;=0.699,"Médio",IF(Tabela_Brasil[[#This Row],[IDHM]]&lt;=0.799,"Alto","Muito Alto")))</f>
        <v>Alto</v>
      </c>
      <c r="L5286" t="str">
        <f>VLOOKUP(Tabela_Brasil[[#This Row],[Estado]],'De-Para_Estado_Regiao'!$B$3:$C$29,2,FALSE)</f>
        <v>Sul</v>
      </c>
      <c r="M5286">
        <f>IF(Tabela_Brasil[[#This Row],[IBGE_1-4]]&gt;=951,1,0)</f>
        <v>0</v>
      </c>
      <c r="N5286">
        <f>IF(Tabela_Brasil[[#This Row],[COMP_P]]&lt;=2,1,0)</f>
        <v>1</v>
      </c>
    </row>
    <row r="5287" spans="1:14" x14ac:dyDescent="0.25">
      <c r="A5287" s="9" t="s">
        <v>5080</v>
      </c>
      <c r="B5287" s="9" t="s">
        <v>14</v>
      </c>
      <c r="C5287" s="9">
        <v>23</v>
      </c>
      <c r="D5287" s="9">
        <v>0.78900000000000003</v>
      </c>
      <c r="E5287" s="9">
        <v>0.76500000000000001</v>
      </c>
      <c r="F5287" s="9">
        <v>0.754</v>
      </c>
      <c r="G5287" s="9">
        <v>52140.27</v>
      </c>
      <c r="H5287" s="10">
        <v>3</v>
      </c>
      <c r="I5287" t="str">
        <f>CONCATENATE(Tabela_Brasil[[#This Row],[Município]],"-",Tabela_Brasil[[#This Row],[Estado]])</f>
        <v>Lagoa Dos Três Cantos-RS</v>
      </c>
      <c r="J5287">
        <f>IF(Tabela_Brasil[[#This Row],[IDHM]]&lt;=0.599,1,0)</f>
        <v>0</v>
      </c>
      <c r="K5287" t="str">
        <f>IF(Tabela_Brasil[[#This Row],[IDHM]]&lt;=0.55,"Baixo",IF(Tabela_Brasil[[#This Row],[IDHM]]&lt;=0.699,"Médio",IF(Tabela_Brasil[[#This Row],[IDHM]]&lt;=0.799,"Alto","Muito Alto")))</f>
        <v>Alto</v>
      </c>
      <c r="L5287" t="str">
        <f>VLOOKUP(Tabela_Brasil[[#This Row],[Estado]],'De-Para_Estado_Regiao'!$B$3:$C$29,2,FALSE)</f>
        <v>Sul</v>
      </c>
      <c r="M5287">
        <f>IF(Tabela_Brasil[[#This Row],[IBGE_1-4]]&gt;=951,1,0)</f>
        <v>0</v>
      </c>
      <c r="N5287">
        <f>IF(Tabela_Brasil[[#This Row],[COMP_P]]&lt;=2,1,0)</f>
        <v>0</v>
      </c>
    </row>
    <row r="5288" spans="1:14" x14ac:dyDescent="0.25">
      <c r="A5288" s="12" t="s">
        <v>2410</v>
      </c>
      <c r="B5288" s="12" t="s">
        <v>82</v>
      </c>
      <c r="C5288" s="12">
        <v>515</v>
      </c>
      <c r="D5288" s="12">
        <v>0.57899999999999996</v>
      </c>
      <c r="E5288" s="12">
        <v>0.54400000000000004</v>
      </c>
      <c r="F5288" s="12">
        <v>0.46100000000000002</v>
      </c>
      <c r="G5288" s="12">
        <v>7243.53</v>
      </c>
      <c r="H5288" s="13">
        <v>16</v>
      </c>
      <c r="I5288" t="str">
        <f>CONCATENATE(Tabela_Brasil[[#This Row],[Município]],"-",Tabela_Brasil[[#This Row],[Estado]])</f>
        <v>Pilar-PB</v>
      </c>
      <c r="J5288">
        <f>IF(Tabela_Brasil[[#This Row],[IDHM]]&lt;=0.599,1,0)</f>
        <v>1</v>
      </c>
      <c r="K5288" t="str">
        <f>IF(Tabela_Brasil[[#This Row],[IDHM]]&lt;=0.55,"Baixo",IF(Tabela_Brasil[[#This Row],[IDHM]]&lt;=0.699,"Médio",IF(Tabela_Brasil[[#This Row],[IDHM]]&lt;=0.799,"Alto","Muito Alto")))</f>
        <v>Médio</v>
      </c>
      <c r="L5288" t="str">
        <f>VLOOKUP(Tabela_Brasil[[#This Row],[Estado]],'De-Para_Estado_Regiao'!$B$3:$C$29,2,FALSE)</f>
        <v>Nordeste</v>
      </c>
      <c r="M5288">
        <f>IF(Tabela_Brasil[[#This Row],[IBGE_1-4]]&gt;=951,1,0)</f>
        <v>0</v>
      </c>
      <c r="N5288">
        <f>IF(Tabela_Brasil[[#This Row],[COMP_P]]&lt;=2,1,0)</f>
        <v>0</v>
      </c>
    </row>
    <row r="5289" spans="1:14" x14ac:dyDescent="0.25">
      <c r="A5289" s="9" t="s">
        <v>5081</v>
      </c>
      <c r="B5289" s="9" t="s">
        <v>14</v>
      </c>
      <c r="C5289" s="9">
        <v>68</v>
      </c>
      <c r="D5289" s="9">
        <v>0.629</v>
      </c>
      <c r="E5289" s="9">
        <v>0.68500000000000005</v>
      </c>
      <c r="F5289" s="9">
        <v>0.44600000000000001</v>
      </c>
      <c r="G5289" s="9">
        <v>23918.6</v>
      </c>
      <c r="H5289" s="10">
        <v>2</v>
      </c>
      <c r="I5289" t="str">
        <f>CONCATENATE(Tabela_Brasil[[#This Row],[Município]],"-",Tabela_Brasil[[#This Row],[Estado]])</f>
        <v>Turuçu-RS</v>
      </c>
      <c r="J5289">
        <f>IF(Tabela_Brasil[[#This Row],[IDHM]]&lt;=0.599,1,0)</f>
        <v>0</v>
      </c>
      <c r="K5289" t="str">
        <f>IF(Tabela_Brasil[[#This Row],[IDHM]]&lt;=0.55,"Baixo",IF(Tabela_Brasil[[#This Row],[IDHM]]&lt;=0.699,"Médio",IF(Tabela_Brasil[[#This Row],[IDHM]]&lt;=0.799,"Alto","Muito Alto")))</f>
        <v>Médio</v>
      </c>
      <c r="L5289" t="str">
        <f>VLOOKUP(Tabela_Brasil[[#This Row],[Estado]],'De-Para_Estado_Regiao'!$B$3:$C$29,2,FALSE)</f>
        <v>Sul</v>
      </c>
      <c r="M5289">
        <f>IF(Tabela_Brasil[[#This Row],[IBGE_1-4]]&gt;=951,1,0)</f>
        <v>0</v>
      </c>
      <c r="N5289">
        <f>IF(Tabela_Brasil[[#This Row],[COMP_P]]&lt;=2,1,0)</f>
        <v>1</v>
      </c>
    </row>
    <row r="5290" spans="1:14" x14ac:dyDescent="0.25">
      <c r="A5290" s="12" t="s">
        <v>5082</v>
      </c>
      <c r="B5290" s="12" t="s">
        <v>16</v>
      </c>
      <c r="C5290" s="12">
        <v>216</v>
      </c>
      <c r="D5290" s="12">
        <v>0.66400000000000003</v>
      </c>
      <c r="E5290" s="12">
        <v>0.625</v>
      </c>
      <c r="F5290" s="12">
        <v>0.57899999999999996</v>
      </c>
      <c r="G5290" s="12">
        <v>11512.13</v>
      </c>
      <c r="H5290" s="13">
        <v>9</v>
      </c>
      <c r="I5290" t="str">
        <f>CONCATENATE(Tabela_Brasil[[#This Row],[Município]],"-",Tabela_Brasil[[#This Row],[Estado]])</f>
        <v>Inimutaba-MG</v>
      </c>
      <c r="J5290">
        <f>IF(Tabela_Brasil[[#This Row],[IDHM]]&lt;=0.599,1,0)</f>
        <v>0</v>
      </c>
      <c r="K5290" t="str">
        <f>IF(Tabela_Brasil[[#This Row],[IDHM]]&lt;=0.55,"Baixo",IF(Tabela_Brasil[[#This Row],[IDHM]]&lt;=0.699,"Médio",IF(Tabela_Brasil[[#This Row],[IDHM]]&lt;=0.799,"Alto","Muito Alto")))</f>
        <v>Médio</v>
      </c>
      <c r="L5290" t="str">
        <f>VLOOKUP(Tabela_Brasil[[#This Row],[Estado]],'De-Para_Estado_Regiao'!$B$3:$C$29,2,FALSE)</f>
        <v>Sudeste</v>
      </c>
      <c r="M5290">
        <f>IF(Tabela_Brasil[[#This Row],[IBGE_1-4]]&gt;=951,1,0)</f>
        <v>0</v>
      </c>
      <c r="N5290">
        <f>IF(Tabela_Brasil[[#This Row],[COMP_P]]&lt;=2,1,0)</f>
        <v>0</v>
      </c>
    </row>
    <row r="5291" spans="1:14" x14ac:dyDescent="0.25">
      <c r="A5291" s="9" t="s">
        <v>5083</v>
      </c>
      <c r="B5291" s="9" t="s">
        <v>7</v>
      </c>
      <c r="C5291" s="9">
        <v>127</v>
      </c>
      <c r="D5291" s="9">
        <v>0.73</v>
      </c>
      <c r="E5291" s="9">
        <v>0.69599999999999995</v>
      </c>
      <c r="F5291" s="9">
        <v>0.66600000000000004</v>
      </c>
      <c r="G5291" s="9">
        <v>16786.900000000001</v>
      </c>
      <c r="H5291" s="10">
        <v>3</v>
      </c>
      <c r="I5291" t="str">
        <f>CONCATENATE(Tabela_Brasil[[#This Row],[Município]],"-",Tabela_Brasil[[#This Row],[Estado]])</f>
        <v>Ipiguá-SP</v>
      </c>
      <c r="J5291">
        <f>IF(Tabela_Brasil[[#This Row],[IDHM]]&lt;=0.599,1,0)</f>
        <v>0</v>
      </c>
      <c r="K5291" t="str">
        <f>IF(Tabela_Brasil[[#This Row],[IDHM]]&lt;=0.55,"Baixo",IF(Tabela_Brasil[[#This Row],[IDHM]]&lt;=0.699,"Médio",IF(Tabela_Brasil[[#This Row],[IDHM]]&lt;=0.799,"Alto","Muito Alto")))</f>
        <v>Alto</v>
      </c>
      <c r="L5291" t="str">
        <f>VLOOKUP(Tabela_Brasil[[#This Row],[Estado]],'De-Para_Estado_Regiao'!$B$3:$C$29,2,FALSE)</f>
        <v>Sudeste</v>
      </c>
      <c r="M5291">
        <f>IF(Tabela_Brasil[[#This Row],[IBGE_1-4]]&gt;=951,1,0)</f>
        <v>0</v>
      </c>
      <c r="N5291">
        <f>IF(Tabela_Brasil[[#This Row],[COMP_P]]&lt;=2,1,0)</f>
        <v>0</v>
      </c>
    </row>
    <row r="5292" spans="1:14" x14ac:dyDescent="0.25">
      <c r="A5292" s="12" t="s">
        <v>5084</v>
      </c>
      <c r="B5292" s="12" t="s">
        <v>22</v>
      </c>
      <c r="C5292" s="12">
        <v>156</v>
      </c>
      <c r="D5292" s="12">
        <v>0.69799999999999995</v>
      </c>
      <c r="E5292" s="12">
        <v>0.65500000000000003</v>
      </c>
      <c r="F5292" s="12">
        <v>0.64300000000000002</v>
      </c>
      <c r="G5292" s="12">
        <v>24108.33</v>
      </c>
      <c r="H5292" s="13">
        <v>2</v>
      </c>
      <c r="I5292" t="str">
        <f>CONCATENATE(Tabela_Brasil[[#This Row],[Município]],"-",Tabela_Brasil[[#This Row],[Estado]])</f>
        <v>Nova América Da Colina-PR</v>
      </c>
      <c r="J5292">
        <f>IF(Tabela_Brasil[[#This Row],[IDHM]]&lt;=0.599,1,0)</f>
        <v>0</v>
      </c>
      <c r="K5292" t="str">
        <f>IF(Tabela_Brasil[[#This Row],[IDHM]]&lt;=0.55,"Baixo",IF(Tabela_Brasil[[#This Row],[IDHM]]&lt;=0.699,"Médio",IF(Tabela_Brasil[[#This Row],[IDHM]]&lt;=0.799,"Alto","Muito Alto")))</f>
        <v>Médio</v>
      </c>
      <c r="L5292" t="str">
        <f>VLOOKUP(Tabela_Brasil[[#This Row],[Estado]],'De-Para_Estado_Regiao'!$B$3:$C$29,2,FALSE)</f>
        <v>Sul</v>
      </c>
      <c r="M5292">
        <f>IF(Tabela_Brasil[[#This Row],[IBGE_1-4]]&gt;=951,1,0)</f>
        <v>0</v>
      </c>
      <c r="N5292">
        <f>IF(Tabela_Brasil[[#This Row],[COMP_P]]&lt;=2,1,0)</f>
        <v>1</v>
      </c>
    </row>
    <row r="5293" spans="1:14" x14ac:dyDescent="0.25">
      <c r="A5293" s="9" t="s">
        <v>5085</v>
      </c>
      <c r="B5293" s="9" t="s">
        <v>16</v>
      </c>
      <c r="C5293" s="9">
        <v>241</v>
      </c>
      <c r="D5293" s="9">
        <v>0.629</v>
      </c>
      <c r="E5293" s="9">
        <v>0.64700000000000002</v>
      </c>
      <c r="F5293" s="9">
        <v>0.48</v>
      </c>
      <c r="G5293" s="9">
        <v>12075.59</v>
      </c>
      <c r="H5293" s="10">
        <v>2</v>
      </c>
      <c r="I5293" t="str">
        <f>CONCATENATE(Tabela_Brasil[[#This Row],[Município]],"-",Tabela_Brasil[[#This Row],[Estado]])</f>
        <v>Reduto-MG</v>
      </c>
      <c r="J5293">
        <f>IF(Tabela_Brasil[[#This Row],[IDHM]]&lt;=0.599,1,0)</f>
        <v>0</v>
      </c>
      <c r="K5293" t="str">
        <f>IF(Tabela_Brasil[[#This Row],[IDHM]]&lt;=0.55,"Baixo",IF(Tabela_Brasil[[#This Row],[IDHM]]&lt;=0.699,"Médio",IF(Tabela_Brasil[[#This Row],[IDHM]]&lt;=0.799,"Alto","Muito Alto")))</f>
        <v>Médio</v>
      </c>
      <c r="L5293" t="str">
        <f>VLOOKUP(Tabela_Brasil[[#This Row],[Estado]],'De-Para_Estado_Regiao'!$B$3:$C$29,2,FALSE)</f>
        <v>Sudeste</v>
      </c>
      <c r="M5293">
        <f>IF(Tabela_Brasil[[#This Row],[IBGE_1-4]]&gt;=951,1,0)</f>
        <v>0</v>
      </c>
      <c r="N5293">
        <f>IF(Tabela_Brasil[[#This Row],[COMP_P]]&lt;=2,1,0)</f>
        <v>1</v>
      </c>
    </row>
    <row r="5294" spans="1:14" x14ac:dyDescent="0.25">
      <c r="A5294" s="12" t="s">
        <v>5086</v>
      </c>
      <c r="B5294" s="12" t="s">
        <v>14</v>
      </c>
      <c r="C5294" s="12">
        <v>38</v>
      </c>
      <c r="D5294" s="12">
        <v>0.753</v>
      </c>
      <c r="E5294" s="12">
        <v>0.77200000000000002</v>
      </c>
      <c r="F5294" s="12">
        <v>0.66</v>
      </c>
      <c r="G5294" s="12">
        <v>48645.27</v>
      </c>
      <c r="H5294" s="13">
        <v>2</v>
      </c>
      <c r="I5294" t="str">
        <f>CONCATENATE(Tabela_Brasil[[#This Row],[Município]],"-",Tabela_Brasil[[#This Row],[Estado]])</f>
        <v>Nicolau Vergueiro-RS</v>
      </c>
      <c r="J5294">
        <f>IF(Tabela_Brasil[[#This Row],[IDHM]]&lt;=0.599,1,0)</f>
        <v>0</v>
      </c>
      <c r="K5294" t="str">
        <f>IF(Tabela_Brasil[[#This Row],[IDHM]]&lt;=0.55,"Baixo",IF(Tabela_Brasil[[#This Row],[IDHM]]&lt;=0.699,"Médio",IF(Tabela_Brasil[[#This Row],[IDHM]]&lt;=0.799,"Alto","Muito Alto")))</f>
        <v>Alto</v>
      </c>
      <c r="L5294" t="str">
        <f>VLOOKUP(Tabela_Brasil[[#This Row],[Estado]],'De-Para_Estado_Regiao'!$B$3:$C$29,2,FALSE)</f>
        <v>Sul</v>
      </c>
      <c r="M5294">
        <f>IF(Tabela_Brasil[[#This Row],[IBGE_1-4]]&gt;=951,1,0)</f>
        <v>0</v>
      </c>
      <c r="N5294">
        <f>IF(Tabela_Brasil[[#This Row],[COMP_P]]&lt;=2,1,0)</f>
        <v>1</v>
      </c>
    </row>
    <row r="5295" spans="1:14" x14ac:dyDescent="0.25">
      <c r="A5295" s="9" t="s">
        <v>5087</v>
      </c>
      <c r="B5295" s="9" t="s">
        <v>22</v>
      </c>
      <c r="C5295" s="9">
        <v>66</v>
      </c>
      <c r="D5295" s="9">
        <v>0.74</v>
      </c>
      <c r="E5295" s="9">
        <v>0.67800000000000005</v>
      </c>
      <c r="F5295" s="9">
        <v>0.747</v>
      </c>
      <c r="G5295" s="9">
        <v>30164.400000000001</v>
      </c>
      <c r="H5295" s="10">
        <v>1</v>
      </c>
      <c r="I5295" t="str">
        <f>CONCATENATE(Tabela_Brasil[[#This Row],[Município]],"-",Tabela_Brasil[[#This Row],[Estado]])</f>
        <v>Barra Do Jacaré-PR</v>
      </c>
      <c r="J5295">
        <f>IF(Tabela_Brasil[[#This Row],[IDHM]]&lt;=0.599,1,0)</f>
        <v>0</v>
      </c>
      <c r="K5295" t="str">
        <f>IF(Tabela_Brasil[[#This Row],[IDHM]]&lt;=0.55,"Baixo",IF(Tabela_Brasil[[#This Row],[IDHM]]&lt;=0.699,"Médio",IF(Tabela_Brasil[[#This Row],[IDHM]]&lt;=0.799,"Alto","Muito Alto")))</f>
        <v>Alto</v>
      </c>
      <c r="L5295" t="str">
        <f>VLOOKUP(Tabela_Brasil[[#This Row],[Estado]],'De-Para_Estado_Regiao'!$B$3:$C$29,2,FALSE)</f>
        <v>Sul</v>
      </c>
      <c r="M5295">
        <f>IF(Tabela_Brasil[[#This Row],[IBGE_1-4]]&gt;=951,1,0)</f>
        <v>0</v>
      </c>
      <c r="N5295">
        <f>IF(Tabela_Brasil[[#This Row],[COMP_P]]&lt;=2,1,0)</f>
        <v>1</v>
      </c>
    </row>
    <row r="5296" spans="1:14" x14ac:dyDescent="0.25">
      <c r="A5296" s="12" t="s">
        <v>5088</v>
      </c>
      <c r="B5296" s="12" t="s">
        <v>14</v>
      </c>
      <c r="C5296" s="12">
        <v>21</v>
      </c>
      <c r="D5296" s="12">
        <v>0.65500000000000003</v>
      </c>
      <c r="E5296" s="12">
        <v>0.65900000000000003</v>
      </c>
      <c r="F5296" s="12">
        <v>0.52600000000000002</v>
      </c>
      <c r="G5296" s="12">
        <v>24748.9</v>
      </c>
      <c r="H5296" s="13">
        <v>6</v>
      </c>
      <c r="I5296" t="str">
        <f>CONCATENATE(Tabela_Brasil[[#This Row],[Município]],"-",Tabela_Brasil[[#This Row],[Estado]])</f>
        <v>Vitória Das Missões-RS</v>
      </c>
      <c r="J5296">
        <f>IF(Tabela_Brasil[[#This Row],[IDHM]]&lt;=0.599,1,0)</f>
        <v>0</v>
      </c>
      <c r="K5296" t="str">
        <f>IF(Tabela_Brasil[[#This Row],[IDHM]]&lt;=0.55,"Baixo",IF(Tabela_Brasil[[#This Row],[IDHM]]&lt;=0.699,"Médio",IF(Tabela_Brasil[[#This Row],[IDHM]]&lt;=0.799,"Alto","Muito Alto")))</f>
        <v>Médio</v>
      </c>
      <c r="L5296" t="str">
        <f>VLOOKUP(Tabela_Brasil[[#This Row],[Estado]],'De-Para_Estado_Regiao'!$B$3:$C$29,2,FALSE)</f>
        <v>Sul</v>
      </c>
      <c r="M5296">
        <f>IF(Tabela_Brasil[[#This Row],[IBGE_1-4]]&gt;=951,1,0)</f>
        <v>0</v>
      </c>
      <c r="N5296">
        <f>IF(Tabela_Brasil[[#This Row],[COMP_P]]&lt;=2,1,0)</f>
        <v>0</v>
      </c>
    </row>
    <row r="5297" spans="1:14" x14ac:dyDescent="0.25">
      <c r="A5297" s="9" t="s">
        <v>5089</v>
      </c>
      <c r="B5297" s="9" t="s">
        <v>114</v>
      </c>
      <c r="C5297" s="9">
        <v>446</v>
      </c>
      <c r="D5297" s="9">
        <v>0.59</v>
      </c>
      <c r="E5297" s="9">
        <v>0.56799999999999995</v>
      </c>
      <c r="F5297" s="9">
        <v>0.48599999999999999</v>
      </c>
      <c r="G5297" s="9">
        <v>8943.9599999999991</v>
      </c>
      <c r="H5297" s="10">
        <v>2</v>
      </c>
      <c r="I5297" t="str">
        <f>CONCATENATE(Tabela_Brasil[[#This Row],[Município]],"-",Tabela_Brasil[[#This Row],[Estado]])</f>
        <v>Pedrinhas-SE</v>
      </c>
      <c r="J5297">
        <f>IF(Tabela_Brasil[[#This Row],[IDHM]]&lt;=0.599,1,0)</f>
        <v>1</v>
      </c>
      <c r="K5297" t="str">
        <f>IF(Tabela_Brasil[[#This Row],[IDHM]]&lt;=0.55,"Baixo",IF(Tabela_Brasil[[#This Row],[IDHM]]&lt;=0.699,"Médio",IF(Tabela_Brasil[[#This Row],[IDHM]]&lt;=0.799,"Alto","Muito Alto")))</f>
        <v>Médio</v>
      </c>
      <c r="L5297" t="str">
        <f>VLOOKUP(Tabela_Brasil[[#This Row],[Estado]],'De-Para_Estado_Regiao'!$B$3:$C$29,2,FALSE)</f>
        <v>Nordeste</v>
      </c>
      <c r="M5297">
        <f>IF(Tabela_Brasil[[#This Row],[IBGE_1-4]]&gt;=951,1,0)</f>
        <v>0</v>
      </c>
      <c r="N5297">
        <f>IF(Tabela_Brasil[[#This Row],[COMP_P]]&lt;=2,1,0)</f>
        <v>1</v>
      </c>
    </row>
    <row r="5298" spans="1:14" x14ac:dyDescent="0.25">
      <c r="A5298" s="12" t="s">
        <v>5090</v>
      </c>
      <c r="B5298" s="12" t="s">
        <v>59</v>
      </c>
      <c r="C5298" s="12">
        <v>40</v>
      </c>
      <c r="D5298" s="12">
        <v>0.621</v>
      </c>
      <c r="E5298" s="12">
        <v>0.63400000000000001</v>
      </c>
      <c r="F5298" s="12">
        <v>0.45500000000000002</v>
      </c>
      <c r="G5298" s="12">
        <v>25694.57</v>
      </c>
      <c r="H5298" s="13">
        <v>1</v>
      </c>
      <c r="I5298" t="str">
        <f>CONCATENATE(Tabela_Brasil[[#This Row],[Município]],"-",Tabela_Brasil[[#This Row],[Estado]])</f>
        <v>Cerro Negro-SC</v>
      </c>
      <c r="J5298">
        <f>IF(Tabela_Brasil[[#This Row],[IDHM]]&lt;=0.599,1,0)</f>
        <v>0</v>
      </c>
      <c r="K5298" t="str">
        <f>IF(Tabela_Brasil[[#This Row],[IDHM]]&lt;=0.55,"Baixo",IF(Tabela_Brasil[[#This Row],[IDHM]]&lt;=0.699,"Médio",IF(Tabela_Brasil[[#This Row],[IDHM]]&lt;=0.799,"Alto","Muito Alto")))</f>
        <v>Médio</v>
      </c>
      <c r="L5298" t="str">
        <f>VLOOKUP(Tabela_Brasil[[#This Row],[Estado]],'De-Para_Estado_Regiao'!$B$3:$C$29,2,FALSE)</f>
        <v>Sul</v>
      </c>
      <c r="M5298">
        <f>IF(Tabela_Brasil[[#This Row],[IBGE_1-4]]&gt;=951,1,0)</f>
        <v>0</v>
      </c>
      <c r="N5298">
        <f>IF(Tabela_Brasil[[#This Row],[COMP_P]]&lt;=2,1,0)</f>
        <v>1</v>
      </c>
    </row>
    <row r="5299" spans="1:14" x14ac:dyDescent="0.25">
      <c r="A5299" s="9" t="s">
        <v>5091</v>
      </c>
      <c r="B5299" s="9" t="s">
        <v>22</v>
      </c>
      <c r="C5299" s="9">
        <v>134</v>
      </c>
      <c r="D5299" s="9">
        <v>0.72599999999999998</v>
      </c>
      <c r="E5299" s="9">
        <v>0.70399999999999996</v>
      </c>
      <c r="F5299" s="9">
        <v>0.63400000000000001</v>
      </c>
      <c r="G5299" s="9">
        <v>21592.97</v>
      </c>
      <c r="H5299" s="10">
        <v>1</v>
      </c>
      <c r="I5299" t="str">
        <f>CONCATENATE(Tabela_Brasil[[#This Row],[Município]],"-",Tabela_Brasil[[#This Row],[Estado]])</f>
        <v>Munhoz De Melo-PR</v>
      </c>
      <c r="J5299">
        <f>IF(Tabela_Brasil[[#This Row],[IDHM]]&lt;=0.599,1,0)</f>
        <v>0</v>
      </c>
      <c r="K5299" t="str">
        <f>IF(Tabela_Brasil[[#This Row],[IDHM]]&lt;=0.55,"Baixo",IF(Tabela_Brasil[[#This Row],[IDHM]]&lt;=0.699,"Médio",IF(Tabela_Brasil[[#This Row],[IDHM]]&lt;=0.799,"Alto","Muito Alto")))</f>
        <v>Alto</v>
      </c>
      <c r="L5299" t="str">
        <f>VLOOKUP(Tabela_Brasil[[#This Row],[Estado]],'De-Para_Estado_Regiao'!$B$3:$C$29,2,FALSE)</f>
        <v>Sul</v>
      </c>
      <c r="M5299">
        <f>IF(Tabela_Brasil[[#This Row],[IBGE_1-4]]&gt;=951,1,0)</f>
        <v>0</v>
      </c>
      <c r="N5299">
        <f>IF(Tabela_Brasil[[#This Row],[COMP_P]]&lt;=2,1,0)</f>
        <v>1</v>
      </c>
    </row>
    <row r="5300" spans="1:14" x14ac:dyDescent="0.25">
      <c r="A5300" s="12" t="s">
        <v>5092</v>
      </c>
      <c r="B5300" s="12" t="s">
        <v>24</v>
      </c>
      <c r="C5300" s="12">
        <v>282</v>
      </c>
      <c r="D5300" s="12">
        <v>0.58799999999999997</v>
      </c>
      <c r="E5300" s="12">
        <v>0.56799999999999995</v>
      </c>
      <c r="F5300" s="12">
        <v>0.47</v>
      </c>
      <c r="G5300" s="12">
        <v>7455.45</v>
      </c>
      <c r="H5300" s="13">
        <v>1</v>
      </c>
      <c r="I5300" t="str">
        <f>CONCATENATE(Tabela_Brasil[[#This Row],[Município]],"-",Tabela_Brasil[[#This Row],[Estado]])</f>
        <v>Aramari-BA</v>
      </c>
      <c r="J5300">
        <f>IF(Tabela_Brasil[[#This Row],[IDHM]]&lt;=0.599,1,0)</f>
        <v>1</v>
      </c>
      <c r="K5300" t="str">
        <f>IF(Tabela_Brasil[[#This Row],[IDHM]]&lt;=0.55,"Baixo",IF(Tabela_Brasil[[#This Row],[IDHM]]&lt;=0.699,"Médio",IF(Tabela_Brasil[[#This Row],[IDHM]]&lt;=0.799,"Alto","Muito Alto")))</f>
        <v>Médio</v>
      </c>
      <c r="L5300" t="str">
        <f>VLOOKUP(Tabela_Brasil[[#This Row],[Estado]],'De-Para_Estado_Regiao'!$B$3:$C$29,2,FALSE)</f>
        <v>Nordeste</v>
      </c>
      <c r="M5300">
        <f>IF(Tabela_Brasil[[#This Row],[IBGE_1-4]]&gt;=951,1,0)</f>
        <v>0</v>
      </c>
      <c r="N5300">
        <f>IF(Tabela_Brasil[[#This Row],[COMP_P]]&lt;=2,1,0)</f>
        <v>1</v>
      </c>
    </row>
    <row r="5301" spans="1:14" x14ac:dyDescent="0.25">
      <c r="A5301" s="9" t="s">
        <v>5093</v>
      </c>
      <c r="B5301" s="9" t="s">
        <v>148</v>
      </c>
      <c r="C5301" s="9">
        <v>80</v>
      </c>
      <c r="D5301" s="9">
        <v>0.64900000000000002</v>
      </c>
      <c r="E5301" s="9">
        <v>0.61499999999999999</v>
      </c>
      <c r="F5301" s="9">
        <v>0.57099999999999995</v>
      </c>
      <c r="G5301" s="9">
        <v>14022.48</v>
      </c>
      <c r="H5301" s="10">
        <v>2</v>
      </c>
      <c r="I5301" t="str">
        <f>CONCATENATE(Tabela_Brasil[[#This Row],[Município]],"-",Tabela_Brasil[[#This Row],[Estado]])</f>
        <v>São Felipe D'Oeste-RO</v>
      </c>
      <c r="J5301">
        <f>IF(Tabela_Brasil[[#This Row],[IDHM]]&lt;=0.599,1,0)</f>
        <v>0</v>
      </c>
      <c r="K5301" t="str">
        <f>IF(Tabela_Brasil[[#This Row],[IDHM]]&lt;=0.55,"Baixo",IF(Tabela_Brasil[[#This Row],[IDHM]]&lt;=0.699,"Médio",IF(Tabela_Brasil[[#This Row],[IDHM]]&lt;=0.799,"Alto","Muito Alto")))</f>
        <v>Médio</v>
      </c>
      <c r="L5301" t="str">
        <f>VLOOKUP(Tabela_Brasil[[#This Row],[Estado]],'De-Para_Estado_Regiao'!$B$3:$C$29,2,FALSE)</f>
        <v>Norte</v>
      </c>
      <c r="M5301">
        <f>IF(Tabela_Brasil[[#This Row],[IBGE_1-4]]&gt;=951,1,0)</f>
        <v>0</v>
      </c>
      <c r="N5301">
        <f>IF(Tabela_Brasil[[#This Row],[COMP_P]]&lt;=2,1,0)</f>
        <v>1</v>
      </c>
    </row>
    <row r="5302" spans="1:14" x14ac:dyDescent="0.25">
      <c r="A5302" s="12" t="s">
        <v>5094</v>
      </c>
      <c r="B5302" s="12" t="s">
        <v>16</v>
      </c>
      <c r="C5302" s="12">
        <v>226</v>
      </c>
      <c r="D5302" s="12">
        <v>0.56000000000000005</v>
      </c>
      <c r="E5302" s="12">
        <v>0.60199999999999998</v>
      </c>
      <c r="F5302" s="12">
        <v>0.375</v>
      </c>
      <c r="G5302" s="12">
        <v>11404.38</v>
      </c>
      <c r="H5302" s="13">
        <v>2</v>
      </c>
      <c r="I5302" t="str">
        <f>CONCATENATE(Tabela_Brasil[[#This Row],[Município]],"-",Tabela_Brasil[[#This Row],[Estado]])</f>
        <v>Sericita-MG</v>
      </c>
      <c r="J5302">
        <f>IF(Tabela_Brasil[[#This Row],[IDHM]]&lt;=0.599,1,0)</f>
        <v>1</v>
      </c>
      <c r="K5302" t="str">
        <f>IF(Tabela_Brasil[[#This Row],[IDHM]]&lt;=0.55,"Baixo",IF(Tabela_Brasil[[#This Row],[IDHM]]&lt;=0.699,"Médio",IF(Tabela_Brasil[[#This Row],[IDHM]]&lt;=0.799,"Alto","Muito Alto")))</f>
        <v>Médio</v>
      </c>
      <c r="L5302" t="str">
        <f>VLOOKUP(Tabela_Brasil[[#This Row],[Estado]],'De-Para_Estado_Regiao'!$B$3:$C$29,2,FALSE)</f>
        <v>Sudeste</v>
      </c>
      <c r="M5302">
        <f>IF(Tabela_Brasil[[#This Row],[IBGE_1-4]]&gt;=951,1,0)</f>
        <v>0</v>
      </c>
      <c r="N5302">
        <f>IF(Tabela_Brasil[[#This Row],[COMP_P]]&lt;=2,1,0)</f>
        <v>1</v>
      </c>
    </row>
    <row r="5303" spans="1:14" x14ac:dyDescent="0.25">
      <c r="A5303" s="9" t="s">
        <v>5095</v>
      </c>
      <c r="B5303" s="9" t="s">
        <v>82</v>
      </c>
      <c r="C5303" s="9">
        <v>580</v>
      </c>
      <c r="D5303" s="9">
        <v>0.57399999999999995</v>
      </c>
      <c r="E5303" s="9">
        <v>0.56399999999999995</v>
      </c>
      <c r="F5303" s="9">
        <v>0.42699999999999999</v>
      </c>
      <c r="G5303" s="9">
        <v>7155.41</v>
      </c>
      <c r="H5303" s="10">
        <v>13</v>
      </c>
      <c r="I5303" t="str">
        <f>CONCATENATE(Tabela_Brasil[[#This Row],[Município]],"-",Tabela_Brasil[[#This Row],[Estado]])</f>
        <v>Bonito De Santa Fé-PB</v>
      </c>
      <c r="J5303">
        <f>IF(Tabela_Brasil[[#This Row],[IDHM]]&lt;=0.599,1,0)</f>
        <v>1</v>
      </c>
      <c r="K5303" t="str">
        <f>IF(Tabela_Brasil[[#This Row],[IDHM]]&lt;=0.55,"Baixo",IF(Tabela_Brasil[[#This Row],[IDHM]]&lt;=0.699,"Médio",IF(Tabela_Brasil[[#This Row],[IDHM]]&lt;=0.799,"Alto","Muito Alto")))</f>
        <v>Médio</v>
      </c>
      <c r="L5303" t="str">
        <f>VLOOKUP(Tabela_Brasil[[#This Row],[Estado]],'De-Para_Estado_Regiao'!$B$3:$C$29,2,FALSE)</f>
        <v>Nordeste</v>
      </c>
      <c r="M5303">
        <f>IF(Tabela_Brasil[[#This Row],[IBGE_1-4]]&gt;=951,1,0)</f>
        <v>0</v>
      </c>
      <c r="N5303">
        <f>IF(Tabela_Brasil[[#This Row],[COMP_P]]&lt;=2,1,0)</f>
        <v>0</v>
      </c>
    </row>
    <row r="5304" spans="1:14" x14ac:dyDescent="0.25">
      <c r="A5304" s="12" t="s">
        <v>5096</v>
      </c>
      <c r="B5304" s="12" t="s">
        <v>24</v>
      </c>
      <c r="C5304" s="12">
        <v>320</v>
      </c>
      <c r="D5304" s="12">
        <v>0.54</v>
      </c>
      <c r="E5304" s="12">
        <v>0.56599999999999995</v>
      </c>
      <c r="F5304" s="12">
        <v>0.36599999999999999</v>
      </c>
      <c r="G5304" s="12">
        <v>10788.01</v>
      </c>
      <c r="H5304" s="13">
        <v>1</v>
      </c>
      <c r="I5304" t="str">
        <f>CONCATENATE(Tabela_Brasil[[#This Row],[Município]],"-",Tabela_Brasil[[#This Row],[Estado]])</f>
        <v>Ribeirão Do Largo-BA</v>
      </c>
      <c r="J5304">
        <f>IF(Tabela_Brasil[[#This Row],[IDHM]]&lt;=0.599,1,0)</f>
        <v>1</v>
      </c>
      <c r="K5304" t="str">
        <f>IF(Tabela_Brasil[[#This Row],[IDHM]]&lt;=0.55,"Baixo",IF(Tabela_Brasil[[#This Row],[IDHM]]&lt;=0.699,"Médio",IF(Tabela_Brasil[[#This Row],[IDHM]]&lt;=0.799,"Alto","Muito Alto")))</f>
        <v>Baixo</v>
      </c>
      <c r="L5304" t="str">
        <f>VLOOKUP(Tabela_Brasil[[#This Row],[Estado]],'De-Para_Estado_Regiao'!$B$3:$C$29,2,FALSE)</f>
        <v>Nordeste</v>
      </c>
      <c r="M5304">
        <f>IF(Tabela_Brasil[[#This Row],[IBGE_1-4]]&gt;=951,1,0)</f>
        <v>0</v>
      </c>
      <c r="N5304">
        <f>IF(Tabela_Brasil[[#This Row],[COMP_P]]&lt;=2,1,0)</f>
        <v>1</v>
      </c>
    </row>
    <row r="5305" spans="1:14" x14ac:dyDescent="0.25">
      <c r="A5305" s="9" t="s">
        <v>5097</v>
      </c>
      <c r="B5305" s="9" t="s">
        <v>22</v>
      </c>
      <c r="C5305" s="9">
        <v>55</v>
      </c>
      <c r="D5305" s="9">
        <v>0.64</v>
      </c>
      <c r="E5305" s="9">
        <v>0.624</v>
      </c>
      <c r="F5305" s="9">
        <v>0.53700000000000003</v>
      </c>
      <c r="G5305" s="9">
        <v>20551.759999999998</v>
      </c>
      <c r="H5305" s="10">
        <v>2</v>
      </c>
      <c r="I5305" t="str">
        <f>CONCATENATE(Tabela_Brasil[[#This Row],[Município]],"-",Tabela_Brasil[[#This Row],[Estado]])</f>
        <v>Rio Branco Do Ivaí-PR</v>
      </c>
      <c r="J5305">
        <f>IF(Tabela_Brasil[[#This Row],[IDHM]]&lt;=0.599,1,0)</f>
        <v>0</v>
      </c>
      <c r="K5305" t="str">
        <f>IF(Tabela_Brasil[[#This Row],[IDHM]]&lt;=0.55,"Baixo",IF(Tabela_Brasil[[#This Row],[IDHM]]&lt;=0.699,"Médio",IF(Tabela_Brasil[[#This Row],[IDHM]]&lt;=0.799,"Alto","Muito Alto")))</f>
        <v>Médio</v>
      </c>
      <c r="L5305" t="str">
        <f>VLOOKUP(Tabela_Brasil[[#This Row],[Estado]],'De-Para_Estado_Regiao'!$B$3:$C$29,2,FALSE)</f>
        <v>Sul</v>
      </c>
      <c r="M5305">
        <f>IF(Tabela_Brasil[[#This Row],[IBGE_1-4]]&gt;=951,1,0)</f>
        <v>0</v>
      </c>
      <c r="N5305">
        <f>IF(Tabela_Brasil[[#This Row],[COMP_P]]&lt;=2,1,0)</f>
        <v>1</v>
      </c>
    </row>
    <row r="5306" spans="1:14" x14ac:dyDescent="0.25">
      <c r="A5306" s="12" t="s">
        <v>5098</v>
      </c>
      <c r="B5306" s="12" t="s">
        <v>22</v>
      </c>
      <c r="C5306" s="12">
        <v>58</v>
      </c>
      <c r="D5306" s="12">
        <v>0.7</v>
      </c>
      <c r="E5306" s="12">
        <v>0.67300000000000004</v>
      </c>
      <c r="F5306" s="12">
        <v>0.60199999999999998</v>
      </c>
      <c r="G5306" s="12">
        <v>31252.66</v>
      </c>
      <c r="H5306" s="13">
        <v>2</v>
      </c>
      <c r="I5306" t="str">
        <f>CONCATENATE(Tabela_Brasil[[#This Row],[Município]],"-",Tabela_Brasil[[#This Row],[Estado]])</f>
        <v>Boa Esperança Do Iguaçu-PR</v>
      </c>
      <c r="J5306">
        <f>IF(Tabela_Brasil[[#This Row],[IDHM]]&lt;=0.599,1,0)</f>
        <v>0</v>
      </c>
      <c r="K5306" t="str">
        <f>IF(Tabela_Brasil[[#This Row],[IDHM]]&lt;=0.55,"Baixo",IF(Tabela_Brasil[[#This Row],[IDHM]]&lt;=0.699,"Médio",IF(Tabela_Brasil[[#This Row],[IDHM]]&lt;=0.799,"Alto","Muito Alto")))</f>
        <v>Alto</v>
      </c>
      <c r="L5306" t="str">
        <f>VLOOKUP(Tabela_Brasil[[#This Row],[Estado]],'De-Para_Estado_Regiao'!$B$3:$C$29,2,FALSE)</f>
        <v>Sul</v>
      </c>
      <c r="M5306">
        <f>IF(Tabela_Brasil[[#This Row],[IBGE_1-4]]&gt;=951,1,0)</f>
        <v>0</v>
      </c>
      <c r="N5306">
        <f>IF(Tabela_Brasil[[#This Row],[COMP_P]]&lt;=2,1,0)</f>
        <v>1</v>
      </c>
    </row>
    <row r="5307" spans="1:14" x14ac:dyDescent="0.25">
      <c r="A5307" s="9" t="s">
        <v>5099</v>
      </c>
      <c r="B5307" s="9" t="s">
        <v>29</v>
      </c>
      <c r="C5307" s="9">
        <v>130</v>
      </c>
      <c r="D5307" s="9">
        <v>0.71799999999999997</v>
      </c>
      <c r="E5307" s="9">
        <v>0.70699999999999996</v>
      </c>
      <c r="F5307" s="9">
        <v>0.65</v>
      </c>
      <c r="G5307" s="9">
        <v>22125.95</v>
      </c>
      <c r="H5307" s="10">
        <v>1</v>
      </c>
      <c r="I5307" t="str">
        <f>CONCATENATE(Tabela_Brasil[[#This Row],[Município]],"-",Tabela_Brasil[[#This Row],[Estado]])</f>
        <v>Conquista D'Oeste-MT</v>
      </c>
      <c r="J5307">
        <f>IF(Tabela_Brasil[[#This Row],[IDHM]]&lt;=0.599,1,0)</f>
        <v>0</v>
      </c>
      <c r="K5307" t="str">
        <f>IF(Tabela_Brasil[[#This Row],[IDHM]]&lt;=0.55,"Baixo",IF(Tabela_Brasil[[#This Row],[IDHM]]&lt;=0.699,"Médio",IF(Tabela_Brasil[[#This Row],[IDHM]]&lt;=0.799,"Alto","Muito Alto")))</f>
        <v>Alto</v>
      </c>
      <c r="L5307" t="str">
        <f>VLOOKUP(Tabela_Brasil[[#This Row],[Estado]],'De-Para_Estado_Regiao'!$B$3:$C$29,2,FALSE)</f>
        <v>Centro-Oeste</v>
      </c>
      <c r="M5307">
        <f>IF(Tabela_Brasil[[#This Row],[IBGE_1-4]]&gt;=951,1,0)</f>
        <v>0</v>
      </c>
      <c r="N5307">
        <f>IF(Tabela_Brasil[[#This Row],[COMP_P]]&lt;=2,1,0)</f>
        <v>1</v>
      </c>
    </row>
    <row r="5308" spans="1:14" x14ac:dyDescent="0.25">
      <c r="A5308" s="12" t="s">
        <v>5100</v>
      </c>
      <c r="B5308" s="12" t="s">
        <v>16</v>
      </c>
      <c r="C5308" s="12">
        <v>69</v>
      </c>
      <c r="D5308" s="12">
        <v>0.68500000000000005</v>
      </c>
      <c r="E5308" s="12">
        <v>0.66</v>
      </c>
      <c r="F5308" s="12">
        <v>0.57599999999999996</v>
      </c>
      <c r="G5308" s="12">
        <v>17905.580000000002</v>
      </c>
      <c r="H5308" s="13">
        <v>3</v>
      </c>
      <c r="I5308" t="str">
        <f>CONCATENATE(Tabela_Brasil[[#This Row],[Município]],"-",Tabela_Brasil[[#This Row],[Estado]])</f>
        <v>Espírito Santo Do Dourado-MG</v>
      </c>
      <c r="J5308">
        <f>IF(Tabela_Brasil[[#This Row],[IDHM]]&lt;=0.599,1,0)</f>
        <v>0</v>
      </c>
      <c r="K5308" t="str">
        <f>IF(Tabela_Brasil[[#This Row],[IDHM]]&lt;=0.55,"Baixo",IF(Tabela_Brasil[[#This Row],[IDHM]]&lt;=0.699,"Médio",IF(Tabela_Brasil[[#This Row],[IDHM]]&lt;=0.799,"Alto","Muito Alto")))</f>
        <v>Médio</v>
      </c>
      <c r="L5308" t="str">
        <f>VLOOKUP(Tabela_Brasil[[#This Row],[Estado]],'De-Para_Estado_Regiao'!$B$3:$C$29,2,FALSE)</f>
        <v>Sudeste</v>
      </c>
      <c r="M5308">
        <f>IF(Tabela_Brasil[[#This Row],[IBGE_1-4]]&gt;=951,1,0)</f>
        <v>0</v>
      </c>
      <c r="N5308">
        <f>IF(Tabela_Brasil[[#This Row],[COMP_P]]&lt;=2,1,0)</f>
        <v>0</v>
      </c>
    </row>
    <row r="5309" spans="1:14" x14ac:dyDescent="0.25">
      <c r="A5309" s="9" t="s">
        <v>5101</v>
      </c>
      <c r="B5309" s="9" t="s">
        <v>33</v>
      </c>
      <c r="C5309" s="9">
        <v>150</v>
      </c>
      <c r="D5309" s="9">
        <v>0.7</v>
      </c>
      <c r="E5309" s="9">
        <v>0.72699999999999998</v>
      </c>
      <c r="F5309" s="9">
        <v>0.59099999999999997</v>
      </c>
      <c r="G5309" s="9">
        <v>24767.22</v>
      </c>
      <c r="H5309" s="10">
        <v>0</v>
      </c>
      <c r="I5309" t="str">
        <f>CONCATENATE(Tabela_Brasil[[#This Row],[Município]],"-",Tabela_Brasil[[#This Row],[Estado]])</f>
        <v>Buritinópolis-GO</v>
      </c>
      <c r="J5309">
        <f>IF(Tabela_Brasil[[#This Row],[IDHM]]&lt;=0.599,1,0)</f>
        <v>0</v>
      </c>
      <c r="K5309" t="str">
        <f>IF(Tabela_Brasil[[#This Row],[IDHM]]&lt;=0.55,"Baixo",IF(Tabela_Brasil[[#This Row],[IDHM]]&lt;=0.699,"Médio",IF(Tabela_Brasil[[#This Row],[IDHM]]&lt;=0.799,"Alto","Muito Alto")))</f>
        <v>Alto</v>
      </c>
      <c r="L5309" t="str">
        <f>VLOOKUP(Tabela_Brasil[[#This Row],[Estado]],'De-Para_Estado_Regiao'!$B$3:$C$29,2,FALSE)</f>
        <v>Centro-Oeste</v>
      </c>
      <c r="M5309">
        <f>IF(Tabela_Brasil[[#This Row],[IBGE_1-4]]&gt;=951,1,0)</f>
        <v>0</v>
      </c>
      <c r="N5309">
        <f>IF(Tabela_Brasil[[#This Row],[COMP_P]]&lt;=2,1,0)</f>
        <v>1</v>
      </c>
    </row>
    <row r="5310" spans="1:14" x14ac:dyDescent="0.25">
      <c r="A5310" s="12" t="s">
        <v>5102</v>
      </c>
      <c r="B5310" s="12" t="s">
        <v>33</v>
      </c>
      <c r="C5310" s="12">
        <v>86</v>
      </c>
      <c r="D5310" s="12">
        <v>0.73199999999999998</v>
      </c>
      <c r="E5310" s="12">
        <v>0.7</v>
      </c>
      <c r="F5310" s="12">
        <v>0.66600000000000004</v>
      </c>
      <c r="G5310" s="12">
        <v>26598.5</v>
      </c>
      <c r="H5310" s="13">
        <v>2</v>
      </c>
      <c r="I5310" t="str">
        <f>CONCATENATE(Tabela_Brasil[[#This Row],[Município]],"-",Tabela_Brasil[[#This Row],[Estado]])</f>
        <v>Urutaí-GO</v>
      </c>
      <c r="J5310">
        <f>IF(Tabela_Brasil[[#This Row],[IDHM]]&lt;=0.599,1,0)</f>
        <v>0</v>
      </c>
      <c r="K5310" t="str">
        <f>IF(Tabela_Brasil[[#This Row],[IDHM]]&lt;=0.55,"Baixo",IF(Tabela_Brasil[[#This Row],[IDHM]]&lt;=0.699,"Médio",IF(Tabela_Brasil[[#This Row],[IDHM]]&lt;=0.799,"Alto","Muito Alto")))</f>
        <v>Alto</v>
      </c>
      <c r="L5310" t="str">
        <f>VLOOKUP(Tabela_Brasil[[#This Row],[Estado]],'De-Para_Estado_Regiao'!$B$3:$C$29,2,FALSE)</f>
        <v>Centro-Oeste</v>
      </c>
      <c r="M5310">
        <f>IF(Tabela_Brasil[[#This Row],[IBGE_1-4]]&gt;=951,1,0)</f>
        <v>0</v>
      </c>
      <c r="N5310">
        <f>IF(Tabela_Brasil[[#This Row],[COMP_P]]&lt;=2,1,0)</f>
        <v>1</v>
      </c>
    </row>
    <row r="5311" spans="1:14" x14ac:dyDescent="0.25">
      <c r="A5311" s="9" t="s">
        <v>5103</v>
      </c>
      <c r="B5311" s="9" t="s">
        <v>33</v>
      </c>
      <c r="C5311" s="9">
        <v>69</v>
      </c>
      <c r="D5311" s="9">
        <v>0.7</v>
      </c>
      <c r="E5311" s="9">
        <v>0.68</v>
      </c>
      <c r="F5311" s="9">
        <v>0.622</v>
      </c>
      <c r="G5311" s="9">
        <v>32392.68</v>
      </c>
      <c r="H5311" s="10">
        <v>0</v>
      </c>
      <c r="I5311" t="str">
        <f>CONCATENATE(Tabela_Brasil[[#This Row],[Município]],"-",Tabela_Brasil[[#This Row],[Estado]])</f>
        <v>Ivolândia-GO</v>
      </c>
      <c r="J5311">
        <f>IF(Tabela_Brasil[[#This Row],[IDHM]]&lt;=0.599,1,0)</f>
        <v>0</v>
      </c>
      <c r="K5311" t="str">
        <f>IF(Tabela_Brasil[[#This Row],[IDHM]]&lt;=0.55,"Baixo",IF(Tabela_Brasil[[#This Row],[IDHM]]&lt;=0.699,"Médio",IF(Tabela_Brasil[[#This Row],[IDHM]]&lt;=0.799,"Alto","Muito Alto")))</f>
        <v>Alto</v>
      </c>
      <c r="L5311" t="str">
        <f>VLOOKUP(Tabela_Brasil[[#This Row],[Estado]],'De-Para_Estado_Regiao'!$B$3:$C$29,2,FALSE)</f>
        <v>Centro-Oeste</v>
      </c>
      <c r="M5311">
        <f>IF(Tabela_Brasil[[#This Row],[IBGE_1-4]]&gt;=951,1,0)</f>
        <v>0</v>
      </c>
      <c r="N5311">
        <f>IF(Tabela_Brasil[[#This Row],[COMP_P]]&lt;=2,1,0)</f>
        <v>1</v>
      </c>
    </row>
    <row r="5312" spans="1:14" x14ac:dyDescent="0.25">
      <c r="A5312" s="12" t="s">
        <v>5104</v>
      </c>
      <c r="B5312" s="12" t="s">
        <v>72</v>
      </c>
      <c r="C5312" s="12">
        <v>198</v>
      </c>
      <c r="D5312" s="12">
        <v>0.59</v>
      </c>
      <c r="E5312" s="12">
        <v>0.55800000000000005</v>
      </c>
      <c r="F5312" s="12">
        <v>0.504</v>
      </c>
      <c r="G5312" s="12">
        <v>12460.09</v>
      </c>
      <c r="H5312" s="13">
        <v>6</v>
      </c>
      <c r="I5312" t="str">
        <f>CONCATENATE(Tabela_Brasil[[#This Row],[Município]],"-",Tabela_Brasil[[#This Row],[Estado]])</f>
        <v>Porto Do Mangue-RN</v>
      </c>
      <c r="J5312">
        <f>IF(Tabela_Brasil[[#This Row],[IDHM]]&lt;=0.599,1,0)</f>
        <v>1</v>
      </c>
      <c r="K5312" t="str">
        <f>IF(Tabela_Brasil[[#This Row],[IDHM]]&lt;=0.55,"Baixo",IF(Tabela_Brasil[[#This Row],[IDHM]]&lt;=0.699,"Médio",IF(Tabela_Brasil[[#This Row],[IDHM]]&lt;=0.799,"Alto","Muito Alto")))</f>
        <v>Médio</v>
      </c>
      <c r="L5312" t="str">
        <f>VLOOKUP(Tabela_Brasil[[#This Row],[Estado]],'De-Para_Estado_Regiao'!$B$3:$C$29,2,FALSE)</f>
        <v>Nordeste</v>
      </c>
      <c r="M5312">
        <f>IF(Tabela_Brasil[[#This Row],[IBGE_1-4]]&gt;=951,1,0)</f>
        <v>0</v>
      </c>
      <c r="N5312">
        <f>IF(Tabela_Brasil[[#This Row],[COMP_P]]&lt;=2,1,0)</f>
        <v>0</v>
      </c>
    </row>
    <row r="5313" spans="1:14" x14ac:dyDescent="0.25">
      <c r="A5313" s="9" t="s">
        <v>2243</v>
      </c>
      <c r="B5313" s="9" t="s">
        <v>22</v>
      </c>
      <c r="C5313" s="9">
        <v>106</v>
      </c>
      <c r="D5313" s="9">
        <v>0.68</v>
      </c>
      <c r="E5313" s="9">
        <v>0.67700000000000005</v>
      </c>
      <c r="F5313" s="9">
        <v>0.55600000000000005</v>
      </c>
      <c r="G5313" s="9">
        <v>27446.02</v>
      </c>
      <c r="H5313" s="10">
        <v>2</v>
      </c>
      <c r="I5313" t="str">
        <f>CONCATENATE(Tabela_Brasil[[#This Row],[Município]],"-",Tabela_Brasil[[#This Row],[Estado]])</f>
        <v>Alto Paraíso-PR</v>
      </c>
      <c r="J5313">
        <f>IF(Tabela_Brasil[[#This Row],[IDHM]]&lt;=0.599,1,0)</f>
        <v>0</v>
      </c>
      <c r="K5313" t="str">
        <f>IF(Tabela_Brasil[[#This Row],[IDHM]]&lt;=0.55,"Baixo",IF(Tabela_Brasil[[#This Row],[IDHM]]&lt;=0.699,"Médio",IF(Tabela_Brasil[[#This Row],[IDHM]]&lt;=0.799,"Alto","Muito Alto")))</f>
        <v>Médio</v>
      </c>
      <c r="L5313" t="str">
        <f>VLOOKUP(Tabela_Brasil[[#This Row],[Estado]],'De-Para_Estado_Regiao'!$B$3:$C$29,2,FALSE)</f>
        <v>Sul</v>
      </c>
      <c r="M5313">
        <f>IF(Tabela_Brasil[[#This Row],[IBGE_1-4]]&gt;=951,1,0)</f>
        <v>0</v>
      </c>
      <c r="N5313">
        <f>IF(Tabela_Brasil[[#This Row],[COMP_P]]&lt;=2,1,0)</f>
        <v>1</v>
      </c>
    </row>
    <row r="5314" spans="1:14" x14ac:dyDescent="0.25">
      <c r="A5314" s="12" t="s">
        <v>5105</v>
      </c>
      <c r="B5314" s="12" t="s">
        <v>16</v>
      </c>
      <c r="C5314" s="12">
        <v>174</v>
      </c>
      <c r="D5314" s="12">
        <v>0.53600000000000003</v>
      </c>
      <c r="E5314" s="12">
        <v>0.59699999999999998</v>
      </c>
      <c r="F5314" s="12">
        <v>0.33900000000000002</v>
      </c>
      <c r="G5314" s="12">
        <v>9741.56</v>
      </c>
      <c r="H5314" s="13">
        <v>5</v>
      </c>
      <c r="I5314" t="str">
        <f>CONCATENATE(Tabela_Brasil[[#This Row],[Município]],"-",Tabela_Brasil[[#This Row],[Estado]])</f>
        <v>Araponga-MG</v>
      </c>
      <c r="J5314">
        <f>IF(Tabela_Brasil[[#This Row],[IDHM]]&lt;=0.599,1,0)</f>
        <v>1</v>
      </c>
      <c r="K5314" t="str">
        <f>IF(Tabela_Brasil[[#This Row],[IDHM]]&lt;=0.55,"Baixo",IF(Tabela_Brasil[[#This Row],[IDHM]]&lt;=0.699,"Médio",IF(Tabela_Brasil[[#This Row],[IDHM]]&lt;=0.799,"Alto","Muito Alto")))</f>
        <v>Baixo</v>
      </c>
      <c r="L5314" t="str">
        <f>VLOOKUP(Tabela_Brasil[[#This Row],[Estado]],'De-Para_Estado_Regiao'!$B$3:$C$29,2,FALSE)</f>
        <v>Sudeste</v>
      </c>
      <c r="M5314">
        <f>IF(Tabela_Brasil[[#This Row],[IBGE_1-4]]&gt;=951,1,0)</f>
        <v>0</v>
      </c>
      <c r="N5314">
        <f>IF(Tabela_Brasil[[#This Row],[COMP_P]]&lt;=2,1,0)</f>
        <v>0</v>
      </c>
    </row>
    <row r="5315" spans="1:14" x14ac:dyDescent="0.25">
      <c r="A5315" s="9" t="s">
        <v>5106</v>
      </c>
      <c r="B5315" s="9" t="s">
        <v>22</v>
      </c>
      <c r="C5315" s="9">
        <v>96</v>
      </c>
      <c r="D5315" s="9">
        <v>0.63</v>
      </c>
      <c r="E5315" s="9">
        <v>0.59799999999999998</v>
      </c>
      <c r="F5315" s="9">
        <v>0.52700000000000002</v>
      </c>
      <c r="G5315" s="9">
        <v>20321.32</v>
      </c>
      <c r="H5315" s="10">
        <v>1</v>
      </c>
      <c r="I5315" t="str">
        <f>CONCATENATE(Tabela_Brasil[[#This Row],[Município]],"-",Tabela_Brasil[[#This Row],[Estado]])</f>
        <v>Campina Do Simão-PR</v>
      </c>
      <c r="J5315">
        <f>IF(Tabela_Brasil[[#This Row],[IDHM]]&lt;=0.599,1,0)</f>
        <v>0</v>
      </c>
      <c r="K5315" t="str">
        <f>IF(Tabela_Brasil[[#This Row],[IDHM]]&lt;=0.55,"Baixo",IF(Tabela_Brasil[[#This Row],[IDHM]]&lt;=0.699,"Médio",IF(Tabela_Brasil[[#This Row],[IDHM]]&lt;=0.799,"Alto","Muito Alto")))</f>
        <v>Médio</v>
      </c>
      <c r="L5315" t="str">
        <f>VLOOKUP(Tabela_Brasil[[#This Row],[Estado]],'De-Para_Estado_Regiao'!$B$3:$C$29,2,FALSE)</f>
        <v>Sul</v>
      </c>
      <c r="M5315">
        <f>IF(Tabela_Brasil[[#This Row],[IBGE_1-4]]&gt;=951,1,0)</f>
        <v>0</v>
      </c>
      <c r="N5315">
        <f>IF(Tabela_Brasil[[#This Row],[COMP_P]]&lt;=2,1,0)</f>
        <v>1</v>
      </c>
    </row>
    <row r="5316" spans="1:14" x14ac:dyDescent="0.25">
      <c r="A5316" s="12" t="s">
        <v>5107</v>
      </c>
      <c r="B5316" s="12" t="s">
        <v>24</v>
      </c>
      <c r="C5316" s="12">
        <v>182</v>
      </c>
      <c r="D5316" s="12">
        <v>0.56200000000000006</v>
      </c>
      <c r="E5316" s="12">
        <v>0.55000000000000004</v>
      </c>
      <c r="F5316" s="12">
        <v>0.435</v>
      </c>
      <c r="G5316" s="12">
        <v>5670.33</v>
      </c>
      <c r="H5316" s="13">
        <v>0</v>
      </c>
      <c r="I5316" t="str">
        <f>CONCATENATE(Tabela_Brasil[[#This Row],[Município]],"-",Tabela_Brasil[[#This Row],[Estado]])</f>
        <v>Itaguaçu Da Bahia-BA</v>
      </c>
      <c r="J5316">
        <f>IF(Tabela_Brasil[[#This Row],[IDHM]]&lt;=0.599,1,0)</f>
        <v>1</v>
      </c>
      <c r="K5316" t="str">
        <f>IF(Tabela_Brasil[[#This Row],[IDHM]]&lt;=0.55,"Baixo",IF(Tabela_Brasil[[#This Row],[IDHM]]&lt;=0.699,"Médio",IF(Tabela_Brasil[[#This Row],[IDHM]]&lt;=0.799,"Alto","Muito Alto")))</f>
        <v>Médio</v>
      </c>
      <c r="L5316" t="str">
        <f>VLOOKUP(Tabela_Brasil[[#This Row],[Estado]],'De-Para_Estado_Regiao'!$B$3:$C$29,2,FALSE)</f>
        <v>Nordeste</v>
      </c>
      <c r="M5316">
        <f>IF(Tabela_Brasil[[#This Row],[IBGE_1-4]]&gt;=951,1,0)</f>
        <v>0</v>
      </c>
      <c r="N5316">
        <f>IF(Tabela_Brasil[[#This Row],[COMP_P]]&lt;=2,1,0)</f>
        <v>1</v>
      </c>
    </row>
    <row r="5317" spans="1:14" x14ac:dyDescent="0.25">
      <c r="A5317" s="9" t="s">
        <v>5108</v>
      </c>
      <c r="B5317" s="9" t="s">
        <v>59</v>
      </c>
      <c r="C5317" s="9">
        <v>39</v>
      </c>
      <c r="D5317" s="9">
        <v>0.71</v>
      </c>
      <c r="E5317" s="9">
        <v>0.71299999999999997</v>
      </c>
      <c r="F5317" s="9">
        <v>0.59499999999999997</v>
      </c>
      <c r="G5317" s="9">
        <v>31764.87</v>
      </c>
      <c r="H5317" s="10">
        <v>3</v>
      </c>
      <c r="I5317" t="str">
        <f>CONCATENATE(Tabela_Brasil[[#This Row],[Município]],"-",Tabela_Brasil[[#This Row],[Estado]])</f>
        <v>Sul Brasil-SC</v>
      </c>
      <c r="J5317">
        <f>IF(Tabela_Brasil[[#This Row],[IDHM]]&lt;=0.599,1,0)</f>
        <v>0</v>
      </c>
      <c r="K5317" t="str">
        <f>IF(Tabela_Brasil[[#This Row],[IDHM]]&lt;=0.55,"Baixo",IF(Tabela_Brasil[[#This Row],[IDHM]]&lt;=0.699,"Médio",IF(Tabela_Brasil[[#This Row],[IDHM]]&lt;=0.799,"Alto","Muito Alto")))</f>
        <v>Alto</v>
      </c>
      <c r="L5317" t="str">
        <f>VLOOKUP(Tabela_Brasil[[#This Row],[Estado]],'De-Para_Estado_Regiao'!$B$3:$C$29,2,FALSE)</f>
        <v>Sul</v>
      </c>
      <c r="M5317">
        <f>IF(Tabela_Brasil[[#This Row],[IBGE_1-4]]&gt;=951,1,0)</f>
        <v>0</v>
      </c>
      <c r="N5317">
        <f>IF(Tabela_Brasil[[#This Row],[COMP_P]]&lt;=2,1,0)</f>
        <v>0</v>
      </c>
    </row>
    <row r="5318" spans="1:14" x14ac:dyDescent="0.25">
      <c r="A5318" s="12" t="s">
        <v>5109</v>
      </c>
      <c r="B5318" s="12" t="s">
        <v>7</v>
      </c>
      <c r="C5318" s="12">
        <v>164</v>
      </c>
      <c r="D5318" s="12">
        <v>0.74099999999999999</v>
      </c>
      <c r="E5318" s="12">
        <v>0.68500000000000005</v>
      </c>
      <c r="F5318" s="12">
        <v>0.69099999999999995</v>
      </c>
      <c r="G5318" s="12">
        <v>17702.09</v>
      </c>
      <c r="H5318" s="13">
        <v>2</v>
      </c>
      <c r="I5318" t="str">
        <f>CONCATENATE(Tabela_Brasil[[#This Row],[Município]],"-",Tabela_Brasil[[#This Row],[Estado]])</f>
        <v>Motuca-SP</v>
      </c>
      <c r="J5318">
        <f>IF(Tabela_Brasil[[#This Row],[IDHM]]&lt;=0.599,1,0)</f>
        <v>0</v>
      </c>
      <c r="K5318" t="str">
        <f>IF(Tabela_Brasil[[#This Row],[IDHM]]&lt;=0.55,"Baixo",IF(Tabela_Brasil[[#This Row],[IDHM]]&lt;=0.699,"Médio",IF(Tabela_Brasil[[#This Row],[IDHM]]&lt;=0.799,"Alto","Muito Alto")))</f>
        <v>Alto</v>
      </c>
      <c r="L5318" t="str">
        <f>VLOOKUP(Tabela_Brasil[[#This Row],[Estado]],'De-Para_Estado_Regiao'!$B$3:$C$29,2,FALSE)</f>
        <v>Sudeste</v>
      </c>
      <c r="M5318">
        <f>IF(Tabela_Brasil[[#This Row],[IBGE_1-4]]&gt;=951,1,0)</f>
        <v>0</v>
      </c>
      <c r="N5318">
        <f>IF(Tabela_Brasil[[#This Row],[COMP_P]]&lt;=2,1,0)</f>
        <v>1</v>
      </c>
    </row>
    <row r="5319" spans="1:14" x14ac:dyDescent="0.25">
      <c r="A5319" s="9" t="s">
        <v>5110</v>
      </c>
      <c r="B5319" s="9" t="s">
        <v>24</v>
      </c>
      <c r="C5319" s="9">
        <v>247</v>
      </c>
      <c r="D5319" s="9">
        <v>0.57899999999999996</v>
      </c>
      <c r="E5319" s="9">
        <v>0.53900000000000003</v>
      </c>
      <c r="F5319" s="9">
        <v>0.46800000000000003</v>
      </c>
      <c r="G5319" s="9">
        <v>5980.19</v>
      </c>
      <c r="H5319" s="10">
        <v>13</v>
      </c>
      <c r="I5319" t="str">
        <f>CONCATENATE(Tabela_Brasil[[#This Row],[Município]],"-",Tabela_Brasil[[#This Row],[Estado]])</f>
        <v>Banzaê-BA</v>
      </c>
      <c r="J5319">
        <f>IF(Tabela_Brasil[[#This Row],[IDHM]]&lt;=0.599,1,0)</f>
        <v>1</v>
      </c>
      <c r="K5319" t="str">
        <f>IF(Tabela_Brasil[[#This Row],[IDHM]]&lt;=0.55,"Baixo",IF(Tabela_Brasil[[#This Row],[IDHM]]&lt;=0.699,"Médio",IF(Tabela_Brasil[[#This Row],[IDHM]]&lt;=0.799,"Alto","Muito Alto")))</f>
        <v>Médio</v>
      </c>
      <c r="L5319" t="str">
        <f>VLOOKUP(Tabela_Brasil[[#This Row],[Estado]],'De-Para_Estado_Regiao'!$B$3:$C$29,2,FALSE)</f>
        <v>Nordeste</v>
      </c>
      <c r="M5319">
        <f>IF(Tabela_Brasil[[#This Row],[IBGE_1-4]]&gt;=951,1,0)</f>
        <v>0</v>
      </c>
      <c r="N5319">
        <f>IF(Tabela_Brasil[[#This Row],[COMP_P]]&lt;=2,1,0)</f>
        <v>0</v>
      </c>
    </row>
    <row r="5320" spans="1:14" x14ac:dyDescent="0.25">
      <c r="A5320" s="12" t="s">
        <v>5111</v>
      </c>
      <c r="B5320" s="12" t="s">
        <v>16</v>
      </c>
      <c r="C5320" s="12">
        <v>252</v>
      </c>
      <c r="D5320" s="12">
        <v>0.61299999999999999</v>
      </c>
      <c r="E5320" s="12">
        <v>0.627</v>
      </c>
      <c r="F5320" s="12">
        <v>0.46400000000000002</v>
      </c>
      <c r="G5320" s="12">
        <v>11562.09</v>
      </c>
      <c r="H5320" s="13">
        <v>1</v>
      </c>
      <c r="I5320" t="str">
        <f>CONCATENATE(Tabela_Brasil[[#This Row],[Município]],"-",Tabela_Brasil[[#This Row],[Estado]])</f>
        <v>Santa Rita De Minas-MG</v>
      </c>
      <c r="J5320">
        <f>IF(Tabela_Brasil[[#This Row],[IDHM]]&lt;=0.599,1,0)</f>
        <v>0</v>
      </c>
      <c r="K5320" t="str">
        <f>IF(Tabela_Brasil[[#This Row],[IDHM]]&lt;=0.55,"Baixo",IF(Tabela_Brasil[[#This Row],[IDHM]]&lt;=0.699,"Médio",IF(Tabela_Brasil[[#This Row],[IDHM]]&lt;=0.799,"Alto","Muito Alto")))</f>
        <v>Médio</v>
      </c>
      <c r="L5320" t="str">
        <f>VLOOKUP(Tabela_Brasil[[#This Row],[Estado]],'De-Para_Estado_Regiao'!$B$3:$C$29,2,FALSE)</f>
        <v>Sudeste</v>
      </c>
      <c r="M5320">
        <f>IF(Tabela_Brasil[[#This Row],[IBGE_1-4]]&gt;=951,1,0)</f>
        <v>0</v>
      </c>
      <c r="N5320">
        <f>IF(Tabela_Brasil[[#This Row],[COMP_P]]&lt;=2,1,0)</f>
        <v>1</v>
      </c>
    </row>
    <row r="5321" spans="1:14" x14ac:dyDescent="0.25">
      <c r="A5321" s="9" t="s">
        <v>5112</v>
      </c>
      <c r="B5321" s="9" t="s">
        <v>31</v>
      </c>
      <c r="C5321" s="9">
        <v>596</v>
      </c>
      <c r="D5321" s="9">
        <v>0.58599999999999997</v>
      </c>
      <c r="E5321" s="9">
        <v>0.52400000000000002</v>
      </c>
      <c r="F5321" s="9">
        <v>0.53600000000000003</v>
      </c>
      <c r="G5321" s="9">
        <v>6305.65</v>
      </c>
      <c r="H5321" s="10">
        <v>2</v>
      </c>
      <c r="I5321" t="str">
        <f>CONCATENATE(Tabela_Brasil[[#This Row],[Município]],"-",Tabela_Brasil[[#This Row],[Estado]])</f>
        <v>Chaval-CE</v>
      </c>
      <c r="J5321">
        <f>IF(Tabela_Brasil[[#This Row],[IDHM]]&lt;=0.599,1,0)</f>
        <v>1</v>
      </c>
      <c r="K5321" t="str">
        <f>IF(Tabela_Brasil[[#This Row],[IDHM]]&lt;=0.55,"Baixo",IF(Tabela_Brasil[[#This Row],[IDHM]]&lt;=0.699,"Médio",IF(Tabela_Brasil[[#This Row],[IDHM]]&lt;=0.799,"Alto","Muito Alto")))</f>
        <v>Médio</v>
      </c>
      <c r="L5321" t="str">
        <f>VLOOKUP(Tabela_Brasil[[#This Row],[Estado]],'De-Para_Estado_Regiao'!$B$3:$C$29,2,FALSE)</f>
        <v>Nordeste</v>
      </c>
      <c r="M5321">
        <f>IF(Tabela_Brasil[[#This Row],[IBGE_1-4]]&gt;=951,1,0)</f>
        <v>0</v>
      </c>
      <c r="N5321">
        <f>IF(Tabela_Brasil[[#This Row],[COMP_P]]&lt;=2,1,0)</f>
        <v>1</v>
      </c>
    </row>
    <row r="5322" spans="1:14" x14ac:dyDescent="0.25">
      <c r="A5322" s="12" t="s">
        <v>5113</v>
      </c>
      <c r="B5322" s="12" t="s">
        <v>24</v>
      </c>
      <c r="C5322" s="12">
        <v>408</v>
      </c>
      <c r="D5322" s="12">
        <v>0.57799999999999996</v>
      </c>
      <c r="E5322" s="12">
        <v>0.59499999999999997</v>
      </c>
      <c r="F5322" s="12">
        <v>0.45400000000000001</v>
      </c>
      <c r="G5322" s="12">
        <v>9497.68</v>
      </c>
      <c r="H5322" s="13">
        <v>1</v>
      </c>
      <c r="I5322" t="str">
        <f>CONCATENATE(Tabela_Brasil[[#This Row],[Município]],"-",Tabela_Brasil[[#This Row],[Estado]])</f>
        <v>Itamari-BA</v>
      </c>
      <c r="J5322">
        <f>IF(Tabela_Brasil[[#This Row],[IDHM]]&lt;=0.599,1,0)</f>
        <v>1</v>
      </c>
      <c r="K5322" t="str">
        <f>IF(Tabela_Brasil[[#This Row],[IDHM]]&lt;=0.55,"Baixo",IF(Tabela_Brasil[[#This Row],[IDHM]]&lt;=0.699,"Médio",IF(Tabela_Brasil[[#This Row],[IDHM]]&lt;=0.799,"Alto","Muito Alto")))</f>
        <v>Médio</v>
      </c>
      <c r="L5322" t="str">
        <f>VLOOKUP(Tabela_Brasil[[#This Row],[Estado]],'De-Para_Estado_Regiao'!$B$3:$C$29,2,FALSE)</f>
        <v>Nordeste</v>
      </c>
      <c r="M5322">
        <f>IF(Tabela_Brasil[[#This Row],[IBGE_1-4]]&gt;=951,1,0)</f>
        <v>0</v>
      </c>
      <c r="N5322">
        <f>IF(Tabela_Brasil[[#This Row],[COMP_P]]&lt;=2,1,0)</f>
        <v>1</v>
      </c>
    </row>
    <row r="5323" spans="1:14" x14ac:dyDescent="0.25">
      <c r="A5323" s="9" t="s">
        <v>5114</v>
      </c>
      <c r="B5323" s="9" t="s">
        <v>16</v>
      </c>
      <c r="C5323" s="9">
        <v>435</v>
      </c>
      <c r="D5323" s="9">
        <v>0.61399999999999999</v>
      </c>
      <c r="E5323" s="9">
        <v>0.56399999999999995</v>
      </c>
      <c r="F5323" s="9">
        <v>0.52100000000000002</v>
      </c>
      <c r="G5323" s="9">
        <v>7077.81</v>
      </c>
      <c r="H5323" s="10">
        <v>4</v>
      </c>
      <c r="I5323" t="str">
        <f>CONCATENATE(Tabela_Brasil[[#This Row],[Município]],"-",Tabela_Brasil[[#This Row],[Estado]])</f>
        <v>Pedras De Maria Da Cruz-MG</v>
      </c>
      <c r="J5323">
        <f>IF(Tabela_Brasil[[#This Row],[IDHM]]&lt;=0.599,1,0)</f>
        <v>0</v>
      </c>
      <c r="K5323" t="str">
        <f>IF(Tabela_Brasil[[#This Row],[IDHM]]&lt;=0.55,"Baixo",IF(Tabela_Brasil[[#This Row],[IDHM]]&lt;=0.699,"Médio",IF(Tabela_Brasil[[#This Row],[IDHM]]&lt;=0.799,"Alto","Muito Alto")))</f>
        <v>Médio</v>
      </c>
      <c r="L5323" t="str">
        <f>VLOOKUP(Tabela_Brasil[[#This Row],[Estado]],'De-Para_Estado_Regiao'!$B$3:$C$29,2,FALSE)</f>
        <v>Sudeste</v>
      </c>
      <c r="M5323">
        <f>IF(Tabela_Brasil[[#This Row],[IBGE_1-4]]&gt;=951,1,0)</f>
        <v>0</v>
      </c>
      <c r="N5323">
        <f>IF(Tabela_Brasil[[#This Row],[COMP_P]]&lt;=2,1,0)</f>
        <v>0</v>
      </c>
    </row>
    <row r="5324" spans="1:14" x14ac:dyDescent="0.25">
      <c r="A5324" s="12" t="s">
        <v>5115</v>
      </c>
      <c r="B5324" s="12" t="s">
        <v>72</v>
      </c>
      <c r="C5324" s="12">
        <v>193</v>
      </c>
      <c r="D5324" s="12">
        <v>0.56999999999999995</v>
      </c>
      <c r="E5324" s="12">
        <v>0.51600000000000001</v>
      </c>
      <c r="F5324" s="12">
        <v>0.45600000000000002</v>
      </c>
      <c r="G5324" s="12">
        <v>8423.0400000000009</v>
      </c>
      <c r="H5324" s="13">
        <v>2</v>
      </c>
      <c r="I5324" t="str">
        <f>CONCATENATE(Tabela_Brasil[[#This Row],[Município]],"-",Tabela_Brasil[[#This Row],[Estado]])</f>
        <v>Pureza-RN</v>
      </c>
      <c r="J5324">
        <f>IF(Tabela_Brasil[[#This Row],[IDHM]]&lt;=0.599,1,0)</f>
        <v>1</v>
      </c>
      <c r="K5324" t="str">
        <f>IF(Tabela_Brasil[[#This Row],[IDHM]]&lt;=0.55,"Baixo",IF(Tabela_Brasil[[#This Row],[IDHM]]&lt;=0.699,"Médio",IF(Tabela_Brasil[[#This Row],[IDHM]]&lt;=0.799,"Alto","Muito Alto")))</f>
        <v>Médio</v>
      </c>
      <c r="L5324" t="str">
        <f>VLOOKUP(Tabela_Brasil[[#This Row],[Estado]],'De-Para_Estado_Regiao'!$B$3:$C$29,2,FALSE)</f>
        <v>Nordeste</v>
      </c>
      <c r="M5324">
        <f>IF(Tabela_Brasil[[#This Row],[IBGE_1-4]]&gt;=951,1,0)</f>
        <v>0</v>
      </c>
      <c r="N5324">
        <f>IF(Tabela_Brasil[[#This Row],[COMP_P]]&lt;=2,1,0)</f>
        <v>1</v>
      </c>
    </row>
    <row r="5325" spans="1:14" x14ac:dyDescent="0.25">
      <c r="A5325" s="9" t="s">
        <v>5116</v>
      </c>
      <c r="B5325" s="9" t="s">
        <v>49</v>
      </c>
      <c r="C5325" s="9">
        <v>94</v>
      </c>
      <c r="D5325" s="9">
        <v>0.59399999999999997</v>
      </c>
      <c r="E5325" s="9">
        <v>0.63500000000000001</v>
      </c>
      <c r="F5325" s="9">
        <v>0.42</v>
      </c>
      <c r="G5325" s="9">
        <v>24621.05</v>
      </c>
      <c r="H5325" s="10">
        <v>1</v>
      </c>
      <c r="I5325" t="str">
        <f>CONCATENATE(Tabela_Brasil[[#This Row],[Município]],"-",Tabela_Brasil[[#This Row],[Estado]])</f>
        <v>Bannach-PA</v>
      </c>
      <c r="J5325">
        <f>IF(Tabela_Brasil[[#This Row],[IDHM]]&lt;=0.599,1,0)</f>
        <v>1</v>
      </c>
      <c r="K5325" t="str">
        <f>IF(Tabela_Brasil[[#This Row],[IDHM]]&lt;=0.55,"Baixo",IF(Tabela_Brasil[[#This Row],[IDHM]]&lt;=0.699,"Médio",IF(Tabela_Brasil[[#This Row],[IDHM]]&lt;=0.799,"Alto","Muito Alto")))</f>
        <v>Médio</v>
      </c>
      <c r="L5325" t="str">
        <f>VLOOKUP(Tabela_Brasil[[#This Row],[Estado]],'De-Para_Estado_Regiao'!$B$3:$C$29,2,FALSE)</f>
        <v>Norte</v>
      </c>
      <c r="M5325">
        <f>IF(Tabela_Brasil[[#This Row],[IBGE_1-4]]&gt;=951,1,0)</f>
        <v>0</v>
      </c>
      <c r="N5325">
        <f>IF(Tabela_Brasil[[#This Row],[COMP_P]]&lt;=2,1,0)</f>
        <v>1</v>
      </c>
    </row>
    <row r="5326" spans="1:14" x14ac:dyDescent="0.25">
      <c r="A5326" s="12" t="s">
        <v>5117</v>
      </c>
      <c r="B5326" s="12" t="s">
        <v>19</v>
      </c>
      <c r="C5326" s="12">
        <v>402</v>
      </c>
      <c r="D5326" s="12">
        <v>0.59799999999999998</v>
      </c>
      <c r="E5326" s="12">
        <v>0.57999999999999996</v>
      </c>
      <c r="F5326" s="12">
        <v>0.48</v>
      </c>
      <c r="G5326" s="12">
        <v>6528.68</v>
      </c>
      <c r="H5326" s="13">
        <v>4</v>
      </c>
      <c r="I5326" t="str">
        <f>CONCATENATE(Tabela_Brasil[[#This Row],[Município]],"-",Tabela_Brasil[[#This Row],[Estado]])</f>
        <v>Iguaracy-PE</v>
      </c>
      <c r="J5326">
        <f>IF(Tabela_Brasil[[#This Row],[IDHM]]&lt;=0.599,1,0)</f>
        <v>1</v>
      </c>
      <c r="K5326" t="str">
        <f>IF(Tabela_Brasil[[#This Row],[IDHM]]&lt;=0.55,"Baixo",IF(Tabela_Brasil[[#This Row],[IDHM]]&lt;=0.699,"Médio",IF(Tabela_Brasil[[#This Row],[IDHM]]&lt;=0.799,"Alto","Muito Alto")))</f>
        <v>Médio</v>
      </c>
      <c r="L5326" t="str">
        <f>VLOOKUP(Tabela_Brasil[[#This Row],[Estado]],'De-Para_Estado_Regiao'!$B$3:$C$29,2,FALSE)</f>
        <v>Nordeste</v>
      </c>
      <c r="M5326">
        <f>IF(Tabela_Brasil[[#This Row],[IBGE_1-4]]&gt;=951,1,0)</f>
        <v>0</v>
      </c>
      <c r="N5326">
        <f>IF(Tabela_Brasil[[#This Row],[COMP_P]]&lt;=2,1,0)</f>
        <v>0</v>
      </c>
    </row>
    <row r="5327" spans="1:14" x14ac:dyDescent="0.25">
      <c r="A5327" s="9" t="s">
        <v>5118</v>
      </c>
      <c r="B5327" s="9" t="s">
        <v>19</v>
      </c>
      <c r="C5327" s="9">
        <v>348</v>
      </c>
      <c r="D5327" s="9">
        <v>0.61199999999999999</v>
      </c>
      <c r="E5327" s="9">
        <v>0.55700000000000005</v>
      </c>
      <c r="F5327" s="9">
        <v>0.52300000000000002</v>
      </c>
      <c r="G5327" s="9">
        <v>6355.37</v>
      </c>
      <c r="H5327" s="10">
        <v>9</v>
      </c>
      <c r="I5327" t="str">
        <f>CONCATENATE(Tabela_Brasil[[#This Row],[Município]],"-",Tabela_Brasil[[#This Row],[Estado]])</f>
        <v>Santa Cruz Da Baixa Verde-PE</v>
      </c>
      <c r="J5327">
        <f>IF(Tabela_Brasil[[#This Row],[IDHM]]&lt;=0.599,1,0)</f>
        <v>0</v>
      </c>
      <c r="K5327" t="str">
        <f>IF(Tabela_Brasil[[#This Row],[IDHM]]&lt;=0.55,"Baixo",IF(Tabela_Brasil[[#This Row],[IDHM]]&lt;=0.699,"Médio",IF(Tabela_Brasil[[#This Row],[IDHM]]&lt;=0.799,"Alto","Muito Alto")))</f>
        <v>Médio</v>
      </c>
      <c r="L5327" t="str">
        <f>VLOOKUP(Tabela_Brasil[[#This Row],[Estado]],'De-Para_Estado_Regiao'!$B$3:$C$29,2,FALSE)</f>
        <v>Nordeste</v>
      </c>
      <c r="M5327">
        <f>IF(Tabela_Brasil[[#This Row],[IBGE_1-4]]&gt;=951,1,0)</f>
        <v>0</v>
      </c>
      <c r="N5327">
        <f>IF(Tabela_Brasil[[#This Row],[COMP_P]]&lt;=2,1,0)</f>
        <v>0</v>
      </c>
    </row>
    <row r="5328" spans="1:14" x14ac:dyDescent="0.25">
      <c r="A5328" s="12" t="s">
        <v>5119</v>
      </c>
      <c r="B5328" s="12" t="s">
        <v>16</v>
      </c>
      <c r="C5328" s="12">
        <v>239</v>
      </c>
      <c r="D5328" s="12">
        <v>0.61299999999999999</v>
      </c>
      <c r="E5328" s="12">
        <v>0.60799999999999998</v>
      </c>
      <c r="F5328" s="12">
        <v>0.47299999999999998</v>
      </c>
      <c r="G5328" s="12">
        <v>9670.44</v>
      </c>
      <c r="H5328" s="13">
        <v>6</v>
      </c>
      <c r="I5328" t="str">
        <f>CONCATENATE(Tabela_Brasil[[#This Row],[Município]],"-",Tabela_Brasil[[#This Row],[Estado]])</f>
        <v>Santa Bárbara Do Leste-MG</v>
      </c>
      <c r="J5328">
        <f>IF(Tabela_Brasil[[#This Row],[IDHM]]&lt;=0.599,1,0)</f>
        <v>0</v>
      </c>
      <c r="K5328" t="str">
        <f>IF(Tabela_Brasil[[#This Row],[IDHM]]&lt;=0.55,"Baixo",IF(Tabela_Brasil[[#This Row],[IDHM]]&lt;=0.699,"Médio",IF(Tabela_Brasil[[#This Row],[IDHM]]&lt;=0.799,"Alto","Muito Alto")))</f>
        <v>Médio</v>
      </c>
      <c r="L5328" t="str">
        <f>VLOOKUP(Tabela_Brasil[[#This Row],[Estado]],'De-Para_Estado_Regiao'!$B$3:$C$29,2,FALSE)</f>
        <v>Sudeste</v>
      </c>
      <c r="M5328">
        <f>IF(Tabela_Brasil[[#This Row],[IBGE_1-4]]&gt;=951,1,0)</f>
        <v>0</v>
      </c>
      <c r="N5328">
        <f>IF(Tabela_Brasil[[#This Row],[COMP_P]]&lt;=2,1,0)</f>
        <v>0</v>
      </c>
    </row>
    <row r="5329" spans="1:14" x14ac:dyDescent="0.25">
      <c r="A5329" s="9" t="s">
        <v>5120</v>
      </c>
      <c r="B5329" s="9" t="s">
        <v>19</v>
      </c>
      <c r="C5329" s="9">
        <v>589</v>
      </c>
      <c r="D5329" s="9">
        <v>0.53400000000000003</v>
      </c>
      <c r="E5329" s="9">
        <v>0.54100000000000004</v>
      </c>
      <c r="F5329" s="9">
        <v>0.40300000000000002</v>
      </c>
      <c r="G5329" s="9">
        <v>6796.87</v>
      </c>
      <c r="H5329" s="10">
        <v>5</v>
      </c>
      <c r="I5329" t="str">
        <f>CONCATENATE(Tabela_Brasil[[#This Row],[Município]],"-",Tabela_Brasil[[#This Row],[Estado]])</f>
        <v>Maraial-PE</v>
      </c>
      <c r="J5329">
        <f>IF(Tabela_Brasil[[#This Row],[IDHM]]&lt;=0.599,1,0)</f>
        <v>1</v>
      </c>
      <c r="K5329" t="str">
        <f>IF(Tabela_Brasil[[#This Row],[IDHM]]&lt;=0.55,"Baixo",IF(Tabela_Brasil[[#This Row],[IDHM]]&lt;=0.699,"Médio",IF(Tabela_Brasil[[#This Row],[IDHM]]&lt;=0.799,"Alto","Muito Alto")))</f>
        <v>Baixo</v>
      </c>
      <c r="L5329" t="str">
        <f>VLOOKUP(Tabela_Brasil[[#This Row],[Estado]],'De-Para_Estado_Regiao'!$B$3:$C$29,2,FALSE)</f>
        <v>Nordeste</v>
      </c>
      <c r="M5329">
        <f>IF(Tabela_Brasil[[#This Row],[IBGE_1-4]]&gt;=951,1,0)</f>
        <v>0</v>
      </c>
      <c r="N5329">
        <f>IF(Tabela_Brasil[[#This Row],[COMP_P]]&lt;=2,1,0)</f>
        <v>0</v>
      </c>
    </row>
    <row r="5330" spans="1:14" x14ac:dyDescent="0.25">
      <c r="A5330" s="12" t="s">
        <v>5121</v>
      </c>
      <c r="B5330" s="12" t="s">
        <v>31</v>
      </c>
      <c r="C5330" s="12">
        <v>502</v>
      </c>
      <c r="D5330" s="12">
        <v>0.59</v>
      </c>
      <c r="E5330" s="12">
        <v>0.51</v>
      </c>
      <c r="F5330" s="12">
        <v>0.52300000000000002</v>
      </c>
      <c r="G5330" s="12">
        <v>5768.28</v>
      </c>
      <c r="H5330" s="13">
        <v>2</v>
      </c>
      <c r="I5330" t="str">
        <f>CONCATENATE(Tabela_Brasil[[#This Row],[Município]],"-",Tabela_Brasil[[#This Row],[Estado]])</f>
        <v>Miraíma-CE</v>
      </c>
      <c r="J5330">
        <f>IF(Tabela_Brasil[[#This Row],[IDHM]]&lt;=0.599,1,0)</f>
        <v>1</v>
      </c>
      <c r="K5330" t="str">
        <f>IF(Tabela_Brasil[[#This Row],[IDHM]]&lt;=0.55,"Baixo",IF(Tabela_Brasil[[#This Row],[IDHM]]&lt;=0.699,"Médio",IF(Tabela_Brasil[[#This Row],[IDHM]]&lt;=0.799,"Alto","Muito Alto")))</f>
        <v>Médio</v>
      </c>
      <c r="L5330" t="str">
        <f>VLOOKUP(Tabela_Brasil[[#This Row],[Estado]],'De-Para_Estado_Regiao'!$B$3:$C$29,2,FALSE)</f>
        <v>Nordeste</v>
      </c>
      <c r="M5330">
        <f>IF(Tabela_Brasil[[#This Row],[IBGE_1-4]]&gt;=951,1,0)</f>
        <v>0</v>
      </c>
      <c r="N5330">
        <f>IF(Tabela_Brasil[[#This Row],[COMP_P]]&lt;=2,1,0)</f>
        <v>1</v>
      </c>
    </row>
    <row r="5331" spans="1:14" x14ac:dyDescent="0.25">
      <c r="A5331" s="9" t="s">
        <v>5122</v>
      </c>
      <c r="B5331" s="9" t="s">
        <v>118</v>
      </c>
      <c r="C5331" s="9">
        <v>144</v>
      </c>
      <c r="D5331" s="9">
        <v>0.54100000000000004</v>
      </c>
      <c r="E5331" s="9">
        <v>0.54500000000000004</v>
      </c>
      <c r="F5331" s="9">
        <v>0.40100000000000002</v>
      </c>
      <c r="G5331" s="9">
        <v>6839.87</v>
      </c>
      <c r="H5331" s="10">
        <v>2</v>
      </c>
      <c r="I5331" t="str">
        <f>CONCATENATE(Tabela_Brasil[[#This Row],[Município]],"-",Tabela_Brasil[[#This Row],[Estado]])</f>
        <v>Itainópolis-PI</v>
      </c>
      <c r="J5331">
        <f>IF(Tabela_Brasil[[#This Row],[IDHM]]&lt;=0.599,1,0)</f>
        <v>1</v>
      </c>
      <c r="K5331" t="str">
        <f>IF(Tabela_Brasil[[#This Row],[IDHM]]&lt;=0.55,"Baixo",IF(Tabela_Brasil[[#This Row],[IDHM]]&lt;=0.699,"Médio",IF(Tabela_Brasil[[#This Row],[IDHM]]&lt;=0.799,"Alto","Muito Alto")))</f>
        <v>Baixo</v>
      </c>
      <c r="L5331" t="str">
        <f>VLOOKUP(Tabela_Brasil[[#This Row],[Estado]],'De-Para_Estado_Regiao'!$B$3:$C$29,2,FALSE)</f>
        <v>Nordeste</v>
      </c>
      <c r="M5331">
        <f>IF(Tabela_Brasil[[#This Row],[IBGE_1-4]]&gt;=951,1,0)</f>
        <v>0</v>
      </c>
      <c r="N5331">
        <f>IF(Tabela_Brasil[[#This Row],[COMP_P]]&lt;=2,1,0)</f>
        <v>1</v>
      </c>
    </row>
    <row r="5332" spans="1:14" x14ac:dyDescent="0.25">
      <c r="A5332" s="12" t="s">
        <v>5123</v>
      </c>
      <c r="B5332" s="12" t="s">
        <v>24</v>
      </c>
      <c r="C5332" s="12">
        <v>302</v>
      </c>
      <c r="D5332" s="12">
        <v>0.53</v>
      </c>
      <c r="E5332" s="12">
        <v>0.54600000000000004</v>
      </c>
      <c r="F5332" s="12">
        <v>0.36299999999999999</v>
      </c>
      <c r="G5332" s="12">
        <v>7446.57</v>
      </c>
      <c r="H5332" s="13">
        <v>2</v>
      </c>
      <c r="I5332" t="str">
        <f>CONCATENATE(Tabela_Brasil[[#This Row],[Município]],"-",Tabela_Brasil[[#This Row],[Estado]])</f>
        <v>Piraí Do Norte-BA</v>
      </c>
      <c r="J5332">
        <f>IF(Tabela_Brasil[[#This Row],[IDHM]]&lt;=0.599,1,0)</f>
        <v>1</v>
      </c>
      <c r="K5332" t="str">
        <f>IF(Tabela_Brasil[[#This Row],[IDHM]]&lt;=0.55,"Baixo",IF(Tabela_Brasil[[#This Row],[IDHM]]&lt;=0.699,"Médio",IF(Tabela_Brasil[[#This Row],[IDHM]]&lt;=0.799,"Alto","Muito Alto")))</f>
        <v>Baixo</v>
      </c>
      <c r="L5332" t="str">
        <f>VLOOKUP(Tabela_Brasil[[#This Row],[Estado]],'De-Para_Estado_Regiao'!$B$3:$C$29,2,FALSE)</f>
        <v>Nordeste</v>
      </c>
      <c r="M5332">
        <f>IF(Tabela_Brasil[[#This Row],[IBGE_1-4]]&gt;=951,1,0)</f>
        <v>0</v>
      </c>
      <c r="N5332">
        <f>IF(Tabela_Brasil[[#This Row],[COMP_P]]&lt;=2,1,0)</f>
        <v>1</v>
      </c>
    </row>
    <row r="5333" spans="1:14" x14ac:dyDescent="0.25">
      <c r="A5333" s="9" t="s">
        <v>5124</v>
      </c>
      <c r="B5333" s="9" t="s">
        <v>33</v>
      </c>
      <c r="C5333" s="9">
        <v>378</v>
      </c>
      <c r="D5333" s="9">
        <v>0.626</v>
      </c>
      <c r="E5333" s="9">
        <v>0.61</v>
      </c>
      <c r="F5333" s="9">
        <v>0.49399999999999999</v>
      </c>
      <c r="G5333" s="9">
        <v>9424.74</v>
      </c>
      <c r="H5333" s="10">
        <v>3</v>
      </c>
      <c r="I5333" t="str">
        <f>CONCATENATE(Tabela_Brasil[[#This Row],[Município]],"-",Tabela_Brasil[[#This Row],[Estado]])</f>
        <v>Mambaí-GO</v>
      </c>
      <c r="J5333">
        <f>IF(Tabela_Brasil[[#This Row],[IDHM]]&lt;=0.599,1,0)</f>
        <v>0</v>
      </c>
      <c r="K5333" t="str">
        <f>IF(Tabela_Brasil[[#This Row],[IDHM]]&lt;=0.55,"Baixo",IF(Tabela_Brasil[[#This Row],[IDHM]]&lt;=0.699,"Médio",IF(Tabela_Brasil[[#This Row],[IDHM]]&lt;=0.799,"Alto","Muito Alto")))</f>
        <v>Médio</v>
      </c>
      <c r="L5333" t="str">
        <f>VLOOKUP(Tabela_Brasil[[#This Row],[Estado]],'De-Para_Estado_Regiao'!$B$3:$C$29,2,FALSE)</f>
        <v>Centro-Oeste</v>
      </c>
      <c r="M5333">
        <f>IF(Tabela_Brasil[[#This Row],[IBGE_1-4]]&gt;=951,1,0)</f>
        <v>0</v>
      </c>
      <c r="N5333">
        <f>IF(Tabela_Brasil[[#This Row],[COMP_P]]&lt;=2,1,0)</f>
        <v>0</v>
      </c>
    </row>
    <row r="5334" spans="1:14" x14ac:dyDescent="0.25">
      <c r="A5334" s="12" t="s">
        <v>5125</v>
      </c>
      <c r="B5334" s="12" t="s">
        <v>111</v>
      </c>
      <c r="C5334" s="12">
        <v>361</v>
      </c>
      <c r="D5334" s="12">
        <v>0.624</v>
      </c>
      <c r="E5334" s="12">
        <v>0.58699999999999997</v>
      </c>
      <c r="F5334" s="12">
        <v>0.53100000000000003</v>
      </c>
      <c r="G5334" s="12">
        <v>9670.61</v>
      </c>
      <c r="H5334" s="13">
        <v>0</v>
      </c>
      <c r="I5334" t="str">
        <f>CONCATENATE(Tabela_Brasil[[#This Row],[Município]],"-",Tabela_Brasil[[#This Row],[Estado]])</f>
        <v>Ponte Alta Do Tocantins-TO</v>
      </c>
      <c r="J5334">
        <f>IF(Tabela_Brasil[[#This Row],[IDHM]]&lt;=0.599,1,0)</f>
        <v>0</v>
      </c>
      <c r="K5334" t="str">
        <f>IF(Tabela_Brasil[[#This Row],[IDHM]]&lt;=0.55,"Baixo",IF(Tabela_Brasil[[#This Row],[IDHM]]&lt;=0.699,"Médio",IF(Tabela_Brasil[[#This Row],[IDHM]]&lt;=0.799,"Alto","Muito Alto")))</f>
        <v>Médio</v>
      </c>
      <c r="L5334" t="str">
        <f>VLOOKUP(Tabela_Brasil[[#This Row],[Estado]],'De-Para_Estado_Regiao'!$B$3:$C$29,2,FALSE)</f>
        <v>Norte</v>
      </c>
      <c r="M5334">
        <f>IF(Tabela_Brasil[[#This Row],[IBGE_1-4]]&gt;=951,1,0)</f>
        <v>0</v>
      </c>
      <c r="N5334">
        <f>IF(Tabela_Brasil[[#This Row],[COMP_P]]&lt;=2,1,0)</f>
        <v>1</v>
      </c>
    </row>
    <row r="5335" spans="1:14" x14ac:dyDescent="0.25">
      <c r="A5335" s="9" t="s">
        <v>5126</v>
      </c>
      <c r="B5335" s="9" t="s">
        <v>24</v>
      </c>
      <c r="C5335" s="9">
        <v>166</v>
      </c>
      <c r="D5335" s="9">
        <v>0.56999999999999995</v>
      </c>
      <c r="E5335" s="9">
        <v>0.62</v>
      </c>
      <c r="F5335" s="9">
        <v>0.41899999999999998</v>
      </c>
      <c r="G5335" s="9">
        <v>10793.64</v>
      </c>
      <c r="H5335" s="10">
        <v>0</v>
      </c>
      <c r="I5335" t="str">
        <f>CONCATENATE(Tabela_Brasil[[#This Row],[Município]],"-",Tabela_Brasil[[#This Row],[Estado]])</f>
        <v>Nova Ibiá-BA</v>
      </c>
      <c r="J5335">
        <f>IF(Tabela_Brasil[[#This Row],[IDHM]]&lt;=0.599,1,0)</f>
        <v>1</v>
      </c>
      <c r="K5335" t="str">
        <f>IF(Tabela_Brasil[[#This Row],[IDHM]]&lt;=0.55,"Baixo",IF(Tabela_Brasil[[#This Row],[IDHM]]&lt;=0.699,"Médio",IF(Tabela_Brasil[[#This Row],[IDHM]]&lt;=0.799,"Alto","Muito Alto")))</f>
        <v>Médio</v>
      </c>
      <c r="L5335" t="str">
        <f>VLOOKUP(Tabela_Brasil[[#This Row],[Estado]],'De-Para_Estado_Regiao'!$B$3:$C$29,2,FALSE)</f>
        <v>Nordeste</v>
      </c>
      <c r="M5335">
        <f>IF(Tabela_Brasil[[#This Row],[IBGE_1-4]]&gt;=951,1,0)</f>
        <v>0</v>
      </c>
      <c r="N5335">
        <f>IF(Tabela_Brasil[[#This Row],[COMP_P]]&lt;=2,1,0)</f>
        <v>1</v>
      </c>
    </row>
    <row r="5336" spans="1:14" x14ac:dyDescent="0.25">
      <c r="A5336" s="12" t="s">
        <v>5127</v>
      </c>
      <c r="B5336" s="12" t="s">
        <v>111</v>
      </c>
      <c r="C5336" s="12">
        <v>175</v>
      </c>
      <c r="D5336" s="12">
        <v>0.63800000000000001</v>
      </c>
      <c r="E5336" s="12">
        <v>0.60599999999999998</v>
      </c>
      <c r="F5336" s="12">
        <v>0.57299999999999995</v>
      </c>
      <c r="G5336" s="12">
        <v>16691.66</v>
      </c>
      <c r="H5336" s="13">
        <v>0</v>
      </c>
      <c r="I5336" t="str">
        <f>CONCATENATE(Tabela_Brasil[[#This Row],[Município]],"-",Tabela_Brasil[[#This Row],[Estado]])</f>
        <v>Bernardo Sayão-TO</v>
      </c>
      <c r="J5336">
        <f>IF(Tabela_Brasil[[#This Row],[IDHM]]&lt;=0.599,1,0)</f>
        <v>0</v>
      </c>
      <c r="K5336" t="str">
        <f>IF(Tabela_Brasil[[#This Row],[IDHM]]&lt;=0.55,"Baixo",IF(Tabela_Brasil[[#This Row],[IDHM]]&lt;=0.699,"Médio",IF(Tabela_Brasil[[#This Row],[IDHM]]&lt;=0.799,"Alto","Muito Alto")))</f>
        <v>Médio</v>
      </c>
      <c r="L5336" t="str">
        <f>VLOOKUP(Tabela_Brasil[[#This Row],[Estado]],'De-Para_Estado_Regiao'!$B$3:$C$29,2,FALSE)</f>
        <v>Norte</v>
      </c>
      <c r="M5336">
        <f>IF(Tabela_Brasil[[#This Row],[IBGE_1-4]]&gt;=951,1,0)</f>
        <v>0</v>
      </c>
      <c r="N5336">
        <f>IF(Tabela_Brasil[[#This Row],[COMP_P]]&lt;=2,1,0)</f>
        <v>1</v>
      </c>
    </row>
    <row r="5337" spans="1:14" x14ac:dyDescent="0.25">
      <c r="A5337" s="9" t="s">
        <v>5128</v>
      </c>
      <c r="B5337" s="9" t="s">
        <v>72</v>
      </c>
      <c r="C5337" s="9">
        <v>305</v>
      </c>
      <c r="D5337" s="9">
        <v>0.59699999999999998</v>
      </c>
      <c r="E5337" s="9">
        <v>0.57799999999999996</v>
      </c>
      <c r="F5337" s="9">
        <v>0.46800000000000003</v>
      </c>
      <c r="G5337" s="9">
        <v>9264.07</v>
      </c>
      <c r="H5337" s="10">
        <v>9</v>
      </c>
      <c r="I5337" t="str">
        <f>CONCATENATE(Tabela_Brasil[[#This Row],[Município]],"-",Tabela_Brasil[[#This Row],[Estado]])</f>
        <v>Serra Negra Do Norte-RN</v>
      </c>
      <c r="J5337">
        <f>IF(Tabela_Brasil[[#This Row],[IDHM]]&lt;=0.599,1,0)</f>
        <v>1</v>
      </c>
      <c r="K5337" t="str">
        <f>IF(Tabela_Brasil[[#This Row],[IDHM]]&lt;=0.55,"Baixo",IF(Tabela_Brasil[[#This Row],[IDHM]]&lt;=0.699,"Médio",IF(Tabela_Brasil[[#This Row],[IDHM]]&lt;=0.799,"Alto","Muito Alto")))</f>
        <v>Médio</v>
      </c>
      <c r="L5337" t="str">
        <f>VLOOKUP(Tabela_Brasil[[#This Row],[Estado]],'De-Para_Estado_Regiao'!$B$3:$C$29,2,FALSE)</f>
        <v>Nordeste</v>
      </c>
      <c r="M5337">
        <f>IF(Tabela_Brasil[[#This Row],[IBGE_1-4]]&gt;=951,1,0)</f>
        <v>0</v>
      </c>
      <c r="N5337">
        <f>IF(Tabela_Brasil[[#This Row],[COMP_P]]&lt;=2,1,0)</f>
        <v>0</v>
      </c>
    </row>
    <row r="5338" spans="1:14" x14ac:dyDescent="0.25">
      <c r="A5338" s="12" t="s">
        <v>5129</v>
      </c>
      <c r="B5338" s="12" t="s">
        <v>87</v>
      </c>
      <c r="C5338" s="12">
        <v>425</v>
      </c>
      <c r="D5338" s="12">
        <v>0.55000000000000004</v>
      </c>
      <c r="E5338" s="12">
        <v>0.51500000000000001</v>
      </c>
      <c r="F5338" s="12">
        <v>0.45</v>
      </c>
      <c r="G5338" s="12">
        <v>6828.18</v>
      </c>
      <c r="H5338" s="13">
        <v>0</v>
      </c>
      <c r="I5338" t="str">
        <f>CONCATENATE(Tabela_Brasil[[#This Row],[Município]],"-",Tabela_Brasil[[#This Row],[Estado]])</f>
        <v>Bela Vista Do Maranhão-MA</v>
      </c>
      <c r="J5338">
        <f>IF(Tabela_Brasil[[#This Row],[IDHM]]&lt;=0.599,1,0)</f>
        <v>1</v>
      </c>
      <c r="K5338" t="str">
        <f>IF(Tabela_Brasil[[#This Row],[IDHM]]&lt;=0.55,"Baixo",IF(Tabela_Brasil[[#This Row],[IDHM]]&lt;=0.699,"Médio",IF(Tabela_Brasil[[#This Row],[IDHM]]&lt;=0.799,"Alto","Muito Alto")))</f>
        <v>Baixo</v>
      </c>
      <c r="L5338" t="str">
        <f>VLOOKUP(Tabela_Brasil[[#This Row],[Estado]],'De-Para_Estado_Regiao'!$B$3:$C$29,2,FALSE)</f>
        <v>Nordeste</v>
      </c>
      <c r="M5338">
        <f>IF(Tabela_Brasil[[#This Row],[IBGE_1-4]]&gt;=951,1,0)</f>
        <v>0</v>
      </c>
      <c r="N5338">
        <f>IF(Tabela_Brasil[[#This Row],[COMP_P]]&lt;=2,1,0)</f>
        <v>1</v>
      </c>
    </row>
    <row r="5339" spans="1:14" x14ac:dyDescent="0.25">
      <c r="A5339" s="9" t="s">
        <v>5130</v>
      </c>
      <c r="B5339" s="9" t="s">
        <v>16</v>
      </c>
      <c r="C5339" s="9">
        <v>196</v>
      </c>
      <c r="D5339" s="9">
        <v>0.624</v>
      </c>
      <c r="E5339" s="9">
        <v>0.56999999999999995</v>
      </c>
      <c r="F5339" s="9">
        <v>0.53300000000000003</v>
      </c>
      <c r="G5339" s="9">
        <v>6404.19</v>
      </c>
      <c r="H5339" s="10">
        <v>4</v>
      </c>
      <c r="I5339" t="str">
        <f>CONCATENATE(Tabela_Brasil[[#This Row],[Município]],"-",Tabela_Brasil[[#This Row],[Estado]])</f>
        <v>Icaraí De Minas-MG</v>
      </c>
      <c r="J5339">
        <f>IF(Tabela_Brasil[[#This Row],[IDHM]]&lt;=0.599,1,0)</f>
        <v>0</v>
      </c>
      <c r="K5339" t="str">
        <f>IF(Tabela_Brasil[[#This Row],[IDHM]]&lt;=0.55,"Baixo",IF(Tabela_Brasil[[#This Row],[IDHM]]&lt;=0.699,"Médio",IF(Tabela_Brasil[[#This Row],[IDHM]]&lt;=0.799,"Alto","Muito Alto")))</f>
        <v>Médio</v>
      </c>
      <c r="L5339" t="str">
        <f>VLOOKUP(Tabela_Brasil[[#This Row],[Estado]],'De-Para_Estado_Regiao'!$B$3:$C$29,2,FALSE)</f>
        <v>Sudeste</v>
      </c>
      <c r="M5339">
        <f>IF(Tabela_Brasil[[#This Row],[IBGE_1-4]]&gt;=951,1,0)</f>
        <v>0</v>
      </c>
      <c r="N5339">
        <f>IF(Tabela_Brasil[[#This Row],[COMP_P]]&lt;=2,1,0)</f>
        <v>0</v>
      </c>
    </row>
    <row r="5340" spans="1:14" x14ac:dyDescent="0.25">
      <c r="A5340" s="12" t="s">
        <v>5131</v>
      </c>
      <c r="B5340" s="12" t="s">
        <v>16</v>
      </c>
      <c r="C5340" s="12">
        <v>398</v>
      </c>
      <c r="D5340" s="12">
        <v>0.70599999999999996</v>
      </c>
      <c r="E5340" s="12">
        <v>0.66</v>
      </c>
      <c r="F5340" s="12">
        <v>0.63600000000000001</v>
      </c>
      <c r="G5340" s="12">
        <v>8820.93</v>
      </c>
      <c r="H5340" s="13">
        <v>2</v>
      </c>
      <c r="I5340" t="str">
        <f>CONCATENATE(Tabela_Brasil[[#This Row],[Município]],"-",Tabela_Brasil[[#This Row],[Estado]])</f>
        <v>Santa Cruz De Minas-MG</v>
      </c>
      <c r="J5340">
        <f>IF(Tabela_Brasil[[#This Row],[IDHM]]&lt;=0.599,1,0)</f>
        <v>0</v>
      </c>
      <c r="K5340" t="str">
        <f>IF(Tabela_Brasil[[#This Row],[IDHM]]&lt;=0.55,"Baixo",IF(Tabela_Brasil[[#This Row],[IDHM]]&lt;=0.699,"Médio",IF(Tabela_Brasil[[#This Row],[IDHM]]&lt;=0.799,"Alto","Muito Alto")))</f>
        <v>Alto</v>
      </c>
      <c r="L5340" t="str">
        <f>VLOOKUP(Tabela_Brasil[[#This Row],[Estado]],'De-Para_Estado_Regiao'!$B$3:$C$29,2,FALSE)</f>
        <v>Sudeste</v>
      </c>
      <c r="M5340">
        <f>IF(Tabela_Brasil[[#This Row],[IBGE_1-4]]&gt;=951,1,0)</f>
        <v>0</v>
      </c>
      <c r="N5340">
        <f>IF(Tabela_Brasil[[#This Row],[COMP_P]]&lt;=2,1,0)</f>
        <v>1</v>
      </c>
    </row>
    <row r="5341" spans="1:14" x14ac:dyDescent="0.25">
      <c r="A5341" s="9" t="s">
        <v>5132</v>
      </c>
      <c r="B5341" s="9" t="s">
        <v>16</v>
      </c>
      <c r="C5341" s="9">
        <v>212</v>
      </c>
      <c r="D5341" s="9">
        <v>0.68</v>
      </c>
      <c r="E5341" s="9">
        <v>0.65600000000000003</v>
      </c>
      <c r="F5341" s="9">
        <v>0.57799999999999996</v>
      </c>
      <c r="G5341" s="9">
        <v>13407.53</v>
      </c>
      <c r="H5341" s="10">
        <v>2</v>
      </c>
      <c r="I5341" t="str">
        <f>CONCATENATE(Tabela_Brasil[[#This Row],[Município]],"-",Tabela_Brasil[[#This Row],[Estado]])</f>
        <v>Luminárias-MG</v>
      </c>
      <c r="J5341">
        <f>IF(Tabela_Brasil[[#This Row],[IDHM]]&lt;=0.599,1,0)</f>
        <v>0</v>
      </c>
      <c r="K5341" t="str">
        <f>IF(Tabela_Brasil[[#This Row],[IDHM]]&lt;=0.55,"Baixo",IF(Tabela_Brasil[[#This Row],[IDHM]]&lt;=0.699,"Médio",IF(Tabela_Brasil[[#This Row],[IDHM]]&lt;=0.799,"Alto","Muito Alto")))</f>
        <v>Médio</v>
      </c>
      <c r="L5341" t="str">
        <f>VLOOKUP(Tabela_Brasil[[#This Row],[Estado]],'De-Para_Estado_Regiao'!$B$3:$C$29,2,FALSE)</f>
        <v>Sudeste</v>
      </c>
      <c r="M5341">
        <f>IF(Tabela_Brasil[[#This Row],[IBGE_1-4]]&gt;=951,1,0)</f>
        <v>0</v>
      </c>
      <c r="N5341">
        <f>IF(Tabela_Brasil[[#This Row],[COMP_P]]&lt;=2,1,0)</f>
        <v>1</v>
      </c>
    </row>
    <row r="5342" spans="1:14" x14ac:dyDescent="0.25">
      <c r="A5342" s="12" t="s">
        <v>5133</v>
      </c>
      <c r="B5342" s="12" t="s">
        <v>275</v>
      </c>
      <c r="C5342" s="12">
        <v>261</v>
      </c>
      <c r="D5342" s="12">
        <v>0.46899999999999997</v>
      </c>
      <c r="E5342" s="12">
        <v>0.499</v>
      </c>
      <c r="F5342" s="12">
        <v>0.28299999999999997</v>
      </c>
      <c r="G5342" s="12">
        <v>9688.7900000000009</v>
      </c>
      <c r="H5342" s="13">
        <v>2</v>
      </c>
      <c r="I5342" t="str">
        <f>CONCATENATE(Tabela_Brasil[[#This Row],[Município]],"-",Tabela_Brasil[[#This Row],[Estado]])</f>
        <v>Jordão-AC</v>
      </c>
      <c r="J5342">
        <f>IF(Tabela_Brasil[[#This Row],[IDHM]]&lt;=0.599,1,0)</f>
        <v>1</v>
      </c>
      <c r="K5342" t="str">
        <f>IF(Tabela_Brasil[[#This Row],[IDHM]]&lt;=0.55,"Baixo",IF(Tabela_Brasil[[#This Row],[IDHM]]&lt;=0.699,"Médio",IF(Tabela_Brasil[[#This Row],[IDHM]]&lt;=0.799,"Alto","Muito Alto")))</f>
        <v>Baixo</v>
      </c>
      <c r="L5342" t="str">
        <f>VLOOKUP(Tabela_Brasil[[#This Row],[Estado]],'De-Para_Estado_Regiao'!$B$3:$C$29,2,FALSE)</f>
        <v>Norte</v>
      </c>
      <c r="M5342">
        <f>IF(Tabela_Brasil[[#This Row],[IBGE_1-4]]&gt;=951,1,0)</f>
        <v>0</v>
      </c>
      <c r="N5342">
        <f>IF(Tabela_Brasil[[#This Row],[COMP_P]]&lt;=2,1,0)</f>
        <v>1</v>
      </c>
    </row>
    <row r="5343" spans="1:14" x14ac:dyDescent="0.25">
      <c r="A5343" s="9" t="s">
        <v>5134</v>
      </c>
      <c r="B5343" s="9" t="s">
        <v>7</v>
      </c>
      <c r="C5343" s="9">
        <v>169</v>
      </c>
      <c r="D5343" s="9">
        <v>0.7</v>
      </c>
      <c r="E5343" s="9">
        <v>0.67700000000000005</v>
      </c>
      <c r="F5343" s="9">
        <v>0.60399999999999998</v>
      </c>
      <c r="G5343" s="9">
        <v>16578.68</v>
      </c>
      <c r="H5343" s="10">
        <v>3</v>
      </c>
      <c r="I5343" t="str">
        <f>CONCATENATE(Tabela_Brasil[[#This Row],[Município]],"-",Tabela_Brasil[[#This Row],[Estado]])</f>
        <v>Pontalinda-SP</v>
      </c>
      <c r="J5343">
        <f>IF(Tabela_Brasil[[#This Row],[IDHM]]&lt;=0.599,1,0)</f>
        <v>0</v>
      </c>
      <c r="K5343" t="str">
        <f>IF(Tabela_Brasil[[#This Row],[IDHM]]&lt;=0.55,"Baixo",IF(Tabela_Brasil[[#This Row],[IDHM]]&lt;=0.699,"Médio",IF(Tabela_Brasil[[#This Row],[IDHM]]&lt;=0.799,"Alto","Muito Alto")))</f>
        <v>Alto</v>
      </c>
      <c r="L5343" t="str">
        <f>VLOOKUP(Tabela_Brasil[[#This Row],[Estado]],'De-Para_Estado_Regiao'!$B$3:$C$29,2,FALSE)</f>
        <v>Sudeste</v>
      </c>
      <c r="M5343">
        <f>IF(Tabela_Brasil[[#This Row],[IBGE_1-4]]&gt;=951,1,0)</f>
        <v>0</v>
      </c>
      <c r="N5343">
        <f>IF(Tabela_Brasil[[#This Row],[COMP_P]]&lt;=2,1,0)</f>
        <v>0</v>
      </c>
    </row>
    <row r="5344" spans="1:14" x14ac:dyDescent="0.25">
      <c r="A5344" s="12" t="s">
        <v>5135</v>
      </c>
      <c r="B5344" s="12" t="s">
        <v>72</v>
      </c>
      <c r="C5344" s="12">
        <v>304</v>
      </c>
      <c r="D5344" s="12">
        <v>0.622</v>
      </c>
      <c r="E5344" s="12">
        <v>0.57999999999999996</v>
      </c>
      <c r="F5344" s="12">
        <v>0.53800000000000003</v>
      </c>
      <c r="G5344" s="12">
        <v>8474.69</v>
      </c>
      <c r="H5344" s="13">
        <v>4</v>
      </c>
      <c r="I5344" t="str">
        <f>CONCATENATE(Tabela_Brasil[[#This Row],[Município]],"-",Tabela_Brasil[[#This Row],[Estado]])</f>
        <v>Martins-RN</v>
      </c>
      <c r="J5344">
        <f>IF(Tabela_Brasil[[#This Row],[IDHM]]&lt;=0.599,1,0)</f>
        <v>0</v>
      </c>
      <c r="K5344" t="str">
        <f>IF(Tabela_Brasil[[#This Row],[IDHM]]&lt;=0.55,"Baixo",IF(Tabela_Brasil[[#This Row],[IDHM]]&lt;=0.699,"Médio",IF(Tabela_Brasil[[#This Row],[IDHM]]&lt;=0.799,"Alto","Muito Alto")))</f>
        <v>Médio</v>
      </c>
      <c r="L5344" t="str">
        <f>VLOOKUP(Tabela_Brasil[[#This Row],[Estado]],'De-Para_Estado_Regiao'!$B$3:$C$29,2,FALSE)</f>
        <v>Nordeste</v>
      </c>
      <c r="M5344">
        <f>IF(Tabela_Brasil[[#This Row],[IBGE_1-4]]&gt;=951,1,0)</f>
        <v>0</v>
      </c>
      <c r="N5344">
        <f>IF(Tabela_Brasil[[#This Row],[COMP_P]]&lt;=2,1,0)</f>
        <v>0</v>
      </c>
    </row>
    <row r="5345" spans="1:14" x14ac:dyDescent="0.25">
      <c r="A5345" s="9" t="s">
        <v>5136</v>
      </c>
      <c r="B5345" s="9" t="s">
        <v>24</v>
      </c>
      <c r="C5345" s="9">
        <v>312</v>
      </c>
      <c r="D5345" s="9">
        <v>0.53</v>
      </c>
      <c r="E5345" s="9">
        <v>0.55200000000000005</v>
      </c>
      <c r="F5345" s="9">
        <v>0.39500000000000002</v>
      </c>
      <c r="G5345" s="9">
        <v>6436.44</v>
      </c>
      <c r="H5345" s="10">
        <v>15</v>
      </c>
      <c r="I5345" t="str">
        <f>CONCATENATE(Tabela_Brasil[[#This Row],[Município]],"-",Tabela_Brasil[[#This Row],[Estado]])</f>
        <v>Sítio Do Quinto-BA</v>
      </c>
      <c r="J5345">
        <f>IF(Tabela_Brasil[[#This Row],[IDHM]]&lt;=0.599,1,0)</f>
        <v>1</v>
      </c>
      <c r="K5345" t="str">
        <f>IF(Tabela_Brasil[[#This Row],[IDHM]]&lt;=0.55,"Baixo",IF(Tabela_Brasil[[#This Row],[IDHM]]&lt;=0.699,"Médio",IF(Tabela_Brasil[[#This Row],[IDHM]]&lt;=0.799,"Alto","Muito Alto")))</f>
        <v>Baixo</v>
      </c>
      <c r="L5345" t="str">
        <f>VLOOKUP(Tabela_Brasil[[#This Row],[Estado]],'De-Para_Estado_Regiao'!$B$3:$C$29,2,FALSE)</f>
        <v>Nordeste</v>
      </c>
      <c r="M5345">
        <f>IF(Tabela_Brasil[[#This Row],[IBGE_1-4]]&gt;=951,1,0)</f>
        <v>0</v>
      </c>
      <c r="N5345">
        <f>IF(Tabela_Brasil[[#This Row],[COMP_P]]&lt;=2,1,0)</f>
        <v>0</v>
      </c>
    </row>
    <row r="5346" spans="1:14" x14ac:dyDescent="0.25">
      <c r="A5346" s="12" t="s">
        <v>5137</v>
      </c>
      <c r="B5346" s="12" t="s">
        <v>16</v>
      </c>
      <c r="C5346" s="12">
        <v>142</v>
      </c>
      <c r="D5346" s="12">
        <v>0.72499999999999998</v>
      </c>
      <c r="E5346" s="12">
        <v>0.68700000000000006</v>
      </c>
      <c r="F5346" s="12">
        <v>0.63200000000000001</v>
      </c>
      <c r="G5346" s="12">
        <v>18025.71</v>
      </c>
      <c r="H5346" s="13">
        <v>2</v>
      </c>
      <c r="I5346" t="str">
        <f>CONCATENATE(Tabela_Brasil[[#This Row],[Município]],"-",Tabela_Brasil[[#This Row],[Estado]])</f>
        <v>Carrancas-MG</v>
      </c>
      <c r="J5346">
        <f>IF(Tabela_Brasil[[#This Row],[IDHM]]&lt;=0.599,1,0)</f>
        <v>0</v>
      </c>
      <c r="K5346" t="str">
        <f>IF(Tabela_Brasil[[#This Row],[IDHM]]&lt;=0.55,"Baixo",IF(Tabela_Brasil[[#This Row],[IDHM]]&lt;=0.699,"Médio",IF(Tabela_Brasil[[#This Row],[IDHM]]&lt;=0.799,"Alto","Muito Alto")))</f>
        <v>Alto</v>
      </c>
      <c r="L5346" t="str">
        <f>VLOOKUP(Tabela_Brasil[[#This Row],[Estado]],'De-Para_Estado_Regiao'!$B$3:$C$29,2,FALSE)</f>
        <v>Sudeste</v>
      </c>
      <c r="M5346">
        <f>IF(Tabela_Brasil[[#This Row],[IBGE_1-4]]&gt;=951,1,0)</f>
        <v>0</v>
      </c>
      <c r="N5346">
        <f>IF(Tabela_Brasil[[#This Row],[COMP_P]]&lt;=2,1,0)</f>
        <v>1</v>
      </c>
    </row>
    <row r="5347" spans="1:14" x14ac:dyDescent="0.25">
      <c r="A5347" s="9" t="s">
        <v>5138</v>
      </c>
      <c r="B5347" s="9" t="s">
        <v>111</v>
      </c>
      <c r="C5347" s="9">
        <v>263</v>
      </c>
      <c r="D5347" s="9">
        <v>0.65</v>
      </c>
      <c r="E5347" s="9">
        <v>0.59299999999999997</v>
      </c>
      <c r="F5347" s="9">
        <v>0.58799999999999997</v>
      </c>
      <c r="G5347" s="9">
        <v>15737.61</v>
      </c>
      <c r="H5347" s="10">
        <v>0</v>
      </c>
      <c r="I5347" t="str">
        <f>CONCATENATE(Tabela_Brasil[[#This Row],[Município]],"-",Tabela_Brasil[[#This Row],[Estado]])</f>
        <v>Aparecida Do Rio Negro-TO</v>
      </c>
      <c r="J5347">
        <f>IF(Tabela_Brasil[[#This Row],[IDHM]]&lt;=0.599,1,0)</f>
        <v>0</v>
      </c>
      <c r="K5347" t="str">
        <f>IF(Tabela_Brasil[[#This Row],[IDHM]]&lt;=0.55,"Baixo",IF(Tabela_Brasil[[#This Row],[IDHM]]&lt;=0.699,"Médio",IF(Tabela_Brasil[[#This Row],[IDHM]]&lt;=0.799,"Alto","Muito Alto")))</f>
        <v>Médio</v>
      </c>
      <c r="L5347" t="str">
        <f>VLOOKUP(Tabela_Brasil[[#This Row],[Estado]],'De-Para_Estado_Regiao'!$B$3:$C$29,2,FALSE)</f>
        <v>Norte</v>
      </c>
      <c r="M5347">
        <f>IF(Tabela_Brasil[[#This Row],[IBGE_1-4]]&gt;=951,1,0)</f>
        <v>0</v>
      </c>
      <c r="N5347">
        <f>IF(Tabela_Brasil[[#This Row],[COMP_P]]&lt;=2,1,0)</f>
        <v>1</v>
      </c>
    </row>
    <row r="5348" spans="1:14" x14ac:dyDescent="0.25">
      <c r="A5348" s="12" t="s">
        <v>552</v>
      </c>
      <c r="B5348" s="12" t="s">
        <v>82</v>
      </c>
      <c r="C5348" s="12">
        <v>267</v>
      </c>
      <c r="D5348" s="12">
        <v>0.60899999999999999</v>
      </c>
      <c r="E5348" s="12">
        <v>0.57799999999999996</v>
      </c>
      <c r="F5348" s="12">
        <v>0.501</v>
      </c>
      <c r="G5348" s="12">
        <v>7721.82</v>
      </c>
      <c r="H5348" s="13">
        <v>6</v>
      </c>
      <c r="I5348" t="str">
        <f>CONCATENATE(Tabela_Brasil[[#This Row],[Município]],"-",Tabela_Brasil[[#This Row],[Estado]])</f>
        <v>Triunfo-PB</v>
      </c>
      <c r="J5348">
        <f>IF(Tabela_Brasil[[#This Row],[IDHM]]&lt;=0.599,1,0)</f>
        <v>0</v>
      </c>
      <c r="K5348" t="str">
        <f>IF(Tabela_Brasil[[#This Row],[IDHM]]&lt;=0.55,"Baixo",IF(Tabela_Brasil[[#This Row],[IDHM]]&lt;=0.699,"Médio",IF(Tabela_Brasil[[#This Row],[IDHM]]&lt;=0.799,"Alto","Muito Alto")))</f>
        <v>Médio</v>
      </c>
      <c r="L5348" t="str">
        <f>VLOOKUP(Tabela_Brasil[[#This Row],[Estado]],'De-Para_Estado_Regiao'!$B$3:$C$29,2,FALSE)</f>
        <v>Nordeste</v>
      </c>
      <c r="M5348">
        <f>IF(Tabela_Brasil[[#This Row],[IBGE_1-4]]&gt;=951,1,0)</f>
        <v>0</v>
      </c>
      <c r="N5348">
        <f>IF(Tabela_Brasil[[#This Row],[COMP_P]]&lt;=2,1,0)</f>
        <v>0</v>
      </c>
    </row>
    <row r="5349" spans="1:14" x14ac:dyDescent="0.25">
      <c r="A5349" s="9" t="s">
        <v>5139</v>
      </c>
      <c r="B5349" s="9" t="s">
        <v>19</v>
      </c>
      <c r="C5349" s="9">
        <v>346</v>
      </c>
      <c r="D5349" s="9">
        <v>0.55000000000000004</v>
      </c>
      <c r="E5349" s="9">
        <v>0.55400000000000005</v>
      </c>
      <c r="F5349" s="9">
        <v>0.438</v>
      </c>
      <c r="G5349" s="9">
        <v>9242.18</v>
      </c>
      <c r="H5349" s="10">
        <v>8</v>
      </c>
      <c r="I5349" t="str">
        <f>CONCATENATE(Tabela_Brasil[[#This Row],[Município]],"-",Tabela_Brasil[[#This Row],[Estado]])</f>
        <v>Palmeirina-PE</v>
      </c>
      <c r="J5349">
        <f>IF(Tabela_Brasil[[#This Row],[IDHM]]&lt;=0.599,1,0)</f>
        <v>1</v>
      </c>
      <c r="K5349" t="str">
        <f>IF(Tabela_Brasil[[#This Row],[IDHM]]&lt;=0.55,"Baixo",IF(Tabela_Brasil[[#This Row],[IDHM]]&lt;=0.699,"Médio",IF(Tabela_Brasil[[#This Row],[IDHM]]&lt;=0.799,"Alto","Muito Alto")))</f>
        <v>Baixo</v>
      </c>
      <c r="L5349" t="str">
        <f>VLOOKUP(Tabela_Brasil[[#This Row],[Estado]],'De-Para_Estado_Regiao'!$B$3:$C$29,2,FALSE)</f>
        <v>Nordeste</v>
      </c>
      <c r="M5349">
        <f>IF(Tabela_Brasil[[#This Row],[IBGE_1-4]]&gt;=951,1,0)</f>
        <v>0</v>
      </c>
      <c r="N5349">
        <f>IF(Tabela_Brasil[[#This Row],[COMP_P]]&lt;=2,1,0)</f>
        <v>0</v>
      </c>
    </row>
    <row r="5350" spans="1:14" x14ac:dyDescent="0.25">
      <c r="A5350" s="12" t="s">
        <v>5140</v>
      </c>
      <c r="B5350" s="12" t="s">
        <v>16</v>
      </c>
      <c r="C5350" s="12">
        <v>119</v>
      </c>
      <c r="D5350" s="12">
        <v>0.68</v>
      </c>
      <c r="E5350" s="12">
        <v>0.65500000000000003</v>
      </c>
      <c r="F5350" s="12">
        <v>0.58199999999999996</v>
      </c>
      <c r="G5350" s="12">
        <v>12108.16</v>
      </c>
      <c r="H5350" s="13">
        <v>3</v>
      </c>
      <c r="I5350" t="str">
        <f>CONCATENATE(Tabela_Brasil[[#This Row],[Município]],"-",Tabela_Brasil[[#This Row],[Estado]])</f>
        <v>Bom Jesus Do Amparo-MG</v>
      </c>
      <c r="J5350">
        <f>IF(Tabela_Brasil[[#This Row],[IDHM]]&lt;=0.599,1,0)</f>
        <v>0</v>
      </c>
      <c r="K5350" t="str">
        <f>IF(Tabela_Brasil[[#This Row],[IDHM]]&lt;=0.55,"Baixo",IF(Tabela_Brasil[[#This Row],[IDHM]]&lt;=0.699,"Médio",IF(Tabela_Brasil[[#This Row],[IDHM]]&lt;=0.799,"Alto","Muito Alto")))</f>
        <v>Médio</v>
      </c>
      <c r="L5350" t="str">
        <f>VLOOKUP(Tabela_Brasil[[#This Row],[Estado]],'De-Para_Estado_Regiao'!$B$3:$C$29,2,FALSE)</f>
        <v>Sudeste</v>
      </c>
      <c r="M5350">
        <f>IF(Tabela_Brasil[[#This Row],[IBGE_1-4]]&gt;=951,1,0)</f>
        <v>0</v>
      </c>
      <c r="N5350">
        <f>IF(Tabela_Brasil[[#This Row],[COMP_P]]&lt;=2,1,0)</f>
        <v>0</v>
      </c>
    </row>
    <row r="5351" spans="1:14" x14ac:dyDescent="0.25">
      <c r="A5351" s="9" t="s">
        <v>5141</v>
      </c>
      <c r="B5351" s="9" t="s">
        <v>22</v>
      </c>
      <c r="C5351" s="9">
        <v>134</v>
      </c>
      <c r="D5351" s="9">
        <v>0.71</v>
      </c>
      <c r="E5351" s="9">
        <v>0.67900000000000005</v>
      </c>
      <c r="F5351" s="9">
        <v>0.63100000000000001</v>
      </c>
      <c r="G5351" s="9">
        <v>17712.27</v>
      </c>
      <c r="H5351" s="10">
        <v>2</v>
      </c>
      <c r="I5351" t="str">
        <f>CONCATENATE(Tabela_Brasil[[#This Row],[Município]],"-",Tabela_Brasil[[#This Row],[Estado]])</f>
        <v>Nossa Senhora Das Graças-PR</v>
      </c>
      <c r="J5351">
        <f>IF(Tabela_Brasil[[#This Row],[IDHM]]&lt;=0.599,1,0)</f>
        <v>0</v>
      </c>
      <c r="K5351" t="str">
        <f>IF(Tabela_Brasil[[#This Row],[IDHM]]&lt;=0.55,"Baixo",IF(Tabela_Brasil[[#This Row],[IDHM]]&lt;=0.699,"Médio",IF(Tabela_Brasil[[#This Row],[IDHM]]&lt;=0.799,"Alto","Muito Alto")))</f>
        <v>Alto</v>
      </c>
      <c r="L5351" t="str">
        <f>VLOOKUP(Tabela_Brasil[[#This Row],[Estado]],'De-Para_Estado_Regiao'!$B$3:$C$29,2,FALSE)</f>
        <v>Sul</v>
      </c>
      <c r="M5351">
        <f>IF(Tabela_Brasil[[#This Row],[IBGE_1-4]]&gt;=951,1,0)</f>
        <v>0</v>
      </c>
      <c r="N5351">
        <f>IF(Tabela_Brasil[[#This Row],[COMP_P]]&lt;=2,1,0)</f>
        <v>1</v>
      </c>
    </row>
    <row r="5352" spans="1:14" x14ac:dyDescent="0.25">
      <c r="A5352" s="12" t="s">
        <v>5142</v>
      </c>
      <c r="B5352" s="12" t="s">
        <v>7</v>
      </c>
      <c r="C5352" s="12">
        <v>120</v>
      </c>
      <c r="D5352" s="12">
        <v>0.74</v>
      </c>
      <c r="E5352" s="12">
        <v>0.70499999999999996</v>
      </c>
      <c r="F5352" s="12">
        <v>0.67500000000000004</v>
      </c>
      <c r="G5352" s="12">
        <v>19178.36</v>
      </c>
      <c r="H5352" s="13">
        <v>0</v>
      </c>
      <c r="I5352" t="str">
        <f>CONCATENATE(Tabela_Brasil[[#This Row],[Município]],"-",Tabela_Brasil[[#This Row],[Estado]])</f>
        <v>Macedônia-SP</v>
      </c>
      <c r="J5352">
        <f>IF(Tabela_Brasil[[#This Row],[IDHM]]&lt;=0.599,1,0)</f>
        <v>0</v>
      </c>
      <c r="K5352" t="str">
        <f>IF(Tabela_Brasil[[#This Row],[IDHM]]&lt;=0.55,"Baixo",IF(Tabela_Brasil[[#This Row],[IDHM]]&lt;=0.699,"Médio",IF(Tabela_Brasil[[#This Row],[IDHM]]&lt;=0.799,"Alto","Muito Alto")))</f>
        <v>Alto</v>
      </c>
      <c r="L5352" t="str">
        <f>VLOOKUP(Tabela_Brasil[[#This Row],[Estado]],'De-Para_Estado_Regiao'!$B$3:$C$29,2,FALSE)</f>
        <v>Sudeste</v>
      </c>
      <c r="M5352">
        <f>IF(Tabela_Brasil[[#This Row],[IBGE_1-4]]&gt;=951,1,0)</f>
        <v>0</v>
      </c>
      <c r="N5352">
        <f>IF(Tabela_Brasil[[#This Row],[COMP_P]]&lt;=2,1,0)</f>
        <v>1</v>
      </c>
    </row>
    <row r="5353" spans="1:14" x14ac:dyDescent="0.25">
      <c r="A5353" s="9" t="s">
        <v>5143</v>
      </c>
      <c r="B5353" s="9" t="s">
        <v>114</v>
      </c>
      <c r="C5353" s="9">
        <v>481</v>
      </c>
      <c r="D5353" s="9">
        <v>0.56200000000000006</v>
      </c>
      <c r="E5353" s="9">
        <v>0.51400000000000001</v>
      </c>
      <c r="F5353" s="9">
        <v>0.46899999999999997</v>
      </c>
      <c r="G5353" s="9">
        <v>8321.89</v>
      </c>
      <c r="H5353" s="10">
        <v>0</v>
      </c>
      <c r="I5353" t="str">
        <f>CONCATENATE(Tabela_Brasil[[#This Row],[Município]],"-",Tabela_Brasil[[#This Row],[Estado]])</f>
        <v>Ilha Das Flores-SE</v>
      </c>
      <c r="J5353">
        <f>IF(Tabela_Brasil[[#This Row],[IDHM]]&lt;=0.599,1,0)</f>
        <v>1</v>
      </c>
      <c r="K5353" t="str">
        <f>IF(Tabela_Brasil[[#This Row],[IDHM]]&lt;=0.55,"Baixo",IF(Tabela_Brasil[[#This Row],[IDHM]]&lt;=0.699,"Médio",IF(Tabela_Brasil[[#This Row],[IDHM]]&lt;=0.799,"Alto","Muito Alto")))</f>
        <v>Médio</v>
      </c>
      <c r="L5353" t="str">
        <f>VLOOKUP(Tabela_Brasil[[#This Row],[Estado]],'De-Para_Estado_Regiao'!$B$3:$C$29,2,FALSE)</f>
        <v>Nordeste</v>
      </c>
      <c r="M5353">
        <f>IF(Tabela_Brasil[[#This Row],[IBGE_1-4]]&gt;=951,1,0)</f>
        <v>0</v>
      </c>
      <c r="N5353">
        <f>IF(Tabela_Brasil[[#This Row],[COMP_P]]&lt;=2,1,0)</f>
        <v>1</v>
      </c>
    </row>
    <row r="5354" spans="1:14" x14ac:dyDescent="0.25">
      <c r="A5354" s="12" t="s">
        <v>5144</v>
      </c>
      <c r="B5354" s="12" t="s">
        <v>87</v>
      </c>
      <c r="C5354" s="12">
        <v>323</v>
      </c>
      <c r="D5354" s="12">
        <v>0.61499999999999999</v>
      </c>
      <c r="E5354" s="12">
        <v>0.59199999999999997</v>
      </c>
      <c r="F5354" s="12">
        <v>0.52700000000000002</v>
      </c>
      <c r="G5354" s="12">
        <v>9349.92</v>
      </c>
      <c r="H5354" s="13">
        <v>0</v>
      </c>
      <c r="I5354" t="str">
        <f>CONCATENATE(Tabela_Brasil[[#This Row],[Município]],"-",Tabela_Brasil[[#This Row],[Estado]])</f>
        <v>Ribamar Fiquene-MA</v>
      </c>
      <c r="J5354">
        <f>IF(Tabela_Brasil[[#This Row],[IDHM]]&lt;=0.599,1,0)</f>
        <v>0</v>
      </c>
      <c r="K5354" t="str">
        <f>IF(Tabela_Brasil[[#This Row],[IDHM]]&lt;=0.55,"Baixo",IF(Tabela_Brasil[[#This Row],[IDHM]]&lt;=0.699,"Médio",IF(Tabela_Brasil[[#This Row],[IDHM]]&lt;=0.799,"Alto","Muito Alto")))</f>
        <v>Médio</v>
      </c>
      <c r="L5354" t="str">
        <f>VLOOKUP(Tabela_Brasil[[#This Row],[Estado]],'De-Para_Estado_Regiao'!$B$3:$C$29,2,FALSE)</f>
        <v>Nordeste</v>
      </c>
      <c r="M5354">
        <f>IF(Tabela_Brasil[[#This Row],[IBGE_1-4]]&gt;=951,1,0)</f>
        <v>0</v>
      </c>
      <c r="N5354">
        <f>IF(Tabela_Brasil[[#This Row],[COMP_P]]&lt;=2,1,0)</f>
        <v>1</v>
      </c>
    </row>
    <row r="5355" spans="1:14" x14ac:dyDescent="0.25">
      <c r="A5355" s="9" t="s">
        <v>5145</v>
      </c>
      <c r="B5355" s="9" t="s">
        <v>87</v>
      </c>
      <c r="C5355" s="9">
        <v>196</v>
      </c>
      <c r="D5355" s="9">
        <v>0.59899999999999998</v>
      </c>
      <c r="E5355" s="9">
        <v>0.50600000000000001</v>
      </c>
      <c r="F5355" s="9">
        <v>0.57199999999999995</v>
      </c>
      <c r="G5355" s="9">
        <v>5063.41</v>
      </c>
      <c r="H5355" s="10">
        <v>1</v>
      </c>
      <c r="I5355" t="str">
        <f>CONCATENATE(Tabela_Brasil[[#This Row],[Município]],"-",Tabela_Brasil[[#This Row],[Estado]])</f>
        <v>Peri Mirim-MA</v>
      </c>
      <c r="J5355">
        <f>IF(Tabela_Brasil[[#This Row],[IDHM]]&lt;=0.599,1,0)</f>
        <v>1</v>
      </c>
      <c r="K5355" t="str">
        <f>IF(Tabela_Brasil[[#This Row],[IDHM]]&lt;=0.55,"Baixo",IF(Tabela_Brasil[[#This Row],[IDHM]]&lt;=0.699,"Médio",IF(Tabela_Brasil[[#This Row],[IDHM]]&lt;=0.799,"Alto","Muito Alto")))</f>
        <v>Médio</v>
      </c>
      <c r="L5355" t="str">
        <f>VLOOKUP(Tabela_Brasil[[#This Row],[Estado]],'De-Para_Estado_Regiao'!$B$3:$C$29,2,FALSE)</f>
        <v>Nordeste</v>
      </c>
      <c r="M5355">
        <f>IF(Tabela_Brasil[[#This Row],[IBGE_1-4]]&gt;=951,1,0)</f>
        <v>0</v>
      </c>
      <c r="N5355">
        <f>IF(Tabela_Brasil[[#This Row],[COMP_P]]&lt;=2,1,0)</f>
        <v>1</v>
      </c>
    </row>
    <row r="5356" spans="1:14" x14ac:dyDescent="0.25">
      <c r="A5356" s="12" t="s">
        <v>5146</v>
      </c>
      <c r="B5356" s="12" t="s">
        <v>72</v>
      </c>
      <c r="C5356" s="12">
        <v>323</v>
      </c>
      <c r="D5356" s="12">
        <v>0.626</v>
      </c>
      <c r="E5356" s="12">
        <v>0.55400000000000005</v>
      </c>
      <c r="F5356" s="12">
        <v>0.58399999999999996</v>
      </c>
      <c r="G5356" s="12">
        <v>6358.78</v>
      </c>
      <c r="H5356" s="13">
        <v>22</v>
      </c>
      <c r="I5356" t="str">
        <f>CONCATENATE(Tabela_Brasil[[#This Row],[Município]],"-",Tabela_Brasil[[#This Row],[Estado]])</f>
        <v>Campo Redondo-RN</v>
      </c>
      <c r="J5356">
        <f>IF(Tabela_Brasil[[#This Row],[IDHM]]&lt;=0.599,1,0)</f>
        <v>0</v>
      </c>
      <c r="K5356" t="str">
        <f>IF(Tabela_Brasil[[#This Row],[IDHM]]&lt;=0.55,"Baixo",IF(Tabela_Brasil[[#This Row],[IDHM]]&lt;=0.699,"Médio",IF(Tabela_Brasil[[#This Row],[IDHM]]&lt;=0.799,"Alto","Muito Alto")))</f>
        <v>Médio</v>
      </c>
      <c r="L5356" t="str">
        <f>VLOOKUP(Tabela_Brasil[[#This Row],[Estado]],'De-Para_Estado_Regiao'!$B$3:$C$29,2,FALSE)</f>
        <v>Nordeste</v>
      </c>
      <c r="M5356">
        <f>IF(Tabela_Brasil[[#This Row],[IBGE_1-4]]&gt;=951,1,0)</f>
        <v>0</v>
      </c>
      <c r="N5356">
        <f>IF(Tabela_Brasil[[#This Row],[COMP_P]]&lt;=2,1,0)</f>
        <v>0</v>
      </c>
    </row>
    <row r="5357" spans="1:14" x14ac:dyDescent="0.25">
      <c r="A5357" s="9" t="s">
        <v>5147</v>
      </c>
      <c r="B5357" s="9" t="s">
        <v>59</v>
      </c>
      <c r="C5357" s="9">
        <v>26</v>
      </c>
      <c r="D5357" s="9">
        <v>0.7</v>
      </c>
      <c r="E5357" s="9">
        <v>0.68</v>
      </c>
      <c r="F5357" s="9">
        <v>0.61599999999999999</v>
      </c>
      <c r="G5357" s="9">
        <v>24136.93</v>
      </c>
      <c r="H5357" s="10">
        <v>1</v>
      </c>
      <c r="I5357" t="str">
        <f>CONCATENATE(Tabela_Brasil[[#This Row],[Município]],"-",Tabela_Brasil[[#This Row],[Estado]])</f>
        <v>Chapadão Do Lageado-SC</v>
      </c>
      <c r="J5357">
        <f>IF(Tabela_Brasil[[#This Row],[IDHM]]&lt;=0.599,1,0)</f>
        <v>0</v>
      </c>
      <c r="K5357" t="str">
        <f>IF(Tabela_Brasil[[#This Row],[IDHM]]&lt;=0.55,"Baixo",IF(Tabela_Brasil[[#This Row],[IDHM]]&lt;=0.699,"Médio",IF(Tabela_Brasil[[#This Row],[IDHM]]&lt;=0.799,"Alto","Muito Alto")))</f>
        <v>Alto</v>
      </c>
      <c r="L5357" t="str">
        <f>VLOOKUP(Tabela_Brasil[[#This Row],[Estado]],'De-Para_Estado_Regiao'!$B$3:$C$29,2,FALSE)</f>
        <v>Sul</v>
      </c>
      <c r="M5357">
        <f>IF(Tabela_Brasil[[#This Row],[IBGE_1-4]]&gt;=951,1,0)</f>
        <v>0</v>
      </c>
      <c r="N5357">
        <f>IF(Tabela_Brasil[[#This Row],[COMP_P]]&lt;=2,1,0)</f>
        <v>1</v>
      </c>
    </row>
    <row r="5358" spans="1:14" x14ac:dyDescent="0.25">
      <c r="A5358" s="12" t="s">
        <v>5148</v>
      </c>
      <c r="B5358" s="12" t="s">
        <v>59</v>
      </c>
      <c r="C5358" s="12">
        <v>56</v>
      </c>
      <c r="D5358" s="12">
        <v>0.64700000000000002</v>
      </c>
      <c r="E5358" s="12">
        <v>0.64200000000000002</v>
      </c>
      <c r="F5358" s="12">
        <v>0.54900000000000004</v>
      </c>
      <c r="G5358" s="12">
        <v>20560.29</v>
      </c>
      <c r="H5358" s="13">
        <v>5</v>
      </c>
      <c r="I5358" t="str">
        <f>CONCATENATE(Tabela_Brasil[[#This Row],[Município]],"-",Tabela_Brasil[[#This Row],[Estado]])</f>
        <v>Bocaina Do Sul-SC</v>
      </c>
      <c r="J5358">
        <f>IF(Tabela_Brasil[[#This Row],[IDHM]]&lt;=0.599,1,0)</f>
        <v>0</v>
      </c>
      <c r="K5358" t="str">
        <f>IF(Tabela_Brasil[[#This Row],[IDHM]]&lt;=0.55,"Baixo",IF(Tabela_Brasil[[#This Row],[IDHM]]&lt;=0.699,"Médio",IF(Tabela_Brasil[[#This Row],[IDHM]]&lt;=0.799,"Alto","Muito Alto")))</f>
        <v>Médio</v>
      </c>
      <c r="L5358" t="str">
        <f>VLOOKUP(Tabela_Brasil[[#This Row],[Estado]],'De-Para_Estado_Regiao'!$B$3:$C$29,2,FALSE)</f>
        <v>Sul</v>
      </c>
      <c r="M5358">
        <f>IF(Tabela_Brasil[[#This Row],[IBGE_1-4]]&gt;=951,1,0)</f>
        <v>0</v>
      </c>
      <c r="N5358">
        <f>IF(Tabela_Brasil[[#This Row],[COMP_P]]&lt;=2,1,0)</f>
        <v>0</v>
      </c>
    </row>
    <row r="5359" spans="1:14" x14ac:dyDescent="0.25">
      <c r="A5359" s="9" t="s">
        <v>5149</v>
      </c>
      <c r="B5359" s="9" t="s">
        <v>87</v>
      </c>
      <c r="C5359" s="9">
        <v>573</v>
      </c>
      <c r="D5359" s="9">
        <v>0.54200000000000004</v>
      </c>
      <c r="E5359" s="9">
        <v>0.51</v>
      </c>
      <c r="F5359" s="9">
        <v>0.442</v>
      </c>
      <c r="G5359" s="9">
        <v>5307.2</v>
      </c>
      <c r="H5359" s="10">
        <v>1</v>
      </c>
      <c r="I5359" t="str">
        <f>CONCATENATE(Tabela_Brasil[[#This Row],[Município]],"-",Tabela_Brasil[[#This Row],[Estado]])</f>
        <v>Centro Do Guilherme-MA</v>
      </c>
      <c r="J5359">
        <f>IF(Tabela_Brasil[[#This Row],[IDHM]]&lt;=0.599,1,0)</f>
        <v>1</v>
      </c>
      <c r="K5359" t="str">
        <f>IF(Tabela_Brasil[[#This Row],[IDHM]]&lt;=0.55,"Baixo",IF(Tabela_Brasil[[#This Row],[IDHM]]&lt;=0.699,"Médio",IF(Tabela_Brasil[[#This Row],[IDHM]]&lt;=0.799,"Alto","Muito Alto")))</f>
        <v>Baixo</v>
      </c>
      <c r="L5359" t="str">
        <f>VLOOKUP(Tabela_Brasil[[#This Row],[Estado]],'De-Para_Estado_Regiao'!$B$3:$C$29,2,FALSE)</f>
        <v>Nordeste</v>
      </c>
      <c r="M5359">
        <f>IF(Tabela_Brasil[[#This Row],[IBGE_1-4]]&gt;=951,1,0)</f>
        <v>0</v>
      </c>
      <c r="N5359">
        <f>IF(Tabela_Brasil[[#This Row],[COMP_P]]&lt;=2,1,0)</f>
        <v>1</v>
      </c>
    </row>
    <row r="5360" spans="1:14" x14ac:dyDescent="0.25">
      <c r="A5360" s="12" t="s">
        <v>5150</v>
      </c>
      <c r="B5360" s="12" t="s">
        <v>94</v>
      </c>
      <c r="C5360" s="12">
        <v>350</v>
      </c>
      <c r="D5360" s="12">
        <v>0.57499999999999996</v>
      </c>
      <c r="E5360" s="12">
        <v>0.53700000000000003</v>
      </c>
      <c r="F5360" s="12">
        <v>0.48099999999999998</v>
      </c>
      <c r="G5360" s="12">
        <v>9422.08</v>
      </c>
      <c r="H5360" s="13">
        <v>1</v>
      </c>
      <c r="I5360" t="str">
        <f>CONCATENATE(Tabela_Brasil[[#This Row],[Município]],"-",Tabela_Brasil[[#This Row],[Estado]])</f>
        <v>Chã Preta-AL</v>
      </c>
      <c r="J5360">
        <f>IF(Tabela_Brasil[[#This Row],[IDHM]]&lt;=0.599,1,0)</f>
        <v>1</v>
      </c>
      <c r="K5360" t="str">
        <f>IF(Tabela_Brasil[[#This Row],[IDHM]]&lt;=0.55,"Baixo",IF(Tabela_Brasil[[#This Row],[IDHM]]&lt;=0.699,"Médio",IF(Tabela_Brasil[[#This Row],[IDHM]]&lt;=0.799,"Alto","Muito Alto")))</f>
        <v>Médio</v>
      </c>
      <c r="L5360" t="str">
        <f>VLOOKUP(Tabela_Brasil[[#This Row],[Estado]],'De-Para_Estado_Regiao'!$B$3:$C$29,2,FALSE)</f>
        <v>Nordeste</v>
      </c>
      <c r="M5360">
        <f>IF(Tabela_Brasil[[#This Row],[IBGE_1-4]]&gt;=951,1,0)</f>
        <v>0</v>
      </c>
      <c r="N5360">
        <f>IF(Tabela_Brasil[[#This Row],[COMP_P]]&lt;=2,1,0)</f>
        <v>1</v>
      </c>
    </row>
    <row r="5361" spans="1:14" x14ac:dyDescent="0.25">
      <c r="A5361" s="9" t="s">
        <v>5151</v>
      </c>
      <c r="B5361" s="9" t="s">
        <v>31</v>
      </c>
      <c r="C5361" s="9">
        <v>400</v>
      </c>
      <c r="D5361" s="9">
        <v>0.63300000000000001</v>
      </c>
      <c r="E5361" s="9">
        <v>0.58499999999999996</v>
      </c>
      <c r="F5361" s="9">
        <v>0.59799999999999998</v>
      </c>
      <c r="G5361" s="9">
        <v>6386.3</v>
      </c>
      <c r="H5361" s="10">
        <v>11</v>
      </c>
      <c r="I5361" t="str">
        <f>CONCATENATE(Tabela_Brasil[[#This Row],[Município]],"-",Tabela_Brasil[[#This Row],[Estado]])</f>
        <v>Groaíras-CE</v>
      </c>
      <c r="J5361">
        <f>IF(Tabela_Brasil[[#This Row],[IDHM]]&lt;=0.599,1,0)</f>
        <v>0</v>
      </c>
      <c r="K5361" t="str">
        <f>IF(Tabela_Brasil[[#This Row],[IDHM]]&lt;=0.55,"Baixo",IF(Tabela_Brasil[[#This Row],[IDHM]]&lt;=0.699,"Médio",IF(Tabela_Brasil[[#This Row],[IDHM]]&lt;=0.799,"Alto","Muito Alto")))</f>
        <v>Médio</v>
      </c>
      <c r="L5361" t="str">
        <f>VLOOKUP(Tabela_Brasil[[#This Row],[Estado]],'De-Para_Estado_Regiao'!$B$3:$C$29,2,FALSE)</f>
        <v>Nordeste</v>
      </c>
      <c r="M5361">
        <f>IF(Tabela_Brasil[[#This Row],[IBGE_1-4]]&gt;=951,1,0)</f>
        <v>0</v>
      </c>
      <c r="N5361">
        <f>IF(Tabela_Brasil[[#This Row],[COMP_P]]&lt;=2,1,0)</f>
        <v>0</v>
      </c>
    </row>
    <row r="5362" spans="1:14" x14ac:dyDescent="0.25">
      <c r="A5362" s="12" t="s">
        <v>5152</v>
      </c>
      <c r="B5362" s="12" t="s">
        <v>82</v>
      </c>
      <c r="C5362" s="12">
        <v>269</v>
      </c>
      <c r="D5362" s="12">
        <v>0.58399999999999996</v>
      </c>
      <c r="E5362" s="12">
        <v>0.54500000000000004</v>
      </c>
      <c r="F5362" s="12">
        <v>0.51400000000000001</v>
      </c>
      <c r="G5362" s="12">
        <v>7024.77</v>
      </c>
      <c r="H5362" s="13">
        <v>2</v>
      </c>
      <c r="I5362" t="str">
        <f>CONCATENATE(Tabela_Brasil[[#This Row],[Município]],"-",Tabela_Brasil[[#This Row],[Estado]])</f>
        <v>Umbuzeiro-PB</v>
      </c>
      <c r="J5362">
        <f>IF(Tabela_Brasil[[#This Row],[IDHM]]&lt;=0.599,1,0)</f>
        <v>1</v>
      </c>
      <c r="K5362" t="str">
        <f>IF(Tabela_Brasil[[#This Row],[IDHM]]&lt;=0.55,"Baixo",IF(Tabela_Brasil[[#This Row],[IDHM]]&lt;=0.699,"Médio",IF(Tabela_Brasil[[#This Row],[IDHM]]&lt;=0.799,"Alto","Muito Alto")))</f>
        <v>Médio</v>
      </c>
      <c r="L5362" t="str">
        <f>VLOOKUP(Tabela_Brasil[[#This Row],[Estado]],'De-Para_Estado_Regiao'!$B$3:$C$29,2,FALSE)</f>
        <v>Nordeste</v>
      </c>
      <c r="M5362">
        <f>IF(Tabela_Brasil[[#This Row],[IBGE_1-4]]&gt;=951,1,0)</f>
        <v>0</v>
      </c>
      <c r="N5362">
        <f>IF(Tabela_Brasil[[#This Row],[COMP_P]]&lt;=2,1,0)</f>
        <v>1</v>
      </c>
    </row>
    <row r="5363" spans="1:14" x14ac:dyDescent="0.25">
      <c r="A5363" s="9" t="s">
        <v>5153</v>
      </c>
      <c r="B5363" s="9" t="s">
        <v>14</v>
      </c>
      <c r="C5363" s="9">
        <v>21</v>
      </c>
      <c r="D5363" s="9">
        <v>0.76400000000000001</v>
      </c>
      <c r="E5363" s="9">
        <v>0.78700000000000003</v>
      </c>
      <c r="F5363" s="9">
        <v>0.66500000000000004</v>
      </c>
      <c r="G5363" s="9">
        <v>31598.84</v>
      </c>
      <c r="H5363" s="10">
        <v>0</v>
      </c>
      <c r="I5363" t="str">
        <f>CONCATENATE(Tabela_Brasil[[#This Row],[Município]],"-",Tabela_Brasil[[#This Row],[Estado]])</f>
        <v>Santo Antônio Do Palma-RS</v>
      </c>
      <c r="J5363">
        <f>IF(Tabela_Brasil[[#This Row],[IDHM]]&lt;=0.599,1,0)</f>
        <v>0</v>
      </c>
      <c r="K5363" t="str">
        <f>IF(Tabela_Brasil[[#This Row],[IDHM]]&lt;=0.55,"Baixo",IF(Tabela_Brasil[[#This Row],[IDHM]]&lt;=0.699,"Médio",IF(Tabela_Brasil[[#This Row],[IDHM]]&lt;=0.799,"Alto","Muito Alto")))</f>
        <v>Alto</v>
      </c>
      <c r="L5363" t="str">
        <f>VLOOKUP(Tabela_Brasil[[#This Row],[Estado]],'De-Para_Estado_Regiao'!$B$3:$C$29,2,FALSE)</f>
        <v>Sul</v>
      </c>
      <c r="M5363">
        <f>IF(Tabela_Brasil[[#This Row],[IBGE_1-4]]&gt;=951,1,0)</f>
        <v>0</v>
      </c>
      <c r="N5363">
        <f>IF(Tabela_Brasil[[#This Row],[COMP_P]]&lt;=2,1,0)</f>
        <v>1</v>
      </c>
    </row>
    <row r="5364" spans="1:14" x14ac:dyDescent="0.25">
      <c r="A5364" s="12" t="s">
        <v>5154</v>
      </c>
      <c r="B5364" s="12" t="s">
        <v>87</v>
      </c>
      <c r="C5364" s="12">
        <v>529</v>
      </c>
      <c r="D5364" s="12">
        <v>0.60399999999999998</v>
      </c>
      <c r="E5364" s="12">
        <v>0.53700000000000003</v>
      </c>
      <c r="F5364" s="12">
        <v>0.54600000000000004</v>
      </c>
      <c r="G5364" s="12">
        <v>5946.04</v>
      </c>
      <c r="H5364" s="13">
        <v>1</v>
      </c>
      <c r="I5364" t="str">
        <f>CONCATENATE(Tabela_Brasil[[#This Row],[Município]],"-",Tabela_Brasil[[#This Row],[Estado]])</f>
        <v>Godofredo Viana-MA</v>
      </c>
      <c r="J5364">
        <f>IF(Tabela_Brasil[[#This Row],[IDHM]]&lt;=0.599,1,0)</f>
        <v>0</v>
      </c>
      <c r="K5364" t="str">
        <f>IF(Tabela_Brasil[[#This Row],[IDHM]]&lt;=0.55,"Baixo",IF(Tabela_Brasil[[#This Row],[IDHM]]&lt;=0.699,"Médio",IF(Tabela_Brasil[[#This Row],[IDHM]]&lt;=0.799,"Alto","Muito Alto")))</f>
        <v>Médio</v>
      </c>
      <c r="L5364" t="str">
        <f>VLOOKUP(Tabela_Brasil[[#This Row],[Estado]],'De-Para_Estado_Regiao'!$B$3:$C$29,2,FALSE)</f>
        <v>Nordeste</v>
      </c>
      <c r="M5364">
        <f>IF(Tabela_Brasil[[#This Row],[IBGE_1-4]]&gt;=951,1,0)</f>
        <v>0</v>
      </c>
      <c r="N5364">
        <f>IF(Tabela_Brasil[[#This Row],[COMP_P]]&lt;=2,1,0)</f>
        <v>1</v>
      </c>
    </row>
    <row r="5365" spans="1:14" x14ac:dyDescent="0.25">
      <c r="A5365" s="9" t="s">
        <v>5155</v>
      </c>
      <c r="B5365" s="9" t="s">
        <v>14</v>
      </c>
      <c r="C5365" s="9">
        <v>19</v>
      </c>
      <c r="D5365" s="9">
        <v>0.68</v>
      </c>
      <c r="E5365" s="9">
        <v>0.68200000000000005</v>
      </c>
      <c r="F5365" s="9">
        <v>0.57699999999999996</v>
      </c>
      <c r="G5365" s="9">
        <v>32300.18</v>
      </c>
      <c r="H5365" s="10">
        <v>1</v>
      </c>
      <c r="I5365" t="str">
        <f>CONCATENATE(Tabela_Brasil[[#This Row],[Município]],"-",Tabela_Brasil[[#This Row],[Estado]])</f>
        <v>Sete De Setembro-RS</v>
      </c>
      <c r="J5365">
        <f>IF(Tabela_Brasil[[#This Row],[IDHM]]&lt;=0.599,1,0)</f>
        <v>0</v>
      </c>
      <c r="K5365" t="str">
        <f>IF(Tabela_Brasil[[#This Row],[IDHM]]&lt;=0.55,"Baixo",IF(Tabela_Brasil[[#This Row],[IDHM]]&lt;=0.699,"Médio",IF(Tabela_Brasil[[#This Row],[IDHM]]&lt;=0.799,"Alto","Muito Alto")))</f>
        <v>Médio</v>
      </c>
      <c r="L5365" t="str">
        <f>VLOOKUP(Tabela_Brasil[[#This Row],[Estado]],'De-Para_Estado_Regiao'!$B$3:$C$29,2,FALSE)</f>
        <v>Sul</v>
      </c>
      <c r="M5365">
        <f>IF(Tabela_Brasil[[#This Row],[IBGE_1-4]]&gt;=951,1,0)</f>
        <v>0</v>
      </c>
      <c r="N5365">
        <f>IF(Tabela_Brasil[[#This Row],[COMP_P]]&lt;=2,1,0)</f>
        <v>1</v>
      </c>
    </row>
    <row r="5366" spans="1:14" x14ac:dyDescent="0.25">
      <c r="A5366" s="12" t="s">
        <v>5156</v>
      </c>
      <c r="B5366" s="12" t="s">
        <v>16</v>
      </c>
      <c r="C5366" s="12">
        <v>180</v>
      </c>
      <c r="D5366" s="12">
        <v>0.66</v>
      </c>
      <c r="E5366" s="12">
        <v>0.622</v>
      </c>
      <c r="F5366" s="12">
        <v>0.55700000000000005</v>
      </c>
      <c r="G5366" s="12">
        <v>13605.42</v>
      </c>
      <c r="H5366" s="13">
        <v>4</v>
      </c>
      <c r="I5366" t="str">
        <f>CONCATENATE(Tabela_Brasil[[#This Row],[Município]],"-",Tabela_Brasil[[#This Row],[Estado]])</f>
        <v>Augusto De Lima-MG</v>
      </c>
      <c r="J5366">
        <f>IF(Tabela_Brasil[[#This Row],[IDHM]]&lt;=0.599,1,0)</f>
        <v>0</v>
      </c>
      <c r="K5366" t="str">
        <f>IF(Tabela_Brasil[[#This Row],[IDHM]]&lt;=0.55,"Baixo",IF(Tabela_Brasil[[#This Row],[IDHM]]&lt;=0.699,"Médio",IF(Tabela_Brasil[[#This Row],[IDHM]]&lt;=0.799,"Alto","Muito Alto")))</f>
        <v>Médio</v>
      </c>
      <c r="L5366" t="str">
        <f>VLOOKUP(Tabela_Brasil[[#This Row],[Estado]],'De-Para_Estado_Regiao'!$B$3:$C$29,2,FALSE)</f>
        <v>Sudeste</v>
      </c>
      <c r="M5366">
        <f>IF(Tabela_Brasil[[#This Row],[IBGE_1-4]]&gt;=951,1,0)</f>
        <v>0</v>
      </c>
      <c r="N5366">
        <f>IF(Tabela_Brasil[[#This Row],[COMP_P]]&lt;=2,1,0)</f>
        <v>0</v>
      </c>
    </row>
    <row r="5367" spans="1:14" x14ac:dyDescent="0.25">
      <c r="A5367" s="9" t="s">
        <v>5157</v>
      </c>
      <c r="B5367" s="9" t="s">
        <v>87</v>
      </c>
      <c r="C5367" s="9">
        <v>496</v>
      </c>
      <c r="D5367" s="9">
        <v>0.502</v>
      </c>
      <c r="E5367" s="9">
        <v>0.48</v>
      </c>
      <c r="F5367" s="9">
        <v>0.36</v>
      </c>
      <c r="G5367" s="9">
        <v>6102.82</v>
      </c>
      <c r="H5367" s="10">
        <v>1</v>
      </c>
      <c r="I5367" t="str">
        <f>CONCATENATE(Tabela_Brasil[[#This Row],[Município]],"-",Tabela_Brasil[[#This Row],[Estado]])</f>
        <v>Lagoa Grande Do Maranhão-MA</v>
      </c>
      <c r="J5367">
        <f>IF(Tabela_Brasil[[#This Row],[IDHM]]&lt;=0.599,1,0)</f>
        <v>1</v>
      </c>
      <c r="K5367" t="str">
        <f>IF(Tabela_Brasil[[#This Row],[IDHM]]&lt;=0.55,"Baixo",IF(Tabela_Brasil[[#This Row],[IDHM]]&lt;=0.699,"Médio",IF(Tabela_Brasil[[#This Row],[IDHM]]&lt;=0.799,"Alto","Muito Alto")))</f>
        <v>Baixo</v>
      </c>
      <c r="L5367" t="str">
        <f>VLOOKUP(Tabela_Brasil[[#This Row],[Estado]],'De-Para_Estado_Regiao'!$B$3:$C$29,2,FALSE)</f>
        <v>Nordeste</v>
      </c>
      <c r="M5367">
        <f>IF(Tabela_Brasil[[#This Row],[IBGE_1-4]]&gt;=951,1,0)</f>
        <v>0</v>
      </c>
      <c r="N5367">
        <f>IF(Tabela_Brasil[[#This Row],[COMP_P]]&lt;=2,1,0)</f>
        <v>1</v>
      </c>
    </row>
    <row r="5368" spans="1:14" x14ac:dyDescent="0.25">
      <c r="A5368" s="12" t="s">
        <v>5158</v>
      </c>
      <c r="B5368" s="12" t="s">
        <v>118</v>
      </c>
      <c r="C5368" s="12">
        <v>373</v>
      </c>
      <c r="D5368" s="12">
        <v>0.63</v>
      </c>
      <c r="E5368" s="12">
        <v>0.56000000000000005</v>
      </c>
      <c r="F5368" s="12">
        <v>0.58299999999999996</v>
      </c>
      <c r="G5368" s="12">
        <v>7101.25</v>
      </c>
      <c r="H5368" s="13">
        <v>0</v>
      </c>
      <c r="I5368" t="str">
        <f>CONCATENATE(Tabela_Brasil[[#This Row],[Município]],"-",Tabela_Brasil[[#This Row],[Estado]])</f>
        <v>Ipiranga Do Piauí-PI</v>
      </c>
      <c r="J5368">
        <f>IF(Tabela_Brasil[[#This Row],[IDHM]]&lt;=0.599,1,0)</f>
        <v>0</v>
      </c>
      <c r="K5368" t="str">
        <f>IF(Tabela_Brasil[[#This Row],[IDHM]]&lt;=0.55,"Baixo",IF(Tabela_Brasil[[#This Row],[IDHM]]&lt;=0.699,"Médio",IF(Tabela_Brasil[[#This Row],[IDHM]]&lt;=0.799,"Alto","Muito Alto")))</f>
        <v>Médio</v>
      </c>
      <c r="L5368" t="str">
        <f>VLOOKUP(Tabela_Brasil[[#This Row],[Estado]],'De-Para_Estado_Regiao'!$B$3:$C$29,2,FALSE)</f>
        <v>Nordeste</v>
      </c>
      <c r="M5368">
        <f>IF(Tabela_Brasil[[#This Row],[IBGE_1-4]]&gt;=951,1,0)</f>
        <v>0</v>
      </c>
      <c r="N5368">
        <f>IF(Tabela_Brasil[[#This Row],[COMP_P]]&lt;=2,1,0)</f>
        <v>1</v>
      </c>
    </row>
    <row r="5369" spans="1:14" x14ac:dyDescent="0.25">
      <c r="A5369" s="9" t="s">
        <v>5159</v>
      </c>
      <c r="B5369" s="9" t="s">
        <v>16</v>
      </c>
      <c r="C5369" s="9">
        <v>195</v>
      </c>
      <c r="D5369" s="9">
        <v>0.65</v>
      </c>
      <c r="E5369" s="9">
        <v>0.65200000000000002</v>
      </c>
      <c r="F5369" s="9">
        <v>0.51200000000000001</v>
      </c>
      <c r="G5369" s="9">
        <v>11841.79</v>
      </c>
      <c r="H5369" s="10">
        <v>2</v>
      </c>
      <c r="I5369" t="str">
        <f>CONCATENATE(Tabela_Brasil[[#This Row],[Município]],"-",Tabela_Brasil[[#This Row],[Estado]])</f>
        <v>Cana Verde-MG</v>
      </c>
      <c r="J5369">
        <f>IF(Tabela_Brasil[[#This Row],[IDHM]]&lt;=0.599,1,0)</f>
        <v>0</v>
      </c>
      <c r="K5369" t="str">
        <f>IF(Tabela_Brasil[[#This Row],[IDHM]]&lt;=0.55,"Baixo",IF(Tabela_Brasil[[#This Row],[IDHM]]&lt;=0.699,"Médio",IF(Tabela_Brasil[[#This Row],[IDHM]]&lt;=0.799,"Alto","Muito Alto")))</f>
        <v>Médio</v>
      </c>
      <c r="L5369" t="str">
        <f>VLOOKUP(Tabela_Brasil[[#This Row],[Estado]],'De-Para_Estado_Regiao'!$B$3:$C$29,2,FALSE)</f>
        <v>Sudeste</v>
      </c>
      <c r="M5369">
        <f>IF(Tabela_Brasil[[#This Row],[IBGE_1-4]]&gt;=951,1,0)</f>
        <v>0</v>
      </c>
      <c r="N5369">
        <f>IF(Tabela_Brasil[[#This Row],[COMP_P]]&lt;=2,1,0)</f>
        <v>1</v>
      </c>
    </row>
    <row r="5370" spans="1:14" x14ac:dyDescent="0.25">
      <c r="A5370" s="12" t="s">
        <v>5160</v>
      </c>
      <c r="B5370" s="12" t="s">
        <v>24</v>
      </c>
      <c r="C5370" s="12">
        <v>359</v>
      </c>
      <c r="D5370" s="12">
        <v>0.57499999999999996</v>
      </c>
      <c r="E5370" s="12">
        <v>0.56999999999999995</v>
      </c>
      <c r="F5370" s="12">
        <v>0.443</v>
      </c>
      <c r="G5370" s="12">
        <v>7360.55</v>
      </c>
      <c r="H5370" s="13">
        <v>15</v>
      </c>
      <c r="I5370" t="str">
        <f>CONCATENATE(Tabela_Brasil[[#This Row],[Município]],"-",Tabela_Brasil[[#This Row],[Estado]])</f>
        <v>Aratuípe-BA</v>
      </c>
      <c r="J5370">
        <f>IF(Tabela_Brasil[[#This Row],[IDHM]]&lt;=0.599,1,0)</f>
        <v>1</v>
      </c>
      <c r="K5370" t="str">
        <f>IF(Tabela_Brasil[[#This Row],[IDHM]]&lt;=0.55,"Baixo",IF(Tabela_Brasil[[#This Row],[IDHM]]&lt;=0.699,"Médio",IF(Tabela_Brasil[[#This Row],[IDHM]]&lt;=0.799,"Alto","Muito Alto")))</f>
        <v>Médio</v>
      </c>
      <c r="L5370" t="str">
        <f>VLOOKUP(Tabela_Brasil[[#This Row],[Estado]],'De-Para_Estado_Regiao'!$B$3:$C$29,2,FALSE)</f>
        <v>Nordeste</v>
      </c>
      <c r="M5370">
        <f>IF(Tabela_Brasil[[#This Row],[IBGE_1-4]]&gt;=951,1,0)</f>
        <v>0</v>
      </c>
      <c r="N5370">
        <f>IF(Tabela_Brasil[[#This Row],[COMP_P]]&lt;=2,1,0)</f>
        <v>0</v>
      </c>
    </row>
    <row r="5371" spans="1:14" x14ac:dyDescent="0.25">
      <c r="A5371" s="9" t="s">
        <v>5161</v>
      </c>
      <c r="B5371" s="9" t="s">
        <v>82</v>
      </c>
      <c r="C5371" s="9">
        <v>348</v>
      </c>
      <c r="D5371" s="9">
        <v>0.64</v>
      </c>
      <c r="E5371" s="9">
        <v>0.61699999999999999</v>
      </c>
      <c r="F5371" s="9">
        <v>0.55800000000000005</v>
      </c>
      <c r="G5371" s="9">
        <v>8683.59</v>
      </c>
      <c r="H5371" s="10">
        <v>12</v>
      </c>
      <c r="I5371" t="str">
        <f>CONCATENATE(Tabela_Brasil[[#This Row],[Município]],"-",Tabela_Brasil[[#This Row],[Estado]])</f>
        <v>São Mamede-PB</v>
      </c>
      <c r="J5371">
        <f>IF(Tabela_Brasil[[#This Row],[IDHM]]&lt;=0.599,1,0)</f>
        <v>0</v>
      </c>
      <c r="K5371" t="str">
        <f>IF(Tabela_Brasil[[#This Row],[IDHM]]&lt;=0.55,"Baixo",IF(Tabela_Brasil[[#This Row],[IDHM]]&lt;=0.699,"Médio",IF(Tabela_Brasil[[#This Row],[IDHM]]&lt;=0.799,"Alto","Muito Alto")))</f>
        <v>Médio</v>
      </c>
      <c r="L5371" t="str">
        <f>VLOOKUP(Tabela_Brasil[[#This Row],[Estado]],'De-Para_Estado_Regiao'!$B$3:$C$29,2,FALSE)</f>
        <v>Nordeste</v>
      </c>
      <c r="M5371">
        <f>IF(Tabela_Brasil[[#This Row],[IBGE_1-4]]&gt;=951,1,0)</f>
        <v>0</v>
      </c>
      <c r="N5371">
        <f>IF(Tabela_Brasil[[#This Row],[COMP_P]]&lt;=2,1,0)</f>
        <v>0</v>
      </c>
    </row>
    <row r="5372" spans="1:14" x14ac:dyDescent="0.25">
      <c r="A5372" s="12" t="s">
        <v>5162</v>
      </c>
      <c r="B5372" s="12" t="s">
        <v>87</v>
      </c>
      <c r="C5372" s="12">
        <v>155</v>
      </c>
      <c r="D5372" s="12">
        <v>0.53200000000000003</v>
      </c>
      <c r="E5372" s="12">
        <v>0.51100000000000001</v>
      </c>
      <c r="F5372" s="12">
        <v>0.40500000000000003</v>
      </c>
      <c r="G5372" s="12">
        <v>8045.02</v>
      </c>
      <c r="H5372" s="13">
        <v>5</v>
      </c>
      <c r="I5372" t="str">
        <f>CONCATENATE(Tabela_Brasil[[#This Row],[Município]],"-",Tabela_Brasil[[#This Row],[Estado]])</f>
        <v>Feira Nova Do Maranhão-MA</v>
      </c>
      <c r="J5372">
        <f>IF(Tabela_Brasil[[#This Row],[IDHM]]&lt;=0.599,1,0)</f>
        <v>1</v>
      </c>
      <c r="K5372" t="str">
        <f>IF(Tabela_Brasil[[#This Row],[IDHM]]&lt;=0.55,"Baixo",IF(Tabela_Brasil[[#This Row],[IDHM]]&lt;=0.699,"Médio",IF(Tabela_Brasil[[#This Row],[IDHM]]&lt;=0.799,"Alto","Muito Alto")))</f>
        <v>Baixo</v>
      </c>
      <c r="L5372" t="str">
        <f>VLOOKUP(Tabela_Brasil[[#This Row],[Estado]],'De-Para_Estado_Regiao'!$B$3:$C$29,2,FALSE)</f>
        <v>Nordeste</v>
      </c>
      <c r="M5372">
        <f>IF(Tabela_Brasil[[#This Row],[IBGE_1-4]]&gt;=951,1,0)</f>
        <v>0</v>
      </c>
      <c r="N5372">
        <f>IF(Tabela_Brasil[[#This Row],[COMP_P]]&lt;=2,1,0)</f>
        <v>0</v>
      </c>
    </row>
    <row r="5373" spans="1:14" x14ac:dyDescent="0.25">
      <c r="A5373" s="9" t="s">
        <v>3393</v>
      </c>
      <c r="B5373" s="9" t="s">
        <v>59</v>
      </c>
      <c r="C5373" s="9">
        <v>79</v>
      </c>
      <c r="D5373" s="9">
        <v>0.65400000000000003</v>
      </c>
      <c r="E5373" s="9">
        <v>0.63900000000000001</v>
      </c>
      <c r="F5373" s="9">
        <v>0.55100000000000005</v>
      </c>
      <c r="G5373" s="9">
        <v>17329</v>
      </c>
      <c r="H5373" s="10">
        <v>1</v>
      </c>
      <c r="I5373" t="str">
        <f>CONCATENATE(Tabela_Brasil[[#This Row],[Município]],"-",Tabela_Brasil[[#This Row],[Estado]])</f>
        <v>Saltinho-SC</v>
      </c>
      <c r="J5373">
        <f>IF(Tabela_Brasil[[#This Row],[IDHM]]&lt;=0.599,1,0)</f>
        <v>0</v>
      </c>
      <c r="K5373" t="str">
        <f>IF(Tabela_Brasil[[#This Row],[IDHM]]&lt;=0.55,"Baixo",IF(Tabela_Brasil[[#This Row],[IDHM]]&lt;=0.699,"Médio",IF(Tabela_Brasil[[#This Row],[IDHM]]&lt;=0.799,"Alto","Muito Alto")))</f>
        <v>Médio</v>
      </c>
      <c r="L5373" t="str">
        <f>VLOOKUP(Tabela_Brasil[[#This Row],[Estado]],'De-Para_Estado_Regiao'!$B$3:$C$29,2,FALSE)</f>
        <v>Sul</v>
      </c>
      <c r="M5373">
        <f>IF(Tabela_Brasil[[#This Row],[IBGE_1-4]]&gt;=951,1,0)</f>
        <v>0</v>
      </c>
      <c r="N5373">
        <f>IF(Tabela_Brasil[[#This Row],[COMP_P]]&lt;=2,1,0)</f>
        <v>1</v>
      </c>
    </row>
    <row r="5374" spans="1:14" x14ac:dyDescent="0.25">
      <c r="A5374" s="12" t="s">
        <v>5163</v>
      </c>
      <c r="B5374" s="12" t="s">
        <v>87</v>
      </c>
      <c r="C5374" s="12">
        <v>267</v>
      </c>
      <c r="D5374" s="12">
        <v>0.58899999999999997</v>
      </c>
      <c r="E5374" s="12">
        <v>0.56100000000000005</v>
      </c>
      <c r="F5374" s="12">
        <v>0.49399999999999999</v>
      </c>
      <c r="G5374" s="12">
        <v>9032.3799999999992</v>
      </c>
      <c r="H5374" s="13">
        <v>9</v>
      </c>
      <c r="I5374" t="str">
        <f>CONCATENATE(Tabela_Brasil[[#This Row],[Município]],"-",Tabela_Brasil[[#This Row],[Estado]])</f>
        <v>Lajeado Novo-MA</v>
      </c>
      <c r="J5374">
        <f>IF(Tabela_Brasil[[#This Row],[IDHM]]&lt;=0.599,1,0)</f>
        <v>1</v>
      </c>
      <c r="K5374" t="str">
        <f>IF(Tabela_Brasil[[#This Row],[IDHM]]&lt;=0.55,"Baixo",IF(Tabela_Brasil[[#This Row],[IDHM]]&lt;=0.699,"Médio",IF(Tabela_Brasil[[#This Row],[IDHM]]&lt;=0.799,"Alto","Muito Alto")))</f>
        <v>Médio</v>
      </c>
      <c r="L5374" t="str">
        <f>VLOOKUP(Tabela_Brasil[[#This Row],[Estado]],'De-Para_Estado_Regiao'!$B$3:$C$29,2,FALSE)</f>
        <v>Nordeste</v>
      </c>
      <c r="M5374">
        <f>IF(Tabela_Brasil[[#This Row],[IBGE_1-4]]&gt;=951,1,0)</f>
        <v>0</v>
      </c>
      <c r="N5374">
        <f>IF(Tabela_Brasil[[#This Row],[COMP_P]]&lt;=2,1,0)</f>
        <v>0</v>
      </c>
    </row>
    <row r="5375" spans="1:14" x14ac:dyDescent="0.25">
      <c r="A5375" s="9" t="s">
        <v>4009</v>
      </c>
      <c r="B5375" s="9" t="s">
        <v>111</v>
      </c>
      <c r="C5375" s="9">
        <v>259</v>
      </c>
      <c r="D5375" s="9">
        <v>0.60399999999999998</v>
      </c>
      <c r="E5375" s="9">
        <v>0.61699999999999999</v>
      </c>
      <c r="F5375" s="9">
        <v>0.47299999999999998</v>
      </c>
      <c r="G5375" s="9">
        <v>11980.53</v>
      </c>
      <c r="H5375" s="10">
        <v>0</v>
      </c>
      <c r="I5375" t="str">
        <f>CONCATENATE(Tabela_Brasil[[#This Row],[Município]],"-",Tabela_Brasil[[#This Row],[Estado]])</f>
        <v>Araguanã-TO</v>
      </c>
      <c r="J5375">
        <f>IF(Tabela_Brasil[[#This Row],[IDHM]]&lt;=0.599,1,0)</f>
        <v>0</v>
      </c>
      <c r="K5375" t="str">
        <f>IF(Tabela_Brasil[[#This Row],[IDHM]]&lt;=0.55,"Baixo",IF(Tabela_Brasil[[#This Row],[IDHM]]&lt;=0.699,"Médio",IF(Tabela_Brasil[[#This Row],[IDHM]]&lt;=0.799,"Alto","Muito Alto")))</f>
        <v>Médio</v>
      </c>
      <c r="L5375" t="str">
        <f>VLOOKUP(Tabela_Brasil[[#This Row],[Estado]],'De-Para_Estado_Regiao'!$B$3:$C$29,2,FALSE)</f>
        <v>Norte</v>
      </c>
      <c r="M5375">
        <f>IF(Tabela_Brasil[[#This Row],[IBGE_1-4]]&gt;=951,1,0)</f>
        <v>0</v>
      </c>
      <c r="N5375">
        <f>IF(Tabela_Brasil[[#This Row],[COMP_P]]&lt;=2,1,0)</f>
        <v>1</v>
      </c>
    </row>
    <row r="5376" spans="1:14" x14ac:dyDescent="0.25">
      <c r="A5376" s="12" t="s">
        <v>5164</v>
      </c>
      <c r="B5376" s="12" t="s">
        <v>72</v>
      </c>
      <c r="C5376" s="12">
        <v>288</v>
      </c>
      <c r="D5376" s="12">
        <v>0.61099999999999999</v>
      </c>
      <c r="E5376" s="12">
        <v>0.58799999999999997</v>
      </c>
      <c r="F5376" s="12">
        <v>0.49299999999999999</v>
      </c>
      <c r="G5376" s="12">
        <v>7960.68</v>
      </c>
      <c r="H5376" s="13">
        <v>3</v>
      </c>
      <c r="I5376" t="str">
        <f>CONCATENATE(Tabela_Brasil[[#This Row],[Município]],"-",Tabela_Brasil[[#This Row],[Estado]])</f>
        <v>São Rafael-RN</v>
      </c>
      <c r="J5376">
        <f>IF(Tabela_Brasil[[#This Row],[IDHM]]&lt;=0.599,1,0)</f>
        <v>0</v>
      </c>
      <c r="K5376" t="str">
        <f>IF(Tabela_Brasil[[#This Row],[IDHM]]&lt;=0.55,"Baixo",IF(Tabela_Brasil[[#This Row],[IDHM]]&lt;=0.699,"Médio",IF(Tabela_Brasil[[#This Row],[IDHM]]&lt;=0.799,"Alto","Muito Alto")))</f>
        <v>Médio</v>
      </c>
      <c r="L5376" t="str">
        <f>VLOOKUP(Tabela_Brasil[[#This Row],[Estado]],'De-Para_Estado_Regiao'!$B$3:$C$29,2,FALSE)</f>
        <v>Nordeste</v>
      </c>
      <c r="M5376">
        <f>IF(Tabela_Brasil[[#This Row],[IBGE_1-4]]&gt;=951,1,0)</f>
        <v>0</v>
      </c>
      <c r="N5376">
        <f>IF(Tabela_Brasil[[#This Row],[COMP_P]]&lt;=2,1,0)</f>
        <v>0</v>
      </c>
    </row>
    <row r="5377" spans="1:14" x14ac:dyDescent="0.25">
      <c r="A5377" s="9" t="s">
        <v>5165</v>
      </c>
      <c r="B5377" s="9" t="s">
        <v>16</v>
      </c>
      <c r="C5377" s="9">
        <v>117</v>
      </c>
      <c r="D5377" s="9">
        <v>0.66</v>
      </c>
      <c r="E5377" s="9">
        <v>0.67500000000000004</v>
      </c>
      <c r="F5377" s="9">
        <v>0.50700000000000001</v>
      </c>
      <c r="G5377" s="9">
        <v>13555.6</v>
      </c>
      <c r="H5377" s="10">
        <v>2</v>
      </c>
      <c r="I5377" t="str">
        <f>CONCATENATE(Tabela_Brasil[[#This Row],[Município]],"-",Tabela_Brasil[[#This Row],[Estado]])</f>
        <v>Jesuânia-MG</v>
      </c>
      <c r="J5377">
        <f>IF(Tabela_Brasil[[#This Row],[IDHM]]&lt;=0.599,1,0)</f>
        <v>0</v>
      </c>
      <c r="K5377" t="str">
        <f>IF(Tabela_Brasil[[#This Row],[IDHM]]&lt;=0.55,"Baixo",IF(Tabela_Brasil[[#This Row],[IDHM]]&lt;=0.699,"Médio",IF(Tabela_Brasil[[#This Row],[IDHM]]&lt;=0.799,"Alto","Muito Alto")))</f>
        <v>Médio</v>
      </c>
      <c r="L5377" t="str">
        <f>VLOOKUP(Tabela_Brasil[[#This Row],[Estado]],'De-Para_Estado_Regiao'!$B$3:$C$29,2,FALSE)</f>
        <v>Sudeste</v>
      </c>
      <c r="M5377">
        <f>IF(Tabela_Brasil[[#This Row],[IBGE_1-4]]&gt;=951,1,0)</f>
        <v>0</v>
      </c>
      <c r="N5377">
        <f>IF(Tabela_Brasil[[#This Row],[COMP_P]]&lt;=2,1,0)</f>
        <v>1</v>
      </c>
    </row>
    <row r="5378" spans="1:14" x14ac:dyDescent="0.25">
      <c r="A5378" s="12" t="s">
        <v>5166</v>
      </c>
      <c r="B5378" s="12" t="s">
        <v>14</v>
      </c>
      <c r="C5378" s="12">
        <v>21</v>
      </c>
      <c r="D5378" s="12">
        <v>0.68</v>
      </c>
      <c r="E5378" s="12">
        <v>0.68</v>
      </c>
      <c r="F5378" s="12">
        <v>0.56899999999999995</v>
      </c>
      <c r="G5378" s="12">
        <v>22232.33</v>
      </c>
      <c r="H5378" s="13">
        <v>2</v>
      </c>
      <c r="I5378" t="str">
        <f>CONCATENATE(Tabela_Brasil[[#This Row],[Município]],"-",Tabela_Brasil[[#This Row],[Estado]])</f>
        <v>Toropi-RS</v>
      </c>
      <c r="J5378">
        <f>IF(Tabela_Brasil[[#This Row],[IDHM]]&lt;=0.599,1,0)</f>
        <v>0</v>
      </c>
      <c r="K5378" t="str">
        <f>IF(Tabela_Brasil[[#This Row],[IDHM]]&lt;=0.55,"Baixo",IF(Tabela_Brasil[[#This Row],[IDHM]]&lt;=0.699,"Médio",IF(Tabela_Brasil[[#This Row],[IDHM]]&lt;=0.799,"Alto","Muito Alto")))</f>
        <v>Médio</v>
      </c>
      <c r="L5378" t="str">
        <f>VLOOKUP(Tabela_Brasil[[#This Row],[Estado]],'De-Para_Estado_Regiao'!$B$3:$C$29,2,FALSE)</f>
        <v>Sul</v>
      </c>
      <c r="M5378">
        <f>IF(Tabela_Brasil[[#This Row],[IBGE_1-4]]&gt;=951,1,0)</f>
        <v>0</v>
      </c>
      <c r="N5378">
        <f>IF(Tabela_Brasil[[#This Row],[COMP_P]]&lt;=2,1,0)</f>
        <v>1</v>
      </c>
    </row>
    <row r="5379" spans="1:14" x14ac:dyDescent="0.25">
      <c r="A5379" s="9" t="s">
        <v>5167</v>
      </c>
      <c r="B5379" s="9" t="s">
        <v>59</v>
      </c>
      <c r="C5379" s="9">
        <v>72</v>
      </c>
      <c r="D5379" s="9">
        <v>0.70599999999999996</v>
      </c>
      <c r="E5379" s="9">
        <v>0.70099999999999996</v>
      </c>
      <c r="F5379" s="9">
        <v>0.61099999999999999</v>
      </c>
      <c r="G5379" s="9">
        <v>22888.080000000002</v>
      </c>
      <c r="H5379" s="10">
        <v>5</v>
      </c>
      <c r="I5379" t="str">
        <f>CONCATENATE(Tabela_Brasil[[#This Row],[Município]],"-",Tabela_Brasil[[#This Row],[Estado]])</f>
        <v>Princesa-SC</v>
      </c>
      <c r="J5379">
        <f>IF(Tabela_Brasil[[#This Row],[IDHM]]&lt;=0.599,1,0)</f>
        <v>0</v>
      </c>
      <c r="K5379" t="str">
        <f>IF(Tabela_Brasil[[#This Row],[IDHM]]&lt;=0.55,"Baixo",IF(Tabela_Brasil[[#This Row],[IDHM]]&lt;=0.699,"Médio",IF(Tabela_Brasil[[#This Row],[IDHM]]&lt;=0.799,"Alto","Muito Alto")))</f>
        <v>Alto</v>
      </c>
      <c r="L5379" t="str">
        <f>VLOOKUP(Tabela_Brasil[[#This Row],[Estado]],'De-Para_Estado_Regiao'!$B$3:$C$29,2,FALSE)</f>
        <v>Sul</v>
      </c>
      <c r="M5379">
        <f>IF(Tabela_Brasil[[#This Row],[IBGE_1-4]]&gt;=951,1,0)</f>
        <v>0</v>
      </c>
      <c r="N5379">
        <f>IF(Tabela_Brasil[[#This Row],[COMP_P]]&lt;=2,1,0)</f>
        <v>0</v>
      </c>
    </row>
    <row r="5380" spans="1:14" x14ac:dyDescent="0.25">
      <c r="A5380" s="12" t="s">
        <v>1804</v>
      </c>
      <c r="B5380" s="12" t="s">
        <v>59</v>
      </c>
      <c r="C5380" s="12">
        <v>36</v>
      </c>
      <c r="D5380" s="12">
        <v>0.72699999999999998</v>
      </c>
      <c r="E5380" s="12">
        <v>0.70499999999999996</v>
      </c>
      <c r="F5380" s="12">
        <v>0.65300000000000002</v>
      </c>
      <c r="G5380" s="12">
        <v>28855.13</v>
      </c>
      <c r="H5380" s="13">
        <v>2</v>
      </c>
      <c r="I5380" t="str">
        <f>CONCATENATE(Tabela_Brasil[[#This Row],[Município]],"-",Tabela_Brasil[[#This Row],[Estado]])</f>
        <v>Santa Helena-SC</v>
      </c>
      <c r="J5380">
        <f>IF(Tabela_Brasil[[#This Row],[IDHM]]&lt;=0.599,1,0)</f>
        <v>0</v>
      </c>
      <c r="K5380" t="str">
        <f>IF(Tabela_Brasil[[#This Row],[IDHM]]&lt;=0.55,"Baixo",IF(Tabela_Brasil[[#This Row],[IDHM]]&lt;=0.699,"Médio",IF(Tabela_Brasil[[#This Row],[IDHM]]&lt;=0.799,"Alto","Muito Alto")))</f>
        <v>Alto</v>
      </c>
      <c r="L5380" t="str">
        <f>VLOOKUP(Tabela_Brasil[[#This Row],[Estado]],'De-Para_Estado_Regiao'!$B$3:$C$29,2,FALSE)</f>
        <v>Sul</v>
      </c>
      <c r="M5380">
        <f>IF(Tabela_Brasil[[#This Row],[IBGE_1-4]]&gt;=951,1,0)</f>
        <v>0</v>
      </c>
      <c r="N5380">
        <f>IF(Tabela_Brasil[[#This Row],[COMP_P]]&lt;=2,1,0)</f>
        <v>1</v>
      </c>
    </row>
    <row r="5381" spans="1:14" x14ac:dyDescent="0.25">
      <c r="A5381" s="9" t="s">
        <v>5168</v>
      </c>
      <c r="B5381" s="9" t="s">
        <v>111</v>
      </c>
      <c r="C5381" s="9">
        <v>167</v>
      </c>
      <c r="D5381" s="9">
        <v>0.621</v>
      </c>
      <c r="E5381" s="9">
        <v>0.59799999999999998</v>
      </c>
      <c r="F5381" s="9">
        <v>0.497</v>
      </c>
      <c r="G5381" s="9">
        <v>12775.33</v>
      </c>
      <c r="H5381" s="10">
        <v>0</v>
      </c>
      <c r="I5381" t="str">
        <f>CONCATENATE(Tabela_Brasil[[#This Row],[Município]],"-",Tabela_Brasil[[#This Row],[Estado]])</f>
        <v>Goianorte-TO</v>
      </c>
      <c r="J5381">
        <f>IF(Tabela_Brasil[[#This Row],[IDHM]]&lt;=0.599,1,0)</f>
        <v>0</v>
      </c>
      <c r="K5381" t="str">
        <f>IF(Tabela_Brasil[[#This Row],[IDHM]]&lt;=0.55,"Baixo",IF(Tabela_Brasil[[#This Row],[IDHM]]&lt;=0.699,"Médio",IF(Tabela_Brasil[[#This Row],[IDHM]]&lt;=0.799,"Alto","Muito Alto")))</f>
        <v>Médio</v>
      </c>
      <c r="L5381" t="str">
        <f>VLOOKUP(Tabela_Brasil[[#This Row],[Estado]],'De-Para_Estado_Regiao'!$B$3:$C$29,2,FALSE)</f>
        <v>Norte</v>
      </c>
      <c r="M5381">
        <f>IF(Tabela_Brasil[[#This Row],[IBGE_1-4]]&gt;=951,1,0)</f>
        <v>0</v>
      </c>
      <c r="N5381">
        <f>IF(Tabela_Brasil[[#This Row],[COMP_P]]&lt;=2,1,0)</f>
        <v>1</v>
      </c>
    </row>
    <row r="5382" spans="1:14" x14ac:dyDescent="0.25">
      <c r="A5382" s="12" t="s">
        <v>5169</v>
      </c>
      <c r="B5382" s="12" t="s">
        <v>31</v>
      </c>
      <c r="C5382" s="12">
        <v>236</v>
      </c>
      <c r="D5382" s="12">
        <v>0.60899999999999999</v>
      </c>
      <c r="E5382" s="12">
        <v>0.54200000000000004</v>
      </c>
      <c r="F5382" s="12">
        <v>0.56200000000000006</v>
      </c>
      <c r="G5382" s="12">
        <v>6908.19</v>
      </c>
      <c r="H5382" s="13">
        <v>0</v>
      </c>
      <c r="I5382" t="str">
        <f>CONCATENATE(Tabela_Brasil[[#This Row],[Município]],"-",Tabela_Brasil[[#This Row],[Estado]])</f>
        <v>Deputado Irapuan Pinheiro-CE</v>
      </c>
      <c r="J5382">
        <f>IF(Tabela_Brasil[[#This Row],[IDHM]]&lt;=0.599,1,0)</f>
        <v>0</v>
      </c>
      <c r="K5382" t="str">
        <f>IF(Tabela_Brasil[[#This Row],[IDHM]]&lt;=0.55,"Baixo",IF(Tabela_Brasil[[#This Row],[IDHM]]&lt;=0.699,"Médio",IF(Tabela_Brasil[[#This Row],[IDHM]]&lt;=0.799,"Alto","Muito Alto")))</f>
        <v>Médio</v>
      </c>
      <c r="L5382" t="str">
        <f>VLOOKUP(Tabela_Brasil[[#This Row],[Estado]],'De-Para_Estado_Regiao'!$B$3:$C$29,2,FALSE)</f>
        <v>Nordeste</v>
      </c>
      <c r="M5382">
        <f>IF(Tabela_Brasil[[#This Row],[IBGE_1-4]]&gt;=951,1,0)</f>
        <v>0</v>
      </c>
      <c r="N5382">
        <f>IF(Tabela_Brasil[[#This Row],[COMP_P]]&lt;=2,1,0)</f>
        <v>1</v>
      </c>
    </row>
    <row r="5383" spans="1:14" x14ac:dyDescent="0.25">
      <c r="A5383" s="9" t="s">
        <v>5170</v>
      </c>
      <c r="B5383" s="9" t="s">
        <v>87</v>
      </c>
      <c r="C5383" s="9">
        <v>355</v>
      </c>
      <c r="D5383" s="9">
        <v>0.49299999999999999</v>
      </c>
      <c r="E5383" s="9">
        <v>0.45</v>
      </c>
      <c r="F5383" s="9">
        <v>0.36899999999999999</v>
      </c>
      <c r="G5383" s="9">
        <v>4766.74</v>
      </c>
      <c r="H5383" s="10">
        <v>0</v>
      </c>
      <c r="I5383" t="str">
        <f>CONCATENATE(Tabela_Brasil[[#This Row],[Município]],"-",Tabela_Brasil[[#This Row],[Estado]])</f>
        <v>Satubinha-MA</v>
      </c>
      <c r="J5383">
        <f>IF(Tabela_Brasil[[#This Row],[IDHM]]&lt;=0.599,1,0)</f>
        <v>1</v>
      </c>
      <c r="K5383" t="str">
        <f>IF(Tabela_Brasil[[#This Row],[IDHM]]&lt;=0.55,"Baixo",IF(Tabela_Brasil[[#This Row],[IDHM]]&lt;=0.699,"Médio",IF(Tabela_Brasil[[#This Row],[IDHM]]&lt;=0.799,"Alto","Muito Alto")))</f>
        <v>Baixo</v>
      </c>
      <c r="L5383" t="str">
        <f>VLOOKUP(Tabela_Brasil[[#This Row],[Estado]],'De-Para_Estado_Regiao'!$B$3:$C$29,2,FALSE)</f>
        <v>Nordeste</v>
      </c>
      <c r="M5383">
        <f>IF(Tabela_Brasil[[#This Row],[IBGE_1-4]]&gt;=951,1,0)</f>
        <v>0</v>
      </c>
      <c r="N5383">
        <f>IF(Tabela_Brasil[[#This Row],[COMP_P]]&lt;=2,1,0)</f>
        <v>1</v>
      </c>
    </row>
    <row r="5384" spans="1:14" x14ac:dyDescent="0.25">
      <c r="A5384" s="12" t="s">
        <v>2249</v>
      </c>
      <c r="B5384" s="12" t="s">
        <v>24</v>
      </c>
      <c r="C5384" s="12">
        <v>341</v>
      </c>
      <c r="D5384" s="12">
        <v>0.64</v>
      </c>
      <c r="E5384" s="12">
        <v>0.60099999999999998</v>
      </c>
      <c r="F5384" s="12">
        <v>0.57499999999999996</v>
      </c>
      <c r="G5384" s="12">
        <v>6969.45</v>
      </c>
      <c r="H5384" s="13">
        <v>9</v>
      </c>
      <c r="I5384" t="str">
        <f>CONCATENATE(Tabela_Brasil[[#This Row],[Município]],"-",Tabela_Brasil[[#This Row],[Estado]])</f>
        <v>São Domingos-BA</v>
      </c>
      <c r="J5384">
        <f>IF(Tabela_Brasil[[#This Row],[IDHM]]&lt;=0.599,1,0)</f>
        <v>0</v>
      </c>
      <c r="K5384" t="str">
        <f>IF(Tabela_Brasil[[#This Row],[IDHM]]&lt;=0.55,"Baixo",IF(Tabela_Brasil[[#This Row],[IDHM]]&lt;=0.699,"Médio",IF(Tabela_Brasil[[#This Row],[IDHM]]&lt;=0.799,"Alto","Muito Alto")))</f>
        <v>Médio</v>
      </c>
      <c r="L5384" t="str">
        <f>VLOOKUP(Tabela_Brasil[[#This Row],[Estado]],'De-Para_Estado_Regiao'!$B$3:$C$29,2,FALSE)</f>
        <v>Nordeste</v>
      </c>
      <c r="M5384">
        <f>IF(Tabela_Brasil[[#This Row],[IBGE_1-4]]&gt;=951,1,0)</f>
        <v>0</v>
      </c>
      <c r="N5384">
        <f>IF(Tabela_Brasil[[#This Row],[COMP_P]]&lt;=2,1,0)</f>
        <v>0</v>
      </c>
    </row>
    <row r="5385" spans="1:14" x14ac:dyDescent="0.25">
      <c r="A5385" s="9" t="s">
        <v>3021</v>
      </c>
      <c r="B5385" s="9" t="s">
        <v>72</v>
      </c>
      <c r="C5385" s="9">
        <v>388</v>
      </c>
      <c r="D5385" s="9">
        <v>0.624</v>
      </c>
      <c r="E5385" s="9">
        <v>0.58599999999999997</v>
      </c>
      <c r="F5385" s="9">
        <v>0.53900000000000003</v>
      </c>
      <c r="G5385" s="9">
        <v>8655.99</v>
      </c>
      <c r="H5385" s="10">
        <v>2</v>
      </c>
      <c r="I5385" t="str">
        <f>CONCATENATE(Tabela_Brasil[[#This Row],[Município]],"-",Tabela_Brasil[[#This Row],[Estado]])</f>
        <v>Itajá-RN</v>
      </c>
      <c r="J5385">
        <f>IF(Tabela_Brasil[[#This Row],[IDHM]]&lt;=0.599,1,0)</f>
        <v>0</v>
      </c>
      <c r="K5385" t="str">
        <f>IF(Tabela_Brasil[[#This Row],[IDHM]]&lt;=0.55,"Baixo",IF(Tabela_Brasil[[#This Row],[IDHM]]&lt;=0.699,"Médio",IF(Tabela_Brasil[[#This Row],[IDHM]]&lt;=0.799,"Alto","Muito Alto")))</f>
        <v>Médio</v>
      </c>
      <c r="L5385" t="str">
        <f>VLOOKUP(Tabela_Brasil[[#This Row],[Estado]],'De-Para_Estado_Regiao'!$B$3:$C$29,2,FALSE)</f>
        <v>Nordeste</v>
      </c>
      <c r="M5385">
        <f>IF(Tabela_Brasil[[#This Row],[IBGE_1-4]]&gt;=951,1,0)</f>
        <v>0</v>
      </c>
      <c r="N5385">
        <f>IF(Tabela_Brasil[[#This Row],[COMP_P]]&lt;=2,1,0)</f>
        <v>1</v>
      </c>
    </row>
    <row r="5386" spans="1:14" x14ac:dyDescent="0.25">
      <c r="A5386" s="12" t="s">
        <v>5171</v>
      </c>
      <c r="B5386" s="12" t="s">
        <v>210</v>
      </c>
      <c r="C5386" s="12">
        <v>144</v>
      </c>
      <c r="D5386" s="12">
        <v>0.57999999999999996</v>
      </c>
      <c r="E5386" s="12">
        <v>0.52800000000000002</v>
      </c>
      <c r="F5386" s="12">
        <v>0.47699999999999998</v>
      </c>
      <c r="G5386" s="12">
        <v>12847.32</v>
      </c>
      <c r="H5386" s="13">
        <v>12</v>
      </c>
      <c r="I5386" t="str">
        <f>CONCATENATE(Tabela_Brasil[[#This Row],[Município]],"-",Tabela_Brasil[[#This Row],[Estado]])</f>
        <v>Itaubal-AP</v>
      </c>
      <c r="J5386">
        <f>IF(Tabela_Brasil[[#This Row],[IDHM]]&lt;=0.599,1,0)</f>
        <v>1</v>
      </c>
      <c r="K5386" t="str">
        <f>IF(Tabela_Brasil[[#This Row],[IDHM]]&lt;=0.55,"Baixo",IF(Tabela_Brasil[[#This Row],[IDHM]]&lt;=0.699,"Médio",IF(Tabela_Brasil[[#This Row],[IDHM]]&lt;=0.799,"Alto","Muito Alto")))</f>
        <v>Médio</v>
      </c>
      <c r="L5386" t="str">
        <f>VLOOKUP(Tabela_Brasil[[#This Row],[Estado]],'De-Para_Estado_Regiao'!$B$3:$C$29,2,FALSE)</f>
        <v>Norte</v>
      </c>
      <c r="M5386">
        <f>IF(Tabela_Brasil[[#This Row],[IBGE_1-4]]&gt;=951,1,0)</f>
        <v>0</v>
      </c>
      <c r="N5386">
        <f>IF(Tabela_Brasil[[#This Row],[COMP_P]]&lt;=2,1,0)</f>
        <v>0</v>
      </c>
    </row>
    <row r="5387" spans="1:14" x14ac:dyDescent="0.25">
      <c r="A5387" s="9" t="s">
        <v>198</v>
      </c>
      <c r="B5387" s="9" t="s">
        <v>16</v>
      </c>
      <c r="C5387" s="9">
        <v>132</v>
      </c>
      <c r="D5387" s="9">
        <v>0.66</v>
      </c>
      <c r="E5387" s="9">
        <v>0.66</v>
      </c>
      <c r="F5387" s="9">
        <v>0.54600000000000004</v>
      </c>
      <c r="G5387" s="9">
        <v>10463.530000000001</v>
      </c>
      <c r="H5387" s="10">
        <v>2</v>
      </c>
      <c r="I5387" t="str">
        <f>CONCATENATE(Tabela_Brasil[[#This Row],[Município]],"-",Tabela_Brasil[[#This Row],[Estado]])</f>
        <v>Toledo-MG</v>
      </c>
      <c r="J5387">
        <f>IF(Tabela_Brasil[[#This Row],[IDHM]]&lt;=0.599,1,0)</f>
        <v>0</v>
      </c>
      <c r="K5387" t="str">
        <f>IF(Tabela_Brasil[[#This Row],[IDHM]]&lt;=0.55,"Baixo",IF(Tabela_Brasil[[#This Row],[IDHM]]&lt;=0.699,"Médio",IF(Tabela_Brasil[[#This Row],[IDHM]]&lt;=0.799,"Alto","Muito Alto")))</f>
        <v>Médio</v>
      </c>
      <c r="L5387" t="str">
        <f>VLOOKUP(Tabela_Brasil[[#This Row],[Estado]],'De-Para_Estado_Regiao'!$B$3:$C$29,2,FALSE)</f>
        <v>Sudeste</v>
      </c>
      <c r="M5387">
        <f>IF(Tabela_Brasil[[#This Row],[IBGE_1-4]]&gt;=951,1,0)</f>
        <v>0</v>
      </c>
      <c r="N5387">
        <f>IF(Tabela_Brasil[[#This Row],[COMP_P]]&lt;=2,1,0)</f>
        <v>1</v>
      </c>
    </row>
    <row r="5388" spans="1:14" x14ac:dyDescent="0.25">
      <c r="A5388" s="12" t="s">
        <v>5172</v>
      </c>
      <c r="B5388" s="12" t="s">
        <v>14</v>
      </c>
      <c r="C5388" s="12">
        <v>56</v>
      </c>
      <c r="D5388" s="12">
        <v>0.67</v>
      </c>
      <c r="E5388" s="12">
        <v>0.64600000000000002</v>
      </c>
      <c r="F5388" s="12">
        <v>0.57099999999999995</v>
      </c>
      <c r="G5388" s="12">
        <v>25383.119999999999</v>
      </c>
      <c r="H5388" s="13">
        <v>3</v>
      </c>
      <c r="I5388" t="str">
        <f>CONCATENATE(Tabela_Brasil[[#This Row],[Município]],"-",Tabela_Brasil[[#This Row],[Estado]])</f>
        <v>Faxinalzinho-RS</v>
      </c>
      <c r="J5388">
        <f>IF(Tabela_Brasil[[#This Row],[IDHM]]&lt;=0.599,1,0)</f>
        <v>0</v>
      </c>
      <c r="K5388" t="str">
        <f>IF(Tabela_Brasil[[#This Row],[IDHM]]&lt;=0.55,"Baixo",IF(Tabela_Brasil[[#This Row],[IDHM]]&lt;=0.699,"Médio",IF(Tabela_Brasil[[#This Row],[IDHM]]&lt;=0.799,"Alto","Muito Alto")))</f>
        <v>Médio</v>
      </c>
      <c r="L5388" t="str">
        <f>VLOOKUP(Tabela_Brasil[[#This Row],[Estado]],'De-Para_Estado_Regiao'!$B$3:$C$29,2,FALSE)</f>
        <v>Sul</v>
      </c>
      <c r="M5388">
        <f>IF(Tabela_Brasil[[#This Row],[IBGE_1-4]]&gt;=951,1,0)</f>
        <v>0</v>
      </c>
      <c r="N5388">
        <f>IF(Tabela_Brasil[[#This Row],[COMP_P]]&lt;=2,1,0)</f>
        <v>0</v>
      </c>
    </row>
    <row r="5389" spans="1:14" x14ac:dyDescent="0.25">
      <c r="A5389" s="9" t="s">
        <v>5173</v>
      </c>
      <c r="B5389" s="9" t="s">
        <v>72</v>
      </c>
      <c r="C5389" s="9">
        <v>172</v>
      </c>
      <c r="D5389" s="9">
        <v>0.623</v>
      </c>
      <c r="E5389" s="9">
        <v>0.57799999999999996</v>
      </c>
      <c r="F5389" s="9">
        <v>0.54600000000000004</v>
      </c>
      <c r="G5389" s="9">
        <v>10523.94</v>
      </c>
      <c r="H5389" s="10">
        <v>2</v>
      </c>
      <c r="I5389" t="str">
        <f>CONCATENATE(Tabela_Brasil[[#This Row],[Município]],"-",Tabela_Brasil[[#This Row],[Estado]])</f>
        <v>Equador-RN</v>
      </c>
      <c r="J5389">
        <f>IF(Tabela_Brasil[[#This Row],[IDHM]]&lt;=0.599,1,0)</f>
        <v>0</v>
      </c>
      <c r="K5389" t="str">
        <f>IF(Tabela_Brasil[[#This Row],[IDHM]]&lt;=0.55,"Baixo",IF(Tabela_Brasil[[#This Row],[IDHM]]&lt;=0.699,"Médio",IF(Tabela_Brasil[[#This Row],[IDHM]]&lt;=0.799,"Alto","Muito Alto")))</f>
        <v>Médio</v>
      </c>
      <c r="L5389" t="str">
        <f>VLOOKUP(Tabela_Brasil[[#This Row],[Estado]],'De-Para_Estado_Regiao'!$B$3:$C$29,2,FALSE)</f>
        <v>Nordeste</v>
      </c>
      <c r="M5389">
        <f>IF(Tabela_Brasil[[#This Row],[IBGE_1-4]]&gt;=951,1,0)</f>
        <v>0</v>
      </c>
      <c r="N5389">
        <f>IF(Tabela_Brasil[[#This Row],[COMP_P]]&lt;=2,1,0)</f>
        <v>1</v>
      </c>
    </row>
    <row r="5390" spans="1:14" x14ac:dyDescent="0.25">
      <c r="A5390" s="12" t="s">
        <v>3398</v>
      </c>
      <c r="B5390" s="12" t="s">
        <v>72</v>
      </c>
      <c r="C5390" s="12">
        <v>252</v>
      </c>
      <c r="D5390" s="12">
        <v>0.56899999999999995</v>
      </c>
      <c r="E5390" s="12">
        <v>0.56100000000000005</v>
      </c>
      <c r="F5390" s="12">
        <v>0.46200000000000002</v>
      </c>
      <c r="G5390" s="12">
        <v>9243.58</v>
      </c>
      <c r="H5390" s="13">
        <v>2</v>
      </c>
      <c r="I5390" t="str">
        <f>CONCATENATE(Tabela_Brasil[[#This Row],[Município]],"-",Tabela_Brasil[[#This Row],[Estado]])</f>
        <v>Jandaíra-RN</v>
      </c>
      <c r="J5390">
        <f>IF(Tabela_Brasil[[#This Row],[IDHM]]&lt;=0.599,1,0)</f>
        <v>1</v>
      </c>
      <c r="K5390" t="str">
        <f>IF(Tabela_Brasil[[#This Row],[IDHM]]&lt;=0.55,"Baixo",IF(Tabela_Brasil[[#This Row],[IDHM]]&lt;=0.699,"Médio",IF(Tabela_Brasil[[#This Row],[IDHM]]&lt;=0.799,"Alto","Muito Alto")))</f>
        <v>Médio</v>
      </c>
      <c r="L5390" t="str">
        <f>VLOOKUP(Tabela_Brasil[[#This Row],[Estado]],'De-Para_Estado_Regiao'!$B$3:$C$29,2,FALSE)</f>
        <v>Nordeste</v>
      </c>
      <c r="M5390">
        <f>IF(Tabela_Brasil[[#This Row],[IBGE_1-4]]&gt;=951,1,0)</f>
        <v>0</v>
      </c>
      <c r="N5390">
        <f>IF(Tabela_Brasil[[#This Row],[COMP_P]]&lt;=2,1,0)</f>
        <v>1</v>
      </c>
    </row>
    <row r="5391" spans="1:14" x14ac:dyDescent="0.25">
      <c r="A5391" s="9" t="s">
        <v>5174</v>
      </c>
      <c r="B5391" s="9" t="s">
        <v>14</v>
      </c>
      <c r="C5391" s="9">
        <v>27</v>
      </c>
      <c r="D5391" s="9">
        <v>0.66400000000000003</v>
      </c>
      <c r="E5391" s="9">
        <v>0.64400000000000002</v>
      </c>
      <c r="F5391" s="9">
        <v>0.56599999999999995</v>
      </c>
      <c r="G5391" s="9">
        <v>32121.96</v>
      </c>
      <c r="H5391" s="10">
        <v>3</v>
      </c>
      <c r="I5391" t="str">
        <f>CONCATENATE(Tabela_Brasil[[#This Row],[Município]],"-",Tabela_Brasil[[#This Row],[Estado]])</f>
        <v>São Pedro Das Missões-RS</v>
      </c>
      <c r="J5391">
        <f>IF(Tabela_Brasil[[#This Row],[IDHM]]&lt;=0.599,1,0)</f>
        <v>0</v>
      </c>
      <c r="K5391" t="str">
        <f>IF(Tabela_Brasil[[#This Row],[IDHM]]&lt;=0.55,"Baixo",IF(Tabela_Brasil[[#This Row],[IDHM]]&lt;=0.699,"Médio",IF(Tabela_Brasil[[#This Row],[IDHM]]&lt;=0.799,"Alto","Muito Alto")))</f>
        <v>Médio</v>
      </c>
      <c r="L5391" t="str">
        <f>VLOOKUP(Tabela_Brasil[[#This Row],[Estado]],'De-Para_Estado_Regiao'!$B$3:$C$29,2,FALSE)</f>
        <v>Sul</v>
      </c>
      <c r="M5391">
        <f>IF(Tabela_Brasil[[#This Row],[IBGE_1-4]]&gt;=951,1,0)</f>
        <v>0</v>
      </c>
      <c r="N5391">
        <f>IF(Tabela_Brasil[[#This Row],[COMP_P]]&lt;=2,1,0)</f>
        <v>0</v>
      </c>
    </row>
    <row r="5392" spans="1:14" x14ac:dyDescent="0.25">
      <c r="A5392" s="12" t="s">
        <v>5175</v>
      </c>
      <c r="B5392" s="12" t="s">
        <v>7</v>
      </c>
      <c r="C5392" s="12">
        <v>167</v>
      </c>
      <c r="D5392" s="12">
        <v>0.68799999999999994</v>
      </c>
      <c r="E5392" s="12">
        <v>0.67900000000000005</v>
      </c>
      <c r="F5392" s="12">
        <v>0.60299999999999998</v>
      </c>
      <c r="G5392" s="12">
        <v>17169.580000000002</v>
      </c>
      <c r="H5392" s="13">
        <v>1</v>
      </c>
      <c r="I5392" t="str">
        <f>CONCATENATE(Tabela_Brasil[[#This Row],[Município]],"-",Tabela_Brasil[[#This Row],[Estado]])</f>
        <v>Sarutaiá-SP</v>
      </c>
      <c r="J5392">
        <f>IF(Tabela_Brasil[[#This Row],[IDHM]]&lt;=0.599,1,0)</f>
        <v>0</v>
      </c>
      <c r="K5392" t="str">
        <f>IF(Tabela_Brasil[[#This Row],[IDHM]]&lt;=0.55,"Baixo",IF(Tabela_Brasil[[#This Row],[IDHM]]&lt;=0.699,"Médio",IF(Tabela_Brasil[[#This Row],[IDHM]]&lt;=0.799,"Alto","Muito Alto")))</f>
        <v>Médio</v>
      </c>
      <c r="L5392" t="str">
        <f>VLOOKUP(Tabela_Brasil[[#This Row],[Estado]],'De-Para_Estado_Regiao'!$B$3:$C$29,2,FALSE)</f>
        <v>Sudeste</v>
      </c>
      <c r="M5392">
        <f>IF(Tabela_Brasil[[#This Row],[IBGE_1-4]]&gt;=951,1,0)</f>
        <v>0</v>
      </c>
      <c r="N5392">
        <f>IF(Tabela_Brasil[[#This Row],[COMP_P]]&lt;=2,1,0)</f>
        <v>1</v>
      </c>
    </row>
    <row r="5393" spans="1:14" x14ac:dyDescent="0.25">
      <c r="A5393" s="9" t="s">
        <v>5176</v>
      </c>
      <c r="B5393" s="9" t="s">
        <v>16</v>
      </c>
      <c r="C5393" s="9">
        <v>300</v>
      </c>
      <c r="D5393" s="9">
        <v>0.59899999999999998</v>
      </c>
      <c r="E5393" s="9">
        <v>0.57499999999999996</v>
      </c>
      <c r="F5393" s="9">
        <v>0.47099999999999997</v>
      </c>
      <c r="G5393" s="9">
        <v>9994.0499999999993</v>
      </c>
      <c r="H5393" s="10">
        <v>3</v>
      </c>
      <c r="I5393" t="str">
        <f>CONCATENATE(Tabela_Brasil[[#This Row],[Município]],"-",Tabela_Brasil[[#This Row],[Estado]])</f>
        <v>Padre Carvalho-MG</v>
      </c>
      <c r="J5393">
        <f>IF(Tabela_Brasil[[#This Row],[IDHM]]&lt;=0.599,1,0)</f>
        <v>1</v>
      </c>
      <c r="K5393" t="str">
        <f>IF(Tabela_Brasil[[#This Row],[IDHM]]&lt;=0.55,"Baixo",IF(Tabela_Brasil[[#This Row],[IDHM]]&lt;=0.699,"Médio",IF(Tabela_Brasil[[#This Row],[IDHM]]&lt;=0.799,"Alto","Muito Alto")))</f>
        <v>Médio</v>
      </c>
      <c r="L5393" t="str">
        <f>VLOOKUP(Tabela_Brasil[[#This Row],[Estado]],'De-Para_Estado_Regiao'!$B$3:$C$29,2,FALSE)</f>
        <v>Sudeste</v>
      </c>
      <c r="M5393">
        <f>IF(Tabela_Brasil[[#This Row],[IBGE_1-4]]&gt;=951,1,0)</f>
        <v>0</v>
      </c>
      <c r="N5393">
        <f>IF(Tabela_Brasil[[#This Row],[COMP_P]]&lt;=2,1,0)</f>
        <v>0</v>
      </c>
    </row>
    <row r="5394" spans="1:14" x14ac:dyDescent="0.25">
      <c r="A5394" s="12" t="s">
        <v>5177</v>
      </c>
      <c r="B5394" s="12" t="s">
        <v>29</v>
      </c>
      <c r="C5394" s="12">
        <v>127</v>
      </c>
      <c r="D5394" s="12">
        <v>0.67</v>
      </c>
      <c r="E5394" s="12">
        <v>0.66100000000000003</v>
      </c>
      <c r="F5394" s="12">
        <v>0.56000000000000005</v>
      </c>
      <c r="G5394" s="12">
        <v>18332.07</v>
      </c>
      <c r="H5394" s="13">
        <v>0</v>
      </c>
      <c r="I5394" t="str">
        <f>CONCATENATE(Tabela_Brasil[[#This Row],[Município]],"-",Tabela_Brasil[[#This Row],[Estado]])</f>
        <v>Salto Do Céu-MT</v>
      </c>
      <c r="J5394">
        <f>IF(Tabela_Brasil[[#This Row],[IDHM]]&lt;=0.599,1,0)</f>
        <v>0</v>
      </c>
      <c r="K5394" t="str">
        <f>IF(Tabela_Brasil[[#This Row],[IDHM]]&lt;=0.55,"Baixo",IF(Tabela_Brasil[[#This Row],[IDHM]]&lt;=0.699,"Médio",IF(Tabela_Brasil[[#This Row],[IDHM]]&lt;=0.799,"Alto","Muito Alto")))</f>
        <v>Médio</v>
      </c>
      <c r="L5394" t="str">
        <f>VLOOKUP(Tabela_Brasil[[#This Row],[Estado]],'De-Para_Estado_Regiao'!$B$3:$C$29,2,FALSE)</f>
        <v>Centro-Oeste</v>
      </c>
      <c r="M5394">
        <f>IF(Tabela_Brasil[[#This Row],[IBGE_1-4]]&gt;=951,1,0)</f>
        <v>0</v>
      </c>
      <c r="N5394">
        <f>IF(Tabela_Brasil[[#This Row],[COMP_P]]&lt;=2,1,0)</f>
        <v>1</v>
      </c>
    </row>
    <row r="5395" spans="1:14" x14ac:dyDescent="0.25">
      <c r="A5395" s="9" t="s">
        <v>5178</v>
      </c>
      <c r="B5395" s="9" t="s">
        <v>7</v>
      </c>
      <c r="C5395" s="9">
        <v>145</v>
      </c>
      <c r="D5395" s="9">
        <v>0.747</v>
      </c>
      <c r="E5395" s="9">
        <v>0.71099999999999997</v>
      </c>
      <c r="F5395" s="9">
        <v>0.71199999999999997</v>
      </c>
      <c r="G5395" s="9">
        <v>17926.03</v>
      </c>
      <c r="H5395" s="10">
        <v>3</v>
      </c>
      <c r="I5395" t="str">
        <f>CONCATENATE(Tabela_Brasil[[#This Row],[Município]],"-",Tabela_Brasil[[#This Row],[Estado]])</f>
        <v>Elisiário-SP</v>
      </c>
      <c r="J5395">
        <f>IF(Tabela_Brasil[[#This Row],[IDHM]]&lt;=0.599,1,0)</f>
        <v>0</v>
      </c>
      <c r="K5395" t="str">
        <f>IF(Tabela_Brasil[[#This Row],[IDHM]]&lt;=0.55,"Baixo",IF(Tabela_Brasil[[#This Row],[IDHM]]&lt;=0.699,"Médio",IF(Tabela_Brasil[[#This Row],[IDHM]]&lt;=0.799,"Alto","Muito Alto")))</f>
        <v>Alto</v>
      </c>
      <c r="L5395" t="str">
        <f>VLOOKUP(Tabela_Brasil[[#This Row],[Estado]],'De-Para_Estado_Regiao'!$B$3:$C$29,2,FALSE)</f>
        <v>Sudeste</v>
      </c>
      <c r="M5395">
        <f>IF(Tabela_Brasil[[#This Row],[IBGE_1-4]]&gt;=951,1,0)</f>
        <v>0</v>
      </c>
      <c r="N5395">
        <f>IF(Tabela_Brasil[[#This Row],[COMP_P]]&lt;=2,1,0)</f>
        <v>0</v>
      </c>
    </row>
    <row r="5396" spans="1:14" x14ac:dyDescent="0.25">
      <c r="A5396" s="12" t="s">
        <v>5179</v>
      </c>
      <c r="B5396" s="12" t="s">
        <v>118</v>
      </c>
      <c r="C5396" s="12">
        <v>564</v>
      </c>
      <c r="D5396" s="12">
        <v>0.56200000000000006</v>
      </c>
      <c r="E5396" s="12">
        <v>0.57799999999999996</v>
      </c>
      <c r="F5396" s="12">
        <v>0.438</v>
      </c>
      <c r="G5396" s="12">
        <v>7524.51</v>
      </c>
      <c r="H5396" s="13">
        <v>18</v>
      </c>
      <c r="I5396" t="str">
        <f>CONCATENATE(Tabela_Brasil[[#This Row],[Município]],"-",Tabela_Brasil[[#This Row],[Estado]])</f>
        <v>Marcolândia-PI</v>
      </c>
      <c r="J5396">
        <f>IF(Tabela_Brasil[[#This Row],[IDHM]]&lt;=0.599,1,0)</f>
        <v>1</v>
      </c>
      <c r="K5396" t="str">
        <f>IF(Tabela_Brasil[[#This Row],[IDHM]]&lt;=0.55,"Baixo",IF(Tabela_Brasil[[#This Row],[IDHM]]&lt;=0.699,"Médio",IF(Tabela_Brasil[[#This Row],[IDHM]]&lt;=0.799,"Alto","Muito Alto")))</f>
        <v>Médio</v>
      </c>
      <c r="L5396" t="str">
        <f>VLOOKUP(Tabela_Brasil[[#This Row],[Estado]],'De-Para_Estado_Regiao'!$B$3:$C$29,2,FALSE)</f>
        <v>Nordeste</v>
      </c>
      <c r="M5396">
        <f>IF(Tabela_Brasil[[#This Row],[IBGE_1-4]]&gt;=951,1,0)</f>
        <v>0</v>
      </c>
      <c r="N5396">
        <f>IF(Tabela_Brasil[[#This Row],[COMP_P]]&lt;=2,1,0)</f>
        <v>0</v>
      </c>
    </row>
    <row r="5397" spans="1:14" x14ac:dyDescent="0.25">
      <c r="A5397" s="9" t="s">
        <v>5180</v>
      </c>
      <c r="B5397" s="9" t="s">
        <v>14</v>
      </c>
      <c r="C5397" s="9">
        <v>22</v>
      </c>
      <c r="D5397" s="9">
        <v>0.71099999999999997</v>
      </c>
      <c r="E5397" s="9">
        <v>0.72</v>
      </c>
      <c r="F5397" s="9">
        <v>0.59299999999999997</v>
      </c>
      <c r="G5397" s="9">
        <v>19494.98</v>
      </c>
      <c r="H5397" s="10">
        <v>5</v>
      </c>
      <c r="I5397" t="str">
        <f>CONCATENATE(Tabela_Brasil[[#This Row],[Município]],"-",Tabela_Brasil[[#This Row],[Estado]])</f>
        <v>Morrinhos Do Sul-RS</v>
      </c>
      <c r="J5397">
        <f>IF(Tabela_Brasil[[#This Row],[IDHM]]&lt;=0.599,1,0)</f>
        <v>0</v>
      </c>
      <c r="K5397" t="str">
        <f>IF(Tabela_Brasil[[#This Row],[IDHM]]&lt;=0.55,"Baixo",IF(Tabela_Brasil[[#This Row],[IDHM]]&lt;=0.699,"Médio",IF(Tabela_Brasil[[#This Row],[IDHM]]&lt;=0.799,"Alto","Muito Alto")))</f>
        <v>Alto</v>
      </c>
      <c r="L5397" t="str">
        <f>VLOOKUP(Tabela_Brasil[[#This Row],[Estado]],'De-Para_Estado_Regiao'!$B$3:$C$29,2,FALSE)</f>
        <v>Sul</v>
      </c>
      <c r="M5397">
        <f>IF(Tabela_Brasil[[#This Row],[IBGE_1-4]]&gt;=951,1,0)</f>
        <v>0</v>
      </c>
      <c r="N5397">
        <f>IF(Tabela_Brasil[[#This Row],[COMP_P]]&lt;=2,1,0)</f>
        <v>0</v>
      </c>
    </row>
    <row r="5398" spans="1:14" x14ac:dyDescent="0.25">
      <c r="A5398" s="12" t="s">
        <v>2829</v>
      </c>
      <c r="B5398" s="12" t="s">
        <v>111</v>
      </c>
      <c r="C5398" s="12">
        <v>260</v>
      </c>
      <c r="D5398" s="12">
        <v>0.66</v>
      </c>
      <c r="E5398" s="12">
        <v>0.621</v>
      </c>
      <c r="F5398" s="12">
        <v>0.55500000000000005</v>
      </c>
      <c r="G5398" s="12">
        <v>13408.17</v>
      </c>
      <c r="H5398" s="13">
        <v>0</v>
      </c>
      <c r="I5398" t="str">
        <f>CONCATENATE(Tabela_Brasil[[#This Row],[Município]],"-",Tabela_Brasil[[#This Row],[Estado]])</f>
        <v>Bom Jesus Do Tocantins-TO</v>
      </c>
      <c r="J5398">
        <f>IF(Tabela_Brasil[[#This Row],[IDHM]]&lt;=0.599,1,0)</f>
        <v>0</v>
      </c>
      <c r="K5398" t="str">
        <f>IF(Tabela_Brasil[[#This Row],[IDHM]]&lt;=0.55,"Baixo",IF(Tabela_Brasil[[#This Row],[IDHM]]&lt;=0.699,"Médio",IF(Tabela_Brasil[[#This Row],[IDHM]]&lt;=0.799,"Alto","Muito Alto")))</f>
        <v>Médio</v>
      </c>
      <c r="L5398" t="str">
        <f>VLOOKUP(Tabela_Brasil[[#This Row],[Estado]],'De-Para_Estado_Regiao'!$B$3:$C$29,2,FALSE)</f>
        <v>Norte</v>
      </c>
      <c r="M5398">
        <f>IF(Tabela_Brasil[[#This Row],[IBGE_1-4]]&gt;=951,1,0)</f>
        <v>0</v>
      </c>
      <c r="N5398">
        <f>IF(Tabela_Brasil[[#This Row],[COMP_P]]&lt;=2,1,0)</f>
        <v>1</v>
      </c>
    </row>
    <row r="5399" spans="1:14" x14ac:dyDescent="0.25">
      <c r="A5399" s="9" t="s">
        <v>5181</v>
      </c>
      <c r="B5399" s="9" t="s">
        <v>210</v>
      </c>
      <c r="C5399" s="9">
        <v>215</v>
      </c>
      <c r="D5399" s="9">
        <v>0.61399999999999999</v>
      </c>
      <c r="E5399" s="9">
        <v>0.53900000000000003</v>
      </c>
      <c r="F5399" s="9">
        <v>0.54400000000000004</v>
      </c>
      <c r="G5399" s="9">
        <v>13213.94</v>
      </c>
      <c r="H5399" s="10">
        <v>6</v>
      </c>
      <c r="I5399" t="str">
        <f>CONCATENATE(Tabela_Brasil[[#This Row],[Município]],"-",Tabela_Brasil[[#This Row],[Estado]])</f>
        <v>Pracuúba-AP</v>
      </c>
      <c r="J5399">
        <f>IF(Tabela_Brasil[[#This Row],[IDHM]]&lt;=0.599,1,0)</f>
        <v>0</v>
      </c>
      <c r="K5399" t="str">
        <f>IF(Tabela_Brasil[[#This Row],[IDHM]]&lt;=0.55,"Baixo",IF(Tabela_Brasil[[#This Row],[IDHM]]&lt;=0.699,"Médio",IF(Tabela_Brasil[[#This Row],[IDHM]]&lt;=0.799,"Alto","Muito Alto")))</f>
        <v>Médio</v>
      </c>
      <c r="L5399" t="str">
        <f>VLOOKUP(Tabela_Brasil[[#This Row],[Estado]],'De-Para_Estado_Regiao'!$B$3:$C$29,2,FALSE)</f>
        <v>Norte</v>
      </c>
      <c r="M5399">
        <f>IF(Tabela_Brasil[[#This Row],[IBGE_1-4]]&gt;=951,1,0)</f>
        <v>0</v>
      </c>
      <c r="N5399">
        <f>IF(Tabela_Brasil[[#This Row],[COMP_P]]&lt;=2,1,0)</f>
        <v>0</v>
      </c>
    </row>
    <row r="5400" spans="1:14" x14ac:dyDescent="0.25">
      <c r="A5400" s="12" t="s">
        <v>5182</v>
      </c>
      <c r="B5400" s="12" t="s">
        <v>111</v>
      </c>
      <c r="C5400" s="12">
        <v>144</v>
      </c>
      <c r="D5400" s="12">
        <v>0.62</v>
      </c>
      <c r="E5400" s="12">
        <v>0.59</v>
      </c>
      <c r="F5400" s="12">
        <v>0.497</v>
      </c>
      <c r="G5400" s="12">
        <v>18274.93</v>
      </c>
      <c r="H5400" s="13">
        <v>1</v>
      </c>
      <c r="I5400" t="str">
        <f>CONCATENATE(Tabela_Brasil[[#This Row],[Município]],"-",Tabela_Brasil[[#This Row],[Estado]])</f>
        <v>Chapada Da Natividade-TO</v>
      </c>
      <c r="J5400">
        <f>IF(Tabela_Brasil[[#This Row],[IDHM]]&lt;=0.599,1,0)</f>
        <v>0</v>
      </c>
      <c r="K5400" t="str">
        <f>IF(Tabela_Brasil[[#This Row],[IDHM]]&lt;=0.55,"Baixo",IF(Tabela_Brasil[[#This Row],[IDHM]]&lt;=0.699,"Médio",IF(Tabela_Brasil[[#This Row],[IDHM]]&lt;=0.799,"Alto","Muito Alto")))</f>
        <v>Médio</v>
      </c>
      <c r="L5400" t="str">
        <f>VLOOKUP(Tabela_Brasil[[#This Row],[Estado]],'De-Para_Estado_Regiao'!$B$3:$C$29,2,FALSE)</f>
        <v>Norte</v>
      </c>
      <c r="M5400">
        <f>IF(Tabela_Brasil[[#This Row],[IBGE_1-4]]&gt;=951,1,0)</f>
        <v>0</v>
      </c>
      <c r="N5400">
        <f>IF(Tabela_Brasil[[#This Row],[COMP_P]]&lt;=2,1,0)</f>
        <v>1</v>
      </c>
    </row>
    <row r="5401" spans="1:14" x14ac:dyDescent="0.25">
      <c r="A5401" s="9" t="s">
        <v>2468</v>
      </c>
      <c r="B5401" s="9" t="s">
        <v>24</v>
      </c>
      <c r="C5401" s="9">
        <v>248</v>
      </c>
      <c r="D5401" s="9">
        <v>0.56499999999999995</v>
      </c>
      <c r="E5401" s="9">
        <v>0.53100000000000003</v>
      </c>
      <c r="F5401" s="9">
        <v>0.46300000000000002</v>
      </c>
      <c r="G5401" s="9">
        <v>6043.9</v>
      </c>
      <c r="H5401" s="10">
        <v>2</v>
      </c>
      <c r="I5401" t="str">
        <f>CONCATENATE(Tabela_Brasil[[#This Row],[Município]],"-",Tabela_Brasil[[#This Row],[Estado]])</f>
        <v>Canápolis-BA</v>
      </c>
      <c r="J5401">
        <f>IF(Tabela_Brasil[[#This Row],[IDHM]]&lt;=0.599,1,0)</f>
        <v>1</v>
      </c>
      <c r="K5401" t="str">
        <f>IF(Tabela_Brasil[[#This Row],[IDHM]]&lt;=0.55,"Baixo",IF(Tabela_Brasil[[#This Row],[IDHM]]&lt;=0.699,"Médio",IF(Tabela_Brasil[[#This Row],[IDHM]]&lt;=0.799,"Alto","Muito Alto")))</f>
        <v>Médio</v>
      </c>
      <c r="L5401" t="str">
        <f>VLOOKUP(Tabela_Brasil[[#This Row],[Estado]],'De-Para_Estado_Regiao'!$B$3:$C$29,2,FALSE)</f>
        <v>Nordeste</v>
      </c>
      <c r="M5401">
        <f>IF(Tabela_Brasil[[#This Row],[IBGE_1-4]]&gt;=951,1,0)</f>
        <v>0</v>
      </c>
      <c r="N5401">
        <f>IF(Tabela_Brasil[[#This Row],[COMP_P]]&lt;=2,1,0)</f>
        <v>1</v>
      </c>
    </row>
    <row r="5402" spans="1:14" x14ac:dyDescent="0.25">
      <c r="A5402" s="12" t="s">
        <v>5183</v>
      </c>
      <c r="B5402" s="12" t="s">
        <v>31</v>
      </c>
      <c r="C5402" s="12">
        <v>222</v>
      </c>
      <c r="D5402" s="12">
        <v>0.66</v>
      </c>
      <c r="E5402" s="12">
        <v>0.58099999999999996</v>
      </c>
      <c r="F5402" s="12">
        <v>0.64200000000000002</v>
      </c>
      <c r="G5402" s="12">
        <v>7946.66</v>
      </c>
      <c r="H5402" s="13">
        <v>1</v>
      </c>
      <c r="I5402" t="str">
        <f>CONCATENATE(Tabela_Brasil[[#This Row],[Município]],"-",Tabela_Brasil[[#This Row],[Estado]])</f>
        <v>Itaiçaba-CE</v>
      </c>
      <c r="J5402">
        <f>IF(Tabela_Brasil[[#This Row],[IDHM]]&lt;=0.599,1,0)</f>
        <v>0</v>
      </c>
      <c r="K5402" t="str">
        <f>IF(Tabela_Brasil[[#This Row],[IDHM]]&lt;=0.55,"Baixo",IF(Tabela_Brasil[[#This Row],[IDHM]]&lt;=0.699,"Médio",IF(Tabela_Brasil[[#This Row],[IDHM]]&lt;=0.799,"Alto","Muito Alto")))</f>
        <v>Médio</v>
      </c>
      <c r="L5402" t="str">
        <f>VLOOKUP(Tabela_Brasil[[#This Row],[Estado]],'De-Para_Estado_Regiao'!$B$3:$C$29,2,FALSE)</f>
        <v>Nordeste</v>
      </c>
      <c r="M5402">
        <f>IF(Tabela_Brasil[[#This Row],[IBGE_1-4]]&gt;=951,1,0)</f>
        <v>0</v>
      </c>
      <c r="N5402">
        <f>IF(Tabela_Brasil[[#This Row],[COMP_P]]&lt;=2,1,0)</f>
        <v>1</v>
      </c>
    </row>
    <row r="5403" spans="1:14" x14ac:dyDescent="0.25">
      <c r="A5403" s="9" t="s">
        <v>5184</v>
      </c>
      <c r="B5403" s="9" t="s">
        <v>275</v>
      </c>
      <c r="C5403" s="9">
        <v>223</v>
      </c>
      <c r="D5403" s="9">
        <v>0.51700000000000002</v>
      </c>
      <c r="E5403" s="9">
        <v>0.51900000000000002</v>
      </c>
      <c r="F5403" s="9">
        <v>0.34</v>
      </c>
      <c r="G5403" s="9">
        <v>10150.15</v>
      </c>
      <c r="H5403" s="10">
        <v>1</v>
      </c>
      <c r="I5403" t="str">
        <f>CONCATENATE(Tabela_Brasil[[#This Row],[Município]],"-",Tabela_Brasil[[#This Row],[Estado]])</f>
        <v>Santa Rosa Do Purus-AC</v>
      </c>
      <c r="J5403">
        <f>IF(Tabela_Brasil[[#This Row],[IDHM]]&lt;=0.599,1,0)</f>
        <v>1</v>
      </c>
      <c r="K5403" t="str">
        <f>IF(Tabela_Brasil[[#This Row],[IDHM]]&lt;=0.55,"Baixo",IF(Tabela_Brasil[[#This Row],[IDHM]]&lt;=0.699,"Médio",IF(Tabela_Brasil[[#This Row],[IDHM]]&lt;=0.799,"Alto","Muito Alto")))</f>
        <v>Baixo</v>
      </c>
      <c r="L5403" t="str">
        <f>VLOOKUP(Tabela_Brasil[[#This Row],[Estado]],'De-Para_Estado_Regiao'!$B$3:$C$29,2,FALSE)</f>
        <v>Norte</v>
      </c>
      <c r="M5403">
        <f>IF(Tabela_Brasil[[#This Row],[IBGE_1-4]]&gt;=951,1,0)</f>
        <v>0</v>
      </c>
      <c r="N5403">
        <f>IF(Tabela_Brasil[[#This Row],[COMP_P]]&lt;=2,1,0)</f>
        <v>1</v>
      </c>
    </row>
    <row r="5404" spans="1:14" x14ac:dyDescent="0.25">
      <c r="A5404" s="12" t="s">
        <v>5185</v>
      </c>
      <c r="B5404" s="12" t="s">
        <v>16</v>
      </c>
      <c r="C5404" s="12">
        <v>230</v>
      </c>
      <c r="D5404" s="12">
        <v>0.72599999999999998</v>
      </c>
      <c r="E5404" s="12">
        <v>0.67500000000000004</v>
      </c>
      <c r="F5404" s="12">
        <v>0.67500000000000004</v>
      </c>
      <c r="G5404" s="12">
        <v>9797.19</v>
      </c>
      <c r="H5404" s="13">
        <v>3</v>
      </c>
      <c r="I5404" t="str">
        <f>CONCATENATE(Tabela_Brasil[[#This Row],[Município]],"-",Tabela_Brasil[[#This Row],[Estado]])</f>
        <v>Itumirim-MG</v>
      </c>
      <c r="J5404">
        <f>IF(Tabela_Brasil[[#This Row],[IDHM]]&lt;=0.599,1,0)</f>
        <v>0</v>
      </c>
      <c r="K5404" t="str">
        <f>IF(Tabela_Brasil[[#This Row],[IDHM]]&lt;=0.55,"Baixo",IF(Tabela_Brasil[[#This Row],[IDHM]]&lt;=0.699,"Médio",IF(Tabela_Brasil[[#This Row],[IDHM]]&lt;=0.799,"Alto","Muito Alto")))</f>
        <v>Alto</v>
      </c>
      <c r="L5404" t="str">
        <f>VLOOKUP(Tabela_Brasil[[#This Row],[Estado]],'De-Para_Estado_Regiao'!$B$3:$C$29,2,FALSE)</f>
        <v>Sudeste</v>
      </c>
      <c r="M5404">
        <f>IF(Tabela_Brasil[[#This Row],[IBGE_1-4]]&gt;=951,1,0)</f>
        <v>0</v>
      </c>
      <c r="N5404">
        <f>IF(Tabela_Brasil[[#This Row],[COMP_P]]&lt;=2,1,0)</f>
        <v>0</v>
      </c>
    </row>
    <row r="5405" spans="1:14" x14ac:dyDescent="0.25">
      <c r="A5405" s="9" t="s">
        <v>5186</v>
      </c>
      <c r="B5405" s="9" t="s">
        <v>29</v>
      </c>
      <c r="C5405" s="9">
        <v>74</v>
      </c>
      <c r="D5405" s="9">
        <v>0.59499999999999997</v>
      </c>
      <c r="E5405" s="9">
        <v>0.621</v>
      </c>
      <c r="F5405" s="9">
        <v>0.42699999999999999</v>
      </c>
      <c r="G5405" s="9">
        <v>17045.86</v>
      </c>
      <c r="H5405" s="10">
        <v>2</v>
      </c>
      <c r="I5405" t="str">
        <f>CONCATENATE(Tabela_Brasil[[#This Row],[Município]],"-",Tabela_Brasil[[#This Row],[Estado]])</f>
        <v>Nova Nazaré-MT</v>
      </c>
      <c r="J5405">
        <f>IF(Tabela_Brasil[[#This Row],[IDHM]]&lt;=0.599,1,0)</f>
        <v>1</v>
      </c>
      <c r="K5405" t="str">
        <f>IF(Tabela_Brasil[[#This Row],[IDHM]]&lt;=0.55,"Baixo",IF(Tabela_Brasil[[#This Row],[IDHM]]&lt;=0.699,"Médio",IF(Tabela_Brasil[[#This Row],[IDHM]]&lt;=0.799,"Alto","Muito Alto")))</f>
        <v>Médio</v>
      </c>
      <c r="L5405" t="str">
        <f>VLOOKUP(Tabela_Brasil[[#This Row],[Estado]],'De-Para_Estado_Regiao'!$B$3:$C$29,2,FALSE)</f>
        <v>Centro-Oeste</v>
      </c>
      <c r="M5405">
        <f>IF(Tabela_Brasil[[#This Row],[IBGE_1-4]]&gt;=951,1,0)</f>
        <v>0</v>
      </c>
      <c r="N5405">
        <f>IF(Tabela_Brasil[[#This Row],[COMP_P]]&lt;=2,1,0)</f>
        <v>1</v>
      </c>
    </row>
    <row r="5406" spans="1:14" x14ac:dyDescent="0.25">
      <c r="A5406" s="12" t="s">
        <v>5187</v>
      </c>
      <c r="B5406" s="12" t="s">
        <v>24</v>
      </c>
      <c r="C5406" s="12">
        <v>351</v>
      </c>
      <c r="D5406" s="12">
        <v>0.56000000000000005</v>
      </c>
      <c r="E5406" s="12">
        <v>0.53600000000000003</v>
      </c>
      <c r="F5406" s="12">
        <v>0.44400000000000001</v>
      </c>
      <c r="G5406" s="12">
        <v>6759.9</v>
      </c>
      <c r="H5406" s="13">
        <v>11</v>
      </c>
      <c r="I5406" t="str">
        <f>CONCATENATE(Tabela_Brasil[[#This Row],[Município]],"-",Tabela_Brasil[[#This Row],[Estado]])</f>
        <v>Morpará-BA</v>
      </c>
      <c r="J5406">
        <f>IF(Tabela_Brasil[[#This Row],[IDHM]]&lt;=0.599,1,0)</f>
        <v>1</v>
      </c>
      <c r="K5406" t="str">
        <f>IF(Tabela_Brasil[[#This Row],[IDHM]]&lt;=0.55,"Baixo",IF(Tabela_Brasil[[#This Row],[IDHM]]&lt;=0.699,"Médio",IF(Tabela_Brasil[[#This Row],[IDHM]]&lt;=0.799,"Alto","Muito Alto")))</f>
        <v>Médio</v>
      </c>
      <c r="L5406" t="str">
        <f>VLOOKUP(Tabela_Brasil[[#This Row],[Estado]],'De-Para_Estado_Regiao'!$B$3:$C$29,2,FALSE)</f>
        <v>Nordeste</v>
      </c>
      <c r="M5406">
        <f>IF(Tabela_Brasil[[#This Row],[IBGE_1-4]]&gt;=951,1,0)</f>
        <v>0</v>
      </c>
      <c r="N5406">
        <f>IF(Tabela_Brasil[[#This Row],[COMP_P]]&lt;=2,1,0)</f>
        <v>0</v>
      </c>
    </row>
    <row r="5407" spans="1:14" x14ac:dyDescent="0.25">
      <c r="A5407" s="9" t="s">
        <v>5188</v>
      </c>
      <c r="B5407" s="9" t="s">
        <v>87</v>
      </c>
      <c r="C5407" s="9">
        <v>152</v>
      </c>
      <c r="D5407" s="9">
        <v>0.51</v>
      </c>
      <c r="E5407" s="9">
        <v>0.44500000000000001</v>
      </c>
      <c r="F5407" s="9">
        <v>0.39400000000000002</v>
      </c>
      <c r="G5407" s="9">
        <v>4586.67</v>
      </c>
      <c r="H5407" s="10">
        <v>20</v>
      </c>
      <c r="I5407" t="str">
        <f>CONCATENATE(Tabela_Brasil[[#This Row],[Município]],"-",Tabela_Brasil[[#This Row],[Estado]])</f>
        <v>Santana Do Maranhão-MA</v>
      </c>
      <c r="J5407">
        <f>IF(Tabela_Brasil[[#This Row],[IDHM]]&lt;=0.599,1,0)</f>
        <v>1</v>
      </c>
      <c r="K5407" t="str">
        <f>IF(Tabela_Brasil[[#This Row],[IDHM]]&lt;=0.55,"Baixo",IF(Tabela_Brasil[[#This Row],[IDHM]]&lt;=0.699,"Médio",IF(Tabela_Brasil[[#This Row],[IDHM]]&lt;=0.799,"Alto","Muito Alto")))</f>
        <v>Baixo</v>
      </c>
      <c r="L5407" t="str">
        <f>VLOOKUP(Tabela_Brasil[[#This Row],[Estado]],'De-Para_Estado_Regiao'!$B$3:$C$29,2,FALSE)</f>
        <v>Nordeste</v>
      </c>
      <c r="M5407">
        <f>IF(Tabela_Brasil[[#This Row],[IBGE_1-4]]&gt;=951,1,0)</f>
        <v>0</v>
      </c>
      <c r="N5407">
        <f>IF(Tabela_Brasil[[#This Row],[COMP_P]]&lt;=2,1,0)</f>
        <v>0</v>
      </c>
    </row>
    <row r="5408" spans="1:14" x14ac:dyDescent="0.25">
      <c r="A5408" s="12" t="s">
        <v>2813</v>
      </c>
      <c r="B5408" s="12" t="s">
        <v>72</v>
      </c>
      <c r="C5408" s="12">
        <v>291</v>
      </c>
      <c r="D5408" s="12">
        <v>0.59</v>
      </c>
      <c r="E5408" s="12">
        <v>0.56100000000000005</v>
      </c>
      <c r="F5408" s="12">
        <v>0.48099999999999998</v>
      </c>
      <c r="G5408" s="12">
        <v>7584.29</v>
      </c>
      <c r="H5408" s="13">
        <v>1</v>
      </c>
      <c r="I5408" t="str">
        <f>CONCATENATE(Tabela_Brasil[[#This Row],[Município]],"-",Tabela_Brasil[[#This Row],[Estado]])</f>
        <v>Riachuelo-RN</v>
      </c>
      <c r="J5408">
        <f>IF(Tabela_Brasil[[#This Row],[IDHM]]&lt;=0.599,1,0)</f>
        <v>1</v>
      </c>
      <c r="K5408" t="str">
        <f>IF(Tabela_Brasil[[#This Row],[IDHM]]&lt;=0.55,"Baixo",IF(Tabela_Brasil[[#This Row],[IDHM]]&lt;=0.699,"Médio",IF(Tabela_Brasil[[#This Row],[IDHM]]&lt;=0.799,"Alto","Muito Alto")))</f>
        <v>Médio</v>
      </c>
      <c r="L5408" t="str">
        <f>VLOOKUP(Tabela_Brasil[[#This Row],[Estado]],'De-Para_Estado_Regiao'!$B$3:$C$29,2,FALSE)</f>
        <v>Nordeste</v>
      </c>
      <c r="M5408">
        <f>IF(Tabela_Brasil[[#This Row],[IBGE_1-4]]&gt;=951,1,0)</f>
        <v>0</v>
      </c>
      <c r="N5408">
        <f>IF(Tabela_Brasil[[#This Row],[COMP_P]]&lt;=2,1,0)</f>
        <v>1</v>
      </c>
    </row>
    <row r="5409" spans="1:14" x14ac:dyDescent="0.25">
      <c r="A5409" s="9" t="s">
        <v>5189</v>
      </c>
      <c r="B5409" s="9" t="s">
        <v>29</v>
      </c>
      <c r="C5409" s="9">
        <v>44</v>
      </c>
      <c r="D5409" s="9">
        <v>0.66</v>
      </c>
      <c r="E5409" s="9">
        <v>0.65800000000000003</v>
      </c>
      <c r="F5409" s="9">
        <v>0.56000000000000005</v>
      </c>
      <c r="G5409" s="9">
        <v>19832.61</v>
      </c>
      <c r="H5409" s="10">
        <v>3</v>
      </c>
      <c r="I5409" t="str">
        <f>CONCATENATE(Tabela_Brasil[[#This Row],[Município]],"-",Tabela_Brasil[[#This Row],[Estado]])</f>
        <v>Vale De São Domingos-MT</v>
      </c>
      <c r="J5409">
        <f>IF(Tabela_Brasil[[#This Row],[IDHM]]&lt;=0.599,1,0)</f>
        <v>0</v>
      </c>
      <c r="K5409" t="str">
        <f>IF(Tabela_Brasil[[#This Row],[IDHM]]&lt;=0.55,"Baixo",IF(Tabela_Brasil[[#This Row],[IDHM]]&lt;=0.699,"Médio",IF(Tabela_Brasil[[#This Row],[IDHM]]&lt;=0.799,"Alto","Muito Alto")))</f>
        <v>Médio</v>
      </c>
      <c r="L5409" t="str">
        <f>VLOOKUP(Tabela_Brasil[[#This Row],[Estado]],'De-Para_Estado_Regiao'!$B$3:$C$29,2,FALSE)</f>
        <v>Centro-Oeste</v>
      </c>
      <c r="M5409">
        <f>IF(Tabela_Brasil[[#This Row],[IBGE_1-4]]&gt;=951,1,0)</f>
        <v>0</v>
      </c>
      <c r="N5409">
        <f>IF(Tabela_Brasil[[#This Row],[COMP_P]]&lt;=2,1,0)</f>
        <v>0</v>
      </c>
    </row>
    <row r="5410" spans="1:14" x14ac:dyDescent="0.25">
      <c r="A5410" s="12" t="s">
        <v>4797</v>
      </c>
      <c r="B5410" s="12" t="s">
        <v>82</v>
      </c>
      <c r="C5410" s="12">
        <v>265</v>
      </c>
      <c r="D5410" s="12">
        <v>0.56000000000000005</v>
      </c>
      <c r="E5410" s="12">
        <v>0.55900000000000005</v>
      </c>
      <c r="F5410" s="12">
        <v>0.40899999999999997</v>
      </c>
      <c r="G5410" s="12">
        <v>9036.8799999999992</v>
      </c>
      <c r="H5410" s="13">
        <v>4</v>
      </c>
      <c r="I5410" t="str">
        <f>CONCATENATE(Tabela_Brasil[[#This Row],[Município]],"-",Tabela_Brasil[[#This Row],[Estado]])</f>
        <v>Pilões-PB</v>
      </c>
      <c r="J5410">
        <f>IF(Tabela_Brasil[[#This Row],[IDHM]]&lt;=0.599,1,0)</f>
        <v>1</v>
      </c>
      <c r="K5410" t="str">
        <f>IF(Tabela_Brasil[[#This Row],[IDHM]]&lt;=0.55,"Baixo",IF(Tabela_Brasil[[#This Row],[IDHM]]&lt;=0.699,"Médio",IF(Tabela_Brasil[[#This Row],[IDHM]]&lt;=0.799,"Alto","Muito Alto")))</f>
        <v>Médio</v>
      </c>
      <c r="L5410" t="str">
        <f>VLOOKUP(Tabela_Brasil[[#This Row],[Estado]],'De-Para_Estado_Regiao'!$B$3:$C$29,2,FALSE)</f>
        <v>Nordeste</v>
      </c>
      <c r="M5410">
        <f>IF(Tabela_Brasil[[#This Row],[IBGE_1-4]]&gt;=951,1,0)</f>
        <v>0</v>
      </c>
      <c r="N5410">
        <f>IF(Tabela_Brasil[[#This Row],[COMP_P]]&lt;=2,1,0)</f>
        <v>0</v>
      </c>
    </row>
    <row r="5411" spans="1:14" x14ac:dyDescent="0.25">
      <c r="A5411" s="9" t="s">
        <v>5190</v>
      </c>
      <c r="B5411" s="9" t="s">
        <v>82</v>
      </c>
      <c r="C5411" s="9">
        <v>50</v>
      </c>
      <c r="D5411" s="9">
        <v>0.56999999999999995</v>
      </c>
      <c r="E5411" s="9">
        <v>0.52600000000000002</v>
      </c>
      <c r="F5411" s="9">
        <v>0.46500000000000002</v>
      </c>
      <c r="G5411" s="9">
        <v>7271.61</v>
      </c>
      <c r="H5411" s="10">
        <v>1</v>
      </c>
      <c r="I5411" t="str">
        <f>CONCATENATE(Tabela_Brasil[[#This Row],[Município]],"-",Tabela_Brasil[[#This Row],[Estado]])</f>
        <v>Barra De Santana-PB</v>
      </c>
      <c r="J5411">
        <f>IF(Tabela_Brasil[[#This Row],[IDHM]]&lt;=0.599,1,0)</f>
        <v>1</v>
      </c>
      <c r="K5411" t="str">
        <f>IF(Tabela_Brasil[[#This Row],[IDHM]]&lt;=0.55,"Baixo",IF(Tabela_Brasil[[#This Row],[IDHM]]&lt;=0.699,"Médio",IF(Tabela_Brasil[[#This Row],[IDHM]]&lt;=0.799,"Alto","Muito Alto")))</f>
        <v>Médio</v>
      </c>
      <c r="L5411" t="str">
        <f>VLOOKUP(Tabela_Brasil[[#This Row],[Estado]],'De-Para_Estado_Regiao'!$B$3:$C$29,2,FALSE)</f>
        <v>Nordeste</v>
      </c>
      <c r="M5411">
        <f>IF(Tabela_Brasil[[#This Row],[IBGE_1-4]]&gt;=951,1,0)</f>
        <v>0</v>
      </c>
      <c r="N5411">
        <f>IF(Tabela_Brasil[[#This Row],[COMP_P]]&lt;=2,1,0)</f>
        <v>1</v>
      </c>
    </row>
    <row r="5412" spans="1:14" x14ac:dyDescent="0.25">
      <c r="A5412" s="12" t="s">
        <v>5191</v>
      </c>
      <c r="B5412" s="12" t="s">
        <v>14</v>
      </c>
      <c r="C5412" s="12">
        <v>12</v>
      </c>
      <c r="D5412" s="12">
        <v>0.7</v>
      </c>
      <c r="E5412" s="12">
        <v>0.69099999999999995</v>
      </c>
      <c r="F5412" s="12">
        <v>0.61299999999999999</v>
      </c>
      <c r="G5412" s="12">
        <v>26630.85</v>
      </c>
      <c r="H5412" s="13">
        <v>2</v>
      </c>
      <c r="I5412" t="str">
        <f>CONCATENATE(Tabela_Brasil[[#This Row],[Município]],"-",Tabela_Brasil[[#This Row],[Estado]])</f>
        <v>Ubiretama-RS</v>
      </c>
      <c r="J5412">
        <f>IF(Tabela_Brasil[[#This Row],[IDHM]]&lt;=0.599,1,0)</f>
        <v>0</v>
      </c>
      <c r="K5412" t="str">
        <f>IF(Tabela_Brasil[[#This Row],[IDHM]]&lt;=0.55,"Baixo",IF(Tabela_Brasil[[#This Row],[IDHM]]&lt;=0.699,"Médio",IF(Tabela_Brasil[[#This Row],[IDHM]]&lt;=0.799,"Alto","Muito Alto")))</f>
        <v>Alto</v>
      </c>
      <c r="L5412" t="str">
        <f>VLOOKUP(Tabela_Brasil[[#This Row],[Estado]],'De-Para_Estado_Regiao'!$B$3:$C$29,2,FALSE)</f>
        <v>Sul</v>
      </c>
      <c r="M5412">
        <f>IF(Tabela_Brasil[[#This Row],[IBGE_1-4]]&gt;=951,1,0)</f>
        <v>0</v>
      </c>
      <c r="N5412">
        <f>IF(Tabela_Brasil[[#This Row],[COMP_P]]&lt;=2,1,0)</f>
        <v>1</v>
      </c>
    </row>
    <row r="5413" spans="1:14" x14ac:dyDescent="0.25">
      <c r="A5413" s="9" t="s">
        <v>5192</v>
      </c>
      <c r="B5413" s="9" t="s">
        <v>118</v>
      </c>
      <c r="C5413" s="9">
        <v>79</v>
      </c>
      <c r="D5413" s="9">
        <v>0.54200000000000004</v>
      </c>
      <c r="E5413" s="9">
        <v>0.49</v>
      </c>
      <c r="F5413" s="9">
        <v>0.438</v>
      </c>
      <c r="G5413" s="9">
        <v>12247.86</v>
      </c>
      <c r="H5413" s="10">
        <v>1</v>
      </c>
      <c r="I5413" t="str">
        <f>CONCATENATE(Tabela_Brasil[[#This Row],[Município]],"-",Tabela_Brasil[[#This Row],[Estado]])</f>
        <v>Currais-PI</v>
      </c>
      <c r="J5413">
        <f>IF(Tabela_Brasil[[#This Row],[IDHM]]&lt;=0.599,1,0)</f>
        <v>1</v>
      </c>
      <c r="K5413" t="str">
        <f>IF(Tabela_Brasil[[#This Row],[IDHM]]&lt;=0.55,"Baixo",IF(Tabela_Brasil[[#This Row],[IDHM]]&lt;=0.699,"Médio",IF(Tabela_Brasil[[#This Row],[IDHM]]&lt;=0.799,"Alto","Muito Alto")))</f>
        <v>Baixo</v>
      </c>
      <c r="L5413" t="str">
        <f>VLOOKUP(Tabela_Brasil[[#This Row],[Estado]],'De-Para_Estado_Regiao'!$B$3:$C$29,2,FALSE)</f>
        <v>Nordeste</v>
      </c>
      <c r="M5413">
        <f>IF(Tabela_Brasil[[#This Row],[IBGE_1-4]]&gt;=951,1,0)</f>
        <v>0</v>
      </c>
      <c r="N5413">
        <f>IF(Tabela_Brasil[[#This Row],[COMP_P]]&lt;=2,1,0)</f>
        <v>1</v>
      </c>
    </row>
    <row r="5414" spans="1:14" x14ac:dyDescent="0.25">
      <c r="A5414" s="12" t="s">
        <v>2668</v>
      </c>
      <c r="B5414" s="12" t="s">
        <v>39</v>
      </c>
      <c r="C5414" s="12">
        <v>369</v>
      </c>
      <c r="D5414" s="12">
        <v>0.52200000000000002</v>
      </c>
      <c r="E5414" s="12">
        <v>0.55200000000000005</v>
      </c>
      <c r="F5414" s="12">
        <v>0.34499999999999997</v>
      </c>
      <c r="G5414" s="12">
        <v>12701.43</v>
      </c>
      <c r="H5414" s="13">
        <v>0</v>
      </c>
      <c r="I5414" t="str">
        <f>CONCATENATE(Tabela_Brasil[[#This Row],[Município]],"-",Tabela_Brasil[[#This Row],[Estado]])</f>
        <v>Japurá-AM</v>
      </c>
      <c r="J5414">
        <f>IF(Tabela_Brasil[[#This Row],[IDHM]]&lt;=0.599,1,0)</f>
        <v>1</v>
      </c>
      <c r="K5414" t="str">
        <f>IF(Tabela_Brasil[[#This Row],[IDHM]]&lt;=0.55,"Baixo",IF(Tabela_Brasil[[#This Row],[IDHM]]&lt;=0.699,"Médio",IF(Tabela_Brasil[[#This Row],[IDHM]]&lt;=0.799,"Alto","Muito Alto")))</f>
        <v>Baixo</v>
      </c>
      <c r="L5414" t="str">
        <f>VLOOKUP(Tabela_Brasil[[#This Row],[Estado]],'De-Para_Estado_Regiao'!$B$3:$C$29,2,FALSE)</f>
        <v>Norte</v>
      </c>
      <c r="M5414">
        <f>IF(Tabela_Brasil[[#This Row],[IBGE_1-4]]&gt;=951,1,0)</f>
        <v>0</v>
      </c>
      <c r="N5414">
        <f>IF(Tabela_Brasil[[#This Row],[COMP_P]]&lt;=2,1,0)</f>
        <v>1</v>
      </c>
    </row>
    <row r="5415" spans="1:14" x14ac:dyDescent="0.25">
      <c r="A5415" s="9" t="s">
        <v>5193</v>
      </c>
      <c r="B5415" s="9" t="s">
        <v>111</v>
      </c>
      <c r="C5415" s="9">
        <v>144</v>
      </c>
      <c r="D5415" s="9">
        <v>0.60699999999999998</v>
      </c>
      <c r="E5415" s="9">
        <v>0.58599999999999997</v>
      </c>
      <c r="F5415" s="9">
        <v>0.46300000000000002</v>
      </c>
      <c r="G5415" s="9">
        <v>23007.87</v>
      </c>
      <c r="H5415" s="10">
        <v>0</v>
      </c>
      <c r="I5415" t="str">
        <f>CONCATENATE(Tabela_Brasil[[#This Row],[Município]],"-",Tabela_Brasil[[#This Row],[Estado]])</f>
        <v>Mateiros-TO</v>
      </c>
      <c r="J5415">
        <f>IF(Tabela_Brasil[[#This Row],[IDHM]]&lt;=0.599,1,0)</f>
        <v>0</v>
      </c>
      <c r="K5415" t="str">
        <f>IF(Tabela_Brasil[[#This Row],[IDHM]]&lt;=0.55,"Baixo",IF(Tabela_Brasil[[#This Row],[IDHM]]&lt;=0.699,"Médio",IF(Tabela_Brasil[[#This Row],[IDHM]]&lt;=0.799,"Alto","Muito Alto")))</f>
        <v>Médio</v>
      </c>
      <c r="L5415" t="str">
        <f>VLOOKUP(Tabela_Brasil[[#This Row],[Estado]],'De-Para_Estado_Regiao'!$B$3:$C$29,2,FALSE)</f>
        <v>Norte</v>
      </c>
      <c r="M5415">
        <f>IF(Tabela_Brasil[[#This Row],[IBGE_1-4]]&gt;=951,1,0)</f>
        <v>0</v>
      </c>
      <c r="N5415">
        <f>IF(Tabela_Brasil[[#This Row],[COMP_P]]&lt;=2,1,0)</f>
        <v>1</v>
      </c>
    </row>
    <row r="5416" spans="1:14" x14ac:dyDescent="0.25">
      <c r="A5416" s="12" t="s">
        <v>5194</v>
      </c>
      <c r="B5416" s="12" t="s">
        <v>22</v>
      </c>
      <c r="C5416" s="12">
        <v>144</v>
      </c>
      <c r="D5416" s="12">
        <v>0.71</v>
      </c>
      <c r="E5416" s="12">
        <v>0.68</v>
      </c>
      <c r="F5416" s="12">
        <v>0.629</v>
      </c>
      <c r="G5416" s="12">
        <v>19122.189999999999</v>
      </c>
      <c r="H5416" s="13">
        <v>2</v>
      </c>
      <c r="I5416" t="str">
        <f>CONCATENATE(Tabela_Brasil[[#This Row],[Município]],"-",Tabela_Brasil[[#This Row],[Estado]])</f>
        <v>Paranapoema-PR</v>
      </c>
      <c r="J5416">
        <f>IF(Tabela_Brasil[[#This Row],[IDHM]]&lt;=0.599,1,0)</f>
        <v>0</v>
      </c>
      <c r="K5416" t="str">
        <f>IF(Tabela_Brasil[[#This Row],[IDHM]]&lt;=0.55,"Baixo",IF(Tabela_Brasil[[#This Row],[IDHM]]&lt;=0.699,"Médio",IF(Tabela_Brasil[[#This Row],[IDHM]]&lt;=0.799,"Alto","Muito Alto")))</f>
        <v>Alto</v>
      </c>
      <c r="L5416" t="str">
        <f>VLOOKUP(Tabela_Brasil[[#This Row],[Estado]],'De-Para_Estado_Regiao'!$B$3:$C$29,2,FALSE)</f>
        <v>Sul</v>
      </c>
      <c r="M5416">
        <f>IF(Tabela_Brasil[[#This Row],[IBGE_1-4]]&gt;=951,1,0)</f>
        <v>0</v>
      </c>
      <c r="N5416">
        <f>IF(Tabela_Brasil[[#This Row],[COMP_P]]&lt;=2,1,0)</f>
        <v>1</v>
      </c>
    </row>
    <row r="5417" spans="1:14" x14ac:dyDescent="0.25">
      <c r="A5417" s="9" t="s">
        <v>5195</v>
      </c>
      <c r="B5417" s="9" t="s">
        <v>22</v>
      </c>
      <c r="C5417" s="9">
        <v>108</v>
      </c>
      <c r="D5417" s="9">
        <v>0.72</v>
      </c>
      <c r="E5417" s="9">
        <v>0.69</v>
      </c>
      <c r="F5417" s="9">
        <v>0.65500000000000003</v>
      </c>
      <c r="G5417" s="9">
        <v>22594.639999999999</v>
      </c>
      <c r="H5417" s="10">
        <v>2</v>
      </c>
      <c r="I5417" t="str">
        <f>CONCATENATE(Tabela_Brasil[[#This Row],[Município]],"-",Tabela_Brasil[[#This Row],[Estado]])</f>
        <v>Uniflor-PR</v>
      </c>
      <c r="J5417">
        <f>IF(Tabela_Brasil[[#This Row],[IDHM]]&lt;=0.599,1,0)</f>
        <v>0</v>
      </c>
      <c r="K5417" t="str">
        <f>IF(Tabela_Brasil[[#This Row],[IDHM]]&lt;=0.55,"Baixo",IF(Tabela_Brasil[[#This Row],[IDHM]]&lt;=0.699,"Médio",IF(Tabela_Brasil[[#This Row],[IDHM]]&lt;=0.799,"Alto","Muito Alto")))</f>
        <v>Alto</v>
      </c>
      <c r="L5417" t="str">
        <f>VLOOKUP(Tabela_Brasil[[#This Row],[Estado]],'De-Para_Estado_Regiao'!$B$3:$C$29,2,FALSE)</f>
        <v>Sul</v>
      </c>
      <c r="M5417">
        <f>IF(Tabela_Brasil[[#This Row],[IBGE_1-4]]&gt;=951,1,0)</f>
        <v>0</v>
      </c>
      <c r="N5417">
        <f>IF(Tabela_Brasil[[#This Row],[COMP_P]]&lt;=2,1,0)</f>
        <v>1</v>
      </c>
    </row>
    <row r="5418" spans="1:14" x14ac:dyDescent="0.25">
      <c r="A5418" s="12" t="s">
        <v>5196</v>
      </c>
      <c r="B5418" s="12" t="s">
        <v>14</v>
      </c>
      <c r="C5418" s="12">
        <v>81</v>
      </c>
      <c r="D5418" s="12">
        <v>0.67</v>
      </c>
      <c r="E5418" s="12">
        <v>0.64700000000000002</v>
      </c>
      <c r="F5418" s="12">
        <v>0.58499999999999996</v>
      </c>
      <c r="G5418" s="12">
        <v>25411.14</v>
      </c>
      <c r="H5418" s="13">
        <v>0</v>
      </c>
      <c r="I5418" t="str">
        <f>CONCATENATE(Tabela_Brasil[[#This Row],[Município]],"-",Tabela_Brasil[[#This Row],[Estado]])</f>
        <v>Inhacorá-RS</v>
      </c>
      <c r="J5418">
        <f>IF(Tabela_Brasil[[#This Row],[IDHM]]&lt;=0.599,1,0)</f>
        <v>0</v>
      </c>
      <c r="K5418" t="str">
        <f>IF(Tabela_Brasil[[#This Row],[IDHM]]&lt;=0.55,"Baixo",IF(Tabela_Brasil[[#This Row],[IDHM]]&lt;=0.699,"Médio",IF(Tabela_Brasil[[#This Row],[IDHM]]&lt;=0.799,"Alto","Muito Alto")))</f>
        <v>Médio</v>
      </c>
      <c r="L5418" t="str">
        <f>VLOOKUP(Tabela_Brasil[[#This Row],[Estado]],'De-Para_Estado_Regiao'!$B$3:$C$29,2,FALSE)</f>
        <v>Sul</v>
      </c>
      <c r="M5418">
        <f>IF(Tabela_Brasil[[#This Row],[IBGE_1-4]]&gt;=951,1,0)</f>
        <v>0</v>
      </c>
      <c r="N5418">
        <f>IF(Tabela_Brasil[[#This Row],[COMP_P]]&lt;=2,1,0)</f>
        <v>1</v>
      </c>
    </row>
    <row r="5419" spans="1:14" x14ac:dyDescent="0.25">
      <c r="A5419" s="9" t="s">
        <v>132</v>
      </c>
      <c r="B5419" s="9" t="s">
        <v>72</v>
      </c>
      <c r="C5419" s="9">
        <v>205</v>
      </c>
      <c r="D5419" s="9">
        <v>0.64200000000000002</v>
      </c>
      <c r="E5419" s="9">
        <v>0.60599999999999998</v>
      </c>
      <c r="F5419" s="9">
        <v>0.55600000000000005</v>
      </c>
      <c r="G5419" s="9">
        <v>9101.98</v>
      </c>
      <c r="H5419" s="10">
        <v>2</v>
      </c>
      <c r="I5419" t="str">
        <f>CONCATENATE(Tabela_Brasil[[#This Row],[Município]],"-",Tabela_Brasil[[#This Row],[Estado]])</f>
        <v>São Vicente-RN</v>
      </c>
      <c r="J5419">
        <f>IF(Tabela_Brasil[[#This Row],[IDHM]]&lt;=0.599,1,0)</f>
        <v>0</v>
      </c>
      <c r="K5419" t="str">
        <f>IF(Tabela_Brasil[[#This Row],[IDHM]]&lt;=0.55,"Baixo",IF(Tabela_Brasil[[#This Row],[IDHM]]&lt;=0.699,"Médio",IF(Tabela_Brasil[[#This Row],[IDHM]]&lt;=0.799,"Alto","Muito Alto")))</f>
        <v>Médio</v>
      </c>
      <c r="L5419" t="str">
        <f>VLOOKUP(Tabela_Brasil[[#This Row],[Estado]],'De-Para_Estado_Regiao'!$B$3:$C$29,2,FALSE)</f>
        <v>Nordeste</v>
      </c>
      <c r="M5419">
        <f>IF(Tabela_Brasil[[#This Row],[IBGE_1-4]]&gt;=951,1,0)</f>
        <v>0</v>
      </c>
      <c r="N5419">
        <f>IF(Tabela_Brasil[[#This Row],[COMP_P]]&lt;=2,1,0)</f>
        <v>1</v>
      </c>
    </row>
    <row r="5420" spans="1:14" x14ac:dyDescent="0.25">
      <c r="A5420" s="12" t="s">
        <v>5197</v>
      </c>
      <c r="B5420" s="12" t="s">
        <v>22</v>
      </c>
      <c r="C5420" s="12">
        <v>137</v>
      </c>
      <c r="D5420" s="12">
        <v>0.68500000000000005</v>
      </c>
      <c r="E5420" s="12">
        <v>0.67400000000000004</v>
      </c>
      <c r="F5420" s="12">
        <v>0.6</v>
      </c>
      <c r="G5420" s="12">
        <v>14025.29</v>
      </c>
      <c r="H5420" s="13">
        <v>6</v>
      </c>
      <c r="I5420" t="str">
        <f>CONCATENATE(Tabela_Brasil[[#This Row],[Município]],"-",Tabela_Brasil[[#This Row],[Estado]])</f>
        <v>Porto Vitória-PR</v>
      </c>
      <c r="J5420">
        <f>IF(Tabela_Brasil[[#This Row],[IDHM]]&lt;=0.599,1,0)</f>
        <v>0</v>
      </c>
      <c r="K5420" t="str">
        <f>IF(Tabela_Brasil[[#This Row],[IDHM]]&lt;=0.55,"Baixo",IF(Tabela_Brasil[[#This Row],[IDHM]]&lt;=0.699,"Médio",IF(Tabela_Brasil[[#This Row],[IDHM]]&lt;=0.799,"Alto","Muito Alto")))</f>
        <v>Médio</v>
      </c>
      <c r="L5420" t="str">
        <f>VLOOKUP(Tabela_Brasil[[#This Row],[Estado]],'De-Para_Estado_Regiao'!$B$3:$C$29,2,FALSE)</f>
        <v>Sul</v>
      </c>
      <c r="M5420">
        <f>IF(Tabela_Brasil[[#This Row],[IBGE_1-4]]&gt;=951,1,0)</f>
        <v>0</v>
      </c>
      <c r="N5420">
        <f>IF(Tabela_Brasil[[#This Row],[COMP_P]]&lt;=2,1,0)</f>
        <v>0</v>
      </c>
    </row>
    <row r="5421" spans="1:14" x14ac:dyDescent="0.25">
      <c r="A5421" s="9" t="s">
        <v>5198</v>
      </c>
      <c r="B5421" s="9" t="s">
        <v>14</v>
      </c>
      <c r="C5421" s="9">
        <v>33</v>
      </c>
      <c r="D5421" s="9">
        <v>0.66900000000000004</v>
      </c>
      <c r="E5421" s="9">
        <v>0.65600000000000003</v>
      </c>
      <c r="F5421" s="9">
        <v>0.55300000000000005</v>
      </c>
      <c r="G5421" s="9">
        <v>21911.32</v>
      </c>
      <c r="H5421" s="10">
        <v>1</v>
      </c>
      <c r="I5421" t="str">
        <f>CONCATENATE(Tabela_Brasil[[#This Row],[Município]],"-",Tabela_Brasil[[#This Row],[Estado]])</f>
        <v>Pirapó-RS</v>
      </c>
      <c r="J5421">
        <f>IF(Tabela_Brasil[[#This Row],[IDHM]]&lt;=0.599,1,0)</f>
        <v>0</v>
      </c>
      <c r="K5421" t="str">
        <f>IF(Tabela_Brasil[[#This Row],[IDHM]]&lt;=0.55,"Baixo",IF(Tabela_Brasil[[#This Row],[IDHM]]&lt;=0.699,"Médio",IF(Tabela_Brasil[[#This Row],[IDHM]]&lt;=0.799,"Alto","Muito Alto")))</f>
        <v>Médio</v>
      </c>
      <c r="L5421" t="str">
        <f>VLOOKUP(Tabela_Brasil[[#This Row],[Estado]],'De-Para_Estado_Regiao'!$B$3:$C$29,2,FALSE)</f>
        <v>Sul</v>
      </c>
      <c r="M5421">
        <f>IF(Tabela_Brasil[[#This Row],[IBGE_1-4]]&gt;=951,1,0)</f>
        <v>0</v>
      </c>
      <c r="N5421">
        <f>IF(Tabela_Brasil[[#This Row],[COMP_P]]&lt;=2,1,0)</f>
        <v>1</v>
      </c>
    </row>
    <row r="5422" spans="1:14" x14ac:dyDescent="0.25">
      <c r="A5422" s="12" t="s">
        <v>2789</v>
      </c>
      <c r="B5422" s="12" t="s">
        <v>114</v>
      </c>
      <c r="C5422" s="12">
        <v>262</v>
      </c>
      <c r="D5422" s="12">
        <v>0.58399999999999996</v>
      </c>
      <c r="E5422" s="12">
        <v>0.54600000000000004</v>
      </c>
      <c r="F5422" s="12">
        <v>0.47299999999999998</v>
      </c>
      <c r="G5422" s="12">
        <v>10362.34</v>
      </c>
      <c r="H5422" s="13">
        <v>0</v>
      </c>
      <c r="I5422" t="str">
        <f>CONCATENATE(Tabela_Brasil[[#This Row],[Município]],"-",Tabela_Brasil[[#This Row],[Estado]])</f>
        <v>Feira Nova-SE</v>
      </c>
      <c r="J5422">
        <f>IF(Tabela_Brasil[[#This Row],[IDHM]]&lt;=0.599,1,0)</f>
        <v>1</v>
      </c>
      <c r="K5422" t="str">
        <f>IF(Tabela_Brasil[[#This Row],[IDHM]]&lt;=0.55,"Baixo",IF(Tabela_Brasil[[#This Row],[IDHM]]&lt;=0.699,"Médio",IF(Tabela_Brasil[[#This Row],[IDHM]]&lt;=0.799,"Alto","Muito Alto")))</f>
        <v>Médio</v>
      </c>
      <c r="L5422" t="str">
        <f>VLOOKUP(Tabela_Brasil[[#This Row],[Estado]],'De-Para_Estado_Regiao'!$B$3:$C$29,2,FALSE)</f>
        <v>Nordeste</v>
      </c>
      <c r="M5422">
        <f>IF(Tabela_Brasil[[#This Row],[IBGE_1-4]]&gt;=951,1,0)</f>
        <v>0</v>
      </c>
      <c r="N5422">
        <f>IF(Tabela_Brasil[[#This Row],[COMP_P]]&lt;=2,1,0)</f>
        <v>1</v>
      </c>
    </row>
    <row r="5423" spans="1:14" x14ac:dyDescent="0.25">
      <c r="A5423" s="9" t="s">
        <v>5199</v>
      </c>
      <c r="B5423" s="9" t="s">
        <v>118</v>
      </c>
      <c r="C5423" s="9">
        <v>102</v>
      </c>
      <c r="D5423" s="9">
        <v>0.58299999999999996</v>
      </c>
      <c r="E5423" s="9">
        <v>0.54</v>
      </c>
      <c r="F5423" s="9">
        <v>0.47599999999999998</v>
      </c>
      <c r="G5423" s="9">
        <v>5579.96</v>
      </c>
      <c r="H5423" s="10">
        <v>6</v>
      </c>
      <c r="I5423" t="str">
        <f>CONCATENATE(Tabela_Brasil[[#This Row],[Município]],"-",Tabela_Brasil[[#This Row],[Estado]])</f>
        <v>Cabeceiras Do Piauí-PI</v>
      </c>
      <c r="J5423">
        <f>IF(Tabela_Brasil[[#This Row],[IDHM]]&lt;=0.599,1,0)</f>
        <v>1</v>
      </c>
      <c r="K5423" t="str">
        <f>IF(Tabela_Brasil[[#This Row],[IDHM]]&lt;=0.55,"Baixo",IF(Tabela_Brasil[[#This Row],[IDHM]]&lt;=0.699,"Médio",IF(Tabela_Brasil[[#This Row],[IDHM]]&lt;=0.799,"Alto","Muito Alto")))</f>
        <v>Médio</v>
      </c>
      <c r="L5423" t="str">
        <f>VLOOKUP(Tabela_Brasil[[#This Row],[Estado]],'De-Para_Estado_Regiao'!$B$3:$C$29,2,FALSE)</f>
        <v>Nordeste</v>
      </c>
      <c r="M5423">
        <f>IF(Tabela_Brasil[[#This Row],[IBGE_1-4]]&gt;=951,1,0)</f>
        <v>0</v>
      </c>
      <c r="N5423">
        <f>IF(Tabela_Brasil[[#This Row],[COMP_P]]&lt;=2,1,0)</f>
        <v>0</v>
      </c>
    </row>
    <row r="5424" spans="1:14" x14ac:dyDescent="0.25">
      <c r="A5424" s="12" t="s">
        <v>5200</v>
      </c>
      <c r="B5424" s="12" t="s">
        <v>82</v>
      </c>
      <c r="C5424" s="12">
        <v>56</v>
      </c>
      <c r="D5424" s="12">
        <v>0.51300000000000001</v>
      </c>
      <c r="E5424" s="12">
        <v>0.49099999999999999</v>
      </c>
      <c r="F5424" s="12">
        <v>0.373</v>
      </c>
      <c r="G5424" s="12">
        <v>6845.75</v>
      </c>
      <c r="H5424" s="13">
        <v>1</v>
      </c>
      <c r="I5424" t="str">
        <f>CONCATENATE(Tabela_Brasil[[#This Row],[Município]],"-",Tabela_Brasil[[#This Row],[Estado]])</f>
        <v>Gado Bravo-PB</v>
      </c>
      <c r="J5424">
        <f>IF(Tabela_Brasil[[#This Row],[IDHM]]&lt;=0.599,1,0)</f>
        <v>1</v>
      </c>
      <c r="K5424" t="str">
        <f>IF(Tabela_Brasil[[#This Row],[IDHM]]&lt;=0.55,"Baixo",IF(Tabela_Brasil[[#This Row],[IDHM]]&lt;=0.699,"Médio",IF(Tabela_Brasil[[#This Row],[IDHM]]&lt;=0.799,"Alto","Muito Alto")))</f>
        <v>Baixo</v>
      </c>
      <c r="L5424" t="str">
        <f>VLOOKUP(Tabela_Brasil[[#This Row],[Estado]],'De-Para_Estado_Regiao'!$B$3:$C$29,2,FALSE)</f>
        <v>Nordeste</v>
      </c>
      <c r="M5424">
        <f>IF(Tabela_Brasil[[#This Row],[IBGE_1-4]]&gt;=951,1,0)</f>
        <v>0</v>
      </c>
      <c r="N5424">
        <f>IF(Tabela_Brasil[[#This Row],[COMP_P]]&lt;=2,1,0)</f>
        <v>1</v>
      </c>
    </row>
    <row r="5425" spans="1:14" x14ac:dyDescent="0.25">
      <c r="A5425" s="9" t="s">
        <v>5201</v>
      </c>
      <c r="B5425" s="9" t="s">
        <v>16</v>
      </c>
      <c r="C5425" s="9">
        <v>57</v>
      </c>
      <c r="D5425" s="9">
        <v>0.63800000000000001</v>
      </c>
      <c r="E5425" s="9">
        <v>0.64500000000000002</v>
      </c>
      <c r="F5425" s="9">
        <v>0.47799999999999998</v>
      </c>
      <c r="G5425" s="9">
        <v>21819.89</v>
      </c>
      <c r="H5425" s="10">
        <v>0</v>
      </c>
      <c r="I5425" t="str">
        <f>CONCATENATE(Tabela_Brasil[[#This Row],[Município]],"-",Tabela_Brasil[[#This Row],[Estado]])</f>
        <v>Simão Pereira-MG</v>
      </c>
      <c r="J5425">
        <f>IF(Tabela_Brasil[[#This Row],[IDHM]]&lt;=0.599,1,0)</f>
        <v>0</v>
      </c>
      <c r="K5425" t="str">
        <f>IF(Tabela_Brasil[[#This Row],[IDHM]]&lt;=0.55,"Baixo",IF(Tabela_Brasil[[#This Row],[IDHM]]&lt;=0.699,"Médio",IF(Tabela_Brasil[[#This Row],[IDHM]]&lt;=0.799,"Alto","Muito Alto")))</f>
        <v>Médio</v>
      </c>
      <c r="L5425" t="str">
        <f>VLOOKUP(Tabela_Brasil[[#This Row],[Estado]],'De-Para_Estado_Regiao'!$B$3:$C$29,2,FALSE)</f>
        <v>Sudeste</v>
      </c>
      <c r="M5425">
        <f>IF(Tabela_Brasil[[#This Row],[IBGE_1-4]]&gt;=951,1,0)</f>
        <v>0</v>
      </c>
      <c r="N5425">
        <f>IF(Tabela_Brasil[[#This Row],[COMP_P]]&lt;=2,1,0)</f>
        <v>1</v>
      </c>
    </row>
    <row r="5426" spans="1:14" x14ac:dyDescent="0.25">
      <c r="A5426" s="12" t="s">
        <v>5202</v>
      </c>
      <c r="B5426" s="12" t="s">
        <v>7</v>
      </c>
      <c r="C5426" s="12">
        <v>132</v>
      </c>
      <c r="D5426" s="12">
        <v>0.69299999999999995</v>
      </c>
      <c r="E5426" s="12">
        <v>0.68600000000000005</v>
      </c>
      <c r="F5426" s="12">
        <v>0.60899999999999999</v>
      </c>
      <c r="G5426" s="12">
        <v>11629.45</v>
      </c>
      <c r="H5426" s="13">
        <v>2</v>
      </c>
      <c r="I5426" t="str">
        <f>CONCATENATE(Tabela_Brasil[[#This Row],[Município]],"-",Tabela_Brasil[[#This Row],[Estado]])</f>
        <v>Lagoinha-SP</v>
      </c>
      <c r="J5426">
        <f>IF(Tabela_Brasil[[#This Row],[IDHM]]&lt;=0.599,1,0)</f>
        <v>0</v>
      </c>
      <c r="K5426" t="str">
        <f>IF(Tabela_Brasil[[#This Row],[IDHM]]&lt;=0.55,"Baixo",IF(Tabela_Brasil[[#This Row],[IDHM]]&lt;=0.699,"Médio",IF(Tabela_Brasil[[#This Row],[IDHM]]&lt;=0.799,"Alto","Muito Alto")))</f>
        <v>Médio</v>
      </c>
      <c r="L5426" t="str">
        <f>VLOOKUP(Tabela_Brasil[[#This Row],[Estado]],'De-Para_Estado_Regiao'!$B$3:$C$29,2,FALSE)</f>
        <v>Sudeste</v>
      </c>
      <c r="M5426">
        <f>IF(Tabela_Brasil[[#This Row],[IBGE_1-4]]&gt;=951,1,0)</f>
        <v>0</v>
      </c>
      <c r="N5426">
        <f>IF(Tabela_Brasil[[#This Row],[COMP_P]]&lt;=2,1,0)</f>
        <v>1</v>
      </c>
    </row>
    <row r="5427" spans="1:14" x14ac:dyDescent="0.25">
      <c r="A5427" s="9" t="s">
        <v>3041</v>
      </c>
      <c r="B5427" s="9" t="s">
        <v>82</v>
      </c>
      <c r="C5427" s="9">
        <v>316</v>
      </c>
      <c r="D5427" s="9">
        <v>0.59</v>
      </c>
      <c r="E5427" s="9">
        <v>0.57999999999999996</v>
      </c>
      <c r="F5427" s="9">
        <v>0.48799999999999999</v>
      </c>
      <c r="G5427" s="9">
        <v>7881.01</v>
      </c>
      <c r="H5427" s="10">
        <v>2</v>
      </c>
      <c r="I5427" t="str">
        <f>CONCATENATE(Tabela_Brasil[[#This Row],[Município]],"-",Tabela_Brasil[[#This Row],[Estado]])</f>
        <v>Caiçara-PB</v>
      </c>
      <c r="J5427">
        <f>IF(Tabela_Brasil[[#This Row],[IDHM]]&lt;=0.599,1,0)</f>
        <v>1</v>
      </c>
      <c r="K5427" t="str">
        <f>IF(Tabela_Brasil[[#This Row],[IDHM]]&lt;=0.55,"Baixo",IF(Tabela_Brasil[[#This Row],[IDHM]]&lt;=0.699,"Médio",IF(Tabela_Brasil[[#This Row],[IDHM]]&lt;=0.799,"Alto","Muito Alto")))</f>
        <v>Médio</v>
      </c>
      <c r="L5427" t="str">
        <f>VLOOKUP(Tabela_Brasil[[#This Row],[Estado]],'De-Para_Estado_Regiao'!$B$3:$C$29,2,FALSE)</f>
        <v>Nordeste</v>
      </c>
      <c r="M5427">
        <f>IF(Tabela_Brasil[[#This Row],[IBGE_1-4]]&gt;=951,1,0)</f>
        <v>0</v>
      </c>
      <c r="N5427">
        <f>IF(Tabela_Brasil[[#This Row],[COMP_P]]&lt;=2,1,0)</f>
        <v>1</v>
      </c>
    </row>
    <row r="5428" spans="1:14" x14ac:dyDescent="0.25">
      <c r="A5428" s="12" t="s">
        <v>5203</v>
      </c>
      <c r="B5428" s="12" t="s">
        <v>14</v>
      </c>
      <c r="C5428" s="12">
        <v>12</v>
      </c>
      <c r="D5428" s="12">
        <v>0.75</v>
      </c>
      <c r="E5428" s="12">
        <v>0.751</v>
      </c>
      <c r="F5428" s="12">
        <v>0.66200000000000003</v>
      </c>
      <c r="G5428" s="12">
        <v>33408.660000000003</v>
      </c>
      <c r="H5428" s="13">
        <v>5</v>
      </c>
      <c r="I5428" t="str">
        <f>CONCATENATE(Tabela_Brasil[[#This Row],[Município]],"-",Tabela_Brasil[[#This Row],[Estado]])</f>
        <v>Linha Nova-RS</v>
      </c>
      <c r="J5428">
        <f>IF(Tabela_Brasil[[#This Row],[IDHM]]&lt;=0.599,1,0)</f>
        <v>0</v>
      </c>
      <c r="K5428" t="str">
        <f>IF(Tabela_Brasil[[#This Row],[IDHM]]&lt;=0.55,"Baixo",IF(Tabela_Brasil[[#This Row],[IDHM]]&lt;=0.699,"Médio",IF(Tabela_Brasil[[#This Row],[IDHM]]&lt;=0.799,"Alto","Muito Alto")))</f>
        <v>Alto</v>
      </c>
      <c r="L5428" t="str">
        <f>VLOOKUP(Tabela_Brasil[[#This Row],[Estado]],'De-Para_Estado_Regiao'!$B$3:$C$29,2,FALSE)</f>
        <v>Sul</v>
      </c>
      <c r="M5428">
        <f>IF(Tabela_Brasil[[#This Row],[IBGE_1-4]]&gt;=951,1,0)</f>
        <v>0</v>
      </c>
      <c r="N5428">
        <f>IF(Tabela_Brasil[[#This Row],[COMP_P]]&lt;=2,1,0)</f>
        <v>0</v>
      </c>
    </row>
    <row r="5429" spans="1:14" x14ac:dyDescent="0.25">
      <c r="A5429" s="9" t="s">
        <v>5204</v>
      </c>
      <c r="B5429" s="9" t="s">
        <v>24</v>
      </c>
      <c r="C5429" s="9">
        <v>98</v>
      </c>
      <c r="D5429" s="9">
        <v>0.58399999999999996</v>
      </c>
      <c r="E5429" s="9">
        <v>0.55800000000000005</v>
      </c>
      <c r="F5429" s="9">
        <v>0.47099999999999997</v>
      </c>
      <c r="G5429" s="9">
        <v>4985.01</v>
      </c>
      <c r="H5429" s="10">
        <v>15</v>
      </c>
      <c r="I5429" t="str">
        <f>CONCATENATE(Tabela_Brasil[[#This Row],[Município]],"-",Tabela_Brasil[[#This Row],[Estado]])</f>
        <v>Érico Cardoso-BA</v>
      </c>
      <c r="J5429">
        <f>IF(Tabela_Brasil[[#This Row],[IDHM]]&lt;=0.599,1,0)</f>
        <v>1</v>
      </c>
      <c r="K5429" t="str">
        <f>IF(Tabela_Brasil[[#This Row],[IDHM]]&lt;=0.55,"Baixo",IF(Tabela_Brasil[[#This Row],[IDHM]]&lt;=0.699,"Médio",IF(Tabela_Brasil[[#This Row],[IDHM]]&lt;=0.799,"Alto","Muito Alto")))</f>
        <v>Médio</v>
      </c>
      <c r="L5429" t="str">
        <f>VLOOKUP(Tabela_Brasil[[#This Row],[Estado]],'De-Para_Estado_Regiao'!$B$3:$C$29,2,FALSE)</f>
        <v>Nordeste</v>
      </c>
      <c r="M5429">
        <f>IF(Tabela_Brasil[[#This Row],[IBGE_1-4]]&gt;=951,1,0)</f>
        <v>0</v>
      </c>
      <c r="N5429">
        <f>IF(Tabela_Brasil[[#This Row],[COMP_P]]&lt;=2,1,0)</f>
        <v>0</v>
      </c>
    </row>
    <row r="5430" spans="1:14" x14ac:dyDescent="0.25">
      <c r="A5430" s="12" t="s">
        <v>5205</v>
      </c>
      <c r="B5430" s="12" t="s">
        <v>82</v>
      </c>
      <c r="C5430" s="12">
        <v>363</v>
      </c>
      <c r="D5430" s="12">
        <v>0.56999999999999995</v>
      </c>
      <c r="E5430" s="12">
        <v>0.54500000000000004</v>
      </c>
      <c r="F5430" s="12">
        <v>0.44800000000000001</v>
      </c>
      <c r="G5430" s="12">
        <v>7847.54</v>
      </c>
      <c r="H5430" s="13">
        <v>1</v>
      </c>
      <c r="I5430" t="str">
        <f>CONCATENATE(Tabela_Brasil[[#This Row],[Município]],"-",Tabela_Brasil[[#This Row],[Estado]])</f>
        <v>Cubati-PB</v>
      </c>
      <c r="J5430">
        <f>IF(Tabela_Brasil[[#This Row],[IDHM]]&lt;=0.599,1,0)</f>
        <v>1</v>
      </c>
      <c r="K5430" t="str">
        <f>IF(Tabela_Brasil[[#This Row],[IDHM]]&lt;=0.55,"Baixo",IF(Tabela_Brasil[[#This Row],[IDHM]]&lt;=0.699,"Médio",IF(Tabela_Brasil[[#This Row],[IDHM]]&lt;=0.799,"Alto","Muito Alto")))</f>
        <v>Médio</v>
      </c>
      <c r="L5430" t="str">
        <f>VLOOKUP(Tabela_Brasil[[#This Row],[Estado]],'De-Para_Estado_Regiao'!$B$3:$C$29,2,FALSE)</f>
        <v>Nordeste</v>
      </c>
      <c r="M5430">
        <f>IF(Tabela_Brasil[[#This Row],[IBGE_1-4]]&gt;=951,1,0)</f>
        <v>0</v>
      </c>
      <c r="N5430">
        <f>IF(Tabela_Brasil[[#This Row],[COMP_P]]&lt;=2,1,0)</f>
        <v>1</v>
      </c>
    </row>
    <row r="5431" spans="1:14" x14ac:dyDescent="0.25">
      <c r="A5431" s="9" t="s">
        <v>5206</v>
      </c>
      <c r="B5431" s="9" t="s">
        <v>16</v>
      </c>
      <c r="C5431" s="9">
        <v>211</v>
      </c>
      <c r="D5431" s="9">
        <v>0.59299999999999997</v>
      </c>
      <c r="E5431" s="9">
        <v>0.56599999999999995</v>
      </c>
      <c r="F5431" s="9">
        <v>0.46200000000000002</v>
      </c>
      <c r="G5431" s="9">
        <v>7299.52</v>
      </c>
      <c r="H5431" s="10">
        <v>1</v>
      </c>
      <c r="I5431" t="str">
        <f>CONCATENATE(Tabela_Brasil[[#This Row],[Município]],"-",Tabela_Brasil[[#This Row],[Estado]])</f>
        <v>Comercinho-MG</v>
      </c>
      <c r="J5431">
        <f>IF(Tabela_Brasil[[#This Row],[IDHM]]&lt;=0.599,1,0)</f>
        <v>1</v>
      </c>
      <c r="K5431" t="str">
        <f>IF(Tabela_Brasil[[#This Row],[IDHM]]&lt;=0.55,"Baixo",IF(Tabela_Brasil[[#This Row],[IDHM]]&lt;=0.699,"Médio",IF(Tabela_Brasil[[#This Row],[IDHM]]&lt;=0.799,"Alto","Muito Alto")))</f>
        <v>Médio</v>
      </c>
      <c r="L5431" t="str">
        <f>VLOOKUP(Tabela_Brasil[[#This Row],[Estado]],'De-Para_Estado_Regiao'!$B$3:$C$29,2,FALSE)</f>
        <v>Sudeste</v>
      </c>
      <c r="M5431">
        <f>IF(Tabela_Brasil[[#This Row],[IBGE_1-4]]&gt;=951,1,0)</f>
        <v>0</v>
      </c>
      <c r="N5431">
        <f>IF(Tabela_Brasil[[#This Row],[COMP_P]]&lt;=2,1,0)</f>
        <v>1</v>
      </c>
    </row>
    <row r="5432" spans="1:14" x14ac:dyDescent="0.25">
      <c r="A5432" s="12" t="s">
        <v>5207</v>
      </c>
      <c r="B5432" s="12" t="s">
        <v>33</v>
      </c>
      <c r="C5432" s="12">
        <v>176</v>
      </c>
      <c r="D5432" s="12">
        <v>0.66500000000000004</v>
      </c>
      <c r="E5432" s="12">
        <v>0.63500000000000001</v>
      </c>
      <c r="F5432" s="12">
        <v>0.56100000000000005</v>
      </c>
      <c r="G5432" s="12">
        <v>14958.44</v>
      </c>
      <c r="H5432" s="13">
        <v>0</v>
      </c>
      <c r="I5432" t="str">
        <f>CONCATENATE(Tabela_Brasil[[#This Row],[Município]],"-",Tabela_Brasil[[#This Row],[Estado]])</f>
        <v>Santa Tereza De Goiás-GO</v>
      </c>
      <c r="J5432">
        <f>IF(Tabela_Brasil[[#This Row],[IDHM]]&lt;=0.599,1,0)</f>
        <v>0</v>
      </c>
      <c r="K5432" t="str">
        <f>IF(Tabela_Brasil[[#This Row],[IDHM]]&lt;=0.55,"Baixo",IF(Tabela_Brasil[[#This Row],[IDHM]]&lt;=0.699,"Médio",IF(Tabela_Brasil[[#This Row],[IDHM]]&lt;=0.799,"Alto","Muito Alto")))</f>
        <v>Médio</v>
      </c>
      <c r="L5432" t="str">
        <f>VLOOKUP(Tabela_Brasil[[#This Row],[Estado]],'De-Para_Estado_Regiao'!$B$3:$C$29,2,FALSE)</f>
        <v>Centro-Oeste</v>
      </c>
      <c r="M5432">
        <f>IF(Tabela_Brasil[[#This Row],[IBGE_1-4]]&gt;=951,1,0)</f>
        <v>0</v>
      </c>
      <c r="N5432">
        <f>IF(Tabela_Brasil[[#This Row],[COMP_P]]&lt;=2,1,0)</f>
        <v>1</v>
      </c>
    </row>
    <row r="5433" spans="1:14" x14ac:dyDescent="0.25">
      <c r="A5433" s="9" t="s">
        <v>5208</v>
      </c>
      <c r="B5433" s="9" t="s">
        <v>16</v>
      </c>
      <c r="C5433" s="9">
        <v>118</v>
      </c>
      <c r="D5433" s="9">
        <v>0.72</v>
      </c>
      <c r="E5433" s="9">
        <v>0.68799999999999994</v>
      </c>
      <c r="F5433" s="9">
        <v>0.64800000000000002</v>
      </c>
      <c r="G5433" s="9">
        <v>15606.61</v>
      </c>
      <c r="H5433" s="10">
        <v>1</v>
      </c>
      <c r="I5433" t="str">
        <f>CONCATENATE(Tabela_Brasil[[#This Row],[Município]],"-",Tabela_Brasil[[#This Row],[Estado]])</f>
        <v>Carvalhópolis-MG</v>
      </c>
      <c r="J5433">
        <f>IF(Tabela_Brasil[[#This Row],[IDHM]]&lt;=0.599,1,0)</f>
        <v>0</v>
      </c>
      <c r="K5433" t="str">
        <f>IF(Tabela_Brasil[[#This Row],[IDHM]]&lt;=0.55,"Baixo",IF(Tabela_Brasil[[#This Row],[IDHM]]&lt;=0.699,"Médio",IF(Tabela_Brasil[[#This Row],[IDHM]]&lt;=0.799,"Alto","Muito Alto")))</f>
        <v>Alto</v>
      </c>
      <c r="L5433" t="str">
        <f>VLOOKUP(Tabela_Brasil[[#This Row],[Estado]],'De-Para_Estado_Regiao'!$B$3:$C$29,2,FALSE)</f>
        <v>Sudeste</v>
      </c>
      <c r="M5433">
        <f>IF(Tabela_Brasil[[#This Row],[IBGE_1-4]]&gt;=951,1,0)</f>
        <v>0</v>
      </c>
      <c r="N5433">
        <f>IF(Tabela_Brasil[[#This Row],[COMP_P]]&lt;=2,1,0)</f>
        <v>1</v>
      </c>
    </row>
    <row r="5434" spans="1:14" x14ac:dyDescent="0.25">
      <c r="A5434" s="12" t="s">
        <v>5209</v>
      </c>
      <c r="B5434" s="12" t="s">
        <v>7</v>
      </c>
      <c r="C5434" s="12">
        <v>71</v>
      </c>
      <c r="D5434" s="12">
        <v>0.74299999999999999</v>
      </c>
      <c r="E5434" s="12">
        <v>0.69699999999999995</v>
      </c>
      <c r="F5434" s="12">
        <v>0.73099999999999998</v>
      </c>
      <c r="G5434" s="12">
        <v>18344.759999999998</v>
      </c>
      <c r="H5434" s="13">
        <v>3</v>
      </c>
      <c r="I5434" t="str">
        <f>CONCATENATE(Tabela_Brasil[[#This Row],[Município]],"-",Tabela_Brasil[[#This Row],[Estado]])</f>
        <v>Mira Estrela-SP</v>
      </c>
      <c r="J5434">
        <f>IF(Tabela_Brasil[[#This Row],[IDHM]]&lt;=0.599,1,0)</f>
        <v>0</v>
      </c>
      <c r="K5434" t="str">
        <f>IF(Tabela_Brasil[[#This Row],[IDHM]]&lt;=0.55,"Baixo",IF(Tabela_Brasil[[#This Row],[IDHM]]&lt;=0.699,"Médio",IF(Tabela_Brasil[[#This Row],[IDHM]]&lt;=0.799,"Alto","Muito Alto")))</f>
        <v>Alto</v>
      </c>
      <c r="L5434" t="str">
        <f>VLOOKUP(Tabela_Brasil[[#This Row],[Estado]],'De-Para_Estado_Regiao'!$B$3:$C$29,2,FALSE)</f>
        <v>Sudeste</v>
      </c>
      <c r="M5434">
        <f>IF(Tabela_Brasil[[#This Row],[IBGE_1-4]]&gt;=951,1,0)</f>
        <v>0</v>
      </c>
      <c r="N5434">
        <f>IF(Tabela_Brasil[[#This Row],[COMP_P]]&lt;=2,1,0)</f>
        <v>0</v>
      </c>
    </row>
    <row r="5435" spans="1:14" x14ac:dyDescent="0.25">
      <c r="A5435" s="9" t="s">
        <v>5210</v>
      </c>
      <c r="B5435" s="9" t="s">
        <v>16</v>
      </c>
      <c r="C5435" s="9">
        <v>112</v>
      </c>
      <c r="D5435" s="9">
        <v>0.63</v>
      </c>
      <c r="E5435" s="9">
        <v>0.625</v>
      </c>
      <c r="F5435" s="9">
        <v>0.505</v>
      </c>
      <c r="G5435" s="9">
        <v>15465.18</v>
      </c>
      <c r="H5435" s="10">
        <v>5</v>
      </c>
      <c r="I5435" t="str">
        <f>CONCATENATE(Tabela_Brasil[[#This Row],[Município]],"-",Tabela_Brasil[[#This Row],[Estado]])</f>
        <v>Santa Rita De Ibitipoca-MG</v>
      </c>
      <c r="J5435">
        <f>IF(Tabela_Brasil[[#This Row],[IDHM]]&lt;=0.599,1,0)</f>
        <v>0</v>
      </c>
      <c r="K5435" t="str">
        <f>IF(Tabela_Brasil[[#This Row],[IDHM]]&lt;=0.55,"Baixo",IF(Tabela_Brasil[[#This Row],[IDHM]]&lt;=0.699,"Médio",IF(Tabela_Brasil[[#This Row],[IDHM]]&lt;=0.799,"Alto","Muito Alto")))</f>
        <v>Médio</v>
      </c>
      <c r="L5435" t="str">
        <f>VLOOKUP(Tabela_Brasil[[#This Row],[Estado]],'De-Para_Estado_Regiao'!$B$3:$C$29,2,FALSE)</f>
        <v>Sudeste</v>
      </c>
      <c r="M5435">
        <f>IF(Tabela_Brasil[[#This Row],[IBGE_1-4]]&gt;=951,1,0)</f>
        <v>0</v>
      </c>
      <c r="N5435">
        <f>IF(Tabela_Brasil[[#This Row],[COMP_P]]&lt;=2,1,0)</f>
        <v>0</v>
      </c>
    </row>
    <row r="5436" spans="1:14" x14ac:dyDescent="0.25">
      <c r="A5436" s="12" t="s">
        <v>5211</v>
      </c>
      <c r="B5436" s="12" t="s">
        <v>7</v>
      </c>
      <c r="C5436" s="12">
        <v>60</v>
      </c>
      <c r="D5436" s="12">
        <v>0.747</v>
      </c>
      <c r="E5436" s="12">
        <v>0.71</v>
      </c>
      <c r="F5436" s="12">
        <v>0.72599999999999998</v>
      </c>
      <c r="G5436" s="12">
        <v>18394.68</v>
      </c>
      <c r="H5436" s="13">
        <v>0</v>
      </c>
      <c r="I5436" t="str">
        <f>CONCATENATE(Tabela_Brasil[[#This Row],[Município]],"-",Tabela_Brasil[[#This Row],[Estado]])</f>
        <v>Floreal-SP</v>
      </c>
      <c r="J5436">
        <f>IF(Tabela_Brasil[[#This Row],[IDHM]]&lt;=0.599,1,0)</f>
        <v>0</v>
      </c>
      <c r="K5436" t="str">
        <f>IF(Tabela_Brasil[[#This Row],[IDHM]]&lt;=0.55,"Baixo",IF(Tabela_Brasil[[#This Row],[IDHM]]&lt;=0.699,"Médio",IF(Tabela_Brasil[[#This Row],[IDHM]]&lt;=0.799,"Alto","Muito Alto")))</f>
        <v>Alto</v>
      </c>
      <c r="L5436" t="str">
        <f>VLOOKUP(Tabela_Brasil[[#This Row],[Estado]],'De-Para_Estado_Regiao'!$B$3:$C$29,2,FALSE)</f>
        <v>Sudeste</v>
      </c>
      <c r="M5436">
        <f>IF(Tabela_Brasil[[#This Row],[IBGE_1-4]]&gt;=951,1,0)</f>
        <v>0</v>
      </c>
      <c r="N5436">
        <f>IF(Tabela_Brasil[[#This Row],[COMP_P]]&lt;=2,1,0)</f>
        <v>1</v>
      </c>
    </row>
    <row r="5437" spans="1:14" x14ac:dyDescent="0.25">
      <c r="A5437" s="9" t="s">
        <v>5212</v>
      </c>
      <c r="B5437" s="9" t="s">
        <v>72</v>
      </c>
      <c r="C5437" s="9">
        <v>252</v>
      </c>
      <c r="D5437" s="9">
        <v>0.61499999999999999</v>
      </c>
      <c r="E5437" s="9">
        <v>0.56699999999999995</v>
      </c>
      <c r="F5437" s="9">
        <v>0.52900000000000003</v>
      </c>
      <c r="G5437" s="9">
        <v>10186.209999999999</v>
      </c>
      <c r="H5437" s="10">
        <v>2</v>
      </c>
      <c r="I5437" t="str">
        <f>CONCATENATE(Tabela_Brasil[[#This Row],[Município]],"-",Tabela_Brasil[[#This Row],[Estado]])</f>
        <v>Janduís-RN</v>
      </c>
      <c r="J5437">
        <f>IF(Tabela_Brasil[[#This Row],[IDHM]]&lt;=0.599,1,0)</f>
        <v>0</v>
      </c>
      <c r="K5437" t="str">
        <f>IF(Tabela_Brasil[[#This Row],[IDHM]]&lt;=0.55,"Baixo",IF(Tabela_Brasil[[#This Row],[IDHM]]&lt;=0.699,"Médio",IF(Tabela_Brasil[[#This Row],[IDHM]]&lt;=0.799,"Alto","Muito Alto")))</f>
        <v>Médio</v>
      </c>
      <c r="L5437" t="str">
        <f>VLOOKUP(Tabela_Brasil[[#This Row],[Estado]],'De-Para_Estado_Regiao'!$B$3:$C$29,2,FALSE)</f>
        <v>Nordeste</v>
      </c>
      <c r="M5437">
        <f>IF(Tabela_Brasil[[#This Row],[IBGE_1-4]]&gt;=951,1,0)</f>
        <v>0</v>
      </c>
      <c r="N5437">
        <f>IF(Tabela_Brasil[[#This Row],[COMP_P]]&lt;=2,1,0)</f>
        <v>1</v>
      </c>
    </row>
    <row r="5438" spans="1:14" x14ac:dyDescent="0.25">
      <c r="A5438" s="12" t="s">
        <v>5213</v>
      </c>
      <c r="B5438" s="12" t="s">
        <v>22</v>
      </c>
      <c r="C5438" s="12">
        <v>27</v>
      </c>
      <c r="D5438" s="12">
        <v>0.64500000000000002</v>
      </c>
      <c r="E5438" s="12">
        <v>0.64200000000000002</v>
      </c>
      <c r="F5438" s="12">
        <v>0.52</v>
      </c>
      <c r="G5438" s="12">
        <v>18818.189999999999</v>
      </c>
      <c r="H5438" s="13">
        <v>0</v>
      </c>
      <c r="I5438" t="str">
        <f>CONCATENATE(Tabela_Brasil[[#This Row],[Município]],"-",Tabela_Brasil[[#This Row],[Estado]])</f>
        <v>Manfrinópolis-PR</v>
      </c>
      <c r="J5438">
        <f>IF(Tabela_Brasil[[#This Row],[IDHM]]&lt;=0.599,1,0)</f>
        <v>0</v>
      </c>
      <c r="K5438" t="str">
        <f>IF(Tabela_Brasil[[#This Row],[IDHM]]&lt;=0.55,"Baixo",IF(Tabela_Brasil[[#This Row],[IDHM]]&lt;=0.699,"Médio",IF(Tabela_Brasil[[#This Row],[IDHM]]&lt;=0.799,"Alto","Muito Alto")))</f>
        <v>Médio</v>
      </c>
      <c r="L5438" t="str">
        <f>VLOOKUP(Tabela_Brasil[[#This Row],[Estado]],'De-Para_Estado_Regiao'!$B$3:$C$29,2,FALSE)</f>
        <v>Sul</v>
      </c>
      <c r="M5438">
        <f>IF(Tabela_Brasil[[#This Row],[IBGE_1-4]]&gt;=951,1,0)</f>
        <v>0</v>
      </c>
      <c r="N5438">
        <f>IF(Tabela_Brasil[[#This Row],[COMP_P]]&lt;=2,1,0)</f>
        <v>1</v>
      </c>
    </row>
    <row r="5439" spans="1:14" x14ac:dyDescent="0.25">
      <c r="A5439" s="9" t="s">
        <v>5214</v>
      </c>
      <c r="B5439" s="9" t="s">
        <v>16</v>
      </c>
      <c r="C5439" s="9">
        <v>107</v>
      </c>
      <c r="D5439" s="9">
        <v>0.61199999999999999</v>
      </c>
      <c r="E5439" s="9">
        <v>0.61</v>
      </c>
      <c r="F5439" s="9">
        <v>0.47499999999999998</v>
      </c>
      <c r="G5439" s="9">
        <v>11113.65</v>
      </c>
      <c r="H5439" s="10">
        <v>5</v>
      </c>
      <c r="I5439" t="str">
        <f>CONCATENATE(Tabela_Brasil[[#This Row],[Município]],"-",Tabela_Brasil[[#This Row],[Estado]])</f>
        <v>Vermelho Novo-MG</v>
      </c>
      <c r="J5439">
        <f>IF(Tabela_Brasil[[#This Row],[IDHM]]&lt;=0.599,1,0)</f>
        <v>0</v>
      </c>
      <c r="K5439" t="str">
        <f>IF(Tabela_Brasil[[#This Row],[IDHM]]&lt;=0.55,"Baixo",IF(Tabela_Brasil[[#This Row],[IDHM]]&lt;=0.699,"Médio",IF(Tabela_Brasil[[#This Row],[IDHM]]&lt;=0.799,"Alto","Muito Alto")))</f>
        <v>Médio</v>
      </c>
      <c r="L5439" t="str">
        <f>VLOOKUP(Tabela_Brasil[[#This Row],[Estado]],'De-Para_Estado_Regiao'!$B$3:$C$29,2,FALSE)</f>
        <v>Sudeste</v>
      </c>
      <c r="M5439">
        <f>IF(Tabela_Brasil[[#This Row],[IBGE_1-4]]&gt;=951,1,0)</f>
        <v>0</v>
      </c>
      <c r="N5439">
        <f>IF(Tabela_Brasil[[#This Row],[COMP_P]]&lt;=2,1,0)</f>
        <v>0</v>
      </c>
    </row>
    <row r="5440" spans="1:14" x14ac:dyDescent="0.25">
      <c r="A5440" s="12" t="s">
        <v>3499</v>
      </c>
      <c r="B5440" s="12" t="s">
        <v>22</v>
      </c>
      <c r="C5440" s="12">
        <v>137</v>
      </c>
      <c r="D5440" s="12">
        <v>0.70499999999999996</v>
      </c>
      <c r="E5440" s="12">
        <v>0.67600000000000005</v>
      </c>
      <c r="F5440" s="12">
        <v>0.64100000000000001</v>
      </c>
      <c r="G5440" s="12">
        <v>17296.82</v>
      </c>
      <c r="H5440" s="13">
        <v>2</v>
      </c>
      <c r="I5440" t="str">
        <f>CONCATENATE(Tabela_Brasil[[#This Row],[Município]],"-",Tabela_Brasil[[#This Row],[Estado]])</f>
        <v>Inajá-PR</v>
      </c>
      <c r="J5440">
        <f>IF(Tabela_Brasil[[#This Row],[IDHM]]&lt;=0.599,1,0)</f>
        <v>0</v>
      </c>
      <c r="K5440" t="str">
        <f>IF(Tabela_Brasil[[#This Row],[IDHM]]&lt;=0.55,"Baixo",IF(Tabela_Brasil[[#This Row],[IDHM]]&lt;=0.699,"Médio",IF(Tabela_Brasil[[#This Row],[IDHM]]&lt;=0.799,"Alto","Muito Alto")))</f>
        <v>Alto</v>
      </c>
      <c r="L5440" t="str">
        <f>VLOOKUP(Tabela_Brasil[[#This Row],[Estado]],'De-Para_Estado_Regiao'!$B$3:$C$29,2,FALSE)</f>
        <v>Sul</v>
      </c>
      <c r="M5440">
        <f>IF(Tabela_Brasil[[#This Row],[IBGE_1-4]]&gt;=951,1,0)</f>
        <v>0</v>
      </c>
      <c r="N5440">
        <f>IF(Tabela_Brasil[[#This Row],[COMP_P]]&lt;=2,1,0)</f>
        <v>1</v>
      </c>
    </row>
    <row r="5441" spans="1:14" x14ac:dyDescent="0.25">
      <c r="A5441" s="9" t="s">
        <v>1211</v>
      </c>
      <c r="B5441" s="9" t="s">
        <v>7</v>
      </c>
      <c r="C5441" s="9">
        <v>48</v>
      </c>
      <c r="D5441" s="9">
        <v>0.73599999999999999</v>
      </c>
      <c r="E5441" s="9">
        <v>0.72399999999999998</v>
      </c>
      <c r="F5441" s="9">
        <v>0.67500000000000004</v>
      </c>
      <c r="G5441" s="9">
        <v>29157.67</v>
      </c>
      <c r="H5441" s="10">
        <v>0</v>
      </c>
      <c r="I5441" t="str">
        <f>CONCATENATE(Tabela_Brasil[[#This Row],[Município]],"-",Tabela_Brasil[[#This Row],[Estado]])</f>
        <v>Turmalina-SP</v>
      </c>
      <c r="J5441">
        <f>IF(Tabela_Brasil[[#This Row],[IDHM]]&lt;=0.599,1,0)</f>
        <v>0</v>
      </c>
      <c r="K5441" t="str">
        <f>IF(Tabela_Brasil[[#This Row],[IDHM]]&lt;=0.55,"Baixo",IF(Tabela_Brasil[[#This Row],[IDHM]]&lt;=0.699,"Médio",IF(Tabela_Brasil[[#This Row],[IDHM]]&lt;=0.799,"Alto","Muito Alto")))</f>
        <v>Alto</v>
      </c>
      <c r="L5441" t="str">
        <f>VLOOKUP(Tabela_Brasil[[#This Row],[Estado]],'De-Para_Estado_Regiao'!$B$3:$C$29,2,FALSE)</f>
        <v>Sudeste</v>
      </c>
      <c r="M5441">
        <f>IF(Tabela_Brasil[[#This Row],[IBGE_1-4]]&gt;=951,1,0)</f>
        <v>0</v>
      </c>
      <c r="N5441">
        <f>IF(Tabela_Brasil[[#This Row],[COMP_P]]&lt;=2,1,0)</f>
        <v>1</v>
      </c>
    </row>
    <row r="5442" spans="1:14" x14ac:dyDescent="0.25">
      <c r="A5442" s="12" t="s">
        <v>5215</v>
      </c>
      <c r="B5442" s="12" t="s">
        <v>24</v>
      </c>
      <c r="C5442" s="12">
        <v>181</v>
      </c>
      <c r="D5442" s="12">
        <v>0.59</v>
      </c>
      <c r="E5442" s="12">
        <v>0.55400000000000005</v>
      </c>
      <c r="F5442" s="12">
        <v>0.46500000000000002</v>
      </c>
      <c r="G5442" s="12">
        <v>6055.35</v>
      </c>
      <c r="H5442" s="13">
        <v>0</v>
      </c>
      <c r="I5442" t="str">
        <f>CONCATENATE(Tabela_Brasil[[#This Row],[Município]],"-",Tabela_Brasil[[#This Row],[Estado]])</f>
        <v>Candeal-BA</v>
      </c>
      <c r="J5442">
        <f>IF(Tabela_Brasil[[#This Row],[IDHM]]&lt;=0.599,1,0)</f>
        <v>1</v>
      </c>
      <c r="K5442" t="str">
        <f>IF(Tabela_Brasil[[#This Row],[IDHM]]&lt;=0.55,"Baixo",IF(Tabela_Brasil[[#This Row],[IDHM]]&lt;=0.699,"Médio",IF(Tabela_Brasil[[#This Row],[IDHM]]&lt;=0.799,"Alto","Muito Alto")))</f>
        <v>Médio</v>
      </c>
      <c r="L5442" t="str">
        <f>VLOOKUP(Tabela_Brasil[[#This Row],[Estado]],'De-Para_Estado_Regiao'!$B$3:$C$29,2,FALSE)</f>
        <v>Nordeste</v>
      </c>
      <c r="M5442">
        <f>IF(Tabela_Brasil[[#This Row],[IBGE_1-4]]&gt;=951,1,0)</f>
        <v>0</v>
      </c>
      <c r="N5442">
        <f>IF(Tabela_Brasil[[#This Row],[COMP_P]]&lt;=2,1,0)</f>
        <v>1</v>
      </c>
    </row>
    <row r="5443" spans="1:14" x14ac:dyDescent="0.25">
      <c r="A5443" s="9" t="s">
        <v>5216</v>
      </c>
      <c r="B5443" s="9" t="s">
        <v>16</v>
      </c>
      <c r="C5443" s="9">
        <v>159</v>
      </c>
      <c r="D5443" s="9">
        <v>0.57999999999999996</v>
      </c>
      <c r="E5443" s="9">
        <v>0.55200000000000005</v>
      </c>
      <c r="F5443" s="9">
        <v>0.443</v>
      </c>
      <c r="G5443" s="9">
        <v>7627.05</v>
      </c>
      <c r="H5443" s="10">
        <v>3</v>
      </c>
      <c r="I5443" t="str">
        <f>CONCATENATE(Tabela_Brasil[[#This Row],[Município]],"-",Tabela_Brasil[[#This Row],[Estado]])</f>
        <v>Rubelita-MG</v>
      </c>
      <c r="J5443">
        <f>IF(Tabela_Brasil[[#This Row],[IDHM]]&lt;=0.599,1,0)</f>
        <v>1</v>
      </c>
      <c r="K5443" t="str">
        <f>IF(Tabela_Brasil[[#This Row],[IDHM]]&lt;=0.55,"Baixo",IF(Tabela_Brasil[[#This Row],[IDHM]]&lt;=0.699,"Médio",IF(Tabela_Brasil[[#This Row],[IDHM]]&lt;=0.799,"Alto","Muito Alto")))</f>
        <v>Médio</v>
      </c>
      <c r="L5443" t="str">
        <f>VLOOKUP(Tabela_Brasil[[#This Row],[Estado]],'De-Para_Estado_Regiao'!$B$3:$C$29,2,FALSE)</f>
        <v>Sudeste</v>
      </c>
      <c r="M5443">
        <f>IF(Tabela_Brasil[[#This Row],[IBGE_1-4]]&gt;=951,1,0)</f>
        <v>0</v>
      </c>
      <c r="N5443">
        <f>IF(Tabela_Brasil[[#This Row],[COMP_P]]&lt;=2,1,0)</f>
        <v>0</v>
      </c>
    </row>
    <row r="5444" spans="1:14" x14ac:dyDescent="0.25">
      <c r="A5444" s="12" t="s">
        <v>5217</v>
      </c>
      <c r="B5444" s="12" t="s">
        <v>16</v>
      </c>
      <c r="C5444" s="12">
        <v>338</v>
      </c>
      <c r="D5444" s="12">
        <v>0.623</v>
      </c>
      <c r="E5444" s="12">
        <v>0.60299999999999998</v>
      </c>
      <c r="F5444" s="12">
        <v>0.495</v>
      </c>
      <c r="G5444" s="12">
        <v>7030.46</v>
      </c>
      <c r="H5444" s="13">
        <v>1</v>
      </c>
      <c r="I5444" t="str">
        <f>CONCATENATE(Tabela_Brasil[[#This Row],[Município]],"-",Tabela_Brasil[[#This Row],[Estado]])</f>
        <v>Divinolândia De Minas-MG</v>
      </c>
      <c r="J5444">
        <f>IF(Tabela_Brasil[[#This Row],[IDHM]]&lt;=0.599,1,0)</f>
        <v>0</v>
      </c>
      <c r="K5444" t="str">
        <f>IF(Tabela_Brasil[[#This Row],[IDHM]]&lt;=0.55,"Baixo",IF(Tabela_Brasil[[#This Row],[IDHM]]&lt;=0.699,"Médio",IF(Tabela_Brasil[[#This Row],[IDHM]]&lt;=0.799,"Alto","Muito Alto")))</f>
        <v>Médio</v>
      </c>
      <c r="L5444" t="str">
        <f>VLOOKUP(Tabela_Brasil[[#This Row],[Estado]],'De-Para_Estado_Regiao'!$B$3:$C$29,2,FALSE)</f>
        <v>Sudeste</v>
      </c>
      <c r="M5444">
        <f>IF(Tabela_Brasil[[#This Row],[IBGE_1-4]]&gt;=951,1,0)</f>
        <v>0</v>
      </c>
      <c r="N5444">
        <f>IF(Tabela_Brasil[[#This Row],[COMP_P]]&lt;=2,1,0)</f>
        <v>1</v>
      </c>
    </row>
    <row r="5445" spans="1:14" x14ac:dyDescent="0.25">
      <c r="A5445" s="9" t="s">
        <v>5218</v>
      </c>
      <c r="B5445" s="9" t="s">
        <v>14</v>
      </c>
      <c r="C5445" s="9">
        <v>15</v>
      </c>
      <c r="D5445" s="9">
        <v>0.64900000000000002</v>
      </c>
      <c r="E5445" s="9">
        <v>0.65</v>
      </c>
      <c r="F5445" s="9">
        <v>0.51700000000000002</v>
      </c>
      <c r="G5445" s="9">
        <v>17139.04</v>
      </c>
      <c r="H5445" s="10">
        <v>7</v>
      </c>
      <c r="I5445" t="str">
        <f>CONCATENATE(Tabela_Brasil[[#This Row],[Município]],"-",Tabela_Brasil[[#This Row],[Estado]])</f>
        <v>Mampituba-RS</v>
      </c>
      <c r="J5445">
        <f>IF(Tabela_Brasil[[#This Row],[IDHM]]&lt;=0.599,1,0)</f>
        <v>0</v>
      </c>
      <c r="K5445" t="str">
        <f>IF(Tabela_Brasil[[#This Row],[IDHM]]&lt;=0.55,"Baixo",IF(Tabela_Brasil[[#This Row],[IDHM]]&lt;=0.699,"Médio",IF(Tabela_Brasil[[#This Row],[IDHM]]&lt;=0.799,"Alto","Muito Alto")))</f>
        <v>Médio</v>
      </c>
      <c r="L5445" t="str">
        <f>VLOOKUP(Tabela_Brasil[[#This Row],[Estado]],'De-Para_Estado_Regiao'!$B$3:$C$29,2,FALSE)</f>
        <v>Sul</v>
      </c>
      <c r="M5445">
        <f>IF(Tabela_Brasil[[#This Row],[IBGE_1-4]]&gt;=951,1,0)</f>
        <v>0</v>
      </c>
      <c r="N5445">
        <f>IF(Tabela_Brasil[[#This Row],[COMP_P]]&lt;=2,1,0)</f>
        <v>0</v>
      </c>
    </row>
    <row r="5446" spans="1:14" x14ac:dyDescent="0.25">
      <c r="A5446" s="12" t="s">
        <v>5219</v>
      </c>
      <c r="B5446" s="12" t="s">
        <v>94</v>
      </c>
      <c r="C5446" s="12">
        <v>427</v>
      </c>
      <c r="D5446" s="12">
        <v>0.52600000000000002</v>
      </c>
      <c r="E5446" s="12">
        <v>0.51700000000000002</v>
      </c>
      <c r="F5446" s="12">
        <v>0.39800000000000002</v>
      </c>
      <c r="G5446" s="12">
        <v>5819.47</v>
      </c>
      <c r="H5446" s="13">
        <v>0</v>
      </c>
      <c r="I5446" t="str">
        <f>CONCATENATE(Tabela_Brasil[[#This Row],[Município]],"-",Tabela_Brasil[[#This Row],[Estado]])</f>
        <v>Carneiros-AL</v>
      </c>
      <c r="J5446">
        <f>IF(Tabela_Brasil[[#This Row],[IDHM]]&lt;=0.599,1,0)</f>
        <v>1</v>
      </c>
      <c r="K5446" t="str">
        <f>IF(Tabela_Brasil[[#This Row],[IDHM]]&lt;=0.55,"Baixo",IF(Tabela_Brasil[[#This Row],[IDHM]]&lt;=0.699,"Médio",IF(Tabela_Brasil[[#This Row],[IDHM]]&lt;=0.799,"Alto","Muito Alto")))</f>
        <v>Baixo</v>
      </c>
      <c r="L5446" t="str">
        <f>VLOOKUP(Tabela_Brasil[[#This Row],[Estado]],'De-Para_Estado_Regiao'!$B$3:$C$29,2,FALSE)</f>
        <v>Nordeste</v>
      </c>
      <c r="M5446">
        <f>IF(Tabela_Brasil[[#This Row],[IBGE_1-4]]&gt;=951,1,0)</f>
        <v>0</v>
      </c>
      <c r="N5446">
        <f>IF(Tabela_Brasil[[#This Row],[COMP_P]]&lt;=2,1,0)</f>
        <v>1</v>
      </c>
    </row>
    <row r="5447" spans="1:14" x14ac:dyDescent="0.25">
      <c r="A5447" s="9" t="s">
        <v>5220</v>
      </c>
      <c r="B5447" s="9" t="s">
        <v>7</v>
      </c>
      <c r="C5447" s="9">
        <v>57</v>
      </c>
      <c r="D5447" s="9">
        <v>0.74099999999999999</v>
      </c>
      <c r="E5447" s="9">
        <v>0.68600000000000005</v>
      </c>
      <c r="F5447" s="9">
        <v>0.70399999999999996</v>
      </c>
      <c r="G5447" s="9">
        <v>29611.09</v>
      </c>
      <c r="H5447" s="10">
        <v>1</v>
      </c>
      <c r="I5447" t="str">
        <f>CONCATENATE(Tabela_Brasil[[#This Row],[Município]],"-",Tabela_Brasil[[#This Row],[Estado]])</f>
        <v>Dirce Reis-SP</v>
      </c>
      <c r="J5447">
        <f>IF(Tabela_Brasil[[#This Row],[IDHM]]&lt;=0.599,1,0)</f>
        <v>0</v>
      </c>
      <c r="K5447" t="str">
        <f>IF(Tabela_Brasil[[#This Row],[IDHM]]&lt;=0.55,"Baixo",IF(Tabela_Brasil[[#This Row],[IDHM]]&lt;=0.699,"Médio",IF(Tabela_Brasil[[#This Row],[IDHM]]&lt;=0.799,"Alto","Muito Alto")))</f>
        <v>Alto</v>
      </c>
      <c r="L5447" t="str">
        <f>VLOOKUP(Tabela_Brasil[[#This Row],[Estado]],'De-Para_Estado_Regiao'!$B$3:$C$29,2,FALSE)</f>
        <v>Sudeste</v>
      </c>
      <c r="M5447">
        <f>IF(Tabela_Brasil[[#This Row],[IBGE_1-4]]&gt;=951,1,0)</f>
        <v>0</v>
      </c>
      <c r="N5447">
        <f>IF(Tabela_Brasil[[#This Row],[COMP_P]]&lt;=2,1,0)</f>
        <v>1</v>
      </c>
    </row>
    <row r="5448" spans="1:14" x14ac:dyDescent="0.25">
      <c r="A5448" s="12" t="s">
        <v>5221</v>
      </c>
      <c r="B5448" s="12" t="s">
        <v>16</v>
      </c>
      <c r="C5448" s="12">
        <v>92</v>
      </c>
      <c r="D5448" s="12">
        <v>0.67700000000000005</v>
      </c>
      <c r="E5448" s="12">
        <v>0.67</v>
      </c>
      <c r="F5448" s="12">
        <v>0.56299999999999994</v>
      </c>
      <c r="G5448" s="12">
        <v>15128.8</v>
      </c>
      <c r="H5448" s="13">
        <v>2</v>
      </c>
      <c r="I5448" t="str">
        <f>CONCATENATE(Tabela_Brasil[[#This Row],[Município]],"-",Tabela_Brasil[[#This Row],[Estado]])</f>
        <v>Coronel Xavier Chaves-MG</v>
      </c>
      <c r="J5448">
        <f>IF(Tabela_Brasil[[#This Row],[IDHM]]&lt;=0.599,1,0)</f>
        <v>0</v>
      </c>
      <c r="K5448" t="str">
        <f>IF(Tabela_Brasil[[#This Row],[IDHM]]&lt;=0.55,"Baixo",IF(Tabela_Brasil[[#This Row],[IDHM]]&lt;=0.699,"Médio",IF(Tabela_Brasil[[#This Row],[IDHM]]&lt;=0.799,"Alto","Muito Alto")))</f>
        <v>Médio</v>
      </c>
      <c r="L5448" t="str">
        <f>VLOOKUP(Tabela_Brasil[[#This Row],[Estado]],'De-Para_Estado_Regiao'!$B$3:$C$29,2,FALSE)</f>
        <v>Sudeste</v>
      </c>
      <c r="M5448">
        <f>IF(Tabela_Brasil[[#This Row],[IBGE_1-4]]&gt;=951,1,0)</f>
        <v>0</v>
      </c>
      <c r="N5448">
        <f>IF(Tabela_Brasil[[#This Row],[COMP_P]]&lt;=2,1,0)</f>
        <v>1</v>
      </c>
    </row>
    <row r="5449" spans="1:14" x14ac:dyDescent="0.25">
      <c r="A5449" s="9" t="s">
        <v>5222</v>
      </c>
      <c r="B5449" s="9" t="s">
        <v>114</v>
      </c>
      <c r="C5449" s="9">
        <v>353</v>
      </c>
      <c r="D5449" s="9">
        <v>0.623</v>
      </c>
      <c r="E5449" s="9">
        <v>0.60799999999999998</v>
      </c>
      <c r="F5449" s="9">
        <v>0.54300000000000004</v>
      </c>
      <c r="G5449" s="9">
        <v>8799.86</v>
      </c>
      <c r="H5449" s="10">
        <v>2</v>
      </c>
      <c r="I5449" t="str">
        <f>CONCATENATE(Tabela_Brasil[[#This Row],[Município]],"-",Tabela_Brasil[[#This Row],[Estado]])</f>
        <v>Cedro De São João-SE</v>
      </c>
      <c r="J5449">
        <f>IF(Tabela_Brasil[[#This Row],[IDHM]]&lt;=0.599,1,0)</f>
        <v>0</v>
      </c>
      <c r="K5449" t="str">
        <f>IF(Tabela_Brasil[[#This Row],[IDHM]]&lt;=0.55,"Baixo",IF(Tabela_Brasil[[#This Row],[IDHM]]&lt;=0.699,"Médio",IF(Tabela_Brasil[[#This Row],[IDHM]]&lt;=0.799,"Alto","Muito Alto")))</f>
        <v>Médio</v>
      </c>
      <c r="L5449" t="str">
        <f>VLOOKUP(Tabela_Brasil[[#This Row],[Estado]],'De-Para_Estado_Regiao'!$B$3:$C$29,2,FALSE)</f>
        <v>Nordeste</v>
      </c>
      <c r="M5449">
        <f>IF(Tabela_Brasil[[#This Row],[IBGE_1-4]]&gt;=951,1,0)</f>
        <v>0</v>
      </c>
      <c r="N5449">
        <f>IF(Tabela_Brasil[[#This Row],[COMP_P]]&lt;=2,1,0)</f>
        <v>1</v>
      </c>
    </row>
    <row r="5450" spans="1:14" x14ac:dyDescent="0.25">
      <c r="A5450" s="12" t="s">
        <v>5223</v>
      </c>
      <c r="B5450" s="12" t="s">
        <v>14</v>
      </c>
      <c r="C5450" s="12">
        <v>21</v>
      </c>
      <c r="D5450" s="12">
        <v>0.67</v>
      </c>
      <c r="E5450" s="12">
        <v>0.69599999999999995</v>
      </c>
      <c r="F5450" s="12">
        <v>0.53900000000000003</v>
      </c>
      <c r="G5450" s="12">
        <v>18278.91</v>
      </c>
      <c r="H5450" s="13">
        <v>5</v>
      </c>
      <c r="I5450" t="str">
        <f>CONCATENATE(Tabela_Brasil[[#This Row],[Município]],"-",Tabela_Brasil[[#This Row],[Estado]])</f>
        <v>Lagoa Bonita Do Sul-RS</v>
      </c>
      <c r="J5450">
        <f>IF(Tabela_Brasil[[#This Row],[IDHM]]&lt;=0.599,1,0)</f>
        <v>0</v>
      </c>
      <c r="K5450" t="str">
        <f>IF(Tabela_Brasil[[#This Row],[IDHM]]&lt;=0.55,"Baixo",IF(Tabela_Brasil[[#This Row],[IDHM]]&lt;=0.699,"Médio",IF(Tabela_Brasil[[#This Row],[IDHM]]&lt;=0.799,"Alto","Muito Alto")))</f>
        <v>Médio</v>
      </c>
      <c r="L5450" t="str">
        <f>VLOOKUP(Tabela_Brasil[[#This Row],[Estado]],'De-Para_Estado_Regiao'!$B$3:$C$29,2,FALSE)</f>
        <v>Sul</v>
      </c>
      <c r="M5450">
        <f>IF(Tabela_Brasil[[#This Row],[IBGE_1-4]]&gt;=951,1,0)</f>
        <v>0</v>
      </c>
      <c r="N5450">
        <f>IF(Tabela_Brasil[[#This Row],[COMP_P]]&lt;=2,1,0)</f>
        <v>0</v>
      </c>
    </row>
    <row r="5451" spans="1:14" x14ac:dyDescent="0.25">
      <c r="A5451" s="9" t="s">
        <v>5224</v>
      </c>
      <c r="B5451" s="9" t="s">
        <v>14</v>
      </c>
      <c r="C5451" s="9">
        <v>39</v>
      </c>
      <c r="D5451" s="9">
        <v>0.67400000000000004</v>
      </c>
      <c r="E5451" s="9">
        <v>0.67600000000000005</v>
      </c>
      <c r="F5451" s="9">
        <v>0.56299999999999994</v>
      </c>
      <c r="G5451" s="9">
        <v>21229.74</v>
      </c>
      <c r="H5451" s="10">
        <v>5</v>
      </c>
      <c r="I5451" t="str">
        <f>CONCATENATE(Tabela_Brasil[[#This Row],[Município]],"-",Tabela_Brasil[[#This Row],[Estado]])</f>
        <v>Cerro Grande-RS</v>
      </c>
      <c r="J5451">
        <f>IF(Tabela_Brasil[[#This Row],[IDHM]]&lt;=0.599,1,0)</f>
        <v>0</v>
      </c>
      <c r="K5451" t="str">
        <f>IF(Tabela_Brasil[[#This Row],[IDHM]]&lt;=0.55,"Baixo",IF(Tabela_Brasil[[#This Row],[IDHM]]&lt;=0.699,"Médio",IF(Tabela_Brasil[[#This Row],[IDHM]]&lt;=0.799,"Alto","Muito Alto")))</f>
        <v>Médio</v>
      </c>
      <c r="L5451" t="str">
        <f>VLOOKUP(Tabela_Brasil[[#This Row],[Estado]],'De-Para_Estado_Regiao'!$B$3:$C$29,2,FALSE)</f>
        <v>Sul</v>
      </c>
      <c r="M5451">
        <f>IF(Tabela_Brasil[[#This Row],[IBGE_1-4]]&gt;=951,1,0)</f>
        <v>0</v>
      </c>
      <c r="N5451">
        <f>IF(Tabela_Brasil[[#This Row],[COMP_P]]&lt;=2,1,0)</f>
        <v>0</v>
      </c>
    </row>
    <row r="5452" spans="1:14" x14ac:dyDescent="0.25">
      <c r="A5452" s="12" t="s">
        <v>5225</v>
      </c>
      <c r="B5452" s="12" t="s">
        <v>19</v>
      </c>
      <c r="C5452" s="12">
        <v>224</v>
      </c>
      <c r="D5452" s="12">
        <v>0.54500000000000004</v>
      </c>
      <c r="E5452" s="12">
        <v>0.53600000000000003</v>
      </c>
      <c r="F5452" s="12">
        <v>0.42499999999999999</v>
      </c>
      <c r="G5452" s="12">
        <v>7313.97</v>
      </c>
      <c r="H5452" s="13">
        <v>5</v>
      </c>
      <c r="I5452" t="str">
        <f>CONCATENATE(Tabela_Brasil[[#This Row],[Município]],"-",Tabela_Brasil[[#This Row],[Estado]])</f>
        <v>Terezinha-PE</v>
      </c>
      <c r="J5452">
        <f>IF(Tabela_Brasil[[#This Row],[IDHM]]&lt;=0.599,1,0)</f>
        <v>1</v>
      </c>
      <c r="K5452" t="str">
        <f>IF(Tabela_Brasil[[#This Row],[IDHM]]&lt;=0.55,"Baixo",IF(Tabela_Brasil[[#This Row],[IDHM]]&lt;=0.699,"Médio",IF(Tabela_Brasil[[#This Row],[IDHM]]&lt;=0.799,"Alto","Muito Alto")))</f>
        <v>Baixo</v>
      </c>
      <c r="L5452" t="str">
        <f>VLOOKUP(Tabela_Brasil[[#This Row],[Estado]],'De-Para_Estado_Regiao'!$B$3:$C$29,2,FALSE)</f>
        <v>Nordeste</v>
      </c>
      <c r="M5452">
        <f>IF(Tabela_Brasil[[#This Row],[IBGE_1-4]]&gt;=951,1,0)</f>
        <v>0</v>
      </c>
      <c r="N5452">
        <f>IF(Tabela_Brasil[[#This Row],[COMP_P]]&lt;=2,1,0)</f>
        <v>0</v>
      </c>
    </row>
    <row r="5453" spans="1:14" x14ac:dyDescent="0.25">
      <c r="A5453" s="9" t="s">
        <v>5226</v>
      </c>
      <c r="B5453" s="9" t="s">
        <v>59</v>
      </c>
      <c r="C5453" s="9">
        <v>45</v>
      </c>
      <c r="D5453" s="9">
        <v>0.71499999999999997</v>
      </c>
      <c r="E5453" s="9">
        <v>0.72799999999999998</v>
      </c>
      <c r="F5453" s="9">
        <v>0.59299999999999997</v>
      </c>
      <c r="G5453" s="9">
        <v>20179.36</v>
      </c>
      <c r="H5453" s="10">
        <v>4</v>
      </c>
      <c r="I5453" t="str">
        <f>CONCATENATE(Tabela_Brasil[[#This Row],[Município]],"-",Tabela_Brasil[[#This Row],[Estado]])</f>
        <v>Formosa Do Sul-SC</v>
      </c>
      <c r="J5453">
        <f>IF(Tabela_Brasil[[#This Row],[IDHM]]&lt;=0.599,1,0)</f>
        <v>0</v>
      </c>
      <c r="K5453" t="str">
        <f>IF(Tabela_Brasil[[#This Row],[IDHM]]&lt;=0.55,"Baixo",IF(Tabela_Brasil[[#This Row],[IDHM]]&lt;=0.699,"Médio",IF(Tabela_Brasil[[#This Row],[IDHM]]&lt;=0.799,"Alto","Muito Alto")))</f>
        <v>Alto</v>
      </c>
      <c r="L5453" t="str">
        <f>VLOOKUP(Tabela_Brasil[[#This Row],[Estado]],'De-Para_Estado_Regiao'!$B$3:$C$29,2,FALSE)</f>
        <v>Sul</v>
      </c>
      <c r="M5453">
        <f>IF(Tabela_Brasil[[#This Row],[IBGE_1-4]]&gt;=951,1,0)</f>
        <v>0</v>
      </c>
      <c r="N5453">
        <f>IF(Tabela_Brasil[[#This Row],[COMP_P]]&lt;=2,1,0)</f>
        <v>0</v>
      </c>
    </row>
    <row r="5454" spans="1:14" x14ac:dyDescent="0.25">
      <c r="A5454" s="12" t="s">
        <v>5227</v>
      </c>
      <c r="B5454" s="12" t="s">
        <v>87</v>
      </c>
      <c r="C5454" s="12">
        <v>344</v>
      </c>
      <c r="D5454" s="12">
        <v>0.55000000000000004</v>
      </c>
      <c r="E5454" s="12">
        <v>0.46600000000000003</v>
      </c>
      <c r="F5454" s="12">
        <v>0.505</v>
      </c>
      <c r="G5454" s="12">
        <v>4689.38</v>
      </c>
      <c r="H5454" s="13">
        <v>0</v>
      </c>
      <c r="I5454" t="str">
        <f>CONCATENATE(Tabela_Brasil[[#This Row],[Município]],"-",Tabela_Brasil[[#This Row],[Estado]])</f>
        <v>Cajapió-MA</v>
      </c>
      <c r="J5454">
        <f>IF(Tabela_Brasil[[#This Row],[IDHM]]&lt;=0.599,1,0)</f>
        <v>1</v>
      </c>
      <c r="K5454" t="str">
        <f>IF(Tabela_Brasil[[#This Row],[IDHM]]&lt;=0.55,"Baixo",IF(Tabela_Brasil[[#This Row],[IDHM]]&lt;=0.699,"Médio",IF(Tabela_Brasil[[#This Row],[IDHM]]&lt;=0.799,"Alto","Muito Alto")))</f>
        <v>Baixo</v>
      </c>
      <c r="L5454" t="str">
        <f>VLOOKUP(Tabela_Brasil[[#This Row],[Estado]],'De-Para_Estado_Regiao'!$B$3:$C$29,2,FALSE)</f>
        <v>Nordeste</v>
      </c>
      <c r="M5454">
        <f>IF(Tabela_Brasil[[#This Row],[IBGE_1-4]]&gt;=951,1,0)</f>
        <v>0</v>
      </c>
      <c r="N5454">
        <f>IF(Tabela_Brasil[[#This Row],[COMP_P]]&lt;=2,1,0)</f>
        <v>1</v>
      </c>
    </row>
    <row r="5455" spans="1:14" x14ac:dyDescent="0.25">
      <c r="A5455" s="9" t="s">
        <v>5228</v>
      </c>
      <c r="B5455" s="9" t="s">
        <v>72</v>
      </c>
      <c r="C5455" s="9">
        <v>251</v>
      </c>
      <c r="D5455" s="9">
        <v>0.65500000000000003</v>
      </c>
      <c r="E5455" s="9">
        <v>0.62</v>
      </c>
      <c r="F5455" s="9">
        <v>0.58099999999999996</v>
      </c>
      <c r="G5455" s="9">
        <v>8233.76</v>
      </c>
      <c r="H5455" s="10">
        <v>5</v>
      </c>
      <c r="I5455" t="str">
        <f>CONCATENATE(Tabela_Brasil[[#This Row],[Município]],"-",Tabela_Brasil[[#This Row],[Estado]])</f>
        <v>São João Do Sabugi-RN</v>
      </c>
      <c r="J5455">
        <f>IF(Tabela_Brasil[[#This Row],[IDHM]]&lt;=0.599,1,0)</f>
        <v>0</v>
      </c>
      <c r="K5455" t="str">
        <f>IF(Tabela_Brasil[[#This Row],[IDHM]]&lt;=0.55,"Baixo",IF(Tabela_Brasil[[#This Row],[IDHM]]&lt;=0.699,"Médio",IF(Tabela_Brasil[[#This Row],[IDHM]]&lt;=0.799,"Alto","Muito Alto")))</f>
        <v>Médio</v>
      </c>
      <c r="L5455" t="str">
        <f>VLOOKUP(Tabela_Brasil[[#This Row],[Estado]],'De-Para_Estado_Regiao'!$B$3:$C$29,2,FALSE)</f>
        <v>Nordeste</v>
      </c>
      <c r="M5455">
        <f>IF(Tabela_Brasil[[#This Row],[IBGE_1-4]]&gt;=951,1,0)</f>
        <v>0</v>
      </c>
      <c r="N5455">
        <f>IF(Tabela_Brasil[[#This Row],[COMP_P]]&lt;=2,1,0)</f>
        <v>0</v>
      </c>
    </row>
    <row r="5456" spans="1:14" x14ac:dyDescent="0.25">
      <c r="A5456" s="12" t="s">
        <v>5229</v>
      </c>
      <c r="B5456" s="12" t="s">
        <v>31</v>
      </c>
      <c r="C5456" s="12">
        <v>194</v>
      </c>
      <c r="D5456" s="12">
        <v>0.61</v>
      </c>
      <c r="E5456" s="12">
        <v>0.55100000000000005</v>
      </c>
      <c r="F5456" s="12">
        <v>0.54700000000000004</v>
      </c>
      <c r="G5456" s="12">
        <v>7192.11</v>
      </c>
      <c r="H5456" s="13">
        <v>1</v>
      </c>
      <c r="I5456" t="str">
        <f>CONCATENATE(Tabela_Brasil[[#This Row],[Município]],"-",Tabela_Brasil[[#This Row],[Estado]])</f>
        <v>Ererê-CE</v>
      </c>
      <c r="J5456">
        <f>IF(Tabela_Brasil[[#This Row],[IDHM]]&lt;=0.599,1,0)</f>
        <v>0</v>
      </c>
      <c r="K5456" t="str">
        <f>IF(Tabela_Brasil[[#This Row],[IDHM]]&lt;=0.55,"Baixo",IF(Tabela_Brasil[[#This Row],[IDHM]]&lt;=0.699,"Médio",IF(Tabela_Brasil[[#This Row],[IDHM]]&lt;=0.799,"Alto","Muito Alto")))</f>
        <v>Médio</v>
      </c>
      <c r="L5456" t="str">
        <f>VLOOKUP(Tabela_Brasil[[#This Row],[Estado]],'De-Para_Estado_Regiao'!$B$3:$C$29,2,FALSE)</f>
        <v>Nordeste</v>
      </c>
      <c r="M5456">
        <f>IF(Tabela_Brasil[[#This Row],[IBGE_1-4]]&gt;=951,1,0)</f>
        <v>0</v>
      </c>
      <c r="N5456">
        <f>IF(Tabela_Brasil[[#This Row],[COMP_P]]&lt;=2,1,0)</f>
        <v>1</v>
      </c>
    </row>
    <row r="5457" spans="1:14" x14ac:dyDescent="0.25">
      <c r="A5457" s="9" t="s">
        <v>348</v>
      </c>
      <c r="B5457" s="9" t="s">
        <v>59</v>
      </c>
      <c r="C5457" s="9">
        <v>55</v>
      </c>
      <c r="D5457" s="9">
        <v>0.65700000000000003</v>
      </c>
      <c r="E5457" s="9">
        <v>0.63800000000000001</v>
      </c>
      <c r="F5457" s="9">
        <v>0.55000000000000004</v>
      </c>
      <c r="G5457" s="9">
        <v>16199.91</v>
      </c>
      <c r="H5457" s="10">
        <v>2</v>
      </c>
      <c r="I5457" t="str">
        <f>CONCATENATE(Tabela_Brasil[[#This Row],[Município]],"-",Tabela_Brasil[[#This Row],[Estado]])</f>
        <v>Entre Rios-SC</v>
      </c>
      <c r="J5457">
        <f>IF(Tabela_Brasil[[#This Row],[IDHM]]&lt;=0.599,1,0)</f>
        <v>0</v>
      </c>
      <c r="K5457" t="str">
        <f>IF(Tabela_Brasil[[#This Row],[IDHM]]&lt;=0.55,"Baixo",IF(Tabela_Brasil[[#This Row],[IDHM]]&lt;=0.699,"Médio",IF(Tabela_Brasil[[#This Row],[IDHM]]&lt;=0.799,"Alto","Muito Alto")))</f>
        <v>Médio</v>
      </c>
      <c r="L5457" t="str">
        <f>VLOOKUP(Tabela_Brasil[[#This Row],[Estado]],'De-Para_Estado_Regiao'!$B$3:$C$29,2,FALSE)</f>
        <v>Sul</v>
      </c>
      <c r="M5457">
        <f>IF(Tabela_Brasil[[#This Row],[IBGE_1-4]]&gt;=951,1,0)</f>
        <v>0</v>
      </c>
      <c r="N5457">
        <f>IF(Tabela_Brasil[[#This Row],[COMP_P]]&lt;=2,1,0)</f>
        <v>1</v>
      </c>
    </row>
    <row r="5458" spans="1:14" x14ac:dyDescent="0.25">
      <c r="A5458" s="12" t="s">
        <v>5230</v>
      </c>
      <c r="B5458" s="12" t="s">
        <v>82</v>
      </c>
      <c r="C5458" s="12">
        <v>265</v>
      </c>
      <c r="D5458" s="12">
        <v>0.60799999999999998</v>
      </c>
      <c r="E5458" s="12">
        <v>0.57299999999999995</v>
      </c>
      <c r="F5458" s="12">
        <v>0.503</v>
      </c>
      <c r="G5458" s="12">
        <v>7364.21</v>
      </c>
      <c r="H5458" s="13">
        <v>9</v>
      </c>
      <c r="I5458" t="str">
        <f>CONCATENATE(Tabela_Brasil[[#This Row],[Município]],"-",Tabela_Brasil[[#This Row],[Estado]])</f>
        <v>Areial-PB</v>
      </c>
      <c r="J5458">
        <f>IF(Tabela_Brasil[[#This Row],[IDHM]]&lt;=0.599,1,0)</f>
        <v>0</v>
      </c>
      <c r="K5458" t="str">
        <f>IF(Tabela_Brasil[[#This Row],[IDHM]]&lt;=0.55,"Baixo",IF(Tabela_Brasil[[#This Row],[IDHM]]&lt;=0.699,"Médio",IF(Tabela_Brasil[[#This Row],[IDHM]]&lt;=0.799,"Alto","Muito Alto")))</f>
        <v>Médio</v>
      </c>
      <c r="L5458" t="str">
        <f>VLOOKUP(Tabela_Brasil[[#This Row],[Estado]],'De-Para_Estado_Regiao'!$B$3:$C$29,2,FALSE)</f>
        <v>Nordeste</v>
      </c>
      <c r="M5458">
        <f>IF(Tabela_Brasil[[#This Row],[IBGE_1-4]]&gt;=951,1,0)</f>
        <v>0</v>
      </c>
      <c r="N5458">
        <f>IF(Tabela_Brasil[[#This Row],[COMP_P]]&lt;=2,1,0)</f>
        <v>0</v>
      </c>
    </row>
    <row r="5459" spans="1:14" x14ac:dyDescent="0.25">
      <c r="A5459" s="9" t="s">
        <v>5231</v>
      </c>
      <c r="B5459" s="9" t="s">
        <v>16</v>
      </c>
      <c r="C5459" s="9">
        <v>99</v>
      </c>
      <c r="D5459" s="9">
        <v>0.66200000000000003</v>
      </c>
      <c r="E5459" s="9">
        <v>0.65300000000000002</v>
      </c>
      <c r="F5459" s="9">
        <v>0.54800000000000004</v>
      </c>
      <c r="G5459" s="9">
        <v>11168.04</v>
      </c>
      <c r="H5459" s="10">
        <v>1</v>
      </c>
      <c r="I5459" t="str">
        <f>CONCATENATE(Tabela_Brasil[[#This Row],[Município]],"-",Tabela_Brasil[[#This Row],[Estado]])</f>
        <v>Rosário Da Limeira-MG</v>
      </c>
      <c r="J5459">
        <f>IF(Tabela_Brasil[[#This Row],[IDHM]]&lt;=0.599,1,0)</f>
        <v>0</v>
      </c>
      <c r="K5459" t="str">
        <f>IF(Tabela_Brasil[[#This Row],[IDHM]]&lt;=0.55,"Baixo",IF(Tabela_Brasil[[#This Row],[IDHM]]&lt;=0.699,"Médio",IF(Tabela_Brasil[[#This Row],[IDHM]]&lt;=0.799,"Alto","Muito Alto")))</f>
        <v>Médio</v>
      </c>
      <c r="L5459" t="str">
        <f>VLOOKUP(Tabela_Brasil[[#This Row],[Estado]],'De-Para_Estado_Regiao'!$B$3:$C$29,2,FALSE)</f>
        <v>Sudeste</v>
      </c>
      <c r="M5459">
        <f>IF(Tabela_Brasil[[#This Row],[IBGE_1-4]]&gt;=951,1,0)</f>
        <v>0</v>
      </c>
      <c r="N5459">
        <f>IF(Tabela_Brasil[[#This Row],[COMP_P]]&lt;=2,1,0)</f>
        <v>1</v>
      </c>
    </row>
    <row r="5460" spans="1:14" x14ac:dyDescent="0.25">
      <c r="A5460" s="12" t="s">
        <v>5232</v>
      </c>
      <c r="B5460" s="12" t="s">
        <v>16</v>
      </c>
      <c r="C5460" s="12">
        <v>219</v>
      </c>
      <c r="D5460" s="12">
        <v>0.59</v>
      </c>
      <c r="E5460" s="12">
        <v>0.58699999999999997</v>
      </c>
      <c r="F5460" s="12">
        <v>0.42499999999999999</v>
      </c>
      <c r="G5460" s="12">
        <v>6269.74</v>
      </c>
      <c r="H5460" s="13">
        <v>1</v>
      </c>
      <c r="I5460" t="str">
        <f>CONCATENATE(Tabela_Brasil[[#This Row],[Município]],"-",Tabela_Brasil[[#This Row],[Estado]])</f>
        <v>Montezuma-MG</v>
      </c>
      <c r="J5460">
        <f>IF(Tabela_Brasil[[#This Row],[IDHM]]&lt;=0.599,1,0)</f>
        <v>1</v>
      </c>
      <c r="K5460" t="str">
        <f>IF(Tabela_Brasil[[#This Row],[IDHM]]&lt;=0.55,"Baixo",IF(Tabela_Brasil[[#This Row],[IDHM]]&lt;=0.699,"Médio",IF(Tabela_Brasil[[#This Row],[IDHM]]&lt;=0.799,"Alto","Muito Alto")))</f>
        <v>Médio</v>
      </c>
      <c r="L5460" t="str">
        <f>VLOOKUP(Tabela_Brasil[[#This Row],[Estado]],'De-Para_Estado_Regiao'!$B$3:$C$29,2,FALSE)</f>
        <v>Sudeste</v>
      </c>
      <c r="M5460">
        <f>IF(Tabela_Brasil[[#This Row],[IBGE_1-4]]&gt;=951,1,0)</f>
        <v>0</v>
      </c>
      <c r="N5460">
        <f>IF(Tabela_Brasil[[#This Row],[COMP_P]]&lt;=2,1,0)</f>
        <v>1</v>
      </c>
    </row>
    <row r="5461" spans="1:14" x14ac:dyDescent="0.25">
      <c r="A5461" s="9" t="s">
        <v>5233</v>
      </c>
      <c r="B5461" s="9" t="s">
        <v>87</v>
      </c>
      <c r="C5461" s="9">
        <v>191</v>
      </c>
      <c r="D5461" s="9">
        <v>0.6</v>
      </c>
      <c r="E5461" s="9">
        <v>0.55800000000000005</v>
      </c>
      <c r="F5461" s="9">
        <v>0.52400000000000002</v>
      </c>
      <c r="G5461" s="9">
        <v>11044.22</v>
      </c>
      <c r="H5461" s="10">
        <v>1</v>
      </c>
      <c r="I5461" t="str">
        <f>CONCATENATE(Tabela_Brasil[[#This Row],[Município]],"-",Tabela_Brasil[[#This Row],[Estado]])</f>
        <v>São Pedro Dos Crentes-MA</v>
      </c>
      <c r="J5461">
        <f>IF(Tabela_Brasil[[#This Row],[IDHM]]&lt;=0.599,1,0)</f>
        <v>0</v>
      </c>
      <c r="K5461" t="str">
        <f>IF(Tabela_Brasil[[#This Row],[IDHM]]&lt;=0.55,"Baixo",IF(Tabela_Brasil[[#This Row],[IDHM]]&lt;=0.699,"Médio",IF(Tabela_Brasil[[#This Row],[IDHM]]&lt;=0.799,"Alto","Muito Alto")))</f>
        <v>Médio</v>
      </c>
      <c r="L5461" t="str">
        <f>VLOOKUP(Tabela_Brasil[[#This Row],[Estado]],'De-Para_Estado_Regiao'!$B$3:$C$29,2,FALSE)</f>
        <v>Nordeste</v>
      </c>
      <c r="M5461">
        <f>IF(Tabela_Brasil[[#This Row],[IBGE_1-4]]&gt;=951,1,0)</f>
        <v>0</v>
      </c>
      <c r="N5461">
        <f>IF(Tabela_Brasil[[#This Row],[COMP_P]]&lt;=2,1,0)</f>
        <v>1</v>
      </c>
    </row>
    <row r="5462" spans="1:14" x14ac:dyDescent="0.25">
      <c r="A5462" s="12" t="s">
        <v>5234</v>
      </c>
      <c r="B5462" s="12" t="s">
        <v>16</v>
      </c>
      <c r="C5462" s="12">
        <v>96</v>
      </c>
      <c r="D5462" s="12">
        <v>0.56999999999999995</v>
      </c>
      <c r="E5462" s="12">
        <v>0.504</v>
      </c>
      <c r="F5462" s="12">
        <v>0.46899999999999997</v>
      </c>
      <c r="G5462" s="12">
        <v>6917.34</v>
      </c>
      <c r="H5462" s="13">
        <v>2</v>
      </c>
      <c r="I5462" t="str">
        <f>CONCATENATE(Tabela_Brasil[[#This Row],[Município]],"-",Tabela_Brasil[[#This Row],[Estado]])</f>
        <v>Santo Antônio Do Retiro-MG</v>
      </c>
      <c r="J5462">
        <f>IF(Tabela_Brasil[[#This Row],[IDHM]]&lt;=0.599,1,0)</f>
        <v>1</v>
      </c>
      <c r="K5462" t="str">
        <f>IF(Tabela_Brasil[[#This Row],[IDHM]]&lt;=0.55,"Baixo",IF(Tabela_Brasil[[#This Row],[IDHM]]&lt;=0.699,"Médio",IF(Tabela_Brasil[[#This Row],[IDHM]]&lt;=0.799,"Alto","Muito Alto")))</f>
        <v>Médio</v>
      </c>
      <c r="L5462" t="str">
        <f>VLOOKUP(Tabela_Brasil[[#This Row],[Estado]],'De-Para_Estado_Regiao'!$B$3:$C$29,2,FALSE)</f>
        <v>Sudeste</v>
      </c>
      <c r="M5462">
        <f>IF(Tabela_Brasil[[#This Row],[IBGE_1-4]]&gt;=951,1,0)</f>
        <v>0</v>
      </c>
      <c r="N5462">
        <f>IF(Tabela_Brasil[[#This Row],[COMP_P]]&lt;=2,1,0)</f>
        <v>1</v>
      </c>
    </row>
    <row r="5463" spans="1:14" x14ac:dyDescent="0.25">
      <c r="A5463" s="9" t="s">
        <v>5235</v>
      </c>
      <c r="B5463" s="9" t="s">
        <v>82</v>
      </c>
      <c r="C5463" s="9">
        <v>196</v>
      </c>
      <c r="D5463" s="9">
        <v>0.59399999999999997</v>
      </c>
      <c r="E5463" s="9">
        <v>0.56799999999999995</v>
      </c>
      <c r="F5463" s="9">
        <v>0.47899999999999998</v>
      </c>
      <c r="G5463" s="9">
        <v>7145.36</v>
      </c>
      <c r="H5463" s="10">
        <v>2</v>
      </c>
      <c r="I5463" t="str">
        <f>CONCATENATE(Tabela_Brasil[[#This Row],[Município]],"-",Tabela_Brasil[[#This Row],[Estado]])</f>
        <v>Santana Dos Garrotes-PB</v>
      </c>
      <c r="J5463">
        <f>IF(Tabela_Brasil[[#This Row],[IDHM]]&lt;=0.599,1,0)</f>
        <v>1</v>
      </c>
      <c r="K5463" t="str">
        <f>IF(Tabela_Brasil[[#This Row],[IDHM]]&lt;=0.55,"Baixo",IF(Tabela_Brasil[[#This Row],[IDHM]]&lt;=0.699,"Médio",IF(Tabela_Brasil[[#This Row],[IDHM]]&lt;=0.799,"Alto","Muito Alto")))</f>
        <v>Médio</v>
      </c>
      <c r="L5463" t="str">
        <f>VLOOKUP(Tabela_Brasil[[#This Row],[Estado]],'De-Para_Estado_Regiao'!$B$3:$C$29,2,FALSE)</f>
        <v>Nordeste</v>
      </c>
      <c r="M5463">
        <f>IF(Tabela_Brasil[[#This Row],[IBGE_1-4]]&gt;=951,1,0)</f>
        <v>0</v>
      </c>
      <c r="N5463">
        <f>IF(Tabela_Brasil[[#This Row],[COMP_P]]&lt;=2,1,0)</f>
        <v>1</v>
      </c>
    </row>
    <row r="5464" spans="1:14" x14ac:dyDescent="0.25">
      <c r="A5464" s="12" t="s">
        <v>5236</v>
      </c>
      <c r="B5464" s="12" t="s">
        <v>111</v>
      </c>
      <c r="C5464" s="12">
        <v>229</v>
      </c>
      <c r="D5464" s="12">
        <v>0.59</v>
      </c>
      <c r="E5464" s="12">
        <v>0.58799999999999997</v>
      </c>
      <c r="F5464" s="12">
        <v>0.47799999999999998</v>
      </c>
      <c r="G5464" s="12">
        <v>12027.47</v>
      </c>
      <c r="H5464" s="13">
        <v>0</v>
      </c>
      <c r="I5464" t="str">
        <f>CONCATENATE(Tabela_Brasil[[#This Row],[Município]],"-",Tabela_Brasil[[#This Row],[Estado]])</f>
        <v>Conceição Do Tocantins-TO</v>
      </c>
      <c r="J5464">
        <f>IF(Tabela_Brasil[[#This Row],[IDHM]]&lt;=0.599,1,0)</f>
        <v>1</v>
      </c>
      <c r="K5464" t="str">
        <f>IF(Tabela_Brasil[[#This Row],[IDHM]]&lt;=0.55,"Baixo",IF(Tabela_Brasil[[#This Row],[IDHM]]&lt;=0.699,"Médio",IF(Tabela_Brasil[[#This Row],[IDHM]]&lt;=0.799,"Alto","Muito Alto")))</f>
        <v>Médio</v>
      </c>
      <c r="L5464" t="str">
        <f>VLOOKUP(Tabela_Brasil[[#This Row],[Estado]],'De-Para_Estado_Regiao'!$B$3:$C$29,2,FALSE)</f>
        <v>Norte</v>
      </c>
      <c r="M5464">
        <f>IF(Tabela_Brasil[[#This Row],[IBGE_1-4]]&gt;=951,1,0)</f>
        <v>0</v>
      </c>
      <c r="N5464">
        <f>IF(Tabela_Brasil[[#This Row],[COMP_P]]&lt;=2,1,0)</f>
        <v>1</v>
      </c>
    </row>
    <row r="5465" spans="1:14" x14ac:dyDescent="0.25">
      <c r="A5465" s="9" t="s">
        <v>5237</v>
      </c>
      <c r="B5465" s="9" t="s">
        <v>7</v>
      </c>
      <c r="C5465" s="9">
        <v>82</v>
      </c>
      <c r="D5465" s="9">
        <v>0.72</v>
      </c>
      <c r="E5465" s="9">
        <v>0.67400000000000004</v>
      </c>
      <c r="F5465" s="9">
        <v>0.66600000000000004</v>
      </c>
      <c r="G5465" s="9">
        <v>26088.05</v>
      </c>
      <c r="H5465" s="10">
        <v>2</v>
      </c>
      <c r="I5465" t="str">
        <f>CONCATENATE(Tabela_Brasil[[#This Row],[Município]],"-",Tabela_Brasil[[#This Row],[Estado]])</f>
        <v>Mesópolis-SP</v>
      </c>
      <c r="J5465">
        <f>IF(Tabela_Brasil[[#This Row],[IDHM]]&lt;=0.599,1,0)</f>
        <v>0</v>
      </c>
      <c r="K5465" t="str">
        <f>IF(Tabela_Brasil[[#This Row],[IDHM]]&lt;=0.55,"Baixo",IF(Tabela_Brasil[[#This Row],[IDHM]]&lt;=0.699,"Médio",IF(Tabela_Brasil[[#This Row],[IDHM]]&lt;=0.799,"Alto","Muito Alto")))</f>
        <v>Alto</v>
      </c>
      <c r="L5465" t="str">
        <f>VLOOKUP(Tabela_Brasil[[#This Row],[Estado]],'De-Para_Estado_Regiao'!$B$3:$C$29,2,FALSE)</f>
        <v>Sudeste</v>
      </c>
      <c r="M5465">
        <f>IF(Tabela_Brasil[[#This Row],[IBGE_1-4]]&gt;=951,1,0)</f>
        <v>0</v>
      </c>
      <c r="N5465">
        <f>IF(Tabela_Brasil[[#This Row],[COMP_P]]&lt;=2,1,0)</f>
        <v>1</v>
      </c>
    </row>
    <row r="5466" spans="1:14" x14ac:dyDescent="0.25">
      <c r="A5466" s="12" t="s">
        <v>5238</v>
      </c>
      <c r="B5466" s="12" t="s">
        <v>24</v>
      </c>
      <c r="C5466" s="12">
        <v>185</v>
      </c>
      <c r="D5466" s="12">
        <v>0.52400000000000002</v>
      </c>
      <c r="E5466" s="12">
        <v>0.50800000000000001</v>
      </c>
      <c r="F5466" s="12">
        <v>0.38900000000000001</v>
      </c>
      <c r="G5466" s="12">
        <v>5987.79</v>
      </c>
      <c r="H5466" s="13">
        <v>4</v>
      </c>
      <c r="I5466" t="str">
        <f>CONCATENATE(Tabela_Brasil[[#This Row],[Município]],"-",Tabela_Brasil[[#This Row],[Estado]])</f>
        <v>Nova Itarana-BA</v>
      </c>
      <c r="J5466">
        <f>IF(Tabela_Brasil[[#This Row],[IDHM]]&lt;=0.599,1,0)</f>
        <v>1</v>
      </c>
      <c r="K5466" t="str">
        <f>IF(Tabela_Brasil[[#This Row],[IDHM]]&lt;=0.55,"Baixo",IF(Tabela_Brasil[[#This Row],[IDHM]]&lt;=0.699,"Médio",IF(Tabela_Brasil[[#This Row],[IDHM]]&lt;=0.799,"Alto","Muito Alto")))</f>
        <v>Baixo</v>
      </c>
      <c r="L5466" t="str">
        <f>VLOOKUP(Tabela_Brasil[[#This Row],[Estado]],'De-Para_Estado_Regiao'!$B$3:$C$29,2,FALSE)</f>
        <v>Nordeste</v>
      </c>
      <c r="M5466">
        <f>IF(Tabela_Brasil[[#This Row],[IBGE_1-4]]&gt;=951,1,0)</f>
        <v>0</v>
      </c>
      <c r="N5466">
        <f>IF(Tabela_Brasil[[#This Row],[COMP_P]]&lt;=2,1,0)</f>
        <v>0</v>
      </c>
    </row>
    <row r="5467" spans="1:14" x14ac:dyDescent="0.25">
      <c r="A5467" s="9" t="s">
        <v>5239</v>
      </c>
      <c r="B5467" s="9" t="s">
        <v>31</v>
      </c>
      <c r="C5467" s="9">
        <v>159</v>
      </c>
      <c r="D5467" s="9">
        <v>0.60399999999999998</v>
      </c>
      <c r="E5467" s="9">
        <v>0.54400000000000004</v>
      </c>
      <c r="F5467" s="9">
        <v>0.53800000000000003</v>
      </c>
      <c r="G5467" s="9">
        <v>7864.06</v>
      </c>
      <c r="H5467" s="10">
        <v>0</v>
      </c>
      <c r="I5467" t="str">
        <f>CONCATENATE(Tabela_Brasil[[#This Row],[Município]],"-",Tabela_Brasil[[#This Row],[Estado]])</f>
        <v>Potiretama-CE</v>
      </c>
      <c r="J5467">
        <f>IF(Tabela_Brasil[[#This Row],[IDHM]]&lt;=0.599,1,0)</f>
        <v>0</v>
      </c>
      <c r="K5467" t="str">
        <f>IF(Tabela_Brasil[[#This Row],[IDHM]]&lt;=0.55,"Baixo",IF(Tabela_Brasil[[#This Row],[IDHM]]&lt;=0.699,"Médio",IF(Tabela_Brasil[[#This Row],[IDHM]]&lt;=0.799,"Alto","Muito Alto")))</f>
        <v>Médio</v>
      </c>
      <c r="L5467" t="str">
        <f>VLOOKUP(Tabela_Brasil[[#This Row],[Estado]],'De-Para_Estado_Regiao'!$B$3:$C$29,2,FALSE)</f>
        <v>Nordeste</v>
      </c>
      <c r="M5467">
        <f>IF(Tabela_Brasil[[#This Row],[IBGE_1-4]]&gt;=951,1,0)</f>
        <v>0</v>
      </c>
      <c r="N5467">
        <f>IF(Tabela_Brasil[[#This Row],[COMP_P]]&lt;=2,1,0)</f>
        <v>1</v>
      </c>
    </row>
    <row r="5468" spans="1:14" x14ac:dyDescent="0.25">
      <c r="A5468" s="12" t="s">
        <v>5240</v>
      </c>
      <c r="B5468" s="12" t="s">
        <v>72</v>
      </c>
      <c r="C5468" s="12">
        <v>216</v>
      </c>
      <c r="D5468" s="12">
        <v>0.57799999999999996</v>
      </c>
      <c r="E5468" s="12">
        <v>0.55400000000000005</v>
      </c>
      <c r="F5468" s="12">
        <v>0.45800000000000002</v>
      </c>
      <c r="G5468" s="12">
        <v>6889.74</v>
      </c>
      <c r="H5468" s="13">
        <v>1</v>
      </c>
      <c r="I5468" t="str">
        <f>CONCATENATE(Tabela_Brasil[[#This Row],[Município]],"-",Tabela_Brasil[[#This Row],[Estado]])</f>
        <v>Antônio Martins-RN</v>
      </c>
      <c r="J5468">
        <f>IF(Tabela_Brasil[[#This Row],[IDHM]]&lt;=0.599,1,0)</f>
        <v>1</v>
      </c>
      <c r="K5468" t="str">
        <f>IF(Tabela_Brasil[[#This Row],[IDHM]]&lt;=0.55,"Baixo",IF(Tabela_Brasil[[#This Row],[IDHM]]&lt;=0.699,"Médio",IF(Tabela_Brasil[[#This Row],[IDHM]]&lt;=0.799,"Alto","Muito Alto")))</f>
        <v>Médio</v>
      </c>
      <c r="L5468" t="str">
        <f>VLOOKUP(Tabela_Brasil[[#This Row],[Estado]],'De-Para_Estado_Regiao'!$B$3:$C$29,2,FALSE)</f>
        <v>Nordeste</v>
      </c>
      <c r="M5468">
        <f>IF(Tabela_Brasil[[#This Row],[IBGE_1-4]]&gt;=951,1,0)</f>
        <v>0</v>
      </c>
      <c r="N5468">
        <f>IF(Tabela_Brasil[[#This Row],[COMP_P]]&lt;=2,1,0)</f>
        <v>1</v>
      </c>
    </row>
    <row r="5469" spans="1:14" x14ac:dyDescent="0.25">
      <c r="A5469" s="9" t="s">
        <v>2515</v>
      </c>
      <c r="B5469" s="9" t="s">
        <v>59</v>
      </c>
      <c r="C5469" s="9">
        <v>84</v>
      </c>
      <c r="D5469" s="9">
        <v>0.70499999999999996</v>
      </c>
      <c r="E5469" s="9">
        <v>0.69899999999999995</v>
      </c>
      <c r="F5469" s="9">
        <v>0.61099999999999999</v>
      </c>
      <c r="G5469" s="9">
        <v>18336.12</v>
      </c>
      <c r="H5469" s="10">
        <v>3</v>
      </c>
      <c r="I5469" t="str">
        <f>CONCATENATE(Tabela_Brasil[[#This Row],[Município]],"-",Tabela_Brasil[[#This Row],[Estado]])</f>
        <v>Belmonte-SC</v>
      </c>
      <c r="J5469">
        <f>IF(Tabela_Brasil[[#This Row],[IDHM]]&lt;=0.599,1,0)</f>
        <v>0</v>
      </c>
      <c r="K5469" t="str">
        <f>IF(Tabela_Brasil[[#This Row],[IDHM]]&lt;=0.55,"Baixo",IF(Tabela_Brasil[[#This Row],[IDHM]]&lt;=0.699,"Médio",IF(Tabela_Brasil[[#This Row],[IDHM]]&lt;=0.799,"Alto","Muito Alto")))</f>
        <v>Alto</v>
      </c>
      <c r="L5469" t="str">
        <f>VLOOKUP(Tabela_Brasil[[#This Row],[Estado]],'De-Para_Estado_Regiao'!$B$3:$C$29,2,FALSE)</f>
        <v>Sul</v>
      </c>
      <c r="M5469">
        <f>IF(Tabela_Brasil[[#This Row],[IBGE_1-4]]&gt;=951,1,0)</f>
        <v>0</v>
      </c>
      <c r="N5469">
        <f>IF(Tabela_Brasil[[#This Row],[COMP_P]]&lt;=2,1,0)</f>
        <v>0</v>
      </c>
    </row>
    <row r="5470" spans="1:14" x14ac:dyDescent="0.25">
      <c r="A5470" s="12" t="s">
        <v>5241</v>
      </c>
      <c r="B5470" s="12" t="s">
        <v>118</v>
      </c>
      <c r="C5470" s="12">
        <v>118</v>
      </c>
      <c r="D5470" s="12">
        <v>0.57999999999999996</v>
      </c>
      <c r="E5470" s="12">
        <v>0.628</v>
      </c>
      <c r="F5470" s="12">
        <v>0.41</v>
      </c>
      <c r="G5470" s="12">
        <v>5881.54</v>
      </c>
      <c r="H5470" s="13">
        <v>17</v>
      </c>
      <c r="I5470" t="str">
        <f>CONCATENATE(Tabela_Brasil[[#This Row],[Município]],"-",Tabela_Brasil[[#This Row],[Estado]])</f>
        <v>Isaías Coelho-PI</v>
      </c>
      <c r="J5470">
        <f>IF(Tabela_Brasil[[#This Row],[IDHM]]&lt;=0.599,1,0)</f>
        <v>1</v>
      </c>
      <c r="K5470" t="str">
        <f>IF(Tabela_Brasil[[#This Row],[IDHM]]&lt;=0.55,"Baixo",IF(Tabela_Brasil[[#This Row],[IDHM]]&lt;=0.699,"Médio",IF(Tabela_Brasil[[#This Row],[IDHM]]&lt;=0.799,"Alto","Muito Alto")))</f>
        <v>Médio</v>
      </c>
      <c r="L5470" t="str">
        <f>VLOOKUP(Tabela_Brasil[[#This Row],[Estado]],'De-Para_Estado_Regiao'!$B$3:$C$29,2,FALSE)</f>
        <v>Nordeste</v>
      </c>
      <c r="M5470">
        <f>IF(Tabela_Brasil[[#This Row],[IBGE_1-4]]&gt;=951,1,0)</f>
        <v>0</v>
      </c>
      <c r="N5470">
        <f>IF(Tabela_Brasil[[#This Row],[COMP_P]]&lt;=2,1,0)</f>
        <v>0</v>
      </c>
    </row>
    <row r="5471" spans="1:14" x14ac:dyDescent="0.25">
      <c r="A5471" s="9" t="s">
        <v>5242</v>
      </c>
      <c r="B5471" s="9" t="s">
        <v>7</v>
      </c>
      <c r="C5471" s="9">
        <v>169</v>
      </c>
      <c r="D5471" s="9">
        <v>0.66</v>
      </c>
      <c r="E5471" s="9">
        <v>0.60499999999999998</v>
      </c>
      <c r="F5471" s="9">
        <v>0.61299999999999999</v>
      </c>
      <c r="G5471" s="9">
        <v>12797.53</v>
      </c>
      <c r="H5471" s="10">
        <v>2</v>
      </c>
      <c r="I5471" t="str">
        <f>CONCATENATE(Tabela_Brasil[[#This Row],[Município]],"-",Tabela_Brasil[[#This Row],[Estado]])</f>
        <v>Bom Sucesso De Itararé-SP</v>
      </c>
      <c r="J5471">
        <f>IF(Tabela_Brasil[[#This Row],[IDHM]]&lt;=0.599,1,0)</f>
        <v>0</v>
      </c>
      <c r="K5471" t="str">
        <f>IF(Tabela_Brasil[[#This Row],[IDHM]]&lt;=0.55,"Baixo",IF(Tabela_Brasil[[#This Row],[IDHM]]&lt;=0.699,"Médio",IF(Tabela_Brasil[[#This Row],[IDHM]]&lt;=0.799,"Alto","Muito Alto")))</f>
        <v>Médio</v>
      </c>
      <c r="L5471" t="str">
        <f>VLOOKUP(Tabela_Brasil[[#This Row],[Estado]],'De-Para_Estado_Regiao'!$B$3:$C$29,2,FALSE)</f>
        <v>Sudeste</v>
      </c>
      <c r="M5471">
        <f>IF(Tabela_Brasil[[#This Row],[IBGE_1-4]]&gt;=951,1,0)</f>
        <v>0</v>
      </c>
      <c r="N5471">
        <f>IF(Tabela_Brasil[[#This Row],[COMP_P]]&lt;=2,1,0)</f>
        <v>1</v>
      </c>
    </row>
    <row r="5472" spans="1:14" x14ac:dyDescent="0.25">
      <c r="A5472" s="12" t="s">
        <v>5243</v>
      </c>
      <c r="B5472" s="12" t="s">
        <v>82</v>
      </c>
      <c r="C5472" s="12">
        <v>120</v>
      </c>
      <c r="D5472" s="12">
        <v>0.52300000000000002</v>
      </c>
      <c r="E5472" s="12">
        <v>0.501</v>
      </c>
      <c r="F5472" s="12">
        <v>0.42499999999999999</v>
      </c>
      <c r="G5472" s="12">
        <v>6908.1</v>
      </c>
      <c r="H5472" s="13">
        <v>1</v>
      </c>
      <c r="I5472" t="str">
        <f>CONCATENATE(Tabela_Brasil[[#This Row],[Município]],"-",Tabela_Brasil[[#This Row],[Estado]])</f>
        <v>Cacimbas-PB</v>
      </c>
      <c r="J5472">
        <f>IF(Tabela_Brasil[[#This Row],[IDHM]]&lt;=0.599,1,0)</f>
        <v>1</v>
      </c>
      <c r="K5472" t="str">
        <f>IF(Tabela_Brasil[[#This Row],[IDHM]]&lt;=0.55,"Baixo",IF(Tabela_Brasil[[#This Row],[IDHM]]&lt;=0.699,"Médio",IF(Tabela_Brasil[[#This Row],[IDHM]]&lt;=0.799,"Alto","Muito Alto")))</f>
        <v>Baixo</v>
      </c>
      <c r="L5472" t="str">
        <f>VLOOKUP(Tabela_Brasil[[#This Row],[Estado]],'De-Para_Estado_Regiao'!$B$3:$C$29,2,FALSE)</f>
        <v>Nordeste</v>
      </c>
      <c r="M5472">
        <f>IF(Tabela_Brasil[[#This Row],[IBGE_1-4]]&gt;=951,1,0)</f>
        <v>0</v>
      </c>
      <c r="N5472">
        <f>IF(Tabela_Brasil[[#This Row],[COMP_P]]&lt;=2,1,0)</f>
        <v>1</v>
      </c>
    </row>
    <row r="5473" spans="1:14" x14ac:dyDescent="0.25">
      <c r="A5473" s="9" t="s">
        <v>5244</v>
      </c>
      <c r="B5473" s="9" t="s">
        <v>14</v>
      </c>
      <c r="C5473" s="9">
        <v>5</v>
      </c>
      <c r="D5473" s="9">
        <v>0.73099999999999998</v>
      </c>
      <c r="E5473" s="9">
        <v>0.76500000000000001</v>
      </c>
      <c r="F5473" s="9">
        <v>0.58799999999999997</v>
      </c>
      <c r="G5473" s="9">
        <v>22403.94</v>
      </c>
      <c r="H5473" s="10">
        <v>1</v>
      </c>
      <c r="I5473" t="str">
        <f>CONCATENATE(Tabela_Brasil[[#This Row],[Município]],"-",Tabela_Brasil[[#This Row],[Estado]])</f>
        <v>Relvado-RS</v>
      </c>
      <c r="J5473">
        <f>IF(Tabela_Brasil[[#This Row],[IDHM]]&lt;=0.599,1,0)</f>
        <v>0</v>
      </c>
      <c r="K5473" t="str">
        <f>IF(Tabela_Brasil[[#This Row],[IDHM]]&lt;=0.55,"Baixo",IF(Tabela_Brasil[[#This Row],[IDHM]]&lt;=0.699,"Médio",IF(Tabela_Brasil[[#This Row],[IDHM]]&lt;=0.799,"Alto","Muito Alto")))</f>
        <v>Alto</v>
      </c>
      <c r="L5473" t="str">
        <f>VLOOKUP(Tabela_Brasil[[#This Row],[Estado]],'De-Para_Estado_Regiao'!$B$3:$C$29,2,FALSE)</f>
        <v>Sul</v>
      </c>
      <c r="M5473">
        <f>IF(Tabela_Brasil[[#This Row],[IBGE_1-4]]&gt;=951,1,0)</f>
        <v>0</v>
      </c>
      <c r="N5473">
        <f>IF(Tabela_Brasil[[#This Row],[COMP_P]]&lt;=2,1,0)</f>
        <v>1</v>
      </c>
    </row>
    <row r="5474" spans="1:14" x14ac:dyDescent="0.25">
      <c r="A5474" s="12" t="s">
        <v>5245</v>
      </c>
      <c r="B5474" s="12" t="s">
        <v>59</v>
      </c>
      <c r="C5474" s="12">
        <v>30</v>
      </c>
      <c r="D5474" s="12">
        <v>0.69599999999999995</v>
      </c>
      <c r="E5474" s="12">
        <v>0.67800000000000005</v>
      </c>
      <c r="F5474" s="12">
        <v>0.60899999999999999</v>
      </c>
      <c r="G5474" s="12">
        <v>19261.62</v>
      </c>
      <c r="H5474" s="13">
        <v>1</v>
      </c>
      <c r="I5474" t="str">
        <f>CONCATENATE(Tabela_Brasil[[#This Row],[Município]],"-",Tabela_Brasil[[#This Row],[Estado]])</f>
        <v>Coronel Martins-SC</v>
      </c>
      <c r="J5474">
        <f>IF(Tabela_Brasil[[#This Row],[IDHM]]&lt;=0.599,1,0)</f>
        <v>0</v>
      </c>
      <c r="K5474" t="str">
        <f>IF(Tabela_Brasil[[#This Row],[IDHM]]&lt;=0.55,"Baixo",IF(Tabela_Brasil[[#This Row],[IDHM]]&lt;=0.699,"Médio",IF(Tabela_Brasil[[#This Row],[IDHM]]&lt;=0.799,"Alto","Muito Alto")))</f>
        <v>Médio</v>
      </c>
      <c r="L5474" t="str">
        <f>VLOOKUP(Tabela_Brasil[[#This Row],[Estado]],'De-Para_Estado_Regiao'!$B$3:$C$29,2,FALSE)</f>
        <v>Sul</v>
      </c>
      <c r="M5474">
        <f>IF(Tabela_Brasil[[#This Row],[IBGE_1-4]]&gt;=951,1,0)</f>
        <v>0</v>
      </c>
      <c r="N5474">
        <f>IF(Tabela_Brasil[[#This Row],[COMP_P]]&lt;=2,1,0)</f>
        <v>1</v>
      </c>
    </row>
    <row r="5475" spans="1:14" x14ac:dyDescent="0.25">
      <c r="A5475" s="9" t="s">
        <v>5246</v>
      </c>
      <c r="B5475" s="9" t="s">
        <v>59</v>
      </c>
      <c r="C5475" s="9">
        <v>28</v>
      </c>
      <c r="D5475" s="9">
        <v>0.755</v>
      </c>
      <c r="E5475" s="9">
        <v>0.73399999999999999</v>
      </c>
      <c r="F5475" s="9">
        <v>0.66400000000000003</v>
      </c>
      <c r="G5475" s="9">
        <v>24711.01</v>
      </c>
      <c r="H5475" s="10">
        <v>0</v>
      </c>
      <c r="I5475" t="str">
        <f>CONCATENATE(Tabela_Brasil[[#This Row],[Município]],"-",Tabela_Brasil[[#This Row],[Estado]])</f>
        <v>Alto Bela Vista-SC</v>
      </c>
      <c r="J5475">
        <f>IF(Tabela_Brasil[[#This Row],[IDHM]]&lt;=0.599,1,0)</f>
        <v>0</v>
      </c>
      <c r="K5475" t="str">
        <f>IF(Tabela_Brasil[[#This Row],[IDHM]]&lt;=0.55,"Baixo",IF(Tabela_Brasil[[#This Row],[IDHM]]&lt;=0.699,"Médio",IF(Tabela_Brasil[[#This Row],[IDHM]]&lt;=0.799,"Alto","Muito Alto")))</f>
        <v>Alto</v>
      </c>
      <c r="L5475" t="str">
        <f>VLOOKUP(Tabela_Brasil[[#This Row],[Estado]],'De-Para_Estado_Regiao'!$B$3:$C$29,2,FALSE)</f>
        <v>Sul</v>
      </c>
      <c r="M5475">
        <f>IF(Tabela_Brasil[[#This Row],[IBGE_1-4]]&gt;=951,1,0)</f>
        <v>0</v>
      </c>
      <c r="N5475">
        <f>IF(Tabela_Brasil[[#This Row],[COMP_P]]&lt;=2,1,0)</f>
        <v>1</v>
      </c>
    </row>
    <row r="5476" spans="1:14" x14ac:dyDescent="0.25">
      <c r="A5476" s="12" t="s">
        <v>5247</v>
      </c>
      <c r="B5476" s="12" t="s">
        <v>16</v>
      </c>
      <c r="C5476" s="12">
        <v>115</v>
      </c>
      <c r="D5476" s="12">
        <v>0.68700000000000006</v>
      </c>
      <c r="E5476" s="12">
        <v>0.67800000000000005</v>
      </c>
      <c r="F5476" s="12">
        <v>0.59799999999999998</v>
      </c>
      <c r="G5476" s="12">
        <v>14382.77</v>
      </c>
      <c r="H5476" s="13">
        <v>1</v>
      </c>
      <c r="I5476" t="str">
        <f>CONCATENATE(Tabela_Brasil[[#This Row],[Município]],"-",Tabela_Brasil[[#This Row],[Estado]])</f>
        <v>Faria Lemos-MG</v>
      </c>
      <c r="J5476">
        <f>IF(Tabela_Brasil[[#This Row],[IDHM]]&lt;=0.599,1,0)</f>
        <v>0</v>
      </c>
      <c r="K5476" t="str">
        <f>IF(Tabela_Brasil[[#This Row],[IDHM]]&lt;=0.55,"Baixo",IF(Tabela_Brasil[[#This Row],[IDHM]]&lt;=0.699,"Médio",IF(Tabela_Brasil[[#This Row],[IDHM]]&lt;=0.799,"Alto","Muito Alto")))</f>
        <v>Médio</v>
      </c>
      <c r="L5476" t="str">
        <f>VLOOKUP(Tabela_Brasil[[#This Row],[Estado]],'De-Para_Estado_Regiao'!$B$3:$C$29,2,FALSE)</f>
        <v>Sudeste</v>
      </c>
      <c r="M5476">
        <f>IF(Tabela_Brasil[[#This Row],[IBGE_1-4]]&gt;=951,1,0)</f>
        <v>0</v>
      </c>
      <c r="N5476">
        <f>IF(Tabela_Brasil[[#This Row],[COMP_P]]&lt;=2,1,0)</f>
        <v>1</v>
      </c>
    </row>
    <row r="5477" spans="1:14" x14ac:dyDescent="0.25">
      <c r="A5477" s="9" t="s">
        <v>5248</v>
      </c>
      <c r="B5477" s="9" t="s">
        <v>24</v>
      </c>
      <c r="C5477" s="9">
        <v>352</v>
      </c>
      <c r="D5477" s="9">
        <v>0.54600000000000004</v>
      </c>
      <c r="E5477" s="9">
        <v>0.55300000000000005</v>
      </c>
      <c r="F5477" s="9">
        <v>0.42899999999999999</v>
      </c>
      <c r="G5477" s="9">
        <v>7984.37</v>
      </c>
      <c r="H5477" s="10">
        <v>0</v>
      </c>
      <c r="I5477" t="str">
        <f>CONCATENATE(Tabela_Brasil[[#This Row],[Município]],"-",Tabela_Brasil[[#This Row],[Estado]])</f>
        <v>São José Da Vitória-BA</v>
      </c>
      <c r="J5477">
        <f>IF(Tabela_Brasil[[#This Row],[IDHM]]&lt;=0.599,1,0)</f>
        <v>1</v>
      </c>
      <c r="K5477" t="str">
        <f>IF(Tabela_Brasil[[#This Row],[IDHM]]&lt;=0.55,"Baixo",IF(Tabela_Brasil[[#This Row],[IDHM]]&lt;=0.699,"Médio",IF(Tabela_Brasil[[#This Row],[IDHM]]&lt;=0.799,"Alto","Muito Alto")))</f>
        <v>Baixo</v>
      </c>
      <c r="L5477" t="str">
        <f>VLOOKUP(Tabela_Brasil[[#This Row],[Estado]],'De-Para_Estado_Regiao'!$B$3:$C$29,2,FALSE)</f>
        <v>Nordeste</v>
      </c>
      <c r="M5477">
        <f>IF(Tabela_Brasil[[#This Row],[IBGE_1-4]]&gt;=951,1,0)</f>
        <v>0</v>
      </c>
      <c r="N5477">
        <f>IF(Tabela_Brasil[[#This Row],[COMP_P]]&lt;=2,1,0)</f>
        <v>1</v>
      </c>
    </row>
    <row r="5478" spans="1:14" x14ac:dyDescent="0.25">
      <c r="A5478" s="12" t="s">
        <v>5249</v>
      </c>
      <c r="B5478" s="12" t="s">
        <v>111</v>
      </c>
      <c r="C5478" s="12">
        <v>191</v>
      </c>
      <c r="D5478" s="12">
        <v>0.60499999999999998</v>
      </c>
      <c r="E5478" s="12">
        <v>0.59499999999999997</v>
      </c>
      <c r="F5478" s="12">
        <v>0.50600000000000001</v>
      </c>
      <c r="G5478" s="12">
        <v>9343.51</v>
      </c>
      <c r="H5478" s="13">
        <v>0</v>
      </c>
      <c r="I5478" t="str">
        <f>CONCATENATE(Tabela_Brasil[[#This Row],[Município]],"-",Tabela_Brasil[[#This Row],[Estado]])</f>
        <v>São Bento Do Tocantins-TO</v>
      </c>
      <c r="J5478">
        <f>IF(Tabela_Brasil[[#This Row],[IDHM]]&lt;=0.599,1,0)</f>
        <v>0</v>
      </c>
      <c r="K5478" t="str">
        <f>IF(Tabela_Brasil[[#This Row],[IDHM]]&lt;=0.55,"Baixo",IF(Tabela_Brasil[[#This Row],[IDHM]]&lt;=0.699,"Médio",IF(Tabela_Brasil[[#This Row],[IDHM]]&lt;=0.799,"Alto","Muito Alto")))</f>
        <v>Médio</v>
      </c>
      <c r="L5478" t="str">
        <f>VLOOKUP(Tabela_Brasil[[#This Row],[Estado]],'De-Para_Estado_Regiao'!$B$3:$C$29,2,FALSE)</f>
        <v>Norte</v>
      </c>
      <c r="M5478">
        <f>IF(Tabela_Brasil[[#This Row],[IBGE_1-4]]&gt;=951,1,0)</f>
        <v>0</v>
      </c>
      <c r="N5478">
        <f>IF(Tabela_Brasil[[#This Row],[COMP_P]]&lt;=2,1,0)</f>
        <v>1</v>
      </c>
    </row>
    <row r="5479" spans="1:14" x14ac:dyDescent="0.25">
      <c r="A5479" s="9" t="s">
        <v>5250</v>
      </c>
      <c r="B5479" s="9" t="s">
        <v>94</v>
      </c>
      <c r="C5479" s="9">
        <v>261</v>
      </c>
      <c r="D5479" s="9">
        <v>0.58299999999999996</v>
      </c>
      <c r="E5479" s="9">
        <v>0.54300000000000004</v>
      </c>
      <c r="F5479" s="9">
        <v>0.48099999999999998</v>
      </c>
      <c r="G5479" s="9">
        <v>8900.0400000000009</v>
      </c>
      <c r="H5479" s="10">
        <v>1</v>
      </c>
      <c r="I5479" t="str">
        <f>CONCATENATE(Tabela_Brasil[[#This Row],[Município]],"-",Tabela_Brasil[[#This Row],[Estado]])</f>
        <v>Jacaré Dos Homens-AL</v>
      </c>
      <c r="J5479">
        <f>IF(Tabela_Brasil[[#This Row],[IDHM]]&lt;=0.599,1,0)</f>
        <v>1</v>
      </c>
      <c r="K5479" t="str">
        <f>IF(Tabela_Brasil[[#This Row],[IDHM]]&lt;=0.55,"Baixo",IF(Tabela_Brasil[[#This Row],[IDHM]]&lt;=0.699,"Médio",IF(Tabela_Brasil[[#This Row],[IDHM]]&lt;=0.799,"Alto","Muito Alto")))</f>
        <v>Médio</v>
      </c>
      <c r="L5479" t="str">
        <f>VLOOKUP(Tabela_Brasil[[#This Row],[Estado]],'De-Para_Estado_Regiao'!$B$3:$C$29,2,FALSE)</f>
        <v>Nordeste</v>
      </c>
      <c r="M5479">
        <f>IF(Tabela_Brasil[[#This Row],[IBGE_1-4]]&gt;=951,1,0)</f>
        <v>0</v>
      </c>
      <c r="N5479">
        <f>IF(Tabela_Brasil[[#This Row],[COMP_P]]&lt;=2,1,0)</f>
        <v>1</v>
      </c>
    </row>
    <row r="5480" spans="1:14" x14ac:dyDescent="0.25">
      <c r="A5480" s="12" t="s">
        <v>5251</v>
      </c>
      <c r="B5480" s="12" t="s">
        <v>16</v>
      </c>
      <c r="C5480" s="12">
        <v>182</v>
      </c>
      <c r="D5480" s="12">
        <v>0.63700000000000001</v>
      </c>
      <c r="E5480" s="12">
        <v>0.627</v>
      </c>
      <c r="F5480" s="12">
        <v>0.5</v>
      </c>
      <c r="G5480" s="12">
        <v>10070.33</v>
      </c>
      <c r="H5480" s="13">
        <v>1</v>
      </c>
      <c r="I5480" t="str">
        <f>CONCATENATE(Tabela_Brasil[[#This Row],[Município]],"-",Tabela_Brasil[[#This Row],[Estado]])</f>
        <v>Oratórios-MG</v>
      </c>
      <c r="J5480">
        <f>IF(Tabela_Brasil[[#This Row],[IDHM]]&lt;=0.599,1,0)</f>
        <v>0</v>
      </c>
      <c r="K5480" t="str">
        <f>IF(Tabela_Brasil[[#This Row],[IDHM]]&lt;=0.55,"Baixo",IF(Tabela_Brasil[[#This Row],[IDHM]]&lt;=0.699,"Médio",IF(Tabela_Brasil[[#This Row],[IDHM]]&lt;=0.799,"Alto","Muito Alto")))</f>
        <v>Médio</v>
      </c>
      <c r="L5480" t="str">
        <f>VLOOKUP(Tabela_Brasil[[#This Row],[Estado]],'De-Para_Estado_Regiao'!$B$3:$C$29,2,FALSE)</f>
        <v>Sudeste</v>
      </c>
      <c r="M5480">
        <f>IF(Tabela_Brasil[[#This Row],[IBGE_1-4]]&gt;=951,1,0)</f>
        <v>0</v>
      </c>
      <c r="N5480">
        <f>IF(Tabela_Brasil[[#This Row],[COMP_P]]&lt;=2,1,0)</f>
        <v>1</v>
      </c>
    </row>
    <row r="5481" spans="1:14" x14ac:dyDescent="0.25">
      <c r="A5481" s="9" t="s">
        <v>4527</v>
      </c>
      <c r="B5481" s="9" t="s">
        <v>59</v>
      </c>
      <c r="C5481" s="9">
        <v>16</v>
      </c>
      <c r="D5481" s="9">
        <v>0.75700000000000001</v>
      </c>
      <c r="E5481" s="9">
        <v>0.72599999999999998</v>
      </c>
      <c r="F5481" s="9">
        <v>0.71</v>
      </c>
      <c r="G5481" s="9">
        <v>22136.1</v>
      </c>
      <c r="H5481" s="10">
        <v>1</v>
      </c>
      <c r="I5481" t="str">
        <f>CONCATENATE(Tabela_Brasil[[#This Row],[Município]],"-",Tabela_Brasil[[#This Row],[Estado]])</f>
        <v>Santa Rosa De Lima-SC</v>
      </c>
      <c r="J5481">
        <f>IF(Tabela_Brasil[[#This Row],[IDHM]]&lt;=0.599,1,0)</f>
        <v>0</v>
      </c>
      <c r="K5481" t="str">
        <f>IF(Tabela_Brasil[[#This Row],[IDHM]]&lt;=0.55,"Baixo",IF(Tabela_Brasil[[#This Row],[IDHM]]&lt;=0.699,"Médio",IF(Tabela_Brasil[[#This Row],[IDHM]]&lt;=0.799,"Alto","Muito Alto")))</f>
        <v>Alto</v>
      </c>
      <c r="L5481" t="str">
        <f>VLOOKUP(Tabela_Brasil[[#This Row],[Estado]],'De-Para_Estado_Regiao'!$B$3:$C$29,2,FALSE)</f>
        <v>Sul</v>
      </c>
      <c r="M5481">
        <f>IF(Tabela_Brasil[[#This Row],[IBGE_1-4]]&gt;=951,1,0)</f>
        <v>0</v>
      </c>
      <c r="N5481">
        <f>IF(Tabela_Brasil[[#This Row],[COMP_P]]&lt;=2,1,0)</f>
        <v>1</v>
      </c>
    </row>
    <row r="5482" spans="1:14" x14ac:dyDescent="0.25">
      <c r="A5482" s="12" t="s">
        <v>1638</v>
      </c>
      <c r="B5482" s="12" t="s">
        <v>16</v>
      </c>
      <c r="C5482" s="12">
        <v>51</v>
      </c>
      <c r="D5482" s="12">
        <v>0.66700000000000004</v>
      </c>
      <c r="E5482" s="12">
        <v>0.67</v>
      </c>
      <c r="F5482" s="12">
        <v>0.52200000000000002</v>
      </c>
      <c r="G5482" s="12">
        <v>24354.400000000001</v>
      </c>
      <c r="H5482" s="13">
        <v>2</v>
      </c>
      <c r="I5482" t="str">
        <f>CONCATENATE(Tabela_Brasil[[#This Row],[Município]],"-",Tabela_Brasil[[#This Row],[Estado]])</f>
        <v>Tapiraí-MG</v>
      </c>
      <c r="J5482">
        <f>IF(Tabela_Brasil[[#This Row],[IDHM]]&lt;=0.599,1,0)</f>
        <v>0</v>
      </c>
      <c r="K5482" t="str">
        <f>IF(Tabela_Brasil[[#This Row],[IDHM]]&lt;=0.55,"Baixo",IF(Tabela_Brasil[[#This Row],[IDHM]]&lt;=0.699,"Médio",IF(Tabela_Brasil[[#This Row],[IDHM]]&lt;=0.799,"Alto","Muito Alto")))</f>
        <v>Médio</v>
      </c>
      <c r="L5482" t="str">
        <f>VLOOKUP(Tabela_Brasil[[#This Row],[Estado]],'De-Para_Estado_Regiao'!$B$3:$C$29,2,FALSE)</f>
        <v>Sudeste</v>
      </c>
      <c r="M5482">
        <f>IF(Tabela_Brasil[[#This Row],[IBGE_1-4]]&gt;=951,1,0)</f>
        <v>0</v>
      </c>
      <c r="N5482">
        <f>IF(Tabela_Brasil[[#This Row],[COMP_P]]&lt;=2,1,0)</f>
        <v>1</v>
      </c>
    </row>
    <row r="5483" spans="1:14" x14ac:dyDescent="0.25">
      <c r="A5483" s="9" t="s">
        <v>5252</v>
      </c>
      <c r="B5483" s="9" t="s">
        <v>82</v>
      </c>
      <c r="C5483" s="9">
        <v>157</v>
      </c>
      <c r="D5483" s="9">
        <v>0.61099999999999999</v>
      </c>
      <c r="E5483" s="9">
        <v>0.57399999999999995</v>
      </c>
      <c r="F5483" s="9">
        <v>0.52300000000000002</v>
      </c>
      <c r="G5483" s="9">
        <v>8466.3799999999992</v>
      </c>
      <c r="H5483" s="10">
        <v>2</v>
      </c>
      <c r="I5483" t="str">
        <f>CONCATENATE(Tabela_Brasil[[#This Row],[Município]],"-",Tabela_Brasil[[#This Row],[Estado]])</f>
        <v>Cabaceiras-PB</v>
      </c>
      <c r="J5483">
        <f>IF(Tabela_Brasil[[#This Row],[IDHM]]&lt;=0.599,1,0)</f>
        <v>0</v>
      </c>
      <c r="K5483" t="str">
        <f>IF(Tabela_Brasil[[#This Row],[IDHM]]&lt;=0.55,"Baixo",IF(Tabela_Brasil[[#This Row],[IDHM]]&lt;=0.699,"Médio",IF(Tabela_Brasil[[#This Row],[IDHM]]&lt;=0.799,"Alto","Muito Alto")))</f>
        <v>Médio</v>
      </c>
      <c r="L5483" t="str">
        <f>VLOOKUP(Tabela_Brasil[[#This Row],[Estado]],'De-Para_Estado_Regiao'!$B$3:$C$29,2,FALSE)</f>
        <v>Nordeste</v>
      </c>
      <c r="M5483">
        <f>IF(Tabela_Brasil[[#This Row],[IBGE_1-4]]&gt;=951,1,0)</f>
        <v>0</v>
      </c>
      <c r="N5483">
        <f>IF(Tabela_Brasil[[#This Row],[COMP_P]]&lt;=2,1,0)</f>
        <v>1</v>
      </c>
    </row>
    <row r="5484" spans="1:14" x14ac:dyDescent="0.25">
      <c r="A5484" s="12" t="s">
        <v>5253</v>
      </c>
      <c r="B5484" s="12" t="s">
        <v>82</v>
      </c>
      <c r="C5484" s="12">
        <v>156</v>
      </c>
      <c r="D5484" s="12">
        <v>0.54200000000000004</v>
      </c>
      <c r="E5484" s="12">
        <v>0.52900000000000003</v>
      </c>
      <c r="F5484" s="12">
        <v>0.39900000000000002</v>
      </c>
      <c r="G5484" s="12">
        <v>7653.39</v>
      </c>
      <c r="H5484" s="13">
        <v>1</v>
      </c>
      <c r="I5484" t="str">
        <f>CONCATENATE(Tabela_Brasil[[#This Row],[Município]],"-",Tabela_Brasil[[#This Row],[Estado]])</f>
        <v>Pedro Régis-PB</v>
      </c>
      <c r="J5484">
        <f>IF(Tabela_Brasil[[#This Row],[IDHM]]&lt;=0.599,1,0)</f>
        <v>1</v>
      </c>
      <c r="K5484" t="str">
        <f>IF(Tabela_Brasil[[#This Row],[IDHM]]&lt;=0.55,"Baixo",IF(Tabela_Brasil[[#This Row],[IDHM]]&lt;=0.699,"Médio",IF(Tabela_Brasil[[#This Row],[IDHM]]&lt;=0.799,"Alto","Muito Alto")))</f>
        <v>Baixo</v>
      </c>
      <c r="L5484" t="str">
        <f>VLOOKUP(Tabela_Brasil[[#This Row],[Estado]],'De-Para_Estado_Regiao'!$B$3:$C$29,2,FALSE)</f>
        <v>Nordeste</v>
      </c>
      <c r="M5484">
        <f>IF(Tabela_Brasil[[#This Row],[IBGE_1-4]]&gt;=951,1,0)</f>
        <v>0</v>
      </c>
      <c r="N5484">
        <f>IF(Tabela_Brasil[[#This Row],[COMP_P]]&lt;=2,1,0)</f>
        <v>1</v>
      </c>
    </row>
    <row r="5485" spans="1:14" x14ac:dyDescent="0.25">
      <c r="A5485" s="9" t="s">
        <v>5254</v>
      </c>
      <c r="B5485" s="9" t="s">
        <v>118</v>
      </c>
      <c r="C5485" s="9">
        <v>225</v>
      </c>
      <c r="D5485" s="9">
        <v>0.60099999999999998</v>
      </c>
      <c r="E5485" s="9">
        <v>0.56999999999999995</v>
      </c>
      <c r="F5485" s="9">
        <v>0.53</v>
      </c>
      <c r="G5485" s="9">
        <v>7544.7</v>
      </c>
      <c r="H5485" s="10">
        <v>2</v>
      </c>
      <c r="I5485" t="str">
        <f>CONCATENATE(Tabela_Brasil[[#This Row],[Município]],"-",Tabela_Brasil[[#This Row],[Estado]])</f>
        <v>Santa Cruz Do Piauí-PI</v>
      </c>
      <c r="J5485">
        <f>IF(Tabela_Brasil[[#This Row],[IDHM]]&lt;=0.599,1,0)</f>
        <v>0</v>
      </c>
      <c r="K5485" t="str">
        <f>IF(Tabela_Brasil[[#This Row],[IDHM]]&lt;=0.55,"Baixo",IF(Tabela_Brasil[[#This Row],[IDHM]]&lt;=0.699,"Médio",IF(Tabela_Brasil[[#This Row],[IDHM]]&lt;=0.799,"Alto","Muito Alto")))</f>
        <v>Médio</v>
      </c>
      <c r="L5485" t="str">
        <f>VLOOKUP(Tabela_Brasil[[#This Row],[Estado]],'De-Para_Estado_Regiao'!$B$3:$C$29,2,FALSE)</f>
        <v>Nordeste</v>
      </c>
      <c r="M5485">
        <f>IF(Tabela_Brasil[[#This Row],[IBGE_1-4]]&gt;=951,1,0)</f>
        <v>0</v>
      </c>
      <c r="N5485">
        <f>IF(Tabela_Brasil[[#This Row],[COMP_P]]&lt;=2,1,0)</f>
        <v>1</v>
      </c>
    </row>
    <row r="5486" spans="1:14" x14ac:dyDescent="0.25">
      <c r="A5486" s="12" t="s">
        <v>5255</v>
      </c>
      <c r="B5486" s="12" t="s">
        <v>59</v>
      </c>
      <c r="C5486" s="12">
        <v>70</v>
      </c>
      <c r="D5486" s="12">
        <v>0.69799999999999995</v>
      </c>
      <c r="E5486" s="12">
        <v>0.73799999999999999</v>
      </c>
      <c r="F5486" s="12">
        <v>0.56299999999999994</v>
      </c>
      <c r="G5486" s="12">
        <v>13537.01</v>
      </c>
      <c r="H5486" s="13">
        <v>2</v>
      </c>
      <c r="I5486" t="str">
        <f>CONCATENATE(Tabela_Brasil[[#This Row],[Município]],"-",Tabela_Brasil[[#This Row],[Estado]])</f>
        <v>Major Gercino-SC</v>
      </c>
      <c r="J5486">
        <f>IF(Tabela_Brasil[[#This Row],[IDHM]]&lt;=0.599,1,0)</f>
        <v>0</v>
      </c>
      <c r="K5486" t="str">
        <f>IF(Tabela_Brasil[[#This Row],[IDHM]]&lt;=0.55,"Baixo",IF(Tabela_Brasil[[#This Row],[IDHM]]&lt;=0.699,"Médio",IF(Tabela_Brasil[[#This Row],[IDHM]]&lt;=0.799,"Alto","Muito Alto")))</f>
        <v>Médio</v>
      </c>
      <c r="L5486" t="str">
        <f>VLOOKUP(Tabela_Brasil[[#This Row],[Estado]],'De-Para_Estado_Regiao'!$B$3:$C$29,2,FALSE)</f>
        <v>Sul</v>
      </c>
      <c r="M5486">
        <f>IF(Tabela_Brasil[[#This Row],[IBGE_1-4]]&gt;=951,1,0)</f>
        <v>0</v>
      </c>
      <c r="N5486">
        <f>IF(Tabela_Brasil[[#This Row],[COMP_P]]&lt;=2,1,0)</f>
        <v>1</v>
      </c>
    </row>
    <row r="5487" spans="1:14" x14ac:dyDescent="0.25">
      <c r="A5487" s="9" t="s">
        <v>5256</v>
      </c>
      <c r="B5487" s="9" t="s">
        <v>16</v>
      </c>
      <c r="C5487" s="9">
        <v>244</v>
      </c>
      <c r="D5487" s="9">
        <v>0.625</v>
      </c>
      <c r="E5487" s="9">
        <v>0.59599999999999997</v>
      </c>
      <c r="F5487" s="9">
        <v>0.51300000000000001</v>
      </c>
      <c r="G5487" s="9">
        <v>8874.99</v>
      </c>
      <c r="H5487" s="10">
        <v>1</v>
      </c>
      <c r="I5487" t="str">
        <f>CONCATENATE(Tabela_Brasil[[#This Row],[Município]],"-",Tabela_Brasil[[#This Row],[Estado]])</f>
        <v>Francisco Dumont-MG</v>
      </c>
      <c r="J5487">
        <f>IF(Tabela_Brasil[[#This Row],[IDHM]]&lt;=0.599,1,0)</f>
        <v>0</v>
      </c>
      <c r="K5487" t="str">
        <f>IF(Tabela_Brasil[[#This Row],[IDHM]]&lt;=0.55,"Baixo",IF(Tabela_Brasil[[#This Row],[IDHM]]&lt;=0.699,"Médio",IF(Tabela_Brasil[[#This Row],[IDHM]]&lt;=0.799,"Alto","Muito Alto")))</f>
        <v>Médio</v>
      </c>
      <c r="L5487" t="str">
        <f>VLOOKUP(Tabela_Brasil[[#This Row],[Estado]],'De-Para_Estado_Regiao'!$B$3:$C$29,2,FALSE)</f>
        <v>Sudeste</v>
      </c>
      <c r="M5487">
        <f>IF(Tabela_Brasil[[#This Row],[IBGE_1-4]]&gt;=951,1,0)</f>
        <v>0</v>
      </c>
      <c r="N5487">
        <f>IF(Tabela_Brasil[[#This Row],[COMP_P]]&lt;=2,1,0)</f>
        <v>1</v>
      </c>
    </row>
    <row r="5488" spans="1:14" x14ac:dyDescent="0.25">
      <c r="A5488" s="12" t="s">
        <v>5257</v>
      </c>
      <c r="B5488" s="12" t="s">
        <v>118</v>
      </c>
      <c r="C5488" s="12">
        <v>217</v>
      </c>
      <c r="D5488" s="12">
        <v>0.58399999999999996</v>
      </c>
      <c r="E5488" s="12">
        <v>0.59699999999999998</v>
      </c>
      <c r="F5488" s="12">
        <v>0.47299999999999998</v>
      </c>
      <c r="G5488" s="12">
        <v>7329.6</v>
      </c>
      <c r="H5488" s="13">
        <v>1</v>
      </c>
      <c r="I5488" t="str">
        <f>CONCATENATE(Tabela_Brasil[[#This Row],[Município]],"-",Tabela_Brasil[[#This Row],[Estado]])</f>
        <v>Santo Antônio De Lisboa-PI</v>
      </c>
      <c r="J5488">
        <f>IF(Tabela_Brasil[[#This Row],[IDHM]]&lt;=0.599,1,0)</f>
        <v>1</v>
      </c>
      <c r="K5488" t="str">
        <f>IF(Tabela_Brasil[[#This Row],[IDHM]]&lt;=0.55,"Baixo",IF(Tabela_Brasil[[#This Row],[IDHM]]&lt;=0.699,"Médio",IF(Tabela_Brasil[[#This Row],[IDHM]]&lt;=0.799,"Alto","Muito Alto")))</f>
        <v>Médio</v>
      </c>
      <c r="L5488" t="str">
        <f>VLOOKUP(Tabela_Brasil[[#This Row],[Estado]],'De-Para_Estado_Regiao'!$B$3:$C$29,2,FALSE)</f>
        <v>Nordeste</v>
      </c>
      <c r="M5488">
        <f>IF(Tabela_Brasil[[#This Row],[IBGE_1-4]]&gt;=951,1,0)</f>
        <v>0</v>
      </c>
      <c r="N5488">
        <f>IF(Tabela_Brasil[[#This Row],[COMP_P]]&lt;=2,1,0)</f>
        <v>1</v>
      </c>
    </row>
    <row r="5489" spans="1:14" x14ac:dyDescent="0.25">
      <c r="A5489" s="9" t="s">
        <v>5258</v>
      </c>
      <c r="B5489" s="9" t="s">
        <v>82</v>
      </c>
      <c r="C5489" s="9">
        <v>109</v>
      </c>
      <c r="D5489" s="9">
        <v>0.627</v>
      </c>
      <c r="E5489" s="9">
        <v>0.58599999999999997</v>
      </c>
      <c r="F5489" s="9">
        <v>0.51300000000000001</v>
      </c>
      <c r="G5489" s="9">
        <v>10025.709999999999</v>
      </c>
      <c r="H5489" s="10">
        <v>2</v>
      </c>
      <c r="I5489" t="str">
        <f>CONCATENATE(Tabela_Brasil[[#This Row],[Município]],"-",Tabela_Brasil[[#This Row],[Estado]])</f>
        <v>Santa Teresinha-PB</v>
      </c>
      <c r="J5489">
        <f>IF(Tabela_Brasil[[#This Row],[IDHM]]&lt;=0.599,1,0)</f>
        <v>0</v>
      </c>
      <c r="K5489" t="str">
        <f>IF(Tabela_Brasil[[#This Row],[IDHM]]&lt;=0.55,"Baixo",IF(Tabela_Brasil[[#This Row],[IDHM]]&lt;=0.699,"Médio",IF(Tabela_Brasil[[#This Row],[IDHM]]&lt;=0.799,"Alto","Muito Alto")))</f>
        <v>Médio</v>
      </c>
      <c r="L5489" t="str">
        <f>VLOOKUP(Tabela_Brasil[[#This Row],[Estado]],'De-Para_Estado_Regiao'!$B$3:$C$29,2,FALSE)</f>
        <v>Nordeste</v>
      </c>
      <c r="M5489">
        <f>IF(Tabela_Brasil[[#This Row],[IBGE_1-4]]&gt;=951,1,0)</f>
        <v>0</v>
      </c>
      <c r="N5489">
        <f>IF(Tabela_Brasil[[#This Row],[COMP_P]]&lt;=2,1,0)</f>
        <v>1</v>
      </c>
    </row>
    <row r="5490" spans="1:14" x14ac:dyDescent="0.25">
      <c r="A5490" s="12" t="s">
        <v>5259</v>
      </c>
      <c r="B5490" s="12" t="s">
        <v>118</v>
      </c>
      <c r="C5490" s="12">
        <v>233</v>
      </c>
      <c r="D5490" s="12">
        <v>0.57999999999999996</v>
      </c>
      <c r="E5490" s="12">
        <v>0.53100000000000003</v>
      </c>
      <c r="F5490" s="12">
        <v>0.51</v>
      </c>
      <c r="G5490" s="12">
        <v>6337.68</v>
      </c>
      <c r="H5490" s="13">
        <v>9</v>
      </c>
      <c r="I5490" t="str">
        <f>CONCATENATE(Tabela_Brasil[[#This Row],[Município]],"-",Tabela_Brasil[[#This Row],[Estado]])</f>
        <v>Nazaré Do Piauí-PI</v>
      </c>
      <c r="J5490">
        <f>IF(Tabela_Brasil[[#This Row],[IDHM]]&lt;=0.599,1,0)</f>
        <v>1</v>
      </c>
      <c r="K5490" t="str">
        <f>IF(Tabela_Brasil[[#This Row],[IDHM]]&lt;=0.55,"Baixo",IF(Tabela_Brasil[[#This Row],[IDHM]]&lt;=0.699,"Médio",IF(Tabela_Brasil[[#This Row],[IDHM]]&lt;=0.799,"Alto","Muito Alto")))</f>
        <v>Médio</v>
      </c>
      <c r="L5490" t="str">
        <f>VLOOKUP(Tabela_Brasil[[#This Row],[Estado]],'De-Para_Estado_Regiao'!$B$3:$C$29,2,FALSE)</f>
        <v>Nordeste</v>
      </c>
      <c r="M5490">
        <f>IF(Tabela_Brasil[[#This Row],[IBGE_1-4]]&gt;=951,1,0)</f>
        <v>0</v>
      </c>
      <c r="N5490">
        <f>IF(Tabela_Brasil[[#This Row],[COMP_P]]&lt;=2,1,0)</f>
        <v>0</v>
      </c>
    </row>
    <row r="5491" spans="1:14" x14ac:dyDescent="0.25">
      <c r="A5491" s="9" t="s">
        <v>5260</v>
      </c>
      <c r="B5491" s="9" t="s">
        <v>16</v>
      </c>
      <c r="C5491" s="9">
        <v>243</v>
      </c>
      <c r="D5491" s="9">
        <v>0.64900000000000002</v>
      </c>
      <c r="E5491" s="9">
        <v>0.61899999999999999</v>
      </c>
      <c r="F5491" s="9">
        <v>0.53300000000000003</v>
      </c>
      <c r="G5491" s="9">
        <v>8038.65</v>
      </c>
      <c r="H5491" s="10">
        <v>5</v>
      </c>
      <c r="I5491" t="str">
        <f>CONCATENATE(Tabela_Brasil[[#This Row],[Município]],"-",Tabela_Brasil[[#This Row],[Estado]])</f>
        <v>Barão De Monte Alto-MG</v>
      </c>
      <c r="J5491">
        <f>IF(Tabela_Brasil[[#This Row],[IDHM]]&lt;=0.599,1,0)</f>
        <v>0</v>
      </c>
      <c r="K5491" t="str">
        <f>IF(Tabela_Brasil[[#This Row],[IDHM]]&lt;=0.55,"Baixo",IF(Tabela_Brasil[[#This Row],[IDHM]]&lt;=0.699,"Médio",IF(Tabela_Brasil[[#This Row],[IDHM]]&lt;=0.799,"Alto","Muito Alto")))</f>
        <v>Médio</v>
      </c>
      <c r="L5491" t="str">
        <f>VLOOKUP(Tabela_Brasil[[#This Row],[Estado]],'De-Para_Estado_Regiao'!$B$3:$C$29,2,FALSE)</f>
        <v>Sudeste</v>
      </c>
      <c r="M5491">
        <f>IF(Tabela_Brasil[[#This Row],[IBGE_1-4]]&gt;=951,1,0)</f>
        <v>0</v>
      </c>
      <c r="N5491">
        <f>IF(Tabela_Brasil[[#This Row],[COMP_P]]&lt;=2,1,0)</f>
        <v>0</v>
      </c>
    </row>
    <row r="5492" spans="1:14" x14ac:dyDescent="0.25">
      <c r="A5492" s="12" t="s">
        <v>513</v>
      </c>
      <c r="B5492" s="12" t="s">
        <v>59</v>
      </c>
      <c r="C5492" s="12">
        <v>37</v>
      </c>
      <c r="D5492" s="12">
        <v>0.71</v>
      </c>
      <c r="E5492" s="12">
        <v>0.70799999999999996</v>
      </c>
      <c r="F5492" s="12">
        <v>0.61099999999999999</v>
      </c>
      <c r="G5492" s="12">
        <v>27650.79</v>
      </c>
      <c r="H5492" s="13">
        <v>1</v>
      </c>
      <c r="I5492" t="str">
        <f>CONCATENATE(Tabela_Brasil[[#This Row],[Município]],"-",Tabela_Brasil[[#This Row],[Estado]])</f>
        <v>Jardinópolis-SC</v>
      </c>
      <c r="J5492">
        <f>IF(Tabela_Brasil[[#This Row],[IDHM]]&lt;=0.599,1,0)</f>
        <v>0</v>
      </c>
      <c r="K5492" t="str">
        <f>IF(Tabela_Brasil[[#This Row],[IDHM]]&lt;=0.55,"Baixo",IF(Tabela_Brasil[[#This Row],[IDHM]]&lt;=0.699,"Médio",IF(Tabela_Brasil[[#This Row],[IDHM]]&lt;=0.799,"Alto","Muito Alto")))</f>
        <v>Alto</v>
      </c>
      <c r="L5492" t="str">
        <f>VLOOKUP(Tabela_Brasil[[#This Row],[Estado]],'De-Para_Estado_Regiao'!$B$3:$C$29,2,FALSE)</f>
        <v>Sul</v>
      </c>
      <c r="M5492">
        <f>IF(Tabela_Brasil[[#This Row],[IBGE_1-4]]&gt;=951,1,0)</f>
        <v>0</v>
      </c>
      <c r="N5492">
        <f>IF(Tabela_Brasil[[#This Row],[COMP_P]]&lt;=2,1,0)</f>
        <v>1</v>
      </c>
    </row>
    <row r="5493" spans="1:14" x14ac:dyDescent="0.25">
      <c r="A5493" s="9" t="s">
        <v>5261</v>
      </c>
      <c r="B5493" s="9" t="s">
        <v>33</v>
      </c>
      <c r="C5493" s="9">
        <v>120</v>
      </c>
      <c r="D5493" s="9">
        <v>0.69</v>
      </c>
      <c r="E5493" s="9">
        <v>0.66100000000000003</v>
      </c>
      <c r="F5493" s="9">
        <v>0.62</v>
      </c>
      <c r="G5493" s="9">
        <v>12140.45</v>
      </c>
      <c r="H5493" s="10">
        <v>1</v>
      </c>
      <c r="I5493" t="str">
        <f>CONCATENATE(Tabela_Brasil[[#This Row],[Município]],"-",Tabela_Brasil[[#This Row],[Estado]])</f>
        <v>Heitoraí-GO</v>
      </c>
      <c r="J5493">
        <f>IF(Tabela_Brasil[[#This Row],[IDHM]]&lt;=0.599,1,0)</f>
        <v>0</v>
      </c>
      <c r="K5493" t="str">
        <f>IF(Tabela_Brasil[[#This Row],[IDHM]]&lt;=0.55,"Baixo",IF(Tabela_Brasil[[#This Row],[IDHM]]&lt;=0.699,"Médio",IF(Tabela_Brasil[[#This Row],[IDHM]]&lt;=0.799,"Alto","Muito Alto")))</f>
        <v>Médio</v>
      </c>
      <c r="L5493" t="str">
        <f>VLOOKUP(Tabela_Brasil[[#This Row],[Estado]],'De-Para_Estado_Regiao'!$B$3:$C$29,2,FALSE)</f>
        <v>Centro-Oeste</v>
      </c>
      <c r="M5493">
        <f>IF(Tabela_Brasil[[#This Row],[IBGE_1-4]]&gt;=951,1,0)</f>
        <v>0</v>
      </c>
      <c r="N5493">
        <f>IF(Tabela_Brasil[[#This Row],[COMP_P]]&lt;=2,1,0)</f>
        <v>1</v>
      </c>
    </row>
    <row r="5494" spans="1:14" x14ac:dyDescent="0.25">
      <c r="A5494" s="12" t="s">
        <v>5262</v>
      </c>
      <c r="B5494" s="12" t="s">
        <v>16</v>
      </c>
      <c r="C5494" s="12">
        <v>76</v>
      </c>
      <c r="D5494" s="12">
        <v>0.69499999999999995</v>
      </c>
      <c r="E5494" s="12">
        <v>0.65900000000000003</v>
      </c>
      <c r="F5494" s="12">
        <v>0.63200000000000001</v>
      </c>
      <c r="G5494" s="12">
        <v>19185.419999999998</v>
      </c>
      <c r="H5494" s="13">
        <v>3</v>
      </c>
      <c r="I5494" t="str">
        <f>CONCATENATE(Tabela_Brasil[[#This Row],[Município]],"-",Tabela_Brasil[[#This Row],[Estado]])</f>
        <v>Araçaí-MG</v>
      </c>
      <c r="J5494">
        <f>IF(Tabela_Brasil[[#This Row],[IDHM]]&lt;=0.599,1,0)</f>
        <v>0</v>
      </c>
      <c r="K5494" t="str">
        <f>IF(Tabela_Brasil[[#This Row],[IDHM]]&lt;=0.55,"Baixo",IF(Tabela_Brasil[[#This Row],[IDHM]]&lt;=0.699,"Médio",IF(Tabela_Brasil[[#This Row],[IDHM]]&lt;=0.799,"Alto","Muito Alto")))</f>
        <v>Médio</v>
      </c>
      <c r="L5494" t="str">
        <f>VLOOKUP(Tabela_Brasil[[#This Row],[Estado]],'De-Para_Estado_Regiao'!$B$3:$C$29,2,FALSE)</f>
        <v>Sudeste</v>
      </c>
      <c r="M5494">
        <f>IF(Tabela_Brasil[[#This Row],[IBGE_1-4]]&gt;=951,1,0)</f>
        <v>0</v>
      </c>
      <c r="N5494">
        <f>IF(Tabela_Brasil[[#This Row],[COMP_P]]&lt;=2,1,0)</f>
        <v>0</v>
      </c>
    </row>
    <row r="5495" spans="1:14" x14ac:dyDescent="0.25">
      <c r="A5495" s="9" t="s">
        <v>5263</v>
      </c>
      <c r="B5495" s="9" t="s">
        <v>16</v>
      </c>
      <c r="C5495" s="9">
        <v>115</v>
      </c>
      <c r="D5495" s="9">
        <v>0.61599999999999999</v>
      </c>
      <c r="E5495" s="9">
        <v>0.58199999999999996</v>
      </c>
      <c r="F5495" s="9">
        <v>0.5</v>
      </c>
      <c r="G5495" s="9">
        <v>8500.69</v>
      </c>
      <c r="H5495" s="10">
        <v>0</v>
      </c>
      <c r="I5495" t="str">
        <f>CONCATENATE(Tabela_Brasil[[#This Row],[Município]],"-",Tabela_Brasil[[#This Row],[Estado]])</f>
        <v>Novorizonte-MG</v>
      </c>
      <c r="J5495">
        <f>IF(Tabela_Brasil[[#This Row],[IDHM]]&lt;=0.599,1,0)</f>
        <v>0</v>
      </c>
      <c r="K5495" t="str">
        <f>IF(Tabela_Brasil[[#This Row],[IDHM]]&lt;=0.55,"Baixo",IF(Tabela_Brasil[[#This Row],[IDHM]]&lt;=0.699,"Médio",IF(Tabela_Brasil[[#This Row],[IDHM]]&lt;=0.799,"Alto","Muito Alto")))</f>
        <v>Médio</v>
      </c>
      <c r="L5495" t="str">
        <f>VLOOKUP(Tabela_Brasil[[#This Row],[Estado]],'De-Para_Estado_Regiao'!$B$3:$C$29,2,FALSE)</f>
        <v>Sudeste</v>
      </c>
      <c r="M5495">
        <f>IF(Tabela_Brasil[[#This Row],[IBGE_1-4]]&gt;=951,1,0)</f>
        <v>0</v>
      </c>
      <c r="N5495">
        <f>IF(Tabela_Brasil[[#This Row],[COMP_P]]&lt;=2,1,0)</f>
        <v>1</v>
      </c>
    </row>
    <row r="5496" spans="1:14" x14ac:dyDescent="0.25">
      <c r="A5496" s="12" t="s">
        <v>5264</v>
      </c>
      <c r="B5496" s="12" t="s">
        <v>14</v>
      </c>
      <c r="C5496" s="12">
        <v>27</v>
      </c>
      <c r="D5496" s="12">
        <v>0.68500000000000005</v>
      </c>
      <c r="E5496" s="12">
        <v>0.66200000000000003</v>
      </c>
      <c r="F5496" s="12">
        <v>0.58399999999999996</v>
      </c>
      <c r="G5496" s="12">
        <v>19704.150000000001</v>
      </c>
      <c r="H5496" s="13">
        <v>0</v>
      </c>
      <c r="I5496" t="str">
        <f>CONCATENATE(Tabela_Brasil[[#This Row],[Município]],"-",Tabela_Brasil[[#This Row],[Estado]])</f>
        <v>Gramado Dos Loureiros-RS</v>
      </c>
      <c r="J5496">
        <f>IF(Tabela_Brasil[[#This Row],[IDHM]]&lt;=0.599,1,0)</f>
        <v>0</v>
      </c>
      <c r="K5496" t="str">
        <f>IF(Tabela_Brasil[[#This Row],[IDHM]]&lt;=0.55,"Baixo",IF(Tabela_Brasil[[#This Row],[IDHM]]&lt;=0.699,"Médio",IF(Tabela_Brasil[[#This Row],[IDHM]]&lt;=0.799,"Alto","Muito Alto")))</f>
        <v>Médio</v>
      </c>
      <c r="L5496" t="str">
        <f>VLOOKUP(Tabela_Brasil[[#This Row],[Estado]],'De-Para_Estado_Regiao'!$B$3:$C$29,2,FALSE)</f>
        <v>Sul</v>
      </c>
      <c r="M5496">
        <f>IF(Tabela_Brasil[[#This Row],[IBGE_1-4]]&gt;=951,1,0)</f>
        <v>0</v>
      </c>
      <c r="N5496">
        <f>IF(Tabela_Brasil[[#This Row],[COMP_P]]&lt;=2,1,0)</f>
        <v>1</v>
      </c>
    </row>
    <row r="5497" spans="1:14" x14ac:dyDescent="0.25">
      <c r="A5497" s="9" t="s">
        <v>4879</v>
      </c>
      <c r="B5497" s="9" t="s">
        <v>94</v>
      </c>
      <c r="C5497" s="9">
        <v>195</v>
      </c>
      <c r="D5497" s="9">
        <v>0.56200000000000006</v>
      </c>
      <c r="E5497" s="9">
        <v>0.57299999999999995</v>
      </c>
      <c r="F5497" s="9">
        <v>0.434</v>
      </c>
      <c r="G5497" s="9">
        <v>10454.84</v>
      </c>
      <c r="H5497" s="10">
        <v>1</v>
      </c>
      <c r="I5497" t="str">
        <f>CONCATENATE(Tabela_Brasil[[#This Row],[Município]],"-",Tabela_Brasil[[#This Row],[Estado]])</f>
        <v>Jundiá-AL</v>
      </c>
      <c r="J5497">
        <f>IF(Tabela_Brasil[[#This Row],[IDHM]]&lt;=0.599,1,0)</f>
        <v>1</v>
      </c>
      <c r="K5497" t="str">
        <f>IF(Tabela_Brasil[[#This Row],[IDHM]]&lt;=0.55,"Baixo",IF(Tabela_Brasil[[#This Row],[IDHM]]&lt;=0.699,"Médio",IF(Tabela_Brasil[[#This Row],[IDHM]]&lt;=0.799,"Alto","Muito Alto")))</f>
        <v>Médio</v>
      </c>
      <c r="L5497" t="str">
        <f>VLOOKUP(Tabela_Brasil[[#This Row],[Estado]],'De-Para_Estado_Regiao'!$B$3:$C$29,2,FALSE)</f>
        <v>Nordeste</v>
      </c>
      <c r="M5497">
        <f>IF(Tabela_Brasil[[#This Row],[IBGE_1-4]]&gt;=951,1,0)</f>
        <v>0</v>
      </c>
      <c r="N5497">
        <f>IF(Tabela_Brasil[[#This Row],[COMP_P]]&lt;=2,1,0)</f>
        <v>1</v>
      </c>
    </row>
    <row r="5498" spans="1:14" x14ac:dyDescent="0.25">
      <c r="A5498" s="12" t="s">
        <v>5265</v>
      </c>
      <c r="B5498" s="12" t="s">
        <v>82</v>
      </c>
      <c r="C5498" s="12">
        <v>204</v>
      </c>
      <c r="D5498" s="12">
        <v>0.54100000000000004</v>
      </c>
      <c r="E5498" s="12">
        <v>0.52700000000000002</v>
      </c>
      <c r="F5498" s="12">
        <v>0.40600000000000003</v>
      </c>
      <c r="G5498" s="12">
        <v>7498.97</v>
      </c>
      <c r="H5498" s="13">
        <v>1</v>
      </c>
      <c r="I5498" t="str">
        <f>CONCATENATE(Tabela_Brasil[[#This Row],[Município]],"-",Tabela_Brasil[[#This Row],[Estado]])</f>
        <v>São José Dos Ramos-PB</v>
      </c>
      <c r="J5498">
        <f>IF(Tabela_Brasil[[#This Row],[IDHM]]&lt;=0.599,1,0)</f>
        <v>1</v>
      </c>
      <c r="K5498" t="str">
        <f>IF(Tabela_Brasil[[#This Row],[IDHM]]&lt;=0.55,"Baixo",IF(Tabela_Brasil[[#This Row],[IDHM]]&lt;=0.699,"Médio",IF(Tabela_Brasil[[#This Row],[IDHM]]&lt;=0.799,"Alto","Muito Alto")))</f>
        <v>Baixo</v>
      </c>
      <c r="L5498" t="str">
        <f>VLOOKUP(Tabela_Brasil[[#This Row],[Estado]],'De-Para_Estado_Regiao'!$B$3:$C$29,2,FALSE)</f>
        <v>Nordeste</v>
      </c>
      <c r="M5498">
        <f>IF(Tabela_Brasil[[#This Row],[IBGE_1-4]]&gt;=951,1,0)</f>
        <v>0</v>
      </c>
      <c r="N5498">
        <f>IF(Tabela_Brasil[[#This Row],[COMP_P]]&lt;=2,1,0)</f>
        <v>1</v>
      </c>
    </row>
    <row r="5499" spans="1:14" x14ac:dyDescent="0.25">
      <c r="A5499" s="9" t="s">
        <v>1347</v>
      </c>
      <c r="B5499" s="9" t="s">
        <v>82</v>
      </c>
      <c r="C5499" s="9">
        <v>164</v>
      </c>
      <c r="D5499" s="9">
        <v>0.60799999999999998</v>
      </c>
      <c r="E5499" s="9">
        <v>0.56599999999999995</v>
      </c>
      <c r="F5499" s="9">
        <v>0.51400000000000001</v>
      </c>
      <c r="G5499" s="9">
        <v>10553.68</v>
      </c>
      <c r="H5499" s="10">
        <v>1</v>
      </c>
      <c r="I5499" t="str">
        <f>CONCATENATE(Tabela_Brasil[[#This Row],[Município]],"-",Tabela_Brasil[[#This Row],[Estado]])</f>
        <v>Prata-PB</v>
      </c>
      <c r="J5499">
        <f>IF(Tabela_Brasil[[#This Row],[IDHM]]&lt;=0.599,1,0)</f>
        <v>0</v>
      </c>
      <c r="K5499" t="str">
        <f>IF(Tabela_Brasil[[#This Row],[IDHM]]&lt;=0.55,"Baixo",IF(Tabela_Brasil[[#This Row],[IDHM]]&lt;=0.699,"Médio",IF(Tabela_Brasil[[#This Row],[IDHM]]&lt;=0.799,"Alto","Muito Alto")))</f>
        <v>Médio</v>
      </c>
      <c r="L5499" t="str">
        <f>VLOOKUP(Tabela_Brasil[[#This Row],[Estado]],'De-Para_Estado_Regiao'!$B$3:$C$29,2,FALSE)</f>
        <v>Nordeste</v>
      </c>
      <c r="M5499">
        <f>IF(Tabela_Brasil[[#This Row],[IBGE_1-4]]&gt;=951,1,0)</f>
        <v>0</v>
      </c>
      <c r="N5499">
        <f>IF(Tabela_Brasil[[#This Row],[COMP_P]]&lt;=2,1,0)</f>
        <v>1</v>
      </c>
    </row>
    <row r="5500" spans="1:14" x14ac:dyDescent="0.25">
      <c r="A5500" s="12" t="s">
        <v>5266</v>
      </c>
      <c r="B5500" s="12" t="s">
        <v>72</v>
      </c>
      <c r="C5500" s="12">
        <v>178</v>
      </c>
      <c r="D5500" s="12">
        <v>0.60799999999999998</v>
      </c>
      <c r="E5500" s="12">
        <v>0.58299999999999996</v>
      </c>
      <c r="F5500" s="12">
        <v>0.48899999999999999</v>
      </c>
      <c r="G5500" s="12">
        <v>7217.31</v>
      </c>
      <c r="H5500" s="13">
        <v>6</v>
      </c>
      <c r="I5500" t="str">
        <f>CONCATENATE(Tabela_Brasil[[#This Row],[Município]],"-",Tabela_Brasil[[#This Row],[Estado]])</f>
        <v>José Da Penha-RN</v>
      </c>
      <c r="J5500">
        <f>IF(Tabela_Brasil[[#This Row],[IDHM]]&lt;=0.599,1,0)</f>
        <v>0</v>
      </c>
      <c r="K5500" t="str">
        <f>IF(Tabela_Brasil[[#This Row],[IDHM]]&lt;=0.55,"Baixo",IF(Tabela_Brasil[[#This Row],[IDHM]]&lt;=0.699,"Médio",IF(Tabela_Brasil[[#This Row],[IDHM]]&lt;=0.799,"Alto","Muito Alto")))</f>
        <v>Médio</v>
      </c>
      <c r="L5500" t="str">
        <f>VLOOKUP(Tabela_Brasil[[#This Row],[Estado]],'De-Para_Estado_Regiao'!$B$3:$C$29,2,FALSE)</f>
        <v>Nordeste</v>
      </c>
      <c r="M5500">
        <f>IF(Tabela_Brasil[[#This Row],[IBGE_1-4]]&gt;=951,1,0)</f>
        <v>0</v>
      </c>
      <c r="N5500">
        <f>IF(Tabela_Brasil[[#This Row],[COMP_P]]&lt;=2,1,0)</f>
        <v>0</v>
      </c>
    </row>
    <row r="5501" spans="1:14" x14ac:dyDescent="0.25">
      <c r="A5501" s="9" t="s">
        <v>5267</v>
      </c>
      <c r="B5501" s="9" t="s">
        <v>16</v>
      </c>
      <c r="C5501" s="9">
        <v>246</v>
      </c>
      <c r="D5501" s="9">
        <v>0.627</v>
      </c>
      <c r="E5501" s="9">
        <v>0.621</v>
      </c>
      <c r="F5501" s="9">
        <v>0.497</v>
      </c>
      <c r="G5501" s="9">
        <v>8761.76</v>
      </c>
      <c r="H5501" s="10">
        <v>2</v>
      </c>
      <c r="I5501" t="str">
        <f>CONCATENATE(Tabela_Brasil[[#This Row],[Município]],"-",Tabela_Brasil[[#This Row],[Estado]])</f>
        <v>Cuparaque-MG</v>
      </c>
      <c r="J5501">
        <f>IF(Tabela_Brasil[[#This Row],[IDHM]]&lt;=0.599,1,0)</f>
        <v>0</v>
      </c>
      <c r="K5501" t="str">
        <f>IF(Tabela_Brasil[[#This Row],[IDHM]]&lt;=0.55,"Baixo",IF(Tabela_Brasil[[#This Row],[IDHM]]&lt;=0.699,"Médio",IF(Tabela_Brasil[[#This Row],[IDHM]]&lt;=0.799,"Alto","Muito Alto")))</f>
        <v>Médio</v>
      </c>
      <c r="L5501" t="str">
        <f>VLOOKUP(Tabela_Brasil[[#This Row],[Estado]],'De-Para_Estado_Regiao'!$B$3:$C$29,2,FALSE)</f>
        <v>Sudeste</v>
      </c>
      <c r="M5501">
        <f>IF(Tabela_Brasil[[#This Row],[IBGE_1-4]]&gt;=951,1,0)</f>
        <v>0</v>
      </c>
      <c r="N5501">
        <f>IF(Tabela_Brasil[[#This Row],[COMP_P]]&lt;=2,1,0)</f>
        <v>1</v>
      </c>
    </row>
    <row r="5502" spans="1:14" x14ac:dyDescent="0.25">
      <c r="A5502" s="12" t="s">
        <v>5268</v>
      </c>
      <c r="B5502" s="12" t="s">
        <v>118</v>
      </c>
      <c r="C5502" s="12">
        <v>122</v>
      </c>
      <c r="D5502" s="12">
        <v>0.57499999999999996</v>
      </c>
      <c r="E5502" s="12">
        <v>0.53400000000000003</v>
      </c>
      <c r="F5502" s="12">
        <v>0.46</v>
      </c>
      <c r="G5502" s="12">
        <v>6566.96</v>
      </c>
      <c r="H5502" s="13">
        <v>7</v>
      </c>
      <c r="I5502" t="str">
        <f>CONCATENATE(Tabela_Brasil[[#This Row],[Município]],"-",Tabela_Brasil[[#This Row],[Estado]])</f>
        <v>Boa Hora-PI</v>
      </c>
      <c r="J5502">
        <f>IF(Tabela_Brasil[[#This Row],[IDHM]]&lt;=0.599,1,0)</f>
        <v>1</v>
      </c>
      <c r="K5502" t="str">
        <f>IF(Tabela_Brasil[[#This Row],[IDHM]]&lt;=0.55,"Baixo",IF(Tabela_Brasil[[#This Row],[IDHM]]&lt;=0.699,"Médio",IF(Tabela_Brasil[[#This Row],[IDHM]]&lt;=0.799,"Alto","Muito Alto")))</f>
        <v>Médio</v>
      </c>
      <c r="L5502" t="str">
        <f>VLOOKUP(Tabela_Brasil[[#This Row],[Estado]],'De-Para_Estado_Regiao'!$B$3:$C$29,2,FALSE)</f>
        <v>Nordeste</v>
      </c>
      <c r="M5502">
        <f>IF(Tabela_Brasil[[#This Row],[IBGE_1-4]]&gt;=951,1,0)</f>
        <v>0</v>
      </c>
      <c r="N5502">
        <f>IF(Tabela_Brasil[[#This Row],[COMP_P]]&lt;=2,1,0)</f>
        <v>0</v>
      </c>
    </row>
    <row r="5503" spans="1:14" x14ac:dyDescent="0.25">
      <c r="A5503" s="9" t="s">
        <v>5269</v>
      </c>
      <c r="B5503" s="9" t="s">
        <v>16</v>
      </c>
      <c r="C5503" s="9">
        <v>146</v>
      </c>
      <c r="D5503" s="9">
        <v>0.63700000000000001</v>
      </c>
      <c r="E5503" s="9">
        <v>0.64200000000000002</v>
      </c>
      <c r="F5503" s="9">
        <v>0.48899999999999999</v>
      </c>
      <c r="G5503" s="9">
        <v>9344.85</v>
      </c>
      <c r="H5503" s="10">
        <v>1</v>
      </c>
      <c r="I5503" t="str">
        <f>CONCATENATE(Tabela_Brasil[[#This Row],[Município]],"-",Tabela_Brasil[[#This Row],[Estado]])</f>
        <v>Joaquim Felício-MG</v>
      </c>
      <c r="J5503">
        <f>IF(Tabela_Brasil[[#This Row],[IDHM]]&lt;=0.599,1,0)</f>
        <v>0</v>
      </c>
      <c r="K5503" t="str">
        <f>IF(Tabela_Brasil[[#This Row],[IDHM]]&lt;=0.55,"Baixo",IF(Tabela_Brasil[[#This Row],[IDHM]]&lt;=0.699,"Médio",IF(Tabela_Brasil[[#This Row],[IDHM]]&lt;=0.799,"Alto","Muito Alto")))</f>
        <v>Médio</v>
      </c>
      <c r="L5503" t="str">
        <f>VLOOKUP(Tabela_Brasil[[#This Row],[Estado]],'De-Para_Estado_Regiao'!$B$3:$C$29,2,FALSE)</f>
        <v>Sudeste</v>
      </c>
      <c r="M5503">
        <f>IF(Tabela_Brasil[[#This Row],[IBGE_1-4]]&gt;=951,1,0)</f>
        <v>0</v>
      </c>
      <c r="N5503">
        <f>IF(Tabela_Brasil[[#This Row],[COMP_P]]&lt;=2,1,0)</f>
        <v>1</v>
      </c>
    </row>
    <row r="5504" spans="1:14" x14ac:dyDescent="0.25">
      <c r="A5504" s="12" t="s">
        <v>5270</v>
      </c>
      <c r="B5504" s="12" t="s">
        <v>59</v>
      </c>
      <c r="C5504" s="12">
        <v>34</v>
      </c>
      <c r="D5504" s="12">
        <v>0.71</v>
      </c>
      <c r="E5504" s="12">
        <v>0.72499999999999998</v>
      </c>
      <c r="F5504" s="12">
        <v>0.60099999999999998</v>
      </c>
      <c r="G5504" s="12">
        <v>19886</v>
      </c>
      <c r="H5504" s="13">
        <v>1</v>
      </c>
      <c r="I5504" t="str">
        <f>CONCATENATE(Tabela_Brasil[[#This Row],[Município]],"-",Tabela_Brasil[[#This Row],[Estado]])</f>
        <v>Bom Jesus Do Oeste-SC</v>
      </c>
      <c r="J5504">
        <f>IF(Tabela_Brasil[[#This Row],[IDHM]]&lt;=0.599,1,0)</f>
        <v>0</v>
      </c>
      <c r="K5504" t="str">
        <f>IF(Tabela_Brasil[[#This Row],[IDHM]]&lt;=0.55,"Baixo",IF(Tabela_Brasil[[#This Row],[IDHM]]&lt;=0.699,"Médio",IF(Tabela_Brasil[[#This Row],[IDHM]]&lt;=0.799,"Alto","Muito Alto")))</f>
        <v>Alto</v>
      </c>
      <c r="L5504" t="str">
        <f>VLOOKUP(Tabela_Brasil[[#This Row],[Estado]],'De-Para_Estado_Regiao'!$B$3:$C$29,2,FALSE)</f>
        <v>Sul</v>
      </c>
      <c r="M5504">
        <f>IF(Tabela_Brasil[[#This Row],[IBGE_1-4]]&gt;=951,1,0)</f>
        <v>0</v>
      </c>
      <c r="N5504">
        <f>IF(Tabela_Brasil[[#This Row],[COMP_P]]&lt;=2,1,0)</f>
        <v>1</v>
      </c>
    </row>
    <row r="5505" spans="1:14" x14ac:dyDescent="0.25">
      <c r="A5505" s="9" t="s">
        <v>5271</v>
      </c>
      <c r="B5505" s="9" t="s">
        <v>16</v>
      </c>
      <c r="C5505" s="9">
        <v>88</v>
      </c>
      <c r="D5505" s="9">
        <v>0.67</v>
      </c>
      <c r="E5505" s="9">
        <v>0.623</v>
      </c>
      <c r="F5505" s="9">
        <v>0.59199999999999997</v>
      </c>
      <c r="G5505" s="9">
        <v>11310.81</v>
      </c>
      <c r="H5505" s="10">
        <v>4</v>
      </c>
      <c r="I5505" t="str">
        <f>CONCATENATE(Tabela_Brasil[[#This Row],[Município]],"-",Tabela_Brasil[[#This Row],[Estado]])</f>
        <v>Vieiras-MG</v>
      </c>
      <c r="J5505">
        <f>IF(Tabela_Brasil[[#This Row],[IDHM]]&lt;=0.599,1,0)</f>
        <v>0</v>
      </c>
      <c r="K5505" t="str">
        <f>IF(Tabela_Brasil[[#This Row],[IDHM]]&lt;=0.55,"Baixo",IF(Tabela_Brasil[[#This Row],[IDHM]]&lt;=0.699,"Médio",IF(Tabela_Brasil[[#This Row],[IDHM]]&lt;=0.799,"Alto","Muito Alto")))</f>
        <v>Médio</v>
      </c>
      <c r="L5505" t="str">
        <f>VLOOKUP(Tabela_Brasil[[#This Row],[Estado]],'De-Para_Estado_Regiao'!$B$3:$C$29,2,FALSE)</f>
        <v>Sudeste</v>
      </c>
      <c r="M5505">
        <f>IF(Tabela_Brasil[[#This Row],[IBGE_1-4]]&gt;=951,1,0)</f>
        <v>0</v>
      </c>
      <c r="N5505">
        <f>IF(Tabela_Brasil[[#This Row],[COMP_P]]&lt;=2,1,0)</f>
        <v>0</v>
      </c>
    </row>
    <row r="5506" spans="1:14" x14ac:dyDescent="0.25">
      <c r="A5506" s="12" t="s">
        <v>5272</v>
      </c>
      <c r="B5506" s="12" t="s">
        <v>19</v>
      </c>
      <c r="C5506" s="12">
        <v>140</v>
      </c>
      <c r="D5506" s="12">
        <v>0.56999999999999995</v>
      </c>
      <c r="E5506" s="12">
        <v>0.56699999999999995</v>
      </c>
      <c r="F5506" s="12">
        <v>0.46</v>
      </c>
      <c r="G5506" s="12">
        <v>7383.91</v>
      </c>
      <c r="H5506" s="13">
        <v>1</v>
      </c>
      <c r="I5506" t="str">
        <f>CONCATENATE(Tabela_Brasil[[#This Row],[Município]],"-",Tabela_Brasil[[#This Row],[Estado]])</f>
        <v>Calumbi-PE</v>
      </c>
      <c r="J5506">
        <f>IF(Tabela_Brasil[[#This Row],[IDHM]]&lt;=0.599,1,0)</f>
        <v>1</v>
      </c>
      <c r="K5506" t="str">
        <f>IF(Tabela_Brasil[[#This Row],[IDHM]]&lt;=0.55,"Baixo",IF(Tabela_Brasil[[#This Row],[IDHM]]&lt;=0.699,"Médio",IF(Tabela_Brasil[[#This Row],[IDHM]]&lt;=0.799,"Alto","Muito Alto")))</f>
        <v>Médio</v>
      </c>
      <c r="L5506" t="str">
        <f>VLOOKUP(Tabela_Brasil[[#This Row],[Estado]],'De-Para_Estado_Regiao'!$B$3:$C$29,2,FALSE)</f>
        <v>Nordeste</v>
      </c>
      <c r="M5506">
        <f>IF(Tabela_Brasil[[#This Row],[IBGE_1-4]]&gt;=951,1,0)</f>
        <v>0</v>
      </c>
      <c r="N5506">
        <f>IF(Tabela_Brasil[[#This Row],[COMP_P]]&lt;=2,1,0)</f>
        <v>1</v>
      </c>
    </row>
    <row r="5507" spans="1:14" x14ac:dyDescent="0.25">
      <c r="A5507" s="9" t="s">
        <v>5273</v>
      </c>
      <c r="B5507" s="9" t="s">
        <v>31</v>
      </c>
      <c r="C5507" s="9">
        <v>203</v>
      </c>
      <c r="D5507" s="9">
        <v>0.627</v>
      </c>
      <c r="E5507" s="9">
        <v>0.56299999999999994</v>
      </c>
      <c r="F5507" s="9">
        <v>0.57499999999999996</v>
      </c>
      <c r="G5507" s="9">
        <v>6758.78</v>
      </c>
      <c r="H5507" s="10">
        <v>1</v>
      </c>
      <c r="I5507" t="str">
        <f>CONCATENATE(Tabela_Brasil[[#This Row],[Município]],"-",Tabela_Brasil[[#This Row],[Estado]])</f>
        <v>Baixio-CE</v>
      </c>
      <c r="J5507">
        <f>IF(Tabela_Brasil[[#This Row],[IDHM]]&lt;=0.599,1,0)</f>
        <v>0</v>
      </c>
      <c r="K5507" t="str">
        <f>IF(Tabela_Brasil[[#This Row],[IDHM]]&lt;=0.55,"Baixo",IF(Tabela_Brasil[[#This Row],[IDHM]]&lt;=0.699,"Médio",IF(Tabela_Brasil[[#This Row],[IDHM]]&lt;=0.799,"Alto","Muito Alto")))</f>
        <v>Médio</v>
      </c>
      <c r="L5507" t="str">
        <f>VLOOKUP(Tabela_Brasil[[#This Row],[Estado]],'De-Para_Estado_Regiao'!$B$3:$C$29,2,FALSE)</f>
        <v>Nordeste</v>
      </c>
      <c r="M5507">
        <f>IF(Tabela_Brasil[[#This Row],[IBGE_1-4]]&gt;=951,1,0)</f>
        <v>0</v>
      </c>
      <c r="N5507">
        <f>IF(Tabela_Brasil[[#This Row],[COMP_P]]&lt;=2,1,0)</f>
        <v>1</v>
      </c>
    </row>
    <row r="5508" spans="1:14" x14ac:dyDescent="0.25">
      <c r="A5508" s="12" t="s">
        <v>5274</v>
      </c>
      <c r="B5508" s="12" t="s">
        <v>16</v>
      </c>
      <c r="C5508" s="12">
        <v>144</v>
      </c>
      <c r="D5508" s="12">
        <v>0.69</v>
      </c>
      <c r="E5508" s="12">
        <v>0.69199999999999995</v>
      </c>
      <c r="F5508" s="12">
        <v>0.55700000000000005</v>
      </c>
      <c r="G5508" s="12">
        <v>12481.34</v>
      </c>
      <c r="H5508" s="13">
        <v>1</v>
      </c>
      <c r="I5508" t="str">
        <f>CONCATENATE(Tabela_Brasil[[#This Row],[Município]],"-",Tabela_Brasil[[#This Row],[Estado]])</f>
        <v>Pequeri-MG</v>
      </c>
      <c r="J5508">
        <f>IF(Tabela_Brasil[[#This Row],[IDHM]]&lt;=0.599,1,0)</f>
        <v>0</v>
      </c>
      <c r="K5508" t="str">
        <f>IF(Tabela_Brasil[[#This Row],[IDHM]]&lt;=0.55,"Baixo",IF(Tabela_Brasil[[#This Row],[IDHM]]&lt;=0.699,"Médio",IF(Tabela_Brasil[[#This Row],[IDHM]]&lt;=0.799,"Alto","Muito Alto")))</f>
        <v>Médio</v>
      </c>
      <c r="L5508" t="str">
        <f>VLOOKUP(Tabela_Brasil[[#This Row],[Estado]],'De-Para_Estado_Regiao'!$B$3:$C$29,2,FALSE)</f>
        <v>Sudeste</v>
      </c>
      <c r="M5508">
        <f>IF(Tabela_Brasil[[#This Row],[IBGE_1-4]]&gt;=951,1,0)</f>
        <v>0</v>
      </c>
      <c r="N5508">
        <f>IF(Tabela_Brasil[[#This Row],[COMP_P]]&lt;=2,1,0)</f>
        <v>1</v>
      </c>
    </row>
    <row r="5509" spans="1:14" x14ac:dyDescent="0.25">
      <c r="A5509" s="9" t="s">
        <v>5275</v>
      </c>
      <c r="B5509" s="9" t="s">
        <v>16</v>
      </c>
      <c r="C5509" s="9">
        <v>134</v>
      </c>
      <c r="D5509" s="9">
        <v>0.65700000000000003</v>
      </c>
      <c r="E5509" s="9">
        <v>0.64500000000000002</v>
      </c>
      <c r="F5509" s="9">
        <v>0.55900000000000005</v>
      </c>
      <c r="G5509" s="9">
        <v>12079.2</v>
      </c>
      <c r="H5509" s="10">
        <v>1</v>
      </c>
      <c r="I5509" t="str">
        <f>CONCATENATE(Tabela_Brasil[[#This Row],[Município]],"-",Tabela_Brasil[[#This Row],[Estado]])</f>
        <v>Divinésia-MG</v>
      </c>
      <c r="J5509">
        <f>IF(Tabela_Brasil[[#This Row],[IDHM]]&lt;=0.599,1,0)</f>
        <v>0</v>
      </c>
      <c r="K5509" t="str">
        <f>IF(Tabela_Brasil[[#This Row],[IDHM]]&lt;=0.55,"Baixo",IF(Tabela_Brasil[[#This Row],[IDHM]]&lt;=0.699,"Médio",IF(Tabela_Brasil[[#This Row],[IDHM]]&lt;=0.799,"Alto","Muito Alto")))</f>
        <v>Médio</v>
      </c>
      <c r="L5509" t="str">
        <f>VLOOKUP(Tabela_Brasil[[#This Row],[Estado]],'De-Para_Estado_Regiao'!$B$3:$C$29,2,FALSE)</f>
        <v>Sudeste</v>
      </c>
      <c r="M5509">
        <f>IF(Tabela_Brasil[[#This Row],[IBGE_1-4]]&gt;=951,1,0)</f>
        <v>0</v>
      </c>
      <c r="N5509">
        <f>IF(Tabela_Brasil[[#This Row],[COMP_P]]&lt;=2,1,0)</f>
        <v>1</v>
      </c>
    </row>
    <row r="5510" spans="1:14" x14ac:dyDescent="0.25">
      <c r="A5510" s="12" t="s">
        <v>5276</v>
      </c>
      <c r="B5510" s="12" t="s">
        <v>118</v>
      </c>
      <c r="C5510" s="12">
        <v>254</v>
      </c>
      <c r="D5510" s="12">
        <v>0.58799999999999997</v>
      </c>
      <c r="E5510" s="12">
        <v>0.53900000000000003</v>
      </c>
      <c r="F5510" s="12">
        <v>0.49</v>
      </c>
      <c r="G5510" s="12">
        <v>7225.97</v>
      </c>
      <c r="H5510" s="13">
        <v>0</v>
      </c>
      <c r="I5510" t="str">
        <f>CONCATENATE(Tabela_Brasil[[#This Row],[Município]],"-",Tabela_Brasil[[#This Row],[Estado]])</f>
        <v>Santa Luz-PI</v>
      </c>
      <c r="J5510">
        <f>IF(Tabela_Brasil[[#This Row],[IDHM]]&lt;=0.599,1,0)</f>
        <v>1</v>
      </c>
      <c r="K5510" t="str">
        <f>IF(Tabela_Brasil[[#This Row],[IDHM]]&lt;=0.55,"Baixo",IF(Tabela_Brasil[[#This Row],[IDHM]]&lt;=0.699,"Médio",IF(Tabela_Brasil[[#This Row],[IDHM]]&lt;=0.799,"Alto","Muito Alto")))</f>
        <v>Médio</v>
      </c>
      <c r="L5510" t="str">
        <f>VLOOKUP(Tabela_Brasil[[#This Row],[Estado]],'De-Para_Estado_Regiao'!$B$3:$C$29,2,FALSE)</f>
        <v>Nordeste</v>
      </c>
      <c r="M5510">
        <f>IF(Tabela_Brasil[[#This Row],[IBGE_1-4]]&gt;=951,1,0)</f>
        <v>0</v>
      </c>
      <c r="N5510">
        <f>IF(Tabela_Brasil[[#This Row],[COMP_P]]&lt;=2,1,0)</f>
        <v>1</v>
      </c>
    </row>
    <row r="5511" spans="1:14" x14ac:dyDescent="0.25">
      <c r="A5511" s="9" t="s">
        <v>5277</v>
      </c>
      <c r="B5511" s="9" t="s">
        <v>118</v>
      </c>
      <c r="C5511" s="9">
        <v>271</v>
      </c>
      <c r="D5511" s="9">
        <v>0.56999999999999995</v>
      </c>
      <c r="E5511" s="9">
        <v>0.55200000000000005</v>
      </c>
      <c r="F5511" s="9">
        <v>0.442</v>
      </c>
      <c r="G5511" s="9">
        <v>6525.51</v>
      </c>
      <c r="H5511" s="10">
        <v>0</v>
      </c>
      <c r="I5511" t="str">
        <f>CONCATENATE(Tabela_Brasil[[#This Row],[Município]],"-",Tabela_Brasil[[#This Row],[Estado]])</f>
        <v>Rio Grande Do Piauí-PI</v>
      </c>
      <c r="J5511">
        <f>IF(Tabela_Brasil[[#This Row],[IDHM]]&lt;=0.599,1,0)</f>
        <v>1</v>
      </c>
      <c r="K5511" t="str">
        <f>IF(Tabela_Brasil[[#This Row],[IDHM]]&lt;=0.55,"Baixo",IF(Tabela_Brasil[[#This Row],[IDHM]]&lt;=0.699,"Médio",IF(Tabela_Brasil[[#This Row],[IDHM]]&lt;=0.799,"Alto","Muito Alto")))</f>
        <v>Médio</v>
      </c>
      <c r="L5511" t="str">
        <f>VLOOKUP(Tabela_Brasil[[#This Row],[Estado]],'De-Para_Estado_Regiao'!$B$3:$C$29,2,FALSE)</f>
        <v>Nordeste</v>
      </c>
      <c r="M5511">
        <f>IF(Tabela_Brasil[[#This Row],[IBGE_1-4]]&gt;=951,1,0)</f>
        <v>0</v>
      </c>
      <c r="N5511">
        <f>IF(Tabela_Brasil[[#This Row],[COMP_P]]&lt;=2,1,0)</f>
        <v>1</v>
      </c>
    </row>
    <row r="5512" spans="1:14" x14ac:dyDescent="0.25">
      <c r="A5512" s="12" t="s">
        <v>5278</v>
      </c>
      <c r="B5512" s="12" t="s">
        <v>7</v>
      </c>
      <c r="C5512" s="12">
        <v>39</v>
      </c>
      <c r="D5512" s="12">
        <v>0.76</v>
      </c>
      <c r="E5512" s="12">
        <v>0.69399999999999995</v>
      </c>
      <c r="F5512" s="12">
        <v>0.755</v>
      </c>
      <c r="G5512" s="12">
        <v>33468.35</v>
      </c>
      <c r="H5512" s="13">
        <v>3</v>
      </c>
      <c r="I5512" t="str">
        <f>CONCATENATE(Tabela_Brasil[[#This Row],[Município]],"-",Tabela_Brasil[[#This Row],[Estado]])</f>
        <v>Nova Castilho-SP</v>
      </c>
      <c r="J5512">
        <f>IF(Tabela_Brasil[[#This Row],[IDHM]]&lt;=0.599,1,0)</f>
        <v>0</v>
      </c>
      <c r="K5512" t="str">
        <f>IF(Tabela_Brasil[[#This Row],[IDHM]]&lt;=0.55,"Baixo",IF(Tabela_Brasil[[#This Row],[IDHM]]&lt;=0.699,"Médio",IF(Tabela_Brasil[[#This Row],[IDHM]]&lt;=0.799,"Alto","Muito Alto")))</f>
        <v>Alto</v>
      </c>
      <c r="L5512" t="str">
        <f>VLOOKUP(Tabela_Brasil[[#This Row],[Estado]],'De-Para_Estado_Regiao'!$B$3:$C$29,2,FALSE)</f>
        <v>Sudeste</v>
      </c>
      <c r="M5512">
        <f>IF(Tabela_Brasil[[#This Row],[IBGE_1-4]]&gt;=951,1,0)</f>
        <v>0</v>
      </c>
      <c r="N5512">
        <f>IF(Tabela_Brasil[[#This Row],[COMP_P]]&lt;=2,1,0)</f>
        <v>0</v>
      </c>
    </row>
    <row r="5513" spans="1:14" x14ac:dyDescent="0.25">
      <c r="A5513" s="9" t="s">
        <v>5279</v>
      </c>
      <c r="B5513" s="9" t="s">
        <v>118</v>
      </c>
      <c r="C5513" s="9">
        <v>139</v>
      </c>
      <c r="D5513" s="9">
        <v>0.59099999999999997</v>
      </c>
      <c r="E5513" s="9">
        <v>0.56899999999999995</v>
      </c>
      <c r="F5513" s="9">
        <v>0.46100000000000002</v>
      </c>
      <c r="G5513" s="9">
        <v>9347.34</v>
      </c>
      <c r="H5513" s="10">
        <v>1</v>
      </c>
      <c r="I5513" t="str">
        <f>CONCATENATE(Tabela_Brasil[[#This Row],[Município]],"-",Tabela_Brasil[[#This Row],[Estado]])</f>
        <v>Jerumenha-PI</v>
      </c>
      <c r="J5513">
        <f>IF(Tabela_Brasil[[#This Row],[IDHM]]&lt;=0.599,1,0)</f>
        <v>1</v>
      </c>
      <c r="K5513" t="str">
        <f>IF(Tabela_Brasil[[#This Row],[IDHM]]&lt;=0.55,"Baixo",IF(Tabela_Brasil[[#This Row],[IDHM]]&lt;=0.699,"Médio",IF(Tabela_Brasil[[#This Row],[IDHM]]&lt;=0.799,"Alto","Muito Alto")))</f>
        <v>Médio</v>
      </c>
      <c r="L5513" t="str">
        <f>VLOOKUP(Tabela_Brasil[[#This Row],[Estado]],'De-Para_Estado_Regiao'!$B$3:$C$29,2,FALSE)</f>
        <v>Nordeste</v>
      </c>
      <c r="M5513">
        <f>IF(Tabela_Brasil[[#This Row],[IBGE_1-4]]&gt;=951,1,0)</f>
        <v>0</v>
      </c>
      <c r="N5513">
        <f>IF(Tabela_Brasil[[#This Row],[COMP_P]]&lt;=2,1,0)</f>
        <v>1</v>
      </c>
    </row>
    <row r="5514" spans="1:14" x14ac:dyDescent="0.25">
      <c r="A5514" s="12" t="s">
        <v>5280</v>
      </c>
      <c r="B5514" s="12" t="s">
        <v>16</v>
      </c>
      <c r="C5514" s="12">
        <v>137</v>
      </c>
      <c r="D5514" s="12">
        <v>0.63400000000000001</v>
      </c>
      <c r="E5514" s="12">
        <v>0.56299999999999994</v>
      </c>
      <c r="F5514" s="12">
        <v>0.55900000000000005</v>
      </c>
      <c r="G5514" s="12">
        <v>8174.12</v>
      </c>
      <c r="H5514" s="13">
        <v>5</v>
      </c>
      <c r="I5514" t="str">
        <f>CONCATENATE(Tabela_Brasil[[#This Row],[Município]],"-",Tabela_Brasil[[#This Row],[Estado]])</f>
        <v>Vargem Grande Do Rio Pardo-MG</v>
      </c>
      <c r="J5514">
        <f>IF(Tabela_Brasil[[#This Row],[IDHM]]&lt;=0.599,1,0)</f>
        <v>0</v>
      </c>
      <c r="K5514" t="str">
        <f>IF(Tabela_Brasil[[#This Row],[IDHM]]&lt;=0.55,"Baixo",IF(Tabela_Brasil[[#This Row],[IDHM]]&lt;=0.699,"Médio",IF(Tabela_Brasil[[#This Row],[IDHM]]&lt;=0.799,"Alto","Muito Alto")))</f>
        <v>Médio</v>
      </c>
      <c r="L5514" t="str">
        <f>VLOOKUP(Tabela_Brasil[[#This Row],[Estado]],'De-Para_Estado_Regiao'!$B$3:$C$29,2,FALSE)</f>
        <v>Sudeste</v>
      </c>
      <c r="M5514">
        <f>IF(Tabela_Brasil[[#This Row],[IBGE_1-4]]&gt;=951,1,0)</f>
        <v>0</v>
      </c>
      <c r="N5514">
        <f>IF(Tabela_Brasil[[#This Row],[COMP_P]]&lt;=2,1,0)</f>
        <v>0</v>
      </c>
    </row>
    <row r="5515" spans="1:14" x14ac:dyDescent="0.25">
      <c r="A5515" s="9" t="s">
        <v>5281</v>
      </c>
      <c r="B5515" s="9" t="s">
        <v>16</v>
      </c>
      <c r="C5515" s="9">
        <v>79</v>
      </c>
      <c r="D5515" s="9">
        <v>0.60599999999999998</v>
      </c>
      <c r="E5515" s="9">
        <v>0.61699999999999999</v>
      </c>
      <c r="F5515" s="9">
        <v>0.438</v>
      </c>
      <c r="G5515" s="9">
        <v>13033.5</v>
      </c>
      <c r="H5515" s="10">
        <v>0</v>
      </c>
      <c r="I5515" t="str">
        <f>CONCATENATE(Tabela_Brasil[[#This Row],[Município]],"-",Tabela_Brasil[[#This Row],[Estado]])</f>
        <v>Santa Bárbara Do Monte Verde-MG</v>
      </c>
      <c r="J5515">
        <f>IF(Tabela_Brasil[[#This Row],[IDHM]]&lt;=0.599,1,0)</f>
        <v>0</v>
      </c>
      <c r="K5515" t="str">
        <f>IF(Tabela_Brasil[[#This Row],[IDHM]]&lt;=0.55,"Baixo",IF(Tabela_Brasil[[#This Row],[IDHM]]&lt;=0.699,"Médio",IF(Tabela_Brasil[[#This Row],[IDHM]]&lt;=0.799,"Alto","Muito Alto")))</f>
        <v>Médio</v>
      </c>
      <c r="L5515" t="str">
        <f>VLOOKUP(Tabela_Brasil[[#This Row],[Estado]],'De-Para_Estado_Regiao'!$B$3:$C$29,2,FALSE)</f>
        <v>Sudeste</v>
      </c>
      <c r="M5515">
        <f>IF(Tabela_Brasil[[#This Row],[IBGE_1-4]]&gt;=951,1,0)</f>
        <v>0</v>
      </c>
      <c r="N5515">
        <f>IF(Tabela_Brasil[[#This Row],[COMP_P]]&lt;=2,1,0)</f>
        <v>1</v>
      </c>
    </row>
    <row r="5516" spans="1:14" x14ac:dyDescent="0.25">
      <c r="A5516" s="12" t="s">
        <v>5282</v>
      </c>
      <c r="B5516" s="12" t="s">
        <v>7</v>
      </c>
      <c r="C5516" s="12">
        <v>83</v>
      </c>
      <c r="D5516" s="12">
        <v>0.72099999999999997</v>
      </c>
      <c r="E5516" s="12">
        <v>0.66100000000000003</v>
      </c>
      <c r="F5516" s="12">
        <v>0.70099999999999996</v>
      </c>
      <c r="G5516" s="12">
        <v>17800.82</v>
      </c>
      <c r="H5516" s="13">
        <v>3</v>
      </c>
      <c r="I5516" t="str">
        <f>CONCATENATE(Tabela_Brasil[[#This Row],[Município]],"-",Tabela_Brasil[[#This Row],[Estado]])</f>
        <v>Ribeirão Dos Índios-SP</v>
      </c>
      <c r="J5516">
        <f>IF(Tabela_Brasil[[#This Row],[IDHM]]&lt;=0.599,1,0)</f>
        <v>0</v>
      </c>
      <c r="K5516" t="str">
        <f>IF(Tabela_Brasil[[#This Row],[IDHM]]&lt;=0.55,"Baixo",IF(Tabela_Brasil[[#This Row],[IDHM]]&lt;=0.699,"Médio",IF(Tabela_Brasil[[#This Row],[IDHM]]&lt;=0.799,"Alto","Muito Alto")))</f>
        <v>Alto</v>
      </c>
      <c r="L5516" t="str">
        <f>VLOOKUP(Tabela_Brasil[[#This Row],[Estado]],'De-Para_Estado_Regiao'!$B$3:$C$29,2,FALSE)</f>
        <v>Sudeste</v>
      </c>
      <c r="M5516">
        <f>IF(Tabela_Brasil[[#This Row],[IBGE_1-4]]&gt;=951,1,0)</f>
        <v>0</v>
      </c>
      <c r="N5516">
        <f>IF(Tabela_Brasil[[#This Row],[COMP_P]]&lt;=2,1,0)</f>
        <v>0</v>
      </c>
    </row>
    <row r="5517" spans="1:14" x14ac:dyDescent="0.25">
      <c r="A5517" s="9" t="s">
        <v>5283</v>
      </c>
      <c r="B5517" s="9" t="s">
        <v>24</v>
      </c>
      <c r="C5517" s="9">
        <v>94</v>
      </c>
      <c r="D5517" s="9">
        <v>0.58799999999999997</v>
      </c>
      <c r="E5517" s="9">
        <v>0.53400000000000003</v>
      </c>
      <c r="F5517" s="9">
        <v>0.49</v>
      </c>
      <c r="G5517" s="9">
        <v>5293.77</v>
      </c>
      <c r="H5517" s="10">
        <v>0</v>
      </c>
      <c r="I5517" t="str">
        <f>CONCATENATE(Tabela_Brasil[[#This Row],[Município]],"-",Tabela_Brasil[[#This Row],[Estado]])</f>
        <v>Pedrão-BA</v>
      </c>
      <c r="J5517">
        <f>IF(Tabela_Brasil[[#This Row],[IDHM]]&lt;=0.599,1,0)</f>
        <v>1</v>
      </c>
      <c r="K5517" t="str">
        <f>IF(Tabela_Brasil[[#This Row],[IDHM]]&lt;=0.55,"Baixo",IF(Tabela_Brasil[[#This Row],[IDHM]]&lt;=0.699,"Médio",IF(Tabela_Brasil[[#This Row],[IDHM]]&lt;=0.799,"Alto","Muito Alto")))</f>
        <v>Médio</v>
      </c>
      <c r="L5517" t="str">
        <f>VLOOKUP(Tabela_Brasil[[#This Row],[Estado]],'De-Para_Estado_Regiao'!$B$3:$C$29,2,FALSE)</f>
        <v>Nordeste</v>
      </c>
      <c r="M5517">
        <f>IF(Tabela_Brasil[[#This Row],[IBGE_1-4]]&gt;=951,1,0)</f>
        <v>0</v>
      </c>
      <c r="N5517">
        <f>IF(Tabela_Brasil[[#This Row],[COMP_P]]&lt;=2,1,0)</f>
        <v>1</v>
      </c>
    </row>
    <row r="5518" spans="1:14" x14ac:dyDescent="0.25">
      <c r="A5518" s="12" t="s">
        <v>5284</v>
      </c>
      <c r="B5518" s="12" t="s">
        <v>72</v>
      </c>
      <c r="C5518" s="12">
        <v>119</v>
      </c>
      <c r="D5518" s="12">
        <v>0.625</v>
      </c>
      <c r="E5518" s="12">
        <v>0.55900000000000005</v>
      </c>
      <c r="F5518" s="12">
        <v>0.56799999999999995</v>
      </c>
      <c r="G5518" s="12">
        <v>8212.85</v>
      </c>
      <c r="H5518" s="13">
        <v>2</v>
      </c>
      <c r="I5518" t="str">
        <f>CONCATENATE(Tabela_Brasil[[#This Row],[Município]],"-",Tabela_Brasil[[#This Row],[Estado]])</f>
        <v>Lajes Pintadas-RN</v>
      </c>
      <c r="J5518">
        <f>IF(Tabela_Brasil[[#This Row],[IDHM]]&lt;=0.599,1,0)</f>
        <v>0</v>
      </c>
      <c r="K5518" t="str">
        <f>IF(Tabela_Brasil[[#This Row],[IDHM]]&lt;=0.55,"Baixo",IF(Tabela_Brasil[[#This Row],[IDHM]]&lt;=0.699,"Médio",IF(Tabela_Brasil[[#This Row],[IDHM]]&lt;=0.799,"Alto","Muito Alto")))</f>
        <v>Médio</v>
      </c>
      <c r="L5518" t="str">
        <f>VLOOKUP(Tabela_Brasil[[#This Row],[Estado]],'De-Para_Estado_Regiao'!$B$3:$C$29,2,FALSE)</f>
        <v>Nordeste</v>
      </c>
      <c r="M5518">
        <f>IF(Tabela_Brasil[[#This Row],[IBGE_1-4]]&gt;=951,1,0)</f>
        <v>0</v>
      </c>
      <c r="N5518">
        <f>IF(Tabela_Brasil[[#This Row],[COMP_P]]&lt;=2,1,0)</f>
        <v>1</v>
      </c>
    </row>
    <row r="5519" spans="1:14" x14ac:dyDescent="0.25">
      <c r="A5519" s="9" t="s">
        <v>5285</v>
      </c>
      <c r="B5519" s="9" t="s">
        <v>111</v>
      </c>
      <c r="C5519" s="9">
        <v>85</v>
      </c>
      <c r="D5519" s="9">
        <v>0.68400000000000005</v>
      </c>
      <c r="E5519" s="9">
        <v>0.64</v>
      </c>
      <c r="F5519" s="9">
        <v>0.60099999999999998</v>
      </c>
      <c r="G5519" s="9">
        <v>18057</v>
      </c>
      <c r="H5519" s="10">
        <v>0</v>
      </c>
      <c r="I5519" t="str">
        <f>CONCATENATE(Tabela_Brasil[[#This Row],[Município]],"-",Tabela_Brasil[[#This Row],[Estado]])</f>
        <v>Brasilândia Do Tocantins-TO</v>
      </c>
      <c r="J5519">
        <f>IF(Tabela_Brasil[[#This Row],[IDHM]]&lt;=0.599,1,0)</f>
        <v>0</v>
      </c>
      <c r="K5519" t="str">
        <f>IF(Tabela_Brasil[[#This Row],[IDHM]]&lt;=0.55,"Baixo",IF(Tabela_Brasil[[#This Row],[IDHM]]&lt;=0.699,"Médio",IF(Tabela_Brasil[[#This Row],[IDHM]]&lt;=0.799,"Alto","Muito Alto")))</f>
        <v>Médio</v>
      </c>
      <c r="L5519" t="str">
        <f>VLOOKUP(Tabela_Brasil[[#This Row],[Estado]],'De-Para_Estado_Regiao'!$B$3:$C$29,2,FALSE)</f>
        <v>Norte</v>
      </c>
      <c r="M5519">
        <f>IF(Tabela_Brasil[[#This Row],[IBGE_1-4]]&gt;=951,1,0)</f>
        <v>0</v>
      </c>
      <c r="N5519">
        <f>IF(Tabela_Brasil[[#This Row],[COMP_P]]&lt;=2,1,0)</f>
        <v>1</v>
      </c>
    </row>
    <row r="5520" spans="1:14" x14ac:dyDescent="0.25">
      <c r="A5520" s="12" t="s">
        <v>5286</v>
      </c>
      <c r="B5520" s="12" t="s">
        <v>14</v>
      </c>
      <c r="C5520" s="12">
        <v>12</v>
      </c>
      <c r="D5520" s="12">
        <v>0.65200000000000002</v>
      </c>
      <c r="E5520" s="12">
        <v>0.69499999999999995</v>
      </c>
      <c r="F5520" s="12">
        <v>0.47099999999999997</v>
      </c>
      <c r="G5520" s="12">
        <v>17689.29</v>
      </c>
      <c r="H5520" s="13">
        <v>7</v>
      </c>
      <c r="I5520" t="str">
        <f>CONCATENATE(Tabela_Brasil[[#This Row],[Município]],"-",Tabela_Brasil[[#This Row],[Estado]])</f>
        <v>Sério-RS</v>
      </c>
      <c r="J5520">
        <f>IF(Tabela_Brasil[[#This Row],[IDHM]]&lt;=0.599,1,0)</f>
        <v>0</v>
      </c>
      <c r="K5520" t="str">
        <f>IF(Tabela_Brasil[[#This Row],[IDHM]]&lt;=0.55,"Baixo",IF(Tabela_Brasil[[#This Row],[IDHM]]&lt;=0.699,"Médio",IF(Tabela_Brasil[[#This Row],[IDHM]]&lt;=0.799,"Alto","Muito Alto")))</f>
        <v>Médio</v>
      </c>
      <c r="L5520" t="str">
        <f>VLOOKUP(Tabela_Brasil[[#This Row],[Estado]],'De-Para_Estado_Regiao'!$B$3:$C$29,2,FALSE)</f>
        <v>Sul</v>
      </c>
      <c r="M5520">
        <f>IF(Tabela_Brasil[[#This Row],[IBGE_1-4]]&gt;=951,1,0)</f>
        <v>0</v>
      </c>
      <c r="N5520">
        <f>IF(Tabela_Brasil[[#This Row],[COMP_P]]&lt;=2,1,0)</f>
        <v>0</v>
      </c>
    </row>
    <row r="5521" spans="1:14" x14ac:dyDescent="0.25">
      <c r="A5521" s="9" t="s">
        <v>5287</v>
      </c>
      <c r="B5521" s="9" t="s">
        <v>118</v>
      </c>
      <c r="C5521" s="9">
        <v>128</v>
      </c>
      <c r="D5521" s="9">
        <v>0.58299999999999996</v>
      </c>
      <c r="E5521" s="9">
        <v>0.54800000000000004</v>
      </c>
      <c r="F5521" s="9">
        <v>0.46400000000000002</v>
      </c>
      <c r="G5521" s="9">
        <v>9807.77</v>
      </c>
      <c r="H5521" s="10">
        <v>0</v>
      </c>
      <c r="I5521" t="str">
        <f>CONCATENATE(Tabela_Brasil[[#This Row],[Município]],"-",Tabela_Brasil[[#This Row],[Estado]])</f>
        <v>Lagoa Do Piauí-PI</v>
      </c>
      <c r="J5521">
        <f>IF(Tabela_Brasil[[#This Row],[IDHM]]&lt;=0.599,1,0)</f>
        <v>1</v>
      </c>
      <c r="K5521" t="str">
        <f>IF(Tabela_Brasil[[#This Row],[IDHM]]&lt;=0.55,"Baixo",IF(Tabela_Brasil[[#This Row],[IDHM]]&lt;=0.699,"Médio",IF(Tabela_Brasil[[#This Row],[IDHM]]&lt;=0.799,"Alto","Muito Alto")))</f>
        <v>Médio</v>
      </c>
      <c r="L5521" t="str">
        <f>VLOOKUP(Tabela_Brasil[[#This Row],[Estado]],'De-Para_Estado_Regiao'!$B$3:$C$29,2,FALSE)</f>
        <v>Nordeste</v>
      </c>
      <c r="M5521">
        <f>IF(Tabela_Brasil[[#This Row],[IBGE_1-4]]&gt;=951,1,0)</f>
        <v>0</v>
      </c>
      <c r="N5521">
        <f>IF(Tabela_Brasil[[#This Row],[COMP_P]]&lt;=2,1,0)</f>
        <v>1</v>
      </c>
    </row>
    <row r="5522" spans="1:14" x14ac:dyDescent="0.25">
      <c r="A5522" s="12" t="s">
        <v>5288</v>
      </c>
      <c r="B5522" s="12" t="s">
        <v>82</v>
      </c>
      <c r="C5522" s="12">
        <v>162</v>
      </c>
      <c r="D5522" s="12">
        <v>0.55000000000000004</v>
      </c>
      <c r="E5522" s="12">
        <v>0.56100000000000005</v>
      </c>
      <c r="F5522" s="12">
        <v>0.41699999999999998</v>
      </c>
      <c r="G5522" s="12">
        <v>8667.61</v>
      </c>
      <c r="H5522" s="13">
        <v>0</v>
      </c>
      <c r="I5522" t="str">
        <f>CONCATENATE(Tabela_Brasil[[#This Row],[Município]],"-",Tabela_Brasil[[#This Row],[Estado]])</f>
        <v>Riachão Do Bacamarte-PB</v>
      </c>
      <c r="J5522">
        <f>IF(Tabela_Brasil[[#This Row],[IDHM]]&lt;=0.599,1,0)</f>
        <v>1</v>
      </c>
      <c r="K5522" t="str">
        <f>IF(Tabela_Brasil[[#This Row],[IDHM]]&lt;=0.55,"Baixo",IF(Tabela_Brasil[[#This Row],[IDHM]]&lt;=0.699,"Médio",IF(Tabela_Brasil[[#This Row],[IDHM]]&lt;=0.799,"Alto","Muito Alto")))</f>
        <v>Baixo</v>
      </c>
      <c r="L5522" t="str">
        <f>VLOOKUP(Tabela_Brasil[[#This Row],[Estado]],'De-Para_Estado_Regiao'!$B$3:$C$29,2,FALSE)</f>
        <v>Nordeste</v>
      </c>
      <c r="M5522">
        <f>IF(Tabela_Brasil[[#This Row],[IBGE_1-4]]&gt;=951,1,0)</f>
        <v>0</v>
      </c>
      <c r="N5522">
        <f>IF(Tabela_Brasil[[#This Row],[COMP_P]]&lt;=2,1,0)</f>
        <v>1</v>
      </c>
    </row>
    <row r="5523" spans="1:14" x14ac:dyDescent="0.25">
      <c r="A5523" s="9" t="s">
        <v>5289</v>
      </c>
      <c r="B5523" s="9" t="s">
        <v>16</v>
      </c>
      <c r="C5523" s="9">
        <v>119</v>
      </c>
      <c r="D5523" s="9">
        <v>0.65700000000000003</v>
      </c>
      <c r="E5523" s="9">
        <v>0.64100000000000001</v>
      </c>
      <c r="F5523" s="9">
        <v>0.53600000000000003</v>
      </c>
      <c r="G5523" s="9">
        <v>12056.82</v>
      </c>
      <c r="H5523" s="10">
        <v>0</v>
      </c>
      <c r="I5523" t="str">
        <f>CONCATENATE(Tabela_Brasil[[#This Row],[Município]],"-",Tabela_Brasil[[#This Row],[Estado]])</f>
        <v>Santo Hipólito-MG</v>
      </c>
      <c r="J5523">
        <f>IF(Tabela_Brasil[[#This Row],[IDHM]]&lt;=0.599,1,0)</f>
        <v>0</v>
      </c>
      <c r="K5523" t="str">
        <f>IF(Tabela_Brasil[[#This Row],[IDHM]]&lt;=0.55,"Baixo",IF(Tabela_Brasil[[#This Row],[IDHM]]&lt;=0.699,"Médio",IF(Tabela_Brasil[[#This Row],[IDHM]]&lt;=0.799,"Alto","Muito Alto")))</f>
        <v>Médio</v>
      </c>
      <c r="L5523" t="str">
        <f>VLOOKUP(Tabela_Brasil[[#This Row],[Estado]],'De-Para_Estado_Regiao'!$B$3:$C$29,2,FALSE)</f>
        <v>Sudeste</v>
      </c>
      <c r="M5523">
        <f>IF(Tabela_Brasil[[#This Row],[IBGE_1-4]]&gt;=951,1,0)</f>
        <v>0</v>
      </c>
      <c r="N5523">
        <f>IF(Tabela_Brasil[[#This Row],[COMP_P]]&lt;=2,1,0)</f>
        <v>1</v>
      </c>
    </row>
    <row r="5524" spans="1:14" x14ac:dyDescent="0.25">
      <c r="A5524" s="12" t="s">
        <v>5290</v>
      </c>
      <c r="B5524" s="12" t="s">
        <v>16</v>
      </c>
      <c r="C5524" s="12">
        <v>153</v>
      </c>
      <c r="D5524" s="12">
        <v>0.65700000000000003</v>
      </c>
      <c r="E5524" s="12">
        <v>0.629</v>
      </c>
      <c r="F5524" s="12">
        <v>0.53700000000000003</v>
      </c>
      <c r="G5524" s="12">
        <v>9423.2999999999993</v>
      </c>
      <c r="H5524" s="13">
        <v>3</v>
      </c>
      <c r="I5524" t="str">
        <f>CONCATENATE(Tabela_Brasil[[#This Row],[Município]],"-",Tabela_Brasil[[#This Row],[Estado]])</f>
        <v>Marliéria-MG</v>
      </c>
      <c r="J5524">
        <f>IF(Tabela_Brasil[[#This Row],[IDHM]]&lt;=0.599,1,0)</f>
        <v>0</v>
      </c>
      <c r="K5524" t="str">
        <f>IF(Tabela_Brasil[[#This Row],[IDHM]]&lt;=0.55,"Baixo",IF(Tabela_Brasil[[#This Row],[IDHM]]&lt;=0.699,"Médio",IF(Tabela_Brasil[[#This Row],[IDHM]]&lt;=0.799,"Alto","Muito Alto")))</f>
        <v>Médio</v>
      </c>
      <c r="L5524" t="str">
        <f>VLOOKUP(Tabela_Brasil[[#This Row],[Estado]],'De-Para_Estado_Regiao'!$B$3:$C$29,2,FALSE)</f>
        <v>Sudeste</v>
      </c>
      <c r="M5524">
        <f>IF(Tabela_Brasil[[#This Row],[IBGE_1-4]]&gt;=951,1,0)</f>
        <v>0</v>
      </c>
      <c r="N5524">
        <f>IF(Tabela_Brasil[[#This Row],[COMP_P]]&lt;=2,1,0)</f>
        <v>0</v>
      </c>
    </row>
    <row r="5525" spans="1:14" x14ac:dyDescent="0.25">
      <c r="A5525" s="9" t="s">
        <v>5291</v>
      </c>
      <c r="B5525" s="9" t="s">
        <v>82</v>
      </c>
      <c r="C5525" s="9">
        <v>147</v>
      </c>
      <c r="D5525" s="9">
        <v>0.59499999999999997</v>
      </c>
      <c r="E5525" s="9">
        <v>0.56699999999999995</v>
      </c>
      <c r="F5525" s="9">
        <v>0.48799999999999999</v>
      </c>
      <c r="G5525" s="9">
        <v>8002.1</v>
      </c>
      <c r="H5525" s="10">
        <v>2</v>
      </c>
      <c r="I5525" t="str">
        <f>CONCATENATE(Tabela_Brasil[[#This Row],[Município]],"-",Tabela_Brasil[[#This Row],[Estado]])</f>
        <v>Nova Palmeira-PB</v>
      </c>
      <c r="J5525">
        <f>IF(Tabela_Brasil[[#This Row],[IDHM]]&lt;=0.599,1,0)</f>
        <v>1</v>
      </c>
      <c r="K5525" t="str">
        <f>IF(Tabela_Brasil[[#This Row],[IDHM]]&lt;=0.55,"Baixo",IF(Tabela_Brasil[[#This Row],[IDHM]]&lt;=0.699,"Médio",IF(Tabela_Brasil[[#This Row],[IDHM]]&lt;=0.799,"Alto","Muito Alto")))</f>
        <v>Médio</v>
      </c>
      <c r="L5525" t="str">
        <f>VLOOKUP(Tabela_Brasil[[#This Row],[Estado]],'De-Para_Estado_Regiao'!$B$3:$C$29,2,FALSE)</f>
        <v>Nordeste</v>
      </c>
      <c r="M5525">
        <f>IF(Tabela_Brasil[[#This Row],[IBGE_1-4]]&gt;=951,1,0)</f>
        <v>0</v>
      </c>
      <c r="N5525">
        <f>IF(Tabela_Brasil[[#This Row],[COMP_P]]&lt;=2,1,0)</f>
        <v>1</v>
      </c>
    </row>
    <row r="5526" spans="1:14" x14ac:dyDescent="0.25">
      <c r="A5526" s="12" t="s">
        <v>4894</v>
      </c>
      <c r="B5526" s="12" t="s">
        <v>72</v>
      </c>
      <c r="C5526" s="12">
        <v>263</v>
      </c>
      <c r="D5526" s="12">
        <v>0.626</v>
      </c>
      <c r="E5526" s="12">
        <v>0.57699999999999996</v>
      </c>
      <c r="F5526" s="12">
        <v>0.55200000000000005</v>
      </c>
      <c r="G5526" s="12">
        <v>6990.48</v>
      </c>
      <c r="H5526" s="13">
        <v>3</v>
      </c>
      <c r="I5526" t="str">
        <f>CONCATENATE(Tabela_Brasil[[#This Row],[Município]],"-",Tabela_Brasil[[#This Row],[Estado]])</f>
        <v>Várzea-RN</v>
      </c>
      <c r="J5526">
        <f>IF(Tabela_Brasil[[#This Row],[IDHM]]&lt;=0.599,1,0)</f>
        <v>0</v>
      </c>
      <c r="K5526" t="str">
        <f>IF(Tabela_Brasil[[#This Row],[IDHM]]&lt;=0.55,"Baixo",IF(Tabela_Brasil[[#This Row],[IDHM]]&lt;=0.699,"Médio",IF(Tabela_Brasil[[#This Row],[IDHM]]&lt;=0.799,"Alto","Muito Alto")))</f>
        <v>Médio</v>
      </c>
      <c r="L5526" t="str">
        <f>VLOOKUP(Tabela_Brasil[[#This Row],[Estado]],'De-Para_Estado_Regiao'!$B$3:$C$29,2,FALSE)</f>
        <v>Nordeste</v>
      </c>
      <c r="M5526">
        <f>IF(Tabela_Brasil[[#This Row],[IBGE_1-4]]&gt;=951,1,0)</f>
        <v>0</v>
      </c>
      <c r="N5526">
        <f>IF(Tabela_Brasil[[#This Row],[COMP_P]]&lt;=2,1,0)</f>
        <v>0</v>
      </c>
    </row>
    <row r="5527" spans="1:14" x14ac:dyDescent="0.25">
      <c r="A5527" s="9" t="s">
        <v>5292</v>
      </c>
      <c r="B5527" s="9" t="s">
        <v>87</v>
      </c>
      <c r="C5527" s="9">
        <v>247</v>
      </c>
      <c r="D5527" s="9">
        <v>0.51600000000000001</v>
      </c>
      <c r="E5527" s="9">
        <v>0.47499999999999998</v>
      </c>
      <c r="F5527" s="9">
        <v>0.39100000000000001</v>
      </c>
      <c r="G5527" s="9">
        <v>5786.45</v>
      </c>
      <c r="H5527" s="10">
        <v>1</v>
      </c>
      <c r="I5527" t="str">
        <f>CONCATENATE(Tabela_Brasil[[#This Row],[Município]],"-",Tabela_Brasil[[#This Row],[Estado]])</f>
        <v>São Roberto-MA</v>
      </c>
      <c r="J5527">
        <f>IF(Tabela_Brasil[[#This Row],[IDHM]]&lt;=0.599,1,0)</f>
        <v>1</v>
      </c>
      <c r="K5527" t="str">
        <f>IF(Tabela_Brasil[[#This Row],[IDHM]]&lt;=0.55,"Baixo",IF(Tabela_Brasil[[#This Row],[IDHM]]&lt;=0.699,"Médio",IF(Tabela_Brasil[[#This Row],[IDHM]]&lt;=0.799,"Alto","Muito Alto")))</f>
        <v>Baixo</v>
      </c>
      <c r="L5527" t="str">
        <f>VLOOKUP(Tabela_Brasil[[#This Row],[Estado]],'De-Para_Estado_Regiao'!$B$3:$C$29,2,FALSE)</f>
        <v>Nordeste</v>
      </c>
      <c r="M5527">
        <f>IF(Tabela_Brasil[[#This Row],[IBGE_1-4]]&gt;=951,1,0)</f>
        <v>0</v>
      </c>
      <c r="N5527">
        <f>IF(Tabela_Brasil[[#This Row],[COMP_P]]&lt;=2,1,0)</f>
        <v>1</v>
      </c>
    </row>
    <row r="5528" spans="1:14" x14ac:dyDescent="0.25">
      <c r="A5528" s="12" t="s">
        <v>5293</v>
      </c>
      <c r="B5528" s="12" t="s">
        <v>118</v>
      </c>
      <c r="C5528" s="12">
        <v>200</v>
      </c>
      <c r="D5528" s="12">
        <v>0.56000000000000005</v>
      </c>
      <c r="E5528" s="12">
        <v>0.55500000000000005</v>
      </c>
      <c r="F5528" s="12">
        <v>0.434</v>
      </c>
      <c r="G5528" s="12">
        <v>6031.47</v>
      </c>
      <c r="H5528" s="13">
        <v>7</v>
      </c>
      <c r="I5528" t="str">
        <f>CONCATENATE(Tabela_Brasil[[#This Row],[Município]],"-",Tabela_Brasil[[#This Row],[Estado]])</f>
        <v>Boqueirão Do Piauí-PI</v>
      </c>
      <c r="J5528">
        <f>IF(Tabela_Brasil[[#This Row],[IDHM]]&lt;=0.599,1,0)</f>
        <v>1</v>
      </c>
      <c r="K5528" t="str">
        <f>IF(Tabela_Brasil[[#This Row],[IDHM]]&lt;=0.55,"Baixo",IF(Tabela_Brasil[[#This Row],[IDHM]]&lt;=0.699,"Médio",IF(Tabela_Brasil[[#This Row],[IDHM]]&lt;=0.799,"Alto","Muito Alto")))</f>
        <v>Médio</v>
      </c>
      <c r="L5528" t="str">
        <f>VLOOKUP(Tabela_Brasil[[#This Row],[Estado]],'De-Para_Estado_Regiao'!$B$3:$C$29,2,FALSE)</f>
        <v>Nordeste</v>
      </c>
      <c r="M5528">
        <f>IF(Tabela_Brasil[[#This Row],[IBGE_1-4]]&gt;=951,1,0)</f>
        <v>0</v>
      </c>
      <c r="N5528">
        <f>IF(Tabela_Brasil[[#This Row],[COMP_P]]&lt;=2,1,0)</f>
        <v>0</v>
      </c>
    </row>
    <row r="5529" spans="1:14" x14ac:dyDescent="0.25">
      <c r="A5529" s="9" t="s">
        <v>5294</v>
      </c>
      <c r="B5529" s="9" t="s">
        <v>16</v>
      </c>
      <c r="C5529" s="9">
        <v>65</v>
      </c>
      <c r="D5529" s="9">
        <v>0.66400000000000003</v>
      </c>
      <c r="E5529" s="9">
        <v>0.65</v>
      </c>
      <c r="F5529" s="9">
        <v>0.51200000000000001</v>
      </c>
      <c r="G5529" s="9">
        <v>12214.5</v>
      </c>
      <c r="H5529" s="10">
        <v>4</v>
      </c>
      <c r="I5529" t="str">
        <f>CONCATENATE(Tabela_Brasil[[#This Row],[Município]],"-",Tabela_Brasil[[#This Row],[Estado]])</f>
        <v>Chácara-MG</v>
      </c>
      <c r="J5529">
        <f>IF(Tabela_Brasil[[#This Row],[IDHM]]&lt;=0.599,1,0)</f>
        <v>0</v>
      </c>
      <c r="K5529" t="str">
        <f>IF(Tabela_Brasil[[#This Row],[IDHM]]&lt;=0.55,"Baixo",IF(Tabela_Brasil[[#This Row],[IDHM]]&lt;=0.699,"Médio",IF(Tabela_Brasil[[#This Row],[IDHM]]&lt;=0.799,"Alto","Muito Alto")))</f>
        <v>Médio</v>
      </c>
      <c r="L5529" t="str">
        <f>VLOOKUP(Tabela_Brasil[[#This Row],[Estado]],'De-Para_Estado_Regiao'!$B$3:$C$29,2,FALSE)</f>
        <v>Sudeste</v>
      </c>
      <c r="M5529">
        <f>IF(Tabela_Brasil[[#This Row],[IBGE_1-4]]&gt;=951,1,0)</f>
        <v>0</v>
      </c>
      <c r="N5529">
        <f>IF(Tabela_Brasil[[#This Row],[COMP_P]]&lt;=2,1,0)</f>
        <v>0</v>
      </c>
    </row>
    <row r="5530" spans="1:14" x14ac:dyDescent="0.25">
      <c r="A5530" s="12" t="s">
        <v>5295</v>
      </c>
      <c r="B5530" s="12" t="s">
        <v>16</v>
      </c>
      <c r="C5530" s="12">
        <v>65</v>
      </c>
      <c r="D5530" s="12">
        <v>0.6</v>
      </c>
      <c r="E5530" s="12">
        <v>0.625</v>
      </c>
      <c r="F5530" s="12">
        <v>0.44700000000000001</v>
      </c>
      <c r="G5530" s="12">
        <v>8788.18</v>
      </c>
      <c r="H5530" s="13">
        <v>0</v>
      </c>
      <c r="I5530" t="str">
        <f>CONCATENATE(Tabela_Brasil[[#This Row],[Município]],"-",Tabela_Brasil[[#This Row],[Estado]])</f>
        <v>São Geraldo Da Piedade-MG</v>
      </c>
      <c r="J5530">
        <f>IF(Tabela_Brasil[[#This Row],[IDHM]]&lt;=0.599,1,0)</f>
        <v>0</v>
      </c>
      <c r="K5530" t="str">
        <f>IF(Tabela_Brasil[[#This Row],[IDHM]]&lt;=0.55,"Baixo",IF(Tabela_Brasil[[#This Row],[IDHM]]&lt;=0.699,"Médio",IF(Tabela_Brasil[[#This Row],[IDHM]]&lt;=0.799,"Alto","Muito Alto")))</f>
        <v>Médio</v>
      </c>
      <c r="L5530" t="str">
        <f>VLOOKUP(Tabela_Brasil[[#This Row],[Estado]],'De-Para_Estado_Regiao'!$B$3:$C$29,2,FALSE)</f>
        <v>Sudeste</v>
      </c>
      <c r="M5530">
        <f>IF(Tabela_Brasil[[#This Row],[IBGE_1-4]]&gt;=951,1,0)</f>
        <v>0</v>
      </c>
      <c r="N5530">
        <f>IF(Tabela_Brasil[[#This Row],[COMP_P]]&lt;=2,1,0)</f>
        <v>1</v>
      </c>
    </row>
    <row r="5531" spans="1:14" x14ac:dyDescent="0.25">
      <c r="A5531" s="9" t="s">
        <v>5296</v>
      </c>
      <c r="B5531" s="9" t="s">
        <v>72</v>
      </c>
      <c r="C5531" s="9">
        <v>101</v>
      </c>
      <c r="D5531" s="9">
        <v>0.57799999999999996</v>
      </c>
      <c r="E5531" s="9">
        <v>0.54900000000000004</v>
      </c>
      <c r="F5531" s="9">
        <v>0.47099999999999997</v>
      </c>
      <c r="G5531" s="9">
        <v>7485.2</v>
      </c>
      <c r="H5531" s="10">
        <v>1</v>
      </c>
      <c r="I5531" t="str">
        <f>CONCATENATE(Tabela_Brasil[[#This Row],[Município]],"-",Tabela_Brasil[[#This Row],[Estado]])</f>
        <v>Coronel João Pessoa-RN</v>
      </c>
      <c r="J5531">
        <f>IF(Tabela_Brasil[[#This Row],[IDHM]]&lt;=0.599,1,0)</f>
        <v>1</v>
      </c>
      <c r="K5531" t="str">
        <f>IF(Tabela_Brasil[[#This Row],[IDHM]]&lt;=0.55,"Baixo",IF(Tabela_Brasil[[#This Row],[IDHM]]&lt;=0.699,"Médio",IF(Tabela_Brasil[[#This Row],[IDHM]]&lt;=0.799,"Alto","Muito Alto")))</f>
        <v>Médio</v>
      </c>
      <c r="L5531" t="str">
        <f>VLOOKUP(Tabela_Brasil[[#This Row],[Estado]],'De-Para_Estado_Regiao'!$B$3:$C$29,2,FALSE)</f>
        <v>Nordeste</v>
      </c>
      <c r="M5531">
        <f>IF(Tabela_Brasil[[#This Row],[IBGE_1-4]]&gt;=951,1,0)</f>
        <v>0</v>
      </c>
      <c r="N5531">
        <f>IF(Tabela_Brasil[[#This Row],[COMP_P]]&lt;=2,1,0)</f>
        <v>1</v>
      </c>
    </row>
    <row r="5532" spans="1:14" x14ac:dyDescent="0.25">
      <c r="A5532" s="12" t="s">
        <v>5297</v>
      </c>
      <c r="B5532" s="12" t="s">
        <v>82</v>
      </c>
      <c r="C5532" s="12">
        <v>159</v>
      </c>
      <c r="D5532" s="12">
        <v>0.60299999999999998</v>
      </c>
      <c r="E5532" s="12">
        <v>0.56499999999999995</v>
      </c>
      <c r="F5532" s="12">
        <v>0.48799999999999999</v>
      </c>
      <c r="G5532" s="12">
        <v>10069.73</v>
      </c>
      <c r="H5532" s="13">
        <v>3</v>
      </c>
      <c r="I5532" t="str">
        <f>CONCATENATE(Tabela_Brasil[[#This Row],[Município]],"-",Tabela_Brasil[[#This Row],[Estado]])</f>
        <v>Duas Estradas-PB</v>
      </c>
      <c r="J5532">
        <f>IF(Tabela_Brasil[[#This Row],[IDHM]]&lt;=0.599,1,0)</f>
        <v>0</v>
      </c>
      <c r="K5532" t="str">
        <f>IF(Tabela_Brasil[[#This Row],[IDHM]]&lt;=0.55,"Baixo",IF(Tabela_Brasil[[#This Row],[IDHM]]&lt;=0.699,"Médio",IF(Tabela_Brasil[[#This Row],[IDHM]]&lt;=0.799,"Alto","Muito Alto")))</f>
        <v>Médio</v>
      </c>
      <c r="L5532" t="str">
        <f>VLOOKUP(Tabela_Brasil[[#This Row],[Estado]],'De-Para_Estado_Regiao'!$B$3:$C$29,2,FALSE)</f>
        <v>Nordeste</v>
      </c>
      <c r="M5532">
        <f>IF(Tabela_Brasil[[#This Row],[IBGE_1-4]]&gt;=951,1,0)</f>
        <v>0</v>
      </c>
      <c r="N5532">
        <f>IF(Tabela_Brasil[[#This Row],[COMP_P]]&lt;=2,1,0)</f>
        <v>0</v>
      </c>
    </row>
    <row r="5533" spans="1:14" x14ac:dyDescent="0.25">
      <c r="A5533" s="9" t="s">
        <v>5298</v>
      </c>
      <c r="B5533" s="9" t="s">
        <v>33</v>
      </c>
      <c r="C5533" s="9">
        <v>69</v>
      </c>
      <c r="D5533" s="9">
        <v>0.69499999999999995</v>
      </c>
      <c r="E5533" s="9">
        <v>0.64400000000000002</v>
      </c>
      <c r="F5533" s="9">
        <v>0.63</v>
      </c>
      <c r="G5533" s="9">
        <v>15196.89</v>
      </c>
      <c r="H5533" s="10">
        <v>0</v>
      </c>
      <c r="I5533" t="str">
        <f>CONCATENATE(Tabela_Brasil[[#This Row],[Município]],"-",Tabela_Brasil[[#This Row],[Estado]])</f>
        <v>Morro Agudo De Goiás-GO</v>
      </c>
      <c r="J5533">
        <f>IF(Tabela_Brasil[[#This Row],[IDHM]]&lt;=0.599,1,0)</f>
        <v>0</v>
      </c>
      <c r="K5533" t="str">
        <f>IF(Tabela_Brasil[[#This Row],[IDHM]]&lt;=0.55,"Baixo",IF(Tabela_Brasil[[#This Row],[IDHM]]&lt;=0.699,"Médio",IF(Tabela_Brasil[[#This Row],[IDHM]]&lt;=0.799,"Alto","Muito Alto")))</f>
        <v>Médio</v>
      </c>
      <c r="L5533" t="str">
        <f>VLOOKUP(Tabela_Brasil[[#This Row],[Estado]],'De-Para_Estado_Regiao'!$B$3:$C$29,2,FALSE)</f>
        <v>Centro-Oeste</v>
      </c>
      <c r="M5533">
        <f>IF(Tabela_Brasil[[#This Row],[IBGE_1-4]]&gt;=951,1,0)</f>
        <v>0</v>
      </c>
      <c r="N5533">
        <f>IF(Tabela_Brasil[[#This Row],[COMP_P]]&lt;=2,1,0)</f>
        <v>1</v>
      </c>
    </row>
    <row r="5534" spans="1:14" x14ac:dyDescent="0.25">
      <c r="A5534" s="12" t="s">
        <v>5299</v>
      </c>
      <c r="B5534" s="12" t="s">
        <v>82</v>
      </c>
      <c r="C5534" s="12">
        <v>191</v>
      </c>
      <c r="D5534" s="12">
        <v>0.60899999999999999</v>
      </c>
      <c r="E5534" s="12">
        <v>0.60099999999999998</v>
      </c>
      <c r="F5534" s="12">
        <v>0.51</v>
      </c>
      <c r="G5534" s="12">
        <v>9023.06</v>
      </c>
      <c r="H5534" s="13">
        <v>3</v>
      </c>
      <c r="I5534" t="str">
        <f>CONCATENATE(Tabela_Brasil[[#This Row],[Município]],"-",Tabela_Brasil[[#This Row],[Estado]])</f>
        <v>Assunção-PB</v>
      </c>
      <c r="J5534">
        <f>IF(Tabela_Brasil[[#This Row],[IDHM]]&lt;=0.599,1,0)</f>
        <v>0</v>
      </c>
      <c r="K5534" t="str">
        <f>IF(Tabela_Brasil[[#This Row],[IDHM]]&lt;=0.55,"Baixo",IF(Tabela_Brasil[[#This Row],[IDHM]]&lt;=0.699,"Médio",IF(Tabela_Brasil[[#This Row],[IDHM]]&lt;=0.799,"Alto","Muito Alto")))</f>
        <v>Médio</v>
      </c>
      <c r="L5534" t="str">
        <f>VLOOKUP(Tabela_Brasil[[#This Row],[Estado]],'De-Para_Estado_Regiao'!$B$3:$C$29,2,FALSE)</f>
        <v>Nordeste</v>
      </c>
      <c r="M5534">
        <f>IF(Tabela_Brasil[[#This Row],[IBGE_1-4]]&gt;=951,1,0)</f>
        <v>0</v>
      </c>
      <c r="N5534">
        <f>IF(Tabela_Brasil[[#This Row],[COMP_P]]&lt;=2,1,0)</f>
        <v>0</v>
      </c>
    </row>
    <row r="5535" spans="1:14" x14ac:dyDescent="0.25">
      <c r="A5535" s="9" t="s">
        <v>5300</v>
      </c>
      <c r="B5535" s="9" t="s">
        <v>118</v>
      </c>
      <c r="C5535" s="9">
        <v>53</v>
      </c>
      <c r="D5535" s="9">
        <v>0.56999999999999995</v>
      </c>
      <c r="E5535" s="9">
        <v>0.52500000000000002</v>
      </c>
      <c r="F5535" s="9">
        <v>0.442</v>
      </c>
      <c r="G5535" s="9">
        <v>7319.91</v>
      </c>
      <c r="H5535" s="10">
        <v>13</v>
      </c>
      <c r="I5535" t="str">
        <f>CONCATENATE(Tabela_Brasil[[#This Row],[Município]],"-",Tabela_Brasil[[#This Row],[Estado]])</f>
        <v>Jatobá Do Piauí-PI</v>
      </c>
      <c r="J5535">
        <f>IF(Tabela_Brasil[[#This Row],[IDHM]]&lt;=0.599,1,0)</f>
        <v>1</v>
      </c>
      <c r="K5535" t="str">
        <f>IF(Tabela_Brasil[[#This Row],[IDHM]]&lt;=0.55,"Baixo",IF(Tabela_Brasil[[#This Row],[IDHM]]&lt;=0.699,"Médio",IF(Tabela_Brasil[[#This Row],[IDHM]]&lt;=0.799,"Alto","Muito Alto")))</f>
        <v>Médio</v>
      </c>
      <c r="L5535" t="str">
        <f>VLOOKUP(Tabela_Brasil[[#This Row],[Estado]],'De-Para_Estado_Regiao'!$B$3:$C$29,2,FALSE)</f>
        <v>Nordeste</v>
      </c>
      <c r="M5535">
        <f>IF(Tabela_Brasil[[#This Row],[IBGE_1-4]]&gt;=951,1,0)</f>
        <v>0</v>
      </c>
      <c r="N5535">
        <f>IF(Tabela_Brasil[[#This Row],[COMP_P]]&lt;=2,1,0)</f>
        <v>0</v>
      </c>
    </row>
    <row r="5536" spans="1:14" x14ac:dyDescent="0.25">
      <c r="A5536" s="12" t="s">
        <v>5301</v>
      </c>
      <c r="B5536" s="12" t="s">
        <v>111</v>
      </c>
      <c r="C5536" s="12">
        <v>190</v>
      </c>
      <c r="D5536" s="12">
        <v>0.59399999999999997</v>
      </c>
      <c r="E5536" s="12">
        <v>0.54300000000000004</v>
      </c>
      <c r="F5536" s="12">
        <v>0.53100000000000003</v>
      </c>
      <c r="G5536" s="12">
        <v>8606.1</v>
      </c>
      <c r="H5536" s="13">
        <v>0</v>
      </c>
      <c r="I5536" t="str">
        <f>CONCATENATE(Tabela_Brasil[[#This Row],[Município]],"-",Tabela_Brasil[[#This Row],[Estado]])</f>
        <v>Carrasco Bonito-TO</v>
      </c>
      <c r="J5536">
        <f>IF(Tabela_Brasil[[#This Row],[IDHM]]&lt;=0.599,1,0)</f>
        <v>1</v>
      </c>
      <c r="K5536" t="str">
        <f>IF(Tabela_Brasil[[#This Row],[IDHM]]&lt;=0.55,"Baixo",IF(Tabela_Brasil[[#This Row],[IDHM]]&lt;=0.699,"Médio",IF(Tabela_Brasil[[#This Row],[IDHM]]&lt;=0.799,"Alto","Muito Alto")))</f>
        <v>Médio</v>
      </c>
      <c r="L5536" t="str">
        <f>VLOOKUP(Tabela_Brasil[[#This Row],[Estado]],'De-Para_Estado_Regiao'!$B$3:$C$29,2,FALSE)</f>
        <v>Norte</v>
      </c>
      <c r="M5536">
        <f>IF(Tabela_Brasil[[#This Row],[IBGE_1-4]]&gt;=951,1,0)</f>
        <v>0</v>
      </c>
      <c r="N5536">
        <f>IF(Tabela_Brasil[[#This Row],[COMP_P]]&lt;=2,1,0)</f>
        <v>1</v>
      </c>
    </row>
    <row r="5537" spans="1:14" x14ac:dyDescent="0.25">
      <c r="A5537" s="9" t="s">
        <v>5302</v>
      </c>
      <c r="B5537" s="9" t="s">
        <v>72</v>
      </c>
      <c r="C5537" s="9">
        <v>213</v>
      </c>
      <c r="D5537" s="9">
        <v>0.624</v>
      </c>
      <c r="E5537" s="9">
        <v>0.57799999999999996</v>
      </c>
      <c r="F5537" s="9">
        <v>0.56799999999999995</v>
      </c>
      <c r="G5537" s="9">
        <v>6974.73</v>
      </c>
      <c r="H5537" s="10">
        <v>3</v>
      </c>
      <c r="I5537" t="str">
        <f>CONCATENATE(Tabela_Brasil[[#This Row],[Município]],"-",Tabela_Brasil[[#This Row],[Estado]])</f>
        <v>Almino Afonso-RN</v>
      </c>
      <c r="J5537">
        <f>IF(Tabela_Brasil[[#This Row],[IDHM]]&lt;=0.599,1,0)</f>
        <v>0</v>
      </c>
      <c r="K5537" t="str">
        <f>IF(Tabela_Brasil[[#This Row],[IDHM]]&lt;=0.55,"Baixo",IF(Tabela_Brasil[[#This Row],[IDHM]]&lt;=0.699,"Médio",IF(Tabela_Brasil[[#This Row],[IDHM]]&lt;=0.799,"Alto","Muito Alto")))</f>
        <v>Médio</v>
      </c>
      <c r="L5537" t="str">
        <f>VLOOKUP(Tabela_Brasil[[#This Row],[Estado]],'De-Para_Estado_Regiao'!$B$3:$C$29,2,FALSE)</f>
        <v>Nordeste</v>
      </c>
      <c r="M5537">
        <f>IF(Tabela_Brasil[[#This Row],[IBGE_1-4]]&gt;=951,1,0)</f>
        <v>0</v>
      </c>
      <c r="N5537">
        <f>IF(Tabela_Brasil[[#This Row],[COMP_P]]&lt;=2,1,0)</f>
        <v>0</v>
      </c>
    </row>
    <row r="5538" spans="1:14" x14ac:dyDescent="0.25">
      <c r="A5538" s="12" t="s">
        <v>5303</v>
      </c>
      <c r="B5538" s="12" t="s">
        <v>16</v>
      </c>
      <c r="C5538" s="12">
        <v>65</v>
      </c>
      <c r="D5538" s="12">
        <v>0.66</v>
      </c>
      <c r="E5538" s="12">
        <v>0.65700000000000003</v>
      </c>
      <c r="F5538" s="12">
        <v>0.51200000000000001</v>
      </c>
      <c r="G5538" s="12">
        <v>17788.900000000001</v>
      </c>
      <c r="H5538" s="13">
        <v>2</v>
      </c>
      <c r="I5538" t="str">
        <f>CONCATENATE(Tabela_Brasil[[#This Row],[Município]],"-",Tabela_Brasil[[#This Row],[Estado]])</f>
        <v>Seritinga-MG</v>
      </c>
      <c r="J5538">
        <f>IF(Tabela_Brasil[[#This Row],[IDHM]]&lt;=0.599,1,0)</f>
        <v>0</v>
      </c>
      <c r="K5538" t="str">
        <f>IF(Tabela_Brasil[[#This Row],[IDHM]]&lt;=0.55,"Baixo",IF(Tabela_Brasil[[#This Row],[IDHM]]&lt;=0.699,"Médio",IF(Tabela_Brasil[[#This Row],[IDHM]]&lt;=0.799,"Alto","Muito Alto")))</f>
        <v>Médio</v>
      </c>
      <c r="L5538" t="str">
        <f>VLOOKUP(Tabela_Brasil[[#This Row],[Estado]],'De-Para_Estado_Regiao'!$B$3:$C$29,2,FALSE)</f>
        <v>Sudeste</v>
      </c>
      <c r="M5538">
        <f>IF(Tabela_Brasil[[#This Row],[IBGE_1-4]]&gt;=951,1,0)</f>
        <v>0</v>
      </c>
      <c r="N5538">
        <f>IF(Tabela_Brasil[[#This Row],[COMP_P]]&lt;=2,1,0)</f>
        <v>1</v>
      </c>
    </row>
    <row r="5539" spans="1:14" x14ac:dyDescent="0.25">
      <c r="A5539" s="9" t="s">
        <v>5304</v>
      </c>
      <c r="B5539" s="9" t="s">
        <v>87</v>
      </c>
      <c r="C5539" s="9">
        <v>208</v>
      </c>
      <c r="D5539" s="9">
        <v>0.58399999999999996</v>
      </c>
      <c r="E5539" s="9">
        <v>0.55800000000000005</v>
      </c>
      <c r="F5539" s="9">
        <v>0.48899999999999999</v>
      </c>
      <c r="G5539" s="9">
        <v>7119.49</v>
      </c>
      <c r="H5539" s="10">
        <v>0</v>
      </c>
      <c r="I5539" t="str">
        <f>CONCATENATE(Tabela_Brasil[[#This Row],[Município]],"-",Tabela_Brasil[[#This Row],[Estado]])</f>
        <v>Nova Iorque-MA</v>
      </c>
      <c r="J5539">
        <f>IF(Tabela_Brasil[[#This Row],[IDHM]]&lt;=0.599,1,0)</f>
        <v>1</v>
      </c>
      <c r="K5539" t="str">
        <f>IF(Tabela_Brasil[[#This Row],[IDHM]]&lt;=0.55,"Baixo",IF(Tabela_Brasil[[#This Row],[IDHM]]&lt;=0.699,"Médio",IF(Tabela_Brasil[[#This Row],[IDHM]]&lt;=0.799,"Alto","Muito Alto")))</f>
        <v>Médio</v>
      </c>
      <c r="L5539" t="str">
        <f>VLOOKUP(Tabela_Brasil[[#This Row],[Estado]],'De-Para_Estado_Regiao'!$B$3:$C$29,2,FALSE)</f>
        <v>Nordeste</v>
      </c>
      <c r="M5539">
        <f>IF(Tabela_Brasil[[#This Row],[IBGE_1-4]]&gt;=951,1,0)</f>
        <v>0</v>
      </c>
      <c r="N5539">
        <f>IF(Tabela_Brasil[[#This Row],[COMP_P]]&lt;=2,1,0)</f>
        <v>1</v>
      </c>
    </row>
    <row r="5540" spans="1:14" x14ac:dyDescent="0.25">
      <c r="A5540" s="12" t="s">
        <v>5305</v>
      </c>
      <c r="B5540" s="12" t="s">
        <v>111</v>
      </c>
      <c r="C5540" s="12">
        <v>141</v>
      </c>
      <c r="D5540" s="12">
        <v>0.60499999999999998</v>
      </c>
      <c r="E5540" s="12">
        <v>0.59199999999999997</v>
      </c>
      <c r="F5540" s="12">
        <v>0.47099999999999997</v>
      </c>
      <c r="G5540" s="12">
        <v>10594.79</v>
      </c>
      <c r="H5540" s="13">
        <v>2</v>
      </c>
      <c r="I5540" t="str">
        <f>CONCATENATE(Tabela_Brasil[[#This Row],[Município]],"-",Tabela_Brasil[[#This Row],[Estado]])</f>
        <v>São Salvador Do Tocantins-TO</v>
      </c>
      <c r="J5540">
        <f>IF(Tabela_Brasil[[#This Row],[IDHM]]&lt;=0.599,1,0)</f>
        <v>0</v>
      </c>
      <c r="K5540" t="str">
        <f>IF(Tabela_Brasil[[#This Row],[IDHM]]&lt;=0.55,"Baixo",IF(Tabela_Brasil[[#This Row],[IDHM]]&lt;=0.699,"Médio",IF(Tabela_Brasil[[#This Row],[IDHM]]&lt;=0.799,"Alto","Muito Alto")))</f>
        <v>Médio</v>
      </c>
      <c r="L5540" t="str">
        <f>VLOOKUP(Tabela_Brasil[[#This Row],[Estado]],'De-Para_Estado_Regiao'!$B$3:$C$29,2,FALSE)</f>
        <v>Norte</v>
      </c>
      <c r="M5540">
        <f>IF(Tabela_Brasil[[#This Row],[IBGE_1-4]]&gt;=951,1,0)</f>
        <v>0</v>
      </c>
      <c r="N5540">
        <f>IF(Tabela_Brasil[[#This Row],[COMP_P]]&lt;=2,1,0)</f>
        <v>1</v>
      </c>
    </row>
    <row r="5541" spans="1:14" x14ac:dyDescent="0.25">
      <c r="A5541" s="9" t="s">
        <v>5306</v>
      </c>
      <c r="B5541" s="9" t="s">
        <v>16</v>
      </c>
      <c r="C5541" s="9">
        <v>62</v>
      </c>
      <c r="D5541" s="9">
        <v>0.63400000000000001</v>
      </c>
      <c r="E5541" s="9">
        <v>0.59299999999999997</v>
      </c>
      <c r="F5541" s="9">
        <v>0.53300000000000003</v>
      </c>
      <c r="G5541" s="9">
        <v>9787.67</v>
      </c>
      <c r="H5541" s="10">
        <v>4</v>
      </c>
      <c r="I5541" t="str">
        <f>CONCATENATE(Tabela_Brasil[[#This Row],[Município]],"-",Tabela_Brasil[[#This Row],[Estado]])</f>
        <v>Caranaíba-MG</v>
      </c>
      <c r="J5541">
        <f>IF(Tabela_Brasil[[#This Row],[IDHM]]&lt;=0.599,1,0)</f>
        <v>0</v>
      </c>
      <c r="K5541" t="str">
        <f>IF(Tabela_Brasil[[#This Row],[IDHM]]&lt;=0.55,"Baixo",IF(Tabela_Brasil[[#This Row],[IDHM]]&lt;=0.699,"Médio",IF(Tabela_Brasil[[#This Row],[IDHM]]&lt;=0.799,"Alto","Muito Alto")))</f>
        <v>Médio</v>
      </c>
      <c r="L5541" t="str">
        <f>VLOOKUP(Tabela_Brasil[[#This Row],[Estado]],'De-Para_Estado_Regiao'!$B$3:$C$29,2,FALSE)</f>
        <v>Sudeste</v>
      </c>
      <c r="M5541">
        <f>IF(Tabela_Brasil[[#This Row],[IBGE_1-4]]&gt;=951,1,0)</f>
        <v>0</v>
      </c>
      <c r="N5541">
        <f>IF(Tabela_Brasil[[#This Row],[COMP_P]]&lt;=2,1,0)</f>
        <v>0</v>
      </c>
    </row>
    <row r="5542" spans="1:14" x14ac:dyDescent="0.25">
      <c r="A5542" s="12" t="s">
        <v>5307</v>
      </c>
      <c r="B5542" s="12" t="s">
        <v>16</v>
      </c>
      <c r="C5542" s="12">
        <v>107</v>
      </c>
      <c r="D5542" s="12">
        <v>0.63300000000000001</v>
      </c>
      <c r="E5542" s="12">
        <v>0.60799999999999998</v>
      </c>
      <c r="F5542" s="12">
        <v>0.53900000000000003</v>
      </c>
      <c r="G5542" s="12">
        <v>6706.58</v>
      </c>
      <c r="H5542" s="13">
        <v>6</v>
      </c>
      <c r="I5542" t="str">
        <f>CONCATENATE(Tabela_Brasil[[#This Row],[Município]],"-",Tabela_Brasil[[#This Row],[Estado]])</f>
        <v>Serranópolis De Minas-MG</v>
      </c>
      <c r="J5542">
        <f>IF(Tabela_Brasil[[#This Row],[IDHM]]&lt;=0.599,1,0)</f>
        <v>0</v>
      </c>
      <c r="K5542" t="str">
        <f>IF(Tabela_Brasil[[#This Row],[IDHM]]&lt;=0.55,"Baixo",IF(Tabela_Brasil[[#This Row],[IDHM]]&lt;=0.699,"Médio",IF(Tabela_Brasil[[#This Row],[IDHM]]&lt;=0.799,"Alto","Muito Alto")))</f>
        <v>Médio</v>
      </c>
      <c r="L5542" t="str">
        <f>VLOOKUP(Tabela_Brasil[[#This Row],[Estado]],'De-Para_Estado_Regiao'!$B$3:$C$29,2,FALSE)</f>
        <v>Sudeste</v>
      </c>
      <c r="M5542">
        <f>IF(Tabela_Brasil[[#This Row],[IBGE_1-4]]&gt;=951,1,0)</f>
        <v>0</v>
      </c>
      <c r="N5542">
        <f>IF(Tabela_Brasil[[#This Row],[COMP_P]]&lt;=2,1,0)</f>
        <v>0</v>
      </c>
    </row>
    <row r="5543" spans="1:14" x14ac:dyDescent="0.25">
      <c r="A5543" s="9" t="s">
        <v>5308</v>
      </c>
      <c r="B5543" s="9" t="s">
        <v>16</v>
      </c>
      <c r="C5543" s="9">
        <v>40</v>
      </c>
      <c r="D5543" s="9">
        <v>0.64900000000000002</v>
      </c>
      <c r="E5543" s="9">
        <v>0.63400000000000001</v>
      </c>
      <c r="F5543" s="9">
        <v>0.51800000000000002</v>
      </c>
      <c r="G5543" s="9">
        <v>11406.39</v>
      </c>
      <c r="H5543" s="10">
        <v>2</v>
      </c>
      <c r="I5543" t="str">
        <f>CONCATENATE(Tabela_Brasil[[#This Row],[Município]],"-",Tabela_Brasil[[#This Row],[Estado]])</f>
        <v>Alagoa-MG</v>
      </c>
      <c r="J5543">
        <f>IF(Tabela_Brasil[[#This Row],[IDHM]]&lt;=0.599,1,0)</f>
        <v>0</v>
      </c>
      <c r="K5543" t="str">
        <f>IF(Tabela_Brasil[[#This Row],[IDHM]]&lt;=0.55,"Baixo",IF(Tabela_Brasil[[#This Row],[IDHM]]&lt;=0.699,"Médio",IF(Tabela_Brasil[[#This Row],[IDHM]]&lt;=0.799,"Alto","Muito Alto")))</f>
        <v>Médio</v>
      </c>
      <c r="L5543" t="str">
        <f>VLOOKUP(Tabela_Brasil[[#This Row],[Estado]],'De-Para_Estado_Regiao'!$B$3:$C$29,2,FALSE)</f>
        <v>Sudeste</v>
      </c>
      <c r="M5543">
        <f>IF(Tabela_Brasil[[#This Row],[IBGE_1-4]]&gt;=951,1,0)</f>
        <v>0</v>
      </c>
      <c r="N5543">
        <f>IF(Tabela_Brasil[[#This Row],[COMP_P]]&lt;=2,1,0)</f>
        <v>1</v>
      </c>
    </row>
    <row r="5544" spans="1:14" x14ac:dyDescent="0.25">
      <c r="A5544" s="12" t="s">
        <v>5309</v>
      </c>
      <c r="B5544" s="12" t="s">
        <v>16</v>
      </c>
      <c r="C5544" s="12">
        <v>58</v>
      </c>
      <c r="D5544" s="12">
        <v>0.64800000000000002</v>
      </c>
      <c r="E5544" s="12">
        <v>0.66200000000000003</v>
      </c>
      <c r="F5544" s="12">
        <v>0.50700000000000001</v>
      </c>
      <c r="G5544" s="12">
        <v>14779.09</v>
      </c>
      <c r="H5544" s="13">
        <v>1</v>
      </c>
      <c r="I5544" t="str">
        <f>CONCATENATE(Tabela_Brasil[[#This Row],[Município]],"-",Tabela_Brasil[[#This Row],[Estado]])</f>
        <v>Passa Vinte-MG</v>
      </c>
      <c r="J5544">
        <f>IF(Tabela_Brasil[[#This Row],[IDHM]]&lt;=0.599,1,0)</f>
        <v>0</v>
      </c>
      <c r="K5544" t="str">
        <f>IF(Tabela_Brasil[[#This Row],[IDHM]]&lt;=0.55,"Baixo",IF(Tabela_Brasil[[#This Row],[IDHM]]&lt;=0.699,"Médio",IF(Tabela_Brasil[[#This Row],[IDHM]]&lt;=0.799,"Alto","Muito Alto")))</f>
        <v>Médio</v>
      </c>
      <c r="L5544" t="str">
        <f>VLOOKUP(Tabela_Brasil[[#This Row],[Estado]],'De-Para_Estado_Regiao'!$B$3:$C$29,2,FALSE)</f>
        <v>Sudeste</v>
      </c>
      <c r="M5544">
        <f>IF(Tabela_Brasil[[#This Row],[IBGE_1-4]]&gt;=951,1,0)</f>
        <v>0</v>
      </c>
      <c r="N5544">
        <f>IF(Tabela_Brasil[[#This Row],[COMP_P]]&lt;=2,1,0)</f>
        <v>1</v>
      </c>
    </row>
    <row r="5545" spans="1:14" x14ac:dyDescent="0.25">
      <c r="A5545" s="9" t="s">
        <v>5310</v>
      </c>
      <c r="B5545" s="9" t="s">
        <v>94</v>
      </c>
      <c r="C5545" s="9">
        <v>103</v>
      </c>
      <c r="D5545" s="9">
        <v>0.57999999999999996</v>
      </c>
      <c r="E5545" s="9">
        <v>0.54</v>
      </c>
      <c r="F5545" s="9">
        <v>0.46500000000000002</v>
      </c>
      <c r="G5545" s="9">
        <v>8632.67</v>
      </c>
      <c r="H5545" s="10">
        <v>6</v>
      </c>
      <c r="I5545" t="str">
        <f>CONCATENATE(Tabela_Brasil[[#This Row],[Município]],"-",Tabela_Brasil[[#This Row],[Estado]])</f>
        <v>Mar Vermelho-AL</v>
      </c>
      <c r="J5545">
        <f>IF(Tabela_Brasil[[#This Row],[IDHM]]&lt;=0.599,1,0)</f>
        <v>1</v>
      </c>
      <c r="K5545" t="str">
        <f>IF(Tabela_Brasil[[#This Row],[IDHM]]&lt;=0.55,"Baixo",IF(Tabela_Brasil[[#This Row],[IDHM]]&lt;=0.699,"Médio",IF(Tabela_Brasil[[#This Row],[IDHM]]&lt;=0.799,"Alto","Muito Alto")))</f>
        <v>Médio</v>
      </c>
      <c r="L5545" t="str">
        <f>VLOOKUP(Tabela_Brasil[[#This Row],[Estado]],'De-Para_Estado_Regiao'!$B$3:$C$29,2,FALSE)</f>
        <v>Nordeste</v>
      </c>
      <c r="M5545">
        <f>IF(Tabela_Brasil[[#This Row],[IBGE_1-4]]&gt;=951,1,0)</f>
        <v>0</v>
      </c>
      <c r="N5545">
        <f>IF(Tabela_Brasil[[#This Row],[COMP_P]]&lt;=2,1,0)</f>
        <v>0</v>
      </c>
    </row>
    <row r="5546" spans="1:14" x14ac:dyDescent="0.25">
      <c r="A5546" s="12" t="s">
        <v>5311</v>
      </c>
      <c r="B5546" s="12" t="s">
        <v>14</v>
      </c>
      <c r="C5546" s="12">
        <v>18</v>
      </c>
      <c r="D5546" s="12">
        <v>0.69</v>
      </c>
      <c r="E5546" s="12">
        <v>0.66100000000000003</v>
      </c>
      <c r="F5546" s="12">
        <v>0.6</v>
      </c>
      <c r="G5546" s="12">
        <v>18150.689999999999</v>
      </c>
      <c r="H5546" s="13">
        <v>2</v>
      </c>
      <c r="I5546" t="str">
        <f>CONCATENATE(Tabela_Brasil[[#This Row],[Município]],"-",Tabela_Brasil[[#This Row],[Estado]])</f>
        <v>Porto Vera Cruz-RS</v>
      </c>
      <c r="J5546">
        <f>IF(Tabela_Brasil[[#This Row],[IDHM]]&lt;=0.599,1,0)</f>
        <v>0</v>
      </c>
      <c r="K5546" t="str">
        <f>IF(Tabela_Brasil[[#This Row],[IDHM]]&lt;=0.55,"Baixo",IF(Tabela_Brasil[[#This Row],[IDHM]]&lt;=0.699,"Médio",IF(Tabela_Brasil[[#This Row],[IDHM]]&lt;=0.799,"Alto","Muito Alto")))</f>
        <v>Médio</v>
      </c>
      <c r="L5546" t="str">
        <f>VLOOKUP(Tabela_Brasil[[#This Row],[Estado]],'De-Para_Estado_Regiao'!$B$3:$C$29,2,FALSE)</f>
        <v>Sul</v>
      </c>
      <c r="M5546">
        <f>IF(Tabela_Brasil[[#This Row],[IBGE_1-4]]&gt;=951,1,0)</f>
        <v>0</v>
      </c>
      <c r="N5546">
        <f>IF(Tabela_Brasil[[#This Row],[COMP_P]]&lt;=2,1,0)</f>
        <v>1</v>
      </c>
    </row>
    <row r="5547" spans="1:14" x14ac:dyDescent="0.25">
      <c r="A5547" s="9" t="s">
        <v>5312</v>
      </c>
      <c r="B5547" s="9" t="s">
        <v>7</v>
      </c>
      <c r="C5547" s="9">
        <v>50</v>
      </c>
      <c r="D5547" s="9">
        <v>0.71799999999999997</v>
      </c>
      <c r="E5547" s="9">
        <v>0.68300000000000005</v>
      </c>
      <c r="F5547" s="9">
        <v>0.66300000000000003</v>
      </c>
      <c r="G5547" s="9">
        <v>16802.89</v>
      </c>
      <c r="H5547" s="10">
        <v>2</v>
      </c>
      <c r="I5547" t="str">
        <f>CONCATENATE(Tabela_Brasil[[#This Row],[Município]],"-",Tabela_Brasil[[#This Row],[Estado]])</f>
        <v>Paulistânia-SP</v>
      </c>
      <c r="J5547">
        <f>IF(Tabela_Brasil[[#This Row],[IDHM]]&lt;=0.599,1,0)</f>
        <v>0</v>
      </c>
      <c r="K5547" t="str">
        <f>IF(Tabela_Brasil[[#This Row],[IDHM]]&lt;=0.55,"Baixo",IF(Tabela_Brasil[[#This Row],[IDHM]]&lt;=0.699,"Médio",IF(Tabela_Brasil[[#This Row],[IDHM]]&lt;=0.799,"Alto","Muito Alto")))</f>
        <v>Alto</v>
      </c>
      <c r="L5547" t="str">
        <f>VLOOKUP(Tabela_Brasil[[#This Row],[Estado]],'De-Para_Estado_Regiao'!$B$3:$C$29,2,FALSE)</f>
        <v>Sudeste</v>
      </c>
      <c r="M5547">
        <f>IF(Tabela_Brasil[[#This Row],[IBGE_1-4]]&gt;=951,1,0)</f>
        <v>0</v>
      </c>
      <c r="N5547">
        <f>IF(Tabela_Brasil[[#This Row],[COMP_P]]&lt;=2,1,0)</f>
        <v>1</v>
      </c>
    </row>
    <row r="5548" spans="1:14" x14ac:dyDescent="0.25">
      <c r="A5548" s="12" t="s">
        <v>5313</v>
      </c>
      <c r="B5548" s="12" t="s">
        <v>118</v>
      </c>
      <c r="C5548" s="12">
        <v>84</v>
      </c>
      <c r="D5548" s="12">
        <v>0.58599999999999997</v>
      </c>
      <c r="E5548" s="12">
        <v>0.55700000000000005</v>
      </c>
      <c r="F5548" s="12">
        <v>0.46200000000000002</v>
      </c>
      <c r="G5548" s="12">
        <v>6461.64</v>
      </c>
      <c r="H5548" s="13">
        <v>0</v>
      </c>
      <c r="I5548" t="str">
        <f>CONCATENATE(Tabela_Brasil[[#This Row],[Município]],"-",Tabela_Brasil[[#This Row],[Estado]])</f>
        <v>Nossa Senhora De Nazaré-PI</v>
      </c>
      <c r="J5548">
        <f>IF(Tabela_Brasil[[#This Row],[IDHM]]&lt;=0.599,1,0)</f>
        <v>1</v>
      </c>
      <c r="K5548" t="str">
        <f>IF(Tabela_Brasil[[#This Row],[IDHM]]&lt;=0.55,"Baixo",IF(Tabela_Brasil[[#This Row],[IDHM]]&lt;=0.699,"Médio",IF(Tabela_Brasil[[#This Row],[IDHM]]&lt;=0.799,"Alto","Muito Alto")))</f>
        <v>Médio</v>
      </c>
      <c r="L5548" t="str">
        <f>VLOOKUP(Tabela_Brasil[[#This Row],[Estado]],'De-Para_Estado_Regiao'!$B$3:$C$29,2,FALSE)</f>
        <v>Nordeste</v>
      </c>
      <c r="M5548">
        <f>IF(Tabela_Brasil[[#This Row],[IBGE_1-4]]&gt;=951,1,0)</f>
        <v>0</v>
      </c>
      <c r="N5548">
        <f>IF(Tabela_Brasil[[#This Row],[COMP_P]]&lt;=2,1,0)</f>
        <v>1</v>
      </c>
    </row>
    <row r="5549" spans="1:14" x14ac:dyDescent="0.25">
      <c r="A5549" s="9" t="s">
        <v>5314</v>
      </c>
      <c r="B5549" s="9" t="s">
        <v>7</v>
      </c>
      <c r="C5549" s="9">
        <v>92</v>
      </c>
      <c r="D5549" s="9">
        <v>0.73199999999999998</v>
      </c>
      <c r="E5549" s="9">
        <v>0.68200000000000005</v>
      </c>
      <c r="F5549" s="9">
        <v>0.71399999999999997</v>
      </c>
      <c r="G5549" s="9">
        <v>15180.46</v>
      </c>
      <c r="H5549" s="10">
        <v>2</v>
      </c>
      <c r="I5549" t="str">
        <f>CONCATENATE(Tabela_Brasil[[#This Row],[Município]],"-",Tabela_Brasil[[#This Row],[Estado]])</f>
        <v>Guarani D'Oeste-SP</v>
      </c>
      <c r="J5549">
        <f>IF(Tabela_Brasil[[#This Row],[IDHM]]&lt;=0.599,1,0)</f>
        <v>0</v>
      </c>
      <c r="K5549" t="str">
        <f>IF(Tabela_Brasil[[#This Row],[IDHM]]&lt;=0.55,"Baixo",IF(Tabela_Brasil[[#This Row],[IDHM]]&lt;=0.699,"Médio",IF(Tabela_Brasil[[#This Row],[IDHM]]&lt;=0.799,"Alto","Muito Alto")))</f>
        <v>Alto</v>
      </c>
      <c r="L5549" t="str">
        <f>VLOOKUP(Tabela_Brasil[[#This Row],[Estado]],'De-Para_Estado_Regiao'!$B$3:$C$29,2,FALSE)</f>
        <v>Sudeste</v>
      </c>
      <c r="M5549">
        <f>IF(Tabela_Brasil[[#This Row],[IBGE_1-4]]&gt;=951,1,0)</f>
        <v>0</v>
      </c>
      <c r="N5549">
        <f>IF(Tabela_Brasil[[#This Row],[COMP_P]]&lt;=2,1,0)</f>
        <v>1</v>
      </c>
    </row>
    <row r="5550" spans="1:14" x14ac:dyDescent="0.25">
      <c r="A5550" s="12" t="s">
        <v>1471</v>
      </c>
      <c r="B5550" s="12" t="s">
        <v>118</v>
      </c>
      <c r="C5550" s="12">
        <v>52</v>
      </c>
      <c r="D5550" s="12">
        <v>0.55000000000000004</v>
      </c>
      <c r="E5550" s="12">
        <v>0.52</v>
      </c>
      <c r="F5550" s="12">
        <v>0.42499999999999999</v>
      </c>
      <c r="G5550" s="12">
        <v>7008.31</v>
      </c>
      <c r="H5550" s="13">
        <v>12</v>
      </c>
      <c r="I5550" t="str">
        <f>CONCATENATE(Tabela_Brasil[[#This Row],[Município]],"-",Tabela_Brasil[[#This Row],[Estado]])</f>
        <v>Nova Santa Rita-PI</v>
      </c>
      <c r="J5550">
        <f>IF(Tabela_Brasil[[#This Row],[IDHM]]&lt;=0.599,1,0)</f>
        <v>1</v>
      </c>
      <c r="K5550" t="str">
        <f>IF(Tabela_Brasil[[#This Row],[IDHM]]&lt;=0.55,"Baixo",IF(Tabela_Brasil[[#This Row],[IDHM]]&lt;=0.699,"Médio",IF(Tabela_Brasil[[#This Row],[IDHM]]&lt;=0.799,"Alto","Muito Alto")))</f>
        <v>Baixo</v>
      </c>
      <c r="L5550" t="str">
        <f>VLOOKUP(Tabela_Brasil[[#This Row],[Estado]],'De-Para_Estado_Regiao'!$B$3:$C$29,2,FALSE)</f>
        <v>Nordeste</v>
      </c>
      <c r="M5550">
        <f>IF(Tabela_Brasil[[#This Row],[IBGE_1-4]]&gt;=951,1,0)</f>
        <v>0</v>
      </c>
      <c r="N5550">
        <f>IF(Tabela_Brasil[[#This Row],[COMP_P]]&lt;=2,1,0)</f>
        <v>0</v>
      </c>
    </row>
    <row r="5551" spans="1:14" x14ac:dyDescent="0.25">
      <c r="A5551" s="9" t="s">
        <v>5315</v>
      </c>
      <c r="B5551" s="9" t="s">
        <v>33</v>
      </c>
      <c r="C5551" s="9">
        <v>162</v>
      </c>
      <c r="D5551" s="9">
        <v>0.66</v>
      </c>
      <c r="E5551" s="9">
        <v>0.626</v>
      </c>
      <c r="F5551" s="9">
        <v>0.56399999999999995</v>
      </c>
      <c r="G5551" s="9">
        <v>8934.51</v>
      </c>
      <c r="H5551" s="10">
        <v>1</v>
      </c>
      <c r="I5551" t="str">
        <f>CONCATENATE(Tabela_Brasil[[#This Row],[Município]],"-",Tabela_Brasil[[#This Row],[Estado]])</f>
        <v>Teresina De Goiás-GO</v>
      </c>
      <c r="J5551">
        <f>IF(Tabela_Brasil[[#This Row],[IDHM]]&lt;=0.599,1,0)</f>
        <v>0</v>
      </c>
      <c r="K5551" t="str">
        <f>IF(Tabela_Brasil[[#This Row],[IDHM]]&lt;=0.55,"Baixo",IF(Tabela_Brasil[[#This Row],[IDHM]]&lt;=0.699,"Médio",IF(Tabela_Brasil[[#This Row],[IDHM]]&lt;=0.799,"Alto","Muito Alto")))</f>
        <v>Médio</v>
      </c>
      <c r="L5551" t="str">
        <f>VLOOKUP(Tabela_Brasil[[#This Row],[Estado]],'De-Para_Estado_Regiao'!$B$3:$C$29,2,FALSE)</f>
        <v>Centro-Oeste</v>
      </c>
      <c r="M5551">
        <f>IF(Tabela_Brasil[[#This Row],[IBGE_1-4]]&gt;=951,1,0)</f>
        <v>0</v>
      </c>
      <c r="N5551">
        <f>IF(Tabela_Brasil[[#This Row],[COMP_P]]&lt;=2,1,0)</f>
        <v>1</v>
      </c>
    </row>
    <row r="5552" spans="1:14" x14ac:dyDescent="0.25">
      <c r="A5552" s="12" t="s">
        <v>5316</v>
      </c>
      <c r="B5552" s="12" t="s">
        <v>82</v>
      </c>
      <c r="C5552" s="12">
        <v>92</v>
      </c>
      <c r="D5552" s="12">
        <v>0.52500000000000002</v>
      </c>
      <c r="E5552" s="12">
        <v>0.50600000000000001</v>
      </c>
      <c r="F5552" s="12">
        <v>0.40799999999999997</v>
      </c>
      <c r="G5552" s="12">
        <v>7834.07</v>
      </c>
      <c r="H5552" s="13">
        <v>15</v>
      </c>
      <c r="I5552" t="str">
        <f>CONCATENATE(Tabela_Brasil[[#This Row],[Município]],"-",Tabela_Brasil[[#This Row],[Estado]])</f>
        <v>Poço Dantas-PB</v>
      </c>
      <c r="J5552">
        <f>IF(Tabela_Brasil[[#This Row],[IDHM]]&lt;=0.599,1,0)</f>
        <v>1</v>
      </c>
      <c r="K5552" t="str">
        <f>IF(Tabela_Brasil[[#This Row],[IDHM]]&lt;=0.55,"Baixo",IF(Tabela_Brasil[[#This Row],[IDHM]]&lt;=0.699,"Médio",IF(Tabela_Brasil[[#This Row],[IDHM]]&lt;=0.799,"Alto","Muito Alto")))</f>
        <v>Baixo</v>
      </c>
      <c r="L5552" t="str">
        <f>VLOOKUP(Tabela_Brasil[[#This Row],[Estado]],'De-Para_Estado_Regiao'!$B$3:$C$29,2,FALSE)</f>
        <v>Nordeste</v>
      </c>
      <c r="M5552">
        <f>IF(Tabela_Brasil[[#This Row],[IBGE_1-4]]&gt;=951,1,0)</f>
        <v>0</v>
      </c>
      <c r="N5552">
        <f>IF(Tabela_Brasil[[#This Row],[COMP_P]]&lt;=2,1,0)</f>
        <v>0</v>
      </c>
    </row>
    <row r="5553" spans="1:14" x14ac:dyDescent="0.25">
      <c r="A5553" s="9" t="s">
        <v>5317</v>
      </c>
      <c r="B5553" s="9" t="s">
        <v>7</v>
      </c>
      <c r="C5553" s="9">
        <v>85</v>
      </c>
      <c r="D5553" s="9">
        <v>0.72599999999999998</v>
      </c>
      <c r="E5553" s="9">
        <v>0.70699999999999996</v>
      </c>
      <c r="F5553" s="9">
        <v>0.64400000000000002</v>
      </c>
      <c r="G5553" s="9">
        <v>12788.73</v>
      </c>
      <c r="H5553" s="10">
        <v>1</v>
      </c>
      <c r="I5553" t="str">
        <f>CONCATENATE(Tabela_Brasil[[#This Row],[Município]],"-",Tabela_Brasil[[#This Row],[Estado]])</f>
        <v>Nova Guataporanga-SP</v>
      </c>
      <c r="J5553">
        <f>IF(Tabela_Brasil[[#This Row],[IDHM]]&lt;=0.599,1,0)</f>
        <v>0</v>
      </c>
      <c r="K5553" t="str">
        <f>IF(Tabela_Brasil[[#This Row],[IDHM]]&lt;=0.55,"Baixo",IF(Tabela_Brasil[[#This Row],[IDHM]]&lt;=0.699,"Médio",IF(Tabela_Brasil[[#This Row],[IDHM]]&lt;=0.799,"Alto","Muito Alto")))</f>
        <v>Alto</v>
      </c>
      <c r="L5553" t="str">
        <f>VLOOKUP(Tabela_Brasil[[#This Row],[Estado]],'De-Para_Estado_Regiao'!$B$3:$C$29,2,FALSE)</f>
        <v>Sudeste</v>
      </c>
      <c r="M5553">
        <f>IF(Tabela_Brasil[[#This Row],[IBGE_1-4]]&gt;=951,1,0)</f>
        <v>0</v>
      </c>
      <c r="N5553">
        <f>IF(Tabela_Brasil[[#This Row],[COMP_P]]&lt;=2,1,0)</f>
        <v>1</v>
      </c>
    </row>
    <row r="5554" spans="1:14" x14ac:dyDescent="0.25">
      <c r="A5554" s="12" t="s">
        <v>5318</v>
      </c>
      <c r="B5554" s="12" t="s">
        <v>82</v>
      </c>
      <c r="C5554" s="12">
        <v>70</v>
      </c>
      <c r="D5554" s="12">
        <v>0.56000000000000005</v>
      </c>
      <c r="E5554" s="12">
        <v>0.52600000000000002</v>
      </c>
      <c r="F5554" s="12">
        <v>0.46200000000000002</v>
      </c>
      <c r="G5554" s="12">
        <v>8580.4699999999993</v>
      </c>
      <c r="H5554" s="13">
        <v>0</v>
      </c>
      <c r="I5554" t="str">
        <f>CONCATENATE(Tabela_Brasil[[#This Row],[Município]],"-",Tabela_Brasil[[#This Row],[Estado]])</f>
        <v>Bernardino Batista-PB</v>
      </c>
      <c r="J5554">
        <f>IF(Tabela_Brasil[[#This Row],[IDHM]]&lt;=0.599,1,0)</f>
        <v>1</v>
      </c>
      <c r="K5554" t="str">
        <f>IF(Tabela_Brasil[[#This Row],[IDHM]]&lt;=0.55,"Baixo",IF(Tabela_Brasil[[#This Row],[IDHM]]&lt;=0.699,"Médio",IF(Tabela_Brasil[[#This Row],[IDHM]]&lt;=0.799,"Alto","Muito Alto")))</f>
        <v>Médio</v>
      </c>
      <c r="L5554" t="str">
        <f>VLOOKUP(Tabela_Brasil[[#This Row],[Estado]],'De-Para_Estado_Regiao'!$B$3:$C$29,2,FALSE)</f>
        <v>Nordeste</v>
      </c>
      <c r="M5554">
        <f>IF(Tabela_Brasil[[#This Row],[IBGE_1-4]]&gt;=951,1,0)</f>
        <v>0</v>
      </c>
      <c r="N5554">
        <f>IF(Tabela_Brasil[[#This Row],[COMP_P]]&lt;=2,1,0)</f>
        <v>1</v>
      </c>
    </row>
    <row r="5555" spans="1:14" x14ac:dyDescent="0.25">
      <c r="A5555" s="9" t="s">
        <v>5319</v>
      </c>
      <c r="B5555" s="9" t="s">
        <v>16</v>
      </c>
      <c r="C5555" s="9">
        <v>63</v>
      </c>
      <c r="D5555" s="9">
        <v>0.65</v>
      </c>
      <c r="E5555" s="9">
        <v>0.61499999999999999</v>
      </c>
      <c r="F5555" s="9">
        <v>0.55300000000000005</v>
      </c>
      <c r="G5555" s="9">
        <v>9888.58</v>
      </c>
      <c r="H5555" s="10">
        <v>1</v>
      </c>
      <c r="I5555" t="str">
        <f>CONCATENATE(Tabela_Brasil[[#This Row],[Município]],"-",Tabela_Brasil[[#This Row],[Estado]])</f>
        <v>Marmelópolis-MG</v>
      </c>
      <c r="J5555">
        <f>IF(Tabela_Brasil[[#This Row],[IDHM]]&lt;=0.599,1,0)</f>
        <v>0</v>
      </c>
      <c r="K5555" t="str">
        <f>IF(Tabela_Brasil[[#This Row],[IDHM]]&lt;=0.55,"Baixo",IF(Tabela_Brasil[[#This Row],[IDHM]]&lt;=0.699,"Médio",IF(Tabela_Brasil[[#This Row],[IDHM]]&lt;=0.799,"Alto","Muito Alto")))</f>
        <v>Médio</v>
      </c>
      <c r="L5555" t="str">
        <f>VLOOKUP(Tabela_Brasil[[#This Row],[Estado]],'De-Para_Estado_Regiao'!$B$3:$C$29,2,FALSE)</f>
        <v>Sudeste</v>
      </c>
      <c r="M5555">
        <f>IF(Tabela_Brasil[[#This Row],[IBGE_1-4]]&gt;=951,1,0)</f>
        <v>0</v>
      </c>
      <c r="N5555">
        <f>IF(Tabela_Brasil[[#This Row],[COMP_P]]&lt;=2,1,0)</f>
        <v>1</v>
      </c>
    </row>
    <row r="5556" spans="1:14" x14ac:dyDescent="0.25">
      <c r="A5556" s="12" t="s">
        <v>2642</v>
      </c>
      <c r="B5556" s="12" t="s">
        <v>82</v>
      </c>
      <c r="C5556" s="12">
        <v>121</v>
      </c>
      <c r="D5556" s="12">
        <v>0.57399999999999995</v>
      </c>
      <c r="E5556" s="12">
        <v>0.51500000000000001</v>
      </c>
      <c r="F5556" s="12">
        <v>0.48099999999999998</v>
      </c>
      <c r="G5556" s="12">
        <v>8066.71</v>
      </c>
      <c r="H5556" s="13">
        <v>1</v>
      </c>
      <c r="I5556" t="str">
        <f>CONCATENATE(Tabela_Brasil[[#This Row],[Município]],"-",Tabela_Brasil[[#This Row],[Estado]])</f>
        <v>Riachão-PB</v>
      </c>
      <c r="J5556">
        <f>IF(Tabela_Brasil[[#This Row],[IDHM]]&lt;=0.599,1,0)</f>
        <v>1</v>
      </c>
      <c r="K5556" t="str">
        <f>IF(Tabela_Brasil[[#This Row],[IDHM]]&lt;=0.55,"Baixo",IF(Tabela_Brasil[[#This Row],[IDHM]]&lt;=0.699,"Médio",IF(Tabela_Brasil[[#This Row],[IDHM]]&lt;=0.799,"Alto","Muito Alto")))</f>
        <v>Médio</v>
      </c>
      <c r="L5556" t="str">
        <f>VLOOKUP(Tabela_Brasil[[#This Row],[Estado]],'De-Para_Estado_Regiao'!$B$3:$C$29,2,FALSE)</f>
        <v>Nordeste</v>
      </c>
      <c r="M5556">
        <f>IF(Tabela_Brasil[[#This Row],[IBGE_1-4]]&gt;=951,1,0)</f>
        <v>0</v>
      </c>
      <c r="N5556">
        <f>IF(Tabela_Brasil[[#This Row],[COMP_P]]&lt;=2,1,0)</f>
        <v>1</v>
      </c>
    </row>
    <row r="5557" spans="1:14" x14ac:dyDescent="0.25">
      <c r="A5557" s="9" t="s">
        <v>5320</v>
      </c>
      <c r="B5557" s="9" t="s">
        <v>16</v>
      </c>
      <c r="C5557" s="9">
        <v>63</v>
      </c>
      <c r="D5557" s="9">
        <v>0.65700000000000003</v>
      </c>
      <c r="E5557" s="9">
        <v>0.61199999999999999</v>
      </c>
      <c r="F5557" s="9">
        <v>0.56200000000000006</v>
      </c>
      <c r="G5557" s="9">
        <v>10391.02</v>
      </c>
      <c r="H5557" s="10">
        <v>1</v>
      </c>
      <c r="I5557" t="str">
        <f>CONCATENATE(Tabela_Brasil[[#This Row],[Município]],"-",Tabela_Brasil[[#This Row],[Estado]])</f>
        <v>São José Do Mantimento-MG</v>
      </c>
      <c r="J5557">
        <f>IF(Tabela_Brasil[[#This Row],[IDHM]]&lt;=0.599,1,0)</f>
        <v>0</v>
      </c>
      <c r="K5557" t="str">
        <f>IF(Tabela_Brasil[[#This Row],[IDHM]]&lt;=0.55,"Baixo",IF(Tabela_Brasil[[#This Row],[IDHM]]&lt;=0.699,"Médio",IF(Tabela_Brasil[[#This Row],[IDHM]]&lt;=0.799,"Alto","Muito Alto")))</f>
        <v>Médio</v>
      </c>
      <c r="L5557" t="str">
        <f>VLOOKUP(Tabela_Brasil[[#This Row],[Estado]],'De-Para_Estado_Regiao'!$B$3:$C$29,2,FALSE)</f>
        <v>Sudeste</v>
      </c>
      <c r="M5557">
        <f>IF(Tabela_Brasil[[#This Row],[IBGE_1-4]]&gt;=951,1,0)</f>
        <v>0</v>
      </c>
      <c r="N5557">
        <f>IF(Tabela_Brasil[[#This Row],[COMP_P]]&lt;=2,1,0)</f>
        <v>1</v>
      </c>
    </row>
    <row r="5558" spans="1:14" x14ac:dyDescent="0.25">
      <c r="A5558" s="12" t="s">
        <v>5321</v>
      </c>
      <c r="B5558" s="12" t="s">
        <v>16</v>
      </c>
      <c r="C5558" s="12">
        <v>70</v>
      </c>
      <c r="D5558" s="12">
        <v>0.64300000000000002</v>
      </c>
      <c r="E5558" s="12">
        <v>0.63800000000000001</v>
      </c>
      <c r="F5558" s="12">
        <v>0.499</v>
      </c>
      <c r="G5558" s="12">
        <v>13577.18</v>
      </c>
      <c r="H5558" s="13">
        <v>1</v>
      </c>
      <c r="I5558" t="str">
        <f>CONCATENATE(Tabela_Brasil[[#This Row],[Município]],"-",Tabela_Brasil[[#This Row],[Estado]])</f>
        <v>Serranos-MG</v>
      </c>
      <c r="J5558">
        <f>IF(Tabela_Brasil[[#This Row],[IDHM]]&lt;=0.599,1,0)</f>
        <v>0</v>
      </c>
      <c r="K5558" t="str">
        <f>IF(Tabela_Brasil[[#This Row],[IDHM]]&lt;=0.55,"Baixo",IF(Tabela_Brasil[[#This Row],[IDHM]]&lt;=0.699,"Médio",IF(Tabela_Brasil[[#This Row],[IDHM]]&lt;=0.799,"Alto","Muito Alto")))</f>
        <v>Médio</v>
      </c>
      <c r="L5558" t="str">
        <f>VLOOKUP(Tabela_Brasil[[#This Row],[Estado]],'De-Para_Estado_Regiao'!$B$3:$C$29,2,FALSE)</f>
        <v>Sudeste</v>
      </c>
      <c r="M5558">
        <f>IF(Tabela_Brasil[[#This Row],[IBGE_1-4]]&gt;=951,1,0)</f>
        <v>0</v>
      </c>
      <c r="N5558">
        <f>IF(Tabela_Brasil[[#This Row],[COMP_P]]&lt;=2,1,0)</f>
        <v>1</v>
      </c>
    </row>
    <row r="5559" spans="1:14" x14ac:dyDescent="0.25">
      <c r="A5559" s="9" t="s">
        <v>5322</v>
      </c>
      <c r="B5559" s="9" t="s">
        <v>118</v>
      </c>
      <c r="C5559" s="9">
        <v>84</v>
      </c>
      <c r="D5559" s="9">
        <v>0.56000000000000005</v>
      </c>
      <c r="E5559" s="9">
        <v>0.53600000000000003</v>
      </c>
      <c r="F5559" s="9">
        <v>0.46</v>
      </c>
      <c r="G5559" s="9">
        <v>5747.84</v>
      </c>
      <c r="H5559" s="10">
        <v>11</v>
      </c>
      <c r="I5559" t="str">
        <f>CONCATENATE(Tabela_Brasil[[#This Row],[Município]],"-",Tabela_Brasil[[#This Row],[Estado]])</f>
        <v>São João Da Varjota-PI</v>
      </c>
      <c r="J5559">
        <f>IF(Tabela_Brasil[[#This Row],[IDHM]]&lt;=0.599,1,0)</f>
        <v>1</v>
      </c>
      <c r="K5559" t="str">
        <f>IF(Tabela_Brasil[[#This Row],[IDHM]]&lt;=0.55,"Baixo",IF(Tabela_Brasil[[#This Row],[IDHM]]&lt;=0.699,"Médio",IF(Tabela_Brasil[[#This Row],[IDHM]]&lt;=0.799,"Alto","Muito Alto")))</f>
        <v>Médio</v>
      </c>
      <c r="L5559" t="str">
        <f>VLOOKUP(Tabela_Brasil[[#This Row],[Estado]],'De-Para_Estado_Regiao'!$B$3:$C$29,2,FALSE)</f>
        <v>Nordeste</v>
      </c>
      <c r="M5559">
        <f>IF(Tabela_Brasil[[#This Row],[IBGE_1-4]]&gt;=951,1,0)</f>
        <v>0</v>
      </c>
      <c r="N5559">
        <f>IF(Tabela_Brasil[[#This Row],[COMP_P]]&lt;=2,1,0)</f>
        <v>0</v>
      </c>
    </row>
    <row r="5560" spans="1:14" x14ac:dyDescent="0.25">
      <c r="A5560" s="12" t="s">
        <v>5323</v>
      </c>
      <c r="B5560" s="12" t="s">
        <v>118</v>
      </c>
      <c r="C5560" s="12">
        <v>128</v>
      </c>
      <c r="D5560" s="12">
        <v>0.58299999999999996</v>
      </c>
      <c r="E5560" s="12">
        <v>0.52500000000000002</v>
      </c>
      <c r="F5560" s="12">
        <v>0.48499999999999999</v>
      </c>
      <c r="G5560" s="12">
        <v>6939.45</v>
      </c>
      <c r="H5560" s="13">
        <v>1</v>
      </c>
      <c r="I5560" t="str">
        <f>CONCATENATE(Tabela_Brasil[[#This Row],[Município]],"-",Tabela_Brasil[[#This Row],[Estado]])</f>
        <v>Canavieira-PI</v>
      </c>
      <c r="J5560">
        <f>IF(Tabela_Brasil[[#This Row],[IDHM]]&lt;=0.599,1,0)</f>
        <v>1</v>
      </c>
      <c r="K5560" t="str">
        <f>IF(Tabela_Brasil[[#This Row],[IDHM]]&lt;=0.55,"Baixo",IF(Tabela_Brasil[[#This Row],[IDHM]]&lt;=0.699,"Médio",IF(Tabela_Brasil[[#This Row],[IDHM]]&lt;=0.799,"Alto","Muito Alto")))</f>
        <v>Médio</v>
      </c>
      <c r="L5560" t="str">
        <f>VLOOKUP(Tabela_Brasil[[#This Row],[Estado]],'De-Para_Estado_Regiao'!$B$3:$C$29,2,FALSE)</f>
        <v>Nordeste</v>
      </c>
      <c r="M5560">
        <f>IF(Tabela_Brasil[[#This Row],[IBGE_1-4]]&gt;=951,1,0)</f>
        <v>0</v>
      </c>
      <c r="N5560">
        <f>IF(Tabela_Brasil[[#This Row],[COMP_P]]&lt;=2,1,0)</f>
        <v>1</v>
      </c>
    </row>
    <row r="5561" spans="1:14" x14ac:dyDescent="0.25">
      <c r="A5561" s="9" t="s">
        <v>5324</v>
      </c>
      <c r="B5561" s="9" t="s">
        <v>16</v>
      </c>
      <c r="C5561" s="9">
        <v>76</v>
      </c>
      <c r="D5561" s="9">
        <v>0.68</v>
      </c>
      <c r="E5561" s="9">
        <v>0.64500000000000002</v>
      </c>
      <c r="F5561" s="9">
        <v>0.56799999999999995</v>
      </c>
      <c r="G5561" s="9">
        <v>11075.41</v>
      </c>
      <c r="H5561" s="10">
        <v>1</v>
      </c>
      <c r="I5561" t="str">
        <f>CONCATENATE(Tabela_Brasil[[#This Row],[Município]],"-",Tabela_Brasil[[#This Row],[Estado]])</f>
        <v>São Sebastião Do Rio Verde-MG</v>
      </c>
      <c r="J5561">
        <f>IF(Tabela_Brasil[[#This Row],[IDHM]]&lt;=0.599,1,0)</f>
        <v>0</v>
      </c>
      <c r="K5561" t="str">
        <f>IF(Tabela_Brasil[[#This Row],[IDHM]]&lt;=0.55,"Baixo",IF(Tabela_Brasil[[#This Row],[IDHM]]&lt;=0.699,"Médio",IF(Tabela_Brasil[[#This Row],[IDHM]]&lt;=0.799,"Alto","Muito Alto")))</f>
        <v>Médio</v>
      </c>
      <c r="L5561" t="str">
        <f>VLOOKUP(Tabela_Brasil[[#This Row],[Estado]],'De-Para_Estado_Regiao'!$B$3:$C$29,2,FALSE)</f>
        <v>Sudeste</v>
      </c>
      <c r="M5561">
        <f>IF(Tabela_Brasil[[#This Row],[IBGE_1-4]]&gt;=951,1,0)</f>
        <v>0</v>
      </c>
      <c r="N5561">
        <f>IF(Tabela_Brasil[[#This Row],[COMP_P]]&lt;=2,1,0)</f>
        <v>1</v>
      </c>
    </row>
    <row r="5562" spans="1:14" x14ac:dyDescent="0.25">
      <c r="A5562" s="12" t="s">
        <v>5325</v>
      </c>
      <c r="B5562" s="12" t="s">
        <v>118</v>
      </c>
      <c r="C5562" s="12">
        <v>81</v>
      </c>
      <c r="D5562" s="12">
        <v>0.55000000000000004</v>
      </c>
      <c r="E5562" s="12">
        <v>0.56699999999999995</v>
      </c>
      <c r="F5562" s="12">
        <v>0.42499999999999999</v>
      </c>
      <c r="G5562" s="12">
        <v>7748.65</v>
      </c>
      <c r="H5562" s="13">
        <v>1</v>
      </c>
      <c r="I5562" t="str">
        <f>CONCATENATE(Tabela_Brasil[[#This Row],[Município]],"-",Tabela_Brasil[[#This Row],[Estado]])</f>
        <v>Francisco Macedo-PI</v>
      </c>
      <c r="J5562">
        <f>IF(Tabela_Brasil[[#This Row],[IDHM]]&lt;=0.599,1,0)</f>
        <v>1</v>
      </c>
      <c r="K5562" t="str">
        <f>IF(Tabela_Brasil[[#This Row],[IDHM]]&lt;=0.55,"Baixo",IF(Tabela_Brasil[[#This Row],[IDHM]]&lt;=0.699,"Médio",IF(Tabela_Brasil[[#This Row],[IDHM]]&lt;=0.799,"Alto","Muito Alto")))</f>
        <v>Baixo</v>
      </c>
      <c r="L5562" t="str">
        <f>VLOOKUP(Tabela_Brasil[[#This Row],[Estado]],'De-Para_Estado_Regiao'!$B$3:$C$29,2,FALSE)</f>
        <v>Nordeste</v>
      </c>
      <c r="M5562">
        <f>IF(Tabela_Brasil[[#This Row],[IBGE_1-4]]&gt;=951,1,0)</f>
        <v>0</v>
      </c>
      <c r="N5562">
        <f>IF(Tabela_Brasil[[#This Row],[COMP_P]]&lt;=2,1,0)</f>
        <v>1</v>
      </c>
    </row>
    <row r="5563" spans="1:14" x14ac:dyDescent="0.25">
      <c r="A5563" s="9" t="s">
        <v>5326</v>
      </c>
      <c r="B5563" s="9" t="s">
        <v>82</v>
      </c>
      <c r="C5563" s="9">
        <v>66</v>
      </c>
      <c r="D5563" s="9">
        <v>0.58899999999999997</v>
      </c>
      <c r="E5563" s="9">
        <v>0.60299999999999998</v>
      </c>
      <c r="F5563" s="9">
        <v>0.438</v>
      </c>
      <c r="G5563" s="9">
        <v>8619.26</v>
      </c>
      <c r="H5563" s="10">
        <v>1</v>
      </c>
      <c r="I5563" t="str">
        <f>CONCATENATE(Tabela_Brasil[[#This Row],[Município]],"-",Tabela_Brasil[[#This Row],[Estado]])</f>
        <v>São Domingos Do Cariri-PB</v>
      </c>
      <c r="J5563">
        <f>IF(Tabela_Brasil[[#This Row],[IDHM]]&lt;=0.599,1,0)</f>
        <v>1</v>
      </c>
      <c r="K5563" t="str">
        <f>IF(Tabela_Brasil[[#This Row],[IDHM]]&lt;=0.55,"Baixo",IF(Tabela_Brasil[[#This Row],[IDHM]]&lt;=0.699,"Médio",IF(Tabela_Brasil[[#This Row],[IDHM]]&lt;=0.799,"Alto","Muito Alto")))</f>
        <v>Médio</v>
      </c>
      <c r="L5563" t="str">
        <f>VLOOKUP(Tabela_Brasil[[#This Row],[Estado]],'De-Para_Estado_Regiao'!$B$3:$C$29,2,FALSE)</f>
        <v>Nordeste</v>
      </c>
      <c r="M5563">
        <f>IF(Tabela_Brasil[[#This Row],[IBGE_1-4]]&gt;=951,1,0)</f>
        <v>0</v>
      </c>
      <c r="N5563">
        <f>IF(Tabela_Brasil[[#This Row],[COMP_P]]&lt;=2,1,0)</f>
        <v>1</v>
      </c>
    </row>
    <row r="5564" spans="1:14" x14ac:dyDescent="0.25">
      <c r="A5564" s="12" t="s">
        <v>4749</v>
      </c>
      <c r="B5564" s="12" t="s">
        <v>118</v>
      </c>
      <c r="C5564" s="12">
        <v>43</v>
      </c>
      <c r="D5564" s="12">
        <v>0.52800000000000002</v>
      </c>
      <c r="E5564" s="12">
        <v>0.53600000000000003</v>
      </c>
      <c r="F5564" s="12">
        <v>0.39200000000000002</v>
      </c>
      <c r="G5564" s="12">
        <v>7222.72</v>
      </c>
      <c r="H5564" s="13">
        <v>0</v>
      </c>
      <c r="I5564" t="str">
        <f>CONCATENATE(Tabela_Brasil[[#This Row],[Município]],"-",Tabela_Brasil[[#This Row],[Estado]])</f>
        <v>Novo Santo Antônio-PI</v>
      </c>
      <c r="J5564">
        <f>IF(Tabela_Brasil[[#This Row],[IDHM]]&lt;=0.599,1,0)</f>
        <v>1</v>
      </c>
      <c r="K5564" t="str">
        <f>IF(Tabela_Brasil[[#This Row],[IDHM]]&lt;=0.55,"Baixo",IF(Tabela_Brasil[[#This Row],[IDHM]]&lt;=0.699,"Médio",IF(Tabela_Brasil[[#This Row],[IDHM]]&lt;=0.799,"Alto","Muito Alto")))</f>
        <v>Baixo</v>
      </c>
      <c r="L5564" t="str">
        <f>VLOOKUP(Tabela_Brasil[[#This Row],[Estado]],'De-Para_Estado_Regiao'!$B$3:$C$29,2,FALSE)</f>
        <v>Nordeste</v>
      </c>
      <c r="M5564">
        <f>IF(Tabela_Brasil[[#This Row],[IBGE_1-4]]&gt;=951,1,0)</f>
        <v>0</v>
      </c>
      <c r="N5564">
        <f>IF(Tabela_Brasil[[#This Row],[COMP_P]]&lt;=2,1,0)</f>
        <v>1</v>
      </c>
    </row>
    <row r="5565" spans="1:14" x14ac:dyDescent="0.25">
      <c r="A5565" s="9" t="s">
        <v>5327</v>
      </c>
      <c r="B5565" s="9" t="s">
        <v>118</v>
      </c>
      <c r="C5565" s="9">
        <v>48</v>
      </c>
      <c r="D5565" s="9">
        <v>0.54</v>
      </c>
      <c r="E5565" s="9">
        <v>0.53</v>
      </c>
      <c r="F5565" s="9">
        <v>0.39100000000000001</v>
      </c>
      <c r="G5565" s="9">
        <v>7638.73</v>
      </c>
      <c r="H5565" s="10">
        <v>1</v>
      </c>
      <c r="I5565" t="str">
        <f>CONCATENATE(Tabela_Brasil[[#This Row],[Município]],"-",Tabela_Brasil[[#This Row],[Estado]])</f>
        <v>Floresta Do Piauí-PI</v>
      </c>
      <c r="J5565">
        <f>IF(Tabela_Brasil[[#This Row],[IDHM]]&lt;=0.599,1,0)</f>
        <v>1</v>
      </c>
      <c r="K5565" t="str">
        <f>IF(Tabela_Brasil[[#This Row],[IDHM]]&lt;=0.55,"Baixo",IF(Tabela_Brasil[[#This Row],[IDHM]]&lt;=0.699,"Médio",IF(Tabela_Brasil[[#This Row],[IDHM]]&lt;=0.799,"Alto","Muito Alto")))</f>
        <v>Baixo</v>
      </c>
      <c r="L5565" t="str">
        <f>VLOOKUP(Tabela_Brasil[[#This Row],[Estado]],'De-Para_Estado_Regiao'!$B$3:$C$29,2,FALSE)</f>
        <v>Nordeste</v>
      </c>
      <c r="M5565">
        <f>IF(Tabela_Brasil[[#This Row],[IBGE_1-4]]&gt;=951,1,0)</f>
        <v>0</v>
      </c>
      <c r="N5565">
        <f>IF(Tabela_Brasil[[#This Row],[COMP_P]]&lt;=2,1,0)</f>
        <v>1</v>
      </c>
    </row>
    <row r="5566" spans="1:14" x14ac:dyDescent="0.25">
      <c r="A5566" s="12" t="s">
        <v>5328</v>
      </c>
      <c r="B5566" s="12" t="s">
        <v>72</v>
      </c>
      <c r="C5566" s="12">
        <v>58</v>
      </c>
      <c r="D5566" s="12">
        <v>0.53</v>
      </c>
      <c r="E5566" s="12">
        <v>0.495</v>
      </c>
      <c r="F5566" s="12">
        <v>0.39</v>
      </c>
      <c r="G5566" s="12">
        <v>6994.26</v>
      </c>
      <c r="H5566" s="13">
        <v>1</v>
      </c>
      <c r="I5566" t="str">
        <f>CONCATENATE(Tabela_Brasil[[#This Row],[Município]],"-",Tabela_Brasil[[#This Row],[Estado]])</f>
        <v>João Dias-RN</v>
      </c>
      <c r="J5566">
        <f>IF(Tabela_Brasil[[#This Row],[IDHM]]&lt;=0.599,1,0)</f>
        <v>1</v>
      </c>
      <c r="K5566" t="str">
        <f>IF(Tabela_Brasil[[#This Row],[IDHM]]&lt;=0.55,"Baixo",IF(Tabela_Brasil[[#This Row],[IDHM]]&lt;=0.699,"Médio",IF(Tabela_Brasil[[#This Row],[IDHM]]&lt;=0.799,"Alto","Muito Alto")))</f>
        <v>Baixo</v>
      </c>
      <c r="L5566" t="str">
        <f>VLOOKUP(Tabela_Brasil[[#This Row],[Estado]],'De-Para_Estado_Regiao'!$B$3:$C$29,2,FALSE)</f>
        <v>Nordeste</v>
      </c>
      <c r="M5566">
        <f>IF(Tabela_Brasil[[#This Row],[IBGE_1-4]]&gt;=951,1,0)</f>
        <v>0</v>
      </c>
      <c r="N5566">
        <f>IF(Tabela_Brasil[[#This Row],[COMP_P]]&lt;=2,1,0)</f>
        <v>1</v>
      </c>
    </row>
    <row r="5567" spans="1:14" x14ac:dyDescent="0.25">
      <c r="A5567" s="9" t="s">
        <v>5329</v>
      </c>
      <c r="B5567" s="9" t="s">
        <v>29</v>
      </c>
      <c r="C5567" s="9">
        <v>55</v>
      </c>
      <c r="D5567" s="9">
        <v>0.70099999999999996</v>
      </c>
      <c r="E5567" s="9">
        <v>0.65</v>
      </c>
      <c r="F5567" s="9">
        <v>0.627</v>
      </c>
      <c r="G5567" s="9">
        <v>19395.16</v>
      </c>
      <c r="H5567" s="10">
        <v>1</v>
      </c>
      <c r="I5567" t="str">
        <f>CONCATENATE(Tabela_Brasil[[#This Row],[Município]],"-",Tabela_Brasil[[#This Row],[Estado]])</f>
        <v>Araguainha-MT</v>
      </c>
      <c r="J5567">
        <f>IF(Tabela_Brasil[[#This Row],[IDHM]]&lt;=0.599,1,0)</f>
        <v>0</v>
      </c>
      <c r="K5567" t="str">
        <f>IF(Tabela_Brasil[[#This Row],[IDHM]]&lt;=0.55,"Baixo",IF(Tabela_Brasil[[#This Row],[IDHM]]&lt;=0.699,"Médio",IF(Tabela_Brasil[[#This Row],[IDHM]]&lt;=0.799,"Alto","Muito Alto")))</f>
        <v>Alto</v>
      </c>
      <c r="L5567" t="str">
        <f>VLOOKUP(Tabela_Brasil[[#This Row],[Estado]],'De-Para_Estado_Regiao'!$B$3:$C$29,2,FALSE)</f>
        <v>Centro-Oeste</v>
      </c>
      <c r="M5567">
        <f>IF(Tabela_Brasil[[#This Row],[IBGE_1-4]]&gt;=951,1,0)</f>
        <v>0</v>
      </c>
      <c r="N5567">
        <f>IF(Tabela_Brasil[[#This Row],[COMP_P]]&lt;=2,1,0)</f>
        <v>1</v>
      </c>
    </row>
    <row r="5568" spans="1:14" x14ac:dyDescent="0.25">
      <c r="A5568" s="12" t="s">
        <v>5330</v>
      </c>
      <c r="B5568" s="12" t="s">
        <v>118</v>
      </c>
      <c r="C5568" s="12">
        <v>100</v>
      </c>
      <c r="D5568" s="12">
        <v>0.59699999999999998</v>
      </c>
      <c r="E5568" s="12">
        <v>0.56100000000000005</v>
      </c>
      <c r="F5568" s="12">
        <v>0.48799999999999999</v>
      </c>
      <c r="G5568" s="12">
        <v>6508.49</v>
      </c>
      <c r="H5568" s="13">
        <v>0</v>
      </c>
      <c r="I5568" t="str">
        <f>CONCATENATE(Tabela_Brasil[[#This Row],[Município]],"-",Tabela_Brasil[[#This Row],[Estado]])</f>
        <v>Lagoinha Do Piauí-PI</v>
      </c>
      <c r="J5568">
        <f>IF(Tabela_Brasil[[#This Row],[IDHM]]&lt;=0.599,1,0)</f>
        <v>1</v>
      </c>
      <c r="K5568" t="str">
        <f>IF(Tabela_Brasil[[#This Row],[IDHM]]&lt;=0.55,"Baixo",IF(Tabela_Brasil[[#This Row],[IDHM]]&lt;=0.699,"Médio",IF(Tabela_Brasil[[#This Row],[IDHM]]&lt;=0.799,"Alto","Muito Alto")))</f>
        <v>Médio</v>
      </c>
      <c r="L5568" t="str">
        <f>VLOOKUP(Tabela_Brasil[[#This Row],[Estado]],'De-Para_Estado_Regiao'!$B$3:$C$29,2,FALSE)</f>
        <v>Nordeste</v>
      </c>
      <c r="M5568">
        <f>IF(Tabela_Brasil[[#This Row],[IBGE_1-4]]&gt;=951,1,0)</f>
        <v>0</v>
      </c>
      <c r="N5568">
        <f>IF(Tabela_Brasil[[#This Row],[COMP_P]]&lt;=2,1,0)</f>
        <v>1</v>
      </c>
    </row>
    <row r="5569" spans="1:14" x14ac:dyDescent="0.25">
      <c r="A5569" s="9" t="s">
        <v>471</v>
      </c>
      <c r="B5569" s="9" t="s">
        <v>72</v>
      </c>
      <c r="C5569" s="9">
        <v>85</v>
      </c>
      <c r="D5569" s="9">
        <v>0.59</v>
      </c>
      <c r="E5569" s="9">
        <v>0.55200000000000005</v>
      </c>
      <c r="F5569" s="9">
        <v>0.502</v>
      </c>
      <c r="G5569" s="9">
        <v>8687.5499999999993</v>
      </c>
      <c r="H5569" s="10">
        <v>1</v>
      </c>
      <c r="I5569" t="str">
        <f>CONCATENATE(Tabela_Brasil[[#This Row],[Município]],"-",Tabela_Brasil[[#This Row],[Estado]])</f>
        <v>Viçosa-RN</v>
      </c>
      <c r="J5569">
        <f>IF(Tabela_Brasil[[#This Row],[IDHM]]&lt;=0.599,1,0)</f>
        <v>1</v>
      </c>
      <c r="K5569" t="str">
        <f>IF(Tabela_Brasil[[#This Row],[IDHM]]&lt;=0.55,"Baixo",IF(Tabela_Brasil[[#This Row],[IDHM]]&lt;=0.699,"Médio",IF(Tabela_Brasil[[#This Row],[IDHM]]&lt;=0.799,"Alto","Muito Alto")))</f>
        <v>Médio</v>
      </c>
      <c r="L5569" t="str">
        <f>VLOOKUP(Tabela_Brasil[[#This Row],[Estado]],'De-Para_Estado_Regiao'!$B$3:$C$29,2,FALSE)</f>
        <v>Nordeste</v>
      </c>
      <c r="M5569">
        <f>IF(Tabela_Brasil[[#This Row],[IBGE_1-4]]&gt;=951,1,0)</f>
        <v>0</v>
      </c>
      <c r="N5569">
        <f>IF(Tabela_Brasil[[#This Row],[COMP_P]]&lt;=2,1,0)</f>
        <v>1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F178B-07A7-402C-A6CA-EDB1FE9AB58C}">
  <dimension ref="A1:I10"/>
  <sheetViews>
    <sheetView showGridLines="0" workbookViewId="0">
      <selection activeCell="F17" sqref="F17"/>
    </sheetView>
  </sheetViews>
  <sheetFormatPr defaultRowHeight="15.75" x14ac:dyDescent="0.25"/>
  <cols>
    <col min="1" max="1" width="16.25" bestFit="1" customWidth="1"/>
    <col min="2" max="2" width="6.625" bestFit="1" customWidth="1"/>
    <col min="3" max="3" width="8.375" bestFit="1" customWidth="1"/>
    <col min="4" max="4" width="5.625" bestFit="1" customWidth="1"/>
    <col min="5" max="5" width="12" bestFit="1" customWidth="1"/>
    <col min="6" max="6" width="14.875" bestFit="1" customWidth="1"/>
    <col min="7" max="7" width="11.625" bestFit="1" customWidth="1"/>
    <col min="8" max="8" width="8.25" bestFit="1" customWidth="1"/>
  </cols>
  <sheetData>
    <row r="1" spans="1:9" x14ac:dyDescent="0.25">
      <c r="A1" s="5" t="s">
        <v>5334</v>
      </c>
      <c r="B1" s="6" t="s">
        <v>5335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7" t="s">
        <v>5</v>
      </c>
    </row>
    <row r="2" spans="1:9" x14ac:dyDescent="0.25">
      <c r="A2" s="19" t="s">
        <v>3366</v>
      </c>
      <c r="B2" s="20" t="s">
        <v>59</v>
      </c>
      <c r="C2" s="20"/>
      <c r="D2" s="20"/>
      <c r="E2" s="20"/>
      <c r="F2" s="20"/>
      <c r="G2" s="20">
        <v>17788.63</v>
      </c>
      <c r="H2" s="21">
        <v>3</v>
      </c>
      <c r="I2" t="s">
        <v>5347</v>
      </c>
    </row>
    <row r="3" spans="1:9" x14ac:dyDescent="0.25">
      <c r="A3" s="22" t="s">
        <v>4578</v>
      </c>
      <c r="B3" s="23" t="s">
        <v>14</v>
      </c>
      <c r="C3" s="23"/>
      <c r="D3" s="23"/>
      <c r="E3" s="23"/>
      <c r="F3" s="23"/>
      <c r="G3" s="23"/>
      <c r="H3" s="24"/>
      <c r="I3" t="s">
        <v>5347</v>
      </c>
    </row>
    <row r="4" spans="1:9" x14ac:dyDescent="0.25">
      <c r="A4" s="19" t="s">
        <v>2885</v>
      </c>
      <c r="B4" s="20" t="s">
        <v>49</v>
      </c>
      <c r="C4" s="20"/>
      <c r="D4" s="20"/>
      <c r="E4" s="20"/>
      <c r="F4" s="20"/>
      <c r="G4" s="20">
        <v>8831.56</v>
      </c>
      <c r="H4" s="21">
        <v>41</v>
      </c>
      <c r="I4" t="s">
        <v>5347</v>
      </c>
    </row>
    <row r="5" spans="1:9" x14ac:dyDescent="0.25">
      <c r="A5" s="22" t="s">
        <v>3281</v>
      </c>
      <c r="B5" s="23" t="s">
        <v>53</v>
      </c>
      <c r="C5" s="23"/>
      <c r="D5" s="23"/>
      <c r="E5" s="23"/>
      <c r="F5" s="23"/>
      <c r="G5" s="23">
        <v>92163.92</v>
      </c>
      <c r="H5" s="24">
        <v>3</v>
      </c>
      <c r="I5" t="s">
        <v>5347</v>
      </c>
    </row>
    <row r="6" spans="1:9" x14ac:dyDescent="0.25">
      <c r="A6" s="22" t="s">
        <v>3950</v>
      </c>
      <c r="B6" s="23" t="s">
        <v>59</v>
      </c>
      <c r="C6" s="23"/>
      <c r="D6" s="23"/>
      <c r="E6" s="23"/>
      <c r="F6" s="23"/>
      <c r="G6" s="23">
        <v>8341.33</v>
      </c>
      <c r="H6" s="24">
        <v>14</v>
      </c>
      <c r="I6" t="s">
        <v>5347</v>
      </c>
    </row>
    <row r="7" spans="1:9" x14ac:dyDescent="0.25">
      <c r="A7" s="19" t="s">
        <v>4397</v>
      </c>
      <c r="B7" s="20" t="s">
        <v>14</v>
      </c>
      <c r="C7" s="20"/>
      <c r="D7" s="20"/>
      <c r="E7" s="20"/>
      <c r="F7" s="20"/>
      <c r="G7" s="20">
        <v>18184.45</v>
      </c>
      <c r="H7" s="21">
        <v>1</v>
      </c>
      <c r="I7" t="s">
        <v>5347</v>
      </c>
    </row>
    <row r="8" spans="1:9" x14ac:dyDescent="0.25">
      <c r="A8" s="12" t="s">
        <v>5331</v>
      </c>
      <c r="B8" s="12" t="s">
        <v>19</v>
      </c>
      <c r="C8" s="12"/>
      <c r="D8" s="12"/>
      <c r="E8" s="12"/>
      <c r="F8" s="12"/>
      <c r="G8" s="12"/>
      <c r="H8" s="13"/>
      <c r="I8" t="s">
        <v>5347</v>
      </c>
    </row>
    <row r="9" spans="1:9" x14ac:dyDescent="0.25">
      <c r="A9" s="25" t="s">
        <v>5258</v>
      </c>
      <c r="B9" s="26" t="s">
        <v>24</v>
      </c>
      <c r="C9" s="26"/>
      <c r="D9" s="26">
        <v>0.59</v>
      </c>
      <c r="E9" s="26">
        <v>0.54900000000000004</v>
      </c>
      <c r="F9" s="26">
        <v>0.45900000000000002</v>
      </c>
      <c r="G9" s="26"/>
      <c r="H9" s="27"/>
      <c r="I9" t="s">
        <v>5348</v>
      </c>
    </row>
    <row r="10" spans="1:9" x14ac:dyDescent="0.25">
      <c r="A10" s="28" t="s">
        <v>3410</v>
      </c>
      <c r="B10" s="29" t="s">
        <v>24</v>
      </c>
      <c r="C10" s="29">
        <v>126</v>
      </c>
      <c r="D10" s="29"/>
      <c r="E10" s="29"/>
      <c r="F10" s="29"/>
      <c r="G10" s="29">
        <v>6796.16</v>
      </c>
      <c r="H10" s="30">
        <v>12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C2C31-24AC-4A8B-97C9-31F68CEF9F37}">
  <dimension ref="A1:O5608"/>
  <sheetViews>
    <sheetView showGridLines="0" topLeftCell="A5579" workbookViewId="0">
      <selection activeCell="I5607" sqref="I5607"/>
    </sheetView>
  </sheetViews>
  <sheetFormatPr defaultRowHeight="15.75" x14ac:dyDescent="0.25"/>
  <cols>
    <col min="1" max="1" width="11.75" bestFit="1" customWidth="1"/>
    <col min="2" max="2" width="18.875" bestFit="1" customWidth="1"/>
    <col min="3" max="3" width="19.875" bestFit="1" customWidth="1"/>
    <col min="4" max="4" width="13.25" bestFit="1" customWidth="1"/>
    <col min="5" max="5" width="12.75" bestFit="1" customWidth="1"/>
    <col min="6" max="6" width="19.375" bestFit="1" customWidth="1"/>
    <col min="7" max="7" width="13.875" bestFit="1" customWidth="1"/>
    <col min="11" max="11" width="12" bestFit="1" customWidth="1"/>
    <col min="12" max="12" width="11.625" bestFit="1" customWidth="1"/>
    <col min="13" max="13" width="15.375" bestFit="1" customWidth="1"/>
    <col min="14" max="14" width="12.75" bestFit="1" customWidth="1"/>
  </cols>
  <sheetData>
    <row r="1" spans="1:13" x14ac:dyDescent="0.25">
      <c r="A1" s="72" t="s">
        <v>5352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</row>
    <row r="2" spans="1:13" x14ac:dyDescent="0.25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</row>
    <row r="3" spans="1:13" x14ac:dyDescent="0.25">
      <c r="A3" s="37" t="s">
        <v>5341</v>
      </c>
      <c r="B3" t="s">
        <v>5359</v>
      </c>
      <c r="C3" t="s">
        <v>5360</v>
      </c>
      <c r="D3" s="42" t="s">
        <v>5358</v>
      </c>
      <c r="E3" s="41">
        <f>AVERAGE(brazil_cities!G:G)</f>
        <v>21119.051094339557</v>
      </c>
      <c r="F3" s="31" t="s">
        <v>5362</v>
      </c>
    </row>
    <row r="4" spans="1:13" x14ac:dyDescent="0.25">
      <c r="A4" s="38" t="s">
        <v>5340</v>
      </c>
      <c r="B4" s="39">
        <v>37396158.949999951</v>
      </c>
      <c r="C4" s="39">
        <v>31478.248274410733</v>
      </c>
      <c r="D4" s="42" t="s">
        <v>5361</v>
      </c>
      <c r="E4" s="41">
        <f>MEDIAN(brazil_cities!G:G)</f>
        <v>15866.17</v>
      </c>
      <c r="F4" s="31" t="s">
        <v>5362</v>
      </c>
      <c r="G4" s="40"/>
    </row>
    <row r="5" spans="1:13" x14ac:dyDescent="0.25">
      <c r="A5" s="38" t="s">
        <v>5338</v>
      </c>
      <c r="B5" s="39">
        <v>14507941.470000004</v>
      </c>
      <c r="C5" s="39">
        <v>31132.92160944207</v>
      </c>
      <c r="G5" s="40"/>
    </row>
    <row r="6" spans="1:13" x14ac:dyDescent="0.25">
      <c r="A6" s="38" t="s">
        <v>5339</v>
      </c>
      <c r="B6" s="39">
        <v>40594617.279999942</v>
      </c>
      <c r="C6" s="39">
        <v>24337.300527577903</v>
      </c>
    </row>
    <row r="7" spans="1:13" x14ac:dyDescent="0.25">
      <c r="A7" s="38" t="s">
        <v>5336</v>
      </c>
      <c r="B7" s="39">
        <v>6569886.950000003</v>
      </c>
      <c r="C7" s="39">
        <v>14632.264922049004</v>
      </c>
    </row>
    <row r="8" spans="1:13" x14ac:dyDescent="0.25">
      <c r="A8" s="38" t="s">
        <v>5337</v>
      </c>
      <c r="B8" s="39">
        <v>18458914.689999986</v>
      </c>
      <c r="C8" s="39">
        <v>10289.250105908577</v>
      </c>
    </row>
    <row r="9" spans="1:13" x14ac:dyDescent="0.25">
      <c r="A9" s="38" t="s">
        <v>5357</v>
      </c>
      <c r="B9" s="39">
        <v>117527519.34000012</v>
      </c>
      <c r="C9" s="39">
        <v>21119.051094339644</v>
      </c>
    </row>
    <row r="11" spans="1:13" x14ac:dyDescent="0.25">
      <c r="A11" s="73" t="s">
        <v>5363</v>
      </c>
      <c r="B11" s="73"/>
      <c r="C11" s="73"/>
    </row>
    <row r="12" spans="1:13" x14ac:dyDescent="0.25">
      <c r="A12" s="73"/>
      <c r="B12" s="73"/>
      <c r="C12" s="73"/>
    </row>
    <row r="13" spans="1:13" x14ac:dyDescent="0.25">
      <c r="A13" s="73"/>
      <c r="B13" s="73"/>
      <c r="C13" s="73"/>
    </row>
    <row r="14" spans="1:13" x14ac:dyDescent="0.25">
      <c r="A14" s="73"/>
      <c r="B14" s="73"/>
      <c r="C14" s="73"/>
    </row>
    <row r="15" spans="1:13" x14ac:dyDescent="0.25">
      <c r="A15" s="73"/>
      <c r="B15" s="73"/>
      <c r="C15" s="73"/>
    </row>
    <row r="28" spans="1:15" x14ac:dyDescent="0.25">
      <c r="A28" s="43" t="s">
        <v>5353</v>
      </c>
    </row>
    <row r="29" spans="1:15" x14ac:dyDescent="0.25">
      <c r="J29" s="43"/>
      <c r="K29" s="66" t="s">
        <v>5365</v>
      </c>
      <c r="L29" s="67">
        <v>51723.72</v>
      </c>
    </row>
    <row r="30" spans="1:15" ht="15.75" customHeight="1" x14ac:dyDescent="0.25">
      <c r="A30" s="73" t="s">
        <v>5368</v>
      </c>
      <c r="B30" s="73"/>
      <c r="C30" s="6" t="s">
        <v>2</v>
      </c>
      <c r="D30" s="6" t="s">
        <v>4</v>
      </c>
      <c r="E30" s="65" t="s">
        <v>5364</v>
      </c>
      <c r="F30" s="62">
        <f>CORREL(brazil_cities!E:E,brazil_cities!G:G)</f>
        <v>0.5266237263959761</v>
      </c>
      <c r="G30" s="68" t="s">
        <v>5366</v>
      </c>
      <c r="H30" s="37"/>
      <c r="I30" s="37"/>
      <c r="J30" s="37"/>
      <c r="K30" s="6" t="s">
        <v>2</v>
      </c>
      <c r="L30" s="6" t="s">
        <v>4</v>
      </c>
      <c r="M30" s="64" t="s">
        <v>5364</v>
      </c>
      <c r="N30" s="63">
        <f>CORREL(K30:K5337,L30:L5337)</f>
        <v>0.75965258724309548</v>
      </c>
      <c r="O30" s="69" t="s">
        <v>5367</v>
      </c>
    </row>
    <row r="31" spans="1:15" x14ac:dyDescent="0.25">
      <c r="A31" s="73"/>
      <c r="B31" s="73"/>
      <c r="C31" s="44">
        <v>0.84299999999999997</v>
      </c>
      <c r="D31" s="44">
        <v>57071.43</v>
      </c>
      <c r="K31" s="44">
        <v>0.51300000000000001</v>
      </c>
      <c r="L31" s="51">
        <v>3190.57</v>
      </c>
      <c r="M31" s="50" t="str">
        <f t="shared" ref="M31:M94" si="0">IF(L31&lt;$L$29,"Abaixo do limite","")</f>
        <v>Abaixo do limite</v>
      </c>
    </row>
    <row r="32" spans="1:15" x14ac:dyDescent="0.25">
      <c r="A32" s="73"/>
      <c r="B32" s="73"/>
      <c r="C32" s="45">
        <v>0.77600000000000002</v>
      </c>
      <c r="D32" s="45">
        <v>106841.78</v>
      </c>
      <c r="K32" s="44">
        <v>0.47399999999999998</v>
      </c>
      <c r="L32" s="51">
        <v>4282.6499999999996</v>
      </c>
      <c r="M32" s="50" t="str">
        <f t="shared" si="0"/>
        <v>Abaixo do limite</v>
      </c>
    </row>
    <row r="33" spans="1:13" x14ac:dyDescent="0.25">
      <c r="A33" s="73"/>
      <c r="B33" s="73"/>
      <c r="C33" s="44">
        <v>0.84</v>
      </c>
      <c r="D33" s="44">
        <v>50690.82</v>
      </c>
      <c r="K33" s="45">
        <v>0.51900000000000002</v>
      </c>
      <c r="L33" s="52">
        <v>4530.24</v>
      </c>
      <c r="M33" s="50" t="str">
        <f t="shared" si="0"/>
        <v>Abaixo do limite</v>
      </c>
    </row>
    <row r="34" spans="1:13" x14ac:dyDescent="0.25">
      <c r="A34" s="73"/>
      <c r="B34" s="73"/>
      <c r="C34" s="45">
        <v>0.86299999999999999</v>
      </c>
      <c r="D34" s="45">
        <v>79099.77</v>
      </c>
      <c r="K34" s="44">
        <v>0.47599999999999998</v>
      </c>
      <c r="L34" s="51">
        <v>4533.95</v>
      </c>
      <c r="M34" s="50" t="str">
        <f t="shared" si="0"/>
        <v>Abaixo do limite</v>
      </c>
    </row>
    <row r="35" spans="1:13" x14ac:dyDescent="0.25">
      <c r="A35" s="73"/>
      <c r="B35" s="73"/>
      <c r="C35" s="44">
        <v>0.86699999999999999</v>
      </c>
      <c r="D35" s="44">
        <v>49577.53</v>
      </c>
      <c r="K35" s="45">
        <v>0.51</v>
      </c>
      <c r="L35" s="52">
        <v>4585.72</v>
      </c>
      <c r="M35" s="50" t="str">
        <f t="shared" si="0"/>
        <v>Abaixo do limite</v>
      </c>
    </row>
    <row r="36" spans="1:13" x14ac:dyDescent="0.25">
      <c r="C36" s="45">
        <v>0.84099999999999997</v>
      </c>
      <c r="D36" s="45">
        <v>35122.01</v>
      </c>
      <c r="K36" s="44">
        <v>0.44500000000000001</v>
      </c>
      <c r="L36" s="51">
        <v>4586.67</v>
      </c>
      <c r="M36" s="50" t="str">
        <f t="shared" si="0"/>
        <v>Abaixo do limite</v>
      </c>
    </row>
    <row r="37" spans="1:13" ht="15.75" customHeight="1" x14ac:dyDescent="0.25">
      <c r="A37" s="73" t="s">
        <v>5369</v>
      </c>
      <c r="B37" s="73"/>
      <c r="C37" s="44">
        <v>0.79100000000000004</v>
      </c>
      <c r="D37" s="44">
        <v>177735.3</v>
      </c>
      <c r="K37" s="45">
        <v>0.46600000000000003</v>
      </c>
      <c r="L37" s="52">
        <v>4689.38</v>
      </c>
      <c r="M37" s="50" t="str">
        <f t="shared" si="0"/>
        <v>Abaixo do limite</v>
      </c>
    </row>
    <row r="38" spans="1:13" x14ac:dyDescent="0.25">
      <c r="A38" s="73"/>
      <c r="B38" s="73"/>
      <c r="C38" s="45">
        <v>0.79800000000000004</v>
      </c>
      <c r="D38" s="45">
        <v>30477.73</v>
      </c>
      <c r="K38" s="44">
        <v>0.45</v>
      </c>
      <c r="L38" s="51">
        <v>4766.74</v>
      </c>
      <c r="M38" s="50" t="str">
        <f t="shared" si="0"/>
        <v>Abaixo do limite</v>
      </c>
    </row>
    <row r="39" spans="1:13" x14ac:dyDescent="0.25">
      <c r="A39" s="73"/>
      <c r="B39" s="73"/>
      <c r="C39" s="44">
        <v>0.86099999999999999</v>
      </c>
      <c r="D39" s="44">
        <v>50544.73</v>
      </c>
      <c r="K39" s="45">
        <v>0.45200000000000001</v>
      </c>
      <c r="L39" s="52">
        <v>4803.74</v>
      </c>
      <c r="M39" s="50" t="str">
        <f t="shared" si="0"/>
        <v>Abaixo do limite</v>
      </c>
    </row>
    <row r="40" spans="1:13" x14ac:dyDescent="0.25">
      <c r="A40" s="73"/>
      <c r="B40" s="73"/>
      <c r="C40" s="45">
        <v>0.85</v>
      </c>
      <c r="D40" s="45">
        <v>44239.199999999997</v>
      </c>
      <c r="K40" s="45">
        <v>0.53600000000000003</v>
      </c>
      <c r="L40" s="52">
        <v>4811.03</v>
      </c>
      <c r="M40" s="50" t="str">
        <f t="shared" si="0"/>
        <v>Abaixo do limite</v>
      </c>
    </row>
    <row r="41" spans="1:13" x14ac:dyDescent="0.25">
      <c r="A41" s="73"/>
      <c r="B41" s="73"/>
      <c r="C41" s="44">
        <v>0.77200000000000002</v>
      </c>
      <c r="D41" s="44">
        <v>20796.62</v>
      </c>
      <c r="K41" s="44">
        <v>0.443</v>
      </c>
      <c r="L41" s="51">
        <v>4835.96</v>
      </c>
      <c r="M41" s="50" t="str">
        <f t="shared" si="0"/>
        <v>Abaixo do limite</v>
      </c>
    </row>
    <row r="42" spans="1:13" x14ac:dyDescent="0.25">
      <c r="C42" s="45">
        <v>0.82899999999999996</v>
      </c>
      <c r="D42" s="45">
        <v>49876.62</v>
      </c>
      <c r="K42" s="45">
        <v>0.498</v>
      </c>
      <c r="L42" s="52">
        <v>4848.7299999999996</v>
      </c>
      <c r="M42" s="50" t="str">
        <f t="shared" si="0"/>
        <v>Abaixo do limite</v>
      </c>
    </row>
    <row r="43" spans="1:13" ht="15.75" customHeight="1" x14ac:dyDescent="0.25">
      <c r="A43" s="73" t="s">
        <v>5370</v>
      </c>
      <c r="B43" s="73"/>
      <c r="C43" s="44">
        <v>0.82</v>
      </c>
      <c r="D43" s="44">
        <v>44463.8</v>
      </c>
      <c r="K43" s="44">
        <v>0.45600000000000002</v>
      </c>
      <c r="L43" s="51">
        <v>4867.3</v>
      </c>
      <c r="M43" s="50" t="str">
        <f t="shared" si="0"/>
        <v>Abaixo do limite</v>
      </c>
    </row>
    <row r="44" spans="1:13" x14ac:dyDescent="0.25">
      <c r="A44" s="73"/>
      <c r="B44" s="73"/>
      <c r="C44" s="45">
        <v>0.77600000000000002</v>
      </c>
      <c r="D44" s="45">
        <v>48585.36</v>
      </c>
      <c r="K44" s="44">
        <v>0.45400000000000001</v>
      </c>
      <c r="L44" s="51">
        <v>4884.17</v>
      </c>
      <c r="M44" s="50" t="str">
        <f t="shared" si="0"/>
        <v>Abaixo do limite</v>
      </c>
    </row>
    <row r="45" spans="1:13" x14ac:dyDescent="0.25">
      <c r="A45" s="73"/>
      <c r="B45" s="73"/>
      <c r="C45" s="44">
        <v>0.749</v>
      </c>
      <c r="D45" s="44">
        <v>43024.92</v>
      </c>
      <c r="K45" s="45">
        <v>0.54700000000000004</v>
      </c>
      <c r="L45" s="52">
        <v>4893.6099999999997</v>
      </c>
      <c r="M45" s="50" t="str">
        <f t="shared" si="0"/>
        <v>Abaixo do limite</v>
      </c>
    </row>
    <row r="46" spans="1:13" x14ac:dyDescent="0.25">
      <c r="A46" s="73"/>
      <c r="B46" s="73"/>
      <c r="C46" s="45">
        <v>0.749</v>
      </c>
      <c r="D46" s="45">
        <v>23045.09</v>
      </c>
      <c r="K46" s="45">
        <v>0.53500000000000003</v>
      </c>
      <c r="L46" s="52">
        <v>4973.1400000000003</v>
      </c>
      <c r="M46" s="50" t="str">
        <f t="shared" si="0"/>
        <v>Abaixo do limite</v>
      </c>
    </row>
    <row r="47" spans="1:13" x14ac:dyDescent="0.25">
      <c r="C47" s="44">
        <v>0.82399999999999995</v>
      </c>
      <c r="D47" s="44">
        <v>32209.01</v>
      </c>
      <c r="K47" s="44">
        <v>0.53400000000000003</v>
      </c>
      <c r="L47" s="51">
        <v>4981.62</v>
      </c>
      <c r="M47" s="50" t="str">
        <f t="shared" si="0"/>
        <v>Abaixo do limite</v>
      </c>
    </row>
    <row r="48" spans="1:13" x14ac:dyDescent="0.25">
      <c r="C48" s="45">
        <v>0.76600000000000001</v>
      </c>
      <c r="D48" s="45">
        <v>62202.25</v>
      </c>
      <c r="K48" s="44">
        <v>0.55800000000000005</v>
      </c>
      <c r="L48" s="51">
        <v>4985.01</v>
      </c>
      <c r="M48" s="50" t="str">
        <f t="shared" si="0"/>
        <v>Abaixo do limite</v>
      </c>
    </row>
    <row r="49" spans="3:13" x14ac:dyDescent="0.25">
      <c r="C49" s="44">
        <v>0.80700000000000005</v>
      </c>
      <c r="D49" s="44">
        <v>51239.64</v>
      </c>
      <c r="K49" s="45">
        <v>0.44800000000000001</v>
      </c>
      <c r="L49" s="52">
        <v>5000.68</v>
      </c>
      <c r="M49" s="50" t="str">
        <f t="shared" si="0"/>
        <v>Abaixo do limite</v>
      </c>
    </row>
    <row r="50" spans="3:13" x14ac:dyDescent="0.25">
      <c r="C50" s="45">
        <v>0.746</v>
      </c>
      <c r="D50" s="45">
        <v>40367.54</v>
      </c>
      <c r="K50" s="44">
        <v>0.50600000000000001</v>
      </c>
      <c r="L50" s="51">
        <v>5063.41</v>
      </c>
      <c r="M50" s="50" t="str">
        <f t="shared" si="0"/>
        <v>Abaixo do limite</v>
      </c>
    </row>
    <row r="51" spans="3:13" x14ac:dyDescent="0.25">
      <c r="C51" s="44">
        <v>0.81899999999999995</v>
      </c>
      <c r="D51" s="44">
        <v>36249.85</v>
      </c>
      <c r="K51" s="45">
        <v>0.51900000000000002</v>
      </c>
      <c r="L51" s="52">
        <v>5065.83</v>
      </c>
      <c r="M51" s="50" t="str">
        <f t="shared" si="0"/>
        <v>Abaixo do limite</v>
      </c>
    </row>
    <row r="52" spans="3:13" x14ac:dyDescent="0.25">
      <c r="C52" s="45">
        <v>0.73799999999999999</v>
      </c>
      <c r="D52" s="45">
        <v>33564.11</v>
      </c>
      <c r="K52" s="45">
        <v>0.50600000000000001</v>
      </c>
      <c r="L52" s="52">
        <v>5067.74</v>
      </c>
      <c r="M52" s="50" t="str">
        <f t="shared" si="0"/>
        <v>Abaixo do limite</v>
      </c>
    </row>
    <row r="53" spans="3:13" x14ac:dyDescent="0.25">
      <c r="C53" s="44">
        <v>0.8</v>
      </c>
      <c r="D53" s="44">
        <v>37930.339999999997</v>
      </c>
      <c r="K53" s="45">
        <v>0.47</v>
      </c>
      <c r="L53" s="52">
        <v>5073.6000000000004</v>
      </c>
      <c r="M53" s="50" t="str">
        <f t="shared" si="0"/>
        <v>Abaixo do limite</v>
      </c>
    </row>
    <row r="54" spans="3:13" x14ac:dyDescent="0.25">
      <c r="C54" s="45">
        <v>0.88700000000000001</v>
      </c>
      <c r="D54" s="45">
        <v>46202.31</v>
      </c>
      <c r="K54" s="44">
        <v>0.503</v>
      </c>
      <c r="L54" s="51">
        <v>5077.34</v>
      </c>
      <c r="M54" s="50" t="str">
        <f t="shared" si="0"/>
        <v>Abaixo do limite</v>
      </c>
    </row>
    <row r="55" spans="3:13" x14ac:dyDescent="0.25">
      <c r="C55" s="44">
        <v>0.83399999999999996</v>
      </c>
      <c r="D55" s="44">
        <v>98049.82</v>
      </c>
      <c r="K55" s="44">
        <v>0.47499999999999998</v>
      </c>
      <c r="L55" s="51">
        <v>5079.1099999999997</v>
      </c>
      <c r="M55" s="50" t="str">
        <f t="shared" si="0"/>
        <v>Abaixo do limite</v>
      </c>
    </row>
    <row r="56" spans="3:13" x14ac:dyDescent="0.25">
      <c r="C56" s="45">
        <v>0.749</v>
      </c>
      <c r="D56" s="45">
        <v>30632.81</v>
      </c>
      <c r="K56" s="44">
        <v>0.48299999999999998</v>
      </c>
      <c r="L56" s="51">
        <v>5090.8100000000004</v>
      </c>
      <c r="M56" s="50" t="str">
        <f t="shared" si="0"/>
        <v>Abaixo do limite</v>
      </c>
    </row>
    <row r="57" spans="3:13" x14ac:dyDescent="0.25">
      <c r="C57" s="44">
        <v>0.78900000000000003</v>
      </c>
      <c r="D57" s="44">
        <v>33374.97</v>
      </c>
      <c r="K57" s="44">
        <v>0.48699999999999999</v>
      </c>
      <c r="L57" s="51">
        <v>5091.8999999999996</v>
      </c>
      <c r="M57" s="50" t="str">
        <f t="shared" si="0"/>
        <v>Abaixo do limite</v>
      </c>
    </row>
    <row r="58" spans="3:13" x14ac:dyDescent="0.25">
      <c r="C58" s="45">
        <v>0.79200000000000004</v>
      </c>
      <c r="D58" s="45">
        <v>46888.51</v>
      </c>
      <c r="K58" s="44">
        <v>0.50600000000000001</v>
      </c>
      <c r="L58" s="51">
        <v>5104.4399999999996</v>
      </c>
      <c r="M58" s="50" t="str">
        <f t="shared" si="0"/>
        <v>Abaixo do limite</v>
      </c>
    </row>
    <row r="59" spans="3:13" x14ac:dyDescent="0.25">
      <c r="C59" s="44">
        <v>0.89100000000000001</v>
      </c>
      <c r="D59" s="44">
        <v>83656.3</v>
      </c>
      <c r="K59" s="45">
        <v>0.41699999999999998</v>
      </c>
      <c r="L59" s="52">
        <v>5120.66</v>
      </c>
      <c r="M59" s="50" t="str">
        <f t="shared" si="0"/>
        <v>Abaixo do limite</v>
      </c>
    </row>
    <row r="60" spans="3:13" x14ac:dyDescent="0.25">
      <c r="C60" s="45">
        <v>0.80400000000000005</v>
      </c>
      <c r="D60" s="45">
        <v>53615.25</v>
      </c>
      <c r="K60" s="45">
        <v>0.503</v>
      </c>
      <c r="L60" s="52">
        <v>5135.37</v>
      </c>
      <c r="M60" s="50" t="str">
        <f t="shared" si="0"/>
        <v>Abaixo do limite</v>
      </c>
    </row>
    <row r="61" spans="3:13" x14ac:dyDescent="0.25">
      <c r="C61" s="44">
        <v>0.751</v>
      </c>
      <c r="D61" s="44">
        <v>20350</v>
      </c>
      <c r="K61" s="45">
        <v>0.45600000000000002</v>
      </c>
      <c r="L61" s="52">
        <v>5135.8999999999996</v>
      </c>
      <c r="M61" s="50" t="str">
        <f t="shared" si="0"/>
        <v>Abaixo do limite</v>
      </c>
    </row>
    <row r="62" spans="3:13" x14ac:dyDescent="0.25">
      <c r="C62" s="45">
        <v>0.80100000000000005</v>
      </c>
      <c r="D62" s="45">
        <v>35230.47</v>
      </c>
      <c r="K62" s="45">
        <v>0.55100000000000005</v>
      </c>
      <c r="L62" s="52">
        <v>5139.8900000000003</v>
      </c>
      <c r="M62" s="50" t="str">
        <f t="shared" si="0"/>
        <v>Abaixo do limite</v>
      </c>
    </row>
    <row r="63" spans="3:13" x14ac:dyDescent="0.25">
      <c r="C63" s="44">
        <v>0.78200000000000003</v>
      </c>
      <c r="D63" s="44">
        <v>35797.47</v>
      </c>
      <c r="K63" s="45">
        <v>0.48599999999999999</v>
      </c>
      <c r="L63" s="52">
        <v>5197.8900000000003</v>
      </c>
      <c r="M63" s="50" t="str">
        <f t="shared" si="0"/>
        <v>Abaixo do limite</v>
      </c>
    </row>
    <row r="64" spans="3:13" x14ac:dyDescent="0.25">
      <c r="C64" s="45">
        <v>0.79</v>
      </c>
      <c r="D64" s="45">
        <v>29442.66</v>
      </c>
      <c r="K64" s="45">
        <v>0.54900000000000004</v>
      </c>
      <c r="L64" s="52">
        <v>5230.63</v>
      </c>
      <c r="M64" s="50" t="str">
        <f t="shared" si="0"/>
        <v>Abaixo do limite</v>
      </c>
    </row>
    <row r="65" spans="3:13" x14ac:dyDescent="0.25">
      <c r="C65" s="44">
        <v>0.76500000000000001</v>
      </c>
      <c r="D65" s="44">
        <v>39288.71</v>
      </c>
      <c r="K65" s="45">
        <v>0.52800000000000002</v>
      </c>
      <c r="L65" s="52">
        <v>5264.33</v>
      </c>
      <c r="M65" s="50" t="str">
        <f t="shared" si="0"/>
        <v>Abaixo do limite</v>
      </c>
    </row>
    <row r="66" spans="3:13" x14ac:dyDescent="0.25">
      <c r="C66" s="45">
        <v>0.79700000000000004</v>
      </c>
      <c r="D66" s="45">
        <v>54656.57</v>
      </c>
      <c r="K66" s="44">
        <v>0.53600000000000003</v>
      </c>
      <c r="L66" s="51">
        <v>5284.83</v>
      </c>
      <c r="M66" s="50" t="str">
        <f t="shared" si="0"/>
        <v>Abaixo do limite</v>
      </c>
    </row>
    <row r="67" spans="3:13" x14ac:dyDescent="0.25">
      <c r="C67" s="44">
        <v>0.69499999999999995</v>
      </c>
      <c r="D67" s="44">
        <v>21596.35</v>
      </c>
      <c r="K67" s="44">
        <v>0.53400000000000003</v>
      </c>
      <c r="L67" s="51">
        <v>5293.77</v>
      </c>
      <c r="M67" s="50" t="str">
        <f t="shared" si="0"/>
        <v>Abaixo do limite</v>
      </c>
    </row>
    <row r="68" spans="3:13" x14ac:dyDescent="0.25">
      <c r="C68" s="45">
        <v>0.76</v>
      </c>
      <c r="D68" s="45">
        <v>33603.82</v>
      </c>
      <c r="K68" s="45">
        <v>0.57999999999999996</v>
      </c>
      <c r="L68" s="52">
        <v>5299.76</v>
      </c>
      <c r="M68" s="50" t="str">
        <f t="shared" si="0"/>
        <v>Abaixo do limite</v>
      </c>
    </row>
    <row r="69" spans="3:13" x14ac:dyDescent="0.25">
      <c r="C69" s="44">
        <v>0.87</v>
      </c>
      <c r="D69" s="44">
        <v>39048.21</v>
      </c>
      <c r="K69" s="44">
        <v>0.51</v>
      </c>
      <c r="L69" s="51">
        <v>5307.2</v>
      </c>
      <c r="M69" s="50" t="str">
        <f t="shared" si="0"/>
        <v>Abaixo do limite</v>
      </c>
    </row>
    <row r="70" spans="3:13" x14ac:dyDescent="0.25">
      <c r="C70" s="45">
        <v>0.80600000000000005</v>
      </c>
      <c r="D70" s="45">
        <v>39996.43</v>
      </c>
      <c r="K70" s="45">
        <v>0.46100000000000002</v>
      </c>
      <c r="L70" s="52">
        <v>5336.35</v>
      </c>
      <c r="M70" s="50" t="str">
        <f t="shared" si="0"/>
        <v>Abaixo do limite</v>
      </c>
    </row>
    <row r="71" spans="3:13" x14ac:dyDescent="0.25">
      <c r="C71" s="44">
        <v>0.81200000000000006</v>
      </c>
      <c r="D71" s="44">
        <v>44791.08</v>
      </c>
      <c r="K71" s="44">
        <v>0.44900000000000001</v>
      </c>
      <c r="L71" s="51">
        <v>5338.15</v>
      </c>
      <c r="M71" s="50" t="str">
        <f t="shared" si="0"/>
        <v>Abaixo do limite</v>
      </c>
    </row>
    <row r="72" spans="3:13" x14ac:dyDescent="0.25">
      <c r="C72" s="45">
        <v>0.79500000000000004</v>
      </c>
      <c r="D72" s="45">
        <v>44268.54</v>
      </c>
      <c r="K72" s="45">
        <v>0.51</v>
      </c>
      <c r="L72" s="52">
        <v>5340.6</v>
      </c>
      <c r="M72" s="50" t="str">
        <f t="shared" si="0"/>
        <v>Abaixo do limite</v>
      </c>
    </row>
    <row r="73" spans="3:13" x14ac:dyDescent="0.25">
      <c r="C73" s="44">
        <v>0.876</v>
      </c>
      <c r="D73" s="44">
        <v>60427.74</v>
      </c>
      <c r="K73" s="44">
        <v>0.44500000000000001</v>
      </c>
      <c r="L73" s="51">
        <v>5345.79</v>
      </c>
      <c r="M73" s="50" t="str">
        <f t="shared" si="0"/>
        <v>Abaixo do limite</v>
      </c>
    </row>
    <row r="74" spans="3:13" x14ac:dyDescent="0.25">
      <c r="C74" s="45">
        <v>0.81200000000000006</v>
      </c>
      <c r="D74" s="45">
        <v>44007.35</v>
      </c>
      <c r="K74" s="44">
        <v>0.56299999999999994</v>
      </c>
      <c r="L74" s="51">
        <v>5364.12</v>
      </c>
      <c r="M74" s="50" t="str">
        <f t="shared" si="0"/>
        <v>Abaixo do limite</v>
      </c>
    </row>
    <row r="75" spans="3:13" x14ac:dyDescent="0.25">
      <c r="C75" s="44">
        <v>0.75800000000000001</v>
      </c>
      <c r="D75" s="44">
        <v>64356.21</v>
      </c>
      <c r="K75" s="45">
        <v>0.53300000000000003</v>
      </c>
      <c r="L75" s="52">
        <v>5380.33</v>
      </c>
      <c r="M75" s="50" t="str">
        <f t="shared" si="0"/>
        <v>Abaixo do limite</v>
      </c>
    </row>
    <row r="76" spans="3:13" x14ac:dyDescent="0.25">
      <c r="C76" s="45">
        <v>0.745</v>
      </c>
      <c r="D76" s="45">
        <v>40512.94</v>
      </c>
      <c r="K76" s="45">
        <v>0.501</v>
      </c>
      <c r="L76" s="52">
        <v>5389.03</v>
      </c>
      <c r="M76" s="50" t="str">
        <f t="shared" si="0"/>
        <v>Abaixo do limite</v>
      </c>
    </row>
    <row r="77" spans="3:13" x14ac:dyDescent="0.25">
      <c r="C77" s="44">
        <v>0.78400000000000003</v>
      </c>
      <c r="D77" s="44">
        <v>25968.58</v>
      </c>
      <c r="K77" s="45">
        <v>0.50600000000000001</v>
      </c>
      <c r="L77" s="52">
        <v>5403.47</v>
      </c>
      <c r="M77" s="50" t="str">
        <f t="shared" si="0"/>
        <v>Abaixo do limite</v>
      </c>
    </row>
    <row r="78" spans="3:13" x14ac:dyDescent="0.25">
      <c r="C78" s="45">
        <v>0.8</v>
      </c>
      <c r="D78" s="45">
        <v>35577.22</v>
      </c>
      <c r="K78" s="45">
        <v>0.48599999999999999</v>
      </c>
      <c r="L78" s="52">
        <v>5408.78</v>
      </c>
      <c r="M78" s="50" t="str">
        <f t="shared" si="0"/>
        <v>Abaixo do limite</v>
      </c>
    </row>
    <row r="79" spans="3:13" x14ac:dyDescent="0.25">
      <c r="C79" s="44">
        <v>0.76200000000000001</v>
      </c>
      <c r="D79" s="44">
        <v>33602.58</v>
      </c>
      <c r="K79" s="45">
        <v>0.51500000000000001</v>
      </c>
      <c r="L79" s="52">
        <v>5412.68</v>
      </c>
      <c r="M79" s="50" t="str">
        <f t="shared" si="0"/>
        <v>Abaixo do limite</v>
      </c>
    </row>
    <row r="80" spans="3:13" x14ac:dyDescent="0.25">
      <c r="C80" s="45">
        <v>0.76800000000000002</v>
      </c>
      <c r="D80" s="45">
        <v>24890.54</v>
      </c>
      <c r="K80" s="44">
        <v>0.53800000000000003</v>
      </c>
      <c r="L80" s="51">
        <v>5416.22</v>
      </c>
      <c r="M80" s="50" t="str">
        <f t="shared" si="0"/>
        <v>Abaixo do limite</v>
      </c>
    </row>
    <row r="81" spans="3:13" x14ac:dyDescent="0.25">
      <c r="C81" s="44">
        <v>0.73799999999999999</v>
      </c>
      <c r="D81" s="44">
        <v>27691.66</v>
      </c>
      <c r="K81" s="44">
        <v>0.46500000000000002</v>
      </c>
      <c r="L81" s="51">
        <v>5417.22</v>
      </c>
      <c r="M81" s="50" t="str">
        <f t="shared" si="0"/>
        <v>Abaixo do limite</v>
      </c>
    </row>
    <row r="82" spans="3:13" x14ac:dyDescent="0.25">
      <c r="C82" s="45">
        <v>0.8</v>
      </c>
      <c r="D82" s="45">
        <v>44417.02</v>
      </c>
      <c r="K82" s="45">
        <v>0.47699999999999998</v>
      </c>
      <c r="L82" s="52">
        <v>5420.4</v>
      </c>
      <c r="M82" s="50" t="str">
        <f t="shared" si="0"/>
        <v>Abaixo do limite</v>
      </c>
    </row>
    <row r="83" spans="3:13" x14ac:dyDescent="0.25">
      <c r="C83" s="44">
        <v>0.78800000000000003</v>
      </c>
      <c r="D83" s="44">
        <v>33101.42</v>
      </c>
      <c r="K83" s="45">
        <v>0.56499999999999995</v>
      </c>
      <c r="L83" s="52">
        <v>5420.5</v>
      </c>
      <c r="M83" s="50" t="str">
        <f t="shared" si="0"/>
        <v>Abaixo do limite</v>
      </c>
    </row>
    <row r="84" spans="3:13" x14ac:dyDescent="0.25">
      <c r="C84" s="45">
        <v>0.77600000000000002</v>
      </c>
      <c r="D84" s="45">
        <v>34106.93</v>
      </c>
      <c r="K84" s="45">
        <v>0.52500000000000002</v>
      </c>
      <c r="L84" s="52">
        <v>5422.74</v>
      </c>
      <c r="M84" s="50" t="str">
        <f t="shared" si="0"/>
        <v>Abaixo do limite</v>
      </c>
    </row>
    <row r="85" spans="3:13" x14ac:dyDescent="0.25">
      <c r="C85" s="44">
        <v>0.69199999999999995</v>
      </c>
      <c r="D85" s="44">
        <v>44939.65</v>
      </c>
      <c r="K85" s="45">
        <v>0.53500000000000003</v>
      </c>
      <c r="L85" s="52">
        <v>5428.39</v>
      </c>
      <c r="M85" s="50" t="str">
        <f t="shared" si="0"/>
        <v>Abaixo do limite</v>
      </c>
    </row>
    <row r="86" spans="3:13" x14ac:dyDescent="0.25">
      <c r="C86" s="45">
        <v>0.71699999999999997</v>
      </c>
      <c r="D86" s="45">
        <v>31865.08</v>
      </c>
      <c r="K86" s="45">
        <v>0.504</v>
      </c>
      <c r="L86" s="52">
        <v>5428.47</v>
      </c>
      <c r="M86" s="50" t="str">
        <f t="shared" si="0"/>
        <v>Abaixo do limite</v>
      </c>
    </row>
    <row r="87" spans="3:13" x14ac:dyDescent="0.25">
      <c r="C87" s="44">
        <v>0.76800000000000002</v>
      </c>
      <c r="D87" s="44">
        <v>31473.42</v>
      </c>
      <c r="K87" s="45">
        <v>0.52</v>
      </c>
      <c r="L87" s="52">
        <v>5444.31</v>
      </c>
      <c r="M87" s="50" t="str">
        <f t="shared" si="0"/>
        <v>Abaixo do limite</v>
      </c>
    </row>
    <row r="88" spans="3:13" x14ac:dyDescent="0.25">
      <c r="C88" s="45">
        <v>0.749</v>
      </c>
      <c r="D88" s="45">
        <v>27995.83</v>
      </c>
      <c r="K88" s="44">
        <v>0.502</v>
      </c>
      <c r="L88" s="51">
        <v>5446.6</v>
      </c>
      <c r="M88" s="50" t="str">
        <f t="shared" si="0"/>
        <v>Abaixo do limite</v>
      </c>
    </row>
    <row r="89" spans="3:13" x14ac:dyDescent="0.25">
      <c r="C89" s="44">
        <v>0.77</v>
      </c>
      <c r="D89" s="44">
        <v>23345.93</v>
      </c>
      <c r="K89" s="44">
        <v>0.55100000000000005</v>
      </c>
      <c r="L89" s="51">
        <v>5458.28</v>
      </c>
      <c r="M89" s="50" t="str">
        <f t="shared" si="0"/>
        <v>Abaixo do limite</v>
      </c>
    </row>
    <row r="90" spans="3:13" x14ac:dyDescent="0.25">
      <c r="C90" s="45">
        <v>0.69099999999999995</v>
      </c>
      <c r="D90" s="45">
        <v>20625.93</v>
      </c>
      <c r="K90" s="45">
        <v>0.60599999999999998</v>
      </c>
      <c r="L90" s="52">
        <v>5469.48</v>
      </c>
      <c r="M90" s="50" t="str">
        <f t="shared" si="0"/>
        <v>Abaixo do limite</v>
      </c>
    </row>
    <row r="91" spans="3:13" x14ac:dyDescent="0.25">
      <c r="C91" s="44">
        <v>0.76100000000000001</v>
      </c>
      <c r="D91" s="44">
        <v>37057.35</v>
      </c>
      <c r="K91" s="45">
        <v>0.54100000000000004</v>
      </c>
      <c r="L91" s="52">
        <v>5471.49</v>
      </c>
      <c r="M91" s="50" t="str">
        <f t="shared" si="0"/>
        <v>Abaixo do limite</v>
      </c>
    </row>
    <row r="92" spans="3:13" x14ac:dyDescent="0.25">
      <c r="C92" s="45">
        <v>0.71499999999999997</v>
      </c>
      <c r="D92" s="45">
        <v>35475.94</v>
      </c>
      <c r="K92" s="45">
        <v>0.54</v>
      </c>
      <c r="L92" s="52">
        <v>5489.47</v>
      </c>
      <c r="M92" s="50" t="str">
        <f t="shared" si="0"/>
        <v>Abaixo do limite</v>
      </c>
    </row>
    <row r="93" spans="3:13" x14ac:dyDescent="0.25">
      <c r="C93" s="44">
        <v>0.74099999999999999</v>
      </c>
      <c r="D93" s="44">
        <v>26154.25</v>
      </c>
      <c r="K93" s="45">
        <v>0.49299999999999999</v>
      </c>
      <c r="L93" s="52">
        <v>5496.96</v>
      </c>
      <c r="M93" s="50" t="str">
        <f t="shared" si="0"/>
        <v>Abaixo do limite</v>
      </c>
    </row>
    <row r="94" spans="3:13" x14ac:dyDescent="0.25">
      <c r="C94" s="45">
        <v>0.71099999999999997</v>
      </c>
      <c r="D94" s="45">
        <v>16216.45</v>
      </c>
      <c r="K94" s="44">
        <v>0.51400000000000001</v>
      </c>
      <c r="L94" s="51">
        <v>5497.11</v>
      </c>
      <c r="M94" s="50" t="str">
        <f t="shared" si="0"/>
        <v>Abaixo do limite</v>
      </c>
    </row>
    <row r="95" spans="3:13" x14ac:dyDescent="0.25">
      <c r="C95" s="44">
        <v>0.749</v>
      </c>
      <c r="D95" s="44">
        <v>28108.23</v>
      </c>
      <c r="K95" s="44">
        <v>0.47099999999999997</v>
      </c>
      <c r="L95" s="51">
        <v>5500.85</v>
      </c>
      <c r="M95" s="50" t="str">
        <f t="shared" ref="M95:M158" si="1">IF(L95&lt;$L$29,"Abaixo do limite","")</f>
        <v>Abaixo do limite</v>
      </c>
    </row>
    <row r="96" spans="3:13" x14ac:dyDescent="0.25">
      <c r="C96" s="45">
        <v>0.79100000000000004</v>
      </c>
      <c r="D96" s="45">
        <v>49861.279999999999</v>
      </c>
      <c r="K96" s="44">
        <v>0.51600000000000001</v>
      </c>
      <c r="L96" s="51">
        <v>5507</v>
      </c>
      <c r="M96" s="50" t="str">
        <f t="shared" si="1"/>
        <v>Abaixo do limite</v>
      </c>
    </row>
    <row r="97" spans="3:13" x14ac:dyDescent="0.25">
      <c r="C97" s="44">
        <v>0.76300000000000001</v>
      </c>
      <c r="D97" s="44">
        <v>42564.57</v>
      </c>
      <c r="K97" s="45">
        <v>0.51200000000000001</v>
      </c>
      <c r="L97" s="52">
        <v>5521.28</v>
      </c>
      <c r="M97" s="50" t="str">
        <f t="shared" si="1"/>
        <v>Abaixo do limite</v>
      </c>
    </row>
    <row r="98" spans="3:13" x14ac:dyDescent="0.25">
      <c r="C98" s="45">
        <v>0.77800000000000002</v>
      </c>
      <c r="D98" s="45">
        <v>46320.15</v>
      </c>
      <c r="K98" s="44">
        <v>0.47099999999999997</v>
      </c>
      <c r="L98" s="51">
        <v>5522.39</v>
      </c>
      <c r="M98" s="50" t="str">
        <f t="shared" si="1"/>
        <v>Abaixo do limite</v>
      </c>
    </row>
    <row r="99" spans="3:13" x14ac:dyDescent="0.25">
      <c r="C99" s="44">
        <v>0.73899999999999999</v>
      </c>
      <c r="D99" s="44">
        <v>20853.41</v>
      </c>
      <c r="K99" s="44">
        <v>0.54700000000000004</v>
      </c>
      <c r="L99" s="51">
        <v>5523.93</v>
      </c>
      <c r="M99" s="50" t="str">
        <f t="shared" si="1"/>
        <v>Abaixo do limite</v>
      </c>
    </row>
    <row r="100" spans="3:13" x14ac:dyDescent="0.25">
      <c r="C100" s="45">
        <v>0.755</v>
      </c>
      <c r="D100" s="45">
        <v>38035.14</v>
      </c>
      <c r="K100" s="44">
        <v>0.53300000000000003</v>
      </c>
      <c r="L100" s="51">
        <v>5528.25</v>
      </c>
      <c r="M100" s="50" t="str">
        <f t="shared" si="1"/>
        <v>Abaixo do limite</v>
      </c>
    </row>
    <row r="101" spans="3:13" x14ac:dyDescent="0.25">
      <c r="C101" s="44">
        <v>0.67400000000000004</v>
      </c>
      <c r="D101" s="44">
        <v>25591.91</v>
      </c>
      <c r="K101" s="44">
        <v>0.47899999999999998</v>
      </c>
      <c r="L101" s="51">
        <v>5529.52</v>
      </c>
      <c r="M101" s="50" t="str">
        <f t="shared" si="1"/>
        <v>Abaixo do limite</v>
      </c>
    </row>
    <row r="102" spans="3:13" x14ac:dyDescent="0.25">
      <c r="C102" s="45">
        <v>0.78800000000000003</v>
      </c>
      <c r="D102" s="45">
        <v>41281.81</v>
      </c>
      <c r="K102" s="45">
        <v>0.504</v>
      </c>
      <c r="L102" s="52">
        <v>5543.79</v>
      </c>
      <c r="M102" s="50" t="str">
        <f t="shared" si="1"/>
        <v>Abaixo do limite</v>
      </c>
    </row>
    <row r="103" spans="3:13" x14ac:dyDescent="0.25">
      <c r="C103" s="44">
        <v>0.77900000000000003</v>
      </c>
      <c r="D103" s="44">
        <v>39693.550000000003</v>
      </c>
      <c r="K103" s="44">
        <v>0.501</v>
      </c>
      <c r="L103" s="51">
        <v>5548.08</v>
      </c>
      <c r="M103" s="50" t="str">
        <f t="shared" si="1"/>
        <v>Abaixo do limite</v>
      </c>
    </row>
    <row r="104" spans="3:13" x14ac:dyDescent="0.25">
      <c r="C104" s="45">
        <v>0.79200000000000004</v>
      </c>
      <c r="D104" s="45">
        <v>73412.55</v>
      </c>
      <c r="K104" s="44">
        <v>0.52200000000000002</v>
      </c>
      <c r="L104" s="51">
        <v>5553.69</v>
      </c>
      <c r="M104" s="50" t="str">
        <f t="shared" si="1"/>
        <v>Abaixo do limite</v>
      </c>
    </row>
    <row r="105" spans="3:13" x14ac:dyDescent="0.25">
      <c r="C105" s="44">
        <v>0.78800000000000003</v>
      </c>
      <c r="D105" s="44">
        <v>39065.74</v>
      </c>
      <c r="K105" s="45">
        <v>0.46100000000000002</v>
      </c>
      <c r="L105" s="52">
        <v>5558.32</v>
      </c>
      <c r="M105" s="50" t="str">
        <f t="shared" si="1"/>
        <v>Abaixo do limite</v>
      </c>
    </row>
    <row r="106" spans="3:13" x14ac:dyDescent="0.25">
      <c r="C106" s="45">
        <v>0.76300000000000001</v>
      </c>
      <c r="D106" s="45">
        <v>39679.43</v>
      </c>
      <c r="K106" s="44">
        <v>0.54</v>
      </c>
      <c r="L106" s="51">
        <v>5579.96</v>
      </c>
      <c r="M106" s="50" t="str">
        <f t="shared" si="1"/>
        <v>Abaixo do limite</v>
      </c>
    </row>
    <row r="107" spans="3:13" x14ac:dyDescent="0.25">
      <c r="C107" s="44">
        <v>0.78600000000000003</v>
      </c>
      <c r="D107" s="44">
        <v>32968.639999999999</v>
      </c>
      <c r="K107" s="45">
        <v>0.55000000000000004</v>
      </c>
      <c r="L107" s="52">
        <v>5582.87</v>
      </c>
      <c r="M107" s="50" t="str">
        <f t="shared" si="1"/>
        <v>Abaixo do limite</v>
      </c>
    </row>
    <row r="108" spans="3:13" x14ac:dyDescent="0.25">
      <c r="C108" s="45">
        <v>0.71</v>
      </c>
      <c r="D108" s="45">
        <v>21051.29</v>
      </c>
      <c r="K108" s="45">
        <v>0.51300000000000001</v>
      </c>
      <c r="L108" s="52">
        <v>5586.41</v>
      </c>
      <c r="M108" s="50" t="str">
        <f t="shared" si="1"/>
        <v>Abaixo do limite</v>
      </c>
    </row>
    <row r="109" spans="3:13" x14ac:dyDescent="0.25">
      <c r="C109" s="44">
        <v>0.77200000000000002</v>
      </c>
      <c r="D109" s="44">
        <v>41360.17</v>
      </c>
      <c r="K109" s="45">
        <v>0.502</v>
      </c>
      <c r="L109" s="52">
        <v>5608.02</v>
      </c>
      <c r="M109" s="50" t="str">
        <f t="shared" si="1"/>
        <v>Abaixo do limite</v>
      </c>
    </row>
    <row r="110" spans="3:13" x14ac:dyDescent="0.25">
      <c r="C110" s="45">
        <v>0.77800000000000002</v>
      </c>
      <c r="D110" s="45">
        <v>34620.19</v>
      </c>
      <c r="K110" s="45">
        <v>0.46500000000000002</v>
      </c>
      <c r="L110" s="52">
        <v>5611.29</v>
      </c>
      <c r="M110" s="50" t="str">
        <f t="shared" si="1"/>
        <v>Abaixo do limite</v>
      </c>
    </row>
    <row r="111" spans="3:13" x14ac:dyDescent="0.25">
      <c r="C111" s="44">
        <v>0.77800000000000002</v>
      </c>
      <c r="D111" s="44">
        <v>92266.86</v>
      </c>
      <c r="K111" s="44">
        <v>0.47499999999999998</v>
      </c>
      <c r="L111" s="51">
        <v>5628.47</v>
      </c>
      <c r="M111" s="50" t="str">
        <f t="shared" si="1"/>
        <v>Abaixo do limite</v>
      </c>
    </row>
    <row r="112" spans="3:13" x14ac:dyDescent="0.25">
      <c r="C112" s="45">
        <v>0.78900000000000003</v>
      </c>
      <c r="D112" s="45">
        <v>47033.14</v>
      </c>
      <c r="K112" s="45">
        <v>0.53800000000000003</v>
      </c>
      <c r="L112" s="52">
        <v>5634.25</v>
      </c>
      <c r="M112" s="50" t="str">
        <f t="shared" si="1"/>
        <v>Abaixo do limite</v>
      </c>
    </row>
    <row r="113" spans="3:13" x14ac:dyDescent="0.25">
      <c r="C113" s="44">
        <v>0.74199999999999999</v>
      </c>
      <c r="D113" s="44">
        <v>30259.41</v>
      </c>
      <c r="K113" s="44">
        <v>0.497</v>
      </c>
      <c r="L113" s="51">
        <v>5636.11</v>
      </c>
      <c r="M113" s="50" t="str">
        <f t="shared" si="1"/>
        <v>Abaixo do limite</v>
      </c>
    </row>
    <row r="114" spans="3:13" x14ac:dyDescent="0.25">
      <c r="C114" s="45">
        <v>0.78900000000000003</v>
      </c>
      <c r="D114" s="45">
        <v>28974.17</v>
      </c>
      <c r="K114" s="44">
        <v>0.44</v>
      </c>
      <c r="L114" s="51">
        <v>5639.94</v>
      </c>
      <c r="M114" s="50" t="str">
        <f t="shared" si="1"/>
        <v>Abaixo do limite</v>
      </c>
    </row>
    <row r="115" spans="3:13" x14ac:dyDescent="0.25">
      <c r="C115" s="44">
        <v>0.78200000000000003</v>
      </c>
      <c r="D115" s="44">
        <v>45313.77</v>
      </c>
      <c r="K115" s="44">
        <v>0.48799999999999999</v>
      </c>
      <c r="L115" s="51">
        <v>5642.1</v>
      </c>
      <c r="M115" s="50" t="str">
        <f t="shared" si="1"/>
        <v>Abaixo do limite</v>
      </c>
    </row>
    <row r="116" spans="3:13" x14ac:dyDescent="0.25">
      <c r="C116" s="45">
        <v>0.78400000000000003</v>
      </c>
      <c r="D116" s="45">
        <v>25717.68</v>
      </c>
      <c r="K116" s="44">
        <v>0.504</v>
      </c>
      <c r="L116" s="51">
        <v>5647.4</v>
      </c>
      <c r="M116" s="50" t="str">
        <f t="shared" si="1"/>
        <v>Abaixo do limite</v>
      </c>
    </row>
    <row r="117" spans="3:13" x14ac:dyDescent="0.25">
      <c r="C117" s="44">
        <v>0.72099999999999997</v>
      </c>
      <c r="D117" s="44">
        <v>30509</v>
      </c>
      <c r="K117" s="45">
        <v>0.51400000000000001</v>
      </c>
      <c r="L117" s="52">
        <v>5647.92</v>
      </c>
      <c r="M117" s="50" t="str">
        <f t="shared" si="1"/>
        <v>Abaixo do limite</v>
      </c>
    </row>
    <row r="118" spans="3:13" x14ac:dyDescent="0.25">
      <c r="C118" s="45">
        <v>0.749</v>
      </c>
      <c r="D118" s="45">
        <v>66531.31</v>
      </c>
      <c r="K118" s="44">
        <v>0.51800000000000002</v>
      </c>
      <c r="L118" s="51">
        <v>5650.24</v>
      </c>
      <c r="M118" s="50" t="str">
        <f t="shared" si="1"/>
        <v>Abaixo do limite</v>
      </c>
    </row>
    <row r="119" spans="3:13" x14ac:dyDescent="0.25">
      <c r="C119" s="44">
        <v>0.73099999999999998</v>
      </c>
      <c r="D119" s="44">
        <v>22597.68</v>
      </c>
      <c r="K119" s="44">
        <v>0.498</v>
      </c>
      <c r="L119" s="51">
        <v>5650.76</v>
      </c>
      <c r="M119" s="50" t="str">
        <f t="shared" si="1"/>
        <v>Abaixo do limite</v>
      </c>
    </row>
    <row r="120" spans="3:13" x14ac:dyDescent="0.25">
      <c r="C120" s="45">
        <v>0.73</v>
      </c>
      <c r="D120" s="45">
        <v>29319.05</v>
      </c>
      <c r="K120" s="45">
        <v>0.41699999999999998</v>
      </c>
      <c r="L120" s="52">
        <v>5658.32</v>
      </c>
      <c r="M120" s="50" t="str">
        <f t="shared" si="1"/>
        <v>Abaixo do limite</v>
      </c>
    </row>
    <row r="121" spans="3:13" x14ac:dyDescent="0.25">
      <c r="C121" s="44">
        <v>0.77400000000000002</v>
      </c>
      <c r="D121" s="44">
        <v>41620.42</v>
      </c>
      <c r="K121" s="45">
        <v>0.51400000000000001</v>
      </c>
      <c r="L121" s="52">
        <v>5670.1</v>
      </c>
      <c r="M121" s="50" t="str">
        <f t="shared" si="1"/>
        <v>Abaixo do limite</v>
      </c>
    </row>
    <row r="122" spans="3:13" x14ac:dyDescent="0.25">
      <c r="C122" s="45">
        <v>0.69699999999999995</v>
      </c>
      <c r="D122" s="45">
        <v>27482.99</v>
      </c>
      <c r="K122" s="45">
        <v>0.55000000000000004</v>
      </c>
      <c r="L122" s="52">
        <v>5670.33</v>
      </c>
      <c r="M122" s="50" t="str">
        <f t="shared" si="1"/>
        <v>Abaixo do limite</v>
      </c>
    </row>
    <row r="123" spans="3:13" x14ac:dyDescent="0.25">
      <c r="C123" s="44">
        <v>0.752</v>
      </c>
      <c r="D123" s="44">
        <v>32711.16</v>
      </c>
      <c r="K123" s="45">
        <v>0.55000000000000004</v>
      </c>
      <c r="L123" s="52">
        <v>5670.63</v>
      </c>
      <c r="M123" s="50" t="str">
        <f t="shared" si="1"/>
        <v>Abaixo do limite</v>
      </c>
    </row>
    <row r="124" spans="3:13" x14ac:dyDescent="0.25">
      <c r="C124" s="45">
        <v>0.84799999999999998</v>
      </c>
      <c r="D124" s="45">
        <v>41711.769999999997</v>
      </c>
      <c r="K124" s="44">
        <v>0.497</v>
      </c>
      <c r="L124" s="51">
        <v>5672.48</v>
      </c>
      <c r="M124" s="50" t="str">
        <f t="shared" si="1"/>
        <v>Abaixo do limite</v>
      </c>
    </row>
    <row r="125" spans="3:13" x14ac:dyDescent="0.25">
      <c r="C125" s="44">
        <v>0.70099999999999996</v>
      </c>
      <c r="D125" s="44">
        <v>75163.710000000006</v>
      </c>
      <c r="K125" s="44">
        <v>0.496</v>
      </c>
      <c r="L125" s="51">
        <v>5678.15</v>
      </c>
      <c r="M125" s="50" t="str">
        <f t="shared" si="1"/>
        <v>Abaixo do limite</v>
      </c>
    </row>
    <row r="126" spans="3:13" x14ac:dyDescent="0.25">
      <c r="C126" s="45">
        <v>0.78400000000000003</v>
      </c>
      <c r="D126" s="45">
        <v>43966.89</v>
      </c>
      <c r="K126" s="44">
        <v>0.55800000000000005</v>
      </c>
      <c r="L126" s="51">
        <v>5681.88</v>
      </c>
      <c r="M126" s="50" t="str">
        <f t="shared" si="1"/>
        <v>Abaixo do limite</v>
      </c>
    </row>
    <row r="127" spans="3:13" x14ac:dyDescent="0.25">
      <c r="C127" s="44">
        <v>0.75800000000000001</v>
      </c>
      <c r="D127" s="44">
        <v>25979.3</v>
      </c>
      <c r="K127" s="45">
        <v>0.46800000000000003</v>
      </c>
      <c r="L127" s="52">
        <v>5684.05</v>
      </c>
      <c r="M127" s="50" t="str">
        <f t="shared" si="1"/>
        <v>Abaixo do limite</v>
      </c>
    </row>
    <row r="128" spans="3:13" x14ac:dyDescent="0.25">
      <c r="C128" s="45">
        <v>0.73699999999999999</v>
      </c>
      <c r="D128" s="45">
        <v>35372.449999999997</v>
      </c>
      <c r="K128" s="45">
        <v>0.46200000000000002</v>
      </c>
      <c r="L128" s="52">
        <v>5688.18</v>
      </c>
      <c r="M128" s="50" t="str">
        <f t="shared" si="1"/>
        <v>Abaixo do limite</v>
      </c>
    </row>
    <row r="129" spans="3:13" x14ac:dyDescent="0.25">
      <c r="C129" s="44">
        <v>0.74399999999999999</v>
      </c>
      <c r="D129" s="44">
        <v>20285.439999999999</v>
      </c>
      <c r="K129" s="44">
        <v>0.52</v>
      </c>
      <c r="L129" s="51">
        <v>5695.12</v>
      </c>
      <c r="M129" s="50" t="str">
        <f t="shared" si="1"/>
        <v>Abaixo do limite</v>
      </c>
    </row>
    <row r="130" spans="3:13" x14ac:dyDescent="0.25">
      <c r="C130" s="45">
        <v>0.70899999999999996</v>
      </c>
      <c r="D130" s="45">
        <v>59534.12</v>
      </c>
      <c r="K130" s="44">
        <v>0.51800000000000002</v>
      </c>
      <c r="L130" s="51">
        <v>5697.49</v>
      </c>
      <c r="M130" s="50" t="str">
        <f t="shared" si="1"/>
        <v>Abaixo do limite</v>
      </c>
    </row>
    <row r="131" spans="3:13" x14ac:dyDescent="0.25">
      <c r="C131" s="44">
        <v>0.72899999999999998</v>
      </c>
      <c r="D131" s="44">
        <v>25224.38</v>
      </c>
      <c r="K131" s="45">
        <v>0.54500000000000004</v>
      </c>
      <c r="L131" s="52">
        <v>5697.67</v>
      </c>
      <c r="M131" s="50" t="str">
        <f t="shared" si="1"/>
        <v>Abaixo do limite</v>
      </c>
    </row>
    <row r="132" spans="3:13" x14ac:dyDescent="0.25">
      <c r="C132" s="45">
        <v>0.77200000000000002</v>
      </c>
      <c r="D132" s="45">
        <v>31346.47</v>
      </c>
      <c r="K132" s="44">
        <v>0.53300000000000003</v>
      </c>
      <c r="L132" s="51">
        <v>5700.24</v>
      </c>
      <c r="M132" s="50" t="str">
        <f t="shared" si="1"/>
        <v>Abaixo do limite</v>
      </c>
    </row>
    <row r="133" spans="3:13" x14ac:dyDescent="0.25">
      <c r="C133" s="44">
        <v>0.73799999999999999</v>
      </c>
      <c r="D133" s="44">
        <v>14096.68</v>
      </c>
      <c r="K133" s="45">
        <v>0.52900000000000003</v>
      </c>
      <c r="L133" s="52">
        <v>5708.63</v>
      </c>
      <c r="M133" s="50" t="str">
        <f t="shared" si="1"/>
        <v>Abaixo do limite</v>
      </c>
    </row>
    <row r="134" spans="3:13" x14ac:dyDescent="0.25">
      <c r="C134" s="45">
        <v>0.76600000000000001</v>
      </c>
      <c r="D134" s="45">
        <v>31853.01</v>
      </c>
      <c r="K134" s="45">
        <v>0.501</v>
      </c>
      <c r="L134" s="52">
        <v>5708.66</v>
      </c>
      <c r="M134" s="50" t="str">
        <f t="shared" si="1"/>
        <v>Abaixo do limite</v>
      </c>
    </row>
    <row r="135" spans="3:13" x14ac:dyDescent="0.25">
      <c r="C135" s="44">
        <v>0.76800000000000002</v>
      </c>
      <c r="D135" s="44">
        <v>42168.34</v>
      </c>
      <c r="K135" s="45">
        <v>0.47199999999999998</v>
      </c>
      <c r="L135" s="52">
        <v>5713.24</v>
      </c>
      <c r="M135" s="50" t="str">
        <f t="shared" si="1"/>
        <v>Abaixo do limite</v>
      </c>
    </row>
    <row r="136" spans="3:13" x14ac:dyDescent="0.25">
      <c r="C136" s="45">
        <v>0.69299999999999995</v>
      </c>
      <c r="D136" s="45">
        <v>20434.259999999998</v>
      </c>
      <c r="K136" s="45">
        <v>0.52800000000000002</v>
      </c>
      <c r="L136" s="52">
        <v>5729.3</v>
      </c>
      <c r="M136" s="50" t="str">
        <f t="shared" si="1"/>
        <v>Abaixo do limite</v>
      </c>
    </row>
    <row r="137" spans="3:13" x14ac:dyDescent="0.25">
      <c r="C137" s="44">
        <v>0.79300000000000004</v>
      </c>
      <c r="D137" s="44">
        <v>46429.86</v>
      </c>
      <c r="K137" s="44">
        <v>0.499</v>
      </c>
      <c r="L137" s="51">
        <v>5737.05</v>
      </c>
      <c r="M137" s="50" t="str">
        <f t="shared" si="1"/>
        <v>Abaixo do limite</v>
      </c>
    </row>
    <row r="138" spans="3:13" x14ac:dyDescent="0.25">
      <c r="C138" s="45">
        <v>0.70799999999999996</v>
      </c>
      <c r="D138" s="45">
        <v>32871.69</v>
      </c>
      <c r="K138" s="45">
        <v>0.52800000000000002</v>
      </c>
      <c r="L138" s="52">
        <v>5739.01</v>
      </c>
      <c r="M138" s="50" t="str">
        <f t="shared" si="1"/>
        <v>Abaixo do limite</v>
      </c>
    </row>
    <row r="139" spans="3:13" x14ac:dyDescent="0.25">
      <c r="C139" s="44">
        <v>0.74399999999999999</v>
      </c>
      <c r="D139" s="44">
        <v>44750.01</v>
      </c>
      <c r="K139" s="45">
        <v>0.54300000000000004</v>
      </c>
      <c r="L139" s="52">
        <v>5744.87</v>
      </c>
      <c r="M139" s="50" t="str">
        <f t="shared" si="1"/>
        <v>Abaixo do limite</v>
      </c>
    </row>
    <row r="140" spans="3:13" x14ac:dyDescent="0.25">
      <c r="C140" s="45">
        <v>0.75800000000000001</v>
      </c>
      <c r="D140" s="45">
        <v>22629.54</v>
      </c>
      <c r="K140" s="44">
        <v>0.53600000000000003</v>
      </c>
      <c r="L140" s="51">
        <v>5747.84</v>
      </c>
      <c r="M140" s="50" t="str">
        <f t="shared" si="1"/>
        <v>Abaixo do limite</v>
      </c>
    </row>
    <row r="141" spans="3:13" x14ac:dyDescent="0.25">
      <c r="C141" s="44">
        <v>0.77400000000000002</v>
      </c>
      <c r="D141" s="44">
        <v>68132.44</v>
      </c>
      <c r="K141" s="44">
        <v>0.52700000000000002</v>
      </c>
      <c r="L141" s="51">
        <v>5761.68</v>
      </c>
      <c r="M141" s="50" t="str">
        <f t="shared" si="1"/>
        <v>Abaixo do limite</v>
      </c>
    </row>
    <row r="142" spans="3:13" x14ac:dyDescent="0.25">
      <c r="C142" s="45">
        <v>0.76800000000000002</v>
      </c>
      <c r="D142" s="45">
        <v>56995.33</v>
      </c>
      <c r="K142" s="44">
        <v>0.54600000000000004</v>
      </c>
      <c r="L142" s="51">
        <v>5764.28</v>
      </c>
      <c r="M142" s="50" t="str">
        <f t="shared" si="1"/>
        <v>Abaixo do limite</v>
      </c>
    </row>
    <row r="143" spans="3:13" x14ac:dyDescent="0.25">
      <c r="C143" s="44">
        <v>0.78700000000000003</v>
      </c>
      <c r="D143" s="44">
        <v>42459.59</v>
      </c>
      <c r="K143" s="44">
        <v>0.497</v>
      </c>
      <c r="L143" s="51">
        <v>5765.8</v>
      </c>
      <c r="M143" s="50" t="str">
        <f t="shared" si="1"/>
        <v>Abaixo do limite</v>
      </c>
    </row>
    <row r="144" spans="3:13" x14ac:dyDescent="0.25">
      <c r="C144" s="45">
        <v>0.76300000000000001</v>
      </c>
      <c r="D144" s="45">
        <v>38412.06</v>
      </c>
      <c r="K144" s="45">
        <v>0.51</v>
      </c>
      <c r="L144" s="52">
        <v>5768.28</v>
      </c>
      <c r="M144" s="50" t="str">
        <f t="shared" si="1"/>
        <v>Abaixo do limite</v>
      </c>
    </row>
    <row r="145" spans="3:13" x14ac:dyDescent="0.25">
      <c r="C145" s="44">
        <v>0.80700000000000005</v>
      </c>
      <c r="D145" s="44">
        <v>23011.31</v>
      </c>
      <c r="K145" s="44">
        <v>0.52700000000000002</v>
      </c>
      <c r="L145" s="51">
        <v>5770.02</v>
      </c>
      <c r="M145" s="50" t="str">
        <f t="shared" si="1"/>
        <v>Abaixo do limite</v>
      </c>
    </row>
    <row r="146" spans="3:13" x14ac:dyDescent="0.25">
      <c r="C146" s="45">
        <v>0.70699999999999996</v>
      </c>
      <c r="D146" s="45">
        <v>21943.89</v>
      </c>
      <c r="K146" s="44">
        <v>0.48099999999999998</v>
      </c>
      <c r="L146" s="51">
        <v>5774.67</v>
      </c>
      <c r="M146" s="50" t="str">
        <f t="shared" si="1"/>
        <v>Abaixo do limite</v>
      </c>
    </row>
    <row r="147" spans="3:13" x14ac:dyDescent="0.25">
      <c r="C147" s="44">
        <v>0.749</v>
      </c>
      <c r="D147" s="44">
        <v>43735.14</v>
      </c>
      <c r="K147" s="45">
        <v>0.48499999999999999</v>
      </c>
      <c r="L147" s="52">
        <v>5776.25</v>
      </c>
      <c r="M147" s="50" t="str">
        <f t="shared" si="1"/>
        <v>Abaixo do limite</v>
      </c>
    </row>
    <row r="148" spans="3:13" x14ac:dyDescent="0.25">
      <c r="C148" s="45">
        <v>0.76400000000000001</v>
      </c>
      <c r="D148" s="45">
        <v>28836.46</v>
      </c>
      <c r="K148" s="45">
        <v>0.48699999999999999</v>
      </c>
      <c r="L148" s="52">
        <v>5779.54</v>
      </c>
      <c r="M148" s="50" t="str">
        <f t="shared" si="1"/>
        <v>Abaixo do limite</v>
      </c>
    </row>
    <row r="149" spans="3:13" x14ac:dyDescent="0.25">
      <c r="C149" s="44">
        <v>0.752</v>
      </c>
      <c r="D149" s="44">
        <v>29997.09</v>
      </c>
      <c r="K149" s="44">
        <v>0.49299999999999999</v>
      </c>
      <c r="L149" s="51">
        <v>5782.96</v>
      </c>
      <c r="M149" s="50" t="str">
        <f t="shared" si="1"/>
        <v>Abaixo do limite</v>
      </c>
    </row>
    <row r="150" spans="3:13" x14ac:dyDescent="0.25">
      <c r="C150" s="45">
        <v>0.748</v>
      </c>
      <c r="D150" s="45">
        <v>50727.72</v>
      </c>
      <c r="K150" s="45">
        <v>0.56599999999999995</v>
      </c>
      <c r="L150" s="52">
        <v>5785.11</v>
      </c>
      <c r="M150" s="50" t="str">
        <f t="shared" si="1"/>
        <v>Abaixo do limite</v>
      </c>
    </row>
    <row r="151" spans="3:13" x14ac:dyDescent="0.25">
      <c r="C151" s="44">
        <v>0.76200000000000001</v>
      </c>
      <c r="D151" s="44">
        <v>36842.26</v>
      </c>
      <c r="K151" s="44">
        <v>0.47499999999999998</v>
      </c>
      <c r="L151" s="51">
        <v>5786.45</v>
      </c>
      <c r="M151" s="50" t="str">
        <f t="shared" si="1"/>
        <v>Abaixo do limite</v>
      </c>
    </row>
    <row r="152" spans="3:13" x14ac:dyDescent="0.25">
      <c r="C152" s="45">
        <v>0.78600000000000003</v>
      </c>
      <c r="D152" s="45">
        <v>42412.58</v>
      </c>
      <c r="K152" s="45">
        <v>0.52600000000000002</v>
      </c>
      <c r="L152" s="52">
        <v>5786.86</v>
      </c>
      <c r="M152" s="50" t="str">
        <f t="shared" si="1"/>
        <v>Abaixo do limite</v>
      </c>
    </row>
    <row r="153" spans="3:13" x14ac:dyDescent="0.25">
      <c r="C153" s="44">
        <v>0.70199999999999996</v>
      </c>
      <c r="D153" s="44">
        <v>20534.71</v>
      </c>
      <c r="K153" s="45">
        <v>0.57099999999999995</v>
      </c>
      <c r="L153" s="52">
        <v>5789.39</v>
      </c>
      <c r="M153" s="50" t="str">
        <f t="shared" si="1"/>
        <v>Abaixo do limite</v>
      </c>
    </row>
    <row r="154" spans="3:13" x14ac:dyDescent="0.25">
      <c r="C154" s="45">
        <v>0.76800000000000002</v>
      </c>
      <c r="D154" s="45">
        <v>37094.870000000003</v>
      </c>
      <c r="K154" s="44">
        <v>0.499</v>
      </c>
      <c r="L154" s="51">
        <v>5789.7</v>
      </c>
      <c r="M154" s="50" t="str">
        <f t="shared" si="1"/>
        <v>Abaixo do limite</v>
      </c>
    </row>
    <row r="155" spans="3:13" x14ac:dyDescent="0.25">
      <c r="C155" s="44">
        <v>0.84</v>
      </c>
      <c r="D155" s="44">
        <v>106027</v>
      </c>
      <c r="K155" s="45">
        <v>0.53400000000000003</v>
      </c>
      <c r="L155" s="52">
        <v>5794.4</v>
      </c>
      <c r="M155" s="50" t="str">
        <f t="shared" si="1"/>
        <v>Abaixo do limite</v>
      </c>
    </row>
    <row r="156" spans="3:13" x14ac:dyDescent="0.25">
      <c r="C156" s="45">
        <v>0.74</v>
      </c>
      <c r="D156" s="45">
        <v>33665.99</v>
      </c>
      <c r="K156" s="44">
        <v>0.496</v>
      </c>
      <c r="L156" s="51">
        <v>5794.75</v>
      </c>
      <c r="M156" s="50" t="str">
        <f t="shared" si="1"/>
        <v>Abaixo do limite</v>
      </c>
    </row>
    <row r="157" spans="3:13" x14ac:dyDescent="0.25">
      <c r="C157" s="44">
        <v>0.74099999999999999</v>
      </c>
      <c r="D157" s="44">
        <v>31255.3</v>
      </c>
      <c r="K157" s="45">
        <v>0.51200000000000001</v>
      </c>
      <c r="L157" s="52">
        <v>5799.6</v>
      </c>
      <c r="M157" s="50" t="str">
        <f t="shared" si="1"/>
        <v>Abaixo do limite</v>
      </c>
    </row>
    <row r="158" spans="3:13" x14ac:dyDescent="0.25">
      <c r="C158" s="45">
        <v>0.753</v>
      </c>
      <c r="D158" s="45">
        <v>36320.620000000003</v>
      </c>
      <c r="K158" s="45">
        <v>0.57299999999999995</v>
      </c>
      <c r="L158" s="52">
        <v>5809.23</v>
      </c>
      <c r="M158" s="50" t="str">
        <f t="shared" si="1"/>
        <v>Abaixo do limite</v>
      </c>
    </row>
    <row r="159" spans="3:13" x14ac:dyDescent="0.25">
      <c r="C159" s="44">
        <v>0.68400000000000005</v>
      </c>
      <c r="D159" s="44">
        <v>13137.13</v>
      </c>
      <c r="K159" s="44">
        <v>0.48499999999999999</v>
      </c>
      <c r="L159" s="51">
        <v>5811.7</v>
      </c>
      <c r="M159" s="50" t="str">
        <f t="shared" ref="M159:M222" si="2">IF(L159&lt;$L$29,"Abaixo do limite","")</f>
        <v>Abaixo do limite</v>
      </c>
    </row>
    <row r="160" spans="3:13" x14ac:dyDescent="0.25">
      <c r="C160" s="45">
        <v>0.76700000000000002</v>
      </c>
      <c r="D160" s="45">
        <v>32110.65</v>
      </c>
      <c r="K160" s="44">
        <v>0.47899999999999998</v>
      </c>
      <c r="L160" s="51">
        <v>5812.29</v>
      </c>
      <c r="M160" s="50" t="str">
        <f t="shared" si="2"/>
        <v>Abaixo do limite</v>
      </c>
    </row>
    <row r="161" spans="3:13" x14ac:dyDescent="0.25">
      <c r="C161" s="44">
        <v>0.876</v>
      </c>
      <c r="D161" s="44">
        <v>65644.990000000005</v>
      </c>
      <c r="K161" s="45">
        <v>0.51700000000000002</v>
      </c>
      <c r="L161" s="52">
        <v>5819.47</v>
      </c>
      <c r="M161" s="50" t="str">
        <f t="shared" si="2"/>
        <v>Abaixo do limite</v>
      </c>
    </row>
    <row r="162" spans="3:13" x14ac:dyDescent="0.25">
      <c r="C162" s="45">
        <v>0.70399999999999996</v>
      </c>
      <c r="D162" s="45">
        <v>35093.699999999997</v>
      </c>
      <c r="K162" s="44">
        <v>0.55000000000000004</v>
      </c>
      <c r="L162" s="51">
        <v>5823.53</v>
      </c>
      <c r="M162" s="50" t="str">
        <f t="shared" si="2"/>
        <v>Abaixo do limite</v>
      </c>
    </row>
    <row r="163" spans="3:13" x14ac:dyDescent="0.25">
      <c r="C163" s="44">
        <v>0.755</v>
      </c>
      <c r="D163" s="44">
        <v>46860.13</v>
      </c>
      <c r="K163" s="44">
        <v>0.49099999999999999</v>
      </c>
      <c r="L163" s="51">
        <v>5824.91</v>
      </c>
      <c r="M163" s="50" t="str">
        <f t="shared" si="2"/>
        <v>Abaixo do limite</v>
      </c>
    </row>
    <row r="164" spans="3:13" x14ac:dyDescent="0.25">
      <c r="C164" s="45">
        <v>0.68100000000000005</v>
      </c>
      <c r="D164" s="45">
        <v>75103.899999999994</v>
      </c>
      <c r="K164" s="44">
        <v>0.55000000000000004</v>
      </c>
      <c r="L164" s="51">
        <v>5828.74</v>
      </c>
      <c r="M164" s="50" t="str">
        <f t="shared" si="2"/>
        <v>Abaixo do limite</v>
      </c>
    </row>
    <row r="165" spans="3:13" x14ac:dyDescent="0.25">
      <c r="C165" s="44">
        <v>0.749</v>
      </c>
      <c r="D165" s="44">
        <v>36001.599999999999</v>
      </c>
      <c r="K165" s="45">
        <v>0.55500000000000005</v>
      </c>
      <c r="L165" s="52">
        <v>5839.53</v>
      </c>
      <c r="M165" s="50" t="str">
        <f t="shared" si="2"/>
        <v>Abaixo do limite</v>
      </c>
    </row>
    <row r="166" spans="3:13" x14ac:dyDescent="0.25">
      <c r="C166" s="45">
        <v>0.69199999999999995</v>
      </c>
      <c r="D166" s="45">
        <v>19491.3</v>
      </c>
      <c r="K166" s="45">
        <v>0.51400000000000001</v>
      </c>
      <c r="L166" s="52">
        <v>5850.33</v>
      </c>
      <c r="M166" s="50" t="str">
        <f t="shared" si="2"/>
        <v>Abaixo do limite</v>
      </c>
    </row>
    <row r="167" spans="3:13" x14ac:dyDescent="0.25">
      <c r="C167" s="44">
        <v>0.79</v>
      </c>
      <c r="D167" s="44">
        <v>34339.019999999997</v>
      </c>
      <c r="K167" s="44">
        <v>0.51700000000000002</v>
      </c>
      <c r="L167" s="51">
        <v>5851.5</v>
      </c>
      <c r="M167" s="50" t="str">
        <f t="shared" si="2"/>
        <v>Abaixo do limite</v>
      </c>
    </row>
    <row r="168" spans="3:13" x14ac:dyDescent="0.25">
      <c r="C168" s="45">
        <v>0.78100000000000003</v>
      </c>
      <c r="D168" s="45">
        <v>31360.720000000001</v>
      </c>
      <c r="K168" s="45">
        <v>0.48899999999999999</v>
      </c>
      <c r="L168" s="52">
        <v>5856.58</v>
      </c>
      <c r="M168" s="50" t="str">
        <f t="shared" si="2"/>
        <v>Abaixo do limite</v>
      </c>
    </row>
    <row r="169" spans="3:13" x14ac:dyDescent="0.25">
      <c r="C169" s="44">
        <v>0.76800000000000002</v>
      </c>
      <c r="D169" s="44">
        <v>29873.78</v>
      </c>
      <c r="K169" s="45">
        <v>0.54100000000000004</v>
      </c>
      <c r="L169" s="52">
        <v>5861.52</v>
      </c>
      <c r="M169" s="50" t="str">
        <f t="shared" si="2"/>
        <v>Abaixo do limite</v>
      </c>
    </row>
    <row r="170" spans="3:13" x14ac:dyDescent="0.25">
      <c r="C170" s="45">
        <v>0.79400000000000004</v>
      </c>
      <c r="D170" s="45">
        <v>41682.639999999999</v>
      </c>
      <c r="K170" s="44">
        <v>0.52600000000000002</v>
      </c>
      <c r="L170" s="51">
        <v>5863.9</v>
      </c>
      <c r="M170" s="50" t="str">
        <f t="shared" si="2"/>
        <v>Abaixo do limite</v>
      </c>
    </row>
    <row r="171" spans="3:13" x14ac:dyDescent="0.25">
      <c r="C171" s="44">
        <v>0.755</v>
      </c>
      <c r="D171" s="44">
        <v>38499.31</v>
      </c>
      <c r="K171" s="45">
        <v>0.53500000000000003</v>
      </c>
      <c r="L171" s="52">
        <v>5873.19</v>
      </c>
      <c r="M171" s="50" t="str">
        <f t="shared" si="2"/>
        <v>Abaixo do limite</v>
      </c>
    </row>
    <row r="172" spans="3:13" x14ac:dyDescent="0.25">
      <c r="C172" s="45">
        <v>0.71399999999999997</v>
      </c>
      <c r="D172" s="45">
        <v>20207.310000000001</v>
      </c>
      <c r="K172" s="44">
        <v>0.54400000000000004</v>
      </c>
      <c r="L172" s="51">
        <v>5875.61</v>
      </c>
      <c r="M172" s="50" t="str">
        <f t="shared" si="2"/>
        <v>Abaixo do limite</v>
      </c>
    </row>
    <row r="173" spans="3:13" x14ac:dyDescent="0.25">
      <c r="C173" s="44">
        <v>0.752</v>
      </c>
      <c r="D173" s="44">
        <v>26590.27</v>
      </c>
      <c r="K173" s="44">
        <v>0.55400000000000005</v>
      </c>
      <c r="L173" s="51">
        <v>5880.13</v>
      </c>
      <c r="M173" s="50" t="str">
        <f t="shared" si="2"/>
        <v>Abaixo do limite</v>
      </c>
    </row>
    <row r="174" spans="3:13" x14ac:dyDescent="0.25">
      <c r="C174" s="45">
        <v>0.79900000000000004</v>
      </c>
      <c r="D174" s="45">
        <v>41960.75</v>
      </c>
      <c r="K174" s="44">
        <v>0.52600000000000002</v>
      </c>
      <c r="L174" s="51">
        <v>5881.41</v>
      </c>
      <c r="M174" s="50" t="str">
        <f t="shared" si="2"/>
        <v>Abaixo do limite</v>
      </c>
    </row>
    <row r="175" spans="3:13" x14ac:dyDescent="0.25">
      <c r="C175" s="44">
        <v>0.72</v>
      </c>
      <c r="D175" s="44">
        <v>26346.46</v>
      </c>
      <c r="K175" s="45">
        <v>0.628</v>
      </c>
      <c r="L175" s="52">
        <v>5881.54</v>
      </c>
      <c r="M175" s="50" t="str">
        <f t="shared" si="2"/>
        <v>Abaixo do limite</v>
      </c>
    </row>
    <row r="176" spans="3:13" x14ac:dyDescent="0.25">
      <c r="C176" s="45">
        <v>0.753</v>
      </c>
      <c r="D176" s="45">
        <v>24191.34</v>
      </c>
      <c r="K176" s="44">
        <v>0.52700000000000002</v>
      </c>
      <c r="L176" s="51">
        <v>5882.43</v>
      </c>
      <c r="M176" s="50" t="str">
        <f t="shared" si="2"/>
        <v>Abaixo do limite</v>
      </c>
    </row>
    <row r="177" spans="3:13" x14ac:dyDescent="0.25">
      <c r="C177" s="44">
        <v>0.68100000000000005</v>
      </c>
      <c r="D177" s="44">
        <v>17880.189999999999</v>
      </c>
      <c r="K177" s="44">
        <v>0.57199999999999995</v>
      </c>
      <c r="L177" s="51">
        <v>5885.39</v>
      </c>
      <c r="M177" s="50" t="str">
        <f t="shared" si="2"/>
        <v>Abaixo do limite</v>
      </c>
    </row>
    <row r="178" spans="3:13" x14ac:dyDescent="0.25">
      <c r="C178" s="45">
        <v>0.74299999999999999</v>
      </c>
      <c r="D178" s="45">
        <v>33969.57</v>
      </c>
      <c r="K178" s="44">
        <v>0.56699999999999995</v>
      </c>
      <c r="L178" s="51">
        <v>5893.9</v>
      </c>
      <c r="M178" s="50" t="str">
        <f t="shared" si="2"/>
        <v>Abaixo do limite</v>
      </c>
    </row>
    <row r="179" spans="3:13" x14ac:dyDescent="0.25">
      <c r="C179" s="44">
        <v>0.77600000000000002</v>
      </c>
      <c r="D179" s="44">
        <v>30716.49</v>
      </c>
      <c r="K179" s="44">
        <v>0.57199999999999995</v>
      </c>
      <c r="L179" s="51">
        <v>5920.69</v>
      </c>
      <c r="M179" s="50" t="str">
        <f t="shared" si="2"/>
        <v>Abaixo do limite</v>
      </c>
    </row>
    <row r="180" spans="3:13" x14ac:dyDescent="0.25">
      <c r="C180" s="45">
        <v>0.76900000000000002</v>
      </c>
      <c r="D180" s="45">
        <v>58559.74</v>
      </c>
      <c r="K180" s="44">
        <v>0.57099999999999995</v>
      </c>
      <c r="L180" s="51">
        <v>5927.57</v>
      </c>
      <c r="M180" s="50" t="str">
        <f t="shared" si="2"/>
        <v>Abaixo do limite</v>
      </c>
    </row>
    <row r="181" spans="3:13" x14ac:dyDescent="0.25">
      <c r="C181" s="44">
        <v>0.71599999999999997</v>
      </c>
      <c r="D181" s="44">
        <v>138153.22</v>
      </c>
      <c r="K181" s="44">
        <v>0.48099999999999998</v>
      </c>
      <c r="L181" s="51">
        <v>5928.25</v>
      </c>
      <c r="M181" s="50" t="str">
        <f t="shared" si="2"/>
        <v>Abaixo do limite</v>
      </c>
    </row>
    <row r="182" spans="3:13" x14ac:dyDescent="0.25">
      <c r="C182" s="45">
        <v>0.754</v>
      </c>
      <c r="D182" s="45">
        <v>48937.78</v>
      </c>
      <c r="K182" s="44">
        <v>0.49399999999999999</v>
      </c>
      <c r="L182" s="51">
        <v>5929.38</v>
      </c>
      <c r="M182" s="50" t="str">
        <f t="shared" si="2"/>
        <v>Abaixo do limite</v>
      </c>
    </row>
    <row r="183" spans="3:13" x14ac:dyDescent="0.25">
      <c r="C183" s="44">
        <v>0.77100000000000002</v>
      </c>
      <c r="D183" s="44">
        <v>27921.64</v>
      </c>
      <c r="K183" s="45">
        <v>0.52400000000000002</v>
      </c>
      <c r="L183" s="52">
        <v>5934.6</v>
      </c>
      <c r="M183" s="50" t="str">
        <f t="shared" si="2"/>
        <v>Abaixo do limite</v>
      </c>
    </row>
    <row r="184" spans="3:13" x14ac:dyDescent="0.25">
      <c r="C184" s="44">
        <v>0.74199999999999999</v>
      </c>
      <c r="D184" s="44">
        <v>31042.95</v>
      </c>
      <c r="K184" s="45">
        <v>0.53700000000000003</v>
      </c>
      <c r="L184" s="52">
        <v>5946.04</v>
      </c>
      <c r="M184" s="50" t="str">
        <f t="shared" si="2"/>
        <v>Abaixo do limite</v>
      </c>
    </row>
    <row r="185" spans="3:13" x14ac:dyDescent="0.25">
      <c r="C185" s="45">
        <v>0.80500000000000005</v>
      </c>
      <c r="D185" s="45">
        <v>47657.58</v>
      </c>
      <c r="K185" s="45">
        <v>0.51800000000000002</v>
      </c>
      <c r="L185" s="52">
        <v>5946.54</v>
      </c>
      <c r="M185" s="50" t="str">
        <f t="shared" si="2"/>
        <v>Abaixo do limite</v>
      </c>
    </row>
    <row r="186" spans="3:13" x14ac:dyDescent="0.25">
      <c r="C186" s="44">
        <v>0.78800000000000003</v>
      </c>
      <c r="D186" s="44">
        <v>44580.54</v>
      </c>
      <c r="K186" s="45">
        <v>0.55900000000000005</v>
      </c>
      <c r="L186" s="52">
        <v>5949.44</v>
      </c>
      <c r="M186" s="50" t="str">
        <f t="shared" si="2"/>
        <v>Abaixo do limite</v>
      </c>
    </row>
    <row r="187" spans="3:13" x14ac:dyDescent="0.25">
      <c r="C187" s="45">
        <v>0.76500000000000001</v>
      </c>
      <c r="D187" s="45">
        <v>37186.74</v>
      </c>
      <c r="K187" s="44">
        <v>0.50700000000000001</v>
      </c>
      <c r="L187" s="51">
        <v>5953.26</v>
      </c>
      <c r="M187" s="50" t="str">
        <f t="shared" si="2"/>
        <v>Abaixo do limite</v>
      </c>
    </row>
    <row r="188" spans="3:13" x14ac:dyDescent="0.25">
      <c r="C188" s="44">
        <v>0.85399999999999998</v>
      </c>
      <c r="D188" s="44">
        <v>37429.03</v>
      </c>
      <c r="K188" s="44">
        <v>0.56100000000000005</v>
      </c>
      <c r="L188" s="51">
        <v>5956.45</v>
      </c>
      <c r="M188" s="50" t="str">
        <f t="shared" si="2"/>
        <v>Abaixo do limite</v>
      </c>
    </row>
    <row r="189" spans="3:13" x14ac:dyDescent="0.25">
      <c r="C189" s="45">
        <v>0.75</v>
      </c>
      <c r="D189" s="45">
        <v>46737.42</v>
      </c>
      <c r="K189" s="44">
        <v>0.48399999999999999</v>
      </c>
      <c r="L189" s="51">
        <v>5957.86</v>
      </c>
      <c r="M189" s="50" t="str">
        <f t="shared" si="2"/>
        <v>Abaixo do limite</v>
      </c>
    </row>
    <row r="190" spans="3:13" x14ac:dyDescent="0.25">
      <c r="C190" s="44">
        <v>0.77800000000000002</v>
      </c>
      <c r="D190" s="44">
        <v>35019.919999999998</v>
      </c>
      <c r="K190" s="45">
        <v>0.53200000000000003</v>
      </c>
      <c r="L190" s="52">
        <v>5961.39</v>
      </c>
      <c r="M190" s="50" t="str">
        <f t="shared" si="2"/>
        <v>Abaixo do limite</v>
      </c>
    </row>
    <row r="191" spans="3:13" x14ac:dyDescent="0.25">
      <c r="C191" s="45">
        <v>0.76200000000000001</v>
      </c>
      <c r="D191" s="45">
        <v>50234.49</v>
      </c>
      <c r="K191" s="44">
        <v>0.495</v>
      </c>
      <c r="L191" s="51">
        <v>5973.86</v>
      </c>
      <c r="M191" s="50" t="str">
        <f t="shared" si="2"/>
        <v>Abaixo do limite</v>
      </c>
    </row>
    <row r="192" spans="3:13" x14ac:dyDescent="0.25">
      <c r="C192" s="44">
        <v>0.74</v>
      </c>
      <c r="D192" s="44">
        <v>47636.4</v>
      </c>
      <c r="K192" s="45">
        <v>0.51500000000000001</v>
      </c>
      <c r="L192" s="52">
        <v>5975.48</v>
      </c>
      <c r="M192" s="50" t="str">
        <f t="shared" si="2"/>
        <v>Abaixo do limite</v>
      </c>
    </row>
    <row r="193" spans="3:13" x14ac:dyDescent="0.25">
      <c r="C193" s="45">
        <v>0.76400000000000001</v>
      </c>
      <c r="D193" s="45">
        <v>25424.12</v>
      </c>
      <c r="K193" s="44">
        <v>0.53900000000000003</v>
      </c>
      <c r="L193" s="51">
        <v>5980.19</v>
      </c>
      <c r="M193" s="50" t="str">
        <f t="shared" si="2"/>
        <v>Abaixo do limite</v>
      </c>
    </row>
    <row r="194" spans="3:13" x14ac:dyDescent="0.25">
      <c r="C194" s="44">
        <v>0.74099999999999999</v>
      </c>
      <c r="D194" s="44">
        <v>20221.63</v>
      </c>
      <c r="K194" s="45">
        <v>0.51400000000000001</v>
      </c>
      <c r="L194" s="52">
        <v>5984.36</v>
      </c>
      <c r="M194" s="50" t="str">
        <f t="shared" si="2"/>
        <v>Abaixo do limite</v>
      </c>
    </row>
    <row r="195" spans="3:13" x14ac:dyDescent="0.25">
      <c r="C195" s="45">
        <v>0.72</v>
      </c>
      <c r="D195" s="45">
        <v>37088.81</v>
      </c>
      <c r="K195" s="45">
        <v>0.50800000000000001</v>
      </c>
      <c r="L195" s="52">
        <v>5987.79</v>
      </c>
      <c r="M195" s="50" t="str">
        <f t="shared" si="2"/>
        <v>Abaixo do limite</v>
      </c>
    </row>
    <row r="196" spans="3:13" x14ac:dyDescent="0.25">
      <c r="C196" s="44">
        <v>0.69499999999999995</v>
      </c>
      <c r="D196" s="44">
        <v>17160.36</v>
      </c>
      <c r="K196" s="44">
        <v>0.57499999999999996</v>
      </c>
      <c r="L196" s="51">
        <v>5989.27</v>
      </c>
      <c r="M196" s="50" t="str">
        <f t="shared" si="2"/>
        <v>Abaixo do limite</v>
      </c>
    </row>
    <row r="197" spans="3:13" x14ac:dyDescent="0.25">
      <c r="C197" s="45">
        <v>0.74299999999999999</v>
      </c>
      <c r="D197" s="45">
        <v>27389.84</v>
      </c>
      <c r="K197" s="44">
        <v>0.51500000000000001</v>
      </c>
      <c r="L197" s="51">
        <v>5992.19</v>
      </c>
      <c r="M197" s="50" t="str">
        <f t="shared" si="2"/>
        <v>Abaixo do limite</v>
      </c>
    </row>
    <row r="198" spans="3:13" x14ac:dyDescent="0.25">
      <c r="C198" s="44">
        <v>0.755</v>
      </c>
      <c r="D198" s="44">
        <v>40433.370000000003</v>
      </c>
      <c r="K198" s="45">
        <v>0.499</v>
      </c>
      <c r="L198" s="52">
        <v>5995.44</v>
      </c>
      <c r="M198" s="50" t="str">
        <f t="shared" si="2"/>
        <v>Abaixo do limite</v>
      </c>
    </row>
    <row r="199" spans="3:13" x14ac:dyDescent="0.25">
      <c r="C199" s="45">
        <v>0.8</v>
      </c>
      <c r="D199" s="45">
        <v>314637.69</v>
      </c>
      <c r="K199" s="44">
        <v>0.52900000000000003</v>
      </c>
      <c r="L199" s="51">
        <v>5996.43</v>
      </c>
      <c r="M199" s="50" t="str">
        <f t="shared" si="2"/>
        <v>Abaixo do limite</v>
      </c>
    </row>
    <row r="200" spans="3:13" x14ac:dyDescent="0.25">
      <c r="C200" s="44">
        <v>0.72099999999999997</v>
      </c>
      <c r="D200" s="44">
        <v>13218.19</v>
      </c>
      <c r="K200" s="45">
        <v>0.57999999999999996</v>
      </c>
      <c r="L200" s="52">
        <v>5998.42</v>
      </c>
      <c r="M200" s="50" t="str">
        <f t="shared" si="2"/>
        <v>Abaixo do limite</v>
      </c>
    </row>
    <row r="201" spans="3:13" x14ac:dyDescent="0.25">
      <c r="C201" s="45">
        <v>0.75700000000000001</v>
      </c>
      <c r="D201" s="45">
        <v>22428.25</v>
      </c>
      <c r="K201" s="44">
        <v>0.55300000000000005</v>
      </c>
      <c r="L201" s="51">
        <v>6000.32</v>
      </c>
      <c r="M201" s="50" t="str">
        <f t="shared" si="2"/>
        <v>Abaixo do limite</v>
      </c>
    </row>
    <row r="202" spans="3:13" x14ac:dyDescent="0.25">
      <c r="C202" s="44">
        <v>0.755</v>
      </c>
      <c r="D202" s="44">
        <v>53864.05</v>
      </c>
      <c r="K202" s="45">
        <v>0.501</v>
      </c>
      <c r="L202" s="52">
        <v>6006.93</v>
      </c>
      <c r="M202" s="50" t="str">
        <f t="shared" si="2"/>
        <v>Abaixo do limite</v>
      </c>
    </row>
    <row r="203" spans="3:13" x14ac:dyDescent="0.25">
      <c r="C203" s="45">
        <v>0.749</v>
      </c>
      <c r="D203" s="45">
        <v>24947.07</v>
      </c>
      <c r="K203" s="44">
        <v>0.52100000000000002</v>
      </c>
      <c r="L203" s="51">
        <v>6009.56</v>
      </c>
      <c r="M203" s="50" t="str">
        <f t="shared" si="2"/>
        <v>Abaixo do limite</v>
      </c>
    </row>
    <row r="204" spans="3:13" x14ac:dyDescent="0.25">
      <c r="C204" s="44">
        <v>0.73599999999999999</v>
      </c>
      <c r="D204" s="44">
        <v>15735.75</v>
      </c>
      <c r="K204" s="44">
        <v>0.52100000000000002</v>
      </c>
      <c r="L204" s="51">
        <v>6010.79</v>
      </c>
      <c r="M204" s="50" t="str">
        <f t="shared" si="2"/>
        <v>Abaixo do limite</v>
      </c>
    </row>
    <row r="205" spans="3:13" x14ac:dyDescent="0.25">
      <c r="C205" s="45">
        <v>0.72799999999999998</v>
      </c>
      <c r="D205" s="45">
        <v>29339.86</v>
      </c>
      <c r="K205" s="44">
        <v>0.54100000000000004</v>
      </c>
      <c r="L205" s="51">
        <v>6015.2</v>
      </c>
      <c r="M205" s="50" t="str">
        <f t="shared" si="2"/>
        <v>Abaixo do limite</v>
      </c>
    </row>
    <row r="206" spans="3:13" x14ac:dyDescent="0.25">
      <c r="C206" s="44">
        <v>0.79500000000000004</v>
      </c>
      <c r="D206" s="44">
        <v>24596.22</v>
      </c>
      <c r="K206" s="44">
        <v>0.53800000000000003</v>
      </c>
      <c r="L206" s="51">
        <v>6021.73</v>
      </c>
      <c r="M206" s="50" t="str">
        <f t="shared" si="2"/>
        <v>Abaixo do limite</v>
      </c>
    </row>
    <row r="207" spans="3:13" x14ac:dyDescent="0.25">
      <c r="C207" s="45">
        <v>0.72699999999999998</v>
      </c>
      <c r="D207" s="45">
        <v>36629.74</v>
      </c>
      <c r="K207" s="44">
        <v>0.53900000000000003</v>
      </c>
      <c r="L207" s="51">
        <v>6024.5</v>
      </c>
      <c r="M207" s="50" t="str">
        <f t="shared" si="2"/>
        <v>Abaixo do limite</v>
      </c>
    </row>
    <row r="208" spans="3:13" x14ac:dyDescent="0.25">
      <c r="C208" s="44">
        <v>0.72299999999999998</v>
      </c>
      <c r="D208" s="44">
        <v>19935.32</v>
      </c>
      <c r="K208" s="44">
        <v>0.53300000000000003</v>
      </c>
      <c r="L208" s="51">
        <v>6025.99</v>
      </c>
      <c r="M208" s="50" t="str">
        <f t="shared" si="2"/>
        <v>Abaixo do limite</v>
      </c>
    </row>
    <row r="209" spans="3:13" x14ac:dyDescent="0.25">
      <c r="C209" s="45">
        <v>0.86399999999999999</v>
      </c>
      <c r="D209" s="45">
        <v>82145.16</v>
      </c>
      <c r="K209" s="45">
        <v>0.53700000000000003</v>
      </c>
      <c r="L209" s="52">
        <v>6030.04</v>
      </c>
      <c r="M209" s="50" t="str">
        <f t="shared" si="2"/>
        <v>Abaixo do limite</v>
      </c>
    </row>
    <row r="210" spans="3:13" x14ac:dyDescent="0.25">
      <c r="C210" s="44">
        <v>0.77200000000000002</v>
      </c>
      <c r="D210" s="44">
        <v>29120.959999999999</v>
      </c>
      <c r="K210" s="45">
        <v>0.55500000000000005</v>
      </c>
      <c r="L210" s="52">
        <v>6031.47</v>
      </c>
      <c r="M210" s="50" t="str">
        <f t="shared" si="2"/>
        <v>Abaixo do limite</v>
      </c>
    </row>
    <row r="211" spans="3:13" x14ac:dyDescent="0.25">
      <c r="C211" s="45">
        <v>0.76400000000000001</v>
      </c>
      <c r="D211" s="45">
        <v>35347.699999999997</v>
      </c>
      <c r="K211" s="45">
        <v>0.52200000000000002</v>
      </c>
      <c r="L211" s="52">
        <v>6036.05</v>
      </c>
      <c r="M211" s="50" t="str">
        <f t="shared" si="2"/>
        <v>Abaixo do limite</v>
      </c>
    </row>
    <row r="212" spans="3:13" x14ac:dyDescent="0.25">
      <c r="C212" s="44">
        <v>0.76700000000000002</v>
      </c>
      <c r="D212" s="44">
        <v>27397.439999999999</v>
      </c>
      <c r="K212" s="45">
        <v>0.52500000000000002</v>
      </c>
      <c r="L212" s="52">
        <v>6038.62</v>
      </c>
      <c r="M212" s="50" t="str">
        <f t="shared" si="2"/>
        <v>Abaixo do limite</v>
      </c>
    </row>
    <row r="213" spans="3:13" x14ac:dyDescent="0.25">
      <c r="C213" s="45">
        <v>0.745</v>
      </c>
      <c r="D213" s="45">
        <v>41328.58</v>
      </c>
      <c r="K213" s="45">
        <v>0.53600000000000003</v>
      </c>
      <c r="L213" s="52">
        <v>6038.86</v>
      </c>
      <c r="M213" s="50" t="str">
        <f t="shared" si="2"/>
        <v>Abaixo do limite</v>
      </c>
    </row>
    <row r="214" spans="3:13" x14ac:dyDescent="0.25">
      <c r="C214" s="44">
        <v>0.66500000000000004</v>
      </c>
      <c r="D214" s="44">
        <v>18240.37</v>
      </c>
      <c r="K214" s="44">
        <v>0.53100000000000003</v>
      </c>
      <c r="L214" s="51">
        <v>6043.9</v>
      </c>
      <c r="M214" s="50" t="str">
        <f t="shared" si="2"/>
        <v>Abaixo do limite</v>
      </c>
    </row>
    <row r="215" spans="3:13" x14ac:dyDescent="0.25">
      <c r="C215" s="45">
        <v>0.68100000000000005</v>
      </c>
      <c r="D215" s="45">
        <v>17991.07</v>
      </c>
      <c r="K215" s="44">
        <v>0.501</v>
      </c>
      <c r="L215" s="51">
        <v>6044.85</v>
      </c>
      <c r="M215" s="50" t="str">
        <f t="shared" si="2"/>
        <v>Abaixo do limite</v>
      </c>
    </row>
    <row r="216" spans="3:13" x14ac:dyDescent="0.25">
      <c r="C216" s="44">
        <v>0.76600000000000001</v>
      </c>
      <c r="D216" s="44">
        <v>45441.41</v>
      </c>
      <c r="K216" s="45">
        <v>0.47399999999999998</v>
      </c>
      <c r="L216" s="52">
        <v>6046.72</v>
      </c>
      <c r="M216" s="50" t="str">
        <f t="shared" si="2"/>
        <v>Abaixo do limite</v>
      </c>
    </row>
    <row r="217" spans="3:13" x14ac:dyDescent="0.25">
      <c r="C217" s="45">
        <v>0.71599999999999997</v>
      </c>
      <c r="D217" s="45">
        <v>52570.87</v>
      </c>
      <c r="K217" s="45">
        <v>0.50800000000000001</v>
      </c>
      <c r="L217" s="52">
        <v>6048.03</v>
      </c>
      <c r="M217" s="50" t="str">
        <f t="shared" si="2"/>
        <v>Abaixo do limite</v>
      </c>
    </row>
    <row r="218" spans="3:13" x14ac:dyDescent="0.25">
      <c r="C218" s="44">
        <v>0.72199999999999998</v>
      </c>
      <c r="D218" s="44">
        <v>20522.98</v>
      </c>
      <c r="K218" s="44">
        <v>0.54</v>
      </c>
      <c r="L218" s="51">
        <v>6050.74</v>
      </c>
      <c r="M218" s="50" t="str">
        <f t="shared" si="2"/>
        <v>Abaixo do limite</v>
      </c>
    </row>
    <row r="219" spans="3:13" x14ac:dyDescent="0.25">
      <c r="C219" s="45">
        <v>0.751</v>
      </c>
      <c r="D219" s="45">
        <v>34462.699999999997</v>
      </c>
      <c r="K219" s="44">
        <v>0.56399999999999995</v>
      </c>
      <c r="L219" s="51">
        <v>6053.11</v>
      </c>
      <c r="M219" s="50" t="str">
        <f t="shared" si="2"/>
        <v>Abaixo do limite</v>
      </c>
    </row>
    <row r="220" spans="3:13" x14ac:dyDescent="0.25">
      <c r="C220" s="44">
        <v>0.751</v>
      </c>
      <c r="D220" s="44">
        <v>18885.439999999999</v>
      </c>
      <c r="K220" s="45">
        <v>0.51400000000000001</v>
      </c>
      <c r="L220" s="52">
        <v>6054.45</v>
      </c>
      <c r="M220" s="50" t="str">
        <f t="shared" si="2"/>
        <v>Abaixo do limite</v>
      </c>
    </row>
    <row r="221" spans="3:13" x14ac:dyDescent="0.25">
      <c r="C221" s="45">
        <v>0.78200000000000003</v>
      </c>
      <c r="D221" s="45">
        <v>63063.89</v>
      </c>
      <c r="K221" s="45">
        <v>0.55400000000000005</v>
      </c>
      <c r="L221" s="52">
        <v>6055.35</v>
      </c>
      <c r="M221" s="50" t="str">
        <f t="shared" si="2"/>
        <v>Abaixo do limite</v>
      </c>
    </row>
    <row r="222" spans="3:13" x14ac:dyDescent="0.25">
      <c r="C222" s="44">
        <v>0.78</v>
      </c>
      <c r="D222" s="44">
        <v>48680.71</v>
      </c>
      <c r="K222" s="44">
        <v>0.47599999999999998</v>
      </c>
      <c r="L222" s="51">
        <v>6066.21</v>
      </c>
      <c r="M222" s="50" t="str">
        <f t="shared" si="2"/>
        <v>Abaixo do limite</v>
      </c>
    </row>
    <row r="223" spans="3:13" x14ac:dyDescent="0.25">
      <c r="C223" s="45">
        <v>0.73699999999999999</v>
      </c>
      <c r="D223" s="45">
        <v>28964.87</v>
      </c>
      <c r="K223" s="45">
        <v>0.58799999999999997</v>
      </c>
      <c r="L223" s="52">
        <v>6066.89</v>
      </c>
      <c r="M223" s="50" t="str">
        <f t="shared" ref="M223:M286" si="3">IF(L223&lt;$L$29,"Abaixo do limite","")</f>
        <v>Abaixo do limite</v>
      </c>
    </row>
    <row r="224" spans="3:13" x14ac:dyDescent="0.25">
      <c r="C224" s="44">
        <v>0.71899999999999997</v>
      </c>
      <c r="D224" s="44">
        <v>45386.68</v>
      </c>
      <c r="K224" s="45">
        <v>0.54500000000000004</v>
      </c>
      <c r="L224" s="52">
        <v>6067.69</v>
      </c>
      <c r="M224" s="50" t="str">
        <f t="shared" si="3"/>
        <v>Abaixo do limite</v>
      </c>
    </row>
    <row r="225" spans="3:13" x14ac:dyDescent="0.25">
      <c r="C225" s="45">
        <v>0.76600000000000001</v>
      </c>
      <c r="D225" s="45">
        <v>27229.67</v>
      </c>
      <c r="K225" s="45">
        <v>0.53500000000000003</v>
      </c>
      <c r="L225" s="52">
        <v>6068.39</v>
      </c>
      <c r="M225" s="50" t="str">
        <f t="shared" si="3"/>
        <v>Abaixo do limite</v>
      </c>
    </row>
    <row r="226" spans="3:13" x14ac:dyDescent="0.25">
      <c r="C226" s="44">
        <v>0.75600000000000001</v>
      </c>
      <c r="D226" s="44">
        <v>41444.67</v>
      </c>
      <c r="K226" s="45">
        <v>0.57899999999999996</v>
      </c>
      <c r="L226" s="52">
        <v>6071.98</v>
      </c>
      <c r="M226" s="50" t="str">
        <f t="shared" si="3"/>
        <v>Abaixo do limite</v>
      </c>
    </row>
    <row r="227" spans="3:13" x14ac:dyDescent="0.25">
      <c r="C227" s="45">
        <v>0.70399999999999996</v>
      </c>
      <c r="D227" s="45">
        <v>13515.27</v>
      </c>
      <c r="K227" s="45">
        <v>0.53300000000000003</v>
      </c>
      <c r="L227" s="52">
        <v>6080.24</v>
      </c>
      <c r="M227" s="50" t="str">
        <f t="shared" si="3"/>
        <v>Abaixo do limite</v>
      </c>
    </row>
    <row r="228" spans="3:13" x14ac:dyDescent="0.25">
      <c r="C228" s="44">
        <v>0.752</v>
      </c>
      <c r="D228" s="44">
        <v>36816.67</v>
      </c>
      <c r="K228" s="45">
        <v>0.50800000000000001</v>
      </c>
      <c r="L228" s="52">
        <v>6083.36</v>
      </c>
      <c r="M228" s="50" t="str">
        <f t="shared" si="3"/>
        <v>Abaixo do limite</v>
      </c>
    </row>
    <row r="229" spans="3:13" x14ac:dyDescent="0.25">
      <c r="C229" s="45">
        <v>0.76700000000000002</v>
      </c>
      <c r="D229" s="45">
        <v>46512.31</v>
      </c>
      <c r="K229" s="45">
        <v>0.53700000000000003</v>
      </c>
      <c r="L229" s="52">
        <v>6086.96</v>
      </c>
      <c r="M229" s="50" t="str">
        <f t="shared" si="3"/>
        <v>Abaixo do limite</v>
      </c>
    </row>
    <row r="230" spans="3:13" x14ac:dyDescent="0.25">
      <c r="C230" s="44">
        <v>0.76500000000000001</v>
      </c>
      <c r="D230" s="44">
        <v>28920.639999999999</v>
      </c>
      <c r="K230" s="44">
        <v>0.496</v>
      </c>
      <c r="L230" s="51">
        <v>6089.15</v>
      </c>
      <c r="M230" s="50" t="str">
        <f t="shared" si="3"/>
        <v>Abaixo do limite</v>
      </c>
    </row>
    <row r="231" spans="3:13" x14ac:dyDescent="0.25">
      <c r="C231" s="45">
        <v>0.73299999999999998</v>
      </c>
      <c r="D231" s="45">
        <v>54723.35</v>
      </c>
      <c r="K231" s="45">
        <v>0.48599999999999999</v>
      </c>
      <c r="L231" s="52">
        <v>6091.48</v>
      </c>
      <c r="M231" s="50" t="str">
        <f t="shared" si="3"/>
        <v>Abaixo do limite</v>
      </c>
    </row>
    <row r="232" spans="3:13" x14ac:dyDescent="0.25">
      <c r="C232" s="44">
        <v>0.73099999999999998</v>
      </c>
      <c r="D232" s="44">
        <v>16045.55</v>
      </c>
      <c r="K232" s="44">
        <v>0.51200000000000001</v>
      </c>
      <c r="L232" s="51">
        <v>6094.36</v>
      </c>
      <c r="M232" s="50" t="str">
        <f t="shared" si="3"/>
        <v>Abaixo do limite</v>
      </c>
    </row>
    <row r="233" spans="3:13" x14ac:dyDescent="0.25">
      <c r="C233" s="45">
        <v>0.82299999999999995</v>
      </c>
      <c r="D233" s="45">
        <v>50765.38</v>
      </c>
      <c r="K233" s="45">
        <v>0.56100000000000005</v>
      </c>
      <c r="L233" s="52">
        <v>6097.84</v>
      </c>
      <c r="M233" s="50" t="str">
        <f t="shared" si="3"/>
        <v>Abaixo do limite</v>
      </c>
    </row>
    <row r="234" spans="3:13" x14ac:dyDescent="0.25">
      <c r="C234" s="44">
        <v>0.76100000000000001</v>
      </c>
      <c r="D234" s="44">
        <v>55521.78</v>
      </c>
      <c r="K234" s="45">
        <v>0.54700000000000004</v>
      </c>
      <c r="L234" s="52">
        <v>6099.04</v>
      </c>
      <c r="M234" s="50" t="str">
        <f t="shared" si="3"/>
        <v>Abaixo do limite</v>
      </c>
    </row>
    <row r="235" spans="3:13" x14ac:dyDescent="0.25">
      <c r="C235" s="45">
        <v>0.78200000000000003</v>
      </c>
      <c r="D235" s="45">
        <v>63536.14</v>
      </c>
      <c r="K235" s="45">
        <v>0.53500000000000003</v>
      </c>
      <c r="L235" s="52">
        <v>6099.05</v>
      </c>
      <c r="M235" s="50" t="str">
        <f t="shared" si="3"/>
        <v>Abaixo do limite</v>
      </c>
    </row>
    <row r="236" spans="3:13" x14ac:dyDescent="0.25">
      <c r="C236" s="44">
        <v>0.76200000000000001</v>
      </c>
      <c r="D236" s="44">
        <v>55070.04</v>
      </c>
      <c r="K236" s="45">
        <v>0.54</v>
      </c>
      <c r="L236" s="52">
        <v>6100.47</v>
      </c>
      <c r="M236" s="50" t="str">
        <f t="shared" si="3"/>
        <v>Abaixo do limite</v>
      </c>
    </row>
    <row r="237" spans="3:13" x14ac:dyDescent="0.25">
      <c r="C237" s="45">
        <v>0.755</v>
      </c>
      <c r="D237" s="45">
        <v>29930.95</v>
      </c>
      <c r="K237" s="45">
        <v>0.53300000000000003</v>
      </c>
      <c r="L237" s="52">
        <v>6102.62</v>
      </c>
      <c r="M237" s="50" t="str">
        <f t="shared" si="3"/>
        <v>Abaixo do limite</v>
      </c>
    </row>
    <row r="238" spans="3:13" x14ac:dyDescent="0.25">
      <c r="C238" s="44">
        <v>0.68500000000000005</v>
      </c>
      <c r="D238" s="44">
        <v>15607.47</v>
      </c>
      <c r="K238" s="44">
        <v>0.48</v>
      </c>
      <c r="L238" s="51">
        <v>6102.82</v>
      </c>
      <c r="M238" s="50" t="str">
        <f t="shared" si="3"/>
        <v>Abaixo do limite</v>
      </c>
    </row>
    <row r="239" spans="3:13" x14ac:dyDescent="0.25">
      <c r="C239" s="45">
        <v>0.71099999999999997</v>
      </c>
      <c r="D239" s="45">
        <v>26937.68</v>
      </c>
      <c r="K239" s="45">
        <v>0.55900000000000005</v>
      </c>
      <c r="L239" s="52">
        <v>6110.14</v>
      </c>
      <c r="M239" s="50" t="str">
        <f t="shared" si="3"/>
        <v>Abaixo do limite</v>
      </c>
    </row>
    <row r="240" spans="3:13" x14ac:dyDescent="0.25">
      <c r="C240" s="44">
        <v>0.72899999999999998</v>
      </c>
      <c r="D240" s="44">
        <v>29326.69</v>
      </c>
      <c r="K240" s="44">
        <v>0.51500000000000001</v>
      </c>
      <c r="L240" s="51">
        <v>6113.02</v>
      </c>
      <c r="M240" s="50" t="str">
        <f t="shared" si="3"/>
        <v>Abaixo do limite</v>
      </c>
    </row>
    <row r="241" spans="3:13" x14ac:dyDescent="0.25">
      <c r="C241" s="45">
        <v>0.72699999999999998</v>
      </c>
      <c r="D241" s="45">
        <v>22023.63</v>
      </c>
      <c r="K241" s="45">
        <v>0.52400000000000002</v>
      </c>
      <c r="L241" s="52">
        <v>6113.39</v>
      </c>
      <c r="M241" s="50" t="str">
        <f t="shared" si="3"/>
        <v>Abaixo do limite</v>
      </c>
    </row>
    <row r="242" spans="3:13" x14ac:dyDescent="0.25">
      <c r="C242" s="44">
        <v>0.69899999999999995</v>
      </c>
      <c r="D242" s="44">
        <v>22786.720000000001</v>
      </c>
      <c r="K242" s="45">
        <v>0.51900000000000002</v>
      </c>
      <c r="L242" s="52">
        <v>6115.72</v>
      </c>
      <c r="M242" s="50" t="str">
        <f t="shared" si="3"/>
        <v>Abaixo do limite</v>
      </c>
    </row>
    <row r="243" spans="3:13" x14ac:dyDescent="0.25">
      <c r="C243" s="45">
        <v>0.746</v>
      </c>
      <c r="D243" s="45">
        <v>28964.09</v>
      </c>
      <c r="K243" s="44">
        <v>0.52700000000000002</v>
      </c>
      <c r="L243" s="51">
        <v>6116.46</v>
      </c>
      <c r="M243" s="50" t="str">
        <f t="shared" si="3"/>
        <v>Abaixo do limite</v>
      </c>
    </row>
    <row r="244" spans="3:13" x14ac:dyDescent="0.25">
      <c r="C244" s="44">
        <v>0.73499999999999999</v>
      </c>
      <c r="D244" s="44">
        <v>23100.59</v>
      </c>
      <c r="K244" s="44">
        <v>0.53600000000000003</v>
      </c>
      <c r="L244" s="51">
        <v>6118.06</v>
      </c>
      <c r="M244" s="50" t="str">
        <f t="shared" si="3"/>
        <v>Abaixo do limite</v>
      </c>
    </row>
    <row r="245" spans="3:13" x14ac:dyDescent="0.25">
      <c r="C245" s="45">
        <v>0.74399999999999999</v>
      </c>
      <c r="D245" s="45">
        <v>40477.15</v>
      </c>
      <c r="K245" s="44">
        <v>0.56399999999999995</v>
      </c>
      <c r="L245" s="51">
        <v>6120.15</v>
      </c>
      <c r="M245" s="50" t="str">
        <f t="shared" si="3"/>
        <v>Abaixo do limite</v>
      </c>
    </row>
    <row r="246" spans="3:13" x14ac:dyDescent="0.25">
      <c r="C246" s="44">
        <v>0.78300000000000003</v>
      </c>
      <c r="D246" s="44">
        <v>44752.07</v>
      </c>
      <c r="K246" s="45">
        <v>0.55300000000000005</v>
      </c>
      <c r="L246" s="52">
        <v>6123.69</v>
      </c>
      <c r="M246" s="50" t="str">
        <f t="shared" si="3"/>
        <v>Abaixo do limite</v>
      </c>
    </row>
    <row r="247" spans="3:13" x14ac:dyDescent="0.25">
      <c r="C247" s="45">
        <v>0.751</v>
      </c>
      <c r="D247" s="45">
        <v>28025.47</v>
      </c>
      <c r="K247" s="44">
        <v>0.53700000000000003</v>
      </c>
      <c r="L247" s="51">
        <v>6125.79</v>
      </c>
      <c r="M247" s="50" t="str">
        <f t="shared" si="3"/>
        <v>Abaixo do limite</v>
      </c>
    </row>
    <row r="248" spans="3:13" x14ac:dyDescent="0.25">
      <c r="C248" s="44">
        <v>0.71699999999999997</v>
      </c>
      <c r="D248" s="44">
        <v>26291.19</v>
      </c>
      <c r="K248" s="44">
        <v>0.51700000000000002</v>
      </c>
      <c r="L248" s="51">
        <v>6128.98</v>
      </c>
      <c r="M248" s="50" t="str">
        <f t="shared" si="3"/>
        <v>Abaixo do limite</v>
      </c>
    </row>
    <row r="249" spans="3:13" x14ac:dyDescent="0.25">
      <c r="C249" s="45">
        <v>0.78800000000000003</v>
      </c>
      <c r="D249" s="45">
        <v>32903.9</v>
      </c>
      <c r="K249" s="45">
        <v>0.52400000000000002</v>
      </c>
      <c r="L249" s="52">
        <v>6135.31</v>
      </c>
      <c r="M249" s="50" t="str">
        <f t="shared" si="3"/>
        <v>Abaixo do limite</v>
      </c>
    </row>
    <row r="250" spans="3:13" x14ac:dyDescent="0.25">
      <c r="C250" s="44">
        <v>0.74099999999999999</v>
      </c>
      <c r="D250" s="44">
        <v>22541.31</v>
      </c>
      <c r="K250" s="44">
        <v>0.57299999999999995</v>
      </c>
      <c r="L250" s="51">
        <v>6138.91</v>
      </c>
      <c r="M250" s="50" t="str">
        <f t="shared" si="3"/>
        <v>Abaixo do limite</v>
      </c>
    </row>
    <row r="251" spans="3:13" x14ac:dyDescent="0.25">
      <c r="C251" s="45">
        <v>0.78200000000000003</v>
      </c>
      <c r="D251" s="45">
        <v>158703.96</v>
      </c>
      <c r="K251" s="44">
        <v>0.53500000000000003</v>
      </c>
      <c r="L251" s="51">
        <v>6141.51</v>
      </c>
      <c r="M251" s="50" t="str">
        <f t="shared" si="3"/>
        <v>Abaixo do limite</v>
      </c>
    </row>
    <row r="252" spans="3:13" x14ac:dyDescent="0.25">
      <c r="C252" s="44">
        <v>0.69</v>
      </c>
      <c r="D252" s="44">
        <v>18864.13</v>
      </c>
      <c r="K252" s="45">
        <v>0.51800000000000002</v>
      </c>
      <c r="L252" s="52">
        <v>6146.35</v>
      </c>
      <c r="M252" s="50" t="str">
        <f t="shared" si="3"/>
        <v>Abaixo do limite</v>
      </c>
    </row>
    <row r="253" spans="3:13" x14ac:dyDescent="0.25">
      <c r="C253" s="45">
        <v>0.75</v>
      </c>
      <c r="D253" s="45">
        <v>25539.56</v>
      </c>
      <c r="K253" s="45">
        <v>0.51600000000000001</v>
      </c>
      <c r="L253" s="52">
        <v>6150.25</v>
      </c>
      <c r="M253" s="50" t="str">
        <f t="shared" si="3"/>
        <v>Abaixo do limite</v>
      </c>
    </row>
    <row r="254" spans="3:13" x14ac:dyDescent="0.25">
      <c r="C254" s="44">
        <v>0.73399999999999999</v>
      </c>
      <c r="D254" s="44">
        <v>31158.75</v>
      </c>
      <c r="K254" s="45">
        <v>0.53600000000000003</v>
      </c>
      <c r="L254" s="52">
        <v>6158.7</v>
      </c>
      <c r="M254" s="50" t="str">
        <f t="shared" si="3"/>
        <v>Abaixo do limite</v>
      </c>
    </row>
    <row r="255" spans="3:13" x14ac:dyDescent="0.25">
      <c r="C255" s="45">
        <v>0.753</v>
      </c>
      <c r="D255" s="45">
        <v>24968.65</v>
      </c>
      <c r="K255" s="45">
        <v>0.52400000000000002</v>
      </c>
      <c r="L255" s="52">
        <v>6172.94</v>
      </c>
      <c r="M255" s="50" t="str">
        <f t="shared" si="3"/>
        <v>Abaixo do limite</v>
      </c>
    </row>
    <row r="256" spans="3:13" x14ac:dyDescent="0.25">
      <c r="C256" s="44">
        <v>0.65700000000000003</v>
      </c>
      <c r="D256" s="44">
        <v>15599.23</v>
      </c>
      <c r="K256" s="45">
        <v>0.56699999999999995</v>
      </c>
      <c r="L256" s="52">
        <v>6176.52</v>
      </c>
      <c r="M256" s="50" t="str">
        <f t="shared" si="3"/>
        <v>Abaixo do limite</v>
      </c>
    </row>
    <row r="257" spans="3:13" x14ac:dyDescent="0.25">
      <c r="C257" s="45">
        <v>0.76700000000000002</v>
      </c>
      <c r="D257" s="45">
        <v>28882.59</v>
      </c>
      <c r="K257" s="45">
        <v>0.52600000000000002</v>
      </c>
      <c r="L257" s="52">
        <v>6179.24</v>
      </c>
      <c r="M257" s="50" t="str">
        <f t="shared" si="3"/>
        <v>Abaixo do limite</v>
      </c>
    </row>
    <row r="258" spans="3:13" x14ac:dyDescent="0.25">
      <c r="C258" s="44">
        <v>0.755</v>
      </c>
      <c r="D258" s="44">
        <v>28924.83</v>
      </c>
      <c r="K258" s="44">
        <v>0.54100000000000004</v>
      </c>
      <c r="L258" s="51">
        <v>6179.79</v>
      </c>
      <c r="M258" s="50" t="str">
        <f t="shared" si="3"/>
        <v>Abaixo do limite</v>
      </c>
    </row>
    <row r="259" spans="3:13" x14ac:dyDescent="0.25">
      <c r="C259" s="45">
        <v>0.754</v>
      </c>
      <c r="D259" s="45">
        <v>38964.629999999997</v>
      </c>
      <c r="K259" s="44">
        <v>0.51500000000000001</v>
      </c>
      <c r="L259" s="51">
        <v>6180.44</v>
      </c>
      <c r="M259" s="50" t="str">
        <f t="shared" si="3"/>
        <v>Abaixo do limite</v>
      </c>
    </row>
    <row r="260" spans="3:13" x14ac:dyDescent="0.25">
      <c r="C260" s="44">
        <v>0.69499999999999995</v>
      </c>
      <c r="D260" s="44">
        <v>17514.189999999999</v>
      </c>
      <c r="K260" s="44">
        <v>0.52700000000000002</v>
      </c>
      <c r="L260" s="51">
        <v>6180.97</v>
      </c>
      <c r="M260" s="50" t="str">
        <f t="shared" si="3"/>
        <v>Abaixo do limite</v>
      </c>
    </row>
    <row r="261" spans="3:13" x14ac:dyDescent="0.25">
      <c r="C261" s="45">
        <v>0.78900000000000003</v>
      </c>
      <c r="D261" s="45">
        <v>32978.620000000003</v>
      </c>
      <c r="K261" s="45">
        <v>0.55500000000000005</v>
      </c>
      <c r="L261" s="52">
        <v>6181.26</v>
      </c>
      <c r="M261" s="50" t="str">
        <f t="shared" si="3"/>
        <v>Abaixo do limite</v>
      </c>
    </row>
    <row r="262" spans="3:13" x14ac:dyDescent="0.25">
      <c r="C262" s="44">
        <v>0.74299999999999999</v>
      </c>
      <c r="D262" s="44">
        <v>36824.980000000003</v>
      </c>
      <c r="K262" s="44">
        <v>0.55200000000000005</v>
      </c>
      <c r="L262" s="51">
        <v>6183.93</v>
      </c>
      <c r="M262" s="50" t="str">
        <f t="shared" si="3"/>
        <v>Abaixo do limite</v>
      </c>
    </row>
    <row r="263" spans="3:13" x14ac:dyDescent="0.25">
      <c r="C263" s="45">
        <v>0.66200000000000003</v>
      </c>
      <c r="D263" s="45">
        <v>16764.54</v>
      </c>
      <c r="K263" s="44">
        <v>0.61</v>
      </c>
      <c r="L263" s="51">
        <v>6184.5</v>
      </c>
      <c r="M263" s="50" t="str">
        <f t="shared" si="3"/>
        <v>Abaixo do limite</v>
      </c>
    </row>
    <row r="264" spans="3:13" x14ac:dyDescent="0.25">
      <c r="C264" s="44">
        <v>0.71399999999999997</v>
      </c>
      <c r="D264" s="44">
        <v>19748.080000000002</v>
      </c>
      <c r="K264" s="44">
        <v>0.52500000000000002</v>
      </c>
      <c r="L264" s="51">
        <v>6187.36</v>
      </c>
      <c r="M264" s="50" t="str">
        <f t="shared" si="3"/>
        <v>Abaixo do limite</v>
      </c>
    </row>
    <row r="265" spans="3:13" x14ac:dyDescent="0.25">
      <c r="C265" s="45">
        <v>0.73699999999999999</v>
      </c>
      <c r="D265" s="45">
        <v>24852.52</v>
      </c>
      <c r="K265" s="44">
        <v>0.48499999999999999</v>
      </c>
      <c r="L265" s="51">
        <v>6189.62</v>
      </c>
      <c r="M265" s="50" t="str">
        <f t="shared" si="3"/>
        <v>Abaixo do limite</v>
      </c>
    </row>
    <row r="266" spans="3:13" x14ac:dyDescent="0.25">
      <c r="C266" s="44">
        <v>0.71</v>
      </c>
      <c r="D266" s="44">
        <v>37885.61</v>
      </c>
      <c r="K266" s="45">
        <v>0.53200000000000003</v>
      </c>
      <c r="L266" s="52">
        <v>6192.54</v>
      </c>
      <c r="M266" s="50" t="str">
        <f t="shared" si="3"/>
        <v>Abaixo do limite</v>
      </c>
    </row>
    <row r="267" spans="3:13" x14ac:dyDescent="0.25">
      <c r="C267" s="45">
        <v>0.70299999999999996</v>
      </c>
      <c r="D267" s="45">
        <v>65107.78</v>
      </c>
      <c r="K267" s="44">
        <v>0.54600000000000004</v>
      </c>
      <c r="L267" s="51">
        <v>6196.51</v>
      </c>
      <c r="M267" s="50" t="str">
        <f t="shared" si="3"/>
        <v>Abaixo do limite</v>
      </c>
    </row>
    <row r="268" spans="3:13" x14ac:dyDescent="0.25">
      <c r="C268" s="44">
        <v>0.72299999999999998</v>
      </c>
      <c r="D268" s="44">
        <v>28447.8</v>
      </c>
      <c r="K268" s="45">
        <v>0.54100000000000004</v>
      </c>
      <c r="L268" s="52">
        <v>6196.66</v>
      </c>
      <c r="M268" s="50" t="str">
        <f t="shared" si="3"/>
        <v>Abaixo do limite</v>
      </c>
    </row>
    <row r="269" spans="3:13" x14ac:dyDescent="0.25">
      <c r="C269" s="45">
        <v>0.72899999999999998</v>
      </c>
      <c r="D269" s="45">
        <v>21543.65</v>
      </c>
      <c r="K269" s="45">
        <v>0.55200000000000005</v>
      </c>
      <c r="L269" s="52">
        <v>6197.97</v>
      </c>
      <c r="M269" s="50" t="str">
        <f t="shared" si="3"/>
        <v>Abaixo do limite</v>
      </c>
    </row>
    <row r="270" spans="3:13" x14ac:dyDescent="0.25">
      <c r="C270" s="44">
        <v>0.69899999999999995</v>
      </c>
      <c r="D270" s="44">
        <v>19215.53</v>
      </c>
      <c r="K270" s="45">
        <v>0.54900000000000004</v>
      </c>
      <c r="L270" s="52">
        <v>6204.5</v>
      </c>
      <c r="M270" s="50" t="str">
        <f t="shared" si="3"/>
        <v>Abaixo do limite</v>
      </c>
    </row>
    <row r="271" spans="3:13" x14ac:dyDescent="0.25">
      <c r="C271" s="45">
        <v>0.7</v>
      </c>
      <c r="D271" s="45">
        <v>37832.19</v>
      </c>
      <c r="K271" s="44">
        <v>0.54500000000000004</v>
      </c>
      <c r="L271" s="51">
        <v>6206.8</v>
      </c>
      <c r="M271" s="50" t="str">
        <f t="shared" si="3"/>
        <v>Abaixo do limite</v>
      </c>
    </row>
    <row r="272" spans="3:13" x14ac:dyDescent="0.25">
      <c r="C272" s="44">
        <v>0.78200000000000003</v>
      </c>
      <c r="D272" s="44">
        <v>43052.17</v>
      </c>
      <c r="K272" s="44">
        <v>0.50900000000000001</v>
      </c>
      <c r="L272" s="51">
        <v>6206.85</v>
      </c>
      <c r="M272" s="50" t="str">
        <f t="shared" si="3"/>
        <v>Abaixo do limite</v>
      </c>
    </row>
    <row r="273" spans="3:13" x14ac:dyDescent="0.25">
      <c r="C273" s="45">
        <v>0.73299999999999998</v>
      </c>
      <c r="D273" s="45">
        <v>20401.060000000001</v>
      </c>
      <c r="K273" s="45">
        <v>0.57299999999999995</v>
      </c>
      <c r="L273" s="52">
        <v>6210.54</v>
      </c>
      <c r="M273" s="50" t="str">
        <f t="shared" si="3"/>
        <v>Abaixo do limite</v>
      </c>
    </row>
    <row r="274" spans="3:13" x14ac:dyDescent="0.25">
      <c r="C274" s="44">
        <v>0.74</v>
      </c>
      <c r="D274" s="44">
        <v>33574.01</v>
      </c>
      <c r="K274" s="44">
        <v>0.54600000000000004</v>
      </c>
      <c r="L274" s="51">
        <v>6210.88</v>
      </c>
      <c r="M274" s="50" t="str">
        <f t="shared" si="3"/>
        <v>Abaixo do limite</v>
      </c>
    </row>
    <row r="275" spans="3:13" x14ac:dyDescent="0.25">
      <c r="C275" s="45">
        <v>0.71499999999999997</v>
      </c>
      <c r="D275" s="45">
        <v>27736.29</v>
      </c>
      <c r="K275" s="45">
        <v>0.55500000000000005</v>
      </c>
      <c r="L275" s="52">
        <v>6215.17</v>
      </c>
      <c r="M275" s="50" t="str">
        <f t="shared" si="3"/>
        <v>Abaixo do limite</v>
      </c>
    </row>
    <row r="276" spans="3:13" x14ac:dyDescent="0.25">
      <c r="C276" s="44">
        <v>0.71099999999999997</v>
      </c>
      <c r="D276" s="44">
        <v>24697.46</v>
      </c>
      <c r="K276" s="44">
        <v>0.51100000000000001</v>
      </c>
      <c r="L276" s="51">
        <v>6215.66</v>
      </c>
      <c r="M276" s="50" t="str">
        <f t="shared" si="3"/>
        <v>Abaixo do limite</v>
      </c>
    </row>
    <row r="277" spans="3:13" x14ac:dyDescent="0.25">
      <c r="C277" s="45">
        <v>0.74299999999999999</v>
      </c>
      <c r="D277" s="45">
        <v>125342.73</v>
      </c>
      <c r="K277" s="44">
        <v>0.57799999999999996</v>
      </c>
      <c r="L277" s="51">
        <v>6228.75</v>
      </c>
      <c r="M277" s="50" t="str">
        <f t="shared" si="3"/>
        <v>Abaixo do limite</v>
      </c>
    </row>
    <row r="278" spans="3:13" x14ac:dyDescent="0.25">
      <c r="C278" s="44">
        <v>0.75600000000000001</v>
      </c>
      <c r="D278" s="44">
        <v>46098.25</v>
      </c>
      <c r="K278" s="45">
        <v>0.51700000000000002</v>
      </c>
      <c r="L278" s="52">
        <v>6231.96</v>
      </c>
      <c r="M278" s="50" t="str">
        <f t="shared" si="3"/>
        <v>Abaixo do limite</v>
      </c>
    </row>
    <row r="279" spans="3:13" x14ac:dyDescent="0.25">
      <c r="C279" s="45">
        <v>0.79300000000000004</v>
      </c>
      <c r="D279" s="45">
        <v>33250.839999999997</v>
      </c>
      <c r="K279" s="45">
        <v>0.54100000000000004</v>
      </c>
      <c r="L279" s="52">
        <v>6232.7</v>
      </c>
      <c r="M279" s="50" t="str">
        <f t="shared" si="3"/>
        <v>Abaixo do limite</v>
      </c>
    </row>
    <row r="280" spans="3:13" x14ac:dyDescent="0.25">
      <c r="C280" s="44">
        <v>0.71599999999999997</v>
      </c>
      <c r="D280" s="44">
        <v>22514.94</v>
      </c>
      <c r="K280" s="45">
        <v>0.53300000000000003</v>
      </c>
      <c r="L280" s="52">
        <v>6236.07</v>
      </c>
      <c r="M280" s="50" t="str">
        <f t="shared" si="3"/>
        <v>Abaixo do limite</v>
      </c>
    </row>
    <row r="281" spans="3:13" x14ac:dyDescent="0.25">
      <c r="C281" s="45">
        <v>0.747</v>
      </c>
      <c r="D281" s="45">
        <v>41724.54</v>
      </c>
      <c r="K281" s="45">
        <v>0.54500000000000004</v>
      </c>
      <c r="L281" s="52">
        <v>6238.6</v>
      </c>
      <c r="M281" s="50" t="str">
        <f t="shared" si="3"/>
        <v>Abaixo do limite</v>
      </c>
    </row>
    <row r="282" spans="3:13" x14ac:dyDescent="0.25">
      <c r="C282" s="44">
        <v>0.749</v>
      </c>
      <c r="D282" s="44">
        <v>41565.54</v>
      </c>
      <c r="K282" s="44">
        <v>0.54</v>
      </c>
      <c r="L282" s="51">
        <v>6243.46</v>
      </c>
      <c r="M282" s="50" t="str">
        <f t="shared" si="3"/>
        <v>Abaixo do limite</v>
      </c>
    </row>
    <row r="283" spans="3:13" x14ac:dyDescent="0.25">
      <c r="C283" s="45">
        <v>0.72899999999999998</v>
      </c>
      <c r="D283" s="45">
        <v>30167.41</v>
      </c>
      <c r="K283" s="45">
        <v>0.55900000000000005</v>
      </c>
      <c r="L283" s="52">
        <v>6251.13</v>
      </c>
      <c r="M283" s="50" t="str">
        <f t="shared" si="3"/>
        <v>Abaixo do limite</v>
      </c>
    </row>
    <row r="284" spans="3:13" x14ac:dyDescent="0.25">
      <c r="C284" s="44">
        <v>0.74</v>
      </c>
      <c r="D284" s="44">
        <v>32918.160000000003</v>
      </c>
      <c r="K284" s="45">
        <v>0.53300000000000003</v>
      </c>
      <c r="L284" s="52">
        <v>6256.8</v>
      </c>
      <c r="M284" s="50" t="str">
        <f t="shared" si="3"/>
        <v>Abaixo do limite</v>
      </c>
    </row>
    <row r="285" spans="3:13" x14ac:dyDescent="0.25">
      <c r="C285" s="45">
        <v>0.70199999999999996</v>
      </c>
      <c r="D285" s="45">
        <v>25871.65</v>
      </c>
      <c r="K285" s="45">
        <v>0.495</v>
      </c>
      <c r="L285" s="52">
        <v>6258.81</v>
      </c>
      <c r="M285" s="50" t="str">
        <f t="shared" si="3"/>
        <v>Abaixo do limite</v>
      </c>
    </row>
    <row r="286" spans="3:13" x14ac:dyDescent="0.25">
      <c r="C286" s="44">
        <v>0.78400000000000003</v>
      </c>
      <c r="D286" s="44">
        <v>35788.18</v>
      </c>
      <c r="K286" s="44">
        <v>0.53600000000000003</v>
      </c>
      <c r="L286" s="51">
        <v>6260.45</v>
      </c>
      <c r="M286" s="50" t="str">
        <f t="shared" si="3"/>
        <v>Abaixo do limite</v>
      </c>
    </row>
    <row r="287" spans="3:13" x14ac:dyDescent="0.25">
      <c r="C287" s="45">
        <v>0.73</v>
      </c>
      <c r="D287" s="45">
        <v>28221.35</v>
      </c>
      <c r="K287" s="44">
        <v>0.51700000000000002</v>
      </c>
      <c r="L287" s="51">
        <v>6267.37</v>
      </c>
      <c r="M287" s="50" t="str">
        <f t="shared" ref="M287:M350" si="4">IF(L287&lt;$L$29,"Abaixo do limite","")</f>
        <v>Abaixo do limite</v>
      </c>
    </row>
    <row r="288" spans="3:13" x14ac:dyDescent="0.25">
      <c r="C288" s="44">
        <v>0.73899999999999999</v>
      </c>
      <c r="D288" s="44">
        <v>21930.77</v>
      </c>
      <c r="K288" s="45">
        <v>0.58699999999999997</v>
      </c>
      <c r="L288" s="52">
        <v>6269.74</v>
      </c>
      <c r="M288" s="50" t="str">
        <f t="shared" si="4"/>
        <v>Abaixo do limite</v>
      </c>
    </row>
    <row r="289" spans="3:13" x14ac:dyDescent="0.25">
      <c r="C289" s="45">
        <v>0.71299999999999997</v>
      </c>
      <c r="D289" s="45">
        <v>178670.47</v>
      </c>
      <c r="K289" s="44">
        <v>0.51400000000000001</v>
      </c>
      <c r="L289" s="51">
        <v>6270.08</v>
      </c>
      <c r="M289" s="50" t="str">
        <f t="shared" si="4"/>
        <v>Abaixo do limite</v>
      </c>
    </row>
    <row r="290" spans="3:13" x14ac:dyDescent="0.25">
      <c r="C290" s="44">
        <v>0.73699999999999999</v>
      </c>
      <c r="D290" s="44">
        <v>35365.769999999997</v>
      </c>
      <c r="K290" s="44">
        <v>0.50800000000000001</v>
      </c>
      <c r="L290" s="51">
        <v>6273.39</v>
      </c>
      <c r="M290" s="50" t="str">
        <f t="shared" si="4"/>
        <v>Abaixo do limite</v>
      </c>
    </row>
    <row r="291" spans="3:13" x14ac:dyDescent="0.25">
      <c r="C291" s="45">
        <v>0.74399999999999999</v>
      </c>
      <c r="D291" s="45">
        <v>29907.83</v>
      </c>
      <c r="K291" s="45">
        <v>0.57199999999999995</v>
      </c>
      <c r="L291" s="52">
        <v>6278.02</v>
      </c>
      <c r="M291" s="50" t="str">
        <f t="shared" si="4"/>
        <v>Abaixo do limite</v>
      </c>
    </row>
    <row r="292" spans="3:13" x14ac:dyDescent="0.25">
      <c r="C292" s="44">
        <v>0.73</v>
      </c>
      <c r="D292" s="44">
        <v>30318.28</v>
      </c>
      <c r="K292" s="45">
        <v>0.51300000000000001</v>
      </c>
      <c r="L292" s="52">
        <v>6282.18</v>
      </c>
      <c r="M292" s="50" t="str">
        <f t="shared" si="4"/>
        <v>Abaixo do limite</v>
      </c>
    </row>
    <row r="293" spans="3:13" x14ac:dyDescent="0.25">
      <c r="C293" s="45">
        <v>0.752</v>
      </c>
      <c r="D293" s="45">
        <v>79911.850000000006</v>
      </c>
      <c r="K293" s="45">
        <v>0.54900000000000004</v>
      </c>
      <c r="L293" s="52">
        <v>6282.33</v>
      </c>
      <c r="M293" s="50" t="str">
        <f t="shared" si="4"/>
        <v>Abaixo do limite</v>
      </c>
    </row>
    <row r="294" spans="3:13" x14ac:dyDescent="0.25">
      <c r="C294" s="44">
        <v>0.73299999999999998</v>
      </c>
      <c r="D294" s="44">
        <v>22904.87</v>
      </c>
      <c r="K294" s="44">
        <v>0.53100000000000003</v>
      </c>
      <c r="L294" s="51">
        <v>6283.71</v>
      </c>
      <c r="M294" s="50" t="str">
        <f t="shared" si="4"/>
        <v>Abaixo do limite</v>
      </c>
    </row>
    <row r="295" spans="3:13" x14ac:dyDescent="0.25">
      <c r="C295" s="45">
        <v>0.76100000000000001</v>
      </c>
      <c r="D295" s="45">
        <v>41998.58</v>
      </c>
      <c r="K295" s="44">
        <v>0.504</v>
      </c>
      <c r="L295" s="51">
        <v>6287.9</v>
      </c>
      <c r="M295" s="50" t="str">
        <f t="shared" si="4"/>
        <v>Abaixo do limite</v>
      </c>
    </row>
    <row r="296" spans="3:13" x14ac:dyDescent="0.25">
      <c r="C296" s="44">
        <v>0.69099999999999995</v>
      </c>
      <c r="D296" s="44">
        <v>15304.53</v>
      </c>
      <c r="K296" s="44">
        <v>0.55200000000000005</v>
      </c>
      <c r="L296" s="51">
        <v>6288.36</v>
      </c>
      <c r="M296" s="50" t="str">
        <f t="shared" si="4"/>
        <v>Abaixo do limite</v>
      </c>
    </row>
    <row r="297" spans="3:13" x14ac:dyDescent="0.25">
      <c r="C297" s="45">
        <v>0.75800000000000001</v>
      </c>
      <c r="D297" s="45">
        <v>32465.67</v>
      </c>
      <c r="K297" s="45">
        <v>0.52</v>
      </c>
      <c r="L297" s="52">
        <v>6291.51</v>
      </c>
      <c r="M297" s="50" t="str">
        <f t="shared" si="4"/>
        <v>Abaixo do limite</v>
      </c>
    </row>
    <row r="298" spans="3:13" x14ac:dyDescent="0.25">
      <c r="C298" s="44">
        <v>0.71599999999999997</v>
      </c>
      <c r="D298" s="44">
        <v>16454.23</v>
      </c>
      <c r="K298" s="44">
        <v>0.53700000000000003</v>
      </c>
      <c r="L298" s="51">
        <v>6292.33</v>
      </c>
      <c r="M298" s="50" t="str">
        <f t="shared" si="4"/>
        <v>Abaixo do limite</v>
      </c>
    </row>
    <row r="299" spans="3:13" x14ac:dyDescent="0.25">
      <c r="C299" s="45">
        <v>0.746</v>
      </c>
      <c r="D299" s="45">
        <v>35154.660000000003</v>
      </c>
      <c r="K299" s="44">
        <v>0.57699999999999996</v>
      </c>
      <c r="L299" s="51">
        <v>6293.2</v>
      </c>
      <c r="M299" s="50" t="str">
        <f t="shared" si="4"/>
        <v>Abaixo do limite</v>
      </c>
    </row>
    <row r="300" spans="3:13" x14ac:dyDescent="0.25">
      <c r="C300" s="44">
        <v>0.752</v>
      </c>
      <c r="D300" s="44">
        <v>27123.360000000001</v>
      </c>
      <c r="K300" s="44">
        <v>0.52400000000000002</v>
      </c>
      <c r="L300" s="51">
        <v>6295.53</v>
      </c>
      <c r="M300" s="50" t="str">
        <f t="shared" si="4"/>
        <v>Abaixo do limite</v>
      </c>
    </row>
    <row r="301" spans="3:13" x14ac:dyDescent="0.25">
      <c r="C301" s="45">
        <v>0.71599999999999997</v>
      </c>
      <c r="D301" s="45">
        <v>25987.98</v>
      </c>
      <c r="K301" s="44">
        <v>0.53800000000000003</v>
      </c>
      <c r="L301" s="51">
        <v>6297.33</v>
      </c>
      <c r="M301" s="50" t="str">
        <f t="shared" si="4"/>
        <v>Abaixo do limite</v>
      </c>
    </row>
    <row r="302" spans="3:13" x14ac:dyDescent="0.25">
      <c r="C302" s="44">
        <v>0.752</v>
      </c>
      <c r="D302" s="44">
        <v>24326.29</v>
      </c>
      <c r="K302" s="44">
        <v>0.48799999999999999</v>
      </c>
      <c r="L302" s="51">
        <v>6299.68</v>
      </c>
      <c r="M302" s="50" t="str">
        <f t="shared" si="4"/>
        <v>Abaixo do limite</v>
      </c>
    </row>
    <row r="303" spans="3:13" x14ac:dyDescent="0.25">
      <c r="C303" s="45">
        <v>0.69399999999999995</v>
      </c>
      <c r="D303" s="45">
        <v>19714.79</v>
      </c>
      <c r="K303" s="44">
        <v>0.54200000000000004</v>
      </c>
      <c r="L303" s="51">
        <v>6299.75</v>
      </c>
      <c r="M303" s="50" t="str">
        <f t="shared" si="4"/>
        <v>Abaixo do limite</v>
      </c>
    </row>
    <row r="304" spans="3:13" x14ac:dyDescent="0.25">
      <c r="C304" s="44">
        <v>0.68700000000000006</v>
      </c>
      <c r="D304" s="44">
        <v>53634.91</v>
      </c>
      <c r="K304" s="45">
        <v>0.54300000000000004</v>
      </c>
      <c r="L304" s="52">
        <v>6302.48</v>
      </c>
      <c r="M304" s="50" t="str">
        <f t="shared" si="4"/>
        <v>Abaixo do limite</v>
      </c>
    </row>
    <row r="305" spans="3:13" x14ac:dyDescent="0.25">
      <c r="C305" s="45">
        <v>0.76800000000000002</v>
      </c>
      <c r="D305" s="45">
        <v>30266.17</v>
      </c>
      <c r="K305" s="44">
        <v>0.54700000000000004</v>
      </c>
      <c r="L305" s="51">
        <v>6303.34</v>
      </c>
      <c r="M305" s="50" t="str">
        <f t="shared" si="4"/>
        <v>Abaixo do limite</v>
      </c>
    </row>
    <row r="306" spans="3:13" x14ac:dyDescent="0.25">
      <c r="C306" s="44">
        <v>0.78600000000000003</v>
      </c>
      <c r="D306" s="44">
        <v>36686.17</v>
      </c>
      <c r="K306" s="44">
        <v>0.52400000000000002</v>
      </c>
      <c r="L306" s="51">
        <v>6305.65</v>
      </c>
      <c r="M306" s="50" t="str">
        <f t="shared" si="4"/>
        <v>Abaixo do limite</v>
      </c>
    </row>
    <row r="307" spans="3:13" x14ac:dyDescent="0.25">
      <c r="C307" s="45">
        <v>0.72399999999999998</v>
      </c>
      <c r="D307" s="45">
        <v>29336.66</v>
      </c>
      <c r="K307" s="45">
        <v>0.56200000000000006</v>
      </c>
      <c r="L307" s="52">
        <v>6313.48</v>
      </c>
      <c r="M307" s="50" t="str">
        <f t="shared" si="4"/>
        <v>Abaixo do limite</v>
      </c>
    </row>
    <row r="308" spans="3:13" x14ac:dyDescent="0.25">
      <c r="C308" s="44">
        <v>0.74099999999999999</v>
      </c>
      <c r="D308" s="44">
        <v>20447.3</v>
      </c>
      <c r="K308" s="45">
        <v>0.499</v>
      </c>
      <c r="L308" s="52">
        <v>6316.83</v>
      </c>
      <c r="M308" s="50" t="str">
        <f t="shared" si="4"/>
        <v>Abaixo do limite</v>
      </c>
    </row>
    <row r="309" spans="3:13" x14ac:dyDescent="0.25">
      <c r="C309" s="45">
        <v>0.76100000000000001</v>
      </c>
      <c r="D309" s="45">
        <v>39078.14</v>
      </c>
      <c r="K309" s="44">
        <v>0.54700000000000004</v>
      </c>
      <c r="L309" s="51">
        <v>6328.11</v>
      </c>
      <c r="M309" s="50" t="str">
        <f t="shared" si="4"/>
        <v>Abaixo do limite</v>
      </c>
    </row>
    <row r="310" spans="3:13" x14ac:dyDescent="0.25">
      <c r="C310" s="44">
        <v>0.75900000000000001</v>
      </c>
      <c r="D310" s="44">
        <v>95399.47</v>
      </c>
      <c r="K310" s="44">
        <v>0.55000000000000004</v>
      </c>
      <c r="L310" s="51">
        <v>6333.02</v>
      </c>
      <c r="M310" s="50" t="str">
        <f t="shared" si="4"/>
        <v>Abaixo do limite</v>
      </c>
    </row>
    <row r="311" spans="3:13" x14ac:dyDescent="0.25">
      <c r="C311" s="45">
        <v>0.745</v>
      </c>
      <c r="D311" s="45">
        <v>27602.09</v>
      </c>
      <c r="K311" s="44">
        <v>0.42199999999999999</v>
      </c>
      <c r="L311" s="51">
        <v>6333.6</v>
      </c>
      <c r="M311" s="50" t="str">
        <f t="shared" si="4"/>
        <v>Abaixo do limite</v>
      </c>
    </row>
    <row r="312" spans="3:13" x14ac:dyDescent="0.25">
      <c r="C312" s="44">
        <v>0.71499999999999997</v>
      </c>
      <c r="D312" s="44">
        <v>19883.099999999999</v>
      </c>
      <c r="K312" s="45">
        <v>0.54900000000000004</v>
      </c>
      <c r="L312" s="52">
        <v>6334.4</v>
      </c>
      <c r="M312" s="50" t="str">
        <f t="shared" si="4"/>
        <v>Abaixo do limite</v>
      </c>
    </row>
    <row r="313" spans="3:13" x14ac:dyDescent="0.25">
      <c r="C313" s="45">
        <v>0.74</v>
      </c>
      <c r="D313" s="45">
        <v>27897.02</v>
      </c>
      <c r="K313" s="45">
        <v>0.53800000000000003</v>
      </c>
      <c r="L313" s="52">
        <v>6336.86</v>
      </c>
      <c r="M313" s="50" t="str">
        <f t="shared" si="4"/>
        <v>Abaixo do limite</v>
      </c>
    </row>
    <row r="314" spans="3:13" x14ac:dyDescent="0.25">
      <c r="C314" s="44">
        <v>0.73599999999999999</v>
      </c>
      <c r="D314" s="44">
        <v>30970.21</v>
      </c>
      <c r="K314" s="45">
        <v>0.53100000000000003</v>
      </c>
      <c r="L314" s="52">
        <v>6337.68</v>
      </c>
      <c r="M314" s="50" t="str">
        <f t="shared" si="4"/>
        <v>Abaixo do limite</v>
      </c>
    </row>
    <row r="315" spans="3:13" x14ac:dyDescent="0.25">
      <c r="C315" s="45">
        <v>0.70099999999999996</v>
      </c>
      <c r="D315" s="45">
        <v>29350.05</v>
      </c>
      <c r="K315" s="45">
        <v>0.53600000000000003</v>
      </c>
      <c r="L315" s="52">
        <v>6345.27</v>
      </c>
      <c r="M315" s="50" t="str">
        <f t="shared" si="4"/>
        <v>Abaixo do limite</v>
      </c>
    </row>
    <row r="316" spans="3:13" x14ac:dyDescent="0.25">
      <c r="C316" s="44">
        <v>0.74</v>
      </c>
      <c r="D316" s="44">
        <v>28983.75</v>
      </c>
      <c r="K316" s="44">
        <v>0.57799999999999996</v>
      </c>
      <c r="L316" s="51">
        <v>6345.61</v>
      </c>
      <c r="M316" s="50" t="str">
        <f t="shared" si="4"/>
        <v>Abaixo do limite</v>
      </c>
    </row>
    <row r="317" spans="3:13" x14ac:dyDescent="0.25">
      <c r="C317" s="45">
        <v>0.749</v>
      </c>
      <c r="D317" s="45">
        <v>28368.39</v>
      </c>
      <c r="K317" s="44">
        <v>0.58099999999999996</v>
      </c>
      <c r="L317" s="51">
        <v>6348.61</v>
      </c>
      <c r="M317" s="50" t="str">
        <f t="shared" si="4"/>
        <v>Abaixo do limite</v>
      </c>
    </row>
    <row r="318" spans="3:13" x14ac:dyDescent="0.25">
      <c r="C318" s="44">
        <v>0.63200000000000001</v>
      </c>
      <c r="D318" s="44">
        <v>15531.42</v>
      </c>
      <c r="K318" s="44">
        <v>0.54300000000000004</v>
      </c>
      <c r="L318" s="51">
        <v>6350.03</v>
      </c>
      <c r="M318" s="50" t="str">
        <f t="shared" si="4"/>
        <v>Abaixo do limite</v>
      </c>
    </row>
    <row r="319" spans="3:13" x14ac:dyDescent="0.25">
      <c r="C319" s="45">
        <v>0.73899999999999999</v>
      </c>
      <c r="D319" s="45">
        <v>20738.29</v>
      </c>
      <c r="K319" s="44">
        <v>0.53600000000000003</v>
      </c>
      <c r="L319" s="51">
        <v>6350.61</v>
      </c>
      <c r="M319" s="50" t="str">
        <f t="shared" si="4"/>
        <v>Abaixo do limite</v>
      </c>
    </row>
    <row r="320" spans="3:13" x14ac:dyDescent="0.25">
      <c r="C320" s="44">
        <v>0.72299999999999998</v>
      </c>
      <c r="D320" s="44">
        <v>20436.21</v>
      </c>
      <c r="K320" s="44">
        <v>0.52200000000000002</v>
      </c>
      <c r="L320" s="51">
        <v>6351.22</v>
      </c>
      <c r="M320" s="50" t="str">
        <f t="shared" si="4"/>
        <v>Abaixo do limite</v>
      </c>
    </row>
    <row r="321" spans="3:13" x14ac:dyDescent="0.25">
      <c r="C321" s="45">
        <v>0.748</v>
      </c>
      <c r="D321" s="45">
        <v>30038.14</v>
      </c>
      <c r="K321" s="44">
        <v>0.53300000000000003</v>
      </c>
      <c r="L321" s="51">
        <v>6351.38</v>
      </c>
      <c r="M321" s="50" t="str">
        <f t="shared" si="4"/>
        <v>Abaixo do limite</v>
      </c>
    </row>
    <row r="322" spans="3:13" x14ac:dyDescent="0.25">
      <c r="C322" s="44">
        <v>0.72799999999999998</v>
      </c>
      <c r="D322" s="44">
        <v>35548.519999999997</v>
      </c>
      <c r="K322" s="44">
        <v>0.55700000000000005</v>
      </c>
      <c r="L322" s="51">
        <v>6355.37</v>
      </c>
      <c r="M322" s="50" t="str">
        <f t="shared" si="4"/>
        <v>Abaixo do limite</v>
      </c>
    </row>
    <row r="323" spans="3:13" x14ac:dyDescent="0.25">
      <c r="C323" s="45">
        <v>0.76300000000000001</v>
      </c>
      <c r="D323" s="45">
        <v>32369.89</v>
      </c>
      <c r="K323" s="45">
        <v>0.52300000000000002</v>
      </c>
      <c r="L323" s="52">
        <v>6356.5</v>
      </c>
      <c r="M323" s="50" t="str">
        <f t="shared" si="4"/>
        <v>Abaixo do limite</v>
      </c>
    </row>
    <row r="324" spans="3:13" x14ac:dyDescent="0.25">
      <c r="C324" s="44">
        <v>0.74399999999999999</v>
      </c>
      <c r="D324" s="44">
        <v>30971.46</v>
      </c>
      <c r="K324" s="45">
        <v>0.57699999999999996</v>
      </c>
      <c r="L324" s="52">
        <v>6356.68</v>
      </c>
      <c r="M324" s="50" t="str">
        <f t="shared" si="4"/>
        <v>Abaixo do limite</v>
      </c>
    </row>
    <row r="325" spans="3:13" x14ac:dyDescent="0.25">
      <c r="C325" s="45">
        <v>0.75600000000000001</v>
      </c>
      <c r="D325" s="45">
        <v>28127.42</v>
      </c>
      <c r="K325" s="45">
        <v>0.52100000000000002</v>
      </c>
      <c r="L325" s="52">
        <v>6357.65</v>
      </c>
      <c r="M325" s="50" t="str">
        <f t="shared" si="4"/>
        <v>Abaixo do limite</v>
      </c>
    </row>
    <row r="326" spans="3:13" x14ac:dyDescent="0.25">
      <c r="C326" s="44">
        <v>0.68799999999999994</v>
      </c>
      <c r="D326" s="44">
        <v>21743.84</v>
      </c>
      <c r="K326" s="45">
        <v>0.55400000000000005</v>
      </c>
      <c r="L326" s="52">
        <v>6358.78</v>
      </c>
      <c r="M326" s="50" t="str">
        <f t="shared" si="4"/>
        <v>Abaixo do limite</v>
      </c>
    </row>
    <row r="327" spans="3:13" x14ac:dyDescent="0.25">
      <c r="C327" s="45">
        <v>0.73</v>
      </c>
      <c r="D327" s="45">
        <v>18066.2</v>
      </c>
      <c r="K327" s="44">
        <v>0.55700000000000005</v>
      </c>
      <c r="L327" s="51">
        <v>6366.29</v>
      </c>
      <c r="M327" s="50" t="str">
        <f t="shared" si="4"/>
        <v>Abaixo do limite</v>
      </c>
    </row>
    <row r="328" spans="3:13" x14ac:dyDescent="0.25">
      <c r="C328" s="44">
        <v>0.755</v>
      </c>
      <c r="D328" s="44">
        <v>48867.19</v>
      </c>
      <c r="K328" s="45">
        <v>0.54</v>
      </c>
      <c r="L328" s="52">
        <v>6370.41</v>
      </c>
      <c r="M328" s="50" t="str">
        <f t="shared" si="4"/>
        <v>Abaixo do limite</v>
      </c>
    </row>
    <row r="329" spans="3:13" x14ac:dyDescent="0.25">
      <c r="C329" s="45">
        <v>0.75</v>
      </c>
      <c r="D329" s="45">
        <v>84277.15</v>
      </c>
      <c r="K329" s="45">
        <v>0.59099999999999997</v>
      </c>
      <c r="L329" s="52">
        <v>6371.64</v>
      </c>
      <c r="M329" s="50" t="str">
        <f t="shared" si="4"/>
        <v>Abaixo do limite</v>
      </c>
    </row>
    <row r="330" spans="3:13" x14ac:dyDescent="0.25">
      <c r="C330" s="44">
        <v>0.68200000000000005</v>
      </c>
      <c r="D330" s="44">
        <v>15182.19</v>
      </c>
      <c r="K330" s="44">
        <v>0.56100000000000005</v>
      </c>
      <c r="L330" s="51">
        <v>6378.84</v>
      </c>
      <c r="M330" s="50" t="str">
        <f t="shared" si="4"/>
        <v>Abaixo do limite</v>
      </c>
    </row>
    <row r="331" spans="3:13" x14ac:dyDescent="0.25">
      <c r="C331" s="45">
        <v>0.61699999999999999</v>
      </c>
      <c r="D331" s="45">
        <v>36223.879999999997</v>
      </c>
      <c r="K331" s="45">
        <v>0.52</v>
      </c>
      <c r="L331" s="52">
        <v>6382.4</v>
      </c>
      <c r="M331" s="50" t="str">
        <f t="shared" si="4"/>
        <v>Abaixo do limite</v>
      </c>
    </row>
    <row r="332" spans="3:13" x14ac:dyDescent="0.25">
      <c r="C332" s="44">
        <v>0.72499999999999998</v>
      </c>
      <c r="D332" s="44">
        <v>45958.79</v>
      </c>
      <c r="K332" s="44">
        <v>0.55800000000000005</v>
      </c>
      <c r="L332" s="51">
        <v>6384.25</v>
      </c>
      <c r="M332" s="50" t="str">
        <f t="shared" si="4"/>
        <v>Abaixo do limite</v>
      </c>
    </row>
    <row r="333" spans="3:13" x14ac:dyDescent="0.25">
      <c r="C333" s="45">
        <v>0.72</v>
      </c>
      <c r="D333" s="45">
        <v>36917.03</v>
      </c>
      <c r="K333" s="44">
        <v>0.54100000000000004</v>
      </c>
      <c r="L333" s="51">
        <v>6385.95</v>
      </c>
      <c r="M333" s="50" t="str">
        <f t="shared" si="4"/>
        <v>Abaixo do limite</v>
      </c>
    </row>
    <row r="334" spans="3:13" x14ac:dyDescent="0.25">
      <c r="C334" s="44">
        <v>0.73499999999999999</v>
      </c>
      <c r="D334" s="44">
        <v>27514.47</v>
      </c>
      <c r="K334" s="44">
        <v>0.58499999999999996</v>
      </c>
      <c r="L334" s="51">
        <v>6386.3</v>
      </c>
      <c r="M334" s="50" t="str">
        <f t="shared" si="4"/>
        <v>Abaixo do limite</v>
      </c>
    </row>
    <row r="335" spans="3:13" x14ac:dyDescent="0.25">
      <c r="C335" s="45">
        <v>0.748</v>
      </c>
      <c r="D335" s="45">
        <v>27010.39</v>
      </c>
      <c r="K335" s="45">
        <v>0.51700000000000002</v>
      </c>
      <c r="L335" s="52">
        <v>6392.68</v>
      </c>
      <c r="M335" s="50" t="str">
        <f t="shared" si="4"/>
        <v>Abaixo do limite</v>
      </c>
    </row>
    <row r="336" spans="3:13" x14ac:dyDescent="0.25">
      <c r="C336" s="44">
        <v>0.68100000000000005</v>
      </c>
      <c r="D336" s="44">
        <v>20452.72</v>
      </c>
      <c r="K336" s="44">
        <v>0.50600000000000001</v>
      </c>
      <c r="L336" s="51">
        <v>6398.43</v>
      </c>
      <c r="M336" s="50" t="str">
        <f t="shared" si="4"/>
        <v>Abaixo do limite</v>
      </c>
    </row>
    <row r="337" spans="3:13" x14ac:dyDescent="0.25">
      <c r="C337" s="45">
        <v>0.76200000000000001</v>
      </c>
      <c r="D337" s="45">
        <v>54270.98</v>
      </c>
      <c r="K337" s="45">
        <v>0.53700000000000003</v>
      </c>
      <c r="L337" s="52">
        <v>6400.96</v>
      </c>
      <c r="M337" s="50" t="str">
        <f t="shared" si="4"/>
        <v>Abaixo do limite</v>
      </c>
    </row>
    <row r="338" spans="3:13" x14ac:dyDescent="0.25">
      <c r="C338" s="44">
        <v>0.72399999999999998</v>
      </c>
      <c r="D338" s="44">
        <v>34469.94</v>
      </c>
      <c r="K338" s="44">
        <v>0.47199999999999998</v>
      </c>
      <c r="L338" s="51">
        <v>6403.96</v>
      </c>
      <c r="M338" s="50" t="str">
        <f t="shared" si="4"/>
        <v>Abaixo do limite</v>
      </c>
    </row>
    <row r="339" spans="3:13" x14ac:dyDescent="0.25">
      <c r="C339" s="45">
        <v>0.67300000000000004</v>
      </c>
      <c r="D339" s="45">
        <v>11720.31</v>
      </c>
      <c r="K339" s="44">
        <v>0.56999999999999995</v>
      </c>
      <c r="L339" s="51">
        <v>6404.19</v>
      </c>
      <c r="M339" s="50" t="str">
        <f t="shared" si="4"/>
        <v>Abaixo do limite</v>
      </c>
    </row>
    <row r="340" spans="3:13" x14ac:dyDescent="0.25">
      <c r="C340" s="44">
        <v>0.73599999999999999</v>
      </c>
      <c r="D340" s="44">
        <v>31674.93</v>
      </c>
      <c r="K340" s="44">
        <v>0.52300000000000002</v>
      </c>
      <c r="L340" s="51">
        <v>6404.32</v>
      </c>
      <c r="M340" s="50" t="str">
        <f t="shared" si="4"/>
        <v>Abaixo do limite</v>
      </c>
    </row>
    <row r="341" spans="3:13" x14ac:dyDescent="0.25">
      <c r="C341" s="45">
        <v>0.75</v>
      </c>
      <c r="D341" s="45">
        <v>26810.58</v>
      </c>
      <c r="K341" s="45">
        <v>0.53100000000000003</v>
      </c>
      <c r="L341" s="52">
        <v>6408.49</v>
      </c>
      <c r="M341" s="50" t="str">
        <f t="shared" si="4"/>
        <v>Abaixo do limite</v>
      </c>
    </row>
    <row r="342" spans="3:13" x14ac:dyDescent="0.25">
      <c r="C342" s="44">
        <v>0.72699999999999998</v>
      </c>
      <c r="D342" s="44">
        <v>24057.32</v>
      </c>
      <c r="K342" s="44">
        <v>0.503</v>
      </c>
      <c r="L342" s="51">
        <v>6408.63</v>
      </c>
      <c r="M342" s="50" t="str">
        <f t="shared" si="4"/>
        <v>Abaixo do limite</v>
      </c>
    </row>
    <row r="343" spans="3:13" x14ac:dyDescent="0.25">
      <c r="C343" s="45">
        <v>0.71799999999999997</v>
      </c>
      <c r="D343" s="45">
        <v>39295.21</v>
      </c>
      <c r="K343" s="44">
        <v>0.52800000000000002</v>
      </c>
      <c r="L343" s="51">
        <v>6411.2</v>
      </c>
      <c r="M343" s="50" t="str">
        <f t="shared" si="4"/>
        <v>Abaixo do limite</v>
      </c>
    </row>
    <row r="344" spans="3:13" x14ac:dyDescent="0.25">
      <c r="C344" s="44">
        <v>0.74399999999999999</v>
      </c>
      <c r="D344" s="44">
        <v>42021.86</v>
      </c>
      <c r="K344" s="45">
        <v>0.503</v>
      </c>
      <c r="L344" s="52">
        <v>6411.49</v>
      </c>
      <c r="M344" s="50" t="str">
        <f t="shared" si="4"/>
        <v>Abaixo do limite</v>
      </c>
    </row>
    <row r="345" spans="3:13" x14ac:dyDescent="0.25">
      <c r="C345" s="45">
        <v>0.76700000000000002</v>
      </c>
      <c r="D345" s="45">
        <v>17441.73</v>
      </c>
      <c r="K345" s="44">
        <v>0.57499999999999996</v>
      </c>
      <c r="L345" s="51">
        <v>6413.18</v>
      </c>
      <c r="M345" s="50" t="str">
        <f t="shared" si="4"/>
        <v>Abaixo do limite</v>
      </c>
    </row>
    <row r="346" spans="3:13" x14ac:dyDescent="0.25">
      <c r="C346" s="44">
        <v>0.746</v>
      </c>
      <c r="D346" s="44">
        <v>20315.79</v>
      </c>
      <c r="K346" s="44">
        <v>0.54500000000000004</v>
      </c>
      <c r="L346" s="51">
        <v>6413.24</v>
      </c>
      <c r="M346" s="50" t="str">
        <f t="shared" si="4"/>
        <v>Abaixo do limite</v>
      </c>
    </row>
    <row r="347" spans="3:13" x14ac:dyDescent="0.25">
      <c r="C347" s="45">
        <v>0.69799999999999995</v>
      </c>
      <c r="D347" s="45">
        <v>16582.169999999998</v>
      </c>
      <c r="K347" s="44">
        <v>0.502</v>
      </c>
      <c r="L347" s="51">
        <v>6413.7</v>
      </c>
      <c r="M347" s="50" t="str">
        <f t="shared" si="4"/>
        <v>Abaixo do limite</v>
      </c>
    </row>
    <row r="348" spans="3:13" x14ac:dyDescent="0.25">
      <c r="C348" s="44">
        <v>0.73799999999999999</v>
      </c>
      <c r="D348" s="44">
        <v>28454.959999999999</v>
      </c>
      <c r="K348" s="45">
        <v>0.54400000000000004</v>
      </c>
      <c r="L348" s="52">
        <v>6414.12</v>
      </c>
      <c r="M348" s="50" t="str">
        <f t="shared" si="4"/>
        <v>Abaixo do limite</v>
      </c>
    </row>
    <row r="349" spans="3:13" x14ac:dyDescent="0.25">
      <c r="C349" s="45">
        <v>0.66200000000000003</v>
      </c>
      <c r="D349" s="45">
        <v>15200.55</v>
      </c>
      <c r="K349" s="44">
        <v>0.55000000000000004</v>
      </c>
      <c r="L349" s="51">
        <v>6415.33</v>
      </c>
      <c r="M349" s="50" t="str">
        <f t="shared" si="4"/>
        <v>Abaixo do limite</v>
      </c>
    </row>
    <row r="350" spans="3:13" x14ac:dyDescent="0.25">
      <c r="C350" s="44">
        <v>0.72599999999999998</v>
      </c>
      <c r="D350" s="44">
        <v>22514.85</v>
      </c>
      <c r="K350" s="45">
        <v>0.54400000000000004</v>
      </c>
      <c r="L350" s="52">
        <v>6417.15</v>
      </c>
      <c r="M350" s="50" t="str">
        <f t="shared" si="4"/>
        <v>Abaixo do limite</v>
      </c>
    </row>
    <row r="351" spans="3:13" x14ac:dyDescent="0.25">
      <c r="C351" s="45">
        <v>0.77200000000000002</v>
      </c>
      <c r="D351" s="45">
        <v>32838.699999999997</v>
      </c>
      <c r="K351" s="45">
        <v>0.59</v>
      </c>
      <c r="L351" s="52">
        <v>6417.65</v>
      </c>
      <c r="M351" s="50" t="str">
        <f t="shared" ref="M351:M414" si="5">IF(L351&lt;$L$29,"Abaixo do limite","")</f>
        <v>Abaixo do limite</v>
      </c>
    </row>
    <row r="352" spans="3:13" x14ac:dyDescent="0.25">
      <c r="C352" s="44">
        <v>0.73599999999999999</v>
      </c>
      <c r="D352" s="44">
        <v>26852.97</v>
      </c>
      <c r="K352" s="45">
        <v>0.54900000000000004</v>
      </c>
      <c r="L352" s="52">
        <v>6418</v>
      </c>
      <c r="M352" s="50" t="str">
        <f t="shared" si="5"/>
        <v>Abaixo do limite</v>
      </c>
    </row>
    <row r="353" spans="3:13" x14ac:dyDescent="0.25">
      <c r="C353" s="45">
        <v>0.71399999999999997</v>
      </c>
      <c r="D353" s="45">
        <v>24700.71</v>
      </c>
      <c r="K353" s="45">
        <v>0.52300000000000002</v>
      </c>
      <c r="L353" s="52">
        <v>6418.11</v>
      </c>
      <c r="M353" s="50" t="str">
        <f t="shared" si="5"/>
        <v>Abaixo do limite</v>
      </c>
    </row>
    <row r="354" spans="3:13" x14ac:dyDescent="0.25">
      <c r="C354" s="44">
        <v>0.75800000000000001</v>
      </c>
      <c r="D354" s="44">
        <v>37056.839999999997</v>
      </c>
      <c r="K354" s="44">
        <v>0.50800000000000001</v>
      </c>
      <c r="L354" s="51">
        <v>6425.62</v>
      </c>
      <c r="M354" s="50" t="str">
        <f t="shared" si="5"/>
        <v>Abaixo do limite</v>
      </c>
    </row>
    <row r="355" spans="3:13" x14ac:dyDescent="0.25">
      <c r="C355" s="45">
        <v>0.73299999999999998</v>
      </c>
      <c r="D355" s="45">
        <v>20515.77</v>
      </c>
      <c r="K355" s="45">
        <v>0.53700000000000003</v>
      </c>
      <c r="L355" s="52">
        <v>6426.28</v>
      </c>
      <c r="M355" s="50" t="str">
        <f t="shared" si="5"/>
        <v>Abaixo do limite</v>
      </c>
    </row>
    <row r="356" spans="3:13" x14ac:dyDescent="0.25">
      <c r="C356" s="44">
        <v>0.72099999999999997</v>
      </c>
      <c r="D356" s="44">
        <v>39001.79</v>
      </c>
      <c r="K356" s="45">
        <v>0.54700000000000004</v>
      </c>
      <c r="L356" s="52">
        <v>6427.14</v>
      </c>
      <c r="M356" s="50" t="str">
        <f t="shared" si="5"/>
        <v>Abaixo do limite</v>
      </c>
    </row>
    <row r="357" spans="3:13" x14ac:dyDescent="0.25">
      <c r="C357" s="45">
        <v>0.74199999999999999</v>
      </c>
      <c r="D357" s="45">
        <v>24424.5</v>
      </c>
      <c r="K357" s="45">
        <v>0.48099999999999998</v>
      </c>
      <c r="L357" s="52">
        <v>6428.8</v>
      </c>
      <c r="M357" s="50" t="str">
        <f t="shared" si="5"/>
        <v>Abaixo do limite</v>
      </c>
    </row>
    <row r="358" spans="3:13" x14ac:dyDescent="0.25">
      <c r="C358" s="44">
        <v>0.70399999999999996</v>
      </c>
      <c r="D358" s="44">
        <v>13396.88</v>
      </c>
      <c r="K358" s="44">
        <v>0.54200000000000004</v>
      </c>
      <c r="L358" s="51">
        <v>6430.72</v>
      </c>
      <c r="M358" s="50" t="str">
        <f t="shared" si="5"/>
        <v>Abaixo do limite</v>
      </c>
    </row>
    <row r="359" spans="3:13" x14ac:dyDescent="0.25">
      <c r="C359" s="45">
        <v>0.71499999999999997</v>
      </c>
      <c r="D359" s="45">
        <v>27044.16</v>
      </c>
      <c r="K359" s="45">
        <v>0.53700000000000003</v>
      </c>
      <c r="L359" s="52">
        <v>6431.6</v>
      </c>
      <c r="M359" s="50" t="str">
        <f t="shared" si="5"/>
        <v>Abaixo do limite</v>
      </c>
    </row>
    <row r="360" spans="3:13" x14ac:dyDescent="0.25">
      <c r="C360" s="44">
        <v>0.72099999999999997</v>
      </c>
      <c r="D360" s="44">
        <v>31705.48</v>
      </c>
      <c r="K360" s="44">
        <v>0.55200000000000005</v>
      </c>
      <c r="L360" s="51">
        <v>6436.44</v>
      </c>
      <c r="M360" s="50" t="str">
        <f t="shared" si="5"/>
        <v>Abaixo do limite</v>
      </c>
    </row>
    <row r="361" spans="3:13" x14ac:dyDescent="0.25">
      <c r="C361" s="45">
        <v>0.77700000000000002</v>
      </c>
      <c r="D361" s="45">
        <v>39910.160000000003</v>
      </c>
      <c r="K361" s="45">
        <v>0.51600000000000001</v>
      </c>
      <c r="L361" s="52">
        <v>6437.86</v>
      </c>
      <c r="M361" s="50" t="str">
        <f t="shared" si="5"/>
        <v>Abaixo do limite</v>
      </c>
    </row>
    <row r="362" spans="3:13" x14ac:dyDescent="0.25">
      <c r="C362" s="44">
        <v>0.72099999999999997</v>
      </c>
      <c r="D362" s="44">
        <v>21192.61</v>
      </c>
      <c r="K362" s="45">
        <v>0.54700000000000004</v>
      </c>
      <c r="L362" s="52">
        <v>6441</v>
      </c>
      <c r="M362" s="50" t="str">
        <f t="shared" si="5"/>
        <v>Abaixo do limite</v>
      </c>
    </row>
    <row r="363" spans="3:13" x14ac:dyDescent="0.25">
      <c r="C363" s="45">
        <v>0.76900000000000002</v>
      </c>
      <c r="D363" s="45">
        <v>40413.26</v>
      </c>
      <c r="K363" s="45">
        <v>0.57199999999999995</v>
      </c>
      <c r="L363" s="52">
        <v>6441.33</v>
      </c>
      <c r="M363" s="50" t="str">
        <f t="shared" si="5"/>
        <v>Abaixo do limite</v>
      </c>
    </row>
    <row r="364" spans="3:13" x14ac:dyDescent="0.25">
      <c r="C364" s="44">
        <v>0.76</v>
      </c>
      <c r="D364" s="44">
        <v>31147.64</v>
      </c>
      <c r="K364" s="44">
        <v>0.51</v>
      </c>
      <c r="L364" s="51">
        <v>6445.26</v>
      </c>
      <c r="M364" s="50" t="str">
        <f t="shared" si="5"/>
        <v>Abaixo do limite</v>
      </c>
    </row>
    <row r="365" spans="3:13" x14ac:dyDescent="0.25">
      <c r="C365" s="45">
        <v>0.72499999999999998</v>
      </c>
      <c r="D365" s="45">
        <v>18466.68</v>
      </c>
      <c r="K365" s="45">
        <v>0.49399999999999999</v>
      </c>
      <c r="L365" s="52">
        <v>6445.4</v>
      </c>
      <c r="M365" s="50" t="str">
        <f t="shared" si="5"/>
        <v>Abaixo do limite</v>
      </c>
    </row>
    <row r="366" spans="3:13" x14ac:dyDescent="0.25">
      <c r="C366" s="44">
        <v>0.71299999999999997</v>
      </c>
      <c r="D366" s="44">
        <v>27254.799999999999</v>
      </c>
      <c r="K366" s="44">
        <v>0.57099999999999995</v>
      </c>
      <c r="L366" s="51">
        <v>6448.53</v>
      </c>
      <c r="M366" s="50" t="str">
        <f t="shared" si="5"/>
        <v>Abaixo do limite</v>
      </c>
    </row>
    <row r="367" spans="3:13" x14ac:dyDescent="0.25">
      <c r="C367" s="45">
        <v>0.73699999999999999</v>
      </c>
      <c r="D367" s="45">
        <v>52884.26</v>
      </c>
      <c r="K367" s="45">
        <v>0.52700000000000002</v>
      </c>
      <c r="L367" s="52">
        <v>6449.02</v>
      </c>
      <c r="M367" s="50" t="str">
        <f t="shared" si="5"/>
        <v>Abaixo do limite</v>
      </c>
    </row>
    <row r="368" spans="3:13" x14ac:dyDescent="0.25">
      <c r="C368" s="44">
        <v>0.71499999999999997</v>
      </c>
      <c r="D368" s="44">
        <v>29405.65</v>
      </c>
      <c r="K368" s="45">
        <v>0.54600000000000004</v>
      </c>
      <c r="L368" s="52">
        <v>6449.79</v>
      </c>
      <c r="M368" s="50" t="str">
        <f t="shared" si="5"/>
        <v>Abaixo do limite</v>
      </c>
    </row>
    <row r="369" spans="3:13" x14ac:dyDescent="0.25">
      <c r="C369" s="45">
        <v>0.79600000000000004</v>
      </c>
      <c r="D369" s="45">
        <v>44199.92</v>
      </c>
      <c r="K369" s="44">
        <v>0.51700000000000002</v>
      </c>
      <c r="L369" s="51">
        <v>6450.88</v>
      </c>
      <c r="M369" s="50" t="str">
        <f t="shared" si="5"/>
        <v>Abaixo do limite</v>
      </c>
    </row>
    <row r="370" spans="3:13" x14ac:dyDescent="0.25">
      <c r="C370" s="44">
        <v>0.75700000000000001</v>
      </c>
      <c r="D370" s="44">
        <v>45941.81</v>
      </c>
      <c r="K370" s="45">
        <v>0.55700000000000005</v>
      </c>
      <c r="L370" s="52">
        <v>6461.64</v>
      </c>
      <c r="M370" s="50" t="str">
        <f t="shared" si="5"/>
        <v>Abaixo do limite</v>
      </c>
    </row>
    <row r="371" spans="3:13" x14ac:dyDescent="0.25">
      <c r="C371" s="45">
        <v>0.72899999999999998</v>
      </c>
      <c r="D371" s="45">
        <v>21743.96</v>
      </c>
      <c r="K371" s="44">
        <v>0.51200000000000001</v>
      </c>
      <c r="L371" s="51">
        <v>6461.91</v>
      </c>
      <c r="M371" s="50" t="str">
        <f t="shared" si="5"/>
        <v>Abaixo do limite</v>
      </c>
    </row>
    <row r="372" spans="3:13" x14ac:dyDescent="0.25">
      <c r="C372" s="44">
        <v>0.70199999999999996</v>
      </c>
      <c r="D372" s="44">
        <v>16661.580000000002</v>
      </c>
      <c r="K372" s="45">
        <v>0.51300000000000001</v>
      </c>
      <c r="L372" s="52">
        <v>6462.02</v>
      </c>
      <c r="M372" s="50" t="str">
        <f t="shared" si="5"/>
        <v>Abaixo do limite</v>
      </c>
    </row>
    <row r="373" spans="3:13" x14ac:dyDescent="0.25">
      <c r="C373" s="45">
        <v>0.64400000000000002</v>
      </c>
      <c r="D373" s="45">
        <v>15604.19</v>
      </c>
      <c r="K373" s="44">
        <v>0.52500000000000002</v>
      </c>
      <c r="L373" s="51">
        <v>6464.29</v>
      </c>
      <c r="M373" s="50" t="str">
        <f t="shared" si="5"/>
        <v>Abaixo do limite</v>
      </c>
    </row>
    <row r="374" spans="3:13" x14ac:dyDescent="0.25">
      <c r="C374" s="44">
        <v>0.73699999999999999</v>
      </c>
      <c r="D374" s="44">
        <v>29862.73</v>
      </c>
      <c r="K374" s="45">
        <v>0.56200000000000006</v>
      </c>
      <c r="L374" s="52">
        <v>6466.01</v>
      </c>
      <c r="M374" s="50" t="str">
        <f t="shared" si="5"/>
        <v>Abaixo do limite</v>
      </c>
    </row>
    <row r="375" spans="3:13" x14ac:dyDescent="0.25">
      <c r="C375" s="45">
        <v>0.76300000000000001</v>
      </c>
      <c r="D375" s="45">
        <v>30257.7</v>
      </c>
      <c r="K375" s="45">
        <v>0.52500000000000002</v>
      </c>
      <c r="L375" s="52">
        <v>6466.1</v>
      </c>
      <c r="M375" s="50" t="str">
        <f t="shared" si="5"/>
        <v>Abaixo do limite</v>
      </c>
    </row>
    <row r="376" spans="3:13" x14ac:dyDescent="0.25">
      <c r="C376" s="44">
        <v>0.73799999999999999</v>
      </c>
      <c r="D376" s="44">
        <v>23270.16</v>
      </c>
      <c r="K376" s="44">
        <v>0.53300000000000003</v>
      </c>
      <c r="L376" s="51">
        <v>6467.97</v>
      </c>
      <c r="M376" s="50" t="str">
        <f t="shared" si="5"/>
        <v>Abaixo do limite</v>
      </c>
    </row>
    <row r="377" spans="3:13" x14ac:dyDescent="0.25">
      <c r="C377" s="45">
        <v>0.67300000000000004</v>
      </c>
      <c r="D377" s="45">
        <v>28020.9</v>
      </c>
      <c r="K377" s="44">
        <v>0.56799999999999995</v>
      </c>
      <c r="L377" s="51">
        <v>6468.19</v>
      </c>
      <c r="M377" s="50" t="str">
        <f t="shared" si="5"/>
        <v>Abaixo do limite</v>
      </c>
    </row>
    <row r="378" spans="3:13" x14ac:dyDescent="0.25">
      <c r="C378" s="44">
        <v>0.76400000000000001</v>
      </c>
      <c r="D378" s="44">
        <v>42709.38</v>
      </c>
      <c r="K378" s="45">
        <v>0.54800000000000004</v>
      </c>
      <c r="L378" s="52">
        <v>6471.01</v>
      </c>
      <c r="M378" s="50" t="str">
        <f t="shared" si="5"/>
        <v>Abaixo do limite</v>
      </c>
    </row>
    <row r="379" spans="3:13" x14ac:dyDescent="0.25">
      <c r="C379" s="45">
        <v>0.69699999999999995</v>
      </c>
      <c r="D379" s="45">
        <v>32957.629999999997</v>
      </c>
      <c r="K379" s="44">
        <v>0.53100000000000003</v>
      </c>
      <c r="L379" s="51">
        <v>6479.51</v>
      </c>
      <c r="M379" s="50" t="str">
        <f t="shared" si="5"/>
        <v>Abaixo do limite</v>
      </c>
    </row>
    <row r="380" spans="3:13" x14ac:dyDescent="0.25">
      <c r="C380" s="44">
        <v>0.69299999999999995</v>
      </c>
      <c r="D380" s="44">
        <v>21481.97</v>
      </c>
      <c r="K380" s="45">
        <v>0.5</v>
      </c>
      <c r="L380" s="52">
        <v>6481.02</v>
      </c>
      <c r="M380" s="50" t="str">
        <f t="shared" si="5"/>
        <v>Abaixo do limite</v>
      </c>
    </row>
    <row r="381" spans="3:13" x14ac:dyDescent="0.25">
      <c r="C381" s="45">
        <v>0.72699999999999998</v>
      </c>
      <c r="D381" s="45">
        <v>21981.279999999999</v>
      </c>
      <c r="K381" s="44">
        <v>0.54900000000000004</v>
      </c>
      <c r="L381" s="51">
        <v>6481.4</v>
      </c>
      <c r="M381" s="50" t="str">
        <f t="shared" si="5"/>
        <v>Abaixo do limite</v>
      </c>
    </row>
    <row r="382" spans="3:13" x14ac:dyDescent="0.25">
      <c r="C382" s="44">
        <v>0.72</v>
      </c>
      <c r="D382" s="44">
        <v>20044.5</v>
      </c>
      <c r="K382" s="44">
        <v>0.53800000000000003</v>
      </c>
      <c r="L382" s="51">
        <v>6483.31</v>
      </c>
      <c r="M382" s="50" t="str">
        <f t="shared" si="5"/>
        <v>Abaixo do limite</v>
      </c>
    </row>
    <row r="383" spans="3:13" x14ac:dyDescent="0.25">
      <c r="C383" s="45">
        <v>0.70499999999999996</v>
      </c>
      <c r="D383" s="45">
        <v>26627.87</v>
      </c>
      <c r="K383" s="44">
        <v>0.53900000000000003</v>
      </c>
      <c r="L383" s="51">
        <v>6487.05</v>
      </c>
      <c r="M383" s="50" t="str">
        <f t="shared" si="5"/>
        <v>Abaixo do limite</v>
      </c>
    </row>
    <row r="384" spans="3:13" x14ac:dyDescent="0.25">
      <c r="C384" s="44">
        <v>0.73199999999999998</v>
      </c>
      <c r="D384" s="44">
        <v>56111.13</v>
      </c>
      <c r="K384" s="44">
        <v>0.54800000000000004</v>
      </c>
      <c r="L384" s="51">
        <v>6494.7</v>
      </c>
      <c r="M384" s="50" t="str">
        <f t="shared" si="5"/>
        <v>Abaixo do limite</v>
      </c>
    </row>
    <row r="385" spans="3:13" x14ac:dyDescent="0.25">
      <c r="C385" s="45">
        <v>0.71299999999999997</v>
      </c>
      <c r="D385" s="45">
        <v>15691.8</v>
      </c>
      <c r="K385" s="44">
        <v>0.56499999999999995</v>
      </c>
      <c r="L385" s="51">
        <v>6495.42</v>
      </c>
      <c r="M385" s="50" t="str">
        <f t="shared" si="5"/>
        <v>Abaixo do limite</v>
      </c>
    </row>
    <row r="386" spans="3:13" x14ac:dyDescent="0.25">
      <c r="C386" s="44">
        <v>0.76200000000000001</v>
      </c>
      <c r="D386" s="44">
        <v>38128.22</v>
      </c>
      <c r="K386" s="45">
        <v>0.53600000000000003</v>
      </c>
      <c r="L386" s="52">
        <v>6502.59</v>
      </c>
      <c r="M386" s="50" t="str">
        <f t="shared" si="5"/>
        <v>Abaixo do limite</v>
      </c>
    </row>
    <row r="387" spans="3:13" x14ac:dyDescent="0.25">
      <c r="C387" s="45">
        <v>0.70499999999999996</v>
      </c>
      <c r="D387" s="45">
        <v>35859.82</v>
      </c>
      <c r="K387" s="44">
        <v>0.54500000000000004</v>
      </c>
      <c r="L387" s="51">
        <v>6505.2</v>
      </c>
      <c r="M387" s="50" t="str">
        <f t="shared" si="5"/>
        <v>Abaixo do limite</v>
      </c>
    </row>
    <row r="388" spans="3:13" x14ac:dyDescent="0.25">
      <c r="C388" s="44">
        <v>0.73499999999999999</v>
      </c>
      <c r="D388" s="44">
        <v>23236.560000000001</v>
      </c>
      <c r="K388" s="44">
        <v>0.51600000000000001</v>
      </c>
      <c r="L388" s="51">
        <v>6507.29</v>
      </c>
      <c r="M388" s="50" t="str">
        <f t="shared" si="5"/>
        <v>Abaixo do limite</v>
      </c>
    </row>
    <row r="389" spans="3:13" x14ac:dyDescent="0.25">
      <c r="C389" s="45">
        <v>0.64700000000000002</v>
      </c>
      <c r="D389" s="45">
        <v>20258.09</v>
      </c>
      <c r="K389" s="45">
        <v>0.56100000000000005</v>
      </c>
      <c r="L389" s="52">
        <v>6508.49</v>
      </c>
      <c r="M389" s="50" t="str">
        <f t="shared" si="5"/>
        <v>Abaixo do limite</v>
      </c>
    </row>
    <row r="390" spans="3:13" x14ac:dyDescent="0.25">
      <c r="C390" s="44">
        <v>0.75</v>
      </c>
      <c r="D390" s="44">
        <v>24386.639999999999</v>
      </c>
      <c r="K390" s="45">
        <v>0.53800000000000003</v>
      </c>
      <c r="L390" s="52">
        <v>6509.98</v>
      </c>
      <c r="M390" s="50" t="str">
        <f t="shared" si="5"/>
        <v>Abaixo do limite</v>
      </c>
    </row>
    <row r="391" spans="3:13" x14ac:dyDescent="0.25">
      <c r="C391" s="45">
        <v>0.78300000000000003</v>
      </c>
      <c r="D391" s="45">
        <v>250827.01</v>
      </c>
      <c r="K391" s="45">
        <v>0.57299999999999995</v>
      </c>
      <c r="L391" s="52">
        <v>6510.21</v>
      </c>
      <c r="M391" s="50" t="str">
        <f t="shared" si="5"/>
        <v>Abaixo do limite</v>
      </c>
    </row>
    <row r="392" spans="3:13" x14ac:dyDescent="0.25">
      <c r="C392" s="44">
        <v>0.66200000000000003</v>
      </c>
      <c r="D392" s="44">
        <v>22492.43</v>
      </c>
      <c r="K392" s="45">
        <v>0.51200000000000001</v>
      </c>
      <c r="L392" s="52">
        <v>6512.27</v>
      </c>
      <c r="M392" s="50" t="str">
        <f t="shared" si="5"/>
        <v>Abaixo do limite</v>
      </c>
    </row>
    <row r="393" spans="3:13" x14ac:dyDescent="0.25">
      <c r="C393" s="45">
        <v>0.76</v>
      </c>
      <c r="D393" s="45">
        <v>62619.57</v>
      </c>
      <c r="K393" s="44">
        <v>0.59099999999999997</v>
      </c>
      <c r="L393" s="51">
        <v>6516.45</v>
      </c>
      <c r="M393" s="50" t="str">
        <f t="shared" si="5"/>
        <v>Abaixo do limite</v>
      </c>
    </row>
    <row r="394" spans="3:13" x14ac:dyDescent="0.25">
      <c r="C394" s="44">
        <v>0.71499999999999997</v>
      </c>
      <c r="D394" s="44">
        <v>14623.85</v>
      </c>
      <c r="K394" s="45">
        <v>0.54700000000000004</v>
      </c>
      <c r="L394" s="52">
        <v>6518.51</v>
      </c>
      <c r="M394" s="50" t="str">
        <f t="shared" si="5"/>
        <v>Abaixo do limite</v>
      </c>
    </row>
    <row r="395" spans="3:13" x14ac:dyDescent="0.25">
      <c r="C395" s="45">
        <v>0.73199999999999998</v>
      </c>
      <c r="D395" s="45">
        <v>50722.06</v>
      </c>
      <c r="K395" s="44">
        <v>0.55500000000000005</v>
      </c>
      <c r="L395" s="51">
        <v>6519.35</v>
      </c>
      <c r="M395" s="50" t="str">
        <f t="shared" si="5"/>
        <v>Abaixo do limite</v>
      </c>
    </row>
    <row r="396" spans="3:13" x14ac:dyDescent="0.25">
      <c r="C396" s="44">
        <v>0.65900000000000003</v>
      </c>
      <c r="D396" s="44">
        <v>32314.25</v>
      </c>
      <c r="K396" s="45">
        <v>0.54</v>
      </c>
      <c r="L396" s="52">
        <v>6520.94</v>
      </c>
      <c r="M396" s="50" t="str">
        <f t="shared" si="5"/>
        <v>Abaixo do limite</v>
      </c>
    </row>
    <row r="397" spans="3:13" x14ac:dyDescent="0.25">
      <c r="C397" s="45">
        <v>0.70099999999999996</v>
      </c>
      <c r="D397" s="45">
        <v>64395.75</v>
      </c>
      <c r="K397" s="45">
        <v>0.56499999999999995</v>
      </c>
      <c r="L397" s="52">
        <v>6521.19</v>
      </c>
      <c r="M397" s="50" t="str">
        <f t="shared" si="5"/>
        <v>Abaixo do limite</v>
      </c>
    </row>
    <row r="398" spans="3:13" x14ac:dyDescent="0.25">
      <c r="C398" s="44">
        <v>0.69</v>
      </c>
      <c r="D398" s="44">
        <v>13787.43</v>
      </c>
      <c r="K398" s="44">
        <v>0.52200000000000002</v>
      </c>
      <c r="L398" s="51">
        <v>6521.29</v>
      </c>
      <c r="M398" s="50" t="str">
        <f t="shared" si="5"/>
        <v>Abaixo do limite</v>
      </c>
    </row>
    <row r="399" spans="3:13" x14ac:dyDescent="0.25">
      <c r="C399" s="45">
        <v>0.77200000000000002</v>
      </c>
      <c r="D399" s="45">
        <v>41596.26</v>
      </c>
      <c r="K399" s="44">
        <v>0.55200000000000005</v>
      </c>
      <c r="L399" s="51">
        <v>6525.51</v>
      </c>
      <c r="M399" s="50" t="str">
        <f t="shared" si="5"/>
        <v>Abaixo do limite</v>
      </c>
    </row>
    <row r="400" spans="3:13" x14ac:dyDescent="0.25">
      <c r="C400" s="44">
        <v>0.71799999999999997</v>
      </c>
      <c r="D400" s="44">
        <v>32358.84</v>
      </c>
      <c r="K400" s="44">
        <v>0.497</v>
      </c>
      <c r="L400" s="51">
        <v>6528.24</v>
      </c>
      <c r="M400" s="50" t="str">
        <f t="shared" si="5"/>
        <v>Abaixo do limite</v>
      </c>
    </row>
    <row r="401" spans="3:13" x14ac:dyDescent="0.25">
      <c r="C401" s="45">
        <v>0.69599999999999995</v>
      </c>
      <c r="D401" s="45">
        <v>39033.19</v>
      </c>
      <c r="K401" s="45">
        <v>0.57999999999999996</v>
      </c>
      <c r="L401" s="52">
        <v>6528.68</v>
      </c>
      <c r="M401" s="50" t="str">
        <f t="shared" si="5"/>
        <v>Abaixo do limite</v>
      </c>
    </row>
    <row r="402" spans="3:13" x14ac:dyDescent="0.25">
      <c r="C402" s="44">
        <v>0.67700000000000005</v>
      </c>
      <c r="D402" s="44">
        <v>20442.099999999999</v>
      </c>
      <c r="K402" s="45">
        <v>0.53800000000000003</v>
      </c>
      <c r="L402" s="52">
        <v>6535.08</v>
      </c>
      <c r="M402" s="50" t="str">
        <f t="shared" si="5"/>
        <v>Abaixo do limite</v>
      </c>
    </row>
    <row r="403" spans="3:13" x14ac:dyDescent="0.25">
      <c r="C403" s="45">
        <v>0.73199999999999998</v>
      </c>
      <c r="D403" s="45">
        <v>20960.79</v>
      </c>
      <c r="K403" s="44">
        <v>0.57499999999999996</v>
      </c>
      <c r="L403" s="51">
        <v>6535.44</v>
      </c>
      <c r="M403" s="50" t="str">
        <f t="shared" si="5"/>
        <v>Abaixo do limite</v>
      </c>
    </row>
    <row r="404" spans="3:13" x14ac:dyDescent="0.25">
      <c r="C404" s="44">
        <v>0.629</v>
      </c>
      <c r="D404" s="44">
        <v>23647.17</v>
      </c>
      <c r="K404" s="44">
        <v>0.497</v>
      </c>
      <c r="L404" s="51">
        <v>6538.95</v>
      </c>
      <c r="M404" s="50" t="str">
        <f t="shared" si="5"/>
        <v>Abaixo do limite</v>
      </c>
    </row>
    <row r="405" spans="3:13" x14ac:dyDescent="0.25">
      <c r="C405" s="45">
        <v>0.66800000000000004</v>
      </c>
      <c r="D405" s="45">
        <v>18374.14</v>
      </c>
      <c r="K405" s="44">
        <v>0.52700000000000002</v>
      </c>
      <c r="L405" s="51">
        <v>6542.35</v>
      </c>
      <c r="M405" s="50" t="str">
        <f t="shared" si="5"/>
        <v>Abaixo do limite</v>
      </c>
    </row>
    <row r="406" spans="3:13" x14ac:dyDescent="0.25">
      <c r="C406" s="44">
        <v>0.76100000000000001</v>
      </c>
      <c r="D406" s="44">
        <v>23400.87</v>
      </c>
      <c r="K406" s="45">
        <v>0.53900000000000003</v>
      </c>
      <c r="L406" s="52">
        <v>6542.36</v>
      </c>
      <c r="M406" s="50" t="str">
        <f t="shared" si="5"/>
        <v>Abaixo do limite</v>
      </c>
    </row>
    <row r="407" spans="3:13" x14ac:dyDescent="0.25">
      <c r="C407" s="45">
        <v>0.65400000000000003</v>
      </c>
      <c r="D407" s="45">
        <v>43485.31</v>
      </c>
      <c r="K407" s="44">
        <v>0.53100000000000003</v>
      </c>
      <c r="L407" s="51">
        <v>6542.84</v>
      </c>
      <c r="M407" s="50" t="str">
        <f t="shared" si="5"/>
        <v>Abaixo do limite</v>
      </c>
    </row>
    <row r="408" spans="3:13" x14ac:dyDescent="0.25">
      <c r="C408" s="44">
        <v>0.63800000000000001</v>
      </c>
      <c r="D408" s="44">
        <v>17245.95</v>
      </c>
      <c r="K408" s="45">
        <v>0.51500000000000001</v>
      </c>
      <c r="L408" s="52">
        <v>6543.75</v>
      </c>
      <c r="M408" s="50" t="str">
        <f t="shared" si="5"/>
        <v>Abaixo do limite</v>
      </c>
    </row>
    <row r="409" spans="3:13" x14ac:dyDescent="0.25">
      <c r="C409" s="45">
        <v>0.75</v>
      </c>
      <c r="D409" s="45">
        <v>49748.23</v>
      </c>
      <c r="K409" s="44">
        <v>0.497</v>
      </c>
      <c r="L409" s="51">
        <v>6546.97</v>
      </c>
      <c r="M409" s="50" t="str">
        <f t="shared" si="5"/>
        <v>Abaixo do limite</v>
      </c>
    </row>
    <row r="410" spans="3:13" x14ac:dyDescent="0.25">
      <c r="C410" s="44">
        <v>0.73699999999999999</v>
      </c>
      <c r="D410" s="44">
        <v>31387.01</v>
      </c>
      <c r="K410" s="45">
        <v>0.56799999999999995</v>
      </c>
      <c r="L410" s="52">
        <v>6547.6</v>
      </c>
      <c r="M410" s="50" t="str">
        <f t="shared" si="5"/>
        <v>Abaixo do limite</v>
      </c>
    </row>
    <row r="411" spans="3:13" x14ac:dyDescent="0.25">
      <c r="C411" s="45">
        <v>0.67300000000000004</v>
      </c>
      <c r="D411" s="45">
        <v>17114.47</v>
      </c>
      <c r="K411" s="45">
        <v>0.58899999999999997</v>
      </c>
      <c r="L411" s="52">
        <v>6548.01</v>
      </c>
      <c r="M411" s="50" t="str">
        <f t="shared" si="5"/>
        <v>Abaixo do limite</v>
      </c>
    </row>
    <row r="412" spans="3:13" x14ac:dyDescent="0.25">
      <c r="C412" s="44">
        <v>0.72699999999999998</v>
      </c>
      <c r="D412" s="44">
        <v>28129</v>
      </c>
      <c r="K412" s="45">
        <v>0.51300000000000001</v>
      </c>
      <c r="L412" s="52">
        <v>6552.21</v>
      </c>
      <c r="M412" s="50" t="str">
        <f t="shared" si="5"/>
        <v>Abaixo do limite</v>
      </c>
    </row>
    <row r="413" spans="3:13" x14ac:dyDescent="0.25">
      <c r="C413" s="45">
        <v>0.67500000000000004</v>
      </c>
      <c r="D413" s="45">
        <v>17535.990000000002</v>
      </c>
      <c r="K413" s="45">
        <v>0.48299999999999998</v>
      </c>
      <c r="L413" s="52">
        <v>6552.64</v>
      </c>
      <c r="M413" s="50" t="str">
        <f t="shared" si="5"/>
        <v>Abaixo do limite</v>
      </c>
    </row>
    <row r="414" spans="3:13" x14ac:dyDescent="0.25">
      <c r="C414" s="44">
        <v>0.76100000000000001</v>
      </c>
      <c r="D414" s="44">
        <v>46409.32</v>
      </c>
      <c r="K414" s="45">
        <v>0.56000000000000005</v>
      </c>
      <c r="L414" s="52">
        <v>6556.5</v>
      </c>
      <c r="M414" s="50" t="str">
        <f t="shared" si="5"/>
        <v>Abaixo do limite</v>
      </c>
    </row>
    <row r="415" spans="3:13" x14ac:dyDescent="0.25">
      <c r="C415" s="45">
        <v>0.78400000000000003</v>
      </c>
      <c r="D415" s="45">
        <v>30140.43</v>
      </c>
      <c r="K415" s="44">
        <v>0.56499999999999995</v>
      </c>
      <c r="L415" s="51">
        <v>6556.82</v>
      </c>
      <c r="M415" s="50" t="str">
        <f t="shared" ref="M415:M478" si="6">IF(L415&lt;$L$29,"Abaixo do limite","")</f>
        <v>Abaixo do limite</v>
      </c>
    </row>
    <row r="416" spans="3:13" x14ac:dyDescent="0.25">
      <c r="C416" s="44">
        <v>0.69899999999999995</v>
      </c>
      <c r="D416" s="44">
        <v>16870.16</v>
      </c>
      <c r="K416" s="44">
        <v>0.51200000000000001</v>
      </c>
      <c r="L416" s="51">
        <v>6557.79</v>
      </c>
      <c r="M416" s="50" t="str">
        <f t="shared" si="6"/>
        <v>Abaixo do limite</v>
      </c>
    </row>
    <row r="417" spans="3:13" x14ac:dyDescent="0.25">
      <c r="C417" s="45">
        <v>0.73</v>
      </c>
      <c r="D417" s="45">
        <v>27884.32</v>
      </c>
      <c r="K417" s="44">
        <v>0.45400000000000001</v>
      </c>
      <c r="L417" s="51">
        <v>6557.97</v>
      </c>
      <c r="M417" s="50" t="str">
        <f t="shared" si="6"/>
        <v>Abaixo do limite</v>
      </c>
    </row>
    <row r="418" spans="3:13" x14ac:dyDescent="0.25">
      <c r="C418" s="44">
        <v>0.69099999999999995</v>
      </c>
      <c r="D418" s="44">
        <v>18638.54</v>
      </c>
      <c r="K418" s="45">
        <v>0.56000000000000005</v>
      </c>
      <c r="L418" s="52">
        <v>6559.71</v>
      </c>
      <c r="M418" s="50" t="str">
        <f t="shared" si="6"/>
        <v>Abaixo do limite</v>
      </c>
    </row>
    <row r="419" spans="3:13" x14ac:dyDescent="0.25">
      <c r="C419" s="45">
        <v>0.74399999999999999</v>
      </c>
      <c r="D419" s="45">
        <v>38395.06</v>
      </c>
      <c r="K419" s="45">
        <v>0.58099999999999996</v>
      </c>
      <c r="L419" s="52">
        <v>6561.15</v>
      </c>
      <c r="M419" s="50" t="str">
        <f t="shared" si="6"/>
        <v>Abaixo do limite</v>
      </c>
    </row>
    <row r="420" spans="3:13" x14ac:dyDescent="0.25">
      <c r="C420" s="44">
        <v>0.73699999999999999</v>
      </c>
      <c r="D420" s="44">
        <v>43031.23</v>
      </c>
      <c r="K420" s="45">
        <v>0.53400000000000003</v>
      </c>
      <c r="L420" s="52">
        <v>6566.96</v>
      </c>
      <c r="M420" s="50" t="str">
        <f t="shared" si="6"/>
        <v>Abaixo do limite</v>
      </c>
    </row>
    <row r="421" spans="3:13" x14ac:dyDescent="0.25">
      <c r="C421" s="45">
        <v>0.73699999999999999</v>
      </c>
      <c r="D421" s="45">
        <v>24487.27</v>
      </c>
      <c r="K421" s="45">
        <v>0.53900000000000003</v>
      </c>
      <c r="L421" s="52">
        <v>6577.16</v>
      </c>
      <c r="M421" s="50" t="str">
        <f t="shared" si="6"/>
        <v>Abaixo do limite</v>
      </c>
    </row>
    <row r="422" spans="3:13" x14ac:dyDescent="0.25">
      <c r="C422" s="44">
        <v>0.77800000000000002</v>
      </c>
      <c r="D422" s="44">
        <v>41713.58</v>
      </c>
      <c r="K422" s="44">
        <v>0.51800000000000002</v>
      </c>
      <c r="L422" s="51">
        <v>6577.97</v>
      </c>
      <c r="M422" s="50" t="str">
        <f t="shared" si="6"/>
        <v>Abaixo do limite</v>
      </c>
    </row>
    <row r="423" spans="3:13" x14ac:dyDescent="0.25">
      <c r="C423" s="45">
        <v>0.752</v>
      </c>
      <c r="D423" s="45">
        <v>41950.67</v>
      </c>
      <c r="K423" s="45">
        <v>0.54700000000000004</v>
      </c>
      <c r="L423" s="52">
        <v>6578.22</v>
      </c>
      <c r="M423" s="50" t="str">
        <f t="shared" si="6"/>
        <v>Abaixo do limite</v>
      </c>
    </row>
    <row r="424" spans="3:13" x14ac:dyDescent="0.25">
      <c r="C424" s="44">
        <v>0.69699999999999995</v>
      </c>
      <c r="D424" s="44">
        <v>16706.25</v>
      </c>
      <c r="K424" s="45">
        <v>0.52500000000000002</v>
      </c>
      <c r="L424" s="52">
        <v>6578.75</v>
      </c>
      <c r="M424" s="50" t="str">
        <f t="shared" si="6"/>
        <v>Abaixo do limite</v>
      </c>
    </row>
    <row r="425" spans="3:13" x14ac:dyDescent="0.25">
      <c r="C425" s="45">
        <v>0.746</v>
      </c>
      <c r="D425" s="45">
        <v>19396.97</v>
      </c>
      <c r="K425" s="44">
        <v>0.53500000000000003</v>
      </c>
      <c r="L425" s="51">
        <v>6580.5</v>
      </c>
      <c r="M425" s="50" t="str">
        <f t="shared" si="6"/>
        <v>Abaixo do limite</v>
      </c>
    </row>
    <row r="426" spans="3:13" x14ac:dyDescent="0.25">
      <c r="C426" s="44">
        <v>0.71799999999999997</v>
      </c>
      <c r="D426" s="44">
        <v>19908.04</v>
      </c>
      <c r="K426" s="45">
        <v>0.54900000000000004</v>
      </c>
      <c r="L426" s="52">
        <v>6587.35</v>
      </c>
      <c r="M426" s="50" t="str">
        <f t="shared" si="6"/>
        <v>Abaixo do limite</v>
      </c>
    </row>
    <row r="427" spans="3:13" x14ac:dyDescent="0.25">
      <c r="C427" s="45">
        <v>0.69399999999999995</v>
      </c>
      <c r="D427" s="45">
        <v>21416.61</v>
      </c>
      <c r="K427" s="44">
        <v>0.56399999999999995</v>
      </c>
      <c r="L427" s="51">
        <v>6587.8</v>
      </c>
      <c r="M427" s="50" t="str">
        <f t="shared" si="6"/>
        <v>Abaixo do limite</v>
      </c>
    </row>
    <row r="428" spans="3:13" x14ac:dyDescent="0.25">
      <c r="C428" s="44">
        <v>0.755</v>
      </c>
      <c r="D428" s="44">
        <v>44103.68</v>
      </c>
      <c r="K428" s="45">
        <v>0.57399999999999995</v>
      </c>
      <c r="L428" s="52">
        <v>6597.8</v>
      </c>
      <c r="M428" s="50" t="str">
        <f t="shared" si="6"/>
        <v>Abaixo do limite</v>
      </c>
    </row>
    <row r="429" spans="3:13" x14ac:dyDescent="0.25">
      <c r="C429" s="45">
        <v>0.66700000000000004</v>
      </c>
      <c r="D429" s="45">
        <v>12601</v>
      </c>
      <c r="K429" s="45">
        <v>0.46200000000000002</v>
      </c>
      <c r="L429" s="52">
        <v>6597.93</v>
      </c>
      <c r="M429" s="50" t="str">
        <f t="shared" si="6"/>
        <v>Abaixo do limite</v>
      </c>
    </row>
    <row r="430" spans="3:13" x14ac:dyDescent="0.25">
      <c r="C430" s="44">
        <v>0.76400000000000001</v>
      </c>
      <c r="D430" s="44">
        <v>23411.1</v>
      </c>
      <c r="K430" s="45">
        <v>0.57899999999999996</v>
      </c>
      <c r="L430" s="52">
        <v>6598.79</v>
      </c>
      <c r="M430" s="50" t="str">
        <f t="shared" si="6"/>
        <v>Abaixo do limite</v>
      </c>
    </row>
    <row r="431" spans="3:13" x14ac:dyDescent="0.25">
      <c r="C431" s="45">
        <v>0.74099999999999999</v>
      </c>
      <c r="D431" s="45">
        <v>19600.54</v>
      </c>
      <c r="K431" s="44">
        <v>0.50600000000000001</v>
      </c>
      <c r="L431" s="51">
        <v>6599.27</v>
      </c>
      <c r="M431" s="50" t="str">
        <f t="shared" si="6"/>
        <v>Abaixo do limite</v>
      </c>
    </row>
    <row r="432" spans="3:13" x14ac:dyDescent="0.25">
      <c r="C432" s="44">
        <v>0.72899999999999998</v>
      </c>
      <c r="D432" s="44">
        <v>183218.05</v>
      </c>
      <c r="K432" s="45">
        <v>0.4</v>
      </c>
      <c r="L432" s="52">
        <v>6601.95</v>
      </c>
      <c r="M432" s="50" t="str">
        <f t="shared" si="6"/>
        <v>Abaixo do limite</v>
      </c>
    </row>
    <row r="433" spans="3:13" x14ac:dyDescent="0.25">
      <c r="C433" s="45">
        <v>0.755</v>
      </c>
      <c r="D433" s="45">
        <v>35231.35</v>
      </c>
      <c r="K433" s="45">
        <v>0.503</v>
      </c>
      <c r="L433" s="52">
        <v>6601.98</v>
      </c>
      <c r="M433" s="50" t="str">
        <f t="shared" si="6"/>
        <v>Abaixo do limite</v>
      </c>
    </row>
    <row r="434" spans="3:13" x14ac:dyDescent="0.25">
      <c r="C434" s="44">
        <v>0.746</v>
      </c>
      <c r="D434" s="44">
        <v>17098.939999999999</v>
      </c>
      <c r="K434" s="45">
        <v>0.52600000000000002</v>
      </c>
      <c r="L434" s="52">
        <v>6602.92</v>
      </c>
      <c r="M434" s="50" t="str">
        <f t="shared" si="6"/>
        <v>Abaixo do limite</v>
      </c>
    </row>
    <row r="435" spans="3:13" x14ac:dyDescent="0.25">
      <c r="C435" s="45">
        <v>0.76500000000000001</v>
      </c>
      <c r="D435" s="45">
        <v>28239.1</v>
      </c>
      <c r="K435" s="44">
        <v>0.50800000000000001</v>
      </c>
      <c r="L435" s="51">
        <v>6609.5</v>
      </c>
      <c r="M435" s="50" t="str">
        <f t="shared" si="6"/>
        <v>Abaixo do limite</v>
      </c>
    </row>
    <row r="436" spans="3:13" x14ac:dyDescent="0.25">
      <c r="C436" s="44">
        <v>0.73699999999999999</v>
      </c>
      <c r="D436" s="44">
        <v>18734.78</v>
      </c>
      <c r="K436" s="45">
        <v>0.55800000000000005</v>
      </c>
      <c r="L436" s="52">
        <v>6611.81</v>
      </c>
      <c r="M436" s="50" t="str">
        <f t="shared" si="6"/>
        <v>Abaixo do limite</v>
      </c>
    </row>
    <row r="437" spans="3:13" x14ac:dyDescent="0.25">
      <c r="C437" s="45">
        <v>0.72599999999999998</v>
      </c>
      <c r="D437" s="45">
        <v>30584.41</v>
      </c>
      <c r="K437" s="45">
        <v>0.54200000000000004</v>
      </c>
      <c r="L437" s="52">
        <v>6615.4</v>
      </c>
      <c r="M437" s="50" t="str">
        <f t="shared" si="6"/>
        <v>Abaixo do limite</v>
      </c>
    </row>
    <row r="438" spans="3:13" x14ac:dyDescent="0.25">
      <c r="C438" s="45">
        <v>0.68300000000000005</v>
      </c>
      <c r="D438" s="45">
        <v>14113.49</v>
      </c>
      <c r="K438" s="45">
        <v>0.47399999999999998</v>
      </c>
      <c r="L438" s="52">
        <v>6615.71</v>
      </c>
      <c r="M438" s="50" t="str">
        <f t="shared" si="6"/>
        <v>Abaixo do limite</v>
      </c>
    </row>
    <row r="439" spans="3:13" x14ac:dyDescent="0.25">
      <c r="C439" s="44">
        <v>0.79</v>
      </c>
      <c r="D439" s="44">
        <v>32342.23</v>
      </c>
      <c r="K439" s="45">
        <v>0.52600000000000002</v>
      </c>
      <c r="L439" s="52">
        <v>6624.33</v>
      </c>
      <c r="M439" s="50" t="str">
        <f t="shared" si="6"/>
        <v>Abaixo do limite</v>
      </c>
    </row>
    <row r="440" spans="3:13" x14ac:dyDescent="0.25">
      <c r="C440" s="45">
        <v>0.73899999999999999</v>
      </c>
      <c r="D440" s="45">
        <v>27143.23</v>
      </c>
      <c r="K440" s="45">
        <v>0.56899999999999995</v>
      </c>
      <c r="L440" s="52">
        <v>6625.77</v>
      </c>
      <c r="M440" s="50" t="str">
        <f t="shared" si="6"/>
        <v>Abaixo do limite</v>
      </c>
    </row>
    <row r="441" spans="3:13" x14ac:dyDescent="0.25">
      <c r="C441" s="44">
        <v>0.754</v>
      </c>
      <c r="D441" s="44">
        <v>52062.77</v>
      </c>
      <c r="K441" s="44">
        <v>0.54800000000000004</v>
      </c>
      <c r="L441" s="51">
        <v>6630.12</v>
      </c>
      <c r="M441" s="50" t="str">
        <f t="shared" si="6"/>
        <v>Abaixo do limite</v>
      </c>
    </row>
    <row r="442" spans="3:13" x14ac:dyDescent="0.25">
      <c r="C442" s="45">
        <v>0.73199999999999998</v>
      </c>
      <c r="D442" s="45">
        <v>31815.57</v>
      </c>
      <c r="K442" s="44">
        <v>0.52900000000000003</v>
      </c>
      <c r="L442" s="51">
        <v>6640.12</v>
      </c>
      <c r="M442" s="50" t="str">
        <f t="shared" si="6"/>
        <v>Abaixo do limite</v>
      </c>
    </row>
    <row r="443" spans="3:13" x14ac:dyDescent="0.25">
      <c r="C443" s="44">
        <v>0.72699999999999998</v>
      </c>
      <c r="D443" s="44">
        <v>38950.04</v>
      </c>
      <c r="K443" s="45">
        <v>0.504</v>
      </c>
      <c r="L443" s="52">
        <v>6641.65</v>
      </c>
      <c r="M443" s="50" t="str">
        <f t="shared" si="6"/>
        <v>Abaixo do limite</v>
      </c>
    </row>
    <row r="444" spans="3:13" x14ac:dyDescent="0.25">
      <c r="C444" s="45">
        <v>0.65900000000000003</v>
      </c>
      <c r="D444" s="45">
        <v>8074.58</v>
      </c>
      <c r="K444" s="44">
        <v>0.51400000000000001</v>
      </c>
      <c r="L444" s="51">
        <v>6645.22</v>
      </c>
      <c r="M444" s="50" t="str">
        <f t="shared" si="6"/>
        <v>Abaixo do limite</v>
      </c>
    </row>
    <row r="445" spans="3:13" x14ac:dyDescent="0.25">
      <c r="C445" s="44">
        <v>0.745</v>
      </c>
      <c r="D445" s="44">
        <v>19388.740000000002</v>
      </c>
      <c r="K445" s="44">
        <v>0.56999999999999995</v>
      </c>
      <c r="L445" s="51">
        <v>6645.75</v>
      </c>
      <c r="M445" s="50" t="str">
        <f t="shared" si="6"/>
        <v>Abaixo do limite</v>
      </c>
    </row>
    <row r="446" spans="3:13" x14ac:dyDescent="0.25">
      <c r="C446" s="45">
        <v>0.78400000000000003</v>
      </c>
      <c r="D446" s="45">
        <v>59656.17</v>
      </c>
      <c r="K446" s="44">
        <v>0.55100000000000005</v>
      </c>
      <c r="L446" s="51">
        <v>6650.15</v>
      </c>
      <c r="M446" s="50" t="str">
        <f t="shared" si="6"/>
        <v>Abaixo do limite</v>
      </c>
    </row>
    <row r="447" spans="3:13" x14ac:dyDescent="0.25">
      <c r="C447" s="44">
        <v>0.66700000000000004</v>
      </c>
      <c r="D447" s="44">
        <v>14482.69</v>
      </c>
      <c r="K447" s="44">
        <v>0.60199999999999998</v>
      </c>
      <c r="L447" s="51">
        <v>6651.46</v>
      </c>
      <c r="M447" s="50" t="str">
        <f t="shared" si="6"/>
        <v>Abaixo do limite</v>
      </c>
    </row>
    <row r="448" spans="3:13" x14ac:dyDescent="0.25">
      <c r="C448" s="45">
        <v>0.72699999999999998</v>
      </c>
      <c r="D448" s="45">
        <v>25674.73</v>
      </c>
      <c r="K448" s="44">
        <v>0.51300000000000001</v>
      </c>
      <c r="L448" s="51">
        <v>6653.42</v>
      </c>
      <c r="M448" s="50" t="str">
        <f t="shared" si="6"/>
        <v>Abaixo do limite</v>
      </c>
    </row>
    <row r="449" spans="3:13" x14ac:dyDescent="0.25">
      <c r="C449" s="44">
        <v>0.72</v>
      </c>
      <c r="D449" s="44">
        <v>23689.07</v>
      </c>
      <c r="K449" s="45">
        <v>0.53200000000000003</v>
      </c>
      <c r="L449" s="52">
        <v>6655.2</v>
      </c>
      <c r="M449" s="50" t="str">
        <f t="shared" si="6"/>
        <v>Abaixo do limite</v>
      </c>
    </row>
    <row r="450" spans="3:13" x14ac:dyDescent="0.25">
      <c r="C450" s="45">
        <v>0.753</v>
      </c>
      <c r="D450" s="45">
        <v>77067.59</v>
      </c>
      <c r="K450" s="44">
        <v>0.52200000000000002</v>
      </c>
      <c r="L450" s="51">
        <v>6657.51</v>
      </c>
      <c r="M450" s="50" t="str">
        <f t="shared" si="6"/>
        <v>Abaixo do limite</v>
      </c>
    </row>
    <row r="451" spans="3:13" x14ac:dyDescent="0.25">
      <c r="C451" s="44">
        <v>0.65600000000000003</v>
      </c>
      <c r="D451" s="44">
        <v>9506.73</v>
      </c>
      <c r="K451" s="45">
        <v>0.55200000000000005</v>
      </c>
      <c r="L451" s="52">
        <v>6661.14</v>
      </c>
      <c r="M451" s="50" t="str">
        <f t="shared" si="6"/>
        <v>Abaixo do limite</v>
      </c>
    </row>
    <row r="452" spans="3:13" x14ac:dyDescent="0.25">
      <c r="C452" s="45">
        <v>0.747</v>
      </c>
      <c r="D452" s="45">
        <v>31698.92</v>
      </c>
      <c r="K452" s="45">
        <v>0.55600000000000005</v>
      </c>
      <c r="L452" s="52">
        <v>6662.46</v>
      </c>
      <c r="M452" s="50" t="str">
        <f t="shared" si="6"/>
        <v>Abaixo do limite</v>
      </c>
    </row>
    <row r="453" spans="3:13" x14ac:dyDescent="0.25">
      <c r="C453" s="44">
        <v>0.65400000000000003</v>
      </c>
      <c r="D453" s="44">
        <v>18709.66</v>
      </c>
      <c r="K453" s="45">
        <v>0.54400000000000004</v>
      </c>
      <c r="L453" s="52">
        <v>6663.28</v>
      </c>
      <c r="M453" s="50" t="str">
        <f t="shared" si="6"/>
        <v>Abaixo do limite</v>
      </c>
    </row>
    <row r="454" spans="3:13" x14ac:dyDescent="0.25">
      <c r="C454" s="45">
        <v>0.71299999999999997</v>
      </c>
      <c r="D454" s="45">
        <v>40134.15</v>
      </c>
      <c r="K454" s="45">
        <v>0.52500000000000002</v>
      </c>
      <c r="L454" s="52">
        <v>6670.74</v>
      </c>
      <c r="M454" s="50" t="str">
        <f t="shared" si="6"/>
        <v>Abaixo do limite</v>
      </c>
    </row>
    <row r="455" spans="3:13" x14ac:dyDescent="0.25">
      <c r="C455" s="44">
        <v>0.67700000000000005</v>
      </c>
      <c r="D455" s="44">
        <v>23398.53</v>
      </c>
      <c r="K455" s="44">
        <v>0.64600000000000002</v>
      </c>
      <c r="L455" s="51">
        <v>6672</v>
      </c>
      <c r="M455" s="50" t="str">
        <f t="shared" si="6"/>
        <v>Abaixo do limite</v>
      </c>
    </row>
    <row r="456" spans="3:13" x14ac:dyDescent="0.25">
      <c r="C456" s="45">
        <v>0.73499999999999999</v>
      </c>
      <c r="D456" s="45">
        <v>30760.41</v>
      </c>
      <c r="K456" s="44">
        <v>0.57499999999999996</v>
      </c>
      <c r="L456" s="51">
        <v>6672.13</v>
      </c>
      <c r="M456" s="50" t="str">
        <f t="shared" si="6"/>
        <v>Abaixo do limite</v>
      </c>
    </row>
    <row r="457" spans="3:13" x14ac:dyDescent="0.25">
      <c r="C457" s="44">
        <v>0.71399999999999997</v>
      </c>
      <c r="D457" s="44">
        <v>26152.13</v>
      </c>
      <c r="K457" s="45">
        <v>0.58199999999999996</v>
      </c>
      <c r="L457" s="52">
        <v>6675.4</v>
      </c>
      <c r="M457" s="50" t="str">
        <f t="shared" si="6"/>
        <v>Abaixo do limite</v>
      </c>
    </row>
    <row r="458" spans="3:13" x14ac:dyDescent="0.25">
      <c r="C458" s="45">
        <v>0.7</v>
      </c>
      <c r="D458" s="45">
        <v>20750.45</v>
      </c>
      <c r="K458" s="45">
        <v>0.57199999999999995</v>
      </c>
      <c r="L458" s="52">
        <v>6675.43</v>
      </c>
      <c r="M458" s="50" t="str">
        <f t="shared" si="6"/>
        <v>Abaixo do limite</v>
      </c>
    </row>
    <row r="459" spans="3:13" x14ac:dyDescent="0.25">
      <c r="C459" s="44">
        <v>0.72599999999999998</v>
      </c>
      <c r="D459" s="44">
        <v>44278</v>
      </c>
      <c r="K459" s="45">
        <v>0.57499999999999996</v>
      </c>
      <c r="L459" s="52">
        <v>6678.16</v>
      </c>
      <c r="M459" s="50" t="str">
        <f t="shared" si="6"/>
        <v>Abaixo do limite</v>
      </c>
    </row>
    <row r="460" spans="3:13" x14ac:dyDescent="0.25">
      <c r="C460" s="45">
        <v>0.75</v>
      </c>
      <c r="D460" s="45">
        <v>46566.38</v>
      </c>
      <c r="K460" s="45">
        <v>0.48899999999999999</v>
      </c>
      <c r="L460" s="52">
        <v>6680.11</v>
      </c>
      <c r="M460" s="50" t="str">
        <f t="shared" si="6"/>
        <v>Abaixo do limite</v>
      </c>
    </row>
    <row r="461" spans="3:13" x14ac:dyDescent="0.25">
      <c r="C461" s="44">
        <v>0.74</v>
      </c>
      <c r="D461" s="44">
        <v>20256.689999999999</v>
      </c>
      <c r="K461" s="44">
        <v>0.52</v>
      </c>
      <c r="L461" s="51">
        <v>6691.13</v>
      </c>
      <c r="M461" s="50" t="str">
        <f t="shared" si="6"/>
        <v>Abaixo do limite</v>
      </c>
    </row>
    <row r="462" spans="3:13" x14ac:dyDescent="0.25">
      <c r="C462" s="45">
        <v>0.73099999999999998</v>
      </c>
      <c r="D462" s="45">
        <v>18893.259999999998</v>
      </c>
      <c r="K462" s="45">
        <v>0.51700000000000002</v>
      </c>
      <c r="L462" s="52">
        <v>6704.34</v>
      </c>
      <c r="M462" s="50" t="str">
        <f t="shared" si="6"/>
        <v>Abaixo do limite</v>
      </c>
    </row>
    <row r="463" spans="3:13" x14ac:dyDescent="0.25">
      <c r="C463" s="44">
        <v>0.63200000000000001</v>
      </c>
      <c r="D463" s="44">
        <v>15161.18</v>
      </c>
      <c r="K463" s="45">
        <v>0.60799999999999998</v>
      </c>
      <c r="L463" s="52">
        <v>6706.58</v>
      </c>
      <c r="M463" s="50" t="str">
        <f t="shared" si="6"/>
        <v>Abaixo do limite</v>
      </c>
    </row>
    <row r="464" spans="3:13" x14ac:dyDescent="0.25">
      <c r="C464" s="45">
        <v>0.75800000000000001</v>
      </c>
      <c r="D464" s="45">
        <v>19391.080000000002</v>
      </c>
      <c r="K464" s="44">
        <v>0.56899999999999995</v>
      </c>
      <c r="L464" s="51">
        <v>6708.35</v>
      </c>
      <c r="M464" s="50" t="str">
        <f t="shared" si="6"/>
        <v>Abaixo do limite</v>
      </c>
    </row>
    <row r="465" spans="3:13" x14ac:dyDescent="0.25">
      <c r="C465" s="44">
        <v>0.63</v>
      </c>
      <c r="D465" s="44">
        <v>15520.94</v>
      </c>
      <c r="K465" s="45">
        <v>0.55100000000000005</v>
      </c>
      <c r="L465" s="52">
        <v>6711.93</v>
      </c>
      <c r="M465" s="50" t="str">
        <f t="shared" si="6"/>
        <v>Abaixo do limite</v>
      </c>
    </row>
    <row r="466" spans="3:13" x14ac:dyDescent="0.25">
      <c r="C466" s="45">
        <v>0.78300000000000003</v>
      </c>
      <c r="D466" s="45">
        <v>51082.22</v>
      </c>
      <c r="K466" s="44">
        <v>0.49</v>
      </c>
      <c r="L466" s="51">
        <v>6714.31</v>
      </c>
      <c r="M466" s="50" t="str">
        <f t="shared" si="6"/>
        <v>Abaixo do limite</v>
      </c>
    </row>
    <row r="467" spans="3:13" x14ac:dyDescent="0.25">
      <c r="C467" s="44">
        <v>0.73899999999999999</v>
      </c>
      <c r="D467" s="44">
        <v>91873.77</v>
      </c>
      <c r="K467" s="44">
        <v>0.56999999999999995</v>
      </c>
      <c r="L467" s="51">
        <v>6717.25</v>
      </c>
      <c r="M467" s="50" t="str">
        <f t="shared" si="6"/>
        <v>Abaixo do limite</v>
      </c>
    </row>
    <row r="468" spans="3:13" x14ac:dyDescent="0.25">
      <c r="C468" s="45">
        <v>0.72499999999999998</v>
      </c>
      <c r="D468" s="45">
        <v>25595.29</v>
      </c>
      <c r="K468" s="44">
        <v>0.54500000000000004</v>
      </c>
      <c r="L468" s="51">
        <v>6720.65</v>
      </c>
      <c r="M468" s="50" t="str">
        <f t="shared" si="6"/>
        <v>Abaixo do limite</v>
      </c>
    </row>
    <row r="469" spans="3:13" x14ac:dyDescent="0.25">
      <c r="C469" s="44">
        <v>0.68899999999999995</v>
      </c>
      <c r="D469" s="44">
        <v>17057.93</v>
      </c>
      <c r="K469" s="44">
        <v>0.55800000000000005</v>
      </c>
      <c r="L469" s="51">
        <v>6721.43</v>
      </c>
      <c r="M469" s="50" t="str">
        <f t="shared" si="6"/>
        <v>Abaixo do limite</v>
      </c>
    </row>
    <row r="470" spans="3:13" x14ac:dyDescent="0.25">
      <c r="C470" s="45">
        <v>0.76900000000000002</v>
      </c>
      <c r="D470" s="45">
        <v>29614.09</v>
      </c>
      <c r="K470" s="45">
        <v>0.59299999999999997</v>
      </c>
      <c r="L470" s="52">
        <v>6725.37</v>
      </c>
      <c r="M470" s="50" t="str">
        <f t="shared" si="6"/>
        <v>Abaixo do limite</v>
      </c>
    </row>
    <row r="471" spans="3:13" x14ac:dyDescent="0.25">
      <c r="C471" s="44">
        <v>0.71699999999999997</v>
      </c>
      <c r="D471" s="44">
        <v>87725.88</v>
      </c>
      <c r="K471" s="45">
        <v>0.49199999999999999</v>
      </c>
      <c r="L471" s="52">
        <v>6726.37</v>
      </c>
      <c r="M471" s="50" t="str">
        <f t="shared" si="6"/>
        <v>Abaixo do limite</v>
      </c>
    </row>
    <row r="472" spans="3:13" x14ac:dyDescent="0.25">
      <c r="C472" s="45">
        <v>0.72099999999999997</v>
      </c>
      <c r="D472" s="45">
        <v>20714.330000000002</v>
      </c>
      <c r="K472" s="44">
        <v>0.502</v>
      </c>
      <c r="L472" s="51">
        <v>6728.67</v>
      </c>
      <c r="M472" s="50" t="str">
        <f t="shared" si="6"/>
        <v>Abaixo do limite</v>
      </c>
    </row>
    <row r="473" spans="3:13" x14ac:dyDescent="0.25">
      <c r="C473" s="44">
        <v>0.7</v>
      </c>
      <c r="D473" s="44">
        <v>22328.98</v>
      </c>
      <c r="K473" s="45">
        <v>0.52300000000000002</v>
      </c>
      <c r="L473" s="52">
        <v>6729.52</v>
      </c>
      <c r="M473" s="50" t="str">
        <f t="shared" si="6"/>
        <v>Abaixo do limite</v>
      </c>
    </row>
    <row r="474" spans="3:13" x14ac:dyDescent="0.25">
      <c r="C474" s="45">
        <v>0.72699999999999998</v>
      </c>
      <c r="D474" s="45">
        <v>38069.46</v>
      </c>
      <c r="K474" s="44">
        <v>0.51800000000000002</v>
      </c>
      <c r="L474" s="51">
        <v>6736.87</v>
      </c>
      <c r="M474" s="50" t="str">
        <f t="shared" si="6"/>
        <v>Abaixo do limite</v>
      </c>
    </row>
    <row r="475" spans="3:13" x14ac:dyDescent="0.25">
      <c r="C475" s="44">
        <v>0.73899999999999999</v>
      </c>
      <c r="D475" s="44">
        <v>27621.32</v>
      </c>
      <c r="K475" s="45">
        <v>0.52900000000000003</v>
      </c>
      <c r="L475" s="52">
        <v>6736.9</v>
      </c>
      <c r="M475" s="50" t="str">
        <f t="shared" si="6"/>
        <v>Abaixo do limite</v>
      </c>
    </row>
    <row r="476" spans="3:13" x14ac:dyDescent="0.25">
      <c r="C476" s="45">
        <v>0.69599999999999995</v>
      </c>
      <c r="D476" s="45">
        <v>18448.490000000002</v>
      </c>
      <c r="K476" s="45">
        <v>0.51300000000000001</v>
      </c>
      <c r="L476" s="52">
        <v>6739.07</v>
      </c>
      <c r="M476" s="50" t="str">
        <f t="shared" si="6"/>
        <v>Abaixo do limite</v>
      </c>
    </row>
    <row r="477" spans="3:13" x14ac:dyDescent="0.25">
      <c r="C477" s="44">
        <v>0.75600000000000001</v>
      </c>
      <c r="D477" s="44">
        <v>42532.6</v>
      </c>
      <c r="K477" s="45">
        <v>0.53400000000000003</v>
      </c>
      <c r="L477" s="52">
        <v>6739.4</v>
      </c>
      <c r="M477" s="50" t="str">
        <f t="shared" si="6"/>
        <v>Abaixo do limite</v>
      </c>
    </row>
    <row r="478" spans="3:13" x14ac:dyDescent="0.25">
      <c r="C478" s="45">
        <v>0.72</v>
      </c>
      <c r="D478" s="45">
        <v>13126.06</v>
      </c>
      <c r="K478" s="45">
        <v>0.55100000000000005</v>
      </c>
      <c r="L478" s="52">
        <v>6739.42</v>
      </c>
      <c r="M478" s="50" t="str">
        <f t="shared" si="6"/>
        <v>Abaixo do limite</v>
      </c>
    </row>
    <row r="479" spans="3:13" x14ac:dyDescent="0.25">
      <c r="C479" s="44">
        <v>0.73</v>
      </c>
      <c r="D479" s="44">
        <v>52175.19</v>
      </c>
      <c r="K479" s="44">
        <v>0.53300000000000003</v>
      </c>
      <c r="L479" s="51">
        <v>6742.17</v>
      </c>
      <c r="M479" s="50" t="str">
        <f t="shared" ref="M479:M542" si="7">IF(L479&lt;$L$29,"Abaixo do limite","")</f>
        <v>Abaixo do limite</v>
      </c>
    </row>
    <row r="480" spans="3:13" x14ac:dyDescent="0.25">
      <c r="C480" s="45">
        <v>0.752</v>
      </c>
      <c r="D480" s="45">
        <v>34431.94</v>
      </c>
      <c r="K480" s="44">
        <v>0.50900000000000001</v>
      </c>
      <c r="L480" s="51">
        <v>6745.37</v>
      </c>
      <c r="M480" s="50" t="str">
        <f t="shared" si="7"/>
        <v>Abaixo do limite</v>
      </c>
    </row>
    <row r="481" spans="3:13" x14ac:dyDescent="0.25">
      <c r="C481" s="44">
        <v>0.75600000000000001</v>
      </c>
      <c r="D481" s="44">
        <v>27330.71</v>
      </c>
      <c r="K481" s="44">
        <v>0.51900000000000002</v>
      </c>
      <c r="L481" s="51">
        <v>6752.25</v>
      </c>
      <c r="M481" s="50" t="str">
        <f t="shared" si="7"/>
        <v>Abaixo do limite</v>
      </c>
    </row>
    <row r="482" spans="3:13" x14ac:dyDescent="0.25">
      <c r="C482" s="45">
        <v>0.746</v>
      </c>
      <c r="D482" s="45">
        <v>23542.16</v>
      </c>
      <c r="K482" s="44">
        <v>0.56100000000000005</v>
      </c>
      <c r="L482" s="51">
        <v>6753.27</v>
      </c>
      <c r="M482" s="50" t="str">
        <f t="shared" si="7"/>
        <v>Abaixo do limite</v>
      </c>
    </row>
    <row r="483" spans="3:13" x14ac:dyDescent="0.25">
      <c r="C483" s="44">
        <v>0.61399999999999999</v>
      </c>
      <c r="D483" s="44">
        <v>65271.07</v>
      </c>
      <c r="K483" s="44">
        <v>0.50600000000000001</v>
      </c>
      <c r="L483" s="51">
        <v>6755.12</v>
      </c>
      <c r="M483" s="50" t="str">
        <f t="shared" si="7"/>
        <v>Abaixo do limite</v>
      </c>
    </row>
    <row r="484" spans="3:13" x14ac:dyDescent="0.25">
      <c r="C484" s="45">
        <v>0.64100000000000001</v>
      </c>
      <c r="D484" s="45">
        <v>37043.879999999997</v>
      </c>
      <c r="K484" s="44">
        <v>0.52900000000000003</v>
      </c>
      <c r="L484" s="51">
        <v>6755.94</v>
      </c>
      <c r="M484" s="50" t="str">
        <f t="shared" si="7"/>
        <v>Abaixo do limite</v>
      </c>
    </row>
    <row r="485" spans="3:13" x14ac:dyDescent="0.25">
      <c r="C485" s="44">
        <v>0.69899999999999995</v>
      </c>
      <c r="D485" s="44">
        <v>21856.5</v>
      </c>
      <c r="K485" s="45">
        <v>0.54900000000000004</v>
      </c>
      <c r="L485" s="52">
        <v>6756.65</v>
      </c>
      <c r="M485" s="50" t="str">
        <f t="shared" si="7"/>
        <v>Abaixo do limite</v>
      </c>
    </row>
    <row r="486" spans="3:13" x14ac:dyDescent="0.25">
      <c r="C486" s="45">
        <v>0.78600000000000003</v>
      </c>
      <c r="D486" s="45">
        <v>21499.82</v>
      </c>
      <c r="K486" s="45">
        <v>0.58899999999999997</v>
      </c>
      <c r="L486" s="52">
        <v>6757.53</v>
      </c>
      <c r="M486" s="50" t="str">
        <f t="shared" si="7"/>
        <v>Abaixo do limite</v>
      </c>
    </row>
    <row r="487" spans="3:13" x14ac:dyDescent="0.25">
      <c r="C487" s="44">
        <v>0.71599999999999997</v>
      </c>
      <c r="D487" s="44">
        <v>38855.69</v>
      </c>
      <c r="K487" s="44">
        <v>0.53200000000000003</v>
      </c>
      <c r="L487" s="51">
        <v>6757.82</v>
      </c>
      <c r="M487" s="50" t="str">
        <f t="shared" si="7"/>
        <v>Abaixo do limite</v>
      </c>
    </row>
    <row r="488" spans="3:13" x14ac:dyDescent="0.25">
      <c r="C488" s="45">
        <v>0.72199999999999998</v>
      </c>
      <c r="D488" s="45">
        <v>37456.519999999997</v>
      </c>
      <c r="K488" s="44">
        <v>0.56299999999999994</v>
      </c>
      <c r="L488" s="51">
        <v>6758.78</v>
      </c>
      <c r="M488" s="50" t="str">
        <f t="shared" si="7"/>
        <v>Abaixo do limite</v>
      </c>
    </row>
    <row r="489" spans="3:13" x14ac:dyDescent="0.25">
      <c r="C489" s="44">
        <v>0.80900000000000005</v>
      </c>
      <c r="D489" s="44">
        <v>36465.620000000003</v>
      </c>
      <c r="K489" s="45">
        <v>0.53600000000000003</v>
      </c>
      <c r="L489" s="52">
        <v>6759.9</v>
      </c>
      <c r="M489" s="50" t="str">
        <f t="shared" si="7"/>
        <v>Abaixo do limite</v>
      </c>
    </row>
    <row r="490" spans="3:13" x14ac:dyDescent="0.25">
      <c r="C490" s="45">
        <v>0.70599999999999996</v>
      </c>
      <c r="D490" s="45">
        <v>17245.78</v>
      </c>
      <c r="K490" s="44">
        <v>0.53600000000000003</v>
      </c>
      <c r="L490" s="51">
        <v>6761.58</v>
      </c>
      <c r="M490" s="50" t="str">
        <f t="shared" si="7"/>
        <v>Abaixo do limite</v>
      </c>
    </row>
    <row r="491" spans="3:13" x14ac:dyDescent="0.25">
      <c r="C491" s="44">
        <v>0.65200000000000002</v>
      </c>
      <c r="D491" s="44">
        <v>38581.15</v>
      </c>
      <c r="K491" s="45">
        <v>0.50800000000000001</v>
      </c>
      <c r="L491" s="52">
        <v>6762.24</v>
      </c>
      <c r="M491" s="50" t="str">
        <f t="shared" si="7"/>
        <v>Abaixo do limite</v>
      </c>
    </row>
    <row r="492" spans="3:13" x14ac:dyDescent="0.25">
      <c r="C492" s="45">
        <v>0.749</v>
      </c>
      <c r="D492" s="45">
        <v>17767.62</v>
      </c>
      <c r="K492" s="44">
        <v>0.53900000000000003</v>
      </c>
      <c r="L492" s="51">
        <v>6765.86</v>
      </c>
      <c r="M492" s="50" t="str">
        <f t="shared" si="7"/>
        <v>Abaixo do limite</v>
      </c>
    </row>
    <row r="493" spans="3:13" x14ac:dyDescent="0.25">
      <c r="C493" s="44">
        <v>0.71699999999999997</v>
      </c>
      <c r="D493" s="44">
        <v>47644.02</v>
      </c>
      <c r="K493" s="44">
        <v>0.54300000000000004</v>
      </c>
      <c r="L493" s="51">
        <v>6766.18</v>
      </c>
      <c r="M493" s="50" t="str">
        <f t="shared" si="7"/>
        <v>Abaixo do limite</v>
      </c>
    </row>
    <row r="494" spans="3:13" x14ac:dyDescent="0.25">
      <c r="C494" s="45">
        <v>0.65600000000000003</v>
      </c>
      <c r="D494" s="45">
        <v>15062.91</v>
      </c>
      <c r="K494" s="44">
        <v>0.52600000000000002</v>
      </c>
      <c r="L494" s="51">
        <v>6772.2</v>
      </c>
      <c r="M494" s="50" t="str">
        <f t="shared" si="7"/>
        <v>Abaixo do limite</v>
      </c>
    </row>
    <row r="495" spans="3:13" x14ac:dyDescent="0.25">
      <c r="C495" s="44">
        <v>0.72699999999999998</v>
      </c>
      <c r="D495" s="44">
        <v>27670.81</v>
      </c>
      <c r="K495" s="45">
        <v>0.55100000000000005</v>
      </c>
      <c r="L495" s="52">
        <v>6782.51</v>
      </c>
      <c r="M495" s="50" t="str">
        <f t="shared" si="7"/>
        <v>Abaixo do limite</v>
      </c>
    </row>
    <row r="496" spans="3:13" x14ac:dyDescent="0.25">
      <c r="C496" s="45">
        <v>0.64500000000000002</v>
      </c>
      <c r="D496" s="45">
        <v>15151.67</v>
      </c>
      <c r="K496" s="44">
        <v>0.53400000000000003</v>
      </c>
      <c r="L496" s="51">
        <v>6783.78</v>
      </c>
      <c r="M496" s="50" t="str">
        <f t="shared" si="7"/>
        <v>Abaixo do limite</v>
      </c>
    </row>
    <row r="497" spans="3:13" x14ac:dyDescent="0.25">
      <c r="C497" s="44">
        <v>0.71899999999999997</v>
      </c>
      <c r="D497" s="44">
        <v>17115.560000000001</v>
      </c>
      <c r="K497" s="45">
        <v>0.48299999999999998</v>
      </c>
      <c r="L497" s="52">
        <v>6783.9</v>
      </c>
      <c r="M497" s="50" t="str">
        <f t="shared" si="7"/>
        <v>Abaixo do limite</v>
      </c>
    </row>
    <row r="498" spans="3:13" x14ac:dyDescent="0.25">
      <c r="C498" s="45">
        <v>0.69399999999999995</v>
      </c>
      <c r="D498" s="45">
        <v>12166.04</v>
      </c>
      <c r="K498" s="45">
        <v>0.56000000000000005</v>
      </c>
      <c r="L498" s="52">
        <v>6784.77</v>
      </c>
      <c r="M498" s="50" t="str">
        <f t="shared" si="7"/>
        <v>Abaixo do limite</v>
      </c>
    </row>
    <row r="499" spans="3:13" x14ac:dyDescent="0.25">
      <c r="C499" s="44">
        <v>0.67100000000000004</v>
      </c>
      <c r="D499" s="44">
        <v>14213.39</v>
      </c>
      <c r="K499" s="46">
        <v>0.54900000000000004</v>
      </c>
      <c r="L499" s="53">
        <v>6796.16</v>
      </c>
      <c r="M499" s="50" t="str">
        <f t="shared" si="7"/>
        <v>Abaixo do limite</v>
      </c>
    </row>
    <row r="500" spans="3:13" x14ac:dyDescent="0.25">
      <c r="C500" s="45">
        <v>0.78800000000000003</v>
      </c>
      <c r="D500" s="45">
        <v>26725.94</v>
      </c>
      <c r="K500" s="44">
        <v>0.54100000000000004</v>
      </c>
      <c r="L500" s="51">
        <v>6796.87</v>
      </c>
      <c r="M500" s="50" t="str">
        <f t="shared" si="7"/>
        <v>Abaixo do limite</v>
      </c>
    </row>
    <row r="501" spans="3:13" x14ac:dyDescent="0.25">
      <c r="C501" s="44">
        <v>0.70899999999999996</v>
      </c>
      <c r="D501" s="44">
        <v>21643.91</v>
      </c>
      <c r="K501" s="44">
        <v>0.54900000000000004</v>
      </c>
      <c r="L501" s="51">
        <v>6798.66</v>
      </c>
      <c r="M501" s="50" t="str">
        <f t="shared" si="7"/>
        <v>Abaixo do limite</v>
      </c>
    </row>
    <row r="502" spans="3:13" x14ac:dyDescent="0.25">
      <c r="C502" s="45">
        <v>0.72699999999999998</v>
      </c>
      <c r="D502" s="45">
        <v>28207.64</v>
      </c>
      <c r="K502" s="44">
        <v>0.59199999999999997</v>
      </c>
      <c r="L502" s="51">
        <v>6799.89</v>
      </c>
      <c r="M502" s="50" t="str">
        <f t="shared" si="7"/>
        <v>Abaixo do limite</v>
      </c>
    </row>
    <row r="503" spans="3:13" x14ac:dyDescent="0.25">
      <c r="C503" s="44">
        <v>0.74</v>
      </c>
      <c r="D503" s="44">
        <v>29901.68</v>
      </c>
      <c r="K503" s="45">
        <v>0.54300000000000004</v>
      </c>
      <c r="L503" s="52">
        <v>6801.98</v>
      </c>
      <c r="M503" s="50" t="str">
        <f t="shared" si="7"/>
        <v>Abaixo do limite</v>
      </c>
    </row>
    <row r="504" spans="3:13" x14ac:dyDescent="0.25">
      <c r="C504" s="45">
        <v>0.749</v>
      </c>
      <c r="D504" s="45">
        <v>30009.41</v>
      </c>
      <c r="K504" s="44">
        <v>0.56100000000000005</v>
      </c>
      <c r="L504" s="51">
        <v>6805.05</v>
      </c>
      <c r="M504" s="50" t="str">
        <f t="shared" si="7"/>
        <v>Abaixo do limite</v>
      </c>
    </row>
    <row r="505" spans="3:13" x14ac:dyDescent="0.25">
      <c r="C505" s="44">
        <v>0.73599999999999999</v>
      </c>
      <c r="D505" s="44">
        <v>41510.78</v>
      </c>
      <c r="K505" s="44">
        <v>0.52500000000000002</v>
      </c>
      <c r="L505" s="51">
        <v>6808.96</v>
      </c>
      <c r="M505" s="50" t="str">
        <f t="shared" si="7"/>
        <v>Abaixo do limite</v>
      </c>
    </row>
    <row r="506" spans="3:13" x14ac:dyDescent="0.25">
      <c r="C506" s="45">
        <v>0.72799999999999998</v>
      </c>
      <c r="D506" s="45">
        <v>23899.439999999999</v>
      </c>
      <c r="K506" s="44">
        <v>0.51900000000000002</v>
      </c>
      <c r="L506" s="51">
        <v>6809.03</v>
      </c>
      <c r="M506" s="50" t="str">
        <f t="shared" si="7"/>
        <v>Abaixo do limite</v>
      </c>
    </row>
    <row r="507" spans="3:13" x14ac:dyDescent="0.25">
      <c r="C507" s="44">
        <v>0.72799999999999998</v>
      </c>
      <c r="D507" s="44">
        <v>22739.38</v>
      </c>
      <c r="K507" s="44">
        <v>0.52400000000000002</v>
      </c>
      <c r="L507" s="51">
        <v>6809.05</v>
      </c>
      <c r="M507" s="50" t="str">
        <f t="shared" si="7"/>
        <v>Abaixo do limite</v>
      </c>
    </row>
    <row r="508" spans="3:13" x14ac:dyDescent="0.25">
      <c r="C508" s="45">
        <v>0.73799999999999999</v>
      </c>
      <c r="D508" s="45">
        <v>36941.61</v>
      </c>
      <c r="K508" s="44">
        <v>0.51500000000000001</v>
      </c>
      <c r="L508" s="51">
        <v>6809.89</v>
      </c>
      <c r="M508" s="50" t="str">
        <f t="shared" si="7"/>
        <v>Abaixo do limite</v>
      </c>
    </row>
    <row r="509" spans="3:13" x14ac:dyDescent="0.25">
      <c r="C509" s="44">
        <v>0.67400000000000004</v>
      </c>
      <c r="D509" s="44">
        <v>20842.71</v>
      </c>
      <c r="K509" s="45">
        <v>0.52700000000000002</v>
      </c>
      <c r="L509" s="52">
        <v>6810.26</v>
      </c>
      <c r="M509" s="50" t="str">
        <f t="shared" si="7"/>
        <v>Abaixo do limite</v>
      </c>
    </row>
    <row r="510" spans="3:13" x14ac:dyDescent="0.25">
      <c r="C510" s="45">
        <v>0.67800000000000005</v>
      </c>
      <c r="D510" s="45">
        <v>18910.87</v>
      </c>
      <c r="K510" s="45">
        <v>0.52800000000000002</v>
      </c>
      <c r="L510" s="52">
        <v>6812.35</v>
      </c>
      <c r="M510" s="50" t="str">
        <f t="shared" si="7"/>
        <v>Abaixo do limite</v>
      </c>
    </row>
    <row r="511" spans="3:13" x14ac:dyDescent="0.25">
      <c r="C511" s="44">
        <v>0.72899999999999998</v>
      </c>
      <c r="D511" s="44">
        <v>99392.72</v>
      </c>
      <c r="K511" s="44">
        <v>0.53900000000000003</v>
      </c>
      <c r="L511" s="51">
        <v>6819.44</v>
      </c>
      <c r="M511" s="50" t="str">
        <f t="shared" si="7"/>
        <v>Abaixo do limite</v>
      </c>
    </row>
    <row r="512" spans="3:13" x14ac:dyDescent="0.25">
      <c r="C512" s="45">
        <v>0.72</v>
      </c>
      <c r="D512" s="45">
        <v>26740.400000000001</v>
      </c>
      <c r="K512" s="44">
        <v>0.57099999999999995</v>
      </c>
      <c r="L512" s="51">
        <v>6823.74</v>
      </c>
      <c r="M512" s="50" t="str">
        <f t="shared" si="7"/>
        <v>Abaixo do limite</v>
      </c>
    </row>
    <row r="513" spans="3:13" x14ac:dyDescent="0.25">
      <c r="C513" s="44">
        <v>0.61699999999999999</v>
      </c>
      <c r="D513" s="44">
        <v>20703.79</v>
      </c>
      <c r="K513" s="44">
        <v>0.502</v>
      </c>
      <c r="L513" s="51">
        <v>6823.91</v>
      </c>
      <c r="M513" s="50" t="str">
        <f t="shared" si="7"/>
        <v>Abaixo do limite</v>
      </c>
    </row>
    <row r="514" spans="3:13" x14ac:dyDescent="0.25">
      <c r="C514" s="45">
        <v>0.66800000000000004</v>
      </c>
      <c r="D514" s="45">
        <v>16936.259999999998</v>
      </c>
      <c r="K514" s="45">
        <v>0.55300000000000005</v>
      </c>
      <c r="L514" s="52">
        <v>6827.77</v>
      </c>
      <c r="M514" s="50" t="str">
        <f t="shared" si="7"/>
        <v>Abaixo do limite</v>
      </c>
    </row>
    <row r="515" spans="3:13" x14ac:dyDescent="0.25">
      <c r="C515" s="44">
        <v>0.7</v>
      </c>
      <c r="D515" s="44">
        <v>26924.91</v>
      </c>
      <c r="K515" s="45">
        <v>0.51500000000000001</v>
      </c>
      <c r="L515" s="52">
        <v>6828.18</v>
      </c>
      <c r="M515" s="50" t="str">
        <f t="shared" si="7"/>
        <v>Abaixo do limite</v>
      </c>
    </row>
    <row r="516" spans="3:13" x14ac:dyDescent="0.25">
      <c r="C516" s="45">
        <v>0.70899999999999996</v>
      </c>
      <c r="D516" s="45">
        <v>31623.8</v>
      </c>
      <c r="K516" s="44">
        <v>0.57999999999999996</v>
      </c>
      <c r="L516" s="51">
        <v>6832.32</v>
      </c>
      <c r="M516" s="50" t="str">
        <f t="shared" si="7"/>
        <v>Abaixo do limite</v>
      </c>
    </row>
    <row r="517" spans="3:13" x14ac:dyDescent="0.25">
      <c r="C517" s="44">
        <v>0.58699999999999997</v>
      </c>
      <c r="D517" s="44">
        <v>49259.77</v>
      </c>
      <c r="K517" s="45">
        <v>0.51</v>
      </c>
      <c r="L517" s="52">
        <v>6834.22</v>
      </c>
      <c r="M517" s="50" t="str">
        <f t="shared" si="7"/>
        <v>Abaixo do limite</v>
      </c>
    </row>
    <row r="518" spans="3:13" x14ac:dyDescent="0.25">
      <c r="C518" s="45">
        <v>0.65400000000000003</v>
      </c>
      <c r="D518" s="45">
        <v>12994.83</v>
      </c>
      <c r="K518" s="44">
        <v>0.55300000000000005</v>
      </c>
      <c r="L518" s="51">
        <v>6834.78</v>
      </c>
      <c r="M518" s="50" t="str">
        <f t="shared" si="7"/>
        <v>Abaixo do limite</v>
      </c>
    </row>
    <row r="519" spans="3:13" x14ac:dyDescent="0.25">
      <c r="C519" s="44">
        <v>0.73799999999999999</v>
      </c>
      <c r="D519" s="44">
        <v>26270.720000000001</v>
      </c>
      <c r="K519" s="45">
        <v>0.55700000000000005</v>
      </c>
      <c r="L519" s="52">
        <v>6835.84</v>
      </c>
      <c r="M519" s="50" t="str">
        <f t="shared" si="7"/>
        <v>Abaixo do limite</v>
      </c>
    </row>
    <row r="520" spans="3:13" x14ac:dyDescent="0.25">
      <c r="C520" s="45">
        <v>0.73499999999999999</v>
      </c>
      <c r="D520" s="45">
        <v>46937.07</v>
      </c>
      <c r="K520" s="44">
        <v>0.54500000000000004</v>
      </c>
      <c r="L520" s="51">
        <v>6839.87</v>
      </c>
      <c r="M520" s="50" t="str">
        <f t="shared" si="7"/>
        <v>Abaixo do limite</v>
      </c>
    </row>
    <row r="521" spans="3:13" x14ac:dyDescent="0.25">
      <c r="C521" s="44">
        <v>0.68700000000000006</v>
      </c>
      <c r="D521" s="44">
        <v>22186.57</v>
      </c>
      <c r="K521" s="45">
        <v>0.49099999999999999</v>
      </c>
      <c r="L521" s="52">
        <v>6845.75</v>
      </c>
      <c r="M521" s="50" t="str">
        <f t="shared" si="7"/>
        <v>Abaixo do limite</v>
      </c>
    </row>
    <row r="522" spans="3:13" x14ac:dyDescent="0.25">
      <c r="C522" s="45">
        <v>0.67400000000000004</v>
      </c>
      <c r="D522" s="45">
        <v>20143.55</v>
      </c>
      <c r="K522" s="44">
        <v>0.58599999999999997</v>
      </c>
      <c r="L522" s="51">
        <v>6846.32</v>
      </c>
      <c r="M522" s="50" t="str">
        <f t="shared" si="7"/>
        <v>Abaixo do limite</v>
      </c>
    </row>
    <row r="523" spans="3:13" x14ac:dyDescent="0.25">
      <c r="C523" s="44">
        <v>0.754</v>
      </c>
      <c r="D523" s="44">
        <v>96056.59</v>
      </c>
      <c r="K523" s="45">
        <v>0.54800000000000004</v>
      </c>
      <c r="L523" s="52">
        <v>6850.97</v>
      </c>
      <c r="M523" s="50" t="str">
        <f t="shared" si="7"/>
        <v>Abaixo do limite</v>
      </c>
    </row>
    <row r="524" spans="3:13" x14ac:dyDescent="0.25">
      <c r="C524" s="45">
        <v>0.75600000000000001</v>
      </c>
      <c r="D524" s="45">
        <v>24042.01</v>
      </c>
      <c r="K524" s="45">
        <v>0.55400000000000005</v>
      </c>
      <c r="L524" s="52">
        <v>6854.08</v>
      </c>
      <c r="M524" s="50" t="str">
        <f t="shared" si="7"/>
        <v>Abaixo do limite</v>
      </c>
    </row>
    <row r="525" spans="3:13" x14ac:dyDescent="0.25">
      <c r="C525" s="44">
        <v>0.78600000000000003</v>
      </c>
      <c r="D525" s="44">
        <v>46113.35</v>
      </c>
      <c r="K525" s="45">
        <v>0.52200000000000002</v>
      </c>
      <c r="L525" s="52">
        <v>6856.64</v>
      </c>
      <c r="M525" s="50" t="str">
        <f t="shared" si="7"/>
        <v>Abaixo do limite</v>
      </c>
    </row>
    <row r="526" spans="3:13" x14ac:dyDescent="0.25">
      <c r="C526" s="45">
        <v>0.65800000000000003</v>
      </c>
      <c r="D526" s="45">
        <v>11110.22</v>
      </c>
      <c r="K526" s="45">
        <v>0.52500000000000002</v>
      </c>
      <c r="L526" s="52">
        <v>6859.34</v>
      </c>
      <c r="M526" s="50" t="str">
        <f t="shared" si="7"/>
        <v>Abaixo do limite</v>
      </c>
    </row>
    <row r="527" spans="3:13" x14ac:dyDescent="0.25">
      <c r="C527" s="44">
        <v>0.71599999999999997</v>
      </c>
      <c r="D527" s="44">
        <v>50159.26</v>
      </c>
      <c r="K527" s="44">
        <v>0.56499999999999995</v>
      </c>
      <c r="L527" s="51">
        <v>6860.45</v>
      </c>
      <c r="M527" s="50" t="str">
        <f t="shared" si="7"/>
        <v>Abaixo do limite</v>
      </c>
    </row>
    <row r="528" spans="3:13" x14ac:dyDescent="0.25">
      <c r="C528" s="45">
        <v>0.754</v>
      </c>
      <c r="D528" s="45">
        <v>22251.35</v>
      </c>
      <c r="K528" s="45">
        <v>0.51800000000000002</v>
      </c>
      <c r="L528" s="52">
        <v>6862.56</v>
      </c>
      <c r="M528" s="50" t="str">
        <f t="shared" si="7"/>
        <v>Abaixo do limite</v>
      </c>
    </row>
    <row r="529" spans="3:13" x14ac:dyDescent="0.25">
      <c r="C529" s="44">
        <v>0.73899999999999999</v>
      </c>
      <c r="D529" s="44">
        <v>26695.200000000001</v>
      </c>
      <c r="K529" s="45">
        <v>0.48299999999999998</v>
      </c>
      <c r="L529" s="52">
        <v>6868.65</v>
      </c>
      <c r="M529" s="50" t="str">
        <f t="shared" si="7"/>
        <v>Abaixo do limite</v>
      </c>
    </row>
    <row r="530" spans="3:13" x14ac:dyDescent="0.25">
      <c r="C530" s="45">
        <v>0.68700000000000006</v>
      </c>
      <c r="D530" s="45">
        <v>11669.96</v>
      </c>
      <c r="K530" s="44">
        <v>0.58799999999999997</v>
      </c>
      <c r="L530" s="51">
        <v>6869.36</v>
      </c>
      <c r="M530" s="50" t="str">
        <f t="shared" si="7"/>
        <v>Abaixo do limite</v>
      </c>
    </row>
    <row r="531" spans="3:13" x14ac:dyDescent="0.25">
      <c r="C531" s="44">
        <v>0.76100000000000001</v>
      </c>
      <c r="D531" s="44">
        <v>40099.769999999997</v>
      </c>
      <c r="K531" s="45">
        <v>0.59799999999999998</v>
      </c>
      <c r="L531" s="52">
        <v>6871.23</v>
      </c>
      <c r="M531" s="50" t="str">
        <f t="shared" si="7"/>
        <v>Abaixo do limite</v>
      </c>
    </row>
    <row r="532" spans="3:13" x14ac:dyDescent="0.25">
      <c r="C532" s="45">
        <v>0.71499999999999997</v>
      </c>
      <c r="D532" s="45">
        <v>26207.22</v>
      </c>
      <c r="K532" s="45">
        <v>0.58099999999999996</v>
      </c>
      <c r="L532" s="52">
        <v>6873.73</v>
      </c>
      <c r="M532" s="50" t="str">
        <f t="shared" si="7"/>
        <v>Abaixo do limite</v>
      </c>
    </row>
    <row r="533" spans="3:13" x14ac:dyDescent="0.25">
      <c r="C533" s="44">
        <v>0.75800000000000001</v>
      </c>
      <c r="D533" s="44">
        <v>16537.87</v>
      </c>
      <c r="K533" s="44">
        <v>0.51400000000000001</v>
      </c>
      <c r="L533" s="51">
        <v>6876.58</v>
      </c>
      <c r="M533" s="50" t="str">
        <f t="shared" si="7"/>
        <v>Abaixo do limite</v>
      </c>
    </row>
    <row r="534" spans="3:13" x14ac:dyDescent="0.25">
      <c r="C534" s="45">
        <v>0.68799999999999994</v>
      </c>
      <c r="D534" s="45">
        <v>19343.78</v>
      </c>
      <c r="K534" s="45">
        <v>0.56899999999999995</v>
      </c>
      <c r="L534" s="52">
        <v>6879.05</v>
      </c>
      <c r="M534" s="50" t="str">
        <f t="shared" si="7"/>
        <v>Abaixo do limite</v>
      </c>
    </row>
    <row r="535" spans="3:13" x14ac:dyDescent="0.25">
      <c r="C535" s="44">
        <v>0.77400000000000002</v>
      </c>
      <c r="D535" s="44">
        <v>61274.33</v>
      </c>
      <c r="K535" s="44">
        <v>0.53300000000000003</v>
      </c>
      <c r="L535" s="51">
        <v>6879.28</v>
      </c>
      <c r="M535" s="50" t="str">
        <f t="shared" si="7"/>
        <v>Abaixo do limite</v>
      </c>
    </row>
    <row r="536" spans="3:13" x14ac:dyDescent="0.25">
      <c r="C536" s="45">
        <v>0.76400000000000001</v>
      </c>
      <c r="D536" s="45">
        <v>22579.86</v>
      </c>
      <c r="K536" s="44">
        <v>0.499</v>
      </c>
      <c r="L536" s="51">
        <v>6881.21</v>
      </c>
      <c r="M536" s="50" t="str">
        <f t="shared" si="7"/>
        <v>Abaixo do limite</v>
      </c>
    </row>
    <row r="537" spans="3:13" x14ac:dyDescent="0.25">
      <c r="C537" s="44">
        <v>0.61299999999999999</v>
      </c>
      <c r="D537" s="44">
        <v>115458.91</v>
      </c>
      <c r="K537" s="44">
        <v>0.53300000000000003</v>
      </c>
      <c r="L537" s="51">
        <v>6881.5</v>
      </c>
      <c r="M537" s="50" t="str">
        <f t="shared" si="7"/>
        <v>Abaixo do limite</v>
      </c>
    </row>
    <row r="538" spans="3:13" x14ac:dyDescent="0.25">
      <c r="C538" s="45">
        <v>0.74</v>
      </c>
      <c r="D538" s="45">
        <v>41764.120000000003</v>
      </c>
      <c r="K538" s="45">
        <v>0.5</v>
      </c>
      <c r="L538" s="52">
        <v>6885.73</v>
      </c>
      <c r="M538" s="50" t="str">
        <f t="shared" si="7"/>
        <v>Abaixo do limite</v>
      </c>
    </row>
    <row r="539" spans="3:13" x14ac:dyDescent="0.25">
      <c r="C539" s="44">
        <v>0.64300000000000002</v>
      </c>
      <c r="D539" s="44">
        <v>42290.57</v>
      </c>
      <c r="K539" s="45">
        <v>0.54900000000000004</v>
      </c>
      <c r="L539" s="52">
        <v>6886.82</v>
      </c>
      <c r="M539" s="50" t="str">
        <f t="shared" si="7"/>
        <v>Abaixo do limite</v>
      </c>
    </row>
    <row r="540" spans="3:13" x14ac:dyDescent="0.25">
      <c r="C540" s="45">
        <v>0.70099999999999996</v>
      </c>
      <c r="D540" s="45">
        <v>24061.55</v>
      </c>
      <c r="K540" s="45">
        <v>0.438</v>
      </c>
      <c r="L540" s="52">
        <v>6887.79</v>
      </c>
      <c r="M540" s="50" t="str">
        <f t="shared" si="7"/>
        <v>Abaixo do limite</v>
      </c>
    </row>
    <row r="541" spans="3:13" x14ac:dyDescent="0.25">
      <c r="C541" s="44">
        <v>0.65200000000000002</v>
      </c>
      <c r="D541" s="44">
        <v>32218.560000000001</v>
      </c>
      <c r="K541" s="44">
        <v>0.56799999999999995</v>
      </c>
      <c r="L541" s="51">
        <v>6889.06</v>
      </c>
      <c r="M541" s="50" t="str">
        <f t="shared" si="7"/>
        <v>Abaixo do limite</v>
      </c>
    </row>
    <row r="542" spans="3:13" x14ac:dyDescent="0.25">
      <c r="C542" s="45">
        <v>0.61699999999999999</v>
      </c>
      <c r="D542" s="45">
        <v>10915.41</v>
      </c>
      <c r="K542" s="45">
        <v>0.55000000000000004</v>
      </c>
      <c r="L542" s="52">
        <v>6889.61</v>
      </c>
      <c r="M542" s="50" t="str">
        <f t="shared" si="7"/>
        <v>Abaixo do limite</v>
      </c>
    </row>
    <row r="543" spans="3:13" x14ac:dyDescent="0.25">
      <c r="C543" s="44">
        <v>0.72199999999999998</v>
      </c>
      <c r="D543" s="44">
        <v>23237.81</v>
      </c>
      <c r="K543" s="45">
        <v>0.55400000000000005</v>
      </c>
      <c r="L543" s="52">
        <v>6889.74</v>
      </c>
      <c r="M543" s="50" t="str">
        <f t="shared" ref="M543:M606" si="8">IF(L543&lt;$L$29,"Abaixo do limite","")</f>
        <v>Abaixo do limite</v>
      </c>
    </row>
    <row r="544" spans="3:13" x14ac:dyDescent="0.25">
      <c r="C544" s="45">
        <v>0.66300000000000003</v>
      </c>
      <c r="D544" s="45">
        <v>13886.22</v>
      </c>
      <c r="K544" s="45">
        <v>0.58099999999999996</v>
      </c>
      <c r="L544" s="52">
        <v>6891.25</v>
      </c>
      <c r="M544" s="50" t="str">
        <f t="shared" si="8"/>
        <v>Abaixo do limite</v>
      </c>
    </row>
    <row r="545" spans="3:13" x14ac:dyDescent="0.25">
      <c r="C545" s="44">
        <v>0.71699999999999997</v>
      </c>
      <c r="D545" s="44">
        <v>289932.05</v>
      </c>
      <c r="K545" s="44">
        <v>0.55400000000000005</v>
      </c>
      <c r="L545" s="51">
        <v>6894.88</v>
      </c>
      <c r="M545" s="50" t="str">
        <f t="shared" si="8"/>
        <v>Abaixo do limite</v>
      </c>
    </row>
    <row r="546" spans="3:13" x14ac:dyDescent="0.25">
      <c r="C546" s="45">
        <v>0.73599999999999999</v>
      </c>
      <c r="D546" s="45">
        <v>39533.599999999999</v>
      </c>
      <c r="K546" s="45">
        <v>0.54600000000000004</v>
      </c>
      <c r="L546" s="52">
        <v>6896</v>
      </c>
      <c r="M546" s="50" t="str">
        <f t="shared" si="8"/>
        <v>Abaixo do limite</v>
      </c>
    </row>
    <row r="547" spans="3:13" x14ac:dyDescent="0.25">
      <c r="C547" s="44">
        <v>0.68400000000000005</v>
      </c>
      <c r="D547" s="44">
        <v>18212.61</v>
      </c>
      <c r="K547" s="44">
        <v>0.55200000000000005</v>
      </c>
      <c r="L547" s="51">
        <v>6898.92</v>
      </c>
      <c r="M547" s="50" t="str">
        <f t="shared" si="8"/>
        <v>Abaixo do limite</v>
      </c>
    </row>
    <row r="548" spans="3:13" x14ac:dyDescent="0.25">
      <c r="C548" s="45">
        <v>0.72799999999999998</v>
      </c>
      <c r="D548" s="45">
        <v>31802.91</v>
      </c>
      <c r="K548" s="44">
        <v>0.56999999999999995</v>
      </c>
      <c r="L548" s="51">
        <v>6904.47</v>
      </c>
      <c r="M548" s="50" t="str">
        <f t="shared" si="8"/>
        <v>Abaixo do limite</v>
      </c>
    </row>
    <row r="549" spans="3:13" x14ac:dyDescent="0.25">
      <c r="C549" s="44">
        <v>0.70899999999999996</v>
      </c>
      <c r="D549" s="44">
        <v>22763.3</v>
      </c>
      <c r="K549" s="44">
        <v>0.54100000000000004</v>
      </c>
      <c r="L549" s="51">
        <v>6907.22</v>
      </c>
      <c r="M549" s="50" t="str">
        <f t="shared" si="8"/>
        <v>Abaixo do limite</v>
      </c>
    </row>
    <row r="550" spans="3:13" x14ac:dyDescent="0.25">
      <c r="C550" s="45">
        <v>0.71299999999999997</v>
      </c>
      <c r="D550" s="45">
        <v>21982.959999999999</v>
      </c>
      <c r="K550" s="45">
        <v>0.501</v>
      </c>
      <c r="L550" s="52">
        <v>6908.1</v>
      </c>
      <c r="M550" s="50" t="str">
        <f t="shared" si="8"/>
        <v>Abaixo do limite</v>
      </c>
    </row>
    <row r="551" spans="3:13" x14ac:dyDescent="0.25">
      <c r="C551" s="44">
        <v>0.71499999999999997</v>
      </c>
      <c r="D551" s="44">
        <v>27878.48</v>
      </c>
      <c r="K551" s="45">
        <v>0.54200000000000004</v>
      </c>
      <c r="L551" s="52">
        <v>6908.19</v>
      </c>
      <c r="M551" s="50" t="str">
        <f t="shared" si="8"/>
        <v>Abaixo do limite</v>
      </c>
    </row>
    <row r="552" spans="3:13" x14ac:dyDescent="0.25">
      <c r="C552" s="45">
        <v>0.68799999999999994</v>
      </c>
      <c r="D552" s="45">
        <v>137592.5</v>
      </c>
      <c r="K552" s="44">
        <v>0.57199999999999995</v>
      </c>
      <c r="L552" s="51">
        <v>6910.12</v>
      </c>
      <c r="M552" s="50" t="str">
        <f t="shared" si="8"/>
        <v>Abaixo do limite</v>
      </c>
    </row>
    <row r="553" spans="3:13" x14ac:dyDescent="0.25">
      <c r="C553" s="44">
        <v>0.82499999999999996</v>
      </c>
      <c r="D553" s="44">
        <v>52612.99</v>
      </c>
      <c r="K553" s="45">
        <v>0.56399999999999995</v>
      </c>
      <c r="L553" s="52">
        <v>6912.52</v>
      </c>
      <c r="M553" s="50" t="str">
        <f t="shared" si="8"/>
        <v>Abaixo do limite</v>
      </c>
    </row>
    <row r="554" spans="3:13" x14ac:dyDescent="0.25">
      <c r="C554" s="45">
        <v>0.72199999999999998</v>
      </c>
      <c r="D554" s="45">
        <v>34594.29</v>
      </c>
      <c r="K554" s="45">
        <v>0.58899999999999997</v>
      </c>
      <c r="L554" s="52">
        <v>6917.25</v>
      </c>
      <c r="M554" s="50" t="str">
        <f t="shared" si="8"/>
        <v>Abaixo do limite</v>
      </c>
    </row>
    <row r="555" spans="3:13" x14ac:dyDescent="0.25">
      <c r="C555" s="44">
        <v>0.73599999999999999</v>
      </c>
      <c r="D555" s="44">
        <v>24036.9</v>
      </c>
      <c r="K555" s="45">
        <v>0.504</v>
      </c>
      <c r="L555" s="52">
        <v>6917.34</v>
      </c>
      <c r="M555" s="50" t="str">
        <f t="shared" si="8"/>
        <v>Abaixo do limite</v>
      </c>
    </row>
    <row r="556" spans="3:13" x14ac:dyDescent="0.25">
      <c r="C556" s="45">
        <v>0.752</v>
      </c>
      <c r="D556" s="45">
        <v>35597.730000000003</v>
      </c>
      <c r="K556" s="45">
        <v>0.53200000000000003</v>
      </c>
      <c r="L556" s="52">
        <v>6919.15</v>
      </c>
      <c r="M556" s="50" t="str">
        <f t="shared" si="8"/>
        <v>Abaixo do limite</v>
      </c>
    </row>
    <row r="557" spans="3:13" x14ac:dyDescent="0.25">
      <c r="C557" s="44">
        <v>0.72499999999999998</v>
      </c>
      <c r="D557" s="44">
        <v>18873.78</v>
      </c>
      <c r="K557" s="45">
        <v>0.495</v>
      </c>
      <c r="L557" s="52">
        <v>6919.34</v>
      </c>
      <c r="M557" s="50" t="str">
        <f t="shared" si="8"/>
        <v>Abaixo do limite</v>
      </c>
    </row>
    <row r="558" spans="3:13" x14ac:dyDescent="0.25">
      <c r="C558" s="45">
        <v>0.80700000000000005</v>
      </c>
      <c r="D558" s="45">
        <v>40483.910000000003</v>
      </c>
      <c r="K558" s="44">
        <v>0.502</v>
      </c>
      <c r="L558" s="51">
        <v>6919.99</v>
      </c>
      <c r="M558" s="50" t="str">
        <f t="shared" si="8"/>
        <v>Abaixo do limite</v>
      </c>
    </row>
    <row r="559" spans="3:13" x14ac:dyDescent="0.25">
      <c r="C559" s="44">
        <v>0.69299999999999995</v>
      </c>
      <c r="D559" s="44">
        <v>34197.410000000003</v>
      </c>
      <c r="K559" s="44">
        <v>0.54</v>
      </c>
      <c r="L559" s="51">
        <v>6920.19</v>
      </c>
      <c r="M559" s="50" t="str">
        <f t="shared" si="8"/>
        <v>Abaixo do limite</v>
      </c>
    </row>
    <row r="560" spans="3:13" x14ac:dyDescent="0.25">
      <c r="C560" s="45">
        <v>0.70799999999999996</v>
      </c>
      <c r="D560" s="45">
        <v>29334.28</v>
      </c>
      <c r="K560" s="45">
        <v>0.52400000000000002</v>
      </c>
      <c r="L560" s="52">
        <v>6921.05</v>
      </c>
      <c r="M560" s="50" t="str">
        <f t="shared" si="8"/>
        <v>Abaixo do limite</v>
      </c>
    </row>
    <row r="561" spans="3:13" x14ac:dyDescent="0.25">
      <c r="C561" s="44">
        <v>0.58799999999999997</v>
      </c>
      <c r="D561" s="44">
        <v>13099.27</v>
      </c>
      <c r="K561" s="45">
        <v>0.53600000000000003</v>
      </c>
      <c r="L561" s="52">
        <v>6921.29</v>
      </c>
      <c r="M561" s="50" t="str">
        <f t="shared" si="8"/>
        <v>Abaixo do limite</v>
      </c>
    </row>
    <row r="562" spans="3:13" x14ac:dyDescent="0.25">
      <c r="C562" s="45">
        <v>0.72599999999999998</v>
      </c>
      <c r="D562" s="45">
        <v>18456.689999999999</v>
      </c>
      <c r="K562" s="44">
        <v>0.53</v>
      </c>
      <c r="L562" s="51">
        <v>6923.63</v>
      </c>
      <c r="M562" s="50" t="str">
        <f t="shared" si="8"/>
        <v>Abaixo do limite</v>
      </c>
    </row>
    <row r="563" spans="3:13" x14ac:dyDescent="0.25">
      <c r="C563" s="44">
        <v>0.64500000000000002</v>
      </c>
      <c r="D563" s="44">
        <v>13070.53</v>
      </c>
      <c r="K563" s="44">
        <v>0.53</v>
      </c>
      <c r="L563" s="51">
        <v>6925.59</v>
      </c>
      <c r="M563" s="50" t="str">
        <f t="shared" si="8"/>
        <v>Abaixo do limite</v>
      </c>
    </row>
    <row r="564" spans="3:13" x14ac:dyDescent="0.25">
      <c r="C564" s="45">
        <v>0.72399999999999998</v>
      </c>
      <c r="D564" s="45">
        <v>71619.02</v>
      </c>
      <c r="K564" s="45">
        <v>0.55200000000000005</v>
      </c>
      <c r="L564" s="52">
        <v>6925.69</v>
      </c>
      <c r="M564" s="50" t="str">
        <f t="shared" si="8"/>
        <v>Abaixo do limite</v>
      </c>
    </row>
    <row r="565" spans="3:13" x14ac:dyDescent="0.25">
      <c r="C565" s="44">
        <v>0.72699999999999998</v>
      </c>
      <c r="D565" s="44">
        <v>19168.53</v>
      </c>
      <c r="K565" s="45">
        <v>0.57399999999999995</v>
      </c>
      <c r="L565" s="52">
        <v>6925.74</v>
      </c>
      <c r="M565" s="50" t="str">
        <f t="shared" si="8"/>
        <v>Abaixo do limite</v>
      </c>
    </row>
    <row r="566" spans="3:13" x14ac:dyDescent="0.25">
      <c r="C566" s="45">
        <v>0.70299999999999996</v>
      </c>
      <c r="D566" s="45">
        <v>21719.5</v>
      </c>
      <c r="K566" s="45">
        <v>0.54200000000000004</v>
      </c>
      <c r="L566" s="52">
        <v>6927.55</v>
      </c>
      <c r="M566" s="50" t="str">
        <f t="shared" si="8"/>
        <v>Abaixo do limite</v>
      </c>
    </row>
    <row r="567" spans="3:13" x14ac:dyDescent="0.25">
      <c r="C567" s="44">
        <v>0.78</v>
      </c>
      <c r="D567" s="44">
        <v>53900.83</v>
      </c>
      <c r="K567" s="44">
        <v>0.52500000000000002</v>
      </c>
      <c r="L567" s="51">
        <v>6929.19</v>
      </c>
      <c r="M567" s="50" t="str">
        <f t="shared" si="8"/>
        <v>Abaixo do limite</v>
      </c>
    </row>
    <row r="568" spans="3:13" x14ac:dyDescent="0.25">
      <c r="C568" s="45">
        <v>0.749</v>
      </c>
      <c r="D568" s="45">
        <v>44903.78</v>
      </c>
      <c r="K568" s="44">
        <v>0.51400000000000001</v>
      </c>
      <c r="L568" s="51">
        <v>6929.25</v>
      </c>
      <c r="M568" s="50" t="str">
        <f t="shared" si="8"/>
        <v>Abaixo do limite</v>
      </c>
    </row>
    <row r="569" spans="3:13" x14ac:dyDescent="0.25">
      <c r="C569" s="44">
        <v>0.64100000000000001</v>
      </c>
      <c r="D569" s="44">
        <v>16034.81</v>
      </c>
      <c r="K569" s="44">
        <v>0.54100000000000004</v>
      </c>
      <c r="L569" s="51">
        <v>6929.95</v>
      </c>
      <c r="M569" s="50" t="str">
        <f t="shared" si="8"/>
        <v>Abaixo do limite</v>
      </c>
    </row>
    <row r="570" spans="3:13" x14ac:dyDescent="0.25">
      <c r="C570" s="45">
        <v>0.74</v>
      </c>
      <c r="D570" s="45">
        <v>26952.95</v>
      </c>
      <c r="K570" s="44">
        <v>0.57499999999999996</v>
      </c>
      <c r="L570" s="51">
        <v>6930.04</v>
      </c>
      <c r="M570" s="50" t="str">
        <f t="shared" si="8"/>
        <v>Abaixo do limite</v>
      </c>
    </row>
    <row r="571" spans="3:13" x14ac:dyDescent="0.25">
      <c r="C571" s="44">
        <v>0.71299999999999997</v>
      </c>
      <c r="D571" s="44">
        <v>24911.77</v>
      </c>
      <c r="K571" s="44">
        <v>0.56299999999999994</v>
      </c>
      <c r="L571" s="51">
        <v>6932.37</v>
      </c>
      <c r="M571" s="50" t="str">
        <f t="shared" si="8"/>
        <v>Abaixo do limite</v>
      </c>
    </row>
    <row r="572" spans="3:13" x14ac:dyDescent="0.25">
      <c r="C572" s="45">
        <v>0.73099999999999998</v>
      </c>
      <c r="D572" s="45">
        <v>43841.66</v>
      </c>
      <c r="K572" s="44">
        <v>0.505</v>
      </c>
      <c r="L572" s="51">
        <v>6934.88</v>
      </c>
      <c r="M572" s="50" t="str">
        <f t="shared" si="8"/>
        <v>Abaixo do limite</v>
      </c>
    </row>
    <row r="573" spans="3:13" x14ac:dyDescent="0.25">
      <c r="C573" s="44">
        <v>0.73699999999999999</v>
      </c>
      <c r="D573" s="44">
        <v>30163.95</v>
      </c>
      <c r="K573" s="45">
        <v>0.52500000000000002</v>
      </c>
      <c r="L573" s="52">
        <v>6939.45</v>
      </c>
      <c r="M573" s="50" t="str">
        <f t="shared" si="8"/>
        <v>Abaixo do limite</v>
      </c>
    </row>
    <row r="574" spans="3:13" x14ac:dyDescent="0.25">
      <c r="C574" s="45">
        <v>0.61899999999999999</v>
      </c>
      <c r="D574" s="45">
        <v>14274.61</v>
      </c>
      <c r="K574" s="44">
        <v>0.59799999999999998</v>
      </c>
      <c r="L574" s="51">
        <v>6941.83</v>
      </c>
      <c r="M574" s="50" t="str">
        <f t="shared" si="8"/>
        <v>Abaixo do limite</v>
      </c>
    </row>
    <row r="575" spans="3:13" x14ac:dyDescent="0.25">
      <c r="C575" s="44">
        <v>0.69899999999999995</v>
      </c>
      <c r="D575" s="44">
        <v>23443.53</v>
      </c>
      <c r="K575" s="44">
        <v>0.58499999999999996</v>
      </c>
      <c r="L575" s="51">
        <v>6941.9</v>
      </c>
      <c r="M575" s="50" t="str">
        <f t="shared" si="8"/>
        <v>Abaixo do limite</v>
      </c>
    </row>
    <row r="576" spans="3:13" x14ac:dyDescent="0.25">
      <c r="C576" s="45">
        <v>0.72299999999999998</v>
      </c>
      <c r="D576" s="45">
        <v>22484.47</v>
      </c>
      <c r="K576" s="44">
        <v>0.54800000000000004</v>
      </c>
      <c r="L576" s="51">
        <v>6942.11</v>
      </c>
      <c r="M576" s="50" t="str">
        <f t="shared" si="8"/>
        <v>Abaixo do limite</v>
      </c>
    </row>
    <row r="577" spans="3:13" x14ac:dyDescent="0.25">
      <c r="C577" s="44">
        <v>0.746</v>
      </c>
      <c r="D577" s="44">
        <v>19441.240000000002</v>
      </c>
      <c r="K577" s="45">
        <v>0.56799999999999995</v>
      </c>
      <c r="L577" s="52">
        <v>6943.26</v>
      </c>
      <c r="M577" s="50" t="str">
        <f t="shared" si="8"/>
        <v>Abaixo do limite</v>
      </c>
    </row>
    <row r="578" spans="3:13" x14ac:dyDescent="0.25">
      <c r="C578" s="45">
        <v>0.68899999999999995</v>
      </c>
      <c r="D578" s="45">
        <v>17471.11</v>
      </c>
      <c r="K578" s="44">
        <v>0.57799999999999996</v>
      </c>
      <c r="L578" s="51">
        <v>6945.91</v>
      </c>
      <c r="M578" s="50" t="str">
        <f t="shared" si="8"/>
        <v>Abaixo do limite</v>
      </c>
    </row>
    <row r="579" spans="3:13" x14ac:dyDescent="0.25">
      <c r="C579" s="44">
        <v>0.69499999999999995</v>
      </c>
      <c r="D579" s="44">
        <v>18427.810000000001</v>
      </c>
      <c r="K579" s="45">
        <v>0.52800000000000002</v>
      </c>
      <c r="L579" s="52">
        <v>6946.96</v>
      </c>
      <c r="M579" s="50" t="str">
        <f t="shared" si="8"/>
        <v>Abaixo do limite</v>
      </c>
    </row>
    <row r="580" spans="3:13" x14ac:dyDescent="0.25">
      <c r="C580" s="45">
        <v>0.75</v>
      </c>
      <c r="D580" s="45">
        <v>27993.21</v>
      </c>
      <c r="K580" s="45">
        <v>0.55800000000000005</v>
      </c>
      <c r="L580" s="52">
        <v>6948.87</v>
      </c>
      <c r="M580" s="50" t="str">
        <f t="shared" si="8"/>
        <v>Abaixo do limite</v>
      </c>
    </row>
    <row r="581" spans="3:13" x14ac:dyDescent="0.25">
      <c r="C581" s="44">
        <v>0.74199999999999999</v>
      </c>
      <c r="D581" s="44">
        <v>23101.42</v>
      </c>
      <c r="K581" s="45">
        <v>0.59799999999999998</v>
      </c>
      <c r="L581" s="52">
        <v>6953.27</v>
      </c>
      <c r="M581" s="50" t="str">
        <f t="shared" si="8"/>
        <v>Abaixo do limite</v>
      </c>
    </row>
    <row r="582" spans="3:13" x14ac:dyDescent="0.25">
      <c r="C582" s="45">
        <v>0.74</v>
      </c>
      <c r="D582" s="45">
        <v>27470.61</v>
      </c>
      <c r="K582" s="44">
        <v>0.503</v>
      </c>
      <c r="L582" s="51">
        <v>6955.15</v>
      </c>
      <c r="M582" s="50" t="str">
        <f t="shared" si="8"/>
        <v>Abaixo do limite</v>
      </c>
    </row>
    <row r="583" spans="3:13" x14ac:dyDescent="0.25">
      <c r="C583" s="44">
        <v>0.71599999999999997</v>
      </c>
      <c r="D583" s="44">
        <v>31046.22</v>
      </c>
      <c r="K583" s="45">
        <v>0.52100000000000002</v>
      </c>
      <c r="L583" s="52">
        <v>6957.63</v>
      </c>
      <c r="M583" s="50" t="str">
        <f t="shared" si="8"/>
        <v>Abaixo do limite</v>
      </c>
    </row>
    <row r="584" spans="3:13" x14ac:dyDescent="0.25">
      <c r="C584" s="45">
        <v>0.63</v>
      </c>
      <c r="D584" s="45">
        <v>19724.63</v>
      </c>
      <c r="K584" s="45">
        <v>0.53100000000000003</v>
      </c>
      <c r="L584" s="52">
        <v>6958.89</v>
      </c>
      <c r="M584" s="50" t="str">
        <f t="shared" si="8"/>
        <v>Abaixo do limite</v>
      </c>
    </row>
    <row r="585" spans="3:13" x14ac:dyDescent="0.25">
      <c r="C585" s="44">
        <v>0.73799999999999999</v>
      </c>
      <c r="D585" s="44">
        <v>26121.34</v>
      </c>
      <c r="K585" s="45">
        <v>0.51500000000000001</v>
      </c>
      <c r="L585" s="52">
        <v>6959.46</v>
      </c>
      <c r="M585" s="50" t="str">
        <f t="shared" si="8"/>
        <v>Abaixo do limite</v>
      </c>
    </row>
    <row r="586" spans="3:13" x14ac:dyDescent="0.25">
      <c r="C586" s="45">
        <v>0.68899999999999995</v>
      </c>
      <c r="D586" s="45">
        <v>19189.62</v>
      </c>
      <c r="K586" s="44">
        <v>0.55100000000000005</v>
      </c>
      <c r="L586" s="51">
        <v>6965.5</v>
      </c>
      <c r="M586" s="50" t="str">
        <f t="shared" si="8"/>
        <v>Abaixo do limite</v>
      </c>
    </row>
    <row r="587" spans="3:13" x14ac:dyDescent="0.25">
      <c r="C587" s="44">
        <v>0.73099999999999998</v>
      </c>
      <c r="D587" s="44">
        <v>21156.97</v>
      </c>
      <c r="K587" s="44">
        <v>0.56299999999999994</v>
      </c>
      <c r="L587" s="51">
        <v>6966.18</v>
      </c>
      <c r="M587" s="50" t="str">
        <f t="shared" si="8"/>
        <v>Abaixo do limite</v>
      </c>
    </row>
    <row r="588" spans="3:13" x14ac:dyDescent="0.25">
      <c r="C588" s="45">
        <v>0.79700000000000004</v>
      </c>
      <c r="D588" s="45">
        <v>46498.89</v>
      </c>
      <c r="K588" s="45">
        <v>0.55900000000000005</v>
      </c>
      <c r="L588" s="52">
        <v>6966.54</v>
      </c>
      <c r="M588" s="50" t="str">
        <f t="shared" si="8"/>
        <v>Abaixo do limite</v>
      </c>
    </row>
    <row r="589" spans="3:13" x14ac:dyDescent="0.25">
      <c r="C589" s="44">
        <v>0.65500000000000003</v>
      </c>
      <c r="D589" s="44">
        <v>11642.3</v>
      </c>
      <c r="K589" s="44">
        <v>0.53700000000000003</v>
      </c>
      <c r="L589" s="51">
        <v>6967.75</v>
      </c>
      <c r="M589" s="50" t="str">
        <f t="shared" si="8"/>
        <v>Abaixo do limite</v>
      </c>
    </row>
    <row r="590" spans="3:13" x14ac:dyDescent="0.25">
      <c r="C590" s="45">
        <v>0.74099999999999999</v>
      </c>
      <c r="D590" s="45">
        <v>33306.82</v>
      </c>
      <c r="K590" s="45">
        <v>0.60099999999999998</v>
      </c>
      <c r="L590" s="52">
        <v>6969.45</v>
      </c>
      <c r="M590" s="50" t="str">
        <f t="shared" si="8"/>
        <v>Abaixo do limite</v>
      </c>
    </row>
    <row r="591" spans="3:13" x14ac:dyDescent="0.25">
      <c r="C591" s="44">
        <v>0.72099999999999997</v>
      </c>
      <c r="D591" s="44">
        <v>38941.79</v>
      </c>
      <c r="K591" s="44">
        <v>0.53300000000000003</v>
      </c>
      <c r="L591" s="51">
        <v>6970.54</v>
      </c>
      <c r="M591" s="50" t="str">
        <f t="shared" si="8"/>
        <v>Abaixo do limite</v>
      </c>
    </row>
    <row r="592" spans="3:13" x14ac:dyDescent="0.25">
      <c r="C592" s="45">
        <v>0.67500000000000004</v>
      </c>
      <c r="D592" s="45">
        <v>15099.51</v>
      </c>
      <c r="K592" s="44">
        <v>0.55600000000000005</v>
      </c>
      <c r="L592" s="51">
        <v>6971.19</v>
      </c>
      <c r="M592" s="50" t="str">
        <f t="shared" si="8"/>
        <v>Abaixo do limite</v>
      </c>
    </row>
    <row r="593" spans="3:13" x14ac:dyDescent="0.25">
      <c r="C593" s="44">
        <v>0.64200000000000002</v>
      </c>
      <c r="D593" s="44">
        <v>13940.47</v>
      </c>
      <c r="K593" s="44">
        <v>0.54800000000000004</v>
      </c>
      <c r="L593" s="51">
        <v>6971.66</v>
      </c>
      <c r="M593" s="50" t="str">
        <f t="shared" si="8"/>
        <v>Abaixo do limite</v>
      </c>
    </row>
    <row r="594" spans="3:13" x14ac:dyDescent="0.25">
      <c r="C594" s="45">
        <v>0.72699999999999998</v>
      </c>
      <c r="D594" s="45">
        <v>47068.18</v>
      </c>
      <c r="K594" s="44">
        <v>0.57099999999999995</v>
      </c>
      <c r="L594" s="51">
        <v>6971.92</v>
      </c>
      <c r="M594" s="50" t="str">
        <f t="shared" si="8"/>
        <v>Abaixo do limite</v>
      </c>
    </row>
    <row r="595" spans="3:13" x14ac:dyDescent="0.25">
      <c r="C595" s="44">
        <v>0.71299999999999997</v>
      </c>
      <c r="D595" s="44">
        <v>20392.27</v>
      </c>
      <c r="K595" s="44">
        <v>0.57799999999999996</v>
      </c>
      <c r="L595" s="51">
        <v>6974.73</v>
      </c>
      <c r="M595" s="50" t="str">
        <f t="shared" si="8"/>
        <v>Abaixo do limite</v>
      </c>
    </row>
    <row r="596" spans="3:13" x14ac:dyDescent="0.25">
      <c r="C596" s="45">
        <v>0.70599999999999996</v>
      </c>
      <c r="D596" s="45">
        <v>24946.61</v>
      </c>
      <c r="K596" s="45">
        <v>0.56499999999999995</v>
      </c>
      <c r="L596" s="52">
        <v>6974.97</v>
      </c>
      <c r="M596" s="50" t="str">
        <f t="shared" si="8"/>
        <v>Abaixo do limite</v>
      </c>
    </row>
    <row r="597" spans="3:13" x14ac:dyDescent="0.25">
      <c r="C597" s="44">
        <v>0.68300000000000005</v>
      </c>
      <c r="D597" s="44">
        <v>17990.169999999998</v>
      </c>
      <c r="K597" s="44">
        <v>0.59</v>
      </c>
      <c r="L597" s="51">
        <v>6976.86</v>
      </c>
      <c r="M597" s="50" t="str">
        <f t="shared" si="8"/>
        <v>Abaixo do limite</v>
      </c>
    </row>
    <row r="598" spans="3:13" x14ac:dyDescent="0.25">
      <c r="C598" s="45">
        <v>0.68700000000000006</v>
      </c>
      <c r="D598" s="45">
        <v>22042.21</v>
      </c>
      <c r="K598" s="45">
        <v>0.52300000000000002</v>
      </c>
      <c r="L598" s="52">
        <v>6977.09</v>
      </c>
      <c r="M598" s="50" t="str">
        <f t="shared" si="8"/>
        <v>Abaixo do limite</v>
      </c>
    </row>
    <row r="599" spans="3:13" x14ac:dyDescent="0.25">
      <c r="C599" s="44">
        <v>0.72899999999999998</v>
      </c>
      <c r="D599" s="44">
        <v>49785.35</v>
      </c>
      <c r="K599" s="45">
        <v>0.56399999999999995</v>
      </c>
      <c r="L599" s="52">
        <v>6978.9</v>
      </c>
      <c r="M599" s="50" t="str">
        <f t="shared" si="8"/>
        <v>Abaixo do limite</v>
      </c>
    </row>
    <row r="600" spans="3:13" x14ac:dyDescent="0.25">
      <c r="C600" s="45">
        <v>0.81499999999999995</v>
      </c>
      <c r="D600" s="45">
        <v>66380.039999999994</v>
      </c>
      <c r="K600" s="45">
        <v>0.57199999999999995</v>
      </c>
      <c r="L600" s="52">
        <v>6980.13</v>
      </c>
      <c r="M600" s="50" t="str">
        <f t="shared" si="8"/>
        <v>Abaixo do limite</v>
      </c>
    </row>
    <row r="601" spans="3:13" x14ac:dyDescent="0.25">
      <c r="C601" s="44">
        <v>0.69199999999999995</v>
      </c>
      <c r="D601" s="44">
        <v>15912.49</v>
      </c>
      <c r="K601" s="45">
        <v>0.57699999999999996</v>
      </c>
      <c r="L601" s="52">
        <v>6982.7</v>
      </c>
      <c r="M601" s="50" t="str">
        <f t="shared" si="8"/>
        <v>Abaixo do limite</v>
      </c>
    </row>
    <row r="602" spans="3:13" x14ac:dyDescent="0.25">
      <c r="C602" s="45">
        <v>0.70899999999999996</v>
      </c>
      <c r="D602" s="45">
        <v>27715.9</v>
      </c>
      <c r="K602" s="44">
        <v>0.50800000000000001</v>
      </c>
      <c r="L602" s="51">
        <v>6988.02</v>
      </c>
      <c r="M602" s="50" t="str">
        <f t="shared" si="8"/>
        <v>Abaixo do limite</v>
      </c>
    </row>
    <row r="603" spans="3:13" x14ac:dyDescent="0.25">
      <c r="C603" s="44">
        <v>0.69199999999999995</v>
      </c>
      <c r="D603" s="44">
        <v>23730.94</v>
      </c>
      <c r="K603" s="45">
        <v>0.57899999999999996</v>
      </c>
      <c r="L603" s="52">
        <v>6988.6</v>
      </c>
      <c r="M603" s="50" t="str">
        <f t="shared" si="8"/>
        <v>Abaixo do limite</v>
      </c>
    </row>
    <row r="604" spans="3:13" x14ac:dyDescent="0.25">
      <c r="C604" s="45">
        <v>0.59499999999999997</v>
      </c>
      <c r="D604" s="45">
        <v>9445.33</v>
      </c>
      <c r="K604" s="45">
        <v>0.57699999999999996</v>
      </c>
      <c r="L604" s="52">
        <v>6990.48</v>
      </c>
      <c r="M604" s="50" t="str">
        <f t="shared" si="8"/>
        <v>Abaixo do limite</v>
      </c>
    </row>
    <row r="605" spans="3:13" x14ac:dyDescent="0.25">
      <c r="C605" s="44">
        <v>0.66100000000000003</v>
      </c>
      <c r="D605" s="44">
        <v>13749.35</v>
      </c>
      <c r="K605" s="44">
        <v>0.48</v>
      </c>
      <c r="L605" s="51">
        <v>6993.3</v>
      </c>
      <c r="M605" s="50" t="str">
        <f t="shared" si="8"/>
        <v>Abaixo do limite</v>
      </c>
    </row>
    <row r="606" spans="3:13" x14ac:dyDescent="0.25">
      <c r="C606" s="45">
        <v>0.66200000000000003</v>
      </c>
      <c r="D606" s="45">
        <v>24498.9</v>
      </c>
      <c r="K606" s="45">
        <v>0.495</v>
      </c>
      <c r="L606" s="52">
        <v>6994.26</v>
      </c>
      <c r="M606" s="50" t="str">
        <f t="shared" si="8"/>
        <v>Abaixo do limite</v>
      </c>
    </row>
    <row r="607" spans="3:13" x14ac:dyDescent="0.25">
      <c r="C607" s="44">
        <v>0.78100000000000003</v>
      </c>
      <c r="D607" s="44">
        <v>25992.18</v>
      </c>
      <c r="K607" s="45">
        <v>0.53300000000000003</v>
      </c>
      <c r="L607" s="52">
        <v>6995.88</v>
      </c>
      <c r="M607" s="50" t="str">
        <f t="shared" ref="M607:M670" si="9">IF(L607&lt;$L$29,"Abaixo do limite","")</f>
        <v>Abaixo do limite</v>
      </c>
    </row>
    <row r="608" spans="3:13" x14ac:dyDescent="0.25">
      <c r="C608" s="45">
        <v>0.76700000000000002</v>
      </c>
      <c r="D608" s="45">
        <v>35543.26</v>
      </c>
      <c r="K608" s="45">
        <v>0.503</v>
      </c>
      <c r="L608" s="52">
        <v>6996.99</v>
      </c>
      <c r="M608" s="50" t="str">
        <f t="shared" si="9"/>
        <v>Abaixo do limite</v>
      </c>
    </row>
    <row r="609" spans="3:13" x14ac:dyDescent="0.25">
      <c r="C609" s="44">
        <v>0.73399999999999999</v>
      </c>
      <c r="D609" s="44">
        <v>25822.66</v>
      </c>
      <c r="K609" s="45">
        <v>0.54</v>
      </c>
      <c r="L609" s="52">
        <v>6997.89</v>
      </c>
      <c r="M609" s="50" t="str">
        <f t="shared" si="9"/>
        <v>Abaixo do limite</v>
      </c>
    </row>
    <row r="610" spans="3:13" x14ac:dyDescent="0.25">
      <c r="C610" s="45">
        <v>0.72599999999999998</v>
      </c>
      <c r="D610" s="45">
        <v>28541.39</v>
      </c>
      <c r="K610" s="44">
        <v>0.54100000000000004</v>
      </c>
      <c r="L610" s="51">
        <v>6997.9</v>
      </c>
      <c r="M610" s="50" t="str">
        <f t="shared" si="9"/>
        <v>Abaixo do limite</v>
      </c>
    </row>
    <row r="611" spans="3:13" x14ac:dyDescent="0.25">
      <c r="C611" s="44">
        <v>0.63600000000000001</v>
      </c>
      <c r="D611" s="44">
        <v>15208.07</v>
      </c>
      <c r="K611" s="45">
        <v>0.52900000000000003</v>
      </c>
      <c r="L611" s="52">
        <v>6998.96</v>
      </c>
      <c r="M611" s="50" t="str">
        <f t="shared" si="9"/>
        <v>Abaixo do limite</v>
      </c>
    </row>
    <row r="612" spans="3:13" x14ac:dyDescent="0.25">
      <c r="C612" s="45">
        <v>0.67300000000000004</v>
      </c>
      <c r="D612" s="45">
        <v>11375.19</v>
      </c>
      <c r="K612" s="44">
        <v>0.52</v>
      </c>
      <c r="L612" s="51">
        <v>7000.23</v>
      </c>
      <c r="M612" s="50" t="str">
        <f t="shared" si="9"/>
        <v>Abaixo do limite</v>
      </c>
    </row>
    <row r="613" spans="3:13" x14ac:dyDescent="0.25">
      <c r="C613" s="44">
        <v>0.622</v>
      </c>
      <c r="D613" s="44">
        <v>20687.18</v>
      </c>
      <c r="K613" s="44">
        <v>0.53900000000000003</v>
      </c>
      <c r="L613" s="51">
        <v>7000.47</v>
      </c>
      <c r="M613" s="50" t="str">
        <f t="shared" si="9"/>
        <v>Abaixo do limite</v>
      </c>
    </row>
    <row r="614" spans="3:13" x14ac:dyDescent="0.25">
      <c r="C614" s="45">
        <v>0.77</v>
      </c>
      <c r="D614" s="45">
        <v>13956.91</v>
      </c>
      <c r="K614" s="44">
        <v>0.503</v>
      </c>
      <c r="L614" s="51">
        <v>7001.68</v>
      </c>
      <c r="M614" s="50" t="str">
        <f t="shared" si="9"/>
        <v>Abaixo do limite</v>
      </c>
    </row>
    <row r="615" spans="3:13" x14ac:dyDescent="0.25">
      <c r="C615" s="44">
        <v>0.71799999999999997</v>
      </c>
      <c r="D615" s="44">
        <v>18933.259999999998</v>
      </c>
      <c r="K615" s="45">
        <v>0.48499999999999999</v>
      </c>
      <c r="L615" s="52">
        <v>7003.35</v>
      </c>
      <c r="M615" s="50" t="str">
        <f t="shared" si="9"/>
        <v>Abaixo do limite</v>
      </c>
    </row>
    <row r="616" spans="3:13" x14ac:dyDescent="0.25">
      <c r="C616" s="45">
        <v>0.72</v>
      </c>
      <c r="D616" s="45">
        <v>43888.38</v>
      </c>
      <c r="K616" s="44">
        <v>0.54200000000000004</v>
      </c>
      <c r="L616" s="51">
        <v>7005.05</v>
      </c>
      <c r="M616" s="50" t="str">
        <f t="shared" si="9"/>
        <v>Abaixo do limite</v>
      </c>
    </row>
    <row r="617" spans="3:13" x14ac:dyDescent="0.25">
      <c r="C617" s="44">
        <v>0.61499999999999999</v>
      </c>
      <c r="D617" s="44">
        <v>9937.74</v>
      </c>
      <c r="K617" s="44">
        <v>0.53300000000000003</v>
      </c>
      <c r="L617" s="51">
        <v>7007.03</v>
      </c>
      <c r="M617" s="50" t="str">
        <f t="shared" si="9"/>
        <v>Abaixo do limite</v>
      </c>
    </row>
    <row r="618" spans="3:13" x14ac:dyDescent="0.25">
      <c r="C618" s="45">
        <v>0.72099999999999997</v>
      </c>
      <c r="D618" s="45">
        <v>25430.720000000001</v>
      </c>
      <c r="K618" s="45">
        <v>0.52</v>
      </c>
      <c r="L618" s="52">
        <v>7008.31</v>
      </c>
      <c r="M618" s="50" t="str">
        <f t="shared" si="9"/>
        <v>Abaixo do limite</v>
      </c>
    </row>
    <row r="619" spans="3:13" x14ac:dyDescent="0.25">
      <c r="C619" s="44">
        <v>0.61099999999999999</v>
      </c>
      <c r="D619" s="44">
        <v>13727.22</v>
      </c>
      <c r="K619" s="45">
        <v>0.54300000000000004</v>
      </c>
      <c r="L619" s="52">
        <v>7009.77</v>
      </c>
      <c r="M619" s="50" t="str">
        <f t="shared" si="9"/>
        <v>Abaixo do limite</v>
      </c>
    </row>
    <row r="620" spans="3:13" x14ac:dyDescent="0.25">
      <c r="C620" s="45">
        <v>0.65900000000000003</v>
      </c>
      <c r="D620" s="45">
        <v>14897.85</v>
      </c>
      <c r="K620" s="45">
        <v>0.56699999999999995</v>
      </c>
      <c r="L620" s="52">
        <v>7015.53</v>
      </c>
      <c r="M620" s="50" t="str">
        <f t="shared" si="9"/>
        <v>Abaixo do limite</v>
      </c>
    </row>
    <row r="621" spans="3:13" x14ac:dyDescent="0.25">
      <c r="C621" s="44">
        <v>0.73799999999999999</v>
      </c>
      <c r="D621" s="44">
        <v>22582.080000000002</v>
      </c>
      <c r="K621" s="44">
        <v>0.55200000000000005</v>
      </c>
      <c r="L621" s="51">
        <v>7016.72</v>
      </c>
      <c r="M621" s="50" t="str">
        <f t="shared" si="9"/>
        <v>Abaixo do limite</v>
      </c>
    </row>
    <row r="622" spans="3:13" x14ac:dyDescent="0.25">
      <c r="C622" s="45">
        <v>0.72899999999999998</v>
      </c>
      <c r="D622" s="45">
        <v>35509.33</v>
      </c>
      <c r="K622" s="44">
        <v>0.56200000000000006</v>
      </c>
      <c r="L622" s="51">
        <v>7019.45</v>
      </c>
      <c r="M622" s="50" t="str">
        <f t="shared" si="9"/>
        <v>Abaixo do limite</v>
      </c>
    </row>
    <row r="623" spans="3:13" x14ac:dyDescent="0.25">
      <c r="C623" s="44">
        <v>0.72099999999999997</v>
      </c>
      <c r="D623" s="44">
        <v>30103.68</v>
      </c>
      <c r="K623" s="45">
        <v>0.54900000000000004</v>
      </c>
      <c r="L623" s="52">
        <v>7023.81</v>
      </c>
      <c r="M623" s="50" t="str">
        <f t="shared" si="9"/>
        <v>Abaixo do limite</v>
      </c>
    </row>
    <row r="624" spans="3:13" x14ac:dyDescent="0.25">
      <c r="C624" s="45">
        <v>0.71799999999999997</v>
      </c>
      <c r="D624" s="45">
        <v>18773.349999999999</v>
      </c>
      <c r="K624" s="45">
        <v>0.54500000000000004</v>
      </c>
      <c r="L624" s="52">
        <v>7024.77</v>
      </c>
      <c r="M624" s="50" t="str">
        <f t="shared" si="9"/>
        <v>Abaixo do limite</v>
      </c>
    </row>
    <row r="625" spans="3:13" x14ac:dyDescent="0.25">
      <c r="C625" s="44">
        <v>0.73299999999999998</v>
      </c>
      <c r="D625" s="44">
        <v>17202.310000000001</v>
      </c>
      <c r="K625" s="45">
        <v>0.51800000000000002</v>
      </c>
      <c r="L625" s="52">
        <v>7026.15</v>
      </c>
      <c r="M625" s="50" t="str">
        <f t="shared" si="9"/>
        <v>Abaixo do limite</v>
      </c>
    </row>
    <row r="626" spans="3:13" x14ac:dyDescent="0.25">
      <c r="C626" s="45">
        <v>0.72499999999999998</v>
      </c>
      <c r="D626" s="45">
        <v>24727.02</v>
      </c>
      <c r="K626" s="44">
        <v>0.55900000000000005</v>
      </c>
      <c r="L626" s="51">
        <v>7028.27</v>
      </c>
      <c r="M626" s="50" t="str">
        <f t="shared" si="9"/>
        <v>Abaixo do limite</v>
      </c>
    </row>
    <row r="627" spans="3:13" x14ac:dyDescent="0.25">
      <c r="C627" s="44">
        <v>0.753</v>
      </c>
      <c r="D627" s="44">
        <v>33491.379999999997</v>
      </c>
      <c r="K627" s="44">
        <v>0.57599999999999996</v>
      </c>
      <c r="L627" s="51">
        <v>7030.18</v>
      </c>
      <c r="M627" s="50" t="str">
        <f t="shared" si="9"/>
        <v>Abaixo do limite</v>
      </c>
    </row>
    <row r="628" spans="3:13" x14ac:dyDescent="0.25">
      <c r="C628" s="45">
        <v>0.70499999999999996</v>
      </c>
      <c r="D628" s="45">
        <v>69828.53</v>
      </c>
      <c r="K628" s="45">
        <v>0.60299999999999998</v>
      </c>
      <c r="L628" s="52">
        <v>7030.46</v>
      </c>
      <c r="M628" s="50" t="str">
        <f t="shared" si="9"/>
        <v>Abaixo do limite</v>
      </c>
    </row>
    <row r="629" spans="3:13" x14ac:dyDescent="0.25">
      <c r="C629" s="44">
        <v>0.70299999999999996</v>
      </c>
      <c r="D629" s="44">
        <v>21600.06</v>
      </c>
      <c r="K629" s="45">
        <v>0.56399999999999995</v>
      </c>
      <c r="L629" s="52">
        <v>7035.96</v>
      </c>
      <c r="M629" s="50" t="str">
        <f t="shared" si="9"/>
        <v>Abaixo do limite</v>
      </c>
    </row>
    <row r="630" spans="3:13" x14ac:dyDescent="0.25">
      <c r="C630" s="45">
        <v>0.747</v>
      </c>
      <c r="D630" s="45">
        <v>36835.93</v>
      </c>
      <c r="K630" s="45">
        <v>0.57999999999999996</v>
      </c>
      <c r="L630" s="52">
        <v>7035.99</v>
      </c>
      <c r="M630" s="50" t="str">
        <f t="shared" si="9"/>
        <v>Abaixo do limite</v>
      </c>
    </row>
    <row r="631" spans="3:13" x14ac:dyDescent="0.25">
      <c r="C631" s="44">
        <v>0.77</v>
      </c>
      <c r="D631" s="44">
        <v>36880.959999999999</v>
      </c>
      <c r="K631" s="45">
        <v>0.48599999999999999</v>
      </c>
      <c r="L631" s="52">
        <v>7036.11</v>
      </c>
      <c r="M631" s="50" t="str">
        <f t="shared" si="9"/>
        <v>Abaixo do limite</v>
      </c>
    </row>
    <row r="632" spans="3:13" x14ac:dyDescent="0.25">
      <c r="C632" s="45">
        <v>0.67900000000000005</v>
      </c>
      <c r="D632" s="45">
        <v>33204.480000000003</v>
      </c>
      <c r="K632" s="45">
        <v>0.53900000000000003</v>
      </c>
      <c r="L632" s="52">
        <v>7037.56</v>
      </c>
      <c r="M632" s="50" t="str">
        <f t="shared" si="9"/>
        <v>Abaixo do limite</v>
      </c>
    </row>
    <row r="633" spans="3:13" x14ac:dyDescent="0.25">
      <c r="C633" s="44">
        <v>0.71899999999999997</v>
      </c>
      <c r="D633" s="44">
        <v>16414.830000000002</v>
      </c>
      <c r="K633" s="45">
        <v>0.56100000000000005</v>
      </c>
      <c r="L633" s="52">
        <v>7040.09</v>
      </c>
      <c r="M633" s="50" t="str">
        <f t="shared" si="9"/>
        <v>Abaixo do limite</v>
      </c>
    </row>
    <row r="634" spans="3:13" x14ac:dyDescent="0.25">
      <c r="C634" s="45">
        <v>0.67900000000000005</v>
      </c>
      <c r="D634" s="45">
        <v>20033.669999999998</v>
      </c>
      <c r="K634" s="44">
        <v>0.48</v>
      </c>
      <c r="L634" s="51">
        <v>7040.49</v>
      </c>
      <c r="M634" s="50" t="str">
        <f t="shared" si="9"/>
        <v>Abaixo do limite</v>
      </c>
    </row>
    <row r="635" spans="3:13" x14ac:dyDescent="0.25">
      <c r="C635" s="44">
        <v>0.72199999999999998</v>
      </c>
      <c r="D635" s="44">
        <v>22531.94</v>
      </c>
      <c r="K635" s="44">
        <v>0.54500000000000004</v>
      </c>
      <c r="L635" s="51">
        <v>7041.85</v>
      </c>
      <c r="M635" s="50" t="str">
        <f t="shared" si="9"/>
        <v>Abaixo do limite</v>
      </c>
    </row>
    <row r="636" spans="3:13" x14ac:dyDescent="0.25">
      <c r="C636" s="45">
        <v>0.60299999999999998</v>
      </c>
      <c r="D636" s="45">
        <v>11870.23</v>
      </c>
      <c r="K636" s="45">
        <v>0.53400000000000003</v>
      </c>
      <c r="L636" s="52">
        <v>7043.77</v>
      </c>
      <c r="M636" s="50" t="str">
        <f t="shared" si="9"/>
        <v>Abaixo do limite</v>
      </c>
    </row>
    <row r="637" spans="3:13" x14ac:dyDescent="0.25">
      <c r="C637" s="44">
        <v>0.7</v>
      </c>
      <c r="D637" s="44">
        <v>20380.150000000001</v>
      </c>
      <c r="K637" s="44">
        <v>0.498</v>
      </c>
      <c r="L637" s="51">
        <v>7046.49</v>
      </c>
      <c r="M637" s="50" t="str">
        <f t="shared" si="9"/>
        <v>Abaixo do limite</v>
      </c>
    </row>
    <row r="638" spans="3:13" x14ac:dyDescent="0.25">
      <c r="C638" s="45">
        <v>0.69</v>
      </c>
      <c r="D638" s="45">
        <v>18568.37</v>
      </c>
      <c r="K638" s="45">
        <v>0.56499999999999995</v>
      </c>
      <c r="L638" s="52">
        <v>7049.9</v>
      </c>
      <c r="M638" s="50" t="str">
        <f t="shared" si="9"/>
        <v>Abaixo do limite</v>
      </c>
    </row>
    <row r="639" spans="3:13" x14ac:dyDescent="0.25">
      <c r="C639" s="44">
        <v>0.76400000000000001</v>
      </c>
      <c r="D639" s="44">
        <v>34921.24</v>
      </c>
      <c r="K639" s="45">
        <v>0.56899999999999995</v>
      </c>
      <c r="L639" s="52">
        <v>7053.71</v>
      </c>
      <c r="M639" s="50" t="str">
        <f t="shared" si="9"/>
        <v>Abaixo do limite</v>
      </c>
    </row>
    <row r="640" spans="3:13" x14ac:dyDescent="0.25">
      <c r="C640" s="45">
        <v>0.72299999999999998</v>
      </c>
      <c r="D640" s="45">
        <v>37603.56</v>
      </c>
      <c r="K640" s="45">
        <v>0.53800000000000003</v>
      </c>
      <c r="L640" s="52">
        <v>7056.51</v>
      </c>
      <c r="M640" s="50" t="str">
        <f t="shared" si="9"/>
        <v>Abaixo do limite</v>
      </c>
    </row>
    <row r="641" spans="3:13" x14ac:dyDescent="0.25">
      <c r="C641" s="44">
        <v>0.71399999999999997</v>
      </c>
      <c r="D641" s="44">
        <v>23820.74</v>
      </c>
      <c r="K641" s="44">
        <v>0.46899999999999997</v>
      </c>
      <c r="L641" s="51">
        <v>7059.8</v>
      </c>
      <c r="M641" s="50" t="str">
        <f t="shared" si="9"/>
        <v>Abaixo do limite</v>
      </c>
    </row>
    <row r="642" spans="3:13" x14ac:dyDescent="0.25">
      <c r="C642" s="45">
        <v>0.72</v>
      </c>
      <c r="D642" s="45">
        <v>38668.19</v>
      </c>
      <c r="K642" s="44">
        <v>0.55300000000000005</v>
      </c>
      <c r="L642" s="51">
        <v>7060.61</v>
      </c>
      <c r="M642" s="50" t="str">
        <f t="shared" si="9"/>
        <v>Abaixo do limite</v>
      </c>
    </row>
    <row r="643" spans="3:13" x14ac:dyDescent="0.25">
      <c r="C643" s="44">
        <v>0.70399999999999996</v>
      </c>
      <c r="D643" s="44">
        <v>35232.68</v>
      </c>
      <c r="K643" s="44">
        <v>0.51600000000000001</v>
      </c>
      <c r="L643" s="51">
        <v>7062.74</v>
      </c>
      <c r="M643" s="50" t="str">
        <f t="shared" si="9"/>
        <v>Abaixo do limite</v>
      </c>
    </row>
    <row r="644" spans="3:13" x14ac:dyDescent="0.25">
      <c r="C644" s="45">
        <v>0.71899999999999997</v>
      </c>
      <c r="D644" s="45">
        <v>15983.29</v>
      </c>
      <c r="K644" s="45">
        <v>0.59399999999999997</v>
      </c>
      <c r="L644" s="52">
        <v>7066.07</v>
      </c>
      <c r="M644" s="50" t="str">
        <f t="shared" si="9"/>
        <v>Abaixo do limite</v>
      </c>
    </row>
    <row r="645" spans="3:13" x14ac:dyDescent="0.25">
      <c r="C645" s="44">
        <v>0.71599999999999997</v>
      </c>
      <c r="D645" s="44">
        <v>23407.62</v>
      </c>
      <c r="K645" s="45">
        <v>0.54200000000000004</v>
      </c>
      <c r="L645" s="52">
        <v>7074.86</v>
      </c>
      <c r="M645" s="50" t="str">
        <f t="shared" si="9"/>
        <v>Abaixo do limite</v>
      </c>
    </row>
    <row r="646" spans="3:13" x14ac:dyDescent="0.25">
      <c r="C646" s="45">
        <v>0.72399999999999998</v>
      </c>
      <c r="D646" s="45">
        <v>28357.32</v>
      </c>
      <c r="K646" s="44">
        <v>0.53400000000000003</v>
      </c>
      <c r="L646" s="51">
        <v>7077.4</v>
      </c>
      <c r="M646" s="50" t="str">
        <f t="shared" si="9"/>
        <v>Abaixo do limite</v>
      </c>
    </row>
    <row r="647" spans="3:13" x14ac:dyDescent="0.25">
      <c r="C647" s="44">
        <v>0.69299999999999995</v>
      </c>
      <c r="D647" s="44">
        <v>26859.95</v>
      </c>
      <c r="K647" s="44">
        <v>0.56399999999999995</v>
      </c>
      <c r="L647" s="51">
        <v>7077.81</v>
      </c>
      <c r="M647" s="50" t="str">
        <f t="shared" si="9"/>
        <v>Abaixo do limite</v>
      </c>
    </row>
    <row r="648" spans="3:13" x14ac:dyDescent="0.25">
      <c r="C648" s="45">
        <v>0.69499999999999995</v>
      </c>
      <c r="D648" s="45">
        <v>24602.97</v>
      </c>
      <c r="K648" s="44">
        <v>0.54500000000000004</v>
      </c>
      <c r="L648" s="51">
        <v>7078.8</v>
      </c>
      <c r="M648" s="50" t="str">
        <f t="shared" si="9"/>
        <v>Abaixo do limite</v>
      </c>
    </row>
    <row r="649" spans="3:13" x14ac:dyDescent="0.25">
      <c r="C649" s="44">
        <v>0.628</v>
      </c>
      <c r="D649" s="44">
        <v>12278.17</v>
      </c>
      <c r="K649" s="45">
        <v>0.52</v>
      </c>
      <c r="L649" s="52">
        <v>7078.97</v>
      </c>
      <c r="M649" s="50" t="str">
        <f t="shared" si="9"/>
        <v>Abaixo do limite</v>
      </c>
    </row>
    <row r="650" spans="3:13" x14ac:dyDescent="0.25">
      <c r="C650" s="45">
        <v>0.60799999999999998</v>
      </c>
      <c r="D650" s="45">
        <v>10629.51</v>
      </c>
      <c r="K650" s="44">
        <v>0.57699999999999996</v>
      </c>
      <c r="L650" s="51">
        <v>7082.34</v>
      </c>
      <c r="M650" s="50" t="str">
        <f t="shared" si="9"/>
        <v>Abaixo do limite</v>
      </c>
    </row>
    <row r="651" spans="3:13" x14ac:dyDescent="0.25">
      <c r="C651" s="44">
        <v>0.70499999999999996</v>
      </c>
      <c r="D651" s="44">
        <v>11081.96</v>
      </c>
      <c r="K651" s="45">
        <v>0.56299999999999994</v>
      </c>
      <c r="L651" s="52">
        <v>7089.97</v>
      </c>
      <c r="M651" s="50" t="str">
        <f t="shared" si="9"/>
        <v>Abaixo do limite</v>
      </c>
    </row>
    <row r="652" spans="3:13" x14ac:dyDescent="0.25">
      <c r="C652" s="45">
        <v>0.68100000000000005</v>
      </c>
      <c r="D652" s="45">
        <v>22849.38</v>
      </c>
      <c r="K652" s="45">
        <v>0.54700000000000004</v>
      </c>
      <c r="L652" s="52">
        <v>7090.1</v>
      </c>
      <c r="M652" s="50" t="str">
        <f t="shared" si="9"/>
        <v>Abaixo do limite</v>
      </c>
    </row>
    <row r="653" spans="3:13" x14ac:dyDescent="0.25">
      <c r="C653" s="44">
        <v>0.73399999999999999</v>
      </c>
      <c r="D653" s="44">
        <v>15954.78</v>
      </c>
      <c r="K653" s="45">
        <v>0.51100000000000001</v>
      </c>
      <c r="L653" s="52">
        <v>7091.77</v>
      </c>
      <c r="M653" s="50" t="str">
        <f t="shared" si="9"/>
        <v>Abaixo do limite</v>
      </c>
    </row>
    <row r="654" spans="3:13" x14ac:dyDescent="0.25">
      <c r="C654" s="45">
        <v>0.68200000000000005</v>
      </c>
      <c r="D654" s="45">
        <v>16276.89</v>
      </c>
      <c r="K654" s="45">
        <v>0.55000000000000004</v>
      </c>
      <c r="L654" s="52">
        <v>7095.89</v>
      </c>
      <c r="M654" s="50" t="str">
        <f t="shared" si="9"/>
        <v>Abaixo do limite</v>
      </c>
    </row>
    <row r="655" spans="3:13" x14ac:dyDescent="0.25">
      <c r="C655" s="44">
        <v>0.69799999999999995</v>
      </c>
      <c r="D655" s="44">
        <v>29937.88</v>
      </c>
      <c r="K655" s="45">
        <v>0.56000000000000005</v>
      </c>
      <c r="L655" s="52">
        <v>7101.25</v>
      </c>
      <c r="M655" s="50" t="str">
        <f t="shared" si="9"/>
        <v>Abaixo do limite</v>
      </c>
    </row>
    <row r="656" spans="3:13" x14ac:dyDescent="0.25">
      <c r="C656" s="45">
        <v>0.69099999999999995</v>
      </c>
      <c r="D656" s="45">
        <v>13396.68</v>
      </c>
      <c r="K656" s="44">
        <v>0.51400000000000001</v>
      </c>
      <c r="L656" s="51">
        <v>7107.34</v>
      </c>
      <c r="M656" s="50" t="str">
        <f t="shared" si="9"/>
        <v>Abaixo do limite</v>
      </c>
    </row>
    <row r="657" spans="3:13" x14ac:dyDescent="0.25">
      <c r="C657" s="44">
        <v>0.70799999999999996</v>
      </c>
      <c r="D657" s="44">
        <v>19753.599999999999</v>
      </c>
      <c r="K657" s="45">
        <v>0.503</v>
      </c>
      <c r="L657" s="52">
        <v>7108.69</v>
      </c>
      <c r="M657" s="50" t="str">
        <f t="shared" si="9"/>
        <v>Abaixo do limite</v>
      </c>
    </row>
    <row r="658" spans="3:13" x14ac:dyDescent="0.25">
      <c r="C658" s="45">
        <v>0.71599999999999997</v>
      </c>
      <c r="D658" s="45">
        <v>17142.2</v>
      </c>
      <c r="K658" s="44">
        <v>0.52100000000000002</v>
      </c>
      <c r="L658" s="51">
        <v>7110.13</v>
      </c>
      <c r="M658" s="50" t="str">
        <f t="shared" si="9"/>
        <v>Abaixo do limite</v>
      </c>
    </row>
    <row r="659" spans="3:13" x14ac:dyDescent="0.25">
      <c r="C659" s="44">
        <v>0.77500000000000002</v>
      </c>
      <c r="D659" s="44">
        <v>30168.25</v>
      </c>
      <c r="K659" s="45">
        <v>0.55100000000000005</v>
      </c>
      <c r="L659" s="52">
        <v>7110.76</v>
      </c>
      <c r="M659" s="50" t="str">
        <f t="shared" si="9"/>
        <v>Abaixo do limite</v>
      </c>
    </row>
    <row r="660" spans="3:13" x14ac:dyDescent="0.25">
      <c r="C660" s="45">
        <v>0.55900000000000005</v>
      </c>
      <c r="D660" s="45">
        <v>6966.54</v>
      </c>
      <c r="K660" s="45">
        <v>0.55000000000000004</v>
      </c>
      <c r="L660" s="52">
        <v>7115.44</v>
      </c>
      <c r="M660" s="50" t="str">
        <f t="shared" si="9"/>
        <v>Abaixo do limite</v>
      </c>
    </row>
    <row r="661" spans="3:13" x14ac:dyDescent="0.25">
      <c r="C661" s="44">
        <v>0.73499999999999999</v>
      </c>
      <c r="D661" s="44">
        <v>30809.19</v>
      </c>
      <c r="K661" s="45">
        <v>0.56299999999999994</v>
      </c>
      <c r="L661" s="52">
        <v>7115.49</v>
      </c>
      <c r="M661" s="50" t="str">
        <f t="shared" si="9"/>
        <v>Abaixo do limite</v>
      </c>
    </row>
    <row r="662" spans="3:13" x14ac:dyDescent="0.25">
      <c r="C662" s="45">
        <v>0.78200000000000003</v>
      </c>
      <c r="D662" s="45">
        <v>42654.73</v>
      </c>
      <c r="K662" s="45">
        <v>0.52200000000000002</v>
      </c>
      <c r="L662" s="52">
        <v>7116.94</v>
      </c>
      <c r="M662" s="50" t="str">
        <f t="shared" si="9"/>
        <v>Abaixo do limite</v>
      </c>
    </row>
    <row r="663" spans="3:13" x14ac:dyDescent="0.25">
      <c r="C663" s="44">
        <v>0.67100000000000004</v>
      </c>
      <c r="D663" s="44">
        <v>26768.53</v>
      </c>
      <c r="K663" s="44">
        <v>0.54800000000000004</v>
      </c>
      <c r="L663" s="51">
        <v>7119.47</v>
      </c>
      <c r="M663" s="50" t="str">
        <f t="shared" si="9"/>
        <v>Abaixo do limite</v>
      </c>
    </row>
    <row r="664" spans="3:13" x14ac:dyDescent="0.25">
      <c r="C664" s="45">
        <v>0.73199999999999998</v>
      </c>
      <c r="D664" s="45">
        <v>34931.300000000003</v>
      </c>
      <c r="K664" s="44">
        <v>0.55800000000000005</v>
      </c>
      <c r="L664" s="51">
        <v>7119.49</v>
      </c>
      <c r="M664" s="50" t="str">
        <f t="shared" si="9"/>
        <v>Abaixo do limite</v>
      </c>
    </row>
    <row r="665" spans="3:13" x14ac:dyDescent="0.25">
      <c r="C665" s="44">
        <v>0.70899999999999996</v>
      </c>
      <c r="D665" s="44">
        <v>26154.880000000001</v>
      </c>
      <c r="K665" s="45">
        <v>0.55700000000000005</v>
      </c>
      <c r="L665" s="52">
        <v>7121.68</v>
      </c>
      <c r="M665" s="50" t="str">
        <f t="shared" si="9"/>
        <v>Abaixo do limite</v>
      </c>
    </row>
    <row r="666" spans="3:13" x14ac:dyDescent="0.25">
      <c r="C666" s="45">
        <v>0.67</v>
      </c>
      <c r="D666" s="45">
        <v>18892.8</v>
      </c>
      <c r="K666" s="45">
        <v>0.53700000000000003</v>
      </c>
      <c r="L666" s="52">
        <v>7127.58</v>
      </c>
      <c r="M666" s="50" t="str">
        <f t="shared" si="9"/>
        <v>Abaixo do limite</v>
      </c>
    </row>
    <row r="667" spans="3:13" x14ac:dyDescent="0.25">
      <c r="C667" s="44">
        <v>0.71299999999999997</v>
      </c>
      <c r="D667" s="44">
        <v>22918.85</v>
      </c>
      <c r="K667" s="44">
        <v>0.49</v>
      </c>
      <c r="L667" s="51">
        <v>7131.28</v>
      </c>
      <c r="M667" s="50" t="str">
        <f t="shared" si="9"/>
        <v>Abaixo do limite</v>
      </c>
    </row>
    <row r="668" spans="3:13" x14ac:dyDescent="0.25">
      <c r="C668" s="45">
        <v>0.69699999999999995</v>
      </c>
      <c r="D668" s="45">
        <v>21056.32</v>
      </c>
      <c r="K668" s="45">
        <v>0.54200000000000004</v>
      </c>
      <c r="L668" s="52">
        <v>7132.8</v>
      </c>
      <c r="M668" s="50" t="str">
        <f t="shared" si="9"/>
        <v>Abaixo do limite</v>
      </c>
    </row>
    <row r="669" spans="3:13" x14ac:dyDescent="0.25">
      <c r="C669" s="44">
        <v>0.70299999999999996</v>
      </c>
      <c r="D669" s="44">
        <v>18931.740000000002</v>
      </c>
      <c r="K669" s="44">
        <v>0.54500000000000004</v>
      </c>
      <c r="L669" s="51">
        <v>7133.44</v>
      </c>
      <c r="M669" s="50" t="str">
        <f t="shared" si="9"/>
        <v>Abaixo do limite</v>
      </c>
    </row>
    <row r="670" spans="3:13" x14ac:dyDescent="0.25">
      <c r="C670" s="45">
        <v>0.76300000000000001</v>
      </c>
      <c r="D670" s="45">
        <v>53672.39</v>
      </c>
      <c r="K670" s="45">
        <v>0.53300000000000003</v>
      </c>
      <c r="L670" s="52">
        <v>7134.7</v>
      </c>
      <c r="M670" s="50" t="str">
        <f t="shared" si="9"/>
        <v>Abaixo do limite</v>
      </c>
    </row>
    <row r="671" spans="3:13" x14ac:dyDescent="0.25">
      <c r="C671" s="44">
        <v>0.69599999999999995</v>
      </c>
      <c r="D671" s="44">
        <v>36516.6</v>
      </c>
      <c r="K671" s="45">
        <v>0.54300000000000004</v>
      </c>
      <c r="L671" s="52">
        <v>7138</v>
      </c>
      <c r="M671" s="50" t="str">
        <f t="shared" ref="M671:M734" si="10">IF(L671&lt;$L$29,"Abaixo do limite","")</f>
        <v>Abaixo do limite</v>
      </c>
    </row>
    <row r="672" spans="3:13" x14ac:dyDescent="0.25">
      <c r="C672" s="45">
        <v>0.71699999999999997</v>
      </c>
      <c r="D672" s="45">
        <v>27757.15</v>
      </c>
      <c r="K672" s="44">
        <v>0.50900000000000001</v>
      </c>
      <c r="L672" s="51">
        <v>7143.31</v>
      </c>
      <c r="M672" s="50" t="str">
        <f t="shared" si="10"/>
        <v>Abaixo do limite</v>
      </c>
    </row>
    <row r="673" spans="3:13" x14ac:dyDescent="0.25">
      <c r="C673" s="44">
        <v>0.70899999999999996</v>
      </c>
      <c r="D673" s="44">
        <v>20463.759999999998</v>
      </c>
      <c r="K673" s="44">
        <v>0.56799999999999995</v>
      </c>
      <c r="L673" s="51">
        <v>7145.36</v>
      </c>
      <c r="M673" s="50" t="str">
        <f t="shared" si="10"/>
        <v>Abaixo do limite</v>
      </c>
    </row>
    <row r="674" spans="3:13" x14ac:dyDescent="0.25">
      <c r="C674" s="45">
        <v>0.52600000000000002</v>
      </c>
      <c r="D674" s="45">
        <v>6624.33</v>
      </c>
      <c r="K674" s="44">
        <v>0.53700000000000003</v>
      </c>
      <c r="L674" s="51">
        <v>7150.1</v>
      </c>
      <c r="M674" s="50" t="str">
        <f t="shared" si="10"/>
        <v>Abaixo do limite</v>
      </c>
    </row>
    <row r="675" spans="3:13" x14ac:dyDescent="0.25">
      <c r="C675" s="44">
        <v>0.72299999999999998</v>
      </c>
      <c r="D675" s="44">
        <v>21246.82</v>
      </c>
      <c r="K675" s="44">
        <v>0.53800000000000003</v>
      </c>
      <c r="L675" s="51">
        <v>7154.53</v>
      </c>
      <c r="M675" s="50" t="str">
        <f t="shared" si="10"/>
        <v>Abaixo do limite</v>
      </c>
    </row>
    <row r="676" spans="3:13" x14ac:dyDescent="0.25">
      <c r="C676" s="45">
        <v>0.75</v>
      </c>
      <c r="D676" s="45">
        <v>19626.61</v>
      </c>
      <c r="K676" s="44">
        <v>0.56399999999999995</v>
      </c>
      <c r="L676" s="51">
        <v>7155.41</v>
      </c>
      <c r="M676" s="50" t="str">
        <f t="shared" si="10"/>
        <v>Abaixo do limite</v>
      </c>
    </row>
    <row r="677" spans="3:13" x14ac:dyDescent="0.25">
      <c r="C677" s="44">
        <v>0.62</v>
      </c>
      <c r="D677" s="44">
        <v>15177.12</v>
      </c>
      <c r="K677" s="45">
        <v>0.52400000000000002</v>
      </c>
      <c r="L677" s="52">
        <v>7157.8</v>
      </c>
      <c r="M677" s="50" t="str">
        <f t="shared" si="10"/>
        <v>Abaixo do limite</v>
      </c>
    </row>
    <row r="678" spans="3:13" x14ac:dyDescent="0.25">
      <c r="C678" s="45">
        <v>0.59699999999999998</v>
      </c>
      <c r="D678" s="45">
        <v>9665.93</v>
      </c>
      <c r="K678" s="44">
        <v>0.53</v>
      </c>
      <c r="L678" s="51">
        <v>7160.57</v>
      </c>
      <c r="M678" s="50" t="str">
        <f t="shared" si="10"/>
        <v>Abaixo do limite</v>
      </c>
    </row>
    <row r="679" spans="3:13" x14ac:dyDescent="0.25">
      <c r="C679" s="44">
        <v>0.749</v>
      </c>
      <c r="D679" s="44">
        <v>31412.080000000002</v>
      </c>
      <c r="K679" s="45">
        <v>0.53200000000000003</v>
      </c>
      <c r="L679" s="52">
        <v>7160.75</v>
      </c>
      <c r="M679" s="50" t="str">
        <f t="shared" si="10"/>
        <v>Abaixo do limite</v>
      </c>
    </row>
    <row r="680" spans="3:13" x14ac:dyDescent="0.25">
      <c r="C680" s="45">
        <v>0.747</v>
      </c>
      <c r="D680" s="45">
        <v>37445.14</v>
      </c>
      <c r="K680" s="44">
        <v>0.52600000000000002</v>
      </c>
      <c r="L680" s="51">
        <v>7162.15</v>
      </c>
      <c r="M680" s="50" t="str">
        <f t="shared" si="10"/>
        <v>Abaixo do limite</v>
      </c>
    </row>
    <row r="681" spans="3:13" x14ac:dyDescent="0.25">
      <c r="C681" s="44">
        <v>0.69299999999999995</v>
      </c>
      <c r="D681" s="44">
        <v>14812.65</v>
      </c>
      <c r="K681" s="45">
        <v>0.55700000000000005</v>
      </c>
      <c r="L681" s="52">
        <v>7164.34</v>
      </c>
      <c r="M681" s="50" t="str">
        <f t="shared" si="10"/>
        <v>Abaixo do limite</v>
      </c>
    </row>
    <row r="682" spans="3:13" x14ac:dyDescent="0.25">
      <c r="C682" s="45">
        <v>0.71199999999999997</v>
      </c>
      <c r="D682" s="45">
        <v>19024.25</v>
      </c>
      <c r="K682" s="44">
        <v>0.504</v>
      </c>
      <c r="L682" s="51">
        <v>7166.09</v>
      </c>
      <c r="M682" s="50" t="str">
        <f t="shared" si="10"/>
        <v>Abaixo do limite</v>
      </c>
    </row>
    <row r="683" spans="3:13" x14ac:dyDescent="0.25">
      <c r="C683" s="44">
        <v>0.56799999999999995</v>
      </c>
      <c r="D683" s="44">
        <v>11054.26</v>
      </c>
      <c r="K683" s="44">
        <v>0.55900000000000005</v>
      </c>
      <c r="L683" s="51">
        <v>7166.38</v>
      </c>
      <c r="M683" s="50" t="str">
        <f t="shared" si="10"/>
        <v>Abaixo do limite</v>
      </c>
    </row>
    <row r="684" spans="3:13" x14ac:dyDescent="0.25">
      <c r="C684" s="45">
        <v>0.749</v>
      </c>
      <c r="D684" s="45">
        <v>123171.63</v>
      </c>
      <c r="K684" s="44">
        <v>0.52800000000000002</v>
      </c>
      <c r="L684" s="51">
        <v>7167.77</v>
      </c>
      <c r="M684" s="50" t="str">
        <f t="shared" si="10"/>
        <v>Abaixo do limite</v>
      </c>
    </row>
    <row r="685" spans="3:13" x14ac:dyDescent="0.25">
      <c r="C685" s="44">
        <v>0.58799999999999997</v>
      </c>
      <c r="D685" s="44">
        <v>9781.82</v>
      </c>
      <c r="K685" s="44">
        <v>0.53300000000000003</v>
      </c>
      <c r="L685" s="51">
        <v>7171.37</v>
      </c>
      <c r="M685" s="50" t="str">
        <f t="shared" si="10"/>
        <v>Abaixo do limite</v>
      </c>
    </row>
    <row r="686" spans="3:13" x14ac:dyDescent="0.25">
      <c r="C686" s="45">
        <v>0.65800000000000003</v>
      </c>
      <c r="D686" s="45">
        <v>17503.740000000002</v>
      </c>
      <c r="K686" s="45">
        <v>0.48799999999999999</v>
      </c>
      <c r="L686" s="52">
        <v>7176.06</v>
      </c>
      <c r="M686" s="50" t="str">
        <f t="shared" si="10"/>
        <v>Abaixo do limite</v>
      </c>
    </row>
    <row r="687" spans="3:13" x14ac:dyDescent="0.25">
      <c r="C687" s="44">
        <v>0.73399999999999999</v>
      </c>
      <c r="D687" s="44">
        <v>35311.65</v>
      </c>
      <c r="K687" s="44">
        <v>0.55000000000000004</v>
      </c>
      <c r="L687" s="51">
        <v>7176.23</v>
      </c>
      <c r="M687" s="50" t="str">
        <f t="shared" si="10"/>
        <v>Abaixo do limite</v>
      </c>
    </row>
    <row r="688" spans="3:13" x14ac:dyDescent="0.25">
      <c r="C688" s="45">
        <v>0.72899999999999998</v>
      </c>
      <c r="D688" s="45">
        <v>25503.35</v>
      </c>
      <c r="K688" s="44">
        <v>0.49399999999999999</v>
      </c>
      <c r="L688" s="51">
        <v>7177.76</v>
      </c>
      <c r="M688" s="50" t="str">
        <f t="shared" si="10"/>
        <v>Abaixo do limite</v>
      </c>
    </row>
    <row r="689" spans="3:13" x14ac:dyDescent="0.25">
      <c r="C689" s="44">
        <v>0.70699999999999996</v>
      </c>
      <c r="D689" s="44">
        <v>23987.31</v>
      </c>
      <c r="K689" s="45">
        <v>0.53</v>
      </c>
      <c r="L689" s="52">
        <v>7177.92</v>
      </c>
      <c r="M689" s="50" t="str">
        <f t="shared" si="10"/>
        <v>Abaixo do limite</v>
      </c>
    </row>
    <row r="690" spans="3:13" x14ac:dyDescent="0.25">
      <c r="C690" s="45">
        <v>0.73399999999999999</v>
      </c>
      <c r="D690" s="45">
        <v>31256.53</v>
      </c>
      <c r="K690" s="44">
        <v>0.57999999999999996</v>
      </c>
      <c r="L690" s="51">
        <v>7181.2</v>
      </c>
      <c r="M690" s="50" t="str">
        <f t="shared" si="10"/>
        <v>Abaixo do limite</v>
      </c>
    </row>
    <row r="691" spans="3:13" x14ac:dyDescent="0.25">
      <c r="C691" s="44">
        <v>0.74099999999999999</v>
      </c>
      <c r="D691" s="44">
        <v>87643.77</v>
      </c>
      <c r="K691" s="44">
        <v>0.58899999999999997</v>
      </c>
      <c r="L691" s="51">
        <v>7182.06</v>
      </c>
      <c r="M691" s="50" t="str">
        <f t="shared" si="10"/>
        <v>Abaixo do limite</v>
      </c>
    </row>
    <row r="692" spans="3:13" x14ac:dyDescent="0.25">
      <c r="C692" s="45">
        <v>0.68100000000000005</v>
      </c>
      <c r="D692" s="45">
        <v>18522.5</v>
      </c>
      <c r="K692" s="45">
        <v>0.52900000000000003</v>
      </c>
      <c r="L692" s="52">
        <v>7186.14</v>
      </c>
      <c r="M692" s="50" t="str">
        <f t="shared" si="10"/>
        <v>Abaixo do limite</v>
      </c>
    </row>
    <row r="693" spans="3:13" x14ac:dyDescent="0.25">
      <c r="C693" s="44">
        <v>0.69899999999999995</v>
      </c>
      <c r="D693" s="44">
        <v>28731.77</v>
      </c>
      <c r="K693" s="44">
        <v>0.55200000000000005</v>
      </c>
      <c r="L693" s="51">
        <v>7187.13</v>
      </c>
      <c r="M693" s="50" t="str">
        <f t="shared" si="10"/>
        <v>Abaixo do limite</v>
      </c>
    </row>
    <row r="694" spans="3:13" x14ac:dyDescent="0.25">
      <c r="C694" s="45">
        <v>0.65800000000000003</v>
      </c>
      <c r="D694" s="45">
        <v>36388.89</v>
      </c>
      <c r="K694" s="44">
        <v>0.56599999999999995</v>
      </c>
      <c r="L694" s="51">
        <v>7187.37</v>
      </c>
      <c r="M694" s="50" t="str">
        <f t="shared" si="10"/>
        <v>Abaixo do limite</v>
      </c>
    </row>
    <row r="695" spans="3:13" x14ac:dyDescent="0.25">
      <c r="C695" s="44">
        <v>0.72</v>
      </c>
      <c r="D695" s="44">
        <v>62059.9</v>
      </c>
      <c r="K695" s="44">
        <v>0.55200000000000005</v>
      </c>
      <c r="L695" s="51">
        <v>7191.01</v>
      </c>
      <c r="M695" s="50" t="str">
        <f t="shared" si="10"/>
        <v>Abaixo do limite</v>
      </c>
    </row>
    <row r="696" spans="3:13" x14ac:dyDescent="0.25">
      <c r="C696" s="45">
        <v>0.747</v>
      </c>
      <c r="D696" s="45">
        <v>38445.269999999997</v>
      </c>
      <c r="K696" s="44">
        <v>0.53700000000000003</v>
      </c>
      <c r="L696" s="51">
        <v>7191.08</v>
      </c>
      <c r="M696" s="50" t="str">
        <f t="shared" si="10"/>
        <v>Abaixo do limite</v>
      </c>
    </row>
    <row r="697" spans="3:13" x14ac:dyDescent="0.25">
      <c r="C697" s="44">
        <v>0.71199999999999997</v>
      </c>
      <c r="D697" s="44">
        <v>49278.71</v>
      </c>
      <c r="K697" s="44">
        <v>0.55700000000000005</v>
      </c>
      <c r="L697" s="51">
        <v>7191.55</v>
      </c>
      <c r="M697" s="50" t="str">
        <f t="shared" si="10"/>
        <v>Abaixo do limite</v>
      </c>
    </row>
    <row r="698" spans="3:13" x14ac:dyDescent="0.25">
      <c r="C698" s="45">
        <v>0.74</v>
      </c>
      <c r="D698" s="45">
        <v>55692.28</v>
      </c>
      <c r="K698" s="45">
        <v>0.55100000000000005</v>
      </c>
      <c r="L698" s="52">
        <v>7192.11</v>
      </c>
      <c r="M698" s="50" t="str">
        <f t="shared" si="10"/>
        <v>Abaixo do limite</v>
      </c>
    </row>
    <row r="699" spans="3:13" x14ac:dyDescent="0.25">
      <c r="C699" s="44">
        <v>0.68100000000000005</v>
      </c>
      <c r="D699" s="44">
        <v>15514.11</v>
      </c>
      <c r="K699" s="44">
        <v>0.50600000000000001</v>
      </c>
      <c r="L699" s="51">
        <v>7196.18</v>
      </c>
      <c r="M699" s="50" t="str">
        <f t="shared" si="10"/>
        <v>Abaixo do limite</v>
      </c>
    </row>
    <row r="700" spans="3:13" x14ac:dyDescent="0.25">
      <c r="C700" s="45">
        <v>0.75</v>
      </c>
      <c r="D700" s="45">
        <v>20201.240000000002</v>
      </c>
      <c r="K700" s="44">
        <v>0.54200000000000004</v>
      </c>
      <c r="L700" s="51">
        <v>7196.65</v>
      </c>
      <c r="M700" s="50" t="str">
        <f t="shared" si="10"/>
        <v>Abaixo do limite</v>
      </c>
    </row>
    <row r="701" spans="3:13" x14ac:dyDescent="0.25">
      <c r="C701" s="44">
        <v>0.746</v>
      </c>
      <c r="D701" s="44">
        <v>13688.36</v>
      </c>
      <c r="K701" s="44">
        <v>0.56000000000000005</v>
      </c>
      <c r="L701" s="51">
        <v>7197.21</v>
      </c>
      <c r="M701" s="50" t="str">
        <f t="shared" si="10"/>
        <v>Abaixo do limite</v>
      </c>
    </row>
    <row r="702" spans="3:13" x14ac:dyDescent="0.25">
      <c r="C702" s="45">
        <v>0.71399999999999997</v>
      </c>
      <c r="D702" s="45">
        <v>25039</v>
      </c>
      <c r="K702" s="45">
        <v>0.57399999999999995</v>
      </c>
      <c r="L702" s="52">
        <v>7198.74</v>
      </c>
      <c r="M702" s="50" t="str">
        <f t="shared" si="10"/>
        <v>Abaixo do limite</v>
      </c>
    </row>
    <row r="703" spans="3:13" x14ac:dyDescent="0.25">
      <c r="C703" s="44">
        <v>0.755</v>
      </c>
      <c r="D703" s="44">
        <v>25062.32</v>
      </c>
      <c r="K703" s="44">
        <v>0.56499999999999995</v>
      </c>
      <c r="L703" s="51">
        <v>7200.07</v>
      </c>
      <c r="M703" s="50" t="str">
        <f t="shared" si="10"/>
        <v>Abaixo do limite</v>
      </c>
    </row>
    <row r="704" spans="3:13" x14ac:dyDescent="0.25">
      <c r="C704" s="45">
        <v>0.73799999999999999</v>
      </c>
      <c r="D704" s="45">
        <v>29773.13</v>
      </c>
      <c r="K704" s="45">
        <v>0.56999999999999995</v>
      </c>
      <c r="L704" s="52">
        <v>7204.29</v>
      </c>
      <c r="M704" s="50" t="str">
        <f t="shared" si="10"/>
        <v>Abaixo do limite</v>
      </c>
    </row>
    <row r="705" spans="3:13" x14ac:dyDescent="0.25">
      <c r="C705" s="44">
        <v>0.71299999999999997</v>
      </c>
      <c r="D705" s="44">
        <v>22662.49</v>
      </c>
      <c r="K705" s="45">
        <v>0.54100000000000004</v>
      </c>
      <c r="L705" s="52">
        <v>7205.26</v>
      </c>
      <c r="M705" s="50" t="str">
        <f t="shared" si="10"/>
        <v>Abaixo do limite</v>
      </c>
    </row>
    <row r="706" spans="3:13" x14ac:dyDescent="0.25">
      <c r="C706" s="45">
        <v>0.67900000000000005</v>
      </c>
      <c r="D706" s="45">
        <v>20466.28</v>
      </c>
      <c r="K706" s="44">
        <v>0.55300000000000005</v>
      </c>
      <c r="L706" s="51">
        <v>7207.58</v>
      </c>
      <c r="M706" s="50" t="str">
        <f t="shared" si="10"/>
        <v>Abaixo do limite</v>
      </c>
    </row>
    <row r="707" spans="3:13" x14ac:dyDescent="0.25">
      <c r="C707" s="44">
        <v>0.73399999999999999</v>
      </c>
      <c r="D707" s="44">
        <v>48234.52</v>
      </c>
      <c r="K707" s="44">
        <v>0.47799999999999998</v>
      </c>
      <c r="L707" s="51">
        <v>7209.19</v>
      </c>
      <c r="M707" s="50" t="str">
        <f t="shared" si="10"/>
        <v>Abaixo do limite</v>
      </c>
    </row>
    <row r="708" spans="3:13" x14ac:dyDescent="0.25">
      <c r="C708" s="45">
        <v>0.60399999999999998</v>
      </c>
      <c r="D708" s="45">
        <v>8563.4599999999991</v>
      </c>
      <c r="K708" s="44">
        <v>0.53400000000000003</v>
      </c>
      <c r="L708" s="51">
        <v>7213.56</v>
      </c>
      <c r="M708" s="50" t="str">
        <f t="shared" si="10"/>
        <v>Abaixo do limite</v>
      </c>
    </row>
    <row r="709" spans="3:13" x14ac:dyDescent="0.25">
      <c r="C709" s="44">
        <v>0.71599999999999997</v>
      </c>
      <c r="D709" s="44">
        <v>20618.18</v>
      </c>
      <c r="K709" s="45">
        <v>0.58299999999999996</v>
      </c>
      <c r="L709" s="52">
        <v>7217.31</v>
      </c>
      <c r="M709" s="50" t="str">
        <f t="shared" si="10"/>
        <v>Abaixo do limite</v>
      </c>
    </row>
    <row r="710" spans="3:13" x14ac:dyDescent="0.25">
      <c r="C710" s="45">
        <v>0.70499999999999996</v>
      </c>
      <c r="D710" s="45">
        <v>30850.27</v>
      </c>
      <c r="K710" s="45">
        <v>0.55500000000000005</v>
      </c>
      <c r="L710" s="52">
        <v>7220.24</v>
      </c>
      <c r="M710" s="50" t="str">
        <f t="shared" si="10"/>
        <v>Abaixo do limite</v>
      </c>
    </row>
    <row r="711" spans="3:13" x14ac:dyDescent="0.25">
      <c r="C711" s="44">
        <v>0.71899999999999997</v>
      </c>
      <c r="D711" s="44">
        <v>27053.02</v>
      </c>
      <c r="K711" s="45">
        <v>0.54900000000000004</v>
      </c>
      <c r="L711" s="52">
        <v>7221.32</v>
      </c>
      <c r="M711" s="50" t="str">
        <f t="shared" si="10"/>
        <v>Abaixo do limite</v>
      </c>
    </row>
    <row r="712" spans="3:13" x14ac:dyDescent="0.25">
      <c r="C712" s="45">
        <v>0.625</v>
      </c>
      <c r="D712" s="45">
        <v>14390.4</v>
      </c>
      <c r="K712" s="45">
        <v>0.53600000000000003</v>
      </c>
      <c r="L712" s="52">
        <v>7222.72</v>
      </c>
      <c r="M712" s="50" t="str">
        <f t="shared" si="10"/>
        <v>Abaixo do limite</v>
      </c>
    </row>
    <row r="713" spans="3:13" x14ac:dyDescent="0.25">
      <c r="C713" s="44">
        <v>0.66</v>
      </c>
      <c r="D713" s="44">
        <v>9220.6</v>
      </c>
      <c r="K713" s="45">
        <v>0.53900000000000003</v>
      </c>
      <c r="L713" s="52">
        <v>7225.97</v>
      </c>
      <c r="M713" s="50" t="str">
        <f t="shared" si="10"/>
        <v>Abaixo do limite</v>
      </c>
    </row>
    <row r="714" spans="3:13" x14ac:dyDescent="0.25">
      <c r="C714" s="45">
        <v>0.66600000000000004</v>
      </c>
      <c r="D714" s="45">
        <v>15446.42</v>
      </c>
      <c r="K714" s="45">
        <v>0.53100000000000003</v>
      </c>
      <c r="L714" s="52">
        <v>7226.48</v>
      </c>
      <c r="M714" s="50" t="str">
        <f t="shared" si="10"/>
        <v>Abaixo do limite</v>
      </c>
    </row>
    <row r="715" spans="3:13" x14ac:dyDescent="0.25">
      <c r="C715" s="44">
        <v>0.73499999999999999</v>
      </c>
      <c r="D715" s="44">
        <v>22339.34</v>
      </c>
      <c r="K715" s="44">
        <v>0.52500000000000002</v>
      </c>
      <c r="L715" s="51">
        <v>7228.3</v>
      </c>
      <c r="M715" s="50" t="str">
        <f t="shared" si="10"/>
        <v>Abaixo do limite</v>
      </c>
    </row>
    <row r="716" spans="3:13" x14ac:dyDescent="0.25">
      <c r="C716" s="45">
        <v>0.71099999999999997</v>
      </c>
      <c r="D716" s="45">
        <v>15185.41</v>
      </c>
      <c r="K716" s="44">
        <v>0.56100000000000005</v>
      </c>
      <c r="L716" s="51">
        <v>7232.53</v>
      </c>
      <c r="M716" s="50" t="str">
        <f t="shared" si="10"/>
        <v>Abaixo do limite</v>
      </c>
    </row>
    <row r="717" spans="3:13" x14ac:dyDescent="0.25">
      <c r="C717" s="44">
        <v>0.59199999999999997</v>
      </c>
      <c r="D717" s="44">
        <v>11662.92</v>
      </c>
      <c r="K717" s="44">
        <v>0.59299999999999997</v>
      </c>
      <c r="L717" s="51">
        <v>7235.93</v>
      </c>
      <c r="M717" s="50" t="str">
        <f t="shared" si="10"/>
        <v>Abaixo do limite</v>
      </c>
    </row>
    <row r="718" spans="3:13" x14ac:dyDescent="0.25">
      <c r="C718" s="45">
        <v>0.71199999999999997</v>
      </c>
      <c r="D718" s="45">
        <v>30226.799999999999</v>
      </c>
      <c r="K718" s="45">
        <v>0.53700000000000003</v>
      </c>
      <c r="L718" s="52">
        <v>7237.23</v>
      </c>
      <c r="M718" s="50" t="str">
        <f t="shared" si="10"/>
        <v>Abaixo do limite</v>
      </c>
    </row>
    <row r="719" spans="3:13" x14ac:dyDescent="0.25">
      <c r="C719" s="44">
        <v>0.73699999999999999</v>
      </c>
      <c r="D719" s="44">
        <v>30081.16</v>
      </c>
      <c r="K719" s="44">
        <v>0.54400000000000004</v>
      </c>
      <c r="L719" s="51">
        <v>7237.98</v>
      </c>
      <c r="M719" s="50" t="str">
        <f t="shared" si="10"/>
        <v>Abaixo do limite</v>
      </c>
    </row>
    <row r="720" spans="3:13" x14ac:dyDescent="0.25">
      <c r="C720" s="45">
        <v>0.69099999999999995</v>
      </c>
      <c r="D720" s="45">
        <v>20333.939999999999</v>
      </c>
      <c r="K720" s="45">
        <v>0.55800000000000005</v>
      </c>
      <c r="L720" s="52">
        <v>7238.02</v>
      </c>
      <c r="M720" s="50" t="str">
        <f t="shared" si="10"/>
        <v>Abaixo do limite</v>
      </c>
    </row>
    <row r="721" spans="3:13" x14ac:dyDescent="0.25">
      <c r="C721" s="44">
        <v>0.71899999999999997</v>
      </c>
      <c r="D721" s="44">
        <v>22567.63</v>
      </c>
      <c r="K721" s="44">
        <v>0.52300000000000002</v>
      </c>
      <c r="L721" s="51">
        <v>7238.78</v>
      </c>
      <c r="M721" s="50" t="str">
        <f t="shared" si="10"/>
        <v>Abaixo do limite</v>
      </c>
    </row>
    <row r="722" spans="3:13" x14ac:dyDescent="0.25">
      <c r="C722" s="45">
        <v>0.78200000000000003</v>
      </c>
      <c r="D722" s="45">
        <v>40515.589999999997</v>
      </c>
      <c r="K722" s="45">
        <v>0.54400000000000004</v>
      </c>
      <c r="L722" s="52">
        <v>7243.53</v>
      </c>
      <c r="M722" s="50" t="str">
        <f t="shared" si="10"/>
        <v>Abaixo do limite</v>
      </c>
    </row>
    <row r="723" spans="3:13" x14ac:dyDescent="0.25">
      <c r="C723" s="44">
        <v>0.65500000000000003</v>
      </c>
      <c r="D723" s="44">
        <v>53660.17</v>
      </c>
      <c r="K723" s="44">
        <v>0.48499999999999999</v>
      </c>
      <c r="L723" s="51">
        <v>7246.48</v>
      </c>
      <c r="M723" s="50" t="str">
        <f t="shared" si="10"/>
        <v>Abaixo do limite</v>
      </c>
    </row>
    <row r="724" spans="3:13" x14ac:dyDescent="0.25">
      <c r="C724" s="45">
        <v>0.71699999999999997</v>
      </c>
      <c r="D724" s="45">
        <v>26851.08</v>
      </c>
      <c r="K724" s="45">
        <v>0.54</v>
      </c>
      <c r="L724" s="52">
        <v>7246.48</v>
      </c>
      <c r="M724" s="50" t="str">
        <f t="shared" si="10"/>
        <v>Abaixo do limite</v>
      </c>
    </row>
    <row r="725" spans="3:13" x14ac:dyDescent="0.25">
      <c r="C725" s="44">
        <v>0.76200000000000001</v>
      </c>
      <c r="D725" s="44">
        <v>17118.53</v>
      </c>
      <c r="K725" s="45">
        <v>0.58299999999999996</v>
      </c>
      <c r="L725" s="52">
        <v>7248.7</v>
      </c>
      <c r="M725" s="50" t="str">
        <f t="shared" si="10"/>
        <v>Abaixo do limite</v>
      </c>
    </row>
    <row r="726" spans="3:13" x14ac:dyDescent="0.25">
      <c r="C726" s="45">
        <v>0.72899999999999998</v>
      </c>
      <c r="D726" s="45">
        <v>21057.439999999999</v>
      </c>
      <c r="K726" s="44">
        <v>0.60799999999999998</v>
      </c>
      <c r="L726" s="51">
        <v>7249.67</v>
      </c>
      <c r="M726" s="50" t="str">
        <f t="shared" si="10"/>
        <v>Abaixo do limite</v>
      </c>
    </row>
    <row r="727" spans="3:13" x14ac:dyDescent="0.25">
      <c r="C727" s="44">
        <v>0.69799999999999995</v>
      </c>
      <c r="D727" s="44">
        <v>14909.49</v>
      </c>
      <c r="K727" s="45">
        <v>0.56999999999999995</v>
      </c>
      <c r="L727" s="52">
        <v>7250.53</v>
      </c>
      <c r="M727" s="50" t="str">
        <f t="shared" si="10"/>
        <v>Abaixo do limite</v>
      </c>
    </row>
    <row r="728" spans="3:13" x14ac:dyDescent="0.25">
      <c r="C728" s="45">
        <v>0.71099999999999997</v>
      </c>
      <c r="D728" s="45">
        <v>36926.11</v>
      </c>
      <c r="K728" s="45">
        <v>0.53400000000000003</v>
      </c>
      <c r="L728" s="52">
        <v>7258.16</v>
      </c>
      <c r="M728" s="50" t="str">
        <f t="shared" si="10"/>
        <v>Abaixo do limite</v>
      </c>
    </row>
    <row r="729" spans="3:13" x14ac:dyDescent="0.25">
      <c r="C729" s="44">
        <v>0.59599999999999997</v>
      </c>
      <c r="D729" s="44">
        <v>8108.49</v>
      </c>
      <c r="K729" s="44">
        <v>0.53400000000000003</v>
      </c>
      <c r="L729" s="51">
        <v>7261.18</v>
      </c>
      <c r="M729" s="50" t="str">
        <f t="shared" si="10"/>
        <v>Abaixo do limite</v>
      </c>
    </row>
    <row r="730" spans="3:13" x14ac:dyDescent="0.25">
      <c r="C730" s="45">
        <v>0.64100000000000001</v>
      </c>
      <c r="D730" s="45">
        <v>14453.89</v>
      </c>
      <c r="K730" s="45">
        <v>0.497</v>
      </c>
      <c r="L730" s="52">
        <v>7262.7</v>
      </c>
      <c r="M730" s="50" t="str">
        <f t="shared" si="10"/>
        <v>Abaixo do limite</v>
      </c>
    </row>
    <row r="731" spans="3:13" x14ac:dyDescent="0.25">
      <c r="C731" s="44">
        <v>0.69199999999999995</v>
      </c>
      <c r="D731" s="44">
        <v>21317.01</v>
      </c>
      <c r="K731" s="44">
        <v>0.55100000000000005</v>
      </c>
      <c r="L731" s="51">
        <v>7266.16</v>
      </c>
      <c r="M731" s="50" t="str">
        <f t="shared" si="10"/>
        <v>Abaixo do limite</v>
      </c>
    </row>
    <row r="732" spans="3:13" x14ac:dyDescent="0.25">
      <c r="C732" s="45">
        <v>0.64400000000000002</v>
      </c>
      <c r="D732" s="45">
        <v>16261.21</v>
      </c>
      <c r="K732" s="45">
        <v>0.505</v>
      </c>
      <c r="L732" s="52">
        <v>7271.25</v>
      </c>
      <c r="M732" s="50" t="str">
        <f t="shared" si="10"/>
        <v>Abaixo do limite</v>
      </c>
    </row>
    <row r="733" spans="3:13" x14ac:dyDescent="0.25">
      <c r="C733" s="44">
        <v>0.69899999999999995</v>
      </c>
      <c r="D733" s="44">
        <v>47215.08</v>
      </c>
      <c r="K733" s="44">
        <v>0.52600000000000002</v>
      </c>
      <c r="L733" s="51">
        <v>7271.61</v>
      </c>
      <c r="M733" s="50" t="str">
        <f t="shared" si="10"/>
        <v>Abaixo do limite</v>
      </c>
    </row>
    <row r="734" spans="3:13" x14ac:dyDescent="0.25">
      <c r="C734" s="45">
        <v>0.745</v>
      </c>
      <c r="D734" s="45">
        <v>23676.35</v>
      </c>
      <c r="K734" s="45">
        <v>0.55600000000000005</v>
      </c>
      <c r="L734" s="52">
        <v>7274.23</v>
      </c>
      <c r="M734" s="50" t="str">
        <f t="shared" si="10"/>
        <v>Abaixo do limite</v>
      </c>
    </row>
    <row r="735" spans="3:13" x14ac:dyDescent="0.25">
      <c r="C735" s="44">
        <v>0.69299999999999995</v>
      </c>
      <c r="D735" s="44">
        <v>29847.47</v>
      </c>
      <c r="K735" s="44">
        <v>0.55900000000000005</v>
      </c>
      <c r="L735" s="51">
        <v>7276.71</v>
      </c>
      <c r="M735" s="50" t="str">
        <f t="shared" ref="M735:M798" si="11">IF(L735&lt;$L$29,"Abaixo do limite","")</f>
        <v>Abaixo do limite</v>
      </c>
    </row>
    <row r="736" spans="3:13" x14ac:dyDescent="0.25">
      <c r="C736" s="45">
        <v>0.55200000000000005</v>
      </c>
      <c r="D736" s="45">
        <v>9146.9699999999993</v>
      </c>
      <c r="K736" s="44">
        <v>0.54</v>
      </c>
      <c r="L736" s="51">
        <v>7277.43</v>
      </c>
      <c r="M736" s="50" t="str">
        <f t="shared" si="11"/>
        <v>Abaixo do limite</v>
      </c>
    </row>
    <row r="737" spans="3:13" x14ac:dyDescent="0.25">
      <c r="C737" s="44">
        <v>0.68600000000000005</v>
      </c>
      <c r="D737" s="44">
        <v>16658.37</v>
      </c>
      <c r="K737" s="45">
        <v>0.60199999999999998</v>
      </c>
      <c r="L737" s="52">
        <v>7282.85</v>
      </c>
      <c r="M737" s="50" t="str">
        <f t="shared" si="11"/>
        <v>Abaixo do limite</v>
      </c>
    </row>
    <row r="738" spans="3:13" x14ac:dyDescent="0.25">
      <c r="C738" s="45">
        <v>0.72399999999999998</v>
      </c>
      <c r="D738" s="45">
        <v>16365.4</v>
      </c>
      <c r="K738" s="44">
        <v>0.51500000000000001</v>
      </c>
      <c r="L738" s="51">
        <v>7284.41</v>
      </c>
      <c r="M738" s="50" t="str">
        <f t="shared" si="11"/>
        <v>Abaixo do limite</v>
      </c>
    </row>
    <row r="739" spans="3:13" x14ac:dyDescent="0.25">
      <c r="C739" s="44">
        <v>0.58199999999999996</v>
      </c>
      <c r="D739" s="44">
        <v>8578.93</v>
      </c>
      <c r="K739" s="44">
        <v>0.63</v>
      </c>
      <c r="L739" s="51">
        <v>7286.68</v>
      </c>
      <c r="M739" s="50" t="str">
        <f t="shared" si="11"/>
        <v>Abaixo do limite</v>
      </c>
    </row>
    <row r="740" spans="3:13" x14ac:dyDescent="0.25">
      <c r="C740" s="45">
        <v>0.69599999999999995</v>
      </c>
      <c r="D740" s="45">
        <v>62536.82</v>
      </c>
      <c r="K740" s="45">
        <v>0.56599999999999995</v>
      </c>
      <c r="L740" s="52">
        <v>7288.68</v>
      </c>
      <c r="M740" s="50" t="str">
        <f t="shared" si="11"/>
        <v>Abaixo do limite</v>
      </c>
    </row>
    <row r="741" spans="3:13" x14ac:dyDescent="0.25">
      <c r="C741" s="44">
        <v>0.56399999999999995</v>
      </c>
      <c r="D741" s="44">
        <v>6120.15</v>
      </c>
      <c r="K741" s="44">
        <v>0.56599999999999995</v>
      </c>
      <c r="L741" s="51">
        <v>7289.03</v>
      </c>
      <c r="M741" s="50" t="str">
        <f t="shared" si="11"/>
        <v>Abaixo do limite</v>
      </c>
    </row>
    <row r="742" spans="3:13" x14ac:dyDescent="0.25">
      <c r="C742" s="45">
        <v>0.68200000000000005</v>
      </c>
      <c r="D742" s="45">
        <v>25956.61</v>
      </c>
      <c r="K742" s="44">
        <v>0.54400000000000004</v>
      </c>
      <c r="L742" s="51">
        <v>7289.23</v>
      </c>
      <c r="M742" s="50" t="str">
        <f t="shared" si="11"/>
        <v>Abaixo do limite</v>
      </c>
    </row>
    <row r="743" spans="3:13" x14ac:dyDescent="0.25">
      <c r="C743" s="44">
        <v>0.621</v>
      </c>
      <c r="D743" s="44">
        <v>10148.799999999999</v>
      </c>
      <c r="K743" s="44">
        <v>0.55000000000000004</v>
      </c>
      <c r="L743" s="51">
        <v>7289.25</v>
      </c>
      <c r="M743" s="50" t="str">
        <f t="shared" si="11"/>
        <v>Abaixo do limite</v>
      </c>
    </row>
    <row r="744" spans="3:13" x14ac:dyDescent="0.25">
      <c r="C744" s="45">
        <v>0.72699999999999998</v>
      </c>
      <c r="D744" s="45">
        <v>22130.78</v>
      </c>
      <c r="K744" s="44">
        <v>0.57499999999999996</v>
      </c>
      <c r="L744" s="51">
        <v>7291.75</v>
      </c>
      <c r="M744" s="50" t="str">
        <f t="shared" si="11"/>
        <v>Abaixo do limite</v>
      </c>
    </row>
    <row r="745" spans="3:13" x14ac:dyDescent="0.25">
      <c r="C745" s="44">
        <v>0.71399999999999997</v>
      </c>
      <c r="D745" s="44">
        <v>21227.93</v>
      </c>
      <c r="K745" s="45">
        <v>0.54500000000000004</v>
      </c>
      <c r="L745" s="52">
        <v>7297.85</v>
      </c>
      <c r="M745" s="50" t="str">
        <f t="shared" si="11"/>
        <v>Abaixo do limite</v>
      </c>
    </row>
    <row r="746" spans="3:13" x14ac:dyDescent="0.25">
      <c r="C746" s="45">
        <v>0.748</v>
      </c>
      <c r="D746" s="45">
        <v>34929.589999999997</v>
      </c>
      <c r="K746" s="44">
        <v>0.56899999999999995</v>
      </c>
      <c r="L746" s="51">
        <v>7299.38</v>
      </c>
      <c r="M746" s="50" t="str">
        <f t="shared" si="11"/>
        <v>Abaixo do limite</v>
      </c>
    </row>
    <row r="747" spans="3:13" x14ac:dyDescent="0.25">
      <c r="C747" s="44">
        <v>0.68700000000000006</v>
      </c>
      <c r="D747" s="44">
        <v>29382.73</v>
      </c>
      <c r="K747" s="44">
        <v>0.56599999999999995</v>
      </c>
      <c r="L747" s="51">
        <v>7299.52</v>
      </c>
      <c r="M747" s="50" t="str">
        <f t="shared" si="11"/>
        <v>Abaixo do limite</v>
      </c>
    </row>
    <row r="748" spans="3:13" x14ac:dyDescent="0.25">
      <c r="C748" s="45">
        <v>0.73299999999999998</v>
      </c>
      <c r="D748" s="45">
        <v>24006.82</v>
      </c>
      <c r="K748" s="44">
        <v>0.54600000000000004</v>
      </c>
      <c r="L748" s="51">
        <v>7303.11</v>
      </c>
      <c r="M748" s="50" t="str">
        <f t="shared" si="11"/>
        <v>Abaixo do limite</v>
      </c>
    </row>
    <row r="749" spans="3:13" x14ac:dyDescent="0.25">
      <c r="C749" s="44">
        <v>0.76300000000000001</v>
      </c>
      <c r="D749" s="44">
        <v>36621.93</v>
      </c>
      <c r="K749" s="44">
        <v>0.56000000000000005</v>
      </c>
      <c r="L749" s="51">
        <v>7305.15</v>
      </c>
      <c r="M749" s="50" t="str">
        <f t="shared" si="11"/>
        <v>Abaixo do limite</v>
      </c>
    </row>
    <row r="750" spans="3:13" x14ac:dyDescent="0.25">
      <c r="C750" s="45">
        <v>0.72</v>
      </c>
      <c r="D750" s="45">
        <v>19622.88</v>
      </c>
      <c r="K750" s="44">
        <v>0.55500000000000005</v>
      </c>
      <c r="L750" s="51">
        <v>7308.53</v>
      </c>
      <c r="M750" s="50" t="str">
        <f t="shared" si="11"/>
        <v>Abaixo do limite</v>
      </c>
    </row>
    <row r="751" spans="3:13" x14ac:dyDescent="0.25">
      <c r="C751" s="44">
        <v>0.746</v>
      </c>
      <c r="D751" s="44">
        <v>92773.55</v>
      </c>
      <c r="K751" s="45">
        <v>0.65800000000000003</v>
      </c>
      <c r="L751" s="52">
        <v>7309.6</v>
      </c>
      <c r="M751" s="50" t="str">
        <f t="shared" si="11"/>
        <v>Abaixo do limite</v>
      </c>
    </row>
    <row r="752" spans="3:13" x14ac:dyDescent="0.25">
      <c r="C752" s="45">
        <v>0.74199999999999999</v>
      </c>
      <c r="D752" s="45">
        <v>50771.27</v>
      </c>
      <c r="K752" s="45">
        <v>0.56100000000000005</v>
      </c>
      <c r="L752" s="52">
        <v>7309.94</v>
      </c>
      <c r="M752" s="50" t="str">
        <f t="shared" si="11"/>
        <v>Abaixo do limite</v>
      </c>
    </row>
    <row r="753" spans="3:13" x14ac:dyDescent="0.25">
      <c r="C753" s="44">
        <v>0.63900000000000001</v>
      </c>
      <c r="D753" s="44">
        <v>11799.22</v>
      </c>
      <c r="K753" s="44">
        <v>0.53100000000000003</v>
      </c>
      <c r="L753" s="51">
        <v>7310.35</v>
      </c>
      <c r="M753" s="50" t="str">
        <f t="shared" si="11"/>
        <v>Abaixo do limite</v>
      </c>
    </row>
    <row r="754" spans="3:13" x14ac:dyDescent="0.25">
      <c r="C754" s="45">
        <v>0.752</v>
      </c>
      <c r="D754" s="45">
        <v>24612.81</v>
      </c>
      <c r="K754" s="45">
        <v>0.55000000000000004</v>
      </c>
      <c r="L754" s="52">
        <v>7310.69</v>
      </c>
      <c r="M754" s="50" t="str">
        <f t="shared" si="11"/>
        <v>Abaixo do limite</v>
      </c>
    </row>
    <row r="755" spans="3:13" x14ac:dyDescent="0.25">
      <c r="C755" s="44">
        <v>0.753</v>
      </c>
      <c r="D755" s="44">
        <v>36703.839999999997</v>
      </c>
      <c r="K755" s="44">
        <v>0.52600000000000002</v>
      </c>
      <c r="L755" s="51">
        <v>7311.76</v>
      </c>
      <c r="M755" s="50" t="str">
        <f t="shared" si="11"/>
        <v>Abaixo do limite</v>
      </c>
    </row>
    <row r="756" spans="3:13" x14ac:dyDescent="0.25">
      <c r="C756" s="45">
        <v>0.73399999999999999</v>
      </c>
      <c r="D756" s="45">
        <v>27712.27</v>
      </c>
      <c r="K756" s="44">
        <v>0.60899999999999999</v>
      </c>
      <c r="L756" s="51">
        <v>7311.82</v>
      </c>
      <c r="M756" s="50" t="str">
        <f t="shared" si="11"/>
        <v>Abaixo do limite</v>
      </c>
    </row>
    <row r="757" spans="3:13" x14ac:dyDescent="0.25">
      <c r="C757" s="44">
        <v>0.70899999999999996</v>
      </c>
      <c r="D757" s="44">
        <v>25330.01</v>
      </c>
      <c r="K757" s="45">
        <v>0.56499999999999995</v>
      </c>
      <c r="L757" s="52">
        <v>7313.02</v>
      </c>
      <c r="M757" s="50" t="str">
        <f t="shared" si="11"/>
        <v>Abaixo do limite</v>
      </c>
    </row>
    <row r="758" spans="3:13" x14ac:dyDescent="0.25">
      <c r="C758" s="45">
        <v>0.58499999999999996</v>
      </c>
      <c r="D758" s="45">
        <v>8879.83</v>
      </c>
      <c r="K758" s="45">
        <v>0.53600000000000003</v>
      </c>
      <c r="L758" s="52">
        <v>7313.97</v>
      </c>
      <c r="M758" s="50" t="str">
        <f t="shared" si="11"/>
        <v>Abaixo do limite</v>
      </c>
    </row>
    <row r="759" spans="3:13" x14ac:dyDescent="0.25">
      <c r="C759" s="44">
        <v>0.63300000000000001</v>
      </c>
      <c r="D759" s="44">
        <v>14690.96</v>
      </c>
      <c r="K759" s="45">
        <v>0.52200000000000002</v>
      </c>
      <c r="L759" s="52">
        <v>7314.04</v>
      </c>
      <c r="M759" s="50" t="str">
        <f t="shared" si="11"/>
        <v>Abaixo do limite</v>
      </c>
    </row>
    <row r="760" spans="3:13" x14ac:dyDescent="0.25">
      <c r="C760" s="45">
        <v>0.72299999999999998</v>
      </c>
      <c r="D760" s="45">
        <v>51604.639999999999</v>
      </c>
      <c r="K760" s="45">
        <v>0.53400000000000003</v>
      </c>
      <c r="L760" s="52">
        <v>7315.95</v>
      </c>
      <c r="M760" s="50" t="str">
        <f t="shared" si="11"/>
        <v>Abaixo do limite</v>
      </c>
    </row>
    <row r="761" spans="3:13" x14ac:dyDescent="0.25">
      <c r="C761" s="44">
        <v>0.73399999999999999</v>
      </c>
      <c r="D761" s="44">
        <v>24981.4</v>
      </c>
      <c r="K761" s="44">
        <v>0.54600000000000004</v>
      </c>
      <c r="L761" s="51">
        <v>7317.75</v>
      </c>
      <c r="M761" s="50" t="str">
        <f t="shared" si="11"/>
        <v>Abaixo do limite</v>
      </c>
    </row>
    <row r="762" spans="3:13" x14ac:dyDescent="0.25">
      <c r="C762" s="45">
        <v>0.75</v>
      </c>
      <c r="D762" s="45">
        <v>36803.64</v>
      </c>
      <c r="K762" s="44">
        <v>0.57499999999999996</v>
      </c>
      <c r="L762" s="51">
        <v>7319.14</v>
      </c>
      <c r="M762" s="50" t="str">
        <f t="shared" si="11"/>
        <v>Abaixo do limite</v>
      </c>
    </row>
    <row r="763" spans="3:13" x14ac:dyDescent="0.25">
      <c r="C763" s="44">
        <v>0.71</v>
      </c>
      <c r="D763" s="44">
        <v>23848.09</v>
      </c>
      <c r="K763" s="44">
        <v>0.52500000000000002</v>
      </c>
      <c r="L763" s="51">
        <v>7319.91</v>
      </c>
      <c r="M763" s="50" t="str">
        <f t="shared" si="11"/>
        <v>Abaixo do limite</v>
      </c>
    </row>
    <row r="764" spans="3:13" x14ac:dyDescent="0.25">
      <c r="C764" s="45">
        <v>0.74099999999999999</v>
      </c>
      <c r="D764" s="45">
        <v>24917.4</v>
      </c>
      <c r="K764" s="45">
        <v>0.55300000000000005</v>
      </c>
      <c r="L764" s="52">
        <v>7324.76</v>
      </c>
      <c r="M764" s="50" t="str">
        <f t="shared" si="11"/>
        <v>Abaixo do limite</v>
      </c>
    </row>
    <row r="765" spans="3:13" x14ac:dyDescent="0.25">
      <c r="C765" s="44">
        <v>0.68400000000000005</v>
      </c>
      <c r="D765" s="44">
        <v>11831.25</v>
      </c>
      <c r="K765" s="45">
        <v>0.55400000000000005</v>
      </c>
      <c r="L765" s="52">
        <v>7325.37</v>
      </c>
      <c r="M765" s="50" t="str">
        <f t="shared" si="11"/>
        <v>Abaixo do limite</v>
      </c>
    </row>
    <row r="766" spans="3:13" x14ac:dyDescent="0.25">
      <c r="C766" s="45">
        <v>0.71599999999999997</v>
      </c>
      <c r="D766" s="45">
        <v>42330.239999999998</v>
      </c>
      <c r="K766" s="45">
        <v>0.59699999999999998</v>
      </c>
      <c r="L766" s="52">
        <v>7329.6</v>
      </c>
      <c r="M766" s="50" t="str">
        <f t="shared" si="11"/>
        <v>Abaixo do limite</v>
      </c>
    </row>
    <row r="767" spans="3:13" x14ac:dyDescent="0.25">
      <c r="C767" s="44">
        <v>0.74299999999999999</v>
      </c>
      <c r="D767" s="44">
        <v>28604.66</v>
      </c>
      <c r="K767" s="45">
        <v>0.58299999999999996</v>
      </c>
      <c r="L767" s="52">
        <v>7329.77</v>
      </c>
      <c r="M767" s="50" t="str">
        <f t="shared" si="11"/>
        <v>Abaixo do limite</v>
      </c>
    </row>
    <row r="768" spans="3:13" x14ac:dyDescent="0.25">
      <c r="C768" s="45">
        <v>0.74</v>
      </c>
      <c r="D768" s="45">
        <v>18774.45</v>
      </c>
      <c r="K768" s="45">
        <v>0.45200000000000001</v>
      </c>
      <c r="L768" s="52">
        <v>7331.1</v>
      </c>
      <c r="M768" s="50" t="str">
        <f t="shared" si="11"/>
        <v>Abaixo do limite</v>
      </c>
    </row>
    <row r="769" spans="3:13" x14ac:dyDescent="0.25">
      <c r="C769" s="44">
        <v>0.69599999999999995</v>
      </c>
      <c r="D769" s="44">
        <v>22115.599999999999</v>
      </c>
      <c r="K769" s="44">
        <v>0.58499999999999996</v>
      </c>
      <c r="L769" s="51">
        <v>7332.85</v>
      </c>
      <c r="M769" s="50" t="str">
        <f t="shared" si="11"/>
        <v>Abaixo do limite</v>
      </c>
    </row>
    <row r="770" spans="3:13" x14ac:dyDescent="0.25">
      <c r="C770" s="45">
        <v>0.73299999999999998</v>
      </c>
      <c r="D770" s="45">
        <v>39643.949999999997</v>
      </c>
      <c r="K770" s="44">
        <v>0.55200000000000005</v>
      </c>
      <c r="L770" s="51">
        <v>7333.12</v>
      </c>
      <c r="M770" s="50" t="str">
        <f t="shared" si="11"/>
        <v>Abaixo do limite</v>
      </c>
    </row>
    <row r="771" spans="3:13" x14ac:dyDescent="0.25">
      <c r="C771" s="44">
        <v>0.69499999999999995</v>
      </c>
      <c r="D771" s="44">
        <v>47306.65</v>
      </c>
      <c r="K771" s="44">
        <v>0.55800000000000005</v>
      </c>
      <c r="L771" s="51">
        <v>7333.99</v>
      </c>
      <c r="M771" s="50" t="str">
        <f t="shared" si="11"/>
        <v>Abaixo do limite</v>
      </c>
    </row>
    <row r="772" spans="3:13" x14ac:dyDescent="0.25">
      <c r="C772" s="45">
        <v>0.70899999999999996</v>
      </c>
      <c r="D772" s="45">
        <v>74444.27</v>
      </c>
      <c r="K772" s="45">
        <v>0.52</v>
      </c>
      <c r="L772" s="52">
        <v>7337.3</v>
      </c>
      <c r="M772" s="50" t="str">
        <f t="shared" si="11"/>
        <v>Abaixo do limite</v>
      </c>
    </row>
    <row r="773" spans="3:13" x14ac:dyDescent="0.25">
      <c r="C773" s="44">
        <v>0.72799999999999998</v>
      </c>
      <c r="D773" s="44">
        <v>24986.51</v>
      </c>
      <c r="K773" s="44">
        <v>0.58799999999999997</v>
      </c>
      <c r="L773" s="51">
        <v>7337.7</v>
      </c>
      <c r="M773" s="50" t="str">
        <f t="shared" si="11"/>
        <v>Abaixo do limite</v>
      </c>
    </row>
    <row r="774" spans="3:13" x14ac:dyDescent="0.25">
      <c r="C774" s="45">
        <v>0.61</v>
      </c>
      <c r="D774" s="45">
        <v>14740.17</v>
      </c>
      <c r="K774" s="45">
        <v>0.59199999999999997</v>
      </c>
      <c r="L774" s="52">
        <v>7345.96</v>
      </c>
      <c r="M774" s="50" t="str">
        <f t="shared" si="11"/>
        <v>Abaixo do limite</v>
      </c>
    </row>
    <row r="775" spans="3:13" x14ac:dyDescent="0.25">
      <c r="C775" s="44">
        <v>0.69699999999999995</v>
      </c>
      <c r="D775" s="44">
        <v>17706.77</v>
      </c>
      <c r="K775" s="44">
        <v>0.57699999999999996</v>
      </c>
      <c r="L775" s="51">
        <v>7351.64</v>
      </c>
      <c r="M775" s="50" t="str">
        <f t="shared" si="11"/>
        <v>Abaixo do limite</v>
      </c>
    </row>
    <row r="776" spans="3:13" x14ac:dyDescent="0.25">
      <c r="C776" s="45">
        <v>0.71499999999999997</v>
      </c>
      <c r="D776" s="45">
        <v>16655.61</v>
      </c>
      <c r="K776" s="44">
        <v>0.60399999999999998</v>
      </c>
      <c r="L776" s="51">
        <v>7352.84</v>
      </c>
      <c r="M776" s="50" t="str">
        <f t="shared" si="11"/>
        <v>Abaixo do limite</v>
      </c>
    </row>
    <row r="777" spans="3:13" x14ac:dyDescent="0.25">
      <c r="C777" s="44">
        <v>0.71799999999999997</v>
      </c>
      <c r="D777" s="44">
        <v>22094.38</v>
      </c>
      <c r="K777" s="44">
        <v>0.57799999999999996</v>
      </c>
      <c r="L777" s="51">
        <v>7352.96</v>
      </c>
      <c r="M777" s="50" t="str">
        <f t="shared" si="11"/>
        <v>Abaixo do limite</v>
      </c>
    </row>
    <row r="778" spans="3:13" x14ac:dyDescent="0.25">
      <c r="C778" s="45">
        <v>0.73299999999999998</v>
      </c>
      <c r="D778" s="45">
        <v>14699.68</v>
      </c>
      <c r="K778" s="44">
        <v>0.56200000000000006</v>
      </c>
      <c r="L778" s="51">
        <v>7353.15</v>
      </c>
      <c r="M778" s="50" t="str">
        <f t="shared" si="11"/>
        <v>Abaixo do limite</v>
      </c>
    </row>
    <row r="779" spans="3:13" x14ac:dyDescent="0.25">
      <c r="C779" s="44">
        <v>0.71399999999999997</v>
      </c>
      <c r="D779" s="44">
        <v>70587.38</v>
      </c>
      <c r="K779" s="44">
        <v>0.51600000000000001</v>
      </c>
      <c r="L779" s="51">
        <v>7353.7</v>
      </c>
      <c r="M779" s="50" t="str">
        <f t="shared" si="11"/>
        <v>Abaixo do limite</v>
      </c>
    </row>
    <row r="780" spans="3:13" x14ac:dyDescent="0.25">
      <c r="C780" s="45">
        <v>0.63800000000000001</v>
      </c>
      <c r="D780" s="45">
        <v>9854.5499999999993</v>
      </c>
      <c r="K780" s="45">
        <v>0.56999999999999995</v>
      </c>
      <c r="L780" s="52">
        <v>7360.55</v>
      </c>
      <c r="M780" s="50" t="str">
        <f t="shared" si="11"/>
        <v>Abaixo do limite</v>
      </c>
    </row>
    <row r="781" spans="3:13" x14ac:dyDescent="0.25">
      <c r="C781" s="44">
        <v>0.56799999999999995</v>
      </c>
      <c r="D781" s="44">
        <v>6468.19</v>
      </c>
      <c r="K781" s="45">
        <v>0.503</v>
      </c>
      <c r="L781" s="52">
        <v>7363.97</v>
      </c>
      <c r="M781" s="50" t="str">
        <f t="shared" si="11"/>
        <v>Abaixo do limite</v>
      </c>
    </row>
    <row r="782" spans="3:13" x14ac:dyDescent="0.25">
      <c r="C782" s="45">
        <v>0.65400000000000003</v>
      </c>
      <c r="D782" s="45">
        <v>17953.89</v>
      </c>
      <c r="K782" s="45">
        <v>0.57299999999999995</v>
      </c>
      <c r="L782" s="52">
        <v>7364.21</v>
      </c>
      <c r="M782" s="50" t="str">
        <f t="shared" si="11"/>
        <v>Abaixo do limite</v>
      </c>
    </row>
    <row r="783" spans="3:13" x14ac:dyDescent="0.25">
      <c r="C783" s="44">
        <v>0.65400000000000003</v>
      </c>
      <c r="D783" s="44">
        <v>14387.85</v>
      </c>
      <c r="K783" s="45">
        <v>0.49199999999999999</v>
      </c>
      <c r="L783" s="52">
        <v>7364.7</v>
      </c>
      <c r="M783" s="50" t="str">
        <f t="shared" si="11"/>
        <v>Abaixo do limite</v>
      </c>
    </row>
    <row r="784" spans="3:13" x14ac:dyDescent="0.25">
      <c r="C784" s="45">
        <v>0.626</v>
      </c>
      <c r="D784" s="45">
        <v>12211.38</v>
      </c>
      <c r="K784" s="44">
        <v>0.55300000000000005</v>
      </c>
      <c r="L784" s="51">
        <v>7366.15</v>
      </c>
      <c r="M784" s="50" t="str">
        <f t="shared" si="11"/>
        <v>Abaixo do limite</v>
      </c>
    </row>
    <row r="785" spans="3:13" x14ac:dyDescent="0.25">
      <c r="C785" s="44">
        <v>0.72299999999999998</v>
      </c>
      <c r="D785" s="44">
        <v>19756.2</v>
      </c>
      <c r="K785" s="45">
        <v>0.54500000000000004</v>
      </c>
      <c r="L785" s="52">
        <v>7370.03</v>
      </c>
      <c r="M785" s="50" t="str">
        <f t="shared" si="11"/>
        <v>Abaixo do limite</v>
      </c>
    </row>
    <row r="786" spans="3:13" x14ac:dyDescent="0.25">
      <c r="C786" s="45">
        <v>0.56899999999999995</v>
      </c>
      <c r="D786" s="45">
        <v>7496.64</v>
      </c>
      <c r="K786" s="45">
        <v>0.55600000000000005</v>
      </c>
      <c r="L786" s="52">
        <v>7371.63</v>
      </c>
      <c r="M786" s="50" t="str">
        <f t="shared" si="11"/>
        <v>Abaixo do limite</v>
      </c>
    </row>
    <row r="787" spans="3:13" x14ac:dyDescent="0.25">
      <c r="C787" s="44">
        <v>0.72299999999999998</v>
      </c>
      <c r="D787" s="44">
        <v>70617.600000000006</v>
      </c>
      <c r="K787" s="45">
        <v>0.53600000000000003</v>
      </c>
      <c r="L787" s="52">
        <v>7373.39</v>
      </c>
      <c r="M787" s="50" t="str">
        <f t="shared" si="11"/>
        <v>Abaixo do limite</v>
      </c>
    </row>
    <row r="788" spans="3:13" x14ac:dyDescent="0.25">
      <c r="C788" s="45">
        <v>0.74</v>
      </c>
      <c r="D788" s="45">
        <v>72367.97</v>
      </c>
      <c r="K788" s="45">
        <v>0.55900000000000005</v>
      </c>
      <c r="L788" s="52">
        <v>7373.42</v>
      </c>
      <c r="M788" s="50" t="str">
        <f t="shared" si="11"/>
        <v>Abaixo do limite</v>
      </c>
    </row>
    <row r="789" spans="3:13" x14ac:dyDescent="0.25">
      <c r="C789" s="44">
        <v>0.70799999999999996</v>
      </c>
      <c r="D789" s="44">
        <v>31118.59</v>
      </c>
      <c r="K789" s="45">
        <v>0.56699999999999995</v>
      </c>
      <c r="L789" s="52">
        <v>7383.91</v>
      </c>
      <c r="M789" s="50" t="str">
        <f t="shared" si="11"/>
        <v>Abaixo do limite</v>
      </c>
    </row>
    <row r="790" spans="3:13" x14ac:dyDescent="0.25">
      <c r="C790" s="45">
        <v>0.56100000000000005</v>
      </c>
      <c r="D790" s="45">
        <v>9706.18</v>
      </c>
      <c r="K790" s="45">
        <v>0.54200000000000004</v>
      </c>
      <c r="L790" s="52">
        <v>7385.05</v>
      </c>
      <c r="M790" s="50" t="str">
        <f t="shared" si="11"/>
        <v>Abaixo do limite</v>
      </c>
    </row>
    <row r="791" spans="3:13" x14ac:dyDescent="0.25">
      <c r="C791" s="44">
        <v>0.68100000000000005</v>
      </c>
      <c r="D791" s="44">
        <v>17291.09</v>
      </c>
      <c r="K791" s="44">
        <v>0.54200000000000004</v>
      </c>
      <c r="L791" s="51">
        <v>7386.76</v>
      </c>
      <c r="M791" s="50" t="str">
        <f t="shared" si="11"/>
        <v>Abaixo do limite</v>
      </c>
    </row>
    <row r="792" spans="3:13" x14ac:dyDescent="0.25">
      <c r="C792" s="45">
        <v>0.73799999999999999</v>
      </c>
      <c r="D792" s="45">
        <v>22968.73</v>
      </c>
      <c r="K792" s="44">
        <v>0.61</v>
      </c>
      <c r="L792" s="51">
        <v>7387.32</v>
      </c>
      <c r="M792" s="50" t="str">
        <f t="shared" si="11"/>
        <v>Abaixo do limite</v>
      </c>
    </row>
    <row r="793" spans="3:13" x14ac:dyDescent="0.25">
      <c r="C793" s="44">
        <v>0.72599999999999998</v>
      </c>
      <c r="D793" s="44">
        <v>18525.509999999998</v>
      </c>
      <c r="K793" s="44">
        <v>0.56000000000000005</v>
      </c>
      <c r="L793" s="51">
        <v>7388.52</v>
      </c>
      <c r="M793" s="50" t="str">
        <f t="shared" si="11"/>
        <v>Abaixo do limite</v>
      </c>
    </row>
    <row r="794" spans="3:13" x14ac:dyDescent="0.25">
      <c r="C794" s="45">
        <v>0.57799999999999996</v>
      </c>
      <c r="D794" s="45">
        <v>8103.52</v>
      </c>
      <c r="K794" s="44">
        <v>0.52500000000000002</v>
      </c>
      <c r="L794" s="51">
        <v>7390.14</v>
      </c>
      <c r="M794" s="50" t="str">
        <f t="shared" si="11"/>
        <v>Abaixo do limite</v>
      </c>
    </row>
    <row r="795" spans="3:13" x14ac:dyDescent="0.25">
      <c r="C795" s="44">
        <v>0.71</v>
      </c>
      <c r="D795" s="44">
        <v>18766.490000000002</v>
      </c>
      <c r="K795" s="44">
        <v>0.55100000000000005</v>
      </c>
      <c r="L795" s="51">
        <v>7395.73</v>
      </c>
      <c r="M795" s="50" t="str">
        <f t="shared" si="11"/>
        <v>Abaixo do limite</v>
      </c>
    </row>
    <row r="796" spans="3:13" x14ac:dyDescent="0.25">
      <c r="C796" s="45">
        <v>0.77300000000000002</v>
      </c>
      <c r="D796" s="45">
        <v>43573.82</v>
      </c>
      <c r="K796" s="44">
        <v>0.54600000000000004</v>
      </c>
      <c r="L796" s="51">
        <v>7397.55</v>
      </c>
      <c r="M796" s="50" t="str">
        <f t="shared" si="11"/>
        <v>Abaixo do limite</v>
      </c>
    </row>
    <row r="797" spans="3:13" x14ac:dyDescent="0.25">
      <c r="C797" s="44">
        <v>0.63</v>
      </c>
      <c r="D797" s="44">
        <v>12325.14</v>
      </c>
      <c r="K797" s="45">
        <v>0.55800000000000005</v>
      </c>
      <c r="L797" s="52">
        <v>7401.01</v>
      </c>
      <c r="M797" s="50" t="str">
        <f t="shared" si="11"/>
        <v>Abaixo do limite</v>
      </c>
    </row>
    <row r="798" spans="3:13" x14ac:dyDescent="0.25">
      <c r="C798" s="45">
        <v>0.75600000000000001</v>
      </c>
      <c r="D798" s="45">
        <v>34909.93</v>
      </c>
      <c r="K798" s="45">
        <v>0.59</v>
      </c>
      <c r="L798" s="52">
        <v>7407.38</v>
      </c>
      <c r="M798" s="50" t="str">
        <f t="shared" si="11"/>
        <v>Abaixo do limite</v>
      </c>
    </row>
    <row r="799" spans="3:13" x14ac:dyDescent="0.25">
      <c r="C799" s="44">
        <v>0.67300000000000004</v>
      </c>
      <c r="D799" s="44">
        <v>26232.39</v>
      </c>
      <c r="K799" s="44">
        <v>0.52800000000000002</v>
      </c>
      <c r="L799" s="51">
        <v>7413.3</v>
      </c>
      <c r="M799" s="50" t="str">
        <f t="shared" ref="M799:M862" si="12">IF(L799&lt;$L$29,"Abaixo do limite","")</f>
        <v>Abaixo do limite</v>
      </c>
    </row>
    <row r="800" spans="3:13" x14ac:dyDescent="0.25">
      <c r="C800" s="45">
        <v>0.67700000000000005</v>
      </c>
      <c r="D800" s="45">
        <v>15846.5</v>
      </c>
      <c r="K800" s="44">
        <v>0.57299999999999995</v>
      </c>
      <c r="L800" s="51">
        <v>7413.71</v>
      </c>
      <c r="M800" s="50" t="str">
        <f t="shared" si="12"/>
        <v>Abaixo do limite</v>
      </c>
    </row>
    <row r="801" spans="3:13" x14ac:dyDescent="0.25">
      <c r="C801" s="44">
        <v>0.66700000000000004</v>
      </c>
      <c r="D801" s="44">
        <v>24560.29</v>
      </c>
      <c r="K801" s="44">
        <v>0.51800000000000002</v>
      </c>
      <c r="L801" s="51">
        <v>7417.66</v>
      </c>
      <c r="M801" s="50" t="str">
        <f t="shared" si="12"/>
        <v>Abaixo do limite</v>
      </c>
    </row>
    <row r="802" spans="3:13" x14ac:dyDescent="0.25">
      <c r="C802" s="45">
        <v>0.69</v>
      </c>
      <c r="D802" s="45">
        <v>25291.1</v>
      </c>
      <c r="K802" s="44">
        <v>0.56000000000000005</v>
      </c>
      <c r="L802" s="51">
        <v>7419.91</v>
      </c>
      <c r="M802" s="50" t="str">
        <f t="shared" si="12"/>
        <v>Abaixo do limite</v>
      </c>
    </row>
    <row r="803" spans="3:13" x14ac:dyDescent="0.25">
      <c r="C803" s="44">
        <v>0.75900000000000001</v>
      </c>
      <c r="D803" s="44">
        <v>24731.81</v>
      </c>
      <c r="K803" s="45">
        <v>0.55900000000000005</v>
      </c>
      <c r="L803" s="52">
        <v>7421.55</v>
      </c>
      <c r="M803" s="50" t="str">
        <f t="shared" si="12"/>
        <v>Abaixo do limite</v>
      </c>
    </row>
    <row r="804" spans="3:13" x14ac:dyDescent="0.25">
      <c r="C804" s="45">
        <v>0.68799999999999994</v>
      </c>
      <c r="D804" s="45">
        <v>18708.259999999998</v>
      </c>
      <c r="K804" s="44">
        <v>0.58399999999999996</v>
      </c>
      <c r="L804" s="51">
        <v>7424.99</v>
      </c>
      <c r="M804" s="50" t="str">
        <f t="shared" si="12"/>
        <v>Abaixo do limite</v>
      </c>
    </row>
    <row r="805" spans="3:13" x14ac:dyDescent="0.25">
      <c r="C805" s="44">
        <v>0.71799999999999997</v>
      </c>
      <c r="D805" s="44">
        <v>78615.59</v>
      </c>
      <c r="K805" s="45">
        <v>0.54200000000000004</v>
      </c>
      <c r="L805" s="52">
        <v>7428.39</v>
      </c>
      <c r="M805" s="50" t="str">
        <f t="shared" si="12"/>
        <v>Abaixo do limite</v>
      </c>
    </row>
    <row r="806" spans="3:13" x14ac:dyDescent="0.25">
      <c r="C806" s="45">
        <v>0.68</v>
      </c>
      <c r="D806" s="45">
        <v>13953.02</v>
      </c>
      <c r="K806" s="44">
        <v>0.55000000000000004</v>
      </c>
      <c r="L806" s="51">
        <v>7428.62</v>
      </c>
      <c r="M806" s="50" t="str">
        <f t="shared" si="12"/>
        <v>Abaixo do limite</v>
      </c>
    </row>
    <row r="807" spans="3:13" x14ac:dyDescent="0.25">
      <c r="C807" s="44">
        <v>0.64500000000000002</v>
      </c>
      <c r="D807" s="44">
        <v>17260.509999999998</v>
      </c>
      <c r="K807" s="45">
        <v>0.63800000000000001</v>
      </c>
      <c r="L807" s="52">
        <v>7430.75</v>
      </c>
      <c r="M807" s="50" t="str">
        <f t="shared" si="12"/>
        <v>Abaixo do limite</v>
      </c>
    </row>
    <row r="808" spans="3:13" x14ac:dyDescent="0.25">
      <c r="C808" s="45">
        <v>0.64500000000000002</v>
      </c>
      <c r="D808" s="45">
        <v>21073.9</v>
      </c>
      <c r="K808" s="44">
        <v>0.55400000000000005</v>
      </c>
      <c r="L808" s="51">
        <v>7431.82</v>
      </c>
      <c r="M808" s="50" t="str">
        <f t="shared" si="12"/>
        <v>Abaixo do limite</v>
      </c>
    </row>
    <row r="809" spans="3:13" x14ac:dyDescent="0.25">
      <c r="C809" s="44">
        <v>0.73199999999999998</v>
      </c>
      <c r="D809" s="44">
        <v>38756.410000000003</v>
      </c>
      <c r="K809" s="45">
        <v>0.45500000000000002</v>
      </c>
      <c r="L809" s="52">
        <v>7432</v>
      </c>
      <c r="M809" s="50" t="str">
        <f t="shared" si="12"/>
        <v>Abaixo do limite</v>
      </c>
    </row>
    <row r="810" spans="3:13" x14ac:dyDescent="0.25">
      <c r="C810" s="45">
        <v>0.71399999999999997</v>
      </c>
      <c r="D810" s="45">
        <v>22362.38</v>
      </c>
      <c r="K810" s="45">
        <v>0.56799999999999995</v>
      </c>
      <c r="L810" s="52">
        <v>7436.38</v>
      </c>
      <c r="M810" s="50" t="str">
        <f t="shared" si="12"/>
        <v>Abaixo do limite</v>
      </c>
    </row>
    <row r="811" spans="3:13" x14ac:dyDescent="0.25">
      <c r="C811" s="44">
        <v>0.71</v>
      </c>
      <c r="D811" s="44">
        <v>24720.06</v>
      </c>
      <c r="K811" s="44">
        <v>0.52</v>
      </c>
      <c r="L811" s="51">
        <v>7437.65</v>
      </c>
      <c r="M811" s="50" t="str">
        <f t="shared" si="12"/>
        <v>Abaixo do limite</v>
      </c>
    </row>
    <row r="812" spans="3:13" x14ac:dyDescent="0.25">
      <c r="C812" s="45">
        <v>0.72199999999999998</v>
      </c>
      <c r="D812" s="45">
        <v>19990.11</v>
      </c>
      <c r="K812" s="45">
        <v>0.56399999999999995</v>
      </c>
      <c r="L812" s="52">
        <v>7439.41</v>
      </c>
      <c r="M812" s="50" t="str">
        <f t="shared" si="12"/>
        <v>Abaixo do limite</v>
      </c>
    </row>
    <row r="813" spans="3:13" x14ac:dyDescent="0.25">
      <c r="C813" s="44">
        <v>0.68799999999999994</v>
      </c>
      <c r="D813" s="44">
        <v>20145.48</v>
      </c>
      <c r="K813" s="45">
        <v>0.52400000000000002</v>
      </c>
      <c r="L813" s="52">
        <v>7440.16</v>
      </c>
      <c r="M813" s="50" t="str">
        <f t="shared" si="12"/>
        <v>Abaixo do limite</v>
      </c>
    </row>
    <row r="814" spans="3:13" x14ac:dyDescent="0.25">
      <c r="C814" s="45">
        <v>0.56200000000000006</v>
      </c>
      <c r="D814" s="45">
        <v>9241.16</v>
      </c>
      <c r="K814" s="45">
        <v>0.54600000000000004</v>
      </c>
      <c r="L814" s="52">
        <v>7446.57</v>
      </c>
      <c r="M814" s="50" t="str">
        <f t="shared" si="12"/>
        <v>Abaixo do limite</v>
      </c>
    </row>
    <row r="815" spans="3:13" x14ac:dyDescent="0.25">
      <c r="C815" s="44">
        <v>0.752</v>
      </c>
      <c r="D815" s="44">
        <v>17507.810000000001</v>
      </c>
      <c r="K815" s="44">
        <v>0.54600000000000004</v>
      </c>
      <c r="L815" s="51">
        <v>7448.61</v>
      </c>
      <c r="M815" s="50" t="str">
        <f t="shared" si="12"/>
        <v>Abaixo do limite</v>
      </c>
    </row>
    <row r="816" spans="3:13" x14ac:dyDescent="0.25">
      <c r="C816" s="45">
        <v>0.70899999999999996</v>
      </c>
      <c r="D816" s="45">
        <v>18775.73</v>
      </c>
      <c r="K816" s="44">
        <v>0.52100000000000002</v>
      </c>
      <c r="L816" s="51">
        <v>7448.88</v>
      </c>
      <c r="M816" s="50" t="str">
        <f t="shared" si="12"/>
        <v>Abaixo do limite</v>
      </c>
    </row>
    <row r="817" spans="3:13" x14ac:dyDescent="0.25">
      <c r="C817" s="44">
        <v>0.64800000000000002</v>
      </c>
      <c r="D817" s="44">
        <v>14605.86</v>
      </c>
      <c r="K817" s="45">
        <v>0.54400000000000004</v>
      </c>
      <c r="L817" s="52">
        <v>7450.62</v>
      </c>
      <c r="M817" s="50" t="str">
        <f t="shared" si="12"/>
        <v>Abaixo do limite</v>
      </c>
    </row>
    <row r="818" spans="3:13" x14ac:dyDescent="0.25">
      <c r="C818" s="45">
        <v>0.65900000000000003</v>
      </c>
      <c r="D818" s="45">
        <v>13190.83</v>
      </c>
      <c r="K818" s="44">
        <v>0.52600000000000002</v>
      </c>
      <c r="L818" s="51">
        <v>7451.64</v>
      </c>
      <c r="M818" s="50" t="str">
        <f t="shared" si="12"/>
        <v>Abaixo do limite</v>
      </c>
    </row>
    <row r="819" spans="3:13" x14ac:dyDescent="0.25">
      <c r="C819" s="44">
        <v>0.64300000000000002</v>
      </c>
      <c r="D819" s="44">
        <v>18088.400000000001</v>
      </c>
      <c r="K819" s="44">
        <v>0.623</v>
      </c>
      <c r="L819" s="51">
        <v>7453.19</v>
      </c>
      <c r="M819" s="50" t="str">
        <f t="shared" si="12"/>
        <v>Abaixo do limite</v>
      </c>
    </row>
    <row r="820" spans="3:13" x14ac:dyDescent="0.25">
      <c r="C820" s="45">
        <v>0.73699999999999999</v>
      </c>
      <c r="D820" s="45">
        <v>21129.77</v>
      </c>
      <c r="K820" s="44">
        <v>0.51500000000000001</v>
      </c>
      <c r="L820" s="51">
        <v>7453.98</v>
      </c>
      <c r="M820" s="50" t="str">
        <f t="shared" si="12"/>
        <v>Abaixo do limite</v>
      </c>
    </row>
    <row r="821" spans="3:13" x14ac:dyDescent="0.25">
      <c r="C821" s="44">
        <v>0.70499999999999996</v>
      </c>
      <c r="D821" s="44">
        <v>43895.79</v>
      </c>
      <c r="K821" s="45">
        <v>0.56799999999999995</v>
      </c>
      <c r="L821" s="52">
        <v>7455.45</v>
      </c>
      <c r="M821" s="50" t="str">
        <f t="shared" si="12"/>
        <v>Abaixo do limite</v>
      </c>
    </row>
    <row r="822" spans="3:13" x14ac:dyDescent="0.25">
      <c r="C822" s="45">
        <v>0.51500000000000001</v>
      </c>
      <c r="D822" s="45">
        <v>5975.48</v>
      </c>
      <c r="K822" s="45">
        <v>0.55800000000000005</v>
      </c>
      <c r="L822" s="52">
        <v>7456.89</v>
      </c>
      <c r="M822" s="50" t="str">
        <f t="shared" si="12"/>
        <v>Abaixo do limite</v>
      </c>
    </row>
    <row r="823" spans="3:13" x14ac:dyDescent="0.25">
      <c r="C823" s="44">
        <v>0.72699999999999998</v>
      </c>
      <c r="D823" s="44">
        <v>36847.730000000003</v>
      </c>
      <c r="K823" s="45">
        <v>0.54200000000000004</v>
      </c>
      <c r="L823" s="52">
        <v>7462.16</v>
      </c>
      <c r="M823" s="50" t="str">
        <f t="shared" si="12"/>
        <v>Abaixo do limite</v>
      </c>
    </row>
    <row r="824" spans="3:13" x14ac:dyDescent="0.25">
      <c r="C824" s="45">
        <v>0.53300000000000003</v>
      </c>
      <c r="D824" s="45">
        <v>5380.33</v>
      </c>
      <c r="K824" s="45">
        <v>0.52</v>
      </c>
      <c r="L824" s="52">
        <v>7469.72</v>
      </c>
      <c r="M824" s="50" t="str">
        <f t="shared" si="12"/>
        <v>Abaixo do limite</v>
      </c>
    </row>
    <row r="825" spans="3:13" x14ac:dyDescent="0.25">
      <c r="C825" s="44">
        <v>0.70299999999999996</v>
      </c>
      <c r="D825" s="44">
        <v>15672.5</v>
      </c>
      <c r="K825" s="45">
        <v>0.57299999999999995</v>
      </c>
      <c r="L825" s="52">
        <v>7474.43</v>
      </c>
      <c r="M825" s="50" t="str">
        <f t="shared" si="12"/>
        <v>Abaixo do limite</v>
      </c>
    </row>
    <row r="826" spans="3:13" x14ac:dyDescent="0.25">
      <c r="C826" s="45">
        <v>0.71599999999999997</v>
      </c>
      <c r="D826" s="45">
        <v>35268.78</v>
      </c>
      <c r="K826" s="44">
        <v>0.55800000000000005</v>
      </c>
      <c r="L826" s="51">
        <v>7484.6</v>
      </c>
      <c r="M826" s="50" t="str">
        <f t="shared" si="12"/>
        <v>Abaixo do limite</v>
      </c>
    </row>
    <row r="827" spans="3:13" x14ac:dyDescent="0.25">
      <c r="C827" s="44">
        <v>0.56499999999999995</v>
      </c>
      <c r="D827" s="44">
        <v>10013.19</v>
      </c>
      <c r="K827" s="44">
        <v>0.54900000000000004</v>
      </c>
      <c r="L827" s="51">
        <v>7485.2</v>
      </c>
      <c r="M827" s="50" t="str">
        <f t="shared" si="12"/>
        <v>Abaixo do limite</v>
      </c>
    </row>
    <row r="828" spans="3:13" x14ac:dyDescent="0.25">
      <c r="C828" s="45">
        <v>0.59299999999999997</v>
      </c>
      <c r="D828" s="45">
        <v>7980.99</v>
      </c>
      <c r="K828" s="45">
        <v>0.57999999999999996</v>
      </c>
      <c r="L828" s="52">
        <v>7485.25</v>
      </c>
      <c r="M828" s="50" t="str">
        <f t="shared" si="12"/>
        <v>Abaixo do limite</v>
      </c>
    </row>
    <row r="829" spans="3:13" x14ac:dyDescent="0.25">
      <c r="C829" s="44">
        <v>0.71099999999999997</v>
      </c>
      <c r="D829" s="44">
        <v>21647.55</v>
      </c>
      <c r="K829" s="45">
        <v>0.55900000000000005</v>
      </c>
      <c r="L829" s="52">
        <v>7489.46</v>
      </c>
      <c r="M829" s="50" t="str">
        <f t="shared" si="12"/>
        <v>Abaixo do limite</v>
      </c>
    </row>
    <row r="830" spans="3:13" x14ac:dyDescent="0.25">
      <c r="C830" s="45">
        <v>0.746</v>
      </c>
      <c r="D830" s="45">
        <v>28196.33</v>
      </c>
      <c r="K830" s="45">
        <v>0.57099999999999995</v>
      </c>
      <c r="L830" s="52">
        <v>7491.48</v>
      </c>
      <c r="M830" s="50" t="str">
        <f t="shared" si="12"/>
        <v>Abaixo do limite</v>
      </c>
    </row>
    <row r="831" spans="3:13" x14ac:dyDescent="0.25">
      <c r="C831" s="44">
        <v>0.70099999999999996</v>
      </c>
      <c r="D831" s="44">
        <v>16250.05</v>
      </c>
      <c r="K831" s="45">
        <v>0.627</v>
      </c>
      <c r="L831" s="52">
        <v>7493.54</v>
      </c>
      <c r="M831" s="50" t="str">
        <f t="shared" si="12"/>
        <v>Abaixo do limite</v>
      </c>
    </row>
    <row r="832" spans="3:13" x14ac:dyDescent="0.25">
      <c r="C832" s="45">
        <v>0.69099999999999995</v>
      </c>
      <c r="D832" s="45">
        <v>18911.2</v>
      </c>
      <c r="K832" s="45">
        <v>0.56899999999999995</v>
      </c>
      <c r="L832" s="52">
        <v>7496.64</v>
      </c>
      <c r="M832" s="50" t="str">
        <f t="shared" si="12"/>
        <v>Abaixo do limite</v>
      </c>
    </row>
    <row r="833" spans="3:13" x14ac:dyDescent="0.25">
      <c r="C833" s="44">
        <v>0.747</v>
      </c>
      <c r="D833" s="44">
        <v>24505.15</v>
      </c>
      <c r="K833" s="44">
        <v>0.501</v>
      </c>
      <c r="L833" s="51">
        <v>7497.65</v>
      </c>
      <c r="M833" s="50" t="str">
        <f t="shared" si="12"/>
        <v>Abaixo do limite</v>
      </c>
    </row>
    <row r="834" spans="3:13" x14ac:dyDescent="0.25">
      <c r="C834" s="45">
        <v>0.69899999999999995</v>
      </c>
      <c r="D834" s="45">
        <v>26673.78</v>
      </c>
      <c r="K834" s="44">
        <v>0.53100000000000003</v>
      </c>
      <c r="L834" s="51">
        <v>7497.95</v>
      </c>
      <c r="M834" s="50" t="str">
        <f t="shared" si="12"/>
        <v>Abaixo do limite</v>
      </c>
    </row>
    <row r="835" spans="3:13" x14ac:dyDescent="0.25">
      <c r="C835" s="44">
        <v>0.72099999999999997</v>
      </c>
      <c r="D835" s="44">
        <v>21292.45</v>
      </c>
      <c r="K835" s="45">
        <v>0.59399999999999997</v>
      </c>
      <c r="L835" s="52">
        <v>7498.01</v>
      </c>
      <c r="M835" s="50" t="str">
        <f t="shared" si="12"/>
        <v>Abaixo do limite</v>
      </c>
    </row>
    <row r="836" spans="3:13" x14ac:dyDescent="0.25">
      <c r="C836" s="45">
        <v>0.753</v>
      </c>
      <c r="D836" s="45">
        <v>22670.01</v>
      </c>
      <c r="K836" s="44">
        <v>0.52100000000000002</v>
      </c>
      <c r="L836" s="51">
        <v>7498.26</v>
      </c>
      <c r="M836" s="50" t="str">
        <f t="shared" si="12"/>
        <v>Abaixo do limite</v>
      </c>
    </row>
    <row r="837" spans="3:13" x14ac:dyDescent="0.25">
      <c r="C837" s="44">
        <v>0.76200000000000001</v>
      </c>
      <c r="D837" s="44">
        <v>37026.480000000003</v>
      </c>
      <c r="K837" s="44">
        <v>0.54</v>
      </c>
      <c r="L837" s="51">
        <v>7498.77</v>
      </c>
      <c r="M837" s="50" t="str">
        <f t="shared" si="12"/>
        <v>Abaixo do limite</v>
      </c>
    </row>
    <row r="838" spans="3:13" x14ac:dyDescent="0.25">
      <c r="C838" s="45">
        <v>0.68</v>
      </c>
      <c r="D838" s="45">
        <v>14348.63</v>
      </c>
      <c r="K838" s="45">
        <v>0.52700000000000002</v>
      </c>
      <c r="L838" s="52">
        <v>7498.97</v>
      </c>
      <c r="M838" s="50" t="str">
        <f t="shared" si="12"/>
        <v>Abaixo do limite</v>
      </c>
    </row>
    <row r="839" spans="3:13" x14ac:dyDescent="0.25">
      <c r="C839" s="44">
        <v>0.61499999999999999</v>
      </c>
      <c r="D839" s="44">
        <v>11761.8</v>
      </c>
      <c r="K839" s="45">
        <v>0.66400000000000003</v>
      </c>
      <c r="L839" s="52">
        <v>7501.44</v>
      </c>
      <c r="M839" s="50" t="str">
        <f t="shared" si="12"/>
        <v>Abaixo do limite</v>
      </c>
    </row>
    <row r="840" spans="3:13" x14ac:dyDescent="0.25">
      <c r="C840" s="45">
        <v>0.73199999999999998</v>
      </c>
      <c r="D840" s="45">
        <v>33075.019999999997</v>
      </c>
      <c r="K840" s="45">
        <v>0.53</v>
      </c>
      <c r="L840" s="52">
        <v>7502.09</v>
      </c>
      <c r="M840" s="50" t="str">
        <f t="shared" si="12"/>
        <v>Abaixo do limite</v>
      </c>
    </row>
    <row r="841" spans="3:13" x14ac:dyDescent="0.25">
      <c r="C841" s="44">
        <v>0.58699999999999997</v>
      </c>
      <c r="D841" s="44">
        <v>10027.06</v>
      </c>
      <c r="K841" s="45">
        <v>0.57199999999999995</v>
      </c>
      <c r="L841" s="52">
        <v>7503.63</v>
      </c>
      <c r="M841" s="50" t="str">
        <f t="shared" si="12"/>
        <v>Abaixo do limite</v>
      </c>
    </row>
    <row r="842" spans="3:13" x14ac:dyDescent="0.25">
      <c r="C842" s="45">
        <v>0.73299999999999998</v>
      </c>
      <c r="D842" s="45">
        <v>22114.69</v>
      </c>
      <c r="K842" s="45">
        <v>0.57999999999999996</v>
      </c>
      <c r="L842" s="52">
        <v>7504.19</v>
      </c>
      <c r="M842" s="50" t="str">
        <f t="shared" si="12"/>
        <v>Abaixo do limite</v>
      </c>
    </row>
    <row r="843" spans="3:13" x14ac:dyDescent="0.25">
      <c r="C843" s="44">
        <v>0.73299999999999998</v>
      </c>
      <c r="D843" s="44">
        <v>23224.36</v>
      </c>
      <c r="K843" s="44">
        <v>0.57599999999999996</v>
      </c>
      <c r="L843" s="51">
        <v>7508.59</v>
      </c>
      <c r="M843" s="50" t="str">
        <f t="shared" si="12"/>
        <v>Abaixo do limite</v>
      </c>
    </row>
    <row r="844" spans="3:13" x14ac:dyDescent="0.25">
      <c r="C844" s="45">
        <v>0.69699999999999995</v>
      </c>
      <c r="D844" s="45">
        <v>13147.34</v>
      </c>
      <c r="K844" s="44">
        <v>0.52600000000000002</v>
      </c>
      <c r="L844" s="51">
        <v>7512.41</v>
      </c>
      <c r="M844" s="50" t="str">
        <f t="shared" si="12"/>
        <v>Abaixo do limite</v>
      </c>
    </row>
    <row r="845" spans="3:13" x14ac:dyDescent="0.25">
      <c r="C845" s="44">
        <v>0.72599999999999998</v>
      </c>
      <c r="D845" s="44">
        <v>21014.42</v>
      </c>
      <c r="K845" s="45">
        <v>0.53800000000000003</v>
      </c>
      <c r="L845" s="52">
        <v>7514.88</v>
      </c>
      <c r="M845" s="50" t="str">
        <f t="shared" si="12"/>
        <v>Abaixo do limite</v>
      </c>
    </row>
    <row r="846" spans="3:13" x14ac:dyDescent="0.25">
      <c r="C846" s="45">
        <v>0.69</v>
      </c>
      <c r="D846" s="45">
        <v>14667.4</v>
      </c>
      <c r="K846" s="44">
        <v>0.53900000000000003</v>
      </c>
      <c r="L846" s="51">
        <v>7516.23</v>
      </c>
      <c r="M846" s="50" t="str">
        <f t="shared" si="12"/>
        <v>Abaixo do limite</v>
      </c>
    </row>
    <row r="847" spans="3:13" x14ac:dyDescent="0.25">
      <c r="C847" s="44">
        <v>0.63800000000000001</v>
      </c>
      <c r="D847" s="44">
        <v>12008.25</v>
      </c>
      <c r="K847" s="45">
        <v>0.55800000000000005</v>
      </c>
      <c r="L847" s="52">
        <v>7518.49</v>
      </c>
      <c r="M847" s="50" t="str">
        <f t="shared" si="12"/>
        <v>Abaixo do limite</v>
      </c>
    </row>
    <row r="848" spans="3:13" x14ac:dyDescent="0.25">
      <c r="C848" s="45">
        <v>0.61799999999999999</v>
      </c>
      <c r="D848" s="45">
        <v>8967.1299999999992</v>
      </c>
      <c r="K848" s="44">
        <v>0.56200000000000006</v>
      </c>
      <c r="L848" s="51">
        <v>7520.57</v>
      </c>
      <c r="M848" s="50" t="str">
        <f t="shared" si="12"/>
        <v>Abaixo do limite</v>
      </c>
    </row>
    <row r="849" spans="3:13" x14ac:dyDescent="0.25">
      <c r="C849" s="44">
        <v>0.73599999999999999</v>
      </c>
      <c r="D849" s="44">
        <v>15807.64</v>
      </c>
      <c r="K849" s="45">
        <v>0.55900000000000005</v>
      </c>
      <c r="L849" s="52">
        <v>7521</v>
      </c>
      <c r="M849" s="50" t="str">
        <f t="shared" si="12"/>
        <v>Abaixo do limite</v>
      </c>
    </row>
    <row r="850" spans="3:13" x14ac:dyDescent="0.25">
      <c r="C850" s="45">
        <v>0.72099999999999997</v>
      </c>
      <c r="D850" s="45">
        <v>28752.240000000002</v>
      </c>
      <c r="K850" s="45">
        <v>0.59799999999999998</v>
      </c>
      <c r="L850" s="52">
        <v>7521.17</v>
      </c>
      <c r="M850" s="50" t="str">
        <f t="shared" si="12"/>
        <v>Abaixo do limite</v>
      </c>
    </row>
    <row r="851" spans="3:13" x14ac:dyDescent="0.25">
      <c r="C851" s="44">
        <v>0.72599999999999998</v>
      </c>
      <c r="D851" s="44">
        <v>30316.36</v>
      </c>
      <c r="K851" s="45">
        <v>0.56399999999999995</v>
      </c>
      <c r="L851" s="52">
        <v>7521.32</v>
      </c>
      <c r="M851" s="50" t="str">
        <f t="shared" si="12"/>
        <v>Abaixo do limite</v>
      </c>
    </row>
    <row r="852" spans="3:13" x14ac:dyDescent="0.25">
      <c r="C852" s="45">
        <v>0.63</v>
      </c>
      <c r="D852" s="45">
        <v>60168.45</v>
      </c>
      <c r="K852" s="44">
        <v>0.56299999999999994</v>
      </c>
      <c r="L852" s="51">
        <v>7522.99</v>
      </c>
      <c r="M852" s="50" t="str">
        <f t="shared" si="12"/>
        <v>Abaixo do limite</v>
      </c>
    </row>
    <row r="853" spans="3:13" x14ac:dyDescent="0.25">
      <c r="C853" s="44">
        <v>0.7</v>
      </c>
      <c r="D853" s="44">
        <v>14725.46</v>
      </c>
      <c r="K853" s="45">
        <v>0.57799999999999996</v>
      </c>
      <c r="L853" s="52">
        <v>7524.51</v>
      </c>
      <c r="M853" s="50" t="str">
        <f t="shared" si="12"/>
        <v>Abaixo do limite</v>
      </c>
    </row>
    <row r="854" spans="3:13" x14ac:dyDescent="0.25">
      <c r="C854" s="45">
        <v>0.56599999999999995</v>
      </c>
      <c r="D854" s="45">
        <v>9941.14</v>
      </c>
      <c r="K854" s="44">
        <v>0.58399999999999996</v>
      </c>
      <c r="L854" s="51">
        <v>7526.2</v>
      </c>
      <c r="M854" s="50" t="str">
        <f t="shared" si="12"/>
        <v>Abaixo do limite</v>
      </c>
    </row>
    <row r="855" spans="3:13" x14ac:dyDescent="0.25">
      <c r="C855" s="44">
        <v>0.54300000000000004</v>
      </c>
      <c r="D855" s="44">
        <v>6350.03</v>
      </c>
      <c r="K855" s="45">
        <v>0.58299999999999996</v>
      </c>
      <c r="L855" s="52">
        <v>7526.82</v>
      </c>
      <c r="M855" s="50" t="str">
        <f t="shared" si="12"/>
        <v>Abaixo do limite</v>
      </c>
    </row>
    <row r="856" spans="3:13" x14ac:dyDescent="0.25">
      <c r="C856" s="45">
        <v>0.71599999999999997</v>
      </c>
      <c r="D856" s="45">
        <v>45293.19</v>
      </c>
      <c r="K856" s="45">
        <v>0.499</v>
      </c>
      <c r="L856" s="52">
        <v>7528.58</v>
      </c>
      <c r="M856" s="50" t="str">
        <f t="shared" si="12"/>
        <v>Abaixo do limite</v>
      </c>
    </row>
    <row r="857" spans="3:13" x14ac:dyDescent="0.25">
      <c r="C857" s="44">
        <v>0.71899999999999997</v>
      </c>
      <c r="D857" s="44">
        <v>34587.730000000003</v>
      </c>
      <c r="K857" s="45">
        <v>0.54</v>
      </c>
      <c r="L857" s="52">
        <v>7528.88</v>
      </c>
      <c r="M857" s="50" t="str">
        <f t="shared" si="12"/>
        <v>Abaixo do limite</v>
      </c>
    </row>
    <row r="858" spans="3:13" x14ac:dyDescent="0.25">
      <c r="C858" s="45">
        <v>0.751</v>
      </c>
      <c r="D858" s="45">
        <v>20402.88</v>
      </c>
      <c r="K858" s="44">
        <v>0.56599999999999995</v>
      </c>
      <c r="L858" s="51">
        <v>7530.16</v>
      </c>
      <c r="M858" s="50" t="str">
        <f t="shared" si="12"/>
        <v>Abaixo do limite</v>
      </c>
    </row>
    <row r="859" spans="3:13" x14ac:dyDescent="0.25">
      <c r="C859" s="44">
        <v>0.56899999999999995</v>
      </c>
      <c r="D859" s="44">
        <v>7943.47</v>
      </c>
      <c r="K859" s="44">
        <v>0.53700000000000003</v>
      </c>
      <c r="L859" s="51">
        <v>7530.74</v>
      </c>
      <c r="M859" s="50" t="str">
        <f t="shared" si="12"/>
        <v>Abaixo do limite</v>
      </c>
    </row>
    <row r="860" spans="3:13" x14ac:dyDescent="0.25">
      <c r="C860" s="45">
        <v>0.57499999999999996</v>
      </c>
      <c r="D860" s="45">
        <v>12483.07</v>
      </c>
      <c r="K860" s="44">
        <v>0.55100000000000005</v>
      </c>
      <c r="L860" s="51">
        <v>7532.27</v>
      </c>
      <c r="M860" s="50" t="str">
        <f t="shared" si="12"/>
        <v>Abaixo do limite</v>
      </c>
    </row>
    <row r="861" spans="3:13" x14ac:dyDescent="0.25">
      <c r="C861" s="44">
        <v>0.72299999999999998</v>
      </c>
      <c r="D861" s="44">
        <v>21825.86</v>
      </c>
      <c r="K861" s="44">
        <v>0.53700000000000003</v>
      </c>
      <c r="L861" s="51">
        <v>7533.21</v>
      </c>
      <c r="M861" s="50" t="str">
        <f t="shared" si="12"/>
        <v>Abaixo do limite</v>
      </c>
    </row>
    <row r="862" spans="3:13" x14ac:dyDescent="0.25">
      <c r="C862" s="45">
        <v>0.69</v>
      </c>
      <c r="D862" s="45">
        <v>32926.94</v>
      </c>
      <c r="K862" s="45">
        <v>0.50700000000000001</v>
      </c>
      <c r="L862" s="52">
        <v>7541.17</v>
      </c>
      <c r="M862" s="50" t="str">
        <f t="shared" si="12"/>
        <v>Abaixo do limite</v>
      </c>
    </row>
    <row r="863" spans="3:13" x14ac:dyDescent="0.25">
      <c r="C863" s="44">
        <v>0.73399999999999999</v>
      </c>
      <c r="D863" s="44">
        <v>28376.66</v>
      </c>
      <c r="K863" s="45">
        <v>0.61499999999999999</v>
      </c>
      <c r="L863" s="52">
        <v>7542.04</v>
      </c>
      <c r="M863" s="50" t="str">
        <f t="shared" ref="M863:M926" si="13">IF(L863&lt;$L$29,"Abaixo do limite","")</f>
        <v>Abaixo do limite</v>
      </c>
    </row>
    <row r="864" spans="3:13" x14ac:dyDescent="0.25">
      <c r="C864" s="45">
        <v>0.72699999999999998</v>
      </c>
      <c r="D864" s="45">
        <v>20033.57</v>
      </c>
      <c r="K864" s="44">
        <v>0.56999999999999995</v>
      </c>
      <c r="L864" s="51">
        <v>7544.7</v>
      </c>
      <c r="M864" s="50" t="str">
        <f t="shared" si="13"/>
        <v>Abaixo do limite</v>
      </c>
    </row>
    <row r="865" spans="3:13" x14ac:dyDescent="0.25">
      <c r="C865" s="44">
        <v>0.73399999999999999</v>
      </c>
      <c r="D865" s="44">
        <v>23278.9</v>
      </c>
      <c r="K865" s="44">
        <v>0.58599999999999997</v>
      </c>
      <c r="L865" s="51">
        <v>7549.24</v>
      </c>
      <c r="M865" s="50" t="str">
        <f t="shared" si="13"/>
        <v>Abaixo do limite</v>
      </c>
    </row>
    <row r="866" spans="3:13" x14ac:dyDescent="0.25">
      <c r="C866" s="45">
        <v>0.71599999999999997</v>
      </c>
      <c r="D866" s="45">
        <v>21540.76</v>
      </c>
      <c r="K866" s="44">
        <v>0.58199999999999996</v>
      </c>
      <c r="L866" s="51">
        <v>7552.99</v>
      </c>
      <c r="M866" s="50" t="str">
        <f t="shared" si="13"/>
        <v>Abaixo do limite</v>
      </c>
    </row>
    <row r="867" spans="3:13" x14ac:dyDescent="0.25">
      <c r="C867" s="44">
        <v>0.68899999999999995</v>
      </c>
      <c r="D867" s="44">
        <v>10678.89</v>
      </c>
      <c r="K867" s="45">
        <v>0.57399999999999995</v>
      </c>
      <c r="L867" s="52">
        <v>7553.71</v>
      </c>
      <c r="M867" s="50" t="str">
        <f t="shared" si="13"/>
        <v>Abaixo do limite</v>
      </c>
    </row>
    <row r="868" spans="3:13" x14ac:dyDescent="0.25">
      <c r="C868" s="45">
        <v>0.67500000000000004</v>
      </c>
      <c r="D868" s="45">
        <v>39984.1</v>
      </c>
      <c r="K868" s="44">
        <v>0.56499999999999995</v>
      </c>
      <c r="L868" s="51">
        <v>7553.81</v>
      </c>
      <c r="M868" s="50" t="str">
        <f t="shared" si="13"/>
        <v>Abaixo do limite</v>
      </c>
    </row>
    <row r="869" spans="3:13" x14ac:dyDescent="0.25">
      <c r="C869" s="44">
        <v>0.69399999999999995</v>
      </c>
      <c r="D869" s="44">
        <v>21682.79</v>
      </c>
      <c r="K869" s="45">
        <v>0.57699999999999996</v>
      </c>
      <c r="L869" s="52">
        <v>7557.83</v>
      </c>
      <c r="M869" s="50" t="str">
        <f t="shared" si="13"/>
        <v>Abaixo do limite</v>
      </c>
    </row>
    <row r="870" spans="3:13" x14ac:dyDescent="0.25">
      <c r="C870" s="45">
        <v>0.70599999999999996</v>
      </c>
      <c r="D870" s="45">
        <v>32791.620000000003</v>
      </c>
      <c r="K870" s="45">
        <v>0.52</v>
      </c>
      <c r="L870" s="52">
        <v>7558.21</v>
      </c>
      <c r="M870" s="50" t="str">
        <f t="shared" si="13"/>
        <v>Abaixo do limite</v>
      </c>
    </row>
    <row r="871" spans="3:13" x14ac:dyDescent="0.25">
      <c r="C871" s="44">
        <v>0.72799999999999998</v>
      </c>
      <c r="D871" s="44">
        <v>18542.560000000001</v>
      </c>
      <c r="K871" s="44">
        <v>0.621</v>
      </c>
      <c r="L871" s="51">
        <v>7559.62</v>
      </c>
      <c r="M871" s="50" t="str">
        <f t="shared" si="13"/>
        <v>Abaixo do limite</v>
      </c>
    </row>
    <row r="872" spans="3:13" x14ac:dyDescent="0.25">
      <c r="C872" s="45">
        <v>0.72299999999999998</v>
      </c>
      <c r="D872" s="45">
        <v>23564.11</v>
      </c>
      <c r="K872" s="44">
        <v>0.59699999999999998</v>
      </c>
      <c r="L872" s="51">
        <v>7562.63</v>
      </c>
      <c r="M872" s="50" t="str">
        <f t="shared" si="13"/>
        <v>Abaixo do limite</v>
      </c>
    </row>
    <row r="873" spans="3:13" x14ac:dyDescent="0.25">
      <c r="C873" s="44">
        <v>0.72399999999999998</v>
      </c>
      <c r="D873" s="44">
        <v>24523.78</v>
      </c>
      <c r="K873" s="44">
        <v>0.501</v>
      </c>
      <c r="L873" s="51">
        <v>7564.23</v>
      </c>
      <c r="M873" s="50" t="str">
        <f t="shared" si="13"/>
        <v>Abaixo do limite</v>
      </c>
    </row>
    <row r="874" spans="3:13" x14ac:dyDescent="0.25">
      <c r="C874" s="45">
        <v>0.61799999999999999</v>
      </c>
      <c r="D874" s="45">
        <v>23220.35</v>
      </c>
      <c r="K874" s="45">
        <v>0.56000000000000005</v>
      </c>
      <c r="L874" s="52">
        <v>7565.36</v>
      </c>
      <c r="M874" s="50" t="str">
        <f t="shared" si="13"/>
        <v>Abaixo do limite</v>
      </c>
    </row>
    <row r="875" spans="3:13" x14ac:dyDescent="0.25">
      <c r="C875" s="44">
        <v>0.64500000000000002</v>
      </c>
      <c r="D875" s="44">
        <v>20369.11</v>
      </c>
      <c r="K875" s="44">
        <v>0.56599999999999995</v>
      </c>
      <c r="L875" s="51">
        <v>7570.07</v>
      </c>
      <c r="M875" s="50" t="str">
        <f t="shared" si="13"/>
        <v>Abaixo do limite</v>
      </c>
    </row>
    <row r="876" spans="3:13" x14ac:dyDescent="0.25">
      <c r="C876" s="45">
        <v>0.61399999999999999</v>
      </c>
      <c r="D876" s="45">
        <v>9533.57</v>
      </c>
      <c r="K876" s="44">
        <v>0.58799999999999997</v>
      </c>
      <c r="L876" s="51">
        <v>7574.04</v>
      </c>
      <c r="M876" s="50" t="str">
        <f t="shared" si="13"/>
        <v>Abaixo do limite</v>
      </c>
    </row>
    <row r="877" spans="3:13" x14ac:dyDescent="0.25">
      <c r="C877" s="44">
        <v>0.73099999999999998</v>
      </c>
      <c r="D877" s="44">
        <v>22503.03</v>
      </c>
      <c r="K877" s="45">
        <v>0.53</v>
      </c>
      <c r="L877" s="52">
        <v>7574.75</v>
      </c>
      <c r="M877" s="50" t="str">
        <f t="shared" si="13"/>
        <v>Abaixo do limite</v>
      </c>
    </row>
    <row r="878" spans="3:13" x14ac:dyDescent="0.25">
      <c r="C878" s="45">
        <v>0.71899999999999997</v>
      </c>
      <c r="D878" s="45">
        <v>18620.349999999999</v>
      </c>
      <c r="K878" s="44">
        <v>0.52600000000000002</v>
      </c>
      <c r="L878" s="51">
        <v>7577.29</v>
      </c>
      <c r="M878" s="50" t="str">
        <f t="shared" si="13"/>
        <v>Abaixo do limite</v>
      </c>
    </row>
    <row r="879" spans="3:13" x14ac:dyDescent="0.25">
      <c r="C879" s="44">
        <v>0.73499999999999999</v>
      </c>
      <c r="D879" s="44">
        <v>26430.06</v>
      </c>
      <c r="K879" s="45">
        <v>0.56100000000000005</v>
      </c>
      <c r="L879" s="52">
        <v>7584.29</v>
      </c>
      <c r="M879" s="50" t="str">
        <f t="shared" si="13"/>
        <v>Abaixo do limite</v>
      </c>
    </row>
    <row r="880" spans="3:13" x14ac:dyDescent="0.25">
      <c r="C880" s="45">
        <v>0.71099999999999997</v>
      </c>
      <c r="D880" s="45">
        <v>25511.61</v>
      </c>
      <c r="K880" s="44">
        <v>0.51800000000000002</v>
      </c>
      <c r="L880" s="51">
        <v>7586.03</v>
      </c>
      <c r="M880" s="50" t="str">
        <f t="shared" si="13"/>
        <v>Abaixo do limite</v>
      </c>
    </row>
    <row r="881" spans="3:13" x14ac:dyDescent="0.25">
      <c r="C881" s="44">
        <v>0.69899999999999995</v>
      </c>
      <c r="D881" s="44">
        <v>15114.47</v>
      </c>
      <c r="K881" s="45">
        <v>0.54300000000000004</v>
      </c>
      <c r="L881" s="52">
        <v>7586.45</v>
      </c>
      <c r="M881" s="50" t="str">
        <f t="shared" si="13"/>
        <v>Abaixo do limite</v>
      </c>
    </row>
    <row r="882" spans="3:13" x14ac:dyDescent="0.25">
      <c r="C882" s="45">
        <v>0.73399999999999999</v>
      </c>
      <c r="D882" s="45">
        <v>26844.54</v>
      </c>
      <c r="K882" s="45">
        <v>0.56699999999999995</v>
      </c>
      <c r="L882" s="52">
        <v>7586.61</v>
      </c>
      <c r="M882" s="50" t="str">
        <f t="shared" si="13"/>
        <v>Abaixo do limite</v>
      </c>
    </row>
    <row r="883" spans="3:13" x14ac:dyDescent="0.25">
      <c r="C883" s="44">
        <v>0.71299999999999997</v>
      </c>
      <c r="D883" s="44">
        <v>33984.71</v>
      </c>
      <c r="K883" s="44">
        <v>0.53500000000000003</v>
      </c>
      <c r="L883" s="51">
        <v>7588.31</v>
      </c>
      <c r="M883" s="50" t="str">
        <f t="shared" si="13"/>
        <v>Abaixo do limite</v>
      </c>
    </row>
    <row r="884" spans="3:13" x14ac:dyDescent="0.25">
      <c r="C884" s="45">
        <v>0.71699999999999997</v>
      </c>
      <c r="D884" s="45">
        <v>23082.560000000001</v>
      </c>
      <c r="K884" s="44">
        <v>0.55800000000000005</v>
      </c>
      <c r="L884" s="51">
        <v>7588.64</v>
      </c>
      <c r="M884" s="50" t="str">
        <f t="shared" si="13"/>
        <v>Abaixo do limite</v>
      </c>
    </row>
    <row r="885" spans="3:13" x14ac:dyDescent="0.25">
      <c r="C885" s="44">
        <v>0.70599999999999996</v>
      </c>
      <c r="D885" s="44">
        <v>41299.300000000003</v>
      </c>
      <c r="K885" s="45">
        <v>0.52700000000000002</v>
      </c>
      <c r="L885" s="52">
        <v>7594.36</v>
      </c>
      <c r="M885" s="50" t="str">
        <f t="shared" si="13"/>
        <v>Abaixo do limite</v>
      </c>
    </row>
    <row r="886" spans="3:13" x14ac:dyDescent="0.25">
      <c r="C886" s="45">
        <v>0.72099999999999997</v>
      </c>
      <c r="D886" s="45">
        <v>23906</v>
      </c>
      <c r="K886" s="44">
        <v>0.52300000000000002</v>
      </c>
      <c r="L886" s="51">
        <v>7597.06</v>
      </c>
      <c r="M886" s="50" t="str">
        <f t="shared" si="13"/>
        <v>Abaixo do limite</v>
      </c>
    </row>
    <row r="887" spans="3:13" x14ac:dyDescent="0.25">
      <c r="C887" s="44">
        <v>0.70699999999999996</v>
      </c>
      <c r="D887" s="44">
        <v>25701.24</v>
      </c>
      <c r="K887" s="44">
        <v>0.53800000000000003</v>
      </c>
      <c r="L887" s="51">
        <v>7603.95</v>
      </c>
      <c r="M887" s="50" t="str">
        <f t="shared" si="13"/>
        <v>Abaixo do limite</v>
      </c>
    </row>
    <row r="888" spans="3:13" x14ac:dyDescent="0.25">
      <c r="C888" s="45">
        <v>0.70799999999999996</v>
      </c>
      <c r="D888" s="45">
        <v>23616.2</v>
      </c>
      <c r="K888" s="44">
        <v>0.495</v>
      </c>
      <c r="L888" s="51">
        <v>7608.64</v>
      </c>
      <c r="M888" s="50" t="str">
        <f t="shared" si="13"/>
        <v>Abaixo do limite</v>
      </c>
    </row>
    <row r="889" spans="3:13" x14ac:dyDescent="0.25">
      <c r="C889" s="44">
        <v>0.68700000000000006</v>
      </c>
      <c r="D889" s="44">
        <v>23507.78</v>
      </c>
      <c r="K889" s="45">
        <v>0.57699999999999996</v>
      </c>
      <c r="L889" s="52">
        <v>7609.32</v>
      </c>
      <c r="M889" s="50" t="str">
        <f t="shared" si="13"/>
        <v>Abaixo do limite</v>
      </c>
    </row>
    <row r="890" spans="3:13" x14ac:dyDescent="0.25">
      <c r="C890" s="45">
        <v>0.746</v>
      </c>
      <c r="D890" s="45">
        <v>31503.29</v>
      </c>
      <c r="K890" s="44">
        <v>0.56100000000000005</v>
      </c>
      <c r="L890" s="51">
        <v>7611.16</v>
      </c>
      <c r="M890" s="50" t="str">
        <f t="shared" si="13"/>
        <v>Abaixo do limite</v>
      </c>
    </row>
    <row r="891" spans="3:13" x14ac:dyDescent="0.25">
      <c r="C891" s="44">
        <v>0.63400000000000001</v>
      </c>
      <c r="D891" s="44">
        <v>12407.52</v>
      </c>
      <c r="K891" s="44">
        <v>0.54400000000000004</v>
      </c>
      <c r="L891" s="51">
        <v>7617.66</v>
      </c>
      <c r="M891" s="50" t="str">
        <f t="shared" si="13"/>
        <v>Abaixo do limite</v>
      </c>
    </row>
    <row r="892" spans="3:13" x14ac:dyDescent="0.25">
      <c r="C892" s="45">
        <v>0.70599999999999996</v>
      </c>
      <c r="D892" s="45">
        <v>19043.77</v>
      </c>
      <c r="K892" s="45">
        <v>0.53900000000000003</v>
      </c>
      <c r="L892" s="52">
        <v>7621.23</v>
      </c>
      <c r="M892" s="50" t="str">
        <f t="shared" si="13"/>
        <v>Abaixo do limite</v>
      </c>
    </row>
    <row r="893" spans="3:13" x14ac:dyDescent="0.25">
      <c r="C893" s="44">
        <v>0.66500000000000004</v>
      </c>
      <c r="D893" s="44">
        <v>18624.79</v>
      </c>
      <c r="K893" s="45">
        <v>0.50900000000000001</v>
      </c>
      <c r="L893" s="52">
        <v>7622</v>
      </c>
      <c r="M893" s="50" t="str">
        <f t="shared" si="13"/>
        <v>Abaixo do limite</v>
      </c>
    </row>
    <row r="894" spans="3:13" x14ac:dyDescent="0.25">
      <c r="C894" s="45">
        <v>0.71599999999999997</v>
      </c>
      <c r="D894" s="45">
        <v>50308.27</v>
      </c>
      <c r="K894" s="45">
        <v>0.61299999999999999</v>
      </c>
      <c r="L894" s="52">
        <v>7623.93</v>
      </c>
      <c r="M894" s="50" t="str">
        <f t="shared" si="13"/>
        <v>Abaixo do limite</v>
      </c>
    </row>
    <row r="895" spans="3:13" x14ac:dyDescent="0.25">
      <c r="C895" s="44">
        <v>0.73199999999999998</v>
      </c>
      <c r="D895" s="44">
        <v>14063.82</v>
      </c>
      <c r="K895" s="44">
        <v>0.55900000000000005</v>
      </c>
      <c r="L895" s="51">
        <v>7624.53</v>
      </c>
      <c r="M895" s="50" t="str">
        <f t="shared" si="13"/>
        <v>Abaixo do limite</v>
      </c>
    </row>
    <row r="896" spans="3:13" x14ac:dyDescent="0.25">
      <c r="C896" s="45">
        <v>0.65300000000000002</v>
      </c>
      <c r="D896" s="45">
        <v>26400.75</v>
      </c>
      <c r="K896" s="45">
        <v>0.52600000000000002</v>
      </c>
      <c r="L896" s="52">
        <v>7625.84</v>
      </c>
      <c r="M896" s="50" t="str">
        <f t="shared" si="13"/>
        <v>Abaixo do limite</v>
      </c>
    </row>
    <row r="897" spans="3:13" x14ac:dyDescent="0.25">
      <c r="C897" s="44">
        <v>0.70899999999999996</v>
      </c>
      <c r="D897" s="44">
        <v>18523.62</v>
      </c>
      <c r="K897" s="44">
        <v>0.55200000000000005</v>
      </c>
      <c r="L897" s="51">
        <v>7627.05</v>
      </c>
      <c r="M897" s="50" t="str">
        <f t="shared" si="13"/>
        <v>Abaixo do limite</v>
      </c>
    </row>
    <row r="898" spans="3:13" x14ac:dyDescent="0.25">
      <c r="C898" s="45">
        <v>0.69099999999999995</v>
      </c>
      <c r="D898" s="45">
        <v>32202.43</v>
      </c>
      <c r="K898" s="45">
        <v>0.53100000000000003</v>
      </c>
      <c r="L898" s="52">
        <v>7627.57</v>
      </c>
      <c r="M898" s="50" t="str">
        <f t="shared" si="13"/>
        <v>Abaixo do limite</v>
      </c>
    </row>
    <row r="899" spans="3:13" x14ac:dyDescent="0.25">
      <c r="C899" s="44">
        <v>0.66700000000000004</v>
      </c>
      <c r="D899" s="44">
        <v>13208.05</v>
      </c>
      <c r="K899" s="45">
        <v>0.57799999999999996</v>
      </c>
      <c r="L899" s="52">
        <v>7632.75</v>
      </c>
      <c r="M899" s="50" t="str">
        <f t="shared" si="13"/>
        <v>Abaixo do limite</v>
      </c>
    </row>
    <row r="900" spans="3:13" x14ac:dyDescent="0.25">
      <c r="C900" s="45">
        <v>0.69599999999999995</v>
      </c>
      <c r="D900" s="45">
        <v>11491.33</v>
      </c>
      <c r="K900" s="44">
        <v>0.53</v>
      </c>
      <c r="L900" s="51">
        <v>7638.73</v>
      </c>
      <c r="M900" s="50" t="str">
        <f t="shared" si="13"/>
        <v>Abaixo do limite</v>
      </c>
    </row>
    <row r="901" spans="3:13" x14ac:dyDescent="0.25">
      <c r="C901" s="44">
        <v>0.67600000000000005</v>
      </c>
      <c r="D901" s="44">
        <v>17327.080000000002</v>
      </c>
      <c r="K901" s="45">
        <v>0.55400000000000005</v>
      </c>
      <c r="L901" s="52">
        <v>7640.73</v>
      </c>
      <c r="M901" s="50" t="str">
        <f t="shared" si="13"/>
        <v>Abaixo do limite</v>
      </c>
    </row>
    <row r="902" spans="3:13" x14ac:dyDescent="0.25">
      <c r="C902" s="45">
        <v>0.67200000000000004</v>
      </c>
      <c r="D902" s="45">
        <v>27509.98</v>
      </c>
      <c r="K902" s="44">
        <v>0.54400000000000004</v>
      </c>
      <c r="L902" s="51">
        <v>7641.78</v>
      </c>
      <c r="M902" s="50" t="str">
        <f t="shared" si="13"/>
        <v>Abaixo do limite</v>
      </c>
    </row>
    <row r="903" spans="3:13" x14ac:dyDescent="0.25">
      <c r="C903" s="44">
        <v>0.63800000000000001</v>
      </c>
      <c r="D903" s="44">
        <v>11724.67</v>
      </c>
      <c r="K903" s="44">
        <v>0.56200000000000006</v>
      </c>
      <c r="L903" s="51">
        <v>7643.24</v>
      </c>
      <c r="M903" s="50" t="str">
        <f t="shared" si="13"/>
        <v>Abaixo do limite</v>
      </c>
    </row>
    <row r="904" spans="3:13" x14ac:dyDescent="0.25">
      <c r="C904" s="45">
        <v>0.68700000000000006</v>
      </c>
      <c r="D904" s="45">
        <v>24919.81</v>
      </c>
      <c r="K904" s="44">
        <v>0.56100000000000005</v>
      </c>
      <c r="L904" s="51">
        <v>7645.17</v>
      </c>
      <c r="M904" s="50" t="str">
        <f t="shared" si="13"/>
        <v>Abaixo do limite</v>
      </c>
    </row>
    <row r="905" spans="3:13" x14ac:dyDescent="0.25">
      <c r="C905" s="44">
        <v>0.59499999999999997</v>
      </c>
      <c r="D905" s="44">
        <v>11358.11</v>
      </c>
      <c r="K905" s="44">
        <v>0.59699999999999998</v>
      </c>
      <c r="L905" s="51">
        <v>7650.68</v>
      </c>
      <c r="M905" s="50" t="str">
        <f t="shared" si="13"/>
        <v>Abaixo do limite</v>
      </c>
    </row>
    <row r="906" spans="3:13" x14ac:dyDescent="0.25">
      <c r="C906" s="45">
        <v>0.56599999999999995</v>
      </c>
      <c r="D906" s="45">
        <v>7288.68</v>
      </c>
      <c r="K906" s="45">
        <v>0.52900000000000003</v>
      </c>
      <c r="L906" s="52">
        <v>7653.39</v>
      </c>
      <c r="M906" s="50" t="str">
        <f t="shared" si="13"/>
        <v>Abaixo do limite</v>
      </c>
    </row>
    <row r="907" spans="3:13" x14ac:dyDescent="0.25">
      <c r="C907" s="44">
        <v>0.71299999999999997</v>
      </c>
      <c r="D907" s="44">
        <v>16066.88</v>
      </c>
      <c r="K907" s="45">
        <v>0.54900000000000004</v>
      </c>
      <c r="L907" s="52">
        <v>7653.89</v>
      </c>
      <c r="M907" s="50" t="str">
        <f t="shared" si="13"/>
        <v>Abaixo do limite</v>
      </c>
    </row>
    <row r="908" spans="3:13" x14ac:dyDescent="0.25">
      <c r="C908" s="45">
        <v>0.68300000000000005</v>
      </c>
      <c r="D908" s="45">
        <v>19013.48</v>
      </c>
      <c r="K908" s="44">
        <v>0.56499999999999995</v>
      </c>
      <c r="L908" s="51">
        <v>7657.75</v>
      </c>
      <c r="M908" s="50" t="str">
        <f t="shared" si="13"/>
        <v>Abaixo do limite</v>
      </c>
    </row>
    <row r="909" spans="3:13" x14ac:dyDescent="0.25">
      <c r="C909" s="44">
        <v>0.59899999999999998</v>
      </c>
      <c r="D909" s="44">
        <v>9311.82</v>
      </c>
      <c r="K909" s="45">
        <v>0.54700000000000004</v>
      </c>
      <c r="L909" s="52">
        <v>7657.91</v>
      </c>
      <c r="M909" s="50" t="str">
        <f t="shared" si="13"/>
        <v>Abaixo do limite</v>
      </c>
    </row>
    <row r="910" spans="3:13" x14ac:dyDescent="0.25">
      <c r="C910" s="45">
        <v>0.59699999999999998</v>
      </c>
      <c r="D910" s="45">
        <v>11487.88</v>
      </c>
      <c r="K910" s="44">
        <v>0.54300000000000004</v>
      </c>
      <c r="L910" s="51">
        <v>7662.72</v>
      </c>
      <c r="M910" s="50" t="str">
        <f t="shared" si="13"/>
        <v>Abaixo do limite</v>
      </c>
    </row>
    <row r="911" spans="3:13" x14ac:dyDescent="0.25">
      <c r="C911" s="44">
        <v>0.71699999999999997</v>
      </c>
      <c r="D911" s="44">
        <v>14216.64</v>
      </c>
      <c r="K911" s="45">
        <v>0.53200000000000003</v>
      </c>
      <c r="L911" s="52">
        <v>7662.84</v>
      </c>
      <c r="M911" s="50" t="str">
        <f t="shared" si="13"/>
        <v>Abaixo do limite</v>
      </c>
    </row>
    <row r="912" spans="3:13" x14ac:dyDescent="0.25">
      <c r="C912" s="45">
        <v>0.58699999999999997</v>
      </c>
      <c r="D912" s="45">
        <v>10750.02</v>
      </c>
      <c r="K912" s="45">
        <v>0.59599999999999997</v>
      </c>
      <c r="L912" s="52">
        <v>7664.18</v>
      </c>
      <c r="M912" s="50" t="str">
        <f t="shared" si="13"/>
        <v>Abaixo do limite</v>
      </c>
    </row>
    <row r="913" spans="3:13" x14ac:dyDescent="0.25">
      <c r="C913" s="44">
        <v>0.71499999999999997</v>
      </c>
      <c r="D913" s="44">
        <v>17431.53</v>
      </c>
      <c r="K913" s="44">
        <v>0.48599999999999999</v>
      </c>
      <c r="L913" s="51">
        <v>7665.58</v>
      </c>
      <c r="M913" s="50" t="str">
        <f t="shared" si="13"/>
        <v>Abaixo do limite</v>
      </c>
    </row>
    <row r="914" spans="3:13" x14ac:dyDescent="0.25">
      <c r="C914" s="45">
        <v>0.67200000000000004</v>
      </c>
      <c r="D914" s="45">
        <v>9706.9599999999991</v>
      </c>
      <c r="K914" s="44">
        <v>0.56299999999999994</v>
      </c>
      <c r="L914" s="51">
        <v>7665.88</v>
      </c>
      <c r="M914" s="50" t="str">
        <f t="shared" si="13"/>
        <v>Abaixo do limite</v>
      </c>
    </row>
    <row r="915" spans="3:13" x14ac:dyDescent="0.25">
      <c r="C915" s="44">
        <v>0.71</v>
      </c>
      <c r="D915" s="44">
        <v>35531.699999999997</v>
      </c>
      <c r="K915" s="45">
        <v>0.52600000000000002</v>
      </c>
      <c r="L915" s="52">
        <v>7666.51</v>
      </c>
      <c r="M915" s="50" t="str">
        <f t="shared" si="13"/>
        <v>Abaixo do limite</v>
      </c>
    </row>
    <row r="916" spans="3:13" x14ac:dyDescent="0.25">
      <c r="C916" s="45">
        <v>0.70599999999999996</v>
      </c>
      <c r="D916" s="45">
        <v>12234.31</v>
      </c>
      <c r="K916" s="45">
        <v>0.58099999999999996</v>
      </c>
      <c r="L916" s="52">
        <v>7666.85</v>
      </c>
      <c r="M916" s="50" t="str">
        <f t="shared" si="13"/>
        <v>Abaixo do limite</v>
      </c>
    </row>
    <row r="917" spans="3:13" x14ac:dyDescent="0.25">
      <c r="C917" s="44">
        <v>0.68600000000000005</v>
      </c>
      <c r="D917" s="44">
        <v>111529.4</v>
      </c>
      <c r="K917" s="44">
        <v>0.54300000000000004</v>
      </c>
      <c r="L917" s="51">
        <v>7669.43</v>
      </c>
      <c r="M917" s="50" t="str">
        <f t="shared" si="13"/>
        <v>Abaixo do limite</v>
      </c>
    </row>
    <row r="918" spans="3:13" x14ac:dyDescent="0.25">
      <c r="C918" s="45">
        <v>0.67900000000000005</v>
      </c>
      <c r="D918" s="45">
        <v>47890.59</v>
      </c>
      <c r="K918" s="45">
        <v>0.53200000000000003</v>
      </c>
      <c r="L918" s="52">
        <v>7670.77</v>
      </c>
      <c r="M918" s="50" t="str">
        <f t="shared" si="13"/>
        <v>Abaixo do limite</v>
      </c>
    </row>
    <row r="919" spans="3:13" x14ac:dyDescent="0.25">
      <c r="C919" s="44">
        <v>0.70499999999999996</v>
      </c>
      <c r="D919" s="44">
        <v>15585.82</v>
      </c>
      <c r="K919" s="44">
        <v>0.53100000000000003</v>
      </c>
      <c r="L919" s="51">
        <v>7680.83</v>
      </c>
      <c r="M919" s="50" t="str">
        <f t="shared" si="13"/>
        <v>Abaixo do limite</v>
      </c>
    </row>
    <row r="920" spans="3:13" x14ac:dyDescent="0.25">
      <c r="C920" s="45">
        <v>0.73199999999999998</v>
      </c>
      <c r="D920" s="45">
        <v>29386.95</v>
      </c>
      <c r="K920" s="45">
        <v>0.52600000000000002</v>
      </c>
      <c r="L920" s="52">
        <v>7685.41</v>
      </c>
      <c r="M920" s="50" t="str">
        <f t="shared" si="13"/>
        <v>Abaixo do limite</v>
      </c>
    </row>
    <row r="921" spans="3:13" x14ac:dyDescent="0.25">
      <c r="C921" s="44">
        <v>0.65100000000000002</v>
      </c>
      <c r="D921" s="44">
        <v>42142.2</v>
      </c>
      <c r="K921" s="45">
        <v>0.47</v>
      </c>
      <c r="L921" s="52">
        <v>7685.44</v>
      </c>
      <c r="M921" s="50" t="str">
        <f t="shared" si="13"/>
        <v>Abaixo do limite</v>
      </c>
    </row>
    <row r="922" spans="3:13" x14ac:dyDescent="0.25">
      <c r="C922" s="45">
        <v>0.78700000000000003</v>
      </c>
      <c r="D922" s="45">
        <v>34386.239999999998</v>
      </c>
      <c r="K922" s="44">
        <v>0.57699999999999996</v>
      </c>
      <c r="L922" s="51">
        <v>7687.53</v>
      </c>
      <c r="M922" s="50" t="str">
        <f t="shared" si="13"/>
        <v>Abaixo do limite</v>
      </c>
    </row>
    <row r="923" spans="3:13" x14ac:dyDescent="0.25">
      <c r="C923" s="44">
        <v>0.63700000000000001</v>
      </c>
      <c r="D923" s="44">
        <v>12874.11</v>
      </c>
      <c r="K923" s="44">
        <v>0.56599999999999995</v>
      </c>
      <c r="L923" s="51">
        <v>7692.46</v>
      </c>
      <c r="M923" s="50" t="str">
        <f t="shared" si="13"/>
        <v>Abaixo do limite</v>
      </c>
    </row>
    <row r="924" spans="3:13" x14ac:dyDescent="0.25">
      <c r="C924" s="45">
        <v>0.74099999999999999</v>
      </c>
      <c r="D924" s="45">
        <v>27970.2</v>
      </c>
      <c r="K924" s="45">
        <v>0.51700000000000002</v>
      </c>
      <c r="L924" s="52">
        <v>7695.55</v>
      </c>
      <c r="M924" s="50" t="str">
        <f t="shared" si="13"/>
        <v>Abaixo do limite</v>
      </c>
    </row>
    <row r="925" spans="3:13" x14ac:dyDescent="0.25">
      <c r="C925" s="44">
        <v>0.73</v>
      </c>
      <c r="D925" s="44">
        <v>69837.66</v>
      </c>
      <c r="K925" s="44">
        <v>0.54900000000000004</v>
      </c>
      <c r="L925" s="51">
        <v>7698.45</v>
      </c>
      <c r="M925" s="50" t="str">
        <f t="shared" si="13"/>
        <v>Abaixo do limite</v>
      </c>
    </row>
    <row r="926" spans="3:13" x14ac:dyDescent="0.25">
      <c r="C926" s="45">
        <v>0.70699999999999996</v>
      </c>
      <c r="D926" s="45">
        <v>16151.3</v>
      </c>
      <c r="K926" s="45">
        <v>0.56699999999999995</v>
      </c>
      <c r="L926" s="52">
        <v>7700.17</v>
      </c>
      <c r="M926" s="50" t="str">
        <f t="shared" si="13"/>
        <v>Abaixo do limite</v>
      </c>
    </row>
    <row r="927" spans="3:13" x14ac:dyDescent="0.25">
      <c r="C927" s="44">
        <v>0.67300000000000004</v>
      </c>
      <c r="D927" s="44">
        <v>23323.919999999998</v>
      </c>
      <c r="K927" s="44">
        <v>0.55700000000000005</v>
      </c>
      <c r="L927" s="51">
        <v>7704.66</v>
      </c>
      <c r="M927" s="50" t="str">
        <f t="shared" ref="M927:M990" si="14">IF(L927&lt;$L$29,"Abaixo do limite","")</f>
        <v>Abaixo do limite</v>
      </c>
    </row>
    <row r="928" spans="3:13" x14ac:dyDescent="0.25">
      <c r="C928" s="45">
        <v>0.61899999999999999</v>
      </c>
      <c r="D928" s="45">
        <v>13459.49</v>
      </c>
      <c r="K928" s="44">
        <v>0.59099999999999997</v>
      </c>
      <c r="L928" s="51">
        <v>7711.6</v>
      </c>
      <c r="M928" s="50" t="str">
        <f t="shared" si="14"/>
        <v>Abaixo do limite</v>
      </c>
    </row>
    <row r="929" spans="3:13" x14ac:dyDescent="0.25">
      <c r="C929" s="44">
        <v>0.53</v>
      </c>
      <c r="D929" s="44">
        <v>6923.63</v>
      </c>
      <c r="K929" s="44">
        <v>0.51</v>
      </c>
      <c r="L929" s="51">
        <v>7721.64</v>
      </c>
      <c r="M929" s="50" t="str">
        <f t="shared" si="14"/>
        <v>Abaixo do limite</v>
      </c>
    </row>
    <row r="930" spans="3:13" x14ac:dyDescent="0.25">
      <c r="C930" s="45">
        <v>0.73099999999999998</v>
      </c>
      <c r="D930" s="45">
        <v>18040.93</v>
      </c>
      <c r="K930" s="45">
        <v>0.57799999999999996</v>
      </c>
      <c r="L930" s="52">
        <v>7721.82</v>
      </c>
      <c r="M930" s="50" t="str">
        <f t="shared" si="14"/>
        <v>Abaixo do limite</v>
      </c>
    </row>
    <row r="931" spans="3:13" x14ac:dyDescent="0.25">
      <c r="C931" s="44">
        <v>0.71199999999999997</v>
      </c>
      <c r="D931" s="44">
        <v>26208.44</v>
      </c>
      <c r="K931" s="45">
        <v>0.51900000000000002</v>
      </c>
      <c r="L931" s="52">
        <v>7723.55</v>
      </c>
      <c r="M931" s="50" t="str">
        <f t="shared" si="14"/>
        <v>Abaixo do limite</v>
      </c>
    </row>
    <row r="932" spans="3:13" x14ac:dyDescent="0.25">
      <c r="C932" s="45">
        <v>0.54100000000000004</v>
      </c>
      <c r="D932" s="45">
        <v>6232.7</v>
      </c>
      <c r="K932" s="44">
        <v>0.57499999999999996</v>
      </c>
      <c r="L932" s="51">
        <v>7730.6</v>
      </c>
      <c r="M932" s="50" t="str">
        <f t="shared" si="14"/>
        <v>Abaixo do limite</v>
      </c>
    </row>
    <row r="933" spans="3:13" x14ac:dyDescent="0.25">
      <c r="C933" s="44">
        <v>0.72699999999999998</v>
      </c>
      <c r="D933" s="44">
        <v>19907.64</v>
      </c>
      <c r="K933" s="45">
        <v>0.53100000000000003</v>
      </c>
      <c r="L933" s="52">
        <v>7731.92</v>
      </c>
      <c r="M933" s="50" t="str">
        <f t="shared" si="14"/>
        <v>Abaixo do limite</v>
      </c>
    </row>
    <row r="934" spans="3:13" x14ac:dyDescent="0.25">
      <c r="C934" s="45">
        <v>0.66800000000000004</v>
      </c>
      <c r="D934" s="45">
        <v>12350.53</v>
      </c>
      <c r="K934" s="44">
        <v>0.54400000000000004</v>
      </c>
      <c r="L934" s="51">
        <v>7738.13</v>
      </c>
      <c r="M934" s="50" t="str">
        <f t="shared" si="14"/>
        <v>Abaixo do limite</v>
      </c>
    </row>
    <row r="935" spans="3:13" x14ac:dyDescent="0.25">
      <c r="C935" s="44">
        <v>0.67900000000000005</v>
      </c>
      <c r="D935" s="44">
        <v>22740.400000000001</v>
      </c>
      <c r="K935" s="45">
        <v>0.54800000000000004</v>
      </c>
      <c r="L935" s="52">
        <v>7742.19</v>
      </c>
      <c r="M935" s="50" t="str">
        <f t="shared" si="14"/>
        <v>Abaixo do limite</v>
      </c>
    </row>
    <row r="936" spans="3:13" x14ac:dyDescent="0.25">
      <c r="C936" s="45">
        <v>0.68700000000000006</v>
      </c>
      <c r="D936" s="45">
        <v>17794.04</v>
      </c>
      <c r="K936" s="45">
        <v>0.58299999999999996</v>
      </c>
      <c r="L936" s="52">
        <v>7744.27</v>
      </c>
      <c r="M936" s="50" t="str">
        <f t="shared" si="14"/>
        <v>Abaixo do limite</v>
      </c>
    </row>
    <row r="937" spans="3:13" x14ac:dyDescent="0.25">
      <c r="C937" s="44">
        <v>0.68300000000000005</v>
      </c>
      <c r="D937" s="44">
        <v>18309.810000000001</v>
      </c>
      <c r="K937" s="44">
        <v>0.55900000000000005</v>
      </c>
      <c r="L937" s="51">
        <v>7745.8</v>
      </c>
      <c r="M937" s="50" t="str">
        <f t="shared" si="14"/>
        <v>Abaixo do limite</v>
      </c>
    </row>
    <row r="938" spans="3:13" x14ac:dyDescent="0.25">
      <c r="C938" s="45">
        <v>0.69</v>
      </c>
      <c r="D938" s="45">
        <v>15299.82</v>
      </c>
      <c r="K938" s="45">
        <v>0.54300000000000004</v>
      </c>
      <c r="L938" s="52">
        <v>7746.3</v>
      </c>
      <c r="M938" s="50" t="str">
        <f t="shared" si="14"/>
        <v>Abaixo do limite</v>
      </c>
    </row>
    <row r="939" spans="3:13" x14ac:dyDescent="0.25">
      <c r="C939" s="44">
        <v>0.73399999999999999</v>
      </c>
      <c r="D939" s="44">
        <v>29397.85</v>
      </c>
      <c r="K939" s="45">
        <v>0.56699999999999995</v>
      </c>
      <c r="L939" s="52">
        <v>7748.65</v>
      </c>
      <c r="M939" s="50" t="str">
        <f t="shared" si="14"/>
        <v>Abaixo do limite</v>
      </c>
    </row>
    <row r="940" spans="3:13" x14ac:dyDescent="0.25">
      <c r="C940" s="45">
        <v>0.70799999999999996</v>
      </c>
      <c r="D940" s="45">
        <v>26902.92</v>
      </c>
      <c r="K940" s="44">
        <v>0.55800000000000005</v>
      </c>
      <c r="L940" s="51">
        <v>7750.78</v>
      </c>
      <c r="M940" s="50" t="str">
        <f t="shared" si="14"/>
        <v>Abaixo do limite</v>
      </c>
    </row>
    <row r="941" spans="3:13" x14ac:dyDescent="0.25">
      <c r="C941" s="44">
        <v>0.67</v>
      </c>
      <c r="D941" s="44">
        <v>48027.27</v>
      </c>
      <c r="K941" s="45">
        <v>0.60299999999999998</v>
      </c>
      <c r="L941" s="52">
        <v>7754.81</v>
      </c>
      <c r="M941" s="50" t="str">
        <f t="shared" si="14"/>
        <v>Abaixo do limite</v>
      </c>
    </row>
    <row r="942" spans="3:13" x14ac:dyDescent="0.25">
      <c r="C942" s="45">
        <v>0.57899999999999996</v>
      </c>
      <c r="D942" s="45">
        <v>9720.73</v>
      </c>
      <c r="K942" s="45">
        <v>0.56299999999999994</v>
      </c>
      <c r="L942" s="52">
        <v>7755.66</v>
      </c>
      <c r="M942" s="50" t="str">
        <f t="shared" si="14"/>
        <v>Abaixo do limite</v>
      </c>
    </row>
    <row r="943" spans="3:13" x14ac:dyDescent="0.25">
      <c r="C943" s="44">
        <v>0.58799999999999997</v>
      </c>
      <c r="D943" s="44">
        <v>9361.7000000000007</v>
      </c>
      <c r="K943" s="44">
        <v>0.52200000000000002</v>
      </c>
      <c r="L943" s="51">
        <v>7757.99</v>
      </c>
      <c r="M943" s="50" t="str">
        <f t="shared" si="14"/>
        <v>Abaixo do limite</v>
      </c>
    </row>
    <row r="944" spans="3:13" x14ac:dyDescent="0.25">
      <c r="C944" s="45">
        <v>0.59199999999999997</v>
      </c>
      <c r="D944" s="45">
        <v>9826.2900000000009</v>
      </c>
      <c r="K944" s="45">
        <v>0.48299999999999998</v>
      </c>
      <c r="L944" s="52">
        <v>7759.71</v>
      </c>
      <c r="M944" s="50" t="str">
        <f t="shared" si="14"/>
        <v>Abaixo do limite</v>
      </c>
    </row>
    <row r="945" spans="3:13" x14ac:dyDescent="0.25">
      <c r="C945" s="44">
        <v>0.72499999999999998</v>
      </c>
      <c r="D945" s="44">
        <v>38183.1</v>
      </c>
      <c r="K945" s="44">
        <v>0.56000000000000005</v>
      </c>
      <c r="L945" s="51">
        <v>7764.55</v>
      </c>
      <c r="M945" s="50" t="str">
        <f t="shared" si="14"/>
        <v>Abaixo do limite</v>
      </c>
    </row>
    <row r="946" spans="3:13" x14ac:dyDescent="0.25">
      <c r="C946" s="45">
        <v>0.69199999999999995</v>
      </c>
      <c r="D946" s="45">
        <v>29331.5</v>
      </c>
      <c r="K946" s="45">
        <v>0.51400000000000001</v>
      </c>
      <c r="L946" s="52">
        <v>7769.35</v>
      </c>
      <c r="M946" s="50" t="str">
        <f t="shared" si="14"/>
        <v>Abaixo do limite</v>
      </c>
    </row>
    <row r="947" spans="3:13" x14ac:dyDescent="0.25">
      <c r="C947" s="44">
        <v>0.69</v>
      </c>
      <c r="D947" s="44">
        <v>18502.54</v>
      </c>
      <c r="K947" s="44">
        <v>0.55900000000000005</v>
      </c>
      <c r="L947" s="51">
        <v>7769.37</v>
      </c>
      <c r="M947" s="50" t="str">
        <f t="shared" si="14"/>
        <v>Abaixo do limite</v>
      </c>
    </row>
    <row r="948" spans="3:13" x14ac:dyDescent="0.25">
      <c r="C948" s="45">
        <v>0.73199999999999998</v>
      </c>
      <c r="D948" s="45">
        <v>27128.23</v>
      </c>
      <c r="K948" s="44">
        <v>0.55400000000000005</v>
      </c>
      <c r="L948" s="51">
        <v>7774.4</v>
      </c>
      <c r="M948" s="50" t="str">
        <f t="shared" si="14"/>
        <v>Abaixo do limite</v>
      </c>
    </row>
    <row r="949" spans="3:13" x14ac:dyDescent="0.25">
      <c r="C949" s="44">
        <v>0.622</v>
      </c>
      <c r="D949" s="44">
        <v>9301.73</v>
      </c>
      <c r="K949" s="44">
        <v>0.52800000000000002</v>
      </c>
      <c r="L949" s="51">
        <v>7775.05</v>
      </c>
      <c r="M949" s="50" t="str">
        <f t="shared" si="14"/>
        <v>Abaixo do limite</v>
      </c>
    </row>
    <row r="950" spans="3:13" x14ac:dyDescent="0.25">
      <c r="C950" s="45">
        <v>0.53400000000000003</v>
      </c>
      <c r="D950" s="45">
        <v>8215.49</v>
      </c>
      <c r="K950" s="45">
        <v>0.59199999999999997</v>
      </c>
      <c r="L950" s="52">
        <v>7775.67</v>
      </c>
      <c r="M950" s="50" t="str">
        <f t="shared" si="14"/>
        <v>Abaixo do limite</v>
      </c>
    </row>
    <row r="951" spans="3:13" x14ac:dyDescent="0.25">
      <c r="C951" s="44">
        <v>0.69399999999999995</v>
      </c>
      <c r="D951" s="44">
        <v>16137.43</v>
      </c>
      <c r="K951" s="45">
        <v>0.57499999999999996</v>
      </c>
      <c r="L951" s="52">
        <v>7776.17</v>
      </c>
      <c r="M951" s="50" t="str">
        <f t="shared" si="14"/>
        <v>Abaixo do limite</v>
      </c>
    </row>
    <row r="952" spans="3:13" x14ac:dyDescent="0.25">
      <c r="C952" s="45">
        <v>0.69899999999999995</v>
      </c>
      <c r="D952" s="45">
        <v>23148.19</v>
      </c>
      <c r="K952" s="44">
        <v>0.61499999999999999</v>
      </c>
      <c r="L952" s="51">
        <v>7780.19</v>
      </c>
      <c r="M952" s="50" t="str">
        <f t="shared" si="14"/>
        <v>Abaixo do limite</v>
      </c>
    </row>
    <row r="953" spans="3:13" x14ac:dyDescent="0.25">
      <c r="C953" s="44">
        <v>0.61299999999999999</v>
      </c>
      <c r="D953" s="44">
        <v>14406.42</v>
      </c>
      <c r="K953" s="45">
        <v>0.55600000000000005</v>
      </c>
      <c r="L953" s="52">
        <v>7781.86</v>
      </c>
      <c r="M953" s="50" t="str">
        <f t="shared" si="14"/>
        <v>Abaixo do limite</v>
      </c>
    </row>
    <row r="954" spans="3:13" x14ac:dyDescent="0.25">
      <c r="C954" s="45">
        <v>0.65400000000000003</v>
      </c>
      <c r="D954" s="45">
        <v>15891.21</v>
      </c>
      <c r="K954" s="44">
        <v>0.56200000000000006</v>
      </c>
      <c r="L954" s="51">
        <v>7782.74</v>
      </c>
      <c r="M954" s="50" t="str">
        <f t="shared" si="14"/>
        <v>Abaixo do limite</v>
      </c>
    </row>
    <row r="955" spans="3:13" x14ac:dyDescent="0.25">
      <c r="C955" s="44">
        <v>0.71</v>
      </c>
      <c r="D955" s="44">
        <v>19333.63</v>
      </c>
      <c r="K955" s="44">
        <v>0.58199999999999996</v>
      </c>
      <c r="L955" s="51">
        <v>7792.86</v>
      </c>
      <c r="M955" s="50" t="str">
        <f t="shared" si="14"/>
        <v>Abaixo do limite</v>
      </c>
    </row>
    <row r="956" spans="3:13" x14ac:dyDescent="0.25">
      <c r="C956" s="45">
        <v>0.56399999999999995</v>
      </c>
      <c r="D956" s="45">
        <v>10484.27</v>
      </c>
      <c r="K956" s="45">
        <v>0.58599999999999997</v>
      </c>
      <c r="L956" s="52">
        <v>7796.22</v>
      </c>
      <c r="M956" s="50" t="str">
        <f t="shared" si="14"/>
        <v>Abaixo do limite</v>
      </c>
    </row>
    <row r="957" spans="3:13" x14ac:dyDescent="0.25">
      <c r="C957" s="44">
        <v>0.72</v>
      </c>
      <c r="D957" s="44">
        <v>26115.53</v>
      </c>
      <c r="K957" s="44">
        <v>0.51600000000000001</v>
      </c>
      <c r="L957" s="51">
        <v>7797.18</v>
      </c>
      <c r="M957" s="50" t="str">
        <f t="shared" si="14"/>
        <v>Abaixo do limite</v>
      </c>
    </row>
    <row r="958" spans="3:13" x14ac:dyDescent="0.25">
      <c r="C958" s="45">
        <v>0.749</v>
      </c>
      <c r="D958" s="45">
        <v>28907.68</v>
      </c>
      <c r="K958" s="45">
        <v>0.55600000000000005</v>
      </c>
      <c r="L958" s="52">
        <v>7797.99</v>
      </c>
      <c r="M958" s="50" t="str">
        <f t="shared" si="14"/>
        <v>Abaixo do limite</v>
      </c>
    </row>
    <row r="959" spans="3:13" x14ac:dyDescent="0.25">
      <c r="C959" s="44">
        <v>0.69299999999999995</v>
      </c>
      <c r="D959" s="44">
        <v>16014.63</v>
      </c>
      <c r="K959" s="44">
        <v>0.54300000000000004</v>
      </c>
      <c r="L959" s="51">
        <v>7799.19</v>
      </c>
      <c r="M959" s="50" t="str">
        <f t="shared" si="14"/>
        <v>Abaixo do limite</v>
      </c>
    </row>
    <row r="960" spans="3:13" x14ac:dyDescent="0.25">
      <c r="C960" s="45">
        <v>0.67600000000000005</v>
      </c>
      <c r="D960" s="45">
        <v>33136.31</v>
      </c>
      <c r="K960" s="44">
        <v>0.56699999999999995</v>
      </c>
      <c r="L960" s="51">
        <v>7803.02</v>
      </c>
      <c r="M960" s="50" t="str">
        <f t="shared" si="14"/>
        <v>Abaixo do limite</v>
      </c>
    </row>
    <row r="961" spans="3:13" x14ac:dyDescent="0.25">
      <c r="C961" s="44">
        <v>0.69099999999999995</v>
      </c>
      <c r="D961" s="44">
        <v>10225.93</v>
      </c>
      <c r="K961" s="45">
        <v>0.46600000000000003</v>
      </c>
      <c r="L961" s="52">
        <v>7805.4</v>
      </c>
      <c r="M961" s="50" t="str">
        <f t="shared" si="14"/>
        <v>Abaixo do limite</v>
      </c>
    </row>
    <row r="962" spans="3:13" x14ac:dyDescent="0.25">
      <c r="C962" s="45">
        <v>0.71399999999999997</v>
      </c>
      <c r="D962" s="45">
        <v>18324.5</v>
      </c>
      <c r="K962" s="44">
        <v>0.56100000000000005</v>
      </c>
      <c r="L962" s="51">
        <v>7809.01</v>
      </c>
      <c r="M962" s="50" t="str">
        <f t="shared" si="14"/>
        <v>Abaixo do limite</v>
      </c>
    </row>
    <row r="963" spans="3:13" x14ac:dyDescent="0.25">
      <c r="C963" s="44">
        <v>0.74299999999999999</v>
      </c>
      <c r="D963" s="44">
        <v>75887.45</v>
      </c>
      <c r="K963" s="44">
        <v>0.61399999999999999</v>
      </c>
      <c r="L963" s="51">
        <v>7811.73</v>
      </c>
      <c r="M963" s="50" t="str">
        <f t="shared" si="14"/>
        <v>Abaixo do limite</v>
      </c>
    </row>
    <row r="964" spans="3:13" x14ac:dyDescent="0.25">
      <c r="C964" s="45">
        <v>0.61099999999999999</v>
      </c>
      <c r="D964" s="45">
        <v>9283.74</v>
      </c>
      <c r="K964" s="44">
        <v>0.58499999999999996</v>
      </c>
      <c r="L964" s="51">
        <v>7811.76</v>
      </c>
      <c r="M964" s="50" t="str">
        <f t="shared" si="14"/>
        <v>Abaixo do limite</v>
      </c>
    </row>
    <row r="965" spans="3:13" x14ac:dyDescent="0.25">
      <c r="C965" s="44">
        <v>0.73799999999999999</v>
      </c>
      <c r="D965" s="44">
        <v>36517.85</v>
      </c>
      <c r="K965" s="45">
        <v>0.58799999999999997</v>
      </c>
      <c r="L965" s="52">
        <v>7813.22</v>
      </c>
      <c r="M965" s="50" t="str">
        <f t="shared" si="14"/>
        <v>Abaixo do limite</v>
      </c>
    </row>
    <row r="966" spans="3:13" x14ac:dyDescent="0.25">
      <c r="C966" s="45">
        <v>0.69899999999999995</v>
      </c>
      <c r="D966" s="45">
        <v>22290.2</v>
      </c>
      <c r="K966" s="45">
        <v>0.56000000000000005</v>
      </c>
      <c r="L966" s="52">
        <v>7816.29</v>
      </c>
      <c r="M966" s="50" t="str">
        <f t="shared" si="14"/>
        <v>Abaixo do limite</v>
      </c>
    </row>
    <row r="967" spans="3:13" x14ac:dyDescent="0.25">
      <c r="C967" s="44">
        <v>0.63700000000000001</v>
      </c>
      <c r="D967" s="44">
        <v>10450.25</v>
      </c>
      <c r="K967" s="44">
        <v>0.54200000000000004</v>
      </c>
      <c r="L967" s="51">
        <v>7820</v>
      </c>
      <c r="M967" s="50" t="str">
        <f t="shared" si="14"/>
        <v>Abaixo do limite</v>
      </c>
    </row>
    <row r="968" spans="3:13" x14ac:dyDescent="0.25">
      <c r="C968" s="45">
        <v>0.73</v>
      </c>
      <c r="D968" s="45">
        <v>33017.06</v>
      </c>
      <c r="K968" s="44">
        <v>0.55900000000000005</v>
      </c>
      <c r="L968" s="51">
        <v>7820.13</v>
      </c>
      <c r="M968" s="50" t="str">
        <f t="shared" si="14"/>
        <v>Abaixo do limite</v>
      </c>
    </row>
    <row r="969" spans="3:13" x14ac:dyDescent="0.25">
      <c r="C969" s="44">
        <v>0.69499999999999995</v>
      </c>
      <c r="D969" s="44">
        <v>18907.07</v>
      </c>
      <c r="K969" s="45">
        <v>0.54300000000000004</v>
      </c>
      <c r="L969" s="52">
        <v>7822.93</v>
      </c>
      <c r="M969" s="50" t="str">
        <f t="shared" si="14"/>
        <v>Abaixo do limite</v>
      </c>
    </row>
    <row r="970" spans="3:13" x14ac:dyDescent="0.25">
      <c r="C970" s="45">
        <v>0.749</v>
      </c>
      <c r="D970" s="45">
        <v>31680.22</v>
      </c>
      <c r="K970" s="44">
        <v>0.6</v>
      </c>
      <c r="L970" s="51">
        <v>7823.03</v>
      </c>
      <c r="M970" s="50" t="str">
        <f t="shared" si="14"/>
        <v>Abaixo do limite</v>
      </c>
    </row>
    <row r="971" spans="3:13" x14ac:dyDescent="0.25">
      <c r="C971" s="44">
        <v>0.74399999999999999</v>
      </c>
      <c r="D971" s="44">
        <v>16153.08</v>
      </c>
      <c r="K971" s="45">
        <v>0.54100000000000004</v>
      </c>
      <c r="L971" s="52">
        <v>7825.22</v>
      </c>
      <c r="M971" s="50" t="str">
        <f t="shared" si="14"/>
        <v>Abaixo do limite</v>
      </c>
    </row>
    <row r="972" spans="3:13" x14ac:dyDescent="0.25">
      <c r="C972" s="45">
        <v>0.623</v>
      </c>
      <c r="D972" s="45">
        <v>10460.83</v>
      </c>
      <c r="K972" s="45">
        <v>0.56100000000000005</v>
      </c>
      <c r="L972" s="52">
        <v>7828.26</v>
      </c>
      <c r="M972" s="50" t="str">
        <f t="shared" si="14"/>
        <v>Abaixo do limite</v>
      </c>
    </row>
    <row r="973" spans="3:13" x14ac:dyDescent="0.25">
      <c r="C973" s="44">
        <v>0.73299999999999998</v>
      </c>
      <c r="D973" s="44">
        <v>25470.81</v>
      </c>
      <c r="K973" s="44">
        <v>0.54600000000000004</v>
      </c>
      <c r="L973" s="51">
        <v>7834.02</v>
      </c>
      <c r="M973" s="50" t="str">
        <f t="shared" si="14"/>
        <v>Abaixo do limite</v>
      </c>
    </row>
    <row r="974" spans="3:13" x14ac:dyDescent="0.25">
      <c r="C974" s="45">
        <v>0.76100000000000001</v>
      </c>
      <c r="D974" s="45">
        <v>30473.33</v>
      </c>
      <c r="K974" s="45">
        <v>0.50600000000000001</v>
      </c>
      <c r="L974" s="52">
        <v>7834.07</v>
      </c>
      <c r="M974" s="50" t="str">
        <f t="shared" si="14"/>
        <v>Abaixo do limite</v>
      </c>
    </row>
    <row r="975" spans="3:13" x14ac:dyDescent="0.25">
      <c r="C975" s="44">
        <v>0.745</v>
      </c>
      <c r="D975" s="44">
        <v>86709.75</v>
      </c>
      <c r="K975" s="45">
        <v>0.55300000000000005</v>
      </c>
      <c r="L975" s="52">
        <v>7834.22</v>
      </c>
      <c r="M975" s="50" t="str">
        <f t="shared" si="14"/>
        <v>Abaixo do limite</v>
      </c>
    </row>
    <row r="976" spans="3:13" x14ac:dyDescent="0.25">
      <c r="C976" s="45">
        <v>0.69899999999999995</v>
      </c>
      <c r="D976" s="45">
        <v>30594.94</v>
      </c>
      <c r="K976" s="44">
        <v>0.59</v>
      </c>
      <c r="L976" s="51">
        <v>7834.83</v>
      </c>
      <c r="M976" s="50" t="str">
        <f t="shared" si="14"/>
        <v>Abaixo do limite</v>
      </c>
    </row>
    <row r="977" spans="3:13" x14ac:dyDescent="0.25">
      <c r="C977" s="44">
        <v>0.63300000000000001</v>
      </c>
      <c r="D977" s="44">
        <v>12276.13</v>
      </c>
      <c r="K977" s="45">
        <v>0.54500000000000004</v>
      </c>
      <c r="L977" s="52">
        <v>7835.18</v>
      </c>
      <c r="M977" s="50" t="str">
        <f t="shared" si="14"/>
        <v>Abaixo do limite</v>
      </c>
    </row>
    <row r="978" spans="3:13" x14ac:dyDescent="0.25">
      <c r="C978" s="45">
        <v>0.68899999999999995</v>
      </c>
      <c r="D978" s="45">
        <v>19974.62</v>
      </c>
      <c r="K978" s="45">
        <v>0.60799999999999998</v>
      </c>
      <c r="L978" s="52">
        <v>7837.39</v>
      </c>
      <c r="M978" s="50" t="str">
        <f t="shared" si="14"/>
        <v>Abaixo do limite</v>
      </c>
    </row>
    <row r="979" spans="3:13" x14ac:dyDescent="0.25">
      <c r="C979" s="44">
        <v>0.73399999999999999</v>
      </c>
      <c r="D979" s="44">
        <v>20207.05</v>
      </c>
      <c r="K979" s="44">
        <v>0.53100000000000003</v>
      </c>
      <c r="L979" s="51">
        <v>7839.03</v>
      </c>
      <c r="M979" s="50" t="str">
        <f t="shared" si="14"/>
        <v>Abaixo do limite</v>
      </c>
    </row>
    <row r="980" spans="3:13" x14ac:dyDescent="0.25">
      <c r="C980" s="45">
        <v>0.68200000000000005</v>
      </c>
      <c r="D980" s="45">
        <v>21170.25</v>
      </c>
      <c r="K980" s="45">
        <v>0.56399999999999995</v>
      </c>
      <c r="L980" s="52">
        <v>7839.04</v>
      </c>
      <c r="M980" s="50" t="str">
        <f t="shared" si="14"/>
        <v>Abaixo do limite</v>
      </c>
    </row>
    <row r="981" spans="3:13" x14ac:dyDescent="0.25">
      <c r="C981" s="44">
        <v>0.59399999999999997</v>
      </c>
      <c r="D981" s="44">
        <v>10614.54</v>
      </c>
      <c r="K981" s="44">
        <v>0.55000000000000004</v>
      </c>
      <c r="L981" s="51">
        <v>7842.17</v>
      </c>
      <c r="M981" s="50" t="str">
        <f t="shared" si="14"/>
        <v>Abaixo do limite</v>
      </c>
    </row>
    <row r="982" spans="3:13" x14ac:dyDescent="0.25">
      <c r="C982" s="45">
        <v>0.71199999999999997</v>
      </c>
      <c r="D982" s="45">
        <v>68319.5</v>
      </c>
      <c r="K982" s="44">
        <v>0.6</v>
      </c>
      <c r="L982" s="51">
        <v>7844.03</v>
      </c>
      <c r="M982" s="50" t="str">
        <f t="shared" si="14"/>
        <v>Abaixo do limite</v>
      </c>
    </row>
    <row r="983" spans="3:13" x14ac:dyDescent="0.25">
      <c r="C983" s="44">
        <v>0.58499999999999996</v>
      </c>
      <c r="D983" s="44">
        <v>13697.32</v>
      </c>
      <c r="K983" s="44">
        <v>0.52400000000000002</v>
      </c>
      <c r="L983" s="51">
        <v>7844.31</v>
      </c>
      <c r="M983" s="50" t="str">
        <f t="shared" si="14"/>
        <v>Abaixo do limite</v>
      </c>
    </row>
    <row r="984" spans="3:13" x14ac:dyDescent="0.25">
      <c r="C984" s="45">
        <v>0.72499999999999998</v>
      </c>
      <c r="D984" s="45">
        <v>15873.08</v>
      </c>
      <c r="K984" s="44">
        <v>0.54400000000000004</v>
      </c>
      <c r="L984" s="51">
        <v>7845.94</v>
      </c>
      <c r="M984" s="50" t="str">
        <f t="shared" si="14"/>
        <v>Abaixo do limite</v>
      </c>
    </row>
    <row r="985" spans="3:13" x14ac:dyDescent="0.25">
      <c r="C985" s="44">
        <v>0.71699999999999997</v>
      </c>
      <c r="D985" s="44">
        <v>45615.66</v>
      </c>
      <c r="K985" s="45">
        <v>0.54500000000000004</v>
      </c>
      <c r="L985" s="52">
        <v>7847.54</v>
      </c>
      <c r="M985" s="50" t="str">
        <f t="shared" si="14"/>
        <v>Abaixo do limite</v>
      </c>
    </row>
    <row r="986" spans="3:13" x14ac:dyDescent="0.25">
      <c r="C986" s="45">
        <v>0.58299999999999996</v>
      </c>
      <c r="D986" s="45">
        <v>9602.73</v>
      </c>
      <c r="K986" s="44">
        <v>0.54900000000000004</v>
      </c>
      <c r="L986" s="51">
        <v>7849.89</v>
      </c>
      <c r="M986" s="50" t="str">
        <f t="shared" si="14"/>
        <v>Abaixo do limite</v>
      </c>
    </row>
    <row r="987" spans="3:13" x14ac:dyDescent="0.25">
      <c r="C987" s="44">
        <v>0.69599999999999995</v>
      </c>
      <c r="D987" s="44">
        <v>17839.009999999998</v>
      </c>
      <c r="K987" s="45">
        <v>0.52500000000000002</v>
      </c>
      <c r="L987" s="52">
        <v>7851.23</v>
      </c>
      <c r="M987" s="50" t="str">
        <f t="shared" si="14"/>
        <v>Abaixo do limite</v>
      </c>
    </row>
    <row r="988" spans="3:13" x14ac:dyDescent="0.25">
      <c r="C988" s="45">
        <v>0.72399999999999998</v>
      </c>
      <c r="D988" s="45">
        <v>21691.81</v>
      </c>
      <c r="K988" s="44">
        <v>0.54400000000000004</v>
      </c>
      <c r="L988" s="51">
        <v>7864.06</v>
      </c>
      <c r="M988" s="50" t="str">
        <f t="shared" si="14"/>
        <v>Abaixo do limite</v>
      </c>
    </row>
    <row r="989" spans="3:13" x14ac:dyDescent="0.25">
      <c r="C989" s="44">
        <v>0.61699999999999999</v>
      </c>
      <c r="D989" s="44">
        <v>10006.86</v>
      </c>
      <c r="K989" s="45">
        <v>0.58699999999999997</v>
      </c>
      <c r="L989" s="52">
        <v>7864.86</v>
      </c>
      <c r="M989" s="50" t="str">
        <f t="shared" si="14"/>
        <v>Abaixo do limite</v>
      </c>
    </row>
    <row r="990" spans="3:13" x14ac:dyDescent="0.25">
      <c r="C990" s="45">
        <v>0.69799999999999995</v>
      </c>
      <c r="D990" s="45">
        <v>31422.720000000001</v>
      </c>
      <c r="K990" s="45">
        <v>0.56599999999999995</v>
      </c>
      <c r="L990" s="52">
        <v>7869.62</v>
      </c>
      <c r="M990" s="50" t="str">
        <f t="shared" si="14"/>
        <v>Abaixo do limite</v>
      </c>
    </row>
    <row r="991" spans="3:13" x14ac:dyDescent="0.25">
      <c r="C991" s="44">
        <v>0.68500000000000005</v>
      </c>
      <c r="D991" s="44">
        <v>19392.349999999999</v>
      </c>
      <c r="K991" s="45">
        <v>0.54100000000000004</v>
      </c>
      <c r="L991" s="52">
        <v>7873.19</v>
      </c>
      <c r="M991" s="50" t="str">
        <f t="shared" ref="M991:M1054" si="15">IF(L991&lt;$L$29,"Abaixo do limite","")</f>
        <v>Abaixo do limite</v>
      </c>
    </row>
    <row r="992" spans="3:13" x14ac:dyDescent="0.25">
      <c r="C992" s="45">
        <v>0.69199999999999995</v>
      </c>
      <c r="D992" s="45">
        <v>13390.27</v>
      </c>
      <c r="K992" s="44">
        <v>0.54400000000000004</v>
      </c>
      <c r="L992" s="51">
        <v>7876.8</v>
      </c>
      <c r="M992" s="50" t="str">
        <f t="shared" si="15"/>
        <v>Abaixo do limite</v>
      </c>
    </row>
    <row r="993" spans="3:13" x14ac:dyDescent="0.25">
      <c r="C993" s="44">
        <v>0.64</v>
      </c>
      <c r="D993" s="44">
        <v>13101.98</v>
      </c>
      <c r="K993" s="44">
        <v>0.55600000000000005</v>
      </c>
      <c r="L993" s="51">
        <v>7877.63</v>
      </c>
      <c r="M993" s="50" t="str">
        <f t="shared" si="15"/>
        <v>Abaixo do limite</v>
      </c>
    </row>
    <row r="994" spans="3:13" x14ac:dyDescent="0.25">
      <c r="C994" s="45">
        <v>0.754</v>
      </c>
      <c r="D994" s="45">
        <v>23835.88</v>
      </c>
      <c r="K994" s="45">
        <v>0.54600000000000004</v>
      </c>
      <c r="L994" s="52">
        <v>7878.62</v>
      </c>
      <c r="M994" s="50" t="str">
        <f t="shared" si="15"/>
        <v>Abaixo do limite</v>
      </c>
    </row>
    <row r="995" spans="3:13" x14ac:dyDescent="0.25">
      <c r="C995" s="44">
        <v>0.70899999999999996</v>
      </c>
      <c r="D995" s="44">
        <v>14042.3</v>
      </c>
      <c r="K995" s="45">
        <v>0.501</v>
      </c>
      <c r="L995" s="52">
        <v>7880.49</v>
      </c>
      <c r="M995" s="50" t="str">
        <f t="shared" si="15"/>
        <v>Abaixo do limite</v>
      </c>
    </row>
    <row r="996" spans="3:13" x14ac:dyDescent="0.25">
      <c r="C996" s="45">
        <v>0.71099999999999997</v>
      </c>
      <c r="D996" s="45">
        <v>27402.720000000001</v>
      </c>
      <c r="K996" s="44">
        <v>0.55400000000000005</v>
      </c>
      <c r="L996" s="51">
        <v>7880.84</v>
      </c>
      <c r="M996" s="50" t="str">
        <f t="shared" si="15"/>
        <v>Abaixo do limite</v>
      </c>
    </row>
    <row r="997" spans="3:13" x14ac:dyDescent="0.25">
      <c r="C997" s="44">
        <v>0.71099999999999997</v>
      </c>
      <c r="D997" s="44">
        <v>14907.58</v>
      </c>
      <c r="K997" s="44">
        <v>0.57999999999999996</v>
      </c>
      <c r="L997" s="51">
        <v>7881.01</v>
      </c>
      <c r="M997" s="50" t="str">
        <f t="shared" si="15"/>
        <v>Abaixo do limite</v>
      </c>
    </row>
    <row r="998" spans="3:13" x14ac:dyDescent="0.25">
      <c r="C998" s="45">
        <v>0.63300000000000001</v>
      </c>
      <c r="D998" s="45">
        <v>14561.67</v>
      </c>
      <c r="K998" s="44">
        <v>0.58899999999999997</v>
      </c>
      <c r="L998" s="51">
        <v>7885.98</v>
      </c>
      <c r="M998" s="50" t="str">
        <f t="shared" si="15"/>
        <v>Abaixo do limite</v>
      </c>
    </row>
    <row r="999" spans="3:13" x14ac:dyDescent="0.25">
      <c r="C999" s="44">
        <v>0.70899999999999996</v>
      </c>
      <c r="D999" s="44">
        <v>21204.01</v>
      </c>
      <c r="K999" s="44">
        <v>0.58099999999999996</v>
      </c>
      <c r="L999" s="51">
        <v>7887.46</v>
      </c>
      <c r="M999" s="50" t="str">
        <f t="shared" si="15"/>
        <v>Abaixo do limite</v>
      </c>
    </row>
    <row r="1000" spans="3:13" x14ac:dyDescent="0.25">
      <c r="C1000" s="45">
        <v>0.61199999999999999</v>
      </c>
      <c r="D1000" s="45">
        <v>11590.93</v>
      </c>
      <c r="K1000" s="44">
        <v>0.54500000000000004</v>
      </c>
      <c r="L1000" s="51">
        <v>7888.71</v>
      </c>
      <c r="M1000" s="50" t="str">
        <f t="shared" si="15"/>
        <v>Abaixo do limite</v>
      </c>
    </row>
    <row r="1001" spans="3:13" x14ac:dyDescent="0.25">
      <c r="C1001" s="44">
        <v>0.749</v>
      </c>
      <c r="D1001" s="44">
        <v>37394.120000000003</v>
      </c>
      <c r="K1001" s="44">
        <v>0.54</v>
      </c>
      <c r="L1001" s="51">
        <v>7889.12</v>
      </c>
      <c r="M1001" s="50" t="str">
        <f t="shared" si="15"/>
        <v>Abaixo do limite</v>
      </c>
    </row>
    <row r="1002" spans="3:13" x14ac:dyDescent="0.25">
      <c r="C1002" s="45">
        <v>0.60099999999999998</v>
      </c>
      <c r="D1002" s="45">
        <v>12150.11</v>
      </c>
      <c r="K1002" s="45">
        <v>0.56299999999999994</v>
      </c>
      <c r="L1002" s="52">
        <v>7889.81</v>
      </c>
      <c r="M1002" s="50" t="str">
        <f t="shared" si="15"/>
        <v>Abaixo do limite</v>
      </c>
    </row>
    <row r="1003" spans="3:13" x14ac:dyDescent="0.25">
      <c r="C1003" s="44">
        <v>0.64100000000000001</v>
      </c>
      <c r="D1003" s="44">
        <v>12458.8</v>
      </c>
      <c r="K1003" s="44">
        <v>0.55900000000000005</v>
      </c>
      <c r="L1003" s="51">
        <v>7890.27</v>
      </c>
      <c r="M1003" s="50" t="str">
        <f t="shared" si="15"/>
        <v>Abaixo do limite</v>
      </c>
    </row>
    <row r="1004" spans="3:13" x14ac:dyDescent="0.25">
      <c r="C1004" s="45">
        <v>0.70699999999999996</v>
      </c>
      <c r="D1004" s="45">
        <v>36399.81</v>
      </c>
      <c r="K1004" s="44">
        <v>0.498</v>
      </c>
      <c r="L1004" s="51">
        <v>7896.14</v>
      </c>
      <c r="M1004" s="50" t="str">
        <f t="shared" si="15"/>
        <v>Abaixo do limite</v>
      </c>
    </row>
    <row r="1005" spans="3:13" x14ac:dyDescent="0.25">
      <c r="C1005" s="44">
        <v>0.71299999999999997</v>
      </c>
      <c r="D1005" s="44">
        <v>32076.14</v>
      </c>
      <c r="K1005" s="45">
        <v>0.55200000000000005</v>
      </c>
      <c r="L1005" s="52">
        <v>7896.49</v>
      </c>
      <c r="M1005" s="50" t="str">
        <f t="shared" si="15"/>
        <v>Abaixo do limite</v>
      </c>
    </row>
    <row r="1006" spans="3:13" x14ac:dyDescent="0.25">
      <c r="C1006" s="45">
        <v>0.73799999999999999</v>
      </c>
      <c r="D1006" s="45">
        <v>18982.34</v>
      </c>
      <c r="K1006" s="44">
        <v>0.58199999999999996</v>
      </c>
      <c r="L1006" s="51">
        <v>7897.35</v>
      </c>
      <c r="M1006" s="50" t="str">
        <f t="shared" si="15"/>
        <v>Abaixo do limite</v>
      </c>
    </row>
    <row r="1007" spans="3:13" x14ac:dyDescent="0.25">
      <c r="C1007" s="44">
        <v>0.70299999999999996</v>
      </c>
      <c r="D1007" s="44">
        <v>23339.54</v>
      </c>
      <c r="K1007" s="44">
        <v>0.55500000000000005</v>
      </c>
      <c r="L1007" s="51">
        <v>7904.7</v>
      </c>
      <c r="M1007" s="50" t="str">
        <f t="shared" si="15"/>
        <v>Abaixo do limite</v>
      </c>
    </row>
    <row r="1008" spans="3:13" x14ac:dyDescent="0.25">
      <c r="C1008" s="45">
        <v>0.63400000000000001</v>
      </c>
      <c r="D1008" s="45">
        <v>29812.01</v>
      </c>
      <c r="K1008" s="45">
        <v>0.58799999999999997</v>
      </c>
      <c r="L1008" s="52">
        <v>7917.33</v>
      </c>
      <c r="M1008" s="50" t="str">
        <f t="shared" si="15"/>
        <v>Abaixo do limite</v>
      </c>
    </row>
    <row r="1009" spans="3:13" x14ac:dyDescent="0.25">
      <c r="C1009" s="44">
        <v>0.71799999999999997</v>
      </c>
      <c r="D1009" s="44">
        <v>29598.27</v>
      </c>
      <c r="K1009" s="45">
        <v>0.52400000000000002</v>
      </c>
      <c r="L1009" s="52">
        <v>7919.5</v>
      </c>
      <c r="M1009" s="50" t="str">
        <f t="shared" si="15"/>
        <v>Abaixo do limite</v>
      </c>
    </row>
    <row r="1010" spans="3:13" x14ac:dyDescent="0.25">
      <c r="C1010" s="45">
        <v>0.61799999999999999</v>
      </c>
      <c r="D1010" s="45">
        <v>20860.580000000002</v>
      </c>
      <c r="K1010" s="44">
        <v>0.50800000000000001</v>
      </c>
      <c r="L1010" s="51">
        <v>7922.43</v>
      </c>
      <c r="M1010" s="50" t="str">
        <f t="shared" si="15"/>
        <v>Abaixo do limite</v>
      </c>
    </row>
    <row r="1011" spans="3:13" x14ac:dyDescent="0.25">
      <c r="C1011" s="44">
        <v>0.71799999999999997</v>
      </c>
      <c r="D1011" s="44">
        <v>26106.68</v>
      </c>
      <c r="K1011" s="45">
        <v>0.61799999999999999</v>
      </c>
      <c r="L1011" s="52">
        <v>7927.26</v>
      </c>
      <c r="M1011" s="50" t="str">
        <f t="shared" si="15"/>
        <v>Abaixo do limite</v>
      </c>
    </row>
    <row r="1012" spans="3:13" x14ac:dyDescent="0.25">
      <c r="C1012" s="45">
        <v>0.56799999999999995</v>
      </c>
      <c r="D1012" s="45">
        <v>6547.6</v>
      </c>
      <c r="K1012" s="45">
        <v>0.51900000000000002</v>
      </c>
      <c r="L1012" s="52">
        <v>7929.78</v>
      </c>
      <c r="M1012" s="50" t="str">
        <f t="shared" si="15"/>
        <v>Abaixo do limite</v>
      </c>
    </row>
    <row r="1013" spans="3:13" x14ac:dyDescent="0.25">
      <c r="C1013" s="44">
        <v>0.56599999999999995</v>
      </c>
      <c r="D1013" s="44">
        <v>12892.46</v>
      </c>
      <c r="K1013" s="44">
        <v>0.57299999999999995</v>
      </c>
      <c r="L1013" s="51">
        <v>7933.63</v>
      </c>
      <c r="M1013" s="50" t="str">
        <f t="shared" si="15"/>
        <v>Abaixo do limite</v>
      </c>
    </row>
    <row r="1014" spans="3:13" x14ac:dyDescent="0.25">
      <c r="C1014" s="45">
        <v>0.69899999999999995</v>
      </c>
      <c r="D1014" s="45">
        <v>32368.53</v>
      </c>
      <c r="K1014" s="44">
        <v>0.56399999999999995</v>
      </c>
      <c r="L1014" s="51">
        <v>7933.68</v>
      </c>
      <c r="M1014" s="50" t="str">
        <f t="shared" si="15"/>
        <v>Abaixo do limite</v>
      </c>
    </row>
    <row r="1015" spans="3:13" x14ac:dyDescent="0.25">
      <c r="C1015" s="44">
        <v>0.60699999999999998</v>
      </c>
      <c r="D1015" s="44">
        <v>16595.3</v>
      </c>
      <c r="K1015" s="44">
        <v>0.54</v>
      </c>
      <c r="L1015" s="51">
        <v>7933.89</v>
      </c>
      <c r="M1015" s="50" t="str">
        <f t="shared" si="15"/>
        <v>Abaixo do limite</v>
      </c>
    </row>
    <row r="1016" spans="3:13" x14ac:dyDescent="0.25">
      <c r="C1016" s="45">
        <v>0.69</v>
      </c>
      <c r="D1016" s="45">
        <v>38178.85</v>
      </c>
      <c r="K1016" s="45">
        <v>0.58199999999999996</v>
      </c>
      <c r="L1016" s="52">
        <v>7934.84</v>
      </c>
      <c r="M1016" s="50" t="str">
        <f t="shared" si="15"/>
        <v>Abaixo do limite</v>
      </c>
    </row>
    <row r="1017" spans="3:13" x14ac:dyDescent="0.25">
      <c r="C1017" s="44">
        <v>0.67700000000000005</v>
      </c>
      <c r="D1017" s="44">
        <v>16149.97</v>
      </c>
      <c r="K1017" s="45">
        <v>0.624</v>
      </c>
      <c r="L1017" s="52">
        <v>7936.82</v>
      </c>
      <c r="M1017" s="50" t="str">
        <f t="shared" si="15"/>
        <v>Abaixo do limite</v>
      </c>
    </row>
    <row r="1018" spans="3:13" x14ac:dyDescent="0.25">
      <c r="C1018" s="45">
        <v>0.58899999999999997</v>
      </c>
      <c r="D1018" s="45">
        <v>9092.68</v>
      </c>
      <c r="K1018" s="44">
        <v>0.56899999999999995</v>
      </c>
      <c r="L1018" s="51">
        <v>7943.47</v>
      </c>
      <c r="M1018" s="50" t="str">
        <f t="shared" si="15"/>
        <v>Abaixo do limite</v>
      </c>
    </row>
    <row r="1019" spans="3:13" x14ac:dyDescent="0.25">
      <c r="C1019" s="44">
        <v>0.68200000000000005</v>
      </c>
      <c r="D1019" s="44">
        <v>16426.560000000001</v>
      </c>
      <c r="K1019" s="44">
        <v>0.57899999999999996</v>
      </c>
      <c r="L1019" s="51">
        <v>7944.04</v>
      </c>
      <c r="M1019" s="50" t="str">
        <f t="shared" si="15"/>
        <v>Abaixo do limite</v>
      </c>
    </row>
    <row r="1020" spans="3:13" x14ac:dyDescent="0.25">
      <c r="C1020" s="45">
        <v>0.71699999999999997</v>
      </c>
      <c r="D1020" s="45">
        <v>15769.82</v>
      </c>
      <c r="K1020" s="45">
        <v>0.58099999999999996</v>
      </c>
      <c r="L1020" s="52">
        <v>7946.66</v>
      </c>
      <c r="M1020" s="50" t="str">
        <f t="shared" si="15"/>
        <v>Abaixo do limite</v>
      </c>
    </row>
    <row r="1021" spans="3:13" x14ac:dyDescent="0.25">
      <c r="C1021" s="44">
        <v>0.628</v>
      </c>
      <c r="D1021" s="44">
        <v>11040.59</v>
      </c>
      <c r="K1021" s="44">
        <v>0.57299999999999995</v>
      </c>
      <c r="L1021" s="51">
        <v>7947.85</v>
      </c>
      <c r="M1021" s="50" t="str">
        <f t="shared" si="15"/>
        <v>Abaixo do limite</v>
      </c>
    </row>
    <row r="1022" spans="3:13" x14ac:dyDescent="0.25">
      <c r="C1022" s="45">
        <v>0.60199999999999998</v>
      </c>
      <c r="D1022" s="45">
        <v>10818.03</v>
      </c>
      <c r="K1022" s="45">
        <v>0.53300000000000003</v>
      </c>
      <c r="L1022" s="52">
        <v>7948.6</v>
      </c>
      <c r="M1022" s="50" t="str">
        <f t="shared" si="15"/>
        <v>Abaixo do limite</v>
      </c>
    </row>
    <row r="1023" spans="3:13" x14ac:dyDescent="0.25">
      <c r="C1023" s="44">
        <v>0.53300000000000003</v>
      </c>
      <c r="D1023" s="44">
        <v>6881.5</v>
      </c>
      <c r="K1023" s="45">
        <v>0.56999999999999995</v>
      </c>
      <c r="L1023" s="52">
        <v>7949.56</v>
      </c>
      <c r="M1023" s="50" t="str">
        <f t="shared" si="15"/>
        <v>Abaixo do limite</v>
      </c>
    </row>
    <row r="1024" spans="3:13" x14ac:dyDescent="0.25">
      <c r="C1024" s="45">
        <v>0.69299999999999995</v>
      </c>
      <c r="D1024" s="45">
        <v>20068.919999999998</v>
      </c>
      <c r="K1024" s="45">
        <v>0.56299999999999994</v>
      </c>
      <c r="L1024" s="52">
        <v>7950.03</v>
      </c>
      <c r="M1024" s="50" t="str">
        <f t="shared" si="15"/>
        <v>Abaixo do limite</v>
      </c>
    </row>
    <row r="1025" spans="3:13" x14ac:dyDescent="0.25">
      <c r="C1025" s="44">
        <v>0.56799999999999995</v>
      </c>
      <c r="D1025" s="44">
        <v>8491.94</v>
      </c>
      <c r="K1025" s="45">
        <v>0.56000000000000005</v>
      </c>
      <c r="L1025" s="52">
        <v>7950.83</v>
      </c>
      <c r="M1025" s="50" t="str">
        <f t="shared" si="15"/>
        <v>Abaixo do limite</v>
      </c>
    </row>
    <row r="1026" spans="3:13" x14ac:dyDescent="0.25">
      <c r="C1026" s="45">
        <v>0.62</v>
      </c>
      <c r="D1026" s="45">
        <v>9294.1</v>
      </c>
      <c r="K1026" s="44">
        <v>0.58899999999999997</v>
      </c>
      <c r="L1026" s="51">
        <v>7955.27</v>
      </c>
      <c r="M1026" s="50" t="str">
        <f t="shared" si="15"/>
        <v>Abaixo do limite</v>
      </c>
    </row>
    <row r="1027" spans="3:13" x14ac:dyDescent="0.25">
      <c r="C1027" s="44">
        <v>0.67</v>
      </c>
      <c r="D1027" s="44">
        <v>21615.52</v>
      </c>
      <c r="K1027" s="44">
        <v>0.52900000000000003</v>
      </c>
      <c r="L1027" s="51">
        <v>7955.78</v>
      </c>
      <c r="M1027" s="50" t="str">
        <f t="shared" si="15"/>
        <v>Abaixo do limite</v>
      </c>
    </row>
    <row r="1028" spans="3:13" x14ac:dyDescent="0.25">
      <c r="C1028" s="45">
        <v>0.71399999999999997</v>
      </c>
      <c r="D1028" s="45">
        <v>21156.89</v>
      </c>
      <c r="K1028" s="45">
        <v>0.56599999999999995</v>
      </c>
      <c r="L1028" s="52">
        <v>7959.67</v>
      </c>
      <c r="M1028" s="50" t="str">
        <f t="shared" si="15"/>
        <v>Abaixo do limite</v>
      </c>
    </row>
    <row r="1029" spans="3:13" x14ac:dyDescent="0.25">
      <c r="C1029" s="44">
        <v>0.63600000000000001</v>
      </c>
      <c r="D1029" s="44">
        <v>11420.49</v>
      </c>
      <c r="K1029" s="45">
        <v>0.58799999999999997</v>
      </c>
      <c r="L1029" s="52">
        <v>7960.68</v>
      </c>
      <c r="M1029" s="50" t="str">
        <f t="shared" si="15"/>
        <v>Abaixo do limite</v>
      </c>
    </row>
    <row r="1030" spans="3:13" x14ac:dyDescent="0.25">
      <c r="C1030" s="45">
        <v>0.73899999999999999</v>
      </c>
      <c r="D1030" s="45">
        <v>27249.19</v>
      </c>
      <c r="K1030" s="45">
        <v>0.57699999999999996</v>
      </c>
      <c r="L1030" s="52">
        <v>7961.67</v>
      </c>
      <c r="M1030" s="50" t="str">
        <f t="shared" si="15"/>
        <v>Abaixo do limite</v>
      </c>
    </row>
    <row r="1031" spans="3:13" x14ac:dyDescent="0.25">
      <c r="C1031" s="44">
        <v>0.72499999999999998</v>
      </c>
      <c r="D1031" s="44">
        <v>36091.15</v>
      </c>
      <c r="K1031" s="45">
        <v>0.56599999999999995</v>
      </c>
      <c r="L1031" s="52">
        <v>7964.2</v>
      </c>
      <c r="M1031" s="50" t="str">
        <f t="shared" si="15"/>
        <v>Abaixo do limite</v>
      </c>
    </row>
    <row r="1032" spans="3:13" x14ac:dyDescent="0.25">
      <c r="C1032" s="45">
        <v>0.77600000000000002</v>
      </c>
      <c r="D1032" s="45">
        <v>37884.839999999997</v>
      </c>
      <c r="K1032" s="44">
        <v>0.63200000000000001</v>
      </c>
      <c r="L1032" s="51">
        <v>7966.25</v>
      </c>
      <c r="M1032" s="50" t="str">
        <f t="shared" si="15"/>
        <v>Abaixo do limite</v>
      </c>
    </row>
    <row r="1033" spans="3:13" x14ac:dyDescent="0.25">
      <c r="C1033" s="44">
        <v>0.73499999999999999</v>
      </c>
      <c r="D1033" s="44">
        <v>47982.39</v>
      </c>
      <c r="K1033" s="45">
        <v>0.47899999999999998</v>
      </c>
      <c r="L1033" s="52">
        <v>7967.95</v>
      </c>
      <c r="M1033" s="50" t="str">
        <f t="shared" si="15"/>
        <v>Abaixo do limite</v>
      </c>
    </row>
    <row r="1034" spans="3:13" x14ac:dyDescent="0.25">
      <c r="C1034" s="45">
        <v>0.76800000000000002</v>
      </c>
      <c r="D1034" s="45">
        <v>22218.87</v>
      </c>
      <c r="K1034" s="45">
        <v>0.59299999999999997</v>
      </c>
      <c r="L1034" s="52">
        <v>7980.99</v>
      </c>
      <c r="M1034" s="50" t="str">
        <f t="shared" si="15"/>
        <v>Abaixo do limite</v>
      </c>
    </row>
    <row r="1035" spans="3:13" x14ac:dyDescent="0.25">
      <c r="C1035" s="44">
        <v>0.73699999999999999</v>
      </c>
      <c r="D1035" s="44">
        <v>19311.66</v>
      </c>
      <c r="K1035" s="45">
        <v>0.46899999999999997</v>
      </c>
      <c r="L1035" s="52">
        <v>7983.19</v>
      </c>
      <c r="M1035" s="50" t="str">
        <f t="shared" si="15"/>
        <v>Abaixo do limite</v>
      </c>
    </row>
    <row r="1036" spans="3:13" x14ac:dyDescent="0.25">
      <c r="C1036" s="45">
        <v>0.65300000000000002</v>
      </c>
      <c r="D1036" s="45">
        <v>17267.580000000002</v>
      </c>
      <c r="K1036" s="44">
        <v>0.55300000000000005</v>
      </c>
      <c r="L1036" s="51">
        <v>7983.28</v>
      </c>
      <c r="M1036" s="50" t="str">
        <f t="shared" si="15"/>
        <v>Abaixo do limite</v>
      </c>
    </row>
    <row r="1037" spans="3:13" x14ac:dyDescent="0.25">
      <c r="C1037" s="44">
        <v>0.73699999999999999</v>
      </c>
      <c r="D1037" s="44">
        <v>19067.060000000001</v>
      </c>
      <c r="K1037" s="44">
        <v>0.55300000000000005</v>
      </c>
      <c r="L1037" s="51">
        <v>7984.37</v>
      </c>
      <c r="M1037" s="50" t="str">
        <f t="shared" si="15"/>
        <v>Abaixo do limite</v>
      </c>
    </row>
    <row r="1038" spans="3:13" x14ac:dyDescent="0.25">
      <c r="C1038" s="45">
        <v>0.58499999999999996</v>
      </c>
      <c r="D1038" s="45">
        <v>9926.26</v>
      </c>
      <c r="K1038" s="44">
        <v>0.57499999999999996</v>
      </c>
      <c r="L1038" s="51">
        <v>7987.88</v>
      </c>
      <c r="M1038" s="50" t="str">
        <f t="shared" si="15"/>
        <v>Abaixo do limite</v>
      </c>
    </row>
    <row r="1039" spans="3:13" x14ac:dyDescent="0.25">
      <c r="C1039" s="44">
        <v>0.68100000000000005</v>
      </c>
      <c r="D1039" s="44">
        <v>23094.71</v>
      </c>
      <c r="K1039" s="44">
        <v>0.53700000000000003</v>
      </c>
      <c r="L1039" s="51">
        <v>7994.37</v>
      </c>
      <c r="M1039" s="50" t="str">
        <f t="shared" si="15"/>
        <v>Abaixo do limite</v>
      </c>
    </row>
    <row r="1040" spans="3:13" x14ac:dyDescent="0.25">
      <c r="C1040" s="45">
        <v>0.69799999999999995</v>
      </c>
      <c r="D1040" s="45">
        <v>39966.17</v>
      </c>
      <c r="K1040" s="44">
        <v>0.59499999999999997</v>
      </c>
      <c r="L1040" s="51">
        <v>7996.11</v>
      </c>
      <c r="M1040" s="50" t="str">
        <f t="shared" si="15"/>
        <v>Abaixo do limite</v>
      </c>
    </row>
    <row r="1041" spans="3:13" x14ac:dyDescent="0.25">
      <c r="C1041" s="44">
        <v>0.66300000000000003</v>
      </c>
      <c r="D1041" s="44">
        <v>22322.27</v>
      </c>
      <c r="K1041" s="44">
        <v>0.53200000000000003</v>
      </c>
      <c r="L1041" s="51">
        <v>7998.32</v>
      </c>
      <c r="M1041" s="50" t="str">
        <f t="shared" si="15"/>
        <v>Abaixo do limite</v>
      </c>
    </row>
    <row r="1042" spans="3:13" x14ac:dyDescent="0.25">
      <c r="C1042" s="45">
        <v>0.60799999999999998</v>
      </c>
      <c r="D1042" s="45">
        <v>8110.8</v>
      </c>
      <c r="K1042" s="45">
        <v>0.57199999999999995</v>
      </c>
      <c r="L1042" s="52">
        <v>8000.9</v>
      </c>
      <c r="M1042" s="50" t="str">
        <f t="shared" si="15"/>
        <v>Abaixo do limite</v>
      </c>
    </row>
    <row r="1043" spans="3:13" x14ac:dyDescent="0.25">
      <c r="C1043" s="44">
        <v>0.65600000000000003</v>
      </c>
      <c r="D1043" s="44">
        <v>13374.81</v>
      </c>
      <c r="K1043" s="44">
        <v>0.56699999999999995</v>
      </c>
      <c r="L1043" s="51">
        <v>8002.1</v>
      </c>
      <c r="M1043" s="50" t="str">
        <f t="shared" si="15"/>
        <v>Abaixo do limite</v>
      </c>
    </row>
    <row r="1044" spans="3:13" x14ac:dyDescent="0.25">
      <c r="C1044" s="45">
        <v>0.74299999999999999</v>
      </c>
      <c r="D1044" s="45">
        <v>24144.27</v>
      </c>
      <c r="K1044" s="44">
        <v>0.60099999999999998</v>
      </c>
      <c r="L1044" s="51">
        <v>8002.14</v>
      </c>
      <c r="M1044" s="50" t="str">
        <f t="shared" si="15"/>
        <v>Abaixo do limite</v>
      </c>
    </row>
    <row r="1045" spans="3:13" x14ac:dyDescent="0.25">
      <c r="C1045" s="44">
        <v>0.70899999999999996</v>
      </c>
      <c r="D1045" s="44">
        <v>21565.119999999999</v>
      </c>
      <c r="K1045" s="45">
        <v>0.56999999999999995</v>
      </c>
      <c r="L1045" s="52">
        <v>8003.28</v>
      </c>
      <c r="M1045" s="50" t="str">
        <f t="shared" si="15"/>
        <v>Abaixo do limite</v>
      </c>
    </row>
    <row r="1046" spans="3:13" x14ac:dyDescent="0.25">
      <c r="C1046" s="45">
        <v>0.55700000000000005</v>
      </c>
      <c r="D1046" s="45">
        <v>8744.48</v>
      </c>
      <c r="K1046" s="44">
        <v>0.57099999999999995</v>
      </c>
      <c r="L1046" s="51">
        <v>8003.47</v>
      </c>
      <c r="M1046" s="50" t="str">
        <f t="shared" si="15"/>
        <v>Abaixo do limite</v>
      </c>
    </row>
    <row r="1047" spans="3:13" x14ac:dyDescent="0.25">
      <c r="C1047" s="44">
        <v>0.745</v>
      </c>
      <c r="D1047" s="44">
        <v>27970.84</v>
      </c>
      <c r="K1047" s="44">
        <v>0.56799999999999995</v>
      </c>
      <c r="L1047" s="51">
        <v>8004.06</v>
      </c>
      <c r="M1047" s="50" t="str">
        <f t="shared" si="15"/>
        <v>Abaixo do limite</v>
      </c>
    </row>
    <row r="1048" spans="3:13" x14ac:dyDescent="0.25">
      <c r="C1048" s="45">
        <v>0.69</v>
      </c>
      <c r="D1048" s="45">
        <v>23369.48</v>
      </c>
      <c r="K1048" s="44">
        <v>0.58199999999999996</v>
      </c>
      <c r="L1048" s="51">
        <v>8006.14</v>
      </c>
      <c r="M1048" s="50" t="str">
        <f t="shared" si="15"/>
        <v>Abaixo do limite</v>
      </c>
    </row>
    <row r="1049" spans="3:13" x14ac:dyDescent="0.25">
      <c r="C1049" s="44">
        <v>0.58599999999999997</v>
      </c>
      <c r="D1049" s="44">
        <v>9860.74</v>
      </c>
      <c r="K1049" s="44">
        <v>0.55900000000000005</v>
      </c>
      <c r="L1049" s="51">
        <v>8006.17</v>
      </c>
      <c r="M1049" s="50" t="str">
        <f t="shared" si="15"/>
        <v>Abaixo do limite</v>
      </c>
    </row>
    <row r="1050" spans="3:13" x14ac:dyDescent="0.25">
      <c r="C1050" s="45">
        <v>0.61899999999999999</v>
      </c>
      <c r="D1050" s="45">
        <v>12697.98</v>
      </c>
      <c r="K1050" s="44">
        <v>0.57899999999999996</v>
      </c>
      <c r="L1050" s="51">
        <v>8007.66</v>
      </c>
      <c r="M1050" s="50" t="str">
        <f t="shared" si="15"/>
        <v>Abaixo do limite</v>
      </c>
    </row>
    <row r="1051" spans="3:13" x14ac:dyDescent="0.25">
      <c r="C1051" s="44">
        <v>0.66600000000000004</v>
      </c>
      <c r="D1051" s="44">
        <v>12816.33</v>
      </c>
      <c r="K1051" s="45">
        <v>0.56599999999999995</v>
      </c>
      <c r="L1051" s="52">
        <v>8008.34</v>
      </c>
      <c r="M1051" s="50" t="str">
        <f t="shared" si="15"/>
        <v>Abaixo do limite</v>
      </c>
    </row>
    <row r="1052" spans="3:13" x14ac:dyDescent="0.25">
      <c r="C1052" s="45">
        <v>0.71</v>
      </c>
      <c r="D1052" s="45">
        <v>24999.87</v>
      </c>
      <c r="K1052" s="44">
        <v>0.58599999999999997</v>
      </c>
      <c r="L1052" s="51">
        <v>8011.7</v>
      </c>
      <c r="M1052" s="50" t="str">
        <f t="shared" si="15"/>
        <v>Abaixo do limite</v>
      </c>
    </row>
    <row r="1053" spans="3:13" x14ac:dyDescent="0.25">
      <c r="C1053" s="44">
        <v>0.69799999999999995</v>
      </c>
      <c r="D1053" s="44">
        <v>8744.25</v>
      </c>
      <c r="K1053" s="45">
        <v>0.60099999999999998</v>
      </c>
      <c r="L1053" s="52">
        <v>8012.37</v>
      </c>
      <c r="M1053" s="50" t="str">
        <f t="shared" si="15"/>
        <v>Abaixo do limite</v>
      </c>
    </row>
    <row r="1054" spans="3:13" x14ac:dyDescent="0.25">
      <c r="C1054" s="45">
        <v>0.72199999999999998</v>
      </c>
      <c r="D1054" s="45">
        <v>19860.09</v>
      </c>
      <c r="K1054" s="45">
        <v>0.58699999999999997</v>
      </c>
      <c r="L1054" s="52">
        <v>8014.17</v>
      </c>
      <c r="M1054" s="50" t="str">
        <f t="shared" si="15"/>
        <v>Abaixo do limite</v>
      </c>
    </row>
    <row r="1055" spans="3:13" x14ac:dyDescent="0.25">
      <c r="C1055" s="44">
        <v>0.73599999999999999</v>
      </c>
      <c r="D1055" s="44">
        <v>24586.97</v>
      </c>
      <c r="K1055" s="44">
        <v>0.57599999999999996</v>
      </c>
      <c r="L1055" s="51">
        <v>8014.65</v>
      </c>
      <c r="M1055" s="50" t="str">
        <f t="shared" ref="M1055:M1118" si="16">IF(L1055&lt;$L$29,"Abaixo do limite","")</f>
        <v>Abaixo do limite</v>
      </c>
    </row>
    <row r="1056" spans="3:13" x14ac:dyDescent="0.25">
      <c r="C1056" s="45">
        <v>0.749</v>
      </c>
      <c r="D1056" s="45">
        <v>30766.240000000002</v>
      </c>
      <c r="K1056" s="45">
        <v>0.59899999999999998</v>
      </c>
      <c r="L1056" s="52">
        <v>8014.75</v>
      </c>
      <c r="M1056" s="50" t="str">
        <f t="shared" si="16"/>
        <v>Abaixo do limite</v>
      </c>
    </row>
    <row r="1057" spans="3:13" x14ac:dyDescent="0.25">
      <c r="C1057" s="44">
        <v>0.73599999999999999</v>
      </c>
      <c r="D1057" s="44">
        <v>35798.550000000003</v>
      </c>
      <c r="K1057" s="44">
        <v>0.55700000000000005</v>
      </c>
      <c r="L1057" s="51">
        <v>8017.63</v>
      </c>
      <c r="M1057" s="50" t="str">
        <f t="shared" si="16"/>
        <v>Abaixo do limite</v>
      </c>
    </row>
    <row r="1058" spans="3:13" x14ac:dyDescent="0.25">
      <c r="C1058" s="45">
        <v>0.72</v>
      </c>
      <c r="D1058" s="45">
        <v>23074.63</v>
      </c>
      <c r="K1058" s="45">
        <v>0.60199999999999998</v>
      </c>
      <c r="L1058" s="52">
        <v>8018.09</v>
      </c>
      <c r="M1058" s="50" t="str">
        <f t="shared" si="16"/>
        <v>Abaixo do limite</v>
      </c>
    </row>
    <row r="1059" spans="3:13" x14ac:dyDescent="0.25">
      <c r="C1059" s="44">
        <v>0.69599999999999995</v>
      </c>
      <c r="D1059" s="44">
        <v>18076.57</v>
      </c>
      <c r="K1059" s="45">
        <v>0.52900000000000003</v>
      </c>
      <c r="L1059" s="52">
        <v>8019.46</v>
      </c>
      <c r="M1059" s="50" t="str">
        <f t="shared" si="16"/>
        <v>Abaixo do limite</v>
      </c>
    </row>
    <row r="1060" spans="3:13" x14ac:dyDescent="0.25">
      <c r="C1060" s="45">
        <v>0.72299999999999998</v>
      </c>
      <c r="D1060" s="45">
        <v>23061.55</v>
      </c>
      <c r="K1060" s="45">
        <v>0.55300000000000005</v>
      </c>
      <c r="L1060" s="52">
        <v>8027.18</v>
      </c>
      <c r="M1060" s="50" t="str">
        <f t="shared" si="16"/>
        <v>Abaixo do limite</v>
      </c>
    </row>
    <row r="1061" spans="3:13" x14ac:dyDescent="0.25">
      <c r="C1061" s="44">
        <v>0.70099999999999996</v>
      </c>
      <c r="D1061" s="44">
        <v>20541.939999999999</v>
      </c>
      <c r="K1061" s="44">
        <v>0.57699999999999996</v>
      </c>
      <c r="L1061" s="51">
        <v>8027.25</v>
      </c>
      <c r="M1061" s="50" t="str">
        <f t="shared" si="16"/>
        <v>Abaixo do limite</v>
      </c>
    </row>
    <row r="1062" spans="3:13" x14ac:dyDescent="0.25">
      <c r="C1062" s="45">
        <v>0.61899999999999999</v>
      </c>
      <c r="D1062" s="45">
        <v>10949.06</v>
      </c>
      <c r="K1062" s="45">
        <v>0.57099999999999995</v>
      </c>
      <c r="L1062" s="52">
        <v>8028.9</v>
      </c>
      <c r="M1062" s="50" t="str">
        <f t="shared" si="16"/>
        <v>Abaixo do limite</v>
      </c>
    </row>
    <row r="1063" spans="3:13" x14ac:dyDescent="0.25">
      <c r="C1063" s="44">
        <v>0.73499999999999999</v>
      </c>
      <c r="D1063" s="44">
        <v>22544.45</v>
      </c>
      <c r="K1063" s="44">
        <v>0.54300000000000004</v>
      </c>
      <c r="L1063" s="51">
        <v>8029.51</v>
      </c>
      <c r="M1063" s="50" t="str">
        <f t="shared" si="16"/>
        <v>Abaixo do limite</v>
      </c>
    </row>
    <row r="1064" spans="3:13" x14ac:dyDescent="0.25">
      <c r="C1064" s="45">
        <v>0.72799999999999998</v>
      </c>
      <c r="D1064" s="45">
        <v>45556.58</v>
      </c>
      <c r="K1064" s="44">
        <v>0.58199999999999996</v>
      </c>
      <c r="L1064" s="51">
        <v>8030.27</v>
      </c>
      <c r="M1064" s="50" t="str">
        <f t="shared" si="16"/>
        <v>Abaixo do limite</v>
      </c>
    </row>
    <row r="1065" spans="3:13" x14ac:dyDescent="0.25">
      <c r="C1065" s="44">
        <v>0.628</v>
      </c>
      <c r="D1065" s="44">
        <v>8612.32</v>
      </c>
      <c r="K1065" s="45">
        <v>0.53700000000000003</v>
      </c>
      <c r="L1065" s="52">
        <v>8031.27</v>
      </c>
      <c r="M1065" s="50" t="str">
        <f t="shared" si="16"/>
        <v>Abaixo do limite</v>
      </c>
    </row>
    <row r="1066" spans="3:13" x14ac:dyDescent="0.25">
      <c r="C1066" s="45">
        <v>0.64500000000000002</v>
      </c>
      <c r="D1066" s="45">
        <v>9656.9699999999993</v>
      </c>
      <c r="K1066" s="45">
        <v>0.58699999999999997</v>
      </c>
      <c r="L1066" s="52">
        <v>8036.87</v>
      </c>
      <c r="M1066" s="50" t="str">
        <f t="shared" si="16"/>
        <v>Abaixo do limite</v>
      </c>
    </row>
    <row r="1067" spans="3:13" x14ac:dyDescent="0.25">
      <c r="C1067" s="44">
        <v>0.71099999999999997</v>
      </c>
      <c r="D1067" s="44">
        <v>26537.52</v>
      </c>
      <c r="K1067" s="45">
        <v>0.54300000000000004</v>
      </c>
      <c r="L1067" s="52">
        <v>8037.47</v>
      </c>
      <c r="M1067" s="50" t="str">
        <f t="shared" si="16"/>
        <v>Abaixo do limite</v>
      </c>
    </row>
    <row r="1068" spans="3:13" x14ac:dyDescent="0.25">
      <c r="C1068" s="45">
        <v>0.64400000000000002</v>
      </c>
      <c r="D1068" s="45">
        <v>12923.12</v>
      </c>
      <c r="K1068" s="44">
        <v>0.61899999999999999</v>
      </c>
      <c r="L1068" s="51">
        <v>8038.65</v>
      </c>
      <c r="M1068" s="50" t="str">
        <f t="shared" si="16"/>
        <v>Abaixo do limite</v>
      </c>
    </row>
    <row r="1069" spans="3:13" x14ac:dyDescent="0.25">
      <c r="C1069" s="44">
        <v>0.76900000000000002</v>
      </c>
      <c r="D1069" s="44">
        <v>14456.43</v>
      </c>
      <c r="K1069" s="44">
        <v>0.63600000000000001</v>
      </c>
      <c r="L1069" s="51">
        <v>8039.36</v>
      </c>
      <c r="M1069" s="50" t="str">
        <f t="shared" si="16"/>
        <v>Abaixo do limite</v>
      </c>
    </row>
    <row r="1070" spans="3:13" x14ac:dyDescent="0.25">
      <c r="C1070" s="45">
        <v>0.74099999999999999</v>
      </c>
      <c r="D1070" s="45">
        <v>18178.82</v>
      </c>
      <c r="K1070" s="45">
        <v>0.60699999999999998</v>
      </c>
      <c r="L1070" s="52">
        <v>8039.44</v>
      </c>
      <c r="M1070" s="50" t="str">
        <f t="shared" si="16"/>
        <v>Abaixo do limite</v>
      </c>
    </row>
    <row r="1071" spans="3:13" x14ac:dyDescent="0.25">
      <c r="C1071" s="44">
        <v>0.71</v>
      </c>
      <c r="D1071" s="44">
        <v>28048.9</v>
      </c>
      <c r="K1071" s="45">
        <v>0.51100000000000001</v>
      </c>
      <c r="L1071" s="52">
        <v>8045.02</v>
      </c>
      <c r="M1071" s="50" t="str">
        <f t="shared" si="16"/>
        <v>Abaixo do limite</v>
      </c>
    </row>
    <row r="1072" spans="3:13" x14ac:dyDescent="0.25">
      <c r="C1072" s="45">
        <v>0.60399999999999998</v>
      </c>
      <c r="D1072" s="45">
        <v>13027.29</v>
      </c>
      <c r="K1072" s="44">
        <v>0.54600000000000004</v>
      </c>
      <c r="L1072" s="51">
        <v>8045.7</v>
      </c>
      <c r="M1072" s="50" t="str">
        <f t="shared" si="16"/>
        <v>Abaixo do limite</v>
      </c>
    </row>
    <row r="1073" spans="3:13" x14ac:dyDescent="0.25">
      <c r="C1073" s="44">
        <v>0.71799999999999997</v>
      </c>
      <c r="D1073" s="44">
        <v>20781.89</v>
      </c>
      <c r="K1073" s="44">
        <v>0.55000000000000004</v>
      </c>
      <c r="L1073" s="51">
        <v>8046.53</v>
      </c>
      <c r="M1073" s="50" t="str">
        <f t="shared" si="16"/>
        <v>Abaixo do limite</v>
      </c>
    </row>
    <row r="1074" spans="3:13" x14ac:dyDescent="0.25">
      <c r="C1074" s="45">
        <v>0.58699999999999997</v>
      </c>
      <c r="D1074" s="45">
        <v>8014.17</v>
      </c>
      <c r="K1074" s="45">
        <v>0.56999999999999995</v>
      </c>
      <c r="L1074" s="52">
        <v>8049.85</v>
      </c>
      <c r="M1074" s="50" t="str">
        <f t="shared" si="16"/>
        <v>Abaixo do limite</v>
      </c>
    </row>
    <row r="1075" spans="3:13" x14ac:dyDescent="0.25">
      <c r="C1075" s="44">
        <v>0.69199999999999995</v>
      </c>
      <c r="D1075" s="44">
        <v>19262.599999999999</v>
      </c>
      <c r="K1075" s="45">
        <v>0.58299999999999996</v>
      </c>
      <c r="L1075" s="52">
        <v>8051.18</v>
      </c>
      <c r="M1075" s="50" t="str">
        <f t="shared" si="16"/>
        <v>Abaixo do limite</v>
      </c>
    </row>
    <row r="1076" spans="3:13" x14ac:dyDescent="0.25">
      <c r="C1076" s="45">
        <v>0.69599999999999995</v>
      </c>
      <c r="D1076" s="45">
        <v>19017.93</v>
      </c>
      <c r="K1076" s="44">
        <v>0.55300000000000005</v>
      </c>
      <c r="L1076" s="51">
        <v>8051.62</v>
      </c>
      <c r="M1076" s="50" t="str">
        <f t="shared" si="16"/>
        <v>Abaixo do limite</v>
      </c>
    </row>
    <row r="1077" spans="3:13" x14ac:dyDescent="0.25">
      <c r="C1077" s="44">
        <v>0.59499999999999997</v>
      </c>
      <c r="D1077" s="44">
        <v>10276.68</v>
      </c>
      <c r="K1077" s="45">
        <v>0.58299999999999996</v>
      </c>
      <c r="L1077" s="52">
        <v>8052.99</v>
      </c>
      <c r="M1077" s="50" t="str">
        <f t="shared" si="16"/>
        <v>Abaixo do limite</v>
      </c>
    </row>
    <row r="1078" spans="3:13" x14ac:dyDescent="0.25">
      <c r="C1078" s="45">
        <v>0.68300000000000005</v>
      </c>
      <c r="D1078" s="45">
        <v>25480.86</v>
      </c>
      <c r="K1078" s="44">
        <v>0.54100000000000004</v>
      </c>
      <c r="L1078" s="51">
        <v>8054.11</v>
      </c>
      <c r="M1078" s="50" t="str">
        <f t="shared" si="16"/>
        <v>Abaixo do limite</v>
      </c>
    </row>
    <row r="1079" spans="3:13" x14ac:dyDescent="0.25">
      <c r="C1079" s="44">
        <v>0.63600000000000001</v>
      </c>
      <c r="D1079" s="44">
        <v>20473.3</v>
      </c>
      <c r="K1079" s="45">
        <v>0.57499999999999996</v>
      </c>
      <c r="L1079" s="52">
        <v>8056.52</v>
      </c>
      <c r="M1079" s="50" t="str">
        <f t="shared" si="16"/>
        <v>Abaixo do limite</v>
      </c>
    </row>
    <row r="1080" spans="3:13" x14ac:dyDescent="0.25">
      <c r="C1080" s="45">
        <v>0.71499999999999997</v>
      </c>
      <c r="D1080" s="45">
        <v>28749.51</v>
      </c>
      <c r="K1080" s="45">
        <v>0.55700000000000005</v>
      </c>
      <c r="L1080" s="52">
        <v>8065.12</v>
      </c>
      <c r="M1080" s="50" t="str">
        <f t="shared" si="16"/>
        <v>Abaixo do limite</v>
      </c>
    </row>
    <row r="1081" spans="3:13" x14ac:dyDescent="0.25">
      <c r="C1081" s="44">
        <v>0.56299999999999994</v>
      </c>
      <c r="D1081" s="44">
        <v>10561.14</v>
      </c>
      <c r="K1081" s="45">
        <v>0.51500000000000001</v>
      </c>
      <c r="L1081" s="52">
        <v>8066.71</v>
      </c>
      <c r="M1081" s="50" t="str">
        <f t="shared" si="16"/>
        <v>Abaixo do limite</v>
      </c>
    </row>
    <row r="1082" spans="3:13" x14ac:dyDescent="0.25">
      <c r="C1082" s="45">
        <v>0.71899999999999997</v>
      </c>
      <c r="D1082" s="45">
        <v>24575.119999999999</v>
      </c>
      <c r="K1082" s="45">
        <v>0.52900000000000003</v>
      </c>
      <c r="L1082" s="52">
        <v>8072.36</v>
      </c>
      <c r="M1082" s="50" t="str">
        <f t="shared" si="16"/>
        <v>Abaixo do limite</v>
      </c>
    </row>
    <row r="1083" spans="3:13" x14ac:dyDescent="0.25">
      <c r="C1083" s="44">
        <v>0.66200000000000003</v>
      </c>
      <c r="D1083" s="44">
        <v>12962.25</v>
      </c>
      <c r="K1083" s="45">
        <v>0.57699999999999996</v>
      </c>
      <c r="L1083" s="52">
        <v>8072.99</v>
      </c>
      <c r="M1083" s="50" t="str">
        <f t="shared" si="16"/>
        <v>Abaixo do limite</v>
      </c>
    </row>
    <row r="1084" spans="3:13" x14ac:dyDescent="0.25">
      <c r="C1084" s="45">
        <v>0.83499999999999996</v>
      </c>
      <c r="D1084" s="45">
        <v>72125.210000000006</v>
      </c>
      <c r="K1084" s="45">
        <v>0.65900000000000003</v>
      </c>
      <c r="L1084" s="52">
        <v>8074.58</v>
      </c>
      <c r="M1084" s="50" t="str">
        <f t="shared" si="16"/>
        <v>Abaixo do limite</v>
      </c>
    </row>
    <row r="1085" spans="3:13" x14ac:dyDescent="0.25">
      <c r="C1085" s="44">
        <v>0.68400000000000005</v>
      </c>
      <c r="D1085" s="44">
        <v>24040.05</v>
      </c>
      <c r="K1085" s="45">
        <v>0.55100000000000005</v>
      </c>
      <c r="L1085" s="52">
        <v>8078.2</v>
      </c>
      <c r="M1085" s="50" t="str">
        <f t="shared" si="16"/>
        <v>Abaixo do limite</v>
      </c>
    </row>
    <row r="1086" spans="3:13" x14ac:dyDescent="0.25">
      <c r="C1086" s="45">
        <v>0.65</v>
      </c>
      <c r="D1086" s="45">
        <v>21269.62</v>
      </c>
      <c r="K1086" s="45">
        <v>0.55000000000000004</v>
      </c>
      <c r="L1086" s="52">
        <v>8078.31</v>
      </c>
      <c r="M1086" s="50" t="str">
        <f t="shared" si="16"/>
        <v>Abaixo do limite</v>
      </c>
    </row>
    <row r="1087" spans="3:13" x14ac:dyDescent="0.25">
      <c r="C1087" s="44">
        <v>0.59199999999999997</v>
      </c>
      <c r="D1087" s="44">
        <v>11316.65</v>
      </c>
      <c r="K1087" s="44">
        <v>0.53600000000000003</v>
      </c>
      <c r="L1087" s="51">
        <v>8078.41</v>
      </c>
      <c r="M1087" s="50" t="str">
        <f t="shared" si="16"/>
        <v>Abaixo do limite</v>
      </c>
    </row>
    <row r="1088" spans="3:13" x14ac:dyDescent="0.25">
      <c r="C1088" s="45">
        <v>0.64700000000000002</v>
      </c>
      <c r="D1088" s="45">
        <v>17891.330000000002</v>
      </c>
      <c r="K1088" s="44">
        <v>0.57999999999999996</v>
      </c>
      <c r="L1088" s="51">
        <v>8079.28</v>
      </c>
      <c r="M1088" s="50" t="str">
        <f t="shared" si="16"/>
        <v>Abaixo do limite</v>
      </c>
    </row>
    <row r="1089" spans="3:13" x14ac:dyDescent="0.25">
      <c r="C1089" s="44">
        <v>0.73799999999999999</v>
      </c>
      <c r="D1089" s="44">
        <v>27770.45</v>
      </c>
      <c r="K1089" s="44">
        <v>0.59499999999999997</v>
      </c>
      <c r="L1089" s="51">
        <v>8082.46</v>
      </c>
      <c r="M1089" s="50" t="str">
        <f t="shared" si="16"/>
        <v>Abaixo do limite</v>
      </c>
    </row>
    <row r="1090" spans="3:13" x14ac:dyDescent="0.25">
      <c r="C1090" s="45">
        <v>0.69599999999999995</v>
      </c>
      <c r="D1090" s="45">
        <v>21669.79</v>
      </c>
      <c r="K1090" s="44">
        <v>0.60599999999999998</v>
      </c>
      <c r="L1090" s="51">
        <v>8082.58</v>
      </c>
      <c r="M1090" s="50" t="str">
        <f t="shared" si="16"/>
        <v>Abaixo do limite</v>
      </c>
    </row>
    <row r="1091" spans="3:13" x14ac:dyDescent="0.25">
      <c r="C1091" s="44">
        <v>0.72599999999999998</v>
      </c>
      <c r="D1091" s="44">
        <v>52118.86</v>
      </c>
      <c r="K1091" s="44">
        <v>0.58699999999999997</v>
      </c>
      <c r="L1091" s="51">
        <v>8083.5</v>
      </c>
      <c r="M1091" s="50" t="str">
        <f t="shared" si="16"/>
        <v>Abaixo do limite</v>
      </c>
    </row>
    <row r="1092" spans="3:13" x14ac:dyDescent="0.25">
      <c r="C1092" s="45">
        <v>0.55100000000000005</v>
      </c>
      <c r="D1092" s="45">
        <v>16122.52</v>
      </c>
      <c r="K1092" s="44">
        <v>0.54300000000000004</v>
      </c>
      <c r="L1092" s="51">
        <v>8085.71</v>
      </c>
      <c r="M1092" s="50" t="str">
        <f t="shared" si="16"/>
        <v>Abaixo do limite</v>
      </c>
    </row>
    <row r="1093" spans="3:13" x14ac:dyDescent="0.25">
      <c r="C1093" s="44">
        <v>0.73499999999999999</v>
      </c>
      <c r="D1093" s="44">
        <v>118552.79</v>
      </c>
      <c r="K1093" s="44">
        <v>0.54300000000000004</v>
      </c>
      <c r="L1093" s="51">
        <v>8089.38</v>
      </c>
      <c r="M1093" s="50" t="str">
        <f t="shared" si="16"/>
        <v>Abaixo do limite</v>
      </c>
    </row>
    <row r="1094" spans="3:13" x14ac:dyDescent="0.25">
      <c r="C1094" s="45">
        <v>0.71899999999999997</v>
      </c>
      <c r="D1094" s="45">
        <v>25487.599999999999</v>
      </c>
      <c r="K1094" s="44">
        <v>0.54900000000000004</v>
      </c>
      <c r="L1094" s="51">
        <v>8089.98</v>
      </c>
      <c r="M1094" s="50" t="str">
        <f t="shared" si="16"/>
        <v>Abaixo do limite</v>
      </c>
    </row>
    <row r="1095" spans="3:13" x14ac:dyDescent="0.25">
      <c r="C1095" s="44">
        <v>0.67300000000000004</v>
      </c>
      <c r="D1095" s="44">
        <v>13670.46</v>
      </c>
      <c r="K1095" s="45">
        <v>0.56399999999999995</v>
      </c>
      <c r="L1095" s="52">
        <v>8096.15</v>
      </c>
      <c r="M1095" s="50" t="str">
        <f t="shared" si="16"/>
        <v>Abaixo do limite</v>
      </c>
    </row>
    <row r="1096" spans="3:13" x14ac:dyDescent="0.25">
      <c r="C1096" s="45">
        <v>0.71399999999999997</v>
      </c>
      <c r="D1096" s="45">
        <v>54956.68</v>
      </c>
      <c r="K1096" s="45">
        <v>0.67100000000000004</v>
      </c>
      <c r="L1096" s="52">
        <v>8096.93</v>
      </c>
      <c r="M1096" s="50" t="str">
        <f t="shared" si="16"/>
        <v>Abaixo do limite</v>
      </c>
    </row>
    <row r="1097" spans="3:13" x14ac:dyDescent="0.25">
      <c r="C1097" s="44">
        <v>0.68</v>
      </c>
      <c r="D1097" s="44">
        <v>13067.33</v>
      </c>
      <c r="K1097" s="44">
        <v>0.56100000000000005</v>
      </c>
      <c r="L1097" s="51">
        <v>8098.53</v>
      </c>
      <c r="M1097" s="50" t="str">
        <f t="shared" si="16"/>
        <v>Abaixo do limite</v>
      </c>
    </row>
    <row r="1098" spans="3:13" x14ac:dyDescent="0.25">
      <c r="C1098" s="45">
        <v>0.67700000000000005</v>
      </c>
      <c r="D1098" s="45">
        <v>56085.51</v>
      </c>
      <c r="K1098" s="44">
        <v>0.57799999999999996</v>
      </c>
      <c r="L1098" s="51">
        <v>8099.49</v>
      </c>
      <c r="M1098" s="50" t="str">
        <f t="shared" si="16"/>
        <v>Abaixo do limite</v>
      </c>
    </row>
    <row r="1099" spans="3:13" x14ac:dyDescent="0.25">
      <c r="C1099" s="44">
        <v>0.70399999999999996</v>
      </c>
      <c r="D1099" s="44">
        <v>26394.01</v>
      </c>
      <c r="K1099" s="45">
        <v>0.54800000000000004</v>
      </c>
      <c r="L1099" s="52">
        <v>8102.74</v>
      </c>
      <c r="M1099" s="50" t="str">
        <f t="shared" si="16"/>
        <v>Abaixo do limite</v>
      </c>
    </row>
    <row r="1100" spans="3:13" x14ac:dyDescent="0.25">
      <c r="C1100" s="45">
        <v>0.755</v>
      </c>
      <c r="D1100" s="45">
        <v>60604.23</v>
      </c>
      <c r="K1100" s="45">
        <v>0.57799999999999996</v>
      </c>
      <c r="L1100" s="52">
        <v>8103.52</v>
      </c>
      <c r="M1100" s="50" t="str">
        <f t="shared" si="16"/>
        <v>Abaixo do limite</v>
      </c>
    </row>
    <row r="1101" spans="3:13" x14ac:dyDescent="0.25">
      <c r="C1101" s="44">
        <v>0.629</v>
      </c>
      <c r="D1101" s="44">
        <v>14321.19</v>
      </c>
      <c r="K1101" s="44">
        <v>0.59</v>
      </c>
      <c r="L1101" s="51">
        <v>8105.85</v>
      </c>
      <c r="M1101" s="50" t="str">
        <f t="shared" si="16"/>
        <v>Abaixo do limite</v>
      </c>
    </row>
    <row r="1102" spans="3:13" x14ac:dyDescent="0.25">
      <c r="C1102" s="45">
        <v>0.71099999999999997</v>
      </c>
      <c r="D1102" s="45">
        <v>25990.45</v>
      </c>
      <c r="K1102" s="44">
        <v>0.59599999999999997</v>
      </c>
      <c r="L1102" s="51">
        <v>8108.49</v>
      </c>
      <c r="M1102" s="50" t="str">
        <f t="shared" si="16"/>
        <v>Abaixo do limite</v>
      </c>
    </row>
    <row r="1103" spans="3:13" x14ac:dyDescent="0.25">
      <c r="C1103" s="44">
        <v>0.625</v>
      </c>
      <c r="D1103" s="44">
        <v>9785.07</v>
      </c>
      <c r="K1103" s="45">
        <v>0.60799999999999998</v>
      </c>
      <c r="L1103" s="52">
        <v>8110.8</v>
      </c>
      <c r="M1103" s="50" t="str">
        <f t="shared" si="16"/>
        <v>Abaixo do limite</v>
      </c>
    </row>
    <row r="1104" spans="3:13" x14ac:dyDescent="0.25">
      <c r="C1104" s="45">
        <v>0.69699999999999995</v>
      </c>
      <c r="D1104" s="45">
        <v>25374.17</v>
      </c>
      <c r="K1104" s="44">
        <v>0.55200000000000005</v>
      </c>
      <c r="L1104" s="51">
        <v>8112.71</v>
      </c>
      <c r="M1104" s="50" t="str">
        <f t="shared" si="16"/>
        <v>Abaixo do limite</v>
      </c>
    </row>
    <row r="1105" spans="3:13" x14ac:dyDescent="0.25">
      <c r="C1105" s="44">
        <v>0.56499999999999995</v>
      </c>
      <c r="D1105" s="44">
        <v>9913.2099999999991</v>
      </c>
      <c r="K1105" s="45">
        <v>0.56299999999999994</v>
      </c>
      <c r="L1105" s="52">
        <v>8115.21</v>
      </c>
      <c r="M1105" s="50" t="str">
        <f t="shared" si="16"/>
        <v>Abaixo do limite</v>
      </c>
    </row>
    <row r="1106" spans="3:13" x14ac:dyDescent="0.25">
      <c r="C1106" s="45">
        <v>0.69799999999999995</v>
      </c>
      <c r="D1106" s="45">
        <v>33791.65</v>
      </c>
      <c r="K1106" s="44">
        <v>0.57299999999999995</v>
      </c>
      <c r="L1106" s="51">
        <v>8120.47</v>
      </c>
      <c r="M1106" s="50" t="str">
        <f t="shared" si="16"/>
        <v>Abaixo do limite</v>
      </c>
    </row>
    <row r="1107" spans="3:13" x14ac:dyDescent="0.25">
      <c r="C1107" s="44">
        <v>0.746</v>
      </c>
      <c r="D1107" s="44">
        <v>28412.16</v>
      </c>
      <c r="K1107" s="45">
        <v>0.57899999999999996</v>
      </c>
      <c r="L1107" s="52">
        <v>8120.9</v>
      </c>
      <c r="M1107" s="50" t="str">
        <f t="shared" si="16"/>
        <v>Abaixo do limite</v>
      </c>
    </row>
    <row r="1108" spans="3:13" x14ac:dyDescent="0.25">
      <c r="C1108" s="45">
        <v>0.629</v>
      </c>
      <c r="D1108" s="45">
        <v>9419.42</v>
      </c>
      <c r="K1108" s="45">
        <v>0.51600000000000001</v>
      </c>
      <c r="L1108" s="52">
        <v>8123.78</v>
      </c>
      <c r="M1108" s="50" t="str">
        <f t="shared" si="16"/>
        <v>Abaixo do limite</v>
      </c>
    </row>
    <row r="1109" spans="3:13" x14ac:dyDescent="0.25">
      <c r="C1109" s="44">
        <v>0.58099999999999996</v>
      </c>
      <c r="D1109" s="44">
        <v>11041.04</v>
      </c>
      <c r="K1109" s="45">
        <v>0.51200000000000001</v>
      </c>
      <c r="L1109" s="52">
        <v>8126.09</v>
      </c>
      <c r="M1109" s="50" t="str">
        <f t="shared" si="16"/>
        <v>Abaixo do limite</v>
      </c>
    </row>
    <row r="1110" spans="3:13" x14ac:dyDescent="0.25">
      <c r="C1110" s="45">
        <v>0.59499999999999997</v>
      </c>
      <c r="D1110" s="45">
        <v>8792.94</v>
      </c>
      <c r="K1110" s="45">
        <v>0.52400000000000002</v>
      </c>
      <c r="L1110" s="52">
        <v>8126.17</v>
      </c>
      <c r="M1110" s="50" t="str">
        <f t="shared" si="16"/>
        <v>Abaixo do limite</v>
      </c>
    </row>
    <row r="1111" spans="3:13" x14ac:dyDescent="0.25">
      <c r="C1111" s="44">
        <v>0.61499999999999999</v>
      </c>
      <c r="D1111" s="44">
        <v>14941.95</v>
      </c>
      <c r="K1111" s="45">
        <v>0.53900000000000003</v>
      </c>
      <c r="L1111" s="52">
        <v>8131.9</v>
      </c>
      <c r="M1111" s="50" t="str">
        <f t="shared" si="16"/>
        <v>Abaixo do limite</v>
      </c>
    </row>
    <row r="1112" spans="3:13" x14ac:dyDescent="0.25">
      <c r="C1112" s="45">
        <v>0.70399999999999996</v>
      </c>
      <c r="D1112" s="45">
        <v>32119.07</v>
      </c>
      <c r="K1112" s="45">
        <v>0.57699999999999996</v>
      </c>
      <c r="L1112" s="52">
        <v>8144.83</v>
      </c>
      <c r="M1112" s="50" t="str">
        <f t="shared" si="16"/>
        <v>Abaixo do limite</v>
      </c>
    </row>
    <row r="1113" spans="3:13" x14ac:dyDescent="0.25">
      <c r="C1113" s="44">
        <v>0.67600000000000005</v>
      </c>
      <c r="D1113" s="44">
        <v>16410.55</v>
      </c>
      <c r="K1113" s="45">
        <v>0.56599999999999995</v>
      </c>
      <c r="L1113" s="52">
        <v>8147.72</v>
      </c>
      <c r="M1113" s="50" t="str">
        <f t="shared" si="16"/>
        <v>Abaixo do limite</v>
      </c>
    </row>
    <row r="1114" spans="3:13" x14ac:dyDescent="0.25">
      <c r="C1114" s="45">
        <v>0.68600000000000005</v>
      </c>
      <c r="D1114" s="45">
        <v>20751.849999999999</v>
      </c>
      <c r="K1114" s="44">
        <v>0.55400000000000005</v>
      </c>
      <c r="L1114" s="51">
        <v>8150.34</v>
      </c>
      <c r="M1114" s="50" t="str">
        <f t="shared" si="16"/>
        <v>Abaixo do limite</v>
      </c>
    </row>
    <row r="1115" spans="3:13" x14ac:dyDescent="0.25">
      <c r="C1115" s="44">
        <v>0.77300000000000002</v>
      </c>
      <c r="D1115" s="44">
        <v>71101.06</v>
      </c>
      <c r="K1115" s="45">
        <v>0.51600000000000001</v>
      </c>
      <c r="L1115" s="52">
        <v>8152.96</v>
      </c>
      <c r="M1115" s="50" t="str">
        <f t="shared" si="16"/>
        <v>Abaixo do limite</v>
      </c>
    </row>
    <row r="1116" spans="3:13" x14ac:dyDescent="0.25">
      <c r="C1116" s="45">
        <v>0.64800000000000002</v>
      </c>
      <c r="D1116" s="45">
        <v>13263.8</v>
      </c>
      <c r="K1116" s="44">
        <v>0.56399999999999995</v>
      </c>
      <c r="L1116" s="51">
        <v>8153.86</v>
      </c>
      <c r="M1116" s="50" t="str">
        <f t="shared" si="16"/>
        <v>Abaixo do limite</v>
      </c>
    </row>
    <row r="1117" spans="3:13" x14ac:dyDescent="0.25">
      <c r="C1117" s="44">
        <v>0.627</v>
      </c>
      <c r="D1117" s="44">
        <v>21761.11</v>
      </c>
      <c r="K1117" s="44">
        <v>0.57299999999999995</v>
      </c>
      <c r="L1117" s="51">
        <v>8154.16</v>
      </c>
      <c r="M1117" s="50" t="str">
        <f t="shared" si="16"/>
        <v>Abaixo do limite</v>
      </c>
    </row>
    <row r="1118" spans="3:13" x14ac:dyDescent="0.25">
      <c r="C1118" s="45">
        <v>0.68400000000000005</v>
      </c>
      <c r="D1118" s="45">
        <v>17968.98</v>
      </c>
      <c r="K1118" s="44">
        <v>0.61099999999999999</v>
      </c>
      <c r="L1118" s="51">
        <v>8154.17</v>
      </c>
      <c r="M1118" s="50" t="str">
        <f t="shared" si="16"/>
        <v>Abaixo do limite</v>
      </c>
    </row>
    <row r="1119" spans="3:13" x14ac:dyDescent="0.25">
      <c r="C1119" s="44">
        <v>0.75600000000000001</v>
      </c>
      <c r="D1119" s="44">
        <v>121806.46</v>
      </c>
      <c r="K1119" s="45">
        <v>0.57499999999999996</v>
      </c>
      <c r="L1119" s="52">
        <v>8163.64</v>
      </c>
      <c r="M1119" s="50" t="str">
        <f t="shared" ref="M1119:M1182" si="17">IF(L1119&lt;$L$29,"Abaixo do limite","")</f>
        <v>Abaixo do limite</v>
      </c>
    </row>
    <row r="1120" spans="3:13" x14ac:dyDescent="0.25">
      <c r="C1120" s="45">
        <v>0.56100000000000005</v>
      </c>
      <c r="D1120" s="45">
        <v>7309.94</v>
      </c>
      <c r="K1120" s="45">
        <v>0.56299999999999994</v>
      </c>
      <c r="L1120" s="52">
        <v>8174.12</v>
      </c>
      <c r="M1120" s="50" t="str">
        <f t="shared" si="17"/>
        <v>Abaixo do limite</v>
      </c>
    </row>
    <row r="1121" spans="3:13" x14ac:dyDescent="0.25">
      <c r="C1121" s="44">
        <v>0.67300000000000004</v>
      </c>
      <c r="D1121" s="44">
        <v>14528.11</v>
      </c>
      <c r="K1121" s="44">
        <v>0.624</v>
      </c>
      <c r="L1121" s="51">
        <v>8175.66</v>
      </c>
      <c r="M1121" s="50" t="str">
        <f t="shared" si="17"/>
        <v>Abaixo do limite</v>
      </c>
    </row>
    <row r="1122" spans="3:13" x14ac:dyDescent="0.25">
      <c r="C1122" s="45">
        <v>0.60699999999999998</v>
      </c>
      <c r="D1122" s="45">
        <v>9992.19</v>
      </c>
      <c r="K1122" s="45">
        <v>0.58499999999999996</v>
      </c>
      <c r="L1122" s="52">
        <v>8176.94</v>
      </c>
      <c r="M1122" s="50" t="str">
        <f t="shared" si="17"/>
        <v>Abaixo do limite</v>
      </c>
    </row>
    <row r="1123" spans="3:13" x14ac:dyDescent="0.25">
      <c r="C1123" s="44">
        <v>0.72</v>
      </c>
      <c r="D1123" s="44">
        <v>29862.240000000002</v>
      </c>
      <c r="K1123" s="45">
        <v>0.52700000000000002</v>
      </c>
      <c r="L1123" s="52">
        <v>8178</v>
      </c>
      <c r="M1123" s="50" t="str">
        <f t="shared" si="17"/>
        <v>Abaixo do limite</v>
      </c>
    </row>
    <row r="1124" spans="3:13" x14ac:dyDescent="0.25">
      <c r="C1124" s="45">
        <v>0.66400000000000003</v>
      </c>
      <c r="D1124" s="45">
        <v>20371.89</v>
      </c>
      <c r="K1124" s="45">
        <v>0.58599999999999997</v>
      </c>
      <c r="L1124" s="52">
        <v>8178.13</v>
      </c>
      <c r="M1124" s="50" t="str">
        <f t="shared" si="17"/>
        <v>Abaixo do limite</v>
      </c>
    </row>
    <row r="1125" spans="3:13" x14ac:dyDescent="0.25">
      <c r="C1125" s="44">
        <v>0.57899999999999996</v>
      </c>
      <c r="D1125" s="44">
        <v>8222.36</v>
      </c>
      <c r="K1125" s="44">
        <v>0.54400000000000004</v>
      </c>
      <c r="L1125" s="51">
        <v>8181.64</v>
      </c>
      <c r="M1125" s="50" t="str">
        <f t="shared" si="17"/>
        <v>Abaixo do limite</v>
      </c>
    </row>
    <row r="1126" spans="3:13" x14ac:dyDescent="0.25">
      <c r="C1126" s="45">
        <v>0.67800000000000005</v>
      </c>
      <c r="D1126" s="45">
        <v>14120.17</v>
      </c>
      <c r="K1126" s="45">
        <v>0.55300000000000005</v>
      </c>
      <c r="L1126" s="52">
        <v>8181.93</v>
      </c>
      <c r="M1126" s="50" t="str">
        <f t="shared" si="17"/>
        <v>Abaixo do limite</v>
      </c>
    </row>
    <row r="1127" spans="3:13" x14ac:dyDescent="0.25">
      <c r="C1127" s="44">
        <v>0.61099999999999999</v>
      </c>
      <c r="D1127" s="44">
        <v>10474.76</v>
      </c>
      <c r="K1127" s="44">
        <v>0.57899999999999996</v>
      </c>
      <c r="L1127" s="51">
        <v>8195.93</v>
      </c>
      <c r="M1127" s="50" t="str">
        <f t="shared" si="17"/>
        <v>Abaixo do limite</v>
      </c>
    </row>
    <row r="1128" spans="3:13" x14ac:dyDescent="0.25">
      <c r="C1128" s="45">
        <v>0.65900000000000003</v>
      </c>
      <c r="D1128" s="45">
        <v>17706.580000000002</v>
      </c>
      <c r="K1128" s="45">
        <v>0.61499999999999999</v>
      </c>
      <c r="L1128" s="52">
        <v>8196.42</v>
      </c>
      <c r="M1128" s="50" t="str">
        <f t="shared" si="17"/>
        <v>Abaixo do limite</v>
      </c>
    </row>
    <row r="1129" spans="3:13" x14ac:dyDescent="0.25">
      <c r="C1129" s="44">
        <v>0.72099999999999997</v>
      </c>
      <c r="D1129" s="44">
        <v>58912.77</v>
      </c>
      <c r="K1129" s="44">
        <v>0.51300000000000001</v>
      </c>
      <c r="L1129" s="51">
        <v>8197.7000000000007</v>
      </c>
      <c r="M1129" s="50" t="str">
        <f t="shared" si="17"/>
        <v>Abaixo do limite</v>
      </c>
    </row>
    <row r="1130" spans="3:13" x14ac:dyDescent="0.25">
      <c r="C1130" s="45">
        <v>0.753</v>
      </c>
      <c r="D1130" s="45">
        <v>32847.65</v>
      </c>
      <c r="K1130" s="45">
        <v>0.65100000000000002</v>
      </c>
      <c r="L1130" s="52">
        <v>8200.44</v>
      </c>
      <c r="M1130" s="50" t="str">
        <f t="shared" si="17"/>
        <v>Abaixo do limite</v>
      </c>
    </row>
    <row r="1131" spans="3:13" x14ac:dyDescent="0.25">
      <c r="C1131" s="44">
        <v>0.67900000000000005</v>
      </c>
      <c r="D1131" s="44">
        <v>14980.96</v>
      </c>
      <c r="K1131" s="45">
        <v>0.56100000000000005</v>
      </c>
      <c r="L1131" s="52">
        <v>8201.01</v>
      </c>
      <c r="M1131" s="50" t="str">
        <f t="shared" si="17"/>
        <v>Abaixo do limite</v>
      </c>
    </row>
    <row r="1132" spans="3:13" x14ac:dyDescent="0.25">
      <c r="C1132" s="45">
        <v>0.65800000000000003</v>
      </c>
      <c r="D1132" s="45">
        <v>12787.32</v>
      </c>
      <c r="K1132" s="44">
        <v>0.54200000000000004</v>
      </c>
      <c r="L1132" s="51">
        <v>8204.7900000000009</v>
      </c>
      <c r="M1132" s="50" t="str">
        <f t="shared" si="17"/>
        <v>Abaixo do limite</v>
      </c>
    </row>
    <row r="1133" spans="3:13" x14ac:dyDescent="0.25">
      <c r="C1133" s="44">
        <v>0.54600000000000004</v>
      </c>
      <c r="D1133" s="44">
        <v>7448.61</v>
      </c>
      <c r="K1133" s="45">
        <v>0.57299999999999995</v>
      </c>
      <c r="L1133" s="52">
        <v>8205.16</v>
      </c>
      <c r="M1133" s="50" t="str">
        <f t="shared" si="17"/>
        <v>Abaixo do limite</v>
      </c>
    </row>
    <row r="1134" spans="3:13" x14ac:dyDescent="0.25">
      <c r="C1134" s="45">
        <v>0.70099999999999996</v>
      </c>
      <c r="D1134" s="45">
        <v>34474.83</v>
      </c>
      <c r="K1134" s="45">
        <v>0.58399999999999996</v>
      </c>
      <c r="L1134" s="52">
        <v>8212.58</v>
      </c>
      <c r="M1134" s="50" t="str">
        <f t="shared" si="17"/>
        <v>Abaixo do limite</v>
      </c>
    </row>
    <row r="1135" spans="3:13" x14ac:dyDescent="0.25">
      <c r="C1135" s="44">
        <v>0.70599999999999996</v>
      </c>
      <c r="D1135" s="44">
        <v>23428.26</v>
      </c>
      <c r="K1135" s="45">
        <v>0.55900000000000005</v>
      </c>
      <c r="L1135" s="52">
        <v>8212.85</v>
      </c>
      <c r="M1135" s="50" t="str">
        <f t="shared" si="17"/>
        <v>Abaixo do limite</v>
      </c>
    </row>
    <row r="1136" spans="3:13" x14ac:dyDescent="0.25">
      <c r="C1136" s="45">
        <v>0.60599999999999998</v>
      </c>
      <c r="D1136" s="45">
        <v>10257.31</v>
      </c>
      <c r="K1136" s="45">
        <v>0.53100000000000003</v>
      </c>
      <c r="L1136" s="52">
        <v>8213.7099999999991</v>
      </c>
      <c r="M1136" s="50" t="str">
        <f t="shared" si="17"/>
        <v>Abaixo do limite</v>
      </c>
    </row>
    <row r="1137" spans="3:13" x14ac:dyDescent="0.25">
      <c r="C1137" s="44">
        <v>0.58499999999999996</v>
      </c>
      <c r="D1137" s="44">
        <v>6941.9</v>
      </c>
      <c r="K1137" s="45">
        <v>0.53400000000000003</v>
      </c>
      <c r="L1137" s="52">
        <v>8215.49</v>
      </c>
      <c r="M1137" s="50" t="str">
        <f t="shared" si="17"/>
        <v>Abaixo do limite</v>
      </c>
    </row>
    <row r="1138" spans="3:13" x14ac:dyDescent="0.25">
      <c r="C1138" s="45">
        <v>0.59099999999999997</v>
      </c>
      <c r="D1138" s="45">
        <v>11044.68</v>
      </c>
      <c r="K1138" s="44">
        <v>0.58499999999999996</v>
      </c>
      <c r="L1138" s="51">
        <v>8218.75</v>
      </c>
      <c r="M1138" s="50" t="str">
        <f t="shared" si="17"/>
        <v>Abaixo do limite</v>
      </c>
    </row>
    <row r="1139" spans="3:13" x14ac:dyDescent="0.25">
      <c r="C1139" s="44">
        <v>0.55900000000000005</v>
      </c>
      <c r="D1139" s="44">
        <v>7745.8</v>
      </c>
      <c r="K1139" s="44">
        <v>0.56000000000000005</v>
      </c>
      <c r="L1139" s="51">
        <v>8220.44</v>
      </c>
      <c r="M1139" s="50" t="str">
        <f t="shared" si="17"/>
        <v>Abaixo do limite</v>
      </c>
    </row>
    <row r="1140" spans="3:13" x14ac:dyDescent="0.25">
      <c r="C1140" s="45">
        <v>0.61299999999999999</v>
      </c>
      <c r="D1140" s="45">
        <v>13548.27</v>
      </c>
      <c r="K1140" s="44">
        <v>0.54500000000000004</v>
      </c>
      <c r="L1140" s="51">
        <v>8220.4599999999991</v>
      </c>
      <c r="M1140" s="50" t="str">
        <f t="shared" si="17"/>
        <v>Abaixo do limite</v>
      </c>
    </row>
    <row r="1141" spans="3:13" x14ac:dyDescent="0.25">
      <c r="C1141" s="44">
        <v>0.58299999999999996</v>
      </c>
      <c r="D1141" s="44">
        <v>15888.76</v>
      </c>
      <c r="K1141" s="44">
        <v>0.57899999999999996</v>
      </c>
      <c r="L1141" s="51">
        <v>8222.36</v>
      </c>
      <c r="M1141" s="50" t="str">
        <f t="shared" si="17"/>
        <v>Abaixo do limite</v>
      </c>
    </row>
    <row r="1142" spans="3:13" x14ac:dyDescent="0.25">
      <c r="C1142" s="45">
        <v>0.626</v>
      </c>
      <c r="D1142" s="45">
        <v>12864.08</v>
      </c>
      <c r="K1142" s="45">
        <v>0.55600000000000005</v>
      </c>
      <c r="L1142" s="52">
        <v>8228.56</v>
      </c>
      <c r="M1142" s="50" t="str">
        <f t="shared" si="17"/>
        <v>Abaixo do limite</v>
      </c>
    </row>
    <row r="1143" spans="3:13" x14ac:dyDescent="0.25">
      <c r="C1143" s="44">
        <v>0.7</v>
      </c>
      <c r="D1143" s="44">
        <v>14523.96</v>
      </c>
      <c r="K1143" s="44">
        <v>0.62</v>
      </c>
      <c r="L1143" s="51">
        <v>8233.76</v>
      </c>
      <c r="M1143" s="50" t="str">
        <f t="shared" si="17"/>
        <v>Abaixo do limite</v>
      </c>
    </row>
    <row r="1144" spans="3:13" x14ac:dyDescent="0.25">
      <c r="C1144" s="45">
        <v>0.71699999999999997</v>
      </c>
      <c r="D1144" s="45">
        <v>75311.86</v>
      </c>
      <c r="K1144" s="44">
        <v>0.54</v>
      </c>
      <c r="L1144" s="51">
        <v>8239.2900000000009</v>
      </c>
      <c r="M1144" s="50" t="str">
        <f t="shared" si="17"/>
        <v>Abaixo do limite</v>
      </c>
    </row>
    <row r="1145" spans="3:13" x14ac:dyDescent="0.25">
      <c r="C1145" s="44">
        <v>0.61699999999999999</v>
      </c>
      <c r="D1145" s="44">
        <v>11961.95</v>
      </c>
      <c r="K1145" s="44">
        <v>0.54500000000000004</v>
      </c>
      <c r="L1145" s="51">
        <v>8240.0300000000007</v>
      </c>
      <c r="M1145" s="50" t="str">
        <f t="shared" si="17"/>
        <v>Abaixo do limite</v>
      </c>
    </row>
    <row r="1146" spans="3:13" x14ac:dyDescent="0.25">
      <c r="C1146" s="45">
        <v>0.67700000000000005</v>
      </c>
      <c r="D1146" s="45">
        <v>17148.57</v>
      </c>
      <c r="K1146" s="45">
        <v>0.56899999999999995</v>
      </c>
      <c r="L1146" s="52">
        <v>8244.1200000000008</v>
      </c>
      <c r="M1146" s="50" t="str">
        <f t="shared" si="17"/>
        <v>Abaixo do limite</v>
      </c>
    </row>
    <row r="1147" spans="3:13" x14ac:dyDescent="0.25">
      <c r="C1147" s="44">
        <v>0.63700000000000001</v>
      </c>
      <c r="D1147" s="44">
        <v>8377.23</v>
      </c>
      <c r="K1147" s="44">
        <v>0.65100000000000002</v>
      </c>
      <c r="L1147" s="51">
        <v>8246</v>
      </c>
      <c r="M1147" s="50" t="str">
        <f t="shared" si="17"/>
        <v>Abaixo do limite</v>
      </c>
    </row>
    <row r="1148" spans="3:13" x14ac:dyDescent="0.25">
      <c r="C1148" s="45">
        <v>0.56799999999999995</v>
      </c>
      <c r="D1148" s="45">
        <v>20315.66</v>
      </c>
      <c r="K1148" s="44">
        <v>0.57499999999999996</v>
      </c>
      <c r="L1148" s="51">
        <v>8249.41</v>
      </c>
      <c r="M1148" s="50" t="str">
        <f t="shared" si="17"/>
        <v>Abaixo do limite</v>
      </c>
    </row>
    <row r="1149" spans="3:13" x14ac:dyDescent="0.25">
      <c r="C1149" s="44">
        <v>0.69399999999999995</v>
      </c>
      <c r="D1149" s="44">
        <v>12030.77</v>
      </c>
      <c r="K1149" s="45">
        <v>0.56599999999999995</v>
      </c>
      <c r="L1149" s="52">
        <v>8255.52</v>
      </c>
      <c r="M1149" s="50" t="str">
        <f t="shared" si="17"/>
        <v>Abaixo do limite</v>
      </c>
    </row>
    <row r="1150" spans="3:13" x14ac:dyDescent="0.25">
      <c r="C1150" s="45">
        <v>0.69199999999999995</v>
      </c>
      <c r="D1150" s="45">
        <v>19968.68</v>
      </c>
      <c r="K1150" s="45">
        <v>0.56999999999999995</v>
      </c>
      <c r="L1150" s="52">
        <v>8265.0300000000007</v>
      </c>
      <c r="M1150" s="50" t="str">
        <f t="shared" si="17"/>
        <v>Abaixo do limite</v>
      </c>
    </row>
    <row r="1151" spans="3:13" x14ac:dyDescent="0.25">
      <c r="C1151" s="44">
        <v>0.78100000000000003</v>
      </c>
      <c r="D1151" s="44">
        <v>41803.519999999997</v>
      </c>
      <c r="K1151" s="45">
        <v>0.59599999999999997</v>
      </c>
      <c r="L1151" s="52">
        <v>8266.86</v>
      </c>
      <c r="M1151" s="50" t="str">
        <f t="shared" si="17"/>
        <v>Abaixo do limite</v>
      </c>
    </row>
    <row r="1152" spans="3:13" x14ac:dyDescent="0.25">
      <c r="C1152" s="45">
        <v>0.69699999999999995</v>
      </c>
      <c r="D1152" s="45">
        <v>22567.32</v>
      </c>
      <c r="K1152" s="45">
        <v>0.58199999999999996</v>
      </c>
      <c r="L1152" s="52">
        <v>8267.5300000000007</v>
      </c>
      <c r="M1152" s="50" t="str">
        <f t="shared" si="17"/>
        <v>Abaixo do limite</v>
      </c>
    </row>
    <row r="1153" spans="3:13" x14ac:dyDescent="0.25">
      <c r="C1153" s="44">
        <v>0.64700000000000002</v>
      </c>
      <c r="D1153" s="44">
        <v>8510.85</v>
      </c>
      <c r="K1153" s="44">
        <v>0.58299999999999996</v>
      </c>
      <c r="L1153" s="51">
        <v>8268.1</v>
      </c>
      <c r="M1153" s="50" t="str">
        <f t="shared" si="17"/>
        <v>Abaixo do limite</v>
      </c>
    </row>
    <row r="1154" spans="3:13" x14ac:dyDescent="0.25">
      <c r="C1154" s="45">
        <v>0.71499999999999997</v>
      </c>
      <c r="D1154" s="45">
        <v>20966.88</v>
      </c>
      <c r="K1154" s="44">
        <v>0.56499999999999995</v>
      </c>
      <c r="L1154" s="51">
        <v>8268.2099999999991</v>
      </c>
      <c r="M1154" s="50" t="str">
        <f t="shared" si="17"/>
        <v>Abaixo do limite</v>
      </c>
    </row>
    <row r="1155" spans="3:13" x14ac:dyDescent="0.25">
      <c r="C1155" s="44">
        <v>0.68700000000000006</v>
      </c>
      <c r="D1155" s="44">
        <v>9022.7199999999993</v>
      </c>
      <c r="K1155" s="45">
        <v>0.55500000000000005</v>
      </c>
      <c r="L1155" s="52">
        <v>8268.9699999999993</v>
      </c>
      <c r="M1155" s="50" t="str">
        <f t="shared" si="17"/>
        <v>Abaixo do limite</v>
      </c>
    </row>
    <row r="1156" spans="3:13" x14ac:dyDescent="0.25">
      <c r="C1156" s="45">
        <v>0.71599999999999997</v>
      </c>
      <c r="D1156" s="45">
        <v>31782.25</v>
      </c>
      <c r="K1156" s="44">
        <v>0.53900000000000003</v>
      </c>
      <c r="L1156" s="51">
        <v>8270.01</v>
      </c>
      <c r="M1156" s="50" t="str">
        <f t="shared" si="17"/>
        <v>Abaixo do limite</v>
      </c>
    </row>
    <row r="1157" spans="3:13" x14ac:dyDescent="0.25">
      <c r="C1157" s="44">
        <v>0.69799999999999995</v>
      </c>
      <c r="D1157" s="44">
        <v>25189.53</v>
      </c>
      <c r="K1157" s="45">
        <v>0.52900000000000003</v>
      </c>
      <c r="L1157" s="52">
        <v>8276.2800000000007</v>
      </c>
      <c r="M1157" s="50" t="str">
        <f t="shared" si="17"/>
        <v>Abaixo do limite</v>
      </c>
    </row>
    <row r="1158" spans="3:13" x14ac:dyDescent="0.25">
      <c r="C1158" s="45">
        <v>0.753</v>
      </c>
      <c r="D1158" s="45">
        <v>40074.49</v>
      </c>
      <c r="K1158" s="44">
        <v>0.54800000000000004</v>
      </c>
      <c r="L1158" s="51">
        <v>8278.2800000000007</v>
      </c>
      <c r="M1158" s="50" t="str">
        <f t="shared" si="17"/>
        <v>Abaixo do limite</v>
      </c>
    </row>
    <row r="1159" spans="3:13" x14ac:dyDescent="0.25">
      <c r="C1159" s="44">
        <v>0.69699999999999995</v>
      </c>
      <c r="D1159" s="44">
        <v>19421.23</v>
      </c>
      <c r="K1159" s="44">
        <v>0.53900000000000003</v>
      </c>
      <c r="L1159" s="51">
        <v>8280.01</v>
      </c>
      <c r="M1159" s="50" t="str">
        <f t="shared" si="17"/>
        <v>Abaixo do limite</v>
      </c>
    </row>
    <row r="1160" spans="3:13" x14ac:dyDescent="0.25">
      <c r="C1160" s="45">
        <v>0.72399999999999998</v>
      </c>
      <c r="D1160" s="45">
        <v>16381.45</v>
      </c>
      <c r="K1160" s="44">
        <v>0.57999999999999996</v>
      </c>
      <c r="L1160" s="51">
        <v>8281.8700000000008</v>
      </c>
      <c r="M1160" s="50" t="str">
        <f t="shared" si="17"/>
        <v>Abaixo do limite</v>
      </c>
    </row>
    <row r="1161" spans="3:13" x14ac:dyDescent="0.25">
      <c r="C1161" s="44">
        <v>0.55300000000000005</v>
      </c>
      <c r="D1161" s="44">
        <v>6834.78</v>
      </c>
      <c r="K1161" s="44">
        <v>0.53</v>
      </c>
      <c r="L1161" s="51">
        <v>8284.1</v>
      </c>
      <c r="M1161" s="50" t="str">
        <f t="shared" si="17"/>
        <v>Abaixo do limite</v>
      </c>
    </row>
    <row r="1162" spans="3:13" x14ac:dyDescent="0.25">
      <c r="C1162" s="45">
        <v>0.73899999999999999</v>
      </c>
      <c r="D1162" s="45">
        <v>20660.810000000001</v>
      </c>
      <c r="K1162" s="44">
        <v>0.66400000000000003</v>
      </c>
      <c r="L1162" s="51">
        <v>8285.61</v>
      </c>
      <c r="M1162" s="50" t="str">
        <f t="shared" si="17"/>
        <v>Abaixo do limite</v>
      </c>
    </row>
    <row r="1163" spans="3:13" x14ac:dyDescent="0.25">
      <c r="C1163" s="44">
        <v>0.62</v>
      </c>
      <c r="D1163" s="44">
        <v>13045.51</v>
      </c>
      <c r="K1163" s="44">
        <v>0.60299999999999998</v>
      </c>
      <c r="L1163" s="51">
        <v>8300.7900000000009</v>
      </c>
      <c r="M1163" s="50" t="str">
        <f t="shared" si="17"/>
        <v>Abaixo do limite</v>
      </c>
    </row>
    <row r="1164" spans="3:13" x14ac:dyDescent="0.25">
      <c r="C1164" s="45">
        <v>0.69599999999999995</v>
      </c>
      <c r="D1164" s="45">
        <v>25328.959999999999</v>
      </c>
      <c r="K1164" s="44">
        <v>0.63</v>
      </c>
      <c r="L1164" s="51">
        <v>8301.15</v>
      </c>
      <c r="M1164" s="50" t="str">
        <f t="shared" si="17"/>
        <v>Abaixo do limite</v>
      </c>
    </row>
    <row r="1165" spans="3:13" x14ac:dyDescent="0.25">
      <c r="C1165" s="44">
        <v>0.70599999999999996</v>
      </c>
      <c r="D1165" s="44">
        <v>17224.14</v>
      </c>
      <c r="K1165" s="45">
        <v>0.54</v>
      </c>
      <c r="L1165" s="52">
        <v>8307.35</v>
      </c>
      <c r="M1165" s="50" t="str">
        <f t="shared" si="17"/>
        <v>Abaixo do limite</v>
      </c>
    </row>
    <row r="1166" spans="3:13" x14ac:dyDescent="0.25">
      <c r="C1166" s="45">
        <v>0.7</v>
      </c>
      <c r="D1166" s="45">
        <v>14349.1</v>
      </c>
      <c r="K1166" s="44">
        <v>0.53100000000000003</v>
      </c>
      <c r="L1166" s="51">
        <v>8309.58</v>
      </c>
      <c r="M1166" s="50" t="str">
        <f t="shared" si="17"/>
        <v>Abaixo do limite</v>
      </c>
    </row>
    <row r="1167" spans="3:13" x14ac:dyDescent="0.25">
      <c r="C1167" s="44">
        <v>0.58899999999999997</v>
      </c>
      <c r="D1167" s="44">
        <v>13207.15</v>
      </c>
      <c r="K1167" s="44">
        <v>0.57099999999999995</v>
      </c>
      <c r="L1167" s="51">
        <v>8309.69</v>
      </c>
      <c r="M1167" s="50" t="str">
        <f t="shared" si="17"/>
        <v>Abaixo do limite</v>
      </c>
    </row>
    <row r="1168" spans="3:13" x14ac:dyDescent="0.25">
      <c r="C1168" s="45">
        <v>0.58699999999999997</v>
      </c>
      <c r="D1168" s="45">
        <v>9342.24</v>
      </c>
      <c r="K1168" s="45">
        <v>0.60299999999999998</v>
      </c>
      <c r="L1168" s="52">
        <v>8309.7999999999993</v>
      </c>
      <c r="M1168" s="50" t="str">
        <f t="shared" si="17"/>
        <v>Abaixo do limite</v>
      </c>
    </row>
    <row r="1169" spans="3:13" x14ac:dyDescent="0.25">
      <c r="C1169" s="44">
        <v>0.56100000000000005</v>
      </c>
      <c r="D1169" s="44">
        <v>7611.16</v>
      </c>
      <c r="K1169" s="44">
        <v>0.55400000000000005</v>
      </c>
      <c r="L1169" s="51">
        <v>8310.08</v>
      </c>
      <c r="M1169" s="50" t="str">
        <f t="shared" si="17"/>
        <v>Abaixo do limite</v>
      </c>
    </row>
    <row r="1170" spans="3:13" x14ac:dyDescent="0.25">
      <c r="C1170" s="45">
        <v>0.72</v>
      </c>
      <c r="D1170" s="45">
        <v>26494.54</v>
      </c>
      <c r="K1170" s="44">
        <v>0.54800000000000004</v>
      </c>
      <c r="L1170" s="51">
        <v>8314.8700000000008</v>
      </c>
      <c r="M1170" s="50" t="str">
        <f t="shared" si="17"/>
        <v>Abaixo do limite</v>
      </c>
    </row>
    <row r="1171" spans="3:13" x14ac:dyDescent="0.25">
      <c r="C1171" s="44">
        <v>0.72499999999999998</v>
      </c>
      <c r="D1171" s="44">
        <v>34705.949999999997</v>
      </c>
      <c r="K1171" s="44">
        <v>0.56499999999999995</v>
      </c>
      <c r="L1171" s="51">
        <v>8318.56</v>
      </c>
      <c r="M1171" s="50" t="str">
        <f t="shared" si="17"/>
        <v>Abaixo do limite</v>
      </c>
    </row>
    <row r="1172" spans="3:13" x14ac:dyDescent="0.25">
      <c r="C1172" s="45">
        <v>0.67600000000000005</v>
      </c>
      <c r="D1172" s="45">
        <v>43288.69</v>
      </c>
      <c r="K1172" s="44">
        <v>0.64700000000000002</v>
      </c>
      <c r="L1172" s="51">
        <v>8320.5</v>
      </c>
      <c r="M1172" s="50" t="str">
        <f t="shared" si="17"/>
        <v>Abaixo do limite</v>
      </c>
    </row>
    <row r="1173" spans="3:13" x14ac:dyDescent="0.25">
      <c r="C1173" s="44">
        <v>0.67400000000000004</v>
      </c>
      <c r="D1173" s="44">
        <v>26666.26</v>
      </c>
      <c r="K1173" s="44">
        <v>0.51400000000000001</v>
      </c>
      <c r="L1173" s="51">
        <v>8321.89</v>
      </c>
      <c r="M1173" s="50" t="str">
        <f t="shared" si="17"/>
        <v>Abaixo do limite</v>
      </c>
    </row>
    <row r="1174" spans="3:13" x14ac:dyDescent="0.25">
      <c r="C1174" s="45">
        <v>0.65800000000000003</v>
      </c>
      <c r="D1174" s="45">
        <v>24476.1</v>
      </c>
      <c r="K1174" s="44">
        <v>0.59899999999999998</v>
      </c>
      <c r="L1174" s="51">
        <v>8327.81</v>
      </c>
      <c r="M1174" s="50" t="str">
        <f t="shared" si="17"/>
        <v>Abaixo do limite</v>
      </c>
    </row>
    <row r="1175" spans="3:13" x14ac:dyDescent="0.25">
      <c r="C1175" s="44">
        <v>0.71899999999999997</v>
      </c>
      <c r="D1175" s="44">
        <v>67015.87</v>
      </c>
      <c r="K1175" s="45">
        <v>0.57899999999999996</v>
      </c>
      <c r="L1175" s="52">
        <v>8328.67</v>
      </c>
      <c r="M1175" s="50" t="str">
        <f t="shared" si="17"/>
        <v>Abaixo do limite</v>
      </c>
    </row>
    <row r="1176" spans="3:13" x14ac:dyDescent="0.25">
      <c r="C1176" s="45">
        <v>0.72099999999999997</v>
      </c>
      <c r="D1176" s="45">
        <v>55186.5</v>
      </c>
      <c r="K1176" s="45">
        <v>0.56599999999999995</v>
      </c>
      <c r="L1176" s="52">
        <v>8329.1</v>
      </c>
      <c r="M1176" s="50" t="str">
        <f t="shared" si="17"/>
        <v>Abaixo do limite</v>
      </c>
    </row>
    <row r="1177" spans="3:13" x14ac:dyDescent="0.25">
      <c r="C1177" s="44">
        <v>0.73699999999999999</v>
      </c>
      <c r="D1177" s="44">
        <v>20913.11</v>
      </c>
      <c r="K1177" s="45">
        <v>0.57899999999999996</v>
      </c>
      <c r="L1177" s="52">
        <v>8330.69</v>
      </c>
      <c r="M1177" s="50" t="str">
        <f t="shared" si="17"/>
        <v>Abaixo do limite</v>
      </c>
    </row>
    <row r="1178" spans="3:13" x14ac:dyDescent="0.25">
      <c r="C1178" s="45">
        <v>0.57699999999999996</v>
      </c>
      <c r="D1178" s="45">
        <v>6356.68</v>
      </c>
      <c r="K1178" s="44">
        <v>0.49299999999999999</v>
      </c>
      <c r="L1178" s="51">
        <v>8333.33</v>
      </c>
      <c r="M1178" s="50" t="str">
        <f t="shared" si="17"/>
        <v>Abaixo do limite</v>
      </c>
    </row>
    <row r="1179" spans="3:13" x14ac:dyDescent="0.25">
      <c r="C1179" s="44">
        <v>0.67400000000000004</v>
      </c>
      <c r="D1179" s="44">
        <v>19640.77</v>
      </c>
      <c r="K1179" s="45">
        <v>0.59799999999999998</v>
      </c>
      <c r="L1179" s="52">
        <v>8335.82</v>
      </c>
      <c r="M1179" s="50" t="str">
        <f t="shared" si="17"/>
        <v>Abaixo do limite</v>
      </c>
    </row>
    <row r="1180" spans="3:13" x14ac:dyDescent="0.25">
      <c r="C1180" s="45">
        <v>0.65100000000000002</v>
      </c>
      <c r="D1180" s="45">
        <v>22968.76</v>
      </c>
      <c r="K1180" s="45">
        <v>0.57799999999999996</v>
      </c>
      <c r="L1180" s="52">
        <v>8343.82</v>
      </c>
      <c r="M1180" s="50" t="str">
        <f t="shared" si="17"/>
        <v>Abaixo do limite</v>
      </c>
    </row>
    <row r="1181" spans="3:13" x14ac:dyDescent="0.25">
      <c r="C1181" s="44">
        <v>0.67300000000000004</v>
      </c>
      <c r="D1181" s="44">
        <v>14103.95</v>
      </c>
      <c r="K1181" s="44">
        <v>0.53100000000000003</v>
      </c>
      <c r="L1181" s="51">
        <v>8347.8799999999992</v>
      </c>
      <c r="M1181" s="50" t="str">
        <f t="shared" si="17"/>
        <v>Abaixo do limite</v>
      </c>
    </row>
    <row r="1182" spans="3:13" x14ac:dyDescent="0.25">
      <c r="C1182" s="45">
        <v>0.58299999999999996</v>
      </c>
      <c r="D1182" s="45">
        <v>9861.77</v>
      </c>
      <c r="K1182" s="44">
        <v>0.55700000000000005</v>
      </c>
      <c r="L1182" s="51">
        <v>8349.7999999999993</v>
      </c>
      <c r="M1182" s="50" t="str">
        <f t="shared" si="17"/>
        <v>Abaixo do limite</v>
      </c>
    </row>
    <row r="1183" spans="3:13" x14ac:dyDescent="0.25">
      <c r="C1183" s="44">
        <v>0.71499999999999997</v>
      </c>
      <c r="D1183" s="44">
        <v>37589.39</v>
      </c>
      <c r="K1183" s="44">
        <v>0.66800000000000004</v>
      </c>
      <c r="L1183" s="51">
        <v>8350.64</v>
      </c>
      <c r="M1183" s="50" t="str">
        <f t="shared" ref="M1183:M1246" si="18">IF(L1183&lt;$L$29,"Abaixo do limite","")</f>
        <v>Abaixo do limite</v>
      </c>
    </row>
    <row r="1184" spans="3:13" x14ac:dyDescent="0.25">
      <c r="C1184" s="45">
        <v>0.67100000000000004</v>
      </c>
      <c r="D1184" s="45">
        <v>12135.78</v>
      </c>
      <c r="K1184" s="44">
        <v>0.54400000000000004</v>
      </c>
      <c r="L1184" s="51">
        <v>8359.1200000000008</v>
      </c>
      <c r="M1184" s="50" t="str">
        <f t="shared" si="18"/>
        <v>Abaixo do limite</v>
      </c>
    </row>
    <row r="1185" spans="3:13" x14ac:dyDescent="0.25">
      <c r="C1185" s="44">
        <v>0.59699999999999998</v>
      </c>
      <c r="D1185" s="44">
        <v>11735.96</v>
      </c>
      <c r="K1185" s="44">
        <v>0.55900000000000005</v>
      </c>
      <c r="L1185" s="51">
        <v>8359.73</v>
      </c>
      <c r="M1185" s="50" t="str">
        <f t="shared" si="18"/>
        <v>Abaixo do limite</v>
      </c>
    </row>
    <row r="1186" spans="3:13" x14ac:dyDescent="0.25">
      <c r="C1186" s="45">
        <v>0.7</v>
      </c>
      <c r="D1186" s="45">
        <v>14617.92</v>
      </c>
      <c r="K1186" s="45">
        <v>0.48499999999999999</v>
      </c>
      <c r="L1186" s="52">
        <v>8364.42</v>
      </c>
      <c r="M1186" s="50" t="str">
        <f t="shared" si="18"/>
        <v>Abaixo do limite</v>
      </c>
    </row>
    <row r="1187" spans="3:13" x14ac:dyDescent="0.25">
      <c r="C1187" s="44">
        <v>0.69899999999999995</v>
      </c>
      <c r="D1187" s="44">
        <v>45033.39</v>
      </c>
      <c r="K1187" s="44">
        <v>0.55400000000000005</v>
      </c>
      <c r="L1187" s="51">
        <v>8365.8799999999992</v>
      </c>
      <c r="M1187" s="50" t="str">
        <f t="shared" si="18"/>
        <v>Abaixo do limite</v>
      </c>
    </row>
    <row r="1188" spans="3:13" x14ac:dyDescent="0.25">
      <c r="C1188" s="45">
        <v>0.58899999999999997</v>
      </c>
      <c r="D1188" s="45">
        <v>48390.13</v>
      </c>
      <c r="K1188" s="45">
        <v>0.63100000000000001</v>
      </c>
      <c r="L1188" s="52">
        <v>8366.39</v>
      </c>
      <c r="M1188" s="50" t="str">
        <f t="shared" si="18"/>
        <v>Abaixo do limite</v>
      </c>
    </row>
    <row r="1189" spans="3:13" x14ac:dyDescent="0.25">
      <c r="C1189" s="44">
        <v>0.64100000000000001</v>
      </c>
      <c r="D1189" s="44">
        <v>296459.34999999998</v>
      </c>
      <c r="K1189" s="45">
        <v>0.54100000000000004</v>
      </c>
      <c r="L1189" s="52">
        <v>8366.65</v>
      </c>
      <c r="M1189" s="50" t="str">
        <f t="shared" si="18"/>
        <v>Abaixo do limite</v>
      </c>
    </row>
    <row r="1190" spans="3:13" x14ac:dyDescent="0.25">
      <c r="C1190" s="45">
        <v>0.70299999999999996</v>
      </c>
      <c r="D1190" s="45">
        <v>25020.880000000001</v>
      </c>
      <c r="K1190" s="45">
        <v>0.56499999999999995</v>
      </c>
      <c r="L1190" s="52">
        <v>8367.2000000000007</v>
      </c>
      <c r="M1190" s="50" t="str">
        <f t="shared" si="18"/>
        <v>Abaixo do limite</v>
      </c>
    </row>
    <row r="1191" spans="3:13" x14ac:dyDescent="0.25">
      <c r="C1191" s="44">
        <v>0.72499999999999998</v>
      </c>
      <c r="D1191" s="44">
        <v>16517.38</v>
      </c>
      <c r="K1191" s="44">
        <v>0.59699999999999998</v>
      </c>
      <c r="L1191" s="51">
        <v>8372.73</v>
      </c>
      <c r="M1191" s="50" t="str">
        <f t="shared" si="18"/>
        <v>Abaixo do limite</v>
      </c>
    </row>
    <row r="1192" spans="3:13" x14ac:dyDescent="0.25">
      <c r="C1192" s="45">
        <v>0.72399999999999998</v>
      </c>
      <c r="D1192" s="45">
        <v>21246.6</v>
      </c>
      <c r="K1192" s="44">
        <v>0.55700000000000005</v>
      </c>
      <c r="L1192" s="51">
        <v>8373.25</v>
      </c>
      <c r="M1192" s="50" t="str">
        <f t="shared" si="18"/>
        <v>Abaixo do limite</v>
      </c>
    </row>
    <row r="1193" spans="3:13" x14ac:dyDescent="0.25">
      <c r="C1193" s="44">
        <v>0.71799999999999997</v>
      </c>
      <c r="D1193" s="44">
        <v>44771.78</v>
      </c>
      <c r="K1193" s="44">
        <v>0.53400000000000003</v>
      </c>
      <c r="L1193" s="51">
        <v>8377.08</v>
      </c>
      <c r="M1193" s="50" t="str">
        <f t="shared" si="18"/>
        <v>Abaixo do limite</v>
      </c>
    </row>
    <row r="1194" spans="3:13" x14ac:dyDescent="0.25">
      <c r="C1194" s="45">
        <v>0.69899999999999995</v>
      </c>
      <c r="D1194" s="45">
        <v>28589.65</v>
      </c>
      <c r="K1194" s="44">
        <v>0.63700000000000001</v>
      </c>
      <c r="L1194" s="51">
        <v>8377.23</v>
      </c>
      <c r="M1194" s="50" t="str">
        <f t="shared" si="18"/>
        <v>Abaixo do limite</v>
      </c>
    </row>
    <row r="1195" spans="3:13" x14ac:dyDescent="0.25">
      <c r="C1195" s="44">
        <v>0.73499999999999999</v>
      </c>
      <c r="D1195" s="44">
        <v>37073.339999999997</v>
      </c>
      <c r="K1195" s="45">
        <v>0.57599999999999996</v>
      </c>
      <c r="L1195" s="52">
        <v>8378.43</v>
      </c>
      <c r="M1195" s="50" t="str">
        <f t="shared" si="18"/>
        <v>Abaixo do limite</v>
      </c>
    </row>
    <row r="1196" spans="3:13" x14ac:dyDescent="0.25">
      <c r="C1196" s="45">
        <v>0.64200000000000002</v>
      </c>
      <c r="D1196" s="45">
        <v>13696.27</v>
      </c>
      <c r="K1196" s="44">
        <v>0.62</v>
      </c>
      <c r="L1196" s="51">
        <v>8381</v>
      </c>
      <c r="M1196" s="50" t="str">
        <f t="shared" si="18"/>
        <v>Abaixo do limite</v>
      </c>
    </row>
    <row r="1197" spans="3:13" x14ac:dyDescent="0.25">
      <c r="C1197" s="44">
        <v>0.72199999999999998</v>
      </c>
      <c r="D1197" s="44">
        <v>33913.11</v>
      </c>
      <c r="K1197" s="45">
        <v>0.56100000000000005</v>
      </c>
      <c r="L1197" s="52">
        <v>8389.89</v>
      </c>
      <c r="M1197" s="50" t="str">
        <f t="shared" si="18"/>
        <v>Abaixo do limite</v>
      </c>
    </row>
    <row r="1198" spans="3:13" x14ac:dyDescent="0.25">
      <c r="C1198" s="45">
        <v>0.54100000000000004</v>
      </c>
      <c r="D1198" s="45">
        <v>6196.66</v>
      </c>
      <c r="K1198" s="44">
        <v>0.57199999999999995</v>
      </c>
      <c r="L1198" s="51">
        <v>8390.0400000000009</v>
      </c>
      <c r="M1198" s="50" t="str">
        <f t="shared" si="18"/>
        <v>Abaixo do limite</v>
      </c>
    </row>
    <row r="1199" spans="3:13" x14ac:dyDescent="0.25">
      <c r="C1199" s="44">
        <v>0.54400000000000004</v>
      </c>
      <c r="D1199" s="44">
        <v>7738.13</v>
      </c>
      <c r="K1199" s="45">
        <v>0.59</v>
      </c>
      <c r="L1199" s="52">
        <v>8391.61</v>
      </c>
      <c r="M1199" s="50" t="str">
        <f t="shared" si="18"/>
        <v>Abaixo do limite</v>
      </c>
    </row>
    <row r="1200" spans="3:13" x14ac:dyDescent="0.25">
      <c r="C1200" s="45">
        <v>0.60299999999999998</v>
      </c>
      <c r="D1200" s="45">
        <v>8309.7999999999993</v>
      </c>
      <c r="K1200" s="44">
        <v>0.61099999999999999</v>
      </c>
      <c r="L1200" s="51">
        <v>8404.6200000000008</v>
      </c>
      <c r="M1200" s="50" t="str">
        <f t="shared" si="18"/>
        <v>Abaixo do limite</v>
      </c>
    </row>
    <row r="1201" spans="3:13" x14ac:dyDescent="0.25">
      <c r="C1201" s="44">
        <v>0.65700000000000003</v>
      </c>
      <c r="D1201" s="44">
        <v>18959.5</v>
      </c>
      <c r="K1201" s="44">
        <v>0.57299999999999995</v>
      </c>
      <c r="L1201" s="51">
        <v>8405.32</v>
      </c>
      <c r="M1201" s="50" t="str">
        <f t="shared" si="18"/>
        <v>Abaixo do limite</v>
      </c>
    </row>
    <row r="1202" spans="3:13" x14ac:dyDescent="0.25">
      <c r="C1202" s="45">
        <v>0.73799999999999999</v>
      </c>
      <c r="D1202" s="45">
        <v>78512.45</v>
      </c>
      <c r="K1202" s="45">
        <v>0.54800000000000004</v>
      </c>
      <c r="L1202" s="52">
        <v>8409.94</v>
      </c>
      <c r="M1202" s="50" t="str">
        <f t="shared" si="18"/>
        <v>Abaixo do limite</v>
      </c>
    </row>
    <row r="1203" spans="3:13" x14ac:dyDescent="0.25">
      <c r="C1203" s="44">
        <v>0.63100000000000001</v>
      </c>
      <c r="D1203" s="44">
        <v>12097.2</v>
      </c>
      <c r="K1203" s="45">
        <v>0.57499999999999996</v>
      </c>
      <c r="L1203" s="52">
        <v>8418.81</v>
      </c>
      <c r="M1203" s="50" t="str">
        <f t="shared" si="18"/>
        <v>Abaixo do limite</v>
      </c>
    </row>
    <row r="1204" spans="3:13" x14ac:dyDescent="0.25">
      <c r="C1204" s="45">
        <v>0.66600000000000004</v>
      </c>
      <c r="D1204" s="45">
        <v>14287.29</v>
      </c>
      <c r="K1204" s="45">
        <v>0.53700000000000003</v>
      </c>
      <c r="L1204" s="52">
        <v>8422.48</v>
      </c>
      <c r="M1204" s="50" t="str">
        <f t="shared" si="18"/>
        <v>Abaixo do limite</v>
      </c>
    </row>
    <row r="1205" spans="3:13" x14ac:dyDescent="0.25">
      <c r="C1205" s="44">
        <v>0.65700000000000003</v>
      </c>
      <c r="D1205" s="44">
        <v>9227.69</v>
      </c>
      <c r="K1205" s="45">
        <v>0.51600000000000001</v>
      </c>
      <c r="L1205" s="52">
        <v>8423.0400000000009</v>
      </c>
      <c r="M1205" s="50" t="str">
        <f t="shared" si="18"/>
        <v>Abaixo do limite</v>
      </c>
    </row>
    <row r="1206" spans="3:13" x14ac:dyDescent="0.25">
      <c r="C1206" s="45">
        <v>0.64400000000000002</v>
      </c>
      <c r="D1206" s="45">
        <v>8444.36</v>
      </c>
      <c r="K1206" s="45">
        <v>0.55200000000000005</v>
      </c>
      <c r="L1206" s="52">
        <v>8432.26</v>
      </c>
      <c r="M1206" s="50" t="str">
        <f t="shared" si="18"/>
        <v>Abaixo do limite</v>
      </c>
    </row>
    <row r="1207" spans="3:13" x14ac:dyDescent="0.25">
      <c r="C1207" s="44">
        <v>0.72</v>
      </c>
      <c r="D1207" s="44">
        <v>27161.02</v>
      </c>
      <c r="K1207" s="45">
        <v>0.629</v>
      </c>
      <c r="L1207" s="52">
        <v>8433.84</v>
      </c>
      <c r="M1207" s="50" t="str">
        <f t="shared" si="18"/>
        <v>Abaixo do limite</v>
      </c>
    </row>
    <row r="1208" spans="3:13" x14ac:dyDescent="0.25">
      <c r="C1208" s="45">
        <v>0.64100000000000001</v>
      </c>
      <c r="D1208" s="45">
        <v>13571.24</v>
      </c>
      <c r="K1208" s="44">
        <v>0.57299999999999995</v>
      </c>
      <c r="L1208" s="51">
        <v>8443.39</v>
      </c>
      <c r="M1208" s="50" t="str">
        <f t="shared" si="18"/>
        <v>Abaixo do limite</v>
      </c>
    </row>
    <row r="1209" spans="3:13" x14ac:dyDescent="0.25">
      <c r="C1209" s="44">
        <v>0.58499999999999996</v>
      </c>
      <c r="D1209" s="44">
        <v>7811.76</v>
      </c>
      <c r="K1209" s="45">
        <v>0.64400000000000002</v>
      </c>
      <c r="L1209" s="52">
        <v>8444.36</v>
      </c>
      <c r="M1209" s="50" t="str">
        <f t="shared" si="18"/>
        <v>Abaixo do limite</v>
      </c>
    </row>
    <row r="1210" spans="3:13" x14ac:dyDescent="0.25">
      <c r="C1210" s="45">
        <v>0.748</v>
      </c>
      <c r="D1210" s="45">
        <v>253147.24</v>
      </c>
      <c r="K1210" s="45">
        <v>0.56599999999999995</v>
      </c>
      <c r="L1210" s="52">
        <v>8450.8799999999992</v>
      </c>
      <c r="M1210" s="50" t="str">
        <f t="shared" si="18"/>
        <v>Abaixo do limite</v>
      </c>
    </row>
    <row r="1211" spans="3:13" x14ac:dyDescent="0.25">
      <c r="C1211" s="44">
        <v>0.64600000000000002</v>
      </c>
      <c r="D1211" s="44">
        <v>12146.37</v>
      </c>
      <c r="K1211" s="44">
        <v>0.54300000000000004</v>
      </c>
      <c r="L1211" s="51">
        <v>8451.7199999999993</v>
      </c>
      <c r="M1211" s="50" t="str">
        <f t="shared" si="18"/>
        <v>Abaixo do limite</v>
      </c>
    </row>
    <row r="1212" spans="3:13" x14ac:dyDescent="0.25">
      <c r="C1212" s="45">
        <v>0.71299999999999997</v>
      </c>
      <c r="D1212" s="45">
        <v>16933.45</v>
      </c>
      <c r="K1212" s="45">
        <v>0.60299999999999998</v>
      </c>
      <c r="L1212" s="52">
        <v>8454.24</v>
      </c>
      <c r="M1212" s="50" t="str">
        <f t="shared" si="18"/>
        <v>Abaixo do limite</v>
      </c>
    </row>
    <row r="1213" spans="3:13" x14ac:dyDescent="0.25">
      <c r="C1213" s="44">
        <v>0.62</v>
      </c>
      <c r="D1213" s="44">
        <v>11347.86</v>
      </c>
      <c r="K1213" s="44">
        <v>0.59499999999999997</v>
      </c>
      <c r="L1213" s="51">
        <v>8459.7800000000007</v>
      </c>
      <c r="M1213" s="50" t="str">
        <f t="shared" si="18"/>
        <v>Abaixo do limite</v>
      </c>
    </row>
    <row r="1214" spans="3:13" x14ac:dyDescent="0.25">
      <c r="C1214" s="45">
        <v>0.61699999999999999</v>
      </c>
      <c r="D1214" s="45">
        <v>12125.65</v>
      </c>
      <c r="K1214" s="44">
        <v>0.61599999999999999</v>
      </c>
      <c r="L1214" s="51">
        <v>8460.23</v>
      </c>
      <c r="M1214" s="50" t="str">
        <f t="shared" si="18"/>
        <v>Abaixo do limite</v>
      </c>
    </row>
    <row r="1215" spans="3:13" x14ac:dyDescent="0.25">
      <c r="C1215" s="44">
        <v>0.74399999999999999</v>
      </c>
      <c r="D1215" s="44">
        <v>52514.89</v>
      </c>
      <c r="K1215" s="45">
        <v>0.61199999999999999</v>
      </c>
      <c r="L1215" s="52">
        <v>8460.7000000000007</v>
      </c>
      <c r="M1215" s="50" t="str">
        <f t="shared" si="18"/>
        <v>Abaixo do limite</v>
      </c>
    </row>
    <row r="1216" spans="3:13" x14ac:dyDescent="0.25">
      <c r="C1216" s="45">
        <v>0.52100000000000002</v>
      </c>
      <c r="D1216" s="45">
        <v>6357.65</v>
      </c>
      <c r="K1216" s="44">
        <v>0.58399999999999996</v>
      </c>
      <c r="L1216" s="51">
        <v>8465.9699999999993</v>
      </c>
      <c r="M1216" s="50" t="str">
        <f t="shared" si="18"/>
        <v>Abaixo do limite</v>
      </c>
    </row>
    <row r="1217" spans="3:13" x14ac:dyDescent="0.25">
      <c r="C1217" s="44">
        <v>0.72099999999999997</v>
      </c>
      <c r="D1217" s="44">
        <v>20214.060000000001</v>
      </c>
      <c r="K1217" s="45">
        <v>0.53200000000000003</v>
      </c>
      <c r="L1217" s="52">
        <v>8466.2800000000007</v>
      </c>
      <c r="M1217" s="50" t="str">
        <f t="shared" si="18"/>
        <v>Abaixo do limite</v>
      </c>
    </row>
    <row r="1218" spans="3:13" x14ac:dyDescent="0.25">
      <c r="C1218" s="45">
        <v>0.71499999999999997</v>
      </c>
      <c r="D1218" s="45">
        <v>23083.88</v>
      </c>
      <c r="K1218" s="44">
        <v>0.57399999999999995</v>
      </c>
      <c r="L1218" s="51">
        <v>8466.3799999999992</v>
      </c>
      <c r="M1218" s="50" t="str">
        <f t="shared" si="18"/>
        <v>Abaixo do limite</v>
      </c>
    </row>
    <row r="1219" spans="3:13" x14ac:dyDescent="0.25">
      <c r="C1219" s="44">
        <v>0.57699999999999996</v>
      </c>
      <c r="D1219" s="44">
        <v>8027.25</v>
      </c>
      <c r="K1219" s="44">
        <v>0.57799999999999996</v>
      </c>
      <c r="L1219" s="51">
        <v>8467.14</v>
      </c>
      <c r="M1219" s="50" t="str">
        <f t="shared" si="18"/>
        <v>Abaixo do limite</v>
      </c>
    </row>
    <row r="1220" spans="3:13" x14ac:dyDescent="0.25">
      <c r="C1220" s="45">
        <v>0.65100000000000002</v>
      </c>
      <c r="D1220" s="45">
        <v>12602.46</v>
      </c>
      <c r="K1220" s="44">
        <v>0.495</v>
      </c>
      <c r="L1220" s="51">
        <v>8468.58</v>
      </c>
      <c r="M1220" s="50" t="str">
        <f t="shared" si="18"/>
        <v>Abaixo do limite</v>
      </c>
    </row>
    <row r="1221" spans="3:13" x14ac:dyDescent="0.25">
      <c r="C1221" s="44">
        <v>0.72799999999999998</v>
      </c>
      <c r="D1221" s="44">
        <v>31664.240000000002</v>
      </c>
      <c r="K1221" s="44">
        <v>0.54700000000000004</v>
      </c>
      <c r="L1221" s="51">
        <v>8471.8700000000008</v>
      </c>
      <c r="M1221" s="50" t="str">
        <f t="shared" si="18"/>
        <v>Abaixo do limite</v>
      </c>
    </row>
    <row r="1222" spans="3:13" x14ac:dyDescent="0.25">
      <c r="C1222" s="45">
        <v>0.63300000000000001</v>
      </c>
      <c r="D1222" s="45">
        <v>9796.2800000000007</v>
      </c>
      <c r="K1222" s="45">
        <v>0.57999999999999996</v>
      </c>
      <c r="L1222" s="52">
        <v>8474.69</v>
      </c>
      <c r="M1222" s="50" t="str">
        <f t="shared" si="18"/>
        <v>Abaixo do limite</v>
      </c>
    </row>
    <row r="1223" spans="3:13" x14ac:dyDescent="0.25">
      <c r="C1223" s="44">
        <v>0.71299999999999997</v>
      </c>
      <c r="D1223" s="44">
        <v>18250.23</v>
      </c>
      <c r="K1223" s="45">
        <v>0.58099999999999996</v>
      </c>
      <c r="L1223" s="52">
        <v>8481.7099999999991</v>
      </c>
      <c r="M1223" s="50" t="str">
        <f t="shared" si="18"/>
        <v>Abaixo do limite</v>
      </c>
    </row>
    <row r="1224" spans="3:13" x14ac:dyDescent="0.25">
      <c r="C1224" s="45">
        <v>0.65</v>
      </c>
      <c r="D1224" s="45">
        <v>14584.18</v>
      </c>
      <c r="K1224" s="45">
        <v>0.60199999999999998</v>
      </c>
      <c r="L1224" s="52">
        <v>8482.31</v>
      </c>
      <c r="M1224" s="50" t="str">
        <f t="shared" si="18"/>
        <v>Abaixo do limite</v>
      </c>
    </row>
    <row r="1225" spans="3:13" x14ac:dyDescent="0.25">
      <c r="C1225" s="44">
        <v>0.67700000000000005</v>
      </c>
      <c r="D1225" s="44">
        <v>29148.63</v>
      </c>
      <c r="K1225" s="44">
        <v>0.56599999999999995</v>
      </c>
      <c r="L1225" s="51">
        <v>8482.34</v>
      </c>
      <c r="M1225" s="50" t="str">
        <f t="shared" si="18"/>
        <v>Abaixo do limite</v>
      </c>
    </row>
    <row r="1226" spans="3:13" x14ac:dyDescent="0.25">
      <c r="C1226" s="45">
        <v>0.64900000000000002</v>
      </c>
      <c r="D1226" s="45">
        <v>9699.93</v>
      </c>
      <c r="K1226" s="44">
        <v>0.56000000000000005</v>
      </c>
      <c r="L1226" s="51">
        <v>8484.4</v>
      </c>
      <c r="M1226" s="50" t="str">
        <f t="shared" si="18"/>
        <v>Abaixo do limite</v>
      </c>
    </row>
    <row r="1227" spans="3:13" x14ac:dyDescent="0.25">
      <c r="C1227" s="44">
        <v>0.71199999999999997</v>
      </c>
      <c r="D1227" s="44">
        <v>94484.79</v>
      </c>
      <c r="K1227" s="44">
        <v>0.54100000000000004</v>
      </c>
      <c r="L1227" s="51">
        <v>8489.51</v>
      </c>
      <c r="M1227" s="50" t="str">
        <f t="shared" si="18"/>
        <v>Abaixo do limite</v>
      </c>
    </row>
    <row r="1228" spans="3:13" x14ac:dyDescent="0.25">
      <c r="C1228" s="45">
        <v>0.68100000000000005</v>
      </c>
      <c r="D1228" s="45">
        <v>16469.23</v>
      </c>
      <c r="K1228" s="45">
        <v>0.58599999999999997</v>
      </c>
      <c r="L1228" s="52">
        <v>8490.7900000000009</v>
      </c>
      <c r="M1228" s="50" t="str">
        <f t="shared" si="18"/>
        <v>Abaixo do limite</v>
      </c>
    </row>
    <row r="1229" spans="3:13" x14ac:dyDescent="0.25">
      <c r="C1229" s="44">
        <v>0.69599999999999995</v>
      </c>
      <c r="D1229" s="44">
        <v>24207.87</v>
      </c>
      <c r="K1229" s="45">
        <v>0.53</v>
      </c>
      <c r="L1229" s="52">
        <v>8491.14</v>
      </c>
      <c r="M1229" s="50" t="str">
        <f t="shared" si="18"/>
        <v>Abaixo do limite</v>
      </c>
    </row>
    <row r="1230" spans="3:13" x14ac:dyDescent="0.25">
      <c r="C1230" s="45">
        <v>0.63200000000000001</v>
      </c>
      <c r="D1230" s="45">
        <v>52276.46</v>
      </c>
      <c r="K1230" s="44">
        <v>0.56799999999999995</v>
      </c>
      <c r="L1230" s="51">
        <v>8491.94</v>
      </c>
      <c r="M1230" s="50" t="str">
        <f t="shared" si="18"/>
        <v>Abaixo do limite</v>
      </c>
    </row>
    <row r="1231" spans="3:13" x14ac:dyDescent="0.25">
      <c r="C1231" s="44">
        <v>0.72099999999999997</v>
      </c>
      <c r="D1231" s="44">
        <v>59507.51</v>
      </c>
      <c r="K1231" s="45">
        <v>0.53500000000000003</v>
      </c>
      <c r="L1231" s="52">
        <v>8499.67</v>
      </c>
      <c r="M1231" s="50" t="str">
        <f t="shared" si="18"/>
        <v>Abaixo do limite</v>
      </c>
    </row>
    <row r="1232" spans="3:13" x14ac:dyDescent="0.25">
      <c r="C1232" s="45">
        <v>0.69699999999999995</v>
      </c>
      <c r="D1232" s="45">
        <v>16244.19</v>
      </c>
      <c r="K1232" s="44">
        <v>0.58199999999999996</v>
      </c>
      <c r="L1232" s="51">
        <v>8500.69</v>
      </c>
      <c r="M1232" s="50" t="str">
        <f t="shared" si="18"/>
        <v>Abaixo do limite</v>
      </c>
    </row>
    <row r="1233" spans="3:13" x14ac:dyDescent="0.25">
      <c r="C1233" s="44">
        <v>0.59499999999999997</v>
      </c>
      <c r="D1233" s="44">
        <v>8459.7800000000007</v>
      </c>
      <c r="K1233" s="45">
        <v>0.61099999999999999</v>
      </c>
      <c r="L1233" s="52">
        <v>8507.7800000000007</v>
      </c>
      <c r="M1233" s="50" t="str">
        <f t="shared" si="18"/>
        <v>Abaixo do limite</v>
      </c>
    </row>
    <row r="1234" spans="3:13" x14ac:dyDescent="0.25">
      <c r="C1234" s="45">
        <v>0.69699999999999995</v>
      </c>
      <c r="D1234" s="45">
        <v>23925.360000000001</v>
      </c>
      <c r="K1234" s="44">
        <v>0.57299999999999995</v>
      </c>
      <c r="L1234" s="51">
        <v>8508.5499999999993</v>
      </c>
      <c r="M1234" s="50" t="str">
        <f t="shared" si="18"/>
        <v>Abaixo do limite</v>
      </c>
    </row>
    <row r="1235" spans="3:13" x14ac:dyDescent="0.25">
      <c r="C1235" s="44">
        <v>0.75800000000000001</v>
      </c>
      <c r="D1235" s="44">
        <v>113763.91</v>
      </c>
      <c r="K1235" s="44">
        <v>0.64700000000000002</v>
      </c>
      <c r="L1235" s="51">
        <v>8510.85</v>
      </c>
      <c r="M1235" s="50" t="str">
        <f t="shared" si="18"/>
        <v>Abaixo do limite</v>
      </c>
    </row>
    <row r="1236" spans="3:13" x14ac:dyDescent="0.25">
      <c r="C1236" s="45">
        <v>0.69799999999999995</v>
      </c>
      <c r="D1236" s="45">
        <v>43048.94</v>
      </c>
      <c r="K1236" s="44">
        <v>0.56499999999999995</v>
      </c>
      <c r="L1236" s="51">
        <v>8512.08</v>
      </c>
      <c r="M1236" s="50" t="str">
        <f t="shared" si="18"/>
        <v>Abaixo do limite</v>
      </c>
    </row>
    <row r="1237" spans="3:13" x14ac:dyDescent="0.25">
      <c r="C1237" s="44">
        <v>0.71499999999999997</v>
      </c>
      <c r="D1237" s="44">
        <v>45022.01</v>
      </c>
      <c r="K1237" s="44">
        <v>0.56000000000000005</v>
      </c>
      <c r="L1237" s="51">
        <v>8513.23</v>
      </c>
      <c r="M1237" s="50" t="str">
        <f t="shared" si="18"/>
        <v>Abaixo do limite</v>
      </c>
    </row>
    <row r="1238" spans="3:13" x14ac:dyDescent="0.25">
      <c r="C1238" s="45">
        <v>0.69399999999999995</v>
      </c>
      <c r="D1238" s="45">
        <v>28426.58</v>
      </c>
      <c r="K1238" s="44">
        <v>0.56399999999999995</v>
      </c>
      <c r="L1238" s="51">
        <v>8516.5499999999993</v>
      </c>
      <c r="M1238" s="50" t="str">
        <f t="shared" si="18"/>
        <v>Abaixo do limite</v>
      </c>
    </row>
    <row r="1239" spans="3:13" x14ac:dyDescent="0.25">
      <c r="C1239" s="44">
        <v>0.53300000000000003</v>
      </c>
      <c r="D1239" s="44">
        <v>5528.25</v>
      </c>
      <c r="K1239" s="45">
        <v>0.55600000000000005</v>
      </c>
      <c r="L1239" s="52">
        <v>8518.3700000000008</v>
      </c>
      <c r="M1239" s="50" t="str">
        <f t="shared" si="18"/>
        <v>Abaixo do limite</v>
      </c>
    </row>
    <row r="1240" spans="3:13" x14ac:dyDescent="0.25">
      <c r="C1240" s="45">
        <v>0.59599999999999997</v>
      </c>
      <c r="D1240" s="45">
        <v>9333.93</v>
      </c>
      <c r="K1240" s="45">
        <v>0.55400000000000005</v>
      </c>
      <c r="L1240" s="52">
        <v>8525.83</v>
      </c>
      <c r="M1240" s="50" t="str">
        <f t="shared" si="18"/>
        <v>Abaixo do limite</v>
      </c>
    </row>
    <row r="1241" spans="3:13" x14ac:dyDescent="0.25">
      <c r="C1241" s="44">
        <v>0.64200000000000002</v>
      </c>
      <c r="D1241" s="44">
        <v>10808.38</v>
      </c>
      <c r="K1241" s="45">
        <v>0.58499999999999996</v>
      </c>
      <c r="L1241" s="52">
        <v>8529.85</v>
      </c>
      <c r="M1241" s="50" t="str">
        <f t="shared" si="18"/>
        <v>Abaixo do limite</v>
      </c>
    </row>
    <row r="1242" spans="3:13" x14ac:dyDescent="0.25">
      <c r="C1242" s="45">
        <v>0.54600000000000004</v>
      </c>
      <c r="D1242" s="45">
        <v>9174.9699999999993</v>
      </c>
      <c r="K1242" s="44">
        <v>0.69</v>
      </c>
      <c r="L1242" s="51">
        <v>8535.3799999999992</v>
      </c>
      <c r="M1242" s="50" t="str">
        <f t="shared" si="18"/>
        <v>Abaixo do limite</v>
      </c>
    </row>
    <row r="1243" spans="3:13" x14ac:dyDescent="0.25">
      <c r="C1243" s="44">
        <v>0.63100000000000001</v>
      </c>
      <c r="D1243" s="44">
        <v>11674.44</v>
      </c>
      <c r="K1243" s="44">
        <v>0.59599999999999997</v>
      </c>
      <c r="L1243" s="51">
        <v>8536.33</v>
      </c>
      <c r="M1243" s="50" t="str">
        <f t="shared" si="18"/>
        <v>Abaixo do limite</v>
      </c>
    </row>
    <row r="1244" spans="3:13" x14ac:dyDescent="0.25">
      <c r="C1244" s="45">
        <v>0.60599999999999998</v>
      </c>
      <c r="D1244" s="45">
        <v>11459.84</v>
      </c>
      <c r="K1244" s="45">
        <v>0.57399999999999995</v>
      </c>
      <c r="L1244" s="52">
        <v>8541.11</v>
      </c>
      <c r="M1244" s="50" t="str">
        <f t="shared" si="18"/>
        <v>Abaixo do limite</v>
      </c>
    </row>
    <row r="1245" spans="3:13" x14ac:dyDescent="0.25">
      <c r="C1245" s="44">
        <v>0.56599999999999995</v>
      </c>
      <c r="D1245" s="44">
        <v>9914.36</v>
      </c>
      <c r="K1245" s="45">
        <v>0.56000000000000005</v>
      </c>
      <c r="L1245" s="52">
        <v>8542.9699999999993</v>
      </c>
      <c r="M1245" s="50" t="str">
        <f t="shared" si="18"/>
        <v>Abaixo do limite</v>
      </c>
    </row>
    <row r="1246" spans="3:13" x14ac:dyDescent="0.25">
      <c r="C1246" s="45">
        <v>0.68300000000000005</v>
      </c>
      <c r="D1246" s="45">
        <v>23076.05</v>
      </c>
      <c r="K1246" s="44">
        <v>0.61299999999999999</v>
      </c>
      <c r="L1246" s="51">
        <v>8545.52</v>
      </c>
      <c r="M1246" s="50" t="str">
        <f t="shared" si="18"/>
        <v>Abaixo do limite</v>
      </c>
    </row>
    <row r="1247" spans="3:13" x14ac:dyDescent="0.25">
      <c r="C1247" s="44">
        <v>0.628</v>
      </c>
      <c r="D1247" s="44">
        <v>14123.58</v>
      </c>
      <c r="K1247" s="44">
        <v>0.55500000000000005</v>
      </c>
      <c r="L1247" s="51">
        <v>8551.2800000000007</v>
      </c>
      <c r="M1247" s="50" t="str">
        <f t="shared" ref="M1247:M1310" si="19">IF(L1247&lt;$L$29,"Abaixo do limite","")</f>
        <v>Abaixo do limite</v>
      </c>
    </row>
    <row r="1248" spans="3:13" x14ac:dyDescent="0.25">
      <c r="C1248" s="45">
        <v>0.60399999999999998</v>
      </c>
      <c r="D1248" s="45">
        <v>25132.13</v>
      </c>
      <c r="K1248" s="44">
        <v>0.63100000000000001</v>
      </c>
      <c r="L1248" s="51">
        <v>8555.2999999999993</v>
      </c>
      <c r="M1248" s="50" t="str">
        <f t="shared" si="19"/>
        <v>Abaixo do limite</v>
      </c>
    </row>
    <row r="1249" spans="3:13" x14ac:dyDescent="0.25">
      <c r="C1249" s="44">
        <v>0.75</v>
      </c>
      <c r="D1249" s="44">
        <v>17688.07</v>
      </c>
      <c r="K1249" s="44">
        <v>0.57799999999999996</v>
      </c>
      <c r="L1249" s="51">
        <v>8555.75</v>
      </c>
      <c r="M1249" s="50" t="str">
        <f t="shared" si="19"/>
        <v>Abaixo do limite</v>
      </c>
    </row>
    <row r="1250" spans="3:13" x14ac:dyDescent="0.25">
      <c r="C1250" s="45">
        <v>0.749</v>
      </c>
      <c r="D1250" s="45">
        <v>20913.82</v>
      </c>
      <c r="K1250" s="45">
        <v>0.58699999999999997</v>
      </c>
      <c r="L1250" s="52">
        <v>8560.39</v>
      </c>
      <c r="M1250" s="50" t="str">
        <f t="shared" si="19"/>
        <v>Abaixo do limite</v>
      </c>
    </row>
    <row r="1251" spans="3:13" x14ac:dyDescent="0.25">
      <c r="C1251" s="44">
        <v>0.65300000000000002</v>
      </c>
      <c r="D1251" s="44">
        <v>10896.14</v>
      </c>
      <c r="K1251" s="44">
        <v>0.52</v>
      </c>
      <c r="L1251" s="51">
        <v>8560.7199999999993</v>
      </c>
      <c r="M1251" s="50" t="str">
        <f t="shared" si="19"/>
        <v>Abaixo do limite</v>
      </c>
    </row>
    <row r="1252" spans="3:13" x14ac:dyDescent="0.25">
      <c r="C1252" s="45">
        <v>0.64</v>
      </c>
      <c r="D1252" s="45">
        <v>19757.560000000001</v>
      </c>
      <c r="K1252" s="44">
        <v>0.55700000000000005</v>
      </c>
      <c r="L1252" s="51">
        <v>8562.58</v>
      </c>
      <c r="M1252" s="50" t="str">
        <f t="shared" si="19"/>
        <v>Abaixo do limite</v>
      </c>
    </row>
    <row r="1253" spans="3:13" x14ac:dyDescent="0.25">
      <c r="C1253" s="44">
        <v>0.57899999999999996</v>
      </c>
      <c r="D1253" s="44">
        <v>8890.9599999999991</v>
      </c>
      <c r="K1253" s="45">
        <v>0.60399999999999998</v>
      </c>
      <c r="L1253" s="52">
        <v>8563.4599999999991</v>
      </c>
      <c r="M1253" s="50" t="str">
        <f t="shared" si="19"/>
        <v>Abaixo do limite</v>
      </c>
    </row>
    <row r="1254" spans="3:13" x14ac:dyDescent="0.25">
      <c r="C1254" s="45">
        <v>0.57299999999999995</v>
      </c>
      <c r="D1254" s="45">
        <v>6510.21</v>
      </c>
      <c r="K1254" s="44">
        <v>0.61299999999999999</v>
      </c>
      <c r="L1254" s="51">
        <v>8565.33</v>
      </c>
      <c r="M1254" s="50" t="str">
        <f t="shared" si="19"/>
        <v>Abaixo do limite</v>
      </c>
    </row>
    <row r="1255" spans="3:13" x14ac:dyDescent="0.25">
      <c r="C1255" s="44">
        <v>0.66100000000000003</v>
      </c>
      <c r="D1255" s="44">
        <v>12562.82</v>
      </c>
      <c r="K1255" s="45">
        <v>0.54400000000000004</v>
      </c>
      <c r="L1255" s="52">
        <v>8566.98</v>
      </c>
      <c r="M1255" s="50" t="str">
        <f t="shared" si="19"/>
        <v>Abaixo do limite</v>
      </c>
    </row>
    <row r="1256" spans="3:13" x14ac:dyDescent="0.25">
      <c r="C1256" s="45">
        <v>0.66600000000000004</v>
      </c>
      <c r="D1256" s="45">
        <v>16604.900000000001</v>
      </c>
      <c r="K1256" s="45">
        <v>0.53</v>
      </c>
      <c r="L1256" s="52">
        <v>8571.81</v>
      </c>
      <c r="M1256" s="50" t="str">
        <f t="shared" si="19"/>
        <v>Abaixo do limite</v>
      </c>
    </row>
    <row r="1257" spans="3:13" x14ac:dyDescent="0.25">
      <c r="C1257" s="44">
        <v>0.67600000000000005</v>
      </c>
      <c r="D1257" s="44">
        <v>22766.6</v>
      </c>
      <c r="K1257" s="44">
        <v>0.53800000000000003</v>
      </c>
      <c r="L1257" s="51">
        <v>8576.6200000000008</v>
      </c>
      <c r="M1257" s="50" t="str">
        <f t="shared" si="19"/>
        <v>Abaixo do limite</v>
      </c>
    </row>
    <row r="1258" spans="3:13" x14ac:dyDescent="0.25">
      <c r="C1258" s="45">
        <v>0.71499999999999997</v>
      </c>
      <c r="D1258" s="45">
        <v>19523.66</v>
      </c>
      <c r="K1258" s="44">
        <v>0.58199999999999996</v>
      </c>
      <c r="L1258" s="51">
        <v>8578.93</v>
      </c>
      <c r="M1258" s="50" t="str">
        <f t="shared" si="19"/>
        <v>Abaixo do limite</v>
      </c>
    </row>
    <row r="1259" spans="3:13" x14ac:dyDescent="0.25">
      <c r="C1259" s="44">
        <v>0.60899999999999999</v>
      </c>
      <c r="D1259" s="44">
        <v>14375.34</v>
      </c>
      <c r="K1259" s="45">
        <v>0.52600000000000002</v>
      </c>
      <c r="L1259" s="52">
        <v>8580.4699999999993</v>
      </c>
      <c r="M1259" s="50" t="str">
        <f t="shared" si="19"/>
        <v>Abaixo do limite</v>
      </c>
    </row>
    <row r="1260" spans="3:13" x14ac:dyDescent="0.25">
      <c r="C1260" s="45">
        <v>0.72799999999999998</v>
      </c>
      <c r="D1260" s="45">
        <v>25974.3</v>
      </c>
      <c r="K1260" s="44">
        <v>0.58099999999999996</v>
      </c>
      <c r="L1260" s="51">
        <v>8581.8700000000008</v>
      </c>
      <c r="M1260" s="50" t="str">
        <f t="shared" si="19"/>
        <v>Abaixo do limite</v>
      </c>
    </row>
    <row r="1261" spans="3:13" x14ac:dyDescent="0.25">
      <c r="C1261" s="44">
        <v>0.69599999999999995</v>
      </c>
      <c r="D1261" s="44">
        <v>15019.6</v>
      </c>
      <c r="K1261" s="45">
        <v>0.53500000000000003</v>
      </c>
      <c r="L1261" s="52">
        <v>8582.92</v>
      </c>
      <c r="M1261" s="50" t="str">
        <f t="shared" si="19"/>
        <v>Abaixo do limite</v>
      </c>
    </row>
    <row r="1262" spans="3:13" x14ac:dyDescent="0.25">
      <c r="C1262" s="45">
        <v>0.70099999999999996</v>
      </c>
      <c r="D1262" s="45">
        <v>16111.67</v>
      </c>
      <c r="K1262" s="44">
        <v>0.56599999999999995</v>
      </c>
      <c r="L1262" s="51">
        <v>8585.3799999999992</v>
      </c>
      <c r="M1262" s="50" t="str">
        <f t="shared" si="19"/>
        <v>Abaixo do limite</v>
      </c>
    </row>
    <row r="1263" spans="3:13" x14ac:dyDescent="0.25">
      <c r="C1263" s="44">
        <v>0.69199999999999995</v>
      </c>
      <c r="D1263" s="44">
        <v>19771.72</v>
      </c>
      <c r="K1263" s="45">
        <v>0.58199999999999996</v>
      </c>
      <c r="L1263" s="52">
        <v>8592.5400000000009</v>
      </c>
      <c r="M1263" s="50" t="str">
        <f t="shared" si="19"/>
        <v>Abaixo do limite</v>
      </c>
    </row>
    <row r="1264" spans="3:13" x14ac:dyDescent="0.25">
      <c r="C1264" s="45">
        <v>0.61399999999999999</v>
      </c>
      <c r="D1264" s="45">
        <v>10596.36</v>
      </c>
      <c r="K1264" s="45">
        <v>0.54400000000000004</v>
      </c>
      <c r="L1264" s="52">
        <v>8599.16</v>
      </c>
      <c r="M1264" s="50" t="str">
        <f t="shared" si="19"/>
        <v>Abaixo do limite</v>
      </c>
    </row>
    <row r="1265" spans="3:13" x14ac:dyDescent="0.25">
      <c r="C1265" s="44">
        <v>0.73599999999999999</v>
      </c>
      <c r="D1265" s="44">
        <v>17512.03</v>
      </c>
      <c r="K1265" s="45">
        <v>0.54300000000000004</v>
      </c>
      <c r="L1265" s="52">
        <v>8606.1</v>
      </c>
      <c r="M1265" s="50" t="str">
        <f t="shared" si="19"/>
        <v>Abaixo do limite</v>
      </c>
    </row>
    <row r="1266" spans="3:13" x14ac:dyDescent="0.25">
      <c r="C1266" s="45">
        <v>0.70399999999999996</v>
      </c>
      <c r="D1266" s="45">
        <v>25725.3</v>
      </c>
      <c r="K1266" s="44">
        <v>0.58899999999999997</v>
      </c>
      <c r="L1266" s="51">
        <v>8607.7000000000007</v>
      </c>
      <c r="M1266" s="50" t="str">
        <f t="shared" si="19"/>
        <v>Abaixo do limite</v>
      </c>
    </row>
    <row r="1267" spans="3:13" x14ac:dyDescent="0.25">
      <c r="C1267" s="44">
        <v>0.751</v>
      </c>
      <c r="D1267" s="44">
        <v>35871.81</v>
      </c>
      <c r="K1267" s="44">
        <v>0.628</v>
      </c>
      <c r="L1267" s="51">
        <v>8612.32</v>
      </c>
      <c r="M1267" s="50" t="str">
        <f t="shared" si="19"/>
        <v>Abaixo do limite</v>
      </c>
    </row>
    <row r="1268" spans="3:13" x14ac:dyDescent="0.25">
      <c r="C1268" s="45">
        <v>0.65200000000000002</v>
      </c>
      <c r="D1268" s="45">
        <v>14595.51</v>
      </c>
      <c r="K1268" s="45">
        <v>0.51100000000000001</v>
      </c>
      <c r="L1268" s="52">
        <v>8618.41</v>
      </c>
      <c r="M1268" s="50" t="str">
        <f t="shared" si="19"/>
        <v>Abaixo do limite</v>
      </c>
    </row>
    <row r="1269" spans="3:13" x14ac:dyDescent="0.25">
      <c r="C1269" s="44">
        <v>0.68700000000000006</v>
      </c>
      <c r="D1269" s="44">
        <v>12464.41</v>
      </c>
      <c r="K1269" s="44">
        <v>0.60299999999999998</v>
      </c>
      <c r="L1269" s="51">
        <v>8619.26</v>
      </c>
      <c r="M1269" s="50" t="str">
        <f t="shared" si="19"/>
        <v>Abaixo do limite</v>
      </c>
    </row>
    <row r="1270" spans="3:13" x14ac:dyDescent="0.25">
      <c r="C1270" s="45">
        <v>0.67900000000000005</v>
      </c>
      <c r="D1270" s="45">
        <v>18737.39</v>
      </c>
      <c r="K1270" s="45">
        <v>0.53200000000000003</v>
      </c>
      <c r="L1270" s="52">
        <v>8623.09</v>
      </c>
      <c r="M1270" s="50" t="str">
        <f t="shared" si="19"/>
        <v>Abaixo do limite</v>
      </c>
    </row>
    <row r="1271" spans="3:13" x14ac:dyDescent="0.25">
      <c r="C1271" s="44">
        <v>0.751</v>
      </c>
      <c r="D1271" s="44">
        <v>60764.83</v>
      </c>
      <c r="K1271" s="45">
        <v>0.57499999999999996</v>
      </c>
      <c r="L1271" s="52">
        <v>8632.01</v>
      </c>
      <c r="M1271" s="50" t="str">
        <f t="shared" si="19"/>
        <v>Abaixo do limite</v>
      </c>
    </row>
    <row r="1272" spans="3:13" x14ac:dyDescent="0.25">
      <c r="C1272" s="45">
        <v>0.64700000000000002</v>
      </c>
      <c r="D1272" s="45">
        <v>11933.08</v>
      </c>
      <c r="K1272" s="44">
        <v>0.54</v>
      </c>
      <c r="L1272" s="51">
        <v>8632.67</v>
      </c>
      <c r="M1272" s="50" t="str">
        <f t="shared" si="19"/>
        <v>Abaixo do limite</v>
      </c>
    </row>
    <row r="1273" spans="3:13" x14ac:dyDescent="0.25">
      <c r="C1273" s="44">
        <v>0.55900000000000005</v>
      </c>
      <c r="D1273" s="44">
        <v>7028.27</v>
      </c>
      <c r="K1273" s="44">
        <v>0.55400000000000005</v>
      </c>
      <c r="L1273" s="51">
        <v>8637.6200000000008</v>
      </c>
      <c r="M1273" s="50" t="str">
        <f t="shared" si="19"/>
        <v>Abaixo do limite</v>
      </c>
    </row>
    <row r="1274" spans="3:13" x14ac:dyDescent="0.25">
      <c r="C1274" s="45">
        <v>0.68500000000000005</v>
      </c>
      <c r="D1274" s="45">
        <v>13308.85</v>
      </c>
      <c r="K1274" s="45">
        <v>0.51700000000000002</v>
      </c>
      <c r="L1274" s="52">
        <v>8638.7099999999991</v>
      </c>
      <c r="M1274" s="50" t="str">
        <f t="shared" si="19"/>
        <v>Abaixo do limite</v>
      </c>
    </row>
    <row r="1275" spans="3:13" x14ac:dyDescent="0.25">
      <c r="C1275" s="44">
        <v>0.68100000000000005</v>
      </c>
      <c r="D1275" s="44">
        <v>38908.720000000001</v>
      </c>
      <c r="K1275" s="44">
        <v>0.56599999999999995</v>
      </c>
      <c r="L1275" s="51">
        <v>8642.35</v>
      </c>
      <c r="M1275" s="50" t="str">
        <f t="shared" si="19"/>
        <v>Abaixo do limite</v>
      </c>
    </row>
    <row r="1276" spans="3:13" x14ac:dyDescent="0.25">
      <c r="C1276" s="45">
        <v>0.77500000000000002</v>
      </c>
      <c r="D1276" s="45">
        <v>34342.980000000003</v>
      </c>
      <c r="K1276" s="45">
        <v>0.57799999999999996</v>
      </c>
      <c r="L1276" s="52">
        <v>8644.01</v>
      </c>
      <c r="M1276" s="50" t="str">
        <f t="shared" si="19"/>
        <v>Abaixo do limite</v>
      </c>
    </row>
    <row r="1277" spans="3:13" x14ac:dyDescent="0.25">
      <c r="C1277" s="44">
        <v>0.67800000000000005</v>
      </c>
      <c r="D1277" s="44">
        <v>17734.02</v>
      </c>
      <c r="K1277" s="44">
        <v>0.497</v>
      </c>
      <c r="L1277" s="51">
        <v>8644.6200000000008</v>
      </c>
      <c r="M1277" s="50" t="str">
        <f t="shared" si="19"/>
        <v>Abaixo do limite</v>
      </c>
    </row>
    <row r="1278" spans="3:13" x14ac:dyDescent="0.25">
      <c r="C1278" s="45">
        <v>0.71099999999999997</v>
      </c>
      <c r="D1278" s="45">
        <v>21852.83</v>
      </c>
      <c r="K1278" s="45">
        <v>0.52100000000000002</v>
      </c>
      <c r="L1278" s="52">
        <v>8645.73</v>
      </c>
      <c r="M1278" s="50" t="str">
        <f t="shared" si="19"/>
        <v>Abaixo do limite</v>
      </c>
    </row>
    <row r="1279" spans="3:13" x14ac:dyDescent="0.25">
      <c r="C1279" s="44">
        <v>0.67700000000000005</v>
      </c>
      <c r="D1279" s="44">
        <v>21729.5</v>
      </c>
      <c r="K1279" s="44">
        <v>0.54100000000000004</v>
      </c>
      <c r="L1279" s="51">
        <v>8647.69</v>
      </c>
      <c r="M1279" s="50" t="str">
        <f t="shared" si="19"/>
        <v>Abaixo do limite</v>
      </c>
    </row>
    <row r="1280" spans="3:13" x14ac:dyDescent="0.25">
      <c r="C1280" s="45">
        <v>0.69199999999999995</v>
      </c>
      <c r="D1280" s="45">
        <v>22591.24</v>
      </c>
      <c r="K1280" s="45">
        <v>0.54500000000000004</v>
      </c>
      <c r="L1280" s="52">
        <v>8654.0499999999993</v>
      </c>
      <c r="M1280" s="50" t="str">
        <f t="shared" si="19"/>
        <v>Abaixo do limite</v>
      </c>
    </row>
    <row r="1281" spans="3:13" x14ac:dyDescent="0.25">
      <c r="C1281" s="44">
        <v>0.72</v>
      </c>
      <c r="D1281" s="44">
        <v>41393.06</v>
      </c>
      <c r="K1281" s="44">
        <v>0.58599999999999997</v>
      </c>
      <c r="L1281" s="51">
        <v>8655.99</v>
      </c>
      <c r="M1281" s="50" t="str">
        <f t="shared" si="19"/>
        <v>Abaixo do limite</v>
      </c>
    </row>
    <row r="1282" spans="3:13" x14ac:dyDescent="0.25">
      <c r="C1282" s="45">
        <v>0.745</v>
      </c>
      <c r="D1282" s="45">
        <v>29771.71</v>
      </c>
      <c r="K1282" s="45">
        <v>0.59499999999999997</v>
      </c>
      <c r="L1282" s="52">
        <v>8659.2900000000009</v>
      </c>
      <c r="M1282" s="50" t="str">
        <f t="shared" si="19"/>
        <v>Abaixo do limite</v>
      </c>
    </row>
    <row r="1283" spans="3:13" x14ac:dyDescent="0.25">
      <c r="C1283" s="44">
        <v>0.66500000000000004</v>
      </c>
      <c r="D1283" s="44">
        <v>19391.04</v>
      </c>
      <c r="K1283" s="44">
        <v>0.57799999999999996</v>
      </c>
      <c r="L1283" s="51">
        <v>8659.44</v>
      </c>
      <c r="M1283" s="50" t="str">
        <f t="shared" si="19"/>
        <v>Abaixo do limite</v>
      </c>
    </row>
    <row r="1284" spans="3:13" x14ac:dyDescent="0.25">
      <c r="C1284" s="45">
        <v>0.71699999999999997</v>
      </c>
      <c r="D1284" s="45">
        <v>36108.339999999997</v>
      </c>
      <c r="K1284" s="44">
        <v>0.54500000000000004</v>
      </c>
      <c r="L1284" s="51">
        <v>8660.0499999999993</v>
      </c>
      <c r="M1284" s="50" t="str">
        <f t="shared" si="19"/>
        <v>Abaixo do limite</v>
      </c>
    </row>
    <row r="1285" spans="3:13" x14ac:dyDescent="0.25">
      <c r="C1285" s="44">
        <v>0.70199999999999996</v>
      </c>
      <c r="D1285" s="44">
        <v>32096.52</v>
      </c>
      <c r="K1285" s="45">
        <v>0.53800000000000003</v>
      </c>
      <c r="L1285" s="52">
        <v>8660.1200000000008</v>
      </c>
      <c r="M1285" s="50" t="str">
        <f t="shared" si="19"/>
        <v>Abaixo do limite</v>
      </c>
    </row>
    <row r="1286" spans="3:13" x14ac:dyDescent="0.25">
      <c r="C1286" s="45">
        <v>0.67500000000000004</v>
      </c>
      <c r="D1286" s="45">
        <v>20640.43</v>
      </c>
      <c r="K1286" s="45">
        <v>0.56100000000000005</v>
      </c>
      <c r="L1286" s="52">
        <v>8667.61</v>
      </c>
      <c r="M1286" s="50" t="str">
        <f t="shared" si="19"/>
        <v>Abaixo do limite</v>
      </c>
    </row>
    <row r="1287" spans="3:13" x14ac:dyDescent="0.25">
      <c r="C1287" s="44">
        <v>0.69799999999999995</v>
      </c>
      <c r="D1287" s="44">
        <v>20740.38</v>
      </c>
      <c r="K1287" s="45">
        <v>0.55900000000000005</v>
      </c>
      <c r="L1287" s="52">
        <v>8675.16</v>
      </c>
      <c r="M1287" s="50" t="str">
        <f t="shared" si="19"/>
        <v>Abaixo do limite</v>
      </c>
    </row>
    <row r="1288" spans="3:13" x14ac:dyDescent="0.25">
      <c r="C1288" s="45">
        <v>0.53400000000000003</v>
      </c>
      <c r="D1288" s="45">
        <v>5794.4</v>
      </c>
      <c r="K1288" s="44">
        <v>0.61699999999999999</v>
      </c>
      <c r="L1288" s="51">
        <v>8683.59</v>
      </c>
      <c r="M1288" s="50" t="str">
        <f t="shared" si="19"/>
        <v>Abaixo do limite</v>
      </c>
    </row>
    <row r="1289" spans="3:13" x14ac:dyDescent="0.25">
      <c r="C1289" s="44">
        <v>0.64500000000000002</v>
      </c>
      <c r="D1289" s="44">
        <v>15684.03</v>
      </c>
      <c r="K1289" s="44">
        <v>0.56799999999999995</v>
      </c>
      <c r="L1289" s="51">
        <v>8685.36</v>
      </c>
      <c r="M1289" s="50" t="str">
        <f t="shared" si="19"/>
        <v>Abaixo do limite</v>
      </c>
    </row>
    <row r="1290" spans="3:13" x14ac:dyDescent="0.25">
      <c r="C1290" s="45">
        <v>0.7</v>
      </c>
      <c r="D1290" s="45">
        <v>18746.419999999998</v>
      </c>
      <c r="K1290" s="44">
        <v>0.56699999999999995</v>
      </c>
      <c r="L1290" s="51">
        <v>8687.49</v>
      </c>
      <c r="M1290" s="50" t="str">
        <f t="shared" si="19"/>
        <v>Abaixo do limite</v>
      </c>
    </row>
    <row r="1291" spans="3:13" x14ac:dyDescent="0.25">
      <c r="C1291" s="44">
        <v>0.749</v>
      </c>
      <c r="D1291" s="44">
        <v>30470.54</v>
      </c>
      <c r="K1291" s="44">
        <v>0.55200000000000005</v>
      </c>
      <c r="L1291" s="51">
        <v>8687.5499999999993</v>
      </c>
      <c r="M1291" s="50" t="str">
        <f t="shared" si="19"/>
        <v>Abaixo do limite</v>
      </c>
    </row>
    <row r="1292" spans="3:13" x14ac:dyDescent="0.25">
      <c r="C1292" s="45">
        <v>0.66800000000000004</v>
      </c>
      <c r="D1292" s="45">
        <v>27483.75</v>
      </c>
      <c r="K1292" s="44">
        <v>0.58699999999999997</v>
      </c>
      <c r="L1292" s="51">
        <v>8688.64</v>
      </c>
      <c r="M1292" s="50" t="str">
        <f t="shared" si="19"/>
        <v>Abaixo do limite</v>
      </c>
    </row>
    <row r="1293" spans="3:13" x14ac:dyDescent="0.25">
      <c r="C1293" s="44">
        <v>0.69499999999999995</v>
      </c>
      <c r="D1293" s="44">
        <v>24103.4</v>
      </c>
      <c r="K1293" s="44">
        <v>0.58499999999999996</v>
      </c>
      <c r="L1293" s="51">
        <v>8692.24</v>
      </c>
      <c r="M1293" s="50" t="str">
        <f t="shared" si="19"/>
        <v>Abaixo do limite</v>
      </c>
    </row>
    <row r="1294" spans="3:13" x14ac:dyDescent="0.25">
      <c r="C1294" s="45">
        <v>0.68799999999999994</v>
      </c>
      <c r="D1294" s="45">
        <v>22721.08</v>
      </c>
      <c r="K1294" s="44">
        <v>0.56499999999999995</v>
      </c>
      <c r="L1294" s="51">
        <v>8697.06</v>
      </c>
      <c r="M1294" s="50" t="str">
        <f t="shared" si="19"/>
        <v>Abaixo do limite</v>
      </c>
    </row>
    <row r="1295" spans="3:13" x14ac:dyDescent="0.25">
      <c r="C1295" s="44">
        <v>0.66500000000000004</v>
      </c>
      <c r="D1295" s="44">
        <v>13996.95</v>
      </c>
      <c r="K1295" s="44">
        <v>0.54400000000000004</v>
      </c>
      <c r="L1295" s="51">
        <v>8699.3700000000008</v>
      </c>
      <c r="M1295" s="50" t="str">
        <f t="shared" si="19"/>
        <v>Abaixo do limite</v>
      </c>
    </row>
    <row r="1296" spans="3:13" x14ac:dyDescent="0.25">
      <c r="C1296" s="45">
        <v>0.55400000000000005</v>
      </c>
      <c r="D1296" s="45">
        <v>9409.83</v>
      </c>
      <c r="K1296" s="44">
        <v>0.54</v>
      </c>
      <c r="L1296" s="51">
        <v>8703.91</v>
      </c>
      <c r="M1296" s="50" t="str">
        <f t="shared" si="19"/>
        <v>Abaixo do limite</v>
      </c>
    </row>
    <row r="1297" spans="3:13" x14ac:dyDescent="0.25">
      <c r="C1297" s="44">
        <v>0.59599999999999997</v>
      </c>
      <c r="D1297" s="44">
        <v>8536.33</v>
      </c>
      <c r="K1297" s="44">
        <v>0.59</v>
      </c>
      <c r="L1297" s="51">
        <v>8706.16</v>
      </c>
      <c r="M1297" s="50" t="str">
        <f t="shared" si="19"/>
        <v>Abaixo do limite</v>
      </c>
    </row>
    <row r="1298" spans="3:13" x14ac:dyDescent="0.25">
      <c r="C1298" s="45">
        <v>0.66600000000000004</v>
      </c>
      <c r="D1298" s="45">
        <v>27268.1</v>
      </c>
      <c r="K1298" s="45">
        <v>0.53600000000000003</v>
      </c>
      <c r="L1298" s="52">
        <v>8708.2800000000007</v>
      </c>
      <c r="M1298" s="50" t="str">
        <f t="shared" si="19"/>
        <v>Abaixo do limite</v>
      </c>
    </row>
    <row r="1299" spans="3:13" x14ac:dyDescent="0.25">
      <c r="C1299" s="44">
        <v>0.67700000000000005</v>
      </c>
      <c r="D1299" s="44">
        <v>32950.22</v>
      </c>
      <c r="K1299" s="45">
        <v>0.59599999999999997</v>
      </c>
      <c r="L1299" s="52">
        <v>8710.2000000000007</v>
      </c>
      <c r="M1299" s="50" t="str">
        <f t="shared" si="19"/>
        <v>Abaixo do limite</v>
      </c>
    </row>
    <row r="1300" spans="3:13" x14ac:dyDescent="0.25">
      <c r="C1300" s="45">
        <v>0.56200000000000006</v>
      </c>
      <c r="D1300" s="45">
        <v>10511.93</v>
      </c>
      <c r="K1300" s="45">
        <v>0.59399999999999997</v>
      </c>
      <c r="L1300" s="52">
        <v>8711.36</v>
      </c>
      <c r="M1300" s="50" t="str">
        <f t="shared" si="19"/>
        <v>Abaixo do limite</v>
      </c>
    </row>
    <row r="1301" spans="3:13" x14ac:dyDescent="0.25">
      <c r="C1301" s="44">
        <v>0.69899999999999995</v>
      </c>
      <c r="D1301" s="44">
        <v>20261.419999999998</v>
      </c>
      <c r="K1301" s="45">
        <v>0.58299999999999996</v>
      </c>
      <c r="L1301" s="52">
        <v>8711.6200000000008</v>
      </c>
      <c r="M1301" s="50" t="str">
        <f t="shared" si="19"/>
        <v>Abaixo do limite</v>
      </c>
    </row>
    <row r="1302" spans="3:13" x14ac:dyDescent="0.25">
      <c r="C1302" s="45">
        <v>0.66100000000000003</v>
      </c>
      <c r="D1302" s="45">
        <v>16420.759999999998</v>
      </c>
      <c r="K1302" s="44">
        <v>0.53900000000000003</v>
      </c>
      <c r="L1302" s="51">
        <v>8712.77</v>
      </c>
      <c r="M1302" s="50" t="str">
        <f t="shared" si="19"/>
        <v>Abaixo do limite</v>
      </c>
    </row>
    <row r="1303" spans="3:13" x14ac:dyDescent="0.25">
      <c r="C1303" s="44">
        <v>0.69899999999999995</v>
      </c>
      <c r="D1303" s="44">
        <v>31821.439999999999</v>
      </c>
      <c r="K1303" s="45">
        <v>0.61699999999999999</v>
      </c>
      <c r="L1303" s="52">
        <v>8720.86</v>
      </c>
      <c r="M1303" s="50" t="str">
        <f t="shared" si="19"/>
        <v>Abaixo do limite</v>
      </c>
    </row>
    <row r="1304" spans="3:13" x14ac:dyDescent="0.25">
      <c r="C1304" s="45">
        <v>0.61099999999999999</v>
      </c>
      <c r="D1304" s="45">
        <v>8507.7800000000007</v>
      </c>
      <c r="K1304" s="45">
        <v>0.58199999999999996</v>
      </c>
      <c r="L1304" s="52">
        <v>8727.02</v>
      </c>
      <c r="M1304" s="50" t="str">
        <f t="shared" si="19"/>
        <v>Abaixo do limite</v>
      </c>
    </row>
    <row r="1305" spans="3:13" x14ac:dyDescent="0.25">
      <c r="C1305" s="44">
        <v>0.70499999999999996</v>
      </c>
      <c r="D1305" s="44">
        <v>75878.350000000006</v>
      </c>
      <c r="K1305" s="45">
        <v>0.58299999999999996</v>
      </c>
      <c r="L1305" s="52">
        <v>8735.8700000000008</v>
      </c>
      <c r="M1305" s="50" t="str">
        <f t="shared" si="19"/>
        <v>Abaixo do limite</v>
      </c>
    </row>
    <row r="1306" spans="3:13" x14ac:dyDescent="0.25">
      <c r="C1306" s="45">
        <v>0.72299999999999998</v>
      </c>
      <c r="D1306" s="45">
        <v>37449.629999999997</v>
      </c>
      <c r="K1306" s="44">
        <v>0.59899999999999998</v>
      </c>
      <c r="L1306" s="51">
        <v>8737.5300000000007</v>
      </c>
      <c r="M1306" s="50" t="str">
        <f t="shared" si="19"/>
        <v>Abaixo do limite</v>
      </c>
    </row>
    <row r="1307" spans="3:13" x14ac:dyDescent="0.25">
      <c r="C1307" s="44">
        <v>0.72</v>
      </c>
      <c r="D1307" s="44">
        <v>17767.27</v>
      </c>
      <c r="K1307" s="45">
        <v>0.57499999999999996</v>
      </c>
      <c r="L1307" s="52">
        <v>8740.7199999999993</v>
      </c>
      <c r="M1307" s="50" t="str">
        <f t="shared" si="19"/>
        <v>Abaixo do limite</v>
      </c>
    </row>
    <row r="1308" spans="3:13" x14ac:dyDescent="0.25">
      <c r="C1308" s="45">
        <v>0.59599999999999997</v>
      </c>
      <c r="D1308" s="45">
        <v>14142.89</v>
      </c>
      <c r="K1308" s="44">
        <v>0.48199999999999998</v>
      </c>
      <c r="L1308" s="51">
        <v>8741.3799999999992</v>
      </c>
      <c r="M1308" s="50" t="str">
        <f t="shared" si="19"/>
        <v>Abaixo do limite</v>
      </c>
    </row>
    <row r="1309" spans="3:13" x14ac:dyDescent="0.25">
      <c r="C1309" s="44">
        <v>0.66400000000000003</v>
      </c>
      <c r="D1309" s="44">
        <v>12425.59</v>
      </c>
      <c r="K1309" s="44">
        <v>0.55000000000000004</v>
      </c>
      <c r="L1309" s="51">
        <v>8744.0300000000007</v>
      </c>
      <c r="M1309" s="50" t="str">
        <f t="shared" si="19"/>
        <v>Abaixo do limite</v>
      </c>
    </row>
    <row r="1310" spans="3:13" x14ac:dyDescent="0.25">
      <c r="C1310" s="45">
        <v>0.53700000000000003</v>
      </c>
      <c r="D1310" s="45">
        <v>6400.96</v>
      </c>
      <c r="K1310" s="44">
        <v>0.69799999999999995</v>
      </c>
      <c r="L1310" s="51">
        <v>8744.25</v>
      </c>
      <c r="M1310" s="50" t="str">
        <f t="shared" si="19"/>
        <v>Abaixo do limite</v>
      </c>
    </row>
    <row r="1311" spans="3:13" x14ac:dyDescent="0.25">
      <c r="C1311" s="44">
        <v>0.57099999999999995</v>
      </c>
      <c r="D1311" s="44">
        <v>5927.57</v>
      </c>
      <c r="K1311" s="45">
        <v>0.55700000000000005</v>
      </c>
      <c r="L1311" s="52">
        <v>8744.48</v>
      </c>
      <c r="M1311" s="50" t="str">
        <f t="shared" ref="M1311:M1374" si="20">IF(L1311&lt;$L$29,"Abaixo do limite","")</f>
        <v>Abaixo do limite</v>
      </c>
    </row>
    <row r="1312" spans="3:13" x14ac:dyDescent="0.25">
      <c r="C1312" s="45">
        <v>0.73</v>
      </c>
      <c r="D1312" s="45">
        <v>18494.25</v>
      </c>
      <c r="K1312" s="44">
        <v>0.57399999999999995</v>
      </c>
      <c r="L1312" s="51">
        <v>8746.74</v>
      </c>
      <c r="M1312" s="50" t="str">
        <f t="shared" si="20"/>
        <v>Abaixo do limite</v>
      </c>
    </row>
    <row r="1313" spans="3:13" x14ac:dyDescent="0.25">
      <c r="C1313" s="44">
        <v>0.71299999999999997</v>
      </c>
      <c r="D1313" s="44">
        <v>25790.65</v>
      </c>
      <c r="K1313" s="44">
        <v>0.56200000000000006</v>
      </c>
      <c r="L1313" s="51">
        <v>8747.31</v>
      </c>
      <c r="M1313" s="50" t="str">
        <f t="shared" si="20"/>
        <v>Abaixo do limite</v>
      </c>
    </row>
    <row r="1314" spans="3:13" x14ac:dyDescent="0.25">
      <c r="C1314" s="45">
        <v>0.61399999999999999</v>
      </c>
      <c r="D1314" s="45">
        <v>9616.57</v>
      </c>
      <c r="K1314" s="45">
        <v>0.59599999999999997</v>
      </c>
      <c r="L1314" s="52">
        <v>8756.85</v>
      </c>
      <c r="M1314" s="50" t="str">
        <f t="shared" si="20"/>
        <v>Abaixo do limite</v>
      </c>
    </row>
    <row r="1315" spans="3:13" x14ac:dyDescent="0.25">
      <c r="C1315" s="44">
        <v>0.72799999999999998</v>
      </c>
      <c r="D1315" s="44">
        <v>33695.83</v>
      </c>
      <c r="K1315" s="44">
        <v>0.621</v>
      </c>
      <c r="L1315" s="51">
        <v>8761.76</v>
      </c>
      <c r="M1315" s="50" t="str">
        <f t="shared" si="20"/>
        <v>Abaixo do limite</v>
      </c>
    </row>
    <row r="1316" spans="3:13" x14ac:dyDescent="0.25">
      <c r="C1316" s="45">
        <v>0.70299999999999996</v>
      </c>
      <c r="D1316" s="45">
        <v>17599.27</v>
      </c>
      <c r="K1316" s="44">
        <v>0.57399999999999995</v>
      </c>
      <c r="L1316" s="51">
        <v>8762.1299999999992</v>
      </c>
      <c r="M1316" s="50" t="str">
        <f t="shared" si="20"/>
        <v>Abaixo do limite</v>
      </c>
    </row>
    <row r="1317" spans="3:13" x14ac:dyDescent="0.25">
      <c r="C1317" s="44">
        <v>0.60899999999999999</v>
      </c>
      <c r="D1317" s="44">
        <v>9979.7099999999991</v>
      </c>
      <c r="K1317" s="44">
        <v>0.54600000000000004</v>
      </c>
      <c r="L1317" s="51">
        <v>8763.73</v>
      </c>
      <c r="M1317" s="50" t="str">
        <f t="shared" si="20"/>
        <v>Abaixo do limite</v>
      </c>
    </row>
    <row r="1318" spans="3:13" x14ac:dyDescent="0.25">
      <c r="C1318" s="45">
        <v>0.73899999999999999</v>
      </c>
      <c r="D1318" s="45">
        <v>22200.52</v>
      </c>
      <c r="K1318" s="44">
        <v>0.55500000000000005</v>
      </c>
      <c r="L1318" s="51">
        <v>8768.7999999999993</v>
      </c>
      <c r="M1318" s="50" t="str">
        <f t="shared" si="20"/>
        <v>Abaixo do limite</v>
      </c>
    </row>
    <row r="1319" spans="3:13" x14ac:dyDescent="0.25">
      <c r="C1319" s="44">
        <v>0.58699999999999997</v>
      </c>
      <c r="D1319" s="44">
        <v>8083.5</v>
      </c>
      <c r="K1319" s="45">
        <v>0.54</v>
      </c>
      <c r="L1319" s="52">
        <v>8771.5</v>
      </c>
      <c r="M1319" s="50" t="str">
        <f t="shared" si="20"/>
        <v>Abaixo do limite</v>
      </c>
    </row>
    <row r="1320" spans="3:13" x14ac:dyDescent="0.25">
      <c r="C1320" s="45">
        <v>0.57099999999999995</v>
      </c>
      <c r="D1320" s="45">
        <v>7491.48</v>
      </c>
      <c r="K1320" s="44">
        <v>0.57399999999999995</v>
      </c>
      <c r="L1320" s="51">
        <v>8785.18</v>
      </c>
      <c r="M1320" s="50" t="str">
        <f t="shared" si="20"/>
        <v>Abaixo do limite</v>
      </c>
    </row>
    <row r="1321" spans="3:13" x14ac:dyDescent="0.25">
      <c r="C1321" s="44">
        <v>0.67300000000000004</v>
      </c>
      <c r="D1321" s="44">
        <v>12138.99</v>
      </c>
      <c r="K1321" s="45">
        <v>0.625</v>
      </c>
      <c r="L1321" s="52">
        <v>8788.18</v>
      </c>
      <c r="M1321" s="50" t="str">
        <f t="shared" si="20"/>
        <v>Abaixo do limite</v>
      </c>
    </row>
    <row r="1322" spans="3:13" x14ac:dyDescent="0.25">
      <c r="C1322" s="45">
        <v>0.67</v>
      </c>
      <c r="D1322" s="45">
        <v>15055.48</v>
      </c>
      <c r="K1322" s="44">
        <v>0.58199999999999996</v>
      </c>
      <c r="L1322" s="51">
        <v>8789.99</v>
      </c>
      <c r="M1322" s="50" t="str">
        <f t="shared" si="20"/>
        <v>Abaixo do limite</v>
      </c>
    </row>
    <row r="1323" spans="3:13" x14ac:dyDescent="0.25">
      <c r="C1323" s="44">
        <v>0.60199999999999998</v>
      </c>
      <c r="D1323" s="44">
        <v>6651.46</v>
      </c>
      <c r="K1323" s="44">
        <v>0.625</v>
      </c>
      <c r="L1323" s="51">
        <v>8790.65</v>
      </c>
      <c r="M1323" s="50" t="str">
        <f t="shared" si="20"/>
        <v>Abaixo do limite</v>
      </c>
    </row>
    <row r="1324" spans="3:13" x14ac:dyDescent="0.25">
      <c r="C1324" s="45">
        <v>0.72599999999999998</v>
      </c>
      <c r="D1324" s="45">
        <v>37343.230000000003</v>
      </c>
      <c r="K1324" s="45">
        <v>0.59499999999999997</v>
      </c>
      <c r="L1324" s="52">
        <v>8792.94</v>
      </c>
      <c r="M1324" s="50" t="str">
        <f t="shared" si="20"/>
        <v>Abaixo do limite</v>
      </c>
    </row>
    <row r="1325" spans="3:13" x14ac:dyDescent="0.25">
      <c r="C1325" s="44">
        <v>0.68</v>
      </c>
      <c r="D1325" s="44">
        <v>28896.01</v>
      </c>
      <c r="K1325" s="44">
        <v>0.56699999999999995</v>
      </c>
      <c r="L1325" s="51">
        <v>8793.02</v>
      </c>
      <c r="M1325" s="50" t="str">
        <f t="shared" si="20"/>
        <v>Abaixo do limite</v>
      </c>
    </row>
    <row r="1326" spans="3:13" x14ac:dyDescent="0.25">
      <c r="C1326" s="45">
        <v>0.60399999999999998</v>
      </c>
      <c r="D1326" s="45">
        <v>9203.1</v>
      </c>
      <c r="K1326" s="44">
        <v>0.60799999999999998</v>
      </c>
      <c r="L1326" s="51">
        <v>8799.86</v>
      </c>
      <c r="M1326" s="50" t="str">
        <f t="shared" si="20"/>
        <v>Abaixo do limite</v>
      </c>
    </row>
    <row r="1327" spans="3:13" x14ac:dyDescent="0.25">
      <c r="C1327" s="44">
        <v>0.58899999999999997</v>
      </c>
      <c r="D1327" s="44">
        <v>34054.589999999997</v>
      </c>
      <c r="K1327" s="45">
        <v>0.56299999999999994</v>
      </c>
      <c r="L1327" s="52">
        <v>8803.02</v>
      </c>
      <c r="M1327" s="50" t="str">
        <f t="shared" si="20"/>
        <v>Abaixo do limite</v>
      </c>
    </row>
    <row r="1328" spans="3:13" x14ac:dyDescent="0.25">
      <c r="C1328" s="45">
        <v>0.68100000000000005</v>
      </c>
      <c r="D1328" s="45">
        <v>23208.78</v>
      </c>
      <c r="K1328" s="44">
        <v>0.627</v>
      </c>
      <c r="L1328" s="51">
        <v>8805.83</v>
      </c>
      <c r="M1328" s="50" t="str">
        <f t="shared" si="20"/>
        <v>Abaixo do limite</v>
      </c>
    </row>
    <row r="1329" spans="3:13" x14ac:dyDescent="0.25">
      <c r="C1329" s="44">
        <v>0.72099999999999997</v>
      </c>
      <c r="D1329" s="44">
        <v>28950.93</v>
      </c>
      <c r="K1329" s="45">
        <v>0.57799999999999996</v>
      </c>
      <c r="L1329" s="52">
        <v>8806.11</v>
      </c>
      <c r="M1329" s="50" t="str">
        <f t="shared" si="20"/>
        <v>Abaixo do limite</v>
      </c>
    </row>
    <row r="1330" spans="3:13" x14ac:dyDescent="0.25">
      <c r="C1330" s="45">
        <v>0.66500000000000004</v>
      </c>
      <c r="D1330" s="45">
        <v>20938.400000000001</v>
      </c>
      <c r="K1330" s="44">
        <v>0.57599999999999996</v>
      </c>
      <c r="L1330" s="51">
        <v>8809.44</v>
      </c>
      <c r="M1330" s="50" t="str">
        <f t="shared" si="20"/>
        <v>Abaixo do limite</v>
      </c>
    </row>
    <row r="1331" spans="3:13" x14ac:dyDescent="0.25">
      <c r="C1331" s="44">
        <v>0.63800000000000001</v>
      </c>
      <c r="D1331" s="44">
        <v>16946.03</v>
      </c>
      <c r="K1331" s="44">
        <v>0.621</v>
      </c>
      <c r="L1331" s="51">
        <v>8809.6200000000008</v>
      </c>
      <c r="M1331" s="50" t="str">
        <f t="shared" si="20"/>
        <v>Abaixo do limite</v>
      </c>
    </row>
    <row r="1332" spans="3:13" x14ac:dyDescent="0.25">
      <c r="C1332" s="45">
        <v>0.71099999999999997</v>
      </c>
      <c r="D1332" s="45">
        <v>18302.47</v>
      </c>
      <c r="K1332" s="44">
        <v>0.53700000000000003</v>
      </c>
      <c r="L1332" s="51">
        <v>8818.18</v>
      </c>
      <c r="M1332" s="50" t="str">
        <f t="shared" si="20"/>
        <v>Abaixo do limite</v>
      </c>
    </row>
    <row r="1333" spans="3:13" x14ac:dyDescent="0.25">
      <c r="C1333" s="44">
        <v>0.622</v>
      </c>
      <c r="D1333" s="44">
        <v>43713.88</v>
      </c>
      <c r="K1333" s="44">
        <v>0.59399999999999997</v>
      </c>
      <c r="L1333" s="51">
        <v>8818.7199999999993</v>
      </c>
      <c r="M1333" s="50" t="str">
        <f t="shared" si="20"/>
        <v>Abaixo do limite</v>
      </c>
    </row>
    <row r="1334" spans="3:13" x14ac:dyDescent="0.25">
      <c r="C1334" s="45">
        <v>0.59299999999999997</v>
      </c>
      <c r="D1334" s="45">
        <v>16487.400000000001</v>
      </c>
      <c r="K1334" s="45">
        <v>0.66</v>
      </c>
      <c r="L1334" s="52">
        <v>8820.93</v>
      </c>
      <c r="M1334" s="50" t="str">
        <f t="shared" si="20"/>
        <v>Abaixo do limite</v>
      </c>
    </row>
    <row r="1335" spans="3:13" x14ac:dyDescent="0.25">
      <c r="C1335" s="44">
        <v>0.67200000000000004</v>
      </c>
      <c r="D1335" s="44">
        <v>22554.23</v>
      </c>
      <c r="K1335" s="44">
        <v>0.56100000000000005</v>
      </c>
      <c r="L1335" s="51">
        <v>8829.36</v>
      </c>
      <c r="M1335" s="50" t="str">
        <f t="shared" si="20"/>
        <v>Abaixo do limite</v>
      </c>
    </row>
    <row r="1336" spans="3:13" x14ac:dyDescent="0.25">
      <c r="C1336" s="45">
        <v>0.69099999999999995</v>
      </c>
      <c r="D1336" s="45">
        <v>14059.8</v>
      </c>
      <c r="K1336" s="45">
        <v>0.54800000000000004</v>
      </c>
      <c r="L1336" s="52">
        <v>8832.67</v>
      </c>
      <c r="M1336" s="50" t="str">
        <f t="shared" si="20"/>
        <v>Abaixo do limite</v>
      </c>
    </row>
    <row r="1337" spans="3:13" x14ac:dyDescent="0.25">
      <c r="C1337" s="44">
        <v>0.70099999999999996</v>
      </c>
      <c r="D1337" s="44">
        <v>27753.68</v>
      </c>
      <c r="K1337" s="44">
        <v>0.58399999999999996</v>
      </c>
      <c r="L1337" s="51">
        <v>8834.25</v>
      </c>
      <c r="M1337" s="50" t="str">
        <f t="shared" si="20"/>
        <v>Abaixo do limite</v>
      </c>
    </row>
    <row r="1338" spans="3:13" x14ac:dyDescent="0.25">
      <c r="C1338" s="45">
        <v>0.73699999999999999</v>
      </c>
      <c r="D1338" s="45">
        <v>93626.98</v>
      </c>
      <c r="K1338" s="44">
        <v>0.58099999999999996</v>
      </c>
      <c r="L1338" s="51">
        <v>8836.35</v>
      </c>
      <c r="M1338" s="50" t="str">
        <f t="shared" si="20"/>
        <v>Abaixo do limite</v>
      </c>
    </row>
    <row r="1339" spans="3:13" x14ac:dyDescent="0.25">
      <c r="C1339" s="44">
        <v>0.64600000000000002</v>
      </c>
      <c r="D1339" s="44">
        <v>12555.73</v>
      </c>
      <c r="K1339" s="45">
        <v>0.59699999999999998</v>
      </c>
      <c r="L1339" s="52">
        <v>8836.5400000000009</v>
      </c>
      <c r="M1339" s="50" t="str">
        <f t="shared" si="20"/>
        <v>Abaixo do limite</v>
      </c>
    </row>
    <row r="1340" spans="3:13" x14ac:dyDescent="0.25">
      <c r="C1340" s="45">
        <v>0.69799999999999995</v>
      </c>
      <c r="D1340" s="45">
        <v>31800.1</v>
      </c>
      <c r="K1340" s="45">
        <v>0.56799999999999995</v>
      </c>
      <c r="L1340" s="52">
        <v>8841.9699999999993</v>
      </c>
      <c r="M1340" s="50" t="str">
        <f t="shared" si="20"/>
        <v>Abaixo do limite</v>
      </c>
    </row>
    <row r="1341" spans="3:13" x14ac:dyDescent="0.25">
      <c r="C1341" s="44">
        <v>0.55800000000000005</v>
      </c>
      <c r="D1341" s="44">
        <v>7333.99</v>
      </c>
      <c r="K1341" s="45">
        <v>0.60499999999999998</v>
      </c>
      <c r="L1341" s="52">
        <v>8845.92</v>
      </c>
      <c r="M1341" s="50" t="str">
        <f t="shared" si="20"/>
        <v>Abaixo do limite</v>
      </c>
    </row>
    <row r="1342" spans="3:13" x14ac:dyDescent="0.25">
      <c r="C1342" s="45">
        <v>0.63500000000000001</v>
      </c>
      <c r="D1342" s="45">
        <v>16256.07</v>
      </c>
      <c r="K1342" s="44">
        <v>0.61499999999999999</v>
      </c>
      <c r="L1342" s="51">
        <v>8851.67</v>
      </c>
      <c r="M1342" s="50" t="str">
        <f t="shared" si="20"/>
        <v>Abaixo do limite</v>
      </c>
    </row>
    <row r="1343" spans="3:13" x14ac:dyDescent="0.25">
      <c r="C1343" s="44">
        <v>0.66600000000000004</v>
      </c>
      <c r="D1343" s="44">
        <v>13465.76</v>
      </c>
      <c r="K1343" s="45">
        <v>0.58899999999999997</v>
      </c>
      <c r="L1343" s="52">
        <v>8853.89</v>
      </c>
      <c r="M1343" s="50" t="str">
        <f t="shared" si="20"/>
        <v>Abaixo do limite</v>
      </c>
    </row>
    <row r="1344" spans="3:13" x14ac:dyDescent="0.25">
      <c r="C1344" s="45">
        <v>0.74099999999999999</v>
      </c>
      <c r="D1344" s="45">
        <v>18450.48</v>
      </c>
      <c r="K1344" s="45">
        <v>0.67300000000000004</v>
      </c>
      <c r="L1344" s="52">
        <v>8853.9500000000007</v>
      </c>
      <c r="M1344" s="50" t="str">
        <f t="shared" si="20"/>
        <v>Abaixo do limite</v>
      </c>
    </row>
    <row r="1345" spans="3:13" x14ac:dyDescent="0.25">
      <c r="C1345" s="44">
        <v>0.69599999999999995</v>
      </c>
      <c r="D1345" s="44">
        <v>19314.560000000001</v>
      </c>
      <c r="K1345" s="45">
        <v>0.57399999999999995</v>
      </c>
      <c r="L1345" s="52">
        <v>8854.3700000000008</v>
      </c>
      <c r="M1345" s="50" t="str">
        <f t="shared" si="20"/>
        <v>Abaixo do limite</v>
      </c>
    </row>
    <row r="1346" spans="3:13" x14ac:dyDescent="0.25">
      <c r="C1346" s="45">
        <v>0.70099999999999996</v>
      </c>
      <c r="D1346" s="45">
        <v>23150.97</v>
      </c>
      <c r="K1346" s="45">
        <v>0.57999999999999996</v>
      </c>
      <c r="L1346" s="52">
        <v>8859.52</v>
      </c>
      <c r="M1346" s="50" t="str">
        <f t="shared" si="20"/>
        <v>Abaixo do limite</v>
      </c>
    </row>
    <row r="1347" spans="3:13" x14ac:dyDescent="0.25">
      <c r="C1347" s="44">
        <v>0.58599999999999997</v>
      </c>
      <c r="D1347" s="44">
        <v>6846.32</v>
      </c>
      <c r="K1347" s="44">
        <v>0.55500000000000005</v>
      </c>
      <c r="L1347" s="51">
        <v>8867.2000000000007</v>
      </c>
      <c r="M1347" s="50" t="str">
        <f t="shared" si="20"/>
        <v>Abaixo do limite</v>
      </c>
    </row>
    <row r="1348" spans="3:13" x14ac:dyDescent="0.25">
      <c r="C1348" s="45">
        <v>0.61</v>
      </c>
      <c r="D1348" s="45">
        <v>10269.36</v>
      </c>
      <c r="K1348" s="44">
        <v>0.624</v>
      </c>
      <c r="L1348" s="51">
        <v>8867.77</v>
      </c>
      <c r="M1348" s="50" t="str">
        <f t="shared" si="20"/>
        <v>Abaixo do limite</v>
      </c>
    </row>
    <row r="1349" spans="3:13" x14ac:dyDescent="0.25">
      <c r="C1349" s="44">
        <v>0.60699999999999998</v>
      </c>
      <c r="D1349" s="44">
        <v>13661.46</v>
      </c>
      <c r="K1349" s="44">
        <v>0.53300000000000003</v>
      </c>
      <c r="L1349" s="51">
        <v>8871.58</v>
      </c>
      <c r="M1349" s="50" t="str">
        <f t="shared" si="20"/>
        <v>Abaixo do limite</v>
      </c>
    </row>
    <row r="1350" spans="3:13" x14ac:dyDescent="0.25">
      <c r="C1350" s="45">
        <v>0.73599999999999999</v>
      </c>
      <c r="D1350" s="45">
        <v>34244.28</v>
      </c>
      <c r="K1350" s="44">
        <v>0.54900000000000004</v>
      </c>
      <c r="L1350" s="51">
        <v>8872.69</v>
      </c>
      <c r="M1350" s="50" t="str">
        <f t="shared" si="20"/>
        <v>Abaixo do limite</v>
      </c>
    </row>
    <row r="1351" spans="3:13" x14ac:dyDescent="0.25">
      <c r="C1351" s="44">
        <v>0.59699999999999998</v>
      </c>
      <c r="D1351" s="44">
        <v>16047.33</v>
      </c>
      <c r="K1351" s="44">
        <v>0.61099999999999999</v>
      </c>
      <c r="L1351" s="51">
        <v>8873.65</v>
      </c>
      <c r="M1351" s="50" t="str">
        <f t="shared" si="20"/>
        <v>Abaixo do limite</v>
      </c>
    </row>
    <row r="1352" spans="3:13" x14ac:dyDescent="0.25">
      <c r="C1352" s="45">
        <v>0.70799999999999996</v>
      </c>
      <c r="D1352" s="45">
        <v>21449.82</v>
      </c>
      <c r="K1352" s="45">
        <v>0.47299999999999998</v>
      </c>
      <c r="L1352" s="52">
        <v>8873.82</v>
      </c>
      <c r="M1352" s="50" t="str">
        <f t="shared" si="20"/>
        <v>Abaixo do limite</v>
      </c>
    </row>
    <row r="1353" spans="3:13" x14ac:dyDescent="0.25">
      <c r="C1353" s="44">
        <v>0.73199999999999998</v>
      </c>
      <c r="D1353" s="44">
        <v>17410.400000000001</v>
      </c>
      <c r="K1353" s="44">
        <v>0.59599999999999997</v>
      </c>
      <c r="L1353" s="51">
        <v>8874.99</v>
      </c>
      <c r="M1353" s="50" t="str">
        <f t="shared" si="20"/>
        <v>Abaixo do limite</v>
      </c>
    </row>
    <row r="1354" spans="3:13" x14ac:dyDescent="0.25">
      <c r="C1354" s="45">
        <v>0.68600000000000005</v>
      </c>
      <c r="D1354" s="45">
        <v>21838.39</v>
      </c>
      <c r="K1354" s="45">
        <v>0.50900000000000001</v>
      </c>
      <c r="L1354" s="52">
        <v>8876.43</v>
      </c>
      <c r="M1354" s="50" t="str">
        <f t="shared" si="20"/>
        <v>Abaixo do limite</v>
      </c>
    </row>
    <row r="1355" spans="3:13" x14ac:dyDescent="0.25">
      <c r="C1355" s="44">
        <v>0.69899999999999995</v>
      </c>
      <c r="D1355" s="44">
        <v>28076.86</v>
      </c>
      <c r="K1355" s="44">
        <v>0.56799999999999995</v>
      </c>
      <c r="L1355" s="51">
        <v>8878.36</v>
      </c>
      <c r="M1355" s="50" t="str">
        <f t="shared" si="20"/>
        <v>Abaixo do limite</v>
      </c>
    </row>
    <row r="1356" spans="3:13" x14ac:dyDescent="0.25">
      <c r="C1356" s="45">
        <v>0.69399999999999995</v>
      </c>
      <c r="D1356" s="45">
        <v>28357.67</v>
      </c>
      <c r="K1356" s="45">
        <v>0.58499999999999996</v>
      </c>
      <c r="L1356" s="52">
        <v>8879.83</v>
      </c>
      <c r="M1356" s="50" t="str">
        <f t="shared" si="20"/>
        <v>Abaixo do limite</v>
      </c>
    </row>
    <row r="1357" spans="3:13" x14ac:dyDescent="0.25">
      <c r="C1357" s="44">
        <v>0.748</v>
      </c>
      <c r="D1357" s="44">
        <v>44834.07</v>
      </c>
      <c r="K1357" s="44">
        <v>0.58099999999999996</v>
      </c>
      <c r="L1357" s="51">
        <v>8880.31</v>
      </c>
      <c r="M1357" s="50" t="str">
        <f t="shared" si="20"/>
        <v>Abaixo do limite</v>
      </c>
    </row>
    <row r="1358" spans="3:13" x14ac:dyDescent="0.25">
      <c r="C1358" s="45">
        <v>0.56799999999999995</v>
      </c>
      <c r="D1358" s="45">
        <v>12580.1</v>
      </c>
      <c r="K1358" s="45">
        <v>0.54100000000000004</v>
      </c>
      <c r="L1358" s="52">
        <v>8882.5499999999993</v>
      </c>
      <c r="M1358" s="50" t="str">
        <f t="shared" si="20"/>
        <v>Abaixo do limite</v>
      </c>
    </row>
    <row r="1359" spans="3:13" x14ac:dyDescent="0.25">
      <c r="C1359" s="44">
        <v>0.70899999999999996</v>
      </c>
      <c r="D1359" s="44">
        <v>36072.58</v>
      </c>
      <c r="K1359" s="44">
        <v>0.52400000000000002</v>
      </c>
      <c r="L1359" s="51">
        <v>8883.06</v>
      </c>
      <c r="M1359" s="50" t="str">
        <f t="shared" si="20"/>
        <v>Abaixo do limite</v>
      </c>
    </row>
    <row r="1360" spans="3:13" x14ac:dyDescent="0.25">
      <c r="C1360" s="45">
        <v>0.71199999999999997</v>
      </c>
      <c r="D1360" s="45">
        <v>15879.96</v>
      </c>
      <c r="K1360" s="44">
        <v>0.57899999999999996</v>
      </c>
      <c r="L1360" s="51">
        <v>8890.9599999999991</v>
      </c>
      <c r="M1360" s="50" t="str">
        <f t="shared" si="20"/>
        <v>Abaixo do limite</v>
      </c>
    </row>
    <row r="1361" spans="3:13" x14ac:dyDescent="0.25">
      <c r="C1361" s="44">
        <v>0.71199999999999997</v>
      </c>
      <c r="D1361" s="44">
        <v>17422.7</v>
      </c>
      <c r="K1361" s="45">
        <v>0.56699999999999995</v>
      </c>
      <c r="L1361" s="52">
        <v>8891.27</v>
      </c>
      <c r="M1361" s="50" t="str">
        <f t="shared" si="20"/>
        <v>Abaixo do limite</v>
      </c>
    </row>
    <row r="1362" spans="3:13" x14ac:dyDescent="0.25">
      <c r="C1362" s="45">
        <v>0.70699999999999996</v>
      </c>
      <c r="D1362" s="45">
        <v>19006.62</v>
      </c>
      <c r="K1362" s="45">
        <v>0.61599999999999999</v>
      </c>
      <c r="L1362" s="52">
        <v>8892.67</v>
      </c>
      <c r="M1362" s="50" t="str">
        <f t="shared" si="20"/>
        <v>Abaixo do limite</v>
      </c>
    </row>
    <row r="1363" spans="3:13" x14ac:dyDescent="0.25">
      <c r="C1363" s="44">
        <v>0.78100000000000003</v>
      </c>
      <c r="D1363" s="44">
        <v>31402.55</v>
      </c>
      <c r="K1363" s="44">
        <v>0.55300000000000005</v>
      </c>
      <c r="L1363" s="51">
        <v>8894.2199999999993</v>
      </c>
      <c r="M1363" s="50" t="str">
        <f t="shared" si="20"/>
        <v>Abaixo do limite</v>
      </c>
    </row>
    <row r="1364" spans="3:13" x14ac:dyDescent="0.25">
      <c r="C1364" s="45">
        <v>0.66600000000000004</v>
      </c>
      <c r="D1364" s="45">
        <v>13185.65</v>
      </c>
      <c r="K1364" s="45">
        <v>0.52900000000000003</v>
      </c>
      <c r="L1364" s="52">
        <v>8895.2199999999993</v>
      </c>
      <c r="M1364" s="50" t="str">
        <f t="shared" si="20"/>
        <v>Abaixo do limite</v>
      </c>
    </row>
    <row r="1365" spans="3:13" x14ac:dyDescent="0.25">
      <c r="C1365" s="44">
        <v>0.68100000000000005</v>
      </c>
      <c r="D1365" s="44">
        <v>44357.89</v>
      </c>
      <c r="K1365" s="45">
        <v>0.54300000000000004</v>
      </c>
      <c r="L1365" s="52">
        <v>8897.34</v>
      </c>
      <c r="M1365" s="50" t="str">
        <f t="shared" si="20"/>
        <v>Abaixo do limite</v>
      </c>
    </row>
    <row r="1366" spans="3:13" x14ac:dyDescent="0.25">
      <c r="C1366" s="45">
        <v>0.56299999999999994</v>
      </c>
      <c r="D1366" s="45">
        <v>7089.97</v>
      </c>
      <c r="K1366" s="45">
        <v>0.56799999999999995</v>
      </c>
      <c r="L1366" s="52">
        <v>8899.7800000000007</v>
      </c>
      <c r="M1366" s="50" t="str">
        <f t="shared" si="20"/>
        <v>Abaixo do limite</v>
      </c>
    </row>
    <row r="1367" spans="3:13" x14ac:dyDescent="0.25">
      <c r="C1367" s="44">
        <v>0.60799999999999998</v>
      </c>
      <c r="D1367" s="44">
        <v>7249.67</v>
      </c>
      <c r="K1367" s="44">
        <v>0.54300000000000004</v>
      </c>
      <c r="L1367" s="51">
        <v>8900.0400000000009</v>
      </c>
      <c r="M1367" s="50" t="str">
        <f t="shared" si="20"/>
        <v>Abaixo do limite</v>
      </c>
    </row>
    <row r="1368" spans="3:13" x14ac:dyDescent="0.25">
      <c r="C1368" s="45">
        <v>0.70699999999999996</v>
      </c>
      <c r="D1368" s="45">
        <v>23906</v>
      </c>
      <c r="K1368" s="45">
        <v>0.60199999999999998</v>
      </c>
      <c r="L1368" s="52">
        <v>8902.44</v>
      </c>
      <c r="M1368" s="50" t="str">
        <f t="shared" si="20"/>
        <v>Abaixo do limite</v>
      </c>
    </row>
    <row r="1369" spans="3:13" x14ac:dyDescent="0.25">
      <c r="C1369" s="44">
        <v>0.66100000000000003</v>
      </c>
      <c r="D1369" s="44">
        <v>25581.29</v>
      </c>
      <c r="K1369" s="44">
        <v>0.66400000000000003</v>
      </c>
      <c r="L1369" s="51">
        <v>8915.02</v>
      </c>
      <c r="M1369" s="50" t="str">
        <f t="shared" si="20"/>
        <v>Abaixo do limite</v>
      </c>
    </row>
    <row r="1370" spans="3:13" x14ac:dyDescent="0.25">
      <c r="C1370" s="45">
        <v>0.67</v>
      </c>
      <c r="D1370" s="45">
        <v>42637.37</v>
      </c>
      <c r="K1370" s="45">
        <v>0.58299999999999996</v>
      </c>
      <c r="L1370" s="52">
        <v>8919.39</v>
      </c>
      <c r="M1370" s="50" t="str">
        <f t="shared" si="20"/>
        <v>Abaixo do limite</v>
      </c>
    </row>
    <row r="1371" spans="3:13" x14ac:dyDescent="0.25">
      <c r="C1371" s="44">
        <v>0.60199999999999998</v>
      </c>
      <c r="D1371" s="44">
        <v>13202.44</v>
      </c>
      <c r="K1371" s="44">
        <v>0.58199999999999996</v>
      </c>
      <c r="L1371" s="51">
        <v>8921.9699999999993</v>
      </c>
      <c r="M1371" s="50" t="str">
        <f t="shared" si="20"/>
        <v>Abaixo do limite</v>
      </c>
    </row>
    <row r="1372" spans="3:13" x14ac:dyDescent="0.25">
      <c r="C1372" s="45">
        <v>0.68400000000000005</v>
      </c>
      <c r="D1372" s="45">
        <v>25946.87</v>
      </c>
      <c r="K1372" s="45">
        <v>0.622</v>
      </c>
      <c r="L1372" s="52">
        <v>8922.7999999999993</v>
      </c>
      <c r="M1372" s="50" t="str">
        <f t="shared" si="20"/>
        <v>Abaixo do limite</v>
      </c>
    </row>
    <row r="1373" spans="3:13" x14ac:dyDescent="0.25">
      <c r="C1373" s="44">
        <v>0.75900000000000001</v>
      </c>
      <c r="D1373" s="44">
        <v>22446.38</v>
      </c>
      <c r="K1373" s="44">
        <v>0.53800000000000003</v>
      </c>
      <c r="L1373" s="51">
        <v>8923.76</v>
      </c>
      <c r="M1373" s="50" t="str">
        <f t="shared" si="20"/>
        <v>Abaixo do limite</v>
      </c>
    </row>
    <row r="1374" spans="3:13" x14ac:dyDescent="0.25">
      <c r="C1374" s="45">
        <v>0.71199999999999997</v>
      </c>
      <c r="D1374" s="45">
        <v>27283.22</v>
      </c>
      <c r="K1374" s="45">
        <v>0.53600000000000003</v>
      </c>
      <c r="L1374" s="52">
        <v>8924.57</v>
      </c>
      <c r="M1374" s="50" t="str">
        <f t="shared" si="20"/>
        <v>Abaixo do limite</v>
      </c>
    </row>
    <row r="1375" spans="3:13" x14ac:dyDescent="0.25">
      <c r="C1375" s="44">
        <v>0.504</v>
      </c>
      <c r="D1375" s="44">
        <v>6287.9</v>
      </c>
      <c r="K1375" s="44">
        <v>0.52500000000000002</v>
      </c>
      <c r="L1375" s="51">
        <v>8925.51</v>
      </c>
      <c r="M1375" s="50" t="str">
        <f t="shared" ref="M1375:M1438" si="21">IF(L1375&lt;$L$29,"Abaixo do limite","")</f>
        <v>Abaixo do limite</v>
      </c>
    </row>
    <row r="1376" spans="3:13" x14ac:dyDescent="0.25">
      <c r="C1376" s="45">
        <v>0.59399999999999997</v>
      </c>
      <c r="D1376" s="45">
        <v>22426.48</v>
      </c>
      <c r="K1376" s="45">
        <v>0.55700000000000005</v>
      </c>
      <c r="L1376" s="52">
        <v>8925.59</v>
      </c>
      <c r="M1376" s="50" t="str">
        <f t="shared" si="21"/>
        <v>Abaixo do limite</v>
      </c>
    </row>
    <row r="1377" spans="3:13" x14ac:dyDescent="0.25">
      <c r="C1377" s="44">
        <v>0.71799999999999997</v>
      </c>
      <c r="D1377" s="44">
        <v>26891.55</v>
      </c>
      <c r="K1377" s="45">
        <v>0.51300000000000001</v>
      </c>
      <c r="L1377" s="52">
        <v>8926.44</v>
      </c>
      <c r="M1377" s="50" t="str">
        <f t="shared" si="21"/>
        <v>Abaixo do limite</v>
      </c>
    </row>
    <row r="1378" spans="3:13" x14ac:dyDescent="0.25">
      <c r="C1378" s="45">
        <v>0.56100000000000005</v>
      </c>
      <c r="D1378" s="45">
        <v>7040.09</v>
      </c>
      <c r="K1378" s="44">
        <v>0.53600000000000003</v>
      </c>
      <c r="L1378" s="51">
        <v>8932.99</v>
      </c>
      <c r="M1378" s="50" t="str">
        <f t="shared" si="21"/>
        <v>Abaixo do limite</v>
      </c>
    </row>
    <row r="1379" spans="3:13" x14ac:dyDescent="0.25">
      <c r="C1379" s="44">
        <v>0.60899999999999999</v>
      </c>
      <c r="D1379" s="44">
        <v>7311.82</v>
      </c>
      <c r="K1379" s="44">
        <v>0.626</v>
      </c>
      <c r="L1379" s="51">
        <v>8934.51</v>
      </c>
      <c r="M1379" s="50" t="str">
        <f t="shared" si="21"/>
        <v>Abaixo do limite</v>
      </c>
    </row>
    <row r="1380" spans="3:13" x14ac:dyDescent="0.25">
      <c r="C1380" s="45">
        <v>0.61899999999999999</v>
      </c>
      <c r="D1380" s="45">
        <v>13923.94</v>
      </c>
      <c r="K1380" s="44">
        <v>0.52</v>
      </c>
      <c r="L1380" s="51">
        <v>8935.41</v>
      </c>
      <c r="M1380" s="50" t="str">
        <f t="shared" si="21"/>
        <v>Abaixo do limite</v>
      </c>
    </row>
    <row r="1381" spans="3:13" x14ac:dyDescent="0.25">
      <c r="C1381" s="44">
        <v>0.70899999999999996</v>
      </c>
      <c r="D1381" s="44">
        <v>22325.89</v>
      </c>
      <c r="K1381" s="44">
        <v>0.56499999999999995</v>
      </c>
      <c r="L1381" s="51">
        <v>8937.2900000000009</v>
      </c>
      <c r="M1381" s="50" t="str">
        <f t="shared" si="21"/>
        <v>Abaixo do limite</v>
      </c>
    </row>
    <row r="1382" spans="3:13" x14ac:dyDescent="0.25">
      <c r="C1382" s="45">
        <v>0.54900000000000004</v>
      </c>
      <c r="D1382" s="45">
        <v>6282.33</v>
      </c>
      <c r="K1382" s="44">
        <v>0.71199999999999997</v>
      </c>
      <c r="L1382" s="51">
        <v>8940.83</v>
      </c>
      <c r="M1382" s="50" t="str">
        <f t="shared" si="21"/>
        <v>Abaixo do limite</v>
      </c>
    </row>
    <row r="1383" spans="3:13" x14ac:dyDescent="0.25">
      <c r="C1383" s="44">
        <v>0.69699999999999995</v>
      </c>
      <c r="D1383" s="44">
        <v>15901.94</v>
      </c>
      <c r="K1383" s="44">
        <v>0.56799999999999995</v>
      </c>
      <c r="L1383" s="51">
        <v>8943.9599999999991</v>
      </c>
      <c r="M1383" s="50" t="str">
        <f t="shared" si="21"/>
        <v>Abaixo do limite</v>
      </c>
    </row>
    <row r="1384" spans="3:13" x14ac:dyDescent="0.25">
      <c r="C1384" s="45">
        <v>0.57899999999999996</v>
      </c>
      <c r="D1384" s="45">
        <v>9351.99</v>
      </c>
      <c r="K1384" s="44">
        <v>0.54900000000000004</v>
      </c>
      <c r="L1384" s="51">
        <v>8947.42</v>
      </c>
      <c r="M1384" s="50" t="str">
        <f t="shared" si="21"/>
        <v>Abaixo do limite</v>
      </c>
    </row>
    <row r="1385" spans="3:13" x14ac:dyDescent="0.25">
      <c r="C1385" s="44">
        <v>0.57799999999999996</v>
      </c>
      <c r="D1385" s="44">
        <v>8467.14</v>
      </c>
      <c r="K1385" s="44">
        <v>0.51600000000000001</v>
      </c>
      <c r="L1385" s="51">
        <v>8957.33</v>
      </c>
      <c r="M1385" s="50" t="str">
        <f t="shared" si="21"/>
        <v>Abaixo do limite</v>
      </c>
    </row>
    <row r="1386" spans="3:13" x14ac:dyDescent="0.25">
      <c r="C1386" s="45">
        <v>0.70099999999999996</v>
      </c>
      <c r="D1386" s="45">
        <v>12836.38</v>
      </c>
      <c r="K1386" s="44">
        <v>0.6</v>
      </c>
      <c r="L1386" s="51">
        <v>8957.83</v>
      </c>
      <c r="M1386" s="50" t="str">
        <f t="shared" si="21"/>
        <v>Abaixo do limite</v>
      </c>
    </row>
    <row r="1387" spans="3:13" x14ac:dyDescent="0.25">
      <c r="C1387" s="44">
        <v>0.64700000000000002</v>
      </c>
      <c r="D1387" s="44">
        <v>8320.5</v>
      </c>
      <c r="K1387" s="45">
        <v>0.61799999999999999</v>
      </c>
      <c r="L1387" s="52">
        <v>8967.1299999999992</v>
      </c>
      <c r="M1387" s="50" t="str">
        <f t="shared" si="21"/>
        <v>Abaixo do limite</v>
      </c>
    </row>
    <row r="1388" spans="3:13" x14ac:dyDescent="0.25">
      <c r="C1388" s="45">
        <v>0.58899999999999997</v>
      </c>
      <c r="D1388" s="45">
        <v>6917.25</v>
      </c>
      <c r="K1388" s="45">
        <v>0.58099999999999996</v>
      </c>
      <c r="L1388" s="52">
        <v>8968.86</v>
      </c>
      <c r="M1388" s="50" t="str">
        <f t="shared" si="21"/>
        <v>Abaixo do limite</v>
      </c>
    </row>
    <row r="1389" spans="3:13" x14ac:dyDescent="0.25">
      <c r="C1389" s="44">
        <v>0.66600000000000004</v>
      </c>
      <c r="D1389" s="44">
        <v>20704.02</v>
      </c>
      <c r="K1389" s="44">
        <v>0.61</v>
      </c>
      <c r="L1389" s="51">
        <v>8969.23</v>
      </c>
      <c r="M1389" s="50" t="str">
        <f t="shared" si="21"/>
        <v>Abaixo do limite</v>
      </c>
    </row>
    <row r="1390" spans="3:13" x14ac:dyDescent="0.25">
      <c r="C1390" s="45">
        <v>0.72</v>
      </c>
      <c r="D1390" s="45">
        <v>15213.5</v>
      </c>
      <c r="K1390" s="45">
        <v>0.65600000000000003</v>
      </c>
      <c r="L1390" s="52">
        <v>8970.2199999999993</v>
      </c>
      <c r="M1390" s="50" t="str">
        <f t="shared" si="21"/>
        <v>Abaixo do limite</v>
      </c>
    </row>
    <row r="1391" spans="3:13" x14ac:dyDescent="0.25">
      <c r="C1391" s="44">
        <v>0.53900000000000003</v>
      </c>
      <c r="D1391" s="44">
        <v>6819.44</v>
      </c>
      <c r="K1391" s="44">
        <v>0.56000000000000005</v>
      </c>
      <c r="L1391" s="51">
        <v>8970.41</v>
      </c>
      <c r="M1391" s="50" t="str">
        <f t="shared" si="21"/>
        <v>Abaixo do limite</v>
      </c>
    </row>
    <row r="1392" spans="3:13" x14ac:dyDescent="0.25">
      <c r="C1392" s="45">
        <v>0.68500000000000005</v>
      </c>
      <c r="D1392" s="45">
        <v>31904.76</v>
      </c>
      <c r="K1392" s="44">
        <v>0.56999999999999995</v>
      </c>
      <c r="L1392" s="51">
        <v>8971.84</v>
      </c>
      <c r="M1392" s="50" t="str">
        <f t="shared" si="21"/>
        <v>Abaixo do limite</v>
      </c>
    </row>
    <row r="1393" spans="3:13" x14ac:dyDescent="0.25">
      <c r="C1393" s="44">
        <v>0.61</v>
      </c>
      <c r="D1393" s="44">
        <v>6184.5</v>
      </c>
      <c r="K1393" s="45">
        <v>0.54</v>
      </c>
      <c r="L1393" s="52">
        <v>8972.25</v>
      </c>
      <c r="M1393" s="50" t="str">
        <f t="shared" si="21"/>
        <v>Abaixo do limite</v>
      </c>
    </row>
    <row r="1394" spans="3:13" x14ac:dyDescent="0.25">
      <c r="C1394" s="45">
        <v>0.54500000000000004</v>
      </c>
      <c r="D1394" s="45">
        <v>6238.6</v>
      </c>
      <c r="K1394" s="44">
        <v>0.60899999999999999</v>
      </c>
      <c r="L1394" s="51">
        <v>8973.68</v>
      </c>
      <c r="M1394" s="50" t="str">
        <f t="shared" si="21"/>
        <v>Abaixo do limite</v>
      </c>
    </row>
    <row r="1395" spans="3:13" x14ac:dyDescent="0.25">
      <c r="C1395" s="44">
        <v>0.66400000000000003</v>
      </c>
      <c r="D1395" s="44">
        <v>52951.89</v>
      </c>
      <c r="K1395" s="45">
        <v>0.54300000000000004</v>
      </c>
      <c r="L1395" s="52">
        <v>8980.4699999999993</v>
      </c>
      <c r="M1395" s="50" t="str">
        <f t="shared" si="21"/>
        <v>Abaixo do limite</v>
      </c>
    </row>
    <row r="1396" spans="3:13" x14ac:dyDescent="0.25">
      <c r="C1396" s="45">
        <v>0.74</v>
      </c>
      <c r="D1396" s="45">
        <v>30462.97</v>
      </c>
      <c r="K1396" s="44">
        <v>0.54200000000000004</v>
      </c>
      <c r="L1396" s="51">
        <v>8983.7199999999993</v>
      </c>
      <c r="M1396" s="50" t="str">
        <f t="shared" si="21"/>
        <v>Abaixo do limite</v>
      </c>
    </row>
    <row r="1397" spans="3:13" x14ac:dyDescent="0.25">
      <c r="C1397" s="44">
        <v>0.621</v>
      </c>
      <c r="D1397" s="44">
        <v>7559.62</v>
      </c>
      <c r="K1397" s="45">
        <v>0.60399999999999998</v>
      </c>
      <c r="L1397" s="52">
        <v>8991.7199999999993</v>
      </c>
      <c r="M1397" s="50" t="str">
        <f t="shared" si="21"/>
        <v>Abaixo do limite</v>
      </c>
    </row>
    <row r="1398" spans="3:13" x14ac:dyDescent="0.25">
      <c r="C1398" s="45">
        <v>0.70199999999999996</v>
      </c>
      <c r="D1398" s="45">
        <v>27257.63</v>
      </c>
      <c r="K1398" s="44">
        <v>0.61299999999999999</v>
      </c>
      <c r="L1398" s="51">
        <v>8992.64</v>
      </c>
      <c r="M1398" s="50" t="str">
        <f t="shared" si="21"/>
        <v>Abaixo do limite</v>
      </c>
    </row>
    <row r="1399" spans="3:13" x14ac:dyDescent="0.25">
      <c r="C1399" s="44">
        <v>0.56100000000000005</v>
      </c>
      <c r="D1399" s="44">
        <v>10224.780000000001</v>
      </c>
      <c r="K1399" s="44">
        <v>0.64</v>
      </c>
      <c r="L1399" s="51">
        <v>8994.89</v>
      </c>
      <c r="M1399" s="50" t="str">
        <f t="shared" si="21"/>
        <v>Abaixo do limite</v>
      </c>
    </row>
    <row r="1400" spans="3:13" x14ac:dyDescent="0.25">
      <c r="C1400" s="45">
        <v>0.67900000000000005</v>
      </c>
      <c r="D1400" s="45">
        <v>35389.47</v>
      </c>
      <c r="K1400" s="45">
        <v>0.61</v>
      </c>
      <c r="L1400" s="52">
        <v>9002.32</v>
      </c>
      <c r="M1400" s="50" t="str">
        <f t="shared" si="21"/>
        <v>Abaixo do limite</v>
      </c>
    </row>
    <row r="1401" spans="3:13" x14ac:dyDescent="0.25">
      <c r="C1401" s="44">
        <v>0.72099999999999997</v>
      </c>
      <c r="D1401" s="44">
        <v>30457.89</v>
      </c>
      <c r="K1401" s="45">
        <v>0.66500000000000004</v>
      </c>
      <c r="L1401" s="52">
        <v>9007.7000000000007</v>
      </c>
      <c r="M1401" s="50" t="str">
        <f t="shared" si="21"/>
        <v>Abaixo do limite</v>
      </c>
    </row>
    <row r="1402" spans="3:13" x14ac:dyDescent="0.25">
      <c r="C1402" s="45">
        <v>0.69099999999999995</v>
      </c>
      <c r="D1402" s="45">
        <v>27653.91</v>
      </c>
      <c r="K1402" s="45">
        <v>0.55900000000000005</v>
      </c>
      <c r="L1402" s="52">
        <v>9012.3700000000008</v>
      </c>
      <c r="M1402" s="50" t="str">
        <f t="shared" si="21"/>
        <v>Abaixo do limite</v>
      </c>
    </row>
    <row r="1403" spans="3:13" x14ac:dyDescent="0.25">
      <c r="C1403" s="44">
        <v>0.55400000000000005</v>
      </c>
      <c r="D1403" s="44">
        <v>8365.8799999999992</v>
      </c>
      <c r="K1403" s="44">
        <v>0.56499999999999995</v>
      </c>
      <c r="L1403" s="51">
        <v>9013.7800000000007</v>
      </c>
      <c r="M1403" s="50" t="str">
        <f t="shared" si="21"/>
        <v>Abaixo do limite</v>
      </c>
    </row>
    <row r="1404" spans="3:13" x14ac:dyDescent="0.25">
      <c r="C1404" s="45">
        <v>0.69499999999999995</v>
      </c>
      <c r="D1404" s="45">
        <v>16995.79</v>
      </c>
      <c r="K1404" s="44">
        <v>0.502</v>
      </c>
      <c r="L1404" s="51">
        <v>9016.8799999999992</v>
      </c>
      <c r="M1404" s="50" t="str">
        <f t="shared" si="21"/>
        <v>Abaixo do limite</v>
      </c>
    </row>
    <row r="1405" spans="3:13" x14ac:dyDescent="0.25">
      <c r="C1405" s="44">
        <v>0.65700000000000003</v>
      </c>
      <c r="D1405" s="44">
        <v>10763.95</v>
      </c>
      <c r="K1405" s="44">
        <v>0.68700000000000006</v>
      </c>
      <c r="L1405" s="51">
        <v>9022.7199999999993</v>
      </c>
      <c r="M1405" s="50" t="str">
        <f t="shared" si="21"/>
        <v>Abaixo do limite</v>
      </c>
    </row>
    <row r="1406" spans="3:13" x14ac:dyDescent="0.25">
      <c r="C1406" s="45">
        <v>0.71199999999999997</v>
      </c>
      <c r="D1406" s="45">
        <v>20391.86</v>
      </c>
      <c r="K1406" s="45">
        <v>0.60099999999999998</v>
      </c>
      <c r="L1406" s="52">
        <v>9023.06</v>
      </c>
      <c r="M1406" s="50" t="str">
        <f t="shared" si="21"/>
        <v>Abaixo do limite</v>
      </c>
    </row>
    <row r="1407" spans="3:13" x14ac:dyDescent="0.25">
      <c r="C1407" s="44">
        <v>0.69099999999999995</v>
      </c>
      <c r="D1407" s="44">
        <v>11474.74</v>
      </c>
      <c r="K1407" s="44">
        <v>0.58099999999999996</v>
      </c>
      <c r="L1407" s="51">
        <v>9024.69</v>
      </c>
      <c r="M1407" s="50" t="str">
        <f t="shared" si="21"/>
        <v>Abaixo do limite</v>
      </c>
    </row>
    <row r="1408" spans="3:13" x14ac:dyDescent="0.25">
      <c r="C1408" s="45">
        <v>0.75</v>
      </c>
      <c r="D1408" s="45">
        <v>21794.03</v>
      </c>
      <c r="K1408" s="45">
        <v>0.6</v>
      </c>
      <c r="L1408" s="52">
        <v>9028</v>
      </c>
      <c r="M1408" s="50" t="str">
        <f t="shared" si="21"/>
        <v>Abaixo do limite</v>
      </c>
    </row>
    <row r="1409" spans="3:13" x14ac:dyDescent="0.25">
      <c r="C1409" s="44">
        <v>0.68</v>
      </c>
      <c r="D1409" s="44">
        <v>17618.62</v>
      </c>
      <c r="K1409" s="45">
        <v>0.52800000000000002</v>
      </c>
      <c r="L1409" s="52">
        <v>9030.8700000000008</v>
      </c>
      <c r="M1409" s="50" t="str">
        <f t="shared" si="21"/>
        <v>Abaixo do limite</v>
      </c>
    </row>
    <row r="1410" spans="3:13" x14ac:dyDescent="0.25">
      <c r="C1410" s="45">
        <v>0.57499999999999996</v>
      </c>
      <c r="D1410" s="45">
        <v>8056.52</v>
      </c>
      <c r="K1410" s="45">
        <v>0.56499999999999995</v>
      </c>
      <c r="L1410" s="52">
        <v>9031.14</v>
      </c>
      <c r="M1410" s="50" t="str">
        <f t="shared" si="21"/>
        <v>Abaixo do limite</v>
      </c>
    </row>
    <row r="1411" spans="3:13" x14ac:dyDescent="0.25">
      <c r="C1411" s="44">
        <v>0.64100000000000001</v>
      </c>
      <c r="D1411" s="44">
        <v>16461.55</v>
      </c>
      <c r="K1411" s="45">
        <v>0.56100000000000005</v>
      </c>
      <c r="L1411" s="52">
        <v>9032.3799999999992</v>
      </c>
      <c r="M1411" s="50" t="str">
        <f t="shared" si="21"/>
        <v>Abaixo do limite</v>
      </c>
    </row>
    <row r="1412" spans="3:13" x14ac:dyDescent="0.25">
      <c r="C1412" s="45">
        <v>0.72199999999999998</v>
      </c>
      <c r="D1412" s="45">
        <v>35630.68</v>
      </c>
      <c r="K1412" s="45">
        <v>0.58299999999999996</v>
      </c>
      <c r="L1412" s="52">
        <v>9034.7000000000007</v>
      </c>
      <c r="M1412" s="50" t="str">
        <f t="shared" si="21"/>
        <v>Abaixo do limite</v>
      </c>
    </row>
    <row r="1413" spans="3:13" x14ac:dyDescent="0.25">
      <c r="C1413" s="44">
        <v>0.623</v>
      </c>
      <c r="D1413" s="44">
        <v>21553.05</v>
      </c>
      <c r="K1413" s="44">
        <v>0.622</v>
      </c>
      <c r="L1413" s="51">
        <v>9035.61</v>
      </c>
      <c r="M1413" s="50" t="str">
        <f t="shared" si="21"/>
        <v>Abaixo do limite</v>
      </c>
    </row>
    <row r="1414" spans="3:13" x14ac:dyDescent="0.25">
      <c r="C1414" s="45">
        <v>0.54200000000000004</v>
      </c>
      <c r="D1414" s="45">
        <v>6615.4</v>
      </c>
      <c r="K1414" s="45">
        <v>0.55900000000000005</v>
      </c>
      <c r="L1414" s="52">
        <v>9036.8799999999992</v>
      </c>
      <c r="M1414" s="50" t="str">
        <f t="shared" si="21"/>
        <v>Abaixo do limite</v>
      </c>
    </row>
    <row r="1415" spans="3:13" x14ac:dyDescent="0.25">
      <c r="C1415" s="44">
        <v>0.66400000000000003</v>
      </c>
      <c r="D1415" s="44">
        <v>21227.63</v>
      </c>
      <c r="K1415" s="45">
        <v>0.503</v>
      </c>
      <c r="L1415" s="52">
        <v>9040.85</v>
      </c>
      <c r="M1415" s="50" t="str">
        <f t="shared" si="21"/>
        <v>Abaixo do limite</v>
      </c>
    </row>
    <row r="1416" spans="3:13" x14ac:dyDescent="0.25">
      <c r="C1416" s="45">
        <v>0.70699999999999996</v>
      </c>
      <c r="D1416" s="45">
        <v>16158.35</v>
      </c>
      <c r="K1416" s="44">
        <v>0.55300000000000005</v>
      </c>
      <c r="L1416" s="51">
        <v>9043.42</v>
      </c>
      <c r="M1416" s="50" t="str">
        <f t="shared" si="21"/>
        <v>Abaixo do limite</v>
      </c>
    </row>
    <row r="1417" spans="3:13" x14ac:dyDescent="0.25">
      <c r="C1417" s="44">
        <v>0.66700000000000004</v>
      </c>
      <c r="D1417" s="44">
        <v>22635.52</v>
      </c>
      <c r="K1417" s="45">
        <v>0.64800000000000002</v>
      </c>
      <c r="L1417" s="52">
        <v>9047.41</v>
      </c>
      <c r="M1417" s="50" t="str">
        <f t="shared" si="21"/>
        <v>Abaixo do limite</v>
      </c>
    </row>
    <row r="1418" spans="3:13" x14ac:dyDescent="0.25">
      <c r="C1418" s="45">
        <v>0.70799999999999996</v>
      </c>
      <c r="D1418" s="45">
        <v>18058.93</v>
      </c>
      <c r="K1418" s="45">
        <v>0.61399999999999999</v>
      </c>
      <c r="L1418" s="52">
        <v>9047.6</v>
      </c>
      <c r="M1418" s="50" t="str">
        <f t="shared" si="21"/>
        <v>Abaixo do limite</v>
      </c>
    </row>
    <row r="1419" spans="3:13" x14ac:dyDescent="0.25">
      <c r="C1419" s="44">
        <v>0.69099999999999995</v>
      </c>
      <c r="D1419" s="44">
        <v>16650.27</v>
      </c>
      <c r="K1419" s="45">
        <v>0.56299999999999994</v>
      </c>
      <c r="L1419" s="52">
        <v>9050.26</v>
      </c>
      <c r="M1419" s="50" t="str">
        <f t="shared" si="21"/>
        <v>Abaixo do limite</v>
      </c>
    </row>
    <row r="1420" spans="3:13" x14ac:dyDescent="0.25">
      <c r="C1420" s="45">
        <v>0.59</v>
      </c>
      <c r="D1420" s="45">
        <v>7407.38</v>
      </c>
      <c r="K1420" s="45">
        <v>0.56399999999999995</v>
      </c>
      <c r="L1420" s="52">
        <v>9054.0300000000007</v>
      </c>
      <c r="M1420" s="50" t="str">
        <f t="shared" si="21"/>
        <v>Abaixo do limite</v>
      </c>
    </row>
    <row r="1421" spans="3:13" x14ac:dyDescent="0.25">
      <c r="C1421" s="44">
        <v>0.64900000000000002</v>
      </c>
      <c r="D1421" s="44">
        <v>58776.09</v>
      </c>
      <c r="K1421" s="45">
        <v>0.59299999999999997</v>
      </c>
      <c r="L1421" s="52">
        <v>9056.24</v>
      </c>
      <c r="M1421" s="50" t="str">
        <f t="shared" si="21"/>
        <v>Abaixo do limite</v>
      </c>
    </row>
    <row r="1422" spans="3:13" x14ac:dyDescent="0.25">
      <c r="C1422" s="45">
        <v>0.54100000000000004</v>
      </c>
      <c r="D1422" s="45">
        <v>7825.22</v>
      </c>
      <c r="K1422" s="45">
        <v>0.60399999999999998</v>
      </c>
      <c r="L1422" s="52">
        <v>9061.7199999999993</v>
      </c>
      <c r="M1422" s="50" t="str">
        <f t="shared" si="21"/>
        <v>Abaixo do limite</v>
      </c>
    </row>
    <row r="1423" spans="3:13" x14ac:dyDescent="0.25">
      <c r="C1423" s="44">
        <v>0.753</v>
      </c>
      <c r="D1423" s="44">
        <v>28597.68</v>
      </c>
      <c r="K1423" s="44">
        <v>0.56499999999999995</v>
      </c>
      <c r="L1423" s="51">
        <v>9061.9500000000007</v>
      </c>
      <c r="M1423" s="50" t="str">
        <f t="shared" si="21"/>
        <v>Abaixo do limite</v>
      </c>
    </row>
    <row r="1424" spans="3:13" x14ac:dyDescent="0.25">
      <c r="C1424" s="45">
        <v>0.67400000000000004</v>
      </c>
      <c r="D1424" s="45">
        <v>12786.35</v>
      </c>
      <c r="K1424" s="45">
        <v>0.56799999999999995</v>
      </c>
      <c r="L1424" s="52">
        <v>9064.7000000000007</v>
      </c>
      <c r="M1424" s="50" t="str">
        <f t="shared" si="21"/>
        <v>Abaixo do limite</v>
      </c>
    </row>
    <row r="1425" spans="3:13" x14ac:dyDescent="0.25">
      <c r="C1425" s="44">
        <v>0.71599999999999997</v>
      </c>
      <c r="D1425" s="44">
        <v>23038.87</v>
      </c>
      <c r="K1425" s="44">
        <v>0.57199999999999995</v>
      </c>
      <c r="L1425" s="51">
        <v>9067.26</v>
      </c>
      <c r="M1425" s="50" t="str">
        <f t="shared" si="21"/>
        <v>Abaixo do limite</v>
      </c>
    </row>
    <row r="1426" spans="3:13" x14ac:dyDescent="0.25">
      <c r="C1426" s="45">
        <v>0.73699999999999999</v>
      </c>
      <c r="D1426" s="45">
        <v>30263.25</v>
      </c>
      <c r="K1426" s="44">
        <v>0.53100000000000003</v>
      </c>
      <c r="L1426" s="51">
        <v>9083.5499999999993</v>
      </c>
      <c r="M1426" s="50" t="str">
        <f t="shared" si="21"/>
        <v>Abaixo do limite</v>
      </c>
    </row>
    <row r="1427" spans="3:13" x14ac:dyDescent="0.25">
      <c r="C1427" s="44">
        <v>0.66300000000000003</v>
      </c>
      <c r="D1427" s="44">
        <v>17335.77</v>
      </c>
      <c r="K1427" s="44">
        <v>0.48099999999999998</v>
      </c>
      <c r="L1427" s="51">
        <v>9085.35</v>
      </c>
      <c r="M1427" s="50" t="str">
        <f t="shared" si="21"/>
        <v>Abaixo do limite</v>
      </c>
    </row>
    <row r="1428" spans="3:13" x14ac:dyDescent="0.25">
      <c r="C1428" s="45">
        <v>0.63800000000000001</v>
      </c>
      <c r="D1428" s="45">
        <v>15812.25</v>
      </c>
      <c r="K1428" s="44">
        <v>0.57299999999999995</v>
      </c>
      <c r="L1428" s="51">
        <v>9088.27</v>
      </c>
      <c r="M1428" s="50" t="str">
        <f t="shared" si="21"/>
        <v>Abaixo do limite</v>
      </c>
    </row>
    <row r="1429" spans="3:13" x14ac:dyDescent="0.25">
      <c r="C1429" s="44">
        <v>0.69199999999999995</v>
      </c>
      <c r="D1429" s="44">
        <v>81400.91</v>
      </c>
      <c r="K1429" s="45">
        <v>0.58899999999999997</v>
      </c>
      <c r="L1429" s="52">
        <v>9092.68</v>
      </c>
      <c r="M1429" s="50" t="str">
        <f t="shared" si="21"/>
        <v>Abaixo do limite</v>
      </c>
    </row>
    <row r="1430" spans="3:13" x14ac:dyDescent="0.25">
      <c r="C1430" s="45">
        <v>0.68200000000000005</v>
      </c>
      <c r="D1430" s="45">
        <v>30860.01</v>
      </c>
      <c r="K1430" s="44">
        <v>0.60599999999999998</v>
      </c>
      <c r="L1430" s="51">
        <v>9101.98</v>
      </c>
      <c r="M1430" s="50" t="str">
        <f t="shared" si="21"/>
        <v>Abaixo do limite</v>
      </c>
    </row>
    <row r="1431" spans="3:13" x14ac:dyDescent="0.25">
      <c r="C1431" s="44">
        <v>0.751</v>
      </c>
      <c r="D1431" s="44">
        <v>36932.83</v>
      </c>
      <c r="K1431" s="45">
        <v>0.53700000000000003</v>
      </c>
      <c r="L1431" s="52">
        <v>9103.11</v>
      </c>
      <c r="M1431" s="50" t="str">
        <f t="shared" si="21"/>
        <v>Abaixo do limite</v>
      </c>
    </row>
    <row r="1432" spans="3:13" x14ac:dyDescent="0.25">
      <c r="C1432" s="45">
        <v>0.61199999999999999</v>
      </c>
      <c r="D1432" s="45">
        <v>15258</v>
      </c>
      <c r="K1432" s="45">
        <v>0.53300000000000003</v>
      </c>
      <c r="L1432" s="52">
        <v>9103.75</v>
      </c>
      <c r="M1432" s="50" t="str">
        <f t="shared" si="21"/>
        <v>Abaixo do limite</v>
      </c>
    </row>
    <row r="1433" spans="3:13" x14ac:dyDescent="0.25">
      <c r="C1433" s="44">
        <v>0.67400000000000004</v>
      </c>
      <c r="D1433" s="44">
        <v>21581.14</v>
      </c>
      <c r="K1433" s="45">
        <v>0.53200000000000003</v>
      </c>
      <c r="L1433" s="52">
        <v>9103.92</v>
      </c>
      <c r="M1433" s="50" t="str">
        <f t="shared" si="21"/>
        <v>Abaixo do limite</v>
      </c>
    </row>
    <row r="1434" spans="3:13" x14ac:dyDescent="0.25">
      <c r="C1434" s="45">
        <v>0.67400000000000004</v>
      </c>
      <c r="D1434" s="45">
        <v>12732.88</v>
      </c>
      <c r="K1434" s="44">
        <v>0.61099999999999999</v>
      </c>
      <c r="L1434" s="51">
        <v>9107.7999999999993</v>
      </c>
      <c r="M1434" s="50" t="str">
        <f t="shared" si="21"/>
        <v>Abaixo do limite</v>
      </c>
    </row>
    <row r="1435" spans="3:13" x14ac:dyDescent="0.25">
      <c r="C1435" s="44">
        <v>0.69899999999999995</v>
      </c>
      <c r="D1435" s="44">
        <v>25642.21</v>
      </c>
      <c r="K1435" s="45">
        <v>0.57599999999999996</v>
      </c>
      <c r="L1435" s="52">
        <v>9115.3799999999992</v>
      </c>
      <c r="M1435" s="50" t="str">
        <f t="shared" si="21"/>
        <v>Abaixo do limite</v>
      </c>
    </row>
    <row r="1436" spans="3:13" x14ac:dyDescent="0.25">
      <c r="C1436" s="45">
        <v>0.67700000000000005</v>
      </c>
      <c r="D1436" s="45">
        <v>21861.93</v>
      </c>
      <c r="K1436" s="44">
        <v>0.61799999999999999</v>
      </c>
      <c r="L1436" s="51">
        <v>9119.2900000000009</v>
      </c>
      <c r="M1436" s="50" t="str">
        <f t="shared" si="21"/>
        <v>Abaixo do limite</v>
      </c>
    </row>
    <row r="1437" spans="3:13" x14ac:dyDescent="0.25">
      <c r="C1437" s="44">
        <v>0.60599999999999998</v>
      </c>
      <c r="D1437" s="44">
        <v>13520.93</v>
      </c>
      <c r="K1437" s="45">
        <v>0.50800000000000001</v>
      </c>
      <c r="L1437" s="52">
        <v>9138.39</v>
      </c>
      <c r="M1437" s="50" t="str">
        <f t="shared" si="21"/>
        <v>Abaixo do limite</v>
      </c>
    </row>
    <row r="1438" spans="3:13" x14ac:dyDescent="0.25">
      <c r="C1438" s="45">
        <v>0.67100000000000004</v>
      </c>
      <c r="D1438" s="45">
        <v>25344.6</v>
      </c>
      <c r="K1438" s="44">
        <v>0.56699999999999995</v>
      </c>
      <c r="L1438" s="51">
        <v>9141.08</v>
      </c>
      <c r="M1438" s="50" t="str">
        <f t="shared" si="21"/>
        <v>Abaixo do limite</v>
      </c>
    </row>
    <row r="1439" spans="3:13" x14ac:dyDescent="0.25">
      <c r="C1439" s="44">
        <v>0.54400000000000004</v>
      </c>
      <c r="D1439" s="44">
        <v>7289.23</v>
      </c>
      <c r="K1439" s="44">
        <v>0.56299999999999994</v>
      </c>
      <c r="L1439" s="51">
        <v>9144.4599999999991</v>
      </c>
      <c r="M1439" s="50" t="str">
        <f t="shared" ref="M1439:M1502" si="22">IF(L1439&lt;$L$29,"Abaixo do limite","")</f>
        <v>Abaixo do limite</v>
      </c>
    </row>
    <row r="1440" spans="3:13" x14ac:dyDescent="0.25">
      <c r="C1440" s="45">
        <v>0.59799999999999998</v>
      </c>
      <c r="D1440" s="45">
        <v>10216.620000000001</v>
      </c>
      <c r="K1440" s="44">
        <v>0.60699999999999998</v>
      </c>
      <c r="L1440" s="51">
        <v>9145.9699999999993</v>
      </c>
      <c r="M1440" s="50" t="str">
        <f t="shared" si="22"/>
        <v>Abaixo do limite</v>
      </c>
    </row>
    <row r="1441" spans="3:13" x14ac:dyDescent="0.25">
      <c r="C1441" s="44">
        <v>0.754</v>
      </c>
      <c r="D1441" s="44">
        <v>32230.6</v>
      </c>
      <c r="K1441" s="45">
        <v>0.54600000000000004</v>
      </c>
      <c r="L1441" s="52">
        <v>9146.31</v>
      </c>
      <c r="M1441" s="50" t="str">
        <f t="shared" si="22"/>
        <v>Abaixo do limite</v>
      </c>
    </row>
    <row r="1442" spans="3:13" x14ac:dyDescent="0.25">
      <c r="C1442" s="45">
        <v>0.70699999999999996</v>
      </c>
      <c r="D1442" s="45">
        <v>51515.18</v>
      </c>
      <c r="K1442" s="45">
        <v>0.63900000000000001</v>
      </c>
      <c r="L1442" s="52">
        <v>9146.92</v>
      </c>
      <c r="M1442" s="50" t="str">
        <f t="shared" si="22"/>
        <v>Abaixo do limite</v>
      </c>
    </row>
    <row r="1443" spans="3:13" x14ac:dyDescent="0.25">
      <c r="C1443" s="44">
        <v>0.72799999999999998</v>
      </c>
      <c r="D1443" s="44">
        <v>35649.25</v>
      </c>
      <c r="K1443" s="45">
        <v>0.55200000000000005</v>
      </c>
      <c r="L1443" s="52">
        <v>9146.9699999999993</v>
      </c>
      <c r="M1443" s="50" t="str">
        <f t="shared" si="22"/>
        <v>Abaixo do limite</v>
      </c>
    </row>
    <row r="1444" spans="3:13" x14ac:dyDescent="0.25">
      <c r="C1444" s="45">
        <v>0.64300000000000002</v>
      </c>
      <c r="D1444" s="45">
        <v>11041.42</v>
      </c>
      <c r="K1444" s="44">
        <v>0.57399999999999995</v>
      </c>
      <c r="L1444" s="51">
        <v>9150.36</v>
      </c>
      <c r="M1444" s="50" t="str">
        <f t="shared" si="22"/>
        <v>Abaixo do limite</v>
      </c>
    </row>
    <row r="1445" spans="3:13" x14ac:dyDescent="0.25">
      <c r="C1445" s="44">
        <v>0.69599999999999995</v>
      </c>
      <c r="D1445" s="44">
        <v>14289.5</v>
      </c>
      <c r="K1445" s="45">
        <v>0.56799999999999995</v>
      </c>
      <c r="L1445" s="52">
        <v>9150.48</v>
      </c>
      <c r="M1445" s="50" t="str">
        <f t="shared" si="22"/>
        <v>Abaixo do limite</v>
      </c>
    </row>
    <row r="1446" spans="3:13" x14ac:dyDescent="0.25">
      <c r="C1446" s="45">
        <v>0.70199999999999996</v>
      </c>
      <c r="D1446" s="45">
        <v>24062.21</v>
      </c>
      <c r="K1446" s="45">
        <v>0.56899999999999995</v>
      </c>
      <c r="L1446" s="52">
        <v>9152.06</v>
      </c>
      <c r="M1446" s="50" t="str">
        <f t="shared" si="22"/>
        <v>Abaixo do limite</v>
      </c>
    </row>
    <row r="1447" spans="3:13" x14ac:dyDescent="0.25">
      <c r="C1447" s="44">
        <v>0.69199999999999995</v>
      </c>
      <c r="D1447" s="44">
        <v>18659.62</v>
      </c>
      <c r="K1447" s="44">
        <v>0.59299999999999997</v>
      </c>
      <c r="L1447" s="51">
        <v>9160.5400000000009</v>
      </c>
      <c r="M1447" s="50" t="str">
        <f t="shared" si="22"/>
        <v>Abaixo do limite</v>
      </c>
    </row>
    <row r="1448" spans="3:13" x14ac:dyDescent="0.25">
      <c r="C1448" s="45">
        <v>0.70599999999999996</v>
      </c>
      <c r="D1448" s="45">
        <v>21414.11</v>
      </c>
      <c r="K1448" s="45">
        <v>0.60799999999999998</v>
      </c>
      <c r="L1448" s="52">
        <v>9162.57</v>
      </c>
      <c r="M1448" s="50" t="str">
        <f t="shared" si="22"/>
        <v>Abaixo do limite</v>
      </c>
    </row>
    <row r="1449" spans="3:13" x14ac:dyDescent="0.25">
      <c r="C1449" s="44">
        <v>0.71699999999999997</v>
      </c>
      <c r="D1449" s="44">
        <v>43578.73</v>
      </c>
      <c r="K1449" s="44">
        <v>0.61799999999999999</v>
      </c>
      <c r="L1449" s="51">
        <v>9164.48</v>
      </c>
      <c r="M1449" s="50" t="str">
        <f t="shared" si="22"/>
        <v>Abaixo do limite</v>
      </c>
    </row>
    <row r="1450" spans="3:13" x14ac:dyDescent="0.25">
      <c r="C1450" s="45">
        <v>0.61299999999999999</v>
      </c>
      <c r="D1450" s="45">
        <v>10157.25</v>
      </c>
      <c r="K1450" s="44">
        <v>0.53300000000000003</v>
      </c>
      <c r="L1450" s="51">
        <v>9164.8700000000008</v>
      </c>
      <c r="M1450" s="50" t="str">
        <f t="shared" si="22"/>
        <v>Abaixo do limite</v>
      </c>
    </row>
    <row r="1451" spans="3:13" x14ac:dyDescent="0.25">
      <c r="C1451" s="44">
        <v>0.59599999999999997</v>
      </c>
      <c r="D1451" s="44">
        <v>10518.26</v>
      </c>
      <c r="K1451" s="44">
        <v>0.55300000000000005</v>
      </c>
      <c r="L1451" s="51">
        <v>9167.19</v>
      </c>
      <c r="M1451" s="50" t="str">
        <f t="shared" si="22"/>
        <v>Abaixo do limite</v>
      </c>
    </row>
    <row r="1452" spans="3:13" x14ac:dyDescent="0.25">
      <c r="C1452" s="45">
        <v>0.68400000000000005</v>
      </c>
      <c r="D1452" s="45">
        <v>30713.58</v>
      </c>
      <c r="K1452" s="45">
        <v>0.58599999999999997</v>
      </c>
      <c r="L1452" s="52">
        <v>9173.2199999999993</v>
      </c>
      <c r="M1452" s="50" t="str">
        <f t="shared" si="22"/>
        <v>Abaixo do limite</v>
      </c>
    </row>
    <row r="1453" spans="3:13" x14ac:dyDescent="0.25">
      <c r="C1453" s="44">
        <v>0.52300000000000002</v>
      </c>
      <c r="D1453" s="44">
        <v>6404.32</v>
      </c>
      <c r="K1453" s="45">
        <v>0.54600000000000004</v>
      </c>
      <c r="L1453" s="52">
        <v>9174.9699999999993</v>
      </c>
      <c r="M1453" s="50" t="str">
        <f t="shared" si="22"/>
        <v>Abaixo do limite</v>
      </c>
    </row>
    <row r="1454" spans="3:13" x14ac:dyDescent="0.25">
      <c r="C1454" s="45">
        <v>0.70699999999999996</v>
      </c>
      <c r="D1454" s="45">
        <v>48615.08</v>
      </c>
      <c r="K1454" s="44">
        <v>0.56999999999999995</v>
      </c>
      <c r="L1454" s="51">
        <v>9191.41</v>
      </c>
      <c r="M1454" s="50" t="str">
        <f t="shared" si="22"/>
        <v>Abaixo do limite</v>
      </c>
    </row>
    <row r="1455" spans="3:13" x14ac:dyDescent="0.25">
      <c r="C1455" s="44">
        <v>0.52500000000000002</v>
      </c>
      <c r="D1455" s="44">
        <v>9578.17</v>
      </c>
      <c r="K1455" s="45">
        <v>0.60399999999999998</v>
      </c>
      <c r="L1455" s="52">
        <v>9203.1</v>
      </c>
      <c r="M1455" s="50" t="str">
        <f t="shared" si="22"/>
        <v>Abaixo do limite</v>
      </c>
    </row>
    <row r="1456" spans="3:13" x14ac:dyDescent="0.25">
      <c r="C1456" s="45">
        <v>0.73399999999999999</v>
      </c>
      <c r="D1456" s="45">
        <v>13450.24</v>
      </c>
      <c r="K1456" s="45">
        <v>0.65700000000000003</v>
      </c>
      <c r="L1456" s="52">
        <v>9207.67</v>
      </c>
      <c r="M1456" s="50" t="str">
        <f t="shared" si="22"/>
        <v>Abaixo do limite</v>
      </c>
    </row>
    <row r="1457" spans="3:13" x14ac:dyDescent="0.25">
      <c r="C1457" s="44">
        <v>0.76800000000000002</v>
      </c>
      <c r="D1457" s="44">
        <v>24768.34</v>
      </c>
      <c r="K1457" s="45">
        <v>0.57499999999999996</v>
      </c>
      <c r="L1457" s="52">
        <v>9208.32</v>
      </c>
      <c r="M1457" s="50" t="str">
        <f t="shared" si="22"/>
        <v>Abaixo do limite</v>
      </c>
    </row>
    <row r="1458" spans="3:13" x14ac:dyDescent="0.25">
      <c r="C1458" s="45">
        <v>0.63500000000000001</v>
      </c>
      <c r="D1458" s="45">
        <v>12462.29</v>
      </c>
      <c r="K1458" s="44">
        <v>0.51500000000000001</v>
      </c>
      <c r="L1458" s="51">
        <v>9209.34</v>
      </c>
      <c r="M1458" s="50" t="str">
        <f t="shared" si="22"/>
        <v>Abaixo do limite</v>
      </c>
    </row>
    <row r="1459" spans="3:13" x14ac:dyDescent="0.25">
      <c r="C1459" s="44">
        <v>0.69899999999999995</v>
      </c>
      <c r="D1459" s="44">
        <v>21651.45</v>
      </c>
      <c r="K1459" s="44">
        <v>0.66</v>
      </c>
      <c r="L1459" s="51">
        <v>9220.6</v>
      </c>
      <c r="M1459" s="50" t="str">
        <f t="shared" si="22"/>
        <v>Abaixo do limite</v>
      </c>
    </row>
    <row r="1460" spans="3:13" x14ac:dyDescent="0.25">
      <c r="C1460" s="45">
        <v>0.58099999999999996</v>
      </c>
      <c r="D1460" s="45">
        <v>10818.39</v>
      </c>
      <c r="K1460" s="44">
        <v>0.57299999999999995</v>
      </c>
      <c r="L1460" s="51">
        <v>9221.1299999999992</v>
      </c>
      <c r="M1460" s="50" t="str">
        <f t="shared" si="22"/>
        <v>Abaixo do limite</v>
      </c>
    </row>
    <row r="1461" spans="3:13" x14ac:dyDescent="0.25">
      <c r="C1461" s="44">
        <v>0.69099999999999995</v>
      </c>
      <c r="D1461" s="44">
        <v>23746.19</v>
      </c>
      <c r="K1461" s="45">
        <v>0.57799999999999996</v>
      </c>
      <c r="L1461" s="52">
        <v>9227.4599999999991</v>
      </c>
      <c r="M1461" s="50" t="str">
        <f t="shared" si="22"/>
        <v>Abaixo do limite</v>
      </c>
    </row>
    <row r="1462" spans="3:13" x14ac:dyDescent="0.25">
      <c r="C1462" s="45">
        <v>0.65700000000000003</v>
      </c>
      <c r="D1462" s="45">
        <v>14062.55</v>
      </c>
      <c r="K1462" s="44">
        <v>0.65700000000000003</v>
      </c>
      <c r="L1462" s="51">
        <v>9227.69</v>
      </c>
      <c r="M1462" s="50" t="str">
        <f t="shared" si="22"/>
        <v>Abaixo do limite</v>
      </c>
    </row>
    <row r="1463" spans="3:13" x14ac:dyDescent="0.25">
      <c r="C1463" s="44">
        <v>0.70599999999999996</v>
      </c>
      <c r="D1463" s="44">
        <v>46355.79</v>
      </c>
      <c r="K1463" s="45">
        <v>0.621</v>
      </c>
      <c r="L1463" s="52">
        <v>9236.18</v>
      </c>
      <c r="M1463" s="50" t="str">
        <f t="shared" si="22"/>
        <v>Abaixo do limite</v>
      </c>
    </row>
    <row r="1464" spans="3:13" x14ac:dyDescent="0.25">
      <c r="C1464" s="45">
        <v>0.67700000000000005</v>
      </c>
      <c r="D1464" s="45">
        <v>37331.31</v>
      </c>
      <c r="K1464" s="45">
        <v>0.56200000000000006</v>
      </c>
      <c r="L1464" s="52">
        <v>9241.16</v>
      </c>
      <c r="M1464" s="50" t="str">
        <f t="shared" si="22"/>
        <v>Abaixo do limite</v>
      </c>
    </row>
    <row r="1465" spans="3:13" x14ac:dyDescent="0.25">
      <c r="C1465" s="44">
        <v>0.70599999999999996</v>
      </c>
      <c r="D1465" s="44">
        <v>25413.31</v>
      </c>
      <c r="K1465" s="44">
        <v>0.55400000000000005</v>
      </c>
      <c r="L1465" s="51">
        <v>9242.18</v>
      </c>
      <c r="M1465" s="50" t="str">
        <f t="shared" si="22"/>
        <v>Abaixo do limite</v>
      </c>
    </row>
    <row r="1466" spans="3:13" x14ac:dyDescent="0.25">
      <c r="C1466" s="45">
        <v>0.65100000000000002</v>
      </c>
      <c r="D1466" s="45">
        <v>21640.89</v>
      </c>
      <c r="K1466" s="44">
        <v>0.59399999999999997</v>
      </c>
      <c r="L1466" s="51">
        <v>9243.16</v>
      </c>
      <c r="M1466" s="50" t="str">
        <f t="shared" si="22"/>
        <v>Abaixo do limite</v>
      </c>
    </row>
    <row r="1467" spans="3:13" x14ac:dyDescent="0.25">
      <c r="C1467" s="44">
        <v>0.53900000000000003</v>
      </c>
      <c r="D1467" s="44">
        <v>6487.05</v>
      </c>
      <c r="K1467" s="45">
        <v>0.56100000000000005</v>
      </c>
      <c r="L1467" s="52">
        <v>9243.58</v>
      </c>
      <c r="M1467" s="50" t="str">
        <f t="shared" si="22"/>
        <v>Abaixo do limite</v>
      </c>
    </row>
    <row r="1468" spans="3:13" x14ac:dyDescent="0.25">
      <c r="C1468" s="45">
        <v>0.54900000000000004</v>
      </c>
      <c r="D1468" s="45">
        <v>7023.81</v>
      </c>
      <c r="K1468" s="45">
        <v>0.57599999999999996</v>
      </c>
      <c r="L1468" s="52">
        <v>9245.76</v>
      </c>
      <c r="M1468" s="50" t="str">
        <f t="shared" si="22"/>
        <v>Abaixo do limite</v>
      </c>
    </row>
    <row r="1469" spans="3:13" x14ac:dyDescent="0.25">
      <c r="C1469" s="44">
        <v>0.63300000000000001</v>
      </c>
      <c r="D1469" s="44">
        <v>15842.69</v>
      </c>
      <c r="K1469" s="45">
        <v>0.63900000000000001</v>
      </c>
      <c r="L1469" s="52">
        <v>9251.77</v>
      </c>
      <c r="M1469" s="50" t="str">
        <f t="shared" si="22"/>
        <v>Abaixo do limite</v>
      </c>
    </row>
    <row r="1470" spans="3:13" x14ac:dyDescent="0.25">
      <c r="C1470" s="45">
        <v>0.68100000000000005</v>
      </c>
      <c r="D1470" s="45">
        <v>17357.2</v>
      </c>
      <c r="K1470" s="44">
        <v>0.59599999999999997</v>
      </c>
      <c r="L1470" s="51">
        <v>9252.19</v>
      </c>
      <c r="M1470" s="50" t="str">
        <f t="shared" si="22"/>
        <v>Abaixo do limite</v>
      </c>
    </row>
    <row r="1471" spans="3:13" x14ac:dyDescent="0.25">
      <c r="C1471" s="44">
        <v>0.69699999999999995</v>
      </c>
      <c r="D1471" s="44">
        <v>20934.29</v>
      </c>
      <c r="K1471" s="45">
        <v>0.56200000000000006</v>
      </c>
      <c r="L1471" s="52">
        <v>9257.83</v>
      </c>
      <c r="M1471" s="50" t="str">
        <f t="shared" si="22"/>
        <v>Abaixo do limite</v>
      </c>
    </row>
    <row r="1472" spans="3:13" x14ac:dyDescent="0.25">
      <c r="C1472" s="45">
        <v>0.58299999999999996</v>
      </c>
      <c r="D1472" s="45">
        <v>7744.27</v>
      </c>
      <c r="K1472" s="44">
        <v>0.54400000000000004</v>
      </c>
      <c r="L1472" s="51">
        <v>9262.75</v>
      </c>
      <c r="M1472" s="50" t="str">
        <f t="shared" si="22"/>
        <v>Abaixo do limite</v>
      </c>
    </row>
    <row r="1473" spans="3:13" x14ac:dyDescent="0.25">
      <c r="C1473" s="44">
        <v>0.70499999999999996</v>
      </c>
      <c r="D1473" s="44">
        <v>17352.400000000001</v>
      </c>
      <c r="K1473" s="44">
        <v>0.59</v>
      </c>
      <c r="L1473" s="51">
        <v>9263.9599999999991</v>
      </c>
      <c r="M1473" s="50" t="str">
        <f t="shared" si="22"/>
        <v>Abaixo do limite</v>
      </c>
    </row>
    <row r="1474" spans="3:13" x14ac:dyDescent="0.25">
      <c r="C1474" s="45">
        <v>0.70299999999999996</v>
      </c>
      <c r="D1474" s="45">
        <v>13224.34</v>
      </c>
      <c r="K1474" s="44">
        <v>0.57799999999999996</v>
      </c>
      <c r="L1474" s="51">
        <v>9264.07</v>
      </c>
      <c r="M1474" s="50" t="str">
        <f t="shared" si="22"/>
        <v>Abaixo do limite</v>
      </c>
    </row>
    <row r="1475" spans="3:13" x14ac:dyDescent="0.25">
      <c r="C1475" s="44">
        <v>0.71399999999999997</v>
      </c>
      <c r="D1475" s="44">
        <v>28680.06</v>
      </c>
      <c r="K1475" s="45">
        <v>0.56200000000000006</v>
      </c>
      <c r="L1475" s="52">
        <v>9267.06</v>
      </c>
      <c r="M1475" s="50" t="str">
        <f t="shared" si="22"/>
        <v>Abaixo do limite</v>
      </c>
    </row>
    <row r="1476" spans="3:13" x14ac:dyDescent="0.25">
      <c r="C1476" s="45">
        <v>0.54600000000000004</v>
      </c>
      <c r="D1476" s="45">
        <v>23736.94</v>
      </c>
      <c r="K1476" s="44">
        <v>0.61699999999999999</v>
      </c>
      <c r="L1476" s="51">
        <v>9269.7800000000007</v>
      </c>
      <c r="M1476" s="50" t="str">
        <f t="shared" si="22"/>
        <v>Abaixo do limite</v>
      </c>
    </row>
    <row r="1477" spans="3:13" x14ac:dyDescent="0.25">
      <c r="C1477" s="44">
        <v>0.71599999999999997</v>
      </c>
      <c r="D1477" s="44">
        <v>44796.14</v>
      </c>
      <c r="K1477" s="44">
        <v>0.60899999999999999</v>
      </c>
      <c r="L1477" s="51">
        <v>9281.42</v>
      </c>
      <c r="M1477" s="50" t="str">
        <f t="shared" si="22"/>
        <v>Abaixo do limite</v>
      </c>
    </row>
    <row r="1478" spans="3:13" x14ac:dyDescent="0.25">
      <c r="C1478" s="45">
        <v>0.71899999999999997</v>
      </c>
      <c r="D1478" s="45">
        <v>21019.15</v>
      </c>
      <c r="K1478" s="44">
        <v>0.55200000000000005</v>
      </c>
      <c r="L1478" s="51">
        <v>9282.5400000000009</v>
      </c>
      <c r="M1478" s="50" t="str">
        <f t="shared" si="22"/>
        <v>Abaixo do limite</v>
      </c>
    </row>
    <row r="1479" spans="3:13" x14ac:dyDescent="0.25">
      <c r="C1479" s="44">
        <v>0.78200000000000003</v>
      </c>
      <c r="D1479" s="44">
        <v>37217.379999999997</v>
      </c>
      <c r="K1479" s="45">
        <v>0.61099999999999999</v>
      </c>
      <c r="L1479" s="52">
        <v>9283.74</v>
      </c>
      <c r="M1479" s="50" t="str">
        <f t="shared" si="22"/>
        <v>Abaixo do limite</v>
      </c>
    </row>
    <row r="1480" spans="3:13" x14ac:dyDescent="0.25">
      <c r="C1480" s="45">
        <v>0.72</v>
      </c>
      <c r="D1480" s="45">
        <v>18250.419999999998</v>
      </c>
      <c r="K1480" s="45">
        <v>0.59499999999999997</v>
      </c>
      <c r="L1480" s="52">
        <v>9290.75</v>
      </c>
      <c r="M1480" s="50" t="str">
        <f t="shared" si="22"/>
        <v>Abaixo do limite</v>
      </c>
    </row>
    <row r="1481" spans="3:13" x14ac:dyDescent="0.25">
      <c r="C1481" s="44">
        <v>0.73499999999999999</v>
      </c>
      <c r="D1481" s="44">
        <v>24268.14</v>
      </c>
      <c r="K1481" s="45">
        <v>0.62</v>
      </c>
      <c r="L1481" s="52">
        <v>9294.1</v>
      </c>
      <c r="M1481" s="50" t="str">
        <f t="shared" si="22"/>
        <v>Abaixo do limite</v>
      </c>
    </row>
    <row r="1482" spans="3:13" x14ac:dyDescent="0.25">
      <c r="C1482" s="45">
        <v>0.59199999999999997</v>
      </c>
      <c r="D1482" s="45">
        <v>11193.37</v>
      </c>
      <c r="K1482" s="44">
        <v>0.61199999999999999</v>
      </c>
      <c r="L1482" s="51">
        <v>9295.3799999999992</v>
      </c>
      <c r="M1482" s="50" t="str">
        <f t="shared" si="22"/>
        <v>Abaixo do limite</v>
      </c>
    </row>
    <row r="1483" spans="3:13" x14ac:dyDescent="0.25">
      <c r="C1483" s="44">
        <v>0.54500000000000004</v>
      </c>
      <c r="D1483" s="44">
        <v>8220.4599999999991</v>
      </c>
      <c r="K1483" s="44">
        <v>0.622</v>
      </c>
      <c r="L1483" s="51">
        <v>9301.73</v>
      </c>
      <c r="M1483" s="50" t="str">
        <f t="shared" si="22"/>
        <v>Abaixo do limite</v>
      </c>
    </row>
    <row r="1484" spans="3:13" x14ac:dyDescent="0.25">
      <c r="C1484" s="45">
        <v>0.61499999999999999</v>
      </c>
      <c r="D1484" s="45">
        <v>8196.42</v>
      </c>
      <c r="K1484" s="45">
        <v>0.66</v>
      </c>
      <c r="L1484" s="52">
        <v>9302.17</v>
      </c>
      <c r="M1484" s="50" t="str">
        <f t="shared" si="22"/>
        <v>Abaixo do limite</v>
      </c>
    </row>
    <row r="1485" spans="3:13" x14ac:dyDescent="0.25">
      <c r="C1485" s="44">
        <v>0.73199999999999998</v>
      </c>
      <c r="D1485" s="44">
        <v>17950.689999999999</v>
      </c>
      <c r="K1485" s="44">
        <v>0.63200000000000001</v>
      </c>
      <c r="L1485" s="51">
        <v>9303.86</v>
      </c>
      <c r="M1485" s="50" t="str">
        <f t="shared" si="22"/>
        <v>Abaixo do limite</v>
      </c>
    </row>
    <row r="1486" spans="3:13" x14ac:dyDescent="0.25">
      <c r="C1486" s="45">
        <v>0.68400000000000005</v>
      </c>
      <c r="D1486" s="45">
        <v>15788.95</v>
      </c>
      <c r="K1486" s="44">
        <v>0.51200000000000001</v>
      </c>
      <c r="L1486" s="51">
        <v>9303.91</v>
      </c>
      <c r="M1486" s="50" t="str">
        <f t="shared" si="22"/>
        <v>Abaixo do limite</v>
      </c>
    </row>
    <row r="1487" spans="3:13" x14ac:dyDescent="0.25">
      <c r="C1487" s="44">
        <v>0.70899999999999996</v>
      </c>
      <c r="D1487" s="44">
        <v>20787.84</v>
      </c>
      <c r="K1487" s="44">
        <v>0.60199999999999998</v>
      </c>
      <c r="L1487" s="51">
        <v>9305.6</v>
      </c>
      <c r="M1487" s="50" t="str">
        <f t="shared" si="22"/>
        <v>Abaixo do limite</v>
      </c>
    </row>
    <row r="1488" spans="3:13" x14ac:dyDescent="0.25">
      <c r="C1488" s="45">
        <v>0.70799999999999996</v>
      </c>
      <c r="D1488" s="45">
        <v>23247.54</v>
      </c>
      <c r="K1488" s="44">
        <v>0.53200000000000003</v>
      </c>
      <c r="L1488" s="51">
        <v>9306.27</v>
      </c>
      <c r="M1488" s="50" t="str">
        <f t="shared" si="22"/>
        <v>Abaixo do limite</v>
      </c>
    </row>
    <row r="1489" spans="3:13" x14ac:dyDescent="0.25">
      <c r="C1489" s="44">
        <v>0.56100000000000005</v>
      </c>
      <c r="D1489" s="44">
        <v>8098.53</v>
      </c>
      <c r="K1489" s="44">
        <v>0.57199999999999995</v>
      </c>
      <c r="L1489" s="51">
        <v>9307.41</v>
      </c>
      <c r="M1489" s="50" t="str">
        <f t="shared" si="22"/>
        <v>Abaixo do limite</v>
      </c>
    </row>
    <row r="1490" spans="3:13" x14ac:dyDescent="0.25">
      <c r="C1490" s="45">
        <v>0.70499999999999996</v>
      </c>
      <c r="D1490" s="45">
        <v>33314.980000000003</v>
      </c>
      <c r="K1490" s="44">
        <v>0.59899999999999998</v>
      </c>
      <c r="L1490" s="51">
        <v>9311.82</v>
      </c>
      <c r="M1490" s="50" t="str">
        <f t="shared" si="22"/>
        <v>Abaixo do limite</v>
      </c>
    </row>
    <row r="1491" spans="3:13" x14ac:dyDescent="0.25">
      <c r="C1491" s="44">
        <v>0.55400000000000005</v>
      </c>
      <c r="D1491" s="44">
        <v>8150.34</v>
      </c>
      <c r="K1491" s="44">
        <v>0.56299999999999994</v>
      </c>
      <c r="L1491" s="51">
        <v>9321.52</v>
      </c>
      <c r="M1491" s="50" t="str">
        <f t="shared" si="22"/>
        <v>Abaixo do limite</v>
      </c>
    </row>
    <row r="1492" spans="3:13" x14ac:dyDescent="0.25">
      <c r="C1492" s="45">
        <v>0.59199999999999997</v>
      </c>
      <c r="D1492" s="45">
        <v>33717.21</v>
      </c>
      <c r="K1492" s="44">
        <v>0.59299999999999997</v>
      </c>
      <c r="L1492" s="51">
        <v>9325.1200000000008</v>
      </c>
      <c r="M1492" s="50" t="str">
        <f t="shared" si="22"/>
        <v>Abaixo do limite</v>
      </c>
    </row>
    <row r="1493" spans="3:13" x14ac:dyDescent="0.25">
      <c r="C1493" s="44">
        <v>0.69699999999999995</v>
      </c>
      <c r="D1493" s="44">
        <v>19401.11</v>
      </c>
      <c r="K1493" s="44">
        <v>0.54400000000000004</v>
      </c>
      <c r="L1493" s="51">
        <v>9326.7099999999991</v>
      </c>
      <c r="M1493" s="50" t="str">
        <f t="shared" si="22"/>
        <v>Abaixo do limite</v>
      </c>
    </row>
    <row r="1494" spans="3:13" x14ac:dyDescent="0.25">
      <c r="C1494" s="45">
        <v>0.61399999999999999</v>
      </c>
      <c r="D1494" s="45">
        <v>12462.39</v>
      </c>
      <c r="K1494" s="45">
        <v>0.59</v>
      </c>
      <c r="L1494" s="52">
        <v>9328.5499999999993</v>
      </c>
      <c r="M1494" s="50" t="str">
        <f t="shared" si="22"/>
        <v>Abaixo do limite</v>
      </c>
    </row>
    <row r="1495" spans="3:13" x14ac:dyDescent="0.25">
      <c r="C1495" s="44">
        <v>0.74299999999999999</v>
      </c>
      <c r="D1495" s="44">
        <v>27449.07</v>
      </c>
      <c r="K1495" s="45">
        <v>0.59599999999999997</v>
      </c>
      <c r="L1495" s="52">
        <v>9333.93</v>
      </c>
      <c r="M1495" s="50" t="str">
        <f t="shared" si="22"/>
        <v>Abaixo do limite</v>
      </c>
    </row>
    <row r="1496" spans="3:13" x14ac:dyDescent="0.25">
      <c r="C1496" s="45">
        <v>0.64900000000000002</v>
      </c>
      <c r="D1496" s="45">
        <v>18261.169999999998</v>
      </c>
      <c r="K1496" s="44">
        <v>0.54200000000000004</v>
      </c>
      <c r="L1496" s="51">
        <v>9334.7199999999993</v>
      </c>
      <c r="M1496" s="50" t="str">
        <f t="shared" si="22"/>
        <v>Abaixo do limite</v>
      </c>
    </row>
    <row r="1497" spans="3:13" x14ac:dyDescent="0.25">
      <c r="C1497" s="44">
        <v>0.67900000000000005</v>
      </c>
      <c r="D1497" s="44">
        <v>18476.66</v>
      </c>
      <c r="K1497" s="44">
        <v>0.67600000000000005</v>
      </c>
      <c r="L1497" s="51">
        <v>9335.69</v>
      </c>
      <c r="M1497" s="50" t="str">
        <f t="shared" si="22"/>
        <v>Abaixo do limite</v>
      </c>
    </row>
    <row r="1498" spans="3:13" x14ac:dyDescent="0.25">
      <c r="C1498" s="45">
        <v>0.61599999999999999</v>
      </c>
      <c r="D1498" s="45">
        <v>8892.67</v>
      </c>
      <c r="K1498" s="44">
        <v>0.53</v>
      </c>
      <c r="L1498" s="51">
        <v>9337.36</v>
      </c>
      <c r="M1498" s="50" t="str">
        <f t="shared" si="22"/>
        <v>Abaixo do limite</v>
      </c>
    </row>
    <row r="1499" spans="3:13" x14ac:dyDescent="0.25">
      <c r="C1499" s="44">
        <v>0.68700000000000006</v>
      </c>
      <c r="D1499" s="44">
        <v>28428.33</v>
      </c>
      <c r="K1499" s="45">
        <v>0.58699999999999997</v>
      </c>
      <c r="L1499" s="52">
        <v>9342.24</v>
      </c>
      <c r="M1499" s="50" t="str">
        <f t="shared" si="22"/>
        <v>Abaixo do limite</v>
      </c>
    </row>
    <row r="1500" spans="3:13" x14ac:dyDescent="0.25">
      <c r="C1500" s="45">
        <v>0.627</v>
      </c>
      <c r="D1500" s="45">
        <v>7493.54</v>
      </c>
      <c r="K1500" s="45">
        <v>0.59499999999999997</v>
      </c>
      <c r="L1500" s="52">
        <v>9343.51</v>
      </c>
      <c r="M1500" s="50" t="str">
        <f t="shared" si="22"/>
        <v>Abaixo do limite</v>
      </c>
    </row>
    <row r="1501" spans="3:13" x14ac:dyDescent="0.25">
      <c r="C1501" s="44">
        <v>0.629</v>
      </c>
      <c r="D1501" s="44">
        <v>11433.99</v>
      </c>
      <c r="K1501" s="44">
        <v>0.64200000000000002</v>
      </c>
      <c r="L1501" s="51">
        <v>9344.85</v>
      </c>
      <c r="M1501" s="50" t="str">
        <f t="shared" si="22"/>
        <v>Abaixo do limite</v>
      </c>
    </row>
    <row r="1502" spans="3:13" x14ac:dyDescent="0.25">
      <c r="C1502" s="45">
        <v>0.69099999999999995</v>
      </c>
      <c r="D1502" s="45">
        <v>18334.27</v>
      </c>
      <c r="K1502" s="44">
        <v>0.56899999999999995</v>
      </c>
      <c r="L1502" s="51">
        <v>9347.34</v>
      </c>
      <c r="M1502" s="50" t="str">
        <f t="shared" si="22"/>
        <v>Abaixo do limite</v>
      </c>
    </row>
    <row r="1503" spans="3:13" x14ac:dyDescent="0.25">
      <c r="C1503" s="44">
        <v>0.72299999999999998</v>
      </c>
      <c r="D1503" s="44">
        <v>22763.73</v>
      </c>
      <c r="K1503" s="45">
        <v>0.59199999999999997</v>
      </c>
      <c r="L1503" s="52">
        <v>9349.92</v>
      </c>
      <c r="M1503" s="50" t="str">
        <f t="shared" ref="M1503:M1566" si="23">IF(L1503&lt;$L$29,"Abaixo do limite","")</f>
        <v>Abaixo do limite</v>
      </c>
    </row>
    <row r="1504" spans="3:13" x14ac:dyDescent="0.25">
      <c r="C1504" s="45">
        <v>0.67800000000000005</v>
      </c>
      <c r="D1504" s="45">
        <v>14700.31</v>
      </c>
      <c r="K1504" s="45">
        <v>0.57899999999999996</v>
      </c>
      <c r="L1504" s="52">
        <v>9351.99</v>
      </c>
      <c r="M1504" s="50" t="str">
        <f t="shared" si="23"/>
        <v>Abaixo do limite</v>
      </c>
    </row>
    <row r="1505" spans="3:13" x14ac:dyDescent="0.25">
      <c r="C1505" s="44">
        <v>0.71099999999999997</v>
      </c>
      <c r="D1505" s="44">
        <v>44237.45</v>
      </c>
      <c r="K1505" s="45">
        <v>0.57999999999999996</v>
      </c>
      <c r="L1505" s="52">
        <v>9353.89</v>
      </c>
      <c r="M1505" s="50" t="str">
        <f t="shared" si="23"/>
        <v>Abaixo do limite</v>
      </c>
    </row>
    <row r="1506" spans="3:13" x14ac:dyDescent="0.25">
      <c r="C1506" s="45">
        <v>0.63200000000000001</v>
      </c>
      <c r="D1506" s="45">
        <v>9833.7800000000007</v>
      </c>
      <c r="K1506" s="45">
        <v>0.58499999999999996</v>
      </c>
      <c r="L1506" s="52">
        <v>9359.3700000000008</v>
      </c>
      <c r="M1506" s="50" t="str">
        <f t="shared" si="23"/>
        <v>Abaixo do limite</v>
      </c>
    </row>
    <row r="1507" spans="3:13" x14ac:dyDescent="0.25">
      <c r="C1507" s="44">
        <v>0.71499999999999997</v>
      </c>
      <c r="D1507" s="44">
        <v>43049.9</v>
      </c>
      <c r="K1507" s="45">
        <v>0.59399999999999997</v>
      </c>
      <c r="L1507" s="52">
        <v>9360.4699999999993</v>
      </c>
      <c r="M1507" s="50" t="str">
        <f t="shared" si="23"/>
        <v>Abaixo do limite</v>
      </c>
    </row>
    <row r="1508" spans="3:13" x14ac:dyDescent="0.25">
      <c r="C1508" s="45">
        <v>0.56499999999999995</v>
      </c>
      <c r="D1508" s="45">
        <v>9763.2900000000009</v>
      </c>
      <c r="K1508" s="44">
        <v>0.58799999999999997</v>
      </c>
      <c r="L1508" s="51">
        <v>9361.7000000000007</v>
      </c>
      <c r="M1508" s="50" t="str">
        <f t="shared" si="23"/>
        <v>Abaixo do limite</v>
      </c>
    </row>
    <row r="1509" spans="3:13" x14ac:dyDescent="0.25">
      <c r="C1509" s="44">
        <v>0.64400000000000002</v>
      </c>
      <c r="D1509" s="44">
        <v>17195.21</v>
      </c>
      <c r="K1509" s="45">
        <v>0.58799999999999997</v>
      </c>
      <c r="L1509" s="52">
        <v>9362.65</v>
      </c>
      <c r="M1509" s="50" t="str">
        <f t="shared" si="23"/>
        <v>Abaixo do limite</v>
      </c>
    </row>
    <row r="1510" spans="3:13" x14ac:dyDescent="0.25">
      <c r="C1510" s="45">
        <v>0.73899999999999999</v>
      </c>
      <c r="D1510" s="45">
        <v>30942.98</v>
      </c>
      <c r="K1510" s="45">
        <v>0.53400000000000003</v>
      </c>
      <c r="L1510" s="52">
        <v>9371.4599999999991</v>
      </c>
      <c r="M1510" s="50" t="str">
        <f t="shared" si="23"/>
        <v>Abaixo do limite</v>
      </c>
    </row>
    <row r="1511" spans="3:13" x14ac:dyDescent="0.25">
      <c r="C1511" s="44">
        <v>0.69799999999999995</v>
      </c>
      <c r="D1511" s="44">
        <v>13460.71</v>
      </c>
      <c r="K1511" s="44">
        <v>0.60099999999999998</v>
      </c>
      <c r="L1511" s="51">
        <v>9373.09</v>
      </c>
      <c r="M1511" s="50" t="str">
        <f t="shared" si="23"/>
        <v>Abaixo do limite</v>
      </c>
    </row>
    <row r="1512" spans="3:13" x14ac:dyDescent="0.25">
      <c r="C1512" s="45">
        <v>0.621</v>
      </c>
      <c r="D1512" s="45">
        <v>9430.8700000000008</v>
      </c>
      <c r="K1512" s="45">
        <v>0.53900000000000003</v>
      </c>
      <c r="L1512" s="52">
        <v>9376.98</v>
      </c>
      <c r="M1512" s="50" t="str">
        <f t="shared" si="23"/>
        <v>Abaixo do limite</v>
      </c>
    </row>
    <row r="1513" spans="3:13" x14ac:dyDescent="0.25">
      <c r="C1513" s="44">
        <v>0.69199999999999995</v>
      </c>
      <c r="D1513" s="44">
        <v>24319.16</v>
      </c>
      <c r="K1513" s="44">
        <v>0.61</v>
      </c>
      <c r="L1513" s="51">
        <v>9377</v>
      </c>
      <c r="M1513" s="50" t="str">
        <f t="shared" si="23"/>
        <v>Abaixo do limite</v>
      </c>
    </row>
    <row r="1514" spans="3:13" x14ac:dyDescent="0.25">
      <c r="C1514" s="45">
        <v>0.55200000000000005</v>
      </c>
      <c r="D1514" s="45">
        <v>6197.97</v>
      </c>
      <c r="K1514" s="45">
        <v>0.58599999999999997</v>
      </c>
      <c r="L1514" s="52">
        <v>9378.44</v>
      </c>
      <c r="M1514" s="50" t="str">
        <f t="shared" si="23"/>
        <v>Abaixo do limite</v>
      </c>
    </row>
    <row r="1515" spans="3:13" x14ac:dyDescent="0.25">
      <c r="C1515" s="44">
        <v>0.70599999999999996</v>
      </c>
      <c r="D1515" s="44">
        <v>10694.22</v>
      </c>
      <c r="K1515" s="45">
        <v>0.56399999999999995</v>
      </c>
      <c r="L1515" s="52">
        <v>9381.39</v>
      </c>
      <c r="M1515" s="50" t="str">
        <f t="shared" si="23"/>
        <v>Abaixo do limite</v>
      </c>
    </row>
    <row r="1516" spans="3:13" x14ac:dyDescent="0.25">
      <c r="C1516" s="45">
        <v>0.71499999999999997</v>
      </c>
      <c r="D1516" s="45">
        <v>28810.57</v>
      </c>
      <c r="K1516" s="45">
        <v>0.56000000000000005</v>
      </c>
      <c r="L1516" s="52">
        <v>9384.0400000000009</v>
      </c>
      <c r="M1516" s="50" t="str">
        <f t="shared" si="23"/>
        <v>Abaixo do limite</v>
      </c>
    </row>
    <row r="1517" spans="3:13" x14ac:dyDescent="0.25">
      <c r="C1517" s="44">
        <v>0.71399999999999997</v>
      </c>
      <c r="D1517" s="44">
        <v>12159.98</v>
      </c>
      <c r="K1517" s="44">
        <v>0.58899999999999997</v>
      </c>
      <c r="L1517" s="51">
        <v>9384.19</v>
      </c>
      <c r="M1517" s="50" t="str">
        <f t="shared" si="23"/>
        <v>Abaixo do limite</v>
      </c>
    </row>
    <row r="1518" spans="3:13" x14ac:dyDescent="0.25">
      <c r="C1518" s="45">
        <v>0.67300000000000004</v>
      </c>
      <c r="D1518" s="45">
        <v>18814.93</v>
      </c>
      <c r="K1518" s="45">
        <v>0.66300000000000003</v>
      </c>
      <c r="L1518" s="52">
        <v>9384.4500000000007</v>
      </c>
      <c r="M1518" s="50" t="str">
        <f t="shared" si="23"/>
        <v>Abaixo do limite</v>
      </c>
    </row>
    <row r="1519" spans="3:13" x14ac:dyDescent="0.25">
      <c r="C1519" s="44">
        <v>0.71299999999999997</v>
      </c>
      <c r="D1519" s="44">
        <v>23947.27</v>
      </c>
      <c r="K1519" s="44">
        <v>0.61899999999999999</v>
      </c>
      <c r="L1519" s="51">
        <v>9385.9699999999993</v>
      </c>
      <c r="M1519" s="50" t="str">
        <f t="shared" si="23"/>
        <v>Abaixo do limite</v>
      </c>
    </row>
    <row r="1520" spans="3:13" x14ac:dyDescent="0.25">
      <c r="C1520" s="45">
        <v>0.54100000000000004</v>
      </c>
      <c r="D1520" s="45">
        <v>11447.76</v>
      </c>
      <c r="K1520" s="44">
        <v>0.624</v>
      </c>
      <c r="L1520" s="51">
        <v>9389.09</v>
      </c>
      <c r="M1520" s="50" t="str">
        <f t="shared" si="23"/>
        <v>Abaixo do limite</v>
      </c>
    </row>
    <row r="1521" spans="3:13" x14ac:dyDescent="0.25">
      <c r="C1521" s="44">
        <v>0.72199999999999998</v>
      </c>
      <c r="D1521" s="44">
        <v>23243.66</v>
      </c>
      <c r="K1521" s="44">
        <v>0.57199999999999995</v>
      </c>
      <c r="L1521" s="51">
        <v>9391.2000000000007</v>
      </c>
      <c r="M1521" s="50" t="str">
        <f t="shared" si="23"/>
        <v>Abaixo do limite</v>
      </c>
    </row>
    <row r="1522" spans="3:13" x14ac:dyDescent="0.25">
      <c r="C1522" s="45">
        <v>0.622</v>
      </c>
      <c r="D1522" s="45">
        <v>11423.92</v>
      </c>
      <c r="K1522" s="44">
        <v>0.54100000000000004</v>
      </c>
      <c r="L1522" s="51">
        <v>9393.52</v>
      </c>
      <c r="M1522" s="50" t="str">
        <f t="shared" si="23"/>
        <v>Abaixo do limite</v>
      </c>
    </row>
    <row r="1523" spans="3:13" x14ac:dyDescent="0.25">
      <c r="C1523" s="44">
        <v>0.72699999999999998</v>
      </c>
      <c r="D1523" s="44">
        <v>12848.93</v>
      </c>
      <c r="K1523" s="44">
        <v>0.59399999999999997</v>
      </c>
      <c r="L1523" s="51">
        <v>9394.85</v>
      </c>
      <c r="M1523" s="50" t="str">
        <f t="shared" si="23"/>
        <v>Abaixo do limite</v>
      </c>
    </row>
    <row r="1524" spans="3:13" x14ac:dyDescent="0.25">
      <c r="C1524" s="45">
        <v>0.71299999999999997</v>
      </c>
      <c r="D1524" s="45">
        <v>34900.89</v>
      </c>
      <c r="K1524" s="44">
        <v>0.59399999999999997</v>
      </c>
      <c r="L1524" s="51">
        <v>9397.23</v>
      </c>
      <c r="M1524" s="50" t="str">
        <f t="shared" si="23"/>
        <v>Abaixo do limite</v>
      </c>
    </row>
    <row r="1525" spans="3:13" x14ac:dyDescent="0.25">
      <c r="C1525" s="44">
        <v>0.71399999999999997</v>
      </c>
      <c r="D1525" s="44">
        <v>29857.75</v>
      </c>
      <c r="K1525" s="44">
        <v>0.59499999999999997</v>
      </c>
      <c r="L1525" s="51">
        <v>9403.56</v>
      </c>
      <c r="M1525" s="50" t="str">
        <f t="shared" si="23"/>
        <v>Abaixo do limite</v>
      </c>
    </row>
    <row r="1526" spans="3:13" x14ac:dyDescent="0.25">
      <c r="C1526" s="45">
        <v>0.745</v>
      </c>
      <c r="D1526" s="45">
        <v>28200.01</v>
      </c>
      <c r="K1526" s="44">
        <v>0.499</v>
      </c>
      <c r="L1526" s="51">
        <v>9405.9500000000007</v>
      </c>
      <c r="M1526" s="50" t="str">
        <f t="shared" si="23"/>
        <v>Abaixo do limite</v>
      </c>
    </row>
    <row r="1527" spans="3:13" x14ac:dyDescent="0.25">
      <c r="C1527" s="44">
        <v>0.59199999999999997</v>
      </c>
      <c r="D1527" s="44">
        <v>10601.65</v>
      </c>
      <c r="K1527" s="45">
        <v>0.56999999999999995</v>
      </c>
      <c r="L1527" s="52">
        <v>9407.32</v>
      </c>
      <c r="M1527" s="50" t="str">
        <f t="shared" si="23"/>
        <v>Abaixo do limite</v>
      </c>
    </row>
    <row r="1528" spans="3:13" x14ac:dyDescent="0.25">
      <c r="C1528" s="45">
        <v>0.53400000000000003</v>
      </c>
      <c r="D1528" s="45">
        <v>9371.4599999999991</v>
      </c>
      <c r="K1528" s="45">
        <v>0.55400000000000005</v>
      </c>
      <c r="L1528" s="52">
        <v>9409.83</v>
      </c>
      <c r="M1528" s="50" t="str">
        <f t="shared" si="23"/>
        <v>Abaixo do limite</v>
      </c>
    </row>
    <row r="1529" spans="3:13" x14ac:dyDescent="0.25">
      <c r="C1529" s="44">
        <v>0.70499999999999996</v>
      </c>
      <c r="D1529" s="44">
        <v>21192.99</v>
      </c>
      <c r="K1529" s="45">
        <v>0.59499999999999997</v>
      </c>
      <c r="L1529" s="52">
        <v>9412.25</v>
      </c>
      <c r="M1529" s="50" t="str">
        <f t="shared" si="23"/>
        <v>Abaixo do limite</v>
      </c>
    </row>
    <row r="1530" spans="3:13" x14ac:dyDescent="0.25">
      <c r="C1530" s="45">
        <v>0.68300000000000005</v>
      </c>
      <c r="D1530" s="45">
        <v>19242.18</v>
      </c>
      <c r="K1530" s="45">
        <v>0.55400000000000005</v>
      </c>
      <c r="L1530" s="52">
        <v>9414.2199999999993</v>
      </c>
      <c r="M1530" s="50" t="str">
        <f t="shared" si="23"/>
        <v>Abaixo do limite</v>
      </c>
    </row>
    <row r="1531" spans="3:13" x14ac:dyDescent="0.25">
      <c r="C1531" s="44">
        <v>0.65500000000000003</v>
      </c>
      <c r="D1531" s="44">
        <v>15407.7</v>
      </c>
      <c r="K1531" s="45">
        <v>0.629</v>
      </c>
      <c r="L1531" s="52">
        <v>9419.42</v>
      </c>
      <c r="M1531" s="50" t="str">
        <f t="shared" si="23"/>
        <v>Abaixo do limite</v>
      </c>
    </row>
    <row r="1532" spans="3:13" x14ac:dyDescent="0.25">
      <c r="C1532" s="45">
        <v>0.64500000000000002</v>
      </c>
      <c r="D1532" s="45">
        <v>17642.5</v>
      </c>
      <c r="K1532" s="45">
        <v>0.53700000000000003</v>
      </c>
      <c r="L1532" s="52">
        <v>9422.08</v>
      </c>
      <c r="M1532" s="50" t="str">
        <f t="shared" si="23"/>
        <v>Abaixo do limite</v>
      </c>
    </row>
    <row r="1533" spans="3:13" x14ac:dyDescent="0.25">
      <c r="C1533" s="44">
        <v>0.73499999999999999</v>
      </c>
      <c r="D1533" s="44">
        <v>50430.17</v>
      </c>
      <c r="K1533" s="45">
        <v>0.629</v>
      </c>
      <c r="L1533" s="52">
        <v>9423.2999999999993</v>
      </c>
      <c r="M1533" s="50" t="str">
        <f t="shared" si="23"/>
        <v>Abaixo do limite</v>
      </c>
    </row>
    <row r="1534" spans="3:13" x14ac:dyDescent="0.25">
      <c r="C1534" s="45">
        <v>0.65100000000000002</v>
      </c>
      <c r="D1534" s="45">
        <v>22658.51</v>
      </c>
      <c r="K1534" s="44">
        <v>0.61</v>
      </c>
      <c r="L1534" s="51">
        <v>9424.74</v>
      </c>
      <c r="M1534" s="50" t="str">
        <f t="shared" si="23"/>
        <v>Abaixo do limite</v>
      </c>
    </row>
    <row r="1535" spans="3:13" x14ac:dyDescent="0.25">
      <c r="C1535" s="44">
        <v>0.52600000000000002</v>
      </c>
      <c r="D1535" s="44">
        <v>7577.29</v>
      </c>
      <c r="K1535" s="44">
        <v>0.60499999999999998</v>
      </c>
      <c r="L1535" s="51">
        <v>9424.86</v>
      </c>
      <c r="M1535" s="50" t="str">
        <f t="shared" si="23"/>
        <v>Abaixo do limite</v>
      </c>
    </row>
    <row r="1536" spans="3:13" x14ac:dyDescent="0.25">
      <c r="C1536" s="45">
        <v>0.75800000000000001</v>
      </c>
      <c r="D1536" s="45">
        <v>38832.949999999997</v>
      </c>
      <c r="K1536" s="44">
        <v>0.51400000000000001</v>
      </c>
      <c r="L1536" s="51">
        <v>9426.7199999999993</v>
      </c>
      <c r="M1536" s="50" t="str">
        <f t="shared" si="23"/>
        <v>Abaixo do limite</v>
      </c>
    </row>
    <row r="1537" spans="3:13" x14ac:dyDescent="0.25">
      <c r="C1537" s="44">
        <v>0.72699999999999998</v>
      </c>
      <c r="D1537" s="44">
        <v>21655.48</v>
      </c>
      <c r="K1537" s="45">
        <v>0.621</v>
      </c>
      <c r="L1537" s="52">
        <v>9430.8700000000008</v>
      </c>
      <c r="M1537" s="50" t="str">
        <f t="shared" si="23"/>
        <v>Abaixo do limite</v>
      </c>
    </row>
    <row r="1538" spans="3:13" x14ac:dyDescent="0.25">
      <c r="C1538" s="45">
        <v>0.53800000000000003</v>
      </c>
      <c r="D1538" s="45">
        <v>9841.76</v>
      </c>
      <c r="K1538" s="44">
        <v>0.61399999999999999</v>
      </c>
      <c r="L1538" s="51">
        <v>9436.77</v>
      </c>
      <c r="M1538" s="50" t="str">
        <f t="shared" si="23"/>
        <v>Abaixo do limite</v>
      </c>
    </row>
    <row r="1539" spans="3:13" x14ac:dyDescent="0.25">
      <c r="C1539" s="44">
        <v>0.68899999999999995</v>
      </c>
      <c r="D1539" s="44">
        <v>54670.46</v>
      </c>
      <c r="K1539" s="45">
        <v>0.624</v>
      </c>
      <c r="L1539" s="52">
        <v>9443.34</v>
      </c>
      <c r="M1539" s="50" t="str">
        <f t="shared" si="23"/>
        <v>Abaixo do limite</v>
      </c>
    </row>
    <row r="1540" spans="3:13" x14ac:dyDescent="0.25">
      <c r="C1540" s="45">
        <v>0.57299999999999995</v>
      </c>
      <c r="D1540" s="45">
        <v>7474.43</v>
      </c>
      <c r="K1540" s="45">
        <v>0.59499999999999997</v>
      </c>
      <c r="L1540" s="52">
        <v>9445.33</v>
      </c>
      <c r="M1540" s="50" t="str">
        <f t="shared" si="23"/>
        <v>Abaixo do limite</v>
      </c>
    </row>
    <row r="1541" spans="3:13" x14ac:dyDescent="0.25">
      <c r="C1541" s="44">
        <v>0.55200000000000005</v>
      </c>
      <c r="D1541" s="44">
        <v>6183.93</v>
      </c>
      <c r="K1541" s="44">
        <v>0.57599999999999996</v>
      </c>
      <c r="L1541" s="51">
        <v>9445.4699999999993</v>
      </c>
      <c r="M1541" s="50" t="str">
        <f t="shared" si="23"/>
        <v>Abaixo do limite</v>
      </c>
    </row>
    <row r="1542" spans="3:13" x14ac:dyDescent="0.25">
      <c r="C1542" s="45">
        <v>0.67</v>
      </c>
      <c r="D1542" s="45">
        <v>10962.01</v>
      </c>
      <c r="K1542" s="45">
        <v>0.57399999999999995</v>
      </c>
      <c r="L1542" s="52">
        <v>9446.57</v>
      </c>
      <c r="M1542" s="50" t="str">
        <f t="shared" si="23"/>
        <v>Abaixo do limite</v>
      </c>
    </row>
    <row r="1543" spans="3:13" x14ac:dyDescent="0.25">
      <c r="C1543" s="44">
        <v>0.55000000000000004</v>
      </c>
      <c r="D1543" s="44">
        <v>7289.25</v>
      </c>
      <c r="K1543" s="44">
        <v>0.58899999999999997</v>
      </c>
      <c r="L1543" s="51">
        <v>9459.65</v>
      </c>
      <c r="M1543" s="50" t="str">
        <f t="shared" si="23"/>
        <v>Abaixo do limite</v>
      </c>
    </row>
    <row r="1544" spans="3:13" x14ac:dyDescent="0.25">
      <c r="C1544" s="45">
        <v>0.60499999999999998</v>
      </c>
      <c r="D1544" s="45">
        <v>11514.38</v>
      </c>
      <c r="K1544" s="45">
        <v>0.56699999999999995</v>
      </c>
      <c r="L1544" s="52">
        <v>9461.18</v>
      </c>
      <c r="M1544" s="50" t="str">
        <f t="shared" si="23"/>
        <v>Abaixo do limite</v>
      </c>
    </row>
    <row r="1545" spans="3:13" x14ac:dyDescent="0.25">
      <c r="C1545" s="44">
        <v>0.70299999999999996</v>
      </c>
      <c r="D1545" s="44">
        <v>22252.66</v>
      </c>
      <c r="K1545" s="44">
        <v>0.61599999999999999</v>
      </c>
      <c r="L1545" s="51">
        <v>9462.36</v>
      </c>
      <c r="M1545" s="50" t="str">
        <f t="shared" si="23"/>
        <v>Abaixo do limite</v>
      </c>
    </row>
    <row r="1546" spans="3:13" x14ac:dyDescent="0.25">
      <c r="C1546" s="45">
        <v>0.60199999999999998</v>
      </c>
      <c r="D1546" s="45">
        <v>14791.37</v>
      </c>
      <c r="K1546" s="44">
        <v>0.55000000000000004</v>
      </c>
      <c r="L1546" s="51">
        <v>9467</v>
      </c>
      <c r="M1546" s="50" t="str">
        <f t="shared" si="23"/>
        <v>Abaixo do limite</v>
      </c>
    </row>
    <row r="1547" spans="3:13" x14ac:dyDescent="0.25">
      <c r="C1547" s="44">
        <v>0.67</v>
      </c>
      <c r="D1547" s="44">
        <v>15678.25</v>
      </c>
      <c r="K1547" s="45">
        <v>0.54800000000000004</v>
      </c>
      <c r="L1547" s="52">
        <v>9471.91</v>
      </c>
      <c r="M1547" s="50" t="str">
        <f t="shared" si="23"/>
        <v>Abaixo do limite</v>
      </c>
    </row>
    <row r="1548" spans="3:13" x14ac:dyDescent="0.25">
      <c r="C1548" s="45">
        <v>0.68700000000000006</v>
      </c>
      <c r="D1548" s="45">
        <v>28116.37</v>
      </c>
      <c r="K1548" s="45">
        <v>0.59899999999999998</v>
      </c>
      <c r="L1548" s="52">
        <v>9472.98</v>
      </c>
      <c r="M1548" s="50" t="str">
        <f t="shared" si="23"/>
        <v>Abaixo do limite</v>
      </c>
    </row>
    <row r="1549" spans="3:13" x14ac:dyDescent="0.25">
      <c r="C1549" s="44">
        <v>0.65</v>
      </c>
      <c r="D1549" s="44">
        <v>10244.459999999999</v>
      </c>
      <c r="K1549" s="45">
        <v>0.56000000000000005</v>
      </c>
      <c r="L1549" s="52">
        <v>9473.61</v>
      </c>
      <c r="M1549" s="50" t="str">
        <f t="shared" si="23"/>
        <v>Abaixo do limite</v>
      </c>
    </row>
    <row r="1550" spans="3:13" x14ac:dyDescent="0.25">
      <c r="C1550" s="45">
        <v>0.55800000000000005</v>
      </c>
      <c r="D1550" s="45">
        <v>7518.49</v>
      </c>
      <c r="K1550" s="45">
        <v>0.56999999999999995</v>
      </c>
      <c r="L1550" s="52">
        <v>9474.27</v>
      </c>
      <c r="M1550" s="50" t="str">
        <f t="shared" si="23"/>
        <v>Abaixo do limite</v>
      </c>
    </row>
    <row r="1551" spans="3:13" x14ac:dyDescent="0.25">
      <c r="C1551" s="44">
        <v>0.56100000000000005</v>
      </c>
      <c r="D1551" s="44">
        <v>6753.27</v>
      </c>
      <c r="K1551" s="45">
        <v>0.58199999999999996</v>
      </c>
      <c r="L1551" s="52">
        <v>9479.7900000000009</v>
      </c>
      <c r="M1551" s="50" t="str">
        <f t="shared" si="23"/>
        <v>Abaixo do limite</v>
      </c>
    </row>
    <row r="1552" spans="3:13" x14ac:dyDescent="0.25">
      <c r="C1552" s="45">
        <v>0.50600000000000001</v>
      </c>
      <c r="D1552" s="45">
        <v>5067.74</v>
      </c>
      <c r="K1552" s="45">
        <v>0.57899999999999996</v>
      </c>
      <c r="L1552" s="52">
        <v>9484.02</v>
      </c>
      <c r="M1552" s="50" t="str">
        <f t="shared" si="23"/>
        <v>Abaixo do limite</v>
      </c>
    </row>
    <row r="1553" spans="3:13" x14ac:dyDescent="0.25">
      <c r="C1553" s="44">
        <v>0.72599999999999998</v>
      </c>
      <c r="D1553" s="44">
        <v>16009.35</v>
      </c>
      <c r="K1553" s="45">
        <v>0.58299999999999996</v>
      </c>
      <c r="L1553" s="52">
        <v>9487.18</v>
      </c>
      <c r="M1553" s="50" t="str">
        <f t="shared" si="23"/>
        <v>Abaixo do limite</v>
      </c>
    </row>
    <row r="1554" spans="3:13" x14ac:dyDescent="0.25">
      <c r="C1554" s="45">
        <v>0.66800000000000004</v>
      </c>
      <c r="D1554" s="45">
        <v>18295.189999999999</v>
      </c>
      <c r="K1554" s="44">
        <v>0.60199999999999998</v>
      </c>
      <c r="L1554" s="51">
        <v>9496.57</v>
      </c>
      <c r="M1554" s="50" t="str">
        <f t="shared" si="23"/>
        <v>Abaixo do limite</v>
      </c>
    </row>
    <row r="1555" spans="3:13" x14ac:dyDescent="0.25">
      <c r="C1555" s="44">
        <v>0.71</v>
      </c>
      <c r="D1555" s="44">
        <v>27534.21</v>
      </c>
      <c r="K1555" s="45">
        <v>0.59499999999999997</v>
      </c>
      <c r="L1555" s="52">
        <v>9497.68</v>
      </c>
      <c r="M1555" s="50" t="str">
        <f t="shared" si="23"/>
        <v>Abaixo do limite</v>
      </c>
    </row>
    <row r="1556" spans="3:13" x14ac:dyDescent="0.25">
      <c r="C1556" s="45">
        <v>0.58299999999999996</v>
      </c>
      <c r="D1556" s="45">
        <v>8051.18</v>
      </c>
      <c r="K1556" s="44">
        <v>0.63600000000000001</v>
      </c>
      <c r="L1556" s="51">
        <v>9506.24</v>
      </c>
      <c r="M1556" s="50" t="str">
        <f t="shared" si="23"/>
        <v>Abaixo do limite</v>
      </c>
    </row>
    <row r="1557" spans="3:13" x14ac:dyDescent="0.25">
      <c r="C1557" s="44">
        <v>0.68200000000000005</v>
      </c>
      <c r="D1557" s="44">
        <v>47111.47</v>
      </c>
      <c r="K1557" s="44">
        <v>0.65600000000000003</v>
      </c>
      <c r="L1557" s="51">
        <v>9506.73</v>
      </c>
      <c r="M1557" s="50" t="str">
        <f t="shared" si="23"/>
        <v>Abaixo do limite</v>
      </c>
    </row>
    <row r="1558" spans="3:13" x14ac:dyDescent="0.25">
      <c r="C1558" s="45">
        <v>0.71299999999999997</v>
      </c>
      <c r="D1558" s="45">
        <v>25058.43</v>
      </c>
      <c r="K1558" s="44">
        <v>0.60099999999999998</v>
      </c>
      <c r="L1558" s="51">
        <v>9507.57</v>
      </c>
      <c r="M1558" s="50" t="str">
        <f t="shared" si="23"/>
        <v>Abaixo do limite</v>
      </c>
    </row>
    <row r="1559" spans="3:13" x14ac:dyDescent="0.25">
      <c r="C1559" s="44">
        <v>0.70799999999999996</v>
      </c>
      <c r="D1559" s="44">
        <v>15145.44</v>
      </c>
      <c r="K1559" s="45">
        <v>0.58199999999999996</v>
      </c>
      <c r="L1559" s="52">
        <v>9511.69</v>
      </c>
      <c r="M1559" s="50" t="str">
        <f t="shared" si="23"/>
        <v>Abaixo do limite</v>
      </c>
    </row>
    <row r="1560" spans="3:13" x14ac:dyDescent="0.25">
      <c r="C1560" s="45">
        <v>0.74199999999999999</v>
      </c>
      <c r="D1560" s="45">
        <v>39153.11</v>
      </c>
      <c r="K1560" s="45">
        <v>0.61499999999999999</v>
      </c>
      <c r="L1560" s="52">
        <v>9518.67</v>
      </c>
      <c r="M1560" s="50" t="str">
        <f t="shared" si="23"/>
        <v>Abaixo do limite</v>
      </c>
    </row>
    <row r="1561" spans="3:13" x14ac:dyDescent="0.25">
      <c r="C1561" s="44">
        <v>0.65700000000000003</v>
      </c>
      <c r="D1561" s="44">
        <v>14678.61</v>
      </c>
      <c r="K1561" s="45">
        <v>0.61299999999999999</v>
      </c>
      <c r="L1561" s="52">
        <v>9518.9599999999991</v>
      </c>
      <c r="M1561" s="50" t="str">
        <f t="shared" si="23"/>
        <v>Abaixo do limite</v>
      </c>
    </row>
    <row r="1562" spans="3:13" x14ac:dyDescent="0.25">
      <c r="C1562" s="45">
        <v>0.60499999999999998</v>
      </c>
      <c r="D1562" s="45">
        <v>16272.83</v>
      </c>
      <c r="K1562" s="44">
        <v>0.64400000000000002</v>
      </c>
      <c r="L1562" s="51">
        <v>9525.57</v>
      </c>
      <c r="M1562" s="50" t="str">
        <f t="shared" si="23"/>
        <v>Abaixo do limite</v>
      </c>
    </row>
    <row r="1563" spans="3:13" x14ac:dyDescent="0.25">
      <c r="C1563" s="44">
        <v>0.751</v>
      </c>
      <c r="D1563" s="44">
        <v>20065.87</v>
      </c>
      <c r="K1563" s="45">
        <v>0.55700000000000005</v>
      </c>
      <c r="L1563" s="52">
        <v>9530.4599999999991</v>
      </c>
      <c r="M1563" s="50" t="str">
        <f t="shared" si="23"/>
        <v>Abaixo do limite</v>
      </c>
    </row>
    <row r="1564" spans="3:13" x14ac:dyDescent="0.25">
      <c r="C1564" s="45">
        <v>0.69299999999999995</v>
      </c>
      <c r="D1564" s="45">
        <v>19328.240000000002</v>
      </c>
      <c r="K1564" s="45">
        <v>0.61399999999999999</v>
      </c>
      <c r="L1564" s="52">
        <v>9533.57</v>
      </c>
      <c r="M1564" s="50" t="str">
        <f t="shared" si="23"/>
        <v>Abaixo do limite</v>
      </c>
    </row>
    <row r="1565" spans="3:13" x14ac:dyDescent="0.25">
      <c r="C1565" s="44">
        <v>0.69899999999999995</v>
      </c>
      <c r="D1565" s="44">
        <v>19855.900000000001</v>
      </c>
      <c r="K1565" s="44">
        <v>0.58899999999999997</v>
      </c>
      <c r="L1565" s="51">
        <v>9545.59</v>
      </c>
      <c r="M1565" s="50" t="str">
        <f t="shared" si="23"/>
        <v>Abaixo do limite</v>
      </c>
    </row>
    <row r="1566" spans="3:13" x14ac:dyDescent="0.25">
      <c r="C1566" s="45">
        <v>0.67100000000000004</v>
      </c>
      <c r="D1566" s="45">
        <v>17380.72</v>
      </c>
      <c r="K1566" s="45">
        <v>0.56000000000000005</v>
      </c>
      <c r="L1566" s="52">
        <v>9547.36</v>
      </c>
      <c r="M1566" s="50" t="str">
        <f t="shared" si="23"/>
        <v>Abaixo do limite</v>
      </c>
    </row>
    <row r="1567" spans="3:13" x14ac:dyDescent="0.25">
      <c r="C1567" s="44">
        <v>0.72399999999999998</v>
      </c>
      <c r="D1567" s="44">
        <v>28183.56</v>
      </c>
      <c r="K1567" s="44">
        <v>0.58099999999999996</v>
      </c>
      <c r="L1567" s="51">
        <v>9550.07</v>
      </c>
      <c r="M1567" s="50" t="str">
        <f t="shared" ref="M1567:M1630" si="24">IF(L1567&lt;$L$29,"Abaixo do limite","")</f>
        <v>Abaixo do limite</v>
      </c>
    </row>
    <row r="1568" spans="3:13" x14ac:dyDescent="0.25">
      <c r="C1568" s="45">
        <v>0.68400000000000005</v>
      </c>
      <c r="D1568" s="45">
        <v>35540</v>
      </c>
      <c r="K1568" s="45">
        <v>0.54900000000000004</v>
      </c>
      <c r="L1568" s="52">
        <v>9553.15</v>
      </c>
      <c r="M1568" s="50" t="str">
        <f t="shared" si="24"/>
        <v>Abaixo do limite</v>
      </c>
    </row>
    <row r="1569" spans="3:13" x14ac:dyDescent="0.25">
      <c r="C1569" s="44">
        <v>0.747</v>
      </c>
      <c r="D1569" s="44">
        <v>30200.99</v>
      </c>
      <c r="K1569" s="44">
        <v>0.54700000000000004</v>
      </c>
      <c r="L1569" s="51">
        <v>9553.51</v>
      </c>
      <c r="M1569" s="50" t="str">
        <f t="shared" si="24"/>
        <v>Abaixo do limite</v>
      </c>
    </row>
    <row r="1570" spans="3:13" x14ac:dyDescent="0.25">
      <c r="C1570" s="45">
        <v>0.56299999999999994</v>
      </c>
      <c r="D1570" s="45">
        <v>14575.54</v>
      </c>
      <c r="K1570" s="45">
        <v>0.67900000000000005</v>
      </c>
      <c r="L1570" s="52">
        <v>9561.64</v>
      </c>
      <c r="M1570" s="50" t="str">
        <f t="shared" si="24"/>
        <v>Abaixo do limite</v>
      </c>
    </row>
    <row r="1571" spans="3:13" x14ac:dyDescent="0.25">
      <c r="C1571" s="44">
        <v>0.69699999999999995</v>
      </c>
      <c r="D1571" s="44">
        <v>14219.45</v>
      </c>
      <c r="K1571" s="44">
        <v>0.55900000000000005</v>
      </c>
      <c r="L1571" s="51">
        <v>9565.07</v>
      </c>
      <c r="M1571" s="50" t="str">
        <f t="shared" si="24"/>
        <v>Abaixo do limite</v>
      </c>
    </row>
    <row r="1572" spans="3:13" x14ac:dyDescent="0.25">
      <c r="C1572" s="45">
        <v>0.69699999999999995</v>
      </c>
      <c r="D1572" s="45">
        <v>19377.3</v>
      </c>
      <c r="K1572" s="44">
        <v>0.57599999999999996</v>
      </c>
      <c r="L1572" s="51">
        <v>9568.32</v>
      </c>
      <c r="M1572" s="50" t="str">
        <f t="shared" si="24"/>
        <v>Abaixo do limite</v>
      </c>
    </row>
    <row r="1573" spans="3:13" x14ac:dyDescent="0.25">
      <c r="C1573" s="44">
        <v>0.76400000000000001</v>
      </c>
      <c r="D1573" s="44">
        <v>30609.65</v>
      </c>
      <c r="K1573" s="44">
        <v>0.59599999999999997</v>
      </c>
      <c r="L1573" s="51">
        <v>9576.73</v>
      </c>
      <c r="M1573" s="50" t="str">
        <f t="shared" si="24"/>
        <v>Abaixo do limite</v>
      </c>
    </row>
    <row r="1574" spans="3:13" x14ac:dyDescent="0.25">
      <c r="C1574" s="45">
        <v>0.59199999999999997</v>
      </c>
      <c r="D1574" s="45">
        <v>7345.96</v>
      </c>
      <c r="K1574" s="45">
        <v>0.63300000000000001</v>
      </c>
      <c r="L1574" s="52">
        <v>9576.94</v>
      </c>
      <c r="M1574" s="50" t="str">
        <f t="shared" si="24"/>
        <v>Abaixo do limite</v>
      </c>
    </row>
    <row r="1575" spans="3:13" x14ac:dyDescent="0.25">
      <c r="C1575" s="44">
        <v>0.753</v>
      </c>
      <c r="D1575" s="44">
        <v>27763.08</v>
      </c>
      <c r="K1575" s="44">
        <v>0.52500000000000002</v>
      </c>
      <c r="L1575" s="51">
        <v>9578.17</v>
      </c>
      <c r="M1575" s="50" t="str">
        <f t="shared" si="24"/>
        <v>Abaixo do limite</v>
      </c>
    </row>
    <row r="1576" spans="3:13" x14ac:dyDescent="0.25">
      <c r="C1576" s="45">
        <v>0.72199999999999998</v>
      </c>
      <c r="D1576" s="45">
        <v>11228.93</v>
      </c>
      <c r="K1576" s="45">
        <v>0.61299999999999999</v>
      </c>
      <c r="L1576" s="52">
        <v>9585.4500000000007</v>
      </c>
      <c r="M1576" s="50" t="str">
        <f t="shared" si="24"/>
        <v>Abaixo do limite</v>
      </c>
    </row>
    <row r="1577" spans="3:13" x14ac:dyDescent="0.25">
      <c r="C1577" s="44">
        <v>0.53300000000000003</v>
      </c>
      <c r="D1577" s="44">
        <v>6970.54</v>
      </c>
      <c r="K1577" s="44">
        <v>0.60499999999999998</v>
      </c>
      <c r="L1577" s="51">
        <v>9588.42</v>
      </c>
      <c r="M1577" s="50" t="str">
        <f t="shared" si="24"/>
        <v>Abaixo do limite</v>
      </c>
    </row>
    <row r="1578" spans="3:13" x14ac:dyDescent="0.25">
      <c r="C1578" s="45">
        <v>0.50600000000000001</v>
      </c>
      <c r="D1578" s="45">
        <v>5403.47</v>
      </c>
      <c r="K1578" s="45">
        <v>0.54200000000000004</v>
      </c>
      <c r="L1578" s="52">
        <v>9592.74</v>
      </c>
      <c r="M1578" s="50" t="str">
        <f t="shared" si="24"/>
        <v>Abaixo do limite</v>
      </c>
    </row>
    <row r="1579" spans="3:13" x14ac:dyDescent="0.25">
      <c r="C1579" s="44">
        <v>0.65200000000000002</v>
      </c>
      <c r="D1579" s="44">
        <v>54972.41</v>
      </c>
      <c r="K1579" s="45">
        <v>0.58599999999999997</v>
      </c>
      <c r="L1579" s="52">
        <v>9598.32</v>
      </c>
      <c r="M1579" s="50" t="str">
        <f t="shared" si="24"/>
        <v>Abaixo do limite</v>
      </c>
    </row>
    <row r="1580" spans="3:13" x14ac:dyDescent="0.25">
      <c r="C1580" s="45">
        <v>0.621</v>
      </c>
      <c r="D1580" s="45">
        <v>13781.36</v>
      </c>
      <c r="K1580" s="45">
        <v>0.61799999999999999</v>
      </c>
      <c r="L1580" s="52">
        <v>9599.51</v>
      </c>
      <c r="M1580" s="50" t="str">
        <f t="shared" si="24"/>
        <v>Abaixo do limite</v>
      </c>
    </row>
    <row r="1581" spans="3:13" x14ac:dyDescent="0.25">
      <c r="C1581" s="44">
        <v>0.69699999999999995</v>
      </c>
      <c r="D1581" s="44">
        <v>36596.92</v>
      </c>
      <c r="K1581" s="45">
        <v>0.58299999999999996</v>
      </c>
      <c r="L1581" s="52">
        <v>9602.73</v>
      </c>
      <c r="M1581" s="50" t="str">
        <f t="shared" si="24"/>
        <v>Abaixo do limite</v>
      </c>
    </row>
    <row r="1582" spans="3:13" x14ac:dyDescent="0.25">
      <c r="C1582" s="45">
        <v>0.76300000000000001</v>
      </c>
      <c r="D1582" s="45">
        <v>26395.58</v>
      </c>
      <c r="K1582" s="44">
        <v>0.56499999999999995</v>
      </c>
      <c r="L1582" s="51">
        <v>9603.33</v>
      </c>
      <c r="M1582" s="50" t="str">
        <f t="shared" si="24"/>
        <v>Abaixo do limite</v>
      </c>
    </row>
    <row r="1583" spans="3:13" x14ac:dyDescent="0.25">
      <c r="C1583" s="44">
        <v>0.65900000000000003</v>
      </c>
      <c r="D1583" s="44">
        <v>15736.28</v>
      </c>
      <c r="K1583" s="45">
        <v>0.58299999999999996</v>
      </c>
      <c r="L1583" s="52">
        <v>9606.25</v>
      </c>
      <c r="M1583" s="50" t="str">
        <f t="shared" si="24"/>
        <v>Abaixo do limite</v>
      </c>
    </row>
    <row r="1584" spans="3:13" x14ac:dyDescent="0.25">
      <c r="C1584" s="45">
        <v>0.69899999999999995</v>
      </c>
      <c r="D1584" s="45">
        <v>21711.46</v>
      </c>
      <c r="K1584" s="44">
        <v>0.51200000000000001</v>
      </c>
      <c r="L1584" s="51">
        <v>9606.44</v>
      </c>
      <c r="M1584" s="50" t="str">
        <f t="shared" si="24"/>
        <v>Abaixo do limite</v>
      </c>
    </row>
    <row r="1585" spans="3:13" x14ac:dyDescent="0.25">
      <c r="C1585" s="44">
        <v>0.65700000000000003</v>
      </c>
      <c r="D1585" s="44">
        <v>18732.169999999998</v>
      </c>
      <c r="K1585" s="44">
        <v>0.60899999999999999</v>
      </c>
      <c r="L1585" s="51">
        <v>9610.4699999999993</v>
      </c>
      <c r="M1585" s="50" t="str">
        <f t="shared" si="24"/>
        <v>Abaixo do limite</v>
      </c>
    </row>
    <row r="1586" spans="3:13" x14ac:dyDescent="0.25">
      <c r="C1586" s="45">
        <v>0.62</v>
      </c>
      <c r="D1586" s="45">
        <v>10971.27</v>
      </c>
      <c r="K1586" s="45">
        <v>0.55100000000000005</v>
      </c>
      <c r="L1586" s="52">
        <v>9611.74</v>
      </c>
      <c r="M1586" s="50" t="str">
        <f t="shared" si="24"/>
        <v>Abaixo do limite</v>
      </c>
    </row>
    <row r="1587" spans="3:13" x14ac:dyDescent="0.25">
      <c r="C1587" s="44">
        <v>0.52500000000000002</v>
      </c>
      <c r="D1587" s="44">
        <v>6929.19</v>
      </c>
      <c r="K1587" s="45">
        <v>0.61399999999999999</v>
      </c>
      <c r="L1587" s="52">
        <v>9616.57</v>
      </c>
      <c r="M1587" s="50" t="str">
        <f t="shared" si="24"/>
        <v>Abaixo do limite</v>
      </c>
    </row>
    <row r="1588" spans="3:13" x14ac:dyDescent="0.25">
      <c r="C1588" s="45">
        <v>0.66600000000000004</v>
      </c>
      <c r="D1588" s="45">
        <v>11853.79</v>
      </c>
      <c r="K1588" s="44">
        <v>0.50800000000000001</v>
      </c>
      <c r="L1588" s="51">
        <v>9622.3700000000008</v>
      </c>
      <c r="M1588" s="50" t="str">
        <f t="shared" si="24"/>
        <v>Abaixo do limite</v>
      </c>
    </row>
    <row r="1589" spans="3:13" x14ac:dyDescent="0.25">
      <c r="C1589" s="44">
        <v>0.70299999999999996</v>
      </c>
      <c r="D1589" s="44">
        <v>48718.78</v>
      </c>
      <c r="K1589" s="45">
        <v>0.59199999999999997</v>
      </c>
      <c r="L1589" s="52">
        <v>9637.23</v>
      </c>
      <c r="M1589" s="50" t="str">
        <f t="shared" si="24"/>
        <v>Abaixo do limite</v>
      </c>
    </row>
    <row r="1590" spans="3:13" x14ac:dyDescent="0.25">
      <c r="C1590" s="45">
        <v>0.67700000000000005</v>
      </c>
      <c r="D1590" s="45">
        <v>20979.33</v>
      </c>
      <c r="K1590" s="45">
        <v>0.59199999999999997</v>
      </c>
      <c r="L1590" s="52">
        <v>9641.82</v>
      </c>
      <c r="M1590" s="50" t="str">
        <f t="shared" si="24"/>
        <v>Abaixo do limite</v>
      </c>
    </row>
    <row r="1591" spans="3:13" x14ac:dyDescent="0.25">
      <c r="C1591" s="44">
        <v>0.54100000000000004</v>
      </c>
      <c r="D1591" s="44">
        <v>9393.52</v>
      </c>
      <c r="K1591" s="44">
        <v>0.53100000000000003</v>
      </c>
      <c r="L1591" s="51">
        <v>9649.36</v>
      </c>
      <c r="M1591" s="50" t="str">
        <f t="shared" si="24"/>
        <v>Abaixo do limite</v>
      </c>
    </row>
    <row r="1592" spans="3:13" x14ac:dyDescent="0.25">
      <c r="C1592" s="45">
        <v>0.64200000000000002</v>
      </c>
      <c r="D1592" s="45">
        <v>11693.03</v>
      </c>
      <c r="K1592" s="44">
        <v>0.58599999999999997</v>
      </c>
      <c r="L1592" s="51">
        <v>9649.66</v>
      </c>
      <c r="M1592" s="50" t="str">
        <f t="shared" si="24"/>
        <v>Abaixo do limite</v>
      </c>
    </row>
    <row r="1593" spans="3:13" x14ac:dyDescent="0.25">
      <c r="C1593" s="44">
        <v>0.68200000000000005</v>
      </c>
      <c r="D1593" s="44">
        <v>12438.45</v>
      </c>
      <c r="K1593" s="45">
        <v>0.60099999999999998</v>
      </c>
      <c r="L1593" s="52">
        <v>9649.75</v>
      </c>
      <c r="M1593" s="50" t="str">
        <f t="shared" si="24"/>
        <v>Abaixo do limite</v>
      </c>
    </row>
    <row r="1594" spans="3:13" x14ac:dyDescent="0.25">
      <c r="C1594" s="45">
        <v>0.68700000000000006</v>
      </c>
      <c r="D1594" s="45">
        <v>72605.27</v>
      </c>
      <c r="K1594" s="45">
        <v>0.64500000000000002</v>
      </c>
      <c r="L1594" s="52">
        <v>9656.9699999999993</v>
      </c>
      <c r="M1594" s="50" t="str">
        <f t="shared" si="24"/>
        <v>Abaixo do limite</v>
      </c>
    </row>
    <row r="1595" spans="3:13" x14ac:dyDescent="0.25">
      <c r="C1595" s="44">
        <v>0.624</v>
      </c>
      <c r="D1595" s="44">
        <v>9780.6200000000008</v>
      </c>
      <c r="K1595" s="45">
        <v>0.58499999999999996</v>
      </c>
      <c r="L1595" s="52">
        <v>9664.48</v>
      </c>
      <c r="M1595" s="50" t="str">
        <f t="shared" si="24"/>
        <v>Abaixo do limite</v>
      </c>
    </row>
    <row r="1596" spans="3:13" x14ac:dyDescent="0.25">
      <c r="C1596" s="45">
        <v>0.61499999999999999</v>
      </c>
      <c r="D1596" s="45">
        <v>9737.44</v>
      </c>
      <c r="K1596" s="45">
        <v>0.59699999999999998</v>
      </c>
      <c r="L1596" s="52">
        <v>9665.93</v>
      </c>
      <c r="M1596" s="50" t="str">
        <f t="shared" si="24"/>
        <v>Abaixo do limite</v>
      </c>
    </row>
    <row r="1597" spans="3:13" x14ac:dyDescent="0.25">
      <c r="C1597" s="44">
        <v>0.70899999999999996</v>
      </c>
      <c r="D1597" s="44">
        <v>15248.92</v>
      </c>
      <c r="K1597" s="44">
        <v>0.56000000000000005</v>
      </c>
      <c r="L1597" s="51">
        <v>9670.16</v>
      </c>
      <c r="M1597" s="50" t="str">
        <f t="shared" si="24"/>
        <v>Abaixo do limite</v>
      </c>
    </row>
    <row r="1598" spans="3:13" x14ac:dyDescent="0.25">
      <c r="C1598" s="45">
        <v>0.71499999999999997</v>
      </c>
      <c r="D1598" s="45">
        <v>20757.7</v>
      </c>
      <c r="K1598" s="45">
        <v>0.60799999999999998</v>
      </c>
      <c r="L1598" s="52">
        <v>9670.44</v>
      </c>
      <c r="M1598" s="50" t="str">
        <f t="shared" si="24"/>
        <v>Abaixo do limite</v>
      </c>
    </row>
    <row r="1599" spans="3:13" x14ac:dyDescent="0.25">
      <c r="C1599" s="44">
        <v>0.58799999999999997</v>
      </c>
      <c r="D1599" s="44">
        <v>6869.36</v>
      </c>
      <c r="K1599" s="45">
        <v>0.58699999999999997</v>
      </c>
      <c r="L1599" s="52">
        <v>9670.61</v>
      </c>
      <c r="M1599" s="50" t="str">
        <f t="shared" si="24"/>
        <v>Abaixo do limite</v>
      </c>
    </row>
    <row r="1600" spans="3:13" x14ac:dyDescent="0.25">
      <c r="C1600" s="45">
        <v>0.64200000000000002</v>
      </c>
      <c r="D1600" s="45">
        <v>20759.38</v>
      </c>
      <c r="K1600" s="44">
        <v>0.56100000000000005</v>
      </c>
      <c r="L1600" s="51">
        <v>9677.15</v>
      </c>
      <c r="M1600" s="50" t="str">
        <f t="shared" si="24"/>
        <v>Abaixo do limite</v>
      </c>
    </row>
    <row r="1601" spans="3:13" x14ac:dyDescent="0.25">
      <c r="C1601" s="44">
        <v>0.66300000000000003</v>
      </c>
      <c r="D1601" s="44">
        <v>15732.01</v>
      </c>
      <c r="K1601" s="45">
        <v>0.59499999999999997</v>
      </c>
      <c r="L1601" s="52">
        <v>9677.77</v>
      </c>
      <c r="M1601" s="50" t="str">
        <f t="shared" si="24"/>
        <v>Abaixo do limite</v>
      </c>
    </row>
    <row r="1602" spans="3:13" x14ac:dyDescent="0.25">
      <c r="C1602" s="45">
        <v>0.72</v>
      </c>
      <c r="D1602" s="45">
        <v>33882.730000000003</v>
      </c>
      <c r="K1602" s="45">
        <v>0.61499999999999999</v>
      </c>
      <c r="L1602" s="52">
        <v>9678.0400000000009</v>
      </c>
      <c r="M1602" s="50" t="str">
        <f t="shared" si="24"/>
        <v>Abaixo do limite</v>
      </c>
    </row>
    <row r="1603" spans="3:13" x14ac:dyDescent="0.25">
      <c r="C1603" s="44">
        <v>0.71599999999999997</v>
      </c>
      <c r="D1603" s="44">
        <v>24529.14</v>
      </c>
      <c r="K1603" s="44">
        <v>0.503</v>
      </c>
      <c r="L1603" s="51">
        <v>9680.4599999999991</v>
      </c>
      <c r="M1603" s="50" t="str">
        <f t="shared" si="24"/>
        <v>Abaixo do limite</v>
      </c>
    </row>
    <row r="1604" spans="3:13" x14ac:dyDescent="0.25">
      <c r="C1604" s="45">
        <v>0.68300000000000005</v>
      </c>
      <c r="D1604" s="45">
        <v>22730.79</v>
      </c>
      <c r="K1604" s="45">
        <v>0.60899999999999999</v>
      </c>
      <c r="L1604" s="52">
        <v>9688.16</v>
      </c>
      <c r="M1604" s="50" t="str">
        <f t="shared" si="24"/>
        <v>Abaixo do limite</v>
      </c>
    </row>
    <row r="1605" spans="3:13" x14ac:dyDescent="0.25">
      <c r="C1605" s="44">
        <v>0.54600000000000004</v>
      </c>
      <c r="D1605" s="44">
        <v>7317.75</v>
      </c>
      <c r="K1605" s="44">
        <v>0.50700000000000001</v>
      </c>
      <c r="L1605" s="51">
        <v>9688.61</v>
      </c>
      <c r="M1605" s="50" t="str">
        <f t="shared" si="24"/>
        <v>Abaixo do limite</v>
      </c>
    </row>
    <row r="1606" spans="3:13" x14ac:dyDescent="0.25">
      <c r="C1606" s="45">
        <v>0.70099999999999996</v>
      </c>
      <c r="D1606" s="45">
        <v>77671.72</v>
      </c>
      <c r="K1606" s="45">
        <v>0.499</v>
      </c>
      <c r="L1606" s="52">
        <v>9688.7900000000009</v>
      </c>
      <c r="M1606" s="50" t="str">
        <f t="shared" si="24"/>
        <v>Abaixo do limite</v>
      </c>
    </row>
    <row r="1607" spans="3:13" x14ac:dyDescent="0.25">
      <c r="C1607" s="44">
        <v>0.752</v>
      </c>
      <c r="D1607" s="44">
        <v>24572.7</v>
      </c>
      <c r="K1607" s="44">
        <v>0.51600000000000001</v>
      </c>
      <c r="L1607" s="51">
        <v>9694.58</v>
      </c>
      <c r="M1607" s="50" t="str">
        <f t="shared" si="24"/>
        <v>Abaixo do limite</v>
      </c>
    </row>
    <row r="1608" spans="3:13" x14ac:dyDescent="0.25">
      <c r="C1608" s="45">
        <v>0.60699999999999998</v>
      </c>
      <c r="D1608" s="45">
        <v>10174.89</v>
      </c>
      <c r="K1608" s="45">
        <v>0.64900000000000002</v>
      </c>
      <c r="L1608" s="52">
        <v>9699.93</v>
      </c>
      <c r="M1608" s="50" t="str">
        <f t="shared" si="24"/>
        <v>Abaixo do limite</v>
      </c>
    </row>
    <row r="1609" spans="3:13" x14ac:dyDescent="0.25">
      <c r="C1609" s="44">
        <v>0.624</v>
      </c>
      <c r="D1609" s="44">
        <v>11470.47</v>
      </c>
      <c r="K1609" s="44">
        <v>0.505</v>
      </c>
      <c r="L1609" s="51">
        <v>9701.43</v>
      </c>
      <c r="M1609" s="50" t="str">
        <f t="shared" si="24"/>
        <v>Abaixo do limite</v>
      </c>
    </row>
    <row r="1610" spans="3:13" x14ac:dyDescent="0.25">
      <c r="C1610" s="45">
        <v>0.51900000000000002</v>
      </c>
      <c r="D1610" s="45">
        <v>4530.24</v>
      </c>
      <c r="K1610" s="44">
        <v>0.58599999999999997</v>
      </c>
      <c r="L1610" s="51">
        <v>9702.44</v>
      </c>
      <c r="M1610" s="50" t="str">
        <f t="shared" si="24"/>
        <v>Abaixo do limite</v>
      </c>
    </row>
    <row r="1611" spans="3:13" x14ac:dyDescent="0.25">
      <c r="C1611" s="44">
        <v>0.70299999999999996</v>
      </c>
      <c r="D1611" s="44">
        <v>18525.75</v>
      </c>
      <c r="K1611" s="44">
        <v>0.60199999999999998</v>
      </c>
      <c r="L1611" s="51">
        <v>9705.07</v>
      </c>
      <c r="M1611" s="50" t="str">
        <f t="shared" si="24"/>
        <v>Abaixo do limite</v>
      </c>
    </row>
    <row r="1612" spans="3:13" x14ac:dyDescent="0.25">
      <c r="C1612" s="45">
        <v>0.64800000000000002</v>
      </c>
      <c r="D1612" s="45">
        <v>22498.15</v>
      </c>
      <c r="K1612" s="45">
        <v>0.56100000000000005</v>
      </c>
      <c r="L1612" s="52">
        <v>9706.18</v>
      </c>
      <c r="M1612" s="50" t="str">
        <f t="shared" si="24"/>
        <v>Abaixo do limite</v>
      </c>
    </row>
    <row r="1613" spans="3:13" x14ac:dyDescent="0.25">
      <c r="C1613" s="44">
        <v>0.64600000000000002</v>
      </c>
      <c r="D1613" s="44">
        <v>6672</v>
      </c>
      <c r="K1613" s="45">
        <v>0.67200000000000004</v>
      </c>
      <c r="L1613" s="52">
        <v>9706.9599999999991</v>
      </c>
      <c r="M1613" s="50" t="str">
        <f t="shared" si="24"/>
        <v>Abaixo do limite</v>
      </c>
    </row>
    <row r="1614" spans="3:13" x14ac:dyDescent="0.25">
      <c r="C1614" s="45">
        <v>0.64</v>
      </c>
      <c r="D1614" s="45">
        <v>57370.27</v>
      </c>
      <c r="K1614" s="44">
        <v>0.58299999999999996</v>
      </c>
      <c r="L1614" s="51">
        <v>9711.09</v>
      </c>
      <c r="M1614" s="50" t="str">
        <f t="shared" si="24"/>
        <v>Abaixo do limite</v>
      </c>
    </row>
    <row r="1615" spans="3:13" x14ac:dyDescent="0.25">
      <c r="C1615" s="44">
        <v>0.65700000000000003</v>
      </c>
      <c r="D1615" s="44">
        <v>15202.14</v>
      </c>
      <c r="K1615" s="45">
        <v>0.57799999999999996</v>
      </c>
      <c r="L1615" s="52">
        <v>9714.94</v>
      </c>
      <c r="M1615" s="50" t="str">
        <f t="shared" si="24"/>
        <v>Abaixo do limite</v>
      </c>
    </row>
    <row r="1616" spans="3:13" x14ac:dyDescent="0.25">
      <c r="C1616" s="45">
        <v>0.71399999999999997</v>
      </c>
      <c r="D1616" s="45">
        <v>27102.52</v>
      </c>
      <c r="K1616" s="45">
        <v>0.57899999999999996</v>
      </c>
      <c r="L1616" s="52">
        <v>9720.73</v>
      </c>
      <c r="M1616" s="50" t="str">
        <f t="shared" si="24"/>
        <v>Abaixo do limite</v>
      </c>
    </row>
    <row r="1617" spans="3:13" x14ac:dyDescent="0.25">
      <c r="C1617" s="44">
        <v>0.54900000000000004</v>
      </c>
      <c r="D1617" s="44">
        <v>6481.4</v>
      </c>
      <c r="K1617" s="45">
        <v>0.625</v>
      </c>
      <c r="L1617" s="52">
        <v>9721.4699999999993</v>
      </c>
      <c r="M1617" s="50" t="str">
        <f t="shared" si="24"/>
        <v>Abaixo do limite</v>
      </c>
    </row>
    <row r="1618" spans="3:13" x14ac:dyDescent="0.25">
      <c r="C1618" s="45">
        <v>0.56899999999999995</v>
      </c>
      <c r="D1618" s="45">
        <v>7053.71</v>
      </c>
      <c r="K1618" s="45">
        <v>0.61699999999999999</v>
      </c>
      <c r="L1618" s="52">
        <v>9728.1299999999992</v>
      </c>
      <c r="M1618" s="50" t="str">
        <f t="shared" si="24"/>
        <v>Abaixo do limite</v>
      </c>
    </row>
    <row r="1619" spans="3:13" x14ac:dyDescent="0.25">
      <c r="C1619" s="44">
        <v>0.59899999999999998</v>
      </c>
      <c r="D1619" s="44">
        <v>25866.74</v>
      </c>
      <c r="K1619" s="44">
        <v>0.58099999999999996</v>
      </c>
      <c r="L1619" s="51">
        <v>9730.56</v>
      </c>
      <c r="M1619" s="50" t="str">
        <f t="shared" si="24"/>
        <v>Abaixo do limite</v>
      </c>
    </row>
    <row r="1620" spans="3:13" x14ac:dyDescent="0.25">
      <c r="C1620" s="45">
        <v>0.66100000000000003</v>
      </c>
      <c r="D1620" s="45">
        <v>27359.35</v>
      </c>
      <c r="K1620" s="45">
        <v>0.59199999999999997</v>
      </c>
      <c r="L1620" s="52">
        <v>9732.41</v>
      </c>
      <c r="M1620" s="50" t="str">
        <f t="shared" si="24"/>
        <v>Abaixo do limite</v>
      </c>
    </row>
    <row r="1621" spans="3:13" x14ac:dyDescent="0.25">
      <c r="C1621" s="44">
        <v>0.53300000000000003</v>
      </c>
      <c r="D1621" s="44">
        <v>6351.38</v>
      </c>
      <c r="K1621" s="45">
        <v>0.53100000000000003</v>
      </c>
      <c r="L1621" s="52">
        <v>9733.02</v>
      </c>
      <c r="M1621" s="50" t="str">
        <f t="shared" si="24"/>
        <v>Abaixo do limite</v>
      </c>
    </row>
    <row r="1622" spans="3:13" x14ac:dyDescent="0.25">
      <c r="C1622" s="45">
        <v>0.66400000000000003</v>
      </c>
      <c r="D1622" s="45">
        <v>7501.44</v>
      </c>
      <c r="K1622" s="45">
        <v>0.61499999999999999</v>
      </c>
      <c r="L1622" s="52">
        <v>9737.44</v>
      </c>
      <c r="M1622" s="50" t="str">
        <f t="shared" si="24"/>
        <v>Abaixo do limite</v>
      </c>
    </row>
    <row r="1623" spans="3:13" x14ac:dyDescent="0.25">
      <c r="C1623" s="44">
        <v>0.67500000000000004</v>
      </c>
      <c r="D1623" s="44">
        <v>33388.9</v>
      </c>
      <c r="K1623" s="44">
        <v>0.57099999999999995</v>
      </c>
      <c r="L1623" s="51">
        <v>9741.42</v>
      </c>
      <c r="M1623" s="50" t="str">
        <f t="shared" si="24"/>
        <v>Abaixo do limite</v>
      </c>
    </row>
    <row r="1624" spans="3:13" x14ac:dyDescent="0.25">
      <c r="C1624" s="45">
        <v>0.66200000000000003</v>
      </c>
      <c r="D1624" s="45">
        <v>20054.419999999998</v>
      </c>
      <c r="K1624" s="45">
        <v>0.59699999999999998</v>
      </c>
      <c r="L1624" s="52">
        <v>9741.56</v>
      </c>
      <c r="M1624" s="50" t="str">
        <f t="shared" si="24"/>
        <v>Abaixo do limite</v>
      </c>
    </row>
    <row r="1625" spans="3:13" x14ac:dyDescent="0.25">
      <c r="C1625" s="44">
        <v>0.66800000000000004</v>
      </c>
      <c r="D1625" s="44">
        <v>8350.64</v>
      </c>
      <c r="K1625" s="44">
        <v>0.56499999999999995</v>
      </c>
      <c r="L1625" s="51">
        <v>9749.64</v>
      </c>
      <c r="M1625" s="50" t="str">
        <f t="shared" si="24"/>
        <v>Abaixo do limite</v>
      </c>
    </row>
    <row r="1626" spans="3:13" x14ac:dyDescent="0.25">
      <c r="C1626" s="45">
        <v>0.56999999999999995</v>
      </c>
      <c r="D1626" s="45">
        <v>10561.69</v>
      </c>
      <c r="K1626" s="44">
        <v>0.627</v>
      </c>
      <c r="L1626" s="51">
        <v>9757.85</v>
      </c>
      <c r="M1626" s="50" t="str">
        <f t="shared" si="24"/>
        <v>Abaixo do limite</v>
      </c>
    </row>
    <row r="1627" spans="3:13" x14ac:dyDescent="0.25">
      <c r="C1627" s="44">
        <v>0.629</v>
      </c>
      <c r="D1627" s="44">
        <v>10167.629999999999</v>
      </c>
      <c r="K1627" s="45">
        <v>0.58499999999999996</v>
      </c>
      <c r="L1627" s="52">
        <v>9759.75</v>
      </c>
      <c r="M1627" s="50" t="str">
        <f t="shared" si="24"/>
        <v>Abaixo do limite</v>
      </c>
    </row>
    <row r="1628" spans="3:13" x14ac:dyDescent="0.25">
      <c r="C1628" s="45">
        <v>0.72299999999999998</v>
      </c>
      <c r="D1628" s="45">
        <v>42757.16</v>
      </c>
      <c r="K1628" s="45">
        <v>0.60199999999999998</v>
      </c>
      <c r="L1628" s="52">
        <v>9760.11</v>
      </c>
      <c r="M1628" s="50" t="str">
        <f t="shared" si="24"/>
        <v>Abaixo do limite</v>
      </c>
    </row>
    <row r="1629" spans="3:13" x14ac:dyDescent="0.25">
      <c r="C1629" s="44">
        <v>0.72</v>
      </c>
      <c r="D1629" s="44">
        <v>23550.52</v>
      </c>
      <c r="K1629" s="44">
        <v>0.57099999999999995</v>
      </c>
      <c r="L1629" s="51">
        <v>9760.48</v>
      </c>
      <c r="M1629" s="50" t="str">
        <f t="shared" si="24"/>
        <v>Abaixo do limite</v>
      </c>
    </row>
    <row r="1630" spans="3:13" x14ac:dyDescent="0.25">
      <c r="C1630" s="45">
        <v>0.56599999999999995</v>
      </c>
      <c r="D1630" s="45">
        <v>10397.23</v>
      </c>
      <c r="K1630" s="45">
        <v>0.56499999999999995</v>
      </c>
      <c r="L1630" s="52">
        <v>9763.2900000000009</v>
      </c>
      <c r="M1630" s="50" t="str">
        <f t="shared" si="24"/>
        <v>Abaixo do limite</v>
      </c>
    </row>
    <row r="1631" spans="3:13" x14ac:dyDescent="0.25">
      <c r="C1631" s="44">
        <v>0.69899999999999995</v>
      </c>
      <c r="D1631" s="44">
        <v>11158.37</v>
      </c>
      <c r="K1631" s="45">
        <v>0.56799999999999995</v>
      </c>
      <c r="L1631" s="52">
        <v>9764.5400000000009</v>
      </c>
      <c r="M1631" s="50" t="str">
        <f t="shared" ref="M1631:M1694" si="25">IF(L1631&lt;$L$29,"Abaixo do limite","")</f>
        <v>Abaixo do limite</v>
      </c>
    </row>
    <row r="1632" spans="3:13" x14ac:dyDescent="0.25">
      <c r="C1632" s="45">
        <v>0.52</v>
      </c>
      <c r="D1632" s="45">
        <v>6291.51</v>
      </c>
      <c r="K1632" s="45">
        <v>0.61899999999999999</v>
      </c>
      <c r="L1632" s="52">
        <v>9765.02</v>
      </c>
      <c r="M1632" s="50" t="str">
        <f t="shared" si="25"/>
        <v>Abaixo do limite</v>
      </c>
    </row>
    <row r="1633" spans="3:13" x14ac:dyDescent="0.25">
      <c r="C1633" s="44">
        <v>0.72599999999999998</v>
      </c>
      <c r="D1633" s="44">
        <v>26493.58</v>
      </c>
      <c r="K1633" s="44">
        <v>0.53500000000000003</v>
      </c>
      <c r="L1633" s="51">
        <v>9766.51</v>
      </c>
      <c r="M1633" s="50" t="str">
        <f t="shared" si="25"/>
        <v>Abaixo do limite</v>
      </c>
    </row>
    <row r="1634" spans="3:13" x14ac:dyDescent="0.25">
      <c r="C1634" s="45">
        <v>0.68100000000000005</v>
      </c>
      <c r="D1634" s="45">
        <v>32354.87</v>
      </c>
      <c r="K1634" s="45">
        <v>0.66900000000000004</v>
      </c>
      <c r="L1634" s="52">
        <v>9771.9500000000007</v>
      </c>
      <c r="M1634" s="50" t="str">
        <f t="shared" si="25"/>
        <v>Abaixo do limite</v>
      </c>
    </row>
    <row r="1635" spans="3:13" x14ac:dyDescent="0.25">
      <c r="C1635" s="44">
        <v>0.68500000000000005</v>
      </c>
      <c r="D1635" s="44">
        <v>15917.97</v>
      </c>
      <c r="K1635" s="45">
        <v>0.56399999999999995</v>
      </c>
      <c r="L1635" s="52">
        <v>9772.3700000000008</v>
      </c>
      <c r="M1635" s="50" t="str">
        <f t="shared" si="25"/>
        <v>Abaixo do limite</v>
      </c>
    </row>
    <row r="1636" spans="3:13" x14ac:dyDescent="0.25">
      <c r="C1636" s="45">
        <v>0.67900000000000005</v>
      </c>
      <c r="D1636" s="45">
        <v>20905.580000000002</v>
      </c>
      <c r="K1636" s="44">
        <v>0.624</v>
      </c>
      <c r="L1636" s="51">
        <v>9780.6200000000008</v>
      </c>
      <c r="M1636" s="50" t="str">
        <f t="shared" si="25"/>
        <v>Abaixo do limite</v>
      </c>
    </row>
    <row r="1637" spans="3:13" x14ac:dyDescent="0.25">
      <c r="C1637" s="44">
        <v>0.55200000000000005</v>
      </c>
      <c r="D1637" s="44">
        <v>6288.36</v>
      </c>
      <c r="K1637" s="44">
        <v>0.58799999999999997</v>
      </c>
      <c r="L1637" s="51">
        <v>9781.82</v>
      </c>
      <c r="M1637" s="50" t="str">
        <f t="shared" si="25"/>
        <v>Abaixo do limite</v>
      </c>
    </row>
    <row r="1638" spans="3:13" x14ac:dyDescent="0.25">
      <c r="C1638" s="45">
        <v>0.64200000000000002</v>
      </c>
      <c r="D1638" s="45">
        <v>19528.740000000002</v>
      </c>
      <c r="K1638" s="44">
        <v>0.57899999999999996</v>
      </c>
      <c r="L1638" s="51">
        <v>9784.32</v>
      </c>
      <c r="M1638" s="50" t="str">
        <f t="shared" si="25"/>
        <v>Abaixo do limite</v>
      </c>
    </row>
    <row r="1639" spans="3:13" x14ac:dyDescent="0.25">
      <c r="C1639" s="44">
        <v>0.53300000000000003</v>
      </c>
      <c r="D1639" s="44">
        <v>9164.8700000000008</v>
      </c>
      <c r="K1639" s="44">
        <v>0.625</v>
      </c>
      <c r="L1639" s="51">
        <v>9785.07</v>
      </c>
      <c r="M1639" s="50" t="str">
        <f t="shared" si="25"/>
        <v>Abaixo do limite</v>
      </c>
    </row>
    <row r="1640" spans="3:13" x14ac:dyDescent="0.25">
      <c r="C1640" s="45">
        <v>0.7</v>
      </c>
      <c r="D1640" s="45">
        <v>30175.51</v>
      </c>
      <c r="K1640" s="45">
        <v>0.55700000000000005</v>
      </c>
      <c r="L1640" s="52">
        <v>9785.6200000000008</v>
      </c>
      <c r="M1640" s="50" t="str">
        <f t="shared" si="25"/>
        <v>Abaixo do limite</v>
      </c>
    </row>
    <row r="1641" spans="3:13" x14ac:dyDescent="0.25">
      <c r="C1641" s="44">
        <v>0.66900000000000004</v>
      </c>
      <c r="D1641" s="44">
        <v>12552.7</v>
      </c>
      <c r="K1641" s="44">
        <v>0.59299999999999997</v>
      </c>
      <c r="L1641" s="51">
        <v>9787.67</v>
      </c>
      <c r="M1641" s="50" t="str">
        <f t="shared" si="25"/>
        <v>Abaixo do limite</v>
      </c>
    </row>
    <row r="1642" spans="3:13" x14ac:dyDescent="0.25">
      <c r="C1642" s="45">
        <v>0.56599999999999995</v>
      </c>
      <c r="D1642" s="45">
        <v>8255.52</v>
      </c>
      <c r="K1642" s="44">
        <v>0.58499999999999996</v>
      </c>
      <c r="L1642" s="51">
        <v>9790.42</v>
      </c>
      <c r="M1642" s="50" t="str">
        <f t="shared" si="25"/>
        <v>Abaixo do limite</v>
      </c>
    </row>
    <row r="1643" spans="3:13" x14ac:dyDescent="0.25">
      <c r="C1643" s="44">
        <v>0.53800000000000003</v>
      </c>
      <c r="D1643" s="44">
        <v>8576.6200000000008</v>
      </c>
      <c r="K1643" s="44">
        <v>0.59899999999999998</v>
      </c>
      <c r="L1643" s="51">
        <v>9794.4699999999993</v>
      </c>
      <c r="M1643" s="50" t="str">
        <f t="shared" si="25"/>
        <v>Abaixo do limite</v>
      </c>
    </row>
    <row r="1644" spans="3:13" x14ac:dyDescent="0.25">
      <c r="C1644" s="45">
        <v>0.72199999999999998</v>
      </c>
      <c r="D1644" s="45">
        <v>18035.849999999999</v>
      </c>
      <c r="K1644" s="44">
        <v>0.58299999999999996</v>
      </c>
      <c r="L1644" s="51">
        <v>9794.6</v>
      </c>
      <c r="M1644" s="50" t="str">
        <f t="shared" si="25"/>
        <v>Abaixo do limite</v>
      </c>
    </row>
    <row r="1645" spans="3:13" x14ac:dyDescent="0.25">
      <c r="C1645" s="44">
        <v>0.53100000000000003</v>
      </c>
      <c r="D1645" s="44">
        <v>9083.5499999999993</v>
      </c>
      <c r="K1645" s="45">
        <v>0.63300000000000001</v>
      </c>
      <c r="L1645" s="52">
        <v>9796.2800000000007</v>
      </c>
      <c r="M1645" s="50" t="str">
        <f t="shared" si="25"/>
        <v>Abaixo do limite</v>
      </c>
    </row>
    <row r="1646" spans="3:13" x14ac:dyDescent="0.25">
      <c r="C1646" s="45">
        <v>0.58299999999999996</v>
      </c>
      <c r="D1646" s="45">
        <v>8919.39</v>
      </c>
      <c r="K1646" s="45">
        <v>0.67500000000000004</v>
      </c>
      <c r="L1646" s="52">
        <v>9797.19</v>
      </c>
      <c r="M1646" s="50" t="str">
        <f t="shared" si="25"/>
        <v>Abaixo do limite</v>
      </c>
    </row>
    <row r="1647" spans="3:13" x14ac:dyDescent="0.25">
      <c r="C1647" s="44">
        <v>0.64700000000000002</v>
      </c>
      <c r="D1647" s="44">
        <v>18043.86</v>
      </c>
      <c r="K1647" s="45">
        <v>0.61399999999999999</v>
      </c>
      <c r="L1647" s="52">
        <v>9798.85</v>
      </c>
      <c r="M1647" s="50" t="str">
        <f t="shared" si="25"/>
        <v>Abaixo do limite</v>
      </c>
    </row>
    <row r="1648" spans="3:13" x14ac:dyDescent="0.25">
      <c r="C1648" s="45">
        <v>0.71399999999999997</v>
      </c>
      <c r="D1648" s="45">
        <v>14085.49</v>
      </c>
      <c r="K1648" s="44">
        <v>0.66500000000000004</v>
      </c>
      <c r="L1648" s="51">
        <v>9799.43</v>
      </c>
      <c r="M1648" s="50" t="str">
        <f t="shared" si="25"/>
        <v>Abaixo do limite</v>
      </c>
    </row>
    <row r="1649" spans="3:13" x14ac:dyDescent="0.25">
      <c r="C1649" s="44">
        <v>0.625</v>
      </c>
      <c r="D1649" s="44">
        <v>10286.620000000001</v>
      </c>
      <c r="K1649" s="45">
        <v>0.55500000000000005</v>
      </c>
      <c r="L1649" s="52">
        <v>9803.5</v>
      </c>
      <c r="M1649" s="50" t="str">
        <f t="shared" si="25"/>
        <v>Abaixo do limite</v>
      </c>
    </row>
    <row r="1650" spans="3:13" x14ac:dyDescent="0.25">
      <c r="C1650" s="45">
        <v>0.71399999999999997</v>
      </c>
      <c r="D1650" s="45">
        <v>104092.58</v>
      </c>
      <c r="K1650" s="44">
        <v>0.54800000000000004</v>
      </c>
      <c r="L1650" s="51">
        <v>9807.77</v>
      </c>
      <c r="M1650" s="50" t="str">
        <f t="shared" si="25"/>
        <v>Abaixo do limite</v>
      </c>
    </row>
    <row r="1651" spans="3:13" x14ac:dyDescent="0.25">
      <c r="C1651" s="44">
        <v>0.56699999999999995</v>
      </c>
      <c r="D1651" s="44">
        <v>7803.02</v>
      </c>
      <c r="K1651" s="45">
        <v>0.66400000000000003</v>
      </c>
      <c r="L1651" s="52">
        <v>9808.6200000000008</v>
      </c>
      <c r="M1651" s="50" t="str">
        <f t="shared" si="25"/>
        <v>Abaixo do limite</v>
      </c>
    </row>
    <row r="1652" spans="3:13" x14ac:dyDescent="0.25">
      <c r="C1652" s="45">
        <v>0.55900000000000005</v>
      </c>
      <c r="D1652" s="45">
        <v>7489.46</v>
      </c>
      <c r="K1652" s="45">
        <v>0.56299999999999994</v>
      </c>
      <c r="L1652" s="52">
        <v>9822.93</v>
      </c>
      <c r="M1652" s="50" t="str">
        <f t="shared" si="25"/>
        <v>Abaixo do limite</v>
      </c>
    </row>
    <row r="1653" spans="3:13" x14ac:dyDescent="0.25">
      <c r="C1653" s="44">
        <v>0.70199999999999996</v>
      </c>
      <c r="D1653" s="44">
        <v>13293.3</v>
      </c>
      <c r="K1653" s="45">
        <v>0.63100000000000001</v>
      </c>
      <c r="L1653" s="52">
        <v>9825.36</v>
      </c>
      <c r="M1653" s="50" t="str">
        <f t="shared" si="25"/>
        <v>Abaixo do limite</v>
      </c>
    </row>
    <row r="1654" spans="3:13" x14ac:dyDescent="0.25">
      <c r="C1654" s="45">
        <v>0.55300000000000005</v>
      </c>
      <c r="D1654" s="45">
        <v>7324.76</v>
      </c>
      <c r="K1654" s="45">
        <v>0.59199999999999997</v>
      </c>
      <c r="L1654" s="52">
        <v>9826.2900000000009</v>
      </c>
      <c r="M1654" s="50" t="str">
        <f t="shared" si="25"/>
        <v>Abaixo do limite</v>
      </c>
    </row>
    <row r="1655" spans="3:13" x14ac:dyDescent="0.25">
      <c r="C1655" s="44">
        <v>0.73099999999999998</v>
      </c>
      <c r="D1655" s="44">
        <v>31663.66</v>
      </c>
      <c r="K1655" s="44">
        <v>0.57099999999999995</v>
      </c>
      <c r="L1655" s="51">
        <v>9826.77</v>
      </c>
      <c r="M1655" s="50" t="str">
        <f t="shared" si="25"/>
        <v>Abaixo do limite</v>
      </c>
    </row>
    <row r="1656" spans="3:13" x14ac:dyDescent="0.25">
      <c r="C1656" s="45">
        <v>0.72299999999999998</v>
      </c>
      <c r="D1656" s="45">
        <v>23429.57</v>
      </c>
      <c r="K1656" s="45">
        <v>0.57099999999999995</v>
      </c>
      <c r="L1656" s="52">
        <v>9832.69</v>
      </c>
      <c r="M1656" s="50" t="str">
        <f t="shared" si="25"/>
        <v>Abaixo do limite</v>
      </c>
    </row>
    <row r="1657" spans="3:13" x14ac:dyDescent="0.25">
      <c r="C1657" s="44">
        <v>0.71099999999999997</v>
      </c>
      <c r="D1657" s="44">
        <v>15053.81</v>
      </c>
      <c r="K1657" s="45">
        <v>0.63200000000000001</v>
      </c>
      <c r="L1657" s="52">
        <v>9833.7800000000007</v>
      </c>
      <c r="M1657" s="50" t="str">
        <f t="shared" si="25"/>
        <v>Abaixo do limite</v>
      </c>
    </row>
    <row r="1658" spans="3:13" x14ac:dyDescent="0.25">
      <c r="C1658" s="45">
        <v>0.70399999999999996</v>
      </c>
      <c r="D1658" s="45">
        <v>18210.89</v>
      </c>
      <c r="K1658" s="45">
        <v>0.54700000000000004</v>
      </c>
      <c r="L1658" s="52">
        <v>9833.8799999999992</v>
      </c>
      <c r="M1658" s="50" t="str">
        <f t="shared" si="25"/>
        <v>Abaixo do limite</v>
      </c>
    </row>
    <row r="1659" spans="3:13" x14ac:dyDescent="0.25">
      <c r="C1659" s="44">
        <v>0.61599999999999999</v>
      </c>
      <c r="D1659" s="44">
        <v>11018.53</v>
      </c>
      <c r="K1659" s="45">
        <v>0.53800000000000003</v>
      </c>
      <c r="L1659" s="52">
        <v>9841.76</v>
      </c>
      <c r="M1659" s="50" t="str">
        <f t="shared" si="25"/>
        <v>Abaixo do limite</v>
      </c>
    </row>
    <row r="1660" spans="3:13" x14ac:dyDescent="0.25">
      <c r="C1660" s="45">
        <v>0.625</v>
      </c>
      <c r="D1660" s="45">
        <v>13599.64</v>
      </c>
      <c r="K1660" s="44">
        <v>0.63200000000000001</v>
      </c>
      <c r="L1660" s="51">
        <v>9844.0400000000009</v>
      </c>
      <c r="M1660" s="50" t="str">
        <f t="shared" si="25"/>
        <v>Abaixo do limite</v>
      </c>
    </row>
    <row r="1661" spans="3:13" x14ac:dyDescent="0.25">
      <c r="C1661" s="44">
        <v>0.63800000000000001</v>
      </c>
      <c r="D1661" s="44">
        <v>20795.509999999998</v>
      </c>
      <c r="K1661" s="44">
        <v>0.57199999999999995</v>
      </c>
      <c r="L1661" s="51">
        <v>9844.4599999999991</v>
      </c>
      <c r="M1661" s="50" t="str">
        <f t="shared" si="25"/>
        <v>Abaixo do limite</v>
      </c>
    </row>
    <row r="1662" spans="3:13" x14ac:dyDescent="0.25">
      <c r="C1662" s="45">
        <v>0.73199999999999998</v>
      </c>
      <c r="D1662" s="45">
        <v>49181.3</v>
      </c>
      <c r="K1662" s="44">
        <v>0.53300000000000003</v>
      </c>
      <c r="L1662" s="51">
        <v>9849.5400000000009</v>
      </c>
      <c r="M1662" s="50" t="str">
        <f t="shared" si="25"/>
        <v>Abaixo do limite</v>
      </c>
    </row>
    <row r="1663" spans="3:13" x14ac:dyDescent="0.25">
      <c r="C1663" s="44">
        <v>0.7</v>
      </c>
      <c r="D1663" s="44">
        <v>25172.86</v>
      </c>
      <c r="K1663" s="44">
        <v>0.52100000000000002</v>
      </c>
      <c r="L1663" s="51">
        <v>9853.18</v>
      </c>
      <c r="M1663" s="50" t="str">
        <f t="shared" si="25"/>
        <v>Abaixo do limite</v>
      </c>
    </row>
    <row r="1664" spans="3:13" x14ac:dyDescent="0.25">
      <c r="C1664" s="45">
        <v>0.66</v>
      </c>
      <c r="D1664" s="45">
        <v>28051.37</v>
      </c>
      <c r="K1664" s="45">
        <v>0.63800000000000001</v>
      </c>
      <c r="L1664" s="52">
        <v>9854.5499999999993</v>
      </c>
      <c r="M1664" s="50" t="str">
        <f t="shared" si="25"/>
        <v>Abaixo do limite</v>
      </c>
    </row>
    <row r="1665" spans="3:13" x14ac:dyDescent="0.25">
      <c r="C1665" s="44">
        <v>0.54600000000000004</v>
      </c>
      <c r="D1665" s="44">
        <v>6210.88</v>
      </c>
      <c r="K1665" s="44">
        <v>0.52</v>
      </c>
      <c r="L1665" s="51">
        <v>9858.67</v>
      </c>
      <c r="M1665" s="50" t="str">
        <f t="shared" si="25"/>
        <v>Abaixo do limite</v>
      </c>
    </row>
    <row r="1666" spans="3:13" x14ac:dyDescent="0.25">
      <c r="C1666" s="45">
        <v>0.66900000000000004</v>
      </c>
      <c r="D1666" s="45">
        <v>24675.48</v>
      </c>
      <c r="K1666" s="45">
        <v>0.54300000000000004</v>
      </c>
      <c r="L1666" s="52">
        <v>9860.2099999999991</v>
      </c>
      <c r="M1666" s="50" t="str">
        <f t="shared" si="25"/>
        <v>Abaixo do limite</v>
      </c>
    </row>
    <row r="1667" spans="3:13" x14ac:dyDescent="0.25">
      <c r="C1667" s="44">
        <v>0.65800000000000003</v>
      </c>
      <c r="D1667" s="44">
        <v>23178.86</v>
      </c>
      <c r="K1667" s="44">
        <v>0.53700000000000003</v>
      </c>
      <c r="L1667" s="51">
        <v>9860.3799999999992</v>
      </c>
      <c r="M1667" s="50" t="str">
        <f t="shared" si="25"/>
        <v>Abaixo do limite</v>
      </c>
    </row>
    <row r="1668" spans="3:13" x14ac:dyDescent="0.25">
      <c r="C1668" s="45">
        <v>0.61799999999999999</v>
      </c>
      <c r="D1668" s="45">
        <v>7927.26</v>
      </c>
      <c r="K1668" s="44">
        <v>0.58599999999999997</v>
      </c>
      <c r="L1668" s="51">
        <v>9860.74</v>
      </c>
      <c r="M1668" s="50" t="str">
        <f t="shared" si="25"/>
        <v>Abaixo do limite</v>
      </c>
    </row>
    <row r="1669" spans="3:13" x14ac:dyDescent="0.25">
      <c r="C1669" s="44">
        <v>0.72899999999999998</v>
      </c>
      <c r="D1669" s="44">
        <v>23009.19</v>
      </c>
      <c r="K1669" s="45">
        <v>0.58299999999999996</v>
      </c>
      <c r="L1669" s="52">
        <v>9861.77</v>
      </c>
      <c r="M1669" s="50" t="str">
        <f t="shared" si="25"/>
        <v>Abaixo do limite</v>
      </c>
    </row>
    <row r="1670" spans="3:13" x14ac:dyDescent="0.25">
      <c r="C1670" s="45">
        <v>0.67100000000000004</v>
      </c>
      <c r="D1670" s="45">
        <v>15628.4</v>
      </c>
      <c r="K1670" s="44">
        <v>0.56399999999999995</v>
      </c>
      <c r="L1670" s="51">
        <v>9866.85</v>
      </c>
      <c r="M1670" s="50" t="str">
        <f t="shared" si="25"/>
        <v>Abaixo do limite</v>
      </c>
    </row>
    <row r="1671" spans="3:13" x14ac:dyDescent="0.25">
      <c r="C1671" s="44">
        <v>0.68</v>
      </c>
      <c r="D1671" s="44">
        <v>17298.5</v>
      </c>
      <c r="K1671" s="45">
        <v>0.56299999999999994</v>
      </c>
      <c r="L1671" s="52">
        <v>9870.74</v>
      </c>
      <c r="M1671" s="50" t="str">
        <f t="shared" si="25"/>
        <v>Abaixo do limite</v>
      </c>
    </row>
    <row r="1672" spans="3:13" x14ac:dyDescent="0.25">
      <c r="C1672" s="45">
        <v>0.69499999999999995</v>
      </c>
      <c r="D1672" s="45">
        <v>43341.63</v>
      </c>
      <c r="K1672" s="44">
        <v>0.60799999999999998</v>
      </c>
      <c r="L1672" s="51">
        <v>9871.24</v>
      </c>
      <c r="M1672" s="50" t="str">
        <f t="shared" si="25"/>
        <v>Abaixo do limite</v>
      </c>
    </row>
    <row r="1673" spans="3:13" x14ac:dyDescent="0.25">
      <c r="C1673" s="44">
        <v>0.70099999999999996</v>
      </c>
      <c r="D1673" s="44">
        <v>34636.370000000003</v>
      </c>
      <c r="K1673" s="44">
        <v>0.61299999999999999</v>
      </c>
      <c r="L1673" s="51">
        <v>9872.0499999999993</v>
      </c>
      <c r="M1673" s="50" t="str">
        <f t="shared" si="25"/>
        <v>Abaixo do limite</v>
      </c>
    </row>
    <row r="1674" spans="3:13" x14ac:dyDescent="0.25">
      <c r="C1674" s="45">
        <v>0.72</v>
      </c>
      <c r="D1674" s="45">
        <v>62114.47</v>
      </c>
      <c r="K1674" s="44">
        <v>0.53700000000000003</v>
      </c>
      <c r="L1674" s="51">
        <v>9874.7900000000009</v>
      </c>
      <c r="M1674" s="50" t="str">
        <f t="shared" si="25"/>
        <v>Abaixo do limite</v>
      </c>
    </row>
    <row r="1675" spans="3:13" x14ac:dyDescent="0.25">
      <c r="C1675" s="44">
        <v>0.628</v>
      </c>
      <c r="D1675" s="44">
        <v>15684.06</v>
      </c>
      <c r="K1675" s="44">
        <v>0.55900000000000005</v>
      </c>
      <c r="L1675" s="51">
        <v>9874.8700000000008</v>
      </c>
      <c r="M1675" s="50" t="str">
        <f t="shared" si="25"/>
        <v>Abaixo do limite</v>
      </c>
    </row>
    <row r="1676" spans="3:13" x14ac:dyDescent="0.25">
      <c r="C1676" s="45">
        <v>0.70799999999999996</v>
      </c>
      <c r="D1676" s="45">
        <v>11896.65</v>
      </c>
      <c r="K1676" s="45">
        <v>0.57099999999999995</v>
      </c>
      <c r="L1676" s="52">
        <v>9885.94</v>
      </c>
      <c r="M1676" s="50" t="str">
        <f t="shared" si="25"/>
        <v>Abaixo do limite</v>
      </c>
    </row>
    <row r="1677" spans="3:13" x14ac:dyDescent="0.25">
      <c r="C1677" s="44">
        <v>0.49</v>
      </c>
      <c r="D1677" s="44">
        <v>6714.31</v>
      </c>
      <c r="K1677" s="44">
        <v>0.61499999999999999</v>
      </c>
      <c r="L1677" s="51">
        <v>9888.58</v>
      </c>
      <c r="M1677" s="50" t="str">
        <f t="shared" si="25"/>
        <v>Abaixo do limite</v>
      </c>
    </row>
    <row r="1678" spans="3:13" x14ac:dyDescent="0.25">
      <c r="C1678" s="45">
        <v>0.60799999999999998</v>
      </c>
      <c r="D1678" s="45">
        <v>27336.65</v>
      </c>
      <c r="K1678" s="44">
        <v>0.58899999999999997</v>
      </c>
      <c r="L1678" s="51">
        <v>9892.5300000000007</v>
      </c>
      <c r="M1678" s="50" t="str">
        <f t="shared" si="25"/>
        <v>Abaixo do limite</v>
      </c>
    </row>
    <row r="1679" spans="3:13" x14ac:dyDescent="0.25">
      <c r="C1679" s="44">
        <v>0.66500000000000004</v>
      </c>
      <c r="D1679" s="44">
        <v>23784.36</v>
      </c>
      <c r="K1679" s="44">
        <v>0.56499999999999995</v>
      </c>
      <c r="L1679" s="51">
        <v>9913.2099999999991</v>
      </c>
      <c r="M1679" s="50" t="str">
        <f t="shared" si="25"/>
        <v>Abaixo do limite</v>
      </c>
    </row>
    <row r="1680" spans="3:13" x14ac:dyDescent="0.25">
      <c r="C1680" s="45">
        <v>0.68799999999999994</v>
      </c>
      <c r="D1680" s="45">
        <v>29524.83</v>
      </c>
      <c r="K1680" s="44">
        <v>0.56599999999999995</v>
      </c>
      <c r="L1680" s="51">
        <v>9914.36</v>
      </c>
      <c r="M1680" s="50" t="str">
        <f t="shared" si="25"/>
        <v>Abaixo do limite</v>
      </c>
    </row>
    <row r="1681" spans="3:13" x14ac:dyDescent="0.25">
      <c r="C1681" s="44">
        <v>0.54100000000000004</v>
      </c>
      <c r="D1681" s="44">
        <v>6997.9</v>
      </c>
      <c r="K1681" s="45">
        <v>0.503</v>
      </c>
      <c r="L1681" s="52">
        <v>9917.57</v>
      </c>
      <c r="M1681" s="50" t="str">
        <f t="shared" si="25"/>
        <v>Abaixo do limite</v>
      </c>
    </row>
    <row r="1682" spans="3:13" x14ac:dyDescent="0.25">
      <c r="C1682" s="45">
        <v>0.71299999999999997</v>
      </c>
      <c r="D1682" s="45">
        <v>52079.49</v>
      </c>
      <c r="K1682" s="45">
        <v>0.58299999999999996</v>
      </c>
      <c r="L1682" s="52">
        <v>9918.9</v>
      </c>
      <c r="M1682" s="50" t="str">
        <f t="shared" si="25"/>
        <v>Abaixo do limite</v>
      </c>
    </row>
    <row r="1683" spans="3:13" x14ac:dyDescent="0.25">
      <c r="C1683" s="44">
        <v>0.65100000000000002</v>
      </c>
      <c r="D1683" s="44">
        <v>17217.97</v>
      </c>
      <c r="K1683" s="45">
        <v>0.55000000000000004</v>
      </c>
      <c r="L1683" s="52">
        <v>9919.1200000000008</v>
      </c>
      <c r="M1683" s="50" t="str">
        <f t="shared" si="25"/>
        <v>Abaixo do limite</v>
      </c>
    </row>
    <row r="1684" spans="3:13" x14ac:dyDescent="0.25">
      <c r="C1684" s="45">
        <v>0.67700000000000005</v>
      </c>
      <c r="D1684" s="45">
        <v>47777.57</v>
      </c>
      <c r="K1684" s="44">
        <v>0.61799999999999999</v>
      </c>
      <c r="L1684" s="51">
        <v>9922.4599999999991</v>
      </c>
      <c r="M1684" s="50" t="str">
        <f t="shared" si="25"/>
        <v>Abaixo do limite</v>
      </c>
    </row>
    <row r="1685" spans="3:13" x14ac:dyDescent="0.25">
      <c r="C1685" s="44">
        <v>0.57099999999999995</v>
      </c>
      <c r="D1685" s="44">
        <v>8309.69</v>
      </c>
      <c r="K1685" s="45">
        <v>0.58499999999999996</v>
      </c>
      <c r="L1685" s="52">
        <v>9926.26</v>
      </c>
      <c r="M1685" s="50" t="str">
        <f t="shared" si="25"/>
        <v>Abaixo do limite</v>
      </c>
    </row>
    <row r="1686" spans="3:13" x14ac:dyDescent="0.25">
      <c r="C1686" s="45">
        <v>0.69799999999999995</v>
      </c>
      <c r="D1686" s="45">
        <v>30667.93</v>
      </c>
      <c r="K1686" s="45">
        <v>0.55900000000000005</v>
      </c>
      <c r="L1686" s="52">
        <v>9926.59</v>
      </c>
      <c r="M1686" s="50" t="str">
        <f t="shared" si="25"/>
        <v>Abaixo do limite</v>
      </c>
    </row>
    <row r="1687" spans="3:13" x14ac:dyDescent="0.25">
      <c r="C1687" s="44">
        <v>0.56299999999999994</v>
      </c>
      <c r="D1687" s="44">
        <v>6966.18</v>
      </c>
      <c r="K1687" s="44">
        <v>0.55400000000000005</v>
      </c>
      <c r="L1687" s="51">
        <v>9930.24</v>
      </c>
      <c r="M1687" s="50" t="str">
        <f t="shared" si="25"/>
        <v>Abaixo do limite</v>
      </c>
    </row>
    <row r="1688" spans="3:13" x14ac:dyDescent="0.25">
      <c r="C1688" s="45">
        <v>0.70699999999999996</v>
      </c>
      <c r="D1688" s="45">
        <v>16767.72</v>
      </c>
      <c r="K1688" s="44">
        <v>0.54600000000000004</v>
      </c>
      <c r="L1688" s="51">
        <v>9936.86</v>
      </c>
      <c r="M1688" s="50" t="str">
        <f t="shared" si="25"/>
        <v>Abaixo do limite</v>
      </c>
    </row>
    <row r="1689" spans="3:13" x14ac:dyDescent="0.25">
      <c r="C1689" s="44">
        <v>0.73199999999999998</v>
      </c>
      <c r="D1689" s="44">
        <v>34043.589999999997</v>
      </c>
      <c r="K1689" s="44">
        <v>0.58399999999999996</v>
      </c>
      <c r="L1689" s="51">
        <v>9937.1200000000008</v>
      </c>
      <c r="M1689" s="50" t="str">
        <f t="shared" si="25"/>
        <v>Abaixo do limite</v>
      </c>
    </row>
    <row r="1690" spans="3:13" x14ac:dyDescent="0.25">
      <c r="C1690" s="45">
        <v>0.78600000000000003</v>
      </c>
      <c r="D1690" s="45">
        <v>47580.93</v>
      </c>
      <c r="K1690" s="44">
        <v>0.61499999999999999</v>
      </c>
      <c r="L1690" s="51">
        <v>9937.74</v>
      </c>
      <c r="M1690" s="50" t="str">
        <f t="shared" si="25"/>
        <v>Abaixo do limite</v>
      </c>
    </row>
    <row r="1691" spans="3:13" x14ac:dyDescent="0.25">
      <c r="C1691" s="44">
        <v>0.63200000000000001</v>
      </c>
      <c r="D1691" s="44">
        <v>9303.86</v>
      </c>
      <c r="K1691" s="44">
        <v>0.56200000000000006</v>
      </c>
      <c r="L1691" s="51">
        <v>9940.75</v>
      </c>
      <c r="M1691" s="50" t="str">
        <f t="shared" si="25"/>
        <v>Abaixo do limite</v>
      </c>
    </row>
    <row r="1692" spans="3:13" x14ac:dyDescent="0.25">
      <c r="C1692" s="45">
        <v>0.59499999999999997</v>
      </c>
      <c r="D1692" s="45">
        <v>8659.2900000000009</v>
      </c>
      <c r="K1692" s="45">
        <v>0.56599999999999995</v>
      </c>
      <c r="L1692" s="52">
        <v>9941.14</v>
      </c>
      <c r="M1692" s="50" t="str">
        <f t="shared" si="25"/>
        <v>Abaixo do limite</v>
      </c>
    </row>
    <row r="1693" spans="3:13" x14ac:dyDescent="0.25">
      <c r="C1693" s="44">
        <v>0.71</v>
      </c>
      <c r="D1693" s="44">
        <v>23911.98</v>
      </c>
      <c r="K1693" s="45">
        <v>0.504</v>
      </c>
      <c r="L1693" s="52">
        <v>9945.1299999999992</v>
      </c>
      <c r="M1693" s="50" t="str">
        <f t="shared" si="25"/>
        <v>Abaixo do limite</v>
      </c>
    </row>
    <row r="1694" spans="3:13" x14ac:dyDescent="0.25">
      <c r="C1694" s="45">
        <v>0.71699999999999997</v>
      </c>
      <c r="D1694" s="45">
        <v>15119.42</v>
      </c>
      <c r="K1694" s="44">
        <v>0.628</v>
      </c>
      <c r="L1694" s="51">
        <v>9949.81</v>
      </c>
      <c r="M1694" s="50" t="str">
        <f t="shared" si="25"/>
        <v>Abaixo do limite</v>
      </c>
    </row>
    <row r="1695" spans="3:13" x14ac:dyDescent="0.25">
      <c r="C1695" s="44">
        <v>0.70299999999999996</v>
      </c>
      <c r="D1695" s="44">
        <v>26875.34</v>
      </c>
      <c r="K1695" s="45">
        <v>0.58699999999999997</v>
      </c>
      <c r="L1695" s="52">
        <v>9950.11</v>
      </c>
      <c r="M1695" s="50" t="str">
        <f t="shared" ref="M1695:M1758" si="26">IF(L1695&lt;$L$29,"Abaixo do limite","")</f>
        <v>Abaixo do limite</v>
      </c>
    </row>
    <row r="1696" spans="3:13" x14ac:dyDescent="0.25">
      <c r="C1696" s="45">
        <v>0.57599999999999996</v>
      </c>
      <c r="D1696" s="45">
        <v>38416.21</v>
      </c>
      <c r="K1696" s="45">
        <v>0.57899999999999996</v>
      </c>
      <c r="L1696" s="52">
        <v>9953.17</v>
      </c>
      <c r="M1696" s="50" t="str">
        <f t="shared" si="26"/>
        <v>Abaixo do limite</v>
      </c>
    </row>
    <row r="1697" spans="3:13" x14ac:dyDescent="0.25">
      <c r="C1697" s="44">
        <v>0.747</v>
      </c>
      <c r="D1697" s="44">
        <v>31697.4</v>
      </c>
      <c r="K1697" s="45">
        <v>0.63100000000000001</v>
      </c>
      <c r="L1697" s="52">
        <v>9960.52</v>
      </c>
      <c r="M1697" s="50" t="str">
        <f t="shared" si="26"/>
        <v>Abaixo do limite</v>
      </c>
    </row>
    <row r="1698" spans="3:13" x14ac:dyDescent="0.25">
      <c r="C1698" s="45">
        <v>0.53400000000000003</v>
      </c>
      <c r="D1698" s="45">
        <v>7043.77</v>
      </c>
      <c r="K1698" s="44">
        <v>0.6</v>
      </c>
      <c r="L1698" s="51">
        <v>9966.61</v>
      </c>
      <c r="M1698" s="50" t="str">
        <f t="shared" si="26"/>
        <v>Abaixo do limite</v>
      </c>
    </row>
    <row r="1699" spans="3:13" x14ac:dyDescent="0.25">
      <c r="C1699" s="44">
        <v>0.58899999999999997</v>
      </c>
      <c r="D1699" s="44">
        <v>8607.7000000000007</v>
      </c>
      <c r="K1699" s="44">
        <v>0.56599999999999995</v>
      </c>
      <c r="L1699" s="51">
        <v>9967.16</v>
      </c>
      <c r="M1699" s="50" t="str">
        <f t="shared" si="26"/>
        <v>Abaixo do limite</v>
      </c>
    </row>
    <row r="1700" spans="3:13" x14ac:dyDescent="0.25">
      <c r="C1700" s="45">
        <v>0.72699999999999998</v>
      </c>
      <c r="D1700" s="45">
        <v>21718.28</v>
      </c>
      <c r="K1700" s="44">
        <v>0.627</v>
      </c>
      <c r="L1700" s="51">
        <v>9967.19</v>
      </c>
      <c r="M1700" s="50" t="str">
        <f t="shared" si="26"/>
        <v>Abaixo do limite</v>
      </c>
    </row>
    <row r="1701" spans="3:13" x14ac:dyDescent="0.25">
      <c r="C1701" s="44">
        <v>0.60699999999999998</v>
      </c>
      <c r="D1701" s="44">
        <v>9145.9699999999993</v>
      </c>
      <c r="K1701" s="45">
        <v>0.49</v>
      </c>
      <c r="L1701" s="52">
        <v>9975.16</v>
      </c>
      <c r="M1701" s="50" t="str">
        <f t="shared" si="26"/>
        <v>Abaixo do limite</v>
      </c>
    </row>
    <row r="1702" spans="3:13" x14ac:dyDescent="0.25">
      <c r="C1702" s="45">
        <v>0.67100000000000004</v>
      </c>
      <c r="D1702" s="45">
        <v>18512.84</v>
      </c>
      <c r="K1702" s="44">
        <v>0.60899999999999999</v>
      </c>
      <c r="L1702" s="51">
        <v>9979.7099999999991</v>
      </c>
      <c r="M1702" s="50" t="str">
        <f t="shared" si="26"/>
        <v>Abaixo do limite</v>
      </c>
    </row>
    <row r="1703" spans="3:13" x14ac:dyDescent="0.25">
      <c r="C1703" s="44">
        <v>0.48699999999999999</v>
      </c>
      <c r="D1703" s="44">
        <v>5091.8999999999996</v>
      </c>
      <c r="K1703" s="44">
        <v>0.60699999999999998</v>
      </c>
      <c r="L1703" s="51">
        <v>9983.73</v>
      </c>
      <c r="M1703" s="50" t="str">
        <f t="shared" si="26"/>
        <v>Abaixo do limite</v>
      </c>
    </row>
    <row r="1704" spans="3:13" x14ac:dyDescent="0.25">
      <c r="C1704" s="45">
        <v>0.73</v>
      </c>
      <c r="D1704" s="45">
        <v>27679.52</v>
      </c>
      <c r="K1704" s="45">
        <v>0.66</v>
      </c>
      <c r="L1704" s="52">
        <v>9990.2000000000007</v>
      </c>
      <c r="M1704" s="50" t="str">
        <f t="shared" si="26"/>
        <v>Abaixo do limite</v>
      </c>
    </row>
    <row r="1705" spans="3:13" x14ac:dyDescent="0.25">
      <c r="C1705" s="44">
        <v>0.57599999999999996</v>
      </c>
      <c r="D1705" s="44">
        <v>7030.18</v>
      </c>
      <c r="K1705" s="44">
        <v>0.59299999999999997</v>
      </c>
      <c r="L1705" s="51">
        <v>9992.0499999999993</v>
      </c>
      <c r="M1705" s="50" t="str">
        <f t="shared" si="26"/>
        <v>Abaixo do limite</v>
      </c>
    </row>
    <row r="1706" spans="3:13" x14ac:dyDescent="0.25">
      <c r="C1706" s="45">
        <v>0.60399999999999998</v>
      </c>
      <c r="D1706" s="45">
        <v>8991.7199999999993</v>
      </c>
      <c r="K1706" s="45">
        <v>0.60699999999999998</v>
      </c>
      <c r="L1706" s="52">
        <v>9992.19</v>
      </c>
      <c r="M1706" s="50" t="str">
        <f t="shared" si="26"/>
        <v>Abaixo do limite</v>
      </c>
    </row>
    <row r="1707" spans="3:13" x14ac:dyDescent="0.25">
      <c r="C1707" s="44">
        <v>0.69599999999999995</v>
      </c>
      <c r="D1707" s="44">
        <v>21255.55</v>
      </c>
      <c r="K1707" s="44">
        <v>0.57499999999999996</v>
      </c>
      <c r="L1707" s="51">
        <v>9994.0499999999993</v>
      </c>
      <c r="M1707" s="50" t="str">
        <f t="shared" si="26"/>
        <v>Abaixo do limite</v>
      </c>
    </row>
    <row r="1708" spans="3:13" x14ac:dyDescent="0.25">
      <c r="C1708" s="45">
        <v>0.66</v>
      </c>
      <c r="D1708" s="45">
        <v>12668.53</v>
      </c>
      <c r="K1708" s="45">
        <v>0.57799999999999996</v>
      </c>
      <c r="L1708" s="52">
        <v>9997.76</v>
      </c>
      <c r="M1708" s="50" t="str">
        <f t="shared" si="26"/>
        <v>Abaixo do limite</v>
      </c>
    </row>
    <row r="1709" spans="3:13" x14ac:dyDescent="0.25">
      <c r="C1709" s="44">
        <v>0.59399999999999997</v>
      </c>
      <c r="D1709" s="44">
        <v>15517.48</v>
      </c>
      <c r="K1709" s="44">
        <v>0.61699999999999999</v>
      </c>
      <c r="L1709" s="51">
        <v>10006.86</v>
      </c>
      <c r="M1709" s="50" t="str">
        <f t="shared" si="26"/>
        <v>Abaixo do limite</v>
      </c>
    </row>
    <row r="1710" spans="3:13" x14ac:dyDescent="0.25">
      <c r="C1710" s="45">
        <v>0.69799999999999995</v>
      </c>
      <c r="D1710" s="45">
        <v>17507.39</v>
      </c>
      <c r="K1710" s="44">
        <v>0.56499999999999995</v>
      </c>
      <c r="L1710" s="51">
        <v>10013.19</v>
      </c>
      <c r="M1710" s="50" t="str">
        <f t="shared" si="26"/>
        <v>Abaixo do limite</v>
      </c>
    </row>
    <row r="1711" spans="3:13" x14ac:dyDescent="0.25">
      <c r="C1711" s="44">
        <v>0.627</v>
      </c>
      <c r="D1711" s="44">
        <v>16206.55</v>
      </c>
      <c r="K1711" s="44">
        <v>0.66600000000000004</v>
      </c>
      <c r="L1711" s="51">
        <v>10019.99</v>
      </c>
      <c r="M1711" s="50" t="str">
        <f t="shared" si="26"/>
        <v>Abaixo do limite</v>
      </c>
    </row>
    <row r="1712" spans="3:13" x14ac:dyDescent="0.25">
      <c r="C1712" s="45">
        <v>0.60099999999999998</v>
      </c>
      <c r="D1712" s="45">
        <v>10562.8</v>
      </c>
      <c r="K1712" s="44">
        <v>0.60599999999999998</v>
      </c>
      <c r="L1712" s="51">
        <v>10020.82</v>
      </c>
      <c r="M1712" s="50" t="str">
        <f t="shared" si="26"/>
        <v>Abaixo do limite</v>
      </c>
    </row>
    <row r="1713" spans="3:13" x14ac:dyDescent="0.25">
      <c r="C1713" s="44">
        <v>0.65400000000000003</v>
      </c>
      <c r="D1713" s="44">
        <v>17990.66</v>
      </c>
      <c r="K1713" s="44">
        <v>0.58099999999999996</v>
      </c>
      <c r="L1713" s="51">
        <v>10022.68</v>
      </c>
      <c r="M1713" s="50" t="str">
        <f t="shared" si="26"/>
        <v>Abaixo do limite</v>
      </c>
    </row>
    <row r="1714" spans="3:13" x14ac:dyDescent="0.25">
      <c r="C1714" s="45">
        <v>0.64700000000000002</v>
      </c>
      <c r="D1714" s="45">
        <v>13239.96</v>
      </c>
      <c r="K1714" s="44">
        <v>0.58599999999999997</v>
      </c>
      <c r="L1714" s="51">
        <v>10025.709999999999</v>
      </c>
      <c r="M1714" s="50" t="str">
        <f t="shared" si="26"/>
        <v>Abaixo do limite</v>
      </c>
    </row>
    <row r="1715" spans="3:13" x14ac:dyDescent="0.25">
      <c r="C1715" s="44">
        <v>0.72299999999999998</v>
      </c>
      <c r="D1715" s="44">
        <v>22641.53</v>
      </c>
      <c r="K1715" s="44">
        <v>0.58699999999999997</v>
      </c>
      <c r="L1715" s="51">
        <v>10027.06</v>
      </c>
      <c r="M1715" s="50" t="str">
        <f t="shared" si="26"/>
        <v>Abaixo do limite</v>
      </c>
    </row>
    <row r="1716" spans="3:13" x14ac:dyDescent="0.25">
      <c r="C1716" s="45">
        <v>0.59699999999999998</v>
      </c>
      <c r="D1716" s="45">
        <v>16932.060000000001</v>
      </c>
      <c r="K1716" s="44">
        <v>0.61799999999999999</v>
      </c>
      <c r="L1716" s="51">
        <v>10031.91</v>
      </c>
      <c r="M1716" s="50" t="str">
        <f t="shared" si="26"/>
        <v>Abaixo do limite</v>
      </c>
    </row>
    <row r="1717" spans="3:13" x14ac:dyDescent="0.25">
      <c r="C1717" s="44">
        <v>0.74199999999999999</v>
      </c>
      <c r="D1717" s="44">
        <v>35210.550000000003</v>
      </c>
      <c r="K1717" s="44">
        <v>0.624</v>
      </c>
      <c r="L1717" s="51">
        <v>10035.59</v>
      </c>
      <c r="M1717" s="50" t="str">
        <f t="shared" si="26"/>
        <v>Abaixo do limite</v>
      </c>
    </row>
    <row r="1718" spans="3:13" x14ac:dyDescent="0.25">
      <c r="C1718" s="45">
        <v>0.54800000000000004</v>
      </c>
      <c r="D1718" s="45">
        <v>11363.73</v>
      </c>
      <c r="K1718" s="44">
        <v>0.54600000000000004</v>
      </c>
      <c r="L1718" s="51">
        <v>10042.469999999999</v>
      </c>
      <c r="M1718" s="50" t="str">
        <f t="shared" si="26"/>
        <v>Abaixo do limite</v>
      </c>
    </row>
    <row r="1719" spans="3:13" x14ac:dyDescent="0.25">
      <c r="C1719" s="44">
        <v>0.57799999999999996</v>
      </c>
      <c r="D1719" s="44">
        <v>8555.75</v>
      </c>
      <c r="K1719" s="45">
        <v>0.54</v>
      </c>
      <c r="L1719" s="52">
        <v>10042.94</v>
      </c>
      <c r="M1719" s="50" t="str">
        <f t="shared" si="26"/>
        <v>Abaixo do limite</v>
      </c>
    </row>
    <row r="1720" spans="3:13" x14ac:dyDescent="0.25">
      <c r="C1720" s="45">
        <v>0.63200000000000001</v>
      </c>
      <c r="D1720" s="45">
        <v>12088.97</v>
      </c>
      <c r="K1720" s="45">
        <v>0.55000000000000004</v>
      </c>
      <c r="L1720" s="52">
        <v>10044.26</v>
      </c>
      <c r="M1720" s="50" t="str">
        <f t="shared" si="26"/>
        <v>Abaixo do limite</v>
      </c>
    </row>
    <row r="1721" spans="3:13" x14ac:dyDescent="0.25">
      <c r="C1721" s="44">
        <v>0.58699999999999997</v>
      </c>
      <c r="D1721" s="44">
        <v>12352.04</v>
      </c>
      <c r="K1721" s="45">
        <v>0.62</v>
      </c>
      <c r="L1721" s="52">
        <v>10051.35</v>
      </c>
      <c r="M1721" s="50" t="str">
        <f t="shared" si="26"/>
        <v>Abaixo do limite</v>
      </c>
    </row>
    <row r="1722" spans="3:13" x14ac:dyDescent="0.25">
      <c r="C1722" s="45">
        <v>0.58599999999999997</v>
      </c>
      <c r="D1722" s="45">
        <v>9378.44</v>
      </c>
      <c r="K1722" s="44">
        <v>0.55100000000000005</v>
      </c>
      <c r="L1722" s="51">
        <v>10051.89</v>
      </c>
      <c r="M1722" s="50" t="str">
        <f t="shared" si="26"/>
        <v>Abaixo do limite</v>
      </c>
    </row>
    <row r="1723" spans="3:13" x14ac:dyDescent="0.25">
      <c r="C1723" s="44">
        <v>0.622</v>
      </c>
      <c r="D1723" s="44">
        <v>13291.84</v>
      </c>
      <c r="K1723" s="45">
        <v>0.59599999999999997</v>
      </c>
      <c r="L1723" s="52">
        <v>10052.530000000001</v>
      </c>
      <c r="M1723" s="50" t="str">
        <f t="shared" si="26"/>
        <v>Abaixo do limite</v>
      </c>
    </row>
    <row r="1724" spans="3:13" x14ac:dyDescent="0.25">
      <c r="C1724" s="45">
        <v>0.61399999999999999</v>
      </c>
      <c r="D1724" s="45">
        <v>36777.46</v>
      </c>
      <c r="K1724" s="44">
        <v>0.54100000000000004</v>
      </c>
      <c r="L1724" s="51">
        <v>10052.959999999999</v>
      </c>
      <c r="M1724" s="50" t="str">
        <f t="shared" si="26"/>
        <v>Abaixo do limite</v>
      </c>
    </row>
    <row r="1725" spans="3:13" x14ac:dyDescent="0.25">
      <c r="C1725" s="44">
        <v>0.57499999999999996</v>
      </c>
      <c r="D1725" s="44">
        <v>33778.300000000003</v>
      </c>
      <c r="K1725" s="44">
        <v>0.61899999999999999</v>
      </c>
      <c r="L1725" s="51">
        <v>10056.879999999999</v>
      </c>
      <c r="M1725" s="50" t="str">
        <f t="shared" si="26"/>
        <v>Abaixo do limite</v>
      </c>
    </row>
    <row r="1726" spans="3:13" x14ac:dyDescent="0.25">
      <c r="C1726" s="45">
        <v>0.52500000000000002</v>
      </c>
      <c r="D1726" s="45">
        <v>7851.23</v>
      </c>
      <c r="K1726" s="44">
        <v>0.61199999999999999</v>
      </c>
      <c r="L1726" s="51">
        <v>10060.57</v>
      </c>
      <c r="M1726" s="50" t="str">
        <f t="shared" si="26"/>
        <v>Abaixo do limite</v>
      </c>
    </row>
    <row r="1727" spans="3:13" x14ac:dyDescent="0.25">
      <c r="C1727" s="44">
        <v>0.71799999999999997</v>
      </c>
      <c r="D1727" s="44">
        <v>16249.61</v>
      </c>
      <c r="K1727" s="44">
        <v>0.55500000000000005</v>
      </c>
      <c r="L1727" s="51">
        <v>10065.61</v>
      </c>
      <c r="M1727" s="50" t="str">
        <f t="shared" si="26"/>
        <v>Abaixo do limite</v>
      </c>
    </row>
    <row r="1728" spans="3:13" x14ac:dyDescent="0.25">
      <c r="C1728" s="45">
        <v>0.66800000000000004</v>
      </c>
      <c r="D1728" s="45">
        <v>26125.61</v>
      </c>
      <c r="K1728" s="45">
        <v>0.56499999999999995</v>
      </c>
      <c r="L1728" s="52">
        <v>10069.73</v>
      </c>
      <c r="M1728" s="50" t="str">
        <f t="shared" si="26"/>
        <v>Abaixo do limite</v>
      </c>
    </row>
    <row r="1729" spans="3:13" x14ac:dyDescent="0.25">
      <c r="C1729" s="44">
        <v>0.61899999999999999</v>
      </c>
      <c r="D1729" s="44">
        <v>9385.9699999999993</v>
      </c>
      <c r="K1729" s="45">
        <v>0.627</v>
      </c>
      <c r="L1729" s="52">
        <v>10070.33</v>
      </c>
      <c r="M1729" s="50" t="str">
        <f t="shared" si="26"/>
        <v>Abaixo do limite</v>
      </c>
    </row>
    <row r="1730" spans="3:13" x14ac:dyDescent="0.25">
      <c r="C1730" s="45">
        <v>0.75600000000000001</v>
      </c>
      <c r="D1730" s="45">
        <v>38114.5</v>
      </c>
      <c r="K1730" s="45">
        <v>0.74199999999999999</v>
      </c>
      <c r="L1730" s="52">
        <v>10070.530000000001</v>
      </c>
      <c r="M1730" s="50" t="str">
        <f t="shared" si="26"/>
        <v>Abaixo do limite</v>
      </c>
    </row>
    <row r="1731" spans="3:13" x14ac:dyDescent="0.25">
      <c r="C1731" s="44">
        <v>0.59</v>
      </c>
      <c r="D1731" s="44">
        <v>7834.83</v>
      </c>
      <c r="K1731" s="45">
        <v>0.68899999999999995</v>
      </c>
      <c r="L1731" s="52">
        <v>10071.43</v>
      </c>
      <c r="M1731" s="50" t="str">
        <f t="shared" si="26"/>
        <v>Abaixo do limite</v>
      </c>
    </row>
    <row r="1732" spans="3:13" x14ac:dyDescent="0.25">
      <c r="C1732" s="45">
        <v>0.65900000000000003</v>
      </c>
      <c r="D1732" s="45">
        <v>48835.62</v>
      </c>
      <c r="K1732" s="44">
        <v>0.52500000000000002</v>
      </c>
      <c r="L1732" s="51">
        <v>10074.76</v>
      </c>
      <c r="M1732" s="50" t="str">
        <f t="shared" si="26"/>
        <v>Abaixo do limite</v>
      </c>
    </row>
    <row r="1733" spans="3:13" x14ac:dyDescent="0.25">
      <c r="C1733" s="44">
        <v>0.66300000000000003</v>
      </c>
      <c r="D1733" s="44">
        <v>48646.74</v>
      </c>
      <c r="K1733" s="45">
        <v>0.56399999999999995</v>
      </c>
      <c r="L1733" s="52">
        <v>10080.120000000001</v>
      </c>
      <c r="M1733" s="50" t="str">
        <f t="shared" si="26"/>
        <v>Abaixo do limite</v>
      </c>
    </row>
    <row r="1734" spans="3:13" x14ac:dyDescent="0.25">
      <c r="C1734" s="45">
        <v>0.67700000000000005</v>
      </c>
      <c r="D1734" s="45">
        <v>17256.009999999998</v>
      </c>
      <c r="K1734" s="45">
        <v>0.47899999999999998</v>
      </c>
      <c r="L1734" s="52">
        <v>10084.48</v>
      </c>
      <c r="M1734" s="50" t="str">
        <f t="shared" si="26"/>
        <v>Abaixo do limite</v>
      </c>
    </row>
    <row r="1735" spans="3:13" x14ac:dyDescent="0.25">
      <c r="C1735" s="44">
        <v>0.54</v>
      </c>
      <c r="D1735" s="44">
        <v>6920.19</v>
      </c>
      <c r="K1735" s="45">
        <v>0.56999999999999995</v>
      </c>
      <c r="L1735" s="52">
        <v>10084.59</v>
      </c>
      <c r="M1735" s="50" t="str">
        <f t="shared" si="26"/>
        <v>Abaixo do limite</v>
      </c>
    </row>
    <row r="1736" spans="3:13" x14ac:dyDescent="0.25">
      <c r="C1736" s="45">
        <v>0.72699999999999998</v>
      </c>
      <c r="D1736" s="45">
        <v>23916.29</v>
      </c>
      <c r="K1736" s="44">
        <v>0.60199999999999998</v>
      </c>
      <c r="L1736" s="51">
        <v>10095.24</v>
      </c>
      <c r="M1736" s="50" t="str">
        <f t="shared" si="26"/>
        <v>Abaixo do limite</v>
      </c>
    </row>
    <row r="1737" spans="3:13" x14ac:dyDescent="0.25">
      <c r="C1737" s="44">
        <v>0.67100000000000004</v>
      </c>
      <c r="D1737" s="44">
        <v>17486.150000000001</v>
      </c>
      <c r="K1737" s="44">
        <v>0.59299999999999997</v>
      </c>
      <c r="L1737" s="51">
        <v>10100.4</v>
      </c>
      <c r="M1737" s="50" t="str">
        <f t="shared" si="26"/>
        <v>Abaixo do limite</v>
      </c>
    </row>
    <row r="1738" spans="3:13" x14ac:dyDescent="0.25">
      <c r="C1738" s="45">
        <v>0.70899999999999996</v>
      </c>
      <c r="D1738" s="45">
        <v>50102.67</v>
      </c>
      <c r="K1738" s="45">
        <v>0.63400000000000001</v>
      </c>
      <c r="L1738" s="52">
        <v>10120.74</v>
      </c>
      <c r="M1738" s="50" t="str">
        <f t="shared" si="26"/>
        <v>Abaixo do limite</v>
      </c>
    </row>
    <row r="1739" spans="3:13" x14ac:dyDescent="0.25">
      <c r="C1739" s="44">
        <v>0.61299999999999999</v>
      </c>
      <c r="D1739" s="44">
        <v>12071.22</v>
      </c>
      <c r="K1739" s="45">
        <v>0.56200000000000006</v>
      </c>
      <c r="L1739" s="52">
        <v>10127.75</v>
      </c>
      <c r="M1739" s="50" t="str">
        <f t="shared" si="26"/>
        <v>Abaixo do limite</v>
      </c>
    </row>
    <row r="1740" spans="3:13" x14ac:dyDescent="0.25">
      <c r="C1740" s="45">
        <v>0.60899999999999999</v>
      </c>
      <c r="D1740" s="45">
        <v>12317.23</v>
      </c>
      <c r="K1740" s="45">
        <v>0.56200000000000006</v>
      </c>
      <c r="L1740" s="52">
        <v>10129.89</v>
      </c>
      <c r="M1740" s="50" t="str">
        <f t="shared" si="26"/>
        <v>Abaixo do limite</v>
      </c>
    </row>
    <row r="1741" spans="3:13" x14ac:dyDescent="0.25">
      <c r="C1741" s="44">
        <v>0.61499999999999999</v>
      </c>
      <c r="D1741" s="44">
        <v>8851.67</v>
      </c>
      <c r="K1741" s="44">
        <v>0.58399999999999996</v>
      </c>
      <c r="L1741" s="51">
        <v>10139.19</v>
      </c>
      <c r="M1741" s="50" t="str">
        <f t="shared" si="26"/>
        <v>Abaixo do limite</v>
      </c>
    </row>
    <row r="1742" spans="3:13" x14ac:dyDescent="0.25">
      <c r="C1742" s="45">
        <v>0.68600000000000005</v>
      </c>
      <c r="D1742" s="45">
        <v>18467.41</v>
      </c>
      <c r="K1742" s="44">
        <v>0.60699999999999998</v>
      </c>
      <c r="L1742" s="51">
        <v>10143.6</v>
      </c>
      <c r="M1742" s="50" t="str">
        <f t="shared" si="26"/>
        <v>Abaixo do limite</v>
      </c>
    </row>
    <row r="1743" spans="3:13" x14ac:dyDescent="0.25">
      <c r="C1743" s="44">
        <v>0.63800000000000001</v>
      </c>
      <c r="D1743" s="44">
        <v>17136.939999999999</v>
      </c>
      <c r="K1743" s="44">
        <v>0.621</v>
      </c>
      <c r="L1743" s="51">
        <v>10148.799999999999</v>
      </c>
      <c r="M1743" s="50" t="str">
        <f t="shared" si="26"/>
        <v>Abaixo do limite</v>
      </c>
    </row>
    <row r="1744" spans="3:13" x14ac:dyDescent="0.25">
      <c r="C1744" s="45">
        <v>0.72599999999999998</v>
      </c>
      <c r="D1744" s="45">
        <v>45658.04</v>
      </c>
      <c r="K1744" s="44">
        <v>0.51900000000000002</v>
      </c>
      <c r="L1744" s="51">
        <v>10150.15</v>
      </c>
      <c r="M1744" s="50" t="str">
        <f t="shared" si="26"/>
        <v>Abaixo do limite</v>
      </c>
    </row>
    <row r="1745" spans="3:13" x14ac:dyDescent="0.25">
      <c r="C1745" s="44">
        <v>0.64500000000000002</v>
      </c>
      <c r="D1745" s="44">
        <v>14420.46</v>
      </c>
      <c r="K1745" s="45">
        <v>0.58099999999999996</v>
      </c>
      <c r="L1745" s="52">
        <v>10150.57</v>
      </c>
      <c r="M1745" s="50" t="str">
        <f t="shared" si="26"/>
        <v>Abaixo do limite</v>
      </c>
    </row>
    <row r="1746" spans="3:13" x14ac:dyDescent="0.25">
      <c r="C1746" s="45">
        <v>0.59899999999999998</v>
      </c>
      <c r="D1746" s="45">
        <v>8014.75</v>
      </c>
      <c r="K1746" s="45">
        <v>0.63700000000000001</v>
      </c>
      <c r="L1746" s="52">
        <v>10155.91</v>
      </c>
      <c r="M1746" s="50" t="str">
        <f t="shared" si="26"/>
        <v>Abaixo do limite</v>
      </c>
    </row>
    <row r="1747" spans="3:13" x14ac:dyDescent="0.25">
      <c r="C1747" s="44">
        <v>0.58499999999999996</v>
      </c>
      <c r="D1747" s="44">
        <v>7332.85</v>
      </c>
      <c r="K1747" s="45">
        <v>0.61299999999999999</v>
      </c>
      <c r="L1747" s="52">
        <v>10157.25</v>
      </c>
      <c r="M1747" s="50" t="str">
        <f t="shared" si="26"/>
        <v>Abaixo do limite</v>
      </c>
    </row>
    <row r="1748" spans="3:13" x14ac:dyDescent="0.25">
      <c r="C1748" s="45">
        <v>0.65800000000000003</v>
      </c>
      <c r="D1748" s="45">
        <v>69298.960000000006</v>
      </c>
      <c r="K1748" s="45">
        <v>0.58299999999999996</v>
      </c>
      <c r="L1748" s="52">
        <v>10158.23</v>
      </c>
      <c r="M1748" s="50" t="str">
        <f t="shared" si="26"/>
        <v>Abaixo do limite</v>
      </c>
    </row>
    <row r="1749" spans="3:13" x14ac:dyDescent="0.25">
      <c r="C1749" s="44">
        <v>0.77400000000000002</v>
      </c>
      <c r="D1749" s="44">
        <v>53694.65</v>
      </c>
      <c r="K1749" s="45">
        <v>0.55100000000000005</v>
      </c>
      <c r="L1749" s="52">
        <v>10159.709999999999</v>
      </c>
      <c r="M1749" s="50" t="str">
        <f t="shared" si="26"/>
        <v>Abaixo do limite</v>
      </c>
    </row>
    <row r="1750" spans="3:13" x14ac:dyDescent="0.25">
      <c r="C1750" s="45">
        <v>0.71799999999999997</v>
      </c>
      <c r="D1750" s="45">
        <v>32129.27</v>
      </c>
      <c r="K1750" s="45">
        <v>0.6</v>
      </c>
      <c r="L1750" s="52">
        <v>10165.969999999999</v>
      </c>
      <c r="M1750" s="50" t="str">
        <f t="shared" si="26"/>
        <v>Abaixo do limite</v>
      </c>
    </row>
    <row r="1751" spans="3:13" x14ac:dyDescent="0.25">
      <c r="C1751" s="44">
        <v>0.67500000000000004</v>
      </c>
      <c r="D1751" s="44">
        <v>35667.870000000003</v>
      </c>
      <c r="K1751" s="44">
        <v>0.629</v>
      </c>
      <c r="L1751" s="51">
        <v>10167.629999999999</v>
      </c>
      <c r="M1751" s="50" t="str">
        <f t="shared" si="26"/>
        <v>Abaixo do limite</v>
      </c>
    </row>
    <row r="1752" spans="3:13" x14ac:dyDescent="0.25">
      <c r="C1752" s="45">
        <v>0.54300000000000004</v>
      </c>
      <c r="D1752" s="45">
        <v>6302.48</v>
      </c>
      <c r="K1752" s="45">
        <v>0.624</v>
      </c>
      <c r="L1752" s="52">
        <v>10172.459999999999</v>
      </c>
      <c r="M1752" s="50" t="str">
        <f t="shared" si="26"/>
        <v>Abaixo do limite</v>
      </c>
    </row>
    <row r="1753" spans="3:13" x14ac:dyDescent="0.25">
      <c r="C1753" s="44">
        <v>0.67200000000000004</v>
      </c>
      <c r="D1753" s="44">
        <v>16574.71</v>
      </c>
      <c r="K1753" s="45">
        <v>0.60699999999999998</v>
      </c>
      <c r="L1753" s="52">
        <v>10174.89</v>
      </c>
      <c r="M1753" s="50" t="str">
        <f t="shared" si="26"/>
        <v>Abaixo do limite</v>
      </c>
    </row>
    <row r="1754" spans="3:13" x14ac:dyDescent="0.25">
      <c r="C1754" s="45">
        <v>0.56799999999999995</v>
      </c>
      <c r="D1754" s="45">
        <v>11031.7</v>
      </c>
      <c r="K1754" s="44">
        <v>0.56899999999999995</v>
      </c>
      <c r="L1754" s="51">
        <v>10181.59</v>
      </c>
      <c r="M1754" s="50" t="str">
        <f t="shared" si="26"/>
        <v>Abaixo do limite</v>
      </c>
    </row>
    <row r="1755" spans="3:13" x14ac:dyDescent="0.25">
      <c r="C1755" s="44">
        <v>0.69199999999999995</v>
      </c>
      <c r="D1755" s="44">
        <v>17975.849999999999</v>
      </c>
      <c r="K1755" s="44">
        <v>0.56699999999999995</v>
      </c>
      <c r="L1755" s="51">
        <v>10186.209999999999</v>
      </c>
      <c r="M1755" s="50" t="str">
        <f t="shared" si="26"/>
        <v>Abaixo do limite</v>
      </c>
    </row>
    <row r="1756" spans="3:13" x14ac:dyDescent="0.25">
      <c r="C1756" s="45">
        <v>0.66500000000000004</v>
      </c>
      <c r="D1756" s="45">
        <v>14343.91</v>
      </c>
      <c r="K1756" s="45">
        <v>0.60099999999999998</v>
      </c>
      <c r="L1756" s="52">
        <v>10191.36</v>
      </c>
      <c r="M1756" s="50" t="str">
        <f t="shared" si="26"/>
        <v>Abaixo do limite</v>
      </c>
    </row>
    <row r="1757" spans="3:13" x14ac:dyDescent="0.25">
      <c r="C1757" s="44">
        <v>0.56000000000000005</v>
      </c>
      <c r="D1757" s="44">
        <v>8513.23</v>
      </c>
      <c r="K1757" s="45">
        <v>0.65700000000000003</v>
      </c>
      <c r="L1757" s="52">
        <v>10192</v>
      </c>
      <c r="M1757" s="50" t="str">
        <f t="shared" si="26"/>
        <v>Abaixo do limite</v>
      </c>
    </row>
    <row r="1758" spans="3:13" x14ac:dyDescent="0.25">
      <c r="C1758" s="45">
        <v>0.57599999999999996</v>
      </c>
      <c r="D1758" s="45">
        <v>9115.3799999999992</v>
      </c>
      <c r="K1758" s="44">
        <v>0.58299999999999996</v>
      </c>
      <c r="L1758" s="51">
        <v>10195.64</v>
      </c>
      <c r="M1758" s="50" t="str">
        <f t="shared" si="26"/>
        <v>Abaixo do limite</v>
      </c>
    </row>
    <row r="1759" spans="3:13" x14ac:dyDescent="0.25">
      <c r="C1759" s="44">
        <v>0.59</v>
      </c>
      <c r="D1759" s="44">
        <v>11990.47</v>
      </c>
      <c r="K1759" s="45">
        <v>0.56399999999999995</v>
      </c>
      <c r="L1759" s="52">
        <v>10203.879999999999</v>
      </c>
      <c r="M1759" s="50" t="str">
        <f t="shared" ref="M1759:M1822" si="27">IF(L1759&lt;$L$29,"Abaixo do limite","")</f>
        <v>Abaixo do limite</v>
      </c>
    </row>
    <row r="1760" spans="3:13" x14ac:dyDescent="0.25">
      <c r="C1760" s="45">
        <v>0.58199999999999996</v>
      </c>
      <c r="D1760" s="45">
        <v>11652.53</v>
      </c>
      <c r="K1760" s="45">
        <v>0.63100000000000001</v>
      </c>
      <c r="L1760" s="52">
        <v>10213.91</v>
      </c>
      <c r="M1760" s="50" t="str">
        <f t="shared" si="27"/>
        <v>Abaixo do limite</v>
      </c>
    </row>
    <row r="1761" spans="3:13" x14ac:dyDescent="0.25">
      <c r="C1761" s="44">
        <v>0.59899999999999998</v>
      </c>
      <c r="D1761" s="44">
        <v>10718.21</v>
      </c>
      <c r="K1761" s="45">
        <v>0.59799999999999998</v>
      </c>
      <c r="L1761" s="52">
        <v>10216.620000000001</v>
      </c>
      <c r="M1761" s="50" t="str">
        <f t="shared" si="27"/>
        <v>Abaixo do limite</v>
      </c>
    </row>
    <row r="1762" spans="3:13" x14ac:dyDescent="0.25">
      <c r="C1762" s="45">
        <v>0.748</v>
      </c>
      <c r="D1762" s="45">
        <v>34299.24</v>
      </c>
      <c r="K1762" s="45">
        <v>0.629</v>
      </c>
      <c r="L1762" s="52">
        <v>10219.18</v>
      </c>
      <c r="M1762" s="50" t="str">
        <f t="shared" si="27"/>
        <v>Abaixo do limite</v>
      </c>
    </row>
    <row r="1763" spans="3:13" x14ac:dyDescent="0.25">
      <c r="C1763" s="44">
        <v>0.59299999999999997</v>
      </c>
      <c r="D1763" s="44">
        <v>9992.0499999999993</v>
      </c>
      <c r="K1763" s="45">
        <v>0.64500000000000002</v>
      </c>
      <c r="L1763" s="52">
        <v>10219.86</v>
      </c>
      <c r="M1763" s="50" t="str">
        <f t="shared" si="27"/>
        <v>Abaixo do limite</v>
      </c>
    </row>
    <row r="1764" spans="3:13" x14ac:dyDescent="0.25">
      <c r="C1764" s="45">
        <v>0.56699999999999995</v>
      </c>
      <c r="D1764" s="45">
        <v>28100.03</v>
      </c>
      <c r="K1764" s="45">
        <v>0.505</v>
      </c>
      <c r="L1764" s="52">
        <v>10220.81</v>
      </c>
      <c r="M1764" s="50" t="str">
        <f t="shared" si="27"/>
        <v>Abaixo do limite</v>
      </c>
    </row>
    <row r="1765" spans="3:13" x14ac:dyDescent="0.25">
      <c r="C1765" s="44">
        <v>0.64100000000000001</v>
      </c>
      <c r="D1765" s="44">
        <v>17948.79</v>
      </c>
      <c r="K1765" s="44">
        <v>0.56100000000000005</v>
      </c>
      <c r="L1765" s="51">
        <v>10224.780000000001</v>
      </c>
      <c r="M1765" s="50" t="str">
        <f t="shared" si="27"/>
        <v>Abaixo do limite</v>
      </c>
    </row>
    <row r="1766" spans="3:13" x14ac:dyDescent="0.25">
      <c r="C1766" s="45">
        <v>0.67600000000000005</v>
      </c>
      <c r="D1766" s="45">
        <v>161058.06</v>
      </c>
      <c r="K1766" s="45">
        <v>0.66500000000000004</v>
      </c>
      <c r="L1766" s="52">
        <v>10225.74</v>
      </c>
      <c r="M1766" s="50" t="str">
        <f t="shared" si="27"/>
        <v>Abaixo do limite</v>
      </c>
    </row>
    <row r="1767" spans="3:13" x14ac:dyDescent="0.25">
      <c r="C1767" s="44">
        <v>0.72</v>
      </c>
      <c r="D1767" s="44">
        <v>16381.07</v>
      </c>
      <c r="K1767" s="44">
        <v>0.69099999999999995</v>
      </c>
      <c r="L1767" s="51">
        <v>10225.93</v>
      </c>
      <c r="M1767" s="50" t="str">
        <f t="shared" si="27"/>
        <v>Abaixo do limite</v>
      </c>
    </row>
    <row r="1768" spans="3:13" x14ac:dyDescent="0.25">
      <c r="C1768" s="45">
        <v>0.84899999999999998</v>
      </c>
      <c r="D1768" s="45">
        <v>41378.019999999997</v>
      </c>
      <c r="K1768" s="45">
        <v>0.55700000000000005</v>
      </c>
      <c r="L1768" s="52">
        <v>10232.75</v>
      </c>
      <c r="M1768" s="50" t="str">
        <f t="shared" si="27"/>
        <v>Abaixo do limite</v>
      </c>
    </row>
    <row r="1769" spans="3:13" x14ac:dyDescent="0.25">
      <c r="C1769" s="44">
        <v>0.68400000000000005</v>
      </c>
      <c r="D1769" s="44">
        <v>33982.699999999997</v>
      </c>
      <c r="K1769" s="44">
        <v>0.61199999999999999</v>
      </c>
      <c r="L1769" s="51">
        <v>10232.82</v>
      </c>
      <c r="M1769" s="50" t="str">
        <f t="shared" si="27"/>
        <v>Abaixo do limite</v>
      </c>
    </row>
    <row r="1770" spans="3:13" x14ac:dyDescent="0.25">
      <c r="C1770" s="45">
        <v>0.72399999999999998</v>
      </c>
      <c r="D1770" s="45">
        <v>23482.92</v>
      </c>
      <c r="K1770" s="44">
        <v>0.58799999999999997</v>
      </c>
      <c r="L1770" s="51">
        <v>10235.620000000001</v>
      </c>
      <c r="M1770" s="50" t="str">
        <f t="shared" si="27"/>
        <v>Abaixo do limite</v>
      </c>
    </row>
    <row r="1771" spans="3:13" x14ac:dyDescent="0.25">
      <c r="C1771" s="44">
        <v>0.72299999999999998</v>
      </c>
      <c r="D1771" s="44">
        <v>89241.06</v>
      </c>
      <c r="K1771" s="44">
        <v>0.6</v>
      </c>
      <c r="L1771" s="51">
        <v>10237.35</v>
      </c>
      <c r="M1771" s="50" t="str">
        <f t="shared" si="27"/>
        <v>Abaixo do limite</v>
      </c>
    </row>
    <row r="1772" spans="3:13" x14ac:dyDescent="0.25">
      <c r="C1772" s="45">
        <v>0.747</v>
      </c>
      <c r="D1772" s="45">
        <v>21133.08</v>
      </c>
      <c r="K1772" s="44">
        <v>0.65</v>
      </c>
      <c r="L1772" s="51">
        <v>10244.459999999999</v>
      </c>
      <c r="M1772" s="50" t="str">
        <f t="shared" si="27"/>
        <v>Abaixo do limite</v>
      </c>
    </row>
    <row r="1773" spans="3:13" x14ac:dyDescent="0.25">
      <c r="C1773" s="44">
        <v>0.49299999999999999</v>
      </c>
      <c r="D1773" s="44">
        <v>8333.33</v>
      </c>
      <c r="K1773" s="45">
        <v>0.621</v>
      </c>
      <c r="L1773" s="52">
        <v>10246.67</v>
      </c>
      <c r="M1773" s="50" t="str">
        <f t="shared" si="27"/>
        <v>Abaixo do limite</v>
      </c>
    </row>
    <row r="1774" spans="3:13" x14ac:dyDescent="0.25">
      <c r="C1774" s="45">
        <v>0.58099999999999996</v>
      </c>
      <c r="D1774" s="45">
        <v>6561.15</v>
      </c>
      <c r="K1774" s="44">
        <v>0.57499999999999996</v>
      </c>
      <c r="L1774" s="51">
        <v>10251.93</v>
      </c>
      <c r="M1774" s="50" t="str">
        <f t="shared" si="27"/>
        <v>Abaixo do limite</v>
      </c>
    </row>
    <row r="1775" spans="3:13" x14ac:dyDescent="0.25">
      <c r="C1775" s="44">
        <v>0.629</v>
      </c>
      <c r="D1775" s="44">
        <v>112989.28</v>
      </c>
      <c r="K1775" s="44">
        <v>0.63600000000000001</v>
      </c>
      <c r="L1775" s="51">
        <v>10254.32</v>
      </c>
      <c r="M1775" s="50" t="str">
        <f t="shared" si="27"/>
        <v>Abaixo do limite</v>
      </c>
    </row>
    <row r="1776" spans="3:13" x14ac:dyDescent="0.25">
      <c r="C1776" s="45">
        <v>0.58799999999999997</v>
      </c>
      <c r="D1776" s="45">
        <v>12356.67</v>
      </c>
      <c r="K1776" s="45">
        <v>0.60599999999999998</v>
      </c>
      <c r="L1776" s="52">
        <v>10257.31</v>
      </c>
      <c r="M1776" s="50" t="str">
        <f t="shared" si="27"/>
        <v>Abaixo do limite</v>
      </c>
    </row>
    <row r="1777" spans="3:13" x14ac:dyDescent="0.25">
      <c r="C1777" s="44">
        <v>0.69199999999999995</v>
      </c>
      <c r="D1777" s="44">
        <v>13307.71</v>
      </c>
      <c r="K1777" s="45">
        <v>0.61</v>
      </c>
      <c r="L1777" s="52">
        <v>10269.36</v>
      </c>
      <c r="M1777" s="50" t="str">
        <f t="shared" si="27"/>
        <v>Abaixo do limite</v>
      </c>
    </row>
    <row r="1778" spans="3:13" x14ac:dyDescent="0.25">
      <c r="C1778" s="45">
        <v>0.48299999999999998</v>
      </c>
      <c r="D1778" s="45">
        <v>6868.65</v>
      </c>
      <c r="K1778" s="44">
        <v>0.53300000000000003</v>
      </c>
      <c r="L1778" s="51">
        <v>10272.06</v>
      </c>
      <c r="M1778" s="50" t="str">
        <f t="shared" si="27"/>
        <v>Abaixo do limite</v>
      </c>
    </row>
    <row r="1779" spans="3:13" x14ac:dyDescent="0.25">
      <c r="C1779" s="44">
        <v>0.66200000000000003</v>
      </c>
      <c r="D1779" s="44">
        <v>133036.07</v>
      </c>
      <c r="K1779" s="45">
        <v>0.627</v>
      </c>
      <c r="L1779" s="52">
        <v>10273.969999999999</v>
      </c>
      <c r="M1779" s="50" t="str">
        <f t="shared" si="27"/>
        <v>Abaixo do limite</v>
      </c>
    </row>
    <row r="1780" spans="3:13" x14ac:dyDescent="0.25">
      <c r="C1780" s="45">
        <v>0.73699999999999999</v>
      </c>
      <c r="D1780" s="45">
        <v>19003.349999999999</v>
      </c>
      <c r="K1780" s="44">
        <v>0.58599999999999997</v>
      </c>
      <c r="L1780" s="51">
        <v>10274.23</v>
      </c>
      <c r="M1780" s="50" t="str">
        <f t="shared" si="27"/>
        <v>Abaixo do limite</v>
      </c>
    </row>
    <row r="1781" spans="3:13" x14ac:dyDescent="0.25">
      <c r="C1781" s="44">
        <v>0.58899999999999997</v>
      </c>
      <c r="D1781" s="44">
        <v>11902.92</v>
      </c>
      <c r="K1781" s="45">
        <v>0.56899999999999995</v>
      </c>
      <c r="L1781" s="52">
        <v>10276.19</v>
      </c>
      <c r="M1781" s="50" t="str">
        <f t="shared" si="27"/>
        <v>Abaixo do limite</v>
      </c>
    </row>
    <row r="1782" spans="3:13" x14ac:dyDescent="0.25">
      <c r="C1782" s="45">
        <v>0.51700000000000002</v>
      </c>
      <c r="D1782" s="45">
        <v>6392.68</v>
      </c>
      <c r="K1782" s="44">
        <v>0.59499999999999997</v>
      </c>
      <c r="L1782" s="51">
        <v>10276.68</v>
      </c>
      <c r="M1782" s="50" t="str">
        <f t="shared" si="27"/>
        <v>Abaixo do limite</v>
      </c>
    </row>
    <row r="1783" spans="3:13" x14ac:dyDescent="0.25">
      <c r="C1783" s="44">
        <v>0.53900000000000003</v>
      </c>
      <c r="D1783" s="44">
        <v>7516.23</v>
      </c>
      <c r="K1783" s="44">
        <v>0.625</v>
      </c>
      <c r="L1783" s="51">
        <v>10286.620000000001</v>
      </c>
      <c r="M1783" s="50" t="str">
        <f t="shared" si="27"/>
        <v>Abaixo do limite</v>
      </c>
    </row>
    <row r="1784" spans="3:13" x14ac:dyDescent="0.25">
      <c r="C1784" s="45">
        <v>0.71899999999999997</v>
      </c>
      <c r="D1784" s="45">
        <v>32264.33</v>
      </c>
      <c r="K1784" s="45">
        <v>0.63400000000000001</v>
      </c>
      <c r="L1784" s="52">
        <v>10289.629999999999</v>
      </c>
      <c r="M1784" s="50" t="str">
        <f t="shared" si="27"/>
        <v>Abaixo do limite</v>
      </c>
    </row>
    <row r="1785" spans="3:13" x14ac:dyDescent="0.25">
      <c r="C1785" s="44">
        <v>0.51800000000000002</v>
      </c>
      <c r="D1785" s="44">
        <v>7417.66</v>
      </c>
      <c r="K1785" s="44">
        <v>0.50900000000000001</v>
      </c>
      <c r="L1785" s="51">
        <v>10289.86</v>
      </c>
      <c r="M1785" s="50" t="str">
        <f t="shared" si="27"/>
        <v>Abaixo do limite</v>
      </c>
    </row>
    <row r="1786" spans="3:13" x14ac:dyDescent="0.25">
      <c r="C1786" s="45">
        <v>0.69199999999999995</v>
      </c>
      <c r="D1786" s="45">
        <v>19002.96</v>
      </c>
      <c r="K1786" s="44">
        <v>0.58199999999999996</v>
      </c>
      <c r="L1786" s="51">
        <v>10296.799999999999</v>
      </c>
      <c r="M1786" s="50" t="str">
        <f t="shared" si="27"/>
        <v>Abaixo do limite</v>
      </c>
    </row>
    <row r="1787" spans="3:13" x14ac:dyDescent="0.25">
      <c r="C1787" s="44">
        <v>0.754</v>
      </c>
      <c r="D1787" s="44">
        <v>27917.23</v>
      </c>
      <c r="K1787" s="45">
        <v>0.56899999999999995</v>
      </c>
      <c r="L1787" s="52">
        <v>10305.89</v>
      </c>
      <c r="M1787" s="50" t="str">
        <f t="shared" si="27"/>
        <v>Abaixo do limite</v>
      </c>
    </row>
    <row r="1788" spans="3:13" x14ac:dyDescent="0.25">
      <c r="C1788" s="45">
        <v>0.65</v>
      </c>
      <c r="D1788" s="45">
        <v>15123.8</v>
      </c>
      <c r="K1788" s="45">
        <v>0.53100000000000003</v>
      </c>
      <c r="L1788" s="52">
        <v>10310.01</v>
      </c>
      <c r="M1788" s="50" t="str">
        <f t="shared" si="27"/>
        <v>Abaixo do limite</v>
      </c>
    </row>
    <row r="1789" spans="3:13" x14ac:dyDescent="0.25">
      <c r="C1789" s="44">
        <v>0.627</v>
      </c>
      <c r="D1789" s="44">
        <v>9967.19</v>
      </c>
      <c r="K1789" s="44">
        <v>0.69</v>
      </c>
      <c r="L1789" s="51">
        <v>10310.74</v>
      </c>
      <c r="M1789" s="50" t="str">
        <f t="shared" si="27"/>
        <v>Abaixo do limite</v>
      </c>
    </row>
    <row r="1790" spans="3:13" x14ac:dyDescent="0.25">
      <c r="C1790" s="45">
        <v>0.59799999999999998</v>
      </c>
      <c r="D1790" s="45">
        <v>12208.76</v>
      </c>
      <c r="K1790" s="45">
        <v>0.68300000000000005</v>
      </c>
      <c r="L1790" s="52">
        <v>10318.540000000001</v>
      </c>
      <c r="M1790" s="50" t="str">
        <f t="shared" si="27"/>
        <v>Abaixo do limite</v>
      </c>
    </row>
    <row r="1791" spans="3:13" x14ac:dyDescent="0.25">
      <c r="C1791" s="44">
        <v>0.54100000000000004</v>
      </c>
      <c r="D1791" s="44">
        <v>6015.2</v>
      </c>
      <c r="K1791" s="44">
        <v>0.52900000000000003</v>
      </c>
      <c r="L1791" s="51">
        <v>10320.44</v>
      </c>
      <c r="M1791" s="50" t="str">
        <f t="shared" si="27"/>
        <v>Abaixo do limite</v>
      </c>
    </row>
    <row r="1792" spans="3:13" x14ac:dyDescent="0.25">
      <c r="C1792" s="45">
        <v>0.57299999999999995</v>
      </c>
      <c r="D1792" s="45">
        <v>6210.54</v>
      </c>
      <c r="K1792" s="44">
        <v>0.52300000000000002</v>
      </c>
      <c r="L1792" s="51">
        <v>10321.25</v>
      </c>
      <c r="M1792" s="50" t="str">
        <f t="shared" si="27"/>
        <v>Abaixo do limite</v>
      </c>
    </row>
    <row r="1793" spans="3:13" x14ac:dyDescent="0.25">
      <c r="C1793" s="44">
        <v>0.53400000000000003</v>
      </c>
      <c r="D1793" s="44">
        <v>7213.56</v>
      </c>
      <c r="K1793" s="44">
        <v>0.56599999999999995</v>
      </c>
      <c r="L1793" s="51">
        <v>10323.92</v>
      </c>
      <c r="M1793" s="50" t="str">
        <f t="shared" si="27"/>
        <v>Abaixo do limite</v>
      </c>
    </row>
    <row r="1794" spans="3:13" x14ac:dyDescent="0.25">
      <c r="C1794" s="45">
        <v>0.755</v>
      </c>
      <c r="D1794" s="45">
        <v>58818.79</v>
      </c>
      <c r="K1794" s="44">
        <v>0.61299999999999999</v>
      </c>
      <c r="L1794" s="51">
        <v>10327.06</v>
      </c>
      <c r="M1794" s="50" t="str">
        <f t="shared" si="27"/>
        <v>Abaixo do limite</v>
      </c>
    </row>
    <row r="1795" spans="3:13" x14ac:dyDescent="0.25">
      <c r="C1795" s="44">
        <v>0.57399999999999995</v>
      </c>
      <c r="D1795" s="44">
        <v>8785.18</v>
      </c>
      <c r="K1795" s="45">
        <v>0.69399999999999995</v>
      </c>
      <c r="L1795" s="52">
        <v>10330</v>
      </c>
      <c r="M1795" s="50" t="str">
        <f t="shared" si="27"/>
        <v>Abaixo do limite</v>
      </c>
    </row>
    <row r="1796" spans="3:13" x14ac:dyDescent="0.25">
      <c r="C1796" s="45">
        <v>0.68200000000000005</v>
      </c>
      <c r="D1796" s="45">
        <v>14996.48</v>
      </c>
      <c r="K1796" s="44">
        <v>0.58599999999999997</v>
      </c>
      <c r="L1796" s="51">
        <v>10330.85</v>
      </c>
      <c r="M1796" s="50" t="str">
        <f t="shared" si="27"/>
        <v>Abaixo do limite</v>
      </c>
    </row>
    <row r="1797" spans="3:13" x14ac:dyDescent="0.25">
      <c r="C1797" s="44">
        <v>0.55500000000000005</v>
      </c>
      <c r="D1797" s="44">
        <v>16509.59</v>
      </c>
      <c r="K1797" s="45">
        <v>0.56200000000000006</v>
      </c>
      <c r="L1797" s="52">
        <v>10345.64</v>
      </c>
      <c r="M1797" s="50" t="str">
        <f t="shared" si="27"/>
        <v>Abaixo do limite</v>
      </c>
    </row>
    <row r="1798" spans="3:13" x14ac:dyDescent="0.25">
      <c r="C1798" s="45">
        <v>0.71099999999999997</v>
      </c>
      <c r="D1798" s="45">
        <v>28179.360000000001</v>
      </c>
      <c r="K1798" s="44">
        <v>0.59799999999999998</v>
      </c>
      <c r="L1798" s="51">
        <v>10348.11</v>
      </c>
      <c r="M1798" s="50" t="str">
        <f t="shared" si="27"/>
        <v>Abaixo do limite</v>
      </c>
    </row>
    <row r="1799" spans="3:13" x14ac:dyDescent="0.25">
      <c r="C1799" s="44">
        <v>0.72299999999999998</v>
      </c>
      <c r="D1799" s="44">
        <v>19249.259999999998</v>
      </c>
      <c r="K1799" s="45">
        <v>0.54600000000000004</v>
      </c>
      <c r="L1799" s="52">
        <v>10362.34</v>
      </c>
      <c r="M1799" s="50" t="str">
        <f t="shared" si="27"/>
        <v>Abaixo do limite</v>
      </c>
    </row>
    <row r="1800" spans="3:13" x14ac:dyDescent="0.25">
      <c r="C1800" s="45">
        <v>0.59199999999999997</v>
      </c>
      <c r="D1800" s="45">
        <v>9637.23</v>
      </c>
      <c r="K1800" s="44">
        <v>0.625</v>
      </c>
      <c r="L1800" s="51">
        <v>10367.77</v>
      </c>
      <c r="M1800" s="50" t="str">
        <f t="shared" si="27"/>
        <v>Abaixo do limite</v>
      </c>
    </row>
    <row r="1801" spans="3:13" x14ac:dyDescent="0.25">
      <c r="C1801" s="44">
        <v>0.59199999999999997</v>
      </c>
      <c r="D1801" s="44">
        <v>23377.9</v>
      </c>
      <c r="K1801" s="44">
        <v>0.59899999999999998</v>
      </c>
      <c r="L1801" s="51">
        <v>10377.950000000001</v>
      </c>
      <c r="M1801" s="50" t="str">
        <f t="shared" si="27"/>
        <v>Abaixo do limite</v>
      </c>
    </row>
    <row r="1802" spans="3:13" x14ac:dyDescent="0.25">
      <c r="C1802" s="45">
        <v>0.56599999999999995</v>
      </c>
      <c r="D1802" s="45">
        <v>7869.62</v>
      </c>
      <c r="K1802" s="44">
        <v>0.61899999999999999</v>
      </c>
      <c r="L1802" s="51">
        <v>10380.69</v>
      </c>
      <c r="M1802" s="50" t="str">
        <f t="shared" si="27"/>
        <v>Abaixo do limite</v>
      </c>
    </row>
    <row r="1803" spans="3:13" x14ac:dyDescent="0.25">
      <c r="C1803" s="44">
        <v>0.68500000000000005</v>
      </c>
      <c r="D1803" s="44">
        <v>15959.36</v>
      </c>
      <c r="K1803" s="45">
        <v>0.61599999999999999</v>
      </c>
      <c r="L1803" s="52">
        <v>10384.27</v>
      </c>
      <c r="M1803" s="50" t="str">
        <f t="shared" si="27"/>
        <v>Abaixo do limite</v>
      </c>
    </row>
    <row r="1804" spans="3:13" x14ac:dyDescent="0.25">
      <c r="C1804" s="45">
        <v>0.60199999999999998</v>
      </c>
      <c r="D1804" s="45">
        <v>8902.44</v>
      </c>
      <c r="K1804" s="44">
        <v>0.67700000000000005</v>
      </c>
      <c r="L1804" s="51">
        <v>10387.700000000001</v>
      </c>
      <c r="M1804" s="50" t="str">
        <f t="shared" si="27"/>
        <v>Abaixo do limite</v>
      </c>
    </row>
    <row r="1805" spans="3:13" x14ac:dyDescent="0.25">
      <c r="C1805" s="44">
        <v>0.68400000000000005</v>
      </c>
      <c r="D1805" s="44">
        <v>26300.79</v>
      </c>
      <c r="K1805" s="45">
        <v>0.623</v>
      </c>
      <c r="L1805" s="52">
        <v>10388.469999999999</v>
      </c>
      <c r="M1805" s="50" t="str">
        <f t="shared" si="27"/>
        <v>Abaixo do limite</v>
      </c>
    </row>
    <row r="1806" spans="3:13" x14ac:dyDescent="0.25">
      <c r="C1806" s="45">
        <v>0.68899999999999995</v>
      </c>
      <c r="D1806" s="45">
        <v>25448.6</v>
      </c>
      <c r="K1806" s="44">
        <v>0.61599999999999999</v>
      </c>
      <c r="L1806" s="51">
        <v>10390.549999999999</v>
      </c>
      <c r="M1806" s="50" t="str">
        <f t="shared" si="27"/>
        <v>Abaixo do limite</v>
      </c>
    </row>
    <row r="1807" spans="3:13" x14ac:dyDescent="0.25">
      <c r="C1807" s="44">
        <v>0.6</v>
      </c>
      <c r="D1807" s="44">
        <v>27173.83</v>
      </c>
      <c r="K1807" s="45">
        <v>0.55400000000000005</v>
      </c>
      <c r="L1807" s="52">
        <v>10390.77</v>
      </c>
      <c r="M1807" s="50" t="str">
        <f t="shared" si="27"/>
        <v>Abaixo do limite</v>
      </c>
    </row>
    <row r="1808" spans="3:13" x14ac:dyDescent="0.25">
      <c r="C1808" s="45">
        <v>0.57399999999999995</v>
      </c>
      <c r="D1808" s="45">
        <v>7198.74</v>
      </c>
      <c r="K1808" s="44">
        <v>0.61199999999999999</v>
      </c>
      <c r="L1808" s="51">
        <v>10391.02</v>
      </c>
      <c r="M1808" s="50" t="str">
        <f t="shared" si="27"/>
        <v>Abaixo do limite</v>
      </c>
    </row>
    <row r="1809" spans="3:13" x14ac:dyDescent="0.25">
      <c r="C1809" s="44">
        <v>0.621</v>
      </c>
      <c r="D1809" s="44">
        <v>8809.6200000000008</v>
      </c>
      <c r="K1809" s="45">
        <v>0.56599999999999995</v>
      </c>
      <c r="L1809" s="52">
        <v>10397.23</v>
      </c>
      <c r="M1809" s="50" t="str">
        <f t="shared" si="27"/>
        <v>Abaixo do limite</v>
      </c>
    </row>
    <row r="1810" spans="3:13" x14ac:dyDescent="0.25">
      <c r="C1810" s="45">
        <v>0.73399999999999999</v>
      </c>
      <c r="D1810" s="45">
        <v>57177.27</v>
      </c>
      <c r="K1810" s="44">
        <v>0.51600000000000001</v>
      </c>
      <c r="L1810" s="51">
        <v>10405.02</v>
      </c>
      <c r="M1810" s="50" t="str">
        <f t="shared" si="27"/>
        <v>Abaixo do limite</v>
      </c>
    </row>
    <row r="1811" spans="3:13" x14ac:dyDescent="0.25">
      <c r="C1811" s="44">
        <v>0.72399999999999998</v>
      </c>
      <c r="D1811" s="44">
        <v>22271.24</v>
      </c>
      <c r="K1811" s="45">
        <v>0.58899999999999997</v>
      </c>
      <c r="L1811" s="52">
        <v>10414.219999999999</v>
      </c>
      <c r="M1811" s="50" t="str">
        <f t="shared" si="27"/>
        <v>Abaixo do limite</v>
      </c>
    </row>
    <row r="1812" spans="3:13" x14ac:dyDescent="0.25">
      <c r="C1812" s="45">
        <v>0.70199999999999996</v>
      </c>
      <c r="D1812" s="45">
        <v>23014.14</v>
      </c>
      <c r="K1812" s="45">
        <v>0.57399999999999995</v>
      </c>
      <c r="L1812" s="52">
        <v>10430.9</v>
      </c>
      <c r="M1812" s="50" t="str">
        <f t="shared" si="27"/>
        <v>Abaixo do limite</v>
      </c>
    </row>
    <row r="1813" spans="3:13" x14ac:dyDescent="0.25">
      <c r="C1813" s="44">
        <v>0.67500000000000004</v>
      </c>
      <c r="D1813" s="44">
        <v>12751.97</v>
      </c>
      <c r="K1813" s="44">
        <v>0.68</v>
      </c>
      <c r="L1813" s="51">
        <v>10439.31</v>
      </c>
      <c r="M1813" s="50" t="str">
        <f t="shared" si="27"/>
        <v>Abaixo do limite</v>
      </c>
    </row>
    <row r="1814" spans="3:13" x14ac:dyDescent="0.25">
      <c r="C1814" s="45">
        <v>0.67700000000000005</v>
      </c>
      <c r="D1814" s="45">
        <v>20394.47</v>
      </c>
      <c r="K1814" s="44">
        <v>0.56599999999999995</v>
      </c>
      <c r="L1814" s="51">
        <v>10448.120000000001</v>
      </c>
      <c r="M1814" s="50" t="str">
        <f t="shared" si="27"/>
        <v>Abaixo do limite</v>
      </c>
    </row>
    <row r="1815" spans="3:13" x14ac:dyDescent="0.25">
      <c r="C1815" s="44">
        <v>0.62</v>
      </c>
      <c r="D1815" s="44">
        <v>10718.9</v>
      </c>
      <c r="K1815" s="44">
        <v>0.64600000000000002</v>
      </c>
      <c r="L1815" s="51">
        <v>10449.82</v>
      </c>
      <c r="M1815" s="50" t="str">
        <f t="shared" si="27"/>
        <v>Abaixo do limite</v>
      </c>
    </row>
    <row r="1816" spans="3:13" x14ac:dyDescent="0.25">
      <c r="C1816" s="45">
        <v>0.59599999999999997</v>
      </c>
      <c r="D1816" s="45">
        <v>10052.530000000001</v>
      </c>
      <c r="K1816" s="44">
        <v>0.63700000000000001</v>
      </c>
      <c r="L1816" s="51">
        <v>10450.25</v>
      </c>
      <c r="M1816" s="50" t="str">
        <f t="shared" si="27"/>
        <v>Abaixo do limite</v>
      </c>
    </row>
    <row r="1817" spans="3:13" x14ac:dyDescent="0.25">
      <c r="C1817" s="44">
        <v>0.70199999999999996</v>
      </c>
      <c r="D1817" s="44">
        <v>19143.560000000001</v>
      </c>
      <c r="K1817" s="44">
        <v>0.57299999999999995</v>
      </c>
      <c r="L1817" s="51">
        <v>10454.84</v>
      </c>
      <c r="M1817" s="50" t="str">
        <f t="shared" si="27"/>
        <v>Abaixo do limite</v>
      </c>
    </row>
    <row r="1818" spans="3:13" x14ac:dyDescent="0.25">
      <c r="C1818" s="45">
        <v>0.68</v>
      </c>
      <c r="D1818" s="45">
        <v>17542.650000000001</v>
      </c>
      <c r="K1818" s="45">
        <v>0.623</v>
      </c>
      <c r="L1818" s="52">
        <v>10460.83</v>
      </c>
      <c r="M1818" s="50" t="str">
        <f t="shared" si="27"/>
        <v>Abaixo do limite</v>
      </c>
    </row>
    <row r="1819" spans="3:13" x14ac:dyDescent="0.25">
      <c r="C1819" s="44">
        <v>0.623</v>
      </c>
      <c r="D1819" s="44">
        <v>7453.19</v>
      </c>
      <c r="K1819" s="44">
        <v>0.66</v>
      </c>
      <c r="L1819" s="51">
        <v>10463.530000000001</v>
      </c>
      <c r="M1819" s="50" t="str">
        <f t="shared" si="27"/>
        <v>Abaixo do limite</v>
      </c>
    </row>
    <row r="1820" spans="3:13" x14ac:dyDescent="0.25">
      <c r="C1820" s="45">
        <v>0.67200000000000004</v>
      </c>
      <c r="D1820" s="45">
        <v>19338.22</v>
      </c>
      <c r="K1820" s="45">
        <v>0.68300000000000005</v>
      </c>
      <c r="L1820" s="52">
        <v>10463.61</v>
      </c>
      <c r="M1820" s="50" t="str">
        <f t="shared" si="27"/>
        <v>Abaixo do limite</v>
      </c>
    </row>
    <row r="1821" spans="3:13" x14ac:dyDescent="0.25">
      <c r="C1821" s="44">
        <v>0.74399999999999999</v>
      </c>
      <c r="D1821" s="44">
        <v>26362.59</v>
      </c>
      <c r="K1821" s="44">
        <v>0.623</v>
      </c>
      <c r="L1821" s="51">
        <v>10467.89</v>
      </c>
      <c r="M1821" s="50" t="str">
        <f t="shared" si="27"/>
        <v>Abaixo do limite</v>
      </c>
    </row>
    <row r="1822" spans="3:13" x14ac:dyDescent="0.25">
      <c r="C1822" s="45">
        <v>0.52600000000000002</v>
      </c>
      <c r="D1822" s="45">
        <v>6602.92</v>
      </c>
      <c r="K1822" s="44">
        <v>0.54800000000000004</v>
      </c>
      <c r="L1822" s="51">
        <v>10469.82</v>
      </c>
      <c r="M1822" s="50" t="str">
        <f t="shared" si="27"/>
        <v>Abaixo do limite</v>
      </c>
    </row>
    <row r="1823" spans="3:13" x14ac:dyDescent="0.25">
      <c r="C1823" s="44">
        <v>0.73799999999999999</v>
      </c>
      <c r="D1823" s="44">
        <v>33334.01</v>
      </c>
      <c r="K1823" s="45">
        <v>0.59599999999999997</v>
      </c>
      <c r="L1823" s="52">
        <v>10474.27</v>
      </c>
      <c r="M1823" s="50" t="str">
        <f t="shared" ref="M1823:M1886" si="28">IF(L1823&lt;$L$29,"Abaixo do limite","")</f>
        <v>Abaixo do limite</v>
      </c>
    </row>
    <row r="1824" spans="3:13" x14ac:dyDescent="0.25">
      <c r="C1824" s="45">
        <v>0.64200000000000002</v>
      </c>
      <c r="D1824" s="45">
        <v>18190.8</v>
      </c>
      <c r="K1824" s="44">
        <v>0.61099999999999999</v>
      </c>
      <c r="L1824" s="51">
        <v>10474.76</v>
      </c>
      <c r="M1824" s="50" t="str">
        <f t="shared" si="28"/>
        <v>Abaixo do limite</v>
      </c>
    </row>
    <row r="1825" spans="3:13" x14ac:dyDescent="0.25">
      <c r="C1825" s="44">
        <v>0.71</v>
      </c>
      <c r="D1825" s="44">
        <v>18312.439999999999</v>
      </c>
      <c r="K1825" s="44">
        <v>0.52700000000000002</v>
      </c>
      <c r="L1825" s="51">
        <v>10476.780000000001</v>
      </c>
      <c r="M1825" s="50" t="str">
        <f t="shared" si="28"/>
        <v>Abaixo do limite</v>
      </c>
    </row>
    <row r="1826" spans="3:13" x14ac:dyDescent="0.25">
      <c r="C1826" s="45">
        <v>0.69799999999999995</v>
      </c>
      <c r="D1826" s="45">
        <v>38103.199999999997</v>
      </c>
      <c r="K1826" s="44">
        <v>0.61799999999999999</v>
      </c>
      <c r="L1826" s="51">
        <v>10478.5</v>
      </c>
      <c r="M1826" s="50" t="str">
        <f t="shared" si="28"/>
        <v>Abaixo do limite</v>
      </c>
    </row>
    <row r="1827" spans="3:13" x14ac:dyDescent="0.25">
      <c r="C1827" s="44">
        <v>0.56499999999999995</v>
      </c>
      <c r="D1827" s="44">
        <v>8318.56</v>
      </c>
      <c r="K1827" s="44">
        <v>0.57099999999999995</v>
      </c>
      <c r="L1827" s="51">
        <v>10481.85</v>
      </c>
      <c r="M1827" s="50" t="str">
        <f t="shared" si="28"/>
        <v>Abaixo do limite</v>
      </c>
    </row>
    <row r="1828" spans="3:13" x14ac:dyDescent="0.25">
      <c r="C1828" s="45">
        <v>0.72499999999999998</v>
      </c>
      <c r="D1828" s="45">
        <v>25990.55</v>
      </c>
      <c r="K1828" s="44">
        <v>0.59299999999999997</v>
      </c>
      <c r="L1828" s="51">
        <v>10484.200000000001</v>
      </c>
      <c r="M1828" s="50" t="str">
        <f t="shared" si="28"/>
        <v>Abaixo do limite</v>
      </c>
    </row>
    <row r="1829" spans="3:13" x14ac:dyDescent="0.25">
      <c r="C1829" s="44">
        <v>0.68899999999999995</v>
      </c>
      <c r="D1829" s="44">
        <v>33865.26</v>
      </c>
      <c r="K1829" s="45">
        <v>0.56399999999999995</v>
      </c>
      <c r="L1829" s="52">
        <v>10484.27</v>
      </c>
      <c r="M1829" s="50" t="str">
        <f t="shared" si="28"/>
        <v>Abaixo do limite</v>
      </c>
    </row>
    <row r="1830" spans="3:13" x14ac:dyDescent="0.25">
      <c r="C1830" s="45">
        <v>0.67700000000000005</v>
      </c>
      <c r="D1830" s="45">
        <v>25825.95</v>
      </c>
      <c r="K1830" s="44">
        <v>0.60799999999999998</v>
      </c>
      <c r="L1830" s="51">
        <v>10490.71</v>
      </c>
      <c r="M1830" s="50" t="str">
        <f t="shared" si="28"/>
        <v>Abaixo do limite</v>
      </c>
    </row>
    <row r="1831" spans="3:13" x14ac:dyDescent="0.25">
      <c r="C1831" s="44">
        <v>0.67900000000000005</v>
      </c>
      <c r="D1831" s="44">
        <v>17598.86</v>
      </c>
      <c r="K1831" s="44">
        <v>0.59799999999999998</v>
      </c>
      <c r="L1831" s="51">
        <v>10493.97</v>
      </c>
      <c r="M1831" s="50" t="str">
        <f t="shared" si="28"/>
        <v>Abaixo do limite</v>
      </c>
    </row>
    <row r="1832" spans="3:13" x14ac:dyDescent="0.25">
      <c r="C1832" s="45">
        <v>0.57999999999999996</v>
      </c>
      <c r="D1832" s="45">
        <v>8859.52</v>
      </c>
      <c r="K1832" s="44">
        <v>0.57299999999999995</v>
      </c>
      <c r="L1832" s="51">
        <v>10498.68</v>
      </c>
      <c r="M1832" s="50" t="str">
        <f t="shared" si="28"/>
        <v>Abaixo do limite</v>
      </c>
    </row>
    <row r="1833" spans="3:13" x14ac:dyDescent="0.25">
      <c r="C1833" s="44">
        <v>0.71599999999999997</v>
      </c>
      <c r="D1833" s="44">
        <v>21331.37</v>
      </c>
      <c r="K1833" s="45">
        <v>0.54100000000000004</v>
      </c>
      <c r="L1833" s="52">
        <v>10499.65</v>
      </c>
      <c r="M1833" s="50" t="str">
        <f t="shared" si="28"/>
        <v>Abaixo do limite</v>
      </c>
    </row>
    <row r="1834" spans="3:13" x14ac:dyDescent="0.25">
      <c r="C1834" s="45">
        <v>0.55000000000000004</v>
      </c>
      <c r="D1834" s="45">
        <v>20524.38</v>
      </c>
      <c r="K1834" s="45">
        <v>0.623</v>
      </c>
      <c r="L1834" s="52">
        <v>10501.6</v>
      </c>
      <c r="M1834" s="50" t="str">
        <f t="shared" si="28"/>
        <v>Abaixo do limite</v>
      </c>
    </row>
    <row r="1835" spans="3:13" x14ac:dyDescent="0.25">
      <c r="C1835" s="44">
        <v>0.59</v>
      </c>
      <c r="D1835" s="44">
        <v>9263.9599999999991</v>
      </c>
      <c r="K1835" s="45">
        <v>0.51800000000000002</v>
      </c>
      <c r="L1835" s="52">
        <v>10508.27</v>
      </c>
      <c r="M1835" s="50" t="str">
        <f t="shared" si="28"/>
        <v>Abaixo do limite</v>
      </c>
    </row>
    <row r="1836" spans="3:13" x14ac:dyDescent="0.25">
      <c r="C1836" s="45">
        <v>0.58299999999999996</v>
      </c>
      <c r="D1836" s="45">
        <v>8711.6200000000008</v>
      </c>
      <c r="K1836" s="45">
        <v>0.56200000000000006</v>
      </c>
      <c r="L1836" s="52">
        <v>10511.93</v>
      </c>
      <c r="M1836" s="50" t="str">
        <f t="shared" si="28"/>
        <v>Abaixo do limite</v>
      </c>
    </row>
    <row r="1837" spans="3:13" x14ac:dyDescent="0.25">
      <c r="C1837" s="44">
        <v>0.71899999999999997</v>
      </c>
      <c r="D1837" s="44">
        <v>34197.129999999997</v>
      </c>
      <c r="K1837" s="44">
        <v>0.503</v>
      </c>
      <c r="L1837" s="51">
        <v>10514.54</v>
      </c>
      <c r="M1837" s="50" t="str">
        <f t="shared" si="28"/>
        <v>Abaixo do limite</v>
      </c>
    </row>
    <row r="1838" spans="3:13" x14ac:dyDescent="0.25">
      <c r="C1838" s="45">
        <v>0.70099999999999996</v>
      </c>
      <c r="D1838" s="45">
        <v>28967.51</v>
      </c>
      <c r="K1838" s="44">
        <v>0.628</v>
      </c>
      <c r="L1838" s="51">
        <v>10514.59</v>
      </c>
      <c r="M1838" s="50" t="str">
        <f t="shared" si="28"/>
        <v>Abaixo do limite</v>
      </c>
    </row>
    <row r="1839" spans="3:13" x14ac:dyDescent="0.25">
      <c r="C1839" s="44">
        <v>0.69299999999999995</v>
      </c>
      <c r="D1839" s="44">
        <v>47749.58</v>
      </c>
      <c r="K1839" s="45">
        <v>0.69399999999999995</v>
      </c>
      <c r="L1839" s="52">
        <v>10517.16</v>
      </c>
      <c r="M1839" s="50" t="str">
        <f t="shared" si="28"/>
        <v>Abaixo do limite</v>
      </c>
    </row>
    <row r="1840" spans="3:13" x14ac:dyDescent="0.25">
      <c r="C1840" s="45">
        <v>0.438</v>
      </c>
      <c r="D1840" s="45">
        <v>6887.79</v>
      </c>
      <c r="K1840" s="45">
        <v>0.63100000000000001</v>
      </c>
      <c r="L1840" s="52">
        <v>10517.49</v>
      </c>
      <c r="M1840" s="50" t="str">
        <f t="shared" si="28"/>
        <v>Abaixo do limite</v>
      </c>
    </row>
    <row r="1841" spans="3:13" x14ac:dyDescent="0.25">
      <c r="C1841" s="44">
        <v>0.54500000000000004</v>
      </c>
      <c r="D1841" s="44">
        <v>6505.2</v>
      </c>
      <c r="K1841" s="44">
        <v>0.59599999999999997</v>
      </c>
      <c r="L1841" s="51">
        <v>10518.26</v>
      </c>
      <c r="M1841" s="50" t="str">
        <f t="shared" si="28"/>
        <v>Abaixo do limite</v>
      </c>
    </row>
    <row r="1842" spans="3:13" x14ac:dyDescent="0.25">
      <c r="C1842" s="45">
        <v>0.51500000000000001</v>
      </c>
      <c r="D1842" s="45">
        <v>6543.75</v>
      </c>
      <c r="K1842" s="44">
        <v>0.61099999999999999</v>
      </c>
      <c r="L1842" s="51">
        <v>10521.12</v>
      </c>
      <c r="M1842" s="50" t="str">
        <f t="shared" si="28"/>
        <v>Abaixo do limite</v>
      </c>
    </row>
    <row r="1843" spans="3:13" x14ac:dyDescent="0.25">
      <c r="C1843" s="44">
        <v>0.66700000000000004</v>
      </c>
      <c r="D1843" s="44">
        <v>16225.81</v>
      </c>
      <c r="K1843" s="44">
        <v>0.57499999999999996</v>
      </c>
      <c r="L1843" s="51">
        <v>10523.18</v>
      </c>
      <c r="M1843" s="50" t="str">
        <f t="shared" si="28"/>
        <v>Abaixo do limite</v>
      </c>
    </row>
    <row r="1844" spans="3:13" x14ac:dyDescent="0.25">
      <c r="C1844" s="45">
        <v>0.69499999999999995</v>
      </c>
      <c r="D1844" s="45">
        <v>98109.15</v>
      </c>
      <c r="K1844" s="44">
        <v>0.57799999999999996</v>
      </c>
      <c r="L1844" s="51">
        <v>10523.94</v>
      </c>
      <c r="M1844" s="50" t="str">
        <f t="shared" si="28"/>
        <v>Abaixo do limite</v>
      </c>
    </row>
    <row r="1845" spans="3:13" x14ac:dyDescent="0.25">
      <c r="C1845" s="44">
        <v>0.65</v>
      </c>
      <c r="D1845" s="44">
        <v>23186.59</v>
      </c>
      <c r="K1845" s="45">
        <v>0.68500000000000005</v>
      </c>
      <c r="L1845" s="52">
        <v>10524.72</v>
      </c>
      <c r="M1845" s="50" t="str">
        <f t="shared" si="28"/>
        <v>Abaixo do limite</v>
      </c>
    </row>
    <row r="1846" spans="3:13" x14ac:dyDescent="0.25">
      <c r="C1846" s="45">
        <v>0.46500000000000002</v>
      </c>
      <c r="D1846" s="45">
        <v>5611.29</v>
      </c>
      <c r="K1846" s="45">
        <v>0.51700000000000002</v>
      </c>
      <c r="L1846" s="52">
        <v>10529.89</v>
      </c>
      <c r="M1846" s="50" t="str">
        <f t="shared" si="28"/>
        <v>Abaixo do limite</v>
      </c>
    </row>
    <row r="1847" spans="3:13" x14ac:dyDescent="0.25">
      <c r="C1847" s="44">
        <v>0.70799999999999996</v>
      </c>
      <c r="D1847" s="44">
        <v>30301.78</v>
      </c>
      <c r="K1847" s="44">
        <v>0.57899999999999996</v>
      </c>
      <c r="L1847" s="51">
        <v>10532.07</v>
      </c>
      <c r="M1847" s="50" t="str">
        <f t="shared" si="28"/>
        <v>Abaixo do limite</v>
      </c>
    </row>
    <row r="1848" spans="3:13" x14ac:dyDescent="0.25">
      <c r="C1848" s="45">
        <v>0.72299999999999998</v>
      </c>
      <c r="D1848" s="45">
        <v>21484.13</v>
      </c>
      <c r="K1848" s="45">
        <v>0.60399999999999998</v>
      </c>
      <c r="L1848" s="52">
        <v>10533.41</v>
      </c>
      <c r="M1848" s="50" t="str">
        <f t="shared" si="28"/>
        <v>Abaixo do limite</v>
      </c>
    </row>
    <row r="1849" spans="3:13" x14ac:dyDescent="0.25">
      <c r="C1849" s="44">
        <v>0.63300000000000001</v>
      </c>
      <c r="D1849" s="44">
        <v>22889.34</v>
      </c>
      <c r="K1849" s="45">
        <v>0.55900000000000005</v>
      </c>
      <c r="L1849" s="52">
        <v>10544.48</v>
      </c>
      <c r="M1849" s="50" t="str">
        <f t="shared" si="28"/>
        <v>Abaixo do limite</v>
      </c>
    </row>
    <row r="1850" spans="3:13" x14ac:dyDescent="0.25">
      <c r="C1850" s="45">
        <v>0.66400000000000003</v>
      </c>
      <c r="D1850" s="45">
        <v>10971.88</v>
      </c>
      <c r="K1850" s="44">
        <v>0.54600000000000004</v>
      </c>
      <c r="L1850" s="51">
        <v>10546.2</v>
      </c>
      <c r="M1850" s="50" t="str">
        <f t="shared" si="28"/>
        <v>Abaixo do limite</v>
      </c>
    </row>
    <row r="1851" spans="3:13" x14ac:dyDescent="0.25">
      <c r="C1851" s="44">
        <v>0.60699999999999998</v>
      </c>
      <c r="D1851" s="44">
        <v>13618.27</v>
      </c>
      <c r="K1851" s="45">
        <v>0.59199999999999997</v>
      </c>
      <c r="L1851" s="52">
        <v>10548.82</v>
      </c>
      <c r="M1851" s="50" t="str">
        <f t="shared" si="28"/>
        <v>Abaixo do limite</v>
      </c>
    </row>
    <row r="1852" spans="3:13" x14ac:dyDescent="0.25">
      <c r="C1852" s="45">
        <v>0.55000000000000004</v>
      </c>
      <c r="D1852" s="45">
        <v>12215.12</v>
      </c>
      <c r="K1852" s="44">
        <v>0.56599999999999995</v>
      </c>
      <c r="L1852" s="51">
        <v>10553.68</v>
      </c>
      <c r="M1852" s="50" t="str">
        <f t="shared" si="28"/>
        <v>Abaixo do limite</v>
      </c>
    </row>
    <row r="1853" spans="3:13" x14ac:dyDescent="0.25">
      <c r="C1853" s="44">
        <v>0.69</v>
      </c>
      <c r="D1853" s="44">
        <v>41228.74</v>
      </c>
      <c r="K1853" s="45">
        <v>0.65400000000000003</v>
      </c>
      <c r="L1853" s="52">
        <v>10561.06</v>
      </c>
      <c r="M1853" s="50" t="str">
        <f t="shared" si="28"/>
        <v>Abaixo do limite</v>
      </c>
    </row>
    <row r="1854" spans="3:13" x14ac:dyDescent="0.25">
      <c r="C1854" s="45">
        <v>0.56299999999999994</v>
      </c>
      <c r="D1854" s="45">
        <v>11784.93</v>
      </c>
      <c r="K1854" s="44">
        <v>0.56299999999999994</v>
      </c>
      <c r="L1854" s="51">
        <v>10561.14</v>
      </c>
      <c r="M1854" s="50" t="str">
        <f t="shared" si="28"/>
        <v>Abaixo do limite</v>
      </c>
    </row>
    <row r="1855" spans="3:13" x14ac:dyDescent="0.25">
      <c r="C1855" s="44">
        <v>0.53100000000000003</v>
      </c>
      <c r="D1855" s="44">
        <v>6283.71</v>
      </c>
      <c r="K1855" s="45">
        <v>0.56999999999999995</v>
      </c>
      <c r="L1855" s="52">
        <v>10561.69</v>
      </c>
      <c r="M1855" s="50" t="str">
        <f t="shared" si="28"/>
        <v>Abaixo do limite</v>
      </c>
    </row>
    <row r="1856" spans="3:13" x14ac:dyDescent="0.25">
      <c r="C1856" s="45">
        <v>0.67700000000000005</v>
      </c>
      <c r="D1856" s="45">
        <v>25795.29</v>
      </c>
      <c r="K1856" s="45">
        <v>0.60099999999999998</v>
      </c>
      <c r="L1856" s="52">
        <v>10562.8</v>
      </c>
      <c r="M1856" s="50" t="str">
        <f t="shared" si="28"/>
        <v>Abaixo do limite</v>
      </c>
    </row>
    <row r="1857" spans="3:13" x14ac:dyDescent="0.25">
      <c r="C1857" s="44">
        <v>0.56799999999999995</v>
      </c>
      <c r="D1857" s="44">
        <v>8004.06</v>
      </c>
      <c r="K1857" s="45">
        <v>0.71099999999999997</v>
      </c>
      <c r="L1857" s="52">
        <v>10564.93</v>
      </c>
      <c r="M1857" s="50" t="str">
        <f t="shared" si="28"/>
        <v>Abaixo do limite</v>
      </c>
    </row>
    <row r="1858" spans="3:13" x14ac:dyDescent="0.25">
      <c r="C1858" s="45">
        <v>0.65100000000000002</v>
      </c>
      <c r="D1858" s="45">
        <v>28053.09</v>
      </c>
      <c r="K1858" s="45">
        <v>0.624</v>
      </c>
      <c r="L1858" s="52">
        <v>10567.85</v>
      </c>
      <c r="M1858" s="50" t="str">
        <f t="shared" si="28"/>
        <v>Abaixo do limite</v>
      </c>
    </row>
    <row r="1859" spans="3:13" x14ac:dyDescent="0.25">
      <c r="C1859" s="44">
        <v>0.746</v>
      </c>
      <c r="D1859" s="44">
        <v>19354.599999999999</v>
      </c>
      <c r="K1859" s="45">
        <v>0.64200000000000002</v>
      </c>
      <c r="L1859" s="52">
        <v>10585.94</v>
      </c>
      <c r="M1859" s="50" t="str">
        <f t="shared" si="28"/>
        <v>Abaixo do limite</v>
      </c>
    </row>
    <row r="1860" spans="3:13" x14ac:dyDescent="0.25">
      <c r="C1860" s="45">
        <v>0.57899999999999996</v>
      </c>
      <c r="D1860" s="45">
        <v>10798.17</v>
      </c>
      <c r="K1860" s="44">
        <v>0.56299999999999994</v>
      </c>
      <c r="L1860" s="51">
        <v>10588.92</v>
      </c>
      <c r="M1860" s="50" t="str">
        <f t="shared" si="28"/>
        <v>Abaixo do limite</v>
      </c>
    </row>
    <row r="1861" spans="3:13" x14ac:dyDescent="0.25">
      <c r="C1861" s="44">
        <v>0.53600000000000003</v>
      </c>
      <c r="D1861" s="44">
        <v>6260.45</v>
      </c>
      <c r="K1861" s="44">
        <v>0.58799999999999997</v>
      </c>
      <c r="L1861" s="51">
        <v>10589.35</v>
      </c>
      <c r="M1861" s="50" t="str">
        <f t="shared" si="28"/>
        <v>Abaixo do limite</v>
      </c>
    </row>
    <row r="1862" spans="3:13" x14ac:dyDescent="0.25">
      <c r="C1862" s="45">
        <v>0.54100000000000004</v>
      </c>
      <c r="D1862" s="45">
        <v>5861.52</v>
      </c>
      <c r="K1862" s="45">
        <v>0.59199999999999997</v>
      </c>
      <c r="L1862" s="52">
        <v>10594.79</v>
      </c>
      <c r="M1862" s="50" t="str">
        <f t="shared" si="28"/>
        <v>Abaixo do limite</v>
      </c>
    </row>
    <row r="1863" spans="3:13" x14ac:dyDescent="0.25">
      <c r="C1863" s="44">
        <v>0.47499999999999998</v>
      </c>
      <c r="D1863" s="44">
        <v>5079.1099999999997</v>
      </c>
      <c r="K1863" s="45">
        <v>0.61399999999999999</v>
      </c>
      <c r="L1863" s="52">
        <v>10596.36</v>
      </c>
      <c r="M1863" s="50" t="str">
        <f t="shared" si="28"/>
        <v>Abaixo do limite</v>
      </c>
    </row>
    <row r="1864" spans="3:13" x14ac:dyDescent="0.25">
      <c r="C1864" s="45">
        <v>0.68300000000000005</v>
      </c>
      <c r="D1864" s="45">
        <v>27473.67</v>
      </c>
      <c r="K1864" s="44">
        <v>0.52900000000000003</v>
      </c>
      <c r="L1864" s="51">
        <v>10599.14</v>
      </c>
      <c r="M1864" s="50" t="str">
        <f t="shared" si="28"/>
        <v>Abaixo do limite</v>
      </c>
    </row>
    <row r="1865" spans="3:13" x14ac:dyDescent="0.25">
      <c r="C1865" s="44">
        <v>0.61099999999999999</v>
      </c>
      <c r="D1865" s="44">
        <v>11573.86</v>
      </c>
      <c r="K1865" s="44">
        <v>0.59199999999999997</v>
      </c>
      <c r="L1865" s="51">
        <v>10601.65</v>
      </c>
      <c r="M1865" s="50" t="str">
        <f t="shared" si="28"/>
        <v>Abaixo do limite</v>
      </c>
    </row>
    <row r="1866" spans="3:13" x14ac:dyDescent="0.25">
      <c r="C1866" s="45">
        <v>0.61399999999999999</v>
      </c>
      <c r="D1866" s="45">
        <v>9798.85</v>
      </c>
      <c r="K1866" s="44">
        <v>0.60899999999999999</v>
      </c>
      <c r="L1866" s="51">
        <v>10611.57</v>
      </c>
      <c r="M1866" s="50" t="str">
        <f t="shared" si="28"/>
        <v>Abaixo do limite</v>
      </c>
    </row>
    <row r="1867" spans="3:13" x14ac:dyDescent="0.25">
      <c r="C1867" s="44">
        <v>0.56200000000000006</v>
      </c>
      <c r="D1867" s="44">
        <v>11804.5</v>
      </c>
      <c r="K1867" s="45">
        <v>0.59</v>
      </c>
      <c r="L1867" s="52">
        <v>10612.37</v>
      </c>
      <c r="M1867" s="50" t="str">
        <f t="shared" si="28"/>
        <v>Abaixo do limite</v>
      </c>
    </row>
    <row r="1868" spans="3:13" x14ac:dyDescent="0.25">
      <c r="C1868" s="45">
        <v>0.48699999999999999</v>
      </c>
      <c r="D1868" s="45">
        <v>5779.54</v>
      </c>
      <c r="K1868" s="44">
        <v>0.59399999999999997</v>
      </c>
      <c r="L1868" s="51">
        <v>10614.54</v>
      </c>
      <c r="M1868" s="50" t="str">
        <f t="shared" si="28"/>
        <v>Abaixo do limite</v>
      </c>
    </row>
    <row r="1869" spans="3:13" x14ac:dyDescent="0.25">
      <c r="C1869" s="44">
        <v>0.68200000000000005</v>
      </c>
      <c r="D1869" s="44">
        <v>20375.509999999998</v>
      </c>
      <c r="K1869" s="45">
        <v>0.56899999999999995</v>
      </c>
      <c r="L1869" s="52">
        <v>10616.44</v>
      </c>
      <c r="M1869" s="50" t="str">
        <f t="shared" si="28"/>
        <v>Abaixo do limite</v>
      </c>
    </row>
    <row r="1870" spans="3:13" x14ac:dyDescent="0.25">
      <c r="C1870" s="45">
        <v>0.72299999999999998</v>
      </c>
      <c r="D1870" s="45">
        <v>19309.05</v>
      </c>
      <c r="K1870" s="44">
        <v>0.56200000000000006</v>
      </c>
      <c r="L1870" s="51">
        <v>10618.53</v>
      </c>
      <c r="M1870" s="50" t="str">
        <f t="shared" si="28"/>
        <v>Abaixo do limite</v>
      </c>
    </row>
    <row r="1871" spans="3:13" x14ac:dyDescent="0.25">
      <c r="C1871" s="44">
        <v>0.54700000000000004</v>
      </c>
      <c r="D1871" s="44">
        <v>8471.8700000000008</v>
      </c>
      <c r="K1871" s="44">
        <v>0.56299999999999994</v>
      </c>
      <c r="L1871" s="51">
        <v>10629.03</v>
      </c>
      <c r="M1871" s="50" t="str">
        <f t="shared" si="28"/>
        <v>Abaixo do limite</v>
      </c>
    </row>
    <row r="1872" spans="3:13" x14ac:dyDescent="0.25">
      <c r="C1872" s="45">
        <v>0.57099999999999995</v>
      </c>
      <c r="D1872" s="45">
        <v>5789.39</v>
      </c>
      <c r="K1872" s="45">
        <v>0.60799999999999998</v>
      </c>
      <c r="L1872" s="52">
        <v>10629.51</v>
      </c>
      <c r="M1872" s="50" t="str">
        <f t="shared" si="28"/>
        <v>Abaixo do limite</v>
      </c>
    </row>
    <row r="1873" spans="3:13" x14ac:dyDescent="0.25">
      <c r="C1873" s="44">
        <v>0.67400000000000004</v>
      </c>
      <c r="D1873" s="44">
        <v>19198.29</v>
      </c>
      <c r="K1873" s="45">
        <v>0.58499999999999996</v>
      </c>
      <c r="L1873" s="52">
        <v>10631.05</v>
      </c>
      <c r="M1873" s="50" t="str">
        <f t="shared" si="28"/>
        <v>Abaixo do limite</v>
      </c>
    </row>
    <row r="1874" spans="3:13" x14ac:dyDescent="0.25">
      <c r="C1874" s="45">
        <v>0.69899999999999995</v>
      </c>
      <c r="D1874" s="45">
        <v>19591.84</v>
      </c>
      <c r="K1874" s="44">
        <v>0.64500000000000002</v>
      </c>
      <c r="L1874" s="51">
        <v>10642.45</v>
      </c>
      <c r="M1874" s="50" t="str">
        <f t="shared" si="28"/>
        <v>Abaixo do limite</v>
      </c>
    </row>
    <row r="1875" spans="3:13" x14ac:dyDescent="0.25">
      <c r="C1875" s="44">
        <v>0.54100000000000004</v>
      </c>
      <c r="D1875" s="44">
        <v>8489.51</v>
      </c>
      <c r="K1875" s="45">
        <v>0.60699999999999998</v>
      </c>
      <c r="L1875" s="52">
        <v>10645.43</v>
      </c>
      <c r="M1875" s="50" t="str">
        <f t="shared" si="28"/>
        <v>Abaixo do limite</v>
      </c>
    </row>
    <row r="1876" spans="3:13" x14ac:dyDescent="0.25">
      <c r="C1876" s="45">
        <v>0.69299999999999995</v>
      </c>
      <c r="D1876" s="45">
        <v>14199</v>
      </c>
      <c r="K1876" s="45">
        <v>0.65</v>
      </c>
      <c r="L1876" s="52">
        <v>10645.56</v>
      </c>
      <c r="M1876" s="50" t="str">
        <f t="shared" si="28"/>
        <v>Abaixo do limite</v>
      </c>
    </row>
    <row r="1877" spans="3:13" x14ac:dyDescent="0.25">
      <c r="C1877" s="44">
        <v>0.65300000000000002</v>
      </c>
      <c r="D1877" s="44">
        <v>20095.740000000002</v>
      </c>
      <c r="K1877" s="45">
        <v>0.55000000000000004</v>
      </c>
      <c r="L1877" s="52">
        <v>10645.71</v>
      </c>
      <c r="M1877" s="50" t="str">
        <f t="shared" si="28"/>
        <v>Abaixo do limite</v>
      </c>
    </row>
    <row r="1878" spans="3:13" x14ac:dyDescent="0.25">
      <c r="C1878" s="45">
        <v>0.59499999999999997</v>
      </c>
      <c r="D1878" s="45">
        <v>9290.75</v>
      </c>
      <c r="K1878" s="45">
        <v>0.69699999999999995</v>
      </c>
      <c r="L1878" s="52">
        <v>10651.27</v>
      </c>
      <c r="M1878" s="50" t="str">
        <f t="shared" si="28"/>
        <v>Abaixo do limite</v>
      </c>
    </row>
    <row r="1879" spans="3:13" x14ac:dyDescent="0.25">
      <c r="C1879" s="44">
        <v>0.56499999999999995</v>
      </c>
      <c r="D1879" s="44">
        <v>9013.7800000000007</v>
      </c>
      <c r="K1879" s="44">
        <v>0.55800000000000005</v>
      </c>
      <c r="L1879" s="51">
        <v>10659.92</v>
      </c>
      <c r="M1879" s="50" t="str">
        <f t="shared" si="28"/>
        <v>Abaixo do limite</v>
      </c>
    </row>
    <row r="1880" spans="3:13" x14ac:dyDescent="0.25">
      <c r="C1880" s="45">
        <v>0.57799999999999996</v>
      </c>
      <c r="D1880" s="45">
        <v>9997.76</v>
      </c>
      <c r="K1880" s="45">
        <v>0.60499999999999998</v>
      </c>
      <c r="L1880" s="52">
        <v>10660.8</v>
      </c>
      <c r="M1880" s="50" t="str">
        <f t="shared" si="28"/>
        <v>Abaixo do limite</v>
      </c>
    </row>
    <row r="1881" spans="3:13" x14ac:dyDescent="0.25">
      <c r="C1881" s="44">
        <v>0.67</v>
      </c>
      <c r="D1881" s="44">
        <v>67238.81</v>
      </c>
      <c r="K1881" s="44">
        <v>0.624</v>
      </c>
      <c r="L1881" s="51">
        <v>10668.11</v>
      </c>
      <c r="M1881" s="50" t="str">
        <f t="shared" si="28"/>
        <v>Abaixo do limite</v>
      </c>
    </row>
    <row r="1882" spans="3:13" x14ac:dyDescent="0.25">
      <c r="C1882" s="45">
        <v>0.69399999999999995</v>
      </c>
      <c r="D1882" s="45">
        <v>18672.82</v>
      </c>
      <c r="K1882" s="45">
        <v>0.61699999999999999</v>
      </c>
      <c r="L1882" s="52">
        <v>10670.49</v>
      </c>
      <c r="M1882" s="50" t="str">
        <f t="shared" si="28"/>
        <v>Abaixo do limite</v>
      </c>
    </row>
    <row r="1883" spans="3:13" x14ac:dyDescent="0.25">
      <c r="C1883" s="44">
        <v>0.623</v>
      </c>
      <c r="D1883" s="44">
        <v>13891.23</v>
      </c>
      <c r="K1883" s="45">
        <v>0.55900000000000005</v>
      </c>
      <c r="L1883" s="52">
        <v>10671.39</v>
      </c>
      <c r="M1883" s="50" t="str">
        <f t="shared" si="28"/>
        <v>Abaixo do limite</v>
      </c>
    </row>
    <row r="1884" spans="3:13" x14ac:dyDescent="0.25">
      <c r="C1884" s="45">
        <v>0.56200000000000006</v>
      </c>
      <c r="D1884" s="45">
        <v>9267.06</v>
      </c>
      <c r="K1884" s="44">
        <v>0.68899999999999995</v>
      </c>
      <c r="L1884" s="51">
        <v>10678.89</v>
      </c>
      <c r="M1884" s="50" t="str">
        <f t="shared" si="28"/>
        <v>Abaixo do limite</v>
      </c>
    </row>
    <row r="1885" spans="3:13" x14ac:dyDescent="0.25">
      <c r="C1885" s="44">
        <v>0.69599999999999995</v>
      </c>
      <c r="D1885" s="44">
        <v>52999.97</v>
      </c>
      <c r="K1885" s="45">
        <v>0.57099999999999995</v>
      </c>
      <c r="L1885" s="52">
        <v>10684.43</v>
      </c>
      <c r="M1885" s="50" t="str">
        <f t="shared" si="28"/>
        <v>Abaixo do limite</v>
      </c>
    </row>
    <row r="1886" spans="3:13" x14ac:dyDescent="0.25">
      <c r="C1886" s="45">
        <v>0.59399999999999997</v>
      </c>
      <c r="D1886" s="45">
        <v>7066.07</v>
      </c>
      <c r="K1886" s="44">
        <v>0.70599999999999996</v>
      </c>
      <c r="L1886" s="51">
        <v>10694.22</v>
      </c>
      <c r="M1886" s="50" t="str">
        <f t="shared" si="28"/>
        <v>Abaixo do limite</v>
      </c>
    </row>
    <row r="1887" spans="3:13" x14ac:dyDescent="0.25">
      <c r="C1887" s="44">
        <v>0.71</v>
      </c>
      <c r="D1887" s="44">
        <v>15209.57</v>
      </c>
      <c r="K1887" s="44">
        <v>0.57899999999999996</v>
      </c>
      <c r="L1887" s="51">
        <v>10695.91</v>
      </c>
      <c r="M1887" s="50" t="str">
        <f t="shared" ref="M1887:M1950" si="29">IF(L1887&lt;$L$29,"Abaixo do limite","")</f>
        <v>Abaixo do limite</v>
      </c>
    </row>
    <row r="1888" spans="3:13" x14ac:dyDescent="0.25">
      <c r="C1888" s="45">
        <v>0.71399999999999997</v>
      </c>
      <c r="D1888" s="45">
        <v>65375.69</v>
      </c>
      <c r="K1888" s="45">
        <v>0.57899999999999996</v>
      </c>
      <c r="L1888" s="52">
        <v>10706.58</v>
      </c>
      <c r="M1888" s="50" t="str">
        <f t="shared" si="29"/>
        <v>Abaixo do limite</v>
      </c>
    </row>
    <row r="1889" spans="3:13" x14ac:dyDescent="0.25">
      <c r="C1889" s="44">
        <v>0.60499999999999998</v>
      </c>
      <c r="D1889" s="44">
        <v>14169</v>
      </c>
      <c r="K1889" s="44">
        <v>0.63400000000000001</v>
      </c>
      <c r="L1889" s="51">
        <v>10709.54</v>
      </c>
      <c r="M1889" s="50" t="str">
        <f t="shared" si="29"/>
        <v>Abaixo do limite</v>
      </c>
    </row>
    <row r="1890" spans="3:13" x14ac:dyDescent="0.25">
      <c r="C1890" s="45">
        <v>0.53900000000000003</v>
      </c>
      <c r="D1890" s="45">
        <v>7621.23</v>
      </c>
      <c r="K1890" s="45">
        <v>0.61499999999999999</v>
      </c>
      <c r="L1890" s="52">
        <v>10710.49</v>
      </c>
      <c r="M1890" s="50" t="str">
        <f t="shared" si="29"/>
        <v>Abaixo do limite</v>
      </c>
    </row>
    <row r="1891" spans="3:13" x14ac:dyDescent="0.25">
      <c r="C1891" s="44">
        <v>0.60899999999999999</v>
      </c>
      <c r="D1891" s="44">
        <v>11347.19</v>
      </c>
      <c r="K1891" s="45">
        <v>0.54600000000000004</v>
      </c>
      <c r="L1891" s="52">
        <v>10712.82</v>
      </c>
      <c r="M1891" s="50" t="str">
        <f t="shared" si="29"/>
        <v>Abaixo do limite</v>
      </c>
    </row>
    <row r="1892" spans="3:13" x14ac:dyDescent="0.25">
      <c r="C1892" s="45">
        <v>0.64</v>
      </c>
      <c r="D1892" s="45">
        <v>13985.07</v>
      </c>
      <c r="K1892" s="44">
        <v>0.56599999999999995</v>
      </c>
      <c r="L1892" s="51">
        <v>10715.61</v>
      </c>
      <c r="M1892" s="50" t="str">
        <f t="shared" si="29"/>
        <v>Abaixo do limite</v>
      </c>
    </row>
    <row r="1893" spans="3:13" x14ac:dyDescent="0.25">
      <c r="C1893" s="44">
        <v>0.56899999999999995</v>
      </c>
      <c r="D1893" s="44">
        <v>12217.14</v>
      </c>
      <c r="K1893" s="45">
        <v>0.57299999999999995</v>
      </c>
      <c r="L1893" s="52">
        <v>10717.43</v>
      </c>
      <c r="M1893" s="50" t="str">
        <f t="shared" si="29"/>
        <v>Abaixo do limite</v>
      </c>
    </row>
    <row r="1894" spans="3:13" x14ac:dyDescent="0.25">
      <c r="C1894" s="45">
        <v>0.66200000000000003</v>
      </c>
      <c r="D1894" s="45">
        <v>28285.75</v>
      </c>
      <c r="K1894" s="44">
        <v>0.59899999999999998</v>
      </c>
      <c r="L1894" s="51">
        <v>10718.21</v>
      </c>
      <c r="M1894" s="50" t="str">
        <f t="shared" si="29"/>
        <v>Abaixo do limite</v>
      </c>
    </row>
    <row r="1895" spans="3:13" x14ac:dyDescent="0.25">
      <c r="C1895" s="44">
        <v>0.59899999999999998</v>
      </c>
      <c r="D1895" s="44">
        <v>10377.950000000001</v>
      </c>
      <c r="K1895" s="44">
        <v>0.62</v>
      </c>
      <c r="L1895" s="51">
        <v>10718.9</v>
      </c>
      <c r="M1895" s="50" t="str">
        <f t="shared" si="29"/>
        <v>Abaixo do limite</v>
      </c>
    </row>
    <row r="1896" spans="3:13" x14ac:dyDescent="0.25">
      <c r="C1896" s="45">
        <v>0.55400000000000005</v>
      </c>
      <c r="D1896" s="45">
        <v>13647.29</v>
      </c>
      <c r="K1896" s="44">
        <v>0.439</v>
      </c>
      <c r="L1896" s="51">
        <v>10728.51</v>
      </c>
      <c r="M1896" s="50" t="str">
        <f t="shared" si="29"/>
        <v>Abaixo do limite</v>
      </c>
    </row>
    <row r="1897" spans="3:13" x14ac:dyDescent="0.25">
      <c r="C1897" s="44">
        <v>0.58799999999999997</v>
      </c>
      <c r="D1897" s="44">
        <v>7574.04</v>
      </c>
      <c r="K1897" s="45">
        <v>0.58699999999999997</v>
      </c>
      <c r="L1897" s="52">
        <v>10750.02</v>
      </c>
      <c r="M1897" s="50" t="str">
        <f t="shared" si="29"/>
        <v>Abaixo do limite</v>
      </c>
    </row>
    <row r="1898" spans="3:13" x14ac:dyDescent="0.25">
      <c r="C1898" s="45">
        <v>0.68200000000000005</v>
      </c>
      <c r="D1898" s="45">
        <v>23648.880000000001</v>
      </c>
      <c r="K1898" s="44">
        <v>0.627</v>
      </c>
      <c r="L1898" s="51">
        <v>10752.82</v>
      </c>
      <c r="M1898" s="50" t="str">
        <f t="shared" si="29"/>
        <v>Abaixo do limite</v>
      </c>
    </row>
    <row r="1899" spans="3:13" x14ac:dyDescent="0.25">
      <c r="C1899" s="44">
        <v>0.65500000000000003</v>
      </c>
      <c r="D1899" s="44">
        <v>20007.759999999998</v>
      </c>
      <c r="K1899" s="45">
        <v>0.57499999999999996</v>
      </c>
      <c r="L1899" s="52">
        <v>10759.51</v>
      </c>
      <c r="M1899" s="50" t="str">
        <f t="shared" si="29"/>
        <v>Abaixo do limite</v>
      </c>
    </row>
    <row r="1900" spans="3:13" x14ac:dyDescent="0.25">
      <c r="C1900" s="45">
        <v>0.68</v>
      </c>
      <c r="D1900" s="45">
        <v>35794.230000000003</v>
      </c>
      <c r="K1900" s="44">
        <v>0.55200000000000005</v>
      </c>
      <c r="L1900" s="51">
        <v>10760.86</v>
      </c>
      <c r="M1900" s="50" t="str">
        <f t="shared" si="29"/>
        <v>Abaixo do limite</v>
      </c>
    </row>
    <row r="1901" spans="3:13" x14ac:dyDescent="0.25">
      <c r="C1901" s="44">
        <v>0.70699999999999996</v>
      </c>
      <c r="D1901" s="44">
        <v>36120.83</v>
      </c>
      <c r="K1901" s="44">
        <v>0.65700000000000003</v>
      </c>
      <c r="L1901" s="51">
        <v>10763.95</v>
      </c>
      <c r="M1901" s="50" t="str">
        <f t="shared" si="29"/>
        <v>Abaixo do limite</v>
      </c>
    </row>
    <row r="1902" spans="3:13" x14ac:dyDescent="0.25">
      <c r="C1902" s="45">
        <v>0.64800000000000002</v>
      </c>
      <c r="D1902" s="45">
        <v>16390.599999999999</v>
      </c>
      <c r="K1902" s="45">
        <v>0.57499999999999996</v>
      </c>
      <c r="L1902" s="52">
        <v>10773.36</v>
      </c>
      <c r="M1902" s="50" t="str">
        <f t="shared" si="29"/>
        <v>Abaixo do limite</v>
      </c>
    </row>
    <row r="1903" spans="3:13" x14ac:dyDescent="0.25">
      <c r="C1903" s="44">
        <v>0.69199999999999995</v>
      </c>
      <c r="D1903" s="44">
        <v>60899.26</v>
      </c>
      <c r="K1903" s="44">
        <v>0.64900000000000002</v>
      </c>
      <c r="L1903" s="51">
        <v>10774.38</v>
      </c>
      <c r="M1903" s="50" t="str">
        <f t="shared" si="29"/>
        <v>Abaixo do limite</v>
      </c>
    </row>
    <row r="1904" spans="3:13" x14ac:dyDescent="0.25">
      <c r="C1904" s="45">
        <v>0.73599999999999999</v>
      </c>
      <c r="D1904" s="45">
        <v>104237.7</v>
      </c>
      <c r="K1904" s="44">
        <v>0.56200000000000006</v>
      </c>
      <c r="L1904" s="51">
        <v>10778.9</v>
      </c>
      <c r="M1904" s="50" t="str">
        <f t="shared" si="29"/>
        <v>Abaixo do limite</v>
      </c>
    </row>
    <row r="1905" spans="3:13" x14ac:dyDescent="0.25">
      <c r="C1905" s="44">
        <v>0.68300000000000005</v>
      </c>
      <c r="D1905" s="44">
        <v>24942.69</v>
      </c>
      <c r="K1905" s="45">
        <v>0.67300000000000004</v>
      </c>
      <c r="L1905" s="52">
        <v>10783.05</v>
      </c>
      <c r="M1905" s="50" t="str">
        <f t="shared" si="29"/>
        <v>Abaixo do limite</v>
      </c>
    </row>
    <row r="1906" spans="3:13" x14ac:dyDescent="0.25">
      <c r="C1906" s="45">
        <v>0.58199999999999996</v>
      </c>
      <c r="D1906" s="45">
        <v>9479.7900000000009</v>
      </c>
      <c r="K1906" s="44">
        <v>0.55500000000000005</v>
      </c>
      <c r="L1906" s="51">
        <v>10784.91</v>
      </c>
      <c r="M1906" s="50" t="str">
        <f t="shared" si="29"/>
        <v>Abaixo do limite</v>
      </c>
    </row>
    <row r="1907" spans="3:13" x14ac:dyDescent="0.25">
      <c r="C1907" s="44">
        <v>0.63700000000000001</v>
      </c>
      <c r="D1907" s="44">
        <v>11258.32</v>
      </c>
      <c r="K1907" s="45">
        <v>0.56599999999999995</v>
      </c>
      <c r="L1907" s="52">
        <v>10788.01</v>
      </c>
      <c r="M1907" s="50" t="str">
        <f t="shared" si="29"/>
        <v>Abaixo do limite</v>
      </c>
    </row>
    <row r="1908" spans="3:13" x14ac:dyDescent="0.25">
      <c r="C1908" s="45">
        <v>0.69</v>
      </c>
      <c r="D1908" s="45">
        <v>24252.639999999999</v>
      </c>
      <c r="K1908" s="44">
        <v>0.62</v>
      </c>
      <c r="L1908" s="51">
        <v>10793.64</v>
      </c>
      <c r="M1908" s="50" t="str">
        <f t="shared" si="29"/>
        <v>Abaixo do limite</v>
      </c>
    </row>
    <row r="1909" spans="3:13" x14ac:dyDescent="0.25">
      <c r="C1909" s="44">
        <v>0.7</v>
      </c>
      <c r="D1909" s="44">
        <v>59097.86</v>
      </c>
      <c r="K1909" s="45">
        <v>0.57999999999999996</v>
      </c>
      <c r="L1909" s="52">
        <v>10796.46</v>
      </c>
      <c r="M1909" s="50" t="str">
        <f t="shared" si="29"/>
        <v>Abaixo do limite</v>
      </c>
    </row>
    <row r="1910" spans="3:13" x14ac:dyDescent="0.25">
      <c r="C1910" s="45">
        <v>0.61899999999999999</v>
      </c>
      <c r="D1910" s="45">
        <v>12434.28</v>
      </c>
      <c r="K1910" s="45">
        <v>0.57899999999999996</v>
      </c>
      <c r="L1910" s="52">
        <v>10798.17</v>
      </c>
      <c r="M1910" s="50" t="str">
        <f t="shared" si="29"/>
        <v>Abaixo do limite</v>
      </c>
    </row>
    <row r="1911" spans="3:13" x14ac:dyDescent="0.25">
      <c r="C1911" s="44">
        <v>0.56599999999999995</v>
      </c>
      <c r="D1911" s="44">
        <v>10323.92</v>
      </c>
      <c r="K1911" s="45">
        <v>0.61</v>
      </c>
      <c r="L1911" s="52">
        <v>10800.38</v>
      </c>
      <c r="M1911" s="50" t="str">
        <f t="shared" si="29"/>
        <v>Abaixo do limite</v>
      </c>
    </row>
    <row r="1912" spans="3:13" x14ac:dyDescent="0.25">
      <c r="C1912" s="45">
        <v>0.67600000000000005</v>
      </c>
      <c r="D1912" s="45">
        <v>18183.439999999999</v>
      </c>
      <c r="K1912" s="44">
        <v>0.57399999999999995</v>
      </c>
      <c r="L1912" s="51">
        <v>10804.67</v>
      </c>
      <c r="M1912" s="50" t="str">
        <f t="shared" si="29"/>
        <v>Abaixo do limite</v>
      </c>
    </row>
    <row r="1913" spans="3:13" x14ac:dyDescent="0.25">
      <c r="C1913" s="44">
        <v>0.68799999999999994</v>
      </c>
      <c r="D1913" s="44">
        <v>19060.12</v>
      </c>
      <c r="K1913" s="44">
        <v>0.64200000000000002</v>
      </c>
      <c r="L1913" s="51">
        <v>10808.38</v>
      </c>
      <c r="M1913" s="50" t="str">
        <f t="shared" si="29"/>
        <v>Abaixo do limite</v>
      </c>
    </row>
    <row r="1914" spans="3:13" x14ac:dyDescent="0.25">
      <c r="C1914" s="45">
        <v>0.66500000000000004</v>
      </c>
      <c r="D1914" s="45">
        <v>33900.68</v>
      </c>
      <c r="K1914" s="45">
        <v>0.60199999999999998</v>
      </c>
      <c r="L1914" s="52">
        <v>10818.03</v>
      </c>
      <c r="M1914" s="50" t="str">
        <f t="shared" si="29"/>
        <v>Abaixo do limite</v>
      </c>
    </row>
    <row r="1915" spans="3:13" x14ac:dyDescent="0.25">
      <c r="C1915" s="44">
        <v>0.58499999999999996</v>
      </c>
      <c r="D1915" s="44">
        <v>8218.75</v>
      </c>
      <c r="K1915" s="45">
        <v>0.58099999999999996</v>
      </c>
      <c r="L1915" s="52">
        <v>10818.39</v>
      </c>
      <c r="M1915" s="50" t="str">
        <f t="shared" si="29"/>
        <v>Abaixo do limite</v>
      </c>
    </row>
    <row r="1916" spans="3:13" x14ac:dyDescent="0.25">
      <c r="C1916" s="45">
        <v>0.73899999999999999</v>
      </c>
      <c r="D1916" s="45">
        <v>15153.52</v>
      </c>
      <c r="K1916" s="45">
        <v>0.65900000000000003</v>
      </c>
      <c r="L1916" s="52">
        <v>10823.59</v>
      </c>
      <c r="M1916" s="50" t="str">
        <f t="shared" si="29"/>
        <v>Abaixo do limite</v>
      </c>
    </row>
    <row r="1917" spans="3:13" x14ac:dyDescent="0.25">
      <c r="C1917" s="44">
        <v>0.68</v>
      </c>
      <c r="D1917" s="44">
        <v>16231.26</v>
      </c>
      <c r="K1917" s="45">
        <v>0.60399999999999998</v>
      </c>
      <c r="L1917" s="52">
        <v>10837.63</v>
      </c>
      <c r="M1917" s="50" t="str">
        <f t="shared" si="29"/>
        <v>Abaixo do limite</v>
      </c>
    </row>
    <row r="1918" spans="3:13" x14ac:dyDescent="0.25">
      <c r="C1918" s="45">
        <v>0.66600000000000004</v>
      </c>
      <c r="D1918" s="45">
        <v>16703.47</v>
      </c>
      <c r="K1918" s="44">
        <v>0.623</v>
      </c>
      <c r="L1918" s="51">
        <v>10843.09</v>
      </c>
      <c r="M1918" s="50" t="str">
        <f t="shared" si="29"/>
        <v>Abaixo do limite</v>
      </c>
    </row>
    <row r="1919" spans="3:13" x14ac:dyDescent="0.25">
      <c r="C1919" s="44">
        <v>0.68799999999999994</v>
      </c>
      <c r="D1919" s="44">
        <v>26101.7</v>
      </c>
      <c r="K1919" s="44">
        <v>0.64500000000000002</v>
      </c>
      <c r="L1919" s="51">
        <v>10843.11</v>
      </c>
      <c r="M1919" s="50" t="str">
        <f t="shared" si="29"/>
        <v>Abaixo do limite</v>
      </c>
    </row>
    <row r="1920" spans="3:13" x14ac:dyDescent="0.25">
      <c r="C1920" s="45">
        <v>0.51</v>
      </c>
      <c r="D1920" s="45">
        <v>5340.6</v>
      </c>
      <c r="K1920" s="45">
        <v>0.55600000000000005</v>
      </c>
      <c r="L1920" s="52">
        <v>10848.54</v>
      </c>
      <c r="M1920" s="50" t="str">
        <f t="shared" si="29"/>
        <v>Abaixo do limite</v>
      </c>
    </row>
    <row r="1921" spans="3:13" x14ac:dyDescent="0.25">
      <c r="C1921" s="44">
        <v>0.68</v>
      </c>
      <c r="D1921" s="44">
        <v>17278.330000000002</v>
      </c>
      <c r="K1921" s="44">
        <v>0.61099999999999999</v>
      </c>
      <c r="L1921" s="51">
        <v>10849.37</v>
      </c>
      <c r="M1921" s="50" t="str">
        <f t="shared" si="29"/>
        <v>Abaixo do limite</v>
      </c>
    </row>
    <row r="1922" spans="3:13" x14ac:dyDescent="0.25">
      <c r="C1922" s="45">
        <v>0.55500000000000005</v>
      </c>
      <c r="D1922" s="45">
        <v>9803.5</v>
      </c>
      <c r="K1922" s="44">
        <v>0.67600000000000005</v>
      </c>
      <c r="L1922" s="51">
        <v>10864.79</v>
      </c>
      <c r="M1922" s="50" t="str">
        <f t="shared" si="29"/>
        <v>Abaixo do limite</v>
      </c>
    </row>
    <row r="1923" spans="3:13" x14ac:dyDescent="0.25">
      <c r="C1923" s="44">
        <v>0.69799999999999995</v>
      </c>
      <c r="D1923" s="44">
        <v>19978.34</v>
      </c>
      <c r="K1923" s="44">
        <v>0.66700000000000004</v>
      </c>
      <c r="L1923" s="51">
        <v>10865.17</v>
      </c>
      <c r="M1923" s="50" t="str">
        <f t="shared" si="29"/>
        <v>Abaixo do limite</v>
      </c>
    </row>
    <row r="1924" spans="3:13" x14ac:dyDescent="0.25">
      <c r="C1924" s="45">
        <v>0.63100000000000001</v>
      </c>
      <c r="D1924" s="45">
        <v>11453.54</v>
      </c>
      <c r="K1924" s="44">
        <v>0.63100000000000001</v>
      </c>
      <c r="L1924" s="51">
        <v>10865.4</v>
      </c>
      <c r="M1924" s="50" t="str">
        <f t="shared" si="29"/>
        <v>Abaixo do limite</v>
      </c>
    </row>
    <row r="1925" spans="3:13" x14ac:dyDescent="0.25">
      <c r="C1925" s="44">
        <v>0.62</v>
      </c>
      <c r="D1925" s="44">
        <v>11212.47</v>
      </c>
      <c r="K1925" s="44">
        <v>0.53500000000000003</v>
      </c>
      <c r="L1925" s="51">
        <v>10865.97</v>
      </c>
      <c r="M1925" s="50" t="str">
        <f t="shared" si="29"/>
        <v>Abaixo do limite</v>
      </c>
    </row>
    <row r="1926" spans="3:13" x14ac:dyDescent="0.25">
      <c r="C1926" s="45">
        <v>0.71799999999999997</v>
      </c>
      <c r="D1926" s="45">
        <v>35370.9</v>
      </c>
      <c r="K1926" s="44">
        <v>0.56999999999999995</v>
      </c>
      <c r="L1926" s="51">
        <v>10869.91</v>
      </c>
      <c r="M1926" s="50" t="str">
        <f t="shared" si="29"/>
        <v>Abaixo do limite</v>
      </c>
    </row>
    <row r="1927" spans="3:13" x14ac:dyDescent="0.25">
      <c r="C1927" s="44">
        <v>0.70399999999999996</v>
      </c>
      <c r="D1927" s="44">
        <v>25031.98</v>
      </c>
      <c r="K1927" s="45">
        <v>0.55400000000000005</v>
      </c>
      <c r="L1927" s="52">
        <v>10873.24</v>
      </c>
      <c r="M1927" s="50" t="str">
        <f t="shared" si="29"/>
        <v>Abaixo do limite</v>
      </c>
    </row>
    <row r="1928" spans="3:13" x14ac:dyDescent="0.25">
      <c r="C1928" s="45">
        <v>0.72199999999999998</v>
      </c>
      <c r="D1928" s="45">
        <v>38153.39</v>
      </c>
      <c r="K1928" s="44">
        <v>0.57299999999999995</v>
      </c>
      <c r="L1928" s="51">
        <v>10880.89</v>
      </c>
      <c r="M1928" s="50" t="str">
        <f t="shared" si="29"/>
        <v>Abaixo do limite</v>
      </c>
    </row>
    <row r="1929" spans="3:13" x14ac:dyDescent="0.25">
      <c r="C1929" s="44">
        <v>0.69399999999999995</v>
      </c>
      <c r="D1929" s="44">
        <v>10897.66</v>
      </c>
      <c r="K1929" s="44">
        <v>0.63</v>
      </c>
      <c r="L1929" s="51">
        <v>10890.86</v>
      </c>
      <c r="M1929" s="50" t="str">
        <f t="shared" si="29"/>
        <v>Abaixo do limite</v>
      </c>
    </row>
    <row r="1930" spans="3:13" x14ac:dyDescent="0.25">
      <c r="C1930" s="45">
        <v>0.62</v>
      </c>
      <c r="D1930" s="45">
        <v>10051.35</v>
      </c>
      <c r="K1930" s="44">
        <v>0.56899999999999995</v>
      </c>
      <c r="L1930" s="51">
        <v>10891.11</v>
      </c>
      <c r="M1930" s="50" t="str">
        <f t="shared" si="29"/>
        <v>Abaixo do limite</v>
      </c>
    </row>
    <row r="1931" spans="3:13" x14ac:dyDescent="0.25">
      <c r="C1931" s="44">
        <v>0.70299999999999996</v>
      </c>
      <c r="D1931" s="44">
        <v>114807.73</v>
      </c>
      <c r="K1931" s="45">
        <v>0.60199999999999998</v>
      </c>
      <c r="L1931" s="52">
        <v>10895.57</v>
      </c>
      <c r="M1931" s="50" t="str">
        <f t="shared" si="29"/>
        <v>Abaixo do limite</v>
      </c>
    </row>
    <row r="1932" spans="3:13" x14ac:dyDescent="0.25">
      <c r="C1932" s="45">
        <v>0.55700000000000005</v>
      </c>
      <c r="D1932" s="45">
        <v>11368.05</v>
      </c>
      <c r="K1932" s="44">
        <v>0.65300000000000002</v>
      </c>
      <c r="L1932" s="51">
        <v>10896.14</v>
      </c>
      <c r="M1932" s="50" t="str">
        <f t="shared" si="29"/>
        <v>Abaixo do limite</v>
      </c>
    </row>
    <row r="1933" spans="3:13" x14ac:dyDescent="0.25">
      <c r="C1933" s="44">
        <v>0.57299999999999995</v>
      </c>
      <c r="D1933" s="44">
        <v>9088.27</v>
      </c>
      <c r="K1933" s="44">
        <v>0.69399999999999995</v>
      </c>
      <c r="L1933" s="51">
        <v>10897.66</v>
      </c>
      <c r="M1933" s="50" t="str">
        <f t="shared" si="29"/>
        <v>Abaixo do limite</v>
      </c>
    </row>
    <row r="1934" spans="3:13" x14ac:dyDescent="0.25">
      <c r="C1934" s="45">
        <v>0.51700000000000002</v>
      </c>
      <c r="D1934" s="45">
        <v>14578.7</v>
      </c>
      <c r="K1934" s="45">
        <v>0.57199999999999995</v>
      </c>
      <c r="L1934" s="52">
        <v>10912.06</v>
      </c>
      <c r="M1934" s="50" t="str">
        <f t="shared" si="29"/>
        <v>Abaixo do limite</v>
      </c>
    </row>
    <row r="1935" spans="3:13" x14ac:dyDescent="0.25">
      <c r="C1935" s="44">
        <v>0.59</v>
      </c>
      <c r="D1935" s="44">
        <v>8706.16</v>
      </c>
      <c r="K1935" s="45">
        <v>0.61699999999999999</v>
      </c>
      <c r="L1935" s="52">
        <v>10915.41</v>
      </c>
      <c r="M1935" s="50" t="str">
        <f t="shared" si="29"/>
        <v>Abaixo do limite</v>
      </c>
    </row>
    <row r="1936" spans="3:13" x14ac:dyDescent="0.25">
      <c r="C1936" s="45">
        <v>0.71</v>
      </c>
      <c r="D1936" s="45">
        <v>52950.19</v>
      </c>
      <c r="K1936" s="45">
        <v>0.64300000000000002</v>
      </c>
      <c r="L1936" s="52">
        <v>10918.37</v>
      </c>
      <c r="M1936" s="50" t="str">
        <f t="shared" si="29"/>
        <v>Abaixo do limite</v>
      </c>
    </row>
    <row r="1937" spans="3:13" x14ac:dyDescent="0.25">
      <c r="C1937" s="44">
        <v>0.499</v>
      </c>
      <c r="D1937" s="44">
        <v>5789.7</v>
      </c>
      <c r="K1937" s="45">
        <v>0.57899999999999996</v>
      </c>
      <c r="L1937" s="52">
        <v>10926.55</v>
      </c>
      <c r="M1937" s="50" t="str">
        <f t="shared" si="29"/>
        <v>Abaixo do limite</v>
      </c>
    </row>
    <row r="1938" spans="3:13" x14ac:dyDescent="0.25">
      <c r="C1938" s="45">
        <v>0.48499999999999999</v>
      </c>
      <c r="D1938" s="45">
        <v>7003.35</v>
      </c>
      <c r="K1938" s="44">
        <v>0.61599999999999999</v>
      </c>
      <c r="L1938" s="51">
        <v>10932.95</v>
      </c>
      <c r="M1938" s="50" t="str">
        <f t="shared" si="29"/>
        <v>Abaixo do limite</v>
      </c>
    </row>
    <row r="1939" spans="3:13" x14ac:dyDescent="0.25">
      <c r="C1939" s="44">
        <v>0.68200000000000005</v>
      </c>
      <c r="D1939" s="44">
        <v>39061.29</v>
      </c>
      <c r="K1939" s="45">
        <v>0.61899999999999999</v>
      </c>
      <c r="L1939" s="52">
        <v>10949.06</v>
      </c>
      <c r="M1939" s="50" t="str">
        <f t="shared" si="29"/>
        <v>Abaixo do limite</v>
      </c>
    </row>
    <row r="1940" spans="3:13" x14ac:dyDescent="0.25">
      <c r="C1940" s="45">
        <v>0.6</v>
      </c>
      <c r="D1940" s="45">
        <v>10165.969999999999</v>
      </c>
      <c r="K1940" s="44">
        <v>0.59899999999999998</v>
      </c>
      <c r="L1940" s="51">
        <v>10958.59</v>
      </c>
      <c r="M1940" s="50" t="str">
        <f t="shared" si="29"/>
        <v>Abaixo do limite</v>
      </c>
    </row>
    <row r="1941" spans="3:13" x14ac:dyDescent="0.25">
      <c r="C1941" s="44">
        <v>0.69599999999999995</v>
      </c>
      <c r="D1941" s="44">
        <v>14622.77</v>
      </c>
      <c r="K1941" s="44">
        <v>0.54500000000000004</v>
      </c>
      <c r="L1941" s="51">
        <v>10959.83</v>
      </c>
      <c r="M1941" s="50" t="str">
        <f t="shared" si="29"/>
        <v>Abaixo do limite</v>
      </c>
    </row>
    <row r="1942" spans="3:13" x14ac:dyDescent="0.25">
      <c r="C1942" s="45">
        <v>0.65</v>
      </c>
      <c r="D1942" s="45">
        <v>17222.310000000001</v>
      </c>
      <c r="K1942" s="45">
        <v>0.67</v>
      </c>
      <c r="L1942" s="52">
        <v>10962.01</v>
      </c>
      <c r="M1942" s="50" t="str">
        <f t="shared" si="29"/>
        <v>Abaixo do limite</v>
      </c>
    </row>
    <row r="1943" spans="3:13" x14ac:dyDescent="0.25">
      <c r="C1943" s="44">
        <v>0.57099999999999995</v>
      </c>
      <c r="D1943" s="44">
        <v>9760.48</v>
      </c>
      <c r="K1943" s="44">
        <v>0.55300000000000005</v>
      </c>
      <c r="L1943" s="51">
        <v>10962.52</v>
      </c>
      <c r="M1943" s="50" t="str">
        <f t="shared" si="29"/>
        <v>Abaixo do limite</v>
      </c>
    </row>
    <row r="1944" spans="3:13" x14ac:dyDescent="0.25">
      <c r="C1944" s="45">
        <v>0.57699999999999996</v>
      </c>
      <c r="D1944" s="45">
        <v>8144.83</v>
      </c>
      <c r="K1944" s="45">
        <v>0.63100000000000001</v>
      </c>
      <c r="L1944" s="52">
        <v>10967.27</v>
      </c>
      <c r="M1944" s="50" t="str">
        <f t="shared" si="29"/>
        <v>Abaixo do limite</v>
      </c>
    </row>
    <row r="1945" spans="3:13" x14ac:dyDescent="0.25">
      <c r="C1945" s="44">
        <v>0.68899999999999995</v>
      </c>
      <c r="D1945" s="44">
        <v>21107.67</v>
      </c>
      <c r="K1945" s="45">
        <v>0.62</v>
      </c>
      <c r="L1945" s="52">
        <v>10971.27</v>
      </c>
      <c r="M1945" s="50" t="str">
        <f t="shared" si="29"/>
        <v>Abaixo do limite</v>
      </c>
    </row>
    <row r="1946" spans="3:13" x14ac:dyDescent="0.25">
      <c r="C1946" s="45">
        <v>0.50800000000000001</v>
      </c>
      <c r="D1946" s="45">
        <v>6083.36</v>
      </c>
      <c r="K1946" s="45">
        <v>0.66400000000000003</v>
      </c>
      <c r="L1946" s="52">
        <v>10971.88</v>
      </c>
      <c r="M1946" s="50" t="str">
        <f t="shared" si="29"/>
        <v>Abaixo do limite</v>
      </c>
    </row>
    <row r="1947" spans="3:13" x14ac:dyDescent="0.25">
      <c r="C1947" s="44">
        <v>0.55600000000000005</v>
      </c>
      <c r="D1947" s="44">
        <v>7877.63</v>
      </c>
      <c r="K1947" s="45">
        <v>0.48799999999999999</v>
      </c>
      <c r="L1947" s="52">
        <v>10982.38</v>
      </c>
      <c r="M1947" s="50" t="str">
        <f t="shared" si="29"/>
        <v>Abaixo do limite</v>
      </c>
    </row>
    <row r="1948" spans="3:13" x14ac:dyDescent="0.25">
      <c r="C1948" s="45">
        <v>0.67600000000000005</v>
      </c>
      <c r="D1948" s="45">
        <v>13925.31</v>
      </c>
      <c r="K1948" s="45">
        <v>0.59499999999999997</v>
      </c>
      <c r="L1948" s="52">
        <v>10986.07</v>
      </c>
      <c r="M1948" s="50" t="str">
        <f t="shared" si="29"/>
        <v>Abaixo do limite</v>
      </c>
    </row>
    <row r="1949" spans="3:13" x14ac:dyDescent="0.25">
      <c r="C1949" s="44">
        <v>0.58599999999999997</v>
      </c>
      <c r="D1949" s="44">
        <v>13619.57</v>
      </c>
      <c r="K1949" s="45">
        <v>0.65300000000000002</v>
      </c>
      <c r="L1949" s="52">
        <v>10987.21</v>
      </c>
      <c r="M1949" s="50" t="str">
        <f t="shared" si="29"/>
        <v>Abaixo do limite</v>
      </c>
    </row>
    <row r="1950" spans="3:13" x14ac:dyDescent="0.25">
      <c r="C1950" s="45">
        <v>0.54</v>
      </c>
      <c r="D1950" s="45">
        <v>8771.5</v>
      </c>
      <c r="K1950" s="45">
        <v>0.57399999999999995</v>
      </c>
      <c r="L1950" s="52">
        <v>10991.65</v>
      </c>
      <c r="M1950" s="50" t="str">
        <f t="shared" si="29"/>
        <v>Abaixo do limite</v>
      </c>
    </row>
    <row r="1951" spans="3:13" x14ac:dyDescent="0.25">
      <c r="C1951" s="44">
        <v>0.54700000000000004</v>
      </c>
      <c r="D1951" s="44">
        <v>89606.91</v>
      </c>
      <c r="K1951" s="44">
        <v>0.621</v>
      </c>
      <c r="L1951" s="51">
        <v>11006.75</v>
      </c>
      <c r="M1951" s="50" t="str">
        <f t="shared" ref="M1951:M2014" si="30">IF(L1951&lt;$L$29,"Abaixo do limite","")</f>
        <v>Abaixo do limite</v>
      </c>
    </row>
    <row r="1952" spans="3:13" x14ac:dyDescent="0.25">
      <c r="C1952" s="45">
        <v>0.752</v>
      </c>
      <c r="D1952" s="45">
        <v>41854.58</v>
      </c>
      <c r="K1952" s="45">
        <v>0.58399999999999996</v>
      </c>
      <c r="L1952" s="52">
        <v>11008.3</v>
      </c>
      <c r="M1952" s="50" t="str">
        <f t="shared" si="30"/>
        <v>Abaixo do limite</v>
      </c>
    </row>
    <row r="1953" spans="3:13" x14ac:dyDescent="0.25">
      <c r="C1953" s="44">
        <v>0.59899999999999998</v>
      </c>
      <c r="D1953" s="44">
        <v>8737.5300000000007</v>
      </c>
      <c r="K1953" s="44">
        <v>0.61599999999999999</v>
      </c>
      <c r="L1953" s="51">
        <v>11018.53</v>
      </c>
      <c r="M1953" s="50" t="str">
        <f t="shared" si="30"/>
        <v>Abaixo do limite</v>
      </c>
    </row>
    <row r="1954" spans="3:13" x14ac:dyDescent="0.25">
      <c r="C1954" s="45">
        <v>0.60399999999999998</v>
      </c>
      <c r="D1954" s="45">
        <v>10837.63</v>
      </c>
      <c r="K1954" s="45">
        <v>0.56799999999999995</v>
      </c>
      <c r="L1954" s="52">
        <v>11031.7</v>
      </c>
      <c r="M1954" s="50" t="str">
        <f t="shared" si="30"/>
        <v>Abaixo do limite</v>
      </c>
    </row>
    <row r="1955" spans="3:13" x14ac:dyDescent="0.25">
      <c r="C1955" s="44">
        <v>0.58399999999999996</v>
      </c>
      <c r="D1955" s="44">
        <v>8465.9699999999993</v>
      </c>
      <c r="K1955" s="44">
        <v>0.58099999999999996</v>
      </c>
      <c r="L1955" s="51">
        <v>11034.92</v>
      </c>
      <c r="M1955" s="50" t="str">
        <f t="shared" si="30"/>
        <v>Abaixo do limite</v>
      </c>
    </row>
    <row r="1956" spans="3:13" x14ac:dyDescent="0.25">
      <c r="C1956" s="45">
        <v>0.61499999999999999</v>
      </c>
      <c r="D1956" s="45">
        <v>10710.49</v>
      </c>
      <c r="K1956" s="45">
        <v>0.56599999999999995</v>
      </c>
      <c r="L1956" s="52">
        <v>11036.96</v>
      </c>
      <c r="M1956" s="50" t="str">
        <f t="shared" si="30"/>
        <v>Abaixo do limite</v>
      </c>
    </row>
    <row r="1957" spans="3:13" x14ac:dyDescent="0.25">
      <c r="C1957" s="44">
        <v>0.47099999999999997</v>
      </c>
      <c r="D1957" s="44">
        <v>5500.85</v>
      </c>
      <c r="K1957" s="44">
        <v>0.57799999999999996</v>
      </c>
      <c r="L1957" s="51">
        <v>11038.93</v>
      </c>
      <c r="M1957" s="50" t="str">
        <f t="shared" si="30"/>
        <v>Abaixo do limite</v>
      </c>
    </row>
    <row r="1958" spans="3:13" x14ac:dyDescent="0.25">
      <c r="C1958" s="45">
        <v>0.70599999999999996</v>
      </c>
      <c r="D1958" s="45">
        <v>39015.199999999997</v>
      </c>
      <c r="K1958" s="44">
        <v>0.628</v>
      </c>
      <c r="L1958" s="51">
        <v>11040.59</v>
      </c>
      <c r="M1958" s="50" t="str">
        <f t="shared" si="30"/>
        <v>Abaixo do limite</v>
      </c>
    </row>
    <row r="1959" spans="3:13" x14ac:dyDescent="0.25">
      <c r="C1959" s="44">
        <v>0.73699999999999999</v>
      </c>
      <c r="D1959" s="44">
        <v>29679.96</v>
      </c>
      <c r="K1959" s="44">
        <v>0.58099999999999996</v>
      </c>
      <c r="L1959" s="51">
        <v>11041.04</v>
      </c>
      <c r="M1959" s="50" t="str">
        <f t="shared" si="30"/>
        <v>Abaixo do limite</v>
      </c>
    </row>
    <row r="1960" spans="3:13" x14ac:dyDescent="0.25">
      <c r="C1960" s="45">
        <v>0.53300000000000003</v>
      </c>
      <c r="D1960" s="45">
        <v>6256.8</v>
      </c>
      <c r="K1960" s="45">
        <v>0.64300000000000002</v>
      </c>
      <c r="L1960" s="52">
        <v>11041.42</v>
      </c>
      <c r="M1960" s="50" t="str">
        <f t="shared" si="30"/>
        <v>Abaixo do limite</v>
      </c>
    </row>
    <row r="1961" spans="3:13" x14ac:dyDescent="0.25">
      <c r="C1961" s="44">
        <v>0.624</v>
      </c>
      <c r="D1961" s="44">
        <v>11709.32</v>
      </c>
      <c r="K1961" s="45">
        <v>0.57799999999999996</v>
      </c>
      <c r="L1961" s="52">
        <v>11041.92</v>
      </c>
      <c r="M1961" s="50" t="str">
        <f t="shared" si="30"/>
        <v>Abaixo do limite</v>
      </c>
    </row>
    <row r="1962" spans="3:13" x14ac:dyDescent="0.25">
      <c r="C1962" s="45">
        <v>0.67900000000000005</v>
      </c>
      <c r="D1962" s="45">
        <v>21838.91</v>
      </c>
      <c r="K1962" s="44">
        <v>0.55800000000000005</v>
      </c>
      <c r="L1962" s="51">
        <v>11044.22</v>
      </c>
      <c r="M1962" s="50" t="str">
        <f t="shared" si="30"/>
        <v>Abaixo do limite</v>
      </c>
    </row>
    <row r="1963" spans="3:13" x14ac:dyDescent="0.25">
      <c r="C1963" s="44">
        <v>0.497</v>
      </c>
      <c r="D1963" s="44">
        <v>8644.6200000000008</v>
      </c>
      <c r="K1963" s="45">
        <v>0.59099999999999997</v>
      </c>
      <c r="L1963" s="52">
        <v>11044.68</v>
      </c>
      <c r="M1963" s="50" t="str">
        <f t="shared" si="30"/>
        <v>Abaixo do limite</v>
      </c>
    </row>
    <row r="1964" spans="3:13" x14ac:dyDescent="0.25">
      <c r="C1964" s="45">
        <v>0.57999999999999996</v>
      </c>
      <c r="D1964" s="45">
        <v>13091.49</v>
      </c>
      <c r="K1964" s="45">
        <v>0.65400000000000003</v>
      </c>
      <c r="L1964" s="52">
        <v>11047.19</v>
      </c>
      <c r="M1964" s="50" t="str">
        <f t="shared" si="30"/>
        <v>Abaixo do limite</v>
      </c>
    </row>
    <row r="1965" spans="3:13" x14ac:dyDescent="0.25">
      <c r="C1965" s="44">
        <v>0.74299999999999999</v>
      </c>
      <c r="D1965" s="44">
        <v>37772.910000000003</v>
      </c>
      <c r="K1965" s="44">
        <v>0.56799999999999995</v>
      </c>
      <c r="L1965" s="51">
        <v>11054.26</v>
      </c>
      <c r="M1965" s="50" t="str">
        <f t="shared" si="30"/>
        <v>Abaixo do limite</v>
      </c>
    </row>
    <row r="1966" spans="3:13" x14ac:dyDescent="0.25">
      <c r="C1966" s="45">
        <v>0.69799999999999995</v>
      </c>
      <c r="D1966" s="45">
        <v>22271.08</v>
      </c>
      <c r="K1966" s="45">
        <v>0.56699999999999995</v>
      </c>
      <c r="L1966" s="52">
        <v>11059.74</v>
      </c>
      <c r="M1966" s="50" t="str">
        <f t="shared" si="30"/>
        <v>Abaixo do limite</v>
      </c>
    </row>
    <row r="1967" spans="3:13" x14ac:dyDescent="0.25">
      <c r="C1967" s="44">
        <v>0.63</v>
      </c>
      <c r="D1967" s="44">
        <v>10890.86</v>
      </c>
      <c r="K1967" s="45">
        <v>0.57799999999999996</v>
      </c>
      <c r="L1967" s="52">
        <v>11061.59</v>
      </c>
      <c r="M1967" s="50" t="str">
        <f t="shared" si="30"/>
        <v>Abaixo do limite</v>
      </c>
    </row>
    <row r="1968" spans="3:13" x14ac:dyDescent="0.25">
      <c r="C1968" s="45">
        <v>0.58599999999999997</v>
      </c>
      <c r="D1968" s="45">
        <v>9173.2199999999993</v>
      </c>
      <c r="K1968" s="45">
        <v>0.65</v>
      </c>
      <c r="L1968" s="52">
        <v>11062.04</v>
      </c>
      <c r="M1968" s="50" t="str">
        <f t="shared" si="30"/>
        <v>Abaixo do limite</v>
      </c>
    </row>
    <row r="1969" spans="3:13" x14ac:dyDescent="0.25">
      <c r="C1969" s="44">
        <v>0.58199999999999996</v>
      </c>
      <c r="D1969" s="44">
        <v>7792.86</v>
      </c>
      <c r="K1969" s="45">
        <v>0.63300000000000001</v>
      </c>
      <c r="L1969" s="52">
        <v>11063.39</v>
      </c>
      <c r="M1969" s="50" t="str">
        <f t="shared" si="30"/>
        <v>Abaixo do limite</v>
      </c>
    </row>
    <row r="1970" spans="3:13" x14ac:dyDescent="0.25">
      <c r="C1970" s="45">
        <v>0.60199999999999998</v>
      </c>
      <c r="D1970" s="45">
        <v>9760.11</v>
      </c>
      <c r="K1970" s="45">
        <v>0.59799999999999998</v>
      </c>
      <c r="L1970" s="52">
        <v>11066.77</v>
      </c>
      <c r="M1970" s="50" t="str">
        <f t="shared" si="30"/>
        <v>Abaixo do limite</v>
      </c>
    </row>
    <row r="1971" spans="3:13" x14ac:dyDescent="0.25">
      <c r="C1971" s="44">
        <v>0.70699999999999996</v>
      </c>
      <c r="D1971" s="44">
        <v>23322.99</v>
      </c>
      <c r="K1971" s="44">
        <v>0.58599999999999997</v>
      </c>
      <c r="L1971" s="51">
        <v>11074.3</v>
      </c>
      <c r="M1971" s="50" t="str">
        <f t="shared" si="30"/>
        <v>Abaixo do limite</v>
      </c>
    </row>
    <row r="1972" spans="3:13" x14ac:dyDescent="0.25">
      <c r="C1972" s="45">
        <v>0.72099999999999997</v>
      </c>
      <c r="D1972" s="45">
        <v>95794.89</v>
      </c>
      <c r="K1972" s="44">
        <v>0.64500000000000002</v>
      </c>
      <c r="L1972" s="51">
        <v>11075.41</v>
      </c>
      <c r="M1972" s="50" t="str">
        <f t="shared" si="30"/>
        <v>Abaixo do limite</v>
      </c>
    </row>
    <row r="1973" spans="3:13" x14ac:dyDescent="0.25">
      <c r="C1973" s="44">
        <v>0.71699999999999997</v>
      </c>
      <c r="D1973" s="44">
        <v>103080.36</v>
      </c>
      <c r="K1973" s="44">
        <v>0.70499999999999996</v>
      </c>
      <c r="L1973" s="51">
        <v>11081.96</v>
      </c>
      <c r="M1973" s="50" t="str">
        <f t="shared" si="30"/>
        <v>Abaixo do limite</v>
      </c>
    </row>
    <row r="1974" spans="3:13" x14ac:dyDescent="0.25">
      <c r="C1974" s="45">
        <v>0.55700000000000005</v>
      </c>
      <c r="D1974" s="45">
        <v>12107.01</v>
      </c>
      <c r="K1974" s="45">
        <v>0.623</v>
      </c>
      <c r="L1974" s="52">
        <v>11095.53</v>
      </c>
      <c r="M1974" s="50" t="str">
        <f t="shared" si="30"/>
        <v>Abaixo do limite</v>
      </c>
    </row>
    <row r="1975" spans="3:13" x14ac:dyDescent="0.25">
      <c r="C1975" s="44">
        <v>0.497</v>
      </c>
      <c r="D1975" s="44">
        <v>5636.11</v>
      </c>
      <c r="K1975" s="45">
        <v>0.625</v>
      </c>
      <c r="L1975" s="52">
        <v>11095.92</v>
      </c>
      <c r="M1975" s="50" t="str">
        <f t="shared" si="30"/>
        <v>Abaixo do limite</v>
      </c>
    </row>
    <row r="1976" spans="3:13" x14ac:dyDescent="0.25">
      <c r="C1976" s="45">
        <v>0.72399999999999998</v>
      </c>
      <c r="D1976" s="45">
        <v>46202.41</v>
      </c>
      <c r="K1976" s="45">
        <v>0.65800000000000003</v>
      </c>
      <c r="L1976" s="52">
        <v>11110.22</v>
      </c>
      <c r="M1976" s="50" t="str">
        <f t="shared" si="30"/>
        <v>Abaixo do limite</v>
      </c>
    </row>
    <row r="1977" spans="3:13" x14ac:dyDescent="0.25">
      <c r="C1977" s="44">
        <v>0.66400000000000003</v>
      </c>
      <c r="D1977" s="44">
        <v>24005.35</v>
      </c>
      <c r="K1977" s="45">
        <v>0.621</v>
      </c>
      <c r="L1977" s="52">
        <v>11111.07</v>
      </c>
      <c r="M1977" s="50" t="str">
        <f t="shared" si="30"/>
        <v>Abaixo do limite</v>
      </c>
    </row>
    <row r="1978" spans="3:13" x14ac:dyDescent="0.25">
      <c r="C1978" s="45">
        <v>0.53300000000000003</v>
      </c>
      <c r="D1978" s="45">
        <v>6995.88</v>
      </c>
      <c r="K1978" s="44">
        <v>0.61</v>
      </c>
      <c r="L1978" s="51">
        <v>11113.65</v>
      </c>
      <c r="M1978" s="50" t="str">
        <f t="shared" si="30"/>
        <v>Abaixo do limite</v>
      </c>
    </row>
    <row r="1979" spans="3:13" x14ac:dyDescent="0.25">
      <c r="C1979" s="44">
        <v>0.69399999999999995</v>
      </c>
      <c r="D1979" s="44">
        <v>20239.78</v>
      </c>
      <c r="K1979" s="44">
        <v>0.60099999999999998</v>
      </c>
      <c r="L1979" s="51">
        <v>11115.84</v>
      </c>
      <c r="M1979" s="50" t="str">
        <f t="shared" si="30"/>
        <v>Abaixo do limite</v>
      </c>
    </row>
    <row r="1980" spans="3:13" x14ac:dyDescent="0.25">
      <c r="C1980" s="45">
        <v>0.57199999999999995</v>
      </c>
      <c r="D1980" s="45">
        <v>6441.33</v>
      </c>
      <c r="K1980" s="45">
        <v>0.64400000000000002</v>
      </c>
      <c r="L1980" s="52">
        <v>11117.37</v>
      </c>
      <c r="M1980" s="50" t="str">
        <f t="shared" si="30"/>
        <v>Abaixo do limite</v>
      </c>
    </row>
    <row r="1981" spans="3:13" x14ac:dyDescent="0.25">
      <c r="C1981" s="44">
        <v>0.48199999999999998</v>
      </c>
      <c r="D1981" s="44">
        <v>8741.3799999999992</v>
      </c>
      <c r="K1981" s="45">
        <v>0.66300000000000003</v>
      </c>
      <c r="L1981" s="52">
        <v>11120.98</v>
      </c>
      <c r="M1981" s="50" t="str">
        <f t="shared" si="30"/>
        <v>Abaixo do limite</v>
      </c>
    </row>
    <row r="1982" spans="3:13" x14ac:dyDescent="0.25">
      <c r="C1982" s="45">
        <v>0.57399999999999995</v>
      </c>
      <c r="D1982" s="45">
        <v>12745.27</v>
      </c>
      <c r="K1982" s="44">
        <v>0.59399999999999997</v>
      </c>
      <c r="L1982" s="51">
        <v>11123.21</v>
      </c>
      <c r="M1982" s="50" t="str">
        <f t="shared" si="30"/>
        <v>Abaixo do limite</v>
      </c>
    </row>
    <row r="1983" spans="3:13" x14ac:dyDescent="0.25">
      <c r="C1983" s="44">
        <v>0.69899999999999995</v>
      </c>
      <c r="D1983" s="44">
        <v>12963.73</v>
      </c>
      <c r="K1983" s="44">
        <v>0.70599999999999996</v>
      </c>
      <c r="L1983" s="51">
        <v>11129.19</v>
      </c>
      <c r="M1983" s="50" t="str">
        <f t="shared" si="30"/>
        <v>Abaixo do limite</v>
      </c>
    </row>
    <row r="1984" spans="3:13" x14ac:dyDescent="0.25">
      <c r="C1984" s="45">
        <v>0.63900000000000001</v>
      </c>
      <c r="D1984" s="45">
        <v>11821.81</v>
      </c>
      <c r="K1984" s="45">
        <v>0.60099999999999998</v>
      </c>
      <c r="L1984" s="52">
        <v>11132.78</v>
      </c>
      <c r="M1984" s="50" t="str">
        <f t="shared" si="30"/>
        <v>Abaixo do limite</v>
      </c>
    </row>
    <row r="1985" spans="3:13" x14ac:dyDescent="0.25">
      <c r="C1985" s="44">
        <v>0.69199999999999995</v>
      </c>
      <c r="D1985" s="44">
        <v>47003.22</v>
      </c>
      <c r="K1985" s="45">
        <v>0.59499999999999997</v>
      </c>
      <c r="L1985" s="52">
        <v>11139.12</v>
      </c>
      <c r="M1985" s="50" t="str">
        <f t="shared" si="30"/>
        <v>Abaixo do limite</v>
      </c>
    </row>
    <row r="1986" spans="3:13" x14ac:dyDescent="0.25">
      <c r="C1986" s="45">
        <v>0.55900000000000005</v>
      </c>
      <c r="D1986" s="45">
        <v>7521</v>
      </c>
      <c r="K1986" s="45">
        <v>0.61099999999999999</v>
      </c>
      <c r="L1986" s="52">
        <v>11149.72</v>
      </c>
      <c r="M1986" s="50" t="str">
        <f t="shared" si="30"/>
        <v>Abaixo do limite</v>
      </c>
    </row>
    <row r="1987" spans="3:13" x14ac:dyDescent="0.25">
      <c r="C1987" s="44">
        <v>0.55800000000000005</v>
      </c>
      <c r="D1987" s="44">
        <v>6384.25</v>
      </c>
      <c r="K1987" s="44">
        <v>0.69899999999999995</v>
      </c>
      <c r="L1987" s="51">
        <v>11158.37</v>
      </c>
      <c r="M1987" s="50" t="str">
        <f t="shared" si="30"/>
        <v>Abaixo do limite</v>
      </c>
    </row>
    <row r="1988" spans="3:13" x14ac:dyDescent="0.25">
      <c r="C1988" s="45">
        <v>0.51400000000000001</v>
      </c>
      <c r="D1988" s="45">
        <v>5850.33</v>
      </c>
      <c r="K1988" s="45">
        <v>0.58199999999999996</v>
      </c>
      <c r="L1988" s="52">
        <v>11158.69</v>
      </c>
      <c r="M1988" s="50" t="str">
        <f t="shared" si="30"/>
        <v>Abaixo do limite</v>
      </c>
    </row>
    <row r="1989" spans="3:13" x14ac:dyDescent="0.25">
      <c r="C1989" s="44">
        <v>0.69899999999999995</v>
      </c>
      <c r="D1989" s="44">
        <v>27464.22</v>
      </c>
      <c r="K1989" s="44">
        <v>0.65300000000000002</v>
      </c>
      <c r="L1989" s="51">
        <v>11168.04</v>
      </c>
      <c r="M1989" s="50" t="str">
        <f t="shared" si="30"/>
        <v>Abaixo do limite</v>
      </c>
    </row>
    <row r="1990" spans="3:13" x14ac:dyDescent="0.25">
      <c r="C1990" s="45">
        <v>0.66</v>
      </c>
      <c r="D1990" s="45">
        <v>9990.2000000000007</v>
      </c>
      <c r="K1990" s="44">
        <v>0.48199999999999998</v>
      </c>
      <c r="L1990" s="51">
        <v>11170.38</v>
      </c>
      <c r="M1990" s="50" t="str">
        <f t="shared" si="30"/>
        <v>Abaixo do limite</v>
      </c>
    </row>
    <row r="1991" spans="3:13" x14ac:dyDescent="0.25">
      <c r="C1991" s="44">
        <v>0.64900000000000002</v>
      </c>
      <c r="D1991" s="44">
        <v>10774.38</v>
      </c>
      <c r="K1991" s="45">
        <v>0.59299999999999997</v>
      </c>
      <c r="L1991" s="52">
        <v>11176.37</v>
      </c>
      <c r="M1991" s="50" t="str">
        <f t="shared" si="30"/>
        <v>Abaixo do limite</v>
      </c>
    </row>
    <row r="1992" spans="3:13" x14ac:dyDescent="0.25">
      <c r="C1992" s="45">
        <v>0.50900000000000001</v>
      </c>
      <c r="D1992" s="45">
        <v>7622</v>
      </c>
      <c r="K1992" s="44">
        <v>0.67600000000000005</v>
      </c>
      <c r="L1992" s="51">
        <v>11182.35</v>
      </c>
      <c r="M1992" s="50" t="str">
        <f t="shared" si="30"/>
        <v>Abaixo do limite</v>
      </c>
    </row>
    <row r="1993" spans="3:13" x14ac:dyDescent="0.25">
      <c r="C1993" s="44">
        <v>0.56899999999999995</v>
      </c>
      <c r="D1993" s="44">
        <v>7299.38</v>
      </c>
      <c r="K1993" s="45">
        <v>0.54400000000000004</v>
      </c>
      <c r="L1993" s="52">
        <v>11184.42</v>
      </c>
      <c r="M1993" s="50" t="str">
        <f t="shared" si="30"/>
        <v>Abaixo do limite</v>
      </c>
    </row>
    <row r="1994" spans="3:13" x14ac:dyDescent="0.25">
      <c r="C1994" s="45">
        <v>0.64700000000000002</v>
      </c>
      <c r="D1994" s="45">
        <v>21768.39</v>
      </c>
      <c r="K1994" s="45">
        <v>0.60599999999999998</v>
      </c>
      <c r="L1994" s="52">
        <v>11187.56</v>
      </c>
      <c r="M1994" s="50" t="str">
        <f t="shared" si="30"/>
        <v>Abaixo do limite</v>
      </c>
    </row>
    <row r="1995" spans="3:13" x14ac:dyDescent="0.25">
      <c r="C1995" s="44">
        <v>0.70399999999999996</v>
      </c>
      <c r="D1995" s="44">
        <v>12812.82</v>
      </c>
      <c r="K1995" s="45">
        <v>0.59199999999999997</v>
      </c>
      <c r="L1995" s="52">
        <v>11193.37</v>
      </c>
      <c r="M1995" s="50" t="str">
        <f t="shared" si="30"/>
        <v>Abaixo do limite</v>
      </c>
    </row>
    <row r="1996" spans="3:13" x14ac:dyDescent="0.25">
      <c r="C1996" s="45">
        <v>0.73899999999999999</v>
      </c>
      <c r="D1996" s="45">
        <v>24500.23</v>
      </c>
      <c r="K1996" s="44">
        <v>0.60699999999999998</v>
      </c>
      <c r="L1996" s="51">
        <v>11200.04</v>
      </c>
      <c r="M1996" s="50" t="str">
        <f t="shared" si="30"/>
        <v>Abaixo do limite</v>
      </c>
    </row>
    <row r="1997" spans="3:13" x14ac:dyDescent="0.25">
      <c r="C1997" s="44">
        <v>0.56299999999999994</v>
      </c>
      <c r="D1997" s="44">
        <v>6932.37</v>
      </c>
      <c r="K1997" s="45">
        <v>0.58199999999999996</v>
      </c>
      <c r="L1997" s="52">
        <v>11203.09</v>
      </c>
      <c r="M1997" s="50" t="str">
        <f t="shared" si="30"/>
        <v>Abaixo do limite</v>
      </c>
    </row>
    <row r="1998" spans="3:13" x14ac:dyDescent="0.25">
      <c r="C1998" s="45">
        <v>0.64400000000000002</v>
      </c>
      <c r="D1998" s="45">
        <v>37991.47</v>
      </c>
      <c r="K1998" s="44">
        <v>0.62</v>
      </c>
      <c r="L1998" s="51">
        <v>11212.47</v>
      </c>
      <c r="M1998" s="50" t="str">
        <f t="shared" si="30"/>
        <v>Abaixo do limite</v>
      </c>
    </row>
    <row r="1999" spans="3:13" x14ac:dyDescent="0.25">
      <c r="C1999" s="44">
        <v>0.51500000000000001</v>
      </c>
      <c r="D1999" s="44">
        <v>7284.41</v>
      </c>
      <c r="K1999" s="45">
        <v>0.629</v>
      </c>
      <c r="L1999" s="52">
        <v>11217.86</v>
      </c>
      <c r="M1999" s="50" t="str">
        <f t="shared" si="30"/>
        <v>Abaixo do limite</v>
      </c>
    </row>
    <row r="2000" spans="3:13" x14ac:dyDescent="0.25">
      <c r="C2000" s="45">
        <v>0.59099999999999997</v>
      </c>
      <c r="D2000" s="45">
        <v>14297.99</v>
      </c>
      <c r="K2000" s="45">
        <v>0.72199999999999998</v>
      </c>
      <c r="L2000" s="52">
        <v>11228.93</v>
      </c>
      <c r="M2000" s="50" t="str">
        <f t="shared" si="30"/>
        <v>Abaixo do limite</v>
      </c>
    </row>
    <row r="2001" spans="3:13" x14ac:dyDescent="0.25">
      <c r="C2001" s="44">
        <v>0.68700000000000006</v>
      </c>
      <c r="D2001" s="44">
        <v>16813.68</v>
      </c>
      <c r="K2001" s="45">
        <v>0.55800000000000005</v>
      </c>
      <c r="L2001" s="52">
        <v>11239.2</v>
      </c>
      <c r="M2001" s="50" t="str">
        <f t="shared" si="30"/>
        <v>Abaixo do limite</v>
      </c>
    </row>
    <row r="2002" spans="3:13" x14ac:dyDescent="0.25">
      <c r="C2002" s="45">
        <v>0.73499999999999999</v>
      </c>
      <c r="D2002" s="45">
        <v>51606.78</v>
      </c>
      <c r="K2002" s="44">
        <v>0.53</v>
      </c>
      <c r="L2002" s="51">
        <v>11242.88</v>
      </c>
      <c r="M2002" s="50" t="str">
        <f t="shared" si="30"/>
        <v>Abaixo do limite</v>
      </c>
    </row>
    <row r="2003" spans="3:13" x14ac:dyDescent="0.25">
      <c r="C2003" s="44">
        <v>0.70199999999999996</v>
      </c>
      <c r="D2003" s="44">
        <v>15712.78</v>
      </c>
      <c r="K2003" s="45">
        <v>0.61599999999999999</v>
      </c>
      <c r="L2003" s="52">
        <v>11244.7</v>
      </c>
      <c r="M2003" s="50" t="str">
        <f t="shared" si="30"/>
        <v>Abaixo do limite</v>
      </c>
    </row>
    <row r="2004" spans="3:13" x14ac:dyDescent="0.25">
      <c r="C2004" s="45">
        <v>0.58099999999999996</v>
      </c>
      <c r="D2004" s="45">
        <v>6891.25</v>
      </c>
      <c r="K2004" s="44">
        <v>0.63700000000000001</v>
      </c>
      <c r="L2004" s="51">
        <v>11258.32</v>
      </c>
      <c r="M2004" s="50" t="str">
        <f t="shared" si="30"/>
        <v>Abaixo do limite</v>
      </c>
    </row>
    <row r="2005" spans="3:13" x14ac:dyDescent="0.25">
      <c r="C2005" s="44">
        <v>0.57499999999999996</v>
      </c>
      <c r="D2005" s="44">
        <v>6535.44</v>
      </c>
      <c r="K2005" s="45">
        <v>0.65700000000000003</v>
      </c>
      <c r="L2005" s="52">
        <v>11261.84</v>
      </c>
      <c r="M2005" s="50" t="str">
        <f t="shared" si="30"/>
        <v>Abaixo do limite</v>
      </c>
    </row>
    <row r="2006" spans="3:13" x14ac:dyDescent="0.25">
      <c r="C2006" s="45">
        <v>0.67700000000000005</v>
      </c>
      <c r="D2006" s="45">
        <v>17128.79</v>
      </c>
      <c r="K2006" s="45">
        <v>0.68500000000000005</v>
      </c>
      <c r="L2006" s="52">
        <v>11263.91</v>
      </c>
      <c r="M2006" s="50" t="str">
        <f t="shared" si="30"/>
        <v>Abaixo do limite</v>
      </c>
    </row>
    <row r="2007" spans="3:13" x14ac:dyDescent="0.25">
      <c r="C2007" s="44">
        <v>0.58499999999999996</v>
      </c>
      <c r="D2007" s="44">
        <v>12047.14</v>
      </c>
      <c r="K2007" s="44">
        <v>0.63</v>
      </c>
      <c r="L2007" s="51">
        <v>11273.34</v>
      </c>
      <c r="M2007" s="50" t="str">
        <f t="shared" si="30"/>
        <v>Abaixo do limite</v>
      </c>
    </row>
    <row r="2008" spans="3:13" x14ac:dyDescent="0.25">
      <c r="C2008" s="45">
        <v>0.56599999999999995</v>
      </c>
      <c r="D2008" s="45">
        <v>7959.67</v>
      </c>
      <c r="K2008" s="44">
        <v>0.64200000000000002</v>
      </c>
      <c r="L2008" s="51">
        <v>11276</v>
      </c>
      <c r="M2008" s="50" t="str">
        <f t="shared" si="30"/>
        <v>Abaixo do limite</v>
      </c>
    </row>
    <row r="2009" spans="3:13" x14ac:dyDescent="0.25">
      <c r="C2009" s="44">
        <v>0.55400000000000005</v>
      </c>
      <c r="D2009" s="44">
        <v>7431.82</v>
      </c>
      <c r="K2009" s="45">
        <v>0.55800000000000005</v>
      </c>
      <c r="L2009" s="52">
        <v>11281.1</v>
      </c>
      <c r="M2009" s="50" t="str">
        <f t="shared" si="30"/>
        <v>Abaixo do limite</v>
      </c>
    </row>
    <row r="2010" spans="3:13" x14ac:dyDescent="0.25">
      <c r="C2010" s="45">
        <v>0.72599999999999998</v>
      </c>
      <c r="D2010" s="45">
        <v>48847.6</v>
      </c>
      <c r="K2010" s="45">
        <v>0.59799999999999998</v>
      </c>
      <c r="L2010" s="52">
        <v>11294.52</v>
      </c>
      <c r="M2010" s="50" t="str">
        <f t="shared" si="30"/>
        <v>Abaixo do limite</v>
      </c>
    </row>
    <row r="2011" spans="3:13" x14ac:dyDescent="0.25">
      <c r="C2011" s="44">
        <v>0.55700000000000005</v>
      </c>
      <c r="D2011" s="44">
        <v>6366.29</v>
      </c>
      <c r="K2011" s="45">
        <v>0.55100000000000005</v>
      </c>
      <c r="L2011" s="52">
        <v>11304.93</v>
      </c>
      <c r="M2011" s="50" t="str">
        <f t="shared" si="30"/>
        <v>Abaixo do limite</v>
      </c>
    </row>
    <row r="2012" spans="3:13" x14ac:dyDescent="0.25">
      <c r="C2012" s="45">
        <v>0.69799999999999995</v>
      </c>
      <c r="D2012" s="45">
        <v>48984.4</v>
      </c>
      <c r="K2012" s="45">
        <v>0.625</v>
      </c>
      <c r="L2012" s="52">
        <v>11306.59</v>
      </c>
      <c r="M2012" s="50" t="str">
        <f t="shared" si="30"/>
        <v>Abaixo do limite</v>
      </c>
    </row>
    <row r="2013" spans="3:13" x14ac:dyDescent="0.25">
      <c r="C2013" s="44">
        <v>0.52200000000000002</v>
      </c>
      <c r="D2013" s="44">
        <v>7757.99</v>
      </c>
      <c r="K2013" s="44">
        <v>0.623</v>
      </c>
      <c r="L2013" s="51">
        <v>11310.81</v>
      </c>
      <c r="M2013" s="50" t="str">
        <f t="shared" si="30"/>
        <v>Abaixo do limite</v>
      </c>
    </row>
    <row r="2014" spans="3:13" x14ac:dyDescent="0.25">
      <c r="C2014" s="45">
        <v>0.55900000000000005</v>
      </c>
      <c r="D2014" s="45">
        <v>8675.16</v>
      </c>
      <c r="K2014" s="45">
        <v>0.65400000000000003</v>
      </c>
      <c r="L2014" s="52">
        <v>11314.24</v>
      </c>
      <c r="M2014" s="50" t="str">
        <f t="shared" si="30"/>
        <v>Abaixo do limite</v>
      </c>
    </row>
    <row r="2015" spans="3:13" x14ac:dyDescent="0.25">
      <c r="C2015" s="44">
        <v>0.71199999999999997</v>
      </c>
      <c r="D2015" s="44">
        <v>26673.21</v>
      </c>
      <c r="K2015" s="44">
        <v>0.59199999999999997</v>
      </c>
      <c r="L2015" s="51">
        <v>11316.65</v>
      </c>
      <c r="M2015" s="50" t="str">
        <f t="shared" ref="M2015:M2078" si="31">IF(L2015&lt;$L$29,"Abaixo do limite","")</f>
        <v>Abaixo do limite</v>
      </c>
    </row>
    <row r="2016" spans="3:13" x14ac:dyDescent="0.25">
      <c r="C2016" s="45">
        <v>0.70399999999999996</v>
      </c>
      <c r="D2016" s="45">
        <v>34807.440000000002</v>
      </c>
      <c r="K2016" s="44">
        <v>0.68400000000000005</v>
      </c>
      <c r="L2016" s="51">
        <v>11335.54</v>
      </c>
      <c r="M2016" s="50" t="str">
        <f t="shared" si="31"/>
        <v>Abaixo do limite</v>
      </c>
    </row>
    <row r="2017" spans="3:13" x14ac:dyDescent="0.25">
      <c r="C2017" s="44">
        <v>0.53900000000000003</v>
      </c>
      <c r="D2017" s="44">
        <v>7000.47</v>
      </c>
      <c r="K2017" s="44">
        <v>0.69099999999999995</v>
      </c>
      <c r="L2017" s="51">
        <v>11337.93</v>
      </c>
      <c r="M2017" s="50" t="str">
        <f t="shared" si="31"/>
        <v>Abaixo do limite</v>
      </c>
    </row>
    <row r="2018" spans="3:13" x14ac:dyDescent="0.25">
      <c r="C2018" s="45">
        <v>0.504</v>
      </c>
      <c r="D2018" s="45">
        <v>5428.47</v>
      </c>
      <c r="K2018" s="44">
        <v>0.60899999999999999</v>
      </c>
      <c r="L2018" s="51">
        <v>11347.19</v>
      </c>
      <c r="M2018" s="50" t="str">
        <f t="shared" si="31"/>
        <v>Abaixo do limite</v>
      </c>
    </row>
    <row r="2019" spans="3:13" x14ac:dyDescent="0.25">
      <c r="C2019" s="44">
        <v>0.70699999999999996</v>
      </c>
      <c r="D2019" s="44">
        <v>27494.32</v>
      </c>
      <c r="K2019" s="44">
        <v>0.62</v>
      </c>
      <c r="L2019" s="51">
        <v>11347.86</v>
      </c>
      <c r="M2019" s="50" t="str">
        <f t="shared" si="31"/>
        <v>Abaixo do limite</v>
      </c>
    </row>
    <row r="2020" spans="3:13" x14ac:dyDescent="0.25">
      <c r="C2020" s="45">
        <v>0.58699999999999997</v>
      </c>
      <c r="D2020" s="45">
        <v>8560.39</v>
      </c>
      <c r="K2020" s="45">
        <v>0.57799999999999996</v>
      </c>
      <c r="L2020" s="52">
        <v>11353.11</v>
      </c>
      <c r="M2020" s="50" t="str">
        <f t="shared" si="31"/>
        <v>Abaixo do limite</v>
      </c>
    </row>
    <row r="2021" spans="3:13" x14ac:dyDescent="0.25">
      <c r="C2021" s="44">
        <v>0.69899999999999995</v>
      </c>
      <c r="D2021" s="44">
        <v>24768.93</v>
      </c>
      <c r="K2021" s="44">
        <v>0.59499999999999997</v>
      </c>
      <c r="L2021" s="51">
        <v>11358.11</v>
      </c>
      <c r="M2021" s="50" t="str">
        <f t="shared" si="31"/>
        <v>Abaixo do limite</v>
      </c>
    </row>
    <row r="2022" spans="3:13" x14ac:dyDescent="0.25">
      <c r="C2022" s="45">
        <v>0.56699999999999995</v>
      </c>
      <c r="D2022" s="45">
        <v>9461.18</v>
      </c>
      <c r="K2022" s="45">
        <v>0.55800000000000005</v>
      </c>
      <c r="L2022" s="52">
        <v>11362.15</v>
      </c>
      <c r="M2022" s="50" t="str">
        <f t="shared" si="31"/>
        <v>Abaixo do limite</v>
      </c>
    </row>
    <row r="2023" spans="3:13" x14ac:dyDescent="0.25">
      <c r="C2023" s="44">
        <v>0.71199999999999997</v>
      </c>
      <c r="D2023" s="44">
        <v>100029.91</v>
      </c>
      <c r="K2023" s="45">
        <v>0.54800000000000004</v>
      </c>
      <c r="L2023" s="52">
        <v>11363.73</v>
      </c>
      <c r="M2023" s="50" t="str">
        <f t="shared" si="31"/>
        <v>Abaixo do limite</v>
      </c>
    </row>
    <row r="2024" spans="3:13" x14ac:dyDescent="0.25">
      <c r="C2024" s="45">
        <v>0.61499999999999999</v>
      </c>
      <c r="D2024" s="45">
        <v>9678.0400000000009</v>
      </c>
      <c r="K2024" s="45">
        <v>0.55700000000000005</v>
      </c>
      <c r="L2024" s="52">
        <v>11368.05</v>
      </c>
      <c r="M2024" s="50" t="str">
        <f t="shared" si="31"/>
        <v>Abaixo do limite</v>
      </c>
    </row>
    <row r="2025" spans="3:13" x14ac:dyDescent="0.25">
      <c r="C2025" s="44">
        <v>0.57699999999999996</v>
      </c>
      <c r="D2025" s="44">
        <v>13216.09</v>
      </c>
      <c r="K2025" s="45">
        <v>0.67300000000000004</v>
      </c>
      <c r="L2025" s="52">
        <v>11375.19</v>
      </c>
      <c r="M2025" s="50" t="str">
        <f t="shared" si="31"/>
        <v>Abaixo do limite</v>
      </c>
    </row>
    <row r="2026" spans="3:13" x14ac:dyDescent="0.25">
      <c r="C2026" s="45">
        <v>0.51200000000000001</v>
      </c>
      <c r="D2026" s="45">
        <v>12019.31</v>
      </c>
      <c r="K2026" s="44">
        <v>0.61</v>
      </c>
      <c r="L2026" s="51">
        <v>11384.92</v>
      </c>
      <c r="M2026" s="50" t="str">
        <f t="shared" si="31"/>
        <v>Abaixo do limite</v>
      </c>
    </row>
    <row r="2027" spans="3:13" x14ac:dyDescent="0.25">
      <c r="C2027" s="44">
        <v>0.67900000000000005</v>
      </c>
      <c r="D2027" s="44">
        <v>23619.61</v>
      </c>
      <c r="K2027" s="44">
        <v>0.66200000000000003</v>
      </c>
      <c r="L2027" s="51">
        <v>11390.85</v>
      </c>
      <c r="M2027" s="50" t="str">
        <f t="shared" si="31"/>
        <v>Abaixo do limite</v>
      </c>
    </row>
    <row r="2028" spans="3:13" x14ac:dyDescent="0.25">
      <c r="C2028" s="45">
        <v>0.629</v>
      </c>
      <c r="D2028" s="45">
        <v>13523.83</v>
      </c>
      <c r="K2028" s="45">
        <v>0.60199999999999998</v>
      </c>
      <c r="L2028" s="52">
        <v>11404.38</v>
      </c>
      <c r="M2028" s="50" t="str">
        <f t="shared" si="31"/>
        <v>Abaixo do limite</v>
      </c>
    </row>
    <row r="2029" spans="3:13" x14ac:dyDescent="0.25">
      <c r="C2029" s="44">
        <v>0.68100000000000005</v>
      </c>
      <c r="D2029" s="44">
        <v>19929.080000000002</v>
      </c>
      <c r="K2029" s="44">
        <v>0.63400000000000001</v>
      </c>
      <c r="L2029" s="51">
        <v>11406.39</v>
      </c>
      <c r="M2029" s="50" t="str">
        <f t="shared" si="31"/>
        <v>Abaixo do limite</v>
      </c>
    </row>
    <row r="2030" spans="3:13" x14ac:dyDescent="0.25">
      <c r="C2030" s="45">
        <v>0.53200000000000003</v>
      </c>
      <c r="D2030" s="45">
        <v>6655.2</v>
      </c>
      <c r="K2030" s="44">
        <v>0.67900000000000005</v>
      </c>
      <c r="L2030" s="51">
        <v>11416.47</v>
      </c>
      <c r="M2030" s="50" t="str">
        <f t="shared" si="31"/>
        <v>Abaixo do limite</v>
      </c>
    </row>
    <row r="2031" spans="3:13" x14ac:dyDescent="0.25">
      <c r="C2031" s="44">
        <v>0.55000000000000004</v>
      </c>
      <c r="D2031" s="44">
        <v>7842.17</v>
      </c>
      <c r="K2031" s="44">
        <v>0.63600000000000001</v>
      </c>
      <c r="L2031" s="51">
        <v>11420.49</v>
      </c>
      <c r="M2031" s="50" t="str">
        <f t="shared" si="31"/>
        <v>Abaixo do limite</v>
      </c>
    </row>
    <row r="2032" spans="3:13" x14ac:dyDescent="0.25">
      <c r="C2032" s="45">
        <v>0.55100000000000005</v>
      </c>
      <c r="D2032" s="45">
        <v>17378.650000000001</v>
      </c>
      <c r="K2032" s="45">
        <v>0.56599999999999995</v>
      </c>
      <c r="L2032" s="52">
        <v>11422.46</v>
      </c>
      <c r="M2032" s="50" t="str">
        <f t="shared" si="31"/>
        <v>Abaixo do limite</v>
      </c>
    </row>
    <row r="2033" spans="3:13" x14ac:dyDescent="0.25">
      <c r="C2033" s="44">
        <v>0.55100000000000005</v>
      </c>
      <c r="D2033" s="44">
        <v>6650.15</v>
      </c>
      <c r="K2033" s="45">
        <v>0.622</v>
      </c>
      <c r="L2033" s="52">
        <v>11423.92</v>
      </c>
      <c r="M2033" s="50" t="str">
        <f t="shared" si="31"/>
        <v>Abaixo do limite</v>
      </c>
    </row>
    <row r="2034" spans="3:13" x14ac:dyDescent="0.25">
      <c r="C2034" s="45">
        <v>0.46800000000000003</v>
      </c>
      <c r="D2034" s="45">
        <v>5684.05</v>
      </c>
      <c r="K2034" s="44">
        <v>0.67200000000000004</v>
      </c>
      <c r="L2034" s="51">
        <v>11429.06</v>
      </c>
      <c r="M2034" s="50" t="str">
        <f t="shared" si="31"/>
        <v>Abaixo do limite</v>
      </c>
    </row>
    <row r="2035" spans="3:13" x14ac:dyDescent="0.25">
      <c r="C2035" s="44">
        <v>0.56599999999999995</v>
      </c>
      <c r="D2035" s="44">
        <v>44297.9</v>
      </c>
      <c r="K2035" s="45">
        <v>0.57099999999999995</v>
      </c>
      <c r="L2035" s="52">
        <v>11429.2</v>
      </c>
      <c r="M2035" s="50" t="str">
        <f t="shared" si="31"/>
        <v>Abaixo do limite</v>
      </c>
    </row>
    <row r="2036" spans="3:13" x14ac:dyDescent="0.25">
      <c r="C2036" s="45">
        <v>0.54500000000000004</v>
      </c>
      <c r="D2036" s="45">
        <v>5697.67</v>
      </c>
      <c r="K2036" s="45">
        <v>0.64400000000000002</v>
      </c>
      <c r="L2036" s="52">
        <v>11432.05</v>
      </c>
      <c r="M2036" s="50" t="str">
        <f t="shared" si="31"/>
        <v>Abaixo do limite</v>
      </c>
    </row>
    <row r="2037" spans="3:13" x14ac:dyDescent="0.25">
      <c r="C2037" s="44">
        <v>0.66300000000000003</v>
      </c>
      <c r="D2037" s="44">
        <v>15602.87</v>
      </c>
      <c r="K2037" s="45">
        <v>0.64700000000000002</v>
      </c>
      <c r="L2037" s="52">
        <v>11433.58</v>
      </c>
      <c r="M2037" s="50" t="str">
        <f t="shared" si="31"/>
        <v>Abaixo do limite</v>
      </c>
    </row>
    <row r="2038" spans="3:13" x14ac:dyDescent="0.25">
      <c r="C2038" s="45">
        <v>0.621</v>
      </c>
      <c r="D2038" s="45">
        <v>10246.67</v>
      </c>
      <c r="K2038" s="44">
        <v>0.629</v>
      </c>
      <c r="L2038" s="51">
        <v>11433.99</v>
      </c>
      <c r="M2038" s="50" t="str">
        <f t="shared" si="31"/>
        <v>Abaixo do limite</v>
      </c>
    </row>
    <row r="2039" spans="3:13" x14ac:dyDescent="0.25">
      <c r="C2039" s="44">
        <v>0.52200000000000002</v>
      </c>
      <c r="D2039" s="44">
        <v>6351.22</v>
      </c>
      <c r="K2039" s="45">
        <v>0.54100000000000004</v>
      </c>
      <c r="L2039" s="52">
        <v>11447.76</v>
      </c>
      <c r="M2039" s="50" t="str">
        <f t="shared" si="31"/>
        <v>Abaixo do limite</v>
      </c>
    </row>
    <row r="2040" spans="3:13" x14ac:dyDescent="0.25">
      <c r="C2040" s="45">
        <v>0.52800000000000002</v>
      </c>
      <c r="D2040" s="45">
        <v>12223.5</v>
      </c>
      <c r="K2040" s="45">
        <v>0.63100000000000001</v>
      </c>
      <c r="L2040" s="52">
        <v>11453.54</v>
      </c>
      <c r="M2040" s="50" t="str">
        <f t="shared" si="31"/>
        <v>Abaixo do limite</v>
      </c>
    </row>
    <row r="2041" spans="3:13" x14ac:dyDescent="0.25">
      <c r="C2041" s="44">
        <v>0.50800000000000001</v>
      </c>
      <c r="D2041" s="44">
        <v>7922.43</v>
      </c>
      <c r="K2041" s="44">
        <v>0.58499999999999996</v>
      </c>
      <c r="L2041" s="51">
        <v>11459.07</v>
      </c>
      <c r="M2041" s="50" t="str">
        <f t="shared" si="31"/>
        <v>Abaixo do limite</v>
      </c>
    </row>
    <row r="2042" spans="3:13" x14ac:dyDescent="0.25">
      <c r="C2042" s="45">
        <v>0.52400000000000002</v>
      </c>
      <c r="D2042" s="45">
        <v>6921.05</v>
      </c>
      <c r="K2042" s="45">
        <v>0.60599999999999998</v>
      </c>
      <c r="L2042" s="52">
        <v>11459.84</v>
      </c>
      <c r="M2042" s="50" t="str">
        <f t="shared" si="31"/>
        <v>Abaixo do limite</v>
      </c>
    </row>
    <row r="2043" spans="3:13" x14ac:dyDescent="0.25">
      <c r="C2043" s="44">
        <v>0.56200000000000006</v>
      </c>
      <c r="D2043" s="44">
        <v>9940.75</v>
      </c>
      <c r="K2043" s="45">
        <v>0.59299999999999997</v>
      </c>
      <c r="L2043" s="52">
        <v>11462.12</v>
      </c>
      <c r="M2043" s="50" t="str">
        <f t="shared" si="31"/>
        <v>Abaixo do limite</v>
      </c>
    </row>
    <row r="2044" spans="3:13" x14ac:dyDescent="0.25">
      <c r="C2044" s="45">
        <v>0.76700000000000002</v>
      </c>
      <c r="D2044" s="45">
        <v>35376.39</v>
      </c>
      <c r="K2044" s="44">
        <v>0.60599999999999998</v>
      </c>
      <c r="L2044" s="51">
        <v>11465.12</v>
      </c>
      <c r="M2044" s="50" t="str">
        <f t="shared" si="31"/>
        <v>Abaixo do limite</v>
      </c>
    </row>
    <row r="2045" spans="3:13" x14ac:dyDescent="0.25">
      <c r="C2045" s="44">
        <v>0.68899999999999995</v>
      </c>
      <c r="D2045" s="44">
        <v>27491.68</v>
      </c>
      <c r="K2045" s="45">
        <v>0.64300000000000002</v>
      </c>
      <c r="L2045" s="52">
        <v>11465.35</v>
      </c>
      <c r="M2045" s="50" t="str">
        <f t="shared" si="31"/>
        <v>Abaixo do limite</v>
      </c>
    </row>
    <row r="2046" spans="3:13" x14ac:dyDescent="0.25">
      <c r="C2046" s="45">
        <v>0.70399999999999996</v>
      </c>
      <c r="D2046" s="45">
        <v>43752.23</v>
      </c>
      <c r="K2046" s="44">
        <v>0.624</v>
      </c>
      <c r="L2046" s="51">
        <v>11470.47</v>
      </c>
      <c r="M2046" s="50" t="str">
        <f t="shared" si="31"/>
        <v>Abaixo do limite</v>
      </c>
    </row>
    <row r="2047" spans="3:13" x14ac:dyDescent="0.25">
      <c r="C2047" s="44">
        <v>0.57899999999999996</v>
      </c>
      <c r="D2047" s="44">
        <v>17523.259999999998</v>
      </c>
      <c r="K2047" s="44">
        <v>0.69099999999999995</v>
      </c>
      <c r="L2047" s="51">
        <v>11474.74</v>
      </c>
      <c r="M2047" s="50" t="str">
        <f t="shared" si="31"/>
        <v>Abaixo do limite</v>
      </c>
    </row>
    <row r="2048" spans="3:13" x14ac:dyDescent="0.25">
      <c r="C2048" s="45">
        <v>0.67200000000000004</v>
      </c>
      <c r="D2048" s="45">
        <v>20066.03</v>
      </c>
      <c r="K2048" s="45">
        <v>0.622</v>
      </c>
      <c r="L2048" s="52">
        <v>11480.6</v>
      </c>
      <c r="M2048" s="50" t="str">
        <f t="shared" si="31"/>
        <v>Abaixo do limite</v>
      </c>
    </row>
    <row r="2049" spans="3:13" x14ac:dyDescent="0.25">
      <c r="C2049" s="44">
        <v>0.67800000000000005</v>
      </c>
      <c r="D2049" s="44">
        <v>43838.84</v>
      </c>
      <c r="K2049" s="45">
        <v>0.59699999999999998</v>
      </c>
      <c r="L2049" s="52">
        <v>11487.88</v>
      </c>
      <c r="M2049" s="50" t="str">
        <f t="shared" si="31"/>
        <v>Abaixo do limite</v>
      </c>
    </row>
    <row r="2050" spans="3:13" x14ac:dyDescent="0.25">
      <c r="C2050" s="45">
        <v>0.75800000000000001</v>
      </c>
      <c r="D2050" s="45">
        <v>49338.21</v>
      </c>
      <c r="K2050" s="45">
        <v>0.66800000000000004</v>
      </c>
      <c r="L2050" s="52">
        <v>11490.41</v>
      </c>
      <c r="M2050" s="50" t="str">
        <f t="shared" si="31"/>
        <v>Abaixo do limite</v>
      </c>
    </row>
    <row r="2051" spans="3:13" x14ac:dyDescent="0.25">
      <c r="C2051" s="44">
        <v>0.55200000000000005</v>
      </c>
      <c r="D2051" s="44">
        <v>9282.5400000000009</v>
      </c>
      <c r="K2051" s="45">
        <v>0.69599999999999995</v>
      </c>
      <c r="L2051" s="52">
        <v>11491.33</v>
      </c>
      <c r="M2051" s="50" t="str">
        <f t="shared" si="31"/>
        <v>Abaixo do limite</v>
      </c>
    </row>
    <row r="2052" spans="3:13" x14ac:dyDescent="0.25">
      <c r="C2052" s="45">
        <v>0.52500000000000002</v>
      </c>
      <c r="D2052" s="45">
        <v>5422.74</v>
      </c>
      <c r="K2052" s="44">
        <v>0.55000000000000004</v>
      </c>
      <c r="L2052" s="51">
        <v>11503.86</v>
      </c>
      <c r="M2052" s="50" t="str">
        <f t="shared" si="31"/>
        <v>Abaixo do limite</v>
      </c>
    </row>
    <row r="2053" spans="3:13" x14ac:dyDescent="0.25">
      <c r="C2053" s="44">
        <v>0.50800000000000001</v>
      </c>
      <c r="D2053" s="44">
        <v>6988.02</v>
      </c>
      <c r="K2053" s="45">
        <v>0.625</v>
      </c>
      <c r="L2053" s="52">
        <v>11512.13</v>
      </c>
      <c r="M2053" s="50" t="str">
        <f t="shared" si="31"/>
        <v>Abaixo do limite</v>
      </c>
    </row>
    <row r="2054" spans="3:13" x14ac:dyDescent="0.25">
      <c r="C2054" s="45">
        <v>0.56699999999999995</v>
      </c>
      <c r="D2054" s="45">
        <v>8891.27</v>
      </c>
      <c r="K2054" s="45">
        <v>0.60499999999999998</v>
      </c>
      <c r="L2054" s="52">
        <v>11514.38</v>
      </c>
      <c r="M2054" s="50" t="str">
        <f t="shared" si="31"/>
        <v>Abaixo do limite</v>
      </c>
    </row>
    <row r="2055" spans="3:13" x14ac:dyDescent="0.25">
      <c r="C2055" s="44">
        <v>0.51400000000000001</v>
      </c>
      <c r="D2055" s="44">
        <v>9426.7199999999993</v>
      </c>
      <c r="K2055" s="45">
        <v>0.56999999999999995</v>
      </c>
      <c r="L2055" s="52">
        <v>11518.45</v>
      </c>
      <c r="M2055" s="50" t="str">
        <f t="shared" si="31"/>
        <v>Abaixo do limite</v>
      </c>
    </row>
    <row r="2056" spans="3:13" x14ac:dyDescent="0.25">
      <c r="C2056" s="45">
        <v>0.68600000000000005</v>
      </c>
      <c r="D2056" s="45">
        <v>27049.43</v>
      </c>
      <c r="K2056" s="45">
        <v>0.54400000000000004</v>
      </c>
      <c r="L2056" s="52">
        <v>11526.96</v>
      </c>
      <c r="M2056" s="50" t="str">
        <f t="shared" si="31"/>
        <v>Abaixo do limite</v>
      </c>
    </row>
    <row r="2057" spans="3:13" x14ac:dyDescent="0.25">
      <c r="C2057" s="44">
        <v>0.73899999999999999</v>
      </c>
      <c r="D2057" s="44">
        <v>32918.050000000003</v>
      </c>
      <c r="K2057" s="45">
        <v>0.68100000000000005</v>
      </c>
      <c r="L2057" s="52">
        <v>11527.88</v>
      </c>
      <c r="M2057" s="50" t="str">
        <f t="shared" si="31"/>
        <v>Abaixo do limite</v>
      </c>
    </row>
    <row r="2058" spans="3:13" x14ac:dyDescent="0.25">
      <c r="C2058" s="45">
        <v>0.61699999999999999</v>
      </c>
      <c r="D2058" s="45">
        <v>8720.86</v>
      </c>
      <c r="K2058" s="44">
        <v>0.63300000000000001</v>
      </c>
      <c r="L2058" s="51">
        <v>11540.49</v>
      </c>
      <c r="M2058" s="50" t="str">
        <f t="shared" si="31"/>
        <v>Abaixo do limite</v>
      </c>
    </row>
    <row r="2059" spans="3:13" x14ac:dyDescent="0.25">
      <c r="C2059" s="44">
        <v>0.60099999999999998</v>
      </c>
      <c r="D2059" s="44">
        <v>9507.57</v>
      </c>
      <c r="K2059" s="44">
        <v>0.61799999999999999</v>
      </c>
      <c r="L2059" s="51">
        <v>11549.4</v>
      </c>
      <c r="M2059" s="50" t="str">
        <f t="shared" si="31"/>
        <v>Abaixo do limite</v>
      </c>
    </row>
    <row r="2060" spans="3:13" x14ac:dyDescent="0.25">
      <c r="C2060" s="45">
        <v>0.68400000000000005</v>
      </c>
      <c r="D2060" s="45">
        <v>32385.23</v>
      </c>
      <c r="K2060" s="45">
        <v>0.627</v>
      </c>
      <c r="L2060" s="52">
        <v>11562.09</v>
      </c>
      <c r="M2060" s="50" t="str">
        <f t="shared" si="31"/>
        <v>Abaixo do limite</v>
      </c>
    </row>
    <row r="2061" spans="3:13" x14ac:dyDescent="0.25">
      <c r="C2061" s="44">
        <v>0.67400000000000004</v>
      </c>
      <c r="D2061" s="44">
        <v>29242.11</v>
      </c>
      <c r="K2061" s="44">
        <v>0.64600000000000002</v>
      </c>
      <c r="L2061" s="51">
        <v>11562.24</v>
      </c>
      <c r="M2061" s="50" t="str">
        <f t="shared" si="31"/>
        <v>Abaixo do limite</v>
      </c>
    </row>
    <row r="2062" spans="3:13" x14ac:dyDescent="0.25">
      <c r="C2062" s="45">
        <v>0.63600000000000001</v>
      </c>
      <c r="D2062" s="45">
        <v>14922.88</v>
      </c>
      <c r="K2062" s="44">
        <v>0.61699999999999999</v>
      </c>
      <c r="L2062" s="51">
        <v>11566.8</v>
      </c>
      <c r="M2062" s="50" t="str">
        <f t="shared" si="31"/>
        <v>Abaixo do limite</v>
      </c>
    </row>
    <row r="2063" spans="3:13" x14ac:dyDescent="0.25">
      <c r="C2063" s="44">
        <v>0.68600000000000005</v>
      </c>
      <c r="D2063" s="44">
        <v>26229.599999999999</v>
      </c>
      <c r="K2063" s="44">
        <v>0.61099999999999999</v>
      </c>
      <c r="L2063" s="51">
        <v>11573.86</v>
      </c>
      <c r="M2063" s="50" t="str">
        <f t="shared" si="31"/>
        <v>Abaixo do limite</v>
      </c>
    </row>
    <row r="2064" spans="3:13" x14ac:dyDescent="0.25">
      <c r="C2064" s="45">
        <v>0.68</v>
      </c>
      <c r="D2064" s="45">
        <v>14208.32</v>
      </c>
      <c r="K2064" s="44">
        <v>0.54100000000000004</v>
      </c>
      <c r="L2064" s="51">
        <v>11574.2</v>
      </c>
      <c r="M2064" s="50" t="str">
        <f t="shared" si="31"/>
        <v>Abaixo do limite</v>
      </c>
    </row>
    <row r="2065" spans="3:13" x14ac:dyDescent="0.25">
      <c r="C2065" s="44">
        <v>0.66100000000000003</v>
      </c>
      <c r="D2065" s="44">
        <v>18031.810000000001</v>
      </c>
      <c r="K2065" s="44">
        <v>0.68899999999999995</v>
      </c>
      <c r="L2065" s="51">
        <v>11587.01</v>
      </c>
      <c r="M2065" s="50" t="str">
        <f t="shared" si="31"/>
        <v>Abaixo do limite</v>
      </c>
    </row>
    <row r="2066" spans="3:13" x14ac:dyDescent="0.25">
      <c r="C2066" s="45">
        <v>0.55000000000000004</v>
      </c>
      <c r="D2066" s="45">
        <v>6889.61</v>
      </c>
      <c r="K2066" s="45">
        <v>0.61199999999999999</v>
      </c>
      <c r="L2066" s="52">
        <v>11590.93</v>
      </c>
      <c r="M2066" s="50" t="str">
        <f t="shared" si="31"/>
        <v>Abaixo do limite</v>
      </c>
    </row>
    <row r="2067" spans="3:13" x14ac:dyDescent="0.25">
      <c r="C2067" s="44">
        <v>0.61099999999999999</v>
      </c>
      <c r="D2067" s="44">
        <v>10521.12</v>
      </c>
      <c r="K2067" s="45">
        <v>0.66600000000000004</v>
      </c>
      <c r="L2067" s="52">
        <v>11594.27</v>
      </c>
      <c r="M2067" s="50" t="str">
        <f t="shared" si="31"/>
        <v>Abaixo do limite</v>
      </c>
    </row>
    <row r="2068" spans="3:13" x14ac:dyDescent="0.25">
      <c r="C2068" s="45">
        <v>0.59399999999999997</v>
      </c>
      <c r="D2068" s="45">
        <v>11839.51</v>
      </c>
      <c r="K2068" s="45">
        <v>0.60899999999999999</v>
      </c>
      <c r="L2068" s="52">
        <v>11601.08</v>
      </c>
      <c r="M2068" s="50" t="str">
        <f t="shared" si="31"/>
        <v>Abaixo do limite</v>
      </c>
    </row>
    <row r="2069" spans="3:13" x14ac:dyDescent="0.25">
      <c r="C2069" s="44">
        <v>0.69599999999999995</v>
      </c>
      <c r="D2069" s="44">
        <v>94595.1</v>
      </c>
      <c r="K2069" s="44">
        <v>0.59599999999999997</v>
      </c>
      <c r="L2069" s="51">
        <v>11604.25</v>
      </c>
      <c r="M2069" s="50" t="str">
        <f t="shared" si="31"/>
        <v>Abaixo do limite</v>
      </c>
    </row>
    <row r="2070" spans="3:13" x14ac:dyDescent="0.25">
      <c r="C2070" s="45">
        <v>0.54200000000000004</v>
      </c>
      <c r="D2070" s="45">
        <v>6927.55</v>
      </c>
      <c r="K2070" s="44">
        <v>0.66300000000000003</v>
      </c>
      <c r="L2070" s="51">
        <v>11609.55</v>
      </c>
      <c r="M2070" s="50" t="str">
        <f t="shared" si="31"/>
        <v>Abaixo do limite</v>
      </c>
    </row>
    <row r="2071" spans="3:13" x14ac:dyDescent="0.25">
      <c r="C2071" s="44">
        <v>0.59</v>
      </c>
      <c r="D2071" s="44">
        <v>14234.32</v>
      </c>
      <c r="K2071" s="45">
        <v>0.52700000000000002</v>
      </c>
      <c r="L2071" s="52">
        <v>11612.57</v>
      </c>
      <c r="M2071" s="50" t="str">
        <f t="shared" si="31"/>
        <v>Abaixo do limite</v>
      </c>
    </row>
    <row r="2072" spans="3:13" x14ac:dyDescent="0.25">
      <c r="C2072" s="45">
        <v>0.624</v>
      </c>
      <c r="D2072" s="45">
        <v>14981.84</v>
      </c>
      <c r="K2072" s="45">
        <v>0.66</v>
      </c>
      <c r="L2072" s="52">
        <v>11615.31</v>
      </c>
      <c r="M2072" s="50" t="str">
        <f t="shared" si="31"/>
        <v>Abaixo do limite</v>
      </c>
    </row>
    <row r="2073" spans="3:13" x14ac:dyDescent="0.25">
      <c r="C2073" s="44">
        <v>0.57799999999999996</v>
      </c>
      <c r="D2073" s="44">
        <v>6345.61</v>
      </c>
      <c r="K2073" s="45">
        <v>0.68600000000000005</v>
      </c>
      <c r="L2073" s="52">
        <v>11629.45</v>
      </c>
      <c r="M2073" s="50" t="str">
        <f t="shared" si="31"/>
        <v>Abaixo do limite</v>
      </c>
    </row>
    <row r="2074" spans="3:13" x14ac:dyDescent="0.25">
      <c r="C2074" s="45">
        <v>0.65500000000000003</v>
      </c>
      <c r="D2074" s="45">
        <v>13442</v>
      </c>
      <c r="K2074" s="44">
        <v>0.69699999999999995</v>
      </c>
      <c r="L2074" s="51">
        <v>11641.34</v>
      </c>
      <c r="M2074" s="50" t="str">
        <f t="shared" si="31"/>
        <v>Abaixo do limite</v>
      </c>
    </row>
    <row r="2075" spans="3:13" x14ac:dyDescent="0.25">
      <c r="C2075" s="44">
        <v>0.69299999999999995</v>
      </c>
      <c r="D2075" s="44">
        <v>42132.62</v>
      </c>
      <c r="K2075" s="44">
        <v>0.65500000000000003</v>
      </c>
      <c r="L2075" s="51">
        <v>11642.3</v>
      </c>
      <c r="M2075" s="50" t="str">
        <f t="shared" si="31"/>
        <v>Abaixo do limite</v>
      </c>
    </row>
    <row r="2076" spans="3:13" x14ac:dyDescent="0.25">
      <c r="C2076" s="45">
        <v>0.57599999999999996</v>
      </c>
      <c r="D2076" s="45">
        <v>8378.43</v>
      </c>
      <c r="K2076" s="45">
        <v>0.54800000000000004</v>
      </c>
      <c r="L2076" s="52">
        <v>11646.1</v>
      </c>
      <c r="M2076" s="50" t="str">
        <f t="shared" si="31"/>
        <v>Abaixo do limite</v>
      </c>
    </row>
    <row r="2077" spans="3:13" x14ac:dyDescent="0.25">
      <c r="C2077" s="44">
        <v>0.59899999999999998</v>
      </c>
      <c r="D2077" s="44">
        <v>15308.09</v>
      </c>
      <c r="K2077" s="45">
        <v>0.58199999999999996</v>
      </c>
      <c r="L2077" s="52">
        <v>11652.53</v>
      </c>
      <c r="M2077" s="50" t="str">
        <f t="shared" si="31"/>
        <v>Abaixo do limite</v>
      </c>
    </row>
    <row r="2078" spans="3:13" x14ac:dyDescent="0.25">
      <c r="C2078" s="45">
        <v>0.67500000000000004</v>
      </c>
      <c r="D2078" s="45">
        <v>15358.13</v>
      </c>
      <c r="K2078" s="45">
        <v>0.58099999999999996</v>
      </c>
      <c r="L2078" s="52">
        <v>11654.11</v>
      </c>
      <c r="M2078" s="50" t="str">
        <f t="shared" si="31"/>
        <v>Abaixo do limite</v>
      </c>
    </row>
    <row r="2079" spans="3:13" x14ac:dyDescent="0.25">
      <c r="C2079" s="44">
        <v>0.59599999999999997</v>
      </c>
      <c r="D2079" s="44">
        <v>9576.73</v>
      </c>
      <c r="K2079" s="45">
        <v>0.63300000000000001</v>
      </c>
      <c r="L2079" s="52">
        <v>11655.36</v>
      </c>
      <c r="M2079" s="50" t="str">
        <f t="shared" ref="M2079:M2142" si="32">IF(L2079&lt;$L$29,"Abaixo do limite","")</f>
        <v>Abaixo do limite</v>
      </c>
    </row>
    <row r="2080" spans="3:13" x14ac:dyDescent="0.25">
      <c r="C2080" s="45">
        <v>0.66100000000000003</v>
      </c>
      <c r="D2080" s="45">
        <v>16113.79</v>
      </c>
      <c r="K2080" s="44">
        <v>0.59199999999999997</v>
      </c>
      <c r="L2080" s="51">
        <v>11662.92</v>
      </c>
      <c r="M2080" s="50" t="str">
        <f t="shared" si="32"/>
        <v>Abaixo do limite</v>
      </c>
    </row>
    <row r="2081" spans="3:13" x14ac:dyDescent="0.25">
      <c r="C2081" s="44">
        <v>0.72799999999999998</v>
      </c>
      <c r="D2081" s="44">
        <v>29398.98</v>
      </c>
      <c r="K2081" s="45">
        <v>0.68700000000000006</v>
      </c>
      <c r="L2081" s="52">
        <v>11669.96</v>
      </c>
      <c r="M2081" s="50" t="str">
        <f t="shared" si="32"/>
        <v>Abaixo do limite</v>
      </c>
    </row>
    <row r="2082" spans="3:13" x14ac:dyDescent="0.25">
      <c r="C2082" s="45">
        <v>0.52800000000000002</v>
      </c>
      <c r="D2082" s="45">
        <v>5264.33</v>
      </c>
      <c r="K2082" s="44">
        <v>0.63100000000000001</v>
      </c>
      <c r="L2082" s="51">
        <v>11674.44</v>
      </c>
      <c r="M2082" s="50" t="str">
        <f t="shared" si="32"/>
        <v>Abaixo do limite</v>
      </c>
    </row>
    <row r="2083" spans="3:13" x14ac:dyDescent="0.25">
      <c r="C2083" s="44">
        <v>0.63700000000000001</v>
      </c>
      <c r="D2083" s="44">
        <v>34393.25</v>
      </c>
      <c r="K2083" s="45">
        <v>0.65300000000000002</v>
      </c>
      <c r="L2083" s="52">
        <v>11675.65</v>
      </c>
      <c r="M2083" s="50" t="str">
        <f t="shared" si="32"/>
        <v>Abaixo do limite</v>
      </c>
    </row>
    <row r="2084" spans="3:13" x14ac:dyDescent="0.25">
      <c r="C2084" s="45">
        <v>0.629</v>
      </c>
      <c r="D2084" s="45">
        <v>11217.86</v>
      </c>
      <c r="K2084" s="44">
        <v>0.66300000000000003</v>
      </c>
      <c r="L2084" s="51">
        <v>11689.99</v>
      </c>
      <c r="M2084" s="50" t="str">
        <f t="shared" si="32"/>
        <v>Abaixo do limite</v>
      </c>
    </row>
    <row r="2085" spans="3:13" x14ac:dyDescent="0.25">
      <c r="C2085" s="44">
        <v>0.58399999999999996</v>
      </c>
      <c r="D2085" s="44">
        <v>7424.99</v>
      </c>
      <c r="K2085" s="45">
        <v>0.64200000000000002</v>
      </c>
      <c r="L2085" s="52">
        <v>11693.03</v>
      </c>
      <c r="M2085" s="50" t="str">
        <f t="shared" si="32"/>
        <v>Abaixo do limite</v>
      </c>
    </row>
    <row r="2086" spans="3:13" x14ac:dyDescent="0.25">
      <c r="C2086" s="45">
        <v>0.48499999999999999</v>
      </c>
      <c r="D2086" s="45">
        <v>5776.25</v>
      </c>
      <c r="K2086" s="44">
        <v>0.624</v>
      </c>
      <c r="L2086" s="51">
        <v>11709.32</v>
      </c>
      <c r="M2086" s="50" t="str">
        <f t="shared" si="32"/>
        <v>Abaixo do limite</v>
      </c>
    </row>
    <row r="2087" spans="3:13" x14ac:dyDescent="0.25">
      <c r="C2087" s="44">
        <v>0.54300000000000004</v>
      </c>
      <c r="D2087" s="44">
        <v>6766.18</v>
      </c>
      <c r="K2087" s="44">
        <v>0.63400000000000001</v>
      </c>
      <c r="L2087" s="51">
        <v>11712.68</v>
      </c>
      <c r="M2087" s="50" t="str">
        <f t="shared" si="32"/>
        <v>Abaixo do limite</v>
      </c>
    </row>
    <row r="2088" spans="3:13" x14ac:dyDescent="0.25">
      <c r="C2088" s="45">
        <v>0.56299999999999994</v>
      </c>
      <c r="D2088" s="45">
        <v>7889.81</v>
      </c>
      <c r="K2088" s="44">
        <v>0.57899999999999996</v>
      </c>
      <c r="L2088" s="51">
        <v>11714.15</v>
      </c>
      <c r="M2088" s="50" t="str">
        <f t="shared" si="32"/>
        <v>Abaixo do limite</v>
      </c>
    </row>
    <row r="2089" spans="3:13" x14ac:dyDescent="0.25">
      <c r="C2089" s="44">
        <v>0.52200000000000002</v>
      </c>
      <c r="D2089" s="44">
        <v>11755.46</v>
      </c>
      <c r="K2089" s="45">
        <v>0.51300000000000001</v>
      </c>
      <c r="L2089" s="52">
        <v>11716.45</v>
      </c>
      <c r="M2089" s="50" t="str">
        <f t="shared" si="32"/>
        <v>Abaixo do limite</v>
      </c>
    </row>
    <row r="2090" spans="3:13" x14ac:dyDescent="0.25">
      <c r="C2090" s="45">
        <v>0.60799999999999998</v>
      </c>
      <c r="D2090" s="45">
        <v>11984.88</v>
      </c>
      <c r="K2090" s="45">
        <v>0.68600000000000005</v>
      </c>
      <c r="L2090" s="52">
        <v>11717.73</v>
      </c>
      <c r="M2090" s="50" t="str">
        <f t="shared" si="32"/>
        <v>Abaixo do limite</v>
      </c>
    </row>
    <row r="2091" spans="3:13" x14ac:dyDescent="0.25">
      <c r="C2091" s="44">
        <v>0.46899999999999997</v>
      </c>
      <c r="D2091" s="44">
        <v>7059.8</v>
      </c>
      <c r="K2091" s="45">
        <v>0.67300000000000004</v>
      </c>
      <c r="L2091" s="52">
        <v>11720.31</v>
      </c>
      <c r="M2091" s="50" t="str">
        <f t="shared" si="32"/>
        <v>Abaixo do limite</v>
      </c>
    </row>
    <row r="2092" spans="3:13" x14ac:dyDescent="0.25">
      <c r="C2092" s="45">
        <v>0.55600000000000005</v>
      </c>
      <c r="D2092" s="45">
        <v>10848.54</v>
      </c>
      <c r="K2092" s="45">
        <v>0.54200000000000004</v>
      </c>
      <c r="L2092" s="52">
        <v>11723.43</v>
      </c>
      <c r="M2092" s="50" t="str">
        <f t="shared" si="32"/>
        <v>Abaixo do limite</v>
      </c>
    </row>
    <row r="2093" spans="3:13" x14ac:dyDescent="0.25">
      <c r="C2093" s="44">
        <v>0.52700000000000002</v>
      </c>
      <c r="D2093" s="44">
        <v>6116.46</v>
      </c>
      <c r="K2093" s="44">
        <v>0.63800000000000001</v>
      </c>
      <c r="L2093" s="51">
        <v>11724.67</v>
      </c>
      <c r="M2093" s="50" t="str">
        <f t="shared" si="32"/>
        <v>Abaixo do limite</v>
      </c>
    </row>
    <row r="2094" spans="3:13" x14ac:dyDescent="0.25">
      <c r="C2094" s="45">
        <v>0.59699999999999998</v>
      </c>
      <c r="D2094" s="45">
        <v>12320.61</v>
      </c>
      <c r="K2094" s="44">
        <v>0.54100000000000004</v>
      </c>
      <c r="L2094" s="51">
        <v>11725.55</v>
      </c>
      <c r="M2094" s="50" t="str">
        <f t="shared" si="32"/>
        <v>Abaixo do limite</v>
      </c>
    </row>
    <row r="2095" spans="3:13" x14ac:dyDescent="0.25">
      <c r="C2095" s="44">
        <v>0.64600000000000002</v>
      </c>
      <c r="D2095" s="44">
        <v>11562.24</v>
      </c>
      <c r="K2095" s="44">
        <v>0.59699999999999998</v>
      </c>
      <c r="L2095" s="51">
        <v>11735.96</v>
      </c>
      <c r="M2095" s="50" t="str">
        <f t="shared" si="32"/>
        <v>Abaixo do limite</v>
      </c>
    </row>
    <row r="2096" spans="3:13" x14ac:dyDescent="0.25">
      <c r="C2096" s="45">
        <v>0.70299999999999996</v>
      </c>
      <c r="D2096" s="45">
        <v>16754.93</v>
      </c>
      <c r="K2096" s="45">
        <v>0.61399999999999999</v>
      </c>
      <c r="L2096" s="52">
        <v>11744.5</v>
      </c>
      <c r="M2096" s="50" t="str">
        <f t="shared" si="32"/>
        <v>Abaixo do limite</v>
      </c>
    </row>
    <row r="2097" spans="3:13" x14ac:dyDescent="0.25">
      <c r="C2097" s="44">
        <v>0.53200000000000003</v>
      </c>
      <c r="D2097" s="44">
        <v>6757.82</v>
      </c>
      <c r="K2097" s="44">
        <v>0.624</v>
      </c>
      <c r="L2097" s="51">
        <v>11745.9</v>
      </c>
      <c r="M2097" s="50" t="str">
        <f t="shared" si="32"/>
        <v>Abaixo do limite</v>
      </c>
    </row>
    <row r="2098" spans="3:13" x14ac:dyDescent="0.25">
      <c r="C2098" s="45">
        <v>0.629</v>
      </c>
      <c r="D2098" s="45">
        <v>8433.84</v>
      </c>
      <c r="K2098" s="44">
        <v>0.66300000000000003</v>
      </c>
      <c r="L2098" s="51">
        <v>11752.52</v>
      </c>
      <c r="M2098" s="50" t="str">
        <f t="shared" si="32"/>
        <v>Abaixo do limite</v>
      </c>
    </row>
    <row r="2099" spans="3:13" x14ac:dyDescent="0.25">
      <c r="C2099" s="44">
        <v>0.59399999999999997</v>
      </c>
      <c r="D2099" s="44">
        <v>8818.7199999999993</v>
      </c>
      <c r="K2099" s="45">
        <v>0.56499999999999995</v>
      </c>
      <c r="L2099" s="52">
        <v>11753.58</v>
      </c>
      <c r="M2099" s="50" t="str">
        <f t="shared" si="32"/>
        <v>Abaixo do limite</v>
      </c>
    </row>
    <row r="2100" spans="3:13" x14ac:dyDescent="0.25">
      <c r="C2100" s="45">
        <v>0.57799999999999996</v>
      </c>
      <c r="D2100" s="45">
        <v>11041.92</v>
      </c>
      <c r="K2100" s="45">
        <v>0.59499999999999997</v>
      </c>
      <c r="L2100" s="52">
        <v>11755.39</v>
      </c>
      <c r="M2100" s="50" t="str">
        <f t="shared" si="32"/>
        <v>Abaixo do limite</v>
      </c>
    </row>
    <row r="2101" spans="3:13" x14ac:dyDescent="0.25">
      <c r="C2101" s="44">
        <v>0.69499999999999995</v>
      </c>
      <c r="D2101" s="44">
        <v>21927.919999999998</v>
      </c>
      <c r="K2101" s="44">
        <v>0.52200000000000002</v>
      </c>
      <c r="L2101" s="51">
        <v>11755.46</v>
      </c>
      <c r="M2101" s="50" t="str">
        <f t="shared" si="32"/>
        <v>Abaixo do limite</v>
      </c>
    </row>
    <row r="2102" spans="3:13" x14ac:dyDescent="0.25">
      <c r="C2102" s="45">
        <v>0.51300000000000001</v>
      </c>
      <c r="D2102" s="45">
        <v>6462.02</v>
      </c>
      <c r="K2102" s="44">
        <v>0.52900000000000003</v>
      </c>
      <c r="L2102" s="51">
        <v>11758.83</v>
      </c>
      <c r="M2102" s="50" t="str">
        <f t="shared" si="32"/>
        <v>Abaixo do limite</v>
      </c>
    </row>
    <row r="2103" spans="3:13" x14ac:dyDescent="0.25">
      <c r="C2103" s="44">
        <v>0.51700000000000002</v>
      </c>
      <c r="D2103" s="44">
        <v>6450.88</v>
      </c>
      <c r="K2103" s="44">
        <v>0.61499999999999999</v>
      </c>
      <c r="L2103" s="51">
        <v>11761.8</v>
      </c>
      <c r="M2103" s="50" t="str">
        <f t="shared" si="32"/>
        <v>Abaixo do limite</v>
      </c>
    </row>
    <row r="2104" spans="3:13" x14ac:dyDescent="0.25">
      <c r="C2104" s="45">
        <v>0.66300000000000003</v>
      </c>
      <c r="D2104" s="45">
        <v>9384.4500000000007</v>
      </c>
      <c r="K2104" s="45">
        <v>0.65900000000000003</v>
      </c>
      <c r="L2104" s="52">
        <v>11766.2</v>
      </c>
      <c r="M2104" s="50" t="str">
        <f t="shared" si="32"/>
        <v>Abaixo do limite</v>
      </c>
    </row>
    <row r="2105" spans="3:13" x14ac:dyDescent="0.25">
      <c r="C2105" s="44">
        <v>0.55300000000000005</v>
      </c>
      <c r="D2105" s="44">
        <v>8894.2199999999993</v>
      </c>
      <c r="K2105" s="45">
        <v>0.55000000000000004</v>
      </c>
      <c r="L2105" s="52">
        <v>11766.26</v>
      </c>
      <c r="M2105" s="50" t="str">
        <f t="shared" si="32"/>
        <v>Abaixo do limite</v>
      </c>
    </row>
    <row r="2106" spans="3:13" x14ac:dyDescent="0.25">
      <c r="C2106" s="45">
        <v>0.61499999999999999</v>
      </c>
      <c r="D2106" s="45">
        <v>7542.04</v>
      </c>
      <c r="K2106" s="44">
        <v>0.65100000000000002</v>
      </c>
      <c r="L2106" s="51">
        <v>11771.18</v>
      </c>
      <c r="M2106" s="50" t="str">
        <f t="shared" si="32"/>
        <v>Abaixo do limite</v>
      </c>
    </row>
    <row r="2107" spans="3:13" x14ac:dyDescent="0.25">
      <c r="C2107" s="44">
        <v>0.60099999999999998</v>
      </c>
      <c r="D2107" s="44">
        <v>11115.84</v>
      </c>
      <c r="K2107" s="44">
        <v>0.60299999999999998</v>
      </c>
      <c r="L2107" s="51">
        <v>11774.48</v>
      </c>
      <c r="M2107" s="50" t="str">
        <f t="shared" si="32"/>
        <v>Abaixo do limite</v>
      </c>
    </row>
    <row r="2108" spans="3:13" x14ac:dyDescent="0.25">
      <c r="C2108" s="45">
        <v>0.63600000000000001</v>
      </c>
      <c r="D2108" s="45">
        <v>16241</v>
      </c>
      <c r="K2108" s="44">
        <v>0.61199999999999999</v>
      </c>
      <c r="L2108" s="51">
        <v>11777.19</v>
      </c>
      <c r="M2108" s="50" t="str">
        <f t="shared" si="32"/>
        <v>Abaixo do limite</v>
      </c>
    </row>
    <row r="2109" spans="3:13" x14ac:dyDescent="0.25">
      <c r="C2109" s="44">
        <v>0.57299999999999995</v>
      </c>
      <c r="D2109" s="44">
        <v>8120.47</v>
      </c>
      <c r="K2109" s="44">
        <v>0.67100000000000004</v>
      </c>
      <c r="L2109" s="51">
        <v>11783.72</v>
      </c>
      <c r="M2109" s="50" t="str">
        <f t="shared" si="32"/>
        <v>Abaixo do limite</v>
      </c>
    </row>
    <row r="2110" spans="3:13" x14ac:dyDescent="0.25">
      <c r="C2110" s="45">
        <v>0.65700000000000003</v>
      </c>
      <c r="D2110" s="45">
        <v>9207.67</v>
      </c>
      <c r="K2110" s="45">
        <v>0.56299999999999994</v>
      </c>
      <c r="L2110" s="52">
        <v>11784.93</v>
      </c>
      <c r="M2110" s="50" t="str">
        <f t="shared" si="32"/>
        <v>Abaixo do limite</v>
      </c>
    </row>
    <row r="2111" spans="3:13" x14ac:dyDescent="0.25">
      <c r="C2111" s="44">
        <v>0.70799999999999996</v>
      </c>
      <c r="D2111" s="44">
        <v>18184.900000000001</v>
      </c>
      <c r="K2111" s="44">
        <v>0.59299999999999997</v>
      </c>
      <c r="L2111" s="51">
        <v>11787.98</v>
      </c>
      <c r="M2111" s="50" t="str">
        <f t="shared" si="32"/>
        <v>Abaixo do limite</v>
      </c>
    </row>
    <row r="2112" spans="3:13" x14ac:dyDescent="0.25">
      <c r="C2112" s="45">
        <v>0.68200000000000005</v>
      </c>
      <c r="D2112" s="45">
        <v>23408.58</v>
      </c>
      <c r="K2112" s="44">
        <v>0.64800000000000002</v>
      </c>
      <c r="L2112" s="51">
        <v>11793.9</v>
      </c>
      <c r="M2112" s="50" t="str">
        <f t="shared" si="32"/>
        <v>Abaixo do limite</v>
      </c>
    </row>
    <row r="2113" spans="3:13" x14ac:dyDescent="0.25">
      <c r="C2113" s="44">
        <v>0.57299999999999995</v>
      </c>
      <c r="D2113" s="44">
        <v>8508.5499999999993</v>
      </c>
      <c r="K2113" s="44">
        <v>0.63900000000000001</v>
      </c>
      <c r="L2113" s="51">
        <v>11799.22</v>
      </c>
      <c r="M2113" s="50" t="str">
        <f t="shared" si="32"/>
        <v>Abaixo do limite</v>
      </c>
    </row>
    <row r="2114" spans="3:13" x14ac:dyDescent="0.25">
      <c r="C2114" s="45">
        <v>0.69399999999999995</v>
      </c>
      <c r="D2114" s="45">
        <v>10517.16</v>
      </c>
      <c r="K2114" s="45">
        <v>0.59499999999999997</v>
      </c>
      <c r="L2114" s="52">
        <v>11800.69</v>
      </c>
      <c r="M2114" s="50" t="str">
        <f t="shared" si="32"/>
        <v>Abaixo do limite</v>
      </c>
    </row>
    <row r="2115" spans="3:13" x14ac:dyDescent="0.25">
      <c r="C2115" s="44">
        <v>0.628</v>
      </c>
      <c r="D2115" s="44">
        <v>10514.59</v>
      </c>
      <c r="K2115" s="44">
        <v>0.56200000000000006</v>
      </c>
      <c r="L2115" s="51">
        <v>11804.5</v>
      </c>
      <c r="M2115" s="50" t="str">
        <f t="shared" si="32"/>
        <v>Abaixo do limite</v>
      </c>
    </row>
    <row r="2116" spans="3:13" x14ac:dyDescent="0.25">
      <c r="C2116" s="45">
        <v>0.55000000000000004</v>
      </c>
      <c r="D2116" s="45">
        <v>5582.87</v>
      </c>
      <c r="K2116" s="45">
        <v>0.57599999999999996</v>
      </c>
      <c r="L2116" s="52">
        <v>11816.12</v>
      </c>
      <c r="M2116" s="50" t="str">
        <f t="shared" si="32"/>
        <v>Abaixo do limite</v>
      </c>
    </row>
    <row r="2117" spans="3:13" x14ac:dyDescent="0.25">
      <c r="C2117" s="44">
        <v>0.55900000000000005</v>
      </c>
      <c r="D2117" s="44">
        <v>9565.07</v>
      </c>
      <c r="K2117" s="44">
        <v>0.65700000000000003</v>
      </c>
      <c r="L2117" s="51">
        <v>11816.27</v>
      </c>
      <c r="M2117" s="50" t="str">
        <f t="shared" si="32"/>
        <v>Abaixo do limite</v>
      </c>
    </row>
    <row r="2118" spans="3:13" x14ac:dyDescent="0.25">
      <c r="C2118" s="45">
        <v>0.504</v>
      </c>
      <c r="D2118" s="45">
        <v>5543.79</v>
      </c>
      <c r="K2118" s="45">
        <v>0.63900000000000001</v>
      </c>
      <c r="L2118" s="52">
        <v>11821.81</v>
      </c>
      <c r="M2118" s="50" t="str">
        <f t="shared" si="32"/>
        <v>Abaixo do limite</v>
      </c>
    </row>
    <row r="2119" spans="3:13" x14ac:dyDescent="0.25">
      <c r="C2119" s="44">
        <v>0.52100000000000002</v>
      </c>
      <c r="D2119" s="44">
        <v>7448.88</v>
      </c>
      <c r="K2119" s="45">
        <v>0.64700000000000002</v>
      </c>
      <c r="L2119" s="52">
        <v>11824.24</v>
      </c>
      <c r="M2119" s="50" t="str">
        <f t="shared" si="32"/>
        <v>Abaixo do limite</v>
      </c>
    </row>
    <row r="2120" spans="3:13" x14ac:dyDescent="0.25">
      <c r="C2120" s="45">
        <v>0.68899999999999995</v>
      </c>
      <c r="D2120" s="45">
        <v>20776.009999999998</v>
      </c>
      <c r="K2120" s="44">
        <v>0.68400000000000005</v>
      </c>
      <c r="L2120" s="51">
        <v>11831.25</v>
      </c>
      <c r="M2120" s="50" t="str">
        <f t="shared" si="32"/>
        <v>Abaixo do limite</v>
      </c>
    </row>
    <row r="2121" spans="3:13" x14ac:dyDescent="0.25">
      <c r="C2121" s="44">
        <v>0.64300000000000002</v>
      </c>
      <c r="D2121" s="44">
        <v>18562.740000000002</v>
      </c>
      <c r="K2121" s="45">
        <v>0.60699999999999998</v>
      </c>
      <c r="L2121" s="52">
        <v>11835.42</v>
      </c>
      <c r="M2121" s="50" t="str">
        <f t="shared" si="32"/>
        <v>Abaixo do limite</v>
      </c>
    </row>
    <row r="2122" spans="3:13" x14ac:dyDescent="0.25">
      <c r="C2122" s="45">
        <v>0.57899999999999996</v>
      </c>
      <c r="D2122" s="45">
        <v>8328.67</v>
      </c>
      <c r="K2122" s="45">
        <v>0.54700000000000004</v>
      </c>
      <c r="L2122" s="52">
        <v>11836.64</v>
      </c>
      <c r="M2122" s="50" t="str">
        <f t="shared" si="32"/>
        <v>Abaixo do limite</v>
      </c>
    </row>
    <row r="2123" spans="3:13" x14ac:dyDescent="0.25">
      <c r="C2123" s="44">
        <v>0.63200000000000001</v>
      </c>
      <c r="D2123" s="44">
        <v>9844.0400000000009</v>
      </c>
      <c r="K2123" s="45">
        <v>0.59399999999999997</v>
      </c>
      <c r="L2123" s="52">
        <v>11839.51</v>
      </c>
      <c r="M2123" s="50" t="str">
        <f t="shared" si="32"/>
        <v>Abaixo do limite</v>
      </c>
    </row>
    <row r="2124" spans="3:13" x14ac:dyDescent="0.25">
      <c r="C2124" s="45">
        <v>0.67600000000000005</v>
      </c>
      <c r="D2124" s="45">
        <v>29788.92</v>
      </c>
      <c r="K2124" s="44">
        <v>0.65200000000000002</v>
      </c>
      <c r="L2124" s="51">
        <v>11841.79</v>
      </c>
      <c r="M2124" s="50" t="str">
        <f t="shared" si="32"/>
        <v>Abaixo do limite</v>
      </c>
    </row>
    <row r="2125" spans="3:13" x14ac:dyDescent="0.25">
      <c r="C2125" s="44">
        <v>0.68100000000000005</v>
      </c>
      <c r="D2125" s="44">
        <v>24857.57</v>
      </c>
      <c r="K2125" s="44">
        <v>0.57899999999999996</v>
      </c>
      <c r="L2125" s="51">
        <v>11848.25</v>
      </c>
      <c r="M2125" s="50" t="str">
        <f t="shared" si="32"/>
        <v>Abaixo do limite</v>
      </c>
    </row>
    <row r="2126" spans="3:13" x14ac:dyDescent="0.25">
      <c r="C2126" s="44">
        <v>0.64700000000000002</v>
      </c>
      <c r="D2126" s="44">
        <v>17060.28</v>
      </c>
      <c r="K2126" s="45">
        <v>0.66600000000000004</v>
      </c>
      <c r="L2126" s="52">
        <v>11853.79</v>
      </c>
      <c r="M2126" s="50" t="str">
        <f t="shared" si="32"/>
        <v>Abaixo do limite</v>
      </c>
    </row>
    <row r="2127" spans="3:13" x14ac:dyDescent="0.25">
      <c r="C2127" s="45">
        <v>0.58299999999999996</v>
      </c>
      <c r="D2127" s="45">
        <v>8052.99</v>
      </c>
      <c r="K2127" s="45">
        <v>0.54</v>
      </c>
      <c r="L2127" s="52">
        <v>11855.57</v>
      </c>
      <c r="M2127" s="50" t="str">
        <f t="shared" si="32"/>
        <v>Abaixo do limite</v>
      </c>
    </row>
    <row r="2128" spans="3:13" x14ac:dyDescent="0.25">
      <c r="C2128" s="44">
        <v>0.54900000000000004</v>
      </c>
      <c r="D2128" s="44">
        <v>8089.98</v>
      </c>
      <c r="K2128" s="45">
        <v>0.60299999999999998</v>
      </c>
      <c r="L2128" s="52">
        <v>11870.23</v>
      </c>
      <c r="M2128" s="50" t="str">
        <f t="shared" si="32"/>
        <v>Abaixo do limite</v>
      </c>
    </row>
    <row r="2129" spans="3:13" x14ac:dyDescent="0.25">
      <c r="C2129" s="45">
        <v>0.70199999999999996</v>
      </c>
      <c r="D2129" s="45">
        <v>18344.53</v>
      </c>
      <c r="K2129" s="44">
        <v>0.64300000000000002</v>
      </c>
      <c r="L2129" s="51">
        <v>11885.31</v>
      </c>
      <c r="M2129" s="50" t="str">
        <f t="shared" si="32"/>
        <v>Abaixo do limite</v>
      </c>
    </row>
    <row r="2130" spans="3:13" x14ac:dyDescent="0.25">
      <c r="C2130" s="44">
        <v>0.56499999999999995</v>
      </c>
      <c r="D2130" s="44">
        <v>9749.64</v>
      </c>
      <c r="K2130" s="44">
        <v>0.57799999999999996</v>
      </c>
      <c r="L2130" s="51">
        <v>11893.43</v>
      </c>
      <c r="M2130" s="50" t="str">
        <f t="shared" si="32"/>
        <v>Abaixo do limite</v>
      </c>
    </row>
    <row r="2131" spans="3:13" x14ac:dyDescent="0.25">
      <c r="C2131" s="45">
        <v>0.55800000000000005</v>
      </c>
      <c r="D2131" s="45">
        <v>11281.1</v>
      </c>
      <c r="K2131" s="45">
        <v>0.70799999999999996</v>
      </c>
      <c r="L2131" s="52">
        <v>11896.65</v>
      </c>
      <c r="M2131" s="50" t="str">
        <f t="shared" si="32"/>
        <v>Abaixo do limite</v>
      </c>
    </row>
    <row r="2132" spans="3:13" x14ac:dyDescent="0.25">
      <c r="C2132" s="44">
        <v>0.626</v>
      </c>
      <c r="D2132" s="44">
        <v>17682.38</v>
      </c>
      <c r="K2132" s="45">
        <v>0.57699999999999996</v>
      </c>
      <c r="L2132" s="52">
        <v>11902.74</v>
      </c>
      <c r="M2132" s="50" t="str">
        <f t="shared" si="32"/>
        <v>Abaixo do limite</v>
      </c>
    </row>
    <row r="2133" spans="3:13" x14ac:dyDescent="0.25">
      <c r="C2133" s="45">
        <v>0.57199999999999995</v>
      </c>
      <c r="D2133" s="45">
        <v>6675.43</v>
      </c>
      <c r="K2133" s="44">
        <v>0.58899999999999997</v>
      </c>
      <c r="L2133" s="51">
        <v>11902.92</v>
      </c>
      <c r="M2133" s="50" t="str">
        <f t="shared" si="32"/>
        <v>Abaixo do limite</v>
      </c>
    </row>
    <row r="2134" spans="3:13" x14ac:dyDescent="0.25">
      <c r="C2134" s="44">
        <v>0.61299999999999999</v>
      </c>
      <c r="D2134" s="44">
        <v>16898.439999999999</v>
      </c>
      <c r="K2134" s="44">
        <v>0.57199999999999995</v>
      </c>
      <c r="L2134" s="51">
        <v>11906.16</v>
      </c>
      <c r="M2134" s="50" t="str">
        <f t="shared" si="32"/>
        <v>Abaixo do limite</v>
      </c>
    </row>
    <row r="2135" spans="3:13" x14ac:dyDescent="0.25">
      <c r="C2135" s="45">
        <v>0.495</v>
      </c>
      <c r="D2135" s="45">
        <v>6919.34</v>
      </c>
      <c r="K2135" s="45">
        <v>0.54100000000000004</v>
      </c>
      <c r="L2135" s="52">
        <v>11910.55</v>
      </c>
      <c r="M2135" s="50" t="str">
        <f t="shared" si="32"/>
        <v>Abaixo do limite</v>
      </c>
    </row>
    <row r="2136" spans="3:13" x14ac:dyDescent="0.25">
      <c r="C2136" s="44">
        <v>0.65800000000000003</v>
      </c>
      <c r="D2136" s="44">
        <v>14625.31</v>
      </c>
      <c r="K2136" s="44">
        <v>0.753</v>
      </c>
      <c r="L2136" s="51">
        <v>11921.26</v>
      </c>
      <c r="M2136" s="50" t="str">
        <f t="shared" si="32"/>
        <v>Abaixo do limite</v>
      </c>
    </row>
    <row r="2137" spans="3:13" x14ac:dyDescent="0.25">
      <c r="C2137" s="45">
        <v>0.66400000000000003</v>
      </c>
      <c r="D2137" s="45">
        <v>19149.88</v>
      </c>
      <c r="K2137" s="45">
        <v>0.54300000000000004</v>
      </c>
      <c r="L2137" s="52">
        <v>11925.05</v>
      </c>
      <c r="M2137" s="50" t="str">
        <f t="shared" si="32"/>
        <v>Abaixo do limite</v>
      </c>
    </row>
    <row r="2138" spans="3:13" x14ac:dyDescent="0.25">
      <c r="C2138" s="44">
        <v>0.68600000000000005</v>
      </c>
      <c r="D2138" s="44">
        <v>12971.17</v>
      </c>
      <c r="K2138" s="45">
        <v>0.64700000000000002</v>
      </c>
      <c r="L2138" s="52">
        <v>11933.08</v>
      </c>
      <c r="M2138" s="50" t="str">
        <f t="shared" si="32"/>
        <v>Abaixo do limite</v>
      </c>
    </row>
    <row r="2139" spans="3:13" x14ac:dyDescent="0.25">
      <c r="C2139" s="45">
        <v>0.70799999999999996</v>
      </c>
      <c r="D2139" s="45">
        <v>21135.56</v>
      </c>
      <c r="K2139" s="45">
        <v>0.56599999999999995</v>
      </c>
      <c r="L2139" s="52">
        <v>11946.19</v>
      </c>
      <c r="M2139" s="50" t="str">
        <f t="shared" si="32"/>
        <v>Abaixo do limite</v>
      </c>
    </row>
    <row r="2140" spans="3:13" x14ac:dyDescent="0.25">
      <c r="C2140" s="44">
        <v>0.52100000000000002</v>
      </c>
      <c r="D2140" s="44">
        <v>7498.26</v>
      </c>
      <c r="K2140" s="44">
        <v>0.55300000000000005</v>
      </c>
      <c r="L2140" s="51">
        <v>11948.74</v>
      </c>
      <c r="M2140" s="50" t="str">
        <f t="shared" si="32"/>
        <v>Abaixo do limite</v>
      </c>
    </row>
    <row r="2141" spans="3:13" x14ac:dyDescent="0.25">
      <c r="C2141" s="45">
        <v>0.54</v>
      </c>
      <c r="D2141" s="45">
        <v>6100.47</v>
      </c>
      <c r="K2141" s="45">
        <v>0.64200000000000002</v>
      </c>
      <c r="L2141" s="52">
        <v>11949.17</v>
      </c>
      <c r="M2141" s="50" t="str">
        <f t="shared" si="32"/>
        <v>Abaixo do limite</v>
      </c>
    </row>
    <row r="2142" spans="3:13" x14ac:dyDescent="0.25">
      <c r="C2142" s="44">
        <v>0.70699999999999996</v>
      </c>
      <c r="D2142" s="44">
        <v>19518.34</v>
      </c>
      <c r="K2142" s="44">
        <v>0.624</v>
      </c>
      <c r="L2142" s="51">
        <v>11955.99</v>
      </c>
      <c r="M2142" s="50" t="str">
        <f t="shared" si="32"/>
        <v>Abaixo do limite</v>
      </c>
    </row>
    <row r="2143" spans="3:13" x14ac:dyDescent="0.25">
      <c r="C2143" s="45">
        <v>0.57199999999999995</v>
      </c>
      <c r="D2143" s="45">
        <v>8000.9</v>
      </c>
      <c r="K2143" s="44">
        <v>0.61699999999999999</v>
      </c>
      <c r="L2143" s="51">
        <v>11961.95</v>
      </c>
      <c r="M2143" s="50" t="str">
        <f t="shared" ref="M2143:M2206" si="33">IF(L2143&lt;$L$29,"Abaixo do limite","")</f>
        <v>Abaixo do limite</v>
      </c>
    </row>
    <row r="2144" spans="3:13" x14ac:dyDescent="0.25">
      <c r="C2144" s="44">
        <v>0.56399999999999995</v>
      </c>
      <c r="D2144" s="44">
        <v>6587.8</v>
      </c>
      <c r="K2144" s="45">
        <v>0.59799999999999998</v>
      </c>
      <c r="L2144" s="52">
        <v>11978.28</v>
      </c>
      <c r="M2144" s="50" t="str">
        <f t="shared" si="33"/>
        <v>Abaixo do limite</v>
      </c>
    </row>
    <row r="2145" spans="3:13" x14ac:dyDescent="0.25">
      <c r="C2145" s="45">
        <v>0.628</v>
      </c>
      <c r="D2145" s="45">
        <v>13380.3</v>
      </c>
      <c r="K2145" s="44">
        <v>0.61699999999999999</v>
      </c>
      <c r="L2145" s="51">
        <v>11980.53</v>
      </c>
      <c r="M2145" s="50" t="str">
        <f t="shared" si="33"/>
        <v>Abaixo do limite</v>
      </c>
    </row>
    <row r="2146" spans="3:13" x14ac:dyDescent="0.25">
      <c r="C2146" s="44">
        <v>0.73799999999999999</v>
      </c>
      <c r="D2146" s="44">
        <v>59010.83</v>
      </c>
      <c r="K2146" s="45">
        <v>0.60799999999999998</v>
      </c>
      <c r="L2146" s="52">
        <v>11984.88</v>
      </c>
      <c r="M2146" s="50" t="str">
        <f t="shared" si="33"/>
        <v>Abaixo do limite</v>
      </c>
    </row>
    <row r="2147" spans="3:13" x14ac:dyDescent="0.25">
      <c r="C2147" s="45">
        <v>0.66300000000000003</v>
      </c>
      <c r="D2147" s="45">
        <v>14517.11</v>
      </c>
      <c r="K2147" s="44">
        <v>0.59</v>
      </c>
      <c r="L2147" s="51">
        <v>11990.47</v>
      </c>
      <c r="M2147" s="50" t="str">
        <f t="shared" si="33"/>
        <v>Abaixo do limite</v>
      </c>
    </row>
    <row r="2148" spans="3:13" x14ac:dyDescent="0.25">
      <c r="C2148" s="44">
        <v>0.64600000000000002</v>
      </c>
      <c r="D2148" s="44">
        <v>10449.82</v>
      </c>
      <c r="K2148" s="44">
        <v>0.52900000000000003</v>
      </c>
      <c r="L2148" s="51">
        <v>11999.45</v>
      </c>
      <c r="M2148" s="50" t="str">
        <f t="shared" si="33"/>
        <v>Abaixo do limite</v>
      </c>
    </row>
    <row r="2149" spans="3:13" x14ac:dyDescent="0.25">
      <c r="C2149" s="45">
        <v>0.66</v>
      </c>
      <c r="D2149" s="45">
        <v>12189.26</v>
      </c>
      <c r="K2149" s="44">
        <v>0.58199999999999996</v>
      </c>
      <c r="L2149" s="51">
        <v>12006.92</v>
      </c>
      <c r="M2149" s="50" t="str">
        <f t="shared" si="33"/>
        <v>Abaixo do limite</v>
      </c>
    </row>
    <row r="2150" spans="3:13" x14ac:dyDescent="0.25">
      <c r="C2150" s="44">
        <v>0.69</v>
      </c>
      <c r="D2150" s="44">
        <v>22786.15</v>
      </c>
      <c r="K2150" s="44">
        <v>0.63800000000000001</v>
      </c>
      <c r="L2150" s="51">
        <v>12008.25</v>
      </c>
      <c r="M2150" s="50" t="str">
        <f t="shared" si="33"/>
        <v>Abaixo do limite</v>
      </c>
    </row>
    <row r="2151" spans="3:13" x14ac:dyDescent="0.25">
      <c r="C2151" s="45">
        <v>0.54900000000000004</v>
      </c>
      <c r="D2151" s="45">
        <v>6756.65</v>
      </c>
      <c r="K2151" s="45">
        <v>0.51200000000000001</v>
      </c>
      <c r="L2151" s="52">
        <v>12019.31</v>
      </c>
      <c r="M2151" s="50" t="str">
        <f t="shared" si="33"/>
        <v>Abaixo do limite</v>
      </c>
    </row>
    <row r="2152" spans="3:13" x14ac:dyDescent="0.25">
      <c r="C2152" s="44">
        <v>0.63900000000000001</v>
      </c>
      <c r="D2152" s="44">
        <v>41553.97</v>
      </c>
      <c r="K2152" s="45">
        <v>0.58799999999999997</v>
      </c>
      <c r="L2152" s="52">
        <v>12027.47</v>
      </c>
      <c r="M2152" s="50" t="str">
        <f t="shared" si="33"/>
        <v>Abaixo do limite</v>
      </c>
    </row>
    <row r="2153" spans="3:13" x14ac:dyDescent="0.25">
      <c r="C2153" s="45">
        <v>0.75600000000000001</v>
      </c>
      <c r="D2153" s="45">
        <v>46373.72</v>
      </c>
      <c r="K2153" s="44">
        <v>0.69399999999999995</v>
      </c>
      <c r="L2153" s="51">
        <v>12030.77</v>
      </c>
      <c r="M2153" s="50" t="str">
        <f t="shared" si="33"/>
        <v>Abaixo do limite</v>
      </c>
    </row>
    <row r="2154" spans="3:13" x14ac:dyDescent="0.25">
      <c r="C2154" s="44">
        <v>0.60699999999999998</v>
      </c>
      <c r="D2154" s="44">
        <v>10143.6</v>
      </c>
      <c r="K2154" s="44">
        <v>0.58499999999999996</v>
      </c>
      <c r="L2154" s="51">
        <v>12047.14</v>
      </c>
      <c r="M2154" s="50" t="str">
        <f t="shared" si="33"/>
        <v>Abaixo do limite</v>
      </c>
    </row>
    <row r="2155" spans="3:13" x14ac:dyDescent="0.25">
      <c r="C2155" s="45">
        <v>0.59599999999999997</v>
      </c>
      <c r="D2155" s="45">
        <v>8266.86</v>
      </c>
      <c r="K2155" s="44">
        <v>0.621</v>
      </c>
      <c r="L2155" s="51">
        <v>12047.45</v>
      </c>
      <c r="M2155" s="50" t="str">
        <f t="shared" si="33"/>
        <v>Abaixo do limite</v>
      </c>
    </row>
    <row r="2156" spans="3:13" x14ac:dyDescent="0.25">
      <c r="C2156" s="44">
        <v>0.56999999999999995</v>
      </c>
      <c r="D2156" s="44">
        <v>6904.47</v>
      </c>
      <c r="K2156" s="44">
        <v>0.64100000000000001</v>
      </c>
      <c r="L2156" s="51">
        <v>12056.82</v>
      </c>
      <c r="M2156" s="50" t="str">
        <f t="shared" si="33"/>
        <v>Abaixo do limite</v>
      </c>
    </row>
    <row r="2157" spans="3:13" x14ac:dyDescent="0.25">
      <c r="C2157" s="45">
        <v>0.52900000000000003</v>
      </c>
      <c r="D2157" s="45">
        <v>5708.63</v>
      </c>
      <c r="K2157" s="44">
        <v>0.55400000000000005</v>
      </c>
      <c r="L2157" s="51">
        <v>12057.66</v>
      </c>
      <c r="M2157" s="50" t="str">
        <f t="shared" si="33"/>
        <v>Abaixo do limite</v>
      </c>
    </row>
    <row r="2158" spans="3:13" x14ac:dyDescent="0.25">
      <c r="C2158" s="44">
        <v>0.68200000000000005</v>
      </c>
      <c r="D2158" s="44">
        <v>22724.66</v>
      </c>
      <c r="K2158" s="45">
        <v>0.61299999999999999</v>
      </c>
      <c r="L2158" s="52">
        <v>12061.73</v>
      </c>
      <c r="M2158" s="50" t="str">
        <f t="shared" si="33"/>
        <v>Abaixo do limite</v>
      </c>
    </row>
    <row r="2159" spans="3:13" x14ac:dyDescent="0.25">
      <c r="C2159" s="45">
        <v>0.73299999999999998</v>
      </c>
      <c r="D2159" s="45">
        <v>53494.43</v>
      </c>
      <c r="K2159" s="44">
        <v>0.56599999999999995</v>
      </c>
      <c r="L2159" s="51">
        <v>12064.68</v>
      </c>
      <c r="M2159" s="50" t="str">
        <f t="shared" si="33"/>
        <v>Abaixo do limite</v>
      </c>
    </row>
    <row r="2160" spans="3:13" x14ac:dyDescent="0.25">
      <c r="C2160" s="44">
        <v>0.56200000000000006</v>
      </c>
      <c r="D2160" s="44">
        <v>18282.490000000002</v>
      </c>
      <c r="K2160" s="44">
        <v>0.55600000000000005</v>
      </c>
      <c r="L2160" s="51">
        <v>12068.24</v>
      </c>
      <c r="M2160" s="50" t="str">
        <f t="shared" si="33"/>
        <v>Abaixo do limite</v>
      </c>
    </row>
    <row r="2161" spans="3:13" x14ac:dyDescent="0.25">
      <c r="C2161" s="45">
        <v>0.65700000000000003</v>
      </c>
      <c r="D2161" s="45">
        <v>10192</v>
      </c>
      <c r="K2161" s="44">
        <v>0.61299999999999999</v>
      </c>
      <c r="L2161" s="51">
        <v>12071.22</v>
      </c>
      <c r="M2161" s="50" t="str">
        <f t="shared" si="33"/>
        <v>Abaixo do limite</v>
      </c>
    </row>
    <row r="2162" spans="3:13" x14ac:dyDescent="0.25">
      <c r="C2162" s="44">
        <v>0.67800000000000005</v>
      </c>
      <c r="D2162" s="44">
        <v>43400.72</v>
      </c>
      <c r="K2162" s="44">
        <v>0.64700000000000002</v>
      </c>
      <c r="L2162" s="51">
        <v>12075.59</v>
      </c>
      <c r="M2162" s="50" t="str">
        <f t="shared" si="33"/>
        <v>Abaixo do limite</v>
      </c>
    </row>
    <row r="2163" spans="3:13" x14ac:dyDescent="0.25">
      <c r="C2163" s="45">
        <v>0.70299999999999996</v>
      </c>
      <c r="D2163" s="45">
        <v>13075.36</v>
      </c>
      <c r="K2163" s="45">
        <v>0.60799999999999998</v>
      </c>
      <c r="L2163" s="52">
        <v>12076.64</v>
      </c>
      <c r="M2163" s="50" t="str">
        <f t="shared" si="33"/>
        <v>Abaixo do limite</v>
      </c>
    </row>
    <row r="2164" spans="3:13" x14ac:dyDescent="0.25">
      <c r="C2164" s="44">
        <v>0.61899999999999999</v>
      </c>
      <c r="D2164" s="44">
        <v>10380.69</v>
      </c>
      <c r="K2164" s="44">
        <v>0.64500000000000002</v>
      </c>
      <c r="L2164" s="51">
        <v>12079.2</v>
      </c>
      <c r="M2164" s="50" t="str">
        <f t="shared" si="33"/>
        <v>Abaixo do limite</v>
      </c>
    </row>
    <row r="2165" spans="3:13" x14ac:dyDescent="0.25">
      <c r="C2165" s="45">
        <v>0.54800000000000004</v>
      </c>
      <c r="D2165" s="45">
        <v>13100.34</v>
      </c>
      <c r="K2165" s="45">
        <v>0.57699999999999996</v>
      </c>
      <c r="L2165" s="52">
        <v>12080.44</v>
      </c>
      <c r="M2165" s="50" t="str">
        <f t="shared" si="33"/>
        <v>Abaixo do limite</v>
      </c>
    </row>
    <row r="2166" spans="3:13" x14ac:dyDescent="0.25">
      <c r="C2166" s="44">
        <v>0.68100000000000005</v>
      </c>
      <c r="D2166" s="44">
        <v>12227.44</v>
      </c>
      <c r="K2166" s="44">
        <v>0.61899999999999999</v>
      </c>
      <c r="L2166" s="51">
        <v>12081.44</v>
      </c>
      <c r="M2166" s="50" t="str">
        <f t="shared" si="33"/>
        <v>Abaixo do limite</v>
      </c>
    </row>
    <row r="2167" spans="3:13" x14ac:dyDescent="0.25">
      <c r="C2167" s="45">
        <v>0.64800000000000002</v>
      </c>
      <c r="D2167" s="45">
        <v>14789.79</v>
      </c>
      <c r="K2167" s="44">
        <v>0.70699999999999996</v>
      </c>
      <c r="L2167" s="51">
        <v>12082.05</v>
      </c>
      <c r="M2167" s="50" t="str">
        <f t="shared" si="33"/>
        <v>Abaixo do limite</v>
      </c>
    </row>
    <row r="2168" spans="3:13" x14ac:dyDescent="0.25">
      <c r="C2168" s="44">
        <v>0.498</v>
      </c>
      <c r="D2168" s="44">
        <v>7046.49</v>
      </c>
      <c r="K2168" s="45">
        <v>0.63200000000000001</v>
      </c>
      <c r="L2168" s="52">
        <v>12088.97</v>
      </c>
      <c r="M2168" s="50" t="str">
        <f t="shared" si="33"/>
        <v>Abaixo do limite</v>
      </c>
    </row>
    <row r="2169" spans="3:13" x14ac:dyDescent="0.25">
      <c r="C2169" s="45">
        <v>0.69199999999999995</v>
      </c>
      <c r="D2169" s="45">
        <v>38335.129999999997</v>
      </c>
      <c r="K2169" s="44">
        <v>0.63100000000000001</v>
      </c>
      <c r="L2169" s="51">
        <v>12097.2</v>
      </c>
      <c r="M2169" s="50" t="str">
        <f t="shared" si="33"/>
        <v>Abaixo do limite</v>
      </c>
    </row>
    <row r="2170" spans="3:13" x14ac:dyDescent="0.25">
      <c r="C2170" s="44">
        <v>0.624</v>
      </c>
      <c r="D2170" s="44">
        <v>10668.11</v>
      </c>
      <c r="K2170" s="45">
        <v>0.55600000000000005</v>
      </c>
      <c r="L2170" s="52">
        <v>12100.42</v>
      </c>
      <c r="M2170" s="50" t="str">
        <f t="shared" si="33"/>
        <v>Abaixo do limite</v>
      </c>
    </row>
    <row r="2171" spans="3:13" x14ac:dyDescent="0.25">
      <c r="C2171" s="45">
        <v>0.57899999999999996</v>
      </c>
      <c r="D2171" s="45">
        <v>6071.98</v>
      </c>
      <c r="K2171" s="44">
        <v>0.626</v>
      </c>
      <c r="L2171" s="51">
        <v>12101.06</v>
      </c>
      <c r="M2171" s="50" t="str">
        <f t="shared" si="33"/>
        <v>Abaixo do limite</v>
      </c>
    </row>
    <row r="2172" spans="3:13" x14ac:dyDescent="0.25">
      <c r="C2172" s="44">
        <v>0.56999999999999995</v>
      </c>
      <c r="D2172" s="44">
        <v>8971.84</v>
      </c>
      <c r="K2172" s="44">
        <v>0.61599999999999999</v>
      </c>
      <c r="L2172" s="51">
        <v>12102.82</v>
      </c>
      <c r="M2172" s="50" t="str">
        <f t="shared" si="33"/>
        <v>Abaixo do limite</v>
      </c>
    </row>
    <row r="2173" spans="3:13" x14ac:dyDescent="0.25">
      <c r="C2173" s="45">
        <v>0.7</v>
      </c>
      <c r="D2173" s="45">
        <v>31930.85</v>
      </c>
      <c r="K2173" s="45">
        <v>0.64400000000000002</v>
      </c>
      <c r="L2173" s="52">
        <v>12102.91</v>
      </c>
      <c r="M2173" s="50" t="str">
        <f t="shared" si="33"/>
        <v>Abaixo do limite</v>
      </c>
    </row>
    <row r="2174" spans="3:13" x14ac:dyDescent="0.25">
      <c r="C2174" s="44">
        <v>0.52</v>
      </c>
      <c r="D2174" s="44">
        <v>5695.12</v>
      </c>
      <c r="K2174" s="45">
        <v>0.55700000000000005</v>
      </c>
      <c r="L2174" s="52">
        <v>12107.01</v>
      </c>
      <c r="M2174" s="50" t="str">
        <f t="shared" si="33"/>
        <v>Abaixo do limite</v>
      </c>
    </row>
    <row r="2175" spans="3:13" x14ac:dyDescent="0.25">
      <c r="C2175" s="45">
        <v>0.70399999999999996</v>
      </c>
      <c r="D2175" s="45">
        <v>21421.759999999998</v>
      </c>
      <c r="K2175" s="45">
        <v>0.65500000000000003</v>
      </c>
      <c r="L2175" s="52">
        <v>12108.16</v>
      </c>
      <c r="M2175" s="50" t="str">
        <f t="shared" si="33"/>
        <v>Abaixo do limite</v>
      </c>
    </row>
    <row r="2176" spans="3:13" x14ac:dyDescent="0.25">
      <c r="C2176" s="44">
        <v>0.66</v>
      </c>
      <c r="D2176" s="44">
        <v>19635.580000000002</v>
      </c>
      <c r="K2176" s="45">
        <v>0.61699999999999999</v>
      </c>
      <c r="L2176" s="52">
        <v>12125.65</v>
      </c>
      <c r="M2176" s="50" t="str">
        <f t="shared" si="33"/>
        <v>Abaixo do limite</v>
      </c>
    </row>
    <row r="2177" spans="3:13" x14ac:dyDescent="0.25">
      <c r="C2177" s="45">
        <v>0.69599999999999995</v>
      </c>
      <c r="D2177" s="45">
        <v>16565.28</v>
      </c>
      <c r="K2177" s="45">
        <v>0.65800000000000003</v>
      </c>
      <c r="L2177" s="52">
        <v>12128.59</v>
      </c>
      <c r="M2177" s="50" t="str">
        <f t="shared" si="33"/>
        <v>Abaixo do limite</v>
      </c>
    </row>
    <row r="2178" spans="3:13" x14ac:dyDescent="0.25">
      <c r="C2178" s="44">
        <v>0.70299999999999996</v>
      </c>
      <c r="D2178" s="44">
        <v>39246.01</v>
      </c>
      <c r="K2178" s="45">
        <v>0.57799999999999996</v>
      </c>
      <c r="L2178" s="52">
        <v>12134.14</v>
      </c>
      <c r="M2178" s="50" t="str">
        <f t="shared" si="33"/>
        <v>Abaixo do limite</v>
      </c>
    </row>
    <row r="2179" spans="3:13" x14ac:dyDescent="0.25">
      <c r="C2179" s="45">
        <v>0.625</v>
      </c>
      <c r="D2179" s="45">
        <v>13709.32</v>
      </c>
      <c r="K2179" s="45">
        <v>0.58299999999999996</v>
      </c>
      <c r="L2179" s="52">
        <v>12134.82</v>
      </c>
      <c r="M2179" s="50" t="str">
        <f t="shared" si="33"/>
        <v>Abaixo do limite</v>
      </c>
    </row>
    <row r="2180" spans="3:13" x14ac:dyDescent="0.25">
      <c r="C2180" s="44">
        <v>0.68899999999999995</v>
      </c>
      <c r="D2180" s="44">
        <v>34073.49</v>
      </c>
      <c r="K2180" s="45">
        <v>0.67100000000000004</v>
      </c>
      <c r="L2180" s="52">
        <v>12135.78</v>
      </c>
      <c r="M2180" s="50" t="str">
        <f t="shared" si="33"/>
        <v>Abaixo do limite</v>
      </c>
    </row>
    <row r="2181" spans="3:13" x14ac:dyDescent="0.25">
      <c r="C2181" s="45">
        <v>0.60899999999999999</v>
      </c>
      <c r="D2181" s="45">
        <v>9688.16</v>
      </c>
      <c r="K2181" s="44">
        <v>0.67300000000000004</v>
      </c>
      <c r="L2181" s="51">
        <v>12138.99</v>
      </c>
      <c r="M2181" s="50" t="str">
        <f t="shared" si="33"/>
        <v>Abaixo do limite</v>
      </c>
    </row>
    <row r="2182" spans="3:13" x14ac:dyDescent="0.25">
      <c r="C2182" s="44">
        <v>0.60799999999999998</v>
      </c>
      <c r="D2182" s="44">
        <v>14297.44</v>
      </c>
      <c r="K2182" s="44">
        <v>0.66100000000000003</v>
      </c>
      <c r="L2182" s="51">
        <v>12140.45</v>
      </c>
      <c r="M2182" s="50" t="str">
        <f t="shared" si="33"/>
        <v>Abaixo do limite</v>
      </c>
    </row>
    <row r="2183" spans="3:13" x14ac:dyDescent="0.25">
      <c r="C2183" s="45">
        <v>0.56999999999999995</v>
      </c>
      <c r="D2183" s="45">
        <v>8049.85</v>
      </c>
      <c r="K2183" s="45">
        <v>0.66900000000000004</v>
      </c>
      <c r="L2183" s="52">
        <v>12144.12</v>
      </c>
      <c r="M2183" s="50" t="str">
        <f t="shared" si="33"/>
        <v>Abaixo do limite</v>
      </c>
    </row>
    <row r="2184" spans="3:13" x14ac:dyDescent="0.25">
      <c r="C2184" s="44">
        <v>0.64300000000000002</v>
      </c>
      <c r="D2184" s="44">
        <v>11885.31</v>
      </c>
      <c r="K2184" s="44">
        <v>0.58699999999999997</v>
      </c>
      <c r="L2184" s="51">
        <v>12145.78</v>
      </c>
      <c r="M2184" s="50" t="str">
        <f t="shared" si="33"/>
        <v>Abaixo do limite</v>
      </c>
    </row>
    <row r="2185" spans="3:13" x14ac:dyDescent="0.25">
      <c r="C2185" s="45">
        <v>0.59499999999999997</v>
      </c>
      <c r="D2185" s="45">
        <v>9412.25</v>
      </c>
      <c r="K2185" s="44">
        <v>0.64600000000000002</v>
      </c>
      <c r="L2185" s="51">
        <v>12146.37</v>
      </c>
      <c r="M2185" s="50" t="str">
        <f t="shared" si="33"/>
        <v>Abaixo do limite</v>
      </c>
    </row>
    <row r="2186" spans="3:13" x14ac:dyDescent="0.25">
      <c r="C2186" s="44">
        <v>0.66700000000000004</v>
      </c>
      <c r="D2186" s="44">
        <v>14794.64</v>
      </c>
      <c r="K2186" s="45">
        <v>0.60099999999999998</v>
      </c>
      <c r="L2186" s="52">
        <v>12150.11</v>
      </c>
      <c r="M2186" s="50" t="str">
        <f t="shared" si="33"/>
        <v>Abaixo do limite</v>
      </c>
    </row>
    <row r="2187" spans="3:13" x14ac:dyDescent="0.25">
      <c r="C2187" s="45">
        <v>0.60399999999999998</v>
      </c>
      <c r="D2187" s="45">
        <v>9061.7199999999993</v>
      </c>
      <c r="K2187" s="44">
        <v>0.66100000000000003</v>
      </c>
      <c r="L2187" s="51">
        <v>12158.07</v>
      </c>
      <c r="M2187" s="50" t="str">
        <f t="shared" si="33"/>
        <v>Abaixo do limite</v>
      </c>
    </row>
    <row r="2188" spans="3:13" x14ac:dyDescent="0.25">
      <c r="C2188" s="44">
        <v>0.53300000000000003</v>
      </c>
      <c r="D2188" s="44">
        <v>6467.97</v>
      </c>
      <c r="K2188" s="44">
        <v>0.71399999999999997</v>
      </c>
      <c r="L2188" s="51">
        <v>12159.98</v>
      </c>
      <c r="M2188" s="50" t="str">
        <f t="shared" si="33"/>
        <v>Abaixo do limite</v>
      </c>
    </row>
    <row r="2189" spans="3:13" x14ac:dyDescent="0.25">
      <c r="C2189" s="45">
        <v>0.53100000000000003</v>
      </c>
      <c r="D2189" s="45">
        <v>7226.48</v>
      </c>
      <c r="K2189" s="45">
        <v>0.65</v>
      </c>
      <c r="L2189" s="52">
        <v>12164.42</v>
      </c>
      <c r="M2189" s="50" t="str">
        <f t="shared" si="33"/>
        <v>Abaixo do limite</v>
      </c>
    </row>
    <row r="2190" spans="3:13" x14ac:dyDescent="0.25">
      <c r="C2190" s="44">
        <v>0.51200000000000001</v>
      </c>
      <c r="D2190" s="44">
        <v>9606.44</v>
      </c>
      <c r="K2190" s="45">
        <v>0.69399999999999995</v>
      </c>
      <c r="L2190" s="52">
        <v>12166.04</v>
      </c>
      <c r="M2190" s="50" t="str">
        <f t="shared" si="33"/>
        <v>Abaixo do limite</v>
      </c>
    </row>
    <row r="2191" spans="3:13" x14ac:dyDescent="0.25">
      <c r="C2191" s="45">
        <v>0.76200000000000001</v>
      </c>
      <c r="D2191" s="45">
        <v>14610.61</v>
      </c>
      <c r="K2191" s="44">
        <v>0.56699999999999995</v>
      </c>
      <c r="L2191" s="51">
        <v>12179.9</v>
      </c>
      <c r="M2191" s="50" t="str">
        <f t="shared" si="33"/>
        <v>Abaixo do limite</v>
      </c>
    </row>
    <row r="2192" spans="3:13" x14ac:dyDescent="0.25">
      <c r="C2192" s="44">
        <v>0.67900000000000005</v>
      </c>
      <c r="D2192" s="44">
        <v>24623.87</v>
      </c>
      <c r="K2192" s="45">
        <v>0.66</v>
      </c>
      <c r="L2192" s="52">
        <v>12189.26</v>
      </c>
      <c r="M2192" s="50" t="str">
        <f t="shared" si="33"/>
        <v>Abaixo do limite</v>
      </c>
    </row>
    <row r="2193" spans="3:13" x14ac:dyDescent="0.25">
      <c r="C2193" s="45">
        <v>0.68899999999999995</v>
      </c>
      <c r="D2193" s="45">
        <v>10071.43</v>
      </c>
      <c r="K2193" s="45">
        <v>0.55100000000000005</v>
      </c>
      <c r="L2193" s="52">
        <v>12194.26</v>
      </c>
      <c r="M2193" s="50" t="str">
        <f t="shared" si="33"/>
        <v>Abaixo do limite</v>
      </c>
    </row>
    <row r="2194" spans="3:13" x14ac:dyDescent="0.25">
      <c r="C2194" s="44">
        <v>0.58099999999999996</v>
      </c>
      <c r="D2194" s="44">
        <v>11034.92</v>
      </c>
      <c r="K2194" s="45">
        <v>0.56799999999999995</v>
      </c>
      <c r="L2194" s="52">
        <v>12198.39</v>
      </c>
      <c r="M2194" s="50" t="str">
        <f t="shared" si="33"/>
        <v>Abaixo do limite</v>
      </c>
    </row>
    <row r="2195" spans="3:13" x14ac:dyDescent="0.25">
      <c r="C2195" s="45">
        <v>0.72</v>
      </c>
      <c r="D2195" s="45">
        <v>21781.21</v>
      </c>
      <c r="K2195" s="44">
        <v>0.69699999999999995</v>
      </c>
      <c r="L2195" s="51">
        <v>12203.19</v>
      </c>
      <c r="M2195" s="50" t="str">
        <f t="shared" si="33"/>
        <v>Abaixo do limite</v>
      </c>
    </row>
    <row r="2196" spans="3:13" x14ac:dyDescent="0.25">
      <c r="C2196" s="44">
        <v>0.56299999999999994</v>
      </c>
      <c r="D2196" s="44">
        <v>9321.52</v>
      </c>
      <c r="K2196" s="45">
        <v>0.59799999999999998</v>
      </c>
      <c r="L2196" s="52">
        <v>12208.76</v>
      </c>
      <c r="M2196" s="50" t="str">
        <f t="shared" si="33"/>
        <v>Abaixo do limite</v>
      </c>
    </row>
    <row r="2197" spans="3:13" x14ac:dyDescent="0.25">
      <c r="C2197" s="45">
        <v>0.66100000000000003</v>
      </c>
      <c r="D2197" s="45">
        <v>19995.669999999998</v>
      </c>
      <c r="K2197" s="45">
        <v>0.626</v>
      </c>
      <c r="L2197" s="52">
        <v>12211.38</v>
      </c>
      <c r="M2197" s="50" t="str">
        <f t="shared" si="33"/>
        <v>Abaixo do limite</v>
      </c>
    </row>
    <row r="2198" spans="3:13" x14ac:dyDescent="0.25">
      <c r="C2198" s="44">
        <v>0.61199999999999999</v>
      </c>
      <c r="D2198" s="44">
        <v>9295.3799999999992</v>
      </c>
      <c r="K2198" s="44">
        <v>0.65</v>
      </c>
      <c r="L2198" s="51">
        <v>12214.5</v>
      </c>
      <c r="M2198" s="50" t="str">
        <f t="shared" si="33"/>
        <v>Abaixo do limite</v>
      </c>
    </row>
    <row r="2199" spans="3:13" x14ac:dyDescent="0.25">
      <c r="C2199" s="45">
        <v>0.55900000000000005</v>
      </c>
      <c r="D2199" s="45">
        <v>7421.55</v>
      </c>
      <c r="K2199" s="45">
        <v>0.55000000000000004</v>
      </c>
      <c r="L2199" s="52">
        <v>12215.12</v>
      </c>
      <c r="M2199" s="50" t="str">
        <f t="shared" si="33"/>
        <v>Abaixo do limite</v>
      </c>
    </row>
    <row r="2200" spans="3:13" x14ac:dyDescent="0.25">
      <c r="C2200" s="44">
        <v>0.61699999999999999</v>
      </c>
      <c r="D2200" s="44">
        <v>9269.7800000000007</v>
      </c>
      <c r="K2200" s="44">
        <v>0.56899999999999995</v>
      </c>
      <c r="L2200" s="51">
        <v>12217.14</v>
      </c>
      <c r="M2200" s="50" t="str">
        <f t="shared" si="33"/>
        <v>Abaixo do limite</v>
      </c>
    </row>
    <row r="2201" spans="3:13" x14ac:dyDescent="0.25">
      <c r="C2201" s="45">
        <v>0.59199999999999997</v>
      </c>
      <c r="D2201" s="45">
        <v>10548.82</v>
      </c>
      <c r="K2201" s="44">
        <v>0.69099999999999995</v>
      </c>
      <c r="L2201" s="51">
        <v>12220.4</v>
      </c>
      <c r="M2201" s="50" t="str">
        <f t="shared" si="33"/>
        <v>Abaixo do limite</v>
      </c>
    </row>
    <row r="2202" spans="3:13" x14ac:dyDescent="0.25">
      <c r="C2202" s="44">
        <v>0.70199999999999996</v>
      </c>
      <c r="D2202" s="44">
        <v>18278.93</v>
      </c>
      <c r="K2202" s="45">
        <v>0.52800000000000002</v>
      </c>
      <c r="L2202" s="52">
        <v>12223.5</v>
      </c>
      <c r="M2202" s="50" t="str">
        <f t="shared" si="33"/>
        <v>Abaixo do limite</v>
      </c>
    </row>
    <row r="2203" spans="3:13" x14ac:dyDescent="0.25">
      <c r="C2203" s="45">
        <v>0.56399999999999995</v>
      </c>
      <c r="D2203" s="45">
        <v>7839.04</v>
      </c>
      <c r="K2203" s="45">
        <v>0.73399999999999999</v>
      </c>
      <c r="L2203" s="52">
        <v>12224.33</v>
      </c>
      <c r="M2203" s="50" t="str">
        <f t="shared" si="33"/>
        <v>Abaixo do limite</v>
      </c>
    </row>
    <row r="2204" spans="3:13" x14ac:dyDescent="0.25">
      <c r="C2204" s="44">
        <v>0.67</v>
      </c>
      <c r="D2204" s="44">
        <v>20780.919999999998</v>
      </c>
      <c r="K2204" s="44">
        <v>0.68100000000000005</v>
      </c>
      <c r="L2204" s="51">
        <v>12227.44</v>
      </c>
      <c r="M2204" s="50" t="str">
        <f t="shared" si="33"/>
        <v>Abaixo do limite</v>
      </c>
    </row>
    <row r="2205" spans="3:13" x14ac:dyDescent="0.25">
      <c r="C2205" s="45">
        <v>0.48899999999999999</v>
      </c>
      <c r="D2205" s="45">
        <v>5856.58</v>
      </c>
      <c r="K2205" s="45">
        <v>0.70599999999999996</v>
      </c>
      <c r="L2205" s="52">
        <v>12234.31</v>
      </c>
      <c r="M2205" s="50" t="str">
        <f t="shared" si="33"/>
        <v>Abaixo do limite</v>
      </c>
    </row>
    <row r="2206" spans="3:13" x14ac:dyDescent="0.25">
      <c r="C2206" s="44">
        <v>0.66800000000000004</v>
      </c>
      <c r="D2206" s="44">
        <v>16871.099999999999</v>
      </c>
      <c r="K2206" s="45">
        <v>0.67300000000000004</v>
      </c>
      <c r="L2206" s="52">
        <v>12244.56</v>
      </c>
      <c r="M2206" s="50" t="str">
        <f t="shared" si="33"/>
        <v>Abaixo do limite</v>
      </c>
    </row>
    <row r="2207" spans="3:13" x14ac:dyDescent="0.25">
      <c r="C2207" s="45">
        <v>0.55600000000000005</v>
      </c>
      <c r="D2207" s="45">
        <v>15157.55</v>
      </c>
      <c r="K2207" s="44">
        <v>0.49</v>
      </c>
      <c r="L2207" s="51">
        <v>12247.86</v>
      </c>
      <c r="M2207" s="50" t="str">
        <f t="shared" ref="M2207:M2270" si="34">IF(L2207&lt;$L$29,"Abaixo do limite","")</f>
        <v>Abaixo do limite</v>
      </c>
    </row>
    <row r="2208" spans="3:13" x14ac:dyDescent="0.25">
      <c r="C2208" s="44">
        <v>0.56599999999999995</v>
      </c>
      <c r="D2208" s="44">
        <v>7289.03</v>
      </c>
      <c r="K2208" s="44">
        <v>0.60699999999999998</v>
      </c>
      <c r="L2208" s="51">
        <v>12256.71</v>
      </c>
      <c r="M2208" s="50" t="str">
        <f t="shared" si="34"/>
        <v>Abaixo do limite</v>
      </c>
    </row>
    <row r="2209" spans="3:13" x14ac:dyDescent="0.25">
      <c r="C2209" s="45">
        <v>0.63500000000000001</v>
      </c>
      <c r="D2209" s="45">
        <v>16310.11</v>
      </c>
      <c r="K2209" s="45">
        <v>0.55700000000000005</v>
      </c>
      <c r="L2209" s="52">
        <v>12264.54</v>
      </c>
      <c r="M2209" s="50" t="str">
        <f t="shared" si="34"/>
        <v>Abaixo do limite</v>
      </c>
    </row>
    <row r="2210" spans="3:13" x14ac:dyDescent="0.25">
      <c r="C2210" s="44">
        <v>0.71399999999999997</v>
      </c>
      <c r="D2210" s="44">
        <v>28443.11</v>
      </c>
      <c r="K2210" s="44">
        <v>0.63300000000000001</v>
      </c>
      <c r="L2210" s="51">
        <v>12276.13</v>
      </c>
      <c r="M2210" s="50" t="str">
        <f t="shared" si="34"/>
        <v>Abaixo do limite</v>
      </c>
    </row>
    <row r="2211" spans="3:13" x14ac:dyDescent="0.25">
      <c r="C2211" s="45">
        <v>0.51300000000000001</v>
      </c>
      <c r="D2211" s="45">
        <v>11716.45</v>
      </c>
      <c r="K2211" s="44">
        <v>0.628</v>
      </c>
      <c r="L2211" s="51">
        <v>12278.17</v>
      </c>
      <c r="M2211" s="50" t="str">
        <f t="shared" si="34"/>
        <v>Abaixo do limite</v>
      </c>
    </row>
    <row r="2212" spans="3:13" x14ac:dyDescent="0.25">
      <c r="C2212" s="44">
        <v>0.63400000000000001</v>
      </c>
      <c r="D2212" s="44">
        <v>11712.68</v>
      </c>
      <c r="K2212" s="45">
        <v>0.64500000000000002</v>
      </c>
      <c r="L2212" s="52">
        <v>12288.15</v>
      </c>
      <c r="M2212" s="50" t="str">
        <f t="shared" si="34"/>
        <v>Abaixo do limite</v>
      </c>
    </row>
    <row r="2213" spans="3:13" x14ac:dyDescent="0.25">
      <c r="C2213" s="45">
        <v>0.57899999999999996</v>
      </c>
      <c r="D2213" s="45">
        <v>6598.79</v>
      </c>
      <c r="K2213" s="45">
        <v>0.60899999999999999</v>
      </c>
      <c r="L2213" s="52">
        <v>12317.23</v>
      </c>
      <c r="M2213" s="50" t="str">
        <f t="shared" si="34"/>
        <v>Abaixo do limite</v>
      </c>
    </row>
    <row r="2214" spans="3:13" x14ac:dyDescent="0.25">
      <c r="C2214" s="44">
        <v>0.54500000000000004</v>
      </c>
      <c r="D2214" s="44">
        <v>14098.23</v>
      </c>
      <c r="K2214" s="45">
        <v>0.59699999999999998</v>
      </c>
      <c r="L2214" s="52">
        <v>12320.61</v>
      </c>
      <c r="M2214" s="50" t="str">
        <f t="shared" si="34"/>
        <v>Abaixo do limite</v>
      </c>
    </row>
    <row r="2215" spans="3:13" x14ac:dyDescent="0.25">
      <c r="C2215" s="45">
        <v>0.54700000000000004</v>
      </c>
      <c r="D2215" s="45">
        <v>9833.8799999999992</v>
      </c>
      <c r="K2215" s="44">
        <v>0.63</v>
      </c>
      <c r="L2215" s="51">
        <v>12325.14</v>
      </c>
      <c r="M2215" s="50" t="str">
        <f t="shared" si="34"/>
        <v>Abaixo do limite</v>
      </c>
    </row>
    <row r="2216" spans="3:13" x14ac:dyDescent="0.25">
      <c r="C2216" s="44">
        <v>0.64400000000000002</v>
      </c>
      <c r="D2216" s="44">
        <v>14826.73</v>
      </c>
      <c r="K2216" s="44">
        <v>0.59</v>
      </c>
      <c r="L2216" s="51">
        <v>12330.5</v>
      </c>
      <c r="M2216" s="50" t="str">
        <f t="shared" si="34"/>
        <v>Abaixo do limite</v>
      </c>
    </row>
    <row r="2217" spans="3:13" x14ac:dyDescent="0.25">
      <c r="C2217" s="45">
        <v>0.56399999999999995</v>
      </c>
      <c r="D2217" s="45">
        <v>9772.3700000000008</v>
      </c>
      <c r="K2217" s="44">
        <v>0.437</v>
      </c>
      <c r="L2217" s="51">
        <v>12332.42</v>
      </c>
      <c r="M2217" s="50" t="str">
        <f t="shared" si="34"/>
        <v>Abaixo do limite</v>
      </c>
    </row>
    <row r="2218" spans="3:13" x14ac:dyDescent="0.25">
      <c r="C2218" s="44">
        <v>0.66500000000000004</v>
      </c>
      <c r="D2218" s="44">
        <v>12933.88</v>
      </c>
      <c r="K2218" s="44">
        <v>0.65400000000000003</v>
      </c>
      <c r="L2218" s="51">
        <v>12339.71</v>
      </c>
      <c r="M2218" s="50" t="str">
        <f t="shared" si="34"/>
        <v>Abaixo do limite</v>
      </c>
    </row>
    <row r="2219" spans="3:13" x14ac:dyDescent="0.25">
      <c r="C2219" s="45">
        <v>0.503</v>
      </c>
      <c r="D2219" s="45">
        <v>9917.57</v>
      </c>
      <c r="K2219" s="45">
        <v>0.71899999999999997</v>
      </c>
      <c r="L2219" s="52">
        <v>12340.17</v>
      </c>
      <c r="M2219" s="50" t="str">
        <f t="shared" si="34"/>
        <v>Abaixo do limite</v>
      </c>
    </row>
    <row r="2220" spans="3:13" x14ac:dyDescent="0.25">
      <c r="C2220" s="44">
        <v>0.70299999999999996</v>
      </c>
      <c r="D2220" s="44">
        <v>78374.259999999995</v>
      </c>
      <c r="K2220" s="45">
        <v>0.66800000000000004</v>
      </c>
      <c r="L2220" s="52">
        <v>12350.53</v>
      </c>
      <c r="M2220" s="50" t="str">
        <f t="shared" si="34"/>
        <v>Abaixo do limite</v>
      </c>
    </row>
    <row r="2221" spans="3:13" x14ac:dyDescent="0.25">
      <c r="C2221" s="45">
        <v>0.66900000000000004</v>
      </c>
      <c r="D2221" s="45">
        <v>28270.34</v>
      </c>
      <c r="K2221" s="44">
        <v>0.58699999999999997</v>
      </c>
      <c r="L2221" s="51">
        <v>12352.04</v>
      </c>
      <c r="M2221" s="50" t="str">
        <f t="shared" si="34"/>
        <v>Abaixo do limite</v>
      </c>
    </row>
    <row r="2222" spans="3:13" x14ac:dyDescent="0.25">
      <c r="C2222" s="44">
        <v>0.66300000000000003</v>
      </c>
      <c r="D2222" s="44">
        <v>16593.34</v>
      </c>
      <c r="K2222" s="45">
        <v>0.58799999999999997</v>
      </c>
      <c r="L2222" s="52">
        <v>12356.67</v>
      </c>
      <c r="M2222" s="50" t="str">
        <f t="shared" si="34"/>
        <v>Abaixo do limite</v>
      </c>
    </row>
    <row r="2223" spans="3:13" x14ac:dyDescent="0.25">
      <c r="C2223" s="45">
        <v>0.64500000000000002</v>
      </c>
      <c r="D2223" s="45">
        <v>15120.74</v>
      </c>
      <c r="K2223" s="45">
        <v>0.51300000000000001</v>
      </c>
      <c r="L2223" s="52">
        <v>12374.15</v>
      </c>
      <c r="M2223" s="50" t="str">
        <f t="shared" si="34"/>
        <v>Abaixo do limite</v>
      </c>
    </row>
    <row r="2224" spans="3:13" x14ac:dyDescent="0.25">
      <c r="C2224" s="44">
        <v>0.55400000000000005</v>
      </c>
      <c r="D2224" s="44">
        <v>9930.24</v>
      </c>
      <c r="K2224" s="44">
        <v>0.58299999999999996</v>
      </c>
      <c r="L2224" s="51">
        <v>12385.33</v>
      </c>
      <c r="M2224" s="50" t="str">
        <f t="shared" si="34"/>
        <v>Abaixo do limite</v>
      </c>
    </row>
    <row r="2225" spans="3:13" x14ac:dyDescent="0.25">
      <c r="C2225" s="45">
        <v>0.69499999999999995</v>
      </c>
      <c r="D2225" s="45">
        <v>17486.73</v>
      </c>
      <c r="K2225" s="45">
        <v>0.56699999999999995</v>
      </c>
      <c r="L2225" s="52">
        <v>12389.41</v>
      </c>
      <c r="M2225" s="50" t="str">
        <f t="shared" si="34"/>
        <v>Abaixo do limite</v>
      </c>
    </row>
    <row r="2226" spans="3:13" x14ac:dyDescent="0.25">
      <c r="C2226" s="44">
        <v>0.72199999999999998</v>
      </c>
      <c r="D2226" s="44">
        <v>30023.74</v>
      </c>
      <c r="K2226" s="44">
        <v>0.63400000000000001</v>
      </c>
      <c r="L2226" s="51">
        <v>12407.52</v>
      </c>
      <c r="M2226" s="50" t="str">
        <f t="shared" si="34"/>
        <v>Abaixo do limite</v>
      </c>
    </row>
    <row r="2227" spans="3:13" x14ac:dyDescent="0.25">
      <c r="C2227" s="45">
        <v>0.57399999999999995</v>
      </c>
      <c r="D2227" s="45">
        <v>8541.11</v>
      </c>
      <c r="K2227" s="44">
        <v>0.56499999999999995</v>
      </c>
      <c r="L2227" s="51">
        <v>12418.3</v>
      </c>
      <c r="M2227" s="50" t="str">
        <f t="shared" si="34"/>
        <v>Abaixo do limite</v>
      </c>
    </row>
    <row r="2228" spans="3:13" x14ac:dyDescent="0.25">
      <c r="C2228" s="44">
        <v>0.55300000000000005</v>
      </c>
      <c r="D2228" s="44">
        <v>7983.28</v>
      </c>
      <c r="K2228" s="44">
        <v>0.66400000000000003</v>
      </c>
      <c r="L2228" s="51">
        <v>12425.59</v>
      </c>
      <c r="M2228" s="50" t="str">
        <f t="shared" si="34"/>
        <v>Abaixo do limite</v>
      </c>
    </row>
    <row r="2229" spans="3:13" x14ac:dyDescent="0.25">
      <c r="C2229" s="45">
        <v>0.6</v>
      </c>
      <c r="D2229" s="45">
        <v>9028</v>
      </c>
      <c r="K2229" s="45">
        <v>0.68899999999999995</v>
      </c>
      <c r="L2229" s="52">
        <v>12432.75</v>
      </c>
      <c r="M2229" s="50" t="str">
        <f t="shared" si="34"/>
        <v>Abaixo do limite</v>
      </c>
    </row>
    <row r="2230" spans="3:13" x14ac:dyDescent="0.25">
      <c r="C2230" s="44">
        <v>0.59399999999999997</v>
      </c>
      <c r="D2230" s="44">
        <v>9397.23</v>
      </c>
      <c r="K2230" s="45">
        <v>0.61899999999999999</v>
      </c>
      <c r="L2230" s="52">
        <v>12434.28</v>
      </c>
      <c r="M2230" s="50" t="str">
        <f t="shared" si="34"/>
        <v>Abaixo do limite</v>
      </c>
    </row>
    <row r="2231" spans="3:13" x14ac:dyDescent="0.25">
      <c r="C2231" s="45">
        <v>0.71</v>
      </c>
      <c r="D2231" s="45">
        <v>23459.93</v>
      </c>
      <c r="K2231" s="44">
        <v>0.68200000000000005</v>
      </c>
      <c r="L2231" s="51">
        <v>12438.45</v>
      </c>
      <c r="M2231" s="50" t="str">
        <f t="shared" si="34"/>
        <v>Abaixo do limite</v>
      </c>
    </row>
    <row r="2232" spans="3:13" x14ac:dyDescent="0.25">
      <c r="C2232" s="44">
        <v>0.58399999999999996</v>
      </c>
      <c r="D2232" s="44">
        <v>44548.73</v>
      </c>
      <c r="K2232" s="44">
        <v>0.64100000000000001</v>
      </c>
      <c r="L2232" s="51">
        <v>12458.8</v>
      </c>
      <c r="M2232" s="50" t="str">
        <f t="shared" si="34"/>
        <v>Abaixo do limite</v>
      </c>
    </row>
    <row r="2233" spans="3:13" x14ac:dyDescent="0.25">
      <c r="C2233" s="45">
        <v>0.55800000000000005</v>
      </c>
      <c r="D2233" s="45">
        <v>11362.15</v>
      </c>
      <c r="K2233" s="45">
        <v>0.55800000000000005</v>
      </c>
      <c r="L2233" s="52">
        <v>12460.09</v>
      </c>
      <c r="M2233" s="50" t="str">
        <f t="shared" si="34"/>
        <v>Abaixo do limite</v>
      </c>
    </row>
    <row r="2234" spans="3:13" x14ac:dyDescent="0.25">
      <c r="C2234" s="44">
        <v>0.67600000000000005</v>
      </c>
      <c r="D2234" s="44">
        <v>42356.06</v>
      </c>
      <c r="K2234" s="45">
        <v>0.63500000000000001</v>
      </c>
      <c r="L2234" s="52">
        <v>12462.29</v>
      </c>
      <c r="M2234" s="50" t="str">
        <f t="shared" si="34"/>
        <v>Abaixo do limite</v>
      </c>
    </row>
    <row r="2235" spans="3:13" x14ac:dyDescent="0.25">
      <c r="C2235" s="45">
        <v>0.68899999999999995</v>
      </c>
      <c r="D2235" s="45">
        <v>13571.47</v>
      </c>
      <c r="K2235" s="45">
        <v>0.61399999999999999</v>
      </c>
      <c r="L2235" s="52">
        <v>12462.39</v>
      </c>
      <c r="M2235" s="50" t="str">
        <f t="shared" si="34"/>
        <v>Abaixo do limite</v>
      </c>
    </row>
    <row r="2236" spans="3:13" x14ac:dyDescent="0.25">
      <c r="C2236" s="44">
        <v>0.67700000000000005</v>
      </c>
      <c r="D2236" s="44">
        <v>18668.919999999998</v>
      </c>
      <c r="K2236" s="44">
        <v>0.68700000000000006</v>
      </c>
      <c r="L2236" s="51">
        <v>12464.41</v>
      </c>
      <c r="M2236" s="50" t="str">
        <f t="shared" si="34"/>
        <v>Abaixo do limite</v>
      </c>
    </row>
    <row r="2237" spans="3:13" x14ac:dyDescent="0.25">
      <c r="C2237" s="45">
        <v>0.58199999999999996</v>
      </c>
      <c r="D2237" s="45">
        <v>9511.69</v>
      </c>
      <c r="K2237" s="45">
        <v>0.57799999999999996</v>
      </c>
      <c r="L2237" s="52">
        <v>12470.97</v>
      </c>
      <c r="M2237" s="50" t="str">
        <f t="shared" si="34"/>
        <v>Abaixo do limite</v>
      </c>
    </row>
    <row r="2238" spans="3:13" x14ac:dyDescent="0.25">
      <c r="C2238" s="44">
        <v>0.48</v>
      </c>
      <c r="D2238" s="44">
        <v>6993.3</v>
      </c>
      <c r="K2238" s="44">
        <v>0.58699999999999997</v>
      </c>
      <c r="L2238" s="51">
        <v>12472.79</v>
      </c>
      <c r="M2238" s="50" t="str">
        <f t="shared" si="34"/>
        <v>Abaixo do limite</v>
      </c>
    </row>
    <row r="2239" spans="3:13" x14ac:dyDescent="0.25">
      <c r="C2239" s="45">
        <v>0.71299999999999997</v>
      </c>
      <c r="D2239" s="45">
        <v>41342.93</v>
      </c>
      <c r="K2239" s="45">
        <v>0.66400000000000003</v>
      </c>
      <c r="L2239" s="52">
        <v>12481.14</v>
      </c>
      <c r="M2239" s="50" t="str">
        <f t="shared" si="34"/>
        <v>Abaixo do limite</v>
      </c>
    </row>
    <row r="2240" spans="3:13" x14ac:dyDescent="0.25">
      <c r="C2240" s="44">
        <v>0.57899999999999996</v>
      </c>
      <c r="D2240" s="44">
        <v>11848.25</v>
      </c>
      <c r="K2240" s="45">
        <v>0.69199999999999995</v>
      </c>
      <c r="L2240" s="52">
        <v>12481.34</v>
      </c>
      <c r="M2240" s="50" t="str">
        <f t="shared" si="34"/>
        <v>Abaixo do limite</v>
      </c>
    </row>
    <row r="2241" spans="3:13" x14ac:dyDescent="0.25">
      <c r="C2241" s="45">
        <v>0.58299999999999996</v>
      </c>
      <c r="D2241" s="45">
        <v>7329.77</v>
      </c>
      <c r="K2241" s="45">
        <v>0.57499999999999996</v>
      </c>
      <c r="L2241" s="52">
        <v>12483.07</v>
      </c>
      <c r="M2241" s="50" t="str">
        <f t="shared" si="34"/>
        <v>Abaixo do limite</v>
      </c>
    </row>
    <row r="2242" spans="3:13" x14ac:dyDescent="0.25">
      <c r="C2242" s="44">
        <v>0.57699999999999996</v>
      </c>
      <c r="D2242" s="44">
        <v>6293.2</v>
      </c>
      <c r="K2242" s="44">
        <v>0.63900000000000001</v>
      </c>
      <c r="L2242" s="51">
        <v>12521.4</v>
      </c>
      <c r="M2242" s="50" t="str">
        <f t="shared" si="34"/>
        <v>Abaixo do limite</v>
      </c>
    </row>
    <row r="2243" spans="3:13" x14ac:dyDescent="0.25">
      <c r="C2243" s="45">
        <v>0.57499999999999996</v>
      </c>
      <c r="D2243" s="45">
        <v>7776.17</v>
      </c>
      <c r="K2243" s="45">
        <v>0.60099999999999998</v>
      </c>
      <c r="L2243" s="52">
        <v>12524.23</v>
      </c>
      <c r="M2243" s="50" t="str">
        <f t="shared" si="34"/>
        <v>Abaixo do limite</v>
      </c>
    </row>
    <row r="2244" spans="3:13" x14ac:dyDescent="0.25">
      <c r="C2244" s="44">
        <v>0.61899999999999999</v>
      </c>
      <c r="D2244" s="44">
        <v>14846.72</v>
      </c>
      <c r="K2244" s="44">
        <v>0.58399999999999996</v>
      </c>
      <c r="L2244" s="51">
        <v>12532.37</v>
      </c>
      <c r="M2244" s="50" t="str">
        <f t="shared" si="34"/>
        <v>Abaixo do limite</v>
      </c>
    </row>
    <row r="2245" spans="3:13" x14ac:dyDescent="0.25">
      <c r="C2245" s="45">
        <v>0.623</v>
      </c>
      <c r="D2245" s="45">
        <v>11095.53</v>
      </c>
      <c r="K2245" s="44">
        <v>0.69099999999999995</v>
      </c>
      <c r="L2245" s="51">
        <v>12537.77</v>
      </c>
      <c r="M2245" s="50" t="str">
        <f t="shared" si="34"/>
        <v>Abaixo do limite</v>
      </c>
    </row>
    <row r="2246" spans="3:13" x14ac:dyDescent="0.25">
      <c r="C2246" s="44">
        <v>0.65400000000000003</v>
      </c>
      <c r="D2246" s="44">
        <v>16676.75</v>
      </c>
      <c r="K2246" s="44">
        <v>0.52</v>
      </c>
      <c r="L2246" s="51">
        <v>12541.45</v>
      </c>
      <c r="M2246" s="50" t="str">
        <f t="shared" si="34"/>
        <v>Abaixo do limite</v>
      </c>
    </row>
    <row r="2247" spans="3:13" x14ac:dyDescent="0.25">
      <c r="C2247" s="45">
        <v>0.504</v>
      </c>
      <c r="D2247" s="45">
        <v>9945.1299999999992</v>
      </c>
      <c r="K2247" s="44">
        <v>0.66900000000000004</v>
      </c>
      <c r="L2247" s="51">
        <v>12552.7</v>
      </c>
      <c r="M2247" s="50" t="str">
        <f t="shared" si="34"/>
        <v>Abaixo do limite</v>
      </c>
    </row>
    <row r="2248" spans="3:13" x14ac:dyDescent="0.25">
      <c r="C2248" s="44">
        <v>0.746</v>
      </c>
      <c r="D2248" s="44">
        <v>70601.27</v>
      </c>
      <c r="K2248" s="44">
        <v>0.57199999999999995</v>
      </c>
      <c r="L2248" s="51">
        <v>12555.22</v>
      </c>
      <c r="M2248" s="50" t="str">
        <f t="shared" si="34"/>
        <v>Abaixo do limite</v>
      </c>
    </row>
    <row r="2249" spans="3:13" x14ac:dyDescent="0.25">
      <c r="C2249" s="45">
        <v>0.68200000000000005</v>
      </c>
      <c r="D2249" s="45">
        <v>13658.49</v>
      </c>
      <c r="K2249" s="44">
        <v>0.64600000000000002</v>
      </c>
      <c r="L2249" s="51">
        <v>12555.73</v>
      </c>
      <c r="M2249" s="50" t="str">
        <f t="shared" si="34"/>
        <v>Abaixo do limite</v>
      </c>
    </row>
    <row r="2250" spans="3:13" x14ac:dyDescent="0.25">
      <c r="C2250" s="44">
        <v>0.61599999999999999</v>
      </c>
      <c r="D2250" s="44">
        <v>14230.09</v>
      </c>
      <c r="K2250" s="45">
        <v>0.621</v>
      </c>
      <c r="L2250" s="52">
        <v>12558.29</v>
      </c>
      <c r="M2250" s="50" t="str">
        <f t="shared" si="34"/>
        <v>Abaixo do limite</v>
      </c>
    </row>
    <row r="2251" spans="3:13" x14ac:dyDescent="0.25">
      <c r="C2251" s="45">
        <v>0.60299999999999998</v>
      </c>
      <c r="D2251" s="45">
        <v>15293.33</v>
      </c>
      <c r="K2251" s="45">
        <v>0.63800000000000001</v>
      </c>
      <c r="L2251" s="52">
        <v>12560.94</v>
      </c>
      <c r="M2251" s="50" t="str">
        <f t="shared" si="34"/>
        <v>Abaixo do limite</v>
      </c>
    </row>
    <row r="2252" spans="3:13" x14ac:dyDescent="0.25">
      <c r="C2252" s="44">
        <v>0.52900000000000003</v>
      </c>
      <c r="D2252" s="44">
        <v>11999.45</v>
      </c>
      <c r="K2252" s="45">
        <v>0.69599999999999995</v>
      </c>
      <c r="L2252" s="52">
        <v>12562.33</v>
      </c>
      <c r="M2252" s="50" t="str">
        <f t="shared" si="34"/>
        <v>Abaixo do limite</v>
      </c>
    </row>
    <row r="2253" spans="3:13" x14ac:dyDescent="0.25">
      <c r="C2253" s="45">
        <v>0.58599999999999997</v>
      </c>
      <c r="D2253" s="45">
        <v>14489.98</v>
      </c>
      <c r="K2253" s="44">
        <v>0.66100000000000003</v>
      </c>
      <c r="L2253" s="51">
        <v>12562.82</v>
      </c>
      <c r="M2253" s="50" t="str">
        <f t="shared" si="34"/>
        <v>Abaixo do limite</v>
      </c>
    </row>
    <row r="2254" spans="3:13" x14ac:dyDescent="0.25">
      <c r="C2254" s="44">
        <v>0.51200000000000001</v>
      </c>
      <c r="D2254" s="44">
        <v>6557.79</v>
      </c>
      <c r="K2254" s="44">
        <v>0.66600000000000004</v>
      </c>
      <c r="L2254" s="51">
        <v>12562.98</v>
      </c>
      <c r="M2254" s="50" t="str">
        <f t="shared" si="34"/>
        <v>Abaixo do limite</v>
      </c>
    </row>
    <row r="2255" spans="3:13" x14ac:dyDescent="0.25">
      <c r="C2255" s="45">
        <v>0.64400000000000002</v>
      </c>
      <c r="D2255" s="45">
        <v>21385.41</v>
      </c>
      <c r="K2255" s="44">
        <v>0.55100000000000005</v>
      </c>
      <c r="L2255" s="51">
        <v>12563.51</v>
      </c>
      <c r="M2255" s="50" t="str">
        <f t="shared" si="34"/>
        <v>Abaixo do limite</v>
      </c>
    </row>
    <row r="2256" spans="3:13" x14ac:dyDescent="0.25">
      <c r="C2256" s="44">
        <v>0.53700000000000003</v>
      </c>
      <c r="D2256" s="44">
        <v>9874.7900000000009</v>
      </c>
      <c r="K2256" s="44">
        <v>0.68300000000000005</v>
      </c>
      <c r="L2256" s="51">
        <v>12565.32</v>
      </c>
      <c r="M2256" s="50" t="str">
        <f t="shared" si="34"/>
        <v>Abaixo do limite</v>
      </c>
    </row>
    <row r="2257" spans="3:13" x14ac:dyDescent="0.25">
      <c r="C2257" s="45">
        <v>0.68700000000000006</v>
      </c>
      <c r="D2257" s="45">
        <v>43314.1</v>
      </c>
      <c r="K2257" s="44">
        <v>0.64700000000000002</v>
      </c>
      <c r="L2257" s="51">
        <v>12571.31</v>
      </c>
      <c r="M2257" s="50" t="str">
        <f t="shared" si="34"/>
        <v>Abaixo do limite</v>
      </c>
    </row>
    <row r="2258" spans="3:13" x14ac:dyDescent="0.25">
      <c r="C2258" s="44">
        <v>0.60499999999999998</v>
      </c>
      <c r="D2258" s="44">
        <v>9424.86</v>
      </c>
      <c r="K2258" s="45">
        <v>0.56799999999999995</v>
      </c>
      <c r="L2258" s="52">
        <v>12580.1</v>
      </c>
      <c r="M2258" s="50" t="str">
        <f t="shared" si="34"/>
        <v>Abaixo do limite</v>
      </c>
    </row>
    <row r="2259" spans="3:13" x14ac:dyDescent="0.25">
      <c r="C2259" s="45">
        <v>0.50900000000000001</v>
      </c>
      <c r="D2259" s="45">
        <v>8876.43</v>
      </c>
      <c r="K2259" s="45">
        <v>0.67600000000000005</v>
      </c>
      <c r="L2259" s="52">
        <v>12581.98</v>
      </c>
      <c r="M2259" s="50" t="str">
        <f t="shared" si="34"/>
        <v>Abaixo do limite</v>
      </c>
    </row>
    <row r="2260" spans="3:13" x14ac:dyDescent="0.25">
      <c r="C2260" s="44">
        <v>0.60699999999999998</v>
      </c>
      <c r="D2260" s="44">
        <v>11200.04</v>
      </c>
      <c r="K2260" s="44">
        <v>0.68799999999999994</v>
      </c>
      <c r="L2260" s="51">
        <v>12583.33</v>
      </c>
      <c r="M2260" s="50" t="str">
        <f t="shared" si="34"/>
        <v>Abaixo do limite</v>
      </c>
    </row>
    <row r="2261" spans="3:13" x14ac:dyDescent="0.25">
      <c r="C2261" s="45">
        <v>0.54300000000000004</v>
      </c>
      <c r="D2261" s="45">
        <v>9860.2099999999991</v>
      </c>
      <c r="K2261" s="45">
        <v>0.66700000000000004</v>
      </c>
      <c r="L2261" s="52">
        <v>12601</v>
      </c>
      <c r="M2261" s="50" t="str">
        <f t="shared" si="34"/>
        <v>Abaixo do limite</v>
      </c>
    </row>
    <row r="2262" spans="3:13" x14ac:dyDescent="0.25">
      <c r="C2262" s="44">
        <v>0.48599999999999999</v>
      </c>
      <c r="D2262" s="44">
        <v>7665.58</v>
      </c>
      <c r="K2262" s="45">
        <v>0.65100000000000002</v>
      </c>
      <c r="L2262" s="52">
        <v>12602.46</v>
      </c>
      <c r="M2262" s="50" t="str">
        <f t="shared" si="34"/>
        <v>Abaixo do limite</v>
      </c>
    </row>
    <row r="2263" spans="3:13" x14ac:dyDescent="0.25">
      <c r="C2263" s="45">
        <v>0.61899999999999999</v>
      </c>
      <c r="D2263" s="45">
        <v>16728.68</v>
      </c>
      <c r="K2263" s="44">
        <v>0.64</v>
      </c>
      <c r="L2263" s="51">
        <v>12607.78</v>
      </c>
      <c r="M2263" s="50" t="str">
        <f t="shared" si="34"/>
        <v>Abaixo do limite</v>
      </c>
    </row>
    <row r="2264" spans="3:13" x14ac:dyDescent="0.25">
      <c r="C2264" s="44">
        <v>0.47599999999999998</v>
      </c>
      <c r="D2264" s="44">
        <v>4533.95</v>
      </c>
      <c r="K2264" s="44">
        <v>0.57499999999999996</v>
      </c>
      <c r="L2264" s="51">
        <v>12613.48</v>
      </c>
      <c r="M2264" s="50" t="str">
        <f t="shared" si="34"/>
        <v>Abaixo do limite</v>
      </c>
    </row>
    <row r="2265" spans="3:13" x14ac:dyDescent="0.25">
      <c r="C2265" s="45">
        <v>0.54200000000000004</v>
      </c>
      <c r="D2265" s="45">
        <v>7428.39</v>
      </c>
      <c r="K2265" s="44">
        <v>0.62</v>
      </c>
      <c r="L2265" s="51">
        <v>12618.89</v>
      </c>
      <c r="M2265" s="50" t="str">
        <f t="shared" si="34"/>
        <v>Abaixo do limite</v>
      </c>
    </row>
    <row r="2266" spans="3:13" x14ac:dyDescent="0.25">
      <c r="C2266" s="44">
        <v>0.497</v>
      </c>
      <c r="D2266" s="44">
        <v>5672.48</v>
      </c>
      <c r="K2266" s="44">
        <v>0.57599999999999996</v>
      </c>
      <c r="L2266" s="51">
        <v>12621.63</v>
      </c>
      <c r="M2266" s="50" t="str">
        <f t="shared" si="34"/>
        <v>Abaixo do limite</v>
      </c>
    </row>
    <row r="2267" spans="3:13" x14ac:dyDescent="0.25">
      <c r="C2267" s="45">
        <v>0.70199999999999996</v>
      </c>
      <c r="D2267" s="45">
        <v>30017.15</v>
      </c>
      <c r="K2267" s="44">
        <v>0.623</v>
      </c>
      <c r="L2267" s="51">
        <v>12622.55</v>
      </c>
      <c r="M2267" s="50" t="str">
        <f t="shared" si="34"/>
        <v>Abaixo do limite</v>
      </c>
    </row>
    <row r="2268" spans="3:13" x14ac:dyDescent="0.25">
      <c r="C2268" s="44">
        <v>0.48199999999999998</v>
      </c>
      <c r="D2268" s="44">
        <v>11170.38</v>
      </c>
      <c r="K2268" s="45">
        <v>0.51400000000000001</v>
      </c>
      <c r="L2268" s="52">
        <v>12630</v>
      </c>
      <c r="M2268" s="50" t="str">
        <f t="shared" si="34"/>
        <v>Abaixo do limite</v>
      </c>
    </row>
    <row r="2269" spans="3:13" x14ac:dyDescent="0.25">
      <c r="C2269" s="45">
        <v>0.57499999999999996</v>
      </c>
      <c r="D2269" s="45">
        <v>8418.81</v>
      </c>
      <c r="K2269" s="44">
        <v>0.64900000000000002</v>
      </c>
      <c r="L2269" s="51">
        <v>12633.82</v>
      </c>
      <c r="M2269" s="50" t="str">
        <f t="shared" si="34"/>
        <v>Abaixo do limite</v>
      </c>
    </row>
    <row r="2270" spans="3:13" x14ac:dyDescent="0.25">
      <c r="C2270" s="44">
        <v>0.60099999999999998</v>
      </c>
      <c r="D2270" s="44">
        <v>8002.14</v>
      </c>
      <c r="K2270" s="44">
        <v>0.63800000000000001</v>
      </c>
      <c r="L2270" s="51">
        <v>12643.03</v>
      </c>
      <c r="M2270" s="50" t="str">
        <f t="shared" si="34"/>
        <v>Abaixo do limite</v>
      </c>
    </row>
    <row r="2271" spans="3:13" x14ac:dyDescent="0.25">
      <c r="C2271" s="45">
        <v>0.51400000000000001</v>
      </c>
      <c r="D2271" s="45">
        <v>6054.45</v>
      </c>
      <c r="K2271" s="44">
        <v>0.65800000000000003</v>
      </c>
      <c r="L2271" s="51">
        <v>12649.66</v>
      </c>
      <c r="M2271" s="50" t="str">
        <f t="shared" ref="M2271:M2334" si="35">IF(L2271&lt;$L$29,"Abaixo do limite","")</f>
        <v>Abaixo do limite</v>
      </c>
    </row>
    <row r="2272" spans="3:13" x14ac:dyDescent="0.25">
      <c r="C2272" s="44">
        <v>0.54600000000000004</v>
      </c>
      <c r="D2272" s="44">
        <v>7397.55</v>
      </c>
      <c r="K2272" s="44">
        <v>0.57099999999999995</v>
      </c>
      <c r="L2272" s="51">
        <v>12651.52</v>
      </c>
      <c r="M2272" s="50" t="str">
        <f t="shared" si="35"/>
        <v>Abaixo do limite</v>
      </c>
    </row>
    <row r="2273" spans="3:13" x14ac:dyDescent="0.25">
      <c r="C2273" s="45">
        <v>0.54900000000000004</v>
      </c>
      <c r="D2273" s="45">
        <v>7653.89</v>
      </c>
      <c r="K2273" s="44">
        <v>0.64</v>
      </c>
      <c r="L2273" s="51">
        <v>12651.65</v>
      </c>
      <c r="M2273" s="50" t="str">
        <f t="shared" si="35"/>
        <v>Abaixo do limite</v>
      </c>
    </row>
    <row r="2274" spans="3:13" x14ac:dyDescent="0.25">
      <c r="C2274" s="44">
        <v>0.68400000000000005</v>
      </c>
      <c r="D2274" s="44">
        <v>11335.54</v>
      </c>
      <c r="K2274" s="45">
        <v>0.66</v>
      </c>
      <c r="L2274" s="52">
        <v>12668.53</v>
      </c>
      <c r="M2274" s="50" t="str">
        <f t="shared" si="35"/>
        <v>Abaixo do limite</v>
      </c>
    </row>
    <row r="2275" spans="3:13" x14ac:dyDescent="0.25">
      <c r="C2275" s="45">
        <v>0.59099999999999997</v>
      </c>
      <c r="D2275" s="45">
        <v>27183.71</v>
      </c>
      <c r="K2275" s="44">
        <v>0.628</v>
      </c>
      <c r="L2275" s="51">
        <v>12673.01</v>
      </c>
      <c r="M2275" s="50" t="str">
        <f t="shared" si="35"/>
        <v>Abaixo do limite</v>
      </c>
    </row>
    <row r="2276" spans="3:13" x14ac:dyDescent="0.25">
      <c r="C2276" s="44">
        <v>0.60699999999999998</v>
      </c>
      <c r="D2276" s="44">
        <v>9983.73</v>
      </c>
      <c r="K2276" s="45">
        <v>0.73399999999999999</v>
      </c>
      <c r="L2276" s="52">
        <v>12680.75</v>
      </c>
      <c r="M2276" s="50" t="str">
        <f t="shared" si="35"/>
        <v>Abaixo do limite</v>
      </c>
    </row>
    <row r="2277" spans="3:13" x14ac:dyDescent="0.25">
      <c r="C2277" s="45">
        <v>0.54700000000000004</v>
      </c>
      <c r="D2277" s="45">
        <v>17038.21</v>
      </c>
      <c r="K2277" s="44">
        <v>0.65</v>
      </c>
      <c r="L2277" s="51">
        <v>12683.8</v>
      </c>
      <c r="M2277" s="50" t="str">
        <f t="shared" si="35"/>
        <v>Abaixo do limite</v>
      </c>
    </row>
    <row r="2278" spans="3:13" x14ac:dyDescent="0.25">
      <c r="C2278" s="44">
        <v>0.497</v>
      </c>
      <c r="D2278" s="44">
        <v>6528.24</v>
      </c>
      <c r="K2278" s="44">
        <v>0.65700000000000003</v>
      </c>
      <c r="L2278" s="51">
        <v>12696.25</v>
      </c>
      <c r="M2278" s="50" t="str">
        <f t="shared" si="35"/>
        <v>Abaixo do limite</v>
      </c>
    </row>
    <row r="2279" spans="3:13" x14ac:dyDescent="0.25">
      <c r="C2279" s="45">
        <v>0.69899999999999995</v>
      </c>
      <c r="D2279" s="45">
        <v>58039.48</v>
      </c>
      <c r="K2279" s="45">
        <v>0.61899999999999999</v>
      </c>
      <c r="L2279" s="52">
        <v>12697.98</v>
      </c>
      <c r="M2279" s="50" t="str">
        <f t="shared" si="35"/>
        <v>Abaixo do limite</v>
      </c>
    </row>
    <row r="2280" spans="3:13" x14ac:dyDescent="0.25">
      <c r="C2280" s="44">
        <v>0.72599999999999998</v>
      </c>
      <c r="D2280" s="44">
        <v>29205.05</v>
      </c>
      <c r="K2280" s="45">
        <v>0.55200000000000005</v>
      </c>
      <c r="L2280" s="52">
        <v>12701.43</v>
      </c>
      <c r="M2280" s="50" t="str">
        <f t="shared" si="35"/>
        <v>Abaixo do limite</v>
      </c>
    </row>
    <row r="2281" spans="3:13" x14ac:dyDescent="0.25">
      <c r="C2281" s="45">
        <v>0.56299999999999994</v>
      </c>
      <c r="D2281" s="45">
        <v>8803.02</v>
      </c>
      <c r="K2281" s="45">
        <v>0.64900000000000002</v>
      </c>
      <c r="L2281" s="52">
        <v>12704.58</v>
      </c>
      <c r="M2281" s="50" t="str">
        <f t="shared" si="35"/>
        <v>Abaixo do limite</v>
      </c>
    </row>
    <row r="2282" spans="3:13" x14ac:dyDescent="0.25">
      <c r="C2282" s="44">
        <v>0.75</v>
      </c>
      <c r="D2282" s="44">
        <v>21782.23</v>
      </c>
      <c r="K2282" s="44">
        <v>0.56000000000000005</v>
      </c>
      <c r="L2282" s="51">
        <v>12715.06</v>
      </c>
      <c r="M2282" s="50" t="str">
        <f t="shared" si="35"/>
        <v>Abaixo do limite</v>
      </c>
    </row>
    <row r="2283" spans="3:13" x14ac:dyDescent="0.25">
      <c r="C2283" s="45">
        <v>0.66400000000000003</v>
      </c>
      <c r="D2283" s="45">
        <v>13957.19</v>
      </c>
      <c r="K2283" s="45">
        <v>0.67400000000000004</v>
      </c>
      <c r="L2283" s="52">
        <v>12732.88</v>
      </c>
      <c r="M2283" s="50" t="str">
        <f t="shared" si="35"/>
        <v>Abaixo do limite</v>
      </c>
    </row>
    <row r="2284" spans="3:13" x14ac:dyDescent="0.25">
      <c r="C2284" s="44">
        <v>0.69099999999999995</v>
      </c>
      <c r="D2284" s="44">
        <v>20858.97</v>
      </c>
      <c r="K2284" s="44">
        <v>0.59399999999999997</v>
      </c>
      <c r="L2284" s="51">
        <v>12741.64</v>
      </c>
      <c r="M2284" s="50" t="str">
        <f t="shared" si="35"/>
        <v>Abaixo do limite</v>
      </c>
    </row>
    <row r="2285" spans="3:13" x14ac:dyDescent="0.25">
      <c r="C2285" s="45">
        <v>0.69699999999999995</v>
      </c>
      <c r="D2285" s="45">
        <v>10651.27</v>
      </c>
      <c r="K2285" s="44">
        <v>0.64700000000000002</v>
      </c>
      <c r="L2285" s="51">
        <v>12744.54</v>
      </c>
      <c r="M2285" s="50" t="str">
        <f t="shared" si="35"/>
        <v>Abaixo do limite</v>
      </c>
    </row>
    <row r="2286" spans="3:13" x14ac:dyDescent="0.25">
      <c r="C2286" s="44">
        <v>0.67600000000000005</v>
      </c>
      <c r="D2286" s="44">
        <v>28166.74</v>
      </c>
      <c r="K2286" s="45">
        <v>0.57399999999999995</v>
      </c>
      <c r="L2286" s="52">
        <v>12745.27</v>
      </c>
      <c r="M2286" s="50" t="str">
        <f t="shared" si="35"/>
        <v>Abaixo do limite</v>
      </c>
    </row>
    <row r="2287" spans="3:13" x14ac:dyDescent="0.25">
      <c r="C2287" s="45">
        <v>0.55600000000000005</v>
      </c>
      <c r="D2287" s="45">
        <v>8518.3700000000008</v>
      </c>
      <c r="K2287" s="44">
        <v>0.67500000000000004</v>
      </c>
      <c r="L2287" s="51">
        <v>12751.97</v>
      </c>
      <c r="M2287" s="50" t="str">
        <f t="shared" si="35"/>
        <v>Abaixo do limite</v>
      </c>
    </row>
    <row r="2288" spans="3:13" x14ac:dyDescent="0.25">
      <c r="C2288" s="44">
        <v>0.61699999999999999</v>
      </c>
      <c r="D2288" s="44">
        <v>11566.8</v>
      </c>
      <c r="K2288" s="45">
        <v>0.6</v>
      </c>
      <c r="L2288" s="52">
        <v>12756.2</v>
      </c>
      <c r="M2288" s="50" t="str">
        <f t="shared" si="35"/>
        <v>Abaixo do limite</v>
      </c>
    </row>
    <row r="2289" spans="3:13" x14ac:dyDescent="0.25">
      <c r="C2289" s="45">
        <v>0.57599999999999996</v>
      </c>
      <c r="D2289" s="45">
        <v>11816.12</v>
      </c>
      <c r="K2289" s="45">
        <v>0.67400000000000004</v>
      </c>
      <c r="L2289" s="52">
        <v>12760.61</v>
      </c>
      <c r="M2289" s="50" t="str">
        <f t="shared" si="35"/>
        <v>Abaixo do limite</v>
      </c>
    </row>
    <row r="2290" spans="3:13" x14ac:dyDescent="0.25">
      <c r="C2290" s="44">
        <v>0.64100000000000001</v>
      </c>
      <c r="D2290" s="44">
        <v>31655.89</v>
      </c>
      <c r="K2290" s="44">
        <v>0.626</v>
      </c>
      <c r="L2290" s="51">
        <v>12761.48</v>
      </c>
      <c r="M2290" s="50" t="str">
        <f t="shared" si="35"/>
        <v>Abaixo do limite</v>
      </c>
    </row>
    <row r="2291" spans="3:13" x14ac:dyDescent="0.25">
      <c r="C2291" s="45">
        <v>0.748</v>
      </c>
      <c r="D2291" s="45">
        <v>43359.63</v>
      </c>
      <c r="K2291" s="44">
        <v>0.59799999999999998</v>
      </c>
      <c r="L2291" s="51">
        <v>12775.33</v>
      </c>
      <c r="M2291" s="50" t="str">
        <f t="shared" si="35"/>
        <v>Abaixo do limite</v>
      </c>
    </row>
    <row r="2292" spans="3:13" x14ac:dyDescent="0.25">
      <c r="C2292" s="44">
        <v>0.59599999999999997</v>
      </c>
      <c r="D2292" s="44">
        <v>9252.19</v>
      </c>
      <c r="K2292" s="44">
        <v>0.68500000000000005</v>
      </c>
      <c r="L2292" s="51">
        <v>12781.85</v>
      </c>
      <c r="M2292" s="50" t="str">
        <f t="shared" si="35"/>
        <v>Abaixo do limite</v>
      </c>
    </row>
    <row r="2293" spans="3:13" x14ac:dyDescent="0.25">
      <c r="C2293" s="45">
        <v>0.77600000000000002</v>
      </c>
      <c r="D2293" s="45">
        <v>34589.72</v>
      </c>
      <c r="K2293" s="45">
        <v>0.67400000000000004</v>
      </c>
      <c r="L2293" s="52">
        <v>12786.35</v>
      </c>
      <c r="M2293" s="50" t="str">
        <f t="shared" si="35"/>
        <v>Abaixo do limite</v>
      </c>
    </row>
    <row r="2294" spans="3:13" x14ac:dyDescent="0.25">
      <c r="C2294" s="44">
        <v>0.7</v>
      </c>
      <c r="D2294" s="44">
        <v>16451.330000000002</v>
      </c>
      <c r="K2294" s="45">
        <v>0.65800000000000003</v>
      </c>
      <c r="L2294" s="52">
        <v>12787.32</v>
      </c>
      <c r="M2294" s="50" t="str">
        <f t="shared" si="35"/>
        <v>Abaixo do limite</v>
      </c>
    </row>
    <row r="2295" spans="3:13" x14ac:dyDescent="0.25">
      <c r="C2295" s="45">
        <v>0.60899999999999999</v>
      </c>
      <c r="D2295" s="45">
        <v>11601.08</v>
      </c>
      <c r="K2295" s="44">
        <v>0.70699999999999996</v>
      </c>
      <c r="L2295" s="51">
        <v>12788.73</v>
      </c>
      <c r="M2295" s="50" t="str">
        <f t="shared" si="35"/>
        <v>Abaixo do limite</v>
      </c>
    </row>
    <row r="2296" spans="3:13" x14ac:dyDescent="0.25">
      <c r="C2296" s="44">
        <v>0.71399999999999997</v>
      </c>
      <c r="D2296" s="44">
        <v>30479.97</v>
      </c>
      <c r="K2296" s="44">
        <v>0.60499999999999998</v>
      </c>
      <c r="L2296" s="51">
        <v>12797.53</v>
      </c>
      <c r="M2296" s="50" t="str">
        <f t="shared" si="35"/>
        <v>Abaixo do limite</v>
      </c>
    </row>
    <row r="2297" spans="3:13" x14ac:dyDescent="0.25">
      <c r="C2297" s="45">
        <v>0.56599999999999995</v>
      </c>
      <c r="D2297" s="45">
        <v>11036.96</v>
      </c>
      <c r="K2297" s="44">
        <v>0.67300000000000004</v>
      </c>
      <c r="L2297" s="51">
        <v>12810.07</v>
      </c>
      <c r="M2297" s="50" t="str">
        <f t="shared" si="35"/>
        <v>Abaixo do limite</v>
      </c>
    </row>
    <row r="2298" spans="3:13" x14ac:dyDescent="0.25">
      <c r="C2298" s="44">
        <v>0.54800000000000004</v>
      </c>
      <c r="D2298" s="44">
        <v>6971.66</v>
      </c>
      <c r="K2298" s="44">
        <v>0.70399999999999996</v>
      </c>
      <c r="L2298" s="51">
        <v>12812.82</v>
      </c>
      <c r="M2298" s="50" t="str">
        <f t="shared" si="35"/>
        <v>Abaixo do limite</v>
      </c>
    </row>
    <row r="2299" spans="3:13" x14ac:dyDescent="0.25">
      <c r="C2299" s="45">
        <v>0.72099999999999997</v>
      </c>
      <c r="D2299" s="45">
        <v>48195.3</v>
      </c>
      <c r="K2299" s="44">
        <v>0.66600000000000004</v>
      </c>
      <c r="L2299" s="51">
        <v>12816.33</v>
      </c>
      <c r="M2299" s="50" t="str">
        <f t="shared" si="35"/>
        <v>Abaixo do limite</v>
      </c>
    </row>
    <row r="2300" spans="3:13" x14ac:dyDescent="0.25">
      <c r="C2300" s="44">
        <v>0.67900000000000005</v>
      </c>
      <c r="D2300" s="44">
        <v>15866.17</v>
      </c>
      <c r="K2300" s="44">
        <v>0.55400000000000005</v>
      </c>
      <c r="L2300" s="51">
        <v>12819.19</v>
      </c>
      <c r="M2300" s="50" t="str">
        <f t="shared" si="35"/>
        <v>Abaixo do limite</v>
      </c>
    </row>
    <row r="2301" spans="3:13" x14ac:dyDescent="0.25">
      <c r="C2301" s="45">
        <v>0.59</v>
      </c>
      <c r="D2301" s="45">
        <v>9328.5499999999993</v>
      </c>
      <c r="K2301" s="44">
        <v>0.69199999999999995</v>
      </c>
      <c r="L2301" s="51">
        <v>12828.99</v>
      </c>
      <c r="M2301" s="50" t="str">
        <f t="shared" si="35"/>
        <v>Abaixo do limite</v>
      </c>
    </row>
    <row r="2302" spans="3:13" x14ac:dyDescent="0.25">
      <c r="C2302" s="44">
        <v>0.57299999999999995</v>
      </c>
      <c r="D2302" s="44">
        <v>8154.16</v>
      </c>
      <c r="K2302" s="45">
        <v>0.58599999999999997</v>
      </c>
      <c r="L2302" s="52">
        <v>12835.35</v>
      </c>
      <c r="M2302" s="50" t="str">
        <f t="shared" si="35"/>
        <v>Abaixo do limite</v>
      </c>
    </row>
    <row r="2303" spans="3:13" x14ac:dyDescent="0.25">
      <c r="C2303" s="45">
        <v>0.65300000000000002</v>
      </c>
      <c r="D2303" s="45">
        <v>10987.21</v>
      </c>
      <c r="K2303" s="44">
        <v>0.71899999999999997</v>
      </c>
      <c r="L2303" s="51">
        <v>12835.54</v>
      </c>
      <c r="M2303" s="50" t="str">
        <f t="shared" si="35"/>
        <v>Abaixo do limite</v>
      </c>
    </row>
    <row r="2304" spans="3:13" x14ac:dyDescent="0.25">
      <c r="C2304" s="44">
        <v>0.624</v>
      </c>
      <c r="D2304" s="44">
        <v>11955.99</v>
      </c>
      <c r="K2304" s="45">
        <v>0.70099999999999996</v>
      </c>
      <c r="L2304" s="52">
        <v>12836.38</v>
      </c>
      <c r="M2304" s="50" t="str">
        <f t="shared" si="35"/>
        <v>Abaixo do limite</v>
      </c>
    </row>
    <row r="2305" spans="3:13" x14ac:dyDescent="0.25">
      <c r="C2305" s="45">
        <v>0.61599999999999999</v>
      </c>
      <c r="D2305" s="45">
        <v>12968.97</v>
      </c>
      <c r="K2305" s="45">
        <v>0.52800000000000002</v>
      </c>
      <c r="L2305" s="52">
        <v>12847.32</v>
      </c>
      <c r="M2305" s="50" t="str">
        <f t="shared" si="35"/>
        <v>Abaixo do limite</v>
      </c>
    </row>
    <row r="2306" spans="3:13" x14ac:dyDescent="0.25">
      <c r="C2306" s="44">
        <v>0.69</v>
      </c>
      <c r="D2306" s="44">
        <v>19001.89</v>
      </c>
      <c r="K2306" s="44">
        <v>0.72699999999999998</v>
      </c>
      <c r="L2306" s="51">
        <v>12848.93</v>
      </c>
      <c r="M2306" s="50" t="str">
        <f t="shared" si="35"/>
        <v>Abaixo do limite</v>
      </c>
    </row>
    <row r="2307" spans="3:13" x14ac:dyDescent="0.25">
      <c r="C2307" s="45">
        <v>0.60699999999999998</v>
      </c>
      <c r="D2307" s="45">
        <v>10645.43</v>
      </c>
      <c r="K2307" s="45">
        <v>0.626</v>
      </c>
      <c r="L2307" s="52">
        <v>12864.08</v>
      </c>
      <c r="M2307" s="50" t="str">
        <f t="shared" si="35"/>
        <v>Abaixo do limite</v>
      </c>
    </row>
    <row r="2308" spans="3:13" x14ac:dyDescent="0.25">
      <c r="C2308" s="44">
        <v>0.57299999999999995</v>
      </c>
      <c r="D2308" s="44">
        <v>7413.71</v>
      </c>
      <c r="K2308" s="44">
        <v>0.65900000000000003</v>
      </c>
      <c r="L2308" s="51">
        <v>12865.4</v>
      </c>
      <c r="M2308" s="50" t="str">
        <f t="shared" si="35"/>
        <v>Abaixo do limite</v>
      </c>
    </row>
    <row r="2309" spans="3:13" x14ac:dyDescent="0.25">
      <c r="C2309" s="45">
        <v>0.54100000000000004</v>
      </c>
      <c r="D2309" s="45">
        <v>11910.55</v>
      </c>
      <c r="K2309" s="44">
        <v>0.56999999999999995</v>
      </c>
      <c r="L2309" s="51">
        <v>12870.92</v>
      </c>
      <c r="M2309" s="50" t="str">
        <f t="shared" si="35"/>
        <v>Abaixo do limite</v>
      </c>
    </row>
    <row r="2310" spans="3:13" x14ac:dyDescent="0.25">
      <c r="C2310" s="44">
        <v>0.57299999999999995</v>
      </c>
      <c r="D2310" s="44">
        <v>10880.89</v>
      </c>
      <c r="K2310" s="44">
        <v>0.63700000000000001</v>
      </c>
      <c r="L2310" s="51">
        <v>12874.11</v>
      </c>
      <c r="M2310" s="50" t="str">
        <f t="shared" si="35"/>
        <v>Abaixo do limite</v>
      </c>
    </row>
    <row r="2311" spans="3:13" x14ac:dyDescent="0.25">
      <c r="C2311" s="45">
        <v>0.68200000000000005</v>
      </c>
      <c r="D2311" s="45">
        <v>14248.34</v>
      </c>
      <c r="K2311" s="44">
        <v>0.56599999999999995</v>
      </c>
      <c r="L2311" s="51">
        <v>12892.46</v>
      </c>
      <c r="M2311" s="50" t="str">
        <f t="shared" si="35"/>
        <v>Abaixo do limite</v>
      </c>
    </row>
    <row r="2312" spans="3:13" x14ac:dyDescent="0.25">
      <c r="C2312" s="44">
        <v>0.503</v>
      </c>
      <c r="D2312" s="44">
        <v>6408.63</v>
      </c>
      <c r="K2312" s="45">
        <v>0.65100000000000002</v>
      </c>
      <c r="L2312" s="52">
        <v>12898.65</v>
      </c>
      <c r="M2312" s="50" t="str">
        <f t="shared" si="35"/>
        <v>Abaixo do limite</v>
      </c>
    </row>
    <row r="2313" spans="3:13" x14ac:dyDescent="0.25">
      <c r="C2313" s="45">
        <v>0.53</v>
      </c>
      <c r="D2313" s="45">
        <v>8491.14</v>
      </c>
      <c r="K2313" s="45">
        <v>0.64400000000000002</v>
      </c>
      <c r="L2313" s="52">
        <v>12923.12</v>
      </c>
      <c r="M2313" s="50" t="str">
        <f t="shared" si="35"/>
        <v>Abaixo do limite</v>
      </c>
    </row>
    <row r="2314" spans="3:13" x14ac:dyDescent="0.25">
      <c r="C2314" s="44">
        <v>0.70699999999999996</v>
      </c>
      <c r="D2314" s="44">
        <v>41609.86</v>
      </c>
      <c r="K2314" s="45">
        <v>0.61699999999999999</v>
      </c>
      <c r="L2314" s="52">
        <v>12931.95</v>
      </c>
      <c r="M2314" s="50" t="str">
        <f t="shared" si="35"/>
        <v>Abaixo do limite</v>
      </c>
    </row>
    <row r="2315" spans="3:13" x14ac:dyDescent="0.25">
      <c r="C2315" s="45">
        <v>0.57699999999999996</v>
      </c>
      <c r="D2315" s="45">
        <v>7961.67</v>
      </c>
      <c r="K2315" s="44">
        <v>0.66500000000000004</v>
      </c>
      <c r="L2315" s="51">
        <v>12933.88</v>
      </c>
      <c r="M2315" s="50" t="str">
        <f t="shared" si="35"/>
        <v>Abaixo do limite</v>
      </c>
    </row>
    <row r="2316" spans="3:13" x14ac:dyDescent="0.25">
      <c r="C2316" s="44">
        <v>0.54100000000000004</v>
      </c>
      <c r="D2316" s="44">
        <v>6907.22</v>
      </c>
      <c r="K2316" s="45">
        <v>0.57599999999999996</v>
      </c>
      <c r="L2316" s="52">
        <v>12943.4</v>
      </c>
      <c r="M2316" s="50" t="str">
        <f t="shared" si="35"/>
        <v>Abaixo do limite</v>
      </c>
    </row>
    <row r="2317" spans="3:13" x14ac:dyDescent="0.25">
      <c r="C2317" s="45">
        <v>0.51400000000000001</v>
      </c>
      <c r="D2317" s="45">
        <v>7769.35</v>
      </c>
      <c r="K2317" s="45">
        <v>0.56000000000000005</v>
      </c>
      <c r="L2317" s="52">
        <v>12950.41</v>
      </c>
      <c r="M2317" s="50" t="str">
        <f t="shared" si="35"/>
        <v>Abaixo do limite</v>
      </c>
    </row>
    <row r="2318" spans="3:13" x14ac:dyDescent="0.25">
      <c r="C2318" s="44">
        <v>0.56000000000000005</v>
      </c>
      <c r="D2318" s="44">
        <v>9670.16</v>
      </c>
      <c r="K2318" s="44">
        <v>0.55800000000000005</v>
      </c>
      <c r="L2318" s="51">
        <v>12950.89</v>
      </c>
      <c r="M2318" s="50" t="str">
        <f t="shared" si="35"/>
        <v>Abaixo do limite</v>
      </c>
    </row>
    <row r="2319" spans="3:13" x14ac:dyDescent="0.25">
      <c r="C2319" s="45">
        <v>0.624</v>
      </c>
      <c r="D2319" s="45">
        <v>10172.459999999999</v>
      </c>
      <c r="K2319" s="44">
        <v>0.54500000000000004</v>
      </c>
      <c r="L2319" s="51">
        <v>12952.9</v>
      </c>
      <c r="M2319" s="50" t="str">
        <f t="shared" si="35"/>
        <v>Abaixo do limite</v>
      </c>
    </row>
    <row r="2320" spans="3:13" x14ac:dyDescent="0.25">
      <c r="C2320" s="44">
        <v>0.76300000000000001</v>
      </c>
      <c r="D2320" s="44">
        <v>36329.19</v>
      </c>
      <c r="K2320" s="44">
        <v>0.66200000000000003</v>
      </c>
      <c r="L2320" s="51">
        <v>12962.25</v>
      </c>
      <c r="M2320" s="50" t="str">
        <f t="shared" si="35"/>
        <v>Abaixo do limite</v>
      </c>
    </row>
    <row r="2321" spans="3:13" x14ac:dyDescent="0.25">
      <c r="C2321" s="45">
        <v>0.69699999999999995</v>
      </c>
      <c r="D2321" s="45">
        <v>21635.89</v>
      </c>
      <c r="K2321" s="44">
        <v>0.69899999999999995</v>
      </c>
      <c r="L2321" s="51">
        <v>12963.73</v>
      </c>
      <c r="M2321" s="50" t="str">
        <f t="shared" si="35"/>
        <v>Abaixo do limite</v>
      </c>
    </row>
    <row r="2322" spans="3:13" x14ac:dyDescent="0.25">
      <c r="C2322" s="44">
        <v>0.72099999999999997</v>
      </c>
      <c r="D2322" s="44">
        <v>40947.839999999997</v>
      </c>
      <c r="K2322" s="45">
        <v>0.61599999999999999</v>
      </c>
      <c r="L2322" s="52">
        <v>12968.97</v>
      </c>
      <c r="M2322" s="50" t="str">
        <f t="shared" si="35"/>
        <v>Abaixo do limite</v>
      </c>
    </row>
    <row r="2323" spans="3:13" x14ac:dyDescent="0.25">
      <c r="C2323" s="45">
        <v>0.63100000000000001</v>
      </c>
      <c r="D2323" s="45">
        <v>20415.349999999999</v>
      </c>
      <c r="K2323" s="44">
        <v>0.68600000000000005</v>
      </c>
      <c r="L2323" s="51">
        <v>12971.17</v>
      </c>
      <c r="M2323" s="50" t="str">
        <f t="shared" si="35"/>
        <v>Abaixo do limite</v>
      </c>
    </row>
    <row r="2324" spans="3:13" x14ac:dyDescent="0.25">
      <c r="C2324" s="44">
        <v>0.51900000000000002</v>
      </c>
      <c r="D2324" s="44">
        <v>6809.03</v>
      </c>
      <c r="K2324" s="45">
        <v>0.65500000000000003</v>
      </c>
      <c r="L2324" s="52">
        <v>12976.77</v>
      </c>
      <c r="M2324" s="50" t="str">
        <f t="shared" si="35"/>
        <v>Abaixo do limite</v>
      </c>
    </row>
    <row r="2325" spans="3:13" x14ac:dyDescent="0.25">
      <c r="C2325" s="45">
        <v>0.76900000000000002</v>
      </c>
      <c r="D2325" s="45">
        <v>34322.769999999997</v>
      </c>
      <c r="K2325" s="45">
        <v>0.67100000000000004</v>
      </c>
      <c r="L2325" s="52">
        <v>12981.54</v>
      </c>
      <c r="M2325" s="50" t="str">
        <f t="shared" si="35"/>
        <v>Abaixo do limite</v>
      </c>
    </row>
    <row r="2326" spans="3:13" x14ac:dyDescent="0.25">
      <c r="C2326" s="44">
        <v>0.67300000000000004</v>
      </c>
      <c r="D2326" s="44">
        <v>19092.63</v>
      </c>
      <c r="K2326" s="45">
        <v>0.65400000000000003</v>
      </c>
      <c r="L2326" s="52">
        <v>12994.83</v>
      </c>
      <c r="M2326" s="50" t="str">
        <f t="shared" si="35"/>
        <v>Abaixo do limite</v>
      </c>
    </row>
    <row r="2327" spans="3:13" x14ac:dyDescent="0.25">
      <c r="C2327" s="45">
        <v>0.51900000000000002</v>
      </c>
      <c r="D2327" s="45">
        <v>7723.55</v>
      </c>
      <c r="K2327" s="45">
        <v>0.63600000000000001</v>
      </c>
      <c r="L2327" s="52">
        <v>13004.32</v>
      </c>
      <c r="M2327" s="50" t="str">
        <f t="shared" si="35"/>
        <v>Abaixo do limite</v>
      </c>
    </row>
    <row r="2328" spans="3:13" x14ac:dyDescent="0.25">
      <c r="C2328" s="44">
        <v>0.69399999999999995</v>
      </c>
      <c r="D2328" s="44">
        <v>21402.21</v>
      </c>
      <c r="K2328" s="45">
        <v>0.59599999999999997</v>
      </c>
      <c r="L2328" s="52">
        <v>13019.29</v>
      </c>
      <c r="M2328" s="50" t="str">
        <f t="shared" si="35"/>
        <v>Abaixo do limite</v>
      </c>
    </row>
    <row r="2329" spans="3:13" x14ac:dyDescent="0.25">
      <c r="C2329" s="45">
        <v>0.65400000000000003</v>
      </c>
      <c r="D2329" s="45">
        <v>20708.79</v>
      </c>
      <c r="K2329" s="45">
        <v>0.60399999999999998</v>
      </c>
      <c r="L2329" s="52">
        <v>13027.29</v>
      </c>
      <c r="M2329" s="50" t="str">
        <f t="shared" si="35"/>
        <v>Abaixo do limite</v>
      </c>
    </row>
    <row r="2330" spans="3:13" x14ac:dyDescent="0.25">
      <c r="C2330" s="44">
        <v>0.54600000000000004</v>
      </c>
      <c r="D2330" s="44">
        <v>7303.11</v>
      </c>
      <c r="K2330" s="44">
        <v>0.67200000000000004</v>
      </c>
      <c r="L2330" s="51">
        <v>13032.88</v>
      </c>
      <c r="M2330" s="50" t="str">
        <f t="shared" si="35"/>
        <v>Abaixo do limite</v>
      </c>
    </row>
    <row r="2331" spans="3:13" x14ac:dyDescent="0.25">
      <c r="C2331" s="45">
        <v>0.54700000000000004</v>
      </c>
      <c r="D2331" s="45">
        <v>6427.14</v>
      </c>
      <c r="K2331" s="44">
        <v>0.61699999999999999</v>
      </c>
      <c r="L2331" s="51">
        <v>13033.5</v>
      </c>
      <c r="M2331" s="50" t="str">
        <f t="shared" si="35"/>
        <v>Abaixo do limite</v>
      </c>
    </row>
    <row r="2332" spans="3:13" x14ac:dyDescent="0.25">
      <c r="C2332" s="44">
        <v>0.54300000000000004</v>
      </c>
      <c r="D2332" s="44">
        <v>8089.38</v>
      </c>
      <c r="K2332" s="44">
        <v>0.58099999999999996</v>
      </c>
      <c r="L2332" s="51">
        <v>13044.23</v>
      </c>
      <c r="M2332" s="50" t="str">
        <f t="shared" si="35"/>
        <v>Abaixo do limite</v>
      </c>
    </row>
    <row r="2333" spans="3:13" x14ac:dyDescent="0.25">
      <c r="C2333" s="45">
        <v>0.68700000000000006</v>
      </c>
      <c r="D2333" s="45">
        <v>28481.64</v>
      </c>
      <c r="K2333" s="44">
        <v>0.62</v>
      </c>
      <c r="L2333" s="51">
        <v>13045.51</v>
      </c>
      <c r="M2333" s="50" t="str">
        <f t="shared" si="35"/>
        <v>Abaixo do limite</v>
      </c>
    </row>
    <row r="2334" spans="3:13" x14ac:dyDescent="0.25">
      <c r="C2334" s="44">
        <v>0.73399999999999999</v>
      </c>
      <c r="D2334" s="44">
        <v>24006.46</v>
      </c>
      <c r="K2334" s="44">
        <v>0.59299999999999997</v>
      </c>
      <c r="L2334" s="51">
        <v>13045.53</v>
      </c>
      <c r="M2334" s="50" t="str">
        <f t="shared" si="35"/>
        <v>Abaixo do limite</v>
      </c>
    </row>
    <row r="2335" spans="3:13" x14ac:dyDescent="0.25">
      <c r="C2335" s="45">
        <v>0.60199999999999998</v>
      </c>
      <c r="D2335" s="45">
        <v>25312.1</v>
      </c>
      <c r="K2335" s="44">
        <v>0.68</v>
      </c>
      <c r="L2335" s="51">
        <v>13067.33</v>
      </c>
      <c r="M2335" s="50" t="str">
        <f t="shared" ref="M2335:M2398" si="36">IF(L2335&lt;$L$29,"Abaixo do limite","")</f>
        <v>Abaixo do limite</v>
      </c>
    </row>
    <row r="2336" spans="3:13" x14ac:dyDescent="0.25">
      <c r="C2336" s="44">
        <v>0.54900000000000004</v>
      </c>
      <c r="D2336" s="44">
        <v>8947.42</v>
      </c>
      <c r="K2336" s="44">
        <v>0.64500000000000002</v>
      </c>
      <c r="L2336" s="51">
        <v>13070.53</v>
      </c>
      <c r="M2336" s="50" t="str">
        <f t="shared" si="36"/>
        <v>Abaixo do limite</v>
      </c>
    </row>
    <row r="2337" spans="3:13" x14ac:dyDescent="0.25">
      <c r="C2337" s="45">
        <v>0.68</v>
      </c>
      <c r="D2337" s="45">
        <v>22585.03</v>
      </c>
      <c r="K2337" s="44">
        <v>0.67700000000000005</v>
      </c>
      <c r="L2337" s="51">
        <v>13073.61</v>
      </c>
      <c r="M2337" s="50" t="str">
        <f t="shared" si="36"/>
        <v>Abaixo do limite</v>
      </c>
    </row>
    <row r="2338" spans="3:13" x14ac:dyDescent="0.25">
      <c r="C2338" s="44">
        <v>0.55700000000000005</v>
      </c>
      <c r="D2338" s="44">
        <v>8349.7999999999993</v>
      </c>
      <c r="K2338" s="45">
        <v>0.70299999999999996</v>
      </c>
      <c r="L2338" s="52">
        <v>13075.36</v>
      </c>
      <c r="M2338" s="50" t="str">
        <f t="shared" si="36"/>
        <v>Abaixo do limite</v>
      </c>
    </row>
    <row r="2339" spans="3:13" x14ac:dyDescent="0.25">
      <c r="C2339" s="45">
        <v>0.65500000000000003</v>
      </c>
      <c r="D2339" s="45">
        <v>30660.05</v>
      </c>
      <c r="K2339" s="45">
        <v>0.57999999999999996</v>
      </c>
      <c r="L2339" s="52">
        <v>13091.49</v>
      </c>
      <c r="M2339" s="50" t="str">
        <f t="shared" si="36"/>
        <v>Abaixo do limite</v>
      </c>
    </row>
    <row r="2340" spans="3:13" x14ac:dyDescent="0.25">
      <c r="C2340" s="44">
        <v>0.59299999999999997</v>
      </c>
      <c r="D2340" s="44">
        <v>10484.200000000001</v>
      </c>
      <c r="K2340" s="44">
        <v>0.70299999999999996</v>
      </c>
      <c r="L2340" s="51">
        <v>13092.37</v>
      </c>
      <c r="M2340" s="50" t="str">
        <f t="shared" si="36"/>
        <v>Abaixo do limite</v>
      </c>
    </row>
    <row r="2341" spans="3:13" x14ac:dyDescent="0.25">
      <c r="C2341" s="45">
        <v>0.751</v>
      </c>
      <c r="D2341" s="45">
        <v>21581.49</v>
      </c>
      <c r="K2341" s="44">
        <v>0.58799999999999997</v>
      </c>
      <c r="L2341" s="51">
        <v>13099.27</v>
      </c>
      <c r="M2341" s="50" t="str">
        <f t="shared" si="36"/>
        <v>Abaixo do limite</v>
      </c>
    </row>
    <row r="2342" spans="3:13" x14ac:dyDescent="0.25">
      <c r="C2342" s="44">
        <v>0.55600000000000005</v>
      </c>
      <c r="D2342" s="44">
        <v>13425.98</v>
      </c>
      <c r="K2342" s="45">
        <v>0.54800000000000004</v>
      </c>
      <c r="L2342" s="52">
        <v>13100.34</v>
      </c>
      <c r="M2342" s="50" t="str">
        <f t="shared" si="36"/>
        <v>Abaixo do limite</v>
      </c>
    </row>
    <row r="2343" spans="3:13" x14ac:dyDescent="0.25">
      <c r="C2343" s="45">
        <v>0.59199999999999997</v>
      </c>
      <c r="D2343" s="45">
        <v>9732.41</v>
      </c>
      <c r="K2343" s="44">
        <v>0.64</v>
      </c>
      <c r="L2343" s="51">
        <v>13101.98</v>
      </c>
      <c r="M2343" s="50" t="str">
        <f t="shared" si="36"/>
        <v>Abaixo do limite</v>
      </c>
    </row>
    <row r="2344" spans="3:13" x14ac:dyDescent="0.25">
      <c r="C2344" s="44">
        <v>0.53600000000000003</v>
      </c>
      <c r="D2344" s="44">
        <v>6761.58</v>
      </c>
      <c r="K2344" s="44">
        <v>0.66900000000000004</v>
      </c>
      <c r="L2344" s="51">
        <v>13104.75</v>
      </c>
      <c r="M2344" s="50" t="str">
        <f t="shared" si="36"/>
        <v>Abaixo do limite</v>
      </c>
    </row>
    <row r="2345" spans="3:13" x14ac:dyDescent="0.25">
      <c r="C2345" s="45">
        <v>0.65200000000000002</v>
      </c>
      <c r="D2345" s="45">
        <v>16170.5</v>
      </c>
      <c r="K2345" s="45">
        <v>0.68899999999999995</v>
      </c>
      <c r="L2345" s="52">
        <v>13116.9</v>
      </c>
      <c r="M2345" s="50" t="str">
        <f t="shared" si="36"/>
        <v>Abaixo do limite</v>
      </c>
    </row>
    <row r="2346" spans="3:13" x14ac:dyDescent="0.25">
      <c r="C2346" s="44">
        <v>0.497</v>
      </c>
      <c r="D2346" s="44">
        <v>6538.95</v>
      </c>
      <c r="K2346" s="45">
        <v>0.72</v>
      </c>
      <c r="L2346" s="52">
        <v>13126.06</v>
      </c>
      <c r="M2346" s="50" t="str">
        <f t="shared" si="36"/>
        <v>Abaixo do limite</v>
      </c>
    </row>
    <row r="2347" spans="3:13" x14ac:dyDescent="0.25">
      <c r="C2347" s="45">
        <v>0.53300000000000003</v>
      </c>
      <c r="D2347" s="45">
        <v>6102.62</v>
      </c>
      <c r="K2347" s="45">
        <v>0.68799999999999994</v>
      </c>
      <c r="L2347" s="52">
        <v>13127.61</v>
      </c>
      <c r="M2347" s="50" t="str">
        <f t="shared" si="36"/>
        <v>Abaixo do limite</v>
      </c>
    </row>
    <row r="2348" spans="3:13" x14ac:dyDescent="0.25">
      <c r="C2348" s="44">
        <v>0.52900000000000003</v>
      </c>
      <c r="D2348" s="44">
        <v>7955.78</v>
      </c>
      <c r="K2348" s="44">
        <v>0.54300000000000004</v>
      </c>
      <c r="L2348" s="51">
        <v>13130.96</v>
      </c>
      <c r="M2348" s="50" t="str">
        <f t="shared" si="36"/>
        <v>Abaixo do limite</v>
      </c>
    </row>
    <row r="2349" spans="3:13" x14ac:dyDescent="0.25">
      <c r="C2349" s="45">
        <v>0.51900000000000002</v>
      </c>
      <c r="D2349" s="45">
        <v>6115.72</v>
      </c>
      <c r="K2349" s="44">
        <v>0.68400000000000005</v>
      </c>
      <c r="L2349" s="51">
        <v>13137.13</v>
      </c>
      <c r="M2349" s="50" t="str">
        <f t="shared" si="36"/>
        <v>Abaixo do limite</v>
      </c>
    </row>
    <row r="2350" spans="3:13" x14ac:dyDescent="0.25">
      <c r="C2350" s="44">
        <v>0.54200000000000004</v>
      </c>
      <c r="D2350" s="44">
        <v>8983.7199999999993</v>
      </c>
      <c r="K2350" s="44">
        <v>0.58699999999999997</v>
      </c>
      <c r="L2350" s="51">
        <v>13145.57</v>
      </c>
      <c r="M2350" s="50" t="str">
        <f t="shared" si="36"/>
        <v>Abaixo do limite</v>
      </c>
    </row>
    <row r="2351" spans="3:13" x14ac:dyDescent="0.25">
      <c r="C2351" s="45">
        <v>0.65700000000000003</v>
      </c>
      <c r="D2351" s="45">
        <v>16479.25</v>
      </c>
      <c r="K2351" s="45">
        <v>0.69699999999999995</v>
      </c>
      <c r="L2351" s="52">
        <v>13147.34</v>
      </c>
      <c r="M2351" s="50" t="str">
        <f t="shared" si="36"/>
        <v>Abaixo do limite</v>
      </c>
    </row>
    <row r="2352" spans="3:13" x14ac:dyDescent="0.25">
      <c r="C2352" s="44">
        <v>0.58899999999999997</v>
      </c>
      <c r="D2352" s="44">
        <v>9545.59</v>
      </c>
      <c r="K2352" s="45">
        <v>0.54500000000000004</v>
      </c>
      <c r="L2352" s="52">
        <v>13150.45</v>
      </c>
      <c r="M2352" s="50" t="str">
        <f t="shared" si="36"/>
        <v>Abaixo do limite</v>
      </c>
    </row>
    <row r="2353" spans="3:13" x14ac:dyDescent="0.25">
      <c r="C2353" s="45">
        <v>0.56499999999999995</v>
      </c>
      <c r="D2353" s="45">
        <v>6521.19</v>
      </c>
      <c r="K2353" s="45">
        <v>0.59099999999999997</v>
      </c>
      <c r="L2353" s="52">
        <v>13153.39</v>
      </c>
      <c r="M2353" s="50" t="str">
        <f t="shared" si="36"/>
        <v>Abaixo do limite</v>
      </c>
    </row>
    <row r="2354" spans="3:13" x14ac:dyDescent="0.25">
      <c r="C2354" s="44">
        <v>0.56899999999999995</v>
      </c>
      <c r="D2354" s="44">
        <v>10181.59</v>
      </c>
      <c r="K2354" s="45">
        <v>0.61899999999999999</v>
      </c>
      <c r="L2354" s="52">
        <v>13178.02</v>
      </c>
      <c r="M2354" s="50" t="str">
        <f t="shared" si="36"/>
        <v>Abaixo do limite</v>
      </c>
    </row>
    <row r="2355" spans="3:13" x14ac:dyDescent="0.25">
      <c r="C2355" s="45">
        <v>0.56299999999999994</v>
      </c>
      <c r="D2355" s="45">
        <v>7950.03</v>
      </c>
      <c r="K2355" s="45">
        <v>0.58799999999999997</v>
      </c>
      <c r="L2355" s="52">
        <v>13182.06</v>
      </c>
      <c r="M2355" s="50" t="str">
        <f t="shared" si="36"/>
        <v>Abaixo do limite</v>
      </c>
    </row>
    <row r="2356" spans="3:13" x14ac:dyDescent="0.25">
      <c r="C2356" s="44">
        <v>0.63500000000000001</v>
      </c>
      <c r="D2356" s="44">
        <v>49132.42</v>
      </c>
      <c r="K2356" s="45">
        <v>0.66600000000000004</v>
      </c>
      <c r="L2356" s="52">
        <v>13185.65</v>
      </c>
      <c r="M2356" s="50" t="str">
        <f t="shared" si="36"/>
        <v>Abaixo do limite</v>
      </c>
    </row>
    <row r="2357" spans="3:13" x14ac:dyDescent="0.25">
      <c r="C2357" s="45">
        <v>0.59299999999999997</v>
      </c>
      <c r="D2357" s="45">
        <v>9056.24</v>
      </c>
      <c r="K2357" s="44">
        <v>0.58399999999999996</v>
      </c>
      <c r="L2357" s="51">
        <v>13186.12</v>
      </c>
      <c r="M2357" s="50" t="str">
        <f t="shared" si="36"/>
        <v>Abaixo do limite</v>
      </c>
    </row>
    <row r="2358" spans="3:13" x14ac:dyDescent="0.25">
      <c r="C2358" s="44">
        <v>0.504</v>
      </c>
      <c r="D2358" s="44">
        <v>5647.4</v>
      </c>
      <c r="K2358" s="45">
        <v>0.65900000000000003</v>
      </c>
      <c r="L2358" s="52">
        <v>13190.83</v>
      </c>
      <c r="M2358" s="50" t="str">
        <f t="shared" si="36"/>
        <v>Abaixo do limite</v>
      </c>
    </row>
    <row r="2359" spans="3:13" x14ac:dyDescent="0.25">
      <c r="C2359" s="45">
        <v>0.53100000000000003</v>
      </c>
      <c r="D2359" s="45">
        <v>7627.57</v>
      </c>
      <c r="K2359" s="44">
        <v>0.60199999999999998</v>
      </c>
      <c r="L2359" s="51">
        <v>13202.44</v>
      </c>
      <c r="M2359" s="50" t="str">
        <f t="shared" si="36"/>
        <v>Abaixo do limite</v>
      </c>
    </row>
    <row r="2360" spans="3:13" x14ac:dyDescent="0.25">
      <c r="C2360" s="44">
        <v>0.63400000000000001</v>
      </c>
      <c r="D2360" s="44">
        <v>15274.21</v>
      </c>
      <c r="K2360" s="44">
        <v>0.58899999999999997</v>
      </c>
      <c r="L2360" s="51">
        <v>13207.15</v>
      </c>
      <c r="M2360" s="50" t="str">
        <f t="shared" si="36"/>
        <v>Abaixo do limite</v>
      </c>
    </row>
    <row r="2361" spans="3:13" x14ac:dyDescent="0.25">
      <c r="C2361" s="45">
        <v>0.69099999999999995</v>
      </c>
      <c r="D2361" s="45">
        <v>25766.46</v>
      </c>
      <c r="K2361" s="44">
        <v>0.66700000000000004</v>
      </c>
      <c r="L2361" s="51">
        <v>13208.05</v>
      </c>
      <c r="M2361" s="50" t="str">
        <f t="shared" si="36"/>
        <v>Abaixo do limite</v>
      </c>
    </row>
    <row r="2362" spans="3:13" x14ac:dyDescent="0.25">
      <c r="C2362" s="44">
        <v>0.66400000000000003</v>
      </c>
      <c r="D2362" s="44">
        <v>14049.32</v>
      </c>
      <c r="K2362" s="44">
        <v>0.53900000000000003</v>
      </c>
      <c r="L2362" s="51">
        <v>13213.94</v>
      </c>
      <c r="M2362" s="50" t="str">
        <f t="shared" si="36"/>
        <v>Abaixo do limite</v>
      </c>
    </row>
    <row r="2363" spans="3:13" x14ac:dyDescent="0.25">
      <c r="C2363" s="45">
        <v>0.63200000000000001</v>
      </c>
      <c r="D2363" s="45">
        <v>125315.16</v>
      </c>
      <c r="K2363" s="44">
        <v>0.52500000000000002</v>
      </c>
      <c r="L2363" s="51">
        <v>13216.04</v>
      </c>
      <c r="M2363" s="50" t="str">
        <f t="shared" si="36"/>
        <v>Abaixo do limite</v>
      </c>
    </row>
    <row r="2364" spans="3:13" x14ac:dyDescent="0.25">
      <c r="C2364" s="44">
        <v>0.71699999999999997</v>
      </c>
      <c r="D2364" s="44">
        <v>36188.28</v>
      </c>
      <c r="K2364" s="44">
        <v>0.57699999999999996</v>
      </c>
      <c r="L2364" s="51">
        <v>13216.09</v>
      </c>
      <c r="M2364" s="50" t="str">
        <f t="shared" si="36"/>
        <v>Abaixo do limite</v>
      </c>
    </row>
    <row r="2365" spans="3:13" x14ac:dyDescent="0.25">
      <c r="C2365" s="45">
        <v>0.8</v>
      </c>
      <c r="D2365" s="45">
        <v>202309.42</v>
      </c>
      <c r="K2365" s="44">
        <v>0.59499999999999997</v>
      </c>
      <c r="L2365" s="51">
        <v>13216.64</v>
      </c>
      <c r="M2365" s="50" t="str">
        <f t="shared" si="36"/>
        <v>Abaixo do limite</v>
      </c>
    </row>
    <row r="2366" spans="3:13" x14ac:dyDescent="0.25">
      <c r="C2366" s="44">
        <v>0.69399999999999995</v>
      </c>
      <c r="D2366" s="44">
        <v>115474.99</v>
      </c>
      <c r="K2366" s="44">
        <v>0.72099999999999997</v>
      </c>
      <c r="L2366" s="51">
        <v>13218.19</v>
      </c>
      <c r="M2366" s="50" t="str">
        <f t="shared" si="36"/>
        <v>Abaixo do limite</v>
      </c>
    </row>
    <row r="2367" spans="3:13" x14ac:dyDescent="0.25">
      <c r="C2367" s="45">
        <v>0.69399999999999995</v>
      </c>
      <c r="D2367" s="45">
        <v>91162.75</v>
      </c>
      <c r="K2367" s="45">
        <v>0.70299999999999996</v>
      </c>
      <c r="L2367" s="52">
        <v>13224.34</v>
      </c>
      <c r="M2367" s="50" t="str">
        <f t="shared" si="36"/>
        <v>Abaixo do limite</v>
      </c>
    </row>
    <row r="2368" spans="3:13" x14ac:dyDescent="0.25">
      <c r="C2368" s="44">
        <v>0.67600000000000005</v>
      </c>
      <c r="D2368" s="44">
        <v>29171.51</v>
      </c>
      <c r="K2368" s="45">
        <v>0.66400000000000003</v>
      </c>
      <c r="L2368" s="52">
        <v>13228.84</v>
      </c>
      <c r="M2368" s="50" t="str">
        <f t="shared" si="36"/>
        <v>Abaixo do limite</v>
      </c>
    </row>
    <row r="2369" spans="3:13" x14ac:dyDescent="0.25">
      <c r="C2369" s="45">
        <v>0.69299999999999995</v>
      </c>
      <c r="D2369" s="45">
        <v>66685.05</v>
      </c>
      <c r="K2369" s="45">
        <v>0.64700000000000002</v>
      </c>
      <c r="L2369" s="52">
        <v>13239.96</v>
      </c>
      <c r="M2369" s="50" t="str">
        <f t="shared" si="36"/>
        <v>Abaixo do limite</v>
      </c>
    </row>
    <row r="2370" spans="3:13" x14ac:dyDescent="0.25">
      <c r="C2370" s="44">
        <v>0.748</v>
      </c>
      <c r="D2370" s="44">
        <v>121054.33</v>
      </c>
      <c r="K2370" s="44">
        <v>0.53500000000000003</v>
      </c>
      <c r="L2370" s="51">
        <v>13244.83</v>
      </c>
      <c r="M2370" s="50" t="str">
        <f t="shared" si="36"/>
        <v>Abaixo do limite</v>
      </c>
    </row>
    <row r="2371" spans="3:13" x14ac:dyDescent="0.25">
      <c r="C2371" s="45">
        <v>0.69499999999999995</v>
      </c>
      <c r="D2371" s="45">
        <v>26239.09</v>
      </c>
      <c r="K2371" s="45">
        <v>0.63300000000000001</v>
      </c>
      <c r="L2371" s="52">
        <v>13256.05</v>
      </c>
      <c r="M2371" s="50" t="str">
        <f t="shared" si="36"/>
        <v>Abaixo do limite</v>
      </c>
    </row>
    <row r="2372" spans="3:13" x14ac:dyDescent="0.25">
      <c r="C2372" s="44">
        <v>0.59399999999999997</v>
      </c>
      <c r="D2372" s="44">
        <v>69540.08</v>
      </c>
      <c r="K2372" s="45">
        <v>0.627</v>
      </c>
      <c r="L2372" s="52">
        <v>13257.19</v>
      </c>
      <c r="M2372" s="50" t="str">
        <f t="shared" si="36"/>
        <v>Abaixo do limite</v>
      </c>
    </row>
    <row r="2373" spans="3:13" x14ac:dyDescent="0.25">
      <c r="C2373" s="45">
        <v>0.75</v>
      </c>
      <c r="D2373" s="45">
        <v>48603.18</v>
      </c>
      <c r="K2373" s="44">
        <v>0.58399999999999996</v>
      </c>
      <c r="L2373" s="51">
        <v>13258.54</v>
      </c>
      <c r="M2373" s="50" t="str">
        <f t="shared" si="36"/>
        <v>Abaixo do limite</v>
      </c>
    </row>
    <row r="2374" spans="3:13" x14ac:dyDescent="0.25">
      <c r="C2374" s="44">
        <v>0.74</v>
      </c>
      <c r="D2374" s="44">
        <v>36661.69</v>
      </c>
      <c r="K2374" s="45">
        <v>0.64800000000000002</v>
      </c>
      <c r="L2374" s="52">
        <v>13263.8</v>
      </c>
      <c r="M2374" s="50" t="str">
        <f t="shared" si="36"/>
        <v>Abaixo do limite</v>
      </c>
    </row>
    <row r="2375" spans="3:13" x14ac:dyDescent="0.25">
      <c r="C2375" s="45">
        <v>0.80100000000000005</v>
      </c>
      <c r="D2375" s="45">
        <v>144218.51</v>
      </c>
      <c r="K2375" s="44">
        <v>0.66800000000000004</v>
      </c>
      <c r="L2375" s="51">
        <v>13269.46</v>
      </c>
      <c r="M2375" s="50" t="str">
        <f t="shared" si="36"/>
        <v>Abaixo do limite</v>
      </c>
    </row>
    <row r="2376" spans="3:13" x14ac:dyDescent="0.25">
      <c r="C2376" s="44">
        <v>0.78</v>
      </c>
      <c r="D2376" s="44">
        <v>42027.94</v>
      </c>
      <c r="K2376" s="44">
        <v>0.59399999999999997</v>
      </c>
      <c r="L2376" s="51">
        <v>13277.91</v>
      </c>
      <c r="M2376" s="50" t="str">
        <f t="shared" si="36"/>
        <v>Abaixo do limite</v>
      </c>
    </row>
    <row r="2377" spans="3:13" x14ac:dyDescent="0.25">
      <c r="C2377" s="45">
        <v>0.71199999999999997</v>
      </c>
      <c r="D2377" s="45">
        <v>50298.54</v>
      </c>
      <c r="K2377" s="44">
        <v>0.63100000000000001</v>
      </c>
      <c r="L2377" s="51">
        <v>13282.04</v>
      </c>
      <c r="M2377" s="50" t="str">
        <f t="shared" si="36"/>
        <v>Abaixo do limite</v>
      </c>
    </row>
    <row r="2378" spans="3:13" x14ac:dyDescent="0.25">
      <c r="C2378" s="44">
        <v>0.75</v>
      </c>
      <c r="D2378" s="44">
        <v>44755.67</v>
      </c>
      <c r="K2378" s="44">
        <v>0.622</v>
      </c>
      <c r="L2378" s="51">
        <v>13291.84</v>
      </c>
      <c r="M2378" s="50" t="str">
        <f t="shared" si="36"/>
        <v>Abaixo do limite</v>
      </c>
    </row>
    <row r="2379" spans="3:13" x14ac:dyDescent="0.25">
      <c r="C2379" s="45">
        <v>0.70199999999999996</v>
      </c>
      <c r="D2379" s="45">
        <v>22585.86</v>
      </c>
      <c r="K2379" s="44">
        <v>0.70199999999999996</v>
      </c>
      <c r="L2379" s="51">
        <v>13293.3</v>
      </c>
      <c r="M2379" s="50" t="str">
        <f t="shared" si="36"/>
        <v>Abaixo do limite</v>
      </c>
    </row>
    <row r="2380" spans="3:13" x14ac:dyDescent="0.25">
      <c r="C2380" s="44">
        <v>0.69499999999999995</v>
      </c>
      <c r="D2380" s="44">
        <v>44624.75</v>
      </c>
      <c r="K2380" s="44">
        <v>0.67300000000000004</v>
      </c>
      <c r="L2380" s="51">
        <v>13302.27</v>
      </c>
      <c r="M2380" s="50" t="str">
        <f t="shared" si="36"/>
        <v>Abaixo do limite</v>
      </c>
    </row>
    <row r="2381" spans="3:13" x14ac:dyDescent="0.25">
      <c r="C2381" s="45">
        <v>0.64100000000000001</v>
      </c>
      <c r="D2381" s="45">
        <v>16741.38</v>
      </c>
      <c r="K2381" s="45">
        <v>0.63600000000000001</v>
      </c>
      <c r="L2381" s="52">
        <v>13306.15</v>
      </c>
      <c r="M2381" s="50" t="str">
        <f t="shared" si="36"/>
        <v>Abaixo do limite</v>
      </c>
    </row>
    <row r="2382" spans="3:13" x14ac:dyDescent="0.25">
      <c r="C2382" s="44">
        <v>0.80400000000000005</v>
      </c>
      <c r="D2382" s="44">
        <v>43304.05</v>
      </c>
      <c r="K2382" s="44">
        <v>0.69199999999999995</v>
      </c>
      <c r="L2382" s="51">
        <v>13307.71</v>
      </c>
      <c r="M2382" s="50" t="str">
        <f t="shared" si="36"/>
        <v>Abaixo do limite</v>
      </c>
    </row>
    <row r="2383" spans="3:13" x14ac:dyDescent="0.25">
      <c r="C2383" s="45">
        <v>0.54800000000000004</v>
      </c>
      <c r="D2383" s="45">
        <v>22348.560000000001</v>
      </c>
      <c r="K2383" s="45">
        <v>0.68500000000000005</v>
      </c>
      <c r="L2383" s="52">
        <v>13308.85</v>
      </c>
      <c r="M2383" s="50" t="str">
        <f t="shared" si="36"/>
        <v>Abaixo do limite</v>
      </c>
    </row>
    <row r="2384" spans="3:13" x14ac:dyDescent="0.25">
      <c r="C2384" s="44">
        <v>0.67200000000000004</v>
      </c>
      <c r="D2384" s="44">
        <v>43698.96</v>
      </c>
      <c r="K2384" s="45">
        <v>0.52200000000000002</v>
      </c>
      <c r="L2384" s="52">
        <v>13317.59</v>
      </c>
      <c r="M2384" s="50" t="str">
        <f t="shared" si="36"/>
        <v>Abaixo do limite</v>
      </c>
    </row>
    <row r="2385" spans="3:13" x14ac:dyDescent="0.25">
      <c r="C2385" s="45">
        <v>0.74099999999999999</v>
      </c>
      <c r="D2385" s="45">
        <v>49675.02</v>
      </c>
      <c r="K2385" s="44">
        <v>0.59099999999999997</v>
      </c>
      <c r="L2385" s="51">
        <v>13329.84</v>
      </c>
      <c r="M2385" s="50" t="str">
        <f t="shared" si="36"/>
        <v>Abaixo do limite</v>
      </c>
    </row>
    <row r="2386" spans="3:13" x14ac:dyDescent="0.25">
      <c r="C2386" s="44">
        <v>0.76600000000000001</v>
      </c>
      <c r="D2386" s="44">
        <v>43776.97</v>
      </c>
      <c r="K2386" s="45">
        <v>0.64400000000000002</v>
      </c>
      <c r="L2386" s="52">
        <v>13341.5</v>
      </c>
      <c r="M2386" s="50" t="str">
        <f t="shared" si="36"/>
        <v>Abaixo do limite</v>
      </c>
    </row>
    <row r="2387" spans="3:13" x14ac:dyDescent="0.25">
      <c r="C2387" s="45">
        <v>0.69599999999999995</v>
      </c>
      <c r="D2387" s="45">
        <v>25397.919999999998</v>
      </c>
      <c r="K2387" s="45">
        <v>0.59399999999999997</v>
      </c>
      <c r="L2387" s="52">
        <v>13362.95</v>
      </c>
      <c r="M2387" s="50" t="str">
        <f t="shared" si="36"/>
        <v>Abaixo do limite</v>
      </c>
    </row>
    <row r="2388" spans="3:13" x14ac:dyDescent="0.25">
      <c r="C2388" s="44">
        <v>0.66</v>
      </c>
      <c r="D2388" s="44">
        <v>24268.84</v>
      </c>
      <c r="K2388" s="44">
        <v>0.65600000000000003</v>
      </c>
      <c r="L2388" s="51">
        <v>13374.81</v>
      </c>
      <c r="M2388" s="50" t="str">
        <f t="shared" si="36"/>
        <v>Abaixo do limite</v>
      </c>
    </row>
    <row r="2389" spans="3:13" x14ac:dyDescent="0.25">
      <c r="C2389" s="45">
        <v>0.73699999999999999</v>
      </c>
      <c r="D2389" s="45">
        <v>25431.11</v>
      </c>
      <c r="K2389" s="44">
        <v>0.6</v>
      </c>
      <c r="L2389" s="51">
        <v>13378.78</v>
      </c>
      <c r="M2389" s="50" t="str">
        <f t="shared" si="36"/>
        <v>Abaixo do limite</v>
      </c>
    </row>
    <row r="2390" spans="3:13" x14ac:dyDescent="0.25">
      <c r="C2390" s="44">
        <v>0.68</v>
      </c>
      <c r="D2390" s="44">
        <v>19908.400000000001</v>
      </c>
      <c r="K2390" s="45">
        <v>0.628</v>
      </c>
      <c r="L2390" s="52">
        <v>13380.3</v>
      </c>
      <c r="M2390" s="50" t="str">
        <f t="shared" si="36"/>
        <v>Abaixo do limite</v>
      </c>
    </row>
    <row r="2391" spans="3:13" x14ac:dyDescent="0.25">
      <c r="C2391" s="45">
        <v>0.77800000000000002</v>
      </c>
      <c r="D2391" s="45">
        <v>70114.37</v>
      </c>
      <c r="K2391" s="45">
        <v>0.69199999999999995</v>
      </c>
      <c r="L2391" s="52">
        <v>13390.27</v>
      </c>
      <c r="M2391" s="50" t="str">
        <f t="shared" si="36"/>
        <v>Abaixo do limite</v>
      </c>
    </row>
    <row r="2392" spans="3:13" x14ac:dyDescent="0.25">
      <c r="C2392" s="44">
        <v>0.71699999999999997</v>
      </c>
      <c r="D2392" s="44">
        <v>38676.33</v>
      </c>
      <c r="K2392" s="45">
        <v>0.69099999999999995</v>
      </c>
      <c r="L2392" s="52">
        <v>13396.68</v>
      </c>
      <c r="M2392" s="50" t="str">
        <f t="shared" si="36"/>
        <v>Abaixo do limite</v>
      </c>
    </row>
    <row r="2393" spans="3:13" x14ac:dyDescent="0.25">
      <c r="C2393" s="45">
        <v>0.50800000000000001</v>
      </c>
      <c r="D2393" s="45">
        <v>20018.72</v>
      </c>
      <c r="K2393" s="45">
        <v>0.69899999999999995</v>
      </c>
      <c r="L2393" s="52">
        <v>13396.77</v>
      </c>
      <c r="M2393" s="50" t="str">
        <f t="shared" si="36"/>
        <v>Abaixo do limite</v>
      </c>
    </row>
    <row r="2394" spans="3:13" x14ac:dyDescent="0.25">
      <c r="C2394" s="44">
        <v>0.69499999999999995</v>
      </c>
      <c r="D2394" s="44">
        <v>61310</v>
      </c>
      <c r="K2394" s="44">
        <v>0.70399999999999996</v>
      </c>
      <c r="L2394" s="51">
        <v>13396.88</v>
      </c>
      <c r="M2394" s="50" t="str">
        <f t="shared" si="36"/>
        <v>Abaixo do limite</v>
      </c>
    </row>
    <row r="2395" spans="3:13" x14ac:dyDescent="0.25">
      <c r="C2395" s="45">
        <v>0.72399999999999998</v>
      </c>
      <c r="D2395" s="45">
        <v>26576.62</v>
      </c>
      <c r="K2395" s="44">
        <v>0.65600000000000003</v>
      </c>
      <c r="L2395" s="51">
        <v>13407.53</v>
      </c>
      <c r="M2395" s="50" t="str">
        <f t="shared" si="36"/>
        <v>Abaixo do limite</v>
      </c>
    </row>
    <row r="2396" spans="3:13" x14ac:dyDescent="0.25">
      <c r="C2396" s="44">
        <v>0.71599999999999997</v>
      </c>
      <c r="D2396" s="44">
        <v>72531.98</v>
      </c>
      <c r="K2396" s="45">
        <v>0.621</v>
      </c>
      <c r="L2396" s="52">
        <v>13408.17</v>
      </c>
      <c r="M2396" s="50" t="str">
        <f t="shared" si="36"/>
        <v>Abaixo do limite</v>
      </c>
    </row>
    <row r="2397" spans="3:13" x14ac:dyDescent="0.25">
      <c r="C2397" s="45">
        <v>0.75</v>
      </c>
      <c r="D2397" s="45">
        <v>46244.25</v>
      </c>
      <c r="K2397" s="45">
        <v>0.64800000000000002</v>
      </c>
      <c r="L2397" s="52">
        <v>13408.56</v>
      </c>
      <c r="M2397" s="50" t="str">
        <f t="shared" si="36"/>
        <v>Abaixo do limite</v>
      </c>
    </row>
    <row r="2398" spans="3:13" x14ac:dyDescent="0.25">
      <c r="C2398" s="44">
        <v>0.72099999999999997</v>
      </c>
      <c r="D2398" s="44">
        <v>56215.83</v>
      </c>
      <c r="K2398" s="44">
        <v>0.75700000000000001</v>
      </c>
      <c r="L2398" s="51">
        <v>13416.39</v>
      </c>
      <c r="M2398" s="50" t="str">
        <f t="shared" si="36"/>
        <v>Abaixo do limite</v>
      </c>
    </row>
    <row r="2399" spans="3:13" x14ac:dyDescent="0.25">
      <c r="C2399" s="45">
        <v>0.74199999999999999</v>
      </c>
      <c r="D2399" s="45">
        <v>89906.55</v>
      </c>
      <c r="K2399" s="44">
        <v>0.64600000000000002</v>
      </c>
      <c r="L2399" s="51">
        <v>13423.04</v>
      </c>
      <c r="M2399" s="50" t="str">
        <f t="shared" ref="M2399:M2462" si="37">IF(L2399&lt;$L$29,"Abaixo do limite","")</f>
        <v>Abaixo do limite</v>
      </c>
    </row>
    <row r="2400" spans="3:13" x14ac:dyDescent="0.25">
      <c r="C2400" s="44">
        <v>0.70399999999999996</v>
      </c>
      <c r="D2400" s="44">
        <v>32212.240000000002</v>
      </c>
      <c r="K2400" s="44">
        <v>0.55600000000000005</v>
      </c>
      <c r="L2400" s="51">
        <v>13425.98</v>
      </c>
      <c r="M2400" s="50" t="str">
        <f t="shared" si="37"/>
        <v>Abaixo do limite</v>
      </c>
    </row>
    <row r="2401" spans="3:13" x14ac:dyDescent="0.25">
      <c r="C2401" s="45">
        <v>0.69599999999999995</v>
      </c>
      <c r="D2401" s="45">
        <v>45869.23</v>
      </c>
      <c r="K2401" s="45">
        <v>0.67800000000000005</v>
      </c>
      <c r="L2401" s="52">
        <v>13440.12</v>
      </c>
      <c r="M2401" s="50" t="str">
        <f t="shared" si="37"/>
        <v>Abaixo do limite</v>
      </c>
    </row>
    <row r="2402" spans="3:13" x14ac:dyDescent="0.25">
      <c r="C2402" s="44">
        <v>0.64500000000000002</v>
      </c>
      <c r="D2402" s="44">
        <v>30221</v>
      </c>
      <c r="K2402" s="45">
        <v>0.56999999999999995</v>
      </c>
      <c r="L2402" s="52">
        <v>13441.97</v>
      </c>
      <c r="M2402" s="50" t="str">
        <f t="shared" si="37"/>
        <v>Abaixo do limite</v>
      </c>
    </row>
    <row r="2403" spans="3:13" x14ac:dyDescent="0.25">
      <c r="C2403" s="45">
        <v>0.755</v>
      </c>
      <c r="D2403" s="45">
        <v>38302.879999999997</v>
      </c>
      <c r="K2403" s="45">
        <v>0.65500000000000003</v>
      </c>
      <c r="L2403" s="52">
        <v>13442</v>
      </c>
      <c r="M2403" s="50" t="str">
        <f t="shared" si="37"/>
        <v>Abaixo do limite</v>
      </c>
    </row>
    <row r="2404" spans="3:13" x14ac:dyDescent="0.25">
      <c r="C2404" s="44">
        <v>0.73799999999999999</v>
      </c>
      <c r="D2404" s="44">
        <v>23644.35</v>
      </c>
      <c r="K2404" s="44">
        <v>0.67700000000000005</v>
      </c>
      <c r="L2404" s="51">
        <v>13446.86</v>
      </c>
      <c r="M2404" s="50" t="str">
        <f t="shared" si="37"/>
        <v>Abaixo do limite</v>
      </c>
    </row>
    <row r="2405" spans="3:13" x14ac:dyDescent="0.25">
      <c r="C2405" s="45">
        <v>0.68700000000000006</v>
      </c>
      <c r="D2405" s="45">
        <v>84046.58</v>
      </c>
      <c r="K2405" s="45">
        <v>0.66100000000000003</v>
      </c>
      <c r="L2405" s="52">
        <v>13448.44</v>
      </c>
      <c r="M2405" s="50" t="str">
        <f t="shared" si="37"/>
        <v>Abaixo do limite</v>
      </c>
    </row>
    <row r="2406" spans="3:13" x14ac:dyDescent="0.25">
      <c r="C2406" s="44">
        <v>0.72499999999999998</v>
      </c>
      <c r="D2406" s="44">
        <v>48113.61</v>
      </c>
      <c r="K2406" s="45">
        <v>0.73399999999999999</v>
      </c>
      <c r="L2406" s="52">
        <v>13450.24</v>
      </c>
      <c r="M2406" s="50" t="str">
        <f t="shared" si="37"/>
        <v>Abaixo do limite</v>
      </c>
    </row>
    <row r="2407" spans="3:13" x14ac:dyDescent="0.25">
      <c r="C2407" s="45">
        <v>0.66400000000000003</v>
      </c>
      <c r="D2407" s="45">
        <v>86969.8</v>
      </c>
      <c r="K2407" s="45">
        <v>0.61899999999999999</v>
      </c>
      <c r="L2407" s="52">
        <v>13459.49</v>
      </c>
      <c r="M2407" s="50" t="str">
        <f t="shared" si="37"/>
        <v>Abaixo do limite</v>
      </c>
    </row>
    <row r="2408" spans="3:13" x14ac:dyDescent="0.25">
      <c r="C2408" s="44">
        <v>0.628</v>
      </c>
      <c r="D2408" s="44">
        <v>50236.19</v>
      </c>
      <c r="K2408" s="44">
        <v>0.69799999999999995</v>
      </c>
      <c r="L2408" s="51">
        <v>13460.71</v>
      </c>
      <c r="M2408" s="50" t="str">
        <f t="shared" si="37"/>
        <v>Abaixo do limite</v>
      </c>
    </row>
    <row r="2409" spans="3:13" x14ac:dyDescent="0.25">
      <c r="C2409" s="45">
        <v>0.70099999999999996</v>
      </c>
      <c r="D2409" s="45">
        <v>42362.66</v>
      </c>
      <c r="K2409" s="44">
        <v>0.66600000000000004</v>
      </c>
      <c r="L2409" s="51">
        <v>13465.76</v>
      </c>
      <c r="M2409" s="50" t="str">
        <f t="shared" si="37"/>
        <v>Abaixo do limite</v>
      </c>
    </row>
    <row r="2410" spans="3:13" x14ac:dyDescent="0.25">
      <c r="C2410" s="44">
        <v>0.70299999999999996</v>
      </c>
      <c r="D2410" s="44">
        <v>40030.65</v>
      </c>
      <c r="K2410" s="44">
        <v>0.628</v>
      </c>
      <c r="L2410" s="51">
        <v>13487.79</v>
      </c>
      <c r="M2410" s="50" t="str">
        <f t="shared" si="37"/>
        <v>Abaixo do limite</v>
      </c>
    </row>
    <row r="2411" spans="3:13" x14ac:dyDescent="0.25">
      <c r="C2411" s="45">
        <v>0.69299999999999995</v>
      </c>
      <c r="D2411" s="45">
        <v>45616.54</v>
      </c>
      <c r="K2411" s="44">
        <v>0.58899999999999997</v>
      </c>
      <c r="L2411" s="51">
        <v>13498.19</v>
      </c>
      <c r="M2411" s="50" t="str">
        <f t="shared" si="37"/>
        <v>Abaixo do limite</v>
      </c>
    </row>
    <row r="2412" spans="3:13" x14ac:dyDescent="0.25">
      <c r="C2412" s="44">
        <v>0.60499999999999998</v>
      </c>
      <c r="D2412" s="44">
        <v>18664.02</v>
      </c>
      <c r="K2412" s="45">
        <v>0.56399999999999995</v>
      </c>
      <c r="L2412" s="52">
        <v>13501.37</v>
      </c>
      <c r="M2412" s="50" t="str">
        <f t="shared" si="37"/>
        <v>Abaixo do limite</v>
      </c>
    </row>
    <row r="2413" spans="3:13" x14ac:dyDescent="0.25">
      <c r="C2413" s="45">
        <v>0.58299999999999996</v>
      </c>
      <c r="D2413" s="45">
        <v>14527.61</v>
      </c>
      <c r="K2413" s="45">
        <v>0.69599999999999995</v>
      </c>
      <c r="L2413" s="52">
        <v>13515.26</v>
      </c>
      <c r="M2413" s="50" t="str">
        <f t="shared" si="37"/>
        <v>Abaixo do limite</v>
      </c>
    </row>
    <row r="2414" spans="3:13" x14ac:dyDescent="0.25">
      <c r="C2414" s="44">
        <v>0.72199999999999998</v>
      </c>
      <c r="D2414" s="44">
        <v>76908.929999999993</v>
      </c>
      <c r="K2414" s="45">
        <v>0.70399999999999996</v>
      </c>
      <c r="L2414" s="52">
        <v>13515.27</v>
      </c>
      <c r="M2414" s="50" t="str">
        <f t="shared" si="37"/>
        <v>Abaixo do limite</v>
      </c>
    </row>
    <row r="2415" spans="3:13" x14ac:dyDescent="0.25">
      <c r="C2415" s="45">
        <v>0.83799999999999997</v>
      </c>
      <c r="D2415" s="45">
        <v>73993.56</v>
      </c>
      <c r="K2415" s="44">
        <v>0.60599999999999998</v>
      </c>
      <c r="L2415" s="51">
        <v>13520.93</v>
      </c>
      <c r="M2415" s="50" t="str">
        <f t="shared" si="37"/>
        <v>Abaixo do limite</v>
      </c>
    </row>
    <row r="2416" spans="3:13" x14ac:dyDescent="0.25">
      <c r="C2416" s="44">
        <v>0.70799999999999996</v>
      </c>
      <c r="D2416" s="44">
        <v>26156.99</v>
      </c>
      <c r="K2416" s="45">
        <v>0.629</v>
      </c>
      <c r="L2416" s="52">
        <v>13523.83</v>
      </c>
      <c r="M2416" s="50" t="str">
        <f t="shared" si="37"/>
        <v>Abaixo do limite</v>
      </c>
    </row>
    <row r="2417" spans="3:13" x14ac:dyDescent="0.25">
      <c r="C2417" s="45">
        <v>0.75700000000000001</v>
      </c>
      <c r="D2417" s="45">
        <v>33311.74</v>
      </c>
      <c r="K2417" s="44">
        <v>0.628</v>
      </c>
      <c r="L2417" s="51">
        <v>13525.88</v>
      </c>
      <c r="M2417" s="50" t="str">
        <f t="shared" si="37"/>
        <v>Abaixo do limite</v>
      </c>
    </row>
    <row r="2418" spans="3:13" x14ac:dyDescent="0.25">
      <c r="C2418" s="44">
        <v>0.55500000000000005</v>
      </c>
      <c r="D2418" s="44">
        <v>8551.2800000000007</v>
      </c>
      <c r="K2418" s="45">
        <v>0.64900000000000002</v>
      </c>
      <c r="L2418" s="52">
        <v>13529.3</v>
      </c>
      <c r="M2418" s="50" t="str">
        <f t="shared" si="37"/>
        <v>Abaixo do limite</v>
      </c>
    </row>
    <row r="2419" spans="3:13" x14ac:dyDescent="0.25">
      <c r="C2419" s="45">
        <v>0.60299999999999998</v>
      </c>
      <c r="D2419" s="45">
        <v>50536.55</v>
      </c>
      <c r="K2419" s="45">
        <v>0.73799999999999999</v>
      </c>
      <c r="L2419" s="52">
        <v>13537.01</v>
      </c>
      <c r="M2419" s="50" t="str">
        <f t="shared" si="37"/>
        <v>Abaixo do limite</v>
      </c>
    </row>
    <row r="2420" spans="3:13" x14ac:dyDescent="0.25">
      <c r="C2420" s="44">
        <v>0.753</v>
      </c>
      <c r="D2420" s="44">
        <v>36167.31</v>
      </c>
      <c r="K2420" s="44">
        <v>0.624</v>
      </c>
      <c r="L2420" s="51">
        <v>13547.3</v>
      </c>
      <c r="M2420" s="50" t="str">
        <f t="shared" si="37"/>
        <v>Abaixo do limite</v>
      </c>
    </row>
    <row r="2421" spans="3:13" x14ac:dyDescent="0.25">
      <c r="C2421" s="45">
        <v>0.72799999999999998</v>
      </c>
      <c r="D2421" s="45">
        <v>45586.82</v>
      </c>
      <c r="K2421" s="45">
        <v>0.61299999999999999</v>
      </c>
      <c r="L2421" s="52">
        <v>13548.27</v>
      </c>
      <c r="M2421" s="50" t="str">
        <f t="shared" si="37"/>
        <v>Abaixo do limite</v>
      </c>
    </row>
    <row r="2422" spans="3:13" x14ac:dyDescent="0.25">
      <c r="C2422" s="44">
        <v>0.65100000000000002</v>
      </c>
      <c r="D2422" s="44">
        <v>28253.52</v>
      </c>
      <c r="K2422" s="44">
        <v>0.67500000000000004</v>
      </c>
      <c r="L2422" s="51">
        <v>13555.6</v>
      </c>
      <c r="M2422" s="50" t="str">
        <f t="shared" si="37"/>
        <v>Abaixo do limite</v>
      </c>
    </row>
    <row r="2423" spans="3:13" x14ac:dyDescent="0.25">
      <c r="C2423" s="45">
        <v>0.77700000000000002</v>
      </c>
      <c r="D2423" s="45">
        <v>38633.71</v>
      </c>
      <c r="K2423" s="45">
        <v>0.68899999999999995</v>
      </c>
      <c r="L2423" s="52">
        <v>13562.68</v>
      </c>
      <c r="M2423" s="50" t="str">
        <f t="shared" si="37"/>
        <v>Abaixo do limite</v>
      </c>
    </row>
    <row r="2424" spans="3:13" x14ac:dyDescent="0.25">
      <c r="C2424" s="44">
        <v>0.74399999999999999</v>
      </c>
      <c r="D2424" s="44">
        <v>46566.51</v>
      </c>
      <c r="K2424" s="45">
        <v>0.64100000000000001</v>
      </c>
      <c r="L2424" s="52">
        <v>13571.24</v>
      </c>
      <c r="M2424" s="50" t="str">
        <f t="shared" si="37"/>
        <v>Abaixo do limite</v>
      </c>
    </row>
    <row r="2425" spans="3:13" x14ac:dyDescent="0.25">
      <c r="C2425" s="45">
        <v>0.64300000000000002</v>
      </c>
      <c r="D2425" s="45">
        <v>15841.91</v>
      </c>
      <c r="K2425" s="45">
        <v>0.68899999999999995</v>
      </c>
      <c r="L2425" s="52">
        <v>13571.47</v>
      </c>
      <c r="M2425" s="50" t="str">
        <f t="shared" si="37"/>
        <v>Abaixo do limite</v>
      </c>
    </row>
    <row r="2426" spans="3:13" x14ac:dyDescent="0.25">
      <c r="C2426" s="44">
        <v>0.749</v>
      </c>
      <c r="D2426" s="44">
        <v>36644.68</v>
      </c>
      <c r="K2426" s="44">
        <v>0.61399999999999999</v>
      </c>
      <c r="L2426" s="51">
        <v>13573.99</v>
      </c>
      <c r="M2426" s="50" t="str">
        <f t="shared" si="37"/>
        <v>Abaixo do limite</v>
      </c>
    </row>
    <row r="2427" spans="3:13" x14ac:dyDescent="0.25">
      <c r="C2427" s="45">
        <v>0.67900000000000005</v>
      </c>
      <c r="D2427" s="45">
        <v>44217.32</v>
      </c>
      <c r="K2427" s="45">
        <v>0.55500000000000005</v>
      </c>
      <c r="L2427" s="52">
        <v>13576</v>
      </c>
      <c r="M2427" s="50" t="str">
        <f t="shared" si="37"/>
        <v>Abaixo do limite</v>
      </c>
    </row>
    <row r="2428" spans="3:13" x14ac:dyDescent="0.25">
      <c r="C2428" s="44">
        <v>0.57399999999999995</v>
      </c>
      <c r="D2428" s="44">
        <v>18235.04</v>
      </c>
      <c r="K2428" s="44">
        <v>0.63700000000000001</v>
      </c>
      <c r="L2428" s="51">
        <v>13576.25</v>
      </c>
      <c r="M2428" s="50" t="str">
        <f t="shared" si="37"/>
        <v>Abaixo do limite</v>
      </c>
    </row>
    <row r="2429" spans="3:13" x14ac:dyDescent="0.25">
      <c r="C2429" s="45">
        <v>0.76400000000000001</v>
      </c>
      <c r="D2429" s="45">
        <v>30978.92</v>
      </c>
      <c r="K2429" s="45">
        <v>0.63800000000000001</v>
      </c>
      <c r="L2429" s="52">
        <v>13577.18</v>
      </c>
      <c r="M2429" s="50" t="str">
        <f t="shared" si="37"/>
        <v>Abaixo do limite</v>
      </c>
    </row>
    <row r="2430" spans="3:13" x14ac:dyDescent="0.25">
      <c r="C2430" s="44">
        <v>0.57499999999999996</v>
      </c>
      <c r="D2430" s="44">
        <v>17263.400000000001</v>
      </c>
      <c r="K2430" s="45">
        <v>0.64100000000000001</v>
      </c>
      <c r="L2430" s="52">
        <v>13594.37</v>
      </c>
      <c r="M2430" s="50" t="str">
        <f t="shared" si="37"/>
        <v>Abaixo do limite</v>
      </c>
    </row>
    <row r="2431" spans="3:13" x14ac:dyDescent="0.25">
      <c r="C2431" s="45">
        <v>0.64700000000000002</v>
      </c>
      <c r="D2431" s="45">
        <v>18173.830000000002</v>
      </c>
      <c r="K2431" s="44">
        <v>0.64500000000000002</v>
      </c>
      <c r="L2431" s="51">
        <v>13594.94</v>
      </c>
      <c r="M2431" s="50" t="str">
        <f t="shared" si="37"/>
        <v>Abaixo do limite</v>
      </c>
    </row>
    <row r="2432" spans="3:13" x14ac:dyDescent="0.25">
      <c r="C2432" s="44">
        <v>0.495</v>
      </c>
      <c r="D2432" s="44">
        <v>17488.37</v>
      </c>
      <c r="K2432" s="45">
        <v>0.625</v>
      </c>
      <c r="L2432" s="52">
        <v>13599.64</v>
      </c>
      <c r="M2432" s="50" t="str">
        <f t="shared" si="37"/>
        <v>Abaixo do limite</v>
      </c>
    </row>
    <row r="2433" spans="3:13" x14ac:dyDescent="0.25">
      <c r="C2433" s="45">
        <v>0.56200000000000006</v>
      </c>
      <c r="D2433" s="45">
        <v>58403.77</v>
      </c>
      <c r="K2433" s="45">
        <v>0.622</v>
      </c>
      <c r="L2433" s="52">
        <v>13605.42</v>
      </c>
      <c r="M2433" s="50" t="str">
        <f t="shared" si="37"/>
        <v>Abaixo do limite</v>
      </c>
    </row>
    <row r="2434" spans="3:13" x14ac:dyDescent="0.25">
      <c r="C2434" s="44">
        <v>0.67800000000000005</v>
      </c>
      <c r="D2434" s="44">
        <v>16786.669999999998</v>
      </c>
      <c r="K2434" s="44">
        <v>0.65700000000000003</v>
      </c>
      <c r="L2434" s="51">
        <v>13605.5</v>
      </c>
      <c r="M2434" s="50" t="str">
        <f t="shared" si="37"/>
        <v>Abaixo do limite</v>
      </c>
    </row>
    <row r="2435" spans="3:13" x14ac:dyDescent="0.25">
      <c r="C2435" s="45">
        <v>0.502</v>
      </c>
      <c r="D2435" s="45">
        <v>15623.36</v>
      </c>
      <c r="K2435" s="44">
        <v>0.64200000000000002</v>
      </c>
      <c r="L2435" s="51">
        <v>13611.73</v>
      </c>
      <c r="M2435" s="50" t="str">
        <f t="shared" si="37"/>
        <v>Abaixo do limite</v>
      </c>
    </row>
    <row r="2436" spans="3:13" x14ac:dyDescent="0.25">
      <c r="C2436" s="44">
        <v>0.65</v>
      </c>
      <c r="D2436" s="44">
        <v>17054.189999999999</v>
      </c>
      <c r="K2436" s="44">
        <v>0.60699999999999998</v>
      </c>
      <c r="L2436" s="51">
        <v>13618.27</v>
      </c>
      <c r="M2436" s="50" t="str">
        <f t="shared" si="37"/>
        <v>Abaixo do limite</v>
      </c>
    </row>
    <row r="2437" spans="3:13" x14ac:dyDescent="0.25">
      <c r="C2437" s="45">
        <v>0.67400000000000004</v>
      </c>
      <c r="D2437" s="45">
        <v>61757.15</v>
      </c>
      <c r="K2437" s="44">
        <v>0.58599999999999997</v>
      </c>
      <c r="L2437" s="51">
        <v>13619.57</v>
      </c>
      <c r="M2437" s="50" t="str">
        <f t="shared" si="37"/>
        <v>Abaixo do limite</v>
      </c>
    </row>
    <row r="2438" spans="3:13" x14ac:dyDescent="0.25">
      <c r="C2438" s="44">
        <v>0.746</v>
      </c>
      <c r="D2438" s="44">
        <v>32419.23</v>
      </c>
      <c r="K2438" s="44">
        <v>0.67500000000000004</v>
      </c>
      <c r="L2438" s="51">
        <v>13641.75</v>
      </c>
      <c r="M2438" s="50" t="str">
        <f t="shared" si="37"/>
        <v>Abaixo do limite</v>
      </c>
    </row>
    <row r="2439" spans="3:13" x14ac:dyDescent="0.25">
      <c r="C2439" s="45">
        <v>0.73699999999999999</v>
      </c>
      <c r="D2439" s="45">
        <v>22159.16</v>
      </c>
      <c r="K2439" s="45">
        <v>0.58699999999999997</v>
      </c>
      <c r="L2439" s="52">
        <v>13644.08</v>
      </c>
      <c r="M2439" s="50" t="str">
        <f t="shared" si="37"/>
        <v>Abaixo do limite</v>
      </c>
    </row>
    <row r="2440" spans="3:13" x14ac:dyDescent="0.25">
      <c r="C2440" s="44">
        <v>0.74</v>
      </c>
      <c r="D2440" s="44">
        <v>32906.5</v>
      </c>
      <c r="K2440" s="44">
        <v>0.61399999999999999</v>
      </c>
      <c r="L2440" s="51">
        <v>13646.69</v>
      </c>
      <c r="M2440" s="50" t="str">
        <f t="shared" si="37"/>
        <v>Abaixo do limite</v>
      </c>
    </row>
    <row r="2441" spans="3:13" x14ac:dyDescent="0.25">
      <c r="C2441" s="45">
        <v>0.59299999999999997</v>
      </c>
      <c r="D2441" s="45">
        <v>11176.37</v>
      </c>
      <c r="K2441" s="45">
        <v>0.55400000000000005</v>
      </c>
      <c r="L2441" s="52">
        <v>13647.29</v>
      </c>
      <c r="M2441" s="50" t="str">
        <f t="shared" si="37"/>
        <v>Abaixo do limite</v>
      </c>
    </row>
    <row r="2442" spans="3:13" x14ac:dyDescent="0.25">
      <c r="C2442" s="44">
        <v>0.66100000000000003</v>
      </c>
      <c r="D2442" s="44">
        <v>14579.47</v>
      </c>
      <c r="K2442" s="45">
        <v>0.68200000000000005</v>
      </c>
      <c r="L2442" s="52">
        <v>13658.49</v>
      </c>
      <c r="M2442" s="50" t="str">
        <f t="shared" si="37"/>
        <v>Abaixo do limite</v>
      </c>
    </row>
    <row r="2443" spans="3:13" x14ac:dyDescent="0.25">
      <c r="C2443" s="45">
        <v>0.52700000000000002</v>
      </c>
      <c r="D2443" s="45">
        <v>20266.7</v>
      </c>
      <c r="K2443" s="44">
        <v>0.60699999999999998</v>
      </c>
      <c r="L2443" s="51">
        <v>13661.46</v>
      </c>
      <c r="M2443" s="50" t="str">
        <f t="shared" si="37"/>
        <v>Abaixo do limite</v>
      </c>
    </row>
    <row r="2444" spans="3:13" x14ac:dyDescent="0.25">
      <c r="C2444" s="44">
        <v>0.73</v>
      </c>
      <c r="D2444" s="44">
        <v>64231.96</v>
      </c>
      <c r="K2444" s="44">
        <v>0.63100000000000001</v>
      </c>
      <c r="L2444" s="51">
        <v>13667.96</v>
      </c>
      <c r="M2444" s="50" t="str">
        <f t="shared" si="37"/>
        <v>Abaixo do limite</v>
      </c>
    </row>
    <row r="2445" spans="3:13" x14ac:dyDescent="0.25">
      <c r="C2445" s="45">
        <v>0.68</v>
      </c>
      <c r="D2445" s="45">
        <v>42537.98</v>
      </c>
      <c r="K2445" s="44">
        <v>0.56399999999999995</v>
      </c>
      <c r="L2445" s="51">
        <v>13669.02</v>
      </c>
      <c r="M2445" s="50" t="str">
        <f t="shared" si="37"/>
        <v>Abaixo do limite</v>
      </c>
    </row>
    <row r="2446" spans="3:13" x14ac:dyDescent="0.25">
      <c r="C2446" s="44">
        <v>0.70399999999999996</v>
      </c>
      <c r="D2446" s="44">
        <v>48954.2</v>
      </c>
      <c r="K2446" s="44">
        <v>0.67300000000000004</v>
      </c>
      <c r="L2446" s="51">
        <v>13670.46</v>
      </c>
      <c r="M2446" s="50" t="str">
        <f t="shared" si="37"/>
        <v>Abaixo do limite</v>
      </c>
    </row>
    <row r="2447" spans="3:13" x14ac:dyDescent="0.25">
      <c r="C2447" s="45">
        <v>0.67</v>
      </c>
      <c r="D2447" s="45">
        <v>22017.5</v>
      </c>
      <c r="K2447" s="44">
        <v>0.63500000000000001</v>
      </c>
      <c r="L2447" s="51">
        <v>13679.81</v>
      </c>
      <c r="M2447" s="50" t="str">
        <f t="shared" si="37"/>
        <v>Abaixo do limite</v>
      </c>
    </row>
    <row r="2448" spans="3:13" x14ac:dyDescent="0.25">
      <c r="C2448" s="44">
        <v>0.71899999999999997</v>
      </c>
      <c r="D2448" s="44">
        <v>23615.4</v>
      </c>
      <c r="K2448" s="44">
        <v>0.746</v>
      </c>
      <c r="L2448" s="51">
        <v>13688.36</v>
      </c>
      <c r="M2448" s="50" t="str">
        <f t="shared" si="37"/>
        <v>Abaixo do limite</v>
      </c>
    </row>
    <row r="2449" spans="3:13" x14ac:dyDescent="0.25">
      <c r="C2449" s="45">
        <v>0.63</v>
      </c>
      <c r="D2449" s="45">
        <v>36002.019999999997</v>
      </c>
      <c r="K2449" s="45">
        <v>0.64600000000000002</v>
      </c>
      <c r="L2449" s="52">
        <v>13689.62</v>
      </c>
      <c r="M2449" s="50" t="str">
        <f t="shared" si="37"/>
        <v>Abaixo do limite</v>
      </c>
    </row>
    <row r="2450" spans="3:13" x14ac:dyDescent="0.25">
      <c r="C2450" s="44">
        <v>0.56799999999999995</v>
      </c>
      <c r="D2450" s="44">
        <v>15720.61</v>
      </c>
      <c r="K2450" s="44">
        <v>0.60799999999999998</v>
      </c>
      <c r="L2450" s="51">
        <v>13694.36</v>
      </c>
      <c r="M2450" s="50" t="str">
        <f t="shared" si="37"/>
        <v>Abaixo do limite</v>
      </c>
    </row>
    <row r="2451" spans="3:13" x14ac:dyDescent="0.25">
      <c r="C2451" s="45">
        <v>0.74199999999999999</v>
      </c>
      <c r="D2451" s="45">
        <v>100569.99</v>
      </c>
      <c r="K2451" s="45">
        <v>0.64200000000000002</v>
      </c>
      <c r="L2451" s="52">
        <v>13696.27</v>
      </c>
      <c r="M2451" s="50" t="str">
        <f t="shared" si="37"/>
        <v>Abaixo do limite</v>
      </c>
    </row>
    <row r="2452" spans="3:13" x14ac:dyDescent="0.25">
      <c r="C2452" s="44">
        <v>0.752</v>
      </c>
      <c r="D2452" s="44">
        <v>45827.63</v>
      </c>
      <c r="K2452" s="44">
        <v>0.58499999999999996</v>
      </c>
      <c r="L2452" s="51">
        <v>13697.32</v>
      </c>
      <c r="M2452" s="50" t="str">
        <f t="shared" si="37"/>
        <v>Abaixo do limite</v>
      </c>
    </row>
    <row r="2453" spans="3:13" x14ac:dyDescent="0.25">
      <c r="C2453" s="45">
        <v>0.68100000000000005</v>
      </c>
      <c r="D2453" s="45">
        <v>22558.99</v>
      </c>
      <c r="K2453" s="44">
        <v>0.65100000000000002</v>
      </c>
      <c r="L2453" s="51">
        <v>13698.89</v>
      </c>
      <c r="M2453" s="50" t="str">
        <f t="shared" si="37"/>
        <v>Abaixo do limite</v>
      </c>
    </row>
    <row r="2454" spans="3:13" x14ac:dyDescent="0.25">
      <c r="C2454" s="44">
        <v>0.52900000000000003</v>
      </c>
      <c r="D2454" s="44">
        <v>10599.14</v>
      </c>
      <c r="K2454" s="45">
        <v>0.58099999999999996</v>
      </c>
      <c r="L2454" s="52">
        <v>13700.76</v>
      </c>
      <c r="M2454" s="50" t="str">
        <f t="shared" si="37"/>
        <v>Abaixo do limite</v>
      </c>
    </row>
    <row r="2455" spans="3:13" x14ac:dyDescent="0.25">
      <c r="C2455" s="45">
        <v>0.56299999999999994</v>
      </c>
      <c r="D2455" s="45">
        <v>16308.05</v>
      </c>
      <c r="K2455" s="44">
        <v>0.60299999999999998</v>
      </c>
      <c r="L2455" s="51">
        <v>13701.13</v>
      </c>
      <c r="M2455" s="50" t="str">
        <f t="shared" si="37"/>
        <v>Abaixo do limite</v>
      </c>
    </row>
    <row r="2456" spans="3:13" x14ac:dyDescent="0.25">
      <c r="C2456" s="44">
        <v>0.66500000000000004</v>
      </c>
      <c r="D2456" s="44">
        <v>14480.7</v>
      </c>
      <c r="K2456" s="44">
        <v>0.66900000000000004</v>
      </c>
      <c r="L2456" s="51">
        <v>13707.17</v>
      </c>
      <c r="M2456" s="50" t="str">
        <f t="shared" si="37"/>
        <v>Abaixo do limite</v>
      </c>
    </row>
    <row r="2457" spans="3:13" x14ac:dyDescent="0.25">
      <c r="C2457" s="45">
        <v>0.55400000000000005</v>
      </c>
      <c r="D2457" s="45">
        <v>10873.24</v>
      </c>
      <c r="K2457" s="45">
        <v>0.625</v>
      </c>
      <c r="L2457" s="52">
        <v>13709.32</v>
      </c>
      <c r="M2457" s="50" t="str">
        <f t="shared" si="37"/>
        <v>Abaixo do limite</v>
      </c>
    </row>
    <row r="2458" spans="3:13" x14ac:dyDescent="0.25">
      <c r="C2458" s="44">
        <v>0.64400000000000002</v>
      </c>
      <c r="D2458" s="44">
        <v>27536.04</v>
      </c>
      <c r="K2458" s="44">
        <v>0.56899999999999995</v>
      </c>
      <c r="L2458" s="51">
        <v>13710.48</v>
      </c>
      <c r="M2458" s="50" t="str">
        <f t="shared" si="37"/>
        <v>Abaixo do limite</v>
      </c>
    </row>
    <row r="2459" spans="3:13" x14ac:dyDescent="0.25">
      <c r="C2459" s="45">
        <v>0.752</v>
      </c>
      <c r="D2459" s="45">
        <v>24771.79</v>
      </c>
      <c r="K2459" s="45">
        <v>0.63300000000000001</v>
      </c>
      <c r="L2459" s="52">
        <v>13717.38</v>
      </c>
      <c r="M2459" s="50" t="str">
        <f t="shared" si="37"/>
        <v>Abaixo do limite</v>
      </c>
    </row>
    <row r="2460" spans="3:13" x14ac:dyDescent="0.25">
      <c r="C2460" s="44">
        <v>0.71099999999999997</v>
      </c>
      <c r="D2460" s="44">
        <v>36207.51</v>
      </c>
      <c r="K2460" s="44">
        <v>0.61099999999999999</v>
      </c>
      <c r="L2460" s="51">
        <v>13727.22</v>
      </c>
      <c r="M2460" s="50" t="str">
        <f t="shared" si="37"/>
        <v>Abaixo do limite</v>
      </c>
    </row>
    <row r="2461" spans="3:13" x14ac:dyDescent="0.25">
      <c r="C2461" s="45">
        <v>0.67200000000000004</v>
      </c>
      <c r="D2461" s="45">
        <v>46645.93</v>
      </c>
      <c r="K2461" s="44">
        <v>0.66100000000000003</v>
      </c>
      <c r="L2461" s="51">
        <v>13749.35</v>
      </c>
      <c r="M2461" s="50" t="str">
        <f t="shared" si="37"/>
        <v>Abaixo do limite</v>
      </c>
    </row>
    <row r="2462" spans="3:13" x14ac:dyDescent="0.25">
      <c r="C2462" s="44">
        <v>0.57799999999999996</v>
      </c>
      <c r="D2462" s="44">
        <v>11893.43</v>
      </c>
      <c r="K2462" s="45">
        <v>0.60799999999999998</v>
      </c>
      <c r="L2462" s="52">
        <v>13762.44</v>
      </c>
      <c r="M2462" s="50" t="str">
        <f t="shared" si="37"/>
        <v>Abaixo do limite</v>
      </c>
    </row>
    <row r="2463" spans="3:13" x14ac:dyDescent="0.25">
      <c r="C2463" s="45">
        <v>0.64800000000000002</v>
      </c>
      <c r="D2463" s="45">
        <v>13408.56</v>
      </c>
      <c r="K2463" s="44">
        <v>0.67700000000000005</v>
      </c>
      <c r="L2463" s="51">
        <v>13776.2</v>
      </c>
      <c r="M2463" s="50" t="str">
        <f t="shared" ref="M2463:M2526" si="38">IF(L2463&lt;$L$29,"Abaixo do limite","")</f>
        <v>Abaixo do limite</v>
      </c>
    </row>
    <row r="2464" spans="3:13" x14ac:dyDescent="0.25">
      <c r="C2464" s="44">
        <v>0.69099999999999995</v>
      </c>
      <c r="D2464" s="44">
        <v>19791.29</v>
      </c>
      <c r="K2464" s="45">
        <v>0.68400000000000005</v>
      </c>
      <c r="L2464" s="52">
        <v>13780.63</v>
      </c>
      <c r="M2464" s="50" t="str">
        <f t="shared" si="38"/>
        <v>Abaixo do limite</v>
      </c>
    </row>
    <row r="2465" spans="3:13" x14ac:dyDescent="0.25">
      <c r="C2465" s="45">
        <v>0.67200000000000004</v>
      </c>
      <c r="D2465" s="45">
        <v>90435.74</v>
      </c>
      <c r="K2465" s="45">
        <v>0.621</v>
      </c>
      <c r="L2465" s="52">
        <v>13781.36</v>
      </c>
      <c r="M2465" s="50" t="str">
        <f t="shared" si="38"/>
        <v>Abaixo do limite</v>
      </c>
    </row>
    <row r="2466" spans="3:13" x14ac:dyDescent="0.25">
      <c r="C2466" s="44">
        <v>0.53500000000000003</v>
      </c>
      <c r="D2466" s="44">
        <v>9766.51</v>
      </c>
      <c r="K2466" s="44">
        <v>0.69</v>
      </c>
      <c r="L2466" s="51">
        <v>13787.43</v>
      </c>
      <c r="M2466" s="50" t="str">
        <f t="shared" si="38"/>
        <v>Abaixo do limite</v>
      </c>
    </row>
    <row r="2467" spans="3:13" x14ac:dyDescent="0.25">
      <c r="C2467" s="45">
        <v>0.746</v>
      </c>
      <c r="D2467" s="45">
        <v>37467.35</v>
      </c>
      <c r="K2467" s="45">
        <v>0.621</v>
      </c>
      <c r="L2467" s="52">
        <v>13806.71</v>
      </c>
      <c r="M2467" s="50" t="str">
        <f t="shared" si="38"/>
        <v>Abaixo do limite</v>
      </c>
    </row>
    <row r="2468" spans="3:13" x14ac:dyDescent="0.25">
      <c r="C2468" s="44">
        <v>0.72299999999999998</v>
      </c>
      <c r="D2468" s="44">
        <v>38311.040000000001</v>
      </c>
      <c r="K2468" s="44">
        <v>0.61699999999999999</v>
      </c>
      <c r="L2468" s="51">
        <v>13808.95</v>
      </c>
      <c r="M2468" s="50" t="str">
        <f t="shared" si="38"/>
        <v>Abaixo do limite</v>
      </c>
    </row>
    <row r="2469" spans="3:13" x14ac:dyDescent="0.25">
      <c r="C2469" s="45">
        <v>0.59499999999999997</v>
      </c>
      <c r="D2469" s="45">
        <v>11755.39</v>
      </c>
      <c r="K2469" s="45">
        <v>0.49299999999999999</v>
      </c>
      <c r="L2469" s="52">
        <v>13819.82</v>
      </c>
      <c r="M2469" s="50" t="str">
        <f t="shared" si="38"/>
        <v>Abaixo do limite</v>
      </c>
    </row>
    <row r="2470" spans="3:13" x14ac:dyDescent="0.25">
      <c r="C2470" s="44">
        <v>0.751</v>
      </c>
      <c r="D2470" s="44">
        <v>28973.54</v>
      </c>
      <c r="K2470" s="45">
        <v>0.68600000000000005</v>
      </c>
      <c r="L2470" s="52">
        <v>13826.1</v>
      </c>
      <c r="M2470" s="50" t="str">
        <f t="shared" si="38"/>
        <v>Abaixo do limite</v>
      </c>
    </row>
    <row r="2471" spans="3:13" x14ac:dyDescent="0.25">
      <c r="C2471" s="45">
        <v>0.74299999999999999</v>
      </c>
      <c r="D2471" s="45">
        <v>36693.269999999997</v>
      </c>
      <c r="K2471" s="44">
        <v>0.57299999999999995</v>
      </c>
      <c r="L2471" s="51">
        <v>13826.9</v>
      </c>
      <c r="M2471" s="50" t="str">
        <f t="shared" si="38"/>
        <v>Abaixo do limite</v>
      </c>
    </row>
    <row r="2472" spans="3:13" x14ac:dyDescent="0.25">
      <c r="C2472" s="44">
        <v>0.77800000000000002</v>
      </c>
      <c r="D2472" s="44">
        <v>43680.15</v>
      </c>
      <c r="K2472" s="45">
        <v>0.61599999999999999</v>
      </c>
      <c r="L2472" s="52">
        <v>13847.67</v>
      </c>
      <c r="M2472" s="50" t="str">
        <f t="shared" si="38"/>
        <v>Abaixo do limite</v>
      </c>
    </row>
    <row r="2473" spans="3:13" x14ac:dyDescent="0.25">
      <c r="C2473" s="45">
        <v>0.58299999999999996</v>
      </c>
      <c r="D2473" s="45">
        <v>21280.95</v>
      </c>
      <c r="K2473" s="45">
        <v>0.56000000000000005</v>
      </c>
      <c r="L2473" s="52">
        <v>13864.16</v>
      </c>
      <c r="M2473" s="50" t="str">
        <f t="shared" si="38"/>
        <v>Abaixo do limite</v>
      </c>
    </row>
    <row r="2474" spans="3:13" x14ac:dyDescent="0.25">
      <c r="C2474" s="44">
        <v>0.74</v>
      </c>
      <c r="D2474" s="44">
        <v>17641.78</v>
      </c>
      <c r="K2474" s="44">
        <v>0.66600000000000004</v>
      </c>
      <c r="L2474" s="51">
        <v>13872.22</v>
      </c>
      <c r="M2474" s="50" t="str">
        <f t="shared" si="38"/>
        <v>Abaixo do limite</v>
      </c>
    </row>
    <row r="2475" spans="3:13" x14ac:dyDescent="0.25">
      <c r="C2475" s="45">
        <v>0.70199999999999996</v>
      </c>
      <c r="D2475" s="45">
        <v>55960.2</v>
      </c>
      <c r="K2475" s="45">
        <v>0.66300000000000003</v>
      </c>
      <c r="L2475" s="52">
        <v>13886.22</v>
      </c>
      <c r="M2475" s="50" t="str">
        <f t="shared" si="38"/>
        <v>Abaixo do limite</v>
      </c>
    </row>
    <row r="2476" spans="3:13" x14ac:dyDescent="0.25">
      <c r="C2476" s="44">
        <v>0.626</v>
      </c>
      <c r="D2476" s="44">
        <v>17321.439999999999</v>
      </c>
      <c r="K2476" s="44">
        <v>0.623</v>
      </c>
      <c r="L2476" s="51">
        <v>13891.23</v>
      </c>
      <c r="M2476" s="50" t="str">
        <f t="shared" si="38"/>
        <v>Abaixo do limite</v>
      </c>
    </row>
    <row r="2477" spans="3:13" x14ac:dyDescent="0.25">
      <c r="C2477" s="45">
        <v>0.58899999999999997</v>
      </c>
      <c r="D2477" s="45">
        <v>38638.480000000003</v>
      </c>
      <c r="K2477" s="44">
        <v>0.629</v>
      </c>
      <c r="L2477" s="51">
        <v>13896</v>
      </c>
      <c r="M2477" s="50" t="str">
        <f t="shared" si="38"/>
        <v>Abaixo do limite</v>
      </c>
    </row>
    <row r="2478" spans="3:13" x14ac:dyDescent="0.25">
      <c r="C2478" s="44">
        <v>0.67700000000000005</v>
      </c>
      <c r="D2478" s="44">
        <v>32339.01</v>
      </c>
      <c r="K2478" s="44">
        <v>0.61199999999999999</v>
      </c>
      <c r="L2478" s="51">
        <v>13901.24</v>
      </c>
      <c r="M2478" s="50" t="str">
        <f t="shared" si="38"/>
        <v>Abaixo do limite</v>
      </c>
    </row>
    <row r="2479" spans="3:13" x14ac:dyDescent="0.25">
      <c r="C2479" s="45">
        <v>0.7</v>
      </c>
      <c r="D2479" s="45">
        <v>58703.27</v>
      </c>
      <c r="K2479" s="45">
        <v>0.57799999999999996</v>
      </c>
      <c r="L2479" s="52">
        <v>13920.45</v>
      </c>
      <c r="M2479" s="50" t="str">
        <f t="shared" si="38"/>
        <v>Abaixo do limite</v>
      </c>
    </row>
    <row r="2480" spans="3:13" x14ac:dyDescent="0.25">
      <c r="C2480" s="44">
        <v>0.66300000000000003</v>
      </c>
      <c r="D2480" s="44">
        <v>14288.96</v>
      </c>
      <c r="K2480" s="45">
        <v>0.61899999999999999</v>
      </c>
      <c r="L2480" s="52">
        <v>13923.94</v>
      </c>
      <c r="M2480" s="50" t="str">
        <f t="shared" si="38"/>
        <v>Abaixo do limite</v>
      </c>
    </row>
    <row r="2481" spans="3:13" x14ac:dyDescent="0.25">
      <c r="C2481" s="45">
        <v>0.49299999999999999</v>
      </c>
      <c r="D2481" s="45">
        <v>13819.82</v>
      </c>
      <c r="K2481" s="45">
        <v>0.67600000000000005</v>
      </c>
      <c r="L2481" s="52">
        <v>13925.31</v>
      </c>
      <c r="M2481" s="50" t="str">
        <f t="shared" si="38"/>
        <v>Abaixo do limite</v>
      </c>
    </row>
    <row r="2482" spans="3:13" x14ac:dyDescent="0.25">
      <c r="C2482" s="44">
        <v>0.75800000000000001</v>
      </c>
      <c r="D2482" s="44">
        <v>29020.639999999999</v>
      </c>
      <c r="K2482" s="44">
        <v>0.64200000000000002</v>
      </c>
      <c r="L2482" s="51">
        <v>13940.47</v>
      </c>
      <c r="M2482" s="50" t="str">
        <f t="shared" si="38"/>
        <v>Abaixo do limite</v>
      </c>
    </row>
    <row r="2483" spans="3:13" x14ac:dyDescent="0.25">
      <c r="C2483" s="45">
        <v>0.56399999999999995</v>
      </c>
      <c r="D2483" s="45">
        <v>17862.64</v>
      </c>
      <c r="K2483" s="45">
        <v>0.68</v>
      </c>
      <c r="L2483" s="52">
        <v>13953.02</v>
      </c>
      <c r="M2483" s="50" t="str">
        <f t="shared" si="38"/>
        <v>Abaixo do limite</v>
      </c>
    </row>
    <row r="2484" spans="3:13" x14ac:dyDescent="0.25">
      <c r="C2484" s="44">
        <v>0.65800000000000003</v>
      </c>
      <c r="D2484" s="44">
        <v>17863.8</v>
      </c>
      <c r="K2484" s="45">
        <v>0.77</v>
      </c>
      <c r="L2484" s="52">
        <v>13956.91</v>
      </c>
      <c r="M2484" s="50" t="str">
        <f t="shared" si="38"/>
        <v>Abaixo do limite</v>
      </c>
    </row>
    <row r="2485" spans="3:13" x14ac:dyDescent="0.25">
      <c r="C2485" s="45">
        <v>0.58499999999999996</v>
      </c>
      <c r="D2485" s="45">
        <v>9664.48</v>
      </c>
      <c r="K2485" s="45">
        <v>0.66400000000000003</v>
      </c>
      <c r="L2485" s="52">
        <v>13957.19</v>
      </c>
      <c r="M2485" s="50" t="str">
        <f t="shared" si="38"/>
        <v>Abaixo do limite</v>
      </c>
    </row>
    <row r="2486" spans="3:13" x14ac:dyDescent="0.25">
      <c r="C2486" s="44">
        <v>0.69299999999999995</v>
      </c>
      <c r="D2486" s="44">
        <v>19296.27</v>
      </c>
      <c r="K2486" s="45">
        <v>0.64</v>
      </c>
      <c r="L2486" s="52">
        <v>13985.07</v>
      </c>
      <c r="M2486" s="50" t="str">
        <f t="shared" si="38"/>
        <v>Abaixo do limite</v>
      </c>
    </row>
    <row r="2487" spans="3:13" x14ac:dyDescent="0.25">
      <c r="C2487" s="45">
        <v>0.505</v>
      </c>
      <c r="D2487" s="45">
        <v>10220.81</v>
      </c>
      <c r="K2487" s="45">
        <v>0.68500000000000005</v>
      </c>
      <c r="L2487" s="52">
        <v>13986.92</v>
      </c>
      <c r="M2487" s="50" t="str">
        <f t="shared" si="38"/>
        <v>Abaixo do limite</v>
      </c>
    </row>
    <row r="2488" spans="3:13" x14ac:dyDescent="0.25">
      <c r="C2488" s="44">
        <v>0.67900000000000005</v>
      </c>
      <c r="D2488" s="44">
        <v>39380.31</v>
      </c>
      <c r="K2488" s="45">
        <v>0.64100000000000001</v>
      </c>
      <c r="L2488" s="52">
        <v>13987.21</v>
      </c>
      <c r="M2488" s="50" t="str">
        <f t="shared" si="38"/>
        <v>Abaixo do limite</v>
      </c>
    </row>
    <row r="2489" spans="3:13" x14ac:dyDescent="0.25">
      <c r="C2489" s="45">
        <v>0.69199999999999995</v>
      </c>
      <c r="D2489" s="45">
        <v>29564.82</v>
      </c>
      <c r="K2489" s="44">
        <v>0.66500000000000004</v>
      </c>
      <c r="L2489" s="51">
        <v>13996.95</v>
      </c>
      <c r="M2489" s="50" t="str">
        <f t="shared" si="38"/>
        <v>Abaixo do limite</v>
      </c>
    </row>
    <row r="2490" spans="3:13" x14ac:dyDescent="0.25">
      <c r="C2490" s="44">
        <v>0.73599999999999999</v>
      </c>
      <c r="D2490" s="44">
        <v>62758.16</v>
      </c>
      <c r="K2490" s="45">
        <v>0.72299999999999998</v>
      </c>
      <c r="L2490" s="52">
        <v>14005.49</v>
      </c>
      <c r="M2490" s="50" t="str">
        <f t="shared" si="38"/>
        <v>Abaixo do limite</v>
      </c>
    </row>
    <row r="2491" spans="3:13" x14ac:dyDescent="0.25">
      <c r="C2491" s="45">
        <v>0.67</v>
      </c>
      <c r="D2491" s="45">
        <v>24813.15</v>
      </c>
      <c r="K2491" s="44">
        <v>0.61499999999999999</v>
      </c>
      <c r="L2491" s="51">
        <v>14022.48</v>
      </c>
      <c r="M2491" s="50" t="str">
        <f t="shared" si="38"/>
        <v>Abaixo do limite</v>
      </c>
    </row>
    <row r="2492" spans="3:13" x14ac:dyDescent="0.25">
      <c r="C2492" s="44">
        <v>0.59099999999999997</v>
      </c>
      <c r="D2492" s="44">
        <v>13329.84</v>
      </c>
      <c r="K2492" s="45">
        <v>0.60099999999999998</v>
      </c>
      <c r="L2492" s="52">
        <v>14024.81</v>
      </c>
      <c r="M2492" s="50" t="str">
        <f t="shared" si="38"/>
        <v>Abaixo do limite</v>
      </c>
    </row>
    <row r="2493" spans="3:13" x14ac:dyDescent="0.25">
      <c r="C2493" s="45">
        <v>0.77900000000000003</v>
      </c>
      <c r="D2493" s="45">
        <v>34702.57</v>
      </c>
      <c r="K2493" s="45">
        <v>0.67400000000000004</v>
      </c>
      <c r="L2493" s="52">
        <v>14025.29</v>
      </c>
      <c r="M2493" s="50" t="str">
        <f t="shared" si="38"/>
        <v>Abaixo do limite</v>
      </c>
    </row>
    <row r="2494" spans="3:13" x14ac:dyDescent="0.25">
      <c r="C2494" s="44">
        <v>0.61799999999999999</v>
      </c>
      <c r="D2494" s="44">
        <v>10478.5</v>
      </c>
      <c r="K2494" s="44">
        <v>0.625</v>
      </c>
      <c r="L2494" s="51">
        <v>14029.85</v>
      </c>
      <c r="M2494" s="50" t="str">
        <f t="shared" si="38"/>
        <v>Abaixo do limite</v>
      </c>
    </row>
    <row r="2495" spans="3:13" x14ac:dyDescent="0.25">
      <c r="C2495" s="45">
        <v>0.70899999999999996</v>
      </c>
      <c r="D2495" s="45">
        <v>25710.720000000001</v>
      </c>
      <c r="K2495" s="45">
        <v>0.54900000000000004</v>
      </c>
      <c r="L2495" s="52">
        <v>14040.32</v>
      </c>
      <c r="M2495" s="50" t="str">
        <f t="shared" si="38"/>
        <v>Abaixo do limite</v>
      </c>
    </row>
    <row r="2496" spans="3:13" x14ac:dyDescent="0.25">
      <c r="C2496" s="44">
        <v>0.71599999999999997</v>
      </c>
      <c r="D2496" s="44">
        <v>47492.23</v>
      </c>
      <c r="K2496" s="44">
        <v>0.70899999999999996</v>
      </c>
      <c r="L2496" s="51">
        <v>14042.3</v>
      </c>
      <c r="M2496" s="50" t="str">
        <f t="shared" si="38"/>
        <v>Abaixo do limite</v>
      </c>
    </row>
    <row r="2497" spans="3:13" x14ac:dyDescent="0.25">
      <c r="C2497" s="45">
        <v>0.68600000000000005</v>
      </c>
      <c r="D2497" s="45">
        <v>34350.769999999997</v>
      </c>
      <c r="K2497" s="44">
        <v>0.66400000000000003</v>
      </c>
      <c r="L2497" s="51">
        <v>14049.32</v>
      </c>
      <c r="M2497" s="50" t="str">
        <f t="shared" si="38"/>
        <v>Abaixo do limite</v>
      </c>
    </row>
    <row r="2498" spans="3:13" x14ac:dyDescent="0.25">
      <c r="C2498" s="44">
        <v>0.65800000000000003</v>
      </c>
      <c r="D2498" s="44">
        <v>49852.67</v>
      </c>
      <c r="K2498" s="45">
        <v>0.69099999999999995</v>
      </c>
      <c r="L2498" s="52">
        <v>14059.8</v>
      </c>
      <c r="M2498" s="50" t="str">
        <f t="shared" si="38"/>
        <v>Abaixo do limite</v>
      </c>
    </row>
    <row r="2499" spans="3:13" x14ac:dyDescent="0.25">
      <c r="C2499" s="45">
        <v>0.71199999999999997</v>
      </c>
      <c r="D2499" s="45">
        <v>35329.65</v>
      </c>
      <c r="K2499" s="45">
        <v>0.65700000000000003</v>
      </c>
      <c r="L2499" s="52">
        <v>14062.55</v>
      </c>
      <c r="M2499" s="50" t="str">
        <f t="shared" si="38"/>
        <v>Abaixo do limite</v>
      </c>
    </row>
    <row r="2500" spans="3:13" x14ac:dyDescent="0.25">
      <c r="C2500" s="44">
        <v>0.64</v>
      </c>
      <c r="D2500" s="44">
        <v>12607.78</v>
      </c>
      <c r="K2500" s="44">
        <v>0.73199999999999998</v>
      </c>
      <c r="L2500" s="51">
        <v>14063.82</v>
      </c>
      <c r="M2500" s="50" t="str">
        <f t="shared" si="38"/>
        <v>Abaixo do limite</v>
      </c>
    </row>
    <row r="2501" spans="3:13" x14ac:dyDescent="0.25">
      <c r="C2501" s="45">
        <v>0.70299999999999996</v>
      </c>
      <c r="D2501" s="45">
        <v>23295.87</v>
      </c>
      <c r="K2501" s="44">
        <v>0.74199999999999999</v>
      </c>
      <c r="L2501" s="51">
        <v>14072.9</v>
      </c>
      <c r="M2501" s="50" t="str">
        <f t="shared" si="38"/>
        <v>Abaixo do limite</v>
      </c>
    </row>
    <row r="2502" spans="3:13" x14ac:dyDescent="0.25">
      <c r="C2502" s="44">
        <v>0.70199999999999996</v>
      </c>
      <c r="D2502" s="44">
        <v>16584.72</v>
      </c>
      <c r="K2502" s="44">
        <v>0.67200000000000004</v>
      </c>
      <c r="L2502" s="51">
        <v>14081.84</v>
      </c>
      <c r="M2502" s="50" t="str">
        <f t="shared" si="38"/>
        <v>Abaixo do limite</v>
      </c>
    </row>
    <row r="2503" spans="3:13" x14ac:dyDescent="0.25">
      <c r="C2503" s="45">
        <v>0.623</v>
      </c>
      <c r="D2503" s="45">
        <v>21836.07</v>
      </c>
      <c r="K2503" s="45">
        <v>0.71399999999999997</v>
      </c>
      <c r="L2503" s="52">
        <v>14085.49</v>
      </c>
      <c r="M2503" s="50" t="str">
        <f t="shared" si="38"/>
        <v>Abaixo do limite</v>
      </c>
    </row>
    <row r="2504" spans="3:13" x14ac:dyDescent="0.25">
      <c r="C2504" s="44">
        <v>0.72599999999999998</v>
      </c>
      <c r="D2504" s="44">
        <v>42563.46</v>
      </c>
      <c r="K2504" s="45">
        <v>0.58099999999999996</v>
      </c>
      <c r="L2504" s="52">
        <v>14095.33</v>
      </c>
      <c r="M2504" s="50" t="str">
        <f t="shared" si="38"/>
        <v>Abaixo do limite</v>
      </c>
    </row>
    <row r="2505" spans="3:13" x14ac:dyDescent="0.25">
      <c r="C2505" s="45">
        <v>0.76300000000000001</v>
      </c>
      <c r="D2505" s="45">
        <v>36997.550000000003</v>
      </c>
      <c r="K2505" s="44">
        <v>0.73799999999999999</v>
      </c>
      <c r="L2505" s="51">
        <v>14096.68</v>
      </c>
      <c r="M2505" s="50" t="str">
        <f t="shared" si="38"/>
        <v>Abaixo do limite</v>
      </c>
    </row>
    <row r="2506" spans="3:13" x14ac:dyDescent="0.25">
      <c r="C2506" s="44">
        <v>0.64900000000000002</v>
      </c>
      <c r="D2506" s="44">
        <v>16162.26</v>
      </c>
      <c r="K2506" s="44">
        <v>0.54500000000000004</v>
      </c>
      <c r="L2506" s="51">
        <v>14098.23</v>
      </c>
      <c r="M2506" s="50" t="str">
        <f t="shared" si="38"/>
        <v>Abaixo do limite</v>
      </c>
    </row>
    <row r="2507" spans="3:13" x14ac:dyDescent="0.25">
      <c r="C2507" s="45">
        <v>0.70199999999999996</v>
      </c>
      <c r="D2507" s="45">
        <v>30696.44</v>
      </c>
      <c r="K2507" s="45">
        <v>0.64100000000000001</v>
      </c>
      <c r="L2507" s="52">
        <v>14101.48</v>
      </c>
      <c r="M2507" s="50" t="str">
        <f t="shared" si="38"/>
        <v>Abaixo do limite</v>
      </c>
    </row>
    <row r="2508" spans="3:13" x14ac:dyDescent="0.25">
      <c r="C2508" s="44">
        <v>0.67200000000000004</v>
      </c>
      <c r="D2508" s="44">
        <v>16600.580000000002</v>
      </c>
      <c r="K2508" s="44">
        <v>0.67300000000000004</v>
      </c>
      <c r="L2508" s="51">
        <v>14103.95</v>
      </c>
      <c r="M2508" s="50" t="str">
        <f t="shared" si="38"/>
        <v>Abaixo do limite</v>
      </c>
    </row>
    <row r="2509" spans="3:13" x14ac:dyDescent="0.25">
      <c r="C2509" s="45">
        <v>0.63100000000000001</v>
      </c>
      <c r="D2509" s="45">
        <v>14195.33</v>
      </c>
      <c r="K2509" s="44">
        <v>0.56499999999999995</v>
      </c>
      <c r="L2509" s="51">
        <v>14109.49</v>
      </c>
      <c r="M2509" s="50" t="str">
        <f t="shared" si="38"/>
        <v>Abaixo do limite</v>
      </c>
    </row>
    <row r="2510" spans="3:13" x14ac:dyDescent="0.25">
      <c r="C2510" s="44">
        <v>0.54800000000000004</v>
      </c>
      <c r="D2510" s="44">
        <v>7119.47</v>
      </c>
      <c r="K2510" s="45">
        <v>0.68300000000000005</v>
      </c>
      <c r="L2510" s="52">
        <v>14113.49</v>
      </c>
      <c r="M2510" s="50" t="str">
        <f t="shared" si="38"/>
        <v>Abaixo do limite</v>
      </c>
    </row>
    <row r="2511" spans="3:13" x14ac:dyDescent="0.25">
      <c r="C2511" s="45">
        <v>0.55900000000000005</v>
      </c>
      <c r="D2511" s="45">
        <v>10544.48</v>
      </c>
      <c r="K2511" s="45">
        <v>0.67800000000000005</v>
      </c>
      <c r="L2511" s="52">
        <v>14120.17</v>
      </c>
      <c r="M2511" s="50" t="str">
        <f t="shared" si="38"/>
        <v>Abaixo do limite</v>
      </c>
    </row>
    <row r="2512" spans="3:13" x14ac:dyDescent="0.25">
      <c r="C2512" s="44">
        <v>0.68700000000000006</v>
      </c>
      <c r="D2512" s="44">
        <v>42370.03</v>
      </c>
      <c r="K2512" s="44">
        <v>0.628</v>
      </c>
      <c r="L2512" s="51">
        <v>14123.58</v>
      </c>
      <c r="M2512" s="50" t="str">
        <f t="shared" si="38"/>
        <v>Abaixo do limite</v>
      </c>
    </row>
    <row r="2513" spans="3:13" x14ac:dyDescent="0.25">
      <c r="C2513" s="45">
        <v>0.73499999999999999</v>
      </c>
      <c r="D2513" s="45">
        <v>22613.39</v>
      </c>
      <c r="K2513" s="45">
        <v>0.61099999999999999</v>
      </c>
      <c r="L2513" s="52">
        <v>14125.35</v>
      </c>
      <c r="M2513" s="50" t="str">
        <f t="shared" si="38"/>
        <v>Abaixo do limite</v>
      </c>
    </row>
    <row r="2514" spans="3:13" x14ac:dyDescent="0.25">
      <c r="C2514" s="44">
        <v>0.71699999999999997</v>
      </c>
      <c r="D2514" s="44">
        <v>18671.259999999998</v>
      </c>
      <c r="K2514" s="45">
        <v>0.66900000000000004</v>
      </c>
      <c r="L2514" s="52">
        <v>14142.05</v>
      </c>
      <c r="M2514" s="50" t="str">
        <f t="shared" si="38"/>
        <v>Abaixo do limite</v>
      </c>
    </row>
    <row r="2515" spans="3:13" x14ac:dyDescent="0.25">
      <c r="C2515" s="45">
        <v>0.53800000000000003</v>
      </c>
      <c r="D2515" s="45">
        <v>7514.88</v>
      </c>
      <c r="K2515" s="45">
        <v>0.59599999999999997</v>
      </c>
      <c r="L2515" s="52">
        <v>14142.89</v>
      </c>
      <c r="M2515" s="50" t="str">
        <f t="shared" si="38"/>
        <v>Abaixo do limite</v>
      </c>
    </row>
    <row r="2516" spans="3:13" x14ac:dyDescent="0.25">
      <c r="C2516" s="44">
        <v>0.58399999999999996</v>
      </c>
      <c r="D2516" s="44">
        <v>12532.37</v>
      </c>
      <c r="K2516" s="45">
        <v>0.65200000000000002</v>
      </c>
      <c r="L2516" s="52">
        <v>14155.5</v>
      </c>
      <c r="M2516" s="50" t="str">
        <f t="shared" si="38"/>
        <v>Abaixo do limite</v>
      </c>
    </row>
    <row r="2517" spans="3:13" x14ac:dyDescent="0.25">
      <c r="C2517" s="45">
        <v>0.67800000000000005</v>
      </c>
      <c r="D2517" s="45">
        <v>43477.59</v>
      </c>
      <c r="K2517" s="44">
        <v>0.60499999999999998</v>
      </c>
      <c r="L2517" s="51">
        <v>14169</v>
      </c>
      <c r="M2517" s="50" t="str">
        <f t="shared" si="38"/>
        <v>Abaixo do limite</v>
      </c>
    </row>
    <row r="2518" spans="3:13" x14ac:dyDescent="0.25">
      <c r="C2518" s="44">
        <v>0.67300000000000004</v>
      </c>
      <c r="D2518" s="44">
        <v>28500.560000000001</v>
      </c>
      <c r="K2518" s="44">
        <v>0.58599999999999997</v>
      </c>
      <c r="L2518" s="51">
        <v>14182.17</v>
      </c>
      <c r="M2518" s="50" t="str">
        <f t="shared" si="38"/>
        <v>Abaixo do limite</v>
      </c>
    </row>
    <row r="2519" spans="3:13" x14ac:dyDescent="0.25">
      <c r="C2519" s="45">
        <v>0.69699999999999995</v>
      </c>
      <c r="D2519" s="45">
        <v>28060.1</v>
      </c>
      <c r="K2519" s="44">
        <v>0.59</v>
      </c>
      <c r="L2519" s="51">
        <v>14182.44</v>
      </c>
      <c r="M2519" s="50" t="str">
        <f t="shared" si="38"/>
        <v>Abaixo do limite</v>
      </c>
    </row>
    <row r="2520" spans="3:13" x14ac:dyDescent="0.25">
      <c r="C2520" s="44">
        <v>0.73799999999999999</v>
      </c>
      <c r="D2520" s="44">
        <v>59355.77</v>
      </c>
      <c r="K2520" s="45">
        <v>0.63100000000000001</v>
      </c>
      <c r="L2520" s="52">
        <v>14195.33</v>
      </c>
      <c r="M2520" s="50" t="str">
        <f t="shared" si="38"/>
        <v>Abaixo do limite</v>
      </c>
    </row>
    <row r="2521" spans="3:13" x14ac:dyDescent="0.25">
      <c r="C2521" s="45">
        <v>0.65100000000000002</v>
      </c>
      <c r="D2521" s="45">
        <v>12898.65</v>
      </c>
      <c r="K2521" s="45">
        <v>0.69299999999999995</v>
      </c>
      <c r="L2521" s="52">
        <v>14199</v>
      </c>
      <c r="M2521" s="50" t="str">
        <f t="shared" si="38"/>
        <v>Abaixo do limite</v>
      </c>
    </row>
    <row r="2522" spans="3:13" x14ac:dyDescent="0.25">
      <c r="C2522" s="44">
        <v>0.70099999999999996</v>
      </c>
      <c r="D2522" s="44">
        <v>25843.96</v>
      </c>
      <c r="K2522" s="45">
        <v>0.66400000000000003</v>
      </c>
      <c r="L2522" s="52">
        <v>14199.05</v>
      </c>
      <c r="M2522" s="50" t="str">
        <f t="shared" si="38"/>
        <v>Abaixo do limite</v>
      </c>
    </row>
    <row r="2523" spans="3:13" x14ac:dyDescent="0.25">
      <c r="C2523" s="45">
        <v>0.72099999999999997</v>
      </c>
      <c r="D2523" s="45">
        <v>27276.2</v>
      </c>
      <c r="K2523" s="44">
        <v>0.70299999999999996</v>
      </c>
      <c r="L2523" s="51">
        <v>14200.33</v>
      </c>
      <c r="M2523" s="50" t="str">
        <f t="shared" si="38"/>
        <v>Abaixo do limite</v>
      </c>
    </row>
    <row r="2524" spans="3:13" x14ac:dyDescent="0.25">
      <c r="C2524" s="44">
        <v>0.56000000000000005</v>
      </c>
      <c r="D2524" s="44">
        <v>14899.86</v>
      </c>
      <c r="K2524" s="44">
        <v>0.63600000000000001</v>
      </c>
      <c r="L2524" s="51">
        <v>14204.35</v>
      </c>
      <c r="M2524" s="50" t="str">
        <f t="shared" si="38"/>
        <v>Abaixo do limite</v>
      </c>
    </row>
    <row r="2525" spans="3:13" x14ac:dyDescent="0.25">
      <c r="C2525" s="45">
        <v>0.72099999999999997</v>
      </c>
      <c r="D2525" s="45">
        <v>39132.78</v>
      </c>
      <c r="K2525" s="45">
        <v>0.68</v>
      </c>
      <c r="L2525" s="52">
        <v>14208.32</v>
      </c>
      <c r="M2525" s="50" t="str">
        <f t="shared" si="38"/>
        <v>Abaixo do limite</v>
      </c>
    </row>
    <row r="2526" spans="3:13" x14ac:dyDescent="0.25">
      <c r="C2526" s="44">
        <v>0.57199999999999995</v>
      </c>
      <c r="D2526" s="44">
        <v>9844.4599999999991</v>
      </c>
      <c r="K2526" s="44">
        <v>0.67900000000000005</v>
      </c>
      <c r="L2526" s="51">
        <v>14210.38</v>
      </c>
      <c r="M2526" s="50" t="str">
        <f t="shared" si="38"/>
        <v>Abaixo do limite</v>
      </c>
    </row>
    <row r="2527" spans="3:13" x14ac:dyDescent="0.25">
      <c r="C2527" s="45">
        <v>0.58299999999999996</v>
      </c>
      <c r="D2527" s="45">
        <v>8735.8700000000008</v>
      </c>
      <c r="K2527" s="45">
        <v>0.69499999999999995</v>
      </c>
      <c r="L2527" s="52">
        <v>14212.29</v>
      </c>
      <c r="M2527" s="50" t="str">
        <f t="shared" ref="M2527:M2590" si="39">IF(L2527&lt;$L$29,"Abaixo do limite","")</f>
        <v>Abaixo do limite</v>
      </c>
    </row>
    <row r="2528" spans="3:13" x14ac:dyDescent="0.25">
      <c r="C2528" s="44">
        <v>0.64</v>
      </c>
      <c r="D2528" s="44">
        <v>16864.150000000001</v>
      </c>
      <c r="K2528" s="44">
        <v>0.67100000000000004</v>
      </c>
      <c r="L2528" s="51">
        <v>14213.39</v>
      </c>
      <c r="M2528" s="50" t="str">
        <f t="shared" si="39"/>
        <v>Abaixo do limite</v>
      </c>
    </row>
    <row r="2529" spans="3:13" x14ac:dyDescent="0.25">
      <c r="C2529" s="45">
        <v>0.55800000000000005</v>
      </c>
      <c r="D2529" s="45">
        <v>14230.59</v>
      </c>
      <c r="K2529" s="44">
        <v>0.71699999999999997</v>
      </c>
      <c r="L2529" s="51">
        <v>14216.64</v>
      </c>
      <c r="M2529" s="50" t="str">
        <f t="shared" si="39"/>
        <v>Abaixo do limite</v>
      </c>
    </row>
    <row r="2530" spans="3:13" x14ac:dyDescent="0.25">
      <c r="C2530" s="44">
        <v>0.50900000000000001</v>
      </c>
      <c r="D2530" s="44">
        <v>10289.86</v>
      </c>
      <c r="K2530" s="44">
        <v>0.69699999999999995</v>
      </c>
      <c r="L2530" s="51">
        <v>14219.45</v>
      </c>
      <c r="M2530" s="50" t="str">
        <f t="shared" si="39"/>
        <v>Abaixo do limite</v>
      </c>
    </row>
    <row r="2531" spans="3:13" x14ac:dyDescent="0.25">
      <c r="C2531" s="45">
        <v>0.72399999999999998</v>
      </c>
      <c r="D2531" s="45">
        <v>44510.37</v>
      </c>
      <c r="K2531" s="44">
        <v>0.68500000000000005</v>
      </c>
      <c r="L2531" s="51">
        <v>14222.23</v>
      </c>
      <c r="M2531" s="50" t="str">
        <f t="shared" si="39"/>
        <v>Abaixo do limite</v>
      </c>
    </row>
    <row r="2532" spans="3:13" x14ac:dyDescent="0.25">
      <c r="C2532" s="44">
        <v>0.746</v>
      </c>
      <c r="D2532" s="44">
        <v>25941.86</v>
      </c>
      <c r="K2532" s="44">
        <v>0.61599999999999999</v>
      </c>
      <c r="L2532" s="51">
        <v>14230.09</v>
      </c>
      <c r="M2532" s="50" t="str">
        <f t="shared" si="39"/>
        <v>Abaixo do limite</v>
      </c>
    </row>
    <row r="2533" spans="3:13" x14ac:dyDescent="0.25">
      <c r="C2533" s="45">
        <v>0.70199999999999996</v>
      </c>
      <c r="D2533" s="45">
        <v>22248.46</v>
      </c>
      <c r="K2533" s="44">
        <v>0.67600000000000005</v>
      </c>
      <c r="L2533" s="51">
        <v>14230.24</v>
      </c>
      <c r="M2533" s="50" t="str">
        <f t="shared" si="39"/>
        <v>Abaixo do limite</v>
      </c>
    </row>
    <row r="2534" spans="3:13" x14ac:dyDescent="0.25">
      <c r="C2534" s="44">
        <v>0.55200000000000005</v>
      </c>
      <c r="D2534" s="44">
        <v>8112.71</v>
      </c>
      <c r="K2534" s="45">
        <v>0.55800000000000005</v>
      </c>
      <c r="L2534" s="52">
        <v>14230.59</v>
      </c>
      <c r="M2534" s="50" t="str">
        <f t="shared" si="39"/>
        <v>Abaixo do limite</v>
      </c>
    </row>
    <row r="2535" spans="3:13" x14ac:dyDescent="0.25">
      <c r="C2535" s="45">
        <v>0.48499999999999999</v>
      </c>
      <c r="D2535" s="45">
        <v>8364.42</v>
      </c>
      <c r="K2535" s="44">
        <v>0.59</v>
      </c>
      <c r="L2535" s="51">
        <v>14234.32</v>
      </c>
      <c r="M2535" s="50" t="str">
        <f t="shared" si="39"/>
        <v>Abaixo do limite</v>
      </c>
    </row>
    <row r="2536" spans="3:13" x14ac:dyDescent="0.25">
      <c r="C2536" s="44">
        <v>0.61</v>
      </c>
      <c r="D2536" s="44">
        <v>15672.35</v>
      </c>
      <c r="K2536" s="45">
        <v>0.68200000000000005</v>
      </c>
      <c r="L2536" s="52">
        <v>14248.34</v>
      </c>
      <c r="M2536" s="50" t="str">
        <f t="shared" si="39"/>
        <v>Abaixo do limite</v>
      </c>
    </row>
    <row r="2537" spans="3:13" x14ac:dyDescent="0.25">
      <c r="C2537" s="45">
        <v>0.69099999999999995</v>
      </c>
      <c r="D2537" s="45">
        <v>23577.62</v>
      </c>
      <c r="K2537" s="44">
        <v>0.70499999999999996</v>
      </c>
      <c r="L2537" s="51">
        <v>14258.75</v>
      </c>
      <c r="M2537" s="50" t="str">
        <f t="shared" si="39"/>
        <v>Abaixo do limite</v>
      </c>
    </row>
    <row r="2538" spans="3:13" x14ac:dyDescent="0.25">
      <c r="C2538" s="44">
        <v>0.72899999999999998</v>
      </c>
      <c r="D2538" s="44">
        <v>29381.26</v>
      </c>
      <c r="K2538" s="44">
        <v>0.70699999999999996</v>
      </c>
      <c r="L2538" s="51">
        <v>14273.85</v>
      </c>
      <c r="M2538" s="50" t="str">
        <f t="shared" si="39"/>
        <v>Abaixo do limite</v>
      </c>
    </row>
    <row r="2539" spans="3:13" x14ac:dyDescent="0.25">
      <c r="C2539" s="45">
        <v>0.54500000000000004</v>
      </c>
      <c r="D2539" s="45">
        <v>13150.45</v>
      </c>
      <c r="K2539" s="45">
        <v>0.61899999999999999</v>
      </c>
      <c r="L2539" s="52">
        <v>14274.61</v>
      </c>
      <c r="M2539" s="50" t="str">
        <f t="shared" si="39"/>
        <v>Abaixo do limite</v>
      </c>
    </row>
    <row r="2540" spans="3:13" x14ac:dyDescent="0.25">
      <c r="C2540" s="44">
        <v>0.59799999999999998</v>
      </c>
      <c r="D2540" s="44">
        <v>10348.11</v>
      </c>
      <c r="K2540" s="45">
        <v>0.66600000000000004</v>
      </c>
      <c r="L2540" s="52">
        <v>14287.29</v>
      </c>
      <c r="M2540" s="50" t="str">
        <f t="shared" si="39"/>
        <v>Abaixo do limite</v>
      </c>
    </row>
    <row r="2541" spans="3:13" x14ac:dyDescent="0.25">
      <c r="C2541" s="45">
        <v>0.73199999999999998</v>
      </c>
      <c r="D2541" s="45">
        <v>38220.82</v>
      </c>
      <c r="K2541" s="44">
        <v>0.65100000000000002</v>
      </c>
      <c r="L2541" s="51">
        <v>14288.79</v>
      </c>
      <c r="M2541" s="50" t="str">
        <f t="shared" si="39"/>
        <v>Abaixo do limite</v>
      </c>
    </row>
    <row r="2542" spans="3:13" x14ac:dyDescent="0.25">
      <c r="C2542" s="44">
        <v>0.70799999999999996</v>
      </c>
      <c r="D2542" s="44">
        <v>23226.69</v>
      </c>
      <c r="K2542" s="44">
        <v>0.66300000000000003</v>
      </c>
      <c r="L2542" s="51">
        <v>14288.96</v>
      </c>
      <c r="M2542" s="50" t="str">
        <f t="shared" si="39"/>
        <v>Abaixo do limite</v>
      </c>
    </row>
    <row r="2543" spans="3:13" x14ac:dyDescent="0.25">
      <c r="C2543" s="45">
        <v>0.67500000000000004</v>
      </c>
      <c r="D2543" s="45">
        <v>17232.72</v>
      </c>
      <c r="K2543" s="44">
        <v>0.69599999999999995</v>
      </c>
      <c r="L2543" s="51">
        <v>14289.5</v>
      </c>
      <c r="M2543" s="50" t="str">
        <f t="shared" si="39"/>
        <v>Abaixo do limite</v>
      </c>
    </row>
    <row r="2544" spans="3:13" x14ac:dyDescent="0.25">
      <c r="C2544" s="44">
        <v>0.59399999999999997</v>
      </c>
      <c r="D2544" s="44">
        <v>16955.939999999999</v>
      </c>
      <c r="K2544" s="45">
        <v>0.72399999999999998</v>
      </c>
      <c r="L2544" s="52">
        <v>14291.76</v>
      </c>
      <c r="M2544" s="50" t="str">
        <f t="shared" si="39"/>
        <v>Abaixo do limite</v>
      </c>
    </row>
    <row r="2545" spans="3:13" x14ac:dyDescent="0.25">
      <c r="C2545" s="45">
        <v>0.747</v>
      </c>
      <c r="D2545" s="45">
        <v>41148.54</v>
      </c>
      <c r="K2545" s="44">
        <v>0.60799999999999998</v>
      </c>
      <c r="L2545" s="51">
        <v>14297.44</v>
      </c>
      <c r="M2545" s="50" t="str">
        <f t="shared" si="39"/>
        <v>Abaixo do limite</v>
      </c>
    </row>
    <row r="2546" spans="3:13" x14ac:dyDescent="0.25">
      <c r="C2546" s="44">
        <v>0.66700000000000004</v>
      </c>
      <c r="D2546" s="44">
        <v>39577.83</v>
      </c>
      <c r="K2546" s="45">
        <v>0.59099999999999997</v>
      </c>
      <c r="L2546" s="52">
        <v>14297.99</v>
      </c>
      <c r="M2546" s="50" t="str">
        <f t="shared" si="39"/>
        <v>Abaixo do limite</v>
      </c>
    </row>
    <row r="2547" spans="3:13" x14ac:dyDescent="0.25">
      <c r="C2547" s="45">
        <v>0.66400000000000003</v>
      </c>
      <c r="D2547" s="45">
        <v>14199.05</v>
      </c>
      <c r="K2547" s="45">
        <v>0.622</v>
      </c>
      <c r="L2547" s="52">
        <v>14309.32</v>
      </c>
      <c r="M2547" s="50" t="str">
        <f t="shared" si="39"/>
        <v>Abaixo do limite</v>
      </c>
    </row>
    <row r="2548" spans="3:13" x14ac:dyDescent="0.25">
      <c r="C2548" s="44">
        <v>0.69899999999999995</v>
      </c>
      <c r="D2548" s="44">
        <v>20253.91</v>
      </c>
      <c r="K2548" s="44">
        <v>0.66500000000000004</v>
      </c>
      <c r="L2548" s="51">
        <v>14316.01</v>
      </c>
      <c r="M2548" s="50" t="str">
        <f t="shared" si="39"/>
        <v>Abaixo do limite</v>
      </c>
    </row>
    <row r="2549" spans="3:13" x14ac:dyDescent="0.25">
      <c r="C2549" s="45">
        <v>0.67200000000000004</v>
      </c>
      <c r="D2549" s="45">
        <v>27451.78</v>
      </c>
      <c r="K2549" s="44">
        <v>0.629</v>
      </c>
      <c r="L2549" s="51">
        <v>14321.19</v>
      </c>
      <c r="M2549" s="50" t="str">
        <f t="shared" si="39"/>
        <v>Abaixo do limite</v>
      </c>
    </row>
    <row r="2550" spans="3:13" x14ac:dyDescent="0.25">
      <c r="C2550" s="44">
        <v>0.67800000000000005</v>
      </c>
      <c r="D2550" s="44">
        <v>27593.86</v>
      </c>
      <c r="K2550" s="45">
        <v>0.57399999999999995</v>
      </c>
      <c r="L2550" s="52">
        <v>14343.67</v>
      </c>
      <c r="M2550" s="50" t="str">
        <f t="shared" si="39"/>
        <v>Abaixo do limite</v>
      </c>
    </row>
    <row r="2551" spans="3:13" x14ac:dyDescent="0.25">
      <c r="C2551" s="45">
        <v>0.70299999999999996</v>
      </c>
      <c r="D2551" s="45">
        <v>16063.73</v>
      </c>
      <c r="K2551" s="45">
        <v>0.66500000000000004</v>
      </c>
      <c r="L2551" s="52">
        <v>14343.91</v>
      </c>
      <c r="M2551" s="50" t="str">
        <f t="shared" si="39"/>
        <v>Abaixo do limite</v>
      </c>
    </row>
    <row r="2552" spans="3:13" x14ac:dyDescent="0.25">
      <c r="C2552" s="44">
        <v>0.69199999999999995</v>
      </c>
      <c r="D2552" s="44">
        <v>73609.2</v>
      </c>
      <c r="K2552" s="45">
        <v>0.68</v>
      </c>
      <c r="L2552" s="52">
        <v>14348.63</v>
      </c>
      <c r="M2552" s="50" t="str">
        <f t="shared" si="39"/>
        <v>Abaixo do limite</v>
      </c>
    </row>
    <row r="2553" spans="3:13" x14ac:dyDescent="0.25">
      <c r="C2553" s="45">
        <v>0.7</v>
      </c>
      <c r="D2553" s="45">
        <v>31622.05</v>
      </c>
      <c r="K2553" s="45">
        <v>0.7</v>
      </c>
      <c r="L2553" s="52">
        <v>14349.1</v>
      </c>
      <c r="M2553" s="50" t="str">
        <f t="shared" si="39"/>
        <v>Abaixo do limite</v>
      </c>
    </row>
    <row r="2554" spans="3:13" x14ac:dyDescent="0.25">
      <c r="C2554" s="44">
        <v>0.68799999999999994</v>
      </c>
      <c r="D2554" s="44">
        <v>22369.77</v>
      </c>
      <c r="K2554" s="44">
        <v>0.68700000000000006</v>
      </c>
      <c r="L2554" s="51">
        <v>14349.55</v>
      </c>
      <c r="M2554" s="50" t="str">
        <f t="shared" si="39"/>
        <v>Abaixo do limite</v>
      </c>
    </row>
    <row r="2555" spans="3:13" x14ac:dyDescent="0.25">
      <c r="C2555" s="45">
        <v>0.77900000000000003</v>
      </c>
      <c r="D2555" s="45">
        <v>41918.54</v>
      </c>
      <c r="K2555" s="45">
        <v>0.68600000000000005</v>
      </c>
      <c r="L2555" s="52">
        <v>14373.45</v>
      </c>
      <c r="M2555" s="50" t="str">
        <f t="shared" si="39"/>
        <v>Abaixo do limite</v>
      </c>
    </row>
    <row r="2556" spans="3:13" x14ac:dyDescent="0.25">
      <c r="C2556" s="44">
        <v>0.628</v>
      </c>
      <c r="D2556" s="44">
        <v>20478.7</v>
      </c>
      <c r="K2556" s="44">
        <v>0.60899999999999999</v>
      </c>
      <c r="L2556" s="51">
        <v>14375.34</v>
      </c>
      <c r="M2556" s="50" t="str">
        <f t="shared" si="39"/>
        <v>Abaixo do limite</v>
      </c>
    </row>
    <row r="2557" spans="3:13" x14ac:dyDescent="0.25">
      <c r="C2557" s="45">
        <v>0.64800000000000002</v>
      </c>
      <c r="D2557" s="45">
        <v>25359.05</v>
      </c>
      <c r="K2557" s="45">
        <v>0.67800000000000005</v>
      </c>
      <c r="L2557" s="52">
        <v>14382.77</v>
      </c>
      <c r="M2557" s="50" t="str">
        <f t="shared" si="39"/>
        <v>Abaixo do limite</v>
      </c>
    </row>
    <row r="2558" spans="3:13" x14ac:dyDescent="0.25">
      <c r="C2558" s="44">
        <v>0.59099999999999997</v>
      </c>
      <c r="D2558" s="44">
        <v>7711.6</v>
      </c>
      <c r="K2558" s="44">
        <v>0.65400000000000003</v>
      </c>
      <c r="L2558" s="51">
        <v>14387.85</v>
      </c>
      <c r="M2558" s="50" t="str">
        <f t="shared" si="39"/>
        <v>Abaixo do limite</v>
      </c>
    </row>
    <row r="2559" spans="3:13" x14ac:dyDescent="0.25">
      <c r="C2559" s="45">
        <v>0.79600000000000004</v>
      </c>
      <c r="D2559" s="45">
        <v>66546.83</v>
      </c>
      <c r="K2559" s="45">
        <v>0.625</v>
      </c>
      <c r="L2559" s="52">
        <v>14390.4</v>
      </c>
      <c r="M2559" s="50" t="str">
        <f t="shared" si="39"/>
        <v>Abaixo do limite</v>
      </c>
    </row>
    <row r="2560" spans="3:13" x14ac:dyDescent="0.25">
      <c r="C2560" s="44">
        <v>0.69099999999999995</v>
      </c>
      <c r="D2560" s="44">
        <v>22512.32</v>
      </c>
      <c r="K2560" s="44">
        <v>0.59299999999999997</v>
      </c>
      <c r="L2560" s="51">
        <v>14392.66</v>
      </c>
      <c r="M2560" s="50" t="str">
        <f t="shared" si="39"/>
        <v>Abaixo do limite</v>
      </c>
    </row>
    <row r="2561" spans="3:13" x14ac:dyDescent="0.25">
      <c r="C2561" s="45">
        <v>0.57399999999999995</v>
      </c>
      <c r="D2561" s="45">
        <v>10991.65</v>
      </c>
      <c r="K2561" s="44">
        <v>0.68100000000000005</v>
      </c>
      <c r="L2561" s="51">
        <v>14394.98</v>
      </c>
      <c r="M2561" s="50" t="str">
        <f t="shared" si="39"/>
        <v>Abaixo do limite</v>
      </c>
    </row>
    <row r="2562" spans="3:13" x14ac:dyDescent="0.25">
      <c r="C2562" s="44">
        <v>0.59</v>
      </c>
      <c r="D2562" s="44">
        <v>16840.43</v>
      </c>
      <c r="K2562" s="45">
        <v>0.67600000000000005</v>
      </c>
      <c r="L2562" s="52">
        <v>14395.25</v>
      </c>
      <c r="M2562" s="50" t="str">
        <f t="shared" si="39"/>
        <v>Abaixo do limite</v>
      </c>
    </row>
    <row r="2563" spans="3:13" x14ac:dyDescent="0.25">
      <c r="C2563" s="45">
        <v>0.70799999999999996</v>
      </c>
      <c r="D2563" s="45">
        <v>27414.94</v>
      </c>
      <c r="K2563" s="44">
        <v>0.61299999999999999</v>
      </c>
      <c r="L2563" s="51">
        <v>14406.42</v>
      </c>
      <c r="M2563" s="50" t="str">
        <f t="shared" si="39"/>
        <v>Abaixo do limite</v>
      </c>
    </row>
    <row r="2564" spans="3:13" x14ac:dyDescent="0.25">
      <c r="C2564" s="44">
        <v>0.66500000000000004</v>
      </c>
      <c r="D2564" s="44">
        <v>42327.58</v>
      </c>
      <c r="K2564" s="44">
        <v>0.65400000000000003</v>
      </c>
      <c r="L2564" s="51">
        <v>14410.14</v>
      </c>
      <c r="M2564" s="50" t="str">
        <f t="shared" si="39"/>
        <v>Abaixo do limite</v>
      </c>
    </row>
    <row r="2565" spans="3:13" x14ac:dyDescent="0.25">
      <c r="C2565" s="45">
        <v>0.55500000000000005</v>
      </c>
      <c r="D2565" s="45">
        <v>13576</v>
      </c>
      <c r="K2565" s="44">
        <v>0.64500000000000002</v>
      </c>
      <c r="L2565" s="51">
        <v>14420.46</v>
      </c>
      <c r="M2565" s="50" t="str">
        <f t="shared" si="39"/>
        <v>Abaixo do limite</v>
      </c>
    </row>
    <row r="2566" spans="3:13" x14ac:dyDescent="0.25">
      <c r="C2566" s="44">
        <v>0.58399999999999996</v>
      </c>
      <c r="D2566" s="44">
        <v>13258.54</v>
      </c>
      <c r="K2566" s="44">
        <v>0.59499999999999997</v>
      </c>
      <c r="L2566" s="51">
        <v>14426.86</v>
      </c>
      <c r="M2566" s="50" t="str">
        <f t="shared" si="39"/>
        <v>Abaixo do limite</v>
      </c>
    </row>
    <row r="2567" spans="3:13" x14ac:dyDescent="0.25">
      <c r="C2567" s="45">
        <v>0.69799999999999995</v>
      </c>
      <c r="D2567" s="45">
        <v>35404.92</v>
      </c>
      <c r="K2567" s="45">
        <v>0.64100000000000001</v>
      </c>
      <c r="L2567" s="52">
        <v>14453.89</v>
      </c>
      <c r="M2567" s="50" t="str">
        <f t="shared" si="39"/>
        <v>Abaixo do limite</v>
      </c>
    </row>
    <row r="2568" spans="3:13" x14ac:dyDescent="0.25">
      <c r="C2568" s="44">
        <v>0.77900000000000003</v>
      </c>
      <c r="D2568" s="44">
        <v>62245.36</v>
      </c>
      <c r="K2568" s="44">
        <v>0.76900000000000002</v>
      </c>
      <c r="L2568" s="51">
        <v>14456.43</v>
      </c>
      <c r="M2568" s="50" t="str">
        <f t="shared" si="39"/>
        <v>Abaixo do limite</v>
      </c>
    </row>
    <row r="2569" spans="3:13" x14ac:dyDescent="0.25">
      <c r="C2569" s="45">
        <v>0.68500000000000005</v>
      </c>
      <c r="D2569" s="45">
        <v>22099.4</v>
      </c>
      <c r="K2569" s="45">
        <v>0.64100000000000001</v>
      </c>
      <c r="L2569" s="52">
        <v>14456.65</v>
      </c>
      <c r="M2569" s="50" t="str">
        <f t="shared" si="39"/>
        <v>Abaixo do limite</v>
      </c>
    </row>
    <row r="2570" spans="3:13" x14ac:dyDescent="0.25">
      <c r="C2570" s="44">
        <v>0.71699999999999997</v>
      </c>
      <c r="D2570" s="44">
        <v>34171.51</v>
      </c>
      <c r="K2570" s="45">
        <v>0.72799999999999998</v>
      </c>
      <c r="L2570" s="52">
        <v>14467.19</v>
      </c>
      <c r="M2570" s="50" t="str">
        <f t="shared" si="39"/>
        <v>Abaixo do limite</v>
      </c>
    </row>
    <row r="2571" spans="3:13" x14ac:dyDescent="0.25">
      <c r="C2571" s="45">
        <v>0.67700000000000005</v>
      </c>
      <c r="D2571" s="45">
        <v>19986.59</v>
      </c>
      <c r="K2571" s="45">
        <v>0.57699999999999996</v>
      </c>
      <c r="L2571" s="52">
        <v>14473.22</v>
      </c>
      <c r="M2571" s="50" t="str">
        <f t="shared" si="39"/>
        <v>Abaixo do limite</v>
      </c>
    </row>
    <row r="2572" spans="3:13" x14ac:dyDescent="0.25">
      <c r="C2572" s="44">
        <v>0.67300000000000004</v>
      </c>
      <c r="D2572" s="44">
        <v>13302.27</v>
      </c>
      <c r="K2572" s="44">
        <v>0.66500000000000004</v>
      </c>
      <c r="L2572" s="51">
        <v>14480.7</v>
      </c>
      <c r="M2572" s="50" t="str">
        <f t="shared" si="39"/>
        <v>Abaixo do limite</v>
      </c>
    </row>
    <row r="2573" spans="3:13" x14ac:dyDescent="0.25">
      <c r="C2573" s="45">
        <v>0.57699999999999996</v>
      </c>
      <c r="D2573" s="45">
        <v>11902.74</v>
      </c>
      <c r="K2573" s="45">
        <v>0.64</v>
      </c>
      <c r="L2573" s="52">
        <v>14481.12</v>
      </c>
      <c r="M2573" s="50" t="str">
        <f t="shared" si="39"/>
        <v>Abaixo do limite</v>
      </c>
    </row>
    <row r="2574" spans="3:13" x14ac:dyDescent="0.25">
      <c r="C2574" s="44">
        <v>0.67400000000000004</v>
      </c>
      <c r="D2574" s="44">
        <v>53431.32</v>
      </c>
      <c r="K2574" s="44">
        <v>0.66700000000000004</v>
      </c>
      <c r="L2574" s="51">
        <v>14482.69</v>
      </c>
      <c r="M2574" s="50" t="str">
        <f t="shared" si="39"/>
        <v>Abaixo do limite</v>
      </c>
    </row>
    <row r="2575" spans="3:13" x14ac:dyDescent="0.25">
      <c r="C2575" s="45">
        <v>0.84</v>
      </c>
      <c r="D2575" s="45">
        <v>73762.48</v>
      </c>
      <c r="K2575" s="45">
        <v>0.58599999999999997</v>
      </c>
      <c r="L2575" s="52">
        <v>14489.98</v>
      </c>
      <c r="M2575" s="50" t="str">
        <f t="shared" si="39"/>
        <v>Abaixo do limite</v>
      </c>
    </row>
    <row r="2576" spans="3:13" x14ac:dyDescent="0.25">
      <c r="C2576" s="44">
        <v>0.57899999999999996</v>
      </c>
      <c r="D2576" s="44">
        <v>10695.91</v>
      </c>
      <c r="K2576" s="45">
        <v>0.64200000000000002</v>
      </c>
      <c r="L2576" s="52">
        <v>14493</v>
      </c>
      <c r="M2576" s="50" t="str">
        <f t="shared" si="39"/>
        <v>Abaixo do limite</v>
      </c>
    </row>
    <row r="2577" spans="3:13" x14ac:dyDescent="0.25">
      <c r="C2577" s="45">
        <v>0.72299999999999998</v>
      </c>
      <c r="D2577" s="45">
        <v>29447.42</v>
      </c>
      <c r="K2577" s="44">
        <v>0.72499999999999998</v>
      </c>
      <c r="L2577" s="51">
        <v>14498.31</v>
      </c>
      <c r="M2577" s="50" t="str">
        <f t="shared" si="39"/>
        <v>Abaixo do limite</v>
      </c>
    </row>
    <row r="2578" spans="3:13" x14ac:dyDescent="0.25">
      <c r="C2578" s="44">
        <v>0.60899999999999999</v>
      </c>
      <c r="D2578" s="44">
        <v>10611.57</v>
      </c>
      <c r="K2578" s="44">
        <v>0.67100000000000004</v>
      </c>
      <c r="L2578" s="51">
        <v>14506.57</v>
      </c>
      <c r="M2578" s="50" t="str">
        <f t="shared" si="39"/>
        <v>Abaixo do limite</v>
      </c>
    </row>
    <row r="2579" spans="3:13" x14ac:dyDescent="0.25">
      <c r="C2579" s="45">
        <v>0.53900000000000003</v>
      </c>
      <c r="D2579" s="45">
        <v>9376.98</v>
      </c>
      <c r="K2579" s="45">
        <v>0.66300000000000003</v>
      </c>
      <c r="L2579" s="52">
        <v>14517.11</v>
      </c>
      <c r="M2579" s="50" t="str">
        <f t="shared" si="39"/>
        <v>Abaixo do limite</v>
      </c>
    </row>
    <row r="2580" spans="3:13" x14ac:dyDescent="0.25">
      <c r="C2580" s="44">
        <v>0.76200000000000001</v>
      </c>
      <c r="D2580" s="44">
        <v>42189.97</v>
      </c>
      <c r="K2580" s="44">
        <v>0.7</v>
      </c>
      <c r="L2580" s="51">
        <v>14523.96</v>
      </c>
      <c r="M2580" s="50" t="str">
        <f t="shared" si="39"/>
        <v>Abaixo do limite</v>
      </c>
    </row>
    <row r="2581" spans="3:13" x14ac:dyDescent="0.25">
      <c r="C2581" s="45">
        <v>0.70399999999999996</v>
      </c>
      <c r="D2581" s="45">
        <v>28696.79</v>
      </c>
      <c r="K2581" s="45">
        <v>0.58299999999999996</v>
      </c>
      <c r="L2581" s="52">
        <v>14527.61</v>
      </c>
      <c r="M2581" s="50" t="str">
        <f t="shared" si="39"/>
        <v>Abaixo do limite</v>
      </c>
    </row>
    <row r="2582" spans="3:13" x14ac:dyDescent="0.25">
      <c r="C2582" s="44">
        <v>0.68600000000000005</v>
      </c>
      <c r="D2582" s="44">
        <v>19777.349999999999</v>
      </c>
      <c r="K2582" s="44">
        <v>0.67300000000000004</v>
      </c>
      <c r="L2582" s="51">
        <v>14528.11</v>
      </c>
      <c r="M2582" s="50" t="str">
        <f t="shared" si="39"/>
        <v>Abaixo do limite</v>
      </c>
    </row>
    <row r="2583" spans="3:13" x14ac:dyDescent="0.25">
      <c r="C2583" s="45">
        <v>0.70899999999999996</v>
      </c>
      <c r="D2583" s="45">
        <v>35820.339999999997</v>
      </c>
      <c r="K2583" s="44">
        <v>0.53800000000000003</v>
      </c>
      <c r="L2583" s="51">
        <v>14530.78</v>
      </c>
      <c r="M2583" s="50" t="str">
        <f t="shared" si="39"/>
        <v>Abaixo do limite</v>
      </c>
    </row>
    <row r="2584" spans="3:13" x14ac:dyDescent="0.25">
      <c r="C2584" s="44">
        <v>0.754</v>
      </c>
      <c r="D2584" s="44">
        <v>26853.24</v>
      </c>
      <c r="K2584" s="45">
        <v>0.65500000000000003</v>
      </c>
      <c r="L2584" s="52">
        <v>14537.91</v>
      </c>
      <c r="M2584" s="50" t="str">
        <f t="shared" si="39"/>
        <v>Abaixo do limite</v>
      </c>
    </row>
    <row r="2585" spans="3:13" x14ac:dyDescent="0.25">
      <c r="C2585" s="45">
        <v>0.53400000000000003</v>
      </c>
      <c r="D2585" s="45">
        <v>6739.4</v>
      </c>
      <c r="K2585" s="45">
        <v>0.68200000000000005</v>
      </c>
      <c r="L2585" s="52">
        <v>14543.85</v>
      </c>
      <c r="M2585" s="50" t="str">
        <f t="shared" si="39"/>
        <v>Abaixo do limite</v>
      </c>
    </row>
    <row r="2586" spans="3:13" x14ac:dyDescent="0.25">
      <c r="C2586" s="44">
        <v>0.65900000000000003</v>
      </c>
      <c r="D2586" s="44">
        <v>26538.27</v>
      </c>
      <c r="K2586" s="45">
        <v>0.61699999999999999</v>
      </c>
      <c r="L2586" s="52">
        <v>14551.58</v>
      </c>
      <c r="M2586" s="50" t="str">
        <f t="shared" si="39"/>
        <v>Abaixo do limite</v>
      </c>
    </row>
    <row r="2587" spans="3:13" x14ac:dyDescent="0.25">
      <c r="C2587" s="45">
        <v>0.72699999999999998</v>
      </c>
      <c r="D2587" s="45">
        <v>44348.46</v>
      </c>
      <c r="K2587" s="45">
        <v>0.63300000000000001</v>
      </c>
      <c r="L2587" s="52">
        <v>14561.67</v>
      </c>
      <c r="M2587" s="50" t="str">
        <f t="shared" si="39"/>
        <v>Abaixo do limite</v>
      </c>
    </row>
    <row r="2588" spans="3:13" x14ac:dyDescent="0.25">
      <c r="C2588" s="44">
        <v>0.75</v>
      </c>
      <c r="D2588" s="44">
        <v>37226.949999999997</v>
      </c>
      <c r="K2588" s="45">
        <v>0.56299999999999994</v>
      </c>
      <c r="L2588" s="52">
        <v>14575.54</v>
      </c>
      <c r="M2588" s="50" t="str">
        <f t="shared" si="39"/>
        <v>Abaixo do limite</v>
      </c>
    </row>
    <row r="2589" spans="3:13" x14ac:dyDescent="0.25">
      <c r="C2589" s="45">
        <v>0.61799999999999999</v>
      </c>
      <c r="D2589" s="45">
        <v>31512.080000000002</v>
      </c>
      <c r="K2589" s="45">
        <v>0.51700000000000002</v>
      </c>
      <c r="L2589" s="52">
        <v>14578.7</v>
      </c>
      <c r="M2589" s="50" t="str">
        <f t="shared" si="39"/>
        <v>Abaixo do limite</v>
      </c>
    </row>
    <row r="2590" spans="3:13" x14ac:dyDescent="0.25">
      <c r="C2590" s="44">
        <v>0.61</v>
      </c>
      <c r="D2590" s="44">
        <v>14805.27</v>
      </c>
      <c r="K2590" s="44">
        <v>0.66100000000000003</v>
      </c>
      <c r="L2590" s="51">
        <v>14579.47</v>
      </c>
      <c r="M2590" s="50" t="str">
        <f t="shared" si="39"/>
        <v>Abaixo do limite</v>
      </c>
    </row>
    <row r="2591" spans="3:13" x14ac:dyDescent="0.25">
      <c r="C2591" s="45">
        <v>0.67700000000000005</v>
      </c>
      <c r="D2591" s="45">
        <v>26144.6</v>
      </c>
      <c r="K2591" s="45">
        <v>0.55500000000000005</v>
      </c>
      <c r="L2591" s="52">
        <v>14579.98</v>
      </c>
      <c r="M2591" s="50" t="str">
        <f t="shared" ref="M2591:M2654" si="40">IF(L2591&lt;$L$29,"Abaixo do limite","")</f>
        <v>Abaixo do limite</v>
      </c>
    </row>
    <row r="2592" spans="3:13" x14ac:dyDescent="0.25">
      <c r="C2592" s="44">
        <v>0.59399999999999997</v>
      </c>
      <c r="D2592" s="44">
        <v>12741.64</v>
      </c>
      <c r="K2592" s="45">
        <v>0.65</v>
      </c>
      <c r="L2592" s="52">
        <v>14584.18</v>
      </c>
      <c r="M2592" s="50" t="str">
        <f t="shared" si="40"/>
        <v>Abaixo do limite</v>
      </c>
    </row>
    <row r="2593" spans="3:13" x14ac:dyDescent="0.25">
      <c r="C2593" s="45">
        <v>0.56399999999999995</v>
      </c>
      <c r="D2593" s="45">
        <v>10203.879999999999</v>
      </c>
      <c r="K2593" s="44">
        <v>0.65200000000000002</v>
      </c>
      <c r="L2593" s="51">
        <v>14585.35</v>
      </c>
      <c r="M2593" s="50" t="str">
        <f t="shared" si="40"/>
        <v>Abaixo do limite</v>
      </c>
    </row>
    <row r="2594" spans="3:13" x14ac:dyDescent="0.25">
      <c r="C2594" s="44">
        <v>0.67600000000000005</v>
      </c>
      <c r="D2594" s="44">
        <v>27529.65</v>
      </c>
      <c r="K2594" s="45">
        <v>0.60599999999999998</v>
      </c>
      <c r="L2594" s="52">
        <v>14591.76</v>
      </c>
      <c r="M2594" s="50" t="str">
        <f t="shared" si="40"/>
        <v>Abaixo do limite</v>
      </c>
    </row>
    <row r="2595" spans="3:13" x14ac:dyDescent="0.25">
      <c r="C2595" s="45">
        <v>0.70199999999999996</v>
      </c>
      <c r="D2595" s="45">
        <v>27437.14</v>
      </c>
      <c r="K2595" s="45">
        <v>0.65200000000000002</v>
      </c>
      <c r="L2595" s="52">
        <v>14595.51</v>
      </c>
      <c r="M2595" s="50" t="str">
        <f t="shared" si="40"/>
        <v>Abaixo do limite</v>
      </c>
    </row>
    <row r="2596" spans="3:13" x14ac:dyDescent="0.25">
      <c r="C2596" s="44">
        <v>0.67700000000000005</v>
      </c>
      <c r="D2596" s="44">
        <v>31782.67</v>
      </c>
      <c r="K2596" s="45">
        <v>0.60499999999999998</v>
      </c>
      <c r="L2596" s="52">
        <v>14605.85</v>
      </c>
      <c r="M2596" s="50" t="str">
        <f t="shared" si="40"/>
        <v>Abaixo do limite</v>
      </c>
    </row>
    <row r="2597" spans="3:13" x14ac:dyDescent="0.25">
      <c r="C2597" s="45">
        <v>0.73899999999999999</v>
      </c>
      <c r="D2597" s="45">
        <v>36228.82</v>
      </c>
      <c r="K2597" s="44">
        <v>0.64800000000000002</v>
      </c>
      <c r="L2597" s="51">
        <v>14605.86</v>
      </c>
      <c r="M2597" s="50" t="str">
        <f t="shared" si="40"/>
        <v>Abaixo do limite</v>
      </c>
    </row>
    <row r="2598" spans="3:13" x14ac:dyDescent="0.25">
      <c r="C2598" s="44">
        <v>0.73399999999999999</v>
      </c>
      <c r="D2598" s="44">
        <v>31561.72</v>
      </c>
      <c r="K2598" s="45">
        <v>0.76200000000000001</v>
      </c>
      <c r="L2598" s="52">
        <v>14610.61</v>
      </c>
      <c r="M2598" s="50" t="str">
        <f t="shared" si="40"/>
        <v>Abaixo do limite</v>
      </c>
    </row>
    <row r="2599" spans="3:13" x14ac:dyDescent="0.25">
      <c r="C2599" s="45">
        <v>0.69099999999999995</v>
      </c>
      <c r="D2599" s="45">
        <v>25823.08</v>
      </c>
      <c r="K2599" s="45">
        <v>0.7</v>
      </c>
      <c r="L2599" s="52">
        <v>14617.92</v>
      </c>
      <c r="M2599" s="50" t="str">
        <f t="shared" si="40"/>
        <v>Abaixo do limite</v>
      </c>
    </row>
    <row r="2600" spans="3:13" x14ac:dyDescent="0.25">
      <c r="C2600" s="44">
        <v>0.54400000000000004</v>
      </c>
      <c r="D2600" s="44">
        <v>7617.66</v>
      </c>
      <c r="K2600" s="45">
        <v>0.69099999999999995</v>
      </c>
      <c r="L2600" s="52">
        <v>14621.5</v>
      </c>
      <c r="M2600" s="50" t="str">
        <f t="shared" si="40"/>
        <v>Abaixo do limite</v>
      </c>
    </row>
    <row r="2601" spans="3:13" x14ac:dyDescent="0.25">
      <c r="C2601" s="45">
        <v>0.75900000000000001</v>
      </c>
      <c r="D2601" s="45">
        <v>37718.449999999997</v>
      </c>
      <c r="K2601" s="44">
        <v>0.69599999999999995</v>
      </c>
      <c r="L2601" s="51">
        <v>14622.77</v>
      </c>
      <c r="M2601" s="50" t="str">
        <f t="shared" si="40"/>
        <v>Abaixo do limite</v>
      </c>
    </row>
    <row r="2602" spans="3:13" x14ac:dyDescent="0.25">
      <c r="C2602" s="44">
        <v>0.73499999999999999</v>
      </c>
      <c r="D2602" s="44">
        <v>23160.2</v>
      </c>
      <c r="K2602" s="44">
        <v>0.71499999999999997</v>
      </c>
      <c r="L2602" s="51">
        <v>14623.85</v>
      </c>
      <c r="M2602" s="50" t="str">
        <f t="shared" si="40"/>
        <v>Abaixo do limite</v>
      </c>
    </row>
    <row r="2603" spans="3:13" x14ac:dyDescent="0.25">
      <c r="C2603" s="45">
        <v>0.66400000000000003</v>
      </c>
      <c r="D2603" s="45">
        <v>29497.55</v>
      </c>
      <c r="K2603" s="44">
        <v>0.65800000000000003</v>
      </c>
      <c r="L2603" s="51">
        <v>14625.31</v>
      </c>
      <c r="M2603" s="50" t="str">
        <f t="shared" si="40"/>
        <v>Abaixo do limite</v>
      </c>
    </row>
    <row r="2604" spans="3:13" x14ac:dyDescent="0.25">
      <c r="C2604" s="44">
        <v>0.72599999999999998</v>
      </c>
      <c r="D2604" s="44">
        <v>26350.06</v>
      </c>
      <c r="K2604" s="44">
        <v>0.65800000000000003</v>
      </c>
      <c r="L2604" s="51">
        <v>14627.83</v>
      </c>
      <c r="M2604" s="50" t="str">
        <f t="shared" si="40"/>
        <v>Abaixo do limite</v>
      </c>
    </row>
    <row r="2605" spans="3:13" x14ac:dyDescent="0.25">
      <c r="C2605" s="45">
        <v>0.69399999999999995</v>
      </c>
      <c r="D2605" s="45">
        <v>29947.96</v>
      </c>
      <c r="K2605" s="45">
        <v>0.627</v>
      </c>
      <c r="L2605" s="52">
        <v>14636.16</v>
      </c>
      <c r="M2605" s="50" t="str">
        <f t="shared" si="40"/>
        <v>Abaixo do limite</v>
      </c>
    </row>
    <row r="2606" spans="3:13" x14ac:dyDescent="0.25">
      <c r="C2606" s="44">
        <v>0.59299999999999997</v>
      </c>
      <c r="D2606" s="44">
        <v>14392.66</v>
      </c>
      <c r="K2606" s="44">
        <v>0.53</v>
      </c>
      <c r="L2606" s="51">
        <v>14638.15</v>
      </c>
      <c r="M2606" s="50" t="str">
        <f t="shared" si="40"/>
        <v>Abaixo do limite</v>
      </c>
    </row>
    <row r="2607" spans="3:13" x14ac:dyDescent="0.25">
      <c r="C2607" s="45">
        <v>0.76300000000000001</v>
      </c>
      <c r="D2607" s="45">
        <v>35748.660000000003</v>
      </c>
      <c r="K2607" s="45">
        <v>0.60399999999999998</v>
      </c>
      <c r="L2607" s="52">
        <v>14650.89</v>
      </c>
      <c r="M2607" s="50" t="str">
        <f t="shared" si="40"/>
        <v>Abaixo do limite</v>
      </c>
    </row>
    <row r="2608" spans="3:13" x14ac:dyDescent="0.25">
      <c r="C2608" s="44">
        <v>0.68700000000000006</v>
      </c>
      <c r="D2608" s="44">
        <v>25063.77</v>
      </c>
      <c r="K2608" s="45">
        <v>0.71499999999999997</v>
      </c>
      <c r="L2608" s="52">
        <v>14651.05</v>
      </c>
      <c r="M2608" s="50" t="str">
        <f t="shared" si="40"/>
        <v>Abaixo do limite</v>
      </c>
    </row>
    <row r="2609" spans="3:13" x14ac:dyDescent="0.25">
      <c r="C2609" s="45">
        <v>0.54100000000000004</v>
      </c>
      <c r="D2609" s="45">
        <v>10499.65</v>
      </c>
      <c r="K2609" s="45">
        <v>0.71899999999999997</v>
      </c>
      <c r="L2609" s="52">
        <v>14661.03</v>
      </c>
      <c r="M2609" s="50" t="str">
        <f t="shared" si="40"/>
        <v>Abaixo do limite</v>
      </c>
    </row>
    <row r="2610" spans="3:13" x14ac:dyDescent="0.25">
      <c r="C2610" s="44">
        <v>0.78700000000000003</v>
      </c>
      <c r="D2610" s="44">
        <v>35632.800000000003</v>
      </c>
      <c r="K2610" s="45">
        <v>0.69</v>
      </c>
      <c r="L2610" s="52">
        <v>14667.4</v>
      </c>
      <c r="M2610" s="50" t="str">
        <f t="shared" si="40"/>
        <v>Abaixo do limite</v>
      </c>
    </row>
    <row r="2611" spans="3:13" x14ac:dyDescent="0.25">
      <c r="C2611" s="45">
        <v>0.72699999999999998</v>
      </c>
      <c r="D2611" s="45">
        <v>46185.93</v>
      </c>
      <c r="K2611" s="44">
        <v>0.65700000000000003</v>
      </c>
      <c r="L2611" s="51">
        <v>14678.61</v>
      </c>
      <c r="M2611" s="50" t="str">
        <f t="shared" si="40"/>
        <v>Abaixo do limite</v>
      </c>
    </row>
    <row r="2612" spans="3:13" x14ac:dyDescent="0.25">
      <c r="C2612" s="44">
        <v>0.56000000000000005</v>
      </c>
      <c r="D2612" s="44">
        <v>8220.44</v>
      </c>
      <c r="K2612" s="45">
        <v>0.56299999999999994</v>
      </c>
      <c r="L2612" s="52">
        <v>14680.19</v>
      </c>
      <c r="M2612" s="50" t="str">
        <f t="shared" si="40"/>
        <v>Abaixo do limite</v>
      </c>
    </row>
    <row r="2613" spans="3:13" x14ac:dyDescent="0.25">
      <c r="C2613" s="45">
        <v>0.60399999999999998</v>
      </c>
      <c r="D2613" s="45">
        <v>14650.89</v>
      </c>
      <c r="K2613" s="44">
        <v>0.66</v>
      </c>
      <c r="L2613" s="51">
        <v>14683.27</v>
      </c>
      <c r="M2613" s="50" t="str">
        <f t="shared" si="40"/>
        <v>Abaixo do limite</v>
      </c>
    </row>
    <row r="2614" spans="3:13" x14ac:dyDescent="0.25">
      <c r="C2614" s="44">
        <v>0.746</v>
      </c>
      <c r="D2614" s="44">
        <v>42642.3</v>
      </c>
      <c r="K2614" s="44">
        <v>0.66</v>
      </c>
      <c r="L2614" s="51">
        <v>14685.78</v>
      </c>
      <c r="M2614" s="50" t="str">
        <f t="shared" si="40"/>
        <v>Abaixo do limite</v>
      </c>
    </row>
    <row r="2615" spans="3:13" x14ac:dyDescent="0.25">
      <c r="C2615" s="45">
        <v>0.61099999999999999</v>
      </c>
      <c r="D2615" s="45">
        <v>11149.72</v>
      </c>
      <c r="K2615" s="44">
        <v>0.63300000000000001</v>
      </c>
      <c r="L2615" s="51">
        <v>14690.96</v>
      </c>
      <c r="M2615" s="50" t="str">
        <f t="shared" si="40"/>
        <v>Abaixo do limite</v>
      </c>
    </row>
    <row r="2616" spans="3:13" x14ac:dyDescent="0.25">
      <c r="C2616" s="44">
        <v>0.56200000000000006</v>
      </c>
      <c r="D2616" s="44">
        <v>10778.9</v>
      </c>
      <c r="K2616" s="45">
        <v>0.73299999999999998</v>
      </c>
      <c r="L2616" s="52">
        <v>14699.68</v>
      </c>
      <c r="M2616" s="50" t="str">
        <f t="shared" si="40"/>
        <v>Abaixo do limite</v>
      </c>
    </row>
    <row r="2617" spans="3:13" x14ac:dyDescent="0.25">
      <c r="C2617" s="45">
        <v>0.76900000000000002</v>
      </c>
      <c r="D2617" s="45">
        <v>22705.68</v>
      </c>
      <c r="K2617" s="45">
        <v>0.67800000000000005</v>
      </c>
      <c r="L2617" s="52">
        <v>14700.31</v>
      </c>
      <c r="M2617" s="50" t="str">
        <f t="shared" si="40"/>
        <v>Abaixo do limite</v>
      </c>
    </row>
    <row r="2618" spans="3:13" x14ac:dyDescent="0.25">
      <c r="C2618" s="44">
        <v>0.63</v>
      </c>
      <c r="D2618" s="44">
        <v>20275.59</v>
      </c>
      <c r="K2618" s="45">
        <v>0.67200000000000004</v>
      </c>
      <c r="L2618" s="52">
        <v>14702.27</v>
      </c>
      <c r="M2618" s="50" t="str">
        <f t="shared" si="40"/>
        <v>Abaixo do limite</v>
      </c>
    </row>
    <row r="2619" spans="3:13" x14ac:dyDescent="0.25">
      <c r="C2619" s="45">
        <v>0.66300000000000003</v>
      </c>
      <c r="D2619" s="45">
        <v>22858.06</v>
      </c>
      <c r="K2619" s="45">
        <v>0.53600000000000003</v>
      </c>
      <c r="L2619" s="52">
        <v>14721.17</v>
      </c>
      <c r="M2619" s="50" t="str">
        <f t="shared" si="40"/>
        <v>Abaixo do limite</v>
      </c>
    </row>
    <row r="2620" spans="3:13" x14ac:dyDescent="0.25">
      <c r="C2620" s="44">
        <v>0.54400000000000004</v>
      </c>
      <c r="D2620" s="44">
        <v>8699.3700000000008</v>
      </c>
      <c r="K2620" s="44">
        <v>0.68200000000000005</v>
      </c>
      <c r="L2620" s="51">
        <v>14724.48</v>
      </c>
      <c r="M2620" s="50" t="str">
        <f t="shared" si="40"/>
        <v>Abaixo do limite</v>
      </c>
    </row>
    <row r="2621" spans="3:13" x14ac:dyDescent="0.25">
      <c r="C2621" s="45">
        <v>0.73199999999999998</v>
      </c>
      <c r="D2621" s="45">
        <v>25381.9</v>
      </c>
      <c r="K2621" s="44">
        <v>0.7</v>
      </c>
      <c r="L2621" s="51">
        <v>14725.46</v>
      </c>
      <c r="M2621" s="50" t="str">
        <f t="shared" si="40"/>
        <v>Abaixo do limite</v>
      </c>
    </row>
    <row r="2622" spans="3:13" x14ac:dyDescent="0.25">
      <c r="C2622" s="44">
        <v>0.68799999999999994</v>
      </c>
      <c r="D2622" s="44">
        <v>29222.27</v>
      </c>
      <c r="K2622" s="45">
        <v>0.65900000000000003</v>
      </c>
      <c r="L2622" s="52">
        <v>14728.4</v>
      </c>
      <c r="M2622" s="50" t="str">
        <f t="shared" si="40"/>
        <v>Abaixo do limite</v>
      </c>
    </row>
    <row r="2623" spans="3:13" x14ac:dyDescent="0.25">
      <c r="C2623" s="45">
        <v>0.72399999999999998</v>
      </c>
      <c r="D2623" s="45">
        <v>63426.23</v>
      </c>
      <c r="K2623" s="45">
        <v>0.60499999999999998</v>
      </c>
      <c r="L2623" s="52">
        <v>14739.39</v>
      </c>
      <c r="M2623" s="50" t="str">
        <f t="shared" si="40"/>
        <v>Abaixo do limite</v>
      </c>
    </row>
    <row r="2624" spans="3:13" x14ac:dyDescent="0.25">
      <c r="C2624" s="44">
        <v>0.51400000000000001</v>
      </c>
      <c r="D2624" s="44">
        <v>7107.34</v>
      </c>
      <c r="K2624" s="45">
        <v>0.61</v>
      </c>
      <c r="L2624" s="52">
        <v>14740.17</v>
      </c>
      <c r="M2624" s="50" t="str">
        <f t="shared" si="40"/>
        <v>Abaixo do limite</v>
      </c>
    </row>
    <row r="2625" spans="3:13" x14ac:dyDescent="0.25">
      <c r="C2625" s="45">
        <v>0.67700000000000005</v>
      </c>
      <c r="D2625" s="45">
        <v>19018.68</v>
      </c>
      <c r="K2625" s="44">
        <v>0.66500000000000004</v>
      </c>
      <c r="L2625" s="51">
        <v>14740.71</v>
      </c>
      <c r="M2625" s="50" t="str">
        <f t="shared" si="40"/>
        <v>Abaixo do limite</v>
      </c>
    </row>
    <row r="2626" spans="3:13" x14ac:dyDescent="0.25">
      <c r="C2626" s="44">
        <v>0.53300000000000003</v>
      </c>
      <c r="D2626" s="44">
        <v>8871.58</v>
      </c>
      <c r="K2626" s="45">
        <v>0.70499999999999996</v>
      </c>
      <c r="L2626" s="52">
        <v>14743.29</v>
      </c>
      <c r="M2626" s="50" t="str">
        <f t="shared" si="40"/>
        <v>Abaixo do limite</v>
      </c>
    </row>
    <row r="2627" spans="3:13" x14ac:dyDescent="0.25">
      <c r="C2627" s="45">
        <v>0.55100000000000005</v>
      </c>
      <c r="D2627" s="45">
        <v>9611.74</v>
      </c>
      <c r="K2627" s="44">
        <v>0.57899999999999996</v>
      </c>
      <c r="L2627" s="51">
        <v>14759.57</v>
      </c>
      <c r="M2627" s="50" t="str">
        <f t="shared" si="40"/>
        <v>Abaixo do limite</v>
      </c>
    </row>
    <row r="2628" spans="3:13" x14ac:dyDescent="0.25">
      <c r="C2628" s="44">
        <v>0.73</v>
      </c>
      <c r="D2628" s="44">
        <v>17487.52</v>
      </c>
      <c r="K2628" s="45">
        <v>0.66200000000000003</v>
      </c>
      <c r="L2628" s="52">
        <v>14779.09</v>
      </c>
      <c r="M2628" s="50" t="str">
        <f t="shared" si="40"/>
        <v>Abaixo do limite</v>
      </c>
    </row>
    <row r="2629" spans="3:13" x14ac:dyDescent="0.25">
      <c r="C2629" s="45">
        <v>0.58599999999999997</v>
      </c>
      <c r="D2629" s="45">
        <v>8178.13</v>
      </c>
      <c r="K2629" s="44">
        <v>0.57699999999999996</v>
      </c>
      <c r="L2629" s="51">
        <v>14789.79</v>
      </c>
      <c r="M2629" s="50" t="str">
        <f t="shared" si="40"/>
        <v>Abaixo do limite</v>
      </c>
    </row>
    <row r="2630" spans="3:13" x14ac:dyDescent="0.25">
      <c r="C2630" s="44">
        <v>0.53700000000000003</v>
      </c>
      <c r="D2630" s="44">
        <v>8818.18</v>
      </c>
      <c r="K2630" s="45">
        <v>0.64800000000000002</v>
      </c>
      <c r="L2630" s="52">
        <v>14789.79</v>
      </c>
      <c r="M2630" s="50" t="str">
        <f t="shared" si="40"/>
        <v>Abaixo do limite</v>
      </c>
    </row>
    <row r="2631" spans="3:13" x14ac:dyDescent="0.25">
      <c r="C2631" s="45">
        <v>0.57399999999999995</v>
      </c>
      <c r="D2631" s="45">
        <v>10430.9</v>
      </c>
      <c r="K2631" s="45">
        <v>0.60199999999999998</v>
      </c>
      <c r="L2631" s="52">
        <v>14791.37</v>
      </c>
      <c r="M2631" s="50" t="str">
        <f t="shared" si="40"/>
        <v>Abaixo do limite</v>
      </c>
    </row>
    <row r="2632" spans="3:13" x14ac:dyDescent="0.25">
      <c r="C2632" s="44">
        <v>0.56699999999999995</v>
      </c>
      <c r="D2632" s="44">
        <v>12179.9</v>
      </c>
      <c r="K2632" s="45">
        <v>0.60599999999999998</v>
      </c>
      <c r="L2632" s="52">
        <v>14791.65</v>
      </c>
      <c r="M2632" s="50" t="str">
        <f t="shared" si="40"/>
        <v>Abaixo do limite</v>
      </c>
    </row>
    <row r="2633" spans="3:13" x14ac:dyDescent="0.25">
      <c r="C2633" s="45">
        <v>0.71099999999999997</v>
      </c>
      <c r="D2633" s="45">
        <v>37854.44</v>
      </c>
      <c r="K2633" s="45">
        <v>0.67300000000000004</v>
      </c>
      <c r="L2633" s="52">
        <v>14794.44</v>
      </c>
      <c r="M2633" s="50" t="str">
        <f t="shared" si="40"/>
        <v>Abaixo do limite</v>
      </c>
    </row>
    <row r="2634" spans="3:13" x14ac:dyDescent="0.25">
      <c r="C2634" s="44">
        <v>0.6</v>
      </c>
      <c r="D2634" s="44">
        <v>7844.03</v>
      </c>
      <c r="K2634" s="44">
        <v>0.66700000000000004</v>
      </c>
      <c r="L2634" s="51">
        <v>14794.64</v>
      </c>
      <c r="M2634" s="50" t="str">
        <f t="shared" si="40"/>
        <v>Abaixo do limite</v>
      </c>
    </row>
    <row r="2635" spans="3:13" x14ac:dyDescent="0.25">
      <c r="C2635" s="45">
        <v>0.65800000000000003</v>
      </c>
      <c r="D2635" s="45">
        <v>17682.009999999998</v>
      </c>
      <c r="K2635" s="45">
        <v>0.63300000000000001</v>
      </c>
      <c r="L2635" s="52">
        <v>14798.63</v>
      </c>
      <c r="M2635" s="50" t="str">
        <f t="shared" si="40"/>
        <v>Abaixo do limite</v>
      </c>
    </row>
    <row r="2636" spans="3:13" x14ac:dyDescent="0.25">
      <c r="C2636" s="44">
        <v>0.70299999999999996</v>
      </c>
      <c r="D2636" s="44">
        <v>52913.18</v>
      </c>
      <c r="K2636" s="44">
        <v>0.61</v>
      </c>
      <c r="L2636" s="51">
        <v>14805.27</v>
      </c>
      <c r="M2636" s="50" t="str">
        <f t="shared" si="40"/>
        <v>Abaixo do limite</v>
      </c>
    </row>
    <row r="2637" spans="3:13" x14ac:dyDescent="0.25">
      <c r="C2637" s="45">
        <v>0.70499999999999996</v>
      </c>
      <c r="D2637" s="45">
        <v>14743.29</v>
      </c>
      <c r="K2637" s="44">
        <v>0.69299999999999995</v>
      </c>
      <c r="L2637" s="51">
        <v>14812.65</v>
      </c>
      <c r="M2637" s="50" t="str">
        <f t="shared" si="40"/>
        <v>Abaixo do limite</v>
      </c>
    </row>
    <row r="2638" spans="3:13" x14ac:dyDescent="0.25">
      <c r="C2638" s="44">
        <v>0.59499999999999997</v>
      </c>
      <c r="D2638" s="44">
        <v>25303.89</v>
      </c>
      <c r="K2638" s="44">
        <v>0.65500000000000003</v>
      </c>
      <c r="L2638" s="51">
        <v>14814.35</v>
      </c>
      <c r="M2638" s="50" t="str">
        <f t="shared" si="40"/>
        <v>Abaixo do limite</v>
      </c>
    </row>
    <row r="2639" spans="3:13" x14ac:dyDescent="0.25">
      <c r="C2639" s="45">
        <v>0.72499999999999998</v>
      </c>
      <c r="D2639" s="45">
        <v>20372.11</v>
      </c>
      <c r="K2639" s="45">
        <v>0.58099999999999996</v>
      </c>
      <c r="L2639" s="52">
        <v>14815.21</v>
      </c>
      <c r="M2639" s="50" t="str">
        <f t="shared" si="40"/>
        <v>Abaixo do limite</v>
      </c>
    </row>
    <row r="2640" spans="3:13" x14ac:dyDescent="0.25">
      <c r="C2640" s="44">
        <v>0.68300000000000005</v>
      </c>
      <c r="D2640" s="44">
        <v>31583.33</v>
      </c>
      <c r="K2640" s="44">
        <v>0.63200000000000001</v>
      </c>
      <c r="L2640" s="51">
        <v>14815.38</v>
      </c>
      <c r="M2640" s="50" t="str">
        <f t="shared" si="40"/>
        <v>Abaixo do limite</v>
      </c>
    </row>
    <row r="2641" spans="3:13" x14ac:dyDescent="0.25">
      <c r="C2641" s="45">
        <v>0.66600000000000004</v>
      </c>
      <c r="D2641" s="45">
        <v>32005.7</v>
      </c>
      <c r="K2641" s="45">
        <v>0.72099999999999997</v>
      </c>
      <c r="L2641" s="52">
        <v>14823.57</v>
      </c>
      <c r="M2641" s="50" t="str">
        <f t="shared" si="40"/>
        <v>Abaixo do limite</v>
      </c>
    </row>
    <row r="2642" spans="3:13" x14ac:dyDescent="0.25">
      <c r="C2642" s="44">
        <v>0.56399999999999995</v>
      </c>
      <c r="D2642" s="44">
        <v>8516.5499999999993</v>
      </c>
      <c r="K2642" s="44">
        <v>0.64400000000000002</v>
      </c>
      <c r="L2642" s="51">
        <v>14826.73</v>
      </c>
      <c r="M2642" s="50" t="str">
        <f t="shared" si="40"/>
        <v>Abaixo do limite</v>
      </c>
    </row>
    <row r="2643" spans="3:13" x14ac:dyDescent="0.25">
      <c r="C2643" s="45">
        <v>0.67200000000000004</v>
      </c>
      <c r="D2643" s="45">
        <v>16575.419999999998</v>
      </c>
      <c r="K2643" s="45">
        <v>0.65600000000000003</v>
      </c>
      <c r="L2643" s="52">
        <v>14827.16</v>
      </c>
      <c r="M2643" s="50" t="str">
        <f t="shared" si="40"/>
        <v>Abaixo do limite</v>
      </c>
    </row>
    <row r="2644" spans="3:13" x14ac:dyDescent="0.25">
      <c r="C2644" s="44">
        <v>0.57199999999999995</v>
      </c>
      <c r="D2644" s="44">
        <v>12555.22</v>
      </c>
      <c r="K2644" s="44">
        <v>0.61899999999999999</v>
      </c>
      <c r="L2644" s="51">
        <v>14846.72</v>
      </c>
      <c r="M2644" s="50" t="str">
        <f t="shared" si="40"/>
        <v>Abaixo do limite</v>
      </c>
    </row>
    <row r="2645" spans="3:13" x14ac:dyDescent="0.25">
      <c r="C2645" s="45">
        <v>0.71299999999999997</v>
      </c>
      <c r="D2645" s="45">
        <v>23066.12</v>
      </c>
      <c r="K2645" s="44">
        <v>0.68400000000000005</v>
      </c>
      <c r="L2645" s="51">
        <v>14853.01</v>
      </c>
      <c r="M2645" s="50" t="str">
        <f t="shared" si="40"/>
        <v>Abaixo do limite</v>
      </c>
    </row>
    <row r="2646" spans="3:13" x14ac:dyDescent="0.25">
      <c r="C2646" s="44">
        <v>0.63200000000000001</v>
      </c>
      <c r="D2646" s="44">
        <v>20179.349999999999</v>
      </c>
      <c r="K2646" s="45">
        <v>0.66100000000000003</v>
      </c>
      <c r="L2646" s="52">
        <v>14855.69</v>
      </c>
      <c r="M2646" s="50" t="str">
        <f t="shared" si="40"/>
        <v>Abaixo do limite</v>
      </c>
    </row>
    <row r="2647" spans="3:13" x14ac:dyDescent="0.25">
      <c r="C2647" s="45">
        <v>0.60799999999999998</v>
      </c>
      <c r="D2647" s="45">
        <v>12076.64</v>
      </c>
      <c r="K2647" s="44">
        <v>0.54</v>
      </c>
      <c r="L2647" s="51">
        <v>14875.64</v>
      </c>
      <c r="M2647" s="50" t="str">
        <f t="shared" si="40"/>
        <v>Abaixo do limite</v>
      </c>
    </row>
    <row r="2648" spans="3:13" x14ac:dyDescent="0.25">
      <c r="C2648" s="44">
        <v>0.65400000000000003</v>
      </c>
      <c r="D2648" s="44">
        <v>14410.14</v>
      </c>
      <c r="K2648" s="44">
        <v>0.63500000000000001</v>
      </c>
      <c r="L2648" s="51">
        <v>14880.43</v>
      </c>
      <c r="M2648" s="50" t="str">
        <f t="shared" si="40"/>
        <v>Abaixo do limite</v>
      </c>
    </row>
    <row r="2649" spans="3:13" x14ac:dyDescent="0.25">
      <c r="C2649" s="45">
        <v>0.75700000000000001</v>
      </c>
      <c r="D2649" s="45">
        <v>48616.83</v>
      </c>
      <c r="K2649" s="44">
        <v>0.68300000000000005</v>
      </c>
      <c r="L2649" s="51">
        <v>14880.75</v>
      </c>
      <c r="M2649" s="50" t="str">
        <f t="shared" si="40"/>
        <v>Abaixo do limite</v>
      </c>
    </row>
    <row r="2650" spans="3:13" x14ac:dyDescent="0.25">
      <c r="C2650" s="44">
        <v>0.55400000000000005</v>
      </c>
      <c r="D2650" s="44">
        <v>12819.19</v>
      </c>
      <c r="K2650" s="44">
        <v>0.621</v>
      </c>
      <c r="L2650" s="51">
        <v>14893.19</v>
      </c>
      <c r="M2650" s="50" t="str">
        <f t="shared" si="40"/>
        <v>Abaixo do limite</v>
      </c>
    </row>
    <row r="2651" spans="3:13" x14ac:dyDescent="0.25">
      <c r="C2651" s="45">
        <v>0.68600000000000005</v>
      </c>
      <c r="D2651" s="45">
        <v>16515.54</v>
      </c>
      <c r="K2651" s="45">
        <v>0.65900000000000003</v>
      </c>
      <c r="L2651" s="52">
        <v>14897.85</v>
      </c>
      <c r="M2651" s="50" t="str">
        <f t="shared" si="40"/>
        <v>Abaixo do limite</v>
      </c>
    </row>
    <row r="2652" spans="3:13" x14ac:dyDescent="0.25">
      <c r="C2652" s="44">
        <v>0.72799999999999998</v>
      </c>
      <c r="D2652" s="44">
        <v>38086.769999999997</v>
      </c>
      <c r="K2652" s="44">
        <v>0.56000000000000005</v>
      </c>
      <c r="L2652" s="51">
        <v>14899.86</v>
      </c>
      <c r="M2652" s="50" t="str">
        <f t="shared" si="40"/>
        <v>Abaixo do limite</v>
      </c>
    </row>
    <row r="2653" spans="3:13" x14ac:dyDescent="0.25">
      <c r="C2653" s="45">
        <v>0.70799999999999996</v>
      </c>
      <c r="D2653" s="45">
        <v>60342.82</v>
      </c>
      <c r="K2653" s="44">
        <v>0.71099999999999997</v>
      </c>
      <c r="L2653" s="51">
        <v>14907.58</v>
      </c>
      <c r="M2653" s="50" t="str">
        <f t="shared" si="40"/>
        <v>Abaixo do limite</v>
      </c>
    </row>
    <row r="2654" spans="3:13" x14ac:dyDescent="0.25">
      <c r="C2654" s="44">
        <v>0.70199999999999996</v>
      </c>
      <c r="D2654" s="44">
        <v>26852.36</v>
      </c>
      <c r="K2654" s="44">
        <v>0.69799999999999995</v>
      </c>
      <c r="L2654" s="51">
        <v>14909.49</v>
      </c>
      <c r="M2654" s="50" t="str">
        <f t="shared" si="40"/>
        <v>Abaixo do limite</v>
      </c>
    </row>
    <row r="2655" spans="3:13" x14ac:dyDescent="0.25">
      <c r="C2655" s="45">
        <v>0.69799999999999995</v>
      </c>
      <c r="D2655" s="45">
        <v>27160.9</v>
      </c>
      <c r="K2655" s="45">
        <v>0.65300000000000002</v>
      </c>
      <c r="L2655" s="52">
        <v>14916.61</v>
      </c>
      <c r="M2655" s="50" t="str">
        <f t="shared" ref="M2655:M2718" si="41">IF(L2655&lt;$L$29,"Abaixo do limite","")</f>
        <v>Abaixo do limite</v>
      </c>
    </row>
    <row r="2656" spans="3:13" x14ac:dyDescent="0.25">
      <c r="C2656" s="44">
        <v>0.69199999999999995</v>
      </c>
      <c r="D2656" s="44">
        <v>24329.52</v>
      </c>
      <c r="K2656" s="45">
        <v>0.63600000000000001</v>
      </c>
      <c r="L2656" s="52">
        <v>14922.88</v>
      </c>
      <c r="M2656" s="50" t="str">
        <f t="shared" si="41"/>
        <v>Abaixo do limite</v>
      </c>
    </row>
    <row r="2657" spans="3:13" x14ac:dyDescent="0.25">
      <c r="C2657" s="45">
        <v>0.66400000000000003</v>
      </c>
      <c r="D2657" s="45">
        <v>49335.44</v>
      </c>
      <c r="K2657" s="44">
        <v>0.61499999999999999</v>
      </c>
      <c r="L2657" s="51">
        <v>14941.95</v>
      </c>
      <c r="M2657" s="50" t="str">
        <f t="shared" si="41"/>
        <v>Abaixo do limite</v>
      </c>
    </row>
    <row r="2658" spans="3:13" x14ac:dyDescent="0.25">
      <c r="C2658" s="44">
        <v>0.52900000000000003</v>
      </c>
      <c r="D2658" s="44">
        <v>11758.83</v>
      </c>
      <c r="K2658" s="44">
        <v>0.67300000000000004</v>
      </c>
      <c r="L2658" s="51">
        <v>14953.82</v>
      </c>
      <c r="M2658" s="50" t="str">
        <f t="shared" si="41"/>
        <v>Abaixo do limite</v>
      </c>
    </row>
    <row r="2659" spans="3:13" x14ac:dyDescent="0.25">
      <c r="C2659" s="45">
        <v>0.72</v>
      </c>
      <c r="D2659" s="45">
        <v>25206.39</v>
      </c>
      <c r="K2659" s="44">
        <v>0.622</v>
      </c>
      <c r="L2659" s="51">
        <v>14958</v>
      </c>
      <c r="M2659" s="50" t="str">
        <f t="shared" si="41"/>
        <v>Abaixo do limite</v>
      </c>
    </row>
    <row r="2660" spans="3:13" x14ac:dyDescent="0.25">
      <c r="C2660" s="44">
        <v>0.56200000000000006</v>
      </c>
      <c r="D2660" s="44">
        <v>7353.15</v>
      </c>
      <c r="K2660" s="45">
        <v>0.63500000000000001</v>
      </c>
      <c r="L2660" s="52">
        <v>14958.44</v>
      </c>
      <c r="M2660" s="50" t="str">
        <f t="shared" si="41"/>
        <v>Abaixo do limite</v>
      </c>
    </row>
    <row r="2661" spans="3:13" x14ac:dyDescent="0.25">
      <c r="C2661" s="45">
        <v>0.73299999999999998</v>
      </c>
      <c r="D2661" s="45">
        <v>18648.46</v>
      </c>
      <c r="K2661" s="44">
        <v>0.53800000000000003</v>
      </c>
      <c r="L2661" s="51">
        <v>14973.06</v>
      </c>
      <c r="M2661" s="50" t="str">
        <f t="shared" si="41"/>
        <v>Abaixo do limite</v>
      </c>
    </row>
    <row r="2662" spans="3:13" x14ac:dyDescent="0.25">
      <c r="C2662" s="44">
        <v>0.747</v>
      </c>
      <c r="D2662" s="44">
        <v>37195.29</v>
      </c>
      <c r="K2662" s="44">
        <v>0.67900000000000005</v>
      </c>
      <c r="L2662" s="51">
        <v>14980.96</v>
      </c>
      <c r="M2662" s="50" t="str">
        <f t="shared" si="41"/>
        <v>Abaixo do limite</v>
      </c>
    </row>
    <row r="2663" spans="3:13" x14ac:dyDescent="0.25">
      <c r="C2663" s="45">
        <v>0.56299999999999994</v>
      </c>
      <c r="D2663" s="45">
        <v>9822.93</v>
      </c>
      <c r="K2663" s="45">
        <v>0.624</v>
      </c>
      <c r="L2663" s="52">
        <v>14981.84</v>
      </c>
      <c r="M2663" s="50" t="str">
        <f t="shared" si="41"/>
        <v>Abaixo do limite</v>
      </c>
    </row>
    <row r="2664" spans="3:13" x14ac:dyDescent="0.25">
      <c r="C2664" s="44">
        <v>0.67200000000000004</v>
      </c>
      <c r="D2664" s="44">
        <v>17817.689999999999</v>
      </c>
      <c r="K2664" s="45">
        <v>0.69199999999999995</v>
      </c>
      <c r="L2664" s="52">
        <v>14992.68</v>
      </c>
      <c r="M2664" s="50" t="str">
        <f t="shared" si="41"/>
        <v>Abaixo do limite</v>
      </c>
    </row>
    <row r="2665" spans="3:13" x14ac:dyDescent="0.25">
      <c r="C2665" s="45">
        <v>0.73399999999999999</v>
      </c>
      <c r="D2665" s="45">
        <v>19827.75</v>
      </c>
      <c r="K2665" s="45">
        <v>0.58599999999999997</v>
      </c>
      <c r="L2665" s="52">
        <v>14992.88</v>
      </c>
      <c r="M2665" s="50" t="str">
        <f t="shared" si="41"/>
        <v>Abaixo do limite</v>
      </c>
    </row>
    <row r="2666" spans="3:13" x14ac:dyDescent="0.25">
      <c r="C2666" s="44">
        <v>0.68600000000000005</v>
      </c>
      <c r="D2666" s="44">
        <v>15994.61</v>
      </c>
      <c r="K2666" s="45">
        <v>0.68200000000000005</v>
      </c>
      <c r="L2666" s="52">
        <v>14996.48</v>
      </c>
      <c r="M2666" s="50" t="str">
        <f t="shared" si="41"/>
        <v>Abaixo do limite</v>
      </c>
    </row>
    <row r="2667" spans="3:13" x14ac:dyDescent="0.25">
      <c r="C2667" s="45">
        <v>0.63200000000000001</v>
      </c>
      <c r="D2667" s="45">
        <v>15414.13</v>
      </c>
      <c r="K2667" s="45">
        <v>0.65600000000000003</v>
      </c>
      <c r="L2667" s="52">
        <v>15006.45</v>
      </c>
      <c r="M2667" s="50" t="str">
        <f t="shared" si="41"/>
        <v>Abaixo do limite</v>
      </c>
    </row>
    <row r="2668" spans="3:13" x14ac:dyDescent="0.25">
      <c r="C2668" s="44">
        <v>0.55500000000000005</v>
      </c>
      <c r="D2668" s="44">
        <v>10784.91</v>
      </c>
      <c r="K2668" s="44">
        <v>0.65900000000000003</v>
      </c>
      <c r="L2668" s="51">
        <v>15013.2</v>
      </c>
      <c r="M2668" s="50" t="str">
        <f t="shared" si="41"/>
        <v>Abaixo do limite</v>
      </c>
    </row>
    <row r="2669" spans="3:13" x14ac:dyDescent="0.25">
      <c r="C2669" s="45">
        <v>0.54800000000000004</v>
      </c>
      <c r="D2669" s="45">
        <v>9471.91</v>
      </c>
      <c r="K2669" s="44">
        <v>0.69599999999999995</v>
      </c>
      <c r="L2669" s="51">
        <v>15019.6</v>
      </c>
      <c r="M2669" s="50" t="str">
        <f t="shared" si="41"/>
        <v>Abaixo do limite</v>
      </c>
    </row>
    <row r="2670" spans="3:13" x14ac:dyDescent="0.25">
      <c r="C2670" s="44">
        <v>0.76900000000000002</v>
      </c>
      <c r="D2670" s="44">
        <v>32934.5</v>
      </c>
      <c r="K2670" s="45">
        <v>0.66900000000000004</v>
      </c>
      <c r="L2670" s="52">
        <v>15027.25</v>
      </c>
      <c r="M2670" s="50" t="str">
        <f t="shared" si="41"/>
        <v>Abaixo do limite</v>
      </c>
    </row>
    <row r="2671" spans="3:13" x14ac:dyDescent="0.25">
      <c r="C2671" s="45">
        <v>0.58399999999999996</v>
      </c>
      <c r="D2671" s="45">
        <v>16119.75</v>
      </c>
      <c r="K2671" s="45">
        <v>0.60199999999999998</v>
      </c>
      <c r="L2671" s="52">
        <v>15029.76</v>
      </c>
      <c r="M2671" s="50" t="str">
        <f t="shared" si="41"/>
        <v>Abaixo do limite</v>
      </c>
    </row>
    <row r="2672" spans="3:13" x14ac:dyDescent="0.25">
      <c r="C2672" s="44">
        <v>0.68100000000000005</v>
      </c>
      <c r="D2672" s="44">
        <v>19464.150000000001</v>
      </c>
      <c r="K2672" s="44">
        <v>0.71099999999999997</v>
      </c>
      <c r="L2672" s="51">
        <v>15053.81</v>
      </c>
      <c r="M2672" s="50" t="str">
        <f t="shared" si="41"/>
        <v>Abaixo do limite</v>
      </c>
    </row>
    <row r="2673" spans="3:13" x14ac:dyDescent="0.25">
      <c r="C2673" s="45">
        <v>0.67900000000000005</v>
      </c>
      <c r="D2673" s="45">
        <v>25862.16</v>
      </c>
      <c r="K2673" s="45">
        <v>0.67</v>
      </c>
      <c r="L2673" s="52">
        <v>15055.48</v>
      </c>
      <c r="M2673" s="50" t="str">
        <f t="shared" si="41"/>
        <v>Abaixo do limite</v>
      </c>
    </row>
    <row r="2674" spans="3:13" x14ac:dyDescent="0.25">
      <c r="C2674" s="44">
        <v>0.70099999999999996</v>
      </c>
      <c r="D2674" s="44">
        <v>15660.15</v>
      </c>
      <c r="K2674" s="45">
        <v>0.52400000000000002</v>
      </c>
      <c r="L2674" s="52">
        <v>15059.38</v>
      </c>
      <c r="M2674" s="50" t="str">
        <f t="shared" si="41"/>
        <v>Abaixo do limite</v>
      </c>
    </row>
    <row r="2675" spans="3:13" x14ac:dyDescent="0.25">
      <c r="C2675" s="45">
        <v>0.58099999999999996</v>
      </c>
      <c r="D2675" s="45">
        <v>13700.76</v>
      </c>
      <c r="K2675" s="45">
        <v>0.65600000000000003</v>
      </c>
      <c r="L2675" s="52">
        <v>15062.91</v>
      </c>
      <c r="M2675" s="50" t="str">
        <f t="shared" si="41"/>
        <v>Abaixo do limite</v>
      </c>
    </row>
    <row r="2676" spans="3:13" x14ac:dyDescent="0.25">
      <c r="C2676" s="44">
        <v>0.73399999999999999</v>
      </c>
      <c r="D2676" s="44">
        <v>32050.02</v>
      </c>
      <c r="K2676" s="45">
        <v>0.72399999999999998</v>
      </c>
      <c r="L2676" s="52">
        <v>15079.68</v>
      </c>
      <c r="M2676" s="50" t="str">
        <f t="shared" si="41"/>
        <v>Abaixo do limite</v>
      </c>
    </row>
    <row r="2677" spans="3:13" x14ac:dyDescent="0.25">
      <c r="C2677" s="45">
        <v>0.63300000000000001</v>
      </c>
      <c r="D2677" s="45">
        <v>14798.63</v>
      </c>
      <c r="K2677" s="45">
        <v>0.66</v>
      </c>
      <c r="L2677" s="52">
        <v>15081.64</v>
      </c>
      <c r="M2677" s="50" t="str">
        <f t="shared" si="41"/>
        <v>Abaixo do limite</v>
      </c>
    </row>
    <row r="2678" spans="3:13" x14ac:dyDescent="0.25">
      <c r="C2678" s="44">
        <v>0.63600000000000001</v>
      </c>
      <c r="D2678" s="44">
        <v>8039.36</v>
      </c>
      <c r="K2678" s="44">
        <v>0.69499999999999995</v>
      </c>
      <c r="L2678" s="51">
        <v>15085.67</v>
      </c>
      <c r="M2678" s="50" t="str">
        <f t="shared" si="41"/>
        <v>Abaixo do limite</v>
      </c>
    </row>
    <row r="2679" spans="3:13" x14ac:dyDescent="0.25">
      <c r="C2679" s="45">
        <v>0.54300000000000004</v>
      </c>
      <c r="D2679" s="45">
        <v>7009.77</v>
      </c>
      <c r="K2679" s="45">
        <v>0.67500000000000004</v>
      </c>
      <c r="L2679" s="52">
        <v>15099.51</v>
      </c>
      <c r="M2679" s="50" t="str">
        <f t="shared" si="41"/>
        <v>Abaixo do limite</v>
      </c>
    </row>
    <row r="2680" spans="3:13" x14ac:dyDescent="0.25">
      <c r="C2680" s="44">
        <v>0.627</v>
      </c>
      <c r="D2680" s="44">
        <v>8805.83</v>
      </c>
      <c r="K2680" s="44">
        <v>0.66900000000000004</v>
      </c>
      <c r="L2680" s="51">
        <v>15107.21</v>
      </c>
      <c r="M2680" s="50" t="str">
        <f t="shared" si="41"/>
        <v>Abaixo do limite</v>
      </c>
    </row>
    <row r="2681" spans="3:13" x14ac:dyDescent="0.25">
      <c r="C2681" s="45">
        <v>0.72199999999999998</v>
      </c>
      <c r="D2681" s="45">
        <v>20549.25</v>
      </c>
      <c r="K2681" s="44">
        <v>0.69899999999999995</v>
      </c>
      <c r="L2681" s="51">
        <v>15114.47</v>
      </c>
      <c r="M2681" s="50" t="str">
        <f t="shared" si="41"/>
        <v>Abaixo do limite</v>
      </c>
    </row>
    <row r="2682" spans="3:13" x14ac:dyDescent="0.25">
      <c r="C2682" s="44">
        <v>0.55600000000000005</v>
      </c>
      <c r="D2682" s="44">
        <v>12068.24</v>
      </c>
      <c r="K2682" s="45">
        <v>0.71699999999999997</v>
      </c>
      <c r="L2682" s="52">
        <v>15119.42</v>
      </c>
      <c r="M2682" s="50" t="str">
        <f t="shared" si="41"/>
        <v>Abaixo do limite</v>
      </c>
    </row>
    <row r="2683" spans="3:13" x14ac:dyDescent="0.25">
      <c r="C2683" s="45">
        <v>0.7</v>
      </c>
      <c r="D2683" s="45">
        <v>15646.31</v>
      </c>
      <c r="K2683" s="45">
        <v>0.64500000000000002</v>
      </c>
      <c r="L2683" s="52">
        <v>15120.74</v>
      </c>
      <c r="M2683" s="50" t="str">
        <f t="shared" si="41"/>
        <v>Abaixo do limite</v>
      </c>
    </row>
    <row r="2684" spans="3:13" x14ac:dyDescent="0.25">
      <c r="C2684" s="44">
        <v>0.68600000000000005</v>
      </c>
      <c r="D2684" s="44">
        <v>30185.78</v>
      </c>
      <c r="K2684" s="44">
        <v>0.66800000000000004</v>
      </c>
      <c r="L2684" s="51">
        <v>15122.79</v>
      </c>
      <c r="M2684" s="50" t="str">
        <f t="shared" si="41"/>
        <v>Abaixo do limite</v>
      </c>
    </row>
    <row r="2685" spans="3:13" x14ac:dyDescent="0.25">
      <c r="C2685" s="45">
        <v>0.76</v>
      </c>
      <c r="D2685" s="45">
        <v>31113.68</v>
      </c>
      <c r="K2685" s="45">
        <v>0.65</v>
      </c>
      <c r="L2685" s="52">
        <v>15123.8</v>
      </c>
      <c r="M2685" s="50" t="str">
        <f t="shared" si="41"/>
        <v>Abaixo do limite</v>
      </c>
    </row>
    <row r="2686" spans="3:13" x14ac:dyDescent="0.25">
      <c r="C2686" s="44">
        <v>0.66800000000000004</v>
      </c>
      <c r="D2686" s="44">
        <v>17775.240000000002</v>
      </c>
      <c r="K2686" s="45">
        <v>0.67</v>
      </c>
      <c r="L2686" s="52">
        <v>15128.8</v>
      </c>
      <c r="M2686" s="50" t="str">
        <f t="shared" si="41"/>
        <v>Abaixo do limite</v>
      </c>
    </row>
    <row r="2687" spans="3:13" x14ac:dyDescent="0.25">
      <c r="C2687" s="45">
        <v>0.77800000000000002</v>
      </c>
      <c r="D2687" s="45">
        <v>50824.57</v>
      </c>
      <c r="K2687" s="45">
        <v>0.69499999999999995</v>
      </c>
      <c r="L2687" s="52">
        <v>15132.64</v>
      </c>
      <c r="M2687" s="50" t="str">
        <f t="shared" si="41"/>
        <v>Abaixo do limite</v>
      </c>
    </row>
    <row r="2688" spans="3:13" x14ac:dyDescent="0.25">
      <c r="C2688" s="44">
        <v>0.57099999999999995</v>
      </c>
      <c r="D2688" s="44">
        <v>8003.47</v>
      </c>
      <c r="K2688" s="45">
        <v>0.69799999999999995</v>
      </c>
      <c r="L2688" s="52">
        <v>15139.67</v>
      </c>
      <c r="M2688" s="50" t="str">
        <f t="shared" si="41"/>
        <v>Abaixo do limite</v>
      </c>
    </row>
    <row r="2689" spans="3:13" x14ac:dyDescent="0.25">
      <c r="C2689" s="45">
        <v>0.74099999999999999</v>
      </c>
      <c r="D2689" s="45">
        <v>26112.59</v>
      </c>
      <c r="K2689" s="45">
        <v>0.64700000000000002</v>
      </c>
      <c r="L2689" s="52">
        <v>15139.76</v>
      </c>
      <c r="M2689" s="50" t="str">
        <f t="shared" si="41"/>
        <v>Abaixo do limite</v>
      </c>
    </row>
    <row r="2690" spans="3:13" x14ac:dyDescent="0.25">
      <c r="C2690" s="44">
        <v>0.58099999999999996</v>
      </c>
      <c r="D2690" s="44">
        <v>9024.69</v>
      </c>
      <c r="K2690" s="44">
        <v>0.70799999999999996</v>
      </c>
      <c r="L2690" s="51">
        <v>15145.44</v>
      </c>
      <c r="M2690" s="50" t="str">
        <f t="shared" si="41"/>
        <v>Abaixo do limite</v>
      </c>
    </row>
    <row r="2691" spans="3:13" x14ac:dyDescent="0.25">
      <c r="C2691" s="45">
        <v>0.67700000000000005</v>
      </c>
      <c r="D2691" s="45">
        <v>21922.81</v>
      </c>
      <c r="K2691" s="45">
        <v>0.64500000000000002</v>
      </c>
      <c r="L2691" s="52">
        <v>15151.67</v>
      </c>
      <c r="M2691" s="50" t="str">
        <f t="shared" si="41"/>
        <v>Abaixo do limite</v>
      </c>
    </row>
    <row r="2692" spans="3:13" x14ac:dyDescent="0.25">
      <c r="C2692" s="44">
        <v>0.54</v>
      </c>
      <c r="D2692" s="44">
        <v>8703.91</v>
      </c>
      <c r="K2692" s="44">
        <v>0.63300000000000001</v>
      </c>
      <c r="L2692" s="51">
        <v>15152.5</v>
      </c>
      <c r="M2692" s="50" t="str">
        <f t="shared" si="41"/>
        <v>Abaixo do limite</v>
      </c>
    </row>
    <row r="2693" spans="3:13" x14ac:dyDescent="0.25">
      <c r="C2693" s="45">
        <v>0.747</v>
      </c>
      <c r="D2693" s="45">
        <v>34909.53</v>
      </c>
      <c r="K2693" s="45">
        <v>0.73899999999999999</v>
      </c>
      <c r="L2693" s="52">
        <v>15153.52</v>
      </c>
      <c r="M2693" s="50" t="str">
        <f t="shared" si="41"/>
        <v>Abaixo do limite</v>
      </c>
    </row>
    <row r="2694" spans="3:13" x14ac:dyDescent="0.25">
      <c r="C2694" s="44">
        <v>0.65100000000000002</v>
      </c>
      <c r="D2694" s="44">
        <v>14288.79</v>
      </c>
      <c r="K2694" s="45">
        <v>0.55600000000000005</v>
      </c>
      <c r="L2694" s="52">
        <v>15157.55</v>
      </c>
      <c r="M2694" s="50" t="str">
        <f t="shared" si="41"/>
        <v>Abaixo do limite</v>
      </c>
    </row>
    <row r="2695" spans="3:13" x14ac:dyDescent="0.25">
      <c r="C2695" s="45">
        <v>0.7</v>
      </c>
      <c r="D2695" s="45">
        <v>28897.39</v>
      </c>
      <c r="K2695" s="44">
        <v>0.63200000000000001</v>
      </c>
      <c r="L2695" s="51">
        <v>15161.18</v>
      </c>
      <c r="M2695" s="50" t="str">
        <f t="shared" si="41"/>
        <v>Abaixo do limite</v>
      </c>
    </row>
    <row r="2696" spans="3:13" x14ac:dyDescent="0.25">
      <c r="C2696" s="44">
        <v>0.55900000000000005</v>
      </c>
      <c r="D2696" s="44">
        <v>9874.8700000000008</v>
      </c>
      <c r="K2696" s="44">
        <v>0.65800000000000003</v>
      </c>
      <c r="L2696" s="51">
        <v>15168.18</v>
      </c>
      <c r="M2696" s="50" t="str">
        <f t="shared" si="41"/>
        <v>Abaixo do limite</v>
      </c>
    </row>
    <row r="2697" spans="3:13" x14ac:dyDescent="0.25">
      <c r="C2697" s="45">
        <v>0.72</v>
      </c>
      <c r="D2697" s="45">
        <v>33333.800000000003</v>
      </c>
      <c r="K2697" s="44">
        <v>0.62</v>
      </c>
      <c r="L2697" s="51">
        <v>15177.12</v>
      </c>
      <c r="M2697" s="50" t="str">
        <f t="shared" si="41"/>
        <v>Abaixo do limite</v>
      </c>
    </row>
    <row r="2698" spans="3:13" x14ac:dyDescent="0.25">
      <c r="C2698" s="44">
        <v>0.63300000000000001</v>
      </c>
      <c r="D2698" s="44">
        <v>16415.52</v>
      </c>
      <c r="K2698" s="45">
        <v>0.57599999999999996</v>
      </c>
      <c r="L2698" s="52">
        <v>15177.69</v>
      </c>
      <c r="M2698" s="50" t="str">
        <f t="shared" si="41"/>
        <v>Abaixo do limite</v>
      </c>
    </row>
    <row r="2699" spans="3:13" x14ac:dyDescent="0.25">
      <c r="C2699" s="45">
        <v>0.53600000000000003</v>
      </c>
      <c r="D2699" s="45">
        <v>6921.29</v>
      </c>
      <c r="K2699" s="44">
        <v>0.68200000000000005</v>
      </c>
      <c r="L2699" s="51">
        <v>15180.46</v>
      </c>
      <c r="M2699" s="50" t="str">
        <f t="shared" si="41"/>
        <v>Abaixo do limite</v>
      </c>
    </row>
    <row r="2700" spans="3:13" x14ac:dyDescent="0.25">
      <c r="C2700" s="44">
        <v>0.751</v>
      </c>
      <c r="D2700" s="44">
        <v>33982.44</v>
      </c>
      <c r="K2700" s="44">
        <v>0.68200000000000005</v>
      </c>
      <c r="L2700" s="51">
        <v>15182.19</v>
      </c>
      <c r="M2700" s="50" t="str">
        <f t="shared" si="41"/>
        <v>Abaixo do limite</v>
      </c>
    </row>
    <row r="2701" spans="3:13" x14ac:dyDescent="0.25">
      <c r="C2701" s="45">
        <v>0.56999999999999995</v>
      </c>
      <c r="D2701" s="45">
        <v>7949.56</v>
      </c>
      <c r="K2701" s="44">
        <v>0.66600000000000004</v>
      </c>
      <c r="L2701" s="51">
        <v>15184.91</v>
      </c>
      <c r="M2701" s="50" t="str">
        <f t="shared" si="41"/>
        <v>Abaixo do limite</v>
      </c>
    </row>
    <row r="2702" spans="3:13" x14ac:dyDescent="0.25">
      <c r="C2702" s="44">
        <v>0.66400000000000003</v>
      </c>
      <c r="D2702" s="44">
        <v>23400.79</v>
      </c>
      <c r="K2702" s="45">
        <v>0.71099999999999997</v>
      </c>
      <c r="L2702" s="52">
        <v>15185.41</v>
      </c>
      <c r="M2702" s="50" t="str">
        <f t="shared" si="41"/>
        <v>Abaixo do limite</v>
      </c>
    </row>
    <row r="2703" spans="3:13" x14ac:dyDescent="0.25">
      <c r="C2703" s="45">
        <v>0.80500000000000005</v>
      </c>
      <c r="D2703" s="45">
        <v>49985.39</v>
      </c>
      <c r="K2703" s="44">
        <v>0.64400000000000002</v>
      </c>
      <c r="L2703" s="51">
        <v>15196.89</v>
      </c>
      <c r="M2703" s="50" t="str">
        <f t="shared" si="41"/>
        <v>Abaixo do limite</v>
      </c>
    </row>
    <row r="2704" spans="3:13" x14ac:dyDescent="0.25">
      <c r="C2704" s="44">
        <v>0.71599999999999997</v>
      </c>
      <c r="D2704" s="44">
        <v>34034.92</v>
      </c>
      <c r="K2704" s="45">
        <v>0.66200000000000003</v>
      </c>
      <c r="L2704" s="52">
        <v>15200.55</v>
      </c>
      <c r="M2704" s="50" t="str">
        <f t="shared" si="41"/>
        <v>Abaixo do limite</v>
      </c>
    </row>
    <row r="2705" spans="3:13" x14ac:dyDescent="0.25">
      <c r="C2705" s="45">
        <v>0.57199999999999995</v>
      </c>
      <c r="D2705" s="45">
        <v>10912.06</v>
      </c>
      <c r="K2705" s="44">
        <v>0.65700000000000003</v>
      </c>
      <c r="L2705" s="51">
        <v>15202.14</v>
      </c>
      <c r="M2705" s="50" t="str">
        <f t="shared" si="41"/>
        <v>Abaixo do limite</v>
      </c>
    </row>
    <row r="2706" spans="3:13" x14ac:dyDescent="0.25">
      <c r="C2706" s="44">
        <v>0.621</v>
      </c>
      <c r="D2706" s="44">
        <v>12047.45</v>
      </c>
      <c r="K2706" s="44">
        <v>0.63900000000000001</v>
      </c>
      <c r="L2706" s="51">
        <v>15207.34</v>
      </c>
      <c r="M2706" s="50" t="str">
        <f t="shared" si="41"/>
        <v>Abaixo do limite</v>
      </c>
    </row>
    <row r="2707" spans="3:13" x14ac:dyDescent="0.25">
      <c r="C2707" s="45">
        <v>0.53600000000000003</v>
      </c>
      <c r="D2707" s="45">
        <v>14721.17</v>
      </c>
      <c r="K2707" s="44">
        <v>0.63600000000000001</v>
      </c>
      <c r="L2707" s="51">
        <v>15208.07</v>
      </c>
      <c r="M2707" s="50" t="str">
        <f t="shared" si="41"/>
        <v>Abaixo do limite</v>
      </c>
    </row>
    <row r="2708" spans="3:13" x14ac:dyDescent="0.25">
      <c r="C2708" s="44">
        <v>0.70499999999999996</v>
      </c>
      <c r="D2708" s="44">
        <v>30866.53</v>
      </c>
      <c r="K2708" s="44">
        <v>0.71</v>
      </c>
      <c r="L2708" s="51">
        <v>15209.57</v>
      </c>
      <c r="M2708" s="50" t="str">
        <f t="shared" si="41"/>
        <v>Abaixo do limite</v>
      </c>
    </row>
    <row r="2709" spans="3:13" x14ac:dyDescent="0.25">
      <c r="C2709" s="45">
        <v>0.67600000000000005</v>
      </c>
      <c r="D2709" s="45">
        <v>24011.279999999999</v>
      </c>
      <c r="K2709" s="44">
        <v>0.64500000000000002</v>
      </c>
      <c r="L2709" s="51">
        <v>15212.71</v>
      </c>
      <c r="M2709" s="50" t="str">
        <f t="shared" si="41"/>
        <v>Abaixo do limite</v>
      </c>
    </row>
    <row r="2710" spans="3:13" x14ac:dyDescent="0.25">
      <c r="C2710" s="44">
        <v>0.52500000000000002</v>
      </c>
      <c r="D2710" s="44">
        <v>13216.04</v>
      </c>
      <c r="K2710" s="45">
        <v>0.72</v>
      </c>
      <c r="L2710" s="52">
        <v>15213.5</v>
      </c>
      <c r="M2710" s="50" t="str">
        <f t="shared" si="41"/>
        <v>Abaixo do limite</v>
      </c>
    </row>
    <row r="2711" spans="3:13" x14ac:dyDescent="0.25">
      <c r="C2711" s="45">
        <v>0.64800000000000002</v>
      </c>
      <c r="D2711" s="45">
        <v>9047.41</v>
      </c>
      <c r="K2711" s="44">
        <v>0.57999999999999996</v>
      </c>
      <c r="L2711" s="51">
        <v>15213.66</v>
      </c>
      <c r="M2711" s="50" t="str">
        <f t="shared" si="41"/>
        <v>Abaixo do limite</v>
      </c>
    </row>
    <row r="2712" spans="3:13" x14ac:dyDescent="0.25">
      <c r="C2712" s="44">
        <v>0.68700000000000006</v>
      </c>
      <c r="D2712" s="44">
        <v>47793.42</v>
      </c>
      <c r="K2712" s="45">
        <v>0.57599999999999996</v>
      </c>
      <c r="L2712" s="52">
        <v>15214.32</v>
      </c>
      <c r="M2712" s="50" t="str">
        <f t="shared" si="41"/>
        <v>Abaixo do limite</v>
      </c>
    </row>
    <row r="2713" spans="3:13" x14ac:dyDescent="0.25">
      <c r="C2713" s="45">
        <v>0.68300000000000005</v>
      </c>
      <c r="D2713" s="45">
        <v>34726.83</v>
      </c>
      <c r="K2713" s="44">
        <v>0.66900000000000004</v>
      </c>
      <c r="L2713" s="51">
        <v>15222.64</v>
      </c>
      <c r="M2713" s="50" t="str">
        <f t="shared" si="41"/>
        <v>Abaixo do limite</v>
      </c>
    </row>
    <row r="2714" spans="3:13" x14ac:dyDescent="0.25">
      <c r="C2714" s="44">
        <v>0.73599999999999999</v>
      </c>
      <c r="D2714" s="44">
        <v>17039.509999999998</v>
      </c>
      <c r="K2714" s="45">
        <v>0.64900000000000002</v>
      </c>
      <c r="L2714" s="52">
        <v>15224.05</v>
      </c>
      <c r="M2714" s="50" t="str">
        <f t="shared" si="41"/>
        <v>Abaixo do limite</v>
      </c>
    </row>
    <row r="2715" spans="3:13" x14ac:dyDescent="0.25">
      <c r="C2715" s="45">
        <v>0.78500000000000003</v>
      </c>
      <c r="D2715" s="45">
        <v>41068.959999999999</v>
      </c>
      <c r="K2715" s="44">
        <v>0.54200000000000004</v>
      </c>
      <c r="L2715" s="51">
        <v>15242.76</v>
      </c>
      <c r="M2715" s="50" t="str">
        <f t="shared" si="41"/>
        <v>Abaixo do limite</v>
      </c>
    </row>
    <row r="2716" spans="3:13" x14ac:dyDescent="0.25">
      <c r="C2716" s="44">
        <v>0.58099999999999996</v>
      </c>
      <c r="D2716" s="44">
        <v>9730.56</v>
      </c>
      <c r="K2716" s="44">
        <v>0.70899999999999996</v>
      </c>
      <c r="L2716" s="51">
        <v>15248.92</v>
      </c>
      <c r="M2716" s="50" t="str">
        <f t="shared" si="41"/>
        <v>Abaixo do limite</v>
      </c>
    </row>
    <row r="2717" spans="3:13" x14ac:dyDescent="0.25">
      <c r="C2717" s="45">
        <v>0.71099999999999997</v>
      </c>
      <c r="D2717" s="45">
        <v>38442.959999999999</v>
      </c>
      <c r="K2717" s="45">
        <v>0.61199999999999999</v>
      </c>
      <c r="L2717" s="52">
        <v>15258</v>
      </c>
      <c r="M2717" s="50" t="str">
        <f t="shared" si="41"/>
        <v>Abaixo do limite</v>
      </c>
    </row>
    <row r="2718" spans="3:13" x14ac:dyDescent="0.25">
      <c r="C2718" s="44">
        <v>0.61799999999999999</v>
      </c>
      <c r="D2718" s="44">
        <v>9164.48</v>
      </c>
      <c r="K2718" s="45">
        <v>0.58399999999999996</v>
      </c>
      <c r="L2718" s="52">
        <v>15266.51</v>
      </c>
      <c r="M2718" s="50" t="str">
        <f t="shared" si="41"/>
        <v>Abaixo do limite</v>
      </c>
    </row>
    <row r="2719" spans="3:13" x14ac:dyDescent="0.25">
      <c r="C2719" s="45">
        <v>0.53400000000000003</v>
      </c>
      <c r="D2719" s="45">
        <v>7315.95</v>
      </c>
      <c r="K2719" s="44">
        <v>0.63400000000000001</v>
      </c>
      <c r="L2719" s="51">
        <v>15274.21</v>
      </c>
      <c r="M2719" s="50" t="str">
        <f t="shared" ref="M2719:M2782" si="42">IF(L2719&lt;$L$29,"Abaixo do limite","")</f>
        <v>Abaixo do limite</v>
      </c>
    </row>
    <row r="2720" spans="3:13" x14ac:dyDescent="0.25">
      <c r="C2720" s="44">
        <v>0.64800000000000002</v>
      </c>
      <c r="D2720" s="44">
        <v>28969.61</v>
      </c>
      <c r="K2720" s="44">
        <v>0.65600000000000003</v>
      </c>
      <c r="L2720" s="51">
        <v>15274.88</v>
      </c>
      <c r="M2720" s="50" t="str">
        <f t="shared" si="42"/>
        <v>Abaixo do limite</v>
      </c>
    </row>
    <row r="2721" spans="3:13" x14ac:dyDescent="0.25">
      <c r="C2721" s="45">
        <v>0.753</v>
      </c>
      <c r="D2721" s="45">
        <v>37138.53</v>
      </c>
      <c r="K2721" s="45">
        <v>0.71299999999999997</v>
      </c>
      <c r="L2721" s="52">
        <v>15282.37</v>
      </c>
      <c r="M2721" s="50" t="str">
        <f t="shared" si="42"/>
        <v>Abaixo do limite</v>
      </c>
    </row>
    <row r="2722" spans="3:13" x14ac:dyDescent="0.25">
      <c r="C2722" s="44">
        <v>0.52700000000000002</v>
      </c>
      <c r="D2722" s="44">
        <v>10476.780000000001</v>
      </c>
      <c r="K2722" s="45">
        <v>0.60299999999999998</v>
      </c>
      <c r="L2722" s="52">
        <v>15293.33</v>
      </c>
      <c r="M2722" s="50" t="str">
        <f t="shared" si="42"/>
        <v>Abaixo do limite</v>
      </c>
    </row>
    <row r="2723" spans="3:13" x14ac:dyDescent="0.25">
      <c r="C2723" s="45">
        <v>0.67500000000000004</v>
      </c>
      <c r="D2723" s="45">
        <v>15317.5</v>
      </c>
      <c r="K2723" s="45">
        <v>0.69</v>
      </c>
      <c r="L2723" s="52">
        <v>15299.82</v>
      </c>
      <c r="M2723" s="50" t="str">
        <f t="shared" si="42"/>
        <v>Abaixo do limite</v>
      </c>
    </row>
    <row r="2724" spans="3:13" x14ac:dyDescent="0.25">
      <c r="C2724" s="44">
        <v>0.68899999999999995</v>
      </c>
      <c r="D2724" s="44">
        <v>34662.25</v>
      </c>
      <c r="K2724" s="44">
        <v>0.69099999999999995</v>
      </c>
      <c r="L2724" s="51">
        <v>15304.53</v>
      </c>
      <c r="M2724" s="50" t="str">
        <f t="shared" si="42"/>
        <v>Abaixo do limite</v>
      </c>
    </row>
    <row r="2725" spans="3:13" x14ac:dyDescent="0.25">
      <c r="C2725" s="45">
        <v>0.68400000000000005</v>
      </c>
      <c r="D2725" s="45">
        <v>26788.69</v>
      </c>
      <c r="K2725" s="44">
        <v>0.59899999999999998</v>
      </c>
      <c r="L2725" s="51">
        <v>15308.09</v>
      </c>
      <c r="M2725" s="50" t="str">
        <f t="shared" si="42"/>
        <v>Abaixo do limite</v>
      </c>
    </row>
    <row r="2726" spans="3:13" x14ac:dyDescent="0.25">
      <c r="C2726" s="44">
        <v>0.64100000000000001</v>
      </c>
      <c r="D2726" s="44">
        <v>23738.97</v>
      </c>
      <c r="K2726" s="45">
        <v>0.67500000000000004</v>
      </c>
      <c r="L2726" s="52">
        <v>15317.5</v>
      </c>
      <c r="M2726" s="50" t="str">
        <f t="shared" si="42"/>
        <v>Abaixo do limite</v>
      </c>
    </row>
    <row r="2727" spans="3:13" x14ac:dyDescent="0.25">
      <c r="C2727" s="45">
        <v>0.57399999999999995</v>
      </c>
      <c r="D2727" s="45">
        <v>8854.3700000000008</v>
      </c>
      <c r="K2727" s="45">
        <v>0.67500000000000004</v>
      </c>
      <c r="L2727" s="52">
        <v>15358.13</v>
      </c>
      <c r="M2727" s="50" t="str">
        <f t="shared" si="42"/>
        <v>Abaixo do limite</v>
      </c>
    </row>
    <row r="2728" spans="3:13" x14ac:dyDescent="0.25">
      <c r="C2728" s="44">
        <v>0.51</v>
      </c>
      <c r="D2728" s="44">
        <v>6445.26</v>
      </c>
      <c r="K2728" s="45">
        <v>0.64600000000000002</v>
      </c>
      <c r="L2728" s="52">
        <v>15369.47</v>
      </c>
      <c r="M2728" s="50" t="str">
        <f t="shared" si="42"/>
        <v>Abaixo do limite</v>
      </c>
    </row>
    <row r="2729" spans="3:13" x14ac:dyDescent="0.25">
      <c r="C2729" s="45">
        <v>0.55800000000000005</v>
      </c>
      <c r="D2729" s="45">
        <v>6948.87</v>
      </c>
      <c r="K2729" s="45">
        <v>0.66300000000000003</v>
      </c>
      <c r="L2729" s="52">
        <v>15376.09</v>
      </c>
      <c r="M2729" s="50" t="str">
        <f t="shared" si="42"/>
        <v>Abaixo do limite</v>
      </c>
    </row>
    <row r="2730" spans="3:13" x14ac:dyDescent="0.25">
      <c r="C2730" s="44">
        <v>0.61599999999999999</v>
      </c>
      <c r="D2730" s="44">
        <v>12102.82</v>
      </c>
      <c r="K2730" s="45">
        <v>0.63900000000000001</v>
      </c>
      <c r="L2730" s="52">
        <v>15387.59</v>
      </c>
      <c r="M2730" s="50" t="str">
        <f t="shared" si="42"/>
        <v>Abaixo do limite</v>
      </c>
    </row>
    <row r="2731" spans="3:13" x14ac:dyDescent="0.25">
      <c r="C2731" s="45">
        <v>0.624</v>
      </c>
      <c r="D2731" s="45">
        <v>10567.85</v>
      </c>
      <c r="K2731" s="44">
        <v>0.66700000000000004</v>
      </c>
      <c r="L2731" s="51">
        <v>15398.06</v>
      </c>
      <c r="M2731" s="50" t="str">
        <f t="shared" si="42"/>
        <v>Abaixo do limite</v>
      </c>
    </row>
    <row r="2732" spans="3:13" x14ac:dyDescent="0.25">
      <c r="C2732" s="44">
        <v>0.68500000000000005</v>
      </c>
      <c r="D2732" s="44">
        <v>15993.99</v>
      </c>
      <c r="K2732" s="44">
        <v>0.65500000000000003</v>
      </c>
      <c r="L2732" s="51">
        <v>15407.7</v>
      </c>
      <c r="M2732" s="50" t="str">
        <f t="shared" si="42"/>
        <v>Abaixo do limite</v>
      </c>
    </row>
    <row r="2733" spans="3:13" x14ac:dyDescent="0.25">
      <c r="C2733" s="45">
        <v>0.69799999999999995</v>
      </c>
      <c r="D2733" s="45">
        <v>22224.25</v>
      </c>
      <c r="K2733" s="44">
        <v>0.66900000000000004</v>
      </c>
      <c r="L2733" s="51">
        <v>15409.63</v>
      </c>
      <c r="M2733" s="50" t="str">
        <f t="shared" si="42"/>
        <v>Abaixo do limite</v>
      </c>
    </row>
    <row r="2734" spans="3:13" x14ac:dyDescent="0.25">
      <c r="C2734" s="44">
        <v>0.69599999999999995</v>
      </c>
      <c r="D2734" s="44">
        <v>18192.73</v>
      </c>
      <c r="K2734" s="45">
        <v>0.63200000000000001</v>
      </c>
      <c r="L2734" s="52">
        <v>15414.13</v>
      </c>
      <c r="M2734" s="50" t="str">
        <f t="shared" si="42"/>
        <v>Abaixo do limite</v>
      </c>
    </row>
    <row r="2735" spans="3:13" x14ac:dyDescent="0.25">
      <c r="C2735" s="45">
        <v>0.67200000000000004</v>
      </c>
      <c r="D2735" s="45">
        <v>26382.55</v>
      </c>
      <c r="K2735" s="45">
        <v>0.68200000000000005</v>
      </c>
      <c r="L2735" s="52">
        <v>15426.66</v>
      </c>
      <c r="M2735" s="50" t="str">
        <f t="shared" si="42"/>
        <v>Abaixo do limite</v>
      </c>
    </row>
    <row r="2736" spans="3:13" x14ac:dyDescent="0.25">
      <c r="C2736" s="44">
        <v>0.79100000000000004</v>
      </c>
      <c r="D2736" s="44">
        <v>46318.73</v>
      </c>
      <c r="K2736" s="44">
        <v>0.64600000000000002</v>
      </c>
      <c r="L2736" s="51">
        <v>15431.95</v>
      </c>
      <c r="M2736" s="50" t="str">
        <f t="shared" si="42"/>
        <v>Abaixo do limite</v>
      </c>
    </row>
    <row r="2737" spans="3:13" x14ac:dyDescent="0.25">
      <c r="C2737" s="45">
        <v>0.625</v>
      </c>
      <c r="D2737" s="45">
        <v>11306.59</v>
      </c>
      <c r="K2737" s="45">
        <v>0.66600000000000004</v>
      </c>
      <c r="L2737" s="52">
        <v>15446.42</v>
      </c>
      <c r="M2737" s="50" t="str">
        <f t="shared" si="42"/>
        <v>Abaixo do limite</v>
      </c>
    </row>
    <row r="2738" spans="3:13" x14ac:dyDescent="0.25">
      <c r="C2738" s="44">
        <v>0.72599999999999998</v>
      </c>
      <c r="D2738" s="44">
        <v>17933.79</v>
      </c>
      <c r="K2738" s="44">
        <v>0.625</v>
      </c>
      <c r="L2738" s="51">
        <v>15465.18</v>
      </c>
      <c r="M2738" s="50" t="str">
        <f t="shared" si="42"/>
        <v>Abaixo do limite</v>
      </c>
    </row>
    <row r="2739" spans="3:13" x14ac:dyDescent="0.25">
      <c r="C2739" s="45">
        <v>0.76600000000000001</v>
      </c>
      <c r="D2739" s="45">
        <v>41791.910000000003</v>
      </c>
      <c r="K2739" s="44">
        <v>0.66800000000000004</v>
      </c>
      <c r="L2739" s="51">
        <v>15474.98</v>
      </c>
      <c r="M2739" s="50" t="str">
        <f t="shared" si="42"/>
        <v>Abaixo do limite</v>
      </c>
    </row>
    <row r="2740" spans="3:13" x14ac:dyDescent="0.25">
      <c r="C2740" s="44">
        <v>0.70699999999999996</v>
      </c>
      <c r="D2740" s="44">
        <v>15749.4</v>
      </c>
      <c r="K2740" s="44">
        <v>0.51800000000000002</v>
      </c>
      <c r="L2740" s="51">
        <v>15495.83</v>
      </c>
      <c r="M2740" s="50" t="str">
        <f t="shared" si="42"/>
        <v>Abaixo do limite</v>
      </c>
    </row>
    <row r="2741" spans="3:13" x14ac:dyDescent="0.25">
      <c r="C2741" s="45">
        <v>0.73399999999999999</v>
      </c>
      <c r="D2741" s="45">
        <v>34722.449999999997</v>
      </c>
      <c r="K2741" s="45">
        <v>0.70199999999999996</v>
      </c>
      <c r="L2741" s="52">
        <v>15501.69</v>
      </c>
      <c r="M2741" s="50" t="str">
        <f t="shared" si="42"/>
        <v>Abaixo do limite</v>
      </c>
    </row>
    <row r="2742" spans="3:13" x14ac:dyDescent="0.25">
      <c r="C2742" s="44">
        <v>0.56499999999999995</v>
      </c>
      <c r="D2742" s="44">
        <v>8937.2900000000009</v>
      </c>
      <c r="K2742" s="45">
        <v>0.65600000000000003</v>
      </c>
      <c r="L2742" s="52">
        <v>15509.98</v>
      </c>
      <c r="M2742" s="50" t="str">
        <f t="shared" si="42"/>
        <v>Abaixo do limite</v>
      </c>
    </row>
    <row r="2743" spans="3:13" x14ac:dyDescent="0.25">
      <c r="C2743" s="45">
        <v>0.64600000000000002</v>
      </c>
      <c r="D2743" s="45">
        <v>15562.7</v>
      </c>
      <c r="K2743" s="44">
        <v>0.68100000000000005</v>
      </c>
      <c r="L2743" s="51">
        <v>15514.11</v>
      </c>
      <c r="M2743" s="50" t="str">
        <f t="shared" si="42"/>
        <v>Abaixo do limite</v>
      </c>
    </row>
    <row r="2744" spans="3:13" x14ac:dyDescent="0.25">
      <c r="C2744" s="44">
        <v>0.64400000000000002</v>
      </c>
      <c r="D2744" s="44">
        <v>15858.71</v>
      </c>
      <c r="K2744" s="45">
        <v>0.57399999999999995</v>
      </c>
      <c r="L2744" s="52">
        <v>15517.36</v>
      </c>
      <c r="M2744" s="50" t="str">
        <f t="shared" si="42"/>
        <v>Abaixo do limite</v>
      </c>
    </row>
    <row r="2745" spans="3:13" x14ac:dyDescent="0.25">
      <c r="C2745" s="45">
        <v>0.748</v>
      </c>
      <c r="D2745" s="45">
        <v>33423.089999999997</v>
      </c>
      <c r="K2745" s="44">
        <v>0.59399999999999997</v>
      </c>
      <c r="L2745" s="51">
        <v>15517.48</v>
      </c>
      <c r="M2745" s="50" t="str">
        <f t="shared" si="42"/>
        <v>Abaixo do limite</v>
      </c>
    </row>
    <row r="2746" spans="3:13" x14ac:dyDescent="0.25">
      <c r="C2746" s="44">
        <v>0.70799999999999996</v>
      </c>
      <c r="D2746" s="44">
        <v>36746.26</v>
      </c>
      <c r="K2746" s="44">
        <v>0.63</v>
      </c>
      <c r="L2746" s="51">
        <v>15520.94</v>
      </c>
      <c r="M2746" s="50" t="str">
        <f t="shared" si="42"/>
        <v>Abaixo do limite</v>
      </c>
    </row>
    <row r="2747" spans="3:13" x14ac:dyDescent="0.25">
      <c r="C2747" s="45">
        <v>0.69399999999999995</v>
      </c>
      <c r="D2747" s="45">
        <v>10330</v>
      </c>
      <c r="K2747" s="44">
        <v>0.63200000000000001</v>
      </c>
      <c r="L2747" s="51">
        <v>15531.42</v>
      </c>
      <c r="M2747" s="50" t="str">
        <f t="shared" si="42"/>
        <v>Abaixo do limite</v>
      </c>
    </row>
    <row r="2748" spans="3:13" x14ac:dyDescent="0.25">
      <c r="C2748" s="44">
        <v>0.54300000000000004</v>
      </c>
      <c r="D2748" s="44">
        <v>8029.51</v>
      </c>
      <c r="K2748" s="45">
        <v>0.68300000000000005</v>
      </c>
      <c r="L2748" s="52">
        <v>15543.65</v>
      </c>
      <c r="M2748" s="50" t="str">
        <f t="shared" si="42"/>
        <v>Abaixo do limite</v>
      </c>
    </row>
    <row r="2749" spans="3:13" x14ac:dyDescent="0.25">
      <c r="C2749" s="45">
        <v>0.70199999999999996</v>
      </c>
      <c r="D2749" s="45">
        <v>49217.66</v>
      </c>
      <c r="K2749" s="45">
        <v>0.59899999999999998</v>
      </c>
      <c r="L2749" s="52">
        <v>15545.72</v>
      </c>
      <c r="M2749" s="50" t="str">
        <f t="shared" si="42"/>
        <v>Abaixo do limite</v>
      </c>
    </row>
    <row r="2750" spans="3:13" x14ac:dyDescent="0.25">
      <c r="C2750" s="44">
        <v>0.749</v>
      </c>
      <c r="D2750" s="44">
        <v>30493.9</v>
      </c>
      <c r="K2750" s="45">
        <v>0.61899999999999999</v>
      </c>
      <c r="L2750" s="52">
        <v>15560.4</v>
      </c>
      <c r="M2750" s="50" t="str">
        <f t="shared" si="42"/>
        <v>Abaixo do limite</v>
      </c>
    </row>
    <row r="2751" spans="3:13" x14ac:dyDescent="0.25">
      <c r="C2751" s="45">
        <v>0.61399999999999999</v>
      </c>
      <c r="D2751" s="45">
        <v>16492.38</v>
      </c>
      <c r="K2751" s="45">
        <v>0.64600000000000002</v>
      </c>
      <c r="L2751" s="52">
        <v>15562.7</v>
      </c>
      <c r="M2751" s="50" t="str">
        <f t="shared" si="42"/>
        <v>Abaixo do limite</v>
      </c>
    </row>
    <row r="2752" spans="3:13" x14ac:dyDescent="0.25">
      <c r="C2752" s="44">
        <v>0.73299999999999998</v>
      </c>
      <c r="D2752" s="44">
        <v>33403.019999999997</v>
      </c>
      <c r="K2752" s="45">
        <v>0.65200000000000002</v>
      </c>
      <c r="L2752" s="52">
        <v>15576.79</v>
      </c>
      <c r="M2752" s="50" t="str">
        <f t="shared" si="42"/>
        <v>Abaixo do limite</v>
      </c>
    </row>
    <row r="2753" spans="3:13" x14ac:dyDescent="0.25">
      <c r="C2753" s="45">
        <v>0.56799999999999995</v>
      </c>
      <c r="D2753" s="45">
        <v>9064.7000000000007</v>
      </c>
      <c r="K2753" s="44">
        <v>0.70499999999999996</v>
      </c>
      <c r="L2753" s="51">
        <v>15585.82</v>
      </c>
      <c r="M2753" s="50" t="str">
        <f t="shared" si="42"/>
        <v>Abaixo do limite</v>
      </c>
    </row>
    <row r="2754" spans="3:13" x14ac:dyDescent="0.25">
      <c r="C2754" s="44">
        <v>0.69699999999999995</v>
      </c>
      <c r="D2754" s="44">
        <v>18911.580000000002</v>
      </c>
      <c r="K2754" s="44">
        <v>0.65700000000000003</v>
      </c>
      <c r="L2754" s="51">
        <v>15599.23</v>
      </c>
      <c r="M2754" s="50" t="str">
        <f t="shared" si="42"/>
        <v>Abaixo do limite</v>
      </c>
    </row>
    <row r="2755" spans="3:13" x14ac:dyDescent="0.25">
      <c r="C2755" s="45">
        <v>0.64600000000000002</v>
      </c>
      <c r="D2755" s="45">
        <v>30397.32</v>
      </c>
      <c r="K2755" s="44">
        <v>0.66300000000000003</v>
      </c>
      <c r="L2755" s="51">
        <v>15602.87</v>
      </c>
      <c r="M2755" s="50" t="str">
        <f t="shared" si="42"/>
        <v>Abaixo do limite</v>
      </c>
    </row>
    <row r="2756" spans="3:13" x14ac:dyDescent="0.25">
      <c r="C2756" s="44">
        <v>0.621</v>
      </c>
      <c r="D2756" s="44">
        <v>14893.19</v>
      </c>
      <c r="K2756" s="45">
        <v>0.64400000000000002</v>
      </c>
      <c r="L2756" s="52">
        <v>15604.19</v>
      </c>
      <c r="M2756" s="50" t="str">
        <f t="shared" si="42"/>
        <v>Abaixo do limite</v>
      </c>
    </row>
    <row r="2757" spans="3:13" x14ac:dyDescent="0.25">
      <c r="C2757" s="45">
        <v>0.66500000000000004</v>
      </c>
      <c r="D2757" s="45">
        <v>25000.799999999999</v>
      </c>
      <c r="K2757" s="45">
        <v>0.71</v>
      </c>
      <c r="L2757" s="52">
        <v>15606.11</v>
      </c>
      <c r="M2757" s="50" t="str">
        <f t="shared" si="42"/>
        <v>Abaixo do limite</v>
      </c>
    </row>
    <row r="2758" spans="3:13" x14ac:dyDescent="0.25">
      <c r="C2758" s="44">
        <v>0.69899999999999995</v>
      </c>
      <c r="D2758" s="44">
        <v>18330.61</v>
      </c>
      <c r="K2758" s="44">
        <v>0.68799999999999994</v>
      </c>
      <c r="L2758" s="51">
        <v>15606.61</v>
      </c>
      <c r="M2758" s="50" t="str">
        <f t="shared" si="42"/>
        <v>Abaixo do limite</v>
      </c>
    </row>
    <row r="2759" spans="3:13" x14ac:dyDescent="0.25">
      <c r="C2759" s="45">
        <v>0.71499999999999997</v>
      </c>
      <c r="D2759" s="45">
        <v>19244.689999999999</v>
      </c>
      <c r="K2759" s="44">
        <v>0.68500000000000005</v>
      </c>
      <c r="L2759" s="51">
        <v>15607.47</v>
      </c>
      <c r="M2759" s="50" t="str">
        <f t="shared" si="42"/>
        <v>Abaixo do limite</v>
      </c>
    </row>
    <row r="2760" spans="3:13" x14ac:dyDescent="0.25">
      <c r="C2760" s="44">
        <v>0.76900000000000002</v>
      </c>
      <c r="D2760" s="44">
        <v>26416.48</v>
      </c>
      <c r="K2760" s="44">
        <v>0.7</v>
      </c>
      <c r="L2760" s="51">
        <v>15609.85</v>
      </c>
      <c r="M2760" s="50" t="str">
        <f t="shared" si="42"/>
        <v>Abaixo do limite</v>
      </c>
    </row>
    <row r="2761" spans="3:13" x14ac:dyDescent="0.25">
      <c r="C2761" s="45">
        <v>0.67500000000000004</v>
      </c>
      <c r="D2761" s="45">
        <v>15618.5</v>
      </c>
      <c r="K2761" s="44">
        <v>0.67300000000000004</v>
      </c>
      <c r="L2761" s="51">
        <v>15618.12</v>
      </c>
      <c r="M2761" s="50" t="str">
        <f t="shared" si="42"/>
        <v>Abaixo do limite</v>
      </c>
    </row>
    <row r="2762" spans="3:13" x14ac:dyDescent="0.25">
      <c r="C2762" s="44">
        <v>0.57099999999999995</v>
      </c>
      <c r="D2762" s="44">
        <v>12651.52</v>
      </c>
      <c r="K2762" s="45">
        <v>0.67500000000000004</v>
      </c>
      <c r="L2762" s="52">
        <v>15618.5</v>
      </c>
      <c r="M2762" s="50" t="str">
        <f t="shared" si="42"/>
        <v>Abaixo do limite</v>
      </c>
    </row>
    <row r="2763" spans="3:13" x14ac:dyDescent="0.25">
      <c r="C2763" s="45">
        <v>0.71</v>
      </c>
      <c r="D2763" s="45">
        <v>15606.11</v>
      </c>
      <c r="K2763" s="44">
        <v>0.65300000000000002</v>
      </c>
      <c r="L2763" s="51">
        <v>15621.32</v>
      </c>
      <c r="M2763" s="50" t="str">
        <f t="shared" si="42"/>
        <v>Abaixo do limite</v>
      </c>
    </row>
    <row r="2764" spans="3:13" x14ac:dyDescent="0.25">
      <c r="C2764" s="44">
        <v>0.70899999999999996</v>
      </c>
      <c r="D2764" s="44">
        <v>63805.22</v>
      </c>
      <c r="K2764" s="45">
        <v>0.502</v>
      </c>
      <c r="L2764" s="52">
        <v>15623.36</v>
      </c>
      <c r="M2764" s="50" t="str">
        <f t="shared" si="42"/>
        <v>Abaixo do limite</v>
      </c>
    </row>
    <row r="2765" spans="3:13" x14ac:dyDescent="0.25">
      <c r="C2765" s="45">
        <v>0.74</v>
      </c>
      <c r="D2765" s="45">
        <v>21822.84</v>
      </c>
      <c r="K2765" s="45">
        <v>0.67100000000000004</v>
      </c>
      <c r="L2765" s="52">
        <v>15628.4</v>
      </c>
      <c r="M2765" s="50" t="str">
        <f t="shared" si="42"/>
        <v>Abaixo do limite</v>
      </c>
    </row>
    <row r="2766" spans="3:13" x14ac:dyDescent="0.25">
      <c r="C2766" s="44">
        <v>0.53600000000000003</v>
      </c>
      <c r="D2766" s="44">
        <v>6118.06</v>
      </c>
      <c r="K2766" s="45">
        <v>0.7</v>
      </c>
      <c r="L2766" s="52">
        <v>15646.31</v>
      </c>
      <c r="M2766" s="50" t="str">
        <f t="shared" si="42"/>
        <v>Abaixo do limite</v>
      </c>
    </row>
    <row r="2767" spans="3:13" x14ac:dyDescent="0.25">
      <c r="C2767" s="45">
        <v>0.52500000000000002</v>
      </c>
      <c r="D2767" s="45">
        <v>6466.1</v>
      </c>
      <c r="K2767" s="44">
        <v>0.66400000000000003</v>
      </c>
      <c r="L2767" s="51">
        <v>15650.05</v>
      </c>
      <c r="M2767" s="50" t="str">
        <f t="shared" si="42"/>
        <v>Abaixo do limite</v>
      </c>
    </row>
    <row r="2768" spans="3:13" x14ac:dyDescent="0.25">
      <c r="C2768" s="44">
        <v>0.66900000000000004</v>
      </c>
      <c r="D2768" s="44">
        <v>58588.44</v>
      </c>
      <c r="K2768" s="44">
        <v>0.70099999999999996</v>
      </c>
      <c r="L2768" s="51">
        <v>15660.15</v>
      </c>
      <c r="M2768" s="50" t="str">
        <f t="shared" si="42"/>
        <v>Abaixo do limite</v>
      </c>
    </row>
    <row r="2769" spans="3:13" x14ac:dyDescent="0.25">
      <c r="C2769" s="45">
        <v>0.64</v>
      </c>
      <c r="D2769" s="45">
        <v>17519.599999999999</v>
      </c>
      <c r="K2769" s="44">
        <v>0.61</v>
      </c>
      <c r="L2769" s="51">
        <v>15672.35</v>
      </c>
      <c r="M2769" s="50" t="str">
        <f t="shared" si="42"/>
        <v>Abaixo do limite</v>
      </c>
    </row>
    <row r="2770" spans="3:13" x14ac:dyDescent="0.25">
      <c r="C2770" s="44">
        <v>0.66900000000000004</v>
      </c>
      <c r="D2770" s="44">
        <v>15409.63</v>
      </c>
      <c r="K2770" s="44">
        <v>0.70299999999999996</v>
      </c>
      <c r="L2770" s="51">
        <v>15672.5</v>
      </c>
      <c r="M2770" s="50" t="str">
        <f t="shared" si="42"/>
        <v>Abaixo do limite</v>
      </c>
    </row>
    <row r="2771" spans="3:13" x14ac:dyDescent="0.25">
      <c r="C2771" s="45">
        <v>0.51600000000000001</v>
      </c>
      <c r="D2771" s="45">
        <v>6437.86</v>
      </c>
      <c r="K2771" s="45">
        <v>0.64400000000000002</v>
      </c>
      <c r="L2771" s="52">
        <v>15673.49</v>
      </c>
      <c r="M2771" s="50" t="str">
        <f t="shared" si="42"/>
        <v>Abaixo do limite</v>
      </c>
    </row>
    <row r="2772" spans="3:13" x14ac:dyDescent="0.25">
      <c r="C2772" s="44">
        <v>0.51600000000000001</v>
      </c>
      <c r="D2772" s="44">
        <v>7062.74</v>
      </c>
      <c r="K2772" s="44">
        <v>0.67</v>
      </c>
      <c r="L2772" s="51">
        <v>15678.25</v>
      </c>
      <c r="M2772" s="50" t="str">
        <f t="shared" si="42"/>
        <v>Abaixo do limite</v>
      </c>
    </row>
    <row r="2773" spans="3:13" x14ac:dyDescent="0.25">
      <c r="C2773" s="45">
        <v>0.63</v>
      </c>
      <c r="D2773" s="45">
        <v>22867.14</v>
      </c>
      <c r="K2773" s="44">
        <v>0.73799999999999999</v>
      </c>
      <c r="L2773" s="51">
        <v>15682.31</v>
      </c>
      <c r="M2773" s="50" t="str">
        <f t="shared" si="42"/>
        <v>Abaixo do limite</v>
      </c>
    </row>
    <row r="2774" spans="3:13" x14ac:dyDescent="0.25">
      <c r="C2774" s="44">
        <v>0.67300000000000004</v>
      </c>
      <c r="D2774" s="44">
        <v>15618.12</v>
      </c>
      <c r="K2774" s="44">
        <v>0.64500000000000002</v>
      </c>
      <c r="L2774" s="51">
        <v>15684.03</v>
      </c>
      <c r="M2774" s="50" t="str">
        <f t="shared" si="42"/>
        <v>Abaixo do limite</v>
      </c>
    </row>
    <row r="2775" spans="3:13" x14ac:dyDescent="0.25">
      <c r="C2775" s="45">
        <v>0.69699999999999995</v>
      </c>
      <c r="D2775" s="45">
        <v>70514.69</v>
      </c>
      <c r="K2775" s="44">
        <v>0.628</v>
      </c>
      <c r="L2775" s="51">
        <v>15684.06</v>
      </c>
      <c r="M2775" s="50" t="str">
        <f t="shared" si="42"/>
        <v>Abaixo do limite</v>
      </c>
    </row>
    <row r="2776" spans="3:13" x14ac:dyDescent="0.25">
      <c r="C2776" s="44">
        <v>0.623</v>
      </c>
      <c r="D2776" s="44">
        <v>12622.55</v>
      </c>
      <c r="K2776" s="45">
        <v>0.71299999999999997</v>
      </c>
      <c r="L2776" s="52">
        <v>15691.8</v>
      </c>
      <c r="M2776" s="50" t="str">
        <f t="shared" si="42"/>
        <v>Abaixo do limite</v>
      </c>
    </row>
    <row r="2777" spans="3:13" x14ac:dyDescent="0.25">
      <c r="C2777" s="45">
        <v>0.69199999999999995</v>
      </c>
      <c r="D2777" s="45">
        <v>15855.76</v>
      </c>
      <c r="K2777" s="44">
        <v>0.64500000000000002</v>
      </c>
      <c r="L2777" s="51">
        <v>15700.19</v>
      </c>
      <c r="M2777" s="50" t="str">
        <f t="shared" si="42"/>
        <v>Abaixo do limite</v>
      </c>
    </row>
    <row r="2778" spans="3:13" x14ac:dyDescent="0.25">
      <c r="C2778" s="44">
        <v>0.745</v>
      </c>
      <c r="D2778" s="44">
        <v>28220.57</v>
      </c>
      <c r="K2778" s="45">
        <v>0.59099999999999997</v>
      </c>
      <c r="L2778" s="52">
        <v>15703.9</v>
      </c>
      <c r="M2778" s="50" t="str">
        <f t="shared" si="42"/>
        <v>Abaixo do limite</v>
      </c>
    </row>
    <row r="2779" spans="3:13" x14ac:dyDescent="0.25">
      <c r="C2779" s="45">
        <v>0.69799999999999995</v>
      </c>
      <c r="D2779" s="45">
        <v>17329.59</v>
      </c>
      <c r="K2779" s="45">
        <v>0.53</v>
      </c>
      <c r="L2779" s="52">
        <v>15709.19</v>
      </c>
      <c r="M2779" s="50" t="str">
        <f t="shared" si="42"/>
        <v>Abaixo do limite</v>
      </c>
    </row>
    <row r="2780" spans="3:13" x14ac:dyDescent="0.25">
      <c r="C2780" s="44">
        <v>0.58199999999999996</v>
      </c>
      <c r="D2780" s="44">
        <v>8921.9699999999993</v>
      </c>
      <c r="K2780" s="45">
        <v>0.71599999999999997</v>
      </c>
      <c r="L2780" s="52">
        <v>15710.17</v>
      </c>
      <c r="M2780" s="50" t="str">
        <f t="shared" si="42"/>
        <v>Abaixo do limite</v>
      </c>
    </row>
    <row r="2781" spans="3:13" x14ac:dyDescent="0.25">
      <c r="C2781" s="45">
        <v>0.67700000000000005</v>
      </c>
      <c r="D2781" s="45">
        <v>36444.300000000003</v>
      </c>
      <c r="K2781" s="44">
        <v>0.70199999999999996</v>
      </c>
      <c r="L2781" s="51">
        <v>15712.78</v>
      </c>
      <c r="M2781" s="50" t="str">
        <f t="shared" si="42"/>
        <v>Abaixo do limite</v>
      </c>
    </row>
    <row r="2782" spans="3:13" x14ac:dyDescent="0.25">
      <c r="C2782" s="44">
        <v>0.67500000000000004</v>
      </c>
      <c r="D2782" s="44">
        <v>16674.849999999999</v>
      </c>
      <c r="K2782" s="44">
        <v>0.60399999999999998</v>
      </c>
      <c r="L2782" s="51">
        <v>15715.24</v>
      </c>
      <c r="M2782" s="50" t="str">
        <f t="shared" si="42"/>
        <v>Abaixo do limite</v>
      </c>
    </row>
    <row r="2783" spans="3:13" x14ac:dyDescent="0.25">
      <c r="C2783" s="45">
        <v>0.64700000000000002</v>
      </c>
      <c r="D2783" s="45">
        <v>17577.060000000001</v>
      </c>
      <c r="K2783" s="44">
        <v>0.60099999999999998</v>
      </c>
      <c r="L2783" s="51">
        <v>15720.08</v>
      </c>
      <c r="M2783" s="50" t="str">
        <f t="shared" ref="M2783:M2846" si="43">IF(L2783&lt;$L$29,"Abaixo do limite","")</f>
        <v>Abaixo do limite</v>
      </c>
    </row>
    <row r="2784" spans="3:13" x14ac:dyDescent="0.25">
      <c r="C2784" s="44">
        <v>0.66900000000000004</v>
      </c>
      <c r="D2784" s="44">
        <v>15222.64</v>
      </c>
      <c r="K2784" s="44">
        <v>0.56799999999999995</v>
      </c>
      <c r="L2784" s="51">
        <v>15720.61</v>
      </c>
      <c r="M2784" s="50" t="str">
        <f t="shared" si="43"/>
        <v>Abaixo do limite</v>
      </c>
    </row>
    <row r="2785" spans="3:13" x14ac:dyDescent="0.25">
      <c r="C2785" s="45">
        <v>0.57999999999999996</v>
      </c>
      <c r="D2785" s="45">
        <v>10796.46</v>
      </c>
      <c r="K2785" s="44">
        <v>0.66300000000000003</v>
      </c>
      <c r="L2785" s="51">
        <v>15732.01</v>
      </c>
      <c r="M2785" s="50" t="str">
        <f t="shared" si="43"/>
        <v>Abaixo do limite</v>
      </c>
    </row>
    <row r="2786" spans="3:13" x14ac:dyDescent="0.25">
      <c r="C2786" s="44">
        <v>0.50600000000000001</v>
      </c>
      <c r="D2786" s="44">
        <v>6755.12</v>
      </c>
      <c r="K2786" s="44">
        <v>0.71199999999999997</v>
      </c>
      <c r="L2786" s="51">
        <v>15732.48</v>
      </c>
      <c r="M2786" s="50" t="str">
        <f t="shared" si="43"/>
        <v>Abaixo do limite</v>
      </c>
    </row>
    <row r="2787" spans="3:13" x14ac:dyDescent="0.25">
      <c r="C2787" s="45">
        <v>0.63600000000000001</v>
      </c>
      <c r="D2787" s="45">
        <v>51723.72</v>
      </c>
      <c r="K2787" s="44">
        <v>0.65100000000000002</v>
      </c>
      <c r="L2787" s="51">
        <v>15734.74</v>
      </c>
      <c r="M2787" s="50" t="str">
        <f t="shared" si="43"/>
        <v>Abaixo do limite</v>
      </c>
    </row>
    <row r="2788" spans="3:13" x14ac:dyDescent="0.25">
      <c r="C2788" s="44">
        <v>0.66400000000000003</v>
      </c>
      <c r="D2788" s="44">
        <v>21096.86</v>
      </c>
      <c r="K2788" s="44">
        <v>0.73599999999999999</v>
      </c>
      <c r="L2788" s="51">
        <v>15735.75</v>
      </c>
      <c r="M2788" s="50" t="str">
        <f t="shared" si="43"/>
        <v>Abaixo do limite</v>
      </c>
    </row>
    <row r="2789" spans="3:13" x14ac:dyDescent="0.25">
      <c r="C2789" s="45">
        <v>0.54</v>
      </c>
      <c r="D2789" s="45">
        <v>7528.88</v>
      </c>
      <c r="K2789" s="44">
        <v>0.64500000000000002</v>
      </c>
      <c r="L2789" s="51">
        <v>15735.92</v>
      </c>
      <c r="M2789" s="50" t="str">
        <f t="shared" si="43"/>
        <v>Abaixo do limite</v>
      </c>
    </row>
    <row r="2790" spans="3:13" x14ac:dyDescent="0.25">
      <c r="C2790" s="44">
        <v>0.58299999999999996</v>
      </c>
      <c r="D2790" s="44">
        <v>10195.64</v>
      </c>
      <c r="K2790" s="44">
        <v>0.65900000000000003</v>
      </c>
      <c r="L2790" s="51">
        <v>15736.28</v>
      </c>
      <c r="M2790" s="50" t="str">
        <f t="shared" si="43"/>
        <v>Abaixo do limite</v>
      </c>
    </row>
    <row r="2791" spans="3:13" x14ac:dyDescent="0.25">
      <c r="C2791" s="45">
        <v>0.58799999999999997</v>
      </c>
      <c r="D2791" s="45">
        <v>9362.65</v>
      </c>
      <c r="K2791" s="44">
        <v>0.59299999999999997</v>
      </c>
      <c r="L2791" s="51">
        <v>15737.61</v>
      </c>
      <c r="M2791" s="50" t="str">
        <f t="shared" si="43"/>
        <v>Abaixo do limite</v>
      </c>
    </row>
    <row r="2792" spans="3:13" x14ac:dyDescent="0.25">
      <c r="C2792" s="44">
        <v>0.61099999999999999</v>
      </c>
      <c r="D2792" s="44">
        <v>9107.7999999999993</v>
      </c>
      <c r="K2792" s="44">
        <v>0.55900000000000005</v>
      </c>
      <c r="L2792" s="51">
        <v>15739.7</v>
      </c>
      <c r="M2792" s="50" t="str">
        <f t="shared" si="43"/>
        <v>Abaixo do limite</v>
      </c>
    </row>
    <row r="2793" spans="3:13" x14ac:dyDescent="0.25">
      <c r="C2793" s="45">
        <v>0.64600000000000002</v>
      </c>
      <c r="D2793" s="45">
        <v>13689.62</v>
      </c>
      <c r="K2793" s="44">
        <v>0.70699999999999996</v>
      </c>
      <c r="L2793" s="51">
        <v>15749.4</v>
      </c>
      <c r="M2793" s="50" t="str">
        <f t="shared" si="43"/>
        <v>Abaixo do limite</v>
      </c>
    </row>
    <row r="2794" spans="3:13" x14ac:dyDescent="0.25">
      <c r="C2794" s="44">
        <v>0.68</v>
      </c>
      <c r="D2794" s="44">
        <v>33660.44</v>
      </c>
      <c r="K2794" s="45">
        <v>0.60399999999999998</v>
      </c>
      <c r="L2794" s="52">
        <v>15750.2</v>
      </c>
      <c r="M2794" s="50" t="str">
        <f t="shared" si="43"/>
        <v>Abaixo do limite</v>
      </c>
    </row>
    <row r="2795" spans="3:13" x14ac:dyDescent="0.25">
      <c r="C2795" s="45">
        <v>0.65300000000000002</v>
      </c>
      <c r="D2795" s="45">
        <v>23571.55</v>
      </c>
      <c r="K2795" s="44">
        <v>0.60799999999999998</v>
      </c>
      <c r="L2795" s="51">
        <v>15756.02</v>
      </c>
      <c r="M2795" s="50" t="str">
        <f t="shared" si="43"/>
        <v>Abaixo do limite</v>
      </c>
    </row>
    <row r="2796" spans="3:13" x14ac:dyDescent="0.25">
      <c r="C2796" s="44">
        <v>0.74199999999999999</v>
      </c>
      <c r="D2796" s="44">
        <v>30141.67</v>
      </c>
      <c r="K2796" s="45">
        <v>0.71699999999999997</v>
      </c>
      <c r="L2796" s="52">
        <v>15769.82</v>
      </c>
      <c r="M2796" s="50" t="str">
        <f t="shared" si="43"/>
        <v>Abaixo do limite</v>
      </c>
    </row>
    <row r="2797" spans="3:13" x14ac:dyDescent="0.25">
      <c r="C2797" s="45">
        <v>0.56599999999999995</v>
      </c>
      <c r="D2797" s="45">
        <v>11946.19</v>
      </c>
      <c r="K2797" s="44">
        <v>0.65100000000000002</v>
      </c>
      <c r="L2797" s="51">
        <v>15776.68</v>
      </c>
      <c r="M2797" s="50" t="str">
        <f t="shared" si="43"/>
        <v>Abaixo do limite</v>
      </c>
    </row>
    <row r="2798" spans="3:13" x14ac:dyDescent="0.25">
      <c r="C2798" s="44">
        <v>0.57499999999999996</v>
      </c>
      <c r="D2798" s="44">
        <v>8249.41</v>
      </c>
      <c r="K2798" s="45">
        <v>0.57599999999999996</v>
      </c>
      <c r="L2798" s="52">
        <v>15777.62</v>
      </c>
      <c r="M2798" s="50" t="str">
        <f t="shared" si="43"/>
        <v>Abaixo do limite</v>
      </c>
    </row>
    <row r="2799" spans="3:13" x14ac:dyDescent="0.25">
      <c r="C2799" s="45">
        <v>0.58099999999999996</v>
      </c>
      <c r="D2799" s="45">
        <v>8968.86</v>
      </c>
      <c r="K2799" s="45">
        <v>0.68400000000000005</v>
      </c>
      <c r="L2799" s="52">
        <v>15788.95</v>
      </c>
      <c r="M2799" s="50" t="str">
        <f t="shared" si="43"/>
        <v>Abaixo do limite</v>
      </c>
    </row>
    <row r="2800" spans="3:13" x14ac:dyDescent="0.25">
      <c r="C2800" s="44">
        <v>0.55000000000000004</v>
      </c>
      <c r="D2800" s="44">
        <v>7428.62</v>
      </c>
      <c r="K2800" s="44">
        <v>0.73599999999999999</v>
      </c>
      <c r="L2800" s="51">
        <v>15807.64</v>
      </c>
      <c r="M2800" s="50" t="str">
        <f t="shared" si="43"/>
        <v>Abaixo do limite</v>
      </c>
    </row>
    <row r="2801" spans="3:13" x14ac:dyDescent="0.25">
      <c r="C2801" s="45">
        <v>0.77200000000000002</v>
      </c>
      <c r="D2801" s="45">
        <v>46103.03</v>
      </c>
      <c r="K2801" s="45">
        <v>0.63800000000000001</v>
      </c>
      <c r="L2801" s="52">
        <v>15812.25</v>
      </c>
      <c r="M2801" s="50" t="str">
        <f t="shared" si="43"/>
        <v>Abaixo do limite</v>
      </c>
    </row>
    <row r="2802" spans="3:13" x14ac:dyDescent="0.25">
      <c r="C2802" s="44">
        <v>0.78</v>
      </c>
      <c r="D2802" s="44">
        <v>33583.910000000003</v>
      </c>
      <c r="K2802" s="44">
        <v>0.70099999999999996</v>
      </c>
      <c r="L2802" s="51">
        <v>15825.35</v>
      </c>
      <c r="M2802" s="50" t="str">
        <f t="shared" si="43"/>
        <v>Abaixo do limite</v>
      </c>
    </row>
    <row r="2803" spans="3:13" x14ac:dyDescent="0.25">
      <c r="C2803" s="45">
        <v>0.77500000000000002</v>
      </c>
      <c r="D2803" s="45">
        <v>52893.71</v>
      </c>
      <c r="K2803" s="44">
        <v>0.61399999999999999</v>
      </c>
      <c r="L2803" s="51">
        <v>15828.43</v>
      </c>
      <c r="M2803" s="50" t="str">
        <f t="shared" si="43"/>
        <v>Abaixo do limite</v>
      </c>
    </row>
    <row r="2804" spans="3:13" x14ac:dyDescent="0.25">
      <c r="C2804" s="44">
        <v>0.76400000000000001</v>
      </c>
      <c r="D2804" s="44">
        <v>58699.05</v>
      </c>
      <c r="K2804" s="45">
        <v>0.67500000000000004</v>
      </c>
      <c r="L2804" s="52">
        <v>15833.33</v>
      </c>
      <c r="M2804" s="50" t="str">
        <f t="shared" si="43"/>
        <v>Abaixo do limite</v>
      </c>
    </row>
    <row r="2805" spans="3:13" x14ac:dyDescent="0.25">
      <c r="C2805" s="45">
        <v>0.68300000000000005</v>
      </c>
      <c r="D2805" s="45">
        <v>16837.39</v>
      </c>
      <c r="K2805" s="45">
        <v>0.64300000000000002</v>
      </c>
      <c r="L2805" s="52">
        <v>15841.91</v>
      </c>
      <c r="M2805" s="50" t="str">
        <f t="shared" si="43"/>
        <v>Abaixo do limite</v>
      </c>
    </row>
    <row r="2806" spans="3:13" x14ac:dyDescent="0.25">
      <c r="C2806" s="44">
        <v>0.621</v>
      </c>
      <c r="D2806" s="44">
        <v>16174.08</v>
      </c>
      <c r="K2806" s="44">
        <v>0.63300000000000001</v>
      </c>
      <c r="L2806" s="51">
        <v>15842.69</v>
      </c>
      <c r="M2806" s="50" t="str">
        <f t="shared" si="43"/>
        <v>Abaixo do limite</v>
      </c>
    </row>
    <row r="2807" spans="3:13" x14ac:dyDescent="0.25">
      <c r="C2807" s="45">
        <v>0.69</v>
      </c>
      <c r="D2807" s="45">
        <v>16048.05</v>
      </c>
      <c r="K2807" s="45">
        <v>0.56100000000000005</v>
      </c>
      <c r="L2807" s="52">
        <v>15843.05</v>
      </c>
      <c r="M2807" s="50" t="str">
        <f t="shared" si="43"/>
        <v>Abaixo do limite</v>
      </c>
    </row>
    <row r="2808" spans="3:13" x14ac:dyDescent="0.25">
      <c r="C2808" s="44">
        <v>0.61099999999999999</v>
      </c>
      <c r="D2808" s="44">
        <v>8404.6200000000008</v>
      </c>
      <c r="K2808" s="45">
        <v>0.67700000000000005</v>
      </c>
      <c r="L2808" s="52">
        <v>15846.5</v>
      </c>
      <c r="M2808" s="50" t="str">
        <f t="shared" si="43"/>
        <v>Abaixo do limite</v>
      </c>
    </row>
    <row r="2809" spans="3:13" x14ac:dyDescent="0.25">
      <c r="C2809" s="45">
        <v>0.63300000000000001</v>
      </c>
      <c r="D2809" s="45">
        <v>25346.29</v>
      </c>
      <c r="K2809" s="44">
        <v>0.69599999999999995</v>
      </c>
      <c r="L2809" s="51">
        <v>15855.25</v>
      </c>
      <c r="M2809" s="50" t="str">
        <f t="shared" si="43"/>
        <v>Abaixo do limite</v>
      </c>
    </row>
    <row r="2810" spans="3:13" x14ac:dyDescent="0.25">
      <c r="C2810" s="44">
        <v>0.66200000000000003</v>
      </c>
      <c r="D2810" s="44">
        <v>20701.61</v>
      </c>
      <c r="K2810" s="45">
        <v>0.69199999999999995</v>
      </c>
      <c r="L2810" s="52">
        <v>15855.76</v>
      </c>
      <c r="M2810" s="50" t="str">
        <f t="shared" si="43"/>
        <v>Abaixo do limite</v>
      </c>
    </row>
    <row r="2811" spans="3:13" x14ac:dyDescent="0.25">
      <c r="C2811" s="45">
        <v>0.76700000000000002</v>
      </c>
      <c r="D2811" s="45">
        <v>29997.01</v>
      </c>
      <c r="K2811" s="44">
        <v>0.64400000000000002</v>
      </c>
      <c r="L2811" s="51">
        <v>15858.71</v>
      </c>
      <c r="M2811" s="50" t="str">
        <f t="shared" si="43"/>
        <v>Abaixo do limite</v>
      </c>
    </row>
    <row r="2812" spans="3:13" x14ac:dyDescent="0.25">
      <c r="C2812" s="44">
        <v>0.60199999999999998</v>
      </c>
      <c r="D2812" s="44">
        <v>10095.24</v>
      </c>
      <c r="K2812" s="45">
        <v>0.67200000000000004</v>
      </c>
      <c r="L2812" s="52">
        <v>15863.76</v>
      </c>
      <c r="M2812" s="50" t="str">
        <f t="shared" si="43"/>
        <v>Abaixo do limite</v>
      </c>
    </row>
    <row r="2813" spans="3:13" x14ac:dyDescent="0.25">
      <c r="C2813" s="45">
        <v>0.51200000000000001</v>
      </c>
      <c r="D2813" s="45">
        <v>8126.09</v>
      </c>
      <c r="K2813" s="44">
        <v>0.67900000000000005</v>
      </c>
      <c r="L2813" s="51">
        <v>15866.17</v>
      </c>
      <c r="M2813" s="50" t="str">
        <f t="shared" si="43"/>
        <v>Abaixo do limite</v>
      </c>
    </row>
    <row r="2814" spans="3:13" x14ac:dyDescent="0.25">
      <c r="C2814" s="44">
        <v>0.70599999999999996</v>
      </c>
      <c r="D2814" s="44">
        <v>11129.19</v>
      </c>
      <c r="K2814" s="45">
        <v>0.72499999999999998</v>
      </c>
      <c r="L2814" s="52">
        <v>15873.08</v>
      </c>
      <c r="M2814" s="50" t="str">
        <f t="shared" si="43"/>
        <v>Abaixo do limite</v>
      </c>
    </row>
    <row r="2815" spans="3:13" x14ac:dyDescent="0.25">
      <c r="C2815" s="45">
        <v>0.55400000000000005</v>
      </c>
      <c r="D2815" s="45">
        <v>10390.77</v>
      </c>
      <c r="K2815" s="45">
        <v>0.71199999999999997</v>
      </c>
      <c r="L2815" s="52">
        <v>15879.96</v>
      </c>
      <c r="M2815" s="50" t="str">
        <f t="shared" si="43"/>
        <v>Abaixo do limite</v>
      </c>
    </row>
    <row r="2816" spans="3:13" x14ac:dyDescent="0.25">
      <c r="C2816" s="44">
        <v>0.66800000000000004</v>
      </c>
      <c r="D2816" s="44">
        <v>16626.41</v>
      </c>
      <c r="K2816" s="44">
        <v>0.58299999999999996</v>
      </c>
      <c r="L2816" s="51">
        <v>15888.76</v>
      </c>
      <c r="M2816" s="50" t="str">
        <f t="shared" si="43"/>
        <v>Abaixo do limite</v>
      </c>
    </row>
    <row r="2817" spans="3:13" x14ac:dyDescent="0.25">
      <c r="C2817" s="45">
        <v>0.68600000000000005</v>
      </c>
      <c r="D2817" s="45">
        <v>14373.45</v>
      </c>
      <c r="K2817" s="45">
        <v>0.65400000000000003</v>
      </c>
      <c r="L2817" s="52">
        <v>15891.21</v>
      </c>
      <c r="M2817" s="50" t="str">
        <f t="shared" si="43"/>
        <v>Abaixo do limite</v>
      </c>
    </row>
    <row r="2818" spans="3:13" x14ac:dyDescent="0.25">
      <c r="C2818" s="44">
        <v>0.55800000000000005</v>
      </c>
      <c r="D2818" s="44">
        <v>7484.6</v>
      </c>
      <c r="K2818" s="44">
        <v>0.67300000000000004</v>
      </c>
      <c r="L2818" s="51">
        <v>15893</v>
      </c>
      <c r="M2818" s="50" t="str">
        <f t="shared" si="43"/>
        <v>Abaixo do limite</v>
      </c>
    </row>
    <row r="2819" spans="3:13" x14ac:dyDescent="0.25">
      <c r="C2819" s="45">
        <v>0.58299999999999996</v>
      </c>
      <c r="D2819" s="45">
        <v>7526.82</v>
      </c>
      <c r="K2819" s="44">
        <v>0.54200000000000004</v>
      </c>
      <c r="L2819" s="51">
        <v>15894.49</v>
      </c>
      <c r="M2819" s="50" t="str">
        <f t="shared" si="43"/>
        <v>Abaixo do limite</v>
      </c>
    </row>
    <row r="2820" spans="3:13" x14ac:dyDescent="0.25">
      <c r="C2820" s="44">
        <v>0.70699999999999996</v>
      </c>
      <c r="D2820" s="44">
        <v>24897.14</v>
      </c>
      <c r="K2820" s="44">
        <v>0.69699999999999995</v>
      </c>
      <c r="L2820" s="51">
        <v>15901.94</v>
      </c>
      <c r="M2820" s="50" t="str">
        <f t="shared" si="43"/>
        <v>Abaixo do limite</v>
      </c>
    </row>
    <row r="2821" spans="3:13" x14ac:dyDescent="0.25">
      <c r="C2821" s="45">
        <v>0.54700000000000004</v>
      </c>
      <c r="D2821" s="45">
        <v>6578.22</v>
      </c>
      <c r="K2821" s="45">
        <v>0.66500000000000004</v>
      </c>
      <c r="L2821" s="52">
        <v>15903.65</v>
      </c>
      <c r="M2821" s="50" t="str">
        <f t="shared" si="43"/>
        <v>Abaixo do limite</v>
      </c>
    </row>
    <row r="2822" spans="3:13" x14ac:dyDescent="0.25">
      <c r="C2822" s="44">
        <v>0.60299999999999998</v>
      </c>
      <c r="D2822" s="44">
        <v>8300.7900000000009</v>
      </c>
      <c r="K2822" s="44">
        <v>0.65300000000000002</v>
      </c>
      <c r="L2822" s="51">
        <v>15905.86</v>
      </c>
      <c r="M2822" s="50" t="str">
        <f t="shared" si="43"/>
        <v>Abaixo do limite</v>
      </c>
    </row>
    <row r="2823" spans="3:13" x14ac:dyDescent="0.25">
      <c r="C2823" s="45">
        <v>0.54800000000000004</v>
      </c>
      <c r="D2823" s="45">
        <v>6850.97</v>
      </c>
      <c r="K2823" s="44">
        <v>0.69199999999999995</v>
      </c>
      <c r="L2823" s="51">
        <v>15912.49</v>
      </c>
      <c r="M2823" s="50" t="str">
        <f t="shared" si="43"/>
        <v>Abaixo do limite</v>
      </c>
    </row>
    <row r="2824" spans="3:13" x14ac:dyDescent="0.25">
      <c r="C2824" s="44">
        <v>0.77800000000000002</v>
      </c>
      <c r="D2824" s="44">
        <v>38436.75</v>
      </c>
      <c r="K2824" s="44">
        <v>0.68500000000000005</v>
      </c>
      <c r="L2824" s="51">
        <v>15917.97</v>
      </c>
      <c r="M2824" s="50" t="str">
        <f t="shared" si="43"/>
        <v>Abaixo do limite</v>
      </c>
    </row>
    <row r="2825" spans="3:13" x14ac:dyDescent="0.25">
      <c r="C2825" s="45">
        <v>0.56599999999999995</v>
      </c>
      <c r="D2825" s="45">
        <v>8329.1</v>
      </c>
      <c r="K2825" s="44">
        <v>0.68400000000000005</v>
      </c>
      <c r="L2825" s="51">
        <v>15936.02</v>
      </c>
      <c r="M2825" s="50" t="str">
        <f t="shared" si="43"/>
        <v>Abaixo do limite</v>
      </c>
    </row>
    <row r="2826" spans="3:13" x14ac:dyDescent="0.25">
      <c r="C2826" s="44">
        <v>0.746</v>
      </c>
      <c r="D2826" s="44">
        <v>20025.400000000001</v>
      </c>
      <c r="K2826" s="44">
        <v>0.66900000000000004</v>
      </c>
      <c r="L2826" s="51">
        <v>15946.79</v>
      </c>
      <c r="M2826" s="50" t="str">
        <f t="shared" si="43"/>
        <v>Abaixo do limite</v>
      </c>
    </row>
    <row r="2827" spans="3:13" x14ac:dyDescent="0.25">
      <c r="C2827" s="45">
        <v>0.54900000000000004</v>
      </c>
      <c r="D2827" s="45">
        <v>6587.35</v>
      </c>
      <c r="K2827" s="44">
        <v>0.57099999999999995</v>
      </c>
      <c r="L2827" s="51">
        <v>15950.19</v>
      </c>
      <c r="M2827" s="50" t="str">
        <f t="shared" si="43"/>
        <v>Abaixo do limite</v>
      </c>
    </row>
    <row r="2828" spans="3:13" x14ac:dyDescent="0.25">
      <c r="C2828" s="44">
        <v>0.70799999999999996</v>
      </c>
      <c r="D2828" s="44">
        <v>37499.9</v>
      </c>
      <c r="K2828" s="44">
        <v>0.73399999999999999</v>
      </c>
      <c r="L2828" s="51">
        <v>15954.78</v>
      </c>
      <c r="M2828" s="50" t="str">
        <f t="shared" si="43"/>
        <v>Abaixo do limite</v>
      </c>
    </row>
    <row r="2829" spans="3:13" x14ac:dyDescent="0.25">
      <c r="C2829" s="45">
        <v>0.54100000000000004</v>
      </c>
      <c r="D2829" s="45">
        <v>7205.26</v>
      </c>
      <c r="K2829" s="44">
        <v>0.68500000000000005</v>
      </c>
      <c r="L2829" s="51">
        <v>15959.36</v>
      </c>
      <c r="M2829" s="50" t="str">
        <f t="shared" si="43"/>
        <v>Abaixo do limite</v>
      </c>
    </row>
    <row r="2830" spans="3:13" x14ac:dyDescent="0.25">
      <c r="C2830" s="44">
        <v>0.57499999999999996</v>
      </c>
      <c r="D2830" s="44">
        <v>10251.93</v>
      </c>
      <c r="K2830" s="44">
        <v>0.64300000000000002</v>
      </c>
      <c r="L2830" s="51">
        <v>15965.78</v>
      </c>
      <c r="M2830" s="50" t="str">
        <f t="shared" si="43"/>
        <v>Abaixo do limite</v>
      </c>
    </row>
    <row r="2831" spans="3:13" x14ac:dyDescent="0.25">
      <c r="C2831" s="45">
        <v>0.70299999999999996</v>
      </c>
      <c r="D2831" s="45">
        <v>68652.320000000007</v>
      </c>
      <c r="K2831" s="45">
        <v>0.71899999999999997</v>
      </c>
      <c r="L2831" s="52">
        <v>15983.29</v>
      </c>
      <c r="M2831" s="50" t="str">
        <f t="shared" si="43"/>
        <v>Abaixo do limite</v>
      </c>
    </row>
    <row r="2832" spans="3:13" x14ac:dyDescent="0.25">
      <c r="C2832" s="44">
        <v>0.57299999999999995</v>
      </c>
      <c r="D2832" s="44">
        <v>13826.9</v>
      </c>
      <c r="K2832" s="44">
        <v>0.66300000000000003</v>
      </c>
      <c r="L2832" s="51">
        <v>15993.87</v>
      </c>
      <c r="M2832" s="50" t="str">
        <f t="shared" si="43"/>
        <v>Abaixo do limite</v>
      </c>
    </row>
    <row r="2833" spans="3:13" x14ac:dyDescent="0.25">
      <c r="C2833" s="45">
        <v>0.55700000000000005</v>
      </c>
      <c r="D2833" s="45">
        <v>7164.34</v>
      </c>
      <c r="K2833" s="44">
        <v>0.68500000000000005</v>
      </c>
      <c r="L2833" s="51">
        <v>15993.99</v>
      </c>
      <c r="M2833" s="50" t="str">
        <f t="shared" si="43"/>
        <v>Abaixo do limite</v>
      </c>
    </row>
    <row r="2834" spans="3:13" x14ac:dyDescent="0.25">
      <c r="C2834" s="44">
        <v>0.66900000000000004</v>
      </c>
      <c r="D2834" s="44">
        <v>15946.79</v>
      </c>
      <c r="K2834" s="44">
        <v>0.68600000000000005</v>
      </c>
      <c r="L2834" s="51">
        <v>15994.61</v>
      </c>
      <c r="M2834" s="50" t="str">
        <f t="shared" si="43"/>
        <v>Abaixo do limite</v>
      </c>
    </row>
    <row r="2835" spans="3:13" x14ac:dyDescent="0.25">
      <c r="C2835" s="45">
        <v>0.66300000000000003</v>
      </c>
      <c r="D2835" s="45">
        <v>18565.189999999999</v>
      </c>
      <c r="K2835" s="44">
        <v>0.72599999999999998</v>
      </c>
      <c r="L2835" s="51">
        <v>16009.35</v>
      </c>
      <c r="M2835" s="50" t="str">
        <f t="shared" si="43"/>
        <v>Abaixo do limite</v>
      </c>
    </row>
    <row r="2836" spans="3:13" x14ac:dyDescent="0.25">
      <c r="C2836" s="44">
        <v>0.45400000000000001</v>
      </c>
      <c r="D2836" s="44">
        <v>6557.97</v>
      </c>
      <c r="K2836" s="44">
        <v>0.69299999999999995</v>
      </c>
      <c r="L2836" s="51">
        <v>16014.63</v>
      </c>
      <c r="M2836" s="50" t="str">
        <f t="shared" si="43"/>
        <v>Abaixo do limite</v>
      </c>
    </row>
    <row r="2837" spans="3:13" x14ac:dyDescent="0.25">
      <c r="C2837" s="45">
        <v>0.59399999999999997</v>
      </c>
      <c r="D2837" s="45">
        <v>8711.36</v>
      </c>
      <c r="K2837" s="45">
        <v>0.64100000000000001</v>
      </c>
      <c r="L2837" s="52">
        <v>16030.46</v>
      </c>
      <c r="M2837" s="50" t="str">
        <f t="shared" si="43"/>
        <v>Abaixo do limite</v>
      </c>
    </row>
    <row r="2838" spans="3:13" x14ac:dyDescent="0.25">
      <c r="C2838" s="44">
        <v>0.6</v>
      </c>
      <c r="D2838" s="44">
        <v>10237.35</v>
      </c>
      <c r="K2838" s="44">
        <v>0.64100000000000001</v>
      </c>
      <c r="L2838" s="51">
        <v>16034.81</v>
      </c>
      <c r="M2838" s="50" t="str">
        <f t="shared" si="43"/>
        <v>Abaixo do limite</v>
      </c>
    </row>
    <row r="2839" spans="3:13" x14ac:dyDescent="0.25">
      <c r="C2839" s="45">
        <v>0.622</v>
      </c>
      <c r="D2839" s="45">
        <v>8922.7999999999993</v>
      </c>
      <c r="K2839" s="45">
        <v>0.68200000000000005</v>
      </c>
      <c r="L2839" s="52">
        <v>16045.26</v>
      </c>
      <c r="M2839" s="50" t="str">
        <f t="shared" si="43"/>
        <v>Abaixo do limite</v>
      </c>
    </row>
    <row r="2840" spans="3:13" x14ac:dyDescent="0.25">
      <c r="C2840" s="44">
        <v>0.56499999999999995</v>
      </c>
      <c r="D2840" s="44">
        <v>8268.2099999999991</v>
      </c>
      <c r="K2840" s="44">
        <v>0.73099999999999998</v>
      </c>
      <c r="L2840" s="51">
        <v>16045.55</v>
      </c>
      <c r="M2840" s="50" t="str">
        <f t="shared" si="43"/>
        <v>Abaixo do limite</v>
      </c>
    </row>
    <row r="2841" spans="3:13" x14ac:dyDescent="0.25">
      <c r="C2841" s="45">
        <v>0.69499999999999995</v>
      </c>
      <c r="D2841" s="45">
        <v>23531.95</v>
      </c>
      <c r="K2841" s="44">
        <v>0.59699999999999998</v>
      </c>
      <c r="L2841" s="51">
        <v>16047.33</v>
      </c>
      <c r="M2841" s="50" t="str">
        <f t="shared" si="43"/>
        <v>Abaixo do limite</v>
      </c>
    </row>
    <row r="2842" spans="3:13" x14ac:dyDescent="0.25">
      <c r="C2842" s="44">
        <v>0.69699999999999995</v>
      </c>
      <c r="D2842" s="44">
        <v>11641.34</v>
      </c>
      <c r="K2842" s="45">
        <v>0.69</v>
      </c>
      <c r="L2842" s="52">
        <v>16048.05</v>
      </c>
      <c r="M2842" s="50" t="str">
        <f t="shared" si="43"/>
        <v>Abaixo do limite</v>
      </c>
    </row>
    <row r="2843" spans="3:13" x14ac:dyDescent="0.25">
      <c r="C2843" s="45">
        <v>0.67</v>
      </c>
      <c r="D2843" s="45">
        <v>16139.24</v>
      </c>
      <c r="K2843" s="45">
        <v>0.70299999999999996</v>
      </c>
      <c r="L2843" s="52">
        <v>16063.73</v>
      </c>
      <c r="M2843" s="50" t="str">
        <f t="shared" si="43"/>
        <v>Abaixo do limite</v>
      </c>
    </row>
    <row r="2844" spans="3:13" x14ac:dyDescent="0.25">
      <c r="C2844" s="44">
        <v>0.53300000000000003</v>
      </c>
      <c r="D2844" s="44">
        <v>9849.5400000000009</v>
      </c>
      <c r="K2844" s="44">
        <v>0.71299999999999997</v>
      </c>
      <c r="L2844" s="51">
        <v>16066.88</v>
      </c>
      <c r="M2844" s="50" t="str">
        <f t="shared" si="43"/>
        <v>Abaixo do limite</v>
      </c>
    </row>
    <row r="2845" spans="3:13" x14ac:dyDescent="0.25">
      <c r="C2845" s="45">
        <v>0.49399999999999999</v>
      </c>
      <c r="D2845" s="45">
        <v>6445.4</v>
      </c>
      <c r="K2845" s="45">
        <v>0.56200000000000006</v>
      </c>
      <c r="L2845" s="52">
        <v>16075.71</v>
      </c>
      <c r="M2845" s="50" t="str">
        <f t="shared" si="43"/>
        <v>Abaixo do limite</v>
      </c>
    </row>
    <row r="2846" spans="3:13" x14ac:dyDescent="0.25">
      <c r="C2846" s="44">
        <v>0.57099999999999995</v>
      </c>
      <c r="D2846" s="44">
        <v>9741.42</v>
      </c>
      <c r="K2846" s="44">
        <v>0.60099999999999998</v>
      </c>
      <c r="L2846" s="51">
        <v>16085.3</v>
      </c>
      <c r="M2846" s="50" t="str">
        <f t="shared" si="43"/>
        <v>Abaixo do limite</v>
      </c>
    </row>
    <row r="2847" spans="3:13" x14ac:dyDescent="0.25">
      <c r="C2847" s="45">
        <v>0.58199999999999996</v>
      </c>
      <c r="D2847" s="45">
        <v>11203.09</v>
      </c>
      <c r="K2847" s="45">
        <v>0.69199999999999995</v>
      </c>
      <c r="L2847" s="52">
        <v>16107.76</v>
      </c>
      <c r="M2847" s="50" t="str">
        <f t="shared" ref="M2847:M2910" si="44">IF(L2847&lt;$L$29,"Abaixo do limite","")</f>
        <v>Abaixo do limite</v>
      </c>
    </row>
    <row r="2848" spans="3:13" x14ac:dyDescent="0.25">
      <c r="C2848" s="44">
        <v>0.71399999999999997</v>
      </c>
      <c r="D2848" s="44">
        <v>43628.99</v>
      </c>
      <c r="K2848" s="45">
        <v>0.70099999999999996</v>
      </c>
      <c r="L2848" s="52">
        <v>16111.67</v>
      </c>
      <c r="M2848" s="50" t="str">
        <f t="shared" si="44"/>
        <v>Abaixo do limite</v>
      </c>
    </row>
    <row r="2849" spans="3:13" x14ac:dyDescent="0.25">
      <c r="C2849" s="45">
        <v>0.73199999999999998</v>
      </c>
      <c r="D2849" s="45">
        <v>24766.38</v>
      </c>
      <c r="K2849" s="45">
        <v>0.66100000000000003</v>
      </c>
      <c r="L2849" s="52">
        <v>16113.79</v>
      </c>
      <c r="M2849" s="50" t="str">
        <f t="shared" si="44"/>
        <v>Abaixo do limite</v>
      </c>
    </row>
    <row r="2850" spans="3:13" x14ac:dyDescent="0.25">
      <c r="C2850" s="44">
        <v>0.74299999999999999</v>
      </c>
      <c r="D2850" s="44">
        <v>21159.75</v>
      </c>
      <c r="K2850" s="45">
        <v>0.58399999999999996</v>
      </c>
      <c r="L2850" s="52">
        <v>16119.75</v>
      </c>
      <c r="M2850" s="50" t="str">
        <f t="shared" si="44"/>
        <v>Abaixo do limite</v>
      </c>
    </row>
    <row r="2851" spans="3:13" x14ac:dyDescent="0.25">
      <c r="C2851" s="45">
        <v>0.56999999999999995</v>
      </c>
      <c r="D2851" s="45">
        <v>9407.32</v>
      </c>
      <c r="K2851" s="45">
        <v>0.55100000000000005</v>
      </c>
      <c r="L2851" s="52">
        <v>16122.52</v>
      </c>
      <c r="M2851" s="50" t="str">
        <f t="shared" si="44"/>
        <v>Abaixo do limite</v>
      </c>
    </row>
    <row r="2852" spans="3:13" x14ac:dyDescent="0.25">
      <c r="C2852" s="44">
        <v>0.69299999999999995</v>
      </c>
      <c r="D2852" s="44">
        <v>18450.82</v>
      </c>
      <c r="K2852" s="45">
        <v>0.56699999999999995</v>
      </c>
      <c r="L2852" s="52">
        <v>16128.78</v>
      </c>
      <c r="M2852" s="50" t="str">
        <f t="shared" si="44"/>
        <v>Abaixo do limite</v>
      </c>
    </row>
    <row r="2853" spans="3:13" x14ac:dyDescent="0.25">
      <c r="C2853" s="45">
        <v>0.67300000000000004</v>
      </c>
      <c r="D2853" s="45">
        <v>10783.05</v>
      </c>
      <c r="K2853" s="44">
        <v>0.69399999999999995</v>
      </c>
      <c r="L2853" s="51">
        <v>16137.43</v>
      </c>
      <c r="M2853" s="50" t="str">
        <f t="shared" si="44"/>
        <v>Abaixo do limite</v>
      </c>
    </row>
    <row r="2854" spans="3:13" x14ac:dyDescent="0.25">
      <c r="C2854" s="44">
        <v>0.52500000000000002</v>
      </c>
      <c r="D2854" s="44">
        <v>7390.14</v>
      </c>
      <c r="K2854" s="45">
        <v>0.67</v>
      </c>
      <c r="L2854" s="52">
        <v>16139.24</v>
      </c>
      <c r="M2854" s="50" t="str">
        <f t="shared" si="44"/>
        <v>Abaixo do limite</v>
      </c>
    </row>
    <row r="2855" spans="3:13" x14ac:dyDescent="0.25">
      <c r="C2855" s="45">
        <v>0.67300000000000004</v>
      </c>
      <c r="D2855" s="45">
        <v>14794.44</v>
      </c>
      <c r="K2855" s="44">
        <v>0.67700000000000005</v>
      </c>
      <c r="L2855" s="51">
        <v>16149.97</v>
      </c>
      <c r="M2855" s="50" t="str">
        <f t="shared" si="44"/>
        <v>Abaixo do limite</v>
      </c>
    </row>
    <row r="2856" spans="3:13" x14ac:dyDescent="0.25">
      <c r="C2856" s="44">
        <v>0.72299999999999998</v>
      </c>
      <c r="D2856" s="44">
        <v>16679.919999999998</v>
      </c>
      <c r="K2856" s="45">
        <v>0.70699999999999996</v>
      </c>
      <c r="L2856" s="52">
        <v>16151.3</v>
      </c>
      <c r="M2856" s="50" t="str">
        <f t="shared" si="44"/>
        <v>Abaixo do limite</v>
      </c>
    </row>
    <row r="2857" spans="3:13" x14ac:dyDescent="0.25">
      <c r="C2857" s="45">
        <v>0.59799999999999998</v>
      </c>
      <c r="D2857" s="45">
        <v>11294.52</v>
      </c>
      <c r="K2857" s="44">
        <v>0.57299999999999995</v>
      </c>
      <c r="L2857" s="51">
        <v>16151.54</v>
      </c>
      <c r="M2857" s="50" t="str">
        <f t="shared" si="44"/>
        <v>Abaixo do limite</v>
      </c>
    </row>
    <row r="2858" spans="3:13" x14ac:dyDescent="0.25">
      <c r="C2858" s="44">
        <v>0.70899999999999996</v>
      </c>
      <c r="D2858" s="44">
        <v>33168.050000000003</v>
      </c>
      <c r="K2858" s="44">
        <v>0.74399999999999999</v>
      </c>
      <c r="L2858" s="51">
        <v>16153.08</v>
      </c>
      <c r="M2858" s="50" t="str">
        <f t="shared" si="44"/>
        <v>Abaixo do limite</v>
      </c>
    </row>
    <row r="2859" spans="3:13" x14ac:dyDescent="0.25">
      <c r="C2859" s="45">
        <v>0.58099999999999996</v>
      </c>
      <c r="D2859" s="45">
        <v>7666.85</v>
      </c>
      <c r="K2859" s="45">
        <v>0.63300000000000001</v>
      </c>
      <c r="L2859" s="52">
        <v>16158.28</v>
      </c>
      <c r="M2859" s="50" t="str">
        <f t="shared" si="44"/>
        <v>Abaixo do limite</v>
      </c>
    </row>
    <row r="2860" spans="3:13" x14ac:dyDescent="0.25">
      <c r="C2860" s="44">
        <v>0.72799999999999998</v>
      </c>
      <c r="D2860" s="44">
        <v>41125.160000000003</v>
      </c>
      <c r="K2860" s="45">
        <v>0.70699999999999996</v>
      </c>
      <c r="L2860" s="52">
        <v>16158.35</v>
      </c>
      <c r="M2860" s="50" t="str">
        <f t="shared" si="44"/>
        <v>Abaixo do limite</v>
      </c>
    </row>
    <row r="2861" spans="3:13" x14ac:dyDescent="0.25">
      <c r="C2861" s="45">
        <v>0.74299999999999999</v>
      </c>
      <c r="D2861" s="45">
        <v>19685.87</v>
      </c>
      <c r="K2861" s="44">
        <v>0.64900000000000002</v>
      </c>
      <c r="L2861" s="51">
        <v>16162.26</v>
      </c>
      <c r="M2861" s="50" t="str">
        <f t="shared" si="44"/>
        <v>Abaixo do limite</v>
      </c>
    </row>
    <row r="2862" spans="3:13" x14ac:dyDescent="0.25">
      <c r="C2862" s="44">
        <v>0.72599999999999998</v>
      </c>
      <c r="D2862" s="44">
        <v>25919.9</v>
      </c>
      <c r="K2862" s="45">
        <v>0.65200000000000002</v>
      </c>
      <c r="L2862" s="52">
        <v>16170.5</v>
      </c>
      <c r="M2862" s="50" t="str">
        <f t="shared" si="44"/>
        <v>Abaixo do limite</v>
      </c>
    </row>
    <row r="2863" spans="3:13" x14ac:dyDescent="0.25">
      <c r="C2863" s="45">
        <v>0.66</v>
      </c>
      <c r="D2863" s="45">
        <v>16454.37</v>
      </c>
      <c r="K2863" s="44">
        <v>0.66400000000000003</v>
      </c>
      <c r="L2863" s="51">
        <v>16172.45</v>
      </c>
      <c r="M2863" s="50" t="str">
        <f t="shared" si="44"/>
        <v>Abaixo do limite</v>
      </c>
    </row>
    <row r="2864" spans="3:13" x14ac:dyDescent="0.25">
      <c r="C2864" s="44">
        <v>0.73699999999999999</v>
      </c>
      <c r="D2864" s="44">
        <v>21770.71</v>
      </c>
      <c r="K2864" s="44">
        <v>0.55700000000000005</v>
      </c>
      <c r="L2864" s="51">
        <v>16172.5</v>
      </c>
      <c r="M2864" s="50" t="str">
        <f t="shared" si="44"/>
        <v>Abaixo do limite</v>
      </c>
    </row>
    <row r="2865" spans="3:13" x14ac:dyDescent="0.25">
      <c r="C2865" s="45">
        <v>0.55600000000000005</v>
      </c>
      <c r="D2865" s="45">
        <v>7781.86</v>
      </c>
      <c r="K2865" s="44">
        <v>0.621</v>
      </c>
      <c r="L2865" s="51">
        <v>16174.08</v>
      </c>
      <c r="M2865" s="50" t="str">
        <f t="shared" si="44"/>
        <v>Abaixo do limite</v>
      </c>
    </row>
    <row r="2866" spans="3:13" x14ac:dyDescent="0.25">
      <c r="C2866" s="44">
        <v>0.67600000000000005</v>
      </c>
      <c r="D2866" s="44">
        <v>21173.599999999999</v>
      </c>
      <c r="K2866" s="44">
        <v>0.66800000000000004</v>
      </c>
      <c r="L2866" s="51">
        <v>16179.95</v>
      </c>
      <c r="M2866" s="50" t="str">
        <f t="shared" si="44"/>
        <v>Abaixo do limite</v>
      </c>
    </row>
    <row r="2867" spans="3:13" x14ac:dyDescent="0.25">
      <c r="C2867" s="45">
        <v>0.72299999999999998</v>
      </c>
      <c r="D2867" s="45">
        <v>14005.49</v>
      </c>
      <c r="K2867" s="44">
        <v>0.72299999999999998</v>
      </c>
      <c r="L2867" s="51">
        <v>16199.19</v>
      </c>
      <c r="M2867" s="50" t="str">
        <f t="shared" si="44"/>
        <v>Abaixo do limite</v>
      </c>
    </row>
    <row r="2868" spans="3:13" x14ac:dyDescent="0.25">
      <c r="C2868" s="44">
        <v>0.56599999999999995</v>
      </c>
      <c r="D2868" s="44">
        <v>12064.68</v>
      </c>
      <c r="K2868" s="44">
        <v>0.63800000000000001</v>
      </c>
      <c r="L2868" s="51">
        <v>16199.91</v>
      </c>
      <c r="M2868" s="50" t="str">
        <f t="shared" si="44"/>
        <v>Abaixo do limite</v>
      </c>
    </row>
    <row r="2869" spans="3:13" x14ac:dyDescent="0.25">
      <c r="C2869" s="45">
        <v>0.54300000000000004</v>
      </c>
      <c r="D2869" s="45">
        <v>8897.34</v>
      </c>
      <c r="K2869" s="44">
        <v>0.627</v>
      </c>
      <c r="L2869" s="51">
        <v>16206.55</v>
      </c>
      <c r="M2869" s="50" t="str">
        <f t="shared" si="44"/>
        <v>Abaixo do limite</v>
      </c>
    </row>
    <row r="2870" spans="3:13" x14ac:dyDescent="0.25">
      <c r="C2870" s="44">
        <v>0.54</v>
      </c>
      <c r="D2870" s="44">
        <v>6243.46</v>
      </c>
      <c r="K2870" s="45">
        <v>0.71099999999999997</v>
      </c>
      <c r="L2870" s="52">
        <v>16216.45</v>
      </c>
      <c r="M2870" s="50" t="str">
        <f t="shared" si="44"/>
        <v>Abaixo do limite</v>
      </c>
    </row>
    <row r="2871" spans="3:13" x14ac:dyDescent="0.25">
      <c r="C2871" s="45">
        <v>0.68700000000000006</v>
      </c>
      <c r="D2871" s="45">
        <v>21051.3</v>
      </c>
      <c r="K2871" s="44">
        <v>0.66700000000000004</v>
      </c>
      <c r="L2871" s="51">
        <v>16225.81</v>
      </c>
      <c r="M2871" s="50" t="str">
        <f t="shared" si="44"/>
        <v>Abaixo do limite</v>
      </c>
    </row>
    <row r="2872" spans="3:13" x14ac:dyDescent="0.25">
      <c r="C2872" s="44">
        <v>0.54600000000000004</v>
      </c>
      <c r="D2872" s="44">
        <v>6196.51</v>
      </c>
      <c r="K2872" s="45">
        <v>0.67100000000000004</v>
      </c>
      <c r="L2872" s="52">
        <v>16226.13</v>
      </c>
      <c r="M2872" s="50" t="str">
        <f t="shared" si="44"/>
        <v>Abaixo do limite</v>
      </c>
    </row>
    <row r="2873" spans="3:13" x14ac:dyDescent="0.25">
      <c r="C2873" s="45">
        <v>0.59599999999999997</v>
      </c>
      <c r="D2873" s="45">
        <v>8756.85</v>
      </c>
      <c r="K2873" s="45">
        <v>0.59299999999999997</v>
      </c>
      <c r="L2873" s="52">
        <v>16231.21</v>
      </c>
      <c r="M2873" s="50" t="str">
        <f t="shared" si="44"/>
        <v>Abaixo do limite</v>
      </c>
    </row>
    <row r="2874" spans="3:13" x14ac:dyDescent="0.25">
      <c r="C2874" s="44">
        <v>0.71899999999999997</v>
      </c>
      <c r="D2874" s="44">
        <v>12835.54</v>
      </c>
      <c r="K2874" s="44">
        <v>0.68</v>
      </c>
      <c r="L2874" s="51">
        <v>16231.26</v>
      </c>
      <c r="M2874" s="50" t="str">
        <f t="shared" si="44"/>
        <v>Abaixo do limite</v>
      </c>
    </row>
    <row r="2875" spans="3:13" x14ac:dyDescent="0.25">
      <c r="C2875" s="45">
        <v>0.74</v>
      </c>
      <c r="D2875" s="45">
        <v>26825.43</v>
      </c>
      <c r="K2875" s="45">
        <v>0.63600000000000001</v>
      </c>
      <c r="L2875" s="52">
        <v>16241</v>
      </c>
      <c r="M2875" s="50" t="str">
        <f t="shared" si="44"/>
        <v>Abaixo do limite</v>
      </c>
    </row>
    <row r="2876" spans="3:13" x14ac:dyDescent="0.25">
      <c r="C2876" s="44">
        <v>0.66</v>
      </c>
      <c r="D2876" s="44">
        <v>14683.27</v>
      </c>
      <c r="K2876" s="45">
        <v>0.69699999999999995</v>
      </c>
      <c r="L2876" s="52">
        <v>16244.19</v>
      </c>
      <c r="M2876" s="50" t="str">
        <f t="shared" si="44"/>
        <v>Abaixo do limite</v>
      </c>
    </row>
    <row r="2877" spans="3:13" x14ac:dyDescent="0.25">
      <c r="C2877" s="45">
        <v>0.70099999999999996</v>
      </c>
      <c r="D2877" s="45">
        <v>19168.75</v>
      </c>
      <c r="K2877" s="44">
        <v>0.6</v>
      </c>
      <c r="L2877" s="51">
        <v>16245.56</v>
      </c>
      <c r="M2877" s="50" t="str">
        <f t="shared" si="44"/>
        <v>Abaixo do limite</v>
      </c>
    </row>
    <row r="2878" spans="3:13" x14ac:dyDescent="0.25">
      <c r="C2878" s="44">
        <v>0.73699999999999999</v>
      </c>
      <c r="D2878" s="44">
        <v>25805.62</v>
      </c>
      <c r="K2878" s="44">
        <v>0.71799999999999997</v>
      </c>
      <c r="L2878" s="51">
        <v>16249.61</v>
      </c>
      <c r="M2878" s="50" t="str">
        <f t="shared" si="44"/>
        <v>Abaixo do limite</v>
      </c>
    </row>
    <row r="2879" spans="3:13" x14ac:dyDescent="0.25">
      <c r="C2879" s="45">
        <v>0.60599999999999998</v>
      </c>
      <c r="D2879" s="45">
        <v>14591.76</v>
      </c>
      <c r="K2879" s="44">
        <v>0.70099999999999996</v>
      </c>
      <c r="L2879" s="51">
        <v>16250.05</v>
      </c>
      <c r="M2879" s="50" t="str">
        <f t="shared" si="44"/>
        <v>Abaixo do limite</v>
      </c>
    </row>
    <row r="2880" spans="3:13" x14ac:dyDescent="0.25">
      <c r="C2880" s="44">
        <v>0.58599999999999997</v>
      </c>
      <c r="D2880" s="44">
        <v>9649.66</v>
      </c>
      <c r="K2880" s="45">
        <v>0.63500000000000001</v>
      </c>
      <c r="L2880" s="52">
        <v>16256.07</v>
      </c>
      <c r="M2880" s="50" t="str">
        <f t="shared" si="44"/>
        <v>Abaixo do limite</v>
      </c>
    </row>
    <row r="2881" spans="3:13" x14ac:dyDescent="0.25">
      <c r="C2881" s="45">
        <v>0.76700000000000002</v>
      </c>
      <c r="D2881" s="45">
        <v>33568.58</v>
      </c>
      <c r="K2881" s="45">
        <v>0.64400000000000002</v>
      </c>
      <c r="L2881" s="52">
        <v>16261.21</v>
      </c>
      <c r="M2881" s="50" t="str">
        <f t="shared" si="44"/>
        <v>Abaixo do limite</v>
      </c>
    </row>
    <row r="2882" spans="3:13" x14ac:dyDescent="0.25">
      <c r="C2882" s="44">
        <v>0.67600000000000005</v>
      </c>
      <c r="D2882" s="44">
        <v>19245.57</v>
      </c>
      <c r="K2882" s="44">
        <v>0.64700000000000002</v>
      </c>
      <c r="L2882" s="51">
        <v>16263.45</v>
      </c>
      <c r="M2882" s="50" t="str">
        <f t="shared" si="44"/>
        <v>Abaixo do limite</v>
      </c>
    </row>
    <row r="2883" spans="3:13" x14ac:dyDescent="0.25">
      <c r="C2883" s="45">
        <v>0.69199999999999995</v>
      </c>
      <c r="D2883" s="45">
        <v>20554.12</v>
      </c>
      <c r="K2883" s="45">
        <v>0.60499999999999998</v>
      </c>
      <c r="L2883" s="52">
        <v>16272.83</v>
      </c>
      <c r="M2883" s="50" t="str">
        <f t="shared" si="44"/>
        <v>Abaixo do limite</v>
      </c>
    </row>
    <row r="2884" spans="3:13" x14ac:dyDescent="0.25">
      <c r="C2884" s="44">
        <v>0.60199999999999998</v>
      </c>
      <c r="D2884" s="44">
        <v>9496.57</v>
      </c>
      <c r="K2884" s="45">
        <v>0.68200000000000005</v>
      </c>
      <c r="L2884" s="52">
        <v>16276.89</v>
      </c>
      <c r="M2884" s="50" t="str">
        <f t="shared" si="44"/>
        <v>Abaixo do limite</v>
      </c>
    </row>
    <row r="2885" spans="3:13" x14ac:dyDescent="0.25">
      <c r="C2885" s="45">
        <v>0.79</v>
      </c>
      <c r="D2885" s="45">
        <v>39847.699999999997</v>
      </c>
      <c r="K2885" s="45">
        <v>0.76100000000000001</v>
      </c>
      <c r="L2885" s="52">
        <v>16287.26</v>
      </c>
      <c r="M2885" s="50" t="str">
        <f t="shared" si="44"/>
        <v>Abaixo do limite</v>
      </c>
    </row>
    <row r="2886" spans="3:13" x14ac:dyDescent="0.25">
      <c r="C2886" s="44">
        <v>0.53500000000000003</v>
      </c>
      <c r="D2886" s="44">
        <v>7588.31</v>
      </c>
      <c r="K2886" s="44">
        <v>0.66700000000000004</v>
      </c>
      <c r="L2886" s="51">
        <v>16295.05</v>
      </c>
      <c r="M2886" s="50" t="str">
        <f t="shared" si="44"/>
        <v>Abaixo do limite</v>
      </c>
    </row>
    <row r="2887" spans="3:13" x14ac:dyDescent="0.25">
      <c r="C2887" s="45">
        <v>0.59099999999999997</v>
      </c>
      <c r="D2887" s="45">
        <v>15703.9</v>
      </c>
      <c r="K2887" s="44">
        <v>0.71</v>
      </c>
      <c r="L2887" s="51">
        <v>16299.91</v>
      </c>
      <c r="M2887" s="50" t="str">
        <f t="shared" si="44"/>
        <v>Abaixo do limite</v>
      </c>
    </row>
    <row r="2888" spans="3:13" x14ac:dyDescent="0.25">
      <c r="C2888" s="44">
        <v>0.68100000000000005</v>
      </c>
      <c r="D2888" s="44">
        <v>21508.74</v>
      </c>
      <c r="K2888" s="44">
        <v>0.66100000000000003</v>
      </c>
      <c r="L2888" s="51">
        <v>16304.33</v>
      </c>
      <c r="M2888" s="50" t="str">
        <f t="shared" si="44"/>
        <v>Abaixo do limite</v>
      </c>
    </row>
    <row r="2889" spans="3:13" x14ac:dyDescent="0.25">
      <c r="C2889" s="45">
        <v>0.73299999999999998</v>
      </c>
      <c r="D2889" s="45">
        <v>26465.22</v>
      </c>
      <c r="K2889" s="45">
        <v>0.56299999999999994</v>
      </c>
      <c r="L2889" s="52">
        <v>16308.05</v>
      </c>
      <c r="M2889" s="50" t="str">
        <f t="shared" si="44"/>
        <v>Abaixo do limite</v>
      </c>
    </row>
    <row r="2890" spans="3:13" x14ac:dyDescent="0.25">
      <c r="C2890" s="44">
        <v>0.71499999999999997</v>
      </c>
      <c r="D2890" s="44">
        <v>30116.66</v>
      </c>
      <c r="K2890" s="45">
        <v>0.63500000000000001</v>
      </c>
      <c r="L2890" s="52">
        <v>16310.11</v>
      </c>
      <c r="M2890" s="50" t="str">
        <f t="shared" si="44"/>
        <v>Abaixo do limite</v>
      </c>
    </row>
    <row r="2891" spans="3:13" x14ac:dyDescent="0.25">
      <c r="C2891" s="45">
        <v>0.77400000000000002</v>
      </c>
      <c r="D2891" s="45">
        <v>51508.639999999999</v>
      </c>
      <c r="K2891" s="44">
        <v>0.63700000000000001</v>
      </c>
      <c r="L2891" s="51">
        <v>16311.14</v>
      </c>
      <c r="M2891" s="50" t="str">
        <f t="shared" si="44"/>
        <v>Abaixo do limite</v>
      </c>
    </row>
    <row r="2892" spans="3:13" x14ac:dyDescent="0.25">
      <c r="C2892" s="44">
        <v>0.65300000000000002</v>
      </c>
      <c r="D2892" s="44">
        <v>24073.53</v>
      </c>
      <c r="K2892" s="45">
        <v>0.63500000000000001</v>
      </c>
      <c r="L2892" s="52">
        <v>16361.1</v>
      </c>
      <c r="M2892" s="50" t="str">
        <f t="shared" si="44"/>
        <v>Abaixo do limite</v>
      </c>
    </row>
    <row r="2893" spans="3:13" x14ac:dyDescent="0.25">
      <c r="C2893" s="45">
        <v>0.71099999999999997</v>
      </c>
      <c r="D2893" s="45">
        <v>27770.6</v>
      </c>
      <c r="K2893" s="45">
        <v>0.72399999999999998</v>
      </c>
      <c r="L2893" s="52">
        <v>16365.4</v>
      </c>
      <c r="M2893" s="50" t="str">
        <f t="shared" si="44"/>
        <v>Abaixo do limite</v>
      </c>
    </row>
    <row r="2894" spans="3:13" x14ac:dyDescent="0.25">
      <c r="C2894" s="44">
        <v>0.61199999999999999</v>
      </c>
      <c r="D2894" s="44">
        <v>10232.82</v>
      </c>
      <c r="K2894" s="44">
        <v>0.72</v>
      </c>
      <c r="L2894" s="51">
        <v>16381.07</v>
      </c>
      <c r="M2894" s="50" t="str">
        <f t="shared" si="44"/>
        <v>Abaixo do limite</v>
      </c>
    </row>
    <row r="2895" spans="3:13" x14ac:dyDescent="0.25">
      <c r="C2895" s="45">
        <v>0.68899999999999995</v>
      </c>
      <c r="D2895" s="45">
        <v>13562.68</v>
      </c>
      <c r="K2895" s="45">
        <v>0.72399999999999998</v>
      </c>
      <c r="L2895" s="52">
        <v>16381.45</v>
      </c>
      <c r="M2895" s="50" t="str">
        <f t="shared" si="44"/>
        <v>Abaixo do limite</v>
      </c>
    </row>
    <row r="2896" spans="3:13" x14ac:dyDescent="0.25">
      <c r="C2896" s="44">
        <v>0.68400000000000005</v>
      </c>
      <c r="D2896" s="44">
        <v>19594.990000000002</v>
      </c>
      <c r="K2896" s="44">
        <v>0.65400000000000003</v>
      </c>
      <c r="L2896" s="51">
        <v>16382.28</v>
      </c>
      <c r="M2896" s="50" t="str">
        <f t="shared" si="44"/>
        <v>Abaixo do limite</v>
      </c>
    </row>
    <row r="2897" spans="3:13" x14ac:dyDescent="0.25">
      <c r="C2897" s="45">
        <v>0.55400000000000005</v>
      </c>
      <c r="D2897" s="45">
        <v>7325.37</v>
      </c>
      <c r="K2897" s="44">
        <v>0.66400000000000003</v>
      </c>
      <c r="L2897" s="51">
        <v>16389.78</v>
      </c>
      <c r="M2897" s="50" t="str">
        <f t="shared" si="44"/>
        <v>Abaixo do limite</v>
      </c>
    </row>
    <row r="2898" spans="3:13" x14ac:dyDescent="0.25">
      <c r="C2898" s="44">
        <v>0.55600000000000005</v>
      </c>
      <c r="D2898" s="44">
        <v>6971.19</v>
      </c>
      <c r="K2898" s="45">
        <v>0.64800000000000002</v>
      </c>
      <c r="L2898" s="52">
        <v>16390.599999999999</v>
      </c>
      <c r="M2898" s="50" t="str">
        <f t="shared" si="44"/>
        <v>Abaixo do limite</v>
      </c>
    </row>
    <row r="2899" spans="3:13" x14ac:dyDescent="0.25">
      <c r="C2899" s="45">
        <v>0.67500000000000004</v>
      </c>
      <c r="D2899" s="45">
        <v>26122.39</v>
      </c>
      <c r="K2899" s="45">
        <v>0.67100000000000004</v>
      </c>
      <c r="L2899" s="52">
        <v>16401.23</v>
      </c>
      <c r="M2899" s="50" t="str">
        <f t="shared" si="44"/>
        <v>Abaixo do limite</v>
      </c>
    </row>
    <row r="2900" spans="3:13" x14ac:dyDescent="0.25">
      <c r="C2900" s="44">
        <v>0.57999999999999996</v>
      </c>
      <c r="D2900" s="44">
        <v>6832.32</v>
      </c>
      <c r="K2900" s="45">
        <v>0.70499999999999996</v>
      </c>
      <c r="L2900" s="52">
        <v>16403.07</v>
      </c>
      <c r="M2900" s="50" t="str">
        <f t="shared" si="44"/>
        <v>Abaixo do limite</v>
      </c>
    </row>
    <row r="2901" spans="3:13" x14ac:dyDescent="0.25">
      <c r="C2901" s="45">
        <v>0.60899999999999999</v>
      </c>
      <c r="D2901" s="45">
        <v>16506.04</v>
      </c>
      <c r="K2901" s="45">
        <v>0.57299999999999995</v>
      </c>
      <c r="L2901" s="52">
        <v>16407.86</v>
      </c>
      <c r="M2901" s="50" t="str">
        <f t="shared" si="44"/>
        <v>Abaixo do limite</v>
      </c>
    </row>
    <row r="2902" spans="3:13" x14ac:dyDescent="0.25">
      <c r="C2902" s="44">
        <v>0.68700000000000006</v>
      </c>
      <c r="D2902" s="44">
        <v>14349.55</v>
      </c>
      <c r="K2902" s="44">
        <v>0.71299999999999997</v>
      </c>
      <c r="L2902" s="51">
        <v>16408.189999999999</v>
      </c>
      <c r="M2902" s="50" t="str">
        <f t="shared" si="44"/>
        <v>Abaixo do limite</v>
      </c>
    </row>
    <row r="2903" spans="3:13" x14ac:dyDescent="0.25">
      <c r="C2903" s="45">
        <v>0.65500000000000003</v>
      </c>
      <c r="D2903" s="45">
        <v>12976.77</v>
      </c>
      <c r="K2903" s="44">
        <v>0.64800000000000002</v>
      </c>
      <c r="L2903" s="51">
        <v>16408.47</v>
      </c>
      <c r="M2903" s="50" t="str">
        <f t="shared" si="44"/>
        <v>Abaixo do limite</v>
      </c>
    </row>
    <row r="2904" spans="3:13" x14ac:dyDescent="0.25">
      <c r="C2904" s="44">
        <v>0.60099999999999998</v>
      </c>
      <c r="D2904" s="44">
        <v>9373.09</v>
      </c>
      <c r="K2904" s="44">
        <v>0.67600000000000005</v>
      </c>
      <c r="L2904" s="51">
        <v>16410.55</v>
      </c>
      <c r="M2904" s="50" t="str">
        <f t="shared" si="44"/>
        <v>Abaixo do limite</v>
      </c>
    </row>
    <row r="2905" spans="3:13" x14ac:dyDescent="0.25">
      <c r="C2905" s="45">
        <v>0.54900000000000004</v>
      </c>
      <c r="D2905" s="45">
        <v>7221.32</v>
      </c>
      <c r="K2905" s="44">
        <v>0.71899999999999997</v>
      </c>
      <c r="L2905" s="51">
        <v>16414.830000000002</v>
      </c>
      <c r="M2905" s="50" t="str">
        <f t="shared" si="44"/>
        <v>Abaixo do limite</v>
      </c>
    </row>
    <row r="2906" spans="3:13" x14ac:dyDescent="0.25">
      <c r="C2906" s="44">
        <v>0.64700000000000002</v>
      </c>
      <c r="D2906" s="44">
        <v>16263.45</v>
      </c>
      <c r="K2906" s="44">
        <v>0.63300000000000001</v>
      </c>
      <c r="L2906" s="51">
        <v>16415.52</v>
      </c>
      <c r="M2906" s="50" t="str">
        <f t="shared" si="44"/>
        <v>Abaixo do limite</v>
      </c>
    </row>
    <row r="2907" spans="3:13" x14ac:dyDescent="0.25">
      <c r="C2907" s="45">
        <v>0.58499999999999996</v>
      </c>
      <c r="D2907" s="45">
        <v>8529.85</v>
      </c>
      <c r="K2907" s="45">
        <v>0.66100000000000003</v>
      </c>
      <c r="L2907" s="52">
        <v>16420.759999999998</v>
      </c>
      <c r="M2907" s="50" t="str">
        <f t="shared" si="44"/>
        <v>Abaixo do limite</v>
      </c>
    </row>
    <row r="2908" spans="3:13" x14ac:dyDescent="0.25">
      <c r="C2908" s="44">
        <v>0.54400000000000004</v>
      </c>
      <c r="D2908" s="44">
        <v>7845.94</v>
      </c>
      <c r="K2908" s="44">
        <v>0.68200000000000005</v>
      </c>
      <c r="L2908" s="51">
        <v>16426.560000000001</v>
      </c>
      <c r="M2908" s="50" t="str">
        <f t="shared" si="44"/>
        <v>Abaixo do limite</v>
      </c>
    </row>
    <row r="2909" spans="3:13" x14ac:dyDescent="0.25">
      <c r="C2909" s="45">
        <v>0.60699999999999998</v>
      </c>
      <c r="D2909" s="45">
        <v>8039.44</v>
      </c>
      <c r="K2909" s="45">
        <v>0.67100000000000004</v>
      </c>
      <c r="L2909" s="52">
        <v>16436.75</v>
      </c>
      <c r="M2909" s="50" t="str">
        <f t="shared" si="44"/>
        <v>Abaixo do limite</v>
      </c>
    </row>
    <row r="2910" spans="3:13" x14ac:dyDescent="0.25">
      <c r="C2910" s="44">
        <v>0.67700000000000005</v>
      </c>
      <c r="D2910" s="44">
        <v>13073.61</v>
      </c>
      <c r="K2910" s="44">
        <v>0.60299999999999998</v>
      </c>
      <c r="L2910" s="51">
        <v>16438.939999999999</v>
      </c>
      <c r="M2910" s="50" t="str">
        <f t="shared" si="44"/>
        <v>Abaixo do limite</v>
      </c>
    </row>
    <row r="2911" spans="3:13" x14ac:dyDescent="0.25">
      <c r="C2911" s="45">
        <v>0.67900000000000005</v>
      </c>
      <c r="D2911" s="45">
        <v>17042.14</v>
      </c>
      <c r="K2911" s="44">
        <v>0.627</v>
      </c>
      <c r="L2911" s="51">
        <v>16447.330000000002</v>
      </c>
      <c r="M2911" s="50" t="str">
        <f t="shared" ref="M2911:M2974" si="45">IF(L2911&lt;$L$29,"Abaixo do limite","")</f>
        <v>Abaixo do limite</v>
      </c>
    </row>
    <row r="2912" spans="3:13" x14ac:dyDescent="0.25">
      <c r="C2912" s="44">
        <v>0.68100000000000005</v>
      </c>
      <c r="D2912" s="44">
        <v>19102.53</v>
      </c>
      <c r="K2912" s="44">
        <v>0.7</v>
      </c>
      <c r="L2912" s="51">
        <v>16451.330000000002</v>
      </c>
      <c r="M2912" s="50" t="str">
        <f t="shared" si="45"/>
        <v>Abaixo do limite</v>
      </c>
    </row>
    <row r="2913" spans="3:13" x14ac:dyDescent="0.25">
      <c r="C2913" s="45">
        <v>0.58499999999999996</v>
      </c>
      <c r="D2913" s="45">
        <v>8176.94</v>
      </c>
      <c r="K2913" s="44">
        <v>0.71599999999999997</v>
      </c>
      <c r="L2913" s="51">
        <v>16454.23</v>
      </c>
      <c r="M2913" s="50" t="str">
        <f t="shared" si="45"/>
        <v>Abaixo do limite</v>
      </c>
    </row>
    <row r="2914" spans="3:13" x14ac:dyDescent="0.25">
      <c r="C2914" s="44">
        <v>0.59699999999999998</v>
      </c>
      <c r="D2914" s="44">
        <v>7650.68</v>
      </c>
      <c r="K2914" s="45">
        <v>0.66</v>
      </c>
      <c r="L2914" s="52">
        <v>16454.37</v>
      </c>
      <c r="M2914" s="50" t="str">
        <f t="shared" si="45"/>
        <v>Abaixo do limite</v>
      </c>
    </row>
    <row r="2915" spans="3:13" x14ac:dyDescent="0.25">
      <c r="C2915" s="45">
        <v>0.59199999999999997</v>
      </c>
      <c r="D2915" s="45">
        <v>7775.67</v>
      </c>
      <c r="K2915" s="45">
        <v>0.69899999999999995</v>
      </c>
      <c r="L2915" s="52">
        <v>16460.61</v>
      </c>
      <c r="M2915" s="50" t="str">
        <f t="shared" si="45"/>
        <v>Abaixo do limite</v>
      </c>
    </row>
    <row r="2916" spans="3:13" x14ac:dyDescent="0.25">
      <c r="C2916" s="44">
        <v>0.72499999999999998</v>
      </c>
      <c r="D2916" s="44">
        <v>44634.7</v>
      </c>
      <c r="K2916" s="44">
        <v>0.64100000000000001</v>
      </c>
      <c r="L2916" s="51">
        <v>16461.55</v>
      </c>
      <c r="M2916" s="50" t="str">
        <f t="shared" si="45"/>
        <v>Abaixo do limite</v>
      </c>
    </row>
    <row r="2917" spans="3:13" x14ac:dyDescent="0.25">
      <c r="C2917" s="45">
        <v>0.71699999999999997</v>
      </c>
      <c r="D2917" s="45">
        <v>18088.66</v>
      </c>
      <c r="K2917" s="45">
        <v>0.68100000000000005</v>
      </c>
      <c r="L2917" s="52">
        <v>16469.23</v>
      </c>
      <c r="M2917" s="50" t="str">
        <f t="shared" si="45"/>
        <v>Abaixo do limite</v>
      </c>
    </row>
    <row r="2918" spans="3:13" x14ac:dyDescent="0.25">
      <c r="C2918" s="44">
        <v>0.54200000000000004</v>
      </c>
      <c r="D2918" s="44">
        <v>7820</v>
      </c>
      <c r="K2918" s="44">
        <v>0.67200000000000004</v>
      </c>
      <c r="L2918" s="51">
        <v>16475.97</v>
      </c>
      <c r="M2918" s="50" t="str">
        <f t="shared" si="45"/>
        <v>Abaixo do limite</v>
      </c>
    </row>
    <row r="2919" spans="3:13" x14ac:dyDescent="0.25">
      <c r="C2919" s="45">
        <v>0.60599999999999998</v>
      </c>
      <c r="D2919" s="45">
        <v>14791.65</v>
      </c>
      <c r="K2919" s="45">
        <v>0.65700000000000003</v>
      </c>
      <c r="L2919" s="52">
        <v>16479.25</v>
      </c>
      <c r="M2919" s="50" t="str">
        <f t="shared" si="45"/>
        <v>Abaixo do limite</v>
      </c>
    </row>
    <row r="2920" spans="3:13" x14ac:dyDescent="0.25">
      <c r="C2920" s="44">
        <v>0.52100000000000002</v>
      </c>
      <c r="D2920" s="44">
        <v>6009.56</v>
      </c>
      <c r="K2920" s="45">
        <v>0.59299999999999997</v>
      </c>
      <c r="L2920" s="52">
        <v>16487.400000000001</v>
      </c>
      <c r="M2920" s="50" t="str">
        <f t="shared" si="45"/>
        <v>Abaixo do limite</v>
      </c>
    </row>
    <row r="2921" spans="3:13" x14ac:dyDescent="0.25">
      <c r="C2921" s="45">
        <v>0.55100000000000005</v>
      </c>
      <c r="D2921" s="45">
        <v>11304.93</v>
      </c>
      <c r="K2921" s="45">
        <v>0.6</v>
      </c>
      <c r="L2921" s="52">
        <v>16489.88</v>
      </c>
      <c r="M2921" s="50" t="str">
        <f t="shared" si="45"/>
        <v>Abaixo do limite</v>
      </c>
    </row>
    <row r="2922" spans="3:13" x14ac:dyDescent="0.25">
      <c r="C2922" s="44">
        <v>0.69199999999999995</v>
      </c>
      <c r="D2922" s="44">
        <v>20699.68</v>
      </c>
      <c r="K2922" s="45">
        <v>0.61399999999999999</v>
      </c>
      <c r="L2922" s="52">
        <v>16492.38</v>
      </c>
      <c r="M2922" s="50" t="str">
        <f t="shared" si="45"/>
        <v>Abaixo do limite</v>
      </c>
    </row>
    <row r="2923" spans="3:13" x14ac:dyDescent="0.25">
      <c r="C2923" s="45">
        <v>0.65700000000000003</v>
      </c>
      <c r="D2923" s="45">
        <v>17842.990000000002</v>
      </c>
      <c r="K2923" s="45">
        <v>0.65</v>
      </c>
      <c r="L2923" s="52">
        <v>16502.439999999999</v>
      </c>
      <c r="M2923" s="50" t="str">
        <f t="shared" si="45"/>
        <v>Abaixo do limite</v>
      </c>
    </row>
    <row r="2924" spans="3:13" x14ac:dyDescent="0.25">
      <c r="C2924" s="44">
        <v>0.71399999999999997</v>
      </c>
      <c r="D2924" s="44">
        <v>40621.86</v>
      </c>
      <c r="K2924" s="45">
        <v>0.60899999999999999</v>
      </c>
      <c r="L2924" s="52">
        <v>16506.04</v>
      </c>
      <c r="M2924" s="50" t="str">
        <f t="shared" si="45"/>
        <v>Abaixo do limite</v>
      </c>
    </row>
    <row r="2925" spans="3:13" x14ac:dyDescent="0.25">
      <c r="C2925" s="45">
        <v>0.60599999999999998</v>
      </c>
      <c r="D2925" s="45">
        <v>5469.48</v>
      </c>
      <c r="K2925" s="44">
        <v>0.55500000000000005</v>
      </c>
      <c r="L2925" s="51">
        <v>16509.59</v>
      </c>
      <c r="M2925" s="50" t="str">
        <f t="shared" si="45"/>
        <v>Abaixo do limite</v>
      </c>
    </row>
    <row r="2926" spans="3:13" x14ac:dyDescent="0.25">
      <c r="C2926" s="44">
        <v>0.76300000000000001</v>
      </c>
      <c r="D2926" s="44">
        <v>42936.12</v>
      </c>
      <c r="K2926" s="44">
        <v>0.61499999999999999</v>
      </c>
      <c r="L2926" s="51">
        <v>16512.27</v>
      </c>
      <c r="M2926" s="50" t="str">
        <f t="shared" si="45"/>
        <v>Abaixo do limite</v>
      </c>
    </row>
    <row r="2927" spans="3:13" x14ac:dyDescent="0.25">
      <c r="C2927" s="45">
        <v>0.71099999999999997</v>
      </c>
      <c r="D2927" s="45">
        <v>10564.93</v>
      </c>
      <c r="K2927" s="45">
        <v>0.68600000000000005</v>
      </c>
      <c r="L2927" s="52">
        <v>16515.54</v>
      </c>
      <c r="M2927" s="50" t="str">
        <f t="shared" si="45"/>
        <v>Abaixo do limite</v>
      </c>
    </row>
    <row r="2928" spans="3:13" x14ac:dyDescent="0.25">
      <c r="C2928" s="44">
        <v>0.748</v>
      </c>
      <c r="D2928" s="44">
        <v>26025.33</v>
      </c>
      <c r="K2928" s="44">
        <v>0.72499999999999998</v>
      </c>
      <c r="L2928" s="51">
        <v>16517.38</v>
      </c>
      <c r="M2928" s="50" t="str">
        <f t="shared" si="45"/>
        <v>Abaixo do limite</v>
      </c>
    </row>
    <row r="2929" spans="3:13" x14ac:dyDescent="0.25">
      <c r="C2929" s="45">
        <v>0.69799999999999995</v>
      </c>
      <c r="D2929" s="45">
        <v>22115.08</v>
      </c>
      <c r="K2929" s="44">
        <v>0.63100000000000001</v>
      </c>
      <c r="L2929" s="51">
        <v>16519.72</v>
      </c>
      <c r="M2929" s="50" t="str">
        <f t="shared" si="45"/>
        <v>Abaixo do limite</v>
      </c>
    </row>
    <row r="2930" spans="3:13" x14ac:dyDescent="0.25">
      <c r="C2930" s="44">
        <v>0.66700000000000004</v>
      </c>
      <c r="D2930" s="44">
        <v>52136.19</v>
      </c>
      <c r="K2930" s="44">
        <v>0.75800000000000001</v>
      </c>
      <c r="L2930" s="51">
        <v>16537.87</v>
      </c>
      <c r="M2930" s="50" t="str">
        <f t="shared" si="45"/>
        <v>Abaixo do limite</v>
      </c>
    </row>
    <row r="2931" spans="3:13" x14ac:dyDescent="0.25">
      <c r="C2931" s="45">
        <v>0.70399999999999996</v>
      </c>
      <c r="D2931" s="45">
        <v>16955.88</v>
      </c>
      <c r="K2931" s="45">
        <v>0.69599999999999995</v>
      </c>
      <c r="L2931" s="52">
        <v>16565.28</v>
      </c>
      <c r="M2931" s="50" t="str">
        <f t="shared" si="45"/>
        <v>Abaixo do limite</v>
      </c>
    </row>
    <row r="2932" spans="3:13" x14ac:dyDescent="0.25">
      <c r="C2932" s="44">
        <v>0.56000000000000005</v>
      </c>
      <c r="D2932" s="44">
        <v>7764.55</v>
      </c>
      <c r="K2932" s="44">
        <v>0.67200000000000004</v>
      </c>
      <c r="L2932" s="51">
        <v>16574.71</v>
      </c>
      <c r="M2932" s="50" t="str">
        <f t="shared" si="45"/>
        <v>Abaixo do limite</v>
      </c>
    </row>
    <row r="2933" spans="3:13" x14ac:dyDescent="0.25">
      <c r="C2933" s="45">
        <v>0.53</v>
      </c>
      <c r="D2933" s="45">
        <v>7574.75</v>
      </c>
      <c r="K2933" s="45">
        <v>0.67200000000000004</v>
      </c>
      <c r="L2933" s="52">
        <v>16575.419999999998</v>
      </c>
      <c r="M2933" s="50" t="str">
        <f t="shared" si="45"/>
        <v>Abaixo do limite</v>
      </c>
    </row>
    <row r="2934" spans="3:13" x14ac:dyDescent="0.25">
      <c r="C2934" s="44">
        <v>0.57499999999999996</v>
      </c>
      <c r="D2934" s="44">
        <v>7291.75</v>
      </c>
      <c r="K2934" s="44">
        <v>0.61899999999999999</v>
      </c>
      <c r="L2934" s="51">
        <v>16577.47</v>
      </c>
      <c r="M2934" s="50" t="str">
        <f t="shared" si="45"/>
        <v>Abaixo do limite</v>
      </c>
    </row>
    <row r="2935" spans="3:13" x14ac:dyDescent="0.25">
      <c r="C2935" s="45">
        <v>0.68799999999999994</v>
      </c>
      <c r="D2935" s="45">
        <v>18630.64</v>
      </c>
      <c r="K2935" s="44">
        <v>0.67700000000000005</v>
      </c>
      <c r="L2935" s="51">
        <v>16578.68</v>
      </c>
      <c r="M2935" s="50" t="str">
        <f t="shared" si="45"/>
        <v>Abaixo do limite</v>
      </c>
    </row>
    <row r="2936" spans="3:13" x14ac:dyDescent="0.25">
      <c r="C2936" s="44">
        <v>0.748</v>
      </c>
      <c r="D2936" s="44">
        <v>31454.63</v>
      </c>
      <c r="K2936" s="45">
        <v>0.69799999999999995</v>
      </c>
      <c r="L2936" s="52">
        <v>16582.169999999998</v>
      </c>
      <c r="M2936" s="50" t="str">
        <f t="shared" si="45"/>
        <v>Abaixo do limite</v>
      </c>
    </row>
    <row r="2937" spans="3:13" x14ac:dyDescent="0.25">
      <c r="C2937" s="45">
        <v>0.69799999999999995</v>
      </c>
      <c r="D2937" s="45">
        <v>24136.13</v>
      </c>
      <c r="K2937" s="44">
        <v>0.70199999999999996</v>
      </c>
      <c r="L2937" s="51">
        <v>16584.72</v>
      </c>
      <c r="M2937" s="50" t="str">
        <f t="shared" si="45"/>
        <v>Abaixo do limite</v>
      </c>
    </row>
    <row r="2938" spans="3:13" x14ac:dyDescent="0.25">
      <c r="C2938" s="44">
        <v>0.63600000000000001</v>
      </c>
      <c r="D2938" s="44">
        <v>9506.24</v>
      </c>
      <c r="K2938" s="45">
        <v>0.626</v>
      </c>
      <c r="L2938" s="52">
        <v>16587.330000000002</v>
      </c>
      <c r="M2938" s="50" t="str">
        <f t="shared" si="45"/>
        <v>Abaixo do limite</v>
      </c>
    </row>
    <row r="2939" spans="3:13" x14ac:dyDescent="0.25">
      <c r="C2939" s="45">
        <v>0.54400000000000004</v>
      </c>
      <c r="D2939" s="45">
        <v>6417.15</v>
      </c>
      <c r="K2939" s="44">
        <v>0.66300000000000003</v>
      </c>
      <c r="L2939" s="51">
        <v>16593.34</v>
      </c>
      <c r="M2939" s="50" t="str">
        <f t="shared" si="45"/>
        <v>Abaixo do limite</v>
      </c>
    </row>
    <row r="2940" spans="3:13" x14ac:dyDescent="0.25">
      <c r="C2940" s="44">
        <v>0.55700000000000005</v>
      </c>
      <c r="D2940" s="44">
        <v>8017.63</v>
      </c>
      <c r="K2940" s="44">
        <v>0.60699999999999998</v>
      </c>
      <c r="L2940" s="51">
        <v>16595.3</v>
      </c>
      <c r="M2940" s="50" t="str">
        <f t="shared" si="45"/>
        <v>Abaixo do limite</v>
      </c>
    </row>
    <row r="2941" spans="3:13" x14ac:dyDescent="0.25">
      <c r="C2941" s="45">
        <v>0.56599999999999995</v>
      </c>
      <c r="D2941" s="45">
        <v>5785.11</v>
      </c>
      <c r="K2941" s="44">
        <v>0.67200000000000004</v>
      </c>
      <c r="L2941" s="51">
        <v>16600.580000000002</v>
      </c>
      <c r="M2941" s="50" t="str">
        <f t="shared" si="45"/>
        <v>Abaixo do limite</v>
      </c>
    </row>
    <row r="2942" spans="3:13" x14ac:dyDescent="0.25">
      <c r="C2942" s="44">
        <v>0.61899999999999999</v>
      </c>
      <c r="D2942" s="44">
        <v>12081.44</v>
      </c>
      <c r="K2942" s="45">
        <v>0.66600000000000004</v>
      </c>
      <c r="L2942" s="52">
        <v>16604.900000000001</v>
      </c>
      <c r="M2942" s="50" t="str">
        <f t="shared" si="45"/>
        <v>Abaixo do limite</v>
      </c>
    </row>
    <row r="2943" spans="3:13" x14ac:dyDescent="0.25">
      <c r="C2943" s="45">
        <v>0.745</v>
      </c>
      <c r="D2943" s="45">
        <v>50359.87</v>
      </c>
      <c r="K2943" s="44">
        <v>0.66800000000000004</v>
      </c>
      <c r="L2943" s="51">
        <v>16626.41</v>
      </c>
      <c r="M2943" s="50" t="str">
        <f t="shared" si="45"/>
        <v>Abaixo do limite</v>
      </c>
    </row>
    <row r="2944" spans="3:13" x14ac:dyDescent="0.25">
      <c r="C2944" s="44">
        <v>0.70299999999999996</v>
      </c>
      <c r="D2944" s="44">
        <v>44745.53</v>
      </c>
      <c r="K2944" s="44">
        <v>0.70199999999999996</v>
      </c>
      <c r="L2944" s="51">
        <v>16636.12</v>
      </c>
      <c r="M2944" s="50" t="str">
        <f t="shared" si="45"/>
        <v>Abaixo do limite</v>
      </c>
    </row>
    <row r="2945" spans="3:13" x14ac:dyDescent="0.25">
      <c r="C2945" s="45">
        <v>0.64700000000000002</v>
      </c>
      <c r="D2945" s="45">
        <v>11433.58</v>
      </c>
      <c r="K2945" s="44">
        <v>0.56299999999999994</v>
      </c>
      <c r="L2945" s="51">
        <v>16640.62</v>
      </c>
      <c r="M2945" s="50" t="str">
        <f t="shared" si="45"/>
        <v>Abaixo do limite</v>
      </c>
    </row>
    <row r="2946" spans="3:13" x14ac:dyDescent="0.25">
      <c r="C2946" s="44">
        <v>0.63100000000000001</v>
      </c>
      <c r="D2946" s="44">
        <v>16519.72</v>
      </c>
      <c r="K2946" s="44">
        <v>0.69099999999999995</v>
      </c>
      <c r="L2946" s="51">
        <v>16650.27</v>
      </c>
      <c r="M2946" s="50" t="str">
        <f t="shared" si="45"/>
        <v>Abaixo do limite</v>
      </c>
    </row>
    <row r="2947" spans="3:13" x14ac:dyDescent="0.25">
      <c r="C2947" s="45">
        <v>0.72899999999999998</v>
      </c>
      <c r="D2947" s="45">
        <v>20151.13</v>
      </c>
      <c r="K2947" s="44">
        <v>0.65300000000000002</v>
      </c>
      <c r="L2947" s="51">
        <v>16651.03</v>
      </c>
      <c r="M2947" s="50" t="str">
        <f t="shared" si="45"/>
        <v>Abaixo do limite</v>
      </c>
    </row>
    <row r="2948" spans="3:13" x14ac:dyDescent="0.25">
      <c r="C2948" s="44">
        <v>0.70499999999999996</v>
      </c>
      <c r="D2948" s="44">
        <v>21321.52</v>
      </c>
      <c r="K2948" s="45">
        <v>0.71499999999999997</v>
      </c>
      <c r="L2948" s="52">
        <v>16655.61</v>
      </c>
      <c r="M2948" s="50" t="str">
        <f t="shared" si="45"/>
        <v>Abaixo do limite</v>
      </c>
    </row>
    <row r="2949" spans="3:13" x14ac:dyDescent="0.25">
      <c r="C2949" s="45">
        <v>0.67</v>
      </c>
      <c r="D2949" s="45">
        <v>21765.1</v>
      </c>
      <c r="K2949" s="44">
        <v>0.73</v>
      </c>
      <c r="L2949" s="51">
        <v>16656.400000000001</v>
      </c>
      <c r="M2949" s="50" t="str">
        <f t="shared" si="45"/>
        <v>Abaixo do limite</v>
      </c>
    </row>
    <row r="2950" spans="3:13" x14ac:dyDescent="0.25">
      <c r="C2950" s="44">
        <v>0.54</v>
      </c>
      <c r="D2950" s="44">
        <v>7933.89</v>
      </c>
      <c r="K2950" s="44">
        <v>0.68600000000000005</v>
      </c>
      <c r="L2950" s="51">
        <v>16658.37</v>
      </c>
      <c r="M2950" s="50" t="str">
        <f t="shared" si="45"/>
        <v>Abaixo do limite</v>
      </c>
    </row>
    <row r="2951" spans="3:13" x14ac:dyDescent="0.25">
      <c r="C2951" s="45">
        <v>0.57799999999999996</v>
      </c>
      <c r="D2951" s="45">
        <v>9227.4599999999991</v>
      </c>
      <c r="K2951" s="44">
        <v>0.70199999999999996</v>
      </c>
      <c r="L2951" s="51">
        <v>16661.580000000002</v>
      </c>
      <c r="M2951" s="50" t="str">
        <f t="shared" si="45"/>
        <v>Abaixo do limite</v>
      </c>
    </row>
    <row r="2952" spans="3:13" x14ac:dyDescent="0.25">
      <c r="C2952" s="44">
        <v>0.54</v>
      </c>
      <c r="D2952" s="44">
        <v>7889.12</v>
      </c>
      <c r="K2952" s="44">
        <v>0.67500000000000004</v>
      </c>
      <c r="L2952" s="51">
        <v>16674.849999999999</v>
      </c>
      <c r="M2952" s="50" t="str">
        <f t="shared" si="45"/>
        <v>Abaixo do limite</v>
      </c>
    </row>
    <row r="2953" spans="3:13" x14ac:dyDescent="0.25">
      <c r="C2953" s="45">
        <v>0.54</v>
      </c>
      <c r="D2953" s="45">
        <v>8307.35</v>
      </c>
      <c r="K2953" s="44">
        <v>0.65400000000000003</v>
      </c>
      <c r="L2953" s="51">
        <v>16676.75</v>
      </c>
      <c r="M2953" s="50" t="str">
        <f t="shared" si="45"/>
        <v>Abaixo do limite</v>
      </c>
    </row>
    <row r="2954" spans="3:13" x14ac:dyDescent="0.25">
      <c r="C2954" s="44">
        <v>0.54</v>
      </c>
      <c r="D2954" s="44">
        <v>7277.43</v>
      </c>
      <c r="K2954" s="44">
        <v>0.72299999999999998</v>
      </c>
      <c r="L2954" s="51">
        <v>16679.919999999998</v>
      </c>
      <c r="M2954" s="50" t="str">
        <f t="shared" si="45"/>
        <v>Abaixo do limite</v>
      </c>
    </row>
    <row r="2955" spans="3:13" x14ac:dyDescent="0.25">
      <c r="C2955" s="45">
        <v>0.65</v>
      </c>
      <c r="D2955" s="45">
        <v>12164.42</v>
      </c>
      <c r="K2955" s="44">
        <v>0.69199999999999995</v>
      </c>
      <c r="L2955" s="51">
        <v>16684.57</v>
      </c>
      <c r="M2955" s="50" t="str">
        <f t="shared" si="45"/>
        <v>Abaixo do limite</v>
      </c>
    </row>
    <row r="2956" spans="3:13" x14ac:dyDescent="0.25">
      <c r="C2956" s="44">
        <v>0.70299999999999996</v>
      </c>
      <c r="D2956" s="44">
        <v>37839.360000000001</v>
      </c>
      <c r="K2956" s="45">
        <v>0.60599999999999998</v>
      </c>
      <c r="L2956" s="52">
        <v>16691.66</v>
      </c>
      <c r="M2956" s="50" t="str">
        <f t="shared" si="45"/>
        <v>Abaixo do limite</v>
      </c>
    </row>
    <row r="2957" spans="3:13" x14ac:dyDescent="0.25">
      <c r="C2957" s="45">
        <v>0.71299999999999997</v>
      </c>
      <c r="D2957" s="45">
        <v>41237.08</v>
      </c>
      <c r="K2957" s="45">
        <v>0.66600000000000004</v>
      </c>
      <c r="L2957" s="52">
        <v>16703.47</v>
      </c>
      <c r="M2957" s="50" t="str">
        <f t="shared" si="45"/>
        <v>Abaixo do limite</v>
      </c>
    </row>
    <row r="2958" spans="3:13" x14ac:dyDescent="0.25">
      <c r="C2958" s="44">
        <v>0.69199999999999995</v>
      </c>
      <c r="D2958" s="44">
        <v>19011.57</v>
      </c>
      <c r="K2958" s="45">
        <v>0.60299999999999998</v>
      </c>
      <c r="L2958" s="52">
        <v>16704.34</v>
      </c>
      <c r="M2958" s="50" t="str">
        <f t="shared" si="45"/>
        <v>Abaixo do limite</v>
      </c>
    </row>
    <row r="2959" spans="3:13" x14ac:dyDescent="0.25">
      <c r="C2959" s="45">
        <v>0.55900000000000005</v>
      </c>
      <c r="D2959" s="45">
        <v>6110.14</v>
      </c>
      <c r="K2959" s="44">
        <v>0.69699999999999995</v>
      </c>
      <c r="L2959" s="51">
        <v>16706.25</v>
      </c>
      <c r="M2959" s="50" t="str">
        <f t="shared" si="45"/>
        <v>Abaixo do limite</v>
      </c>
    </row>
    <row r="2960" spans="3:13" x14ac:dyDescent="0.25">
      <c r="C2960" s="44">
        <v>0.58199999999999996</v>
      </c>
      <c r="D2960" s="44">
        <v>7897.35</v>
      </c>
      <c r="K2960" s="45">
        <v>0.61899999999999999</v>
      </c>
      <c r="L2960" s="52">
        <v>16728.68</v>
      </c>
      <c r="M2960" s="50" t="str">
        <f t="shared" si="45"/>
        <v>Abaixo do limite</v>
      </c>
    </row>
    <row r="2961" spans="3:13" x14ac:dyDescent="0.25">
      <c r="C2961" s="45">
        <v>0.54300000000000004</v>
      </c>
      <c r="D2961" s="45">
        <v>8037.47</v>
      </c>
      <c r="K2961" s="45">
        <v>0.64100000000000001</v>
      </c>
      <c r="L2961" s="52">
        <v>16741.38</v>
      </c>
      <c r="M2961" s="50" t="str">
        <f t="shared" si="45"/>
        <v>Abaixo do limite</v>
      </c>
    </row>
    <row r="2962" spans="3:13" x14ac:dyDescent="0.25">
      <c r="C2962" s="44">
        <v>0.66700000000000004</v>
      </c>
      <c r="D2962" s="44">
        <v>18048.22</v>
      </c>
      <c r="K2962" s="44">
        <v>0.627</v>
      </c>
      <c r="L2962" s="51">
        <v>16742.04</v>
      </c>
      <c r="M2962" s="50" t="str">
        <f t="shared" si="45"/>
        <v>Abaixo do limite</v>
      </c>
    </row>
    <row r="2963" spans="3:13" x14ac:dyDescent="0.25">
      <c r="C2963" s="45">
        <v>0.498</v>
      </c>
      <c r="D2963" s="45">
        <v>4848.7299999999996</v>
      </c>
      <c r="K2963" s="45">
        <v>0.70299999999999996</v>
      </c>
      <c r="L2963" s="52">
        <v>16754.93</v>
      </c>
      <c r="M2963" s="50" t="str">
        <f t="shared" si="45"/>
        <v>Abaixo do limite</v>
      </c>
    </row>
    <row r="2964" spans="3:13" x14ac:dyDescent="0.25">
      <c r="C2964" s="44">
        <v>0.70299999999999996</v>
      </c>
      <c r="D2964" s="44">
        <v>23428.62</v>
      </c>
      <c r="K2964" s="45">
        <v>0.69699999999999995</v>
      </c>
      <c r="L2964" s="52">
        <v>16755.3</v>
      </c>
      <c r="M2964" s="50" t="str">
        <f t="shared" si="45"/>
        <v>Abaixo do limite</v>
      </c>
    </row>
    <row r="2965" spans="3:13" x14ac:dyDescent="0.25">
      <c r="C2965" s="45">
        <v>0.67</v>
      </c>
      <c r="D2965" s="45">
        <v>28307.64</v>
      </c>
      <c r="K2965" s="45">
        <v>0.60499999999999998</v>
      </c>
      <c r="L2965" s="52">
        <v>16763.310000000001</v>
      </c>
      <c r="M2965" s="50" t="str">
        <f t="shared" si="45"/>
        <v>Abaixo do limite</v>
      </c>
    </row>
    <row r="2966" spans="3:13" x14ac:dyDescent="0.25">
      <c r="C2966" s="45">
        <v>0.54900000000000004</v>
      </c>
      <c r="D2966" s="45">
        <v>6418</v>
      </c>
      <c r="K2966" s="45">
        <v>0.55000000000000004</v>
      </c>
      <c r="L2966" s="52">
        <v>16763.560000000001</v>
      </c>
      <c r="M2966" s="50" t="str">
        <f t="shared" si="45"/>
        <v>Abaixo do limite</v>
      </c>
    </row>
    <row r="2967" spans="3:13" x14ac:dyDescent="0.25">
      <c r="C2967" s="44">
        <v>0.63800000000000001</v>
      </c>
      <c r="D2967" s="44">
        <v>12643.03</v>
      </c>
      <c r="K2967" s="45">
        <v>0.66200000000000003</v>
      </c>
      <c r="L2967" s="52">
        <v>16764.54</v>
      </c>
      <c r="M2967" s="50" t="str">
        <f t="shared" si="45"/>
        <v>Abaixo do limite</v>
      </c>
    </row>
    <row r="2968" spans="3:13" x14ac:dyDescent="0.25">
      <c r="C2968" s="45">
        <v>0.58399999999999996</v>
      </c>
      <c r="D2968" s="45">
        <v>8212.58</v>
      </c>
      <c r="K2968" s="45">
        <v>0.70699999999999996</v>
      </c>
      <c r="L2968" s="52">
        <v>16767.72</v>
      </c>
      <c r="M2968" s="50" t="str">
        <f t="shared" si="45"/>
        <v>Abaixo do limite</v>
      </c>
    </row>
    <row r="2969" spans="3:13" x14ac:dyDescent="0.25">
      <c r="C2969" s="44">
        <v>0.56799999999999995</v>
      </c>
      <c r="D2969" s="44">
        <v>8878.36</v>
      </c>
      <c r="K2969" s="44">
        <v>0.67200000000000004</v>
      </c>
      <c r="L2969" s="51">
        <v>16775.830000000002</v>
      </c>
      <c r="M2969" s="50" t="str">
        <f t="shared" si="45"/>
        <v>Abaixo do limite</v>
      </c>
    </row>
    <row r="2970" spans="3:13" x14ac:dyDescent="0.25">
      <c r="C2970" s="45">
        <v>0.73199999999999998</v>
      </c>
      <c r="D2970" s="45">
        <v>27064.84</v>
      </c>
      <c r="K2970" s="44">
        <v>0.67800000000000005</v>
      </c>
      <c r="L2970" s="51">
        <v>16786.669999999998</v>
      </c>
      <c r="M2970" s="50" t="str">
        <f t="shared" si="45"/>
        <v>Abaixo do limite</v>
      </c>
    </row>
    <row r="2971" spans="3:13" x14ac:dyDescent="0.25">
      <c r="C2971" s="44">
        <v>0.65800000000000003</v>
      </c>
      <c r="D2971" s="44">
        <v>23697.74</v>
      </c>
      <c r="K2971" s="44">
        <v>0.69599999999999995</v>
      </c>
      <c r="L2971" s="51">
        <v>16786.900000000001</v>
      </c>
      <c r="M2971" s="50" t="str">
        <f t="shared" si="45"/>
        <v>Abaixo do limite</v>
      </c>
    </row>
    <row r="2972" spans="3:13" x14ac:dyDescent="0.25">
      <c r="C2972" s="45">
        <v>0.52400000000000002</v>
      </c>
      <c r="D2972" s="45">
        <v>6113.39</v>
      </c>
      <c r="K2972" s="44">
        <v>0.68300000000000005</v>
      </c>
      <c r="L2972" s="51">
        <v>16802.89</v>
      </c>
      <c r="M2972" s="50" t="str">
        <f t="shared" si="45"/>
        <v>Abaixo do limite</v>
      </c>
    </row>
    <row r="2973" spans="3:13" x14ac:dyDescent="0.25">
      <c r="C2973" s="44">
        <v>0.66400000000000003</v>
      </c>
      <c r="D2973" s="44">
        <v>16389.78</v>
      </c>
      <c r="K2973" s="44">
        <v>0.69899999999999995</v>
      </c>
      <c r="L2973" s="51">
        <v>16808.439999999999</v>
      </c>
      <c r="M2973" s="50" t="str">
        <f t="shared" si="45"/>
        <v>Abaixo do limite</v>
      </c>
    </row>
    <row r="2974" spans="3:13" x14ac:dyDescent="0.25">
      <c r="C2974" s="45">
        <v>0.68500000000000005</v>
      </c>
      <c r="D2974" s="45">
        <v>11263.91</v>
      </c>
      <c r="K2974" s="44">
        <v>0.68700000000000006</v>
      </c>
      <c r="L2974" s="51">
        <v>16813.68</v>
      </c>
      <c r="M2974" s="50" t="str">
        <f t="shared" si="45"/>
        <v>Abaixo do limite</v>
      </c>
    </row>
    <row r="2975" spans="3:13" x14ac:dyDescent="0.25">
      <c r="C2975" s="44">
        <v>0.59399999999999997</v>
      </c>
      <c r="D2975" s="44">
        <v>9243.16</v>
      </c>
      <c r="K2975" s="44">
        <v>0.63200000000000001</v>
      </c>
      <c r="L2975" s="51">
        <v>16829.22</v>
      </c>
      <c r="M2975" s="50" t="str">
        <f t="shared" ref="M2975:M3038" si="46">IF(L2975&lt;$L$29,"Abaixo do limite","")</f>
        <v>Abaixo do limite</v>
      </c>
    </row>
    <row r="2976" spans="3:13" x14ac:dyDescent="0.25">
      <c r="C2976" s="45">
        <v>0.68899999999999995</v>
      </c>
      <c r="D2976" s="45">
        <v>13116.9</v>
      </c>
      <c r="K2976" s="45">
        <v>0.68300000000000005</v>
      </c>
      <c r="L2976" s="52">
        <v>16837.39</v>
      </c>
      <c r="M2976" s="50" t="str">
        <f t="shared" si="46"/>
        <v>Abaixo do limite</v>
      </c>
    </row>
    <row r="2977" spans="3:13" x14ac:dyDescent="0.25">
      <c r="C2977" s="44">
        <v>0.66400000000000003</v>
      </c>
      <c r="D2977" s="44">
        <v>20886.57</v>
      </c>
      <c r="K2977" s="44">
        <v>0.59</v>
      </c>
      <c r="L2977" s="51">
        <v>16840.43</v>
      </c>
      <c r="M2977" s="50" t="str">
        <f t="shared" si="46"/>
        <v>Abaixo do limite</v>
      </c>
    </row>
    <row r="2978" spans="3:13" x14ac:dyDescent="0.25">
      <c r="C2978" s="45">
        <v>0.63300000000000001</v>
      </c>
      <c r="D2978" s="45">
        <v>11655.36</v>
      </c>
      <c r="K2978" s="44">
        <v>0.74299999999999999</v>
      </c>
      <c r="L2978" s="51">
        <v>16855.27</v>
      </c>
      <c r="M2978" s="50" t="str">
        <f t="shared" si="46"/>
        <v>Abaixo do limite</v>
      </c>
    </row>
    <row r="2979" spans="3:13" x14ac:dyDescent="0.25">
      <c r="C2979" s="44">
        <v>0.72299999999999998</v>
      </c>
      <c r="D2979" s="44">
        <v>26218.03</v>
      </c>
      <c r="K2979" s="44">
        <v>0.64</v>
      </c>
      <c r="L2979" s="51">
        <v>16864.150000000001</v>
      </c>
      <c r="M2979" s="50" t="str">
        <f t="shared" si="46"/>
        <v>Abaixo do limite</v>
      </c>
    </row>
    <row r="2980" spans="3:13" x14ac:dyDescent="0.25">
      <c r="C2980" s="45">
        <v>0.54500000000000004</v>
      </c>
      <c r="D2980" s="45">
        <v>7835.18</v>
      </c>
      <c r="K2980" s="44">
        <v>0.623</v>
      </c>
      <c r="L2980" s="51">
        <v>16866.47</v>
      </c>
      <c r="M2980" s="50" t="str">
        <f t="shared" si="46"/>
        <v>Abaixo do limite</v>
      </c>
    </row>
    <row r="2981" spans="3:13" x14ac:dyDescent="0.25">
      <c r="C2981" s="44">
        <v>0.63</v>
      </c>
      <c r="D2981" s="44">
        <v>7286.68</v>
      </c>
      <c r="K2981" s="44">
        <v>0.61199999999999999</v>
      </c>
      <c r="L2981" s="51">
        <v>16866.740000000002</v>
      </c>
      <c r="M2981" s="50" t="str">
        <f t="shared" si="46"/>
        <v>Abaixo do limite</v>
      </c>
    </row>
    <row r="2982" spans="3:13" x14ac:dyDescent="0.25">
      <c r="C2982" s="45">
        <v>0.64500000000000002</v>
      </c>
      <c r="D2982" s="45">
        <v>12288.15</v>
      </c>
      <c r="K2982" s="44">
        <v>0.69899999999999995</v>
      </c>
      <c r="L2982" s="51">
        <v>16870.16</v>
      </c>
      <c r="M2982" s="50" t="str">
        <f t="shared" si="46"/>
        <v>Abaixo do limite</v>
      </c>
    </row>
    <row r="2983" spans="3:13" x14ac:dyDescent="0.25">
      <c r="C2983" s="44">
        <v>0.74399999999999999</v>
      </c>
      <c r="D2983" s="44">
        <v>26637.08</v>
      </c>
      <c r="K2983" s="44">
        <v>0.66800000000000004</v>
      </c>
      <c r="L2983" s="51">
        <v>16871.099999999999</v>
      </c>
      <c r="M2983" s="50" t="str">
        <f t="shared" si="46"/>
        <v>Abaixo do limite</v>
      </c>
    </row>
    <row r="2984" spans="3:13" x14ac:dyDescent="0.25">
      <c r="C2984" s="45">
        <v>0.56100000000000005</v>
      </c>
      <c r="D2984" s="45">
        <v>7828.26</v>
      </c>
      <c r="K2984" s="44">
        <v>0.59599999999999997</v>
      </c>
      <c r="L2984" s="51">
        <v>16875.71</v>
      </c>
      <c r="M2984" s="50" t="str">
        <f t="shared" si="46"/>
        <v>Abaixo do limite</v>
      </c>
    </row>
    <row r="2985" spans="3:13" x14ac:dyDescent="0.25">
      <c r="C2985" s="44">
        <v>0.83</v>
      </c>
      <c r="D2985" s="44">
        <v>30071.5</v>
      </c>
      <c r="K2985" s="45">
        <v>0.61299999999999999</v>
      </c>
      <c r="L2985" s="52">
        <v>16877.29</v>
      </c>
      <c r="M2985" s="50" t="str">
        <f t="shared" si="46"/>
        <v>Abaixo do limite</v>
      </c>
    </row>
    <row r="2986" spans="3:13" x14ac:dyDescent="0.25">
      <c r="C2986" s="45">
        <v>0.72399999999999998</v>
      </c>
      <c r="D2986" s="45">
        <v>26216.48</v>
      </c>
      <c r="K2986" s="44">
        <v>0.64200000000000002</v>
      </c>
      <c r="L2986" s="51">
        <v>16883.55</v>
      </c>
      <c r="M2986" s="50" t="str">
        <f t="shared" si="46"/>
        <v>Abaixo do limite</v>
      </c>
    </row>
    <row r="2987" spans="3:13" x14ac:dyDescent="0.25">
      <c r="C2987" s="44">
        <v>0.57699999999999996</v>
      </c>
      <c r="D2987" s="44">
        <v>14789.79</v>
      </c>
      <c r="K2987" s="45">
        <v>0.68300000000000005</v>
      </c>
      <c r="L2987" s="52">
        <v>16891.98</v>
      </c>
      <c r="M2987" s="50" t="str">
        <f t="shared" si="46"/>
        <v>Abaixo do limite</v>
      </c>
    </row>
    <row r="2988" spans="3:13" x14ac:dyDescent="0.25">
      <c r="C2988" s="45">
        <v>0.71599999999999997</v>
      </c>
      <c r="D2988" s="45">
        <v>21494.9</v>
      </c>
      <c r="K2988" s="44">
        <v>0.61299999999999999</v>
      </c>
      <c r="L2988" s="51">
        <v>16898.439999999999</v>
      </c>
      <c r="M2988" s="50" t="str">
        <f t="shared" si="46"/>
        <v>Abaixo do limite</v>
      </c>
    </row>
    <row r="2989" spans="3:13" x14ac:dyDescent="0.25">
      <c r="C2989" s="44">
        <v>0.54100000000000004</v>
      </c>
      <c r="D2989" s="44">
        <v>6929.95</v>
      </c>
      <c r="K2989" s="45">
        <v>0.60799999999999998</v>
      </c>
      <c r="L2989" s="52">
        <v>16904.78</v>
      </c>
      <c r="M2989" s="50" t="str">
        <f t="shared" si="46"/>
        <v>Abaixo do limite</v>
      </c>
    </row>
    <row r="2990" spans="3:13" x14ac:dyDescent="0.25">
      <c r="C2990" s="45">
        <v>0.68600000000000005</v>
      </c>
      <c r="D2990" s="45">
        <v>11717.73</v>
      </c>
      <c r="K2990" s="45">
        <v>0.51700000000000002</v>
      </c>
      <c r="L2990" s="52">
        <v>16911.2</v>
      </c>
      <c r="M2990" s="50" t="str">
        <f t="shared" si="46"/>
        <v>Abaixo do limite</v>
      </c>
    </row>
    <row r="2991" spans="3:13" x14ac:dyDescent="0.25">
      <c r="C2991" s="44">
        <v>0.58099999999999996</v>
      </c>
      <c r="D2991" s="44">
        <v>9550.07</v>
      </c>
      <c r="K2991" s="45">
        <v>0.61399999999999999</v>
      </c>
      <c r="L2991" s="52">
        <v>16915.11</v>
      </c>
      <c r="M2991" s="50" t="str">
        <f t="shared" si="46"/>
        <v>Abaixo do limite</v>
      </c>
    </row>
    <row r="2992" spans="3:13" x14ac:dyDescent="0.25">
      <c r="C2992" s="45">
        <v>0.71499999999999997</v>
      </c>
      <c r="D2992" s="45">
        <v>14651.05</v>
      </c>
      <c r="K2992" s="44">
        <v>0.74399999999999999</v>
      </c>
      <c r="L2992" s="51">
        <v>16931.5</v>
      </c>
      <c r="M2992" s="50" t="str">
        <f t="shared" si="46"/>
        <v>Abaixo do limite</v>
      </c>
    </row>
    <row r="2993" spans="3:13" x14ac:dyDescent="0.25">
      <c r="C2993" s="44">
        <v>0.53800000000000003</v>
      </c>
      <c r="D2993" s="44">
        <v>7154.53</v>
      </c>
      <c r="K2993" s="45">
        <v>0.59699999999999998</v>
      </c>
      <c r="L2993" s="52">
        <v>16932.060000000001</v>
      </c>
      <c r="M2993" s="50" t="str">
        <f t="shared" si="46"/>
        <v>Abaixo do limite</v>
      </c>
    </row>
    <row r="2994" spans="3:13" x14ac:dyDescent="0.25">
      <c r="C2994" s="45">
        <v>0.503</v>
      </c>
      <c r="D2994" s="45">
        <v>6996.99</v>
      </c>
      <c r="K2994" s="45">
        <v>0.71299999999999997</v>
      </c>
      <c r="L2994" s="52">
        <v>16933.45</v>
      </c>
      <c r="M2994" s="50" t="str">
        <f t="shared" si="46"/>
        <v>Abaixo do limite</v>
      </c>
    </row>
    <row r="2995" spans="3:13" x14ac:dyDescent="0.25">
      <c r="C2995" s="44">
        <v>0.71899999999999997</v>
      </c>
      <c r="D2995" s="44">
        <v>20518.61</v>
      </c>
      <c r="K2995" s="45">
        <v>0.66800000000000004</v>
      </c>
      <c r="L2995" s="52">
        <v>16936.259999999998</v>
      </c>
      <c r="M2995" s="50" t="str">
        <f t="shared" si="46"/>
        <v>Abaixo do limite</v>
      </c>
    </row>
    <row r="2996" spans="3:13" x14ac:dyDescent="0.25">
      <c r="C2996" s="45">
        <v>0.71699999999999997</v>
      </c>
      <c r="D2996" s="45">
        <v>28606.61</v>
      </c>
      <c r="K2996" s="44">
        <v>0.69399999999999995</v>
      </c>
      <c r="L2996" s="51">
        <v>16936.439999999999</v>
      </c>
      <c r="M2996" s="50" t="str">
        <f t="shared" si="46"/>
        <v>Abaixo do limite</v>
      </c>
    </row>
    <row r="2997" spans="3:13" x14ac:dyDescent="0.25">
      <c r="C2997" s="44">
        <v>0.61299999999999999</v>
      </c>
      <c r="D2997" s="44">
        <v>10327.06</v>
      </c>
      <c r="K2997" s="45">
        <v>0.65100000000000002</v>
      </c>
      <c r="L2997" s="52">
        <v>16944.68</v>
      </c>
      <c r="M2997" s="50" t="str">
        <f t="shared" si="46"/>
        <v>Abaixo do limite</v>
      </c>
    </row>
    <row r="2998" spans="3:13" x14ac:dyDescent="0.25">
      <c r="C2998" s="45">
        <v>0.54300000000000004</v>
      </c>
      <c r="D2998" s="45">
        <v>8980.4699999999993</v>
      </c>
      <c r="K2998" s="44">
        <v>0.61</v>
      </c>
      <c r="L2998" s="51">
        <v>16945.25</v>
      </c>
      <c r="M2998" s="50" t="str">
        <f t="shared" si="46"/>
        <v>Abaixo do limite</v>
      </c>
    </row>
    <row r="2999" spans="3:13" x14ac:dyDescent="0.25">
      <c r="C2999" s="44">
        <v>0.56599999999999995</v>
      </c>
      <c r="D2999" s="44">
        <v>8482.34</v>
      </c>
      <c r="K2999" s="44">
        <v>0.63800000000000001</v>
      </c>
      <c r="L2999" s="51">
        <v>16946.03</v>
      </c>
      <c r="M2999" s="50" t="str">
        <f t="shared" si="46"/>
        <v>Abaixo do limite</v>
      </c>
    </row>
    <row r="3000" spans="3:13" x14ac:dyDescent="0.25">
      <c r="C3000" s="45">
        <v>0.63500000000000001</v>
      </c>
      <c r="D3000" s="45">
        <v>18333.310000000001</v>
      </c>
      <c r="K3000" s="45">
        <v>0.69499999999999995</v>
      </c>
      <c r="L3000" s="52">
        <v>16948.759999999998</v>
      </c>
      <c r="M3000" s="50" t="str">
        <f t="shared" si="46"/>
        <v>Abaixo do limite</v>
      </c>
    </row>
    <row r="3001" spans="3:13" x14ac:dyDescent="0.25">
      <c r="C3001" s="44">
        <v>0.54600000000000004</v>
      </c>
      <c r="D3001" s="44">
        <v>9936.86</v>
      </c>
      <c r="K3001" s="45">
        <v>0.70399999999999996</v>
      </c>
      <c r="L3001" s="52">
        <v>16955.88</v>
      </c>
      <c r="M3001" s="50" t="str">
        <f t="shared" si="46"/>
        <v>Abaixo do limite</v>
      </c>
    </row>
    <row r="3002" spans="3:13" x14ac:dyDescent="0.25">
      <c r="C3002" s="45">
        <v>0.68500000000000005</v>
      </c>
      <c r="D3002" s="45">
        <v>13986.92</v>
      </c>
      <c r="K3002" s="44">
        <v>0.59399999999999997</v>
      </c>
      <c r="L3002" s="51">
        <v>16955.939999999999</v>
      </c>
      <c r="M3002" s="50" t="str">
        <f t="shared" si="46"/>
        <v>Abaixo do limite</v>
      </c>
    </row>
    <row r="3003" spans="3:13" x14ac:dyDescent="0.25">
      <c r="C3003" s="44">
        <v>0.52700000000000002</v>
      </c>
      <c r="D3003" s="44">
        <v>6180.97</v>
      </c>
      <c r="K3003" s="44">
        <v>0.66700000000000004</v>
      </c>
      <c r="L3003" s="51">
        <v>16958.63</v>
      </c>
      <c r="M3003" s="50" t="str">
        <f t="shared" si="46"/>
        <v>Abaixo do limite</v>
      </c>
    </row>
    <row r="3004" spans="3:13" x14ac:dyDescent="0.25">
      <c r="C3004" s="45">
        <v>0.58699999999999997</v>
      </c>
      <c r="D3004" s="45">
        <v>9950.11</v>
      </c>
      <c r="K3004" s="45">
        <v>0.64500000000000002</v>
      </c>
      <c r="L3004" s="52">
        <v>16977.61</v>
      </c>
      <c r="M3004" s="50" t="str">
        <f t="shared" si="46"/>
        <v>Abaixo do limite</v>
      </c>
    </row>
    <row r="3005" spans="3:13" x14ac:dyDescent="0.25">
      <c r="C3005" s="44">
        <v>0.58599999999999997</v>
      </c>
      <c r="D3005" s="44">
        <v>8011.7</v>
      </c>
      <c r="K3005" s="44">
        <v>0.63100000000000001</v>
      </c>
      <c r="L3005" s="51">
        <v>16990.419999999998</v>
      </c>
      <c r="M3005" s="50" t="str">
        <f t="shared" si="46"/>
        <v>Abaixo do limite</v>
      </c>
    </row>
    <row r="3006" spans="3:13" x14ac:dyDescent="0.25">
      <c r="C3006" s="45">
        <v>0.53200000000000003</v>
      </c>
      <c r="D3006" s="45">
        <v>7160.75</v>
      </c>
      <c r="K3006" s="45">
        <v>0.69499999999999995</v>
      </c>
      <c r="L3006" s="52">
        <v>16995.79</v>
      </c>
      <c r="M3006" s="50" t="str">
        <f t="shared" si="46"/>
        <v>Abaixo do limite</v>
      </c>
    </row>
    <row r="3007" spans="3:13" x14ac:dyDescent="0.25">
      <c r="C3007" s="44">
        <v>0.57099999999999995</v>
      </c>
      <c r="D3007" s="44">
        <v>10481.85</v>
      </c>
      <c r="K3007" s="45">
        <v>0.63900000000000001</v>
      </c>
      <c r="L3007" s="52">
        <v>17021.810000000001</v>
      </c>
      <c r="M3007" s="50" t="str">
        <f t="shared" si="46"/>
        <v>Abaixo do limite</v>
      </c>
    </row>
    <row r="3008" spans="3:13" x14ac:dyDescent="0.25">
      <c r="C3008" s="45">
        <v>0.74</v>
      </c>
      <c r="D3008" s="45">
        <v>25831.88</v>
      </c>
      <c r="K3008" s="44">
        <v>0.52300000000000002</v>
      </c>
      <c r="L3008" s="51">
        <v>17029.240000000002</v>
      </c>
      <c r="M3008" s="50" t="str">
        <f t="shared" si="46"/>
        <v>Abaixo do limite</v>
      </c>
    </row>
    <row r="3009" spans="3:13" x14ac:dyDescent="0.25">
      <c r="C3009" s="44">
        <v>0.64600000000000002</v>
      </c>
      <c r="D3009" s="44">
        <v>13423.04</v>
      </c>
      <c r="K3009" s="45">
        <v>0.54700000000000004</v>
      </c>
      <c r="L3009" s="52">
        <v>17038.21</v>
      </c>
      <c r="M3009" s="50" t="str">
        <f t="shared" si="46"/>
        <v>Abaixo do limite</v>
      </c>
    </row>
    <row r="3010" spans="3:13" x14ac:dyDescent="0.25">
      <c r="C3010" s="45">
        <v>0.59699999999999998</v>
      </c>
      <c r="D3010" s="45">
        <v>8836.5400000000009</v>
      </c>
      <c r="K3010" s="44">
        <v>0.73599999999999999</v>
      </c>
      <c r="L3010" s="51">
        <v>17039.509999999998</v>
      </c>
      <c r="M3010" s="50" t="str">
        <f t="shared" si="46"/>
        <v>Abaixo do limite</v>
      </c>
    </row>
    <row r="3011" spans="3:13" x14ac:dyDescent="0.25">
      <c r="C3011" s="44">
        <v>0.624</v>
      </c>
      <c r="D3011" s="44">
        <v>8175.66</v>
      </c>
      <c r="K3011" s="45">
        <v>0.67900000000000005</v>
      </c>
      <c r="L3011" s="52">
        <v>17042.14</v>
      </c>
      <c r="M3011" s="50" t="str">
        <f t="shared" si="46"/>
        <v>Abaixo do limite</v>
      </c>
    </row>
    <row r="3012" spans="3:13" x14ac:dyDescent="0.25">
      <c r="C3012" s="45">
        <v>0.68300000000000005</v>
      </c>
      <c r="D3012" s="45">
        <v>15543.65</v>
      </c>
      <c r="K3012" s="44">
        <v>0.621</v>
      </c>
      <c r="L3012" s="51">
        <v>17045.86</v>
      </c>
      <c r="M3012" s="50" t="str">
        <f t="shared" si="46"/>
        <v>Abaixo do limite</v>
      </c>
    </row>
    <row r="3013" spans="3:13" x14ac:dyDescent="0.25">
      <c r="C3013" s="44">
        <v>0.53100000000000003</v>
      </c>
      <c r="D3013" s="44">
        <v>8309.58</v>
      </c>
      <c r="K3013" s="44">
        <v>0.65</v>
      </c>
      <c r="L3013" s="51">
        <v>17054.189999999999</v>
      </c>
      <c r="M3013" s="50" t="str">
        <f t="shared" si="46"/>
        <v>Abaixo do limite</v>
      </c>
    </row>
    <row r="3014" spans="3:13" x14ac:dyDescent="0.25">
      <c r="C3014" s="45">
        <v>0.68500000000000005</v>
      </c>
      <c r="D3014" s="45">
        <v>10524.72</v>
      </c>
      <c r="K3014" s="44">
        <v>0.68899999999999995</v>
      </c>
      <c r="L3014" s="51">
        <v>17057.93</v>
      </c>
      <c r="M3014" s="50" t="str">
        <f t="shared" si="46"/>
        <v>Abaixo do limite</v>
      </c>
    </row>
    <row r="3015" spans="3:13" x14ac:dyDescent="0.25">
      <c r="C3015" s="44">
        <v>0.58599999999999997</v>
      </c>
      <c r="D3015" s="44">
        <v>14182.17</v>
      </c>
      <c r="K3015" s="44">
        <v>0.64700000000000002</v>
      </c>
      <c r="L3015" s="51">
        <v>17060.28</v>
      </c>
      <c r="M3015" s="50" t="str">
        <f t="shared" si="46"/>
        <v>Abaixo do limite</v>
      </c>
    </row>
    <row r="3016" spans="3:13" x14ac:dyDescent="0.25">
      <c r="C3016" s="45">
        <v>0.69599999999999995</v>
      </c>
      <c r="D3016" s="45">
        <v>29691.89</v>
      </c>
      <c r="K3016" s="45">
        <v>0.64400000000000002</v>
      </c>
      <c r="L3016" s="52">
        <v>17072.54</v>
      </c>
      <c r="M3016" s="50" t="str">
        <f t="shared" si="46"/>
        <v>Abaixo do limite</v>
      </c>
    </row>
    <row r="3017" spans="3:13" x14ac:dyDescent="0.25">
      <c r="C3017" s="44">
        <v>0.746</v>
      </c>
      <c r="D3017" s="44">
        <v>30951.39</v>
      </c>
      <c r="K3017" s="45">
        <v>0.61299999999999999</v>
      </c>
      <c r="L3017" s="52">
        <v>17077.52</v>
      </c>
      <c r="M3017" s="50" t="str">
        <f t="shared" si="46"/>
        <v>Abaixo do limite</v>
      </c>
    </row>
    <row r="3018" spans="3:13" x14ac:dyDescent="0.25">
      <c r="C3018" s="45">
        <v>0.56799999999999995</v>
      </c>
      <c r="D3018" s="45">
        <v>17232.04</v>
      </c>
      <c r="K3018" s="45">
        <v>0.69199999999999995</v>
      </c>
      <c r="L3018" s="52">
        <v>17083.52</v>
      </c>
      <c r="M3018" s="50" t="str">
        <f t="shared" si="46"/>
        <v>Abaixo do limite</v>
      </c>
    </row>
    <row r="3019" spans="3:13" x14ac:dyDescent="0.25">
      <c r="C3019" s="44">
        <v>0.68100000000000005</v>
      </c>
      <c r="D3019" s="44">
        <v>39343.83</v>
      </c>
      <c r="K3019" s="45">
        <v>0.626</v>
      </c>
      <c r="L3019" s="52">
        <v>17092.07</v>
      </c>
      <c r="M3019" s="50" t="str">
        <f t="shared" si="46"/>
        <v>Abaixo do limite</v>
      </c>
    </row>
    <row r="3020" spans="3:13" x14ac:dyDescent="0.25">
      <c r="C3020" s="45">
        <v>0.52500000000000002</v>
      </c>
      <c r="D3020" s="45">
        <v>6578.75</v>
      </c>
      <c r="K3020" s="44">
        <v>0.61599999999999999</v>
      </c>
      <c r="L3020" s="51">
        <v>17092.53</v>
      </c>
      <c r="M3020" s="50" t="str">
        <f t="shared" si="46"/>
        <v>Abaixo do limite</v>
      </c>
    </row>
    <row r="3021" spans="3:13" x14ac:dyDescent="0.25">
      <c r="C3021" s="44">
        <v>0.76700000000000002</v>
      </c>
      <c r="D3021" s="44">
        <v>30623.82</v>
      </c>
      <c r="K3021" s="44">
        <v>0.746</v>
      </c>
      <c r="L3021" s="51">
        <v>17098.939999999999</v>
      </c>
      <c r="M3021" s="50" t="str">
        <f t="shared" si="46"/>
        <v>Abaixo do limite</v>
      </c>
    </row>
    <row r="3022" spans="3:13" x14ac:dyDescent="0.25">
      <c r="C3022" s="45">
        <v>0.70499999999999996</v>
      </c>
      <c r="D3022" s="45">
        <v>19318.23</v>
      </c>
      <c r="K3022" s="45">
        <v>0.67300000000000004</v>
      </c>
      <c r="L3022" s="52">
        <v>17114.47</v>
      </c>
      <c r="M3022" s="50" t="str">
        <f t="shared" si="46"/>
        <v>Abaixo do limite</v>
      </c>
    </row>
    <row r="3023" spans="3:13" x14ac:dyDescent="0.25">
      <c r="C3023" s="44">
        <v>0.52700000000000002</v>
      </c>
      <c r="D3023" s="44">
        <v>5770.02</v>
      </c>
      <c r="K3023" s="44">
        <v>0.71899999999999997</v>
      </c>
      <c r="L3023" s="51">
        <v>17115.560000000001</v>
      </c>
      <c r="M3023" s="50" t="str">
        <f t="shared" si="46"/>
        <v>Abaixo do limite</v>
      </c>
    </row>
    <row r="3024" spans="3:13" x14ac:dyDescent="0.25">
      <c r="C3024" s="45">
        <v>0.68</v>
      </c>
      <c r="D3024" s="45">
        <v>21346.9</v>
      </c>
      <c r="K3024" s="44">
        <v>0.76200000000000001</v>
      </c>
      <c r="L3024" s="51">
        <v>17118.53</v>
      </c>
      <c r="M3024" s="50" t="str">
        <f t="shared" si="46"/>
        <v>Abaixo do limite</v>
      </c>
    </row>
    <row r="3025" spans="3:13" x14ac:dyDescent="0.25">
      <c r="C3025" s="44">
        <v>0.70199999999999996</v>
      </c>
      <c r="D3025" s="44">
        <v>25240.06</v>
      </c>
      <c r="K3025" s="45">
        <v>0.67700000000000005</v>
      </c>
      <c r="L3025" s="52">
        <v>17128.79</v>
      </c>
      <c r="M3025" s="50" t="str">
        <f t="shared" si="46"/>
        <v>Abaixo do limite</v>
      </c>
    </row>
    <row r="3026" spans="3:13" x14ac:dyDescent="0.25">
      <c r="C3026" s="45">
        <v>0.73599999999999999</v>
      </c>
      <c r="D3026" s="45">
        <v>20742.68</v>
      </c>
      <c r="K3026" s="44">
        <v>0.6</v>
      </c>
      <c r="L3026" s="51">
        <v>17131.560000000001</v>
      </c>
      <c r="M3026" s="50" t="str">
        <f t="shared" si="46"/>
        <v>Abaixo do limite</v>
      </c>
    </row>
    <row r="3027" spans="3:13" x14ac:dyDescent="0.25">
      <c r="C3027" s="44">
        <v>0.63500000000000001</v>
      </c>
      <c r="D3027" s="44">
        <v>13679.81</v>
      </c>
      <c r="K3027" s="44">
        <v>0.63800000000000001</v>
      </c>
      <c r="L3027" s="51">
        <v>17136.939999999999</v>
      </c>
      <c r="M3027" s="50" t="str">
        <f t="shared" si="46"/>
        <v>Abaixo do limite</v>
      </c>
    </row>
    <row r="3028" spans="3:13" x14ac:dyDescent="0.25">
      <c r="C3028" s="45">
        <v>0.55200000000000005</v>
      </c>
      <c r="D3028" s="45">
        <v>6925.69</v>
      </c>
      <c r="K3028" s="44">
        <v>0.65</v>
      </c>
      <c r="L3028" s="51">
        <v>17139.04</v>
      </c>
      <c r="M3028" s="50" t="str">
        <f t="shared" si="46"/>
        <v>Abaixo do limite</v>
      </c>
    </row>
    <row r="3029" spans="3:13" x14ac:dyDescent="0.25">
      <c r="C3029" s="44">
        <v>0.50600000000000001</v>
      </c>
      <c r="D3029" s="44">
        <v>7196.18</v>
      </c>
      <c r="K3029" s="45">
        <v>0.71599999999999997</v>
      </c>
      <c r="L3029" s="52">
        <v>17142.2</v>
      </c>
      <c r="M3029" s="50" t="str">
        <f t="shared" si="46"/>
        <v>Abaixo do limite</v>
      </c>
    </row>
    <row r="3030" spans="3:13" x14ac:dyDescent="0.25">
      <c r="C3030" s="45">
        <v>0.57499999999999996</v>
      </c>
      <c r="D3030" s="45">
        <v>10773.36</v>
      </c>
      <c r="K3030" s="45">
        <v>0.67700000000000005</v>
      </c>
      <c r="L3030" s="52">
        <v>17148.57</v>
      </c>
      <c r="M3030" s="50" t="str">
        <f t="shared" si="46"/>
        <v>Abaixo do limite</v>
      </c>
    </row>
    <row r="3031" spans="3:13" x14ac:dyDescent="0.25">
      <c r="C3031" s="44">
        <v>0.55900000000000005</v>
      </c>
      <c r="D3031" s="44">
        <v>7624.53</v>
      </c>
      <c r="K3031" s="44">
        <v>0.63</v>
      </c>
      <c r="L3031" s="51">
        <v>17150.36</v>
      </c>
      <c r="M3031" s="50" t="str">
        <f t="shared" si="46"/>
        <v>Abaixo do limite</v>
      </c>
    </row>
    <row r="3032" spans="3:13" x14ac:dyDescent="0.25">
      <c r="C3032" s="45">
        <v>0.57099999999999995</v>
      </c>
      <c r="D3032" s="45">
        <v>11429.2</v>
      </c>
      <c r="K3032" s="44">
        <v>0.68</v>
      </c>
      <c r="L3032" s="51">
        <v>17156.830000000002</v>
      </c>
      <c r="M3032" s="50" t="str">
        <f t="shared" si="46"/>
        <v>Abaixo do limite</v>
      </c>
    </row>
    <row r="3033" spans="3:13" x14ac:dyDescent="0.25">
      <c r="C3033" s="44">
        <v>0.59</v>
      </c>
      <c r="D3033" s="44">
        <v>8105.85</v>
      </c>
      <c r="K3033" s="44">
        <v>0.69499999999999995</v>
      </c>
      <c r="L3033" s="51">
        <v>17160.36</v>
      </c>
      <c r="M3033" s="50" t="str">
        <f t="shared" si="46"/>
        <v>Abaixo do limite</v>
      </c>
    </row>
    <row r="3034" spans="3:13" x14ac:dyDescent="0.25">
      <c r="C3034" s="45">
        <v>0.58899999999999997</v>
      </c>
      <c r="D3034" s="45">
        <v>6757.53</v>
      </c>
      <c r="K3034" s="45">
        <v>0.67900000000000005</v>
      </c>
      <c r="L3034" s="52">
        <v>17169.580000000002</v>
      </c>
      <c r="M3034" s="50" t="str">
        <f t="shared" si="46"/>
        <v>Abaixo do limite</v>
      </c>
    </row>
    <row r="3035" spans="3:13" x14ac:dyDescent="0.25">
      <c r="C3035" s="44">
        <v>0.60599999999999998</v>
      </c>
      <c r="D3035" s="44">
        <v>10020.82</v>
      </c>
      <c r="K3035" s="44">
        <v>0.61499999999999999</v>
      </c>
      <c r="L3035" s="51">
        <v>17173.72</v>
      </c>
      <c r="M3035" s="50" t="str">
        <f t="shared" si="46"/>
        <v>Abaixo do limite</v>
      </c>
    </row>
    <row r="3036" spans="3:13" x14ac:dyDescent="0.25">
      <c r="C3036" s="45">
        <v>0.69499999999999995</v>
      </c>
      <c r="D3036" s="45">
        <v>16948.759999999998</v>
      </c>
      <c r="K3036" s="45">
        <v>0.67400000000000004</v>
      </c>
      <c r="L3036" s="52">
        <v>17189.3</v>
      </c>
      <c r="M3036" s="50" t="str">
        <f t="shared" si="46"/>
        <v>Abaixo do limite</v>
      </c>
    </row>
    <row r="3037" spans="3:13" x14ac:dyDescent="0.25">
      <c r="C3037" s="44">
        <v>0.53300000000000003</v>
      </c>
      <c r="D3037" s="44">
        <v>10272.06</v>
      </c>
      <c r="K3037" s="44">
        <v>0.66600000000000004</v>
      </c>
      <c r="L3037" s="51">
        <v>17191.189999999999</v>
      </c>
      <c r="M3037" s="50" t="str">
        <f t="shared" si="46"/>
        <v>Abaixo do limite</v>
      </c>
    </row>
    <row r="3038" spans="3:13" x14ac:dyDescent="0.25">
      <c r="C3038" s="45">
        <v>0.56899999999999995</v>
      </c>
      <c r="D3038" s="45">
        <v>8244.1200000000008</v>
      </c>
      <c r="K3038" s="44">
        <v>0.64400000000000002</v>
      </c>
      <c r="L3038" s="51">
        <v>17195.21</v>
      </c>
      <c r="M3038" s="50" t="str">
        <f t="shared" si="46"/>
        <v>Abaixo do limite</v>
      </c>
    </row>
    <row r="3039" spans="3:13" x14ac:dyDescent="0.25">
      <c r="C3039" s="44">
        <v>0.58099999999999996</v>
      </c>
      <c r="D3039" s="44">
        <v>8581.8700000000008</v>
      </c>
      <c r="K3039" s="44">
        <v>0.73299999999999998</v>
      </c>
      <c r="L3039" s="51">
        <v>17202.310000000001</v>
      </c>
      <c r="M3039" s="50" t="str">
        <f t="shared" ref="M3039:M3102" si="47">IF(L3039&lt;$L$29,"Abaixo do limite","")</f>
        <v>Abaixo do limite</v>
      </c>
    </row>
    <row r="3040" spans="3:13" x14ac:dyDescent="0.25">
      <c r="C3040" s="45">
        <v>0.70799999999999996</v>
      </c>
      <c r="D3040" s="45">
        <v>21452.92</v>
      </c>
      <c r="K3040" s="45">
        <v>0.66500000000000004</v>
      </c>
      <c r="L3040" s="52">
        <v>17211.740000000002</v>
      </c>
      <c r="M3040" s="50" t="str">
        <f t="shared" si="47"/>
        <v>Abaixo do limite</v>
      </c>
    </row>
    <row r="3041" spans="3:13" x14ac:dyDescent="0.25">
      <c r="C3041" s="44">
        <v>0.64900000000000002</v>
      </c>
      <c r="D3041" s="44">
        <v>18953.48</v>
      </c>
      <c r="K3041" s="45">
        <v>0.52800000000000002</v>
      </c>
      <c r="L3041" s="52">
        <v>17215.05</v>
      </c>
      <c r="M3041" s="50" t="str">
        <f t="shared" si="47"/>
        <v>Abaixo do limite</v>
      </c>
    </row>
    <row r="3042" spans="3:13" x14ac:dyDescent="0.25">
      <c r="C3042" s="45">
        <v>0.56200000000000006</v>
      </c>
      <c r="D3042" s="45">
        <v>6466.01</v>
      </c>
      <c r="K3042" s="44">
        <v>0.65100000000000002</v>
      </c>
      <c r="L3042" s="51">
        <v>17217.97</v>
      </c>
      <c r="M3042" s="50" t="str">
        <f t="shared" si="47"/>
        <v>Abaixo do limite</v>
      </c>
    </row>
    <row r="3043" spans="3:13" x14ac:dyDescent="0.25">
      <c r="C3043" s="44">
        <v>0.55400000000000005</v>
      </c>
      <c r="D3043" s="44">
        <v>6894.88</v>
      </c>
      <c r="K3043" s="45">
        <v>0.65</v>
      </c>
      <c r="L3043" s="52">
        <v>17222.310000000001</v>
      </c>
      <c r="M3043" s="50" t="str">
        <f t="shared" si="47"/>
        <v>Abaixo do limite</v>
      </c>
    </row>
    <row r="3044" spans="3:13" x14ac:dyDescent="0.25">
      <c r="C3044" s="45">
        <v>0.71</v>
      </c>
      <c r="D3044" s="45">
        <v>17755.46</v>
      </c>
      <c r="K3044" s="44">
        <v>0.70599999999999996</v>
      </c>
      <c r="L3044" s="51">
        <v>17224.14</v>
      </c>
      <c r="M3044" s="50" t="str">
        <f t="shared" si="47"/>
        <v>Abaixo do limite</v>
      </c>
    </row>
    <row r="3045" spans="3:13" x14ac:dyDescent="0.25">
      <c r="C3045" s="44">
        <v>0.67300000000000004</v>
      </c>
      <c r="D3045" s="44">
        <v>15893</v>
      </c>
      <c r="K3045" s="44">
        <v>0.58899999999999997</v>
      </c>
      <c r="L3045" s="51">
        <v>17227.18</v>
      </c>
      <c r="M3045" s="50" t="str">
        <f t="shared" si="47"/>
        <v>Abaixo do limite</v>
      </c>
    </row>
    <row r="3046" spans="3:13" x14ac:dyDescent="0.25">
      <c r="C3046" s="45">
        <v>0.56299999999999994</v>
      </c>
      <c r="D3046" s="45">
        <v>9050.26</v>
      </c>
      <c r="K3046" s="45">
        <v>0.56799999999999995</v>
      </c>
      <c r="L3046" s="52">
        <v>17232.04</v>
      </c>
      <c r="M3046" s="50" t="str">
        <f t="shared" si="47"/>
        <v>Abaixo do limite</v>
      </c>
    </row>
    <row r="3047" spans="3:13" x14ac:dyDescent="0.25">
      <c r="C3047" s="44">
        <v>0.49299999999999999</v>
      </c>
      <c r="D3047" s="44">
        <v>5782.96</v>
      </c>
      <c r="K3047" s="45">
        <v>0.67500000000000004</v>
      </c>
      <c r="L3047" s="52">
        <v>17232.72</v>
      </c>
      <c r="M3047" s="50" t="str">
        <f t="shared" si="47"/>
        <v>Abaixo do limite</v>
      </c>
    </row>
    <row r="3048" spans="3:13" x14ac:dyDescent="0.25">
      <c r="C3048" s="45">
        <v>0.70499999999999996</v>
      </c>
      <c r="D3048" s="45">
        <v>18375.13</v>
      </c>
      <c r="K3048" s="45">
        <v>0.57099999999999995</v>
      </c>
      <c r="L3048" s="52">
        <v>17241.77</v>
      </c>
      <c r="M3048" s="50" t="str">
        <f t="shared" si="47"/>
        <v>Abaixo do limite</v>
      </c>
    </row>
    <row r="3049" spans="3:13" x14ac:dyDescent="0.25">
      <c r="C3049" s="44">
        <v>0.75600000000000001</v>
      </c>
      <c r="D3049" s="44">
        <v>27850.19</v>
      </c>
      <c r="K3049" s="45">
        <v>0.70599999999999996</v>
      </c>
      <c r="L3049" s="52">
        <v>17245.78</v>
      </c>
      <c r="M3049" s="50" t="str">
        <f t="shared" si="47"/>
        <v>Abaixo do limite</v>
      </c>
    </row>
    <row r="3050" spans="3:13" x14ac:dyDescent="0.25">
      <c r="C3050" s="45">
        <v>0.69</v>
      </c>
      <c r="D3050" s="45">
        <v>25480.83</v>
      </c>
      <c r="K3050" s="44">
        <v>0.63800000000000001</v>
      </c>
      <c r="L3050" s="51">
        <v>17245.95</v>
      </c>
      <c r="M3050" s="50" t="str">
        <f t="shared" si="47"/>
        <v>Abaixo do limite</v>
      </c>
    </row>
    <row r="3051" spans="3:13" x14ac:dyDescent="0.25">
      <c r="C3051" s="44">
        <v>0.65700000000000003</v>
      </c>
      <c r="D3051" s="44">
        <v>36529.519999999997</v>
      </c>
      <c r="K3051" s="45">
        <v>0.67700000000000005</v>
      </c>
      <c r="L3051" s="52">
        <v>17256.009999999998</v>
      </c>
      <c r="M3051" s="50" t="str">
        <f t="shared" si="47"/>
        <v>Abaixo do limite</v>
      </c>
    </row>
    <row r="3052" spans="3:13" x14ac:dyDescent="0.25">
      <c r="C3052" s="45">
        <v>0.51400000000000001</v>
      </c>
      <c r="D3052" s="45">
        <v>5984.36</v>
      </c>
      <c r="K3052" s="44">
        <v>0.64500000000000002</v>
      </c>
      <c r="L3052" s="51">
        <v>17260.509999999998</v>
      </c>
      <c r="M3052" s="50" t="str">
        <f t="shared" si="47"/>
        <v>Abaixo do limite</v>
      </c>
    </row>
    <row r="3053" spans="3:13" x14ac:dyDescent="0.25">
      <c r="C3053" s="44">
        <v>0.73</v>
      </c>
      <c r="D3053" s="44">
        <v>16656.400000000001</v>
      </c>
      <c r="K3053" s="44">
        <v>0.57499999999999996</v>
      </c>
      <c r="L3053" s="51">
        <v>17263.400000000001</v>
      </c>
      <c r="M3053" s="50" t="str">
        <f t="shared" si="47"/>
        <v>Abaixo do limite</v>
      </c>
    </row>
    <row r="3054" spans="3:13" x14ac:dyDescent="0.25">
      <c r="C3054" s="45">
        <v>0.64500000000000002</v>
      </c>
      <c r="D3054" s="45">
        <v>26538.880000000001</v>
      </c>
      <c r="K3054" s="45">
        <v>0.65300000000000002</v>
      </c>
      <c r="L3054" s="52">
        <v>17267.580000000002</v>
      </c>
      <c r="M3054" s="50" t="str">
        <f t="shared" si="47"/>
        <v>Abaixo do limite</v>
      </c>
    </row>
    <row r="3055" spans="3:13" x14ac:dyDescent="0.25">
      <c r="C3055" s="44">
        <v>0.65300000000000002</v>
      </c>
      <c r="D3055" s="44">
        <v>19405.78</v>
      </c>
      <c r="K3055" s="44">
        <v>0.66800000000000004</v>
      </c>
      <c r="L3055" s="51">
        <v>17277.84</v>
      </c>
      <c r="M3055" s="50" t="str">
        <f t="shared" si="47"/>
        <v>Abaixo do limite</v>
      </c>
    </row>
    <row r="3056" spans="3:13" x14ac:dyDescent="0.25">
      <c r="C3056" s="45">
        <v>0.70699999999999996</v>
      </c>
      <c r="D3056" s="45">
        <v>30931.57</v>
      </c>
      <c r="K3056" s="44">
        <v>0.68</v>
      </c>
      <c r="L3056" s="51">
        <v>17278.330000000002</v>
      </c>
      <c r="M3056" s="50" t="str">
        <f t="shared" si="47"/>
        <v>Abaixo do limite</v>
      </c>
    </row>
    <row r="3057" spans="3:13" x14ac:dyDescent="0.25">
      <c r="C3057" s="44">
        <v>0.51600000000000001</v>
      </c>
      <c r="D3057" s="44">
        <v>9694.58</v>
      </c>
      <c r="K3057" s="45">
        <v>0.67300000000000004</v>
      </c>
      <c r="L3057" s="52">
        <v>17285.14</v>
      </c>
      <c r="M3057" s="50" t="str">
        <f t="shared" si="47"/>
        <v>Abaixo do limite</v>
      </c>
    </row>
    <row r="3058" spans="3:13" x14ac:dyDescent="0.25">
      <c r="C3058" s="45">
        <v>0.63800000000000001</v>
      </c>
      <c r="D3058" s="45">
        <v>21448.7</v>
      </c>
      <c r="K3058" s="44">
        <v>0.68100000000000005</v>
      </c>
      <c r="L3058" s="51">
        <v>17291.09</v>
      </c>
      <c r="M3058" s="50" t="str">
        <f t="shared" si="47"/>
        <v>Abaixo do limite</v>
      </c>
    </row>
    <row r="3059" spans="3:13" x14ac:dyDescent="0.25">
      <c r="C3059" s="44">
        <v>0.56000000000000005</v>
      </c>
      <c r="D3059" s="44">
        <v>7305.15</v>
      </c>
      <c r="K3059" s="45">
        <v>0.67600000000000005</v>
      </c>
      <c r="L3059" s="52">
        <v>17296.82</v>
      </c>
      <c r="M3059" s="50" t="str">
        <f t="shared" si="47"/>
        <v>Abaixo do limite</v>
      </c>
    </row>
    <row r="3060" spans="3:13" x14ac:dyDescent="0.25">
      <c r="C3060" s="45">
        <v>0.70799999999999996</v>
      </c>
      <c r="D3060" s="45">
        <v>32044.89</v>
      </c>
      <c r="K3060" s="44">
        <v>0.68</v>
      </c>
      <c r="L3060" s="51">
        <v>17298.5</v>
      </c>
      <c r="M3060" s="50" t="str">
        <f t="shared" si="47"/>
        <v>Abaixo do limite</v>
      </c>
    </row>
    <row r="3061" spans="3:13" x14ac:dyDescent="0.25">
      <c r="C3061" s="44">
        <v>0.53</v>
      </c>
      <c r="D3061" s="44">
        <v>6925.59</v>
      </c>
      <c r="K3061" s="44">
        <v>0.626</v>
      </c>
      <c r="L3061" s="51">
        <v>17321.439999999999</v>
      </c>
      <c r="M3061" s="50" t="str">
        <f t="shared" si="47"/>
        <v>Abaixo do limite</v>
      </c>
    </row>
    <row r="3062" spans="3:13" x14ac:dyDescent="0.25">
      <c r="C3062" s="45">
        <v>0.70599999999999996</v>
      </c>
      <c r="D3062" s="45">
        <v>19893.060000000001</v>
      </c>
      <c r="K3062" s="44">
        <v>0.67600000000000005</v>
      </c>
      <c r="L3062" s="51">
        <v>17327.080000000002</v>
      </c>
      <c r="M3062" s="50" t="str">
        <f t="shared" si="47"/>
        <v>Abaixo do limite</v>
      </c>
    </row>
    <row r="3063" spans="3:13" x14ac:dyDescent="0.25">
      <c r="C3063" s="44">
        <v>0.72499999999999998</v>
      </c>
      <c r="D3063" s="44">
        <v>14498.31</v>
      </c>
      <c r="K3063" s="44">
        <v>0.63900000000000001</v>
      </c>
      <c r="L3063" s="51">
        <v>17329</v>
      </c>
      <c r="M3063" s="50" t="str">
        <f t="shared" si="47"/>
        <v>Abaixo do limite</v>
      </c>
    </row>
    <row r="3064" spans="3:13" x14ac:dyDescent="0.25">
      <c r="C3064" s="45">
        <v>0.59</v>
      </c>
      <c r="D3064" s="45">
        <v>10612.37</v>
      </c>
      <c r="K3064" s="44">
        <v>0.57199999999999995</v>
      </c>
      <c r="L3064" s="51">
        <v>17329.04</v>
      </c>
      <c r="M3064" s="50" t="str">
        <f t="shared" si="47"/>
        <v>Abaixo do limite</v>
      </c>
    </row>
    <row r="3065" spans="3:13" x14ac:dyDescent="0.25">
      <c r="C3065" s="44">
        <v>0.73099999999999998</v>
      </c>
      <c r="D3065" s="44">
        <v>45693.02</v>
      </c>
      <c r="K3065" s="45">
        <v>0.69799999999999995</v>
      </c>
      <c r="L3065" s="52">
        <v>17329.59</v>
      </c>
      <c r="M3065" s="50" t="str">
        <f t="shared" si="47"/>
        <v>Abaixo do limite</v>
      </c>
    </row>
    <row r="3066" spans="3:13" x14ac:dyDescent="0.25">
      <c r="C3066" s="45">
        <v>0.59799999999999998</v>
      </c>
      <c r="D3066" s="45">
        <v>8335.82</v>
      </c>
      <c r="K3066" s="44">
        <v>0.66300000000000003</v>
      </c>
      <c r="L3066" s="51">
        <v>17335.77</v>
      </c>
      <c r="M3066" s="50" t="str">
        <f t="shared" si="47"/>
        <v>Abaixo do limite</v>
      </c>
    </row>
    <row r="3067" spans="3:13" x14ac:dyDescent="0.25">
      <c r="C3067" s="44">
        <v>0.57399999999999995</v>
      </c>
      <c r="D3067" s="44">
        <v>10804.67</v>
      </c>
      <c r="K3067" s="44">
        <v>0.72</v>
      </c>
      <c r="L3067" s="51">
        <v>17352.37</v>
      </c>
      <c r="M3067" s="50" t="str">
        <f t="shared" si="47"/>
        <v>Abaixo do limite</v>
      </c>
    </row>
    <row r="3068" spans="3:13" x14ac:dyDescent="0.25">
      <c r="C3068" s="45">
        <v>0.68300000000000005</v>
      </c>
      <c r="D3068" s="45">
        <v>10463.61</v>
      </c>
      <c r="K3068" s="44">
        <v>0.70499999999999996</v>
      </c>
      <c r="L3068" s="51">
        <v>17352.400000000001</v>
      </c>
      <c r="M3068" s="50" t="str">
        <f t="shared" si="47"/>
        <v>Abaixo do limite</v>
      </c>
    </row>
    <row r="3069" spans="3:13" x14ac:dyDescent="0.25">
      <c r="C3069" s="44">
        <v>0.72799999999999998</v>
      </c>
      <c r="D3069" s="44">
        <v>24591.83</v>
      </c>
      <c r="K3069" s="45">
        <v>0.68100000000000005</v>
      </c>
      <c r="L3069" s="52">
        <v>17357.2</v>
      </c>
      <c r="M3069" s="50" t="str">
        <f t="shared" si="47"/>
        <v>Abaixo do limite</v>
      </c>
    </row>
    <row r="3070" spans="3:13" x14ac:dyDescent="0.25">
      <c r="C3070" s="45">
        <v>0.68200000000000005</v>
      </c>
      <c r="D3070" s="45">
        <v>14543.85</v>
      </c>
      <c r="K3070" s="45">
        <v>0.55100000000000005</v>
      </c>
      <c r="L3070" s="52">
        <v>17378.650000000001</v>
      </c>
      <c r="M3070" s="50" t="str">
        <f t="shared" si="47"/>
        <v>Abaixo do limite</v>
      </c>
    </row>
    <row r="3071" spans="3:13" x14ac:dyDescent="0.25">
      <c r="C3071" s="44">
        <v>0.51200000000000001</v>
      </c>
      <c r="D3071" s="44">
        <v>6094.36</v>
      </c>
      <c r="K3071" s="45">
        <v>0.67100000000000004</v>
      </c>
      <c r="L3071" s="52">
        <v>17380.72</v>
      </c>
      <c r="M3071" s="50" t="str">
        <f t="shared" si="47"/>
        <v>Abaixo do limite</v>
      </c>
    </row>
    <row r="3072" spans="3:13" x14ac:dyDescent="0.25">
      <c r="C3072" s="45">
        <v>0.72599999999999998</v>
      </c>
      <c r="D3072" s="45">
        <v>27297.55</v>
      </c>
      <c r="K3072" s="45">
        <v>0.79400000000000004</v>
      </c>
      <c r="L3072" s="52">
        <v>17393.009999999998</v>
      </c>
      <c r="M3072" s="50" t="str">
        <f t="shared" si="47"/>
        <v>Abaixo do limite</v>
      </c>
    </row>
    <row r="3073" spans="3:13" x14ac:dyDescent="0.25">
      <c r="C3073" s="44">
        <v>0.64500000000000002</v>
      </c>
      <c r="D3073" s="44">
        <v>15212.71</v>
      </c>
      <c r="K3073" s="45">
        <v>0.67</v>
      </c>
      <c r="L3073" s="52">
        <v>17397.14</v>
      </c>
      <c r="M3073" s="50" t="str">
        <f t="shared" si="47"/>
        <v>Abaixo do limite</v>
      </c>
    </row>
    <row r="3074" spans="3:13" x14ac:dyDescent="0.25">
      <c r="C3074" s="45">
        <v>0.65</v>
      </c>
      <c r="D3074" s="45">
        <v>10645.56</v>
      </c>
      <c r="K3074" s="44">
        <v>0.66900000000000004</v>
      </c>
      <c r="L3074" s="51">
        <v>17409.84</v>
      </c>
      <c r="M3074" s="50" t="str">
        <f t="shared" si="47"/>
        <v>Abaixo do limite</v>
      </c>
    </row>
    <row r="3075" spans="3:13" x14ac:dyDescent="0.25">
      <c r="C3075" s="44">
        <v>0.751</v>
      </c>
      <c r="D3075" s="44">
        <v>26893.16</v>
      </c>
      <c r="K3075" s="44">
        <v>0.73199999999999998</v>
      </c>
      <c r="L3075" s="51">
        <v>17410.400000000001</v>
      </c>
      <c r="M3075" s="50" t="str">
        <f t="shared" si="47"/>
        <v>Abaixo do limite</v>
      </c>
    </row>
    <row r="3076" spans="3:13" x14ac:dyDescent="0.25">
      <c r="C3076" s="45">
        <v>0.71099999999999997</v>
      </c>
      <c r="D3076" s="45">
        <v>20122.060000000001</v>
      </c>
      <c r="K3076" s="44">
        <v>0.71199999999999997</v>
      </c>
      <c r="L3076" s="51">
        <v>17422.7</v>
      </c>
      <c r="M3076" s="50" t="str">
        <f t="shared" si="47"/>
        <v>Abaixo do limite</v>
      </c>
    </row>
    <row r="3077" spans="3:13" x14ac:dyDescent="0.25">
      <c r="C3077" s="44">
        <v>0.66300000000000003</v>
      </c>
      <c r="D3077" s="44">
        <v>11689.99</v>
      </c>
      <c r="K3077" s="44">
        <v>0.71499999999999997</v>
      </c>
      <c r="L3077" s="51">
        <v>17431.53</v>
      </c>
      <c r="M3077" s="50" t="str">
        <f t="shared" si="47"/>
        <v>Abaixo do limite</v>
      </c>
    </row>
    <row r="3078" spans="3:13" x14ac:dyDescent="0.25">
      <c r="C3078" s="45">
        <v>0.55000000000000004</v>
      </c>
      <c r="D3078" s="45">
        <v>10645.71</v>
      </c>
      <c r="K3078" s="45">
        <v>0.76700000000000002</v>
      </c>
      <c r="L3078" s="52">
        <v>17441.73</v>
      </c>
      <c r="M3078" s="50" t="str">
        <f t="shared" si="47"/>
        <v>Abaixo do limite</v>
      </c>
    </row>
    <row r="3079" spans="3:13" x14ac:dyDescent="0.25">
      <c r="C3079" s="44">
        <v>0.67800000000000005</v>
      </c>
      <c r="D3079" s="44">
        <v>26750.55</v>
      </c>
      <c r="K3079" s="45">
        <v>0.75600000000000001</v>
      </c>
      <c r="L3079" s="52">
        <v>17470.759999999998</v>
      </c>
      <c r="M3079" s="50" t="str">
        <f t="shared" si="47"/>
        <v>Abaixo do limite</v>
      </c>
    </row>
    <row r="3080" spans="3:13" x14ac:dyDescent="0.25">
      <c r="C3080" s="45">
        <v>0.65600000000000003</v>
      </c>
      <c r="D3080" s="45">
        <v>8970.2199999999993</v>
      </c>
      <c r="K3080" s="45">
        <v>0.68899999999999995</v>
      </c>
      <c r="L3080" s="52">
        <v>17471.11</v>
      </c>
      <c r="M3080" s="50" t="str">
        <f t="shared" si="47"/>
        <v>Abaixo do limite</v>
      </c>
    </row>
    <row r="3081" spans="3:13" x14ac:dyDescent="0.25">
      <c r="C3081" s="44">
        <v>0.54200000000000004</v>
      </c>
      <c r="D3081" s="44">
        <v>6299.75</v>
      </c>
      <c r="K3081" s="45">
        <v>0.66800000000000004</v>
      </c>
      <c r="L3081" s="52">
        <v>17483.72</v>
      </c>
      <c r="M3081" s="50" t="str">
        <f t="shared" si="47"/>
        <v>Abaixo do limite</v>
      </c>
    </row>
    <row r="3082" spans="3:13" x14ac:dyDescent="0.25">
      <c r="C3082" s="45">
        <v>0.73499999999999999</v>
      </c>
      <c r="D3082" s="45">
        <v>22170.12</v>
      </c>
      <c r="K3082" s="44">
        <v>0.67100000000000004</v>
      </c>
      <c r="L3082" s="51">
        <v>17486.150000000001</v>
      </c>
      <c r="M3082" s="50" t="str">
        <f t="shared" si="47"/>
        <v>Abaixo do limite</v>
      </c>
    </row>
    <row r="3083" spans="3:13" x14ac:dyDescent="0.25">
      <c r="C3083" s="44">
        <v>0.66400000000000003</v>
      </c>
      <c r="D3083" s="44">
        <v>16172.45</v>
      </c>
      <c r="K3083" s="45">
        <v>0.69499999999999995</v>
      </c>
      <c r="L3083" s="52">
        <v>17486.73</v>
      </c>
      <c r="M3083" s="50" t="str">
        <f t="shared" si="47"/>
        <v>Abaixo do limite</v>
      </c>
    </row>
    <row r="3084" spans="3:13" x14ac:dyDescent="0.25">
      <c r="C3084" s="45">
        <v>0.53700000000000003</v>
      </c>
      <c r="D3084" s="45">
        <v>6086.96</v>
      </c>
      <c r="K3084" s="44">
        <v>0.71299999999999997</v>
      </c>
      <c r="L3084" s="51">
        <v>17487.39</v>
      </c>
      <c r="M3084" s="50" t="str">
        <f t="shared" si="47"/>
        <v>Abaixo do limite</v>
      </c>
    </row>
    <row r="3085" spans="3:13" x14ac:dyDescent="0.25">
      <c r="C3085" s="44">
        <v>0.57999999999999996</v>
      </c>
      <c r="D3085" s="44">
        <v>8079.28</v>
      </c>
      <c r="K3085" s="44">
        <v>0.73</v>
      </c>
      <c r="L3085" s="51">
        <v>17487.52</v>
      </c>
      <c r="M3085" s="50" t="str">
        <f t="shared" si="47"/>
        <v>Abaixo do limite</v>
      </c>
    </row>
    <row r="3086" spans="3:13" x14ac:dyDescent="0.25">
      <c r="C3086" s="45">
        <v>0.57799999999999996</v>
      </c>
      <c r="D3086" s="45">
        <v>9714.94</v>
      </c>
      <c r="K3086" s="44">
        <v>0.495</v>
      </c>
      <c r="L3086" s="51">
        <v>17488.37</v>
      </c>
      <c r="M3086" s="50" t="str">
        <f t="shared" si="47"/>
        <v>Abaixo do limite</v>
      </c>
    </row>
    <row r="3087" spans="3:13" x14ac:dyDescent="0.25">
      <c r="C3087" s="44">
        <v>0.625</v>
      </c>
      <c r="D3087" s="44">
        <v>10367.77</v>
      </c>
      <c r="K3087" s="45">
        <v>0.71299999999999997</v>
      </c>
      <c r="L3087" s="52">
        <v>17494.580000000002</v>
      </c>
      <c r="M3087" s="50" t="str">
        <f t="shared" si="47"/>
        <v>Abaixo do limite</v>
      </c>
    </row>
    <row r="3088" spans="3:13" x14ac:dyDescent="0.25">
      <c r="C3088" s="45">
        <v>0.72499999999999998</v>
      </c>
      <c r="D3088" s="45">
        <v>27654.560000000001</v>
      </c>
      <c r="K3088" s="45">
        <v>0.65800000000000003</v>
      </c>
      <c r="L3088" s="52">
        <v>17503.740000000002</v>
      </c>
      <c r="M3088" s="50" t="str">
        <f t="shared" si="47"/>
        <v>Abaixo do limite</v>
      </c>
    </row>
    <row r="3089" spans="3:13" x14ac:dyDescent="0.25">
      <c r="C3089" s="44">
        <v>0.73899999999999999</v>
      </c>
      <c r="D3089" s="44">
        <v>28098</v>
      </c>
      <c r="K3089" s="44">
        <v>0.51100000000000001</v>
      </c>
      <c r="L3089" s="51">
        <v>17506.04</v>
      </c>
      <c r="M3089" s="50" t="str">
        <f t="shared" si="47"/>
        <v>Abaixo do limite</v>
      </c>
    </row>
    <row r="3090" spans="3:13" x14ac:dyDescent="0.25">
      <c r="C3090" s="45">
        <v>0.72099999999999997</v>
      </c>
      <c r="D3090" s="45">
        <v>20238.34</v>
      </c>
      <c r="K3090" s="45">
        <v>0.69799999999999995</v>
      </c>
      <c r="L3090" s="52">
        <v>17507.39</v>
      </c>
      <c r="M3090" s="50" t="str">
        <f t="shared" si="47"/>
        <v>Abaixo do limite</v>
      </c>
    </row>
    <row r="3091" spans="3:13" x14ac:dyDescent="0.25">
      <c r="C3091" s="44">
        <v>0.61199999999999999</v>
      </c>
      <c r="D3091" s="44">
        <v>10060.57</v>
      </c>
      <c r="K3091" s="44">
        <v>0.752</v>
      </c>
      <c r="L3091" s="51">
        <v>17507.810000000001</v>
      </c>
      <c r="M3091" s="50" t="str">
        <f t="shared" si="47"/>
        <v>Abaixo do limite</v>
      </c>
    </row>
    <row r="3092" spans="3:13" x14ac:dyDescent="0.25">
      <c r="C3092" s="45">
        <v>0.67400000000000004</v>
      </c>
      <c r="D3092" s="45">
        <v>31209.98</v>
      </c>
      <c r="K3092" s="44">
        <v>0.73599999999999999</v>
      </c>
      <c r="L3092" s="51">
        <v>17512.03</v>
      </c>
      <c r="M3092" s="50" t="str">
        <f t="shared" si="47"/>
        <v>Abaixo do limite</v>
      </c>
    </row>
    <row r="3093" spans="3:13" x14ac:dyDescent="0.25">
      <c r="C3093" s="44">
        <v>0.61299999999999999</v>
      </c>
      <c r="D3093" s="44">
        <v>8992.64</v>
      </c>
      <c r="K3093" s="44">
        <v>0.68600000000000005</v>
      </c>
      <c r="L3093" s="51">
        <v>17512.27</v>
      </c>
      <c r="M3093" s="50" t="str">
        <f t="shared" si="47"/>
        <v>Abaixo do limite</v>
      </c>
    </row>
    <row r="3094" spans="3:13" x14ac:dyDescent="0.25">
      <c r="C3094" s="45">
        <v>0.501</v>
      </c>
      <c r="D3094" s="45">
        <v>7880.49</v>
      </c>
      <c r="K3094" s="44">
        <v>0.69499999999999995</v>
      </c>
      <c r="L3094" s="51">
        <v>17514.189999999999</v>
      </c>
      <c r="M3094" s="50" t="str">
        <f t="shared" si="47"/>
        <v>Abaixo do limite</v>
      </c>
    </row>
    <row r="3095" spans="3:13" x14ac:dyDescent="0.25">
      <c r="C3095" s="44">
        <v>0.56000000000000005</v>
      </c>
      <c r="D3095" s="44">
        <v>7419.91</v>
      </c>
      <c r="K3095" s="45">
        <v>0.64</v>
      </c>
      <c r="L3095" s="52">
        <v>17519.599999999999</v>
      </c>
      <c r="M3095" s="50" t="str">
        <f t="shared" si="47"/>
        <v>Abaixo do limite</v>
      </c>
    </row>
    <row r="3096" spans="3:13" x14ac:dyDescent="0.25">
      <c r="C3096" s="45">
        <v>0.53100000000000003</v>
      </c>
      <c r="D3096" s="45">
        <v>6958.89</v>
      </c>
      <c r="K3096" s="44">
        <v>0.57899999999999996</v>
      </c>
      <c r="L3096" s="51">
        <v>17523.259999999998</v>
      </c>
      <c r="M3096" s="50" t="str">
        <f t="shared" si="47"/>
        <v>Abaixo do limite</v>
      </c>
    </row>
    <row r="3097" spans="3:13" x14ac:dyDescent="0.25">
      <c r="C3097" s="44">
        <v>0.66</v>
      </c>
      <c r="D3097" s="44">
        <v>20897.810000000001</v>
      </c>
      <c r="K3097" s="45">
        <v>0.67500000000000004</v>
      </c>
      <c r="L3097" s="52">
        <v>17535.990000000002</v>
      </c>
      <c r="M3097" s="50" t="str">
        <f t="shared" si="47"/>
        <v>Abaixo do limite</v>
      </c>
    </row>
    <row r="3098" spans="3:13" x14ac:dyDescent="0.25">
      <c r="C3098" s="45">
        <v>0.74299999999999999</v>
      </c>
      <c r="D3098" s="45">
        <v>37456.18</v>
      </c>
      <c r="K3098" s="45">
        <v>0.68</v>
      </c>
      <c r="L3098" s="52">
        <v>17542.650000000001</v>
      </c>
      <c r="M3098" s="50" t="str">
        <f t="shared" si="47"/>
        <v>Abaixo do limite</v>
      </c>
    </row>
    <row r="3099" spans="3:13" x14ac:dyDescent="0.25">
      <c r="C3099" s="44">
        <v>0.67100000000000004</v>
      </c>
      <c r="D3099" s="44">
        <v>11783.72</v>
      </c>
      <c r="K3099" s="45">
        <v>0.64700000000000002</v>
      </c>
      <c r="L3099" s="52">
        <v>17577.060000000001</v>
      </c>
      <c r="M3099" s="50" t="str">
        <f t="shared" si="47"/>
        <v>Abaixo do limite</v>
      </c>
    </row>
    <row r="3100" spans="3:13" x14ac:dyDescent="0.25">
      <c r="C3100" s="45">
        <v>0.71699999999999997</v>
      </c>
      <c r="D3100" s="45">
        <v>26144.19</v>
      </c>
      <c r="K3100" s="44">
        <v>0.67900000000000005</v>
      </c>
      <c r="L3100" s="51">
        <v>17598.86</v>
      </c>
      <c r="M3100" s="50" t="str">
        <f t="shared" si="47"/>
        <v>Abaixo do limite</v>
      </c>
    </row>
    <row r="3101" spans="3:13" x14ac:dyDescent="0.25">
      <c r="C3101" s="44">
        <v>0.58699999999999997</v>
      </c>
      <c r="D3101" s="44">
        <v>8688.64</v>
      </c>
      <c r="K3101" s="45">
        <v>0.70299999999999996</v>
      </c>
      <c r="L3101" s="52">
        <v>17599.27</v>
      </c>
      <c r="M3101" s="50" t="str">
        <f t="shared" si="47"/>
        <v>Abaixo do limite</v>
      </c>
    </row>
    <row r="3102" spans="3:13" x14ac:dyDescent="0.25">
      <c r="C3102" s="45">
        <v>0.72499999999999998</v>
      </c>
      <c r="D3102" s="45">
        <v>25386.01</v>
      </c>
      <c r="K3102" s="45">
        <v>0.68</v>
      </c>
      <c r="L3102" s="52">
        <v>17600.3</v>
      </c>
      <c r="M3102" s="50" t="str">
        <f t="shared" si="47"/>
        <v>Abaixo do limite</v>
      </c>
    </row>
    <row r="3103" spans="3:13" x14ac:dyDescent="0.25">
      <c r="C3103" s="44">
        <v>0.64500000000000002</v>
      </c>
      <c r="D3103" s="44">
        <v>15700.19</v>
      </c>
      <c r="K3103" s="44">
        <v>0.68</v>
      </c>
      <c r="L3103" s="51">
        <v>17618.62</v>
      </c>
      <c r="M3103" s="50" t="str">
        <f t="shared" ref="M3103:M3166" si="48">IF(L3103&lt;$L$29,"Abaixo do limite","")</f>
        <v>Abaixo do limite</v>
      </c>
    </row>
    <row r="3104" spans="3:13" x14ac:dyDescent="0.25">
      <c r="C3104" s="45">
        <v>0.69899999999999995</v>
      </c>
      <c r="D3104" s="45">
        <v>21810.68</v>
      </c>
      <c r="K3104" s="45">
        <v>0.65800000000000003</v>
      </c>
      <c r="L3104" s="52">
        <v>17627.349999999999</v>
      </c>
      <c r="M3104" s="50" t="str">
        <f t="shared" si="48"/>
        <v>Abaixo do limite</v>
      </c>
    </row>
    <row r="3105" spans="3:13" x14ac:dyDescent="0.25">
      <c r="C3105" s="44">
        <v>0.71499999999999997</v>
      </c>
      <c r="D3105" s="44">
        <v>28130.87</v>
      </c>
      <c r="K3105" s="45">
        <v>0.67200000000000004</v>
      </c>
      <c r="L3105" s="52">
        <v>17628.66</v>
      </c>
      <c r="M3105" s="50" t="str">
        <f t="shared" si="48"/>
        <v>Abaixo do limite</v>
      </c>
    </row>
    <row r="3106" spans="3:13" x14ac:dyDescent="0.25">
      <c r="C3106" s="45">
        <v>0.55100000000000005</v>
      </c>
      <c r="D3106" s="45">
        <v>5139.8900000000003</v>
      </c>
      <c r="K3106" s="45">
        <v>0.72399999999999998</v>
      </c>
      <c r="L3106" s="52">
        <v>17634.55</v>
      </c>
      <c r="M3106" s="50" t="str">
        <f t="shared" si="48"/>
        <v>Abaixo do limite</v>
      </c>
    </row>
    <row r="3107" spans="3:13" x14ac:dyDescent="0.25">
      <c r="C3107" s="44">
        <v>0.70099999999999996</v>
      </c>
      <c r="D3107" s="44">
        <v>50487.58</v>
      </c>
      <c r="K3107" s="45">
        <v>0.70099999999999996</v>
      </c>
      <c r="L3107" s="52">
        <v>17638.77</v>
      </c>
      <c r="M3107" s="50" t="str">
        <f t="shared" si="48"/>
        <v>Abaixo do limite</v>
      </c>
    </row>
    <row r="3108" spans="3:13" x14ac:dyDescent="0.25">
      <c r="C3108" s="45">
        <v>0.55800000000000005</v>
      </c>
      <c r="D3108" s="45">
        <v>11239.2</v>
      </c>
      <c r="K3108" s="44">
        <v>0.74</v>
      </c>
      <c r="L3108" s="51">
        <v>17641.78</v>
      </c>
      <c r="M3108" s="50" t="str">
        <f t="shared" si="48"/>
        <v>Abaixo do limite</v>
      </c>
    </row>
    <row r="3109" spans="3:13" x14ac:dyDescent="0.25">
      <c r="C3109" s="44">
        <v>0.57799999999999996</v>
      </c>
      <c r="D3109" s="44">
        <v>6945.91</v>
      </c>
      <c r="K3109" s="45">
        <v>0.64500000000000002</v>
      </c>
      <c r="L3109" s="52">
        <v>17642.5</v>
      </c>
      <c r="M3109" s="50" t="str">
        <f t="shared" si="48"/>
        <v>Abaixo do limite</v>
      </c>
    </row>
    <row r="3110" spans="3:13" x14ac:dyDescent="0.25">
      <c r="C3110" s="45">
        <v>0.68300000000000005</v>
      </c>
      <c r="D3110" s="45">
        <v>24529.77</v>
      </c>
      <c r="K3110" s="45">
        <v>0.65800000000000003</v>
      </c>
      <c r="L3110" s="52">
        <v>17682.009999999998</v>
      </c>
      <c r="M3110" s="50" t="str">
        <f t="shared" si="48"/>
        <v>Abaixo do limite</v>
      </c>
    </row>
    <row r="3111" spans="3:13" x14ac:dyDescent="0.25">
      <c r="C3111" s="44">
        <v>0.69199999999999995</v>
      </c>
      <c r="D3111" s="44">
        <v>20693.37</v>
      </c>
      <c r="K3111" s="44">
        <v>0.626</v>
      </c>
      <c r="L3111" s="51">
        <v>17682.38</v>
      </c>
      <c r="M3111" s="50" t="str">
        <f t="shared" si="48"/>
        <v>Abaixo do limite</v>
      </c>
    </row>
    <row r="3112" spans="3:13" x14ac:dyDescent="0.25">
      <c r="C3112" s="45">
        <v>0.64900000000000002</v>
      </c>
      <c r="D3112" s="45">
        <v>13529.3</v>
      </c>
      <c r="K3112" s="44">
        <v>0.75</v>
      </c>
      <c r="L3112" s="51">
        <v>17688.07</v>
      </c>
      <c r="M3112" s="50" t="str">
        <f t="shared" si="48"/>
        <v>Abaixo do limite</v>
      </c>
    </row>
    <row r="3113" spans="3:13" x14ac:dyDescent="0.25">
      <c r="C3113" s="44">
        <v>0.749</v>
      </c>
      <c r="D3113" s="44">
        <v>33024.83</v>
      </c>
      <c r="K3113" s="45">
        <v>0.69499999999999995</v>
      </c>
      <c r="L3113" s="52">
        <v>17689.29</v>
      </c>
      <c r="M3113" s="50" t="str">
        <f t="shared" si="48"/>
        <v>Abaixo do limite</v>
      </c>
    </row>
    <row r="3114" spans="3:13" x14ac:dyDescent="0.25">
      <c r="C3114" s="45">
        <v>0.51800000000000002</v>
      </c>
      <c r="D3114" s="45">
        <v>5946.54</v>
      </c>
      <c r="K3114" s="45">
        <v>0.69599999999999995</v>
      </c>
      <c r="L3114" s="52">
        <v>17697.490000000002</v>
      </c>
      <c r="M3114" s="50" t="str">
        <f t="shared" si="48"/>
        <v>Abaixo do limite</v>
      </c>
    </row>
    <row r="3115" spans="3:13" x14ac:dyDescent="0.25">
      <c r="C3115" s="44">
        <v>0.52200000000000002</v>
      </c>
      <c r="D3115" s="44">
        <v>6657.51</v>
      </c>
      <c r="K3115" s="45">
        <v>0.68500000000000005</v>
      </c>
      <c r="L3115" s="52">
        <v>17702.09</v>
      </c>
      <c r="M3115" s="50" t="str">
        <f t="shared" si="48"/>
        <v>Abaixo do limite</v>
      </c>
    </row>
    <row r="3116" spans="3:13" x14ac:dyDescent="0.25">
      <c r="C3116" s="45">
        <v>0.7</v>
      </c>
      <c r="D3116" s="45">
        <v>19229.259999999998</v>
      </c>
      <c r="K3116" s="45">
        <v>0.65900000000000003</v>
      </c>
      <c r="L3116" s="52">
        <v>17706.580000000002</v>
      </c>
      <c r="M3116" s="50" t="str">
        <f t="shared" si="48"/>
        <v>Abaixo do limite</v>
      </c>
    </row>
    <row r="3117" spans="3:13" x14ac:dyDescent="0.25">
      <c r="C3117" s="44">
        <v>0.68300000000000005</v>
      </c>
      <c r="D3117" s="44">
        <v>14880.75</v>
      </c>
      <c r="K3117" s="44">
        <v>0.69699999999999995</v>
      </c>
      <c r="L3117" s="51">
        <v>17706.77</v>
      </c>
      <c r="M3117" s="50" t="str">
        <f t="shared" si="48"/>
        <v>Abaixo do limite</v>
      </c>
    </row>
    <row r="3118" spans="3:13" x14ac:dyDescent="0.25">
      <c r="C3118" s="45">
        <v>0.64600000000000002</v>
      </c>
      <c r="D3118" s="45">
        <v>15369.47</v>
      </c>
      <c r="K3118" s="44">
        <v>0.67900000000000005</v>
      </c>
      <c r="L3118" s="51">
        <v>17712.27</v>
      </c>
      <c r="M3118" s="50" t="str">
        <f t="shared" si="48"/>
        <v>Abaixo do limite</v>
      </c>
    </row>
    <row r="3119" spans="3:13" x14ac:dyDescent="0.25">
      <c r="C3119" s="44">
        <v>0.71199999999999997</v>
      </c>
      <c r="D3119" s="44">
        <v>15732.48</v>
      </c>
      <c r="K3119" s="45">
        <v>0.68100000000000005</v>
      </c>
      <c r="L3119" s="52">
        <v>17727.490000000002</v>
      </c>
      <c r="M3119" s="50" t="str">
        <f t="shared" si="48"/>
        <v>Abaixo do limite</v>
      </c>
    </row>
    <row r="3120" spans="3:13" x14ac:dyDescent="0.25">
      <c r="C3120" s="45">
        <v>0.67100000000000004</v>
      </c>
      <c r="D3120" s="45">
        <v>16436.75</v>
      </c>
      <c r="K3120" s="44">
        <v>0.67800000000000005</v>
      </c>
      <c r="L3120" s="51">
        <v>17734.02</v>
      </c>
      <c r="M3120" s="50" t="str">
        <f t="shared" si="48"/>
        <v>Abaixo do limite</v>
      </c>
    </row>
    <row r="3121" spans="3:13" x14ac:dyDescent="0.25">
      <c r="C3121" s="44">
        <v>0.625</v>
      </c>
      <c r="D3121" s="44">
        <v>8790.65</v>
      </c>
      <c r="K3121" s="45">
        <v>0.66</v>
      </c>
      <c r="L3121" s="52">
        <v>17753.400000000001</v>
      </c>
      <c r="M3121" s="50" t="str">
        <f t="shared" si="48"/>
        <v>Abaixo do limite</v>
      </c>
    </row>
    <row r="3122" spans="3:13" x14ac:dyDescent="0.25">
      <c r="C3122" s="45">
        <v>0.54400000000000004</v>
      </c>
      <c r="D3122" s="45">
        <v>8566.98</v>
      </c>
      <c r="K3122" s="45">
        <v>0.71</v>
      </c>
      <c r="L3122" s="52">
        <v>17755.46</v>
      </c>
      <c r="M3122" s="50" t="str">
        <f t="shared" si="48"/>
        <v>Abaixo do limite</v>
      </c>
    </row>
    <row r="3123" spans="3:13" x14ac:dyDescent="0.25">
      <c r="C3123" s="44">
        <v>0.59499999999999997</v>
      </c>
      <c r="D3123" s="44">
        <v>7996.11</v>
      </c>
      <c r="K3123" s="44">
        <v>0.72</v>
      </c>
      <c r="L3123" s="51">
        <v>17767.27</v>
      </c>
      <c r="M3123" s="50" t="str">
        <f t="shared" si="48"/>
        <v>Abaixo do limite</v>
      </c>
    </row>
    <row r="3124" spans="3:13" x14ac:dyDescent="0.25">
      <c r="C3124" s="45">
        <v>0.57699999999999996</v>
      </c>
      <c r="D3124" s="45">
        <v>12080.44</v>
      </c>
      <c r="K3124" s="45">
        <v>0.749</v>
      </c>
      <c r="L3124" s="52">
        <v>17767.62</v>
      </c>
      <c r="M3124" s="50" t="str">
        <f t="shared" si="48"/>
        <v>Abaixo do limite</v>
      </c>
    </row>
    <row r="3125" spans="3:13" x14ac:dyDescent="0.25">
      <c r="C3125" s="44">
        <v>0.68400000000000005</v>
      </c>
      <c r="D3125" s="44">
        <v>27453.58</v>
      </c>
      <c r="K3125" s="44">
        <v>0.66800000000000004</v>
      </c>
      <c r="L3125" s="51">
        <v>17775.240000000002</v>
      </c>
      <c r="M3125" s="50" t="str">
        <f t="shared" si="48"/>
        <v>Abaixo do limite</v>
      </c>
    </row>
    <row r="3126" spans="3:13" x14ac:dyDescent="0.25">
      <c r="C3126" s="45">
        <v>0.63900000000000001</v>
      </c>
      <c r="D3126" s="45">
        <v>9146.92</v>
      </c>
      <c r="K3126" s="45">
        <v>0.65700000000000003</v>
      </c>
      <c r="L3126" s="52">
        <v>17788.900000000001</v>
      </c>
      <c r="M3126" s="50" t="str">
        <f t="shared" si="48"/>
        <v>Abaixo do limite</v>
      </c>
    </row>
    <row r="3127" spans="3:13" x14ac:dyDescent="0.25">
      <c r="C3127" s="44">
        <v>0.55300000000000005</v>
      </c>
      <c r="D3127" s="44">
        <v>8051.62</v>
      </c>
      <c r="K3127" s="45">
        <v>0.68700000000000006</v>
      </c>
      <c r="L3127" s="52">
        <v>17794.04</v>
      </c>
      <c r="M3127" s="50" t="str">
        <f t="shared" si="48"/>
        <v>Abaixo do limite</v>
      </c>
    </row>
    <row r="3128" spans="3:13" x14ac:dyDescent="0.25">
      <c r="C3128" s="45">
        <v>0.65600000000000003</v>
      </c>
      <c r="D3128" s="45">
        <v>19030.900000000001</v>
      </c>
      <c r="K3128" s="45">
        <v>0.66100000000000003</v>
      </c>
      <c r="L3128" s="52">
        <v>17800.82</v>
      </c>
      <c r="M3128" s="50" t="str">
        <f t="shared" si="48"/>
        <v>Abaixo do limite</v>
      </c>
    </row>
    <row r="3129" spans="3:13" x14ac:dyDescent="0.25">
      <c r="C3129" s="44">
        <v>0.73799999999999999</v>
      </c>
      <c r="D3129" s="44">
        <v>25436.95</v>
      </c>
      <c r="K3129" s="44">
        <v>0.69199999999999995</v>
      </c>
      <c r="L3129" s="51">
        <v>17814.810000000001</v>
      </c>
      <c r="M3129" s="50" t="str">
        <f t="shared" si="48"/>
        <v>Abaixo do limite</v>
      </c>
    </row>
    <row r="3130" spans="3:13" x14ac:dyDescent="0.25">
      <c r="C3130" s="45">
        <v>0.57199999999999995</v>
      </c>
      <c r="D3130" s="45">
        <v>6278.02</v>
      </c>
      <c r="K3130" s="44">
        <v>0.67200000000000004</v>
      </c>
      <c r="L3130" s="51">
        <v>17817.689999999999</v>
      </c>
      <c r="M3130" s="50" t="str">
        <f t="shared" si="48"/>
        <v>Abaixo do limite</v>
      </c>
    </row>
    <row r="3131" spans="3:13" x14ac:dyDescent="0.25">
      <c r="C3131" s="44">
        <v>0.57799999999999996</v>
      </c>
      <c r="D3131" s="44">
        <v>11038.93</v>
      </c>
      <c r="K3131" s="45">
        <v>0.67300000000000004</v>
      </c>
      <c r="L3131" s="52">
        <v>17819.009999999998</v>
      </c>
      <c r="M3131" s="50" t="str">
        <f t="shared" si="48"/>
        <v>Abaixo do limite</v>
      </c>
    </row>
    <row r="3132" spans="3:13" x14ac:dyDescent="0.25">
      <c r="C3132" s="45">
        <v>0.72099999999999997</v>
      </c>
      <c r="D3132" s="45">
        <v>19264.28</v>
      </c>
      <c r="K3132" s="44">
        <v>0.69599999999999995</v>
      </c>
      <c r="L3132" s="51">
        <v>17839.009999999998</v>
      </c>
      <c r="M3132" s="50" t="str">
        <f t="shared" si="48"/>
        <v>Abaixo do limite</v>
      </c>
    </row>
    <row r="3133" spans="3:13" x14ac:dyDescent="0.25">
      <c r="C3133" s="44">
        <v>0.65100000000000002</v>
      </c>
      <c r="D3133" s="44">
        <v>21738</v>
      </c>
      <c r="K3133" s="45">
        <v>0.65700000000000003</v>
      </c>
      <c r="L3133" s="52">
        <v>17842.990000000002</v>
      </c>
      <c r="M3133" s="50" t="str">
        <f t="shared" si="48"/>
        <v>Abaixo do limite</v>
      </c>
    </row>
    <row r="3134" spans="3:13" x14ac:dyDescent="0.25">
      <c r="C3134" s="45">
        <v>0.55500000000000005</v>
      </c>
      <c r="D3134" s="45">
        <v>6215.17</v>
      </c>
      <c r="K3134" s="45">
        <v>0.56399999999999995</v>
      </c>
      <c r="L3134" s="52">
        <v>17862.64</v>
      </c>
      <c r="M3134" s="50" t="str">
        <f t="shared" si="48"/>
        <v>Abaixo do limite</v>
      </c>
    </row>
    <row r="3135" spans="3:13" x14ac:dyDescent="0.25">
      <c r="C3135" s="44">
        <v>0.73599999999999999</v>
      </c>
      <c r="D3135" s="44">
        <v>29655.99</v>
      </c>
      <c r="K3135" s="44">
        <v>0.65800000000000003</v>
      </c>
      <c r="L3135" s="51">
        <v>17863.8</v>
      </c>
      <c r="M3135" s="50" t="str">
        <f t="shared" si="48"/>
        <v>Abaixo do limite</v>
      </c>
    </row>
    <row r="3136" spans="3:13" x14ac:dyDescent="0.25">
      <c r="C3136" s="45">
        <v>0.72899999999999998</v>
      </c>
      <c r="D3136" s="45">
        <v>36295.22</v>
      </c>
      <c r="K3136" s="45">
        <v>0.65300000000000002</v>
      </c>
      <c r="L3136" s="52">
        <v>17875.05</v>
      </c>
      <c r="M3136" s="50" t="str">
        <f t="shared" si="48"/>
        <v>Abaixo do limite</v>
      </c>
    </row>
    <row r="3137" spans="3:13" x14ac:dyDescent="0.25">
      <c r="C3137" s="44">
        <v>0.67900000000000005</v>
      </c>
      <c r="D3137" s="44">
        <v>22459.31</v>
      </c>
      <c r="K3137" s="44">
        <v>0.68100000000000005</v>
      </c>
      <c r="L3137" s="51">
        <v>17880.189999999999</v>
      </c>
      <c r="M3137" s="50" t="str">
        <f t="shared" si="48"/>
        <v>Abaixo do limite</v>
      </c>
    </row>
    <row r="3138" spans="3:13" x14ac:dyDescent="0.25">
      <c r="C3138" s="45">
        <v>0.63900000000000001</v>
      </c>
      <c r="D3138" s="45">
        <v>17021.810000000001</v>
      </c>
      <c r="K3138" s="45">
        <v>0.64700000000000002</v>
      </c>
      <c r="L3138" s="52">
        <v>17891.330000000002</v>
      </c>
      <c r="M3138" s="50" t="str">
        <f t="shared" si="48"/>
        <v>Abaixo do limite</v>
      </c>
    </row>
    <row r="3139" spans="3:13" x14ac:dyDescent="0.25">
      <c r="C3139" s="44">
        <v>0.66100000000000003</v>
      </c>
      <c r="D3139" s="44">
        <v>12158.07</v>
      </c>
      <c r="K3139" s="44">
        <v>0.68600000000000005</v>
      </c>
      <c r="L3139" s="51">
        <v>17894.79</v>
      </c>
      <c r="M3139" s="50" t="str">
        <f t="shared" si="48"/>
        <v>Abaixo do limite</v>
      </c>
    </row>
    <row r="3140" spans="3:13" x14ac:dyDescent="0.25">
      <c r="C3140" s="45">
        <v>0.54</v>
      </c>
      <c r="D3140" s="45">
        <v>5489.47</v>
      </c>
      <c r="K3140" s="44">
        <v>0.69099999999999995</v>
      </c>
      <c r="L3140" s="51">
        <v>17902.580000000002</v>
      </c>
      <c r="M3140" s="50" t="str">
        <f t="shared" si="48"/>
        <v>Abaixo do limite</v>
      </c>
    </row>
    <row r="3141" spans="3:13" x14ac:dyDescent="0.25">
      <c r="C3141" s="44">
        <v>0.70099999999999996</v>
      </c>
      <c r="D3141" s="44">
        <v>24830.77</v>
      </c>
      <c r="K3141" s="45">
        <v>0.66</v>
      </c>
      <c r="L3141" s="52">
        <v>17905.580000000002</v>
      </c>
      <c r="M3141" s="50" t="str">
        <f t="shared" si="48"/>
        <v>Abaixo do limite</v>
      </c>
    </row>
    <row r="3142" spans="3:13" x14ac:dyDescent="0.25">
      <c r="C3142" s="45">
        <v>0.83599999999999997</v>
      </c>
      <c r="D3142" s="45">
        <v>28450.19</v>
      </c>
      <c r="K3142" s="44">
        <v>0.71099999999999997</v>
      </c>
      <c r="L3142" s="51">
        <v>17926.03</v>
      </c>
      <c r="M3142" s="50" t="str">
        <f t="shared" si="48"/>
        <v>Abaixo do limite</v>
      </c>
    </row>
    <row r="3143" spans="3:13" x14ac:dyDescent="0.25">
      <c r="C3143" s="44">
        <v>0.57299999999999995</v>
      </c>
      <c r="D3143" s="44">
        <v>6138.91</v>
      </c>
      <c r="K3143" s="44">
        <v>0.68600000000000005</v>
      </c>
      <c r="L3143" s="51">
        <v>17929.93</v>
      </c>
      <c r="M3143" s="50" t="str">
        <f t="shared" si="48"/>
        <v>Abaixo do limite</v>
      </c>
    </row>
    <row r="3144" spans="3:13" x14ac:dyDescent="0.25">
      <c r="C3144" s="45">
        <v>0.57399999999999995</v>
      </c>
      <c r="D3144" s="45">
        <v>9446.57</v>
      </c>
      <c r="K3144" s="44">
        <v>0.72599999999999998</v>
      </c>
      <c r="L3144" s="51">
        <v>17933.79</v>
      </c>
      <c r="M3144" s="50" t="str">
        <f t="shared" si="48"/>
        <v>Abaixo do limite</v>
      </c>
    </row>
    <row r="3145" spans="3:13" x14ac:dyDescent="0.25">
      <c r="C3145" s="44">
        <v>0.69199999999999995</v>
      </c>
      <c r="D3145" s="44">
        <v>26648.59</v>
      </c>
      <c r="K3145" s="44">
        <v>0.64100000000000001</v>
      </c>
      <c r="L3145" s="51">
        <v>17948.79</v>
      </c>
      <c r="M3145" s="50" t="str">
        <f t="shared" si="48"/>
        <v>Abaixo do limite</v>
      </c>
    </row>
    <row r="3146" spans="3:13" x14ac:dyDescent="0.25">
      <c r="C3146" s="45">
        <v>0.73399999999999999</v>
      </c>
      <c r="D3146" s="45">
        <v>28680.75</v>
      </c>
      <c r="K3146" s="44">
        <v>0.73199999999999998</v>
      </c>
      <c r="L3146" s="51">
        <v>17950.689999999999</v>
      </c>
      <c r="M3146" s="50" t="str">
        <f t="shared" si="48"/>
        <v>Abaixo do limite</v>
      </c>
    </row>
    <row r="3147" spans="3:13" x14ac:dyDescent="0.25">
      <c r="C3147" s="44">
        <v>0.61</v>
      </c>
      <c r="D3147" s="44">
        <v>16945.25</v>
      </c>
      <c r="K3147" s="45">
        <v>0.65400000000000003</v>
      </c>
      <c r="L3147" s="52">
        <v>17953.89</v>
      </c>
      <c r="M3147" s="50" t="str">
        <f t="shared" si="48"/>
        <v>Abaixo do limite</v>
      </c>
    </row>
    <row r="3148" spans="3:13" x14ac:dyDescent="0.25">
      <c r="C3148" s="45">
        <v>0.745</v>
      </c>
      <c r="D3148" s="45">
        <v>26185.65</v>
      </c>
      <c r="K3148" s="44">
        <v>0.64100000000000001</v>
      </c>
      <c r="L3148" s="51">
        <v>17958.439999999999</v>
      </c>
      <c r="M3148" s="50" t="str">
        <f t="shared" si="48"/>
        <v>Abaixo do limite</v>
      </c>
    </row>
    <row r="3149" spans="3:13" x14ac:dyDescent="0.25">
      <c r="C3149" s="44">
        <v>0.53500000000000003</v>
      </c>
      <c r="D3149" s="44">
        <v>6580.5</v>
      </c>
      <c r="K3149" s="45">
        <v>0.68400000000000005</v>
      </c>
      <c r="L3149" s="52">
        <v>17968.98</v>
      </c>
      <c r="M3149" s="50" t="str">
        <f t="shared" si="48"/>
        <v>Abaixo do limite</v>
      </c>
    </row>
    <row r="3150" spans="3:13" x14ac:dyDescent="0.25">
      <c r="C3150" s="45">
        <v>0.59799999999999998</v>
      </c>
      <c r="D3150" s="45">
        <v>6871.23</v>
      </c>
      <c r="K3150" s="44">
        <v>0.69199999999999995</v>
      </c>
      <c r="L3150" s="51">
        <v>17975.849999999999</v>
      </c>
      <c r="M3150" s="50" t="str">
        <f t="shared" si="48"/>
        <v>Abaixo do limite</v>
      </c>
    </row>
    <row r="3151" spans="3:13" x14ac:dyDescent="0.25">
      <c r="C3151" s="44">
        <v>0.54400000000000004</v>
      </c>
      <c r="D3151" s="44">
        <v>5875.61</v>
      </c>
      <c r="K3151" s="44">
        <v>0.68300000000000005</v>
      </c>
      <c r="L3151" s="51">
        <v>17990.169999999998</v>
      </c>
      <c r="M3151" s="50" t="str">
        <f t="shared" si="48"/>
        <v>Abaixo do limite</v>
      </c>
    </row>
    <row r="3152" spans="3:13" x14ac:dyDescent="0.25">
      <c r="C3152" s="45">
        <v>0.64100000000000001</v>
      </c>
      <c r="D3152" s="45">
        <v>14456.65</v>
      </c>
      <c r="K3152" s="44">
        <v>0.65400000000000003</v>
      </c>
      <c r="L3152" s="51">
        <v>17990.66</v>
      </c>
      <c r="M3152" s="50" t="str">
        <f t="shared" si="48"/>
        <v>Abaixo do limite</v>
      </c>
    </row>
    <row r="3153" spans="3:13" x14ac:dyDescent="0.25">
      <c r="C3153" s="44">
        <v>0.69599999999999995</v>
      </c>
      <c r="D3153" s="44">
        <v>25664.53</v>
      </c>
      <c r="K3153" s="45">
        <v>0.68100000000000005</v>
      </c>
      <c r="L3153" s="52">
        <v>17991.07</v>
      </c>
      <c r="M3153" s="50" t="str">
        <f t="shared" si="48"/>
        <v>Abaixo do limite</v>
      </c>
    </row>
    <row r="3154" spans="3:13" x14ac:dyDescent="0.25">
      <c r="C3154" s="45">
        <v>0.55000000000000004</v>
      </c>
      <c r="D3154" s="45">
        <v>5670.63</v>
      </c>
      <c r="K3154" s="45">
        <v>0.65300000000000002</v>
      </c>
      <c r="L3154" s="52">
        <v>17994.16</v>
      </c>
      <c r="M3154" s="50" t="str">
        <f t="shared" si="48"/>
        <v>Abaixo do limite</v>
      </c>
    </row>
    <row r="3155" spans="3:13" x14ac:dyDescent="0.25">
      <c r="C3155" s="44">
        <v>0.71</v>
      </c>
      <c r="D3155" s="44">
        <v>16299.91</v>
      </c>
      <c r="K3155" s="45">
        <v>0.68700000000000006</v>
      </c>
      <c r="L3155" s="52">
        <v>18025.71</v>
      </c>
      <c r="M3155" s="50" t="str">
        <f t="shared" si="48"/>
        <v>Abaixo do limite</v>
      </c>
    </row>
    <row r="3156" spans="3:13" x14ac:dyDescent="0.25">
      <c r="C3156" s="45">
        <v>0.65900000000000003</v>
      </c>
      <c r="D3156" s="45">
        <v>11766.2</v>
      </c>
      <c r="K3156" s="44">
        <v>0.66100000000000003</v>
      </c>
      <c r="L3156" s="51">
        <v>18031.810000000001</v>
      </c>
      <c r="M3156" s="50" t="str">
        <f t="shared" si="48"/>
        <v>Abaixo do limite</v>
      </c>
    </row>
    <row r="3157" spans="3:13" x14ac:dyDescent="0.25">
      <c r="C3157" s="44">
        <v>0.69699999999999995</v>
      </c>
      <c r="D3157" s="44">
        <v>12203.19</v>
      </c>
      <c r="K3157" s="45">
        <v>0.72199999999999998</v>
      </c>
      <c r="L3157" s="52">
        <v>18035.849999999999</v>
      </c>
      <c r="M3157" s="50" t="str">
        <f t="shared" si="48"/>
        <v>Abaixo do limite</v>
      </c>
    </row>
    <row r="3158" spans="3:13" x14ac:dyDescent="0.25">
      <c r="C3158" s="45">
        <v>0.72799999999999998</v>
      </c>
      <c r="D3158" s="45">
        <v>24914.91</v>
      </c>
      <c r="K3158" s="44">
        <v>0.68200000000000005</v>
      </c>
      <c r="L3158" s="51">
        <v>18039.62</v>
      </c>
      <c r="M3158" s="50" t="str">
        <f t="shared" si="48"/>
        <v>Abaixo do limite</v>
      </c>
    </row>
    <row r="3159" spans="3:13" x14ac:dyDescent="0.25">
      <c r="C3159" s="44">
        <v>0.68899999999999995</v>
      </c>
      <c r="D3159" s="44">
        <v>19503.650000000001</v>
      </c>
      <c r="K3159" s="45">
        <v>0.73099999999999998</v>
      </c>
      <c r="L3159" s="52">
        <v>18040.93</v>
      </c>
      <c r="M3159" s="50" t="str">
        <f t="shared" si="48"/>
        <v>Abaixo do limite</v>
      </c>
    </row>
    <row r="3160" spans="3:13" x14ac:dyDescent="0.25">
      <c r="C3160" s="45">
        <v>0.58599999999999997</v>
      </c>
      <c r="D3160" s="45">
        <v>12835.35</v>
      </c>
      <c r="K3160" s="44">
        <v>0.64700000000000002</v>
      </c>
      <c r="L3160" s="51">
        <v>18043.86</v>
      </c>
      <c r="M3160" s="50" t="str">
        <f t="shared" si="48"/>
        <v>Abaixo do limite</v>
      </c>
    </row>
    <row r="3161" spans="3:13" x14ac:dyDescent="0.25">
      <c r="C3161" s="44">
        <v>0.81799999999999995</v>
      </c>
      <c r="D3161" s="44">
        <v>46011.74</v>
      </c>
      <c r="K3161" s="45">
        <v>0.59</v>
      </c>
      <c r="L3161" s="52">
        <v>18047.240000000002</v>
      </c>
      <c r="M3161" s="50" t="str">
        <f t="shared" si="48"/>
        <v>Abaixo do limite</v>
      </c>
    </row>
    <row r="3162" spans="3:13" x14ac:dyDescent="0.25">
      <c r="C3162" s="45">
        <v>0.71299999999999997</v>
      </c>
      <c r="D3162" s="45">
        <v>17494.580000000002</v>
      </c>
      <c r="K3162" s="44">
        <v>0.66700000000000004</v>
      </c>
      <c r="L3162" s="51">
        <v>18048.22</v>
      </c>
      <c r="M3162" s="50" t="str">
        <f t="shared" si="48"/>
        <v>Abaixo do limite</v>
      </c>
    </row>
    <row r="3163" spans="3:13" x14ac:dyDescent="0.25">
      <c r="C3163" s="44">
        <v>0.57799999999999996</v>
      </c>
      <c r="D3163" s="44">
        <v>6228.75</v>
      </c>
      <c r="K3163" s="44">
        <v>0.64</v>
      </c>
      <c r="L3163" s="51">
        <v>18057</v>
      </c>
      <c r="M3163" s="50" t="str">
        <f t="shared" si="48"/>
        <v>Abaixo do limite</v>
      </c>
    </row>
    <row r="3164" spans="3:13" x14ac:dyDescent="0.25">
      <c r="C3164" s="45">
        <v>0.67100000000000004</v>
      </c>
      <c r="D3164" s="45">
        <v>16401.23</v>
      </c>
      <c r="K3164" s="45">
        <v>0.70799999999999996</v>
      </c>
      <c r="L3164" s="52">
        <v>18058.93</v>
      </c>
      <c r="M3164" s="50" t="str">
        <f t="shared" si="48"/>
        <v>Abaixo do limite</v>
      </c>
    </row>
    <row r="3165" spans="3:13" x14ac:dyDescent="0.25">
      <c r="C3165" s="44">
        <v>0.78100000000000003</v>
      </c>
      <c r="D3165" s="44">
        <v>25248.49</v>
      </c>
      <c r="K3165" s="45">
        <v>0.73</v>
      </c>
      <c r="L3165" s="52">
        <v>18066.2</v>
      </c>
      <c r="M3165" s="50" t="str">
        <f t="shared" si="48"/>
        <v>Abaixo do limite</v>
      </c>
    </row>
    <row r="3166" spans="3:13" x14ac:dyDescent="0.25">
      <c r="C3166" s="45">
        <v>0.71599999999999997</v>
      </c>
      <c r="D3166" s="45">
        <v>15710.17</v>
      </c>
      <c r="K3166" s="44">
        <v>0.68200000000000005</v>
      </c>
      <c r="L3166" s="51">
        <v>18074.689999999999</v>
      </c>
      <c r="M3166" s="50" t="str">
        <f t="shared" si="48"/>
        <v>Abaixo do limite</v>
      </c>
    </row>
    <row r="3167" spans="3:13" x14ac:dyDescent="0.25">
      <c r="C3167" s="44">
        <v>0.65700000000000003</v>
      </c>
      <c r="D3167" s="44">
        <v>13605.5</v>
      </c>
      <c r="K3167" s="44">
        <v>0.69599999999999995</v>
      </c>
      <c r="L3167" s="51">
        <v>18076.57</v>
      </c>
      <c r="M3167" s="50" t="str">
        <f t="shared" ref="M3167:M3230" si="49">IF(L3167&lt;$L$29,"Abaixo do limite","")</f>
        <v>Abaixo do limite</v>
      </c>
    </row>
    <row r="3168" spans="3:13" x14ac:dyDescent="0.25">
      <c r="C3168" s="45">
        <v>0.57999999999999996</v>
      </c>
      <c r="D3168" s="45">
        <v>7035.99</v>
      </c>
      <c r="K3168" s="44">
        <v>0.64300000000000002</v>
      </c>
      <c r="L3168" s="51">
        <v>18088.400000000001</v>
      </c>
      <c r="M3168" s="50" t="str">
        <f t="shared" si="49"/>
        <v>Abaixo do limite</v>
      </c>
    </row>
    <row r="3169" spans="3:13" x14ac:dyDescent="0.25">
      <c r="C3169" s="44">
        <v>0.55200000000000005</v>
      </c>
      <c r="D3169" s="44">
        <v>6898.92</v>
      </c>
      <c r="K3169" s="45">
        <v>0.71699999999999997</v>
      </c>
      <c r="L3169" s="52">
        <v>18088.66</v>
      </c>
      <c r="M3169" s="50" t="str">
        <f t="shared" si="49"/>
        <v>Abaixo do limite</v>
      </c>
    </row>
    <row r="3170" spans="3:13" x14ac:dyDescent="0.25">
      <c r="C3170" s="45">
        <v>0.54300000000000004</v>
      </c>
      <c r="D3170" s="45">
        <v>7822.93</v>
      </c>
      <c r="K3170" s="45">
        <v>0.64300000000000002</v>
      </c>
      <c r="L3170" s="52">
        <v>18096.490000000002</v>
      </c>
      <c r="M3170" s="50" t="str">
        <f t="shared" si="49"/>
        <v>Abaixo do limite</v>
      </c>
    </row>
    <row r="3171" spans="3:13" x14ac:dyDescent="0.25">
      <c r="C3171" s="44">
        <v>0.63400000000000001</v>
      </c>
      <c r="D3171" s="44">
        <v>10709.54</v>
      </c>
      <c r="K3171" s="44">
        <v>0.66800000000000004</v>
      </c>
      <c r="L3171" s="51">
        <v>18124.580000000002</v>
      </c>
      <c r="M3171" s="50" t="str">
        <f t="shared" si="49"/>
        <v>Abaixo do limite</v>
      </c>
    </row>
    <row r="3172" spans="3:13" x14ac:dyDescent="0.25">
      <c r="C3172" s="45">
        <v>0.69199999999999995</v>
      </c>
      <c r="D3172" s="45">
        <v>14992.68</v>
      </c>
      <c r="K3172" s="45">
        <v>0.68799999999999994</v>
      </c>
      <c r="L3172" s="52">
        <v>18125.32</v>
      </c>
      <c r="M3172" s="50" t="str">
        <f t="shared" si="49"/>
        <v>Abaixo do limite</v>
      </c>
    </row>
    <row r="3173" spans="3:13" x14ac:dyDescent="0.25">
      <c r="C3173" s="44">
        <v>0.57499999999999996</v>
      </c>
      <c r="D3173" s="44">
        <v>6930.04</v>
      </c>
      <c r="K3173" s="45">
        <v>0.57399999999999995</v>
      </c>
      <c r="L3173" s="52">
        <v>18128.41</v>
      </c>
      <c r="M3173" s="50" t="str">
        <f t="shared" si="49"/>
        <v>Abaixo do limite</v>
      </c>
    </row>
    <row r="3174" spans="3:13" x14ac:dyDescent="0.25">
      <c r="C3174" s="45">
        <v>0.70099999999999996</v>
      </c>
      <c r="D3174" s="45">
        <v>21054.07</v>
      </c>
      <c r="K3174" s="45">
        <v>0.66100000000000003</v>
      </c>
      <c r="L3174" s="52">
        <v>18150.689999999999</v>
      </c>
      <c r="M3174" s="50" t="str">
        <f t="shared" si="49"/>
        <v>Abaixo do limite</v>
      </c>
    </row>
    <row r="3175" spans="3:13" x14ac:dyDescent="0.25">
      <c r="C3175" s="44">
        <v>0.75</v>
      </c>
      <c r="D3175" s="44">
        <v>28773.45</v>
      </c>
      <c r="K3175" s="45">
        <v>0.627</v>
      </c>
      <c r="L3175" s="52">
        <v>18152.37</v>
      </c>
      <c r="M3175" s="50" t="str">
        <f t="shared" si="49"/>
        <v>Abaixo do limite</v>
      </c>
    </row>
    <row r="3176" spans="3:13" x14ac:dyDescent="0.25">
      <c r="C3176" s="45">
        <v>0.69699999999999995</v>
      </c>
      <c r="D3176" s="45">
        <v>19885.330000000002</v>
      </c>
      <c r="K3176" s="45">
        <v>0.61899999999999999</v>
      </c>
      <c r="L3176" s="52">
        <v>18163.23</v>
      </c>
      <c r="M3176" s="50" t="str">
        <f t="shared" si="49"/>
        <v>Abaixo do limite</v>
      </c>
    </row>
    <row r="3177" spans="3:13" x14ac:dyDescent="0.25">
      <c r="C3177" s="44">
        <v>0.58899999999999997</v>
      </c>
      <c r="D3177" s="44">
        <v>7885.98</v>
      </c>
      <c r="K3177" s="45">
        <v>0.64700000000000002</v>
      </c>
      <c r="L3177" s="52">
        <v>18173.830000000002</v>
      </c>
      <c r="M3177" s="50" t="str">
        <f t="shared" si="49"/>
        <v>Abaixo do limite</v>
      </c>
    </row>
    <row r="3178" spans="3:13" x14ac:dyDescent="0.25">
      <c r="C3178" s="45">
        <v>0.60799999999999998</v>
      </c>
      <c r="D3178" s="45">
        <v>7837.39</v>
      </c>
      <c r="K3178" s="45">
        <v>0.74099999999999999</v>
      </c>
      <c r="L3178" s="52">
        <v>18178.82</v>
      </c>
      <c r="M3178" s="50" t="str">
        <f t="shared" si="49"/>
        <v>Abaixo do limite</v>
      </c>
    </row>
    <row r="3179" spans="3:13" x14ac:dyDescent="0.25">
      <c r="C3179" s="44">
        <v>0.72299999999999998</v>
      </c>
      <c r="D3179" s="44">
        <v>16199.19</v>
      </c>
      <c r="K3179" s="45">
        <v>0.57099999999999995</v>
      </c>
      <c r="L3179" s="52">
        <v>18182.349999999999</v>
      </c>
      <c r="M3179" s="50" t="str">
        <f t="shared" si="49"/>
        <v>Abaixo do limite</v>
      </c>
    </row>
    <row r="3180" spans="3:13" x14ac:dyDescent="0.25">
      <c r="C3180" s="45">
        <v>0.66600000000000004</v>
      </c>
      <c r="D3180" s="45">
        <v>23293.65</v>
      </c>
      <c r="K3180" s="45">
        <v>0.67600000000000005</v>
      </c>
      <c r="L3180" s="52">
        <v>18183.439999999999</v>
      </c>
      <c r="M3180" s="50" t="str">
        <f t="shared" si="49"/>
        <v>Abaixo do limite</v>
      </c>
    </row>
    <row r="3181" spans="3:13" x14ac:dyDescent="0.25">
      <c r="C3181" s="44">
        <v>0.73799999999999999</v>
      </c>
      <c r="D3181" s="44">
        <v>15682.31</v>
      </c>
      <c r="K3181" s="44">
        <v>0.70799999999999996</v>
      </c>
      <c r="L3181" s="51">
        <v>18184.900000000001</v>
      </c>
      <c r="M3181" s="50" t="str">
        <f t="shared" si="49"/>
        <v>Abaixo do limite</v>
      </c>
    </row>
    <row r="3182" spans="3:13" x14ac:dyDescent="0.25">
      <c r="C3182" s="45">
        <v>0.625</v>
      </c>
      <c r="D3182" s="45">
        <v>11095.92</v>
      </c>
      <c r="K3182" s="45">
        <v>0.64200000000000002</v>
      </c>
      <c r="L3182" s="52">
        <v>18190.8</v>
      </c>
      <c r="M3182" s="50" t="str">
        <f t="shared" si="49"/>
        <v>Abaixo do limite</v>
      </c>
    </row>
    <row r="3183" spans="3:13" x14ac:dyDescent="0.25">
      <c r="C3183" s="44">
        <v>0.70099999999999996</v>
      </c>
      <c r="D3183" s="44">
        <v>15825.35</v>
      </c>
      <c r="K3183" s="44">
        <v>0.69599999999999995</v>
      </c>
      <c r="L3183" s="51">
        <v>18192.73</v>
      </c>
      <c r="M3183" s="50" t="str">
        <f t="shared" si="49"/>
        <v>Abaixo do limite</v>
      </c>
    </row>
    <row r="3184" spans="3:13" x14ac:dyDescent="0.25">
      <c r="C3184" s="45">
        <v>0.66100000000000003</v>
      </c>
      <c r="D3184" s="45">
        <v>14855.69</v>
      </c>
      <c r="K3184" s="45">
        <v>0.70399999999999996</v>
      </c>
      <c r="L3184" s="52">
        <v>18210.89</v>
      </c>
      <c r="M3184" s="50" t="str">
        <f t="shared" si="49"/>
        <v>Abaixo do limite</v>
      </c>
    </row>
    <row r="3185" spans="3:13" x14ac:dyDescent="0.25">
      <c r="C3185" s="44">
        <v>0.54200000000000004</v>
      </c>
      <c r="D3185" s="44">
        <v>7005.05</v>
      </c>
      <c r="K3185" s="44">
        <v>0.68400000000000005</v>
      </c>
      <c r="L3185" s="51">
        <v>18212.61</v>
      </c>
      <c r="M3185" s="50" t="str">
        <f t="shared" si="49"/>
        <v>Abaixo do limite</v>
      </c>
    </row>
    <row r="3186" spans="3:13" x14ac:dyDescent="0.25">
      <c r="C3186" s="45">
        <v>0.63100000000000001</v>
      </c>
      <c r="D3186" s="45">
        <v>9960.52</v>
      </c>
      <c r="K3186" s="44">
        <v>0.57399999999999995</v>
      </c>
      <c r="L3186" s="51">
        <v>18235.04</v>
      </c>
      <c r="M3186" s="50" t="str">
        <f t="shared" si="49"/>
        <v>Abaixo do limite</v>
      </c>
    </row>
    <row r="3187" spans="3:13" x14ac:dyDescent="0.25">
      <c r="C3187" s="44">
        <v>0.66400000000000003</v>
      </c>
      <c r="D3187" s="44">
        <v>24810.53</v>
      </c>
      <c r="K3187" s="44">
        <v>0.66500000000000004</v>
      </c>
      <c r="L3187" s="51">
        <v>18240.37</v>
      </c>
      <c r="M3187" s="50" t="str">
        <f t="shared" si="49"/>
        <v>Abaixo do limite</v>
      </c>
    </row>
    <row r="3188" spans="3:13" x14ac:dyDescent="0.25">
      <c r="C3188" s="45">
        <v>0.624</v>
      </c>
      <c r="D3188" s="45">
        <v>7936.82</v>
      </c>
      <c r="K3188" s="45">
        <v>0.66400000000000003</v>
      </c>
      <c r="L3188" s="52">
        <v>18249.919999999998</v>
      </c>
      <c r="M3188" s="50" t="str">
        <f t="shared" si="49"/>
        <v>Abaixo do limite</v>
      </c>
    </row>
    <row r="3189" spans="3:13" x14ac:dyDescent="0.25">
      <c r="C3189" s="44">
        <v>0.74</v>
      </c>
      <c r="D3189" s="44">
        <v>24247.23</v>
      </c>
      <c r="K3189" s="44">
        <v>0.71299999999999997</v>
      </c>
      <c r="L3189" s="51">
        <v>18250.23</v>
      </c>
      <c r="M3189" s="50" t="str">
        <f t="shared" si="49"/>
        <v>Abaixo do limite</v>
      </c>
    </row>
    <row r="3190" spans="3:13" x14ac:dyDescent="0.25">
      <c r="C3190" s="45">
        <v>0.754</v>
      </c>
      <c r="D3190" s="45">
        <v>23791.75</v>
      </c>
      <c r="K3190" s="45">
        <v>0.72</v>
      </c>
      <c r="L3190" s="52">
        <v>18250.419999999998</v>
      </c>
      <c r="M3190" s="50" t="str">
        <f t="shared" si="49"/>
        <v>Abaixo do limite</v>
      </c>
    </row>
    <row r="3191" spans="3:13" x14ac:dyDescent="0.25">
      <c r="C3191" s="44">
        <v>0.72699999999999998</v>
      </c>
      <c r="D3191" s="44">
        <v>21493.65</v>
      </c>
      <c r="K3191" s="45">
        <v>0.67900000000000005</v>
      </c>
      <c r="L3191" s="52">
        <v>18252.03</v>
      </c>
      <c r="M3191" s="50" t="str">
        <f t="shared" si="49"/>
        <v>Abaixo do limite</v>
      </c>
    </row>
    <row r="3192" spans="3:13" x14ac:dyDescent="0.25">
      <c r="C3192" s="45">
        <v>0.68100000000000005</v>
      </c>
      <c r="D3192" s="45">
        <v>17727.490000000002</v>
      </c>
      <c r="K3192" s="45">
        <v>0.64900000000000002</v>
      </c>
      <c r="L3192" s="52">
        <v>18261.169999999998</v>
      </c>
      <c r="M3192" s="50" t="str">
        <f t="shared" si="49"/>
        <v>Abaixo do limite</v>
      </c>
    </row>
    <row r="3193" spans="3:13" x14ac:dyDescent="0.25">
      <c r="C3193" s="44">
        <v>0.68200000000000005</v>
      </c>
      <c r="D3193" s="44">
        <v>18074.689999999999</v>
      </c>
      <c r="K3193" s="45">
        <v>0.59</v>
      </c>
      <c r="L3193" s="52">
        <v>18274.93</v>
      </c>
      <c r="M3193" s="50" t="str">
        <f t="shared" si="49"/>
        <v>Abaixo do limite</v>
      </c>
    </row>
    <row r="3194" spans="3:13" x14ac:dyDescent="0.25">
      <c r="C3194" s="45">
        <v>0.748</v>
      </c>
      <c r="D3194" s="45">
        <v>27736.22</v>
      </c>
      <c r="K3194" s="45">
        <v>0.69599999999999995</v>
      </c>
      <c r="L3194" s="52">
        <v>18278.91</v>
      </c>
      <c r="M3194" s="50" t="str">
        <f t="shared" si="49"/>
        <v>Abaixo do limite</v>
      </c>
    </row>
    <row r="3195" spans="3:13" x14ac:dyDescent="0.25">
      <c r="C3195" s="44">
        <v>0.70699999999999996</v>
      </c>
      <c r="D3195" s="44">
        <v>24113.98</v>
      </c>
      <c r="K3195" s="44">
        <v>0.70199999999999996</v>
      </c>
      <c r="L3195" s="51">
        <v>18278.93</v>
      </c>
      <c r="M3195" s="50" t="str">
        <f t="shared" si="49"/>
        <v>Abaixo do limite</v>
      </c>
    </row>
    <row r="3196" spans="3:13" x14ac:dyDescent="0.25">
      <c r="C3196" s="45">
        <v>0.64500000000000002</v>
      </c>
      <c r="D3196" s="45">
        <v>10219.86</v>
      </c>
      <c r="K3196" s="44">
        <v>0.56200000000000006</v>
      </c>
      <c r="L3196" s="51">
        <v>18282.490000000002</v>
      </c>
      <c r="M3196" s="50" t="str">
        <f t="shared" si="49"/>
        <v>Abaixo do limite</v>
      </c>
    </row>
    <row r="3197" spans="3:13" x14ac:dyDescent="0.25">
      <c r="C3197" s="44">
        <v>0.54500000000000004</v>
      </c>
      <c r="D3197" s="44">
        <v>6720.65</v>
      </c>
      <c r="K3197" s="45">
        <v>0.64300000000000002</v>
      </c>
      <c r="L3197" s="52">
        <v>18284.61</v>
      </c>
      <c r="M3197" s="50" t="str">
        <f t="shared" si="49"/>
        <v>Abaixo do limite</v>
      </c>
    </row>
    <row r="3198" spans="3:13" x14ac:dyDescent="0.25">
      <c r="C3198" s="45">
        <v>0.67800000000000005</v>
      </c>
      <c r="D3198" s="45">
        <v>13440.12</v>
      </c>
      <c r="K3198" s="45">
        <v>0.66800000000000004</v>
      </c>
      <c r="L3198" s="52">
        <v>18295.189999999999</v>
      </c>
      <c r="M3198" s="50" t="str">
        <f t="shared" si="49"/>
        <v>Abaixo do limite</v>
      </c>
    </row>
    <row r="3199" spans="3:13" x14ac:dyDescent="0.25">
      <c r="C3199" s="44">
        <v>0.76200000000000001</v>
      </c>
      <c r="D3199" s="44">
        <v>26630.39</v>
      </c>
      <c r="K3199" s="45">
        <v>0.623</v>
      </c>
      <c r="L3199" s="52">
        <v>18300.43</v>
      </c>
      <c r="M3199" s="50" t="str">
        <f t="shared" si="49"/>
        <v>Abaixo do limite</v>
      </c>
    </row>
    <row r="3200" spans="3:13" x14ac:dyDescent="0.25">
      <c r="C3200" s="45">
        <v>0.68899999999999995</v>
      </c>
      <c r="D3200" s="45">
        <v>12432.75</v>
      </c>
      <c r="K3200" s="45">
        <v>0.71099999999999997</v>
      </c>
      <c r="L3200" s="52">
        <v>18302.47</v>
      </c>
      <c r="M3200" s="50" t="str">
        <f t="shared" si="49"/>
        <v>Abaixo do limite</v>
      </c>
    </row>
    <row r="3201" spans="3:13" x14ac:dyDescent="0.25">
      <c r="C3201" s="44">
        <v>0.67100000000000004</v>
      </c>
      <c r="D3201" s="44">
        <v>14506.57</v>
      </c>
      <c r="K3201" s="44">
        <v>0.68300000000000005</v>
      </c>
      <c r="L3201" s="51">
        <v>18309.810000000001</v>
      </c>
      <c r="M3201" s="50" t="str">
        <f t="shared" si="49"/>
        <v>Abaixo do limite</v>
      </c>
    </row>
    <row r="3202" spans="3:13" x14ac:dyDescent="0.25">
      <c r="C3202" s="45">
        <v>0.66</v>
      </c>
      <c r="D3202" s="45">
        <v>24739.02</v>
      </c>
      <c r="K3202" s="44">
        <v>0.71</v>
      </c>
      <c r="L3202" s="51">
        <v>18312.439999999999</v>
      </c>
      <c r="M3202" s="50" t="str">
        <f t="shared" si="49"/>
        <v>Abaixo do limite</v>
      </c>
    </row>
    <row r="3203" spans="3:13" x14ac:dyDescent="0.25">
      <c r="C3203" s="44">
        <v>0.74299999999999999</v>
      </c>
      <c r="D3203" s="44">
        <v>30133.439999999999</v>
      </c>
      <c r="K3203" s="45">
        <v>0.71399999999999997</v>
      </c>
      <c r="L3203" s="52">
        <v>18324.5</v>
      </c>
      <c r="M3203" s="50" t="str">
        <f t="shared" si="49"/>
        <v>Abaixo do limite</v>
      </c>
    </row>
    <row r="3204" spans="3:13" x14ac:dyDescent="0.25">
      <c r="C3204" s="45">
        <v>0.64900000000000002</v>
      </c>
      <c r="D3204" s="45">
        <v>12704.58</v>
      </c>
      <c r="K3204" s="44">
        <v>0.69899999999999995</v>
      </c>
      <c r="L3204" s="51">
        <v>18330.61</v>
      </c>
      <c r="M3204" s="50" t="str">
        <f t="shared" si="49"/>
        <v>Abaixo do limite</v>
      </c>
    </row>
    <row r="3205" spans="3:13" x14ac:dyDescent="0.25">
      <c r="C3205" s="44">
        <v>0.69099999999999995</v>
      </c>
      <c r="D3205" s="44">
        <v>23586.69</v>
      </c>
      <c r="K3205" s="45">
        <v>0.66100000000000003</v>
      </c>
      <c r="L3205" s="52">
        <v>18332.07</v>
      </c>
      <c r="M3205" s="50" t="str">
        <f t="shared" si="49"/>
        <v>Abaixo do limite</v>
      </c>
    </row>
    <row r="3206" spans="3:13" x14ac:dyDescent="0.25">
      <c r="C3206" s="45">
        <v>0.78</v>
      </c>
      <c r="D3206" s="45">
        <v>19556.84</v>
      </c>
      <c r="K3206" s="45">
        <v>0.63500000000000001</v>
      </c>
      <c r="L3206" s="52">
        <v>18333.310000000001</v>
      </c>
      <c r="M3206" s="50" t="str">
        <f t="shared" si="49"/>
        <v>Abaixo do limite</v>
      </c>
    </row>
    <row r="3207" spans="3:13" x14ac:dyDescent="0.25">
      <c r="C3207" s="44">
        <v>0.69199999999999995</v>
      </c>
      <c r="D3207" s="44">
        <v>12828.99</v>
      </c>
      <c r="K3207" s="45">
        <v>0.69099999999999995</v>
      </c>
      <c r="L3207" s="52">
        <v>18334.27</v>
      </c>
      <c r="M3207" s="50" t="str">
        <f t="shared" si="49"/>
        <v>Abaixo do limite</v>
      </c>
    </row>
    <row r="3208" spans="3:13" x14ac:dyDescent="0.25">
      <c r="C3208" s="45">
        <v>0.70299999999999996</v>
      </c>
      <c r="D3208" s="45">
        <v>21532.97</v>
      </c>
      <c r="K3208" s="44">
        <v>0.69899999999999995</v>
      </c>
      <c r="L3208" s="51">
        <v>18336.12</v>
      </c>
      <c r="M3208" s="50" t="str">
        <f t="shared" si="49"/>
        <v>Abaixo do limite</v>
      </c>
    </row>
    <row r="3209" spans="3:13" x14ac:dyDescent="0.25">
      <c r="C3209" s="44">
        <v>0.66900000000000004</v>
      </c>
      <c r="D3209" s="44">
        <v>15107.21</v>
      </c>
      <c r="K3209" s="45">
        <v>0.70199999999999996</v>
      </c>
      <c r="L3209" s="52">
        <v>18344.53</v>
      </c>
      <c r="M3209" s="50" t="str">
        <f t="shared" si="49"/>
        <v>Abaixo do limite</v>
      </c>
    </row>
    <row r="3210" spans="3:13" x14ac:dyDescent="0.25">
      <c r="C3210" s="45">
        <v>0.65700000000000003</v>
      </c>
      <c r="D3210" s="45">
        <v>11261.84</v>
      </c>
      <c r="K3210" s="45">
        <v>0.69699999999999995</v>
      </c>
      <c r="L3210" s="52">
        <v>18344.759999999998</v>
      </c>
      <c r="M3210" s="50" t="str">
        <f t="shared" si="49"/>
        <v>Abaixo do limite</v>
      </c>
    </row>
    <row r="3211" spans="3:13" x14ac:dyDescent="0.25">
      <c r="C3211" s="44">
        <v>0.73599999999999999</v>
      </c>
      <c r="D3211" s="44">
        <v>26558.02</v>
      </c>
      <c r="K3211" s="45">
        <v>0.58799999999999997</v>
      </c>
      <c r="L3211" s="52">
        <v>18348.55</v>
      </c>
      <c r="M3211" s="50" t="str">
        <f t="shared" si="49"/>
        <v>Abaixo do limite</v>
      </c>
    </row>
    <row r="3212" spans="3:13" x14ac:dyDescent="0.25">
      <c r="C3212" s="45">
        <v>0.72899999999999998</v>
      </c>
      <c r="D3212" s="45">
        <v>18976.25</v>
      </c>
      <c r="K3212" s="45">
        <v>0.66800000000000004</v>
      </c>
      <c r="L3212" s="52">
        <v>18374.14</v>
      </c>
      <c r="M3212" s="50" t="str">
        <f t="shared" si="49"/>
        <v>Abaixo do limite</v>
      </c>
    </row>
    <row r="3213" spans="3:13" x14ac:dyDescent="0.25">
      <c r="C3213" s="44">
        <v>0.501</v>
      </c>
      <c r="D3213" s="44">
        <v>7564.23</v>
      </c>
      <c r="K3213" s="45">
        <v>0.70499999999999996</v>
      </c>
      <c r="L3213" s="52">
        <v>18375.13</v>
      </c>
      <c r="M3213" s="50" t="str">
        <f t="shared" si="49"/>
        <v>Abaixo do limite</v>
      </c>
    </row>
    <row r="3214" spans="3:13" x14ac:dyDescent="0.25">
      <c r="C3214" s="45">
        <v>0.63300000000000001</v>
      </c>
      <c r="D3214" s="45">
        <v>13717.38</v>
      </c>
      <c r="K3214" s="45">
        <v>0.61399999999999999</v>
      </c>
      <c r="L3214" s="52">
        <v>18387.38</v>
      </c>
      <c r="M3214" s="50" t="str">
        <f t="shared" si="49"/>
        <v>Abaixo do limite</v>
      </c>
    </row>
    <row r="3215" spans="3:13" x14ac:dyDescent="0.25">
      <c r="C3215" s="44">
        <v>0.67900000000000005</v>
      </c>
      <c r="D3215" s="44">
        <v>11416.47</v>
      </c>
      <c r="K3215" s="45">
        <v>0.71</v>
      </c>
      <c r="L3215" s="52">
        <v>18394.68</v>
      </c>
      <c r="M3215" s="50" t="str">
        <f t="shared" si="49"/>
        <v>Abaixo do limite</v>
      </c>
    </row>
    <row r="3216" spans="3:13" x14ac:dyDescent="0.25">
      <c r="C3216" s="45">
        <v>0.56899999999999995</v>
      </c>
      <c r="D3216" s="45">
        <v>10276.19</v>
      </c>
      <c r="K3216" s="44">
        <v>0.69899999999999995</v>
      </c>
      <c r="L3216" s="51">
        <v>18412.11</v>
      </c>
      <c r="M3216" s="50" t="str">
        <f t="shared" si="49"/>
        <v>Abaixo do limite</v>
      </c>
    </row>
    <row r="3217" spans="3:13" x14ac:dyDescent="0.25">
      <c r="C3217" s="44">
        <v>0.74399999999999999</v>
      </c>
      <c r="D3217" s="44">
        <v>20686.169999999998</v>
      </c>
      <c r="K3217" s="45">
        <v>0.68200000000000005</v>
      </c>
      <c r="L3217" s="52">
        <v>18425.349999999999</v>
      </c>
      <c r="M3217" s="50" t="str">
        <f t="shared" si="49"/>
        <v>Abaixo do limite</v>
      </c>
    </row>
    <row r="3218" spans="3:13" x14ac:dyDescent="0.25">
      <c r="C3218" s="45">
        <v>0.65900000000000003</v>
      </c>
      <c r="D3218" s="45">
        <v>10823.59</v>
      </c>
      <c r="K3218" s="44">
        <v>0.69499999999999995</v>
      </c>
      <c r="L3218" s="51">
        <v>18427.810000000001</v>
      </c>
      <c r="M3218" s="50" t="str">
        <f t="shared" si="49"/>
        <v>Abaixo do limite</v>
      </c>
    </row>
    <row r="3219" spans="3:13" x14ac:dyDescent="0.25">
      <c r="C3219" s="44">
        <v>0.71199999999999997</v>
      </c>
      <c r="D3219" s="44">
        <v>23469.7</v>
      </c>
      <c r="K3219" s="45">
        <v>0.69599999999999995</v>
      </c>
      <c r="L3219" s="52">
        <v>18448.490000000002</v>
      </c>
      <c r="M3219" s="50" t="str">
        <f t="shared" si="49"/>
        <v>Abaixo do limite</v>
      </c>
    </row>
    <row r="3220" spans="3:13" x14ac:dyDescent="0.25">
      <c r="C3220" s="45">
        <v>0.72099999999999997</v>
      </c>
      <c r="D3220" s="45">
        <v>14823.57</v>
      </c>
      <c r="K3220" s="45">
        <v>0.74099999999999999</v>
      </c>
      <c r="L3220" s="52">
        <v>18450.48</v>
      </c>
      <c r="M3220" s="50" t="str">
        <f t="shared" si="49"/>
        <v>Abaixo do limite</v>
      </c>
    </row>
    <row r="3221" spans="3:13" x14ac:dyDescent="0.25">
      <c r="C3221" s="44">
        <v>0.55300000000000005</v>
      </c>
      <c r="D3221" s="44">
        <v>10962.52</v>
      </c>
      <c r="K3221" s="44">
        <v>0.69299999999999995</v>
      </c>
      <c r="L3221" s="51">
        <v>18450.82</v>
      </c>
      <c r="M3221" s="50" t="str">
        <f t="shared" si="49"/>
        <v>Abaixo do limite</v>
      </c>
    </row>
    <row r="3222" spans="3:13" x14ac:dyDescent="0.25">
      <c r="C3222" s="45">
        <v>0.63600000000000001</v>
      </c>
      <c r="D3222" s="45">
        <v>169012.45</v>
      </c>
      <c r="K3222" s="45">
        <v>0.72599999999999998</v>
      </c>
      <c r="L3222" s="52">
        <v>18456.689999999999</v>
      </c>
      <c r="M3222" s="50" t="str">
        <f t="shared" si="49"/>
        <v>Abaixo do limite</v>
      </c>
    </row>
    <row r="3223" spans="3:13" x14ac:dyDescent="0.25">
      <c r="C3223" s="44">
        <v>0.65800000000000003</v>
      </c>
      <c r="D3223" s="44">
        <v>179339.36</v>
      </c>
      <c r="K3223" s="45">
        <v>0.66700000000000004</v>
      </c>
      <c r="L3223" s="52">
        <v>18464.939999999999</v>
      </c>
      <c r="M3223" s="50" t="str">
        <f t="shared" si="49"/>
        <v>Abaixo do limite</v>
      </c>
    </row>
    <row r="3224" spans="3:13" x14ac:dyDescent="0.25">
      <c r="C3224" s="45">
        <v>0.54400000000000004</v>
      </c>
      <c r="D3224" s="45">
        <v>44508.6</v>
      </c>
      <c r="K3224" s="45">
        <v>0.72499999999999998</v>
      </c>
      <c r="L3224" s="52">
        <v>18466.68</v>
      </c>
      <c r="M3224" s="50" t="str">
        <f t="shared" si="49"/>
        <v>Abaixo do limite</v>
      </c>
    </row>
    <row r="3225" spans="3:13" x14ac:dyDescent="0.25">
      <c r="C3225" s="44">
        <v>0.73799999999999999</v>
      </c>
      <c r="D3225" s="44">
        <v>62136.02</v>
      </c>
      <c r="K3225" s="45">
        <v>0.68600000000000005</v>
      </c>
      <c r="L3225" s="52">
        <v>18467.41</v>
      </c>
      <c r="M3225" s="50" t="str">
        <f t="shared" si="49"/>
        <v>Abaixo do limite</v>
      </c>
    </row>
    <row r="3226" spans="3:13" x14ac:dyDescent="0.25">
      <c r="C3226" s="45">
        <v>0.73599999999999999</v>
      </c>
      <c r="D3226" s="45">
        <v>180824.63</v>
      </c>
      <c r="K3226" s="45">
        <v>0.58699999999999997</v>
      </c>
      <c r="L3226" s="52">
        <v>18474.189999999999</v>
      </c>
      <c r="M3226" s="50" t="str">
        <f t="shared" si="49"/>
        <v>Abaixo do limite</v>
      </c>
    </row>
    <row r="3227" spans="3:13" x14ac:dyDescent="0.25">
      <c r="C3227" s="44">
        <v>0.66100000000000003</v>
      </c>
      <c r="D3227" s="44">
        <v>66981</v>
      </c>
      <c r="K3227" s="44">
        <v>0.67900000000000005</v>
      </c>
      <c r="L3227" s="51">
        <v>18476.66</v>
      </c>
      <c r="M3227" s="50" t="str">
        <f t="shared" si="49"/>
        <v>Abaixo do limite</v>
      </c>
    </row>
    <row r="3228" spans="3:13" x14ac:dyDescent="0.25">
      <c r="C3228" s="45">
        <v>0.70699999999999996</v>
      </c>
      <c r="D3228" s="45">
        <v>42423.42</v>
      </c>
      <c r="K3228" s="45">
        <v>0.73</v>
      </c>
      <c r="L3228" s="52">
        <v>18494.25</v>
      </c>
      <c r="M3228" s="50" t="str">
        <f t="shared" si="49"/>
        <v>Abaixo do limite</v>
      </c>
    </row>
    <row r="3229" spans="3:13" x14ac:dyDescent="0.25">
      <c r="C3229" s="44">
        <v>0.68200000000000005</v>
      </c>
      <c r="D3229" s="44">
        <v>32753.74</v>
      </c>
      <c r="K3229" s="44">
        <v>0.69</v>
      </c>
      <c r="L3229" s="51">
        <v>18502.54</v>
      </c>
      <c r="M3229" s="50" t="str">
        <f t="shared" si="49"/>
        <v>Abaixo do limite</v>
      </c>
    </row>
    <row r="3230" spans="3:13" x14ac:dyDescent="0.25">
      <c r="C3230" s="45">
        <v>0.69399999999999995</v>
      </c>
      <c r="D3230" s="45">
        <v>33832.410000000003</v>
      </c>
      <c r="K3230" s="45">
        <v>0.67100000000000004</v>
      </c>
      <c r="L3230" s="52">
        <v>18512.84</v>
      </c>
      <c r="M3230" s="50" t="str">
        <f t="shared" si="49"/>
        <v>Abaixo do limite</v>
      </c>
    </row>
    <row r="3231" spans="3:13" x14ac:dyDescent="0.25">
      <c r="C3231" s="44">
        <v>0.747</v>
      </c>
      <c r="D3231" s="44">
        <v>42421.91</v>
      </c>
      <c r="K3231" s="44">
        <v>0.68700000000000006</v>
      </c>
      <c r="L3231" s="51">
        <v>18521.39</v>
      </c>
      <c r="M3231" s="50" t="str">
        <f t="shared" ref="M3231:M3294" si="50">IF(L3231&lt;$L$29,"Abaixo do limite","")</f>
        <v>Abaixo do limite</v>
      </c>
    </row>
    <row r="3232" spans="3:13" x14ac:dyDescent="0.25">
      <c r="C3232" s="45">
        <v>0.752</v>
      </c>
      <c r="D3232" s="45">
        <v>45330.48</v>
      </c>
      <c r="K3232" s="45">
        <v>0.68100000000000005</v>
      </c>
      <c r="L3232" s="52">
        <v>18522.5</v>
      </c>
      <c r="M3232" s="50" t="str">
        <f t="shared" si="50"/>
        <v>Abaixo do limite</v>
      </c>
    </row>
    <row r="3233" spans="3:13" x14ac:dyDescent="0.25">
      <c r="C3233" s="44">
        <v>0.70599999999999996</v>
      </c>
      <c r="D3233" s="44">
        <v>34566.46</v>
      </c>
      <c r="K3233" s="44">
        <v>0.70899999999999996</v>
      </c>
      <c r="L3233" s="51">
        <v>18523.62</v>
      </c>
      <c r="M3233" s="50" t="str">
        <f t="shared" si="50"/>
        <v>Abaixo do limite</v>
      </c>
    </row>
    <row r="3234" spans="3:13" x14ac:dyDescent="0.25">
      <c r="C3234" s="45">
        <v>0.55600000000000005</v>
      </c>
      <c r="D3234" s="45">
        <v>12100.42</v>
      </c>
      <c r="K3234" s="44">
        <v>0.72599999999999998</v>
      </c>
      <c r="L3234" s="51">
        <v>18525.509999999998</v>
      </c>
      <c r="M3234" s="50" t="str">
        <f t="shared" si="50"/>
        <v>Abaixo do limite</v>
      </c>
    </row>
    <row r="3235" spans="3:13" x14ac:dyDescent="0.25">
      <c r="C3235" s="44">
        <v>0.69899999999999995</v>
      </c>
      <c r="D3235" s="44">
        <v>46723.7</v>
      </c>
      <c r="K3235" s="44">
        <v>0.70299999999999996</v>
      </c>
      <c r="L3235" s="51">
        <v>18525.75</v>
      </c>
      <c r="M3235" s="50" t="str">
        <f t="shared" si="50"/>
        <v>Abaixo do limite</v>
      </c>
    </row>
    <row r="3236" spans="3:13" x14ac:dyDescent="0.25">
      <c r="C3236" s="45">
        <v>0.76800000000000002</v>
      </c>
      <c r="D3236" s="45">
        <v>72874.820000000007</v>
      </c>
      <c r="K3236" s="44">
        <v>0.72799999999999998</v>
      </c>
      <c r="L3236" s="51">
        <v>18542.560000000001</v>
      </c>
      <c r="M3236" s="50" t="str">
        <f t="shared" si="50"/>
        <v>Abaixo do limite</v>
      </c>
    </row>
    <row r="3237" spans="3:13" x14ac:dyDescent="0.25">
      <c r="C3237" s="44">
        <v>0.67700000000000005</v>
      </c>
      <c r="D3237" s="44">
        <v>21889.73</v>
      </c>
      <c r="K3237" s="44">
        <v>0.7</v>
      </c>
      <c r="L3237" s="51">
        <v>18543.349999999999</v>
      </c>
      <c r="M3237" s="50" t="str">
        <f t="shared" si="50"/>
        <v>Abaixo do limite</v>
      </c>
    </row>
    <row r="3238" spans="3:13" x14ac:dyDescent="0.25">
      <c r="C3238" s="45">
        <v>0.56200000000000006</v>
      </c>
      <c r="D3238" s="45">
        <v>16075.71</v>
      </c>
      <c r="K3238" s="44">
        <v>0.64300000000000002</v>
      </c>
      <c r="L3238" s="51">
        <v>18562.740000000002</v>
      </c>
      <c r="M3238" s="50" t="str">
        <f t="shared" si="50"/>
        <v>Abaixo do limite</v>
      </c>
    </row>
    <row r="3239" spans="3:13" x14ac:dyDescent="0.25">
      <c r="C3239" s="44">
        <v>0.76600000000000001</v>
      </c>
      <c r="D3239" s="44">
        <v>44253.38</v>
      </c>
      <c r="K3239" s="45">
        <v>0.66300000000000003</v>
      </c>
      <c r="L3239" s="52">
        <v>18565.189999999999</v>
      </c>
      <c r="M3239" s="50" t="str">
        <f t="shared" si="50"/>
        <v>Abaixo do limite</v>
      </c>
    </row>
    <row r="3240" spans="3:13" x14ac:dyDescent="0.25">
      <c r="C3240" s="45">
        <v>0.65300000000000002</v>
      </c>
      <c r="D3240" s="45">
        <v>32843.980000000003</v>
      </c>
      <c r="K3240" s="44">
        <v>0.63300000000000001</v>
      </c>
      <c r="L3240" s="51">
        <v>18567.150000000001</v>
      </c>
      <c r="M3240" s="50" t="str">
        <f t="shared" si="50"/>
        <v>Abaixo do limite</v>
      </c>
    </row>
    <row r="3241" spans="3:13" x14ac:dyDescent="0.25">
      <c r="C3241" s="44">
        <v>0.751</v>
      </c>
      <c r="D3241" s="44">
        <v>40058.32</v>
      </c>
      <c r="K3241" s="45">
        <v>0.69</v>
      </c>
      <c r="L3241" s="52">
        <v>18568.37</v>
      </c>
      <c r="M3241" s="50" t="str">
        <f t="shared" si="50"/>
        <v>Abaixo do limite</v>
      </c>
    </row>
    <row r="3242" spans="3:13" x14ac:dyDescent="0.25">
      <c r="C3242" s="45">
        <v>0.55000000000000004</v>
      </c>
      <c r="D3242" s="45">
        <v>16763.560000000001</v>
      </c>
      <c r="K3242" s="44">
        <v>0.748</v>
      </c>
      <c r="L3242" s="51">
        <v>18570.82</v>
      </c>
      <c r="M3242" s="50" t="str">
        <f t="shared" si="50"/>
        <v>Abaixo do limite</v>
      </c>
    </row>
    <row r="3243" spans="3:13" x14ac:dyDescent="0.25">
      <c r="C3243" s="44">
        <v>0.65500000000000003</v>
      </c>
      <c r="D3243" s="44">
        <v>30780.46</v>
      </c>
      <c r="K3243" s="45">
        <v>0.71899999999999997</v>
      </c>
      <c r="L3243" s="52">
        <v>18620.349999999999</v>
      </c>
      <c r="M3243" s="50" t="str">
        <f t="shared" si="50"/>
        <v>Abaixo do limite</v>
      </c>
    </row>
    <row r="3244" spans="3:13" x14ac:dyDescent="0.25">
      <c r="C3244" s="45">
        <v>0.7</v>
      </c>
      <c r="D3244" s="45">
        <v>59940.160000000003</v>
      </c>
      <c r="K3244" s="44">
        <v>0.66500000000000004</v>
      </c>
      <c r="L3244" s="51">
        <v>18624.79</v>
      </c>
      <c r="M3244" s="50" t="str">
        <f t="shared" si="50"/>
        <v>Abaixo do limite</v>
      </c>
    </row>
    <row r="3245" spans="3:13" x14ac:dyDescent="0.25">
      <c r="C3245" s="44">
        <v>0.67200000000000004</v>
      </c>
      <c r="D3245" s="44">
        <v>16475.97</v>
      </c>
      <c r="K3245" s="45">
        <v>0.68799999999999994</v>
      </c>
      <c r="L3245" s="52">
        <v>18630.64</v>
      </c>
      <c r="M3245" s="50" t="str">
        <f t="shared" si="50"/>
        <v>Abaixo do limite</v>
      </c>
    </row>
    <row r="3246" spans="3:13" x14ac:dyDescent="0.25">
      <c r="C3246" s="45">
        <v>0.82499999999999996</v>
      </c>
      <c r="D3246" s="45">
        <v>21342.58</v>
      </c>
      <c r="K3246" s="44">
        <v>0.69099999999999995</v>
      </c>
      <c r="L3246" s="51">
        <v>18638.54</v>
      </c>
      <c r="M3246" s="50" t="str">
        <f t="shared" si="50"/>
        <v>Abaixo do limite</v>
      </c>
    </row>
    <row r="3247" spans="3:13" x14ac:dyDescent="0.25">
      <c r="C3247" s="44">
        <v>0.64700000000000002</v>
      </c>
      <c r="D3247" s="44">
        <v>30135.98</v>
      </c>
      <c r="K3247" s="45">
        <v>0.73299999999999998</v>
      </c>
      <c r="L3247" s="52">
        <v>18648.46</v>
      </c>
      <c r="M3247" s="50" t="str">
        <f t="shared" si="50"/>
        <v>Abaixo do limite</v>
      </c>
    </row>
    <row r="3248" spans="3:13" x14ac:dyDescent="0.25">
      <c r="C3248" s="45">
        <v>0.67300000000000004</v>
      </c>
      <c r="D3248" s="45">
        <v>17819.009999999998</v>
      </c>
      <c r="K3248" s="44">
        <v>0.67900000000000005</v>
      </c>
      <c r="L3248" s="51">
        <v>18652.77</v>
      </c>
      <c r="M3248" s="50" t="str">
        <f t="shared" si="50"/>
        <v>Abaixo do limite</v>
      </c>
    </row>
    <row r="3249" spans="3:13" x14ac:dyDescent="0.25">
      <c r="C3249" s="44">
        <v>0.66800000000000004</v>
      </c>
      <c r="D3249" s="44">
        <v>15474.98</v>
      </c>
      <c r="K3249" s="44">
        <v>0.69199999999999995</v>
      </c>
      <c r="L3249" s="51">
        <v>18659.62</v>
      </c>
      <c r="M3249" s="50" t="str">
        <f t="shared" si="50"/>
        <v>Abaixo do limite</v>
      </c>
    </row>
    <row r="3250" spans="3:13" x14ac:dyDescent="0.25">
      <c r="C3250" s="45">
        <v>0.67600000000000005</v>
      </c>
      <c r="D3250" s="45">
        <v>57689.46</v>
      </c>
      <c r="K3250" s="44">
        <v>0.60499999999999998</v>
      </c>
      <c r="L3250" s="51">
        <v>18664.02</v>
      </c>
      <c r="M3250" s="50" t="str">
        <f t="shared" si="50"/>
        <v>Abaixo do limite</v>
      </c>
    </row>
    <row r="3251" spans="3:13" x14ac:dyDescent="0.25">
      <c r="C3251" s="44">
        <v>0.68</v>
      </c>
      <c r="D3251" s="44">
        <v>21030.04</v>
      </c>
      <c r="K3251" s="44">
        <v>0.67700000000000005</v>
      </c>
      <c r="L3251" s="51">
        <v>18668.919999999998</v>
      </c>
      <c r="M3251" s="50" t="str">
        <f t="shared" si="50"/>
        <v>Abaixo do limite</v>
      </c>
    </row>
    <row r="3252" spans="3:13" x14ac:dyDescent="0.25">
      <c r="C3252" s="45">
        <v>0.67100000000000004</v>
      </c>
      <c r="D3252" s="45">
        <v>46616.31</v>
      </c>
      <c r="K3252" s="44">
        <v>0.71699999999999997</v>
      </c>
      <c r="L3252" s="51">
        <v>18671.259999999998</v>
      </c>
      <c r="M3252" s="50" t="str">
        <f t="shared" si="50"/>
        <v>Abaixo do limite</v>
      </c>
    </row>
    <row r="3253" spans="3:13" x14ac:dyDescent="0.25">
      <c r="C3253" s="44">
        <v>0.70899999999999996</v>
      </c>
      <c r="D3253" s="44">
        <v>24672.07</v>
      </c>
      <c r="K3253" s="45">
        <v>0.69399999999999995</v>
      </c>
      <c r="L3253" s="52">
        <v>18672.82</v>
      </c>
      <c r="M3253" s="50" t="str">
        <f t="shared" si="50"/>
        <v>Abaixo do limite</v>
      </c>
    </row>
    <row r="3254" spans="3:13" x14ac:dyDescent="0.25">
      <c r="C3254" s="45">
        <v>0.58199999999999996</v>
      </c>
      <c r="D3254" s="45">
        <v>8727.02</v>
      </c>
      <c r="K3254" s="45">
        <v>0.73299999999999998</v>
      </c>
      <c r="L3254" s="52">
        <v>18675.080000000002</v>
      </c>
      <c r="M3254" s="50" t="str">
        <f t="shared" si="50"/>
        <v>Abaixo do limite</v>
      </c>
    </row>
    <row r="3255" spans="3:13" x14ac:dyDescent="0.25">
      <c r="C3255" s="44">
        <v>0.63</v>
      </c>
      <c r="D3255" s="44">
        <v>21346.34</v>
      </c>
      <c r="K3255" s="45">
        <v>0.68799999999999994</v>
      </c>
      <c r="L3255" s="52">
        <v>18708.259999999998</v>
      </c>
      <c r="M3255" s="50" t="str">
        <f t="shared" si="50"/>
        <v>Abaixo do limite</v>
      </c>
    </row>
    <row r="3256" spans="3:13" x14ac:dyDescent="0.25">
      <c r="C3256" s="45">
        <v>0.70299999999999996</v>
      </c>
      <c r="D3256" s="45">
        <v>26012.7</v>
      </c>
      <c r="K3256" s="44">
        <v>0.65400000000000003</v>
      </c>
      <c r="L3256" s="51">
        <v>18709.66</v>
      </c>
      <c r="M3256" s="50" t="str">
        <f t="shared" si="50"/>
        <v>Abaixo do limite</v>
      </c>
    </row>
    <row r="3257" spans="3:13" x14ac:dyDescent="0.25">
      <c r="C3257" s="44">
        <v>0.746</v>
      </c>
      <c r="D3257" s="44">
        <v>68161.59</v>
      </c>
      <c r="K3257" s="45">
        <v>0.65400000000000003</v>
      </c>
      <c r="L3257" s="52">
        <v>18721.810000000001</v>
      </c>
      <c r="M3257" s="50" t="str">
        <f t="shared" si="50"/>
        <v>Abaixo do limite</v>
      </c>
    </row>
    <row r="3258" spans="3:13" x14ac:dyDescent="0.25">
      <c r="C3258" s="45">
        <v>0.73699999999999999</v>
      </c>
      <c r="D3258" s="45">
        <v>28302.55</v>
      </c>
      <c r="K3258" s="44">
        <v>0.65700000000000003</v>
      </c>
      <c r="L3258" s="51">
        <v>18732.169999999998</v>
      </c>
      <c r="M3258" s="50" t="str">
        <f t="shared" si="50"/>
        <v>Abaixo do limite</v>
      </c>
    </row>
    <row r="3259" spans="3:13" x14ac:dyDescent="0.25">
      <c r="C3259" s="44">
        <v>0.64700000000000002</v>
      </c>
      <c r="D3259" s="44">
        <v>12571.31</v>
      </c>
      <c r="K3259" s="44">
        <v>0.73699999999999999</v>
      </c>
      <c r="L3259" s="51">
        <v>18734.78</v>
      </c>
      <c r="M3259" s="50" t="str">
        <f t="shared" si="50"/>
        <v>Abaixo do limite</v>
      </c>
    </row>
    <row r="3260" spans="3:13" x14ac:dyDescent="0.25">
      <c r="C3260" s="45">
        <v>0.70299999999999996</v>
      </c>
      <c r="D3260" s="45">
        <v>29239.75</v>
      </c>
      <c r="K3260" s="45">
        <v>0.67900000000000005</v>
      </c>
      <c r="L3260" s="52">
        <v>18737.39</v>
      </c>
      <c r="M3260" s="50" t="str">
        <f t="shared" si="50"/>
        <v>Abaixo do limite</v>
      </c>
    </row>
    <row r="3261" spans="3:13" x14ac:dyDescent="0.25">
      <c r="C3261" s="44">
        <v>0.68500000000000005</v>
      </c>
      <c r="D3261" s="44">
        <v>12781.85</v>
      </c>
      <c r="K3261" s="44">
        <v>0.69</v>
      </c>
      <c r="L3261" s="51">
        <v>18741.240000000002</v>
      </c>
      <c r="M3261" s="50" t="str">
        <f t="shared" si="50"/>
        <v>Abaixo do limite</v>
      </c>
    </row>
    <row r="3262" spans="3:13" x14ac:dyDescent="0.25">
      <c r="C3262" s="45">
        <v>0.70299999999999996</v>
      </c>
      <c r="D3262" s="45">
        <v>66527.17</v>
      </c>
      <c r="K3262" s="45">
        <v>0.7</v>
      </c>
      <c r="L3262" s="52">
        <v>18746.419999999998</v>
      </c>
      <c r="M3262" s="50" t="str">
        <f t="shared" si="50"/>
        <v>Abaixo do limite</v>
      </c>
    </row>
    <row r="3263" spans="3:13" x14ac:dyDescent="0.25">
      <c r="C3263" s="44">
        <v>0.69399999999999995</v>
      </c>
      <c r="D3263" s="44">
        <v>43501.52</v>
      </c>
      <c r="K3263" s="45">
        <v>0.63600000000000001</v>
      </c>
      <c r="L3263" s="52">
        <v>18755.37</v>
      </c>
      <c r="M3263" s="50" t="str">
        <f t="shared" si="50"/>
        <v>Abaixo do limite</v>
      </c>
    </row>
    <row r="3264" spans="3:13" x14ac:dyDescent="0.25">
      <c r="C3264" s="45">
        <v>0.69199999999999995</v>
      </c>
      <c r="D3264" s="45">
        <v>38038.620000000003</v>
      </c>
      <c r="K3264" s="44">
        <v>0.71</v>
      </c>
      <c r="L3264" s="51">
        <v>18766.490000000002</v>
      </c>
      <c r="M3264" s="50" t="str">
        <f t="shared" si="50"/>
        <v>Abaixo do limite</v>
      </c>
    </row>
    <row r="3265" spans="3:13" x14ac:dyDescent="0.25">
      <c r="C3265" s="44">
        <v>0.73499999999999999</v>
      </c>
      <c r="D3265" s="44">
        <v>50069.74</v>
      </c>
      <c r="K3265" s="45">
        <v>0.71799999999999997</v>
      </c>
      <c r="L3265" s="52">
        <v>18773.349999999999</v>
      </c>
      <c r="M3265" s="50" t="str">
        <f t="shared" si="50"/>
        <v>Abaixo do limite</v>
      </c>
    </row>
    <row r="3266" spans="3:13" x14ac:dyDescent="0.25">
      <c r="C3266" s="45">
        <v>0.69799999999999995</v>
      </c>
      <c r="D3266" s="45">
        <v>20113.240000000002</v>
      </c>
      <c r="K3266" s="45">
        <v>0.74</v>
      </c>
      <c r="L3266" s="52">
        <v>18774.45</v>
      </c>
      <c r="M3266" s="50" t="str">
        <f t="shared" si="50"/>
        <v>Abaixo do limite</v>
      </c>
    </row>
    <row r="3267" spans="3:13" x14ac:dyDescent="0.25">
      <c r="C3267" s="44">
        <v>0.69399999999999995</v>
      </c>
      <c r="D3267" s="44">
        <v>21966.959999999999</v>
      </c>
      <c r="K3267" s="45">
        <v>0.70899999999999996</v>
      </c>
      <c r="L3267" s="52">
        <v>18775.73</v>
      </c>
      <c r="M3267" s="50" t="str">
        <f t="shared" si="50"/>
        <v>Abaixo do limite</v>
      </c>
    </row>
    <row r="3268" spans="3:13" x14ac:dyDescent="0.25">
      <c r="C3268" s="45">
        <v>0.72</v>
      </c>
      <c r="D3268" s="45">
        <v>29399.46</v>
      </c>
      <c r="K3268" s="44">
        <v>0.68600000000000005</v>
      </c>
      <c r="L3268" s="51">
        <v>18793.740000000002</v>
      </c>
      <c r="M3268" s="50" t="str">
        <f t="shared" si="50"/>
        <v>Abaixo do limite</v>
      </c>
    </row>
    <row r="3269" spans="3:13" x14ac:dyDescent="0.25">
      <c r="C3269" s="44">
        <v>0.60099999999999998</v>
      </c>
      <c r="D3269" s="44">
        <v>15720.08</v>
      </c>
      <c r="K3269" s="45">
        <v>0.67300000000000004</v>
      </c>
      <c r="L3269" s="52">
        <v>18814.93</v>
      </c>
      <c r="M3269" s="50" t="str">
        <f t="shared" si="50"/>
        <v>Abaixo do limite</v>
      </c>
    </row>
    <row r="3270" spans="3:13" x14ac:dyDescent="0.25">
      <c r="C3270" s="45">
        <v>0.56499999999999995</v>
      </c>
      <c r="D3270" s="45">
        <v>8367.2000000000007</v>
      </c>
      <c r="K3270" s="45">
        <v>0.64200000000000002</v>
      </c>
      <c r="L3270" s="52">
        <v>18818.189999999999</v>
      </c>
      <c r="M3270" s="50" t="str">
        <f t="shared" si="50"/>
        <v>Abaixo do limite</v>
      </c>
    </row>
    <row r="3271" spans="3:13" x14ac:dyDescent="0.25">
      <c r="C3271" s="44">
        <v>0.70599999999999996</v>
      </c>
      <c r="D3271" s="44">
        <v>28600.34</v>
      </c>
      <c r="K3271" s="44">
        <v>0.67400000000000004</v>
      </c>
      <c r="L3271" s="51">
        <v>18824.72</v>
      </c>
      <c r="M3271" s="50" t="str">
        <f t="shared" si="50"/>
        <v>Abaixo do limite</v>
      </c>
    </row>
    <row r="3272" spans="3:13" x14ac:dyDescent="0.25">
      <c r="C3272" s="45">
        <v>0.56799999999999995</v>
      </c>
      <c r="D3272" s="45">
        <v>9764.5400000000009</v>
      </c>
      <c r="K3272" s="45">
        <v>0.63200000000000001</v>
      </c>
      <c r="L3272" s="52">
        <v>18827.439999999999</v>
      </c>
      <c r="M3272" s="50" t="str">
        <f t="shared" si="50"/>
        <v>Abaixo do limite</v>
      </c>
    </row>
    <row r="3273" spans="3:13" x14ac:dyDescent="0.25">
      <c r="C3273" s="44">
        <v>0.57299999999999995</v>
      </c>
      <c r="D3273" s="44">
        <v>16151.54</v>
      </c>
      <c r="K3273" s="45">
        <v>0.68799999999999994</v>
      </c>
      <c r="L3273" s="52">
        <v>18831.41</v>
      </c>
      <c r="M3273" s="50" t="str">
        <f t="shared" si="50"/>
        <v>Abaixo do limite</v>
      </c>
    </row>
    <row r="3274" spans="3:13" x14ac:dyDescent="0.25">
      <c r="C3274" s="45">
        <v>0.56699999999999995</v>
      </c>
      <c r="D3274" s="45">
        <v>12389.41</v>
      </c>
      <c r="K3274" s="45">
        <v>0.68400000000000005</v>
      </c>
      <c r="L3274" s="52">
        <v>18854.87</v>
      </c>
      <c r="M3274" s="50" t="str">
        <f t="shared" si="50"/>
        <v>Abaixo do limite</v>
      </c>
    </row>
    <row r="3275" spans="3:13" x14ac:dyDescent="0.25">
      <c r="C3275" s="44">
        <v>0.63700000000000001</v>
      </c>
      <c r="D3275" s="44">
        <v>16311.14</v>
      </c>
      <c r="K3275" s="44">
        <v>0.69399999999999995</v>
      </c>
      <c r="L3275" s="51">
        <v>18859.25</v>
      </c>
      <c r="M3275" s="50" t="str">
        <f t="shared" si="50"/>
        <v>Abaixo do limite</v>
      </c>
    </row>
    <row r="3276" spans="3:13" x14ac:dyDescent="0.25">
      <c r="C3276" s="45">
        <v>0.65300000000000002</v>
      </c>
      <c r="D3276" s="45">
        <v>17994.16</v>
      </c>
      <c r="K3276" s="44">
        <v>0.69</v>
      </c>
      <c r="L3276" s="51">
        <v>18864.13</v>
      </c>
      <c r="M3276" s="50" t="str">
        <f t="shared" si="50"/>
        <v>Abaixo do limite</v>
      </c>
    </row>
    <row r="3277" spans="3:13" x14ac:dyDescent="0.25">
      <c r="C3277" s="44">
        <v>0.69899999999999995</v>
      </c>
      <c r="D3277" s="44">
        <v>19832.89</v>
      </c>
      <c r="K3277" s="45">
        <v>0.67300000000000004</v>
      </c>
      <c r="L3277" s="52">
        <v>18865.71</v>
      </c>
      <c r="M3277" s="50" t="str">
        <f t="shared" si="50"/>
        <v>Abaixo do limite</v>
      </c>
    </row>
    <row r="3278" spans="3:13" x14ac:dyDescent="0.25">
      <c r="C3278" s="45">
        <v>0.65800000000000003</v>
      </c>
      <c r="D3278" s="45">
        <v>12128.59</v>
      </c>
      <c r="K3278" s="45">
        <v>0.69699999999999995</v>
      </c>
      <c r="L3278" s="52">
        <v>18869.89</v>
      </c>
      <c r="M3278" s="50" t="str">
        <f t="shared" si="50"/>
        <v>Abaixo do limite</v>
      </c>
    </row>
    <row r="3279" spans="3:13" x14ac:dyDescent="0.25">
      <c r="C3279" s="44">
        <v>0.65400000000000003</v>
      </c>
      <c r="D3279" s="44">
        <v>16382.28</v>
      </c>
      <c r="K3279" s="44">
        <v>0.72499999999999998</v>
      </c>
      <c r="L3279" s="51">
        <v>18873.78</v>
      </c>
      <c r="M3279" s="50" t="str">
        <f t="shared" si="50"/>
        <v>Abaixo do limite</v>
      </c>
    </row>
    <row r="3280" spans="3:13" x14ac:dyDescent="0.25">
      <c r="C3280" s="45">
        <v>0.68300000000000005</v>
      </c>
      <c r="D3280" s="45">
        <v>54427.24</v>
      </c>
      <c r="K3280" s="44">
        <v>0.751</v>
      </c>
      <c r="L3280" s="51">
        <v>18885.439999999999</v>
      </c>
      <c r="M3280" s="50" t="str">
        <f t="shared" si="50"/>
        <v>Abaixo do limite</v>
      </c>
    </row>
    <row r="3281" spans="3:13" x14ac:dyDescent="0.25">
      <c r="C3281" s="44">
        <v>0.66100000000000003</v>
      </c>
      <c r="D3281" s="44">
        <v>16304.33</v>
      </c>
      <c r="K3281" s="45">
        <v>0.67</v>
      </c>
      <c r="L3281" s="52">
        <v>18892.8</v>
      </c>
      <c r="M3281" s="50" t="str">
        <f t="shared" si="50"/>
        <v>Abaixo do limite</v>
      </c>
    </row>
    <row r="3282" spans="3:13" x14ac:dyDescent="0.25">
      <c r="C3282" s="45">
        <v>0.59499999999999997</v>
      </c>
      <c r="D3282" s="45">
        <v>11139.12</v>
      </c>
      <c r="K3282" s="45">
        <v>0.73099999999999998</v>
      </c>
      <c r="L3282" s="52">
        <v>18893.259999999998</v>
      </c>
      <c r="M3282" s="50" t="str">
        <f t="shared" si="50"/>
        <v>Abaixo do limite</v>
      </c>
    </row>
    <row r="3283" spans="3:13" x14ac:dyDescent="0.25">
      <c r="C3283" s="44">
        <v>0.66800000000000004</v>
      </c>
      <c r="D3283" s="44">
        <v>29144.31</v>
      </c>
      <c r="K3283" s="44">
        <v>0.69499999999999995</v>
      </c>
      <c r="L3283" s="51">
        <v>18907.07</v>
      </c>
      <c r="M3283" s="50" t="str">
        <f t="shared" si="50"/>
        <v>Abaixo do limite</v>
      </c>
    </row>
    <row r="3284" spans="3:13" x14ac:dyDescent="0.25">
      <c r="C3284" s="45">
        <v>0.58099999999999996</v>
      </c>
      <c r="D3284" s="45">
        <v>14095.33</v>
      </c>
      <c r="K3284" s="44">
        <v>0.70299999999999996</v>
      </c>
      <c r="L3284" s="51">
        <v>18910.61</v>
      </c>
      <c r="M3284" s="50" t="str">
        <f t="shared" si="50"/>
        <v>Abaixo do limite</v>
      </c>
    </row>
    <row r="3285" spans="3:13" x14ac:dyDescent="0.25">
      <c r="C3285" s="44">
        <v>0.54900000000000004</v>
      </c>
      <c r="D3285" s="44">
        <v>7698.45</v>
      </c>
      <c r="K3285" s="45">
        <v>0.67800000000000005</v>
      </c>
      <c r="L3285" s="52">
        <v>18910.87</v>
      </c>
      <c r="M3285" s="50" t="str">
        <f t="shared" si="50"/>
        <v>Abaixo do limite</v>
      </c>
    </row>
    <row r="3286" spans="3:13" x14ac:dyDescent="0.25">
      <c r="C3286" s="45">
        <v>0.74199999999999999</v>
      </c>
      <c r="D3286" s="45">
        <v>37552.83</v>
      </c>
      <c r="K3286" s="45">
        <v>0.69099999999999995</v>
      </c>
      <c r="L3286" s="52">
        <v>18911.2</v>
      </c>
      <c r="M3286" s="50" t="str">
        <f t="shared" si="50"/>
        <v>Abaixo do limite</v>
      </c>
    </row>
    <row r="3287" spans="3:13" x14ac:dyDescent="0.25">
      <c r="C3287" s="44">
        <v>0.57499999999999996</v>
      </c>
      <c r="D3287" s="44">
        <v>12613.48</v>
      </c>
      <c r="K3287" s="44">
        <v>0.69699999999999995</v>
      </c>
      <c r="L3287" s="51">
        <v>18911.580000000002</v>
      </c>
      <c r="M3287" s="50" t="str">
        <f t="shared" si="50"/>
        <v>Abaixo do limite</v>
      </c>
    </row>
    <row r="3288" spans="3:13" x14ac:dyDescent="0.25">
      <c r="C3288" s="45">
        <v>0.65800000000000003</v>
      </c>
      <c r="D3288" s="45">
        <v>17627.349999999999</v>
      </c>
      <c r="K3288" s="45">
        <v>0.68300000000000005</v>
      </c>
      <c r="L3288" s="52">
        <v>18916.28</v>
      </c>
      <c r="M3288" s="50" t="str">
        <f t="shared" si="50"/>
        <v>Abaixo do limite</v>
      </c>
    </row>
    <row r="3289" spans="3:13" x14ac:dyDescent="0.25">
      <c r="C3289" s="44">
        <v>0.54800000000000004</v>
      </c>
      <c r="D3289" s="44">
        <v>10469.82</v>
      </c>
      <c r="K3289" s="44">
        <v>0.70299999999999996</v>
      </c>
      <c r="L3289" s="51">
        <v>18931.740000000002</v>
      </c>
      <c r="M3289" s="50" t="str">
        <f t="shared" si="50"/>
        <v>Abaixo do limite</v>
      </c>
    </row>
    <row r="3290" spans="3:13" x14ac:dyDescent="0.25">
      <c r="C3290" s="45">
        <v>0.51200000000000001</v>
      </c>
      <c r="D3290" s="45">
        <v>5799.6</v>
      </c>
      <c r="K3290" s="44">
        <v>0.71799999999999997</v>
      </c>
      <c r="L3290" s="51">
        <v>18933.259999999998</v>
      </c>
      <c r="M3290" s="50" t="str">
        <f t="shared" si="50"/>
        <v>Abaixo do limite</v>
      </c>
    </row>
    <row r="3291" spans="3:13" x14ac:dyDescent="0.25">
      <c r="C3291" s="44">
        <v>0.752</v>
      </c>
      <c r="D3291" s="44">
        <v>36690.69</v>
      </c>
      <c r="K3291" s="45">
        <v>0.63800000000000001</v>
      </c>
      <c r="L3291" s="52">
        <v>18946.400000000001</v>
      </c>
      <c r="M3291" s="50" t="str">
        <f t="shared" si="50"/>
        <v>Abaixo do limite</v>
      </c>
    </row>
    <row r="3292" spans="3:13" x14ac:dyDescent="0.25">
      <c r="C3292" s="45">
        <v>0.55000000000000004</v>
      </c>
      <c r="D3292" s="45">
        <v>10044.26</v>
      </c>
      <c r="K3292" s="44">
        <v>0.64900000000000002</v>
      </c>
      <c r="L3292" s="51">
        <v>18953.48</v>
      </c>
      <c r="M3292" s="50" t="str">
        <f t="shared" si="50"/>
        <v>Abaixo do limite</v>
      </c>
    </row>
    <row r="3293" spans="3:13" x14ac:dyDescent="0.25">
      <c r="C3293" s="44">
        <v>0.59299999999999997</v>
      </c>
      <c r="D3293" s="44">
        <v>13045.53</v>
      </c>
      <c r="K3293" s="44">
        <v>0.67300000000000004</v>
      </c>
      <c r="L3293" s="51">
        <v>18958.66</v>
      </c>
      <c r="M3293" s="50" t="str">
        <f t="shared" si="50"/>
        <v>Abaixo do limite</v>
      </c>
    </row>
    <row r="3294" spans="3:13" x14ac:dyDescent="0.25">
      <c r="C3294" s="45">
        <v>0.54</v>
      </c>
      <c r="D3294" s="45">
        <v>11855.57</v>
      </c>
      <c r="K3294" s="44">
        <v>0.65700000000000003</v>
      </c>
      <c r="L3294" s="51">
        <v>18959.5</v>
      </c>
      <c r="M3294" s="50" t="str">
        <f t="shared" si="50"/>
        <v>Abaixo do limite</v>
      </c>
    </row>
    <row r="3295" spans="3:13" x14ac:dyDescent="0.25">
      <c r="C3295" s="44">
        <v>0.56100000000000005</v>
      </c>
      <c r="D3295" s="44">
        <v>8829.36</v>
      </c>
      <c r="K3295" s="45">
        <v>0.72899999999999998</v>
      </c>
      <c r="L3295" s="52">
        <v>18976.25</v>
      </c>
      <c r="M3295" s="50" t="str">
        <f t="shared" ref="M3295:M3358" si="51">IF(L3295&lt;$L$29,"Abaixo do limite","")</f>
        <v>Abaixo do limite</v>
      </c>
    </row>
    <row r="3296" spans="3:13" x14ac:dyDescent="0.25">
      <c r="C3296" s="45">
        <v>0.65500000000000003</v>
      </c>
      <c r="D3296" s="45">
        <v>36026.019999999997</v>
      </c>
      <c r="K3296" s="45">
        <v>0.73799999999999999</v>
      </c>
      <c r="L3296" s="52">
        <v>18982.34</v>
      </c>
      <c r="M3296" s="50" t="str">
        <f t="shared" si="51"/>
        <v>Abaixo do limite</v>
      </c>
    </row>
    <row r="3297" spans="3:13" x14ac:dyDescent="0.25">
      <c r="C3297" s="44">
        <v>0.58499999999999996</v>
      </c>
      <c r="D3297" s="44">
        <v>8692.24</v>
      </c>
      <c r="K3297" s="44">
        <v>0.61599999999999999</v>
      </c>
      <c r="L3297" s="51">
        <v>18996.509999999998</v>
      </c>
      <c r="M3297" s="50" t="str">
        <f t="shared" si="51"/>
        <v>Abaixo do limite</v>
      </c>
    </row>
    <row r="3298" spans="3:13" x14ac:dyDescent="0.25">
      <c r="C3298" s="45">
        <v>0.68799999999999994</v>
      </c>
      <c r="D3298" s="45">
        <v>18831.41</v>
      </c>
      <c r="K3298" s="44">
        <v>0.69</v>
      </c>
      <c r="L3298" s="51">
        <v>19001.89</v>
      </c>
      <c r="M3298" s="50" t="str">
        <f t="shared" si="51"/>
        <v>Abaixo do limite</v>
      </c>
    </row>
    <row r="3299" spans="3:13" x14ac:dyDescent="0.25">
      <c r="C3299" s="44">
        <v>0.53100000000000003</v>
      </c>
      <c r="D3299" s="44">
        <v>7310.35</v>
      </c>
      <c r="K3299" s="45">
        <v>0.69199999999999995</v>
      </c>
      <c r="L3299" s="52">
        <v>19002.96</v>
      </c>
      <c r="M3299" s="50" t="str">
        <f t="shared" si="51"/>
        <v>Abaixo do limite</v>
      </c>
    </row>
    <row r="3300" spans="3:13" x14ac:dyDescent="0.25">
      <c r="C3300" s="45">
        <v>0.53</v>
      </c>
      <c r="D3300" s="45">
        <v>7502.09</v>
      </c>
      <c r="K3300" s="45">
        <v>0.73699999999999999</v>
      </c>
      <c r="L3300" s="52">
        <v>19003.349999999999</v>
      </c>
      <c r="M3300" s="50" t="str">
        <f t="shared" si="51"/>
        <v>Abaixo do limite</v>
      </c>
    </row>
    <row r="3301" spans="3:13" x14ac:dyDescent="0.25">
      <c r="C3301" s="44">
        <v>0.61499999999999999</v>
      </c>
      <c r="D3301" s="44">
        <v>17173.72</v>
      </c>
      <c r="K3301" s="45">
        <v>0.70699999999999996</v>
      </c>
      <c r="L3301" s="52">
        <v>19006.62</v>
      </c>
      <c r="M3301" s="50" t="str">
        <f t="shared" si="51"/>
        <v>Abaixo do limite</v>
      </c>
    </row>
    <row r="3302" spans="3:13" x14ac:dyDescent="0.25">
      <c r="C3302" s="45">
        <v>0.65100000000000002</v>
      </c>
      <c r="D3302" s="45">
        <v>8200.44</v>
      </c>
      <c r="K3302" s="44">
        <v>0.69199999999999995</v>
      </c>
      <c r="L3302" s="51">
        <v>19011.57</v>
      </c>
      <c r="M3302" s="50" t="str">
        <f t="shared" si="51"/>
        <v>Abaixo do limite</v>
      </c>
    </row>
    <row r="3303" spans="3:13" x14ac:dyDescent="0.25">
      <c r="C3303" s="44">
        <v>0.76100000000000001</v>
      </c>
      <c r="D3303" s="44">
        <v>27375.95</v>
      </c>
      <c r="K3303" s="45">
        <v>0.68300000000000005</v>
      </c>
      <c r="L3303" s="52">
        <v>19013.48</v>
      </c>
      <c r="M3303" s="50" t="str">
        <f t="shared" si="51"/>
        <v>Abaixo do limite</v>
      </c>
    </row>
    <row r="3304" spans="3:13" x14ac:dyDescent="0.25">
      <c r="C3304" s="45">
        <v>0.67400000000000004</v>
      </c>
      <c r="D3304" s="45">
        <v>17189.3</v>
      </c>
      <c r="K3304" s="45">
        <v>0.69599999999999995</v>
      </c>
      <c r="L3304" s="52">
        <v>19017.93</v>
      </c>
      <c r="M3304" s="50" t="str">
        <f t="shared" si="51"/>
        <v>Abaixo do limite</v>
      </c>
    </row>
    <row r="3305" spans="3:13" x14ac:dyDescent="0.25">
      <c r="C3305" s="44">
        <v>0.57899999999999996</v>
      </c>
      <c r="D3305" s="44">
        <v>9784.32</v>
      </c>
      <c r="K3305" s="45">
        <v>0.67700000000000005</v>
      </c>
      <c r="L3305" s="52">
        <v>19018.68</v>
      </c>
      <c r="M3305" s="50" t="str">
        <f t="shared" si="51"/>
        <v>Abaixo do limite</v>
      </c>
    </row>
    <row r="3306" spans="3:13" x14ac:dyDescent="0.25">
      <c r="C3306" s="45">
        <v>0.56399999999999995</v>
      </c>
      <c r="D3306" s="45">
        <v>6978.9</v>
      </c>
      <c r="K3306" s="45">
        <v>0.71199999999999997</v>
      </c>
      <c r="L3306" s="52">
        <v>19024.25</v>
      </c>
      <c r="M3306" s="50" t="str">
        <f t="shared" si="51"/>
        <v>Abaixo do limite</v>
      </c>
    </row>
    <row r="3307" spans="3:13" x14ac:dyDescent="0.25">
      <c r="C3307" s="44">
        <v>0.66300000000000003</v>
      </c>
      <c r="D3307" s="44">
        <v>11752.52</v>
      </c>
      <c r="K3307" s="44">
        <v>0.628</v>
      </c>
      <c r="L3307" s="51">
        <v>19025.14</v>
      </c>
      <c r="M3307" s="50" t="str">
        <f t="shared" si="51"/>
        <v>Abaixo do limite</v>
      </c>
    </row>
    <row r="3308" spans="3:13" x14ac:dyDescent="0.25">
      <c r="C3308" s="45">
        <v>0.65900000000000003</v>
      </c>
      <c r="D3308" s="45">
        <v>52535.08</v>
      </c>
      <c r="K3308" s="45">
        <v>0.65600000000000003</v>
      </c>
      <c r="L3308" s="52">
        <v>19030.900000000001</v>
      </c>
      <c r="M3308" s="50" t="str">
        <f t="shared" si="51"/>
        <v>Abaixo do limite</v>
      </c>
    </row>
    <row r="3309" spans="3:13" x14ac:dyDescent="0.25">
      <c r="C3309" s="44">
        <v>0.69</v>
      </c>
      <c r="D3309" s="44">
        <v>19561.72</v>
      </c>
      <c r="K3309" s="45">
        <v>0.70599999999999996</v>
      </c>
      <c r="L3309" s="52">
        <v>19043.77</v>
      </c>
      <c r="M3309" s="50" t="str">
        <f t="shared" si="51"/>
        <v>Abaixo do limite</v>
      </c>
    </row>
    <row r="3310" spans="3:13" x14ac:dyDescent="0.25">
      <c r="C3310" s="45">
        <v>0.71799999999999997</v>
      </c>
      <c r="D3310" s="45">
        <v>20317.669999999998</v>
      </c>
      <c r="K3310" s="45">
        <v>0.67300000000000004</v>
      </c>
      <c r="L3310" s="52">
        <v>19047.64</v>
      </c>
      <c r="M3310" s="50" t="str">
        <f t="shared" si="51"/>
        <v>Abaixo do limite</v>
      </c>
    </row>
    <row r="3311" spans="3:13" x14ac:dyDescent="0.25">
      <c r="C3311" s="44">
        <v>0.50600000000000001</v>
      </c>
      <c r="D3311" s="44">
        <v>6599.27</v>
      </c>
      <c r="K3311" s="44">
        <v>0.68799999999999994</v>
      </c>
      <c r="L3311" s="51">
        <v>19060.12</v>
      </c>
      <c r="M3311" s="50" t="str">
        <f t="shared" si="51"/>
        <v>Abaixo do limite</v>
      </c>
    </row>
    <row r="3312" spans="3:13" x14ac:dyDescent="0.25">
      <c r="C3312" s="45">
        <v>0.69</v>
      </c>
      <c r="D3312" s="45">
        <v>23523.94</v>
      </c>
      <c r="K3312" s="44">
        <v>0.73699999999999999</v>
      </c>
      <c r="L3312" s="51">
        <v>19067.060000000001</v>
      </c>
      <c r="M3312" s="50" t="str">
        <f t="shared" si="51"/>
        <v>Abaixo do limite</v>
      </c>
    </row>
    <row r="3313" spans="3:13" x14ac:dyDescent="0.25">
      <c r="C3313" s="44">
        <v>0.64500000000000002</v>
      </c>
      <c r="D3313" s="44">
        <v>15735.92</v>
      </c>
      <c r="K3313" s="45">
        <v>0.60399999999999998</v>
      </c>
      <c r="L3313" s="52">
        <v>19072.509999999998</v>
      </c>
      <c r="M3313" s="50" t="str">
        <f t="shared" si="51"/>
        <v>Abaixo do limite</v>
      </c>
    </row>
    <row r="3314" spans="3:13" x14ac:dyDescent="0.25">
      <c r="C3314" s="45">
        <v>0.56599999999999995</v>
      </c>
      <c r="D3314" s="45">
        <v>8147.72</v>
      </c>
      <c r="K3314" s="44">
        <v>0.67300000000000004</v>
      </c>
      <c r="L3314" s="51">
        <v>19092.63</v>
      </c>
      <c r="M3314" s="50" t="str">
        <f t="shared" si="51"/>
        <v>Abaixo do limite</v>
      </c>
    </row>
    <row r="3315" spans="3:13" x14ac:dyDescent="0.25">
      <c r="C3315" s="44">
        <v>0.47899999999999998</v>
      </c>
      <c r="D3315" s="44">
        <v>5812.29</v>
      </c>
      <c r="K3315" s="44">
        <v>0.68100000000000005</v>
      </c>
      <c r="L3315" s="51">
        <v>19102.53</v>
      </c>
      <c r="M3315" s="50" t="str">
        <f t="shared" si="51"/>
        <v>Abaixo do limite</v>
      </c>
    </row>
    <row r="3316" spans="3:13" x14ac:dyDescent="0.25">
      <c r="C3316" s="45">
        <v>0.52900000000000003</v>
      </c>
      <c r="D3316" s="45">
        <v>8019.46</v>
      </c>
      <c r="K3316" s="45">
        <v>0.68</v>
      </c>
      <c r="L3316" s="52">
        <v>19122.189999999999</v>
      </c>
      <c r="M3316" s="50" t="str">
        <f t="shared" si="51"/>
        <v>Abaixo do limite</v>
      </c>
    </row>
    <row r="3317" spans="3:13" x14ac:dyDescent="0.25">
      <c r="C3317" s="44">
        <v>0.70099999999999996</v>
      </c>
      <c r="D3317" s="44">
        <v>35767.379999999997</v>
      </c>
      <c r="K3317" s="44">
        <v>0.70199999999999996</v>
      </c>
      <c r="L3317" s="51">
        <v>19143.560000000001</v>
      </c>
      <c r="M3317" s="50" t="str">
        <f t="shared" si="51"/>
        <v>Abaixo do limite</v>
      </c>
    </row>
    <row r="3318" spans="3:13" x14ac:dyDescent="0.25">
      <c r="C3318" s="45">
        <v>0.60299999999999998</v>
      </c>
      <c r="D3318" s="45">
        <v>16704.34</v>
      </c>
      <c r="K3318" s="45">
        <v>0.69799999999999995</v>
      </c>
      <c r="L3318" s="52">
        <v>19146.16</v>
      </c>
      <c r="M3318" s="50" t="str">
        <f t="shared" si="51"/>
        <v>Abaixo do limite</v>
      </c>
    </row>
    <row r="3319" spans="3:13" x14ac:dyDescent="0.25">
      <c r="C3319" s="44">
        <v>0.73899999999999999</v>
      </c>
      <c r="D3319" s="44">
        <v>20143.89</v>
      </c>
      <c r="K3319" s="45">
        <v>0.66400000000000003</v>
      </c>
      <c r="L3319" s="52">
        <v>19149.88</v>
      </c>
      <c r="M3319" s="50" t="str">
        <f t="shared" si="51"/>
        <v>Abaixo do limite</v>
      </c>
    </row>
    <row r="3320" spans="3:13" x14ac:dyDescent="0.25">
      <c r="C3320" s="45">
        <v>0.52900000000000003</v>
      </c>
      <c r="D3320" s="45">
        <v>6736.9</v>
      </c>
      <c r="K3320" s="45">
        <v>0.63900000000000001</v>
      </c>
      <c r="L3320" s="52">
        <v>19151.900000000001</v>
      </c>
      <c r="M3320" s="50" t="str">
        <f t="shared" si="51"/>
        <v>Abaixo do limite</v>
      </c>
    </row>
    <row r="3321" spans="3:13" x14ac:dyDescent="0.25">
      <c r="C3321" s="44">
        <v>0.48499999999999999</v>
      </c>
      <c r="D3321" s="44">
        <v>7246.48</v>
      </c>
      <c r="K3321" s="44">
        <v>0.68400000000000005</v>
      </c>
      <c r="L3321" s="51">
        <v>19160.669999999998</v>
      </c>
      <c r="M3321" s="50" t="str">
        <f t="shared" si="51"/>
        <v>Abaixo do limite</v>
      </c>
    </row>
    <row r="3322" spans="3:13" x14ac:dyDescent="0.25">
      <c r="C3322" s="45">
        <v>0.79400000000000004</v>
      </c>
      <c r="D3322" s="45">
        <v>41033.47</v>
      </c>
      <c r="K3322" s="44">
        <v>0.64100000000000001</v>
      </c>
      <c r="L3322" s="51">
        <v>19164.740000000002</v>
      </c>
      <c r="M3322" s="50" t="str">
        <f t="shared" si="51"/>
        <v>Abaixo do limite</v>
      </c>
    </row>
    <row r="3323" spans="3:13" x14ac:dyDescent="0.25">
      <c r="C3323" s="44">
        <v>0.65</v>
      </c>
      <c r="D3323" s="44">
        <v>26501.1</v>
      </c>
      <c r="K3323" s="45">
        <v>0.65</v>
      </c>
      <c r="L3323" s="52">
        <v>19165.439999999999</v>
      </c>
      <c r="M3323" s="50" t="str">
        <f t="shared" si="51"/>
        <v>Abaixo do limite</v>
      </c>
    </row>
    <row r="3324" spans="3:13" x14ac:dyDescent="0.25">
      <c r="C3324" s="45">
        <v>0.74099999999999999</v>
      </c>
      <c r="D3324" s="45">
        <v>23976.02</v>
      </c>
      <c r="K3324" s="44">
        <v>0.72699999999999998</v>
      </c>
      <c r="L3324" s="51">
        <v>19168.53</v>
      </c>
      <c r="M3324" s="50" t="str">
        <f t="shared" si="51"/>
        <v>Abaixo do limite</v>
      </c>
    </row>
    <row r="3325" spans="3:13" x14ac:dyDescent="0.25">
      <c r="C3325" s="44">
        <v>0.68799999999999994</v>
      </c>
      <c r="D3325" s="44">
        <v>22963.13</v>
      </c>
      <c r="K3325" s="45">
        <v>0.70099999999999996</v>
      </c>
      <c r="L3325" s="52">
        <v>19168.75</v>
      </c>
      <c r="M3325" s="50" t="str">
        <f t="shared" si="51"/>
        <v>Abaixo do limite</v>
      </c>
    </row>
    <row r="3326" spans="3:13" x14ac:dyDescent="0.25">
      <c r="C3326" s="45">
        <v>0.63600000000000001</v>
      </c>
      <c r="D3326" s="45">
        <v>13306.15</v>
      </c>
      <c r="K3326" s="45">
        <v>0.70499999999999996</v>
      </c>
      <c r="L3326" s="52">
        <v>19178.36</v>
      </c>
      <c r="M3326" s="50" t="str">
        <f t="shared" si="51"/>
        <v>Abaixo do limite</v>
      </c>
    </row>
    <row r="3327" spans="3:13" x14ac:dyDescent="0.25">
      <c r="C3327" s="44">
        <v>0.76600000000000001</v>
      </c>
      <c r="D3327" s="44">
        <v>38112.97</v>
      </c>
      <c r="K3327" s="45">
        <v>0.65900000000000003</v>
      </c>
      <c r="L3327" s="52">
        <v>19185.419999999998</v>
      </c>
      <c r="M3327" s="50" t="str">
        <f t="shared" si="51"/>
        <v>Abaixo do limite</v>
      </c>
    </row>
    <row r="3328" spans="3:13" x14ac:dyDescent="0.25">
      <c r="C3328" s="45">
        <v>0.61399999999999999</v>
      </c>
      <c r="D3328" s="45">
        <v>18387.38</v>
      </c>
      <c r="K3328" s="45">
        <v>0.68899999999999995</v>
      </c>
      <c r="L3328" s="52">
        <v>19189.62</v>
      </c>
      <c r="M3328" s="50" t="str">
        <f t="shared" si="51"/>
        <v>Abaixo do limite</v>
      </c>
    </row>
    <row r="3329" spans="3:13" x14ac:dyDescent="0.25">
      <c r="C3329" s="44">
        <v>0.61399999999999999</v>
      </c>
      <c r="D3329" s="44">
        <v>9436.77</v>
      </c>
      <c r="K3329" s="44">
        <v>0.67400000000000004</v>
      </c>
      <c r="L3329" s="51">
        <v>19198.29</v>
      </c>
      <c r="M3329" s="50" t="str">
        <f t="shared" si="51"/>
        <v>Abaixo do limite</v>
      </c>
    </row>
    <row r="3330" spans="3:13" x14ac:dyDescent="0.25">
      <c r="C3330" s="45">
        <v>0.747</v>
      </c>
      <c r="D3330" s="45">
        <v>30115.98</v>
      </c>
      <c r="K3330" s="44">
        <v>0.65500000000000003</v>
      </c>
      <c r="L3330" s="51">
        <v>19198.419999999998</v>
      </c>
      <c r="M3330" s="50" t="str">
        <f t="shared" si="51"/>
        <v>Abaixo do limite</v>
      </c>
    </row>
    <row r="3331" spans="3:13" x14ac:dyDescent="0.25">
      <c r="C3331" s="44">
        <v>0.70399999999999996</v>
      </c>
      <c r="D3331" s="44">
        <v>22589.03</v>
      </c>
      <c r="K3331" s="44">
        <v>0.69899999999999995</v>
      </c>
      <c r="L3331" s="51">
        <v>19215.53</v>
      </c>
      <c r="M3331" s="50" t="str">
        <f t="shared" si="51"/>
        <v>Abaixo do limite</v>
      </c>
    </row>
    <row r="3332" spans="3:13" x14ac:dyDescent="0.25">
      <c r="C3332" s="45">
        <v>0.73899999999999999</v>
      </c>
      <c r="D3332" s="45">
        <v>23202.35</v>
      </c>
      <c r="K3332" s="45">
        <v>0.7</v>
      </c>
      <c r="L3332" s="52">
        <v>19229.259999999998</v>
      </c>
      <c r="M3332" s="50" t="str">
        <f t="shared" si="51"/>
        <v>Abaixo do limite</v>
      </c>
    </row>
    <row r="3333" spans="3:13" x14ac:dyDescent="0.25">
      <c r="C3333" s="44">
        <v>0.52500000000000002</v>
      </c>
      <c r="D3333" s="44">
        <v>6187.36</v>
      </c>
      <c r="K3333" s="45">
        <v>0.68300000000000005</v>
      </c>
      <c r="L3333" s="52">
        <v>19242.18</v>
      </c>
      <c r="M3333" s="50" t="str">
        <f t="shared" si="51"/>
        <v>Abaixo do limite</v>
      </c>
    </row>
    <row r="3334" spans="3:13" x14ac:dyDescent="0.25">
      <c r="C3334" s="45">
        <v>0.68799999999999994</v>
      </c>
      <c r="D3334" s="45">
        <v>24406.16</v>
      </c>
      <c r="K3334" s="45">
        <v>0.71499999999999997</v>
      </c>
      <c r="L3334" s="52">
        <v>19244.689999999999</v>
      </c>
      <c r="M3334" s="50" t="str">
        <f t="shared" si="51"/>
        <v>Abaixo do limite</v>
      </c>
    </row>
    <row r="3335" spans="3:13" x14ac:dyDescent="0.25">
      <c r="C3335" s="44">
        <v>0.59899999999999998</v>
      </c>
      <c r="D3335" s="44">
        <v>8327.81</v>
      </c>
      <c r="K3335" s="44">
        <v>0.67600000000000005</v>
      </c>
      <c r="L3335" s="51">
        <v>19245.57</v>
      </c>
      <c r="M3335" s="50" t="str">
        <f t="shared" si="51"/>
        <v>Abaixo do limite</v>
      </c>
    </row>
    <row r="3336" spans="3:13" x14ac:dyDescent="0.25">
      <c r="C3336" s="45">
        <v>0.56499999999999995</v>
      </c>
      <c r="D3336" s="45">
        <v>11753.58</v>
      </c>
      <c r="K3336" s="44">
        <v>0.72299999999999998</v>
      </c>
      <c r="L3336" s="51">
        <v>19249.259999999998</v>
      </c>
      <c r="M3336" s="50" t="str">
        <f t="shared" si="51"/>
        <v>Abaixo do limite</v>
      </c>
    </row>
    <row r="3337" spans="3:13" x14ac:dyDescent="0.25">
      <c r="C3337" s="44">
        <v>0.67700000000000005</v>
      </c>
      <c r="D3337" s="44">
        <v>19941.21</v>
      </c>
      <c r="K3337" s="45">
        <v>0.70199999999999996</v>
      </c>
      <c r="L3337" s="52">
        <v>19257.75</v>
      </c>
      <c r="M3337" s="50" t="str">
        <f t="shared" si="51"/>
        <v>Abaixo do limite</v>
      </c>
    </row>
    <row r="3338" spans="3:13" x14ac:dyDescent="0.25">
      <c r="C3338" s="45">
        <v>0.68899999999999995</v>
      </c>
      <c r="D3338" s="45">
        <v>31661.360000000001</v>
      </c>
      <c r="K3338" s="45">
        <v>0.67800000000000005</v>
      </c>
      <c r="L3338" s="52">
        <v>19261.62</v>
      </c>
      <c r="M3338" s="50" t="str">
        <f t="shared" si="51"/>
        <v>Abaixo do limite</v>
      </c>
    </row>
    <row r="3339" spans="3:13" x14ac:dyDescent="0.25">
      <c r="C3339" s="44">
        <v>0.68500000000000005</v>
      </c>
      <c r="D3339" s="44">
        <v>14222.23</v>
      </c>
      <c r="K3339" s="44">
        <v>0.69199999999999995</v>
      </c>
      <c r="L3339" s="51">
        <v>19262.599999999999</v>
      </c>
      <c r="M3339" s="50" t="str">
        <f t="shared" si="51"/>
        <v>Abaixo do limite</v>
      </c>
    </row>
    <row r="3340" spans="3:13" x14ac:dyDescent="0.25">
      <c r="C3340" s="45">
        <v>0.70199999999999996</v>
      </c>
      <c r="D3340" s="45">
        <v>19390.38</v>
      </c>
      <c r="K3340" s="45">
        <v>0.72099999999999997</v>
      </c>
      <c r="L3340" s="52">
        <v>19264.28</v>
      </c>
      <c r="M3340" s="50" t="str">
        <f t="shared" si="51"/>
        <v>Abaixo do limite</v>
      </c>
    </row>
    <row r="3341" spans="3:13" x14ac:dyDescent="0.25">
      <c r="C3341" s="44">
        <v>0.745</v>
      </c>
      <c r="D3341" s="44">
        <v>21841.599999999999</v>
      </c>
      <c r="K3341" s="44">
        <v>0.69299999999999995</v>
      </c>
      <c r="L3341" s="51">
        <v>19286.8</v>
      </c>
      <c r="M3341" s="50" t="str">
        <f t="shared" si="51"/>
        <v>Abaixo do limite</v>
      </c>
    </row>
    <row r="3342" spans="3:13" x14ac:dyDescent="0.25">
      <c r="C3342" s="45">
        <v>0.77500000000000002</v>
      </c>
      <c r="D3342" s="45">
        <v>26180.85</v>
      </c>
      <c r="K3342" s="44">
        <v>0.69299999999999995</v>
      </c>
      <c r="L3342" s="51">
        <v>19296.27</v>
      </c>
      <c r="M3342" s="50" t="str">
        <f t="shared" si="51"/>
        <v>Abaixo do limite</v>
      </c>
    </row>
    <row r="3343" spans="3:13" x14ac:dyDescent="0.25">
      <c r="C3343" s="44">
        <v>0.61299999999999999</v>
      </c>
      <c r="D3343" s="44">
        <v>8565.33</v>
      </c>
      <c r="K3343" s="45">
        <v>0.72299999999999998</v>
      </c>
      <c r="L3343" s="52">
        <v>19309.05</v>
      </c>
      <c r="M3343" s="50" t="str">
        <f t="shared" si="51"/>
        <v>Abaixo do limite</v>
      </c>
    </row>
    <row r="3344" spans="3:13" x14ac:dyDescent="0.25">
      <c r="C3344" s="45">
        <v>0.58599999999999997</v>
      </c>
      <c r="D3344" s="45">
        <v>8490.7900000000009</v>
      </c>
      <c r="K3344" s="44">
        <v>0.73699999999999999</v>
      </c>
      <c r="L3344" s="51">
        <v>19311.66</v>
      </c>
      <c r="M3344" s="50" t="str">
        <f t="shared" si="51"/>
        <v>Abaixo do limite</v>
      </c>
    </row>
    <row r="3345" spans="3:13" x14ac:dyDescent="0.25">
      <c r="C3345" s="44">
        <v>0.59799999999999998</v>
      </c>
      <c r="D3345" s="44">
        <v>6941.83</v>
      </c>
      <c r="K3345" s="44">
        <v>0.69599999999999995</v>
      </c>
      <c r="L3345" s="51">
        <v>19314.560000000001</v>
      </c>
      <c r="M3345" s="50" t="str">
        <f t="shared" si="51"/>
        <v>Abaixo do limite</v>
      </c>
    </row>
    <row r="3346" spans="3:13" x14ac:dyDescent="0.25">
      <c r="C3346" s="45">
        <v>0.70099999999999996</v>
      </c>
      <c r="D3346" s="45">
        <v>17638.77</v>
      </c>
      <c r="K3346" s="45">
        <v>0.70499999999999996</v>
      </c>
      <c r="L3346" s="52">
        <v>19318.23</v>
      </c>
      <c r="M3346" s="50" t="str">
        <f t="shared" si="51"/>
        <v>Abaixo do limite</v>
      </c>
    </row>
    <row r="3347" spans="3:13" x14ac:dyDescent="0.25">
      <c r="C3347" s="44">
        <v>0.57799999999999996</v>
      </c>
      <c r="D3347" s="44">
        <v>7352.96</v>
      </c>
      <c r="K3347" s="45">
        <v>0.67500000000000004</v>
      </c>
      <c r="L3347" s="52">
        <v>19323.28</v>
      </c>
      <c r="M3347" s="50" t="str">
        <f t="shared" si="51"/>
        <v>Abaixo do limite</v>
      </c>
    </row>
    <row r="3348" spans="3:13" x14ac:dyDescent="0.25">
      <c r="C3348" s="45">
        <v>0.73799999999999999</v>
      </c>
      <c r="D3348" s="45">
        <v>22775.25</v>
      </c>
      <c r="K3348" s="45">
        <v>0.69299999999999995</v>
      </c>
      <c r="L3348" s="52">
        <v>19328.240000000002</v>
      </c>
      <c r="M3348" s="50" t="str">
        <f t="shared" si="51"/>
        <v>Abaixo do limite</v>
      </c>
    </row>
    <row r="3349" spans="3:13" x14ac:dyDescent="0.25">
      <c r="C3349" s="44">
        <v>0.54600000000000004</v>
      </c>
      <c r="D3349" s="44">
        <v>5764.28</v>
      </c>
      <c r="K3349" s="44">
        <v>0.67100000000000004</v>
      </c>
      <c r="L3349" s="51">
        <v>19328.36</v>
      </c>
      <c r="M3349" s="50" t="str">
        <f t="shared" si="51"/>
        <v>Abaixo do limite</v>
      </c>
    </row>
    <row r="3350" spans="3:13" x14ac:dyDescent="0.25">
      <c r="C3350" s="45">
        <v>0.57399999999999995</v>
      </c>
      <c r="D3350" s="45">
        <v>7553.71</v>
      </c>
      <c r="K3350" s="44">
        <v>0.71</v>
      </c>
      <c r="L3350" s="51">
        <v>19333.63</v>
      </c>
      <c r="M3350" s="50" t="str">
        <f t="shared" si="51"/>
        <v>Abaixo do limite</v>
      </c>
    </row>
    <row r="3351" spans="3:13" x14ac:dyDescent="0.25">
      <c r="C3351" s="44">
        <v>0.63900000000000001</v>
      </c>
      <c r="D3351" s="44">
        <v>15207.34</v>
      </c>
      <c r="K3351" s="45">
        <v>0.67200000000000004</v>
      </c>
      <c r="L3351" s="52">
        <v>19338.22</v>
      </c>
      <c r="M3351" s="50" t="str">
        <f t="shared" si="51"/>
        <v>Abaixo do limite</v>
      </c>
    </row>
    <row r="3352" spans="3:13" x14ac:dyDescent="0.25">
      <c r="C3352" s="45">
        <v>0.57799999999999996</v>
      </c>
      <c r="D3352" s="45">
        <v>12134.14</v>
      </c>
      <c r="K3352" s="45">
        <v>0.64</v>
      </c>
      <c r="L3352" s="52">
        <v>19339.16</v>
      </c>
      <c r="M3352" s="50" t="str">
        <f t="shared" si="51"/>
        <v>Abaixo do limite</v>
      </c>
    </row>
    <row r="3353" spans="3:13" x14ac:dyDescent="0.25">
      <c r="C3353" s="44">
        <v>0.66300000000000003</v>
      </c>
      <c r="D3353" s="44">
        <v>11609.55</v>
      </c>
      <c r="K3353" s="45">
        <v>0.68799999999999994</v>
      </c>
      <c r="L3353" s="52">
        <v>19343.78</v>
      </c>
      <c r="M3353" s="50" t="str">
        <f t="shared" si="51"/>
        <v>Abaixo do limite</v>
      </c>
    </row>
    <row r="3354" spans="3:13" x14ac:dyDescent="0.25">
      <c r="C3354" s="45">
        <v>0.63100000000000001</v>
      </c>
      <c r="D3354" s="45">
        <v>10517.49</v>
      </c>
      <c r="K3354" s="44">
        <v>0.746</v>
      </c>
      <c r="L3354" s="51">
        <v>19354.599999999999</v>
      </c>
      <c r="M3354" s="50" t="str">
        <f t="shared" si="51"/>
        <v>Abaixo do limite</v>
      </c>
    </row>
    <row r="3355" spans="3:13" x14ac:dyDescent="0.25">
      <c r="C3355" s="44">
        <v>0.68600000000000005</v>
      </c>
      <c r="D3355" s="44">
        <v>17894.79</v>
      </c>
      <c r="K3355" s="44">
        <v>0.61599999999999999</v>
      </c>
      <c r="L3355" s="51">
        <v>19361.849999999999</v>
      </c>
      <c r="M3355" s="50" t="str">
        <f t="shared" si="51"/>
        <v>Abaixo do limite</v>
      </c>
    </row>
    <row r="3356" spans="3:13" x14ac:dyDescent="0.25">
      <c r="C3356" s="45">
        <v>0.66700000000000004</v>
      </c>
      <c r="D3356" s="45">
        <v>18464.939999999999</v>
      </c>
      <c r="K3356" s="45">
        <v>0.69699999999999995</v>
      </c>
      <c r="L3356" s="52">
        <v>19377.3</v>
      </c>
      <c r="M3356" s="50" t="str">
        <f t="shared" si="51"/>
        <v>Abaixo do limite</v>
      </c>
    </row>
    <row r="3357" spans="3:13" x14ac:dyDescent="0.25">
      <c r="C3357" s="44">
        <v>0.56599999999999995</v>
      </c>
      <c r="D3357" s="44">
        <v>7570.07</v>
      </c>
      <c r="K3357" s="44">
        <v>0.745</v>
      </c>
      <c r="L3357" s="51">
        <v>19388.740000000002</v>
      </c>
      <c r="M3357" s="50" t="str">
        <f t="shared" si="51"/>
        <v>Abaixo do limite</v>
      </c>
    </row>
    <row r="3358" spans="3:13" x14ac:dyDescent="0.25">
      <c r="C3358" s="45">
        <v>0.67300000000000004</v>
      </c>
      <c r="D3358" s="45">
        <v>12244.56</v>
      </c>
      <c r="K3358" s="45">
        <v>0.70199999999999996</v>
      </c>
      <c r="L3358" s="52">
        <v>19390.38</v>
      </c>
      <c r="M3358" s="50" t="str">
        <f t="shared" si="51"/>
        <v>Abaixo do limite</v>
      </c>
    </row>
    <row r="3359" spans="3:13" x14ac:dyDescent="0.25">
      <c r="C3359" s="44">
        <v>0.58799999999999997</v>
      </c>
      <c r="D3359" s="44">
        <v>10589.35</v>
      </c>
      <c r="K3359" s="44">
        <v>0.66500000000000004</v>
      </c>
      <c r="L3359" s="51">
        <v>19391.04</v>
      </c>
      <c r="M3359" s="50" t="str">
        <f t="shared" ref="M3359:M3422" si="52">IF(L3359&lt;$L$29,"Abaixo do limite","")</f>
        <v>Abaixo do limite</v>
      </c>
    </row>
    <row r="3360" spans="3:13" x14ac:dyDescent="0.25">
      <c r="C3360" s="45">
        <v>0.61699999999999999</v>
      </c>
      <c r="D3360" s="45">
        <v>12931.95</v>
      </c>
      <c r="K3360" s="45">
        <v>0.75800000000000001</v>
      </c>
      <c r="L3360" s="52">
        <v>19391.080000000002</v>
      </c>
      <c r="M3360" s="50" t="str">
        <f t="shared" si="52"/>
        <v>Abaixo do limite</v>
      </c>
    </row>
    <row r="3361" spans="3:13" x14ac:dyDescent="0.25">
      <c r="C3361" s="44">
        <v>0.84299999999999997</v>
      </c>
      <c r="D3361" s="44">
        <v>26388.400000000001</v>
      </c>
      <c r="K3361" s="44">
        <v>0.68500000000000005</v>
      </c>
      <c r="L3361" s="51">
        <v>19392.349999999999</v>
      </c>
      <c r="M3361" s="50" t="str">
        <f t="shared" si="52"/>
        <v>Abaixo do limite</v>
      </c>
    </row>
    <row r="3362" spans="3:13" x14ac:dyDescent="0.25">
      <c r="C3362" s="45">
        <v>0.71299999999999997</v>
      </c>
      <c r="D3362" s="45">
        <v>15282.37</v>
      </c>
      <c r="K3362" s="44">
        <v>0.65</v>
      </c>
      <c r="L3362" s="51">
        <v>19395.16</v>
      </c>
      <c r="M3362" s="50" t="str">
        <f t="shared" si="52"/>
        <v>Abaixo do limite</v>
      </c>
    </row>
    <row r="3363" spans="3:13" x14ac:dyDescent="0.25">
      <c r="C3363" s="44">
        <v>0.65500000000000003</v>
      </c>
      <c r="D3363" s="44">
        <v>14814.35</v>
      </c>
      <c r="K3363" s="45">
        <v>0.746</v>
      </c>
      <c r="L3363" s="52">
        <v>19396.97</v>
      </c>
      <c r="M3363" s="50" t="str">
        <f t="shared" si="52"/>
        <v>Abaixo do limite</v>
      </c>
    </row>
    <row r="3364" spans="3:13" x14ac:dyDescent="0.25">
      <c r="C3364" s="45">
        <v>0.63900000000000001</v>
      </c>
      <c r="D3364" s="45">
        <v>9251.77</v>
      </c>
      <c r="K3364" s="44">
        <v>0.69699999999999995</v>
      </c>
      <c r="L3364" s="51">
        <v>19401.11</v>
      </c>
      <c r="M3364" s="50" t="str">
        <f t="shared" si="52"/>
        <v>Abaixo do limite</v>
      </c>
    </row>
    <row r="3365" spans="3:13" x14ac:dyDescent="0.25">
      <c r="C3365" s="44">
        <v>0.71799999999999997</v>
      </c>
      <c r="D3365" s="44">
        <v>19846.11</v>
      </c>
      <c r="K3365" s="44">
        <v>0.65300000000000002</v>
      </c>
      <c r="L3365" s="51">
        <v>19405.78</v>
      </c>
      <c r="M3365" s="50" t="str">
        <f t="shared" si="52"/>
        <v>Abaixo do limite</v>
      </c>
    </row>
    <row r="3366" spans="3:13" x14ac:dyDescent="0.25">
      <c r="C3366" s="45">
        <v>0.622</v>
      </c>
      <c r="D3366" s="45">
        <v>14309.32</v>
      </c>
      <c r="K3366" s="45">
        <v>0.71299999999999997</v>
      </c>
      <c r="L3366" s="52">
        <v>19411.11</v>
      </c>
      <c r="M3366" s="50" t="str">
        <f t="shared" si="52"/>
        <v>Abaixo do limite</v>
      </c>
    </row>
    <row r="3367" spans="3:13" x14ac:dyDescent="0.25">
      <c r="C3367" s="44">
        <v>0.69599999999999995</v>
      </c>
      <c r="D3367" s="44">
        <v>15855.25</v>
      </c>
      <c r="K3367" s="44">
        <v>0.69699999999999995</v>
      </c>
      <c r="L3367" s="51">
        <v>19421.23</v>
      </c>
      <c r="M3367" s="50" t="str">
        <f t="shared" si="52"/>
        <v>Abaixo do limite</v>
      </c>
    </row>
    <row r="3368" spans="3:13" x14ac:dyDescent="0.25">
      <c r="C3368" s="45">
        <v>0.66900000000000004</v>
      </c>
      <c r="D3368" s="45">
        <v>9771.9500000000007</v>
      </c>
      <c r="K3368" s="45">
        <v>0.67400000000000004</v>
      </c>
      <c r="L3368" s="52">
        <v>19426.259999999998</v>
      </c>
      <c r="M3368" s="50" t="str">
        <f t="shared" si="52"/>
        <v>Abaixo do limite</v>
      </c>
    </row>
    <row r="3369" spans="3:13" x14ac:dyDescent="0.25">
      <c r="C3369" s="44">
        <v>0.76300000000000001</v>
      </c>
      <c r="D3369" s="44">
        <v>22091.03</v>
      </c>
      <c r="K3369" s="45">
        <v>0.64700000000000002</v>
      </c>
      <c r="L3369" s="52">
        <v>19427.509999999998</v>
      </c>
      <c r="M3369" s="50" t="str">
        <f t="shared" si="52"/>
        <v>Abaixo do limite</v>
      </c>
    </row>
    <row r="3370" spans="3:13" x14ac:dyDescent="0.25">
      <c r="C3370" s="45">
        <v>0.66900000000000004</v>
      </c>
      <c r="D3370" s="45">
        <v>12144.12</v>
      </c>
      <c r="K3370" s="44">
        <v>0.68</v>
      </c>
      <c r="L3370" s="51">
        <v>19432.650000000001</v>
      </c>
      <c r="M3370" s="50" t="str">
        <f t="shared" si="52"/>
        <v>Abaixo do limite</v>
      </c>
    </row>
    <row r="3371" spans="3:13" x14ac:dyDescent="0.25">
      <c r="C3371" s="44">
        <v>0.76500000000000001</v>
      </c>
      <c r="D3371" s="44">
        <v>22787.599999999999</v>
      </c>
      <c r="K3371" s="44">
        <v>0.746</v>
      </c>
      <c r="L3371" s="51">
        <v>19441.240000000002</v>
      </c>
      <c r="M3371" s="50" t="str">
        <f t="shared" si="52"/>
        <v>Abaixo do limite</v>
      </c>
    </row>
    <row r="3372" spans="3:13" x14ac:dyDescent="0.25">
      <c r="C3372" s="45">
        <v>0.66800000000000004</v>
      </c>
      <c r="D3372" s="45">
        <v>306138.63</v>
      </c>
      <c r="K3372" s="44">
        <v>0.68100000000000005</v>
      </c>
      <c r="L3372" s="51">
        <v>19464.150000000001</v>
      </c>
      <c r="M3372" s="50" t="str">
        <f t="shared" si="52"/>
        <v>Abaixo do limite</v>
      </c>
    </row>
    <row r="3373" spans="3:13" x14ac:dyDescent="0.25">
      <c r="C3373" s="44">
        <v>0.68700000000000006</v>
      </c>
      <c r="D3373" s="44">
        <v>182468</v>
      </c>
      <c r="K3373" s="45">
        <v>0.73099999999999998</v>
      </c>
      <c r="L3373" s="52">
        <v>19473.62</v>
      </c>
      <c r="M3373" s="50" t="str">
        <f t="shared" si="52"/>
        <v>Abaixo do limite</v>
      </c>
    </row>
    <row r="3374" spans="3:13" x14ac:dyDescent="0.25">
      <c r="C3374" s="45">
        <v>0.69499999999999995</v>
      </c>
      <c r="D3374" s="45">
        <v>148439.70000000001</v>
      </c>
      <c r="K3374" s="45">
        <v>0.69199999999999995</v>
      </c>
      <c r="L3374" s="52">
        <v>19491.3</v>
      </c>
      <c r="M3374" s="50" t="str">
        <f t="shared" si="52"/>
        <v>Abaixo do limite</v>
      </c>
    </row>
    <row r="3375" spans="3:13" x14ac:dyDescent="0.25">
      <c r="C3375" s="44">
        <v>0.51300000000000001</v>
      </c>
      <c r="D3375" s="44">
        <v>71759.710000000006</v>
      </c>
      <c r="K3375" s="44">
        <v>0.72</v>
      </c>
      <c r="L3375" s="51">
        <v>19494.98</v>
      </c>
      <c r="M3375" s="50" t="str">
        <f t="shared" si="52"/>
        <v>Abaixo do limite</v>
      </c>
    </row>
    <row r="3376" spans="3:13" x14ac:dyDescent="0.25">
      <c r="C3376" s="45">
        <v>0.70199999999999996</v>
      </c>
      <c r="D3376" s="45">
        <v>274572.12</v>
      </c>
      <c r="K3376" s="44">
        <v>0.68899999999999995</v>
      </c>
      <c r="L3376" s="51">
        <v>19503.650000000001</v>
      </c>
      <c r="M3376" s="50" t="str">
        <f t="shared" si="52"/>
        <v>Abaixo do limite</v>
      </c>
    </row>
    <row r="3377" spans="3:13" x14ac:dyDescent="0.25">
      <c r="C3377" s="44">
        <v>0.71699999999999997</v>
      </c>
      <c r="D3377" s="44">
        <v>184602.58</v>
      </c>
      <c r="K3377" s="44">
        <v>0.70699999999999996</v>
      </c>
      <c r="L3377" s="51">
        <v>19518.34</v>
      </c>
      <c r="M3377" s="50" t="str">
        <f t="shared" si="52"/>
        <v>Abaixo do limite</v>
      </c>
    </row>
    <row r="3378" spans="3:13" x14ac:dyDescent="0.25">
      <c r="C3378" s="45">
        <v>0.66500000000000004</v>
      </c>
      <c r="D3378" s="45">
        <v>143674.04</v>
      </c>
      <c r="K3378" s="45">
        <v>0.71499999999999997</v>
      </c>
      <c r="L3378" s="52">
        <v>19523.66</v>
      </c>
      <c r="M3378" s="50" t="str">
        <f t="shared" si="52"/>
        <v>Abaixo do limite</v>
      </c>
    </row>
    <row r="3379" spans="3:13" x14ac:dyDescent="0.25">
      <c r="C3379" s="44">
        <v>0.59099999999999997</v>
      </c>
      <c r="D3379" s="44">
        <v>24305.29</v>
      </c>
      <c r="K3379" s="45">
        <v>0.64200000000000002</v>
      </c>
      <c r="L3379" s="52">
        <v>19528.740000000002</v>
      </c>
      <c r="M3379" s="50" t="str">
        <f t="shared" si="52"/>
        <v>Abaixo do limite</v>
      </c>
    </row>
    <row r="3380" spans="3:13" x14ac:dyDescent="0.25">
      <c r="C3380" s="45">
        <v>0.56799999999999995</v>
      </c>
      <c r="D3380" s="45">
        <v>53223.86</v>
      </c>
      <c r="K3380" s="44">
        <v>0.73399999999999999</v>
      </c>
      <c r="L3380" s="51">
        <v>19556.62</v>
      </c>
      <c r="M3380" s="50" t="str">
        <f t="shared" si="52"/>
        <v>Abaixo do limite</v>
      </c>
    </row>
    <row r="3381" spans="3:13" x14ac:dyDescent="0.25">
      <c r="C3381" s="44">
        <v>0.75900000000000001</v>
      </c>
      <c r="D3381" s="44">
        <v>119080.12</v>
      </c>
      <c r="K3381" s="45">
        <v>0.78</v>
      </c>
      <c r="L3381" s="52">
        <v>19556.84</v>
      </c>
      <c r="M3381" s="50" t="str">
        <f t="shared" si="52"/>
        <v>Abaixo do limite</v>
      </c>
    </row>
    <row r="3382" spans="3:13" x14ac:dyDescent="0.25">
      <c r="C3382" s="45">
        <v>0.73799999999999999</v>
      </c>
      <c r="D3382" s="45">
        <v>167966.16</v>
      </c>
      <c r="K3382" s="44">
        <v>0.69</v>
      </c>
      <c r="L3382" s="51">
        <v>19561.72</v>
      </c>
      <c r="M3382" s="50" t="str">
        <f t="shared" si="52"/>
        <v>Abaixo do limite</v>
      </c>
    </row>
    <row r="3383" spans="3:13" x14ac:dyDescent="0.25">
      <c r="C3383" s="44">
        <v>0.71099999999999997</v>
      </c>
      <c r="D3383" s="44">
        <v>162877.51</v>
      </c>
      <c r="K3383" s="45">
        <v>0.77700000000000002</v>
      </c>
      <c r="L3383" s="52">
        <v>19583.71</v>
      </c>
      <c r="M3383" s="50" t="str">
        <f t="shared" si="52"/>
        <v>Abaixo do limite</v>
      </c>
    </row>
    <row r="3384" spans="3:13" x14ac:dyDescent="0.25">
      <c r="C3384" s="44">
        <v>0.6</v>
      </c>
      <c r="D3384" s="44">
        <v>25163.040000000001</v>
      </c>
      <c r="K3384" s="45">
        <v>0.69899999999999995</v>
      </c>
      <c r="L3384" s="52">
        <v>19591.84</v>
      </c>
      <c r="M3384" s="50" t="str">
        <f t="shared" si="52"/>
        <v>Abaixo do limite</v>
      </c>
    </row>
    <row r="3385" spans="3:13" x14ac:dyDescent="0.25">
      <c r="C3385" s="45">
        <v>0.73599999999999999</v>
      </c>
      <c r="D3385" s="45">
        <v>146456.19</v>
      </c>
      <c r="K3385" s="44">
        <v>0.68400000000000005</v>
      </c>
      <c r="L3385" s="51">
        <v>19594.990000000002</v>
      </c>
      <c r="M3385" s="50" t="str">
        <f t="shared" si="52"/>
        <v>Abaixo do limite</v>
      </c>
    </row>
    <row r="3386" spans="3:13" x14ac:dyDescent="0.25">
      <c r="C3386" s="44">
        <v>0.69099999999999995</v>
      </c>
      <c r="D3386" s="44">
        <v>134919.66</v>
      </c>
      <c r="K3386" s="45">
        <v>0.74099999999999999</v>
      </c>
      <c r="L3386" s="52">
        <v>19600.54</v>
      </c>
      <c r="M3386" s="50" t="str">
        <f t="shared" si="52"/>
        <v>Abaixo do limite</v>
      </c>
    </row>
    <row r="3387" spans="3:13" x14ac:dyDescent="0.25">
      <c r="C3387" s="45">
        <v>0.56999999999999995</v>
      </c>
      <c r="D3387" s="45">
        <v>13441.97</v>
      </c>
      <c r="K3387" s="45">
        <v>0.55400000000000005</v>
      </c>
      <c r="L3387" s="52">
        <v>19612.740000000002</v>
      </c>
      <c r="M3387" s="50" t="str">
        <f t="shared" si="52"/>
        <v>Abaixo do limite</v>
      </c>
    </row>
    <row r="3388" spans="3:13" x14ac:dyDescent="0.25">
      <c r="C3388" s="44">
        <v>0.70199999999999996</v>
      </c>
      <c r="D3388" s="44">
        <v>50954.47</v>
      </c>
      <c r="K3388" s="45">
        <v>0.69399999999999995</v>
      </c>
      <c r="L3388" s="52">
        <v>19621.14</v>
      </c>
      <c r="M3388" s="50" t="str">
        <f t="shared" si="52"/>
        <v>Abaixo do limite</v>
      </c>
    </row>
    <row r="3389" spans="3:13" x14ac:dyDescent="0.25">
      <c r="C3389" s="45">
        <v>0.67100000000000004</v>
      </c>
      <c r="D3389" s="45">
        <v>81567.199999999997</v>
      </c>
      <c r="K3389" s="45">
        <v>0.72</v>
      </c>
      <c r="L3389" s="52">
        <v>19622.88</v>
      </c>
      <c r="M3389" s="50" t="str">
        <f t="shared" si="52"/>
        <v>Abaixo do limite</v>
      </c>
    </row>
    <row r="3390" spans="3:13" x14ac:dyDescent="0.25">
      <c r="C3390" s="44">
        <v>0.53400000000000003</v>
      </c>
      <c r="D3390" s="44">
        <v>36881.550000000003</v>
      </c>
      <c r="K3390" s="45">
        <v>0.75</v>
      </c>
      <c r="L3390" s="52">
        <v>19626.61</v>
      </c>
      <c r="M3390" s="50" t="str">
        <f t="shared" si="52"/>
        <v>Abaixo do limite</v>
      </c>
    </row>
    <row r="3391" spans="3:13" x14ac:dyDescent="0.25">
      <c r="C3391" s="45">
        <v>0.55100000000000005</v>
      </c>
      <c r="D3391" s="45">
        <v>12194.26</v>
      </c>
      <c r="K3391" s="44">
        <v>0.66</v>
      </c>
      <c r="L3391" s="51">
        <v>19635.580000000002</v>
      </c>
      <c r="M3391" s="50" t="str">
        <f t="shared" si="52"/>
        <v>Abaixo do limite</v>
      </c>
    </row>
    <row r="3392" spans="3:13" x14ac:dyDescent="0.25">
      <c r="C3392" s="44">
        <v>0.70899999999999996</v>
      </c>
      <c r="D3392" s="44">
        <v>69673.86</v>
      </c>
      <c r="K3392" s="44">
        <v>0.67400000000000004</v>
      </c>
      <c r="L3392" s="51">
        <v>19640.77</v>
      </c>
      <c r="M3392" s="50" t="str">
        <f t="shared" si="52"/>
        <v>Abaixo do limite</v>
      </c>
    </row>
    <row r="3393" spans="3:13" x14ac:dyDescent="0.25">
      <c r="C3393" s="45">
        <v>0.64100000000000001</v>
      </c>
      <c r="D3393" s="45">
        <v>181845.18</v>
      </c>
      <c r="K3393" s="44">
        <v>0.66700000000000004</v>
      </c>
      <c r="L3393" s="51">
        <v>19645.03</v>
      </c>
      <c r="M3393" s="50" t="str">
        <f t="shared" si="52"/>
        <v>Abaixo do limite</v>
      </c>
    </row>
    <row r="3394" spans="3:13" x14ac:dyDescent="0.25">
      <c r="C3394" s="44">
        <v>0.70299999999999996</v>
      </c>
      <c r="D3394" s="44">
        <v>47670.71</v>
      </c>
      <c r="K3394" s="44">
        <v>0.66300000000000003</v>
      </c>
      <c r="L3394" s="51">
        <v>19679.009999999998</v>
      </c>
      <c r="M3394" s="50" t="str">
        <f t="shared" si="52"/>
        <v>Abaixo do limite</v>
      </c>
    </row>
    <row r="3395" spans="3:13" x14ac:dyDescent="0.25">
      <c r="C3395" s="45">
        <v>0.54300000000000004</v>
      </c>
      <c r="D3395" s="45">
        <v>70768.59</v>
      </c>
      <c r="K3395" s="45">
        <v>0.74299999999999999</v>
      </c>
      <c r="L3395" s="52">
        <v>19685.87</v>
      </c>
      <c r="M3395" s="50" t="str">
        <f t="shared" si="52"/>
        <v>Abaixo do limite</v>
      </c>
    </row>
    <row r="3396" spans="3:13" x14ac:dyDescent="0.25">
      <c r="C3396" s="44">
        <v>0.72799999999999998</v>
      </c>
      <c r="D3396" s="44">
        <v>51042.23</v>
      </c>
      <c r="K3396" s="45">
        <v>0.66200000000000003</v>
      </c>
      <c r="L3396" s="52">
        <v>19704.150000000001</v>
      </c>
      <c r="M3396" s="50" t="str">
        <f t="shared" si="52"/>
        <v>Abaixo do limite</v>
      </c>
    </row>
    <row r="3397" spans="3:13" x14ac:dyDescent="0.25">
      <c r="C3397" s="45">
        <v>0.57199999999999995</v>
      </c>
      <c r="D3397" s="45">
        <v>37817.199999999997</v>
      </c>
      <c r="K3397" s="45">
        <v>0.69399999999999995</v>
      </c>
      <c r="L3397" s="52">
        <v>19714.79</v>
      </c>
      <c r="M3397" s="50" t="str">
        <f t="shared" si="52"/>
        <v>Abaixo do limite</v>
      </c>
    </row>
    <row r="3398" spans="3:13" x14ac:dyDescent="0.25">
      <c r="C3398" s="44">
        <v>0.55800000000000005</v>
      </c>
      <c r="D3398" s="44">
        <v>36203.29</v>
      </c>
      <c r="K3398" s="45">
        <v>0.63</v>
      </c>
      <c r="L3398" s="52">
        <v>19724.63</v>
      </c>
      <c r="M3398" s="50" t="str">
        <f t="shared" si="52"/>
        <v>Abaixo do limite</v>
      </c>
    </row>
    <row r="3399" spans="3:13" x14ac:dyDescent="0.25">
      <c r="C3399" s="45">
        <v>0.60099999999999998</v>
      </c>
      <c r="D3399" s="45">
        <v>12524.23</v>
      </c>
      <c r="K3399" s="44">
        <v>0.71399999999999997</v>
      </c>
      <c r="L3399" s="51">
        <v>19748.080000000002</v>
      </c>
      <c r="M3399" s="50" t="str">
        <f t="shared" si="52"/>
        <v>Abaixo do limite</v>
      </c>
    </row>
    <row r="3400" spans="3:13" x14ac:dyDescent="0.25">
      <c r="C3400" s="44">
        <v>0.70499999999999996</v>
      </c>
      <c r="D3400" s="44">
        <v>72899.990000000005</v>
      </c>
      <c r="K3400" s="44">
        <v>0.70799999999999996</v>
      </c>
      <c r="L3400" s="51">
        <v>19753.599999999999</v>
      </c>
      <c r="M3400" s="50" t="str">
        <f t="shared" si="52"/>
        <v>Abaixo do limite</v>
      </c>
    </row>
    <row r="3401" spans="3:13" x14ac:dyDescent="0.25">
      <c r="C3401" s="45">
        <v>0.66300000000000003</v>
      </c>
      <c r="D3401" s="45">
        <v>52422.7</v>
      </c>
      <c r="K3401" s="44">
        <v>0.72299999999999998</v>
      </c>
      <c r="L3401" s="51">
        <v>19756.2</v>
      </c>
      <c r="M3401" s="50" t="str">
        <f t="shared" si="52"/>
        <v>Abaixo do limite</v>
      </c>
    </row>
    <row r="3402" spans="3:13" x14ac:dyDescent="0.25">
      <c r="C3402" s="44">
        <v>0.69399999999999995</v>
      </c>
      <c r="D3402" s="44">
        <v>47706.61</v>
      </c>
      <c r="K3402" s="45">
        <v>0.64</v>
      </c>
      <c r="L3402" s="52">
        <v>19757.560000000001</v>
      </c>
      <c r="M3402" s="50" t="str">
        <f t="shared" si="52"/>
        <v>Abaixo do limite</v>
      </c>
    </row>
    <row r="3403" spans="3:13" x14ac:dyDescent="0.25">
      <c r="C3403" s="45">
        <v>0.71</v>
      </c>
      <c r="D3403" s="45">
        <v>38820.769999999997</v>
      </c>
      <c r="K3403" s="44">
        <v>0.69199999999999995</v>
      </c>
      <c r="L3403" s="51">
        <v>19771.72</v>
      </c>
      <c r="M3403" s="50" t="str">
        <f t="shared" si="52"/>
        <v>Abaixo do limite</v>
      </c>
    </row>
    <row r="3404" spans="3:13" x14ac:dyDescent="0.25">
      <c r="C3404" s="44">
        <v>0.71199999999999997</v>
      </c>
      <c r="D3404" s="44">
        <v>55523.23</v>
      </c>
      <c r="K3404" s="44">
        <v>0.68600000000000005</v>
      </c>
      <c r="L3404" s="51">
        <v>19777.349999999999</v>
      </c>
      <c r="M3404" s="50" t="str">
        <f t="shared" si="52"/>
        <v>Abaixo do limite</v>
      </c>
    </row>
    <row r="3405" spans="3:13" x14ac:dyDescent="0.25">
      <c r="C3405" s="45">
        <v>0.70199999999999996</v>
      </c>
      <c r="D3405" s="45">
        <v>148316.37</v>
      </c>
      <c r="K3405" s="45">
        <v>0.65800000000000003</v>
      </c>
      <c r="L3405" s="52">
        <v>19788.97</v>
      </c>
      <c r="M3405" s="50" t="str">
        <f t="shared" si="52"/>
        <v>Abaixo do limite</v>
      </c>
    </row>
    <row r="3406" spans="3:13" x14ac:dyDescent="0.25">
      <c r="C3406" s="44">
        <v>0.58899999999999997</v>
      </c>
      <c r="D3406" s="44">
        <v>17227.18</v>
      </c>
      <c r="K3406" s="44">
        <v>0.69099999999999995</v>
      </c>
      <c r="L3406" s="51">
        <v>19791.29</v>
      </c>
      <c r="M3406" s="50" t="str">
        <f t="shared" si="52"/>
        <v>Abaixo do limite</v>
      </c>
    </row>
    <row r="3407" spans="3:13" x14ac:dyDescent="0.25">
      <c r="C3407" s="45">
        <v>0.66500000000000004</v>
      </c>
      <c r="D3407" s="45">
        <v>81964.789999999994</v>
      </c>
      <c r="K3407" s="45">
        <v>0.66100000000000003</v>
      </c>
      <c r="L3407" s="52">
        <v>19794.79</v>
      </c>
      <c r="M3407" s="50" t="str">
        <f t="shared" si="52"/>
        <v>Abaixo do limite</v>
      </c>
    </row>
    <row r="3408" spans="3:13" x14ac:dyDescent="0.25">
      <c r="C3408" s="44">
        <v>0.56499999999999995</v>
      </c>
      <c r="D3408" s="44">
        <v>14109.49</v>
      </c>
      <c r="K3408" s="45">
        <v>0.73399999999999999</v>
      </c>
      <c r="L3408" s="52">
        <v>19798.23</v>
      </c>
      <c r="M3408" s="50" t="str">
        <f t="shared" si="52"/>
        <v>Abaixo do limite</v>
      </c>
    </row>
    <row r="3409" spans="3:13" x14ac:dyDescent="0.25">
      <c r="C3409" s="45">
        <v>0.70299999999999996</v>
      </c>
      <c r="D3409" s="45">
        <v>55460.43</v>
      </c>
      <c r="K3409" s="44">
        <v>0.65400000000000003</v>
      </c>
      <c r="L3409" s="51">
        <v>19804.490000000002</v>
      </c>
      <c r="M3409" s="50" t="str">
        <f t="shared" si="52"/>
        <v>Abaixo do limite</v>
      </c>
    </row>
    <row r="3410" spans="3:13" x14ac:dyDescent="0.25">
      <c r="C3410" s="44">
        <v>0.63800000000000001</v>
      </c>
      <c r="D3410" s="44">
        <v>21201.95</v>
      </c>
      <c r="K3410" s="44">
        <v>0.628</v>
      </c>
      <c r="L3410" s="51">
        <v>19812.34</v>
      </c>
      <c r="M3410" s="50" t="str">
        <f t="shared" si="52"/>
        <v>Abaixo do limite</v>
      </c>
    </row>
    <row r="3411" spans="3:13" x14ac:dyDescent="0.25">
      <c r="C3411" s="45">
        <v>0.55500000000000005</v>
      </c>
      <c r="D3411" s="45">
        <v>14579.98</v>
      </c>
      <c r="K3411" s="44">
        <v>0.64100000000000001</v>
      </c>
      <c r="L3411" s="51">
        <v>19824.650000000001</v>
      </c>
      <c r="M3411" s="50" t="str">
        <f t="shared" si="52"/>
        <v>Abaixo do limite</v>
      </c>
    </row>
    <row r="3412" spans="3:13" x14ac:dyDescent="0.25">
      <c r="C3412" s="44">
        <v>0.57399999999999995</v>
      </c>
      <c r="D3412" s="44">
        <v>25343.66</v>
      </c>
      <c r="K3412" s="44">
        <v>0.626</v>
      </c>
      <c r="L3412" s="51">
        <v>19827.64</v>
      </c>
      <c r="M3412" s="50" t="str">
        <f t="shared" si="52"/>
        <v>Abaixo do limite</v>
      </c>
    </row>
    <row r="3413" spans="3:13" x14ac:dyDescent="0.25">
      <c r="C3413" s="45">
        <v>0.63900000000000001</v>
      </c>
      <c r="D3413" s="45">
        <v>69814.240000000005</v>
      </c>
      <c r="K3413" s="45">
        <v>0.73399999999999999</v>
      </c>
      <c r="L3413" s="52">
        <v>19827.75</v>
      </c>
      <c r="M3413" s="50" t="str">
        <f t="shared" si="52"/>
        <v>Abaixo do limite</v>
      </c>
    </row>
    <row r="3414" spans="3:13" x14ac:dyDescent="0.25">
      <c r="C3414" s="44">
        <v>0.52300000000000002</v>
      </c>
      <c r="D3414" s="44">
        <v>10321.25</v>
      </c>
      <c r="K3414" s="44">
        <v>0.65800000000000003</v>
      </c>
      <c r="L3414" s="51">
        <v>19832.61</v>
      </c>
      <c r="M3414" s="50" t="str">
        <f t="shared" si="52"/>
        <v>Abaixo do limite</v>
      </c>
    </row>
    <row r="3415" spans="3:13" x14ac:dyDescent="0.25">
      <c r="C3415" s="45">
        <v>0.67200000000000004</v>
      </c>
      <c r="D3415" s="45">
        <v>21070.38</v>
      </c>
      <c r="K3415" s="44">
        <v>0.69899999999999995</v>
      </c>
      <c r="L3415" s="51">
        <v>19832.89</v>
      </c>
      <c r="M3415" s="50" t="str">
        <f t="shared" si="52"/>
        <v>Abaixo do limite</v>
      </c>
    </row>
    <row r="3416" spans="3:13" x14ac:dyDescent="0.25">
      <c r="C3416" s="44">
        <v>0.59799999999999998</v>
      </c>
      <c r="D3416" s="44">
        <v>30175.15</v>
      </c>
      <c r="K3416" s="44">
        <v>0.71799999999999997</v>
      </c>
      <c r="L3416" s="51">
        <v>19846.11</v>
      </c>
      <c r="M3416" s="50" t="str">
        <f t="shared" si="52"/>
        <v>Abaixo do limite</v>
      </c>
    </row>
    <row r="3417" spans="3:13" x14ac:dyDescent="0.25">
      <c r="C3417" s="45">
        <v>0.67800000000000005</v>
      </c>
      <c r="D3417" s="45">
        <v>43501.79</v>
      </c>
      <c r="K3417" s="44">
        <v>0.69899999999999995</v>
      </c>
      <c r="L3417" s="51">
        <v>19855.900000000001</v>
      </c>
      <c r="M3417" s="50" t="str">
        <f t="shared" si="52"/>
        <v>Abaixo do limite</v>
      </c>
    </row>
    <row r="3418" spans="3:13" x14ac:dyDescent="0.25">
      <c r="C3418" s="44">
        <v>0.67200000000000004</v>
      </c>
      <c r="D3418" s="44">
        <v>49715.24</v>
      </c>
      <c r="K3418" s="45">
        <v>0.72199999999999998</v>
      </c>
      <c r="L3418" s="52">
        <v>19860.09</v>
      </c>
      <c r="M3418" s="50" t="str">
        <f t="shared" si="52"/>
        <v>Abaixo do limite</v>
      </c>
    </row>
    <row r="3419" spans="3:13" x14ac:dyDescent="0.25">
      <c r="C3419" s="45">
        <v>0.63900000000000001</v>
      </c>
      <c r="D3419" s="45">
        <v>80672.37</v>
      </c>
      <c r="K3419" s="44">
        <v>0.71499999999999997</v>
      </c>
      <c r="L3419" s="51">
        <v>19883.099999999999</v>
      </c>
      <c r="M3419" s="50" t="str">
        <f t="shared" si="52"/>
        <v>Abaixo do limite</v>
      </c>
    </row>
    <row r="3420" spans="3:13" x14ac:dyDescent="0.25">
      <c r="C3420" s="44">
        <v>0.53800000000000003</v>
      </c>
      <c r="D3420" s="44">
        <v>14530.78</v>
      </c>
      <c r="K3420" s="45">
        <v>0.69699999999999995</v>
      </c>
      <c r="L3420" s="52">
        <v>19885.330000000002</v>
      </c>
      <c r="M3420" s="50" t="str">
        <f t="shared" si="52"/>
        <v>Abaixo do limite</v>
      </c>
    </row>
    <row r="3421" spans="3:13" x14ac:dyDescent="0.25">
      <c r="C3421" s="45">
        <v>0.57799999999999996</v>
      </c>
      <c r="D3421" s="45">
        <v>28646.42</v>
      </c>
      <c r="K3421" s="45">
        <v>0.72499999999999998</v>
      </c>
      <c r="L3421" s="52">
        <v>19886</v>
      </c>
      <c r="M3421" s="50" t="str">
        <f t="shared" si="52"/>
        <v>Abaixo do limite</v>
      </c>
    </row>
    <row r="3422" spans="3:13" x14ac:dyDescent="0.25">
      <c r="C3422" s="44">
        <v>0.70699999999999996</v>
      </c>
      <c r="D3422" s="44">
        <v>68261.679999999993</v>
      </c>
      <c r="K3422" s="45">
        <v>0.70599999999999996</v>
      </c>
      <c r="L3422" s="52">
        <v>19893.060000000001</v>
      </c>
      <c r="M3422" s="50" t="str">
        <f t="shared" si="52"/>
        <v>Abaixo do limite</v>
      </c>
    </row>
    <row r="3423" spans="3:13" x14ac:dyDescent="0.25">
      <c r="C3423" s="45">
        <v>0.64600000000000002</v>
      </c>
      <c r="D3423" s="45">
        <v>42057.73</v>
      </c>
      <c r="K3423" s="44">
        <v>0.72699999999999998</v>
      </c>
      <c r="L3423" s="51">
        <v>19907.64</v>
      </c>
      <c r="M3423" s="50" t="str">
        <f t="shared" ref="M3423:M3486" si="53">IF(L3423&lt;$L$29,"Abaixo do limite","")</f>
        <v>Abaixo do limite</v>
      </c>
    </row>
    <row r="3424" spans="3:13" x14ac:dyDescent="0.25">
      <c r="C3424" s="44">
        <v>0.53800000000000003</v>
      </c>
      <c r="D3424" s="44">
        <v>14973.06</v>
      </c>
      <c r="K3424" s="44">
        <v>0.71799999999999997</v>
      </c>
      <c r="L3424" s="51">
        <v>19908.04</v>
      </c>
      <c r="M3424" s="50" t="str">
        <f t="shared" si="53"/>
        <v>Abaixo do limite</v>
      </c>
    </row>
    <row r="3425" spans="3:13" x14ac:dyDescent="0.25">
      <c r="C3425" s="45">
        <v>0.68799999999999994</v>
      </c>
      <c r="D3425" s="45">
        <v>36780.400000000001</v>
      </c>
      <c r="K3425" s="44">
        <v>0.68</v>
      </c>
      <c r="L3425" s="51">
        <v>19908.400000000001</v>
      </c>
      <c r="M3425" s="50" t="str">
        <f t="shared" si="53"/>
        <v>Abaixo do limite</v>
      </c>
    </row>
    <row r="3426" spans="3:13" x14ac:dyDescent="0.25">
      <c r="C3426" s="44">
        <v>0.63500000000000001</v>
      </c>
      <c r="D3426" s="44">
        <v>20928.36</v>
      </c>
      <c r="K3426" s="44">
        <v>0.68100000000000005</v>
      </c>
      <c r="L3426" s="51">
        <v>19929.080000000002</v>
      </c>
      <c r="M3426" s="50" t="str">
        <f t="shared" si="53"/>
        <v>Abaixo do limite</v>
      </c>
    </row>
    <row r="3427" spans="3:13" x14ac:dyDescent="0.25">
      <c r="C3427" s="45">
        <v>0.66800000000000004</v>
      </c>
      <c r="D3427" s="45">
        <v>38322.730000000003</v>
      </c>
      <c r="K3427" s="44">
        <v>0.72299999999999998</v>
      </c>
      <c r="L3427" s="51">
        <v>19935.32</v>
      </c>
      <c r="M3427" s="50" t="str">
        <f t="shared" si="53"/>
        <v>Abaixo do limite</v>
      </c>
    </row>
    <row r="3428" spans="3:13" x14ac:dyDescent="0.25">
      <c r="C3428" s="44">
        <v>0.628</v>
      </c>
      <c r="D3428" s="44">
        <v>19025.14</v>
      </c>
      <c r="K3428" s="44">
        <v>0.67700000000000005</v>
      </c>
      <c r="L3428" s="51">
        <v>19941.21</v>
      </c>
      <c r="M3428" s="50" t="str">
        <f t="shared" si="53"/>
        <v>Abaixo do limite</v>
      </c>
    </row>
    <row r="3429" spans="3:13" x14ac:dyDescent="0.25">
      <c r="C3429" s="45">
        <v>0.58699999999999997</v>
      </c>
      <c r="D3429" s="45">
        <v>18474.189999999999</v>
      </c>
      <c r="K3429" s="45">
        <v>0.69199999999999995</v>
      </c>
      <c r="L3429" s="52">
        <v>19968.68</v>
      </c>
      <c r="M3429" s="50" t="str">
        <f t="shared" si="53"/>
        <v>Abaixo do limite</v>
      </c>
    </row>
    <row r="3430" spans="3:13" x14ac:dyDescent="0.25">
      <c r="C3430" s="44">
        <v>0.61399999999999999</v>
      </c>
      <c r="D3430" s="44">
        <v>13573.99</v>
      </c>
      <c r="K3430" s="45">
        <v>0.68899999999999995</v>
      </c>
      <c r="L3430" s="52">
        <v>19974.62</v>
      </c>
      <c r="M3430" s="50" t="str">
        <f t="shared" si="53"/>
        <v>Abaixo do limite</v>
      </c>
    </row>
    <row r="3431" spans="3:13" x14ac:dyDescent="0.25">
      <c r="C3431" s="45">
        <v>0.54100000000000004</v>
      </c>
      <c r="D3431" s="45">
        <v>8882.5499999999993</v>
      </c>
      <c r="K3431" s="45">
        <v>0.74299999999999999</v>
      </c>
      <c r="L3431" s="52">
        <v>19976.48</v>
      </c>
      <c r="M3431" s="50" t="str">
        <f t="shared" si="53"/>
        <v>Abaixo do limite</v>
      </c>
    </row>
    <row r="3432" spans="3:13" x14ac:dyDescent="0.25">
      <c r="C3432" s="44">
        <v>0.66500000000000004</v>
      </c>
      <c r="D3432" s="44">
        <v>42323.8</v>
      </c>
      <c r="K3432" s="44">
        <v>0.69799999999999995</v>
      </c>
      <c r="L3432" s="51">
        <v>19978.34</v>
      </c>
      <c r="M3432" s="50" t="str">
        <f t="shared" si="53"/>
        <v>Abaixo do limite</v>
      </c>
    </row>
    <row r="3433" spans="3:13" x14ac:dyDescent="0.25">
      <c r="C3433" s="45">
        <v>0.61399999999999999</v>
      </c>
      <c r="D3433" s="45">
        <v>22369.86</v>
      </c>
      <c r="K3433" s="45">
        <v>0.67700000000000005</v>
      </c>
      <c r="L3433" s="52">
        <v>19986.59</v>
      </c>
      <c r="M3433" s="50" t="str">
        <f t="shared" si="53"/>
        <v>Abaixo do limite</v>
      </c>
    </row>
    <row r="3434" spans="3:13" x14ac:dyDescent="0.25">
      <c r="C3434" s="44">
        <v>0.68700000000000006</v>
      </c>
      <c r="D3434" s="44">
        <v>47786.48</v>
      </c>
      <c r="K3434" s="45">
        <v>0.72199999999999998</v>
      </c>
      <c r="L3434" s="52">
        <v>19990.11</v>
      </c>
      <c r="M3434" s="50" t="str">
        <f t="shared" si="53"/>
        <v>Abaixo do limite</v>
      </c>
    </row>
    <row r="3435" spans="3:13" x14ac:dyDescent="0.25">
      <c r="C3435" s="45">
        <v>0.65100000000000002</v>
      </c>
      <c r="D3435" s="45">
        <v>16944.68</v>
      </c>
      <c r="K3435" s="45">
        <v>0.66100000000000003</v>
      </c>
      <c r="L3435" s="52">
        <v>19995.669999999998</v>
      </c>
      <c r="M3435" s="50" t="str">
        <f t="shared" si="53"/>
        <v>Abaixo do limite</v>
      </c>
    </row>
    <row r="3436" spans="3:13" x14ac:dyDescent="0.25">
      <c r="C3436" s="44">
        <v>0.66500000000000004</v>
      </c>
      <c r="D3436" s="44">
        <v>48746.71</v>
      </c>
      <c r="K3436" s="44">
        <v>0.65500000000000003</v>
      </c>
      <c r="L3436" s="51">
        <v>20007.759999999998</v>
      </c>
      <c r="M3436" s="50" t="str">
        <f t="shared" si="53"/>
        <v>Abaixo do limite</v>
      </c>
    </row>
    <row r="3437" spans="3:13" x14ac:dyDescent="0.25">
      <c r="C3437" s="45">
        <v>0.60599999999999998</v>
      </c>
      <c r="D3437" s="45">
        <v>11187.56</v>
      </c>
      <c r="K3437" s="45">
        <v>0.50800000000000001</v>
      </c>
      <c r="L3437" s="52">
        <v>20018.72</v>
      </c>
      <c r="M3437" s="50" t="str">
        <f t="shared" si="53"/>
        <v>Abaixo do limite</v>
      </c>
    </row>
    <row r="3438" spans="3:13" x14ac:dyDescent="0.25">
      <c r="C3438" s="44">
        <v>0.71599999999999997</v>
      </c>
      <c r="D3438" s="44">
        <v>63280.38</v>
      </c>
      <c r="K3438" s="44">
        <v>0.746</v>
      </c>
      <c r="L3438" s="51">
        <v>20025.400000000001</v>
      </c>
      <c r="M3438" s="50" t="str">
        <f t="shared" si="53"/>
        <v>Abaixo do limite</v>
      </c>
    </row>
    <row r="3439" spans="3:13" x14ac:dyDescent="0.25">
      <c r="C3439" s="45">
        <v>0.70499999999999996</v>
      </c>
      <c r="D3439" s="45">
        <v>27420.61</v>
      </c>
      <c r="K3439" s="45">
        <v>0.72699999999999998</v>
      </c>
      <c r="L3439" s="52">
        <v>20033.57</v>
      </c>
      <c r="M3439" s="50" t="str">
        <f t="shared" si="53"/>
        <v>Abaixo do limite</v>
      </c>
    </row>
    <row r="3440" spans="3:13" x14ac:dyDescent="0.25">
      <c r="C3440" s="44">
        <v>0.53700000000000003</v>
      </c>
      <c r="D3440" s="44">
        <v>7530.74</v>
      </c>
      <c r="K3440" s="45">
        <v>0.67900000000000005</v>
      </c>
      <c r="L3440" s="52">
        <v>20033.669999999998</v>
      </c>
      <c r="M3440" s="50" t="str">
        <f t="shared" si="53"/>
        <v>Abaixo do limite</v>
      </c>
    </row>
    <row r="3441" spans="3:13" x14ac:dyDescent="0.25">
      <c r="C3441" s="45">
        <v>0.621</v>
      </c>
      <c r="D3441" s="45">
        <v>9236.18</v>
      </c>
      <c r="K3441" s="44">
        <v>0.72</v>
      </c>
      <c r="L3441" s="51">
        <v>20044.5</v>
      </c>
      <c r="M3441" s="50" t="str">
        <f t="shared" si="53"/>
        <v>Abaixo do limite</v>
      </c>
    </row>
    <row r="3442" spans="3:13" x14ac:dyDescent="0.25">
      <c r="C3442" s="44">
        <v>0.746</v>
      </c>
      <c r="D3442" s="44">
        <v>36089.39</v>
      </c>
      <c r="K3442" s="45">
        <v>0.66200000000000003</v>
      </c>
      <c r="L3442" s="52">
        <v>20054.419999999998</v>
      </c>
      <c r="M3442" s="50" t="str">
        <f t="shared" si="53"/>
        <v>Abaixo do limite</v>
      </c>
    </row>
    <row r="3443" spans="3:13" x14ac:dyDescent="0.25">
      <c r="C3443" s="45">
        <v>0.57399999999999995</v>
      </c>
      <c r="D3443" s="45">
        <v>15517.36</v>
      </c>
      <c r="K3443" s="45">
        <v>0.65200000000000002</v>
      </c>
      <c r="L3443" s="52">
        <v>20062.349999999999</v>
      </c>
      <c r="M3443" s="50" t="str">
        <f t="shared" si="53"/>
        <v>Abaixo do limite</v>
      </c>
    </row>
    <row r="3444" spans="3:13" x14ac:dyDescent="0.25">
      <c r="C3444" s="44">
        <v>0.74099999999999999</v>
      </c>
      <c r="D3444" s="44">
        <v>49685.15</v>
      </c>
      <c r="K3444" s="44">
        <v>0.751</v>
      </c>
      <c r="L3444" s="51">
        <v>20065.87</v>
      </c>
      <c r="M3444" s="50" t="str">
        <f t="shared" si="53"/>
        <v>Abaixo do limite</v>
      </c>
    </row>
    <row r="3445" spans="3:13" x14ac:dyDescent="0.25">
      <c r="C3445" s="45">
        <v>0.72499999999999998</v>
      </c>
      <c r="D3445" s="45">
        <v>20777.27</v>
      </c>
      <c r="K3445" s="45">
        <v>0.67200000000000004</v>
      </c>
      <c r="L3445" s="52">
        <v>20066.03</v>
      </c>
      <c r="M3445" s="50" t="str">
        <f t="shared" si="53"/>
        <v>Abaixo do limite</v>
      </c>
    </row>
    <row r="3446" spans="3:13" x14ac:dyDescent="0.25">
      <c r="C3446" s="44">
        <v>0.51800000000000002</v>
      </c>
      <c r="D3446" s="44">
        <v>15495.83</v>
      </c>
      <c r="K3446" s="45">
        <v>0.69299999999999995</v>
      </c>
      <c r="L3446" s="52">
        <v>20068.919999999998</v>
      </c>
      <c r="M3446" s="50" t="str">
        <f t="shared" si="53"/>
        <v>Abaixo do limite</v>
      </c>
    </row>
    <row r="3447" spans="3:13" x14ac:dyDescent="0.25">
      <c r="C3447" s="45">
        <v>0.57299999999999995</v>
      </c>
      <c r="D3447" s="45">
        <v>16407.86</v>
      </c>
      <c r="K3447" s="45">
        <v>0.65200000000000002</v>
      </c>
      <c r="L3447" s="52">
        <v>20094.07</v>
      </c>
      <c r="M3447" s="50" t="str">
        <f t="shared" si="53"/>
        <v>Abaixo do limite</v>
      </c>
    </row>
    <row r="3448" spans="3:13" x14ac:dyDescent="0.25">
      <c r="C3448" s="44">
        <v>0.57099999999999995</v>
      </c>
      <c r="D3448" s="44">
        <v>9826.77</v>
      </c>
      <c r="K3448" s="44">
        <v>0.65300000000000002</v>
      </c>
      <c r="L3448" s="51">
        <v>20095.740000000002</v>
      </c>
      <c r="M3448" s="50" t="str">
        <f t="shared" si="53"/>
        <v>Abaixo do limite</v>
      </c>
    </row>
    <row r="3449" spans="3:13" x14ac:dyDescent="0.25">
      <c r="C3449" s="45">
        <v>0.64500000000000002</v>
      </c>
      <c r="D3449" s="45">
        <v>46225.42</v>
      </c>
      <c r="K3449" s="44">
        <v>0.74399999999999999</v>
      </c>
      <c r="L3449" s="51">
        <v>20105.8</v>
      </c>
      <c r="M3449" s="50" t="str">
        <f t="shared" si="53"/>
        <v>Abaixo do limite</v>
      </c>
    </row>
    <row r="3450" spans="3:13" x14ac:dyDescent="0.25">
      <c r="C3450" s="44">
        <v>0.69899999999999995</v>
      </c>
      <c r="D3450" s="44">
        <v>41634.65</v>
      </c>
      <c r="K3450" s="45">
        <v>0.69799999999999995</v>
      </c>
      <c r="L3450" s="52">
        <v>20113.240000000002</v>
      </c>
      <c r="M3450" s="50" t="str">
        <f t="shared" si="53"/>
        <v>Abaixo do limite</v>
      </c>
    </row>
    <row r="3451" spans="3:13" x14ac:dyDescent="0.25">
      <c r="C3451" s="45">
        <v>0.71599999999999997</v>
      </c>
      <c r="D3451" s="45">
        <v>50990.53</v>
      </c>
      <c r="K3451" s="44">
        <v>0.68100000000000005</v>
      </c>
      <c r="L3451" s="51">
        <v>20118.47</v>
      </c>
      <c r="M3451" s="50" t="str">
        <f t="shared" si="53"/>
        <v>Abaixo do limite</v>
      </c>
    </row>
    <row r="3452" spans="3:13" x14ac:dyDescent="0.25">
      <c r="C3452" s="44">
        <v>0.65900000000000003</v>
      </c>
      <c r="D3452" s="44">
        <v>32354.84</v>
      </c>
      <c r="K3452" s="45">
        <v>0.71099999999999997</v>
      </c>
      <c r="L3452" s="52">
        <v>20122.060000000001</v>
      </c>
      <c r="M3452" s="50" t="str">
        <f t="shared" si="53"/>
        <v>Abaixo do limite</v>
      </c>
    </row>
    <row r="3453" spans="3:13" x14ac:dyDescent="0.25">
      <c r="C3453" s="45">
        <v>0.63300000000000001</v>
      </c>
      <c r="D3453" s="45">
        <v>16158.28</v>
      </c>
      <c r="K3453" s="45">
        <v>0.67400000000000004</v>
      </c>
      <c r="L3453" s="52">
        <v>20143.55</v>
      </c>
      <c r="M3453" s="50" t="str">
        <f t="shared" si="53"/>
        <v>Abaixo do limite</v>
      </c>
    </row>
    <row r="3454" spans="3:13" x14ac:dyDescent="0.25">
      <c r="C3454" s="44">
        <v>0.72199999999999998</v>
      </c>
      <c r="D3454" s="44">
        <v>63109.02</v>
      </c>
      <c r="K3454" s="44">
        <v>0.73899999999999999</v>
      </c>
      <c r="L3454" s="51">
        <v>20143.89</v>
      </c>
      <c r="M3454" s="50" t="str">
        <f t="shared" si="53"/>
        <v>Abaixo do limite</v>
      </c>
    </row>
    <row r="3455" spans="3:13" x14ac:dyDescent="0.25">
      <c r="C3455" s="45">
        <v>0.53700000000000003</v>
      </c>
      <c r="D3455" s="45">
        <v>21051.99</v>
      </c>
      <c r="K3455" s="44">
        <v>0.68799999999999994</v>
      </c>
      <c r="L3455" s="51">
        <v>20145.48</v>
      </c>
      <c r="M3455" s="50" t="str">
        <f t="shared" si="53"/>
        <v>Abaixo do limite</v>
      </c>
    </row>
    <row r="3456" spans="3:13" x14ac:dyDescent="0.25">
      <c r="C3456" s="44">
        <v>0.57699999999999996</v>
      </c>
      <c r="D3456" s="44">
        <v>26873.15</v>
      </c>
      <c r="K3456" s="45">
        <v>0.72899999999999998</v>
      </c>
      <c r="L3456" s="52">
        <v>20151.13</v>
      </c>
      <c r="M3456" s="50" t="str">
        <f t="shared" si="53"/>
        <v>Abaixo do limite</v>
      </c>
    </row>
    <row r="3457" spans="3:13" x14ac:dyDescent="0.25">
      <c r="C3457" s="45">
        <v>0.53300000000000003</v>
      </c>
      <c r="D3457" s="45">
        <v>28446.28</v>
      </c>
      <c r="K3457" s="44">
        <v>0.63</v>
      </c>
      <c r="L3457" s="51">
        <v>20155.560000000001</v>
      </c>
      <c r="M3457" s="50" t="str">
        <f t="shared" si="53"/>
        <v>Abaixo do limite</v>
      </c>
    </row>
    <row r="3458" spans="3:13" x14ac:dyDescent="0.25">
      <c r="C3458" s="44">
        <v>0.54200000000000004</v>
      </c>
      <c r="D3458" s="44">
        <v>15242.76</v>
      </c>
      <c r="K3458" s="45">
        <v>0.68899999999999995</v>
      </c>
      <c r="L3458" s="52">
        <v>20165.919999999998</v>
      </c>
      <c r="M3458" s="50" t="str">
        <f t="shared" si="53"/>
        <v>Abaixo do limite</v>
      </c>
    </row>
    <row r="3459" spans="3:13" x14ac:dyDescent="0.25">
      <c r="C3459" s="45">
        <v>0.63300000000000001</v>
      </c>
      <c r="D3459" s="45">
        <v>20722.91</v>
      </c>
      <c r="K3459" s="44">
        <v>0.63200000000000001</v>
      </c>
      <c r="L3459" s="51">
        <v>20179.349999999999</v>
      </c>
      <c r="M3459" s="50" t="str">
        <f t="shared" si="53"/>
        <v>Abaixo do limite</v>
      </c>
    </row>
    <row r="3460" spans="3:13" x14ac:dyDescent="0.25">
      <c r="C3460" s="44">
        <v>0.67400000000000004</v>
      </c>
      <c r="D3460" s="44">
        <v>31776.01</v>
      </c>
      <c r="K3460" s="44">
        <v>0.72799999999999998</v>
      </c>
      <c r="L3460" s="51">
        <v>20179.36</v>
      </c>
      <c r="M3460" s="50" t="str">
        <f t="shared" si="53"/>
        <v>Abaixo do limite</v>
      </c>
    </row>
    <row r="3461" spans="3:13" x14ac:dyDescent="0.25">
      <c r="C3461" s="45">
        <v>0.64300000000000002</v>
      </c>
      <c r="D3461" s="45">
        <v>10918.37</v>
      </c>
      <c r="K3461" s="44">
        <v>0.69399999999999995</v>
      </c>
      <c r="L3461" s="51">
        <v>20188.169999999998</v>
      </c>
      <c r="M3461" s="50" t="str">
        <f t="shared" si="53"/>
        <v>Abaixo do limite</v>
      </c>
    </row>
    <row r="3462" spans="3:13" x14ac:dyDescent="0.25">
      <c r="C3462" s="44">
        <v>0.84799999999999998</v>
      </c>
      <c r="D3462" s="44">
        <v>50246.61</v>
      </c>
      <c r="K3462" s="44">
        <v>0.63400000000000001</v>
      </c>
      <c r="L3462" s="51">
        <v>20198.95</v>
      </c>
      <c r="M3462" s="50" t="str">
        <f t="shared" si="53"/>
        <v>Abaixo do limite</v>
      </c>
    </row>
    <row r="3463" spans="3:13" x14ac:dyDescent="0.25">
      <c r="C3463" s="45">
        <v>0.57799999999999996</v>
      </c>
      <c r="D3463" s="45">
        <v>12470.97</v>
      </c>
      <c r="K3463" s="45">
        <v>0.75</v>
      </c>
      <c r="L3463" s="52">
        <v>20201.240000000002</v>
      </c>
      <c r="M3463" s="50" t="str">
        <f t="shared" si="53"/>
        <v>Abaixo do limite</v>
      </c>
    </row>
    <row r="3464" spans="3:13" x14ac:dyDescent="0.25">
      <c r="C3464" s="44">
        <v>0.60299999999999998</v>
      </c>
      <c r="D3464" s="44">
        <v>16438.939999999999</v>
      </c>
      <c r="K3464" s="45">
        <v>0.76600000000000001</v>
      </c>
      <c r="L3464" s="52">
        <v>20203.53</v>
      </c>
      <c r="M3464" s="50" t="str">
        <f t="shared" si="53"/>
        <v>Abaixo do limite</v>
      </c>
    </row>
    <row r="3465" spans="3:13" x14ac:dyDescent="0.25">
      <c r="C3465" s="45">
        <v>0.71599999999999997</v>
      </c>
      <c r="D3465" s="45">
        <v>61808.27</v>
      </c>
      <c r="K3465" s="44">
        <v>0.73399999999999999</v>
      </c>
      <c r="L3465" s="51">
        <v>20207.05</v>
      </c>
      <c r="M3465" s="50" t="str">
        <f t="shared" si="53"/>
        <v>Abaixo do limite</v>
      </c>
    </row>
    <row r="3466" spans="3:13" x14ac:dyDescent="0.25">
      <c r="C3466" s="44">
        <v>0.60699999999999998</v>
      </c>
      <c r="D3466" s="44">
        <v>38287.29</v>
      </c>
      <c r="K3466" s="45">
        <v>0.71399999999999997</v>
      </c>
      <c r="L3466" s="52">
        <v>20207.310000000001</v>
      </c>
      <c r="M3466" s="50" t="str">
        <f t="shared" si="53"/>
        <v>Abaixo do limite</v>
      </c>
    </row>
    <row r="3467" spans="3:13" x14ac:dyDescent="0.25">
      <c r="C3467" s="45">
        <v>0.67100000000000004</v>
      </c>
      <c r="D3467" s="45">
        <v>22280.89</v>
      </c>
      <c r="K3467" s="44">
        <v>0.72099999999999997</v>
      </c>
      <c r="L3467" s="51">
        <v>20214.060000000001</v>
      </c>
      <c r="M3467" s="50" t="str">
        <f t="shared" si="53"/>
        <v>Abaixo do limite</v>
      </c>
    </row>
    <row r="3468" spans="3:13" x14ac:dyDescent="0.25">
      <c r="C3468" s="44">
        <v>0.55400000000000005</v>
      </c>
      <c r="D3468" s="44">
        <v>12057.66</v>
      </c>
      <c r="K3468" s="44">
        <v>0.74099999999999999</v>
      </c>
      <c r="L3468" s="51">
        <v>20221.63</v>
      </c>
      <c r="M3468" s="50" t="str">
        <f t="shared" si="53"/>
        <v>Abaixo do limite</v>
      </c>
    </row>
    <row r="3469" spans="3:13" x14ac:dyDescent="0.25">
      <c r="C3469" s="45">
        <v>0.72399999999999998</v>
      </c>
      <c r="D3469" s="45">
        <v>46240.7</v>
      </c>
      <c r="K3469" s="45">
        <v>0.72099999999999997</v>
      </c>
      <c r="L3469" s="52">
        <v>20238.34</v>
      </c>
      <c r="M3469" s="50" t="str">
        <f t="shared" si="53"/>
        <v>Abaixo do limite</v>
      </c>
    </row>
    <row r="3470" spans="3:13" x14ac:dyDescent="0.25">
      <c r="C3470" s="44">
        <v>0.66700000000000004</v>
      </c>
      <c r="D3470" s="44">
        <v>15398.06</v>
      </c>
      <c r="K3470" s="44">
        <v>0.69399999999999995</v>
      </c>
      <c r="L3470" s="51">
        <v>20239.78</v>
      </c>
      <c r="M3470" s="50" t="str">
        <f t="shared" si="53"/>
        <v>Abaixo do limite</v>
      </c>
    </row>
    <row r="3471" spans="3:13" x14ac:dyDescent="0.25">
      <c r="C3471" s="45">
        <v>0.67400000000000004</v>
      </c>
      <c r="D3471" s="45">
        <v>19426.259999999998</v>
      </c>
      <c r="K3471" s="44">
        <v>0.69899999999999995</v>
      </c>
      <c r="L3471" s="51">
        <v>20253.91</v>
      </c>
      <c r="M3471" s="50" t="str">
        <f t="shared" si="53"/>
        <v>Abaixo do limite</v>
      </c>
    </row>
    <row r="3472" spans="3:13" x14ac:dyDescent="0.25">
      <c r="C3472" s="45">
        <v>0.51600000000000001</v>
      </c>
      <c r="D3472" s="45">
        <v>8152.96</v>
      </c>
      <c r="K3472" s="44">
        <v>0.74</v>
      </c>
      <c r="L3472" s="51">
        <v>20256.689999999999</v>
      </c>
      <c r="M3472" s="50" t="str">
        <f t="shared" si="53"/>
        <v>Abaixo do limite</v>
      </c>
    </row>
    <row r="3473" spans="3:13" x14ac:dyDescent="0.25">
      <c r="C3473" s="44">
        <v>0.6</v>
      </c>
      <c r="D3473" s="44">
        <v>17131.560000000001</v>
      </c>
      <c r="K3473" s="45">
        <v>0.64700000000000002</v>
      </c>
      <c r="L3473" s="52">
        <v>20258.09</v>
      </c>
      <c r="M3473" s="50" t="str">
        <f t="shared" si="53"/>
        <v>Abaixo do limite</v>
      </c>
    </row>
    <row r="3474" spans="3:13" x14ac:dyDescent="0.25">
      <c r="C3474" s="45">
        <v>0.71599999999999997</v>
      </c>
      <c r="D3474" s="45">
        <v>30532.36</v>
      </c>
      <c r="K3474" s="44">
        <v>0.69899999999999995</v>
      </c>
      <c r="L3474" s="51">
        <v>20261.419999999998</v>
      </c>
      <c r="M3474" s="50" t="str">
        <f t="shared" si="53"/>
        <v>Abaixo do limite</v>
      </c>
    </row>
    <row r="3475" spans="3:13" x14ac:dyDescent="0.25">
      <c r="C3475" s="44">
        <v>0.69899999999999995</v>
      </c>
      <c r="D3475" s="44">
        <v>33881.910000000003</v>
      </c>
      <c r="K3475" s="45">
        <v>0.52700000000000002</v>
      </c>
      <c r="L3475" s="52">
        <v>20266.7</v>
      </c>
      <c r="M3475" s="50" t="str">
        <f t="shared" si="53"/>
        <v>Abaixo do limite</v>
      </c>
    </row>
    <row r="3476" spans="3:13" x14ac:dyDescent="0.25">
      <c r="C3476" s="45">
        <v>0.52600000000000002</v>
      </c>
      <c r="D3476" s="45">
        <v>62196.89</v>
      </c>
      <c r="K3476" s="45">
        <v>0.61199999999999999</v>
      </c>
      <c r="L3476" s="52">
        <v>20266.72</v>
      </c>
      <c r="M3476" s="50" t="str">
        <f t="shared" si="53"/>
        <v>Abaixo do limite</v>
      </c>
    </row>
    <row r="3477" spans="3:13" x14ac:dyDescent="0.25">
      <c r="C3477" s="44">
        <v>0.629</v>
      </c>
      <c r="D3477" s="44">
        <v>37431.129999999997</v>
      </c>
      <c r="K3477" s="44">
        <v>0.63300000000000001</v>
      </c>
      <c r="L3477" s="51">
        <v>20274.37</v>
      </c>
      <c r="M3477" s="50" t="str">
        <f t="shared" si="53"/>
        <v>Abaixo do limite</v>
      </c>
    </row>
    <row r="3478" spans="3:13" x14ac:dyDescent="0.25">
      <c r="C3478" s="45">
        <v>0.56799999999999995</v>
      </c>
      <c r="D3478" s="45">
        <v>6943.26</v>
      </c>
      <c r="K3478" s="44">
        <v>0.63</v>
      </c>
      <c r="L3478" s="51">
        <v>20275.59</v>
      </c>
      <c r="M3478" s="50" t="str">
        <f t="shared" si="53"/>
        <v>Abaixo do limite</v>
      </c>
    </row>
    <row r="3479" spans="3:13" x14ac:dyDescent="0.25">
      <c r="C3479" s="44">
        <v>0.53800000000000003</v>
      </c>
      <c r="D3479" s="44">
        <v>8923.76</v>
      </c>
      <c r="K3479" s="44">
        <v>0.66700000000000004</v>
      </c>
      <c r="L3479" s="51">
        <v>20282.38</v>
      </c>
      <c r="M3479" s="50" t="str">
        <f t="shared" si="53"/>
        <v>Abaixo do limite</v>
      </c>
    </row>
    <row r="3480" spans="3:13" x14ac:dyDescent="0.25">
      <c r="C3480" s="45">
        <v>0.66500000000000004</v>
      </c>
      <c r="D3480" s="45">
        <v>30603.08</v>
      </c>
      <c r="K3480" s="44">
        <v>0.74399999999999999</v>
      </c>
      <c r="L3480" s="51">
        <v>20285.439999999999</v>
      </c>
      <c r="M3480" s="50" t="str">
        <f t="shared" si="53"/>
        <v>Abaixo do limite</v>
      </c>
    </row>
    <row r="3481" spans="3:13" x14ac:dyDescent="0.25">
      <c r="C3481" s="44">
        <v>0.55900000000000005</v>
      </c>
      <c r="D3481" s="44">
        <v>7166.38</v>
      </c>
      <c r="K3481" s="45">
        <v>0.67600000000000005</v>
      </c>
      <c r="L3481" s="52">
        <v>20287.75</v>
      </c>
      <c r="M3481" s="50" t="str">
        <f t="shared" si="53"/>
        <v>Abaixo do limite</v>
      </c>
    </row>
    <row r="3482" spans="3:13" x14ac:dyDescent="0.25">
      <c r="C3482" s="45">
        <v>0.67800000000000005</v>
      </c>
      <c r="D3482" s="45">
        <v>22099.55</v>
      </c>
      <c r="K3482" s="45">
        <v>0.56799999999999995</v>
      </c>
      <c r="L3482" s="52">
        <v>20315.66</v>
      </c>
      <c r="M3482" s="50" t="str">
        <f t="shared" si="53"/>
        <v>Abaixo do limite</v>
      </c>
    </row>
    <row r="3483" spans="3:13" x14ac:dyDescent="0.25">
      <c r="C3483" s="44">
        <v>0.69299999999999995</v>
      </c>
      <c r="D3483" s="44">
        <v>71840.72</v>
      </c>
      <c r="K3483" s="44">
        <v>0.746</v>
      </c>
      <c r="L3483" s="51">
        <v>20315.79</v>
      </c>
      <c r="M3483" s="50" t="str">
        <f t="shared" si="53"/>
        <v>Abaixo do limite</v>
      </c>
    </row>
    <row r="3484" spans="3:13" x14ac:dyDescent="0.25">
      <c r="C3484" s="45">
        <v>0.70299999999999996</v>
      </c>
      <c r="D3484" s="45">
        <v>39387.120000000003</v>
      </c>
      <c r="K3484" s="45">
        <v>0.71799999999999997</v>
      </c>
      <c r="L3484" s="52">
        <v>20317.669999999998</v>
      </c>
      <c r="M3484" s="50" t="str">
        <f t="shared" si="53"/>
        <v>Abaixo do limite</v>
      </c>
    </row>
    <row r="3485" spans="3:13" x14ac:dyDescent="0.25">
      <c r="C3485" s="44">
        <v>0.72399999999999998</v>
      </c>
      <c r="D3485" s="44">
        <v>27492.67</v>
      </c>
      <c r="K3485" s="44">
        <v>0.77400000000000002</v>
      </c>
      <c r="L3485" s="51">
        <v>20318.63</v>
      </c>
      <c r="M3485" s="50" t="str">
        <f t="shared" si="53"/>
        <v>Abaixo do limite</v>
      </c>
    </row>
    <row r="3486" spans="3:13" x14ac:dyDescent="0.25">
      <c r="C3486" s="45">
        <v>0.68</v>
      </c>
      <c r="D3486" s="45">
        <v>51122.47</v>
      </c>
      <c r="K3486" s="44">
        <v>0.59799999999999998</v>
      </c>
      <c r="L3486" s="51">
        <v>20321.32</v>
      </c>
      <c r="M3486" s="50" t="str">
        <f t="shared" si="53"/>
        <v>Abaixo do limite</v>
      </c>
    </row>
    <row r="3487" spans="3:13" x14ac:dyDescent="0.25">
      <c r="C3487" s="44">
        <v>0.58099999999999996</v>
      </c>
      <c r="D3487" s="44">
        <v>7887.46</v>
      </c>
      <c r="K3487" s="45">
        <v>0.69099999999999995</v>
      </c>
      <c r="L3487" s="52">
        <v>20333.939999999999</v>
      </c>
      <c r="M3487" s="50" t="str">
        <f t="shared" ref="M3487:M3550" si="54">IF(L3487&lt;$L$29,"Abaixo do limite","")</f>
        <v>Abaixo do limite</v>
      </c>
    </row>
    <row r="3488" spans="3:13" x14ac:dyDescent="0.25">
      <c r="C3488" s="45">
        <v>0.53</v>
      </c>
      <c r="D3488" s="45">
        <v>15709.19</v>
      </c>
      <c r="K3488" s="44">
        <v>0.751</v>
      </c>
      <c r="L3488" s="51">
        <v>20350</v>
      </c>
      <c r="M3488" s="50" t="str">
        <f t="shared" si="54"/>
        <v>Abaixo do limite</v>
      </c>
    </row>
    <row r="3489" spans="3:13" x14ac:dyDescent="0.25">
      <c r="C3489" s="44">
        <v>0.73699999999999999</v>
      </c>
      <c r="D3489" s="44">
        <v>53292.86</v>
      </c>
      <c r="K3489" s="44">
        <v>0.64500000000000002</v>
      </c>
      <c r="L3489" s="51">
        <v>20369.11</v>
      </c>
      <c r="M3489" s="50" t="str">
        <f t="shared" si="54"/>
        <v>Abaixo do limite</v>
      </c>
    </row>
    <row r="3490" spans="3:13" x14ac:dyDescent="0.25">
      <c r="C3490" s="45">
        <v>0.75600000000000001</v>
      </c>
      <c r="D3490" s="45">
        <v>32353.49</v>
      </c>
      <c r="K3490" s="45">
        <v>0.66400000000000003</v>
      </c>
      <c r="L3490" s="52">
        <v>20371.89</v>
      </c>
      <c r="M3490" s="50" t="str">
        <f t="shared" si="54"/>
        <v>Abaixo do limite</v>
      </c>
    </row>
    <row r="3491" spans="3:13" x14ac:dyDescent="0.25">
      <c r="C3491" s="44">
        <v>0.61699999999999999</v>
      </c>
      <c r="D3491" s="44">
        <v>35787.040000000001</v>
      </c>
      <c r="K3491" s="45">
        <v>0.72499999999999998</v>
      </c>
      <c r="L3491" s="52">
        <v>20372.11</v>
      </c>
      <c r="M3491" s="50" t="str">
        <f t="shared" si="54"/>
        <v>Abaixo do limite</v>
      </c>
    </row>
    <row r="3492" spans="3:13" x14ac:dyDescent="0.25">
      <c r="C3492" s="45">
        <v>0.56599999999999995</v>
      </c>
      <c r="D3492" s="45">
        <v>11422.46</v>
      </c>
      <c r="K3492" s="44">
        <v>0.68200000000000005</v>
      </c>
      <c r="L3492" s="51">
        <v>20375.509999999998</v>
      </c>
      <c r="M3492" s="50" t="str">
        <f t="shared" si="54"/>
        <v>Abaixo do limite</v>
      </c>
    </row>
    <row r="3493" spans="3:13" x14ac:dyDescent="0.25">
      <c r="C3493" s="44">
        <v>0.70899999999999996</v>
      </c>
      <c r="D3493" s="44">
        <v>23317.35</v>
      </c>
      <c r="K3493" s="44">
        <v>0.7</v>
      </c>
      <c r="L3493" s="51">
        <v>20380.150000000001</v>
      </c>
      <c r="M3493" s="50" t="str">
        <f t="shared" si="54"/>
        <v>Abaixo do limite</v>
      </c>
    </row>
    <row r="3494" spans="3:13" x14ac:dyDescent="0.25">
      <c r="C3494" s="45">
        <v>0.56100000000000005</v>
      </c>
      <c r="D3494" s="45">
        <v>15843.05</v>
      </c>
      <c r="K3494" s="45">
        <v>0.71199999999999997</v>
      </c>
      <c r="L3494" s="52">
        <v>20391.86</v>
      </c>
      <c r="M3494" s="50" t="str">
        <f t="shared" si="54"/>
        <v>Abaixo do limite</v>
      </c>
    </row>
    <row r="3495" spans="3:13" x14ac:dyDescent="0.25">
      <c r="C3495" s="44">
        <v>0.66700000000000004</v>
      </c>
      <c r="D3495" s="44">
        <v>16295.05</v>
      </c>
      <c r="K3495" s="44">
        <v>0.71299999999999997</v>
      </c>
      <c r="L3495" s="51">
        <v>20392.27</v>
      </c>
      <c r="M3495" s="50" t="str">
        <f t="shared" si="54"/>
        <v>Abaixo do limite</v>
      </c>
    </row>
    <row r="3496" spans="3:13" x14ac:dyDescent="0.25">
      <c r="C3496" s="45">
        <v>0.51700000000000002</v>
      </c>
      <c r="D3496" s="45">
        <v>16911.2</v>
      </c>
      <c r="K3496" s="45">
        <v>0.67700000000000005</v>
      </c>
      <c r="L3496" s="52">
        <v>20394.47</v>
      </c>
      <c r="M3496" s="50" t="str">
        <f t="shared" si="54"/>
        <v>Abaixo do limite</v>
      </c>
    </row>
    <row r="3497" spans="3:13" x14ac:dyDescent="0.25">
      <c r="C3497" s="44">
        <v>0.66600000000000004</v>
      </c>
      <c r="D3497" s="44">
        <v>17191.189999999999</v>
      </c>
      <c r="K3497" s="45">
        <v>0.73299999999999998</v>
      </c>
      <c r="L3497" s="52">
        <v>20401.060000000001</v>
      </c>
      <c r="M3497" s="50" t="str">
        <f t="shared" si="54"/>
        <v>Abaixo do limite</v>
      </c>
    </row>
    <row r="3498" spans="3:13" x14ac:dyDescent="0.25">
      <c r="C3498" s="45">
        <v>0.67300000000000004</v>
      </c>
      <c r="D3498" s="45">
        <v>28896.03</v>
      </c>
      <c r="K3498" s="45">
        <v>0.751</v>
      </c>
      <c r="L3498" s="52">
        <v>20402.88</v>
      </c>
      <c r="M3498" s="50" t="str">
        <f t="shared" si="54"/>
        <v>Abaixo do limite</v>
      </c>
    </row>
    <row r="3499" spans="3:13" x14ac:dyDescent="0.25">
      <c r="C3499" s="44">
        <v>0.52300000000000002</v>
      </c>
      <c r="D3499" s="44">
        <v>17029.240000000002</v>
      </c>
      <c r="K3499" s="44">
        <v>0.65400000000000003</v>
      </c>
      <c r="L3499" s="51">
        <v>20412.34</v>
      </c>
      <c r="M3499" s="50" t="str">
        <f t="shared" si="54"/>
        <v>Abaixo do limite</v>
      </c>
    </row>
    <row r="3500" spans="3:13" x14ac:dyDescent="0.25">
      <c r="C3500" s="45">
        <v>0.77100000000000002</v>
      </c>
      <c r="D3500" s="45">
        <v>24936.83</v>
      </c>
      <c r="K3500" s="45">
        <v>0.65800000000000003</v>
      </c>
      <c r="L3500" s="52">
        <v>20412.48</v>
      </c>
      <c r="M3500" s="50" t="str">
        <f t="shared" si="54"/>
        <v>Abaixo do limite</v>
      </c>
    </row>
    <row r="3501" spans="3:13" x14ac:dyDescent="0.25">
      <c r="C3501" s="44">
        <v>0.55800000000000005</v>
      </c>
      <c r="D3501" s="44">
        <v>10659.92</v>
      </c>
      <c r="K3501" s="45">
        <v>0.63100000000000001</v>
      </c>
      <c r="L3501" s="52">
        <v>20415.349999999999</v>
      </c>
      <c r="M3501" s="50" t="str">
        <f t="shared" si="54"/>
        <v>Abaixo do limite</v>
      </c>
    </row>
    <row r="3502" spans="3:13" x14ac:dyDescent="0.25">
      <c r="C3502" s="45">
        <v>0.52800000000000002</v>
      </c>
      <c r="D3502" s="45">
        <v>17215.05</v>
      </c>
      <c r="K3502" s="45">
        <v>0.69299999999999995</v>
      </c>
      <c r="L3502" s="52">
        <v>20434.259999999998</v>
      </c>
      <c r="M3502" s="50" t="str">
        <f t="shared" si="54"/>
        <v>Abaixo do limite</v>
      </c>
    </row>
    <row r="3503" spans="3:13" x14ac:dyDescent="0.25">
      <c r="C3503" s="44">
        <v>0.66800000000000004</v>
      </c>
      <c r="D3503" s="44">
        <v>13269.46</v>
      </c>
      <c r="K3503" s="44">
        <v>0.72299999999999998</v>
      </c>
      <c r="L3503" s="51">
        <v>20436.21</v>
      </c>
      <c r="M3503" s="50" t="str">
        <f t="shared" si="54"/>
        <v>Abaixo do limite</v>
      </c>
    </row>
    <row r="3504" spans="3:13" x14ac:dyDescent="0.25">
      <c r="C3504" s="45">
        <v>0.66500000000000004</v>
      </c>
      <c r="D3504" s="45">
        <v>15903.65</v>
      </c>
      <c r="K3504" s="44">
        <v>0.67700000000000005</v>
      </c>
      <c r="L3504" s="51">
        <v>20442.099999999999</v>
      </c>
      <c r="M3504" s="50" t="str">
        <f t="shared" si="54"/>
        <v>Abaixo do limite</v>
      </c>
    </row>
    <row r="3505" spans="3:13" x14ac:dyDescent="0.25">
      <c r="C3505" s="44">
        <v>0.51100000000000001</v>
      </c>
      <c r="D3505" s="44">
        <v>17506.04</v>
      </c>
      <c r="K3505" s="44">
        <v>0.74099999999999999</v>
      </c>
      <c r="L3505" s="51">
        <v>20447.3</v>
      </c>
      <c r="M3505" s="50" t="str">
        <f t="shared" si="54"/>
        <v>Abaixo do limite</v>
      </c>
    </row>
    <row r="3506" spans="3:13" x14ac:dyDescent="0.25">
      <c r="C3506" s="45">
        <v>0.58799999999999997</v>
      </c>
      <c r="D3506" s="45">
        <v>18348.55</v>
      </c>
      <c r="K3506" s="44">
        <v>0.63100000000000001</v>
      </c>
      <c r="L3506" s="51">
        <v>20451.14</v>
      </c>
      <c r="M3506" s="50" t="str">
        <f t="shared" si="54"/>
        <v>Abaixo do limite</v>
      </c>
    </row>
    <row r="3507" spans="3:13" x14ac:dyDescent="0.25">
      <c r="C3507" s="44">
        <v>0.56999999999999995</v>
      </c>
      <c r="D3507" s="44">
        <v>22866.63</v>
      </c>
      <c r="K3507" s="44">
        <v>0.68100000000000005</v>
      </c>
      <c r="L3507" s="51">
        <v>20452.72</v>
      </c>
      <c r="M3507" s="50" t="str">
        <f t="shared" si="54"/>
        <v>Abaixo do limite</v>
      </c>
    </row>
    <row r="3508" spans="3:13" x14ac:dyDescent="0.25">
      <c r="C3508" s="45">
        <v>0.58499999999999996</v>
      </c>
      <c r="D3508" s="45">
        <v>9359.3700000000008</v>
      </c>
      <c r="K3508" s="44">
        <v>0.68</v>
      </c>
      <c r="L3508" s="51">
        <v>20456.13</v>
      </c>
      <c r="M3508" s="50" t="str">
        <f t="shared" si="54"/>
        <v>Abaixo do limite</v>
      </c>
    </row>
    <row r="3509" spans="3:13" x14ac:dyDescent="0.25">
      <c r="C3509" s="44">
        <v>0.499</v>
      </c>
      <c r="D3509" s="44">
        <v>6881.21</v>
      </c>
      <c r="K3509" s="44">
        <v>0.70899999999999996</v>
      </c>
      <c r="L3509" s="51">
        <v>20463.759999999998</v>
      </c>
      <c r="M3509" s="50" t="str">
        <f t="shared" si="54"/>
        <v>Abaixo do limite</v>
      </c>
    </row>
    <row r="3510" spans="3:13" x14ac:dyDescent="0.25">
      <c r="C3510" s="45">
        <v>0.69899999999999995</v>
      </c>
      <c r="D3510" s="45">
        <v>27196.38</v>
      </c>
      <c r="K3510" s="45">
        <v>0.67900000000000005</v>
      </c>
      <c r="L3510" s="52">
        <v>20466.28</v>
      </c>
      <c r="M3510" s="50" t="str">
        <f t="shared" si="54"/>
        <v>Abaixo do limite</v>
      </c>
    </row>
    <row r="3511" spans="3:13" x14ac:dyDescent="0.25">
      <c r="C3511" s="44">
        <v>0.65700000000000003</v>
      </c>
      <c r="D3511" s="44">
        <v>22437.02</v>
      </c>
      <c r="K3511" s="44">
        <v>0.63600000000000001</v>
      </c>
      <c r="L3511" s="51">
        <v>20473.3</v>
      </c>
      <c r="M3511" s="50" t="str">
        <f t="shared" si="54"/>
        <v>Abaixo do limite</v>
      </c>
    </row>
    <row r="3512" spans="3:13" x14ac:dyDescent="0.25">
      <c r="C3512" s="45">
        <v>0.623</v>
      </c>
      <c r="D3512" s="45">
        <v>10501.6</v>
      </c>
      <c r="K3512" s="44">
        <v>0.71399999999999997</v>
      </c>
      <c r="L3512" s="51">
        <v>20473.95</v>
      </c>
      <c r="M3512" s="50" t="str">
        <f t="shared" si="54"/>
        <v>Abaixo do limite</v>
      </c>
    </row>
    <row r="3513" spans="3:13" x14ac:dyDescent="0.25">
      <c r="C3513" s="44">
        <v>0.77800000000000002</v>
      </c>
      <c r="D3513" s="44">
        <v>41063.410000000003</v>
      </c>
      <c r="K3513" s="44">
        <v>0.628</v>
      </c>
      <c r="L3513" s="51">
        <v>20478.7</v>
      </c>
      <c r="M3513" s="50" t="str">
        <f t="shared" si="54"/>
        <v>Abaixo do limite</v>
      </c>
    </row>
    <row r="3514" spans="3:13" x14ac:dyDescent="0.25">
      <c r="C3514" s="45">
        <v>0.74299999999999999</v>
      </c>
      <c r="D3514" s="45">
        <v>34444.589999999997</v>
      </c>
      <c r="K3514" s="45">
        <v>0.55800000000000005</v>
      </c>
      <c r="L3514" s="52">
        <v>20480.16</v>
      </c>
      <c r="M3514" s="50" t="str">
        <f t="shared" si="54"/>
        <v>Abaixo do limite</v>
      </c>
    </row>
    <row r="3515" spans="3:13" x14ac:dyDescent="0.25">
      <c r="C3515" s="44">
        <v>0.57299999999999995</v>
      </c>
      <c r="D3515" s="44">
        <v>7947.85</v>
      </c>
      <c r="K3515" s="45">
        <v>0.65200000000000002</v>
      </c>
      <c r="L3515" s="52">
        <v>20486.080000000002</v>
      </c>
      <c r="M3515" s="50" t="str">
        <f t="shared" si="54"/>
        <v>Abaixo do limite</v>
      </c>
    </row>
    <row r="3516" spans="3:13" x14ac:dyDescent="0.25">
      <c r="C3516" s="45">
        <v>0.73499999999999999</v>
      </c>
      <c r="D3516" s="45">
        <v>44261.760000000002</v>
      </c>
      <c r="K3516" s="45">
        <v>0.73299999999999998</v>
      </c>
      <c r="L3516" s="52">
        <v>20515.77</v>
      </c>
      <c r="M3516" s="50" t="str">
        <f t="shared" si="54"/>
        <v>Abaixo do limite</v>
      </c>
    </row>
    <row r="3517" spans="3:13" x14ac:dyDescent="0.25">
      <c r="C3517" s="44">
        <v>0.63700000000000001</v>
      </c>
      <c r="D3517" s="44">
        <v>21237.59</v>
      </c>
      <c r="K3517" s="44">
        <v>0.71899999999999997</v>
      </c>
      <c r="L3517" s="51">
        <v>20518.61</v>
      </c>
      <c r="M3517" s="50" t="str">
        <f t="shared" si="54"/>
        <v>Abaixo do limite</v>
      </c>
    </row>
    <row r="3518" spans="3:13" x14ac:dyDescent="0.25">
      <c r="C3518" s="45">
        <v>0.57699999999999996</v>
      </c>
      <c r="D3518" s="45">
        <v>14473.22</v>
      </c>
      <c r="K3518" s="44">
        <v>0.72199999999999998</v>
      </c>
      <c r="L3518" s="51">
        <v>20522.98</v>
      </c>
      <c r="M3518" s="50" t="str">
        <f t="shared" si="54"/>
        <v>Abaixo do limite</v>
      </c>
    </row>
    <row r="3519" spans="3:13" x14ac:dyDescent="0.25">
      <c r="C3519" s="44">
        <v>0.69799999999999995</v>
      </c>
      <c r="D3519" s="44">
        <v>28578.25</v>
      </c>
      <c r="K3519" s="45">
        <v>0.55000000000000004</v>
      </c>
      <c r="L3519" s="52">
        <v>20524.38</v>
      </c>
      <c r="M3519" s="50" t="str">
        <f t="shared" si="54"/>
        <v>Abaixo do limite</v>
      </c>
    </row>
    <row r="3520" spans="3:13" x14ac:dyDescent="0.25">
      <c r="C3520" s="45">
        <v>0.63400000000000001</v>
      </c>
      <c r="D3520" s="45">
        <v>24357.5</v>
      </c>
      <c r="K3520" s="45">
        <v>0.752</v>
      </c>
      <c r="L3520" s="52">
        <v>20526.439999999999</v>
      </c>
      <c r="M3520" s="50" t="str">
        <f t="shared" si="54"/>
        <v>Abaixo do limite</v>
      </c>
    </row>
    <row r="3521" spans="3:13" x14ac:dyDescent="0.25">
      <c r="C3521" s="44">
        <v>0.63800000000000001</v>
      </c>
      <c r="D3521" s="44">
        <v>26972.39</v>
      </c>
      <c r="K3521" s="44">
        <v>0.70199999999999996</v>
      </c>
      <c r="L3521" s="51">
        <v>20534.71</v>
      </c>
      <c r="M3521" s="50" t="str">
        <f t="shared" si="54"/>
        <v>Abaixo do limite</v>
      </c>
    </row>
    <row r="3522" spans="3:13" x14ac:dyDescent="0.25">
      <c r="C3522" s="45">
        <v>0.51800000000000002</v>
      </c>
      <c r="D3522" s="45">
        <v>10508.27</v>
      </c>
      <c r="K3522" s="44">
        <v>0.66100000000000003</v>
      </c>
      <c r="L3522" s="51">
        <v>20538.61</v>
      </c>
      <c r="M3522" s="50" t="str">
        <f t="shared" si="54"/>
        <v>Abaixo do limite</v>
      </c>
    </row>
    <row r="3523" spans="3:13" x14ac:dyDescent="0.25">
      <c r="C3523" s="44">
        <v>0.58699999999999997</v>
      </c>
      <c r="D3523" s="44">
        <v>12472.79</v>
      </c>
      <c r="K3523" s="44">
        <v>0.70099999999999996</v>
      </c>
      <c r="L3523" s="51">
        <v>20541.939999999999</v>
      </c>
      <c r="M3523" s="50" t="str">
        <f t="shared" si="54"/>
        <v>Abaixo do limite</v>
      </c>
    </row>
    <row r="3524" spans="3:13" x14ac:dyDescent="0.25">
      <c r="C3524" s="45">
        <v>0.65500000000000003</v>
      </c>
      <c r="D3524" s="45">
        <v>24369.39</v>
      </c>
      <c r="K3524" s="45">
        <v>0.76500000000000001</v>
      </c>
      <c r="L3524" s="52">
        <v>20545.11</v>
      </c>
      <c r="M3524" s="50" t="str">
        <f t="shared" si="54"/>
        <v>Abaixo do limite</v>
      </c>
    </row>
    <row r="3525" spans="3:13" x14ac:dyDescent="0.25">
      <c r="C3525" s="44">
        <v>0.60699999999999998</v>
      </c>
      <c r="D3525" s="44">
        <v>12256.71</v>
      </c>
      <c r="K3525" s="45">
        <v>0.72199999999999998</v>
      </c>
      <c r="L3525" s="52">
        <v>20549.25</v>
      </c>
      <c r="M3525" s="50" t="str">
        <f t="shared" si="54"/>
        <v>Abaixo do limite</v>
      </c>
    </row>
    <row r="3526" spans="3:13" x14ac:dyDescent="0.25">
      <c r="C3526" s="45">
        <v>0.66900000000000004</v>
      </c>
      <c r="D3526" s="45">
        <v>28626.89</v>
      </c>
      <c r="K3526" s="44">
        <v>0.624</v>
      </c>
      <c r="L3526" s="51">
        <v>20551.759999999998</v>
      </c>
      <c r="M3526" s="50" t="str">
        <f t="shared" si="54"/>
        <v>Abaixo do limite</v>
      </c>
    </row>
    <row r="3527" spans="3:13" x14ac:dyDescent="0.25">
      <c r="C3527" s="44">
        <v>0.54100000000000004</v>
      </c>
      <c r="D3527" s="44">
        <v>11725.55</v>
      </c>
      <c r="K3527" s="45">
        <v>0.69199999999999995</v>
      </c>
      <c r="L3527" s="52">
        <v>20554.12</v>
      </c>
      <c r="M3527" s="50" t="str">
        <f t="shared" si="54"/>
        <v>Abaixo do limite</v>
      </c>
    </row>
    <row r="3528" spans="3:13" x14ac:dyDescent="0.25">
      <c r="C3528" s="45">
        <v>0.66700000000000004</v>
      </c>
      <c r="D3528" s="45">
        <v>35452.449999999997</v>
      </c>
      <c r="K3528" s="44">
        <v>0.621</v>
      </c>
      <c r="L3528" s="51">
        <v>20558.95</v>
      </c>
      <c r="M3528" s="50" t="str">
        <f t="shared" si="54"/>
        <v>Abaixo do limite</v>
      </c>
    </row>
    <row r="3529" spans="3:13" x14ac:dyDescent="0.25">
      <c r="C3529" s="44">
        <v>0.69099999999999995</v>
      </c>
      <c r="D3529" s="44">
        <v>72488.38</v>
      </c>
      <c r="K3529" s="45">
        <v>0.64200000000000002</v>
      </c>
      <c r="L3529" s="52">
        <v>20560.29</v>
      </c>
      <c r="M3529" s="50" t="str">
        <f t="shared" si="54"/>
        <v>Abaixo do limite</v>
      </c>
    </row>
    <row r="3530" spans="3:13" x14ac:dyDescent="0.25">
      <c r="C3530" s="45">
        <v>0.63800000000000001</v>
      </c>
      <c r="D3530" s="45">
        <v>37445.230000000003</v>
      </c>
      <c r="K3530" s="45">
        <v>0.68799999999999994</v>
      </c>
      <c r="L3530" s="52">
        <v>20566.88</v>
      </c>
      <c r="M3530" s="50" t="str">
        <f t="shared" si="54"/>
        <v>Abaixo do limite</v>
      </c>
    </row>
    <row r="3531" spans="3:13" x14ac:dyDescent="0.25">
      <c r="C3531" s="44">
        <v>0.70699999999999996</v>
      </c>
      <c r="D3531" s="44">
        <v>27684.95</v>
      </c>
      <c r="K3531" s="44">
        <v>0.63900000000000001</v>
      </c>
      <c r="L3531" s="51">
        <v>20572.349999999999</v>
      </c>
      <c r="M3531" s="50" t="str">
        <f t="shared" si="54"/>
        <v>Abaixo do limite</v>
      </c>
    </row>
    <row r="3532" spans="3:13" x14ac:dyDescent="0.25">
      <c r="C3532" s="45">
        <v>0.51400000000000001</v>
      </c>
      <c r="D3532" s="45">
        <v>12630</v>
      </c>
      <c r="K3532" s="44">
        <v>0.71599999999999997</v>
      </c>
      <c r="L3532" s="51">
        <v>20618.18</v>
      </c>
      <c r="M3532" s="50" t="str">
        <f t="shared" si="54"/>
        <v>Abaixo do limite</v>
      </c>
    </row>
    <row r="3533" spans="3:13" x14ac:dyDescent="0.25">
      <c r="C3533" s="44">
        <v>0.68899999999999995</v>
      </c>
      <c r="D3533" s="44">
        <v>31587.83</v>
      </c>
      <c r="K3533" s="45">
        <v>0.69099999999999995</v>
      </c>
      <c r="L3533" s="52">
        <v>20625.93</v>
      </c>
      <c r="M3533" s="50" t="str">
        <f t="shared" si="54"/>
        <v>Abaixo do limite</v>
      </c>
    </row>
    <row r="3534" spans="3:13" x14ac:dyDescent="0.25">
      <c r="C3534" s="45">
        <v>0.68</v>
      </c>
      <c r="D3534" s="45">
        <v>60288.94</v>
      </c>
      <c r="K3534" s="45">
        <v>0.67500000000000004</v>
      </c>
      <c r="L3534" s="52">
        <v>20640.43</v>
      </c>
      <c r="M3534" s="50" t="str">
        <f t="shared" si="54"/>
        <v>Abaixo do limite</v>
      </c>
    </row>
    <row r="3535" spans="3:13" x14ac:dyDescent="0.25">
      <c r="C3535" s="44">
        <v>0.56399999999999995</v>
      </c>
      <c r="D3535" s="44">
        <v>13669.02</v>
      </c>
      <c r="K3535" s="45">
        <v>0.73899999999999999</v>
      </c>
      <c r="L3535" s="52">
        <v>20660.810000000001</v>
      </c>
      <c r="M3535" s="50" t="str">
        <f t="shared" si="54"/>
        <v>Abaixo do limite</v>
      </c>
    </row>
    <row r="3536" spans="3:13" x14ac:dyDescent="0.25">
      <c r="C3536" s="45">
        <v>0.6</v>
      </c>
      <c r="D3536" s="45">
        <v>16489.88</v>
      </c>
      <c r="K3536" s="44">
        <v>0.68700000000000006</v>
      </c>
      <c r="L3536" s="51">
        <v>20664.57</v>
      </c>
      <c r="M3536" s="50" t="str">
        <f t="shared" si="54"/>
        <v>Abaixo do limite</v>
      </c>
    </row>
    <row r="3537" spans="3:13" x14ac:dyDescent="0.25">
      <c r="C3537" s="44">
        <v>0.52</v>
      </c>
      <c r="D3537" s="44">
        <v>7000.23</v>
      </c>
      <c r="K3537" s="44">
        <v>0.64</v>
      </c>
      <c r="L3537" s="51">
        <v>20667.169999999998</v>
      </c>
      <c r="M3537" s="50" t="str">
        <f t="shared" si="54"/>
        <v>Abaixo do limite</v>
      </c>
    </row>
    <row r="3538" spans="3:13" x14ac:dyDescent="0.25">
      <c r="C3538" s="45">
        <v>0.68700000000000006</v>
      </c>
      <c r="D3538" s="45">
        <v>28184.41</v>
      </c>
      <c r="K3538" s="44">
        <v>0.74399999999999999</v>
      </c>
      <c r="L3538" s="51">
        <v>20686.169999999998</v>
      </c>
      <c r="M3538" s="50" t="str">
        <f t="shared" si="54"/>
        <v>Abaixo do limite</v>
      </c>
    </row>
    <row r="3539" spans="3:13" x14ac:dyDescent="0.25">
      <c r="C3539" s="44">
        <v>0.64500000000000002</v>
      </c>
      <c r="D3539" s="44">
        <v>31274.57</v>
      </c>
      <c r="K3539" s="44">
        <v>0.622</v>
      </c>
      <c r="L3539" s="51">
        <v>20687.18</v>
      </c>
      <c r="M3539" s="50" t="str">
        <f t="shared" si="54"/>
        <v>Abaixo do limite</v>
      </c>
    </row>
    <row r="3540" spans="3:13" x14ac:dyDescent="0.25">
      <c r="C3540" s="45">
        <v>0.79400000000000004</v>
      </c>
      <c r="D3540" s="45">
        <v>17393.009999999998</v>
      </c>
      <c r="K3540" s="44">
        <v>0.69199999999999995</v>
      </c>
      <c r="L3540" s="51">
        <v>20693.37</v>
      </c>
      <c r="M3540" s="50" t="str">
        <f t="shared" si="54"/>
        <v>Abaixo do limite</v>
      </c>
    </row>
    <row r="3541" spans="3:13" x14ac:dyDescent="0.25">
      <c r="C3541" s="44">
        <v>0.51600000000000001</v>
      </c>
      <c r="D3541" s="44">
        <v>7797.18</v>
      </c>
      <c r="K3541" s="44">
        <v>0.59699999999999998</v>
      </c>
      <c r="L3541" s="51">
        <v>20699.169999999998</v>
      </c>
      <c r="M3541" s="50" t="str">
        <f t="shared" si="54"/>
        <v>Abaixo do limite</v>
      </c>
    </row>
    <row r="3542" spans="3:13" x14ac:dyDescent="0.25">
      <c r="C3542" s="45">
        <v>0.68300000000000005</v>
      </c>
      <c r="D3542" s="45">
        <v>18916.28</v>
      </c>
      <c r="K3542" s="44">
        <v>0.69199999999999995</v>
      </c>
      <c r="L3542" s="51">
        <v>20699.68</v>
      </c>
      <c r="M3542" s="50" t="str">
        <f t="shared" si="54"/>
        <v>Abaixo do limite</v>
      </c>
    </row>
    <row r="3543" spans="3:13" x14ac:dyDescent="0.25">
      <c r="C3543" s="44">
        <v>0.56499999999999995</v>
      </c>
      <c r="D3543" s="44">
        <v>12418.3</v>
      </c>
      <c r="K3543" s="44">
        <v>0.66200000000000003</v>
      </c>
      <c r="L3543" s="51">
        <v>20701.61</v>
      </c>
      <c r="M3543" s="50" t="str">
        <f t="shared" si="54"/>
        <v>Abaixo do limite</v>
      </c>
    </row>
    <row r="3544" spans="3:13" x14ac:dyDescent="0.25">
      <c r="C3544" s="45">
        <v>0.54</v>
      </c>
      <c r="D3544" s="45">
        <v>8972.25</v>
      </c>
      <c r="K3544" s="44">
        <v>0.61699999999999999</v>
      </c>
      <c r="L3544" s="51">
        <v>20703.79</v>
      </c>
      <c r="M3544" s="50" t="str">
        <f t="shared" si="54"/>
        <v>Abaixo do limite</v>
      </c>
    </row>
    <row r="3545" spans="3:13" x14ac:dyDescent="0.25">
      <c r="C3545" s="44">
        <v>0.66500000000000004</v>
      </c>
      <c r="D3545" s="44">
        <v>37196.51</v>
      </c>
      <c r="K3545" s="44">
        <v>0.66600000000000004</v>
      </c>
      <c r="L3545" s="51">
        <v>20704.02</v>
      </c>
      <c r="M3545" s="50" t="str">
        <f t="shared" si="54"/>
        <v>Abaixo do limite</v>
      </c>
    </row>
    <row r="3546" spans="3:13" x14ac:dyDescent="0.25">
      <c r="C3546" s="45">
        <v>0.67</v>
      </c>
      <c r="D3546" s="45">
        <v>30246.61</v>
      </c>
      <c r="K3546" s="45">
        <v>0.65400000000000003</v>
      </c>
      <c r="L3546" s="52">
        <v>20708.79</v>
      </c>
      <c r="M3546" s="50" t="str">
        <f t="shared" si="54"/>
        <v>Abaixo do limite</v>
      </c>
    </row>
    <row r="3547" spans="3:13" x14ac:dyDescent="0.25">
      <c r="C3547" s="44">
        <v>0.71299999999999997</v>
      </c>
      <c r="D3547" s="44">
        <v>17487.39</v>
      </c>
      <c r="K3547" s="45">
        <v>0.68300000000000005</v>
      </c>
      <c r="L3547" s="52">
        <v>20709.75</v>
      </c>
      <c r="M3547" s="50" t="str">
        <f t="shared" si="54"/>
        <v>Abaixo do limite</v>
      </c>
    </row>
    <row r="3548" spans="3:13" x14ac:dyDescent="0.25">
      <c r="C3548" s="45">
        <v>0.74199999999999999</v>
      </c>
      <c r="D3548" s="45">
        <v>60346.879999999997</v>
      </c>
      <c r="K3548" s="45">
        <v>0.72099999999999997</v>
      </c>
      <c r="L3548" s="52">
        <v>20714.330000000002</v>
      </c>
      <c r="M3548" s="50" t="str">
        <f t="shared" si="54"/>
        <v>Abaixo do limite</v>
      </c>
    </row>
    <row r="3549" spans="3:13" x14ac:dyDescent="0.25">
      <c r="C3549" s="44">
        <v>0.53500000000000003</v>
      </c>
      <c r="D3549" s="44">
        <v>13244.83</v>
      </c>
      <c r="K3549" s="45">
        <v>0.63300000000000001</v>
      </c>
      <c r="L3549" s="52">
        <v>20722.91</v>
      </c>
      <c r="M3549" s="50" t="str">
        <f t="shared" si="54"/>
        <v>Abaixo do limite</v>
      </c>
    </row>
    <row r="3550" spans="3:13" x14ac:dyDescent="0.25">
      <c r="C3550" s="45">
        <v>0.58599999999999997</v>
      </c>
      <c r="D3550" s="45">
        <v>14992.88</v>
      </c>
      <c r="K3550" s="45">
        <v>0.73899999999999999</v>
      </c>
      <c r="L3550" s="52">
        <v>20738.29</v>
      </c>
      <c r="M3550" s="50" t="str">
        <f t="shared" si="54"/>
        <v>Abaixo do limite</v>
      </c>
    </row>
    <row r="3551" spans="3:13" x14ac:dyDescent="0.25">
      <c r="C3551" s="44">
        <v>0.67600000000000005</v>
      </c>
      <c r="D3551" s="44">
        <v>33139.35</v>
      </c>
      <c r="K3551" s="44">
        <v>0.69799999999999995</v>
      </c>
      <c r="L3551" s="51">
        <v>20740.38</v>
      </c>
      <c r="M3551" s="50" t="str">
        <f t="shared" ref="M3551:M3614" si="55">IF(L3551&lt;$L$29,"Abaixo do limite","")</f>
        <v>Abaixo do limite</v>
      </c>
    </row>
    <row r="3552" spans="3:13" x14ac:dyDescent="0.25">
      <c r="C3552" s="45">
        <v>0.47899999999999998</v>
      </c>
      <c r="D3552" s="45">
        <v>10084.48</v>
      </c>
      <c r="K3552" s="45">
        <v>0.73599999999999999</v>
      </c>
      <c r="L3552" s="52">
        <v>20742.68</v>
      </c>
      <c r="M3552" s="50" t="str">
        <f t="shared" si="55"/>
        <v>Abaixo do limite</v>
      </c>
    </row>
    <row r="3553" spans="3:13" x14ac:dyDescent="0.25">
      <c r="C3553" s="44">
        <v>0.57199999999999995</v>
      </c>
      <c r="D3553" s="44">
        <v>11906.16</v>
      </c>
      <c r="K3553" s="45">
        <v>0.7</v>
      </c>
      <c r="L3553" s="52">
        <v>20750.45</v>
      </c>
      <c r="M3553" s="50" t="str">
        <f t="shared" si="55"/>
        <v>Abaixo do limite</v>
      </c>
    </row>
    <row r="3554" spans="3:13" x14ac:dyDescent="0.25">
      <c r="C3554" s="45">
        <v>0.65900000000000003</v>
      </c>
      <c r="D3554" s="45">
        <v>41392.480000000003</v>
      </c>
      <c r="K3554" s="45">
        <v>0.68600000000000005</v>
      </c>
      <c r="L3554" s="52">
        <v>20751.849999999999</v>
      </c>
      <c r="M3554" s="50" t="str">
        <f t="shared" si="55"/>
        <v>Abaixo do limite</v>
      </c>
    </row>
    <row r="3555" spans="3:13" x14ac:dyDescent="0.25">
      <c r="C3555" s="44">
        <v>0.55500000000000005</v>
      </c>
      <c r="D3555" s="44">
        <v>6519.35</v>
      </c>
      <c r="K3555" s="45">
        <v>0.71499999999999997</v>
      </c>
      <c r="L3555" s="52">
        <v>20757.7</v>
      </c>
      <c r="M3555" s="50" t="str">
        <f t="shared" si="55"/>
        <v>Abaixo do limite</v>
      </c>
    </row>
    <row r="3556" spans="3:13" x14ac:dyDescent="0.25">
      <c r="C3556" s="45">
        <v>0.55700000000000005</v>
      </c>
      <c r="D3556" s="45">
        <v>9785.6200000000008</v>
      </c>
      <c r="K3556" s="45">
        <v>0.64200000000000002</v>
      </c>
      <c r="L3556" s="52">
        <v>20759.38</v>
      </c>
      <c r="M3556" s="50" t="str">
        <f t="shared" si="55"/>
        <v>Abaixo do limite</v>
      </c>
    </row>
    <row r="3557" spans="3:13" x14ac:dyDescent="0.25">
      <c r="C3557" s="44">
        <v>0.60099999999999998</v>
      </c>
      <c r="D3557" s="44">
        <v>16085.3</v>
      </c>
      <c r="K3557" s="45">
        <v>0.68899999999999995</v>
      </c>
      <c r="L3557" s="52">
        <v>20776.009999999998</v>
      </c>
      <c r="M3557" s="50" t="str">
        <f t="shared" si="55"/>
        <v>Abaixo do limite</v>
      </c>
    </row>
    <row r="3558" spans="3:13" x14ac:dyDescent="0.25">
      <c r="C3558" s="45">
        <v>0.76200000000000001</v>
      </c>
      <c r="D3558" s="45">
        <v>63841.64</v>
      </c>
      <c r="K3558" s="45">
        <v>0.72499999999999998</v>
      </c>
      <c r="L3558" s="52">
        <v>20777.27</v>
      </c>
      <c r="M3558" s="50" t="str">
        <f t="shared" si="55"/>
        <v>Abaixo do limite</v>
      </c>
    </row>
    <row r="3559" spans="3:13" x14ac:dyDescent="0.25">
      <c r="C3559" s="44">
        <v>0.70699999999999996</v>
      </c>
      <c r="D3559" s="44">
        <v>23731.3</v>
      </c>
      <c r="K3559" s="44">
        <v>0.67</v>
      </c>
      <c r="L3559" s="51">
        <v>20780.919999999998</v>
      </c>
      <c r="M3559" s="50" t="str">
        <f t="shared" si="55"/>
        <v>Abaixo do limite</v>
      </c>
    </row>
    <row r="3560" spans="3:13" x14ac:dyDescent="0.25">
      <c r="C3560" s="45">
        <v>0.51300000000000001</v>
      </c>
      <c r="D3560" s="45">
        <v>12374.15</v>
      </c>
      <c r="K3560" s="44">
        <v>0.71799999999999997</v>
      </c>
      <c r="L3560" s="51">
        <v>20781.89</v>
      </c>
      <c r="M3560" s="50" t="str">
        <f t="shared" si="55"/>
        <v>Abaixo do limite</v>
      </c>
    </row>
    <row r="3561" spans="3:13" x14ac:dyDescent="0.25">
      <c r="C3561" s="44">
        <v>0.58599999999999997</v>
      </c>
      <c r="D3561" s="44">
        <v>11074.3</v>
      </c>
      <c r="K3561" s="44">
        <v>0.70899999999999996</v>
      </c>
      <c r="L3561" s="51">
        <v>20787.84</v>
      </c>
      <c r="M3561" s="50" t="str">
        <f t="shared" si="55"/>
        <v>Abaixo do limite</v>
      </c>
    </row>
    <row r="3562" spans="3:13" x14ac:dyDescent="0.25">
      <c r="C3562" s="45">
        <v>0.499</v>
      </c>
      <c r="D3562" s="45">
        <v>7528.58</v>
      </c>
      <c r="K3562" s="44">
        <v>0.63800000000000001</v>
      </c>
      <c r="L3562" s="51">
        <v>20795.509999999998</v>
      </c>
      <c r="M3562" s="50" t="str">
        <f t="shared" si="55"/>
        <v>Abaixo do limite</v>
      </c>
    </row>
    <row r="3563" spans="3:13" x14ac:dyDescent="0.25">
      <c r="C3563" s="44">
        <v>0.44900000000000001</v>
      </c>
      <c r="D3563" s="44">
        <v>5338.15</v>
      </c>
      <c r="K3563" s="44">
        <v>0.77200000000000002</v>
      </c>
      <c r="L3563" s="51">
        <v>20796.62</v>
      </c>
      <c r="M3563" s="50" t="str">
        <f t="shared" si="55"/>
        <v>Abaixo do limite</v>
      </c>
    </row>
    <row r="3564" spans="3:13" x14ac:dyDescent="0.25">
      <c r="C3564" s="45">
        <v>0.65200000000000002</v>
      </c>
      <c r="D3564" s="45">
        <v>20062.349999999999</v>
      </c>
      <c r="K3564" s="45">
        <v>0.64700000000000002</v>
      </c>
      <c r="L3564" s="52">
        <v>20796.849999999999</v>
      </c>
      <c r="M3564" s="50" t="str">
        <f t="shared" si="55"/>
        <v>Abaixo do limite</v>
      </c>
    </row>
    <row r="3565" spans="3:13" x14ac:dyDescent="0.25">
      <c r="C3565" s="44">
        <v>0.60899999999999999</v>
      </c>
      <c r="D3565" s="44">
        <v>22518.77</v>
      </c>
      <c r="K3565" s="45">
        <v>0.68300000000000005</v>
      </c>
      <c r="L3565" s="52">
        <v>20832.47</v>
      </c>
      <c r="M3565" s="50" t="str">
        <f t="shared" si="55"/>
        <v>Abaixo do limite</v>
      </c>
    </row>
    <row r="3566" spans="3:13" x14ac:dyDescent="0.25">
      <c r="C3566" s="45">
        <v>0.59199999999999997</v>
      </c>
      <c r="D3566" s="45">
        <v>9641.82</v>
      </c>
      <c r="K3566" s="44">
        <v>0.67400000000000004</v>
      </c>
      <c r="L3566" s="51">
        <v>20842.71</v>
      </c>
      <c r="M3566" s="50" t="str">
        <f t="shared" si="55"/>
        <v>Abaixo do limite</v>
      </c>
    </row>
    <row r="3567" spans="3:13" x14ac:dyDescent="0.25">
      <c r="C3567" s="44">
        <v>0.55200000000000005</v>
      </c>
      <c r="D3567" s="44">
        <v>10760.86</v>
      </c>
      <c r="K3567" s="45">
        <v>0.66500000000000004</v>
      </c>
      <c r="L3567" s="52">
        <v>20843.04</v>
      </c>
      <c r="M3567" s="50" t="str">
        <f t="shared" si="55"/>
        <v>Abaixo do limite</v>
      </c>
    </row>
    <row r="3568" spans="3:13" x14ac:dyDescent="0.25">
      <c r="C3568" s="45">
        <v>0.752</v>
      </c>
      <c r="D3568" s="45">
        <v>24075.11</v>
      </c>
      <c r="K3568" s="44">
        <v>0.73899999999999999</v>
      </c>
      <c r="L3568" s="51">
        <v>20853.41</v>
      </c>
      <c r="M3568" s="50" t="str">
        <f t="shared" si="55"/>
        <v>Abaixo do limite</v>
      </c>
    </row>
    <row r="3569" spans="3:13" x14ac:dyDescent="0.25">
      <c r="C3569" s="44">
        <v>0.622</v>
      </c>
      <c r="D3569" s="44">
        <v>14958</v>
      </c>
      <c r="K3569" s="44">
        <v>0.69099999999999995</v>
      </c>
      <c r="L3569" s="51">
        <v>20858.97</v>
      </c>
      <c r="M3569" s="50" t="str">
        <f t="shared" si="55"/>
        <v>Abaixo do limite</v>
      </c>
    </row>
    <row r="3570" spans="3:13" x14ac:dyDescent="0.25">
      <c r="C3570" s="45">
        <v>0.5</v>
      </c>
      <c r="D3570" s="45">
        <v>6481.02</v>
      </c>
      <c r="K3570" s="45">
        <v>0.61799999999999999</v>
      </c>
      <c r="L3570" s="52">
        <v>20860.580000000002</v>
      </c>
      <c r="M3570" s="50" t="str">
        <f t="shared" si="55"/>
        <v>Abaixo do limite</v>
      </c>
    </row>
    <row r="3571" spans="3:13" x14ac:dyDescent="0.25">
      <c r="C3571" s="44">
        <v>0.48099999999999998</v>
      </c>
      <c r="D3571" s="44">
        <v>9085.35</v>
      </c>
      <c r="K3571" s="44">
        <v>0.71199999999999997</v>
      </c>
      <c r="L3571" s="51">
        <v>20871.310000000001</v>
      </c>
      <c r="M3571" s="50" t="str">
        <f t="shared" si="55"/>
        <v>Abaixo do limite</v>
      </c>
    </row>
    <row r="3572" spans="3:13" x14ac:dyDescent="0.25">
      <c r="C3572" s="45">
        <v>0.68799999999999994</v>
      </c>
      <c r="D3572" s="45">
        <v>28160.13</v>
      </c>
      <c r="K3572" s="44">
        <v>0.66400000000000003</v>
      </c>
      <c r="L3572" s="51">
        <v>20886.57</v>
      </c>
      <c r="M3572" s="50" t="str">
        <f t="shared" si="55"/>
        <v>Abaixo do limite</v>
      </c>
    </row>
    <row r="3573" spans="3:13" x14ac:dyDescent="0.25">
      <c r="C3573" s="44">
        <v>0.61899999999999999</v>
      </c>
      <c r="D3573" s="44">
        <v>64603.83</v>
      </c>
      <c r="K3573" s="45">
        <v>0.68100000000000005</v>
      </c>
      <c r="L3573" s="52">
        <v>20890.72</v>
      </c>
      <c r="M3573" s="50" t="str">
        <f t="shared" si="55"/>
        <v>Abaixo do limite</v>
      </c>
    </row>
    <row r="3574" spans="3:13" x14ac:dyDescent="0.25">
      <c r="C3574" s="45">
        <v>0.54600000000000004</v>
      </c>
      <c r="D3574" s="45">
        <v>6449.79</v>
      </c>
      <c r="K3574" s="44">
        <v>0.66</v>
      </c>
      <c r="L3574" s="51">
        <v>20897.810000000001</v>
      </c>
      <c r="M3574" s="50" t="str">
        <f t="shared" si="55"/>
        <v>Abaixo do limite</v>
      </c>
    </row>
    <row r="3575" spans="3:13" x14ac:dyDescent="0.25">
      <c r="C3575" s="44">
        <v>0.70199999999999996</v>
      </c>
      <c r="D3575" s="44">
        <v>23486.48</v>
      </c>
      <c r="K3575" s="44">
        <v>0.59699999999999998</v>
      </c>
      <c r="L3575" s="51">
        <v>20898.61</v>
      </c>
      <c r="M3575" s="50" t="str">
        <f t="shared" si="55"/>
        <v>Abaixo do limite</v>
      </c>
    </row>
    <row r="3576" spans="3:13" x14ac:dyDescent="0.25">
      <c r="C3576" s="45">
        <v>0.51900000000000002</v>
      </c>
      <c r="D3576" s="45">
        <v>5065.83</v>
      </c>
      <c r="K3576" s="45">
        <v>0.67900000000000005</v>
      </c>
      <c r="L3576" s="52">
        <v>20905.580000000002</v>
      </c>
      <c r="M3576" s="50" t="str">
        <f t="shared" si="55"/>
        <v>Abaixo do limite</v>
      </c>
    </row>
    <row r="3577" spans="3:13" x14ac:dyDescent="0.25">
      <c r="C3577" s="44">
        <v>0.64100000000000001</v>
      </c>
      <c r="D3577" s="44">
        <v>19824.650000000001</v>
      </c>
      <c r="K3577" s="44">
        <v>0.65100000000000002</v>
      </c>
      <c r="L3577" s="51">
        <v>20913.04</v>
      </c>
      <c r="M3577" s="50" t="str">
        <f t="shared" si="55"/>
        <v>Abaixo do limite</v>
      </c>
    </row>
    <row r="3578" spans="3:13" x14ac:dyDescent="0.25">
      <c r="C3578" s="45">
        <v>0.57499999999999996</v>
      </c>
      <c r="D3578" s="45">
        <v>10759.51</v>
      </c>
      <c r="K3578" s="44">
        <v>0.73699999999999999</v>
      </c>
      <c r="L3578" s="51">
        <v>20913.11</v>
      </c>
      <c r="M3578" s="50" t="str">
        <f t="shared" si="55"/>
        <v>Abaixo do limite</v>
      </c>
    </row>
    <row r="3579" spans="3:13" x14ac:dyDescent="0.25">
      <c r="C3579" s="44">
        <v>0.56299999999999994</v>
      </c>
      <c r="D3579" s="44">
        <v>10588.92</v>
      </c>
      <c r="K3579" s="45">
        <v>0.749</v>
      </c>
      <c r="L3579" s="52">
        <v>20913.82</v>
      </c>
      <c r="M3579" s="50" t="str">
        <f t="shared" si="55"/>
        <v>Abaixo do limite</v>
      </c>
    </row>
    <row r="3580" spans="3:13" x14ac:dyDescent="0.25">
      <c r="C3580" s="45">
        <v>0.68799999999999994</v>
      </c>
      <c r="D3580" s="45">
        <v>27858.29</v>
      </c>
      <c r="K3580" s="44">
        <v>0.77700000000000002</v>
      </c>
      <c r="L3580" s="51">
        <v>20914.09</v>
      </c>
      <c r="M3580" s="50" t="str">
        <f t="shared" si="55"/>
        <v>Abaixo do limite</v>
      </c>
    </row>
    <row r="3581" spans="3:13" x14ac:dyDescent="0.25">
      <c r="C3581" s="44">
        <v>0.72699999999999998</v>
      </c>
      <c r="D3581" s="44">
        <v>26765.66</v>
      </c>
      <c r="K3581" s="44">
        <v>0.68200000000000005</v>
      </c>
      <c r="L3581" s="51">
        <v>20925.189999999999</v>
      </c>
      <c r="M3581" s="50" t="str">
        <f t="shared" si="55"/>
        <v>Abaixo do limite</v>
      </c>
    </row>
    <row r="3582" spans="3:13" x14ac:dyDescent="0.25">
      <c r="C3582" s="45">
        <v>0.64300000000000002</v>
      </c>
      <c r="D3582" s="45">
        <v>26820.22</v>
      </c>
      <c r="K3582" s="44">
        <v>0.63500000000000001</v>
      </c>
      <c r="L3582" s="51">
        <v>20928.36</v>
      </c>
      <c r="M3582" s="50" t="str">
        <f t="shared" si="55"/>
        <v>Abaixo do limite</v>
      </c>
    </row>
    <row r="3583" spans="3:13" x14ac:dyDescent="0.25">
      <c r="C3583" s="44">
        <v>0.58599999999999997</v>
      </c>
      <c r="D3583" s="44">
        <v>10274.23</v>
      </c>
      <c r="K3583" s="44">
        <v>0.65200000000000002</v>
      </c>
      <c r="L3583" s="51">
        <v>20933.12</v>
      </c>
      <c r="M3583" s="50" t="str">
        <f t="shared" si="55"/>
        <v>Abaixo do limite</v>
      </c>
    </row>
    <row r="3584" spans="3:13" x14ac:dyDescent="0.25">
      <c r="C3584" s="45">
        <v>0.64300000000000002</v>
      </c>
      <c r="D3584" s="45">
        <v>21635.97</v>
      </c>
      <c r="K3584" s="44">
        <v>0.69699999999999995</v>
      </c>
      <c r="L3584" s="51">
        <v>20934.29</v>
      </c>
      <c r="M3584" s="50" t="str">
        <f t="shared" si="55"/>
        <v>Abaixo do limite</v>
      </c>
    </row>
    <row r="3585" spans="3:13" x14ac:dyDescent="0.25">
      <c r="C3585" s="44">
        <v>0.51300000000000001</v>
      </c>
      <c r="D3585" s="44">
        <v>8197.7000000000007</v>
      </c>
      <c r="K3585" s="45">
        <v>0.66500000000000004</v>
      </c>
      <c r="L3585" s="52">
        <v>20938.400000000001</v>
      </c>
      <c r="M3585" s="50" t="str">
        <f t="shared" si="55"/>
        <v>Abaixo do limite</v>
      </c>
    </row>
    <row r="3586" spans="3:13" x14ac:dyDescent="0.25">
      <c r="C3586" s="45">
        <v>0.65900000000000003</v>
      </c>
      <c r="D3586" s="45">
        <v>14728.4</v>
      </c>
      <c r="K3586" s="45">
        <v>0.73199999999999998</v>
      </c>
      <c r="L3586" s="52">
        <v>20960.79</v>
      </c>
      <c r="M3586" s="50" t="str">
        <f t="shared" si="55"/>
        <v>Abaixo do limite</v>
      </c>
    </row>
    <row r="3587" spans="3:13" x14ac:dyDescent="0.25">
      <c r="C3587" s="44">
        <v>0.626</v>
      </c>
      <c r="D3587" s="44">
        <v>21840.93</v>
      </c>
      <c r="K3587" s="45">
        <v>0.71499999999999997</v>
      </c>
      <c r="L3587" s="52">
        <v>20966.88</v>
      </c>
      <c r="M3587" s="50" t="str">
        <f t="shared" si="55"/>
        <v>Abaixo do limite</v>
      </c>
    </row>
    <row r="3588" spans="3:13" x14ac:dyDescent="0.25">
      <c r="C3588" s="45">
        <v>0.52400000000000002</v>
      </c>
      <c r="D3588" s="45">
        <v>8126.17</v>
      </c>
      <c r="K3588" s="44">
        <v>0.57999999999999996</v>
      </c>
      <c r="L3588" s="51">
        <v>20967.86</v>
      </c>
      <c r="M3588" s="50" t="str">
        <f t="shared" si="55"/>
        <v>Abaixo do limite</v>
      </c>
    </row>
    <row r="3589" spans="3:13" x14ac:dyDescent="0.25">
      <c r="C3589" s="44">
        <v>0.59299999999999997</v>
      </c>
      <c r="D3589" s="44">
        <v>22052.81</v>
      </c>
      <c r="K3589" s="45">
        <v>0.67700000000000005</v>
      </c>
      <c r="L3589" s="52">
        <v>20979.33</v>
      </c>
      <c r="M3589" s="50" t="str">
        <f t="shared" si="55"/>
        <v>Abaixo do limite</v>
      </c>
    </row>
    <row r="3590" spans="3:13" x14ac:dyDescent="0.25">
      <c r="C3590" s="45">
        <v>0.68</v>
      </c>
      <c r="D3590" s="45">
        <v>52652.9</v>
      </c>
      <c r="K3590" s="44">
        <v>0.72599999999999998</v>
      </c>
      <c r="L3590" s="51">
        <v>21014.42</v>
      </c>
      <c r="M3590" s="50" t="str">
        <f t="shared" si="55"/>
        <v>Abaixo do limite</v>
      </c>
    </row>
    <row r="3591" spans="3:13" x14ac:dyDescent="0.25">
      <c r="C3591" s="44">
        <v>0.624</v>
      </c>
      <c r="D3591" s="44">
        <v>13547.3</v>
      </c>
      <c r="K3591" s="45">
        <v>0.71899999999999997</v>
      </c>
      <c r="L3591" s="52">
        <v>21019.15</v>
      </c>
      <c r="M3591" s="50" t="str">
        <f t="shared" si="55"/>
        <v>Abaixo do limite</v>
      </c>
    </row>
    <row r="3592" spans="3:13" x14ac:dyDescent="0.25">
      <c r="C3592" s="45">
        <v>0.70699999999999996</v>
      </c>
      <c r="D3592" s="45">
        <v>28890.22</v>
      </c>
      <c r="K3592" s="44">
        <v>0.68</v>
      </c>
      <c r="L3592" s="51">
        <v>21030.04</v>
      </c>
      <c r="M3592" s="50" t="str">
        <f t="shared" si="55"/>
        <v>Abaixo do limite</v>
      </c>
    </row>
    <row r="3593" spans="3:13" x14ac:dyDescent="0.25">
      <c r="C3593" s="44">
        <v>0.627</v>
      </c>
      <c r="D3593" s="44">
        <v>16447.330000000002</v>
      </c>
      <c r="K3593" s="45">
        <v>0.71</v>
      </c>
      <c r="L3593" s="52">
        <v>21051.29</v>
      </c>
      <c r="M3593" s="50" t="str">
        <f t="shared" si="55"/>
        <v>Abaixo do limite</v>
      </c>
    </row>
    <row r="3594" spans="3:13" x14ac:dyDescent="0.25">
      <c r="C3594" s="45">
        <v>0.69</v>
      </c>
      <c r="D3594" s="45">
        <v>38487.93</v>
      </c>
      <c r="K3594" s="45">
        <v>0.68700000000000006</v>
      </c>
      <c r="L3594" s="52">
        <v>21051.3</v>
      </c>
      <c r="M3594" s="50" t="str">
        <f t="shared" si="55"/>
        <v>Abaixo do limite</v>
      </c>
    </row>
    <row r="3595" spans="3:13" x14ac:dyDescent="0.25">
      <c r="C3595" s="44">
        <v>0.64700000000000002</v>
      </c>
      <c r="D3595" s="44">
        <v>31125.63</v>
      </c>
      <c r="K3595" s="45">
        <v>0.53700000000000003</v>
      </c>
      <c r="L3595" s="52">
        <v>21051.99</v>
      </c>
      <c r="M3595" s="50" t="str">
        <f t="shared" si="55"/>
        <v>Abaixo do limite</v>
      </c>
    </row>
    <row r="3596" spans="3:13" x14ac:dyDescent="0.25">
      <c r="C3596" s="45">
        <v>0.73299999999999998</v>
      </c>
      <c r="D3596" s="45">
        <v>26210.21</v>
      </c>
      <c r="K3596" s="45">
        <v>0.70099999999999996</v>
      </c>
      <c r="L3596" s="52">
        <v>21054.07</v>
      </c>
      <c r="M3596" s="50" t="str">
        <f t="shared" si="55"/>
        <v>Abaixo do limite</v>
      </c>
    </row>
    <row r="3597" spans="3:13" x14ac:dyDescent="0.25">
      <c r="C3597" s="44">
        <v>0.503</v>
      </c>
      <c r="D3597" s="44">
        <v>10514.54</v>
      </c>
      <c r="K3597" s="45">
        <v>0.69699999999999995</v>
      </c>
      <c r="L3597" s="52">
        <v>21056.32</v>
      </c>
      <c r="M3597" s="50" t="str">
        <f t="shared" si="55"/>
        <v>Abaixo do limite</v>
      </c>
    </row>
    <row r="3598" spans="3:13" x14ac:dyDescent="0.25">
      <c r="C3598" s="45">
        <v>0.65600000000000003</v>
      </c>
      <c r="D3598" s="45">
        <v>38315.480000000003</v>
      </c>
      <c r="K3598" s="45">
        <v>0.72899999999999998</v>
      </c>
      <c r="L3598" s="52">
        <v>21057.439999999999</v>
      </c>
      <c r="M3598" s="50" t="str">
        <f t="shared" si="55"/>
        <v>Abaixo do limite</v>
      </c>
    </row>
    <row r="3599" spans="3:13" x14ac:dyDescent="0.25">
      <c r="C3599" s="44">
        <v>0.64800000000000002</v>
      </c>
      <c r="D3599" s="44">
        <v>16408.47</v>
      </c>
      <c r="K3599" s="45">
        <v>0.67200000000000004</v>
      </c>
      <c r="L3599" s="52">
        <v>21070.38</v>
      </c>
      <c r="M3599" s="50" t="str">
        <f t="shared" si="55"/>
        <v>Abaixo do limite</v>
      </c>
    </row>
    <row r="3600" spans="3:13" x14ac:dyDescent="0.25">
      <c r="C3600" s="45">
        <v>0.66</v>
      </c>
      <c r="D3600" s="45">
        <v>17753.400000000001</v>
      </c>
      <c r="K3600" s="45">
        <v>0.64500000000000002</v>
      </c>
      <c r="L3600" s="52">
        <v>21073.9</v>
      </c>
      <c r="M3600" s="50" t="str">
        <f t="shared" si="55"/>
        <v>Abaixo do limite</v>
      </c>
    </row>
    <row r="3601" spans="3:13" x14ac:dyDescent="0.25">
      <c r="C3601" s="44">
        <v>0.69699999999999995</v>
      </c>
      <c r="D3601" s="44">
        <v>23719.02</v>
      </c>
      <c r="K3601" s="45">
        <v>0.70699999999999996</v>
      </c>
      <c r="L3601" s="52">
        <v>21075.14</v>
      </c>
      <c r="M3601" s="50" t="str">
        <f t="shared" si="55"/>
        <v>Abaixo do limite</v>
      </c>
    </row>
    <row r="3602" spans="3:13" x14ac:dyDescent="0.25">
      <c r="C3602" s="45">
        <v>0.65600000000000003</v>
      </c>
      <c r="D3602" s="45">
        <v>15509.98</v>
      </c>
      <c r="K3602" s="44">
        <v>0.66400000000000003</v>
      </c>
      <c r="L3602" s="51">
        <v>21096.86</v>
      </c>
      <c r="M3602" s="50" t="str">
        <f t="shared" si="55"/>
        <v>Abaixo do limite</v>
      </c>
    </row>
    <row r="3603" spans="3:13" x14ac:dyDescent="0.25">
      <c r="C3603" s="44">
        <v>0.68200000000000005</v>
      </c>
      <c r="D3603" s="44">
        <v>21883.61</v>
      </c>
      <c r="K3603" s="44">
        <v>0.68899999999999995</v>
      </c>
      <c r="L3603" s="51">
        <v>21107.67</v>
      </c>
      <c r="M3603" s="50" t="str">
        <f t="shared" si="55"/>
        <v>Abaixo do limite</v>
      </c>
    </row>
    <row r="3604" spans="3:13" x14ac:dyDescent="0.25">
      <c r="C3604" s="45">
        <v>0.63800000000000001</v>
      </c>
      <c r="D3604" s="45">
        <v>18946.400000000001</v>
      </c>
      <c r="K3604" s="45">
        <v>0.69499999999999995</v>
      </c>
      <c r="L3604" s="52">
        <v>21108.68</v>
      </c>
      <c r="M3604" s="50" t="str">
        <f t="shared" si="55"/>
        <v>Abaixo do limite</v>
      </c>
    </row>
    <row r="3605" spans="3:13" x14ac:dyDescent="0.25">
      <c r="C3605" s="44">
        <v>0.54</v>
      </c>
      <c r="D3605" s="44">
        <v>8239.2900000000009</v>
      </c>
      <c r="K3605" s="45">
        <v>0.73699999999999999</v>
      </c>
      <c r="L3605" s="52">
        <v>21129.77</v>
      </c>
      <c r="M3605" s="50" t="str">
        <f t="shared" si="55"/>
        <v>Abaixo do limite</v>
      </c>
    </row>
    <row r="3606" spans="3:13" x14ac:dyDescent="0.25">
      <c r="C3606" s="45">
        <v>0.68400000000000005</v>
      </c>
      <c r="D3606" s="45">
        <v>26121.83</v>
      </c>
      <c r="K3606" s="45">
        <v>0.747</v>
      </c>
      <c r="L3606" s="52">
        <v>21133.08</v>
      </c>
      <c r="M3606" s="50" t="str">
        <f t="shared" si="55"/>
        <v>Abaixo do limite</v>
      </c>
    </row>
    <row r="3607" spans="3:13" x14ac:dyDescent="0.25">
      <c r="C3607" s="44">
        <v>0.53</v>
      </c>
      <c r="D3607" s="44">
        <v>11242.88</v>
      </c>
      <c r="K3607" s="45">
        <v>0.70799999999999996</v>
      </c>
      <c r="L3607" s="52">
        <v>21135.56</v>
      </c>
      <c r="M3607" s="50" t="str">
        <f t="shared" si="55"/>
        <v>Abaixo do limite</v>
      </c>
    </row>
    <row r="3608" spans="3:13" x14ac:dyDescent="0.25">
      <c r="C3608" s="45">
        <v>0.73299999999999998</v>
      </c>
      <c r="D3608" s="45">
        <v>30702.58</v>
      </c>
      <c r="K3608" s="45">
        <v>0.71399999999999997</v>
      </c>
      <c r="L3608" s="52">
        <v>21156.89</v>
      </c>
      <c r="M3608" s="50" t="str">
        <f t="shared" si="55"/>
        <v>Abaixo do limite</v>
      </c>
    </row>
    <row r="3609" spans="3:13" x14ac:dyDescent="0.25">
      <c r="C3609" s="44">
        <v>0.55700000000000005</v>
      </c>
      <c r="D3609" s="44">
        <v>16172.5</v>
      </c>
      <c r="K3609" s="44">
        <v>0.73099999999999998</v>
      </c>
      <c r="L3609" s="51">
        <v>21156.97</v>
      </c>
      <c r="M3609" s="50" t="str">
        <f t="shared" si="55"/>
        <v>Abaixo do limite</v>
      </c>
    </row>
    <row r="3610" spans="3:13" x14ac:dyDescent="0.25">
      <c r="C3610" s="45">
        <v>0.78100000000000003</v>
      </c>
      <c r="D3610" s="45">
        <v>27298.23</v>
      </c>
      <c r="K3610" s="44">
        <v>0.74299999999999999</v>
      </c>
      <c r="L3610" s="51">
        <v>21159.75</v>
      </c>
      <c r="M3610" s="50" t="str">
        <f t="shared" si="55"/>
        <v>Abaixo do limite</v>
      </c>
    </row>
    <row r="3611" spans="3:13" x14ac:dyDescent="0.25">
      <c r="C3611" s="44">
        <v>0.503</v>
      </c>
      <c r="D3611" s="44">
        <v>6955.15</v>
      </c>
      <c r="K3611" s="45">
        <v>0.68200000000000005</v>
      </c>
      <c r="L3611" s="52">
        <v>21170.25</v>
      </c>
      <c r="M3611" s="50" t="str">
        <f t="shared" si="55"/>
        <v>Abaixo do limite</v>
      </c>
    </row>
    <row r="3612" spans="3:13" x14ac:dyDescent="0.25">
      <c r="C3612" s="45">
        <v>0.65400000000000003</v>
      </c>
      <c r="D3612" s="45">
        <v>60385.05</v>
      </c>
      <c r="K3612" s="44">
        <v>0.67600000000000005</v>
      </c>
      <c r="L3612" s="51">
        <v>21173.599999999999</v>
      </c>
      <c r="M3612" s="50" t="str">
        <f t="shared" si="55"/>
        <v>Abaixo do limite</v>
      </c>
    </row>
    <row r="3613" spans="3:13" x14ac:dyDescent="0.25">
      <c r="C3613" s="44">
        <v>0.68</v>
      </c>
      <c r="D3613" s="44">
        <v>10439.31</v>
      </c>
      <c r="K3613" s="44">
        <v>0.72099999999999997</v>
      </c>
      <c r="L3613" s="51">
        <v>21192.61</v>
      </c>
      <c r="M3613" s="50" t="str">
        <f t="shared" si="55"/>
        <v>Abaixo do limite</v>
      </c>
    </row>
    <row r="3614" spans="3:13" x14ac:dyDescent="0.25">
      <c r="C3614" s="45">
        <v>0.46899999999999997</v>
      </c>
      <c r="D3614" s="45">
        <v>7983.19</v>
      </c>
      <c r="K3614" s="44">
        <v>0.70499999999999996</v>
      </c>
      <c r="L3614" s="51">
        <v>21192.99</v>
      </c>
      <c r="M3614" s="50" t="str">
        <f t="shared" si="55"/>
        <v>Abaixo do limite</v>
      </c>
    </row>
    <row r="3615" spans="3:13" x14ac:dyDescent="0.25">
      <c r="C3615" s="44">
        <v>0.54200000000000004</v>
      </c>
      <c r="D3615" s="44">
        <v>7196.65</v>
      </c>
      <c r="K3615" s="44">
        <v>0.63800000000000001</v>
      </c>
      <c r="L3615" s="51">
        <v>21201.95</v>
      </c>
      <c r="M3615" s="50" t="str">
        <f t="shared" ref="M3615:M3678" si="56">IF(L3615&lt;$L$29,"Abaixo do limite","")</f>
        <v>Abaixo do limite</v>
      </c>
    </row>
    <row r="3616" spans="3:13" x14ac:dyDescent="0.25">
      <c r="C3616" s="45">
        <v>0.59499999999999997</v>
      </c>
      <c r="D3616" s="45">
        <v>11800.69</v>
      </c>
      <c r="K3616" s="45">
        <v>0.65</v>
      </c>
      <c r="L3616" s="52">
        <v>21202.959999999999</v>
      </c>
      <c r="M3616" s="50" t="str">
        <f t="shared" si="56"/>
        <v>Abaixo do limite</v>
      </c>
    </row>
    <row r="3617" spans="3:13" x14ac:dyDescent="0.25">
      <c r="C3617" s="44">
        <v>0.63300000000000001</v>
      </c>
      <c r="D3617" s="44">
        <v>15152.5</v>
      </c>
      <c r="K3617" s="44">
        <v>0.70899999999999996</v>
      </c>
      <c r="L3617" s="51">
        <v>21204.01</v>
      </c>
      <c r="M3617" s="50" t="str">
        <f t="shared" si="56"/>
        <v>Abaixo do limite</v>
      </c>
    </row>
    <row r="3618" spans="3:13" x14ac:dyDescent="0.25">
      <c r="C3618" s="45">
        <v>0.61899999999999999</v>
      </c>
      <c r="D3618" s="45">
        <v>13178.02</v>
      </c>
      <c r="K3618" s="44">
        <v>0.66400000000000003</v>
      </c>
      <c r="L3618" s="51">
        <v>21227.63</v>
      </c>
      <c r="M3618" s="50" t="str">
        <f t="shared" si="56"/>
        <v>Abaixo do limite</v>
      </c>
    </row>
    <row r="3619" spans="3:13" x14ac:dyDescent="0.25">
      <c r="C3619" s="44">
        <v>0.58599999999999997</v>
      </c>
      <c r="D3619" s="44">
        <v>7549.24</v>
      </c>
      <c r="K3619" s="44">
        <v>0.71399999999999997</v>
      </c>
      <c r="L3619" s="51">
        <v>21227.93</v>
      </c>
      <c r="M3619" s="50" t="str">
        <f t="shared" si="56"/>
        <v>Abaixo do limite</v>
      </c>
    </row>
    <row r="3620" spans="3:13" x14ac:dyDescent="0.25">
      <c r="C3620" s="45">
        <v>0.60699999999999998</v>
      </c>
      <c r="D3620" s="45">
        <v>11835.42</v>
      </c>
      <c r="K3620" s="44">
        <v>0.67600000000000005</v>
      </c>
      <c r="L3620" s="51">
        <v>21229.74</v>
      </c>
      <c r="M3620" s="50" t="str">
        <f t="shared" si="56"/>
        <v>Abaixo do limite</v>
      </c>
    </row>
    <row r="3621" spans="3:13" x14ac:dyDescent="0.25">
      <c r="C3621" s="44">
        <v>0.68899999999999995</v>
      </c>
      <c r="D3621" s="44">
        <v>23500.04</v>
      </c>
      <c r="K3621" s="44">
        <v>0.63700000000000001</v>
      </c>
      <c r="L3621" s="51">
        <v>21237.59</v>
      </c>
      <c r="M3621" s="50" t="str">
        <f t="shared" si="56"/>
        <v>Abaixo do limite</v>
      </c>
    </row>
    <row r="3622" spans="3:13" x14ac:dyDescent="0.25">
      <c r="C3622" s="45">
        <v>0.65100000000000002</v>
      </c>
      <c r="D3622" s="45">
        <v>23390.59</v>
      </c>
      <c r="K3622" s="44">
        <v>0.70299999999999996</v>
      </c>
      <c r="L3622" s="51">
        <v>21240.49</v>
      </c>
      <c r="M3622" s="50" t="str">
        <f t="shared" si="56"/>
        <v>Abaixo do limite</v>
      </c>
    </row>
    <row r="3623" spans="3:13" x14ac:dyDescent="0.25">
      <c r="C3623" s="44">
        <v>0.57299999999999995</v>
      </c>
      <c r="D3623" s="44">
        <v>8405.32</v>
      </c>
      <c r="K3623" s="45">
        <v>0.72399999999999998</v>
      </c>
      <c r="L3623" s="52">
        <v>21246.6</v>
      </c>
      <c r="M3623" s="50" t="str">
        <f t="shared" si="56"/>
        <v>Abaixo do limite</v>
      </c>
    </row>
    <row r="3624" spans="3:13" x14ac:dyDescent="0.25">
      <c r="C3624" s="45">
        <v>0.69599999999999995</v>
      </c>
      <c r="D3624" s="45">
        <v>28426.240000000002</v>
      </c>
      <c r="K3624" s="44">
        <v>0.72299999999999998</v>
      </c>
      <c r="L3624" s="51">
        <v>21246.82</v>
      </c>
      <c r="M3624" s="50" t="str">
        <f t="shared" si="56"/>
        <v>Abaixo do limite</v>
      </c>
    </row>
    <row r="3625" spans="3:13" x14ac:dyDescent="0.25">
      <c r="C3625" s="44">
        <v>0.65700000000000003</v>
      </c>
      <c r="D3625" s="44">
        <v>24288.41</v>
      </c>
      <c r="K3625" s="44">
        <v>0.69599999999999995</v>
      </c>
      <c r="L3625" s="51">
        <v>21255.55</v>
      </c>
      <c r="M3625" s="50" t="str">
        <f t="shared" si="56"/>
        <v>Abaixo do limite</v>
      </c>
    </row>
    <row r="3626" spans="3:13" x14ac:dyDescent="0.25">
      <c r="C3626" s="45">
        <v>0.58099999999999996</v>
      </c>
      <c r="D3626" s="45">
        <v>14815.21</v>
      </c>
      <c r="K3626" s="45">
        <v>0.65700000000000003</v>
      </c>
      <c r="L3626" s="52">
        <v>21260.01</v>
      </c>
      <c r="M3626" s="50" t="str">
        <f t="shared" si="56"/>
        <v>Abaixo do limite</v>
      </c>
    </row>
    <row r="3627" spans="3:13" x14ac:dyDescent="0.25">
      <c r="C3627" s="44">
        <v>0.6</v>
      </c>
      <c r="D3627" s="44">
        <v>16245.56</v>
      </c>
      <c r="K3627" s="45">
        <v>0.65</v>
      </c>
      <c r="L3627" s="52">
        <v>21269.62</v>
      </c>
      <c r="M3627" s="50" t="str">
        <f t="shared" si="56"/>
        <v>Abaixo do limite</v>
      </c>
    </row>
    <row r="3628" spans="3:13" x14ac:dyDescent="0.25">
      <c r="C3628" s="45">
        <v>0.54800000000000004</v>
      </c>
      <c r="D3628" s="45">
        <v>8832.67</v>
      </c>
      <c r="K3628" s="45">
        <v>0.63</v>
      </c>
      <c r="L3628" s="52">
        <v>21278.52</v>
      </c>
      <c r="M3628" s="50" t="str">
        <f t="shared" si="56"/>
        <v>Abaixo do limite</v>
      </c>
    </row>
    <row r="3629" spans="3:13" x14ac:dyDescent="0.25">
      <c r="C3629" s="44">
        <v>0.63300000000000001</v>
      </c>
      <c r="D3629" s="44">
        <v>20274.37</v>
      </c>
      <c r="K3629" s="45">
        <v>0.58299999999999996</v>
      </c>
      <c r="L3629" s="52">
        <v>21280.95</v>
      </c>
      <c r="M3629" s="50" t="str">
        <f t="shared" si="56"/>
        <v>Abaixo do limite</v>
      </c>
    </row>
    <row r="3630" spans="3:13" x14ac:dyDescent="0.25">
      <c r="C3630" s="45">
        <v>0.745</v>
      </c>
      <c r="D3630" s="45">
        <v>28117.54</v>
      </c>
      <c r="K3630" s="44">
        <v>0.60899999999999999</v>
      </c>
      <c r="L3630" s="51">
        <v>21289.73</v>
      </c>
      <c r="M3630" s="50" t="str">
        <f t="shared" si="56"/>
        <v>Abaixo do limite</v>
      </c>
    </row>
    <row r="3631" spans="3:13" x14ac:dyDescent="0.25">
      <c r="C3631" s="44">
        <v>0.64600000000000002</v>
      </c>
      <c r="D3631" s="44">
        <v>30668.16</v>
      </c>
      <c r="K3631" s="44">
        <v>0.72099999999999997</v>
      </c>
      <c r="L3631" s="51">
        <v>21292.45</v>
      </c>
      <c r="M3631" s="50" t="str">
        <f t="shared" si="56"/>
        <v>Abaixo do limite</v>
      </c>
    </row>
    <row r="3632" spans="3:13" x14ac:dyDescent="0.25">
      <c r="C3632" s="45">
        <v>0.64700000000000002</v>
      </c>
      <c r="D3632" s="45">
        <v>25392.51</v>
      </c>
      <c r="K3632" s="44">
        <v>0.73499999999999999</v>
      </c>
      <c r="L3632" s="51">
        <v>21302.04</v>
      </c>
      <c r="M3632" s="50" t="str">
        <f t="shared" si="56"/>
        <v>Abaixo do limite</v>
      </c>
    </row>
    <row r="3633" spans="3:13" x14ac:dyDescent="0.25">
      <c r="C3633" s="44">
        <v>0.57099999999999995</v>
      </c>
      <c r="D3633" s="44">
        <v>6448.53</v>
      </c>
      <c r="K3633" s="44">
        <v>0.69199999999999995</v>
      </c>
      <c r="L3633" s="51">
        <v>21317.01</v>
      </c>
      <c r="M3633" s="50" t="str">
        <f t="shared" si="56"/>
        <v>Abaixo do limite</v>
      </c>
    </row>
    <row r="3634" spans="3:13" x14ac:dyDescent="0.25">
      <c r="C3634" s="45">
        <v>0.54900000000000004</v>
      </c>
      <c r="D3634" s="45">
        <v>6334.4</v>
      </c>
      <c r="K3634" s="44">
        <v>0.70499999999999996</v>
      </c>
      <c r="L3634" s="51">
        <v>21321.52</v>
      </c>
      <c r="M3634" s="50" t="str">
        <f t="shared" si="56"/>
        <v>Abaixo do limite</v>
      </c>
    </row>
    <row r="3635" spans="3:13" x14ac:dyDescent="0.25">
      <c r="C3635" s="44">
        <v>0.77400000000000002</v>
      </c>
      <c r="D3635" s="44">
        <v>20318.63</v>
      </c>
      <c r="K3635" s="44">
        <v>0.71599999999999997</v>
      </c>
      <c r="L3635" s="51">
        <v>21331.37</v>
      </c>
      <c r="M3635" s="50" t="str">
        <f t="shared" si="56"/>
        <v>Abaixo do limite</v>
      </c>
    </row>
    <row r="3636" spans="3:13" x14ac:dyDescent="0.25">
      <c r="C3636" s="45">
        <v>0.52400000000000002</v>
      </c>
      <c r="D3636" s="45">
        <v>5934.6</v>
      </c>
      <c r="K3636" s="45">
        <v>0.82499999999999996</v>
      </c>
      <c r="L3636" s="52">
        <v>21342.58</v>
      </c>
      <c r="M3636" s="50" t="str">
        <f t="shared" si="56"/>
        <v>Abaixo do limite</v>
      </c>
    </row>
    <row r="3637" spans="3:13" x14ac:dyDescent="0.25">
      <c r="C3637" s="44">
        <v>0.69</v>
      </c>
      <c r="D3637" s="44">
        <v>22094.3</v>
      </c>
      <c r="K3637" s="44">
        <v>0.61799999999999999</v>
      </c>
      <c r="L3637" s="51">
        <v>21344.720000000001</v>
      </c>
      <c r="M3637" s="50" t="str">
        <f t="shared" si="56"/>
        <v>Abaixo do limite</v>
      </c>
    </row>
    <row r="3638" spans="3:13" x14ac:dyDescent="0.25">
      <c r="C3638" s="45">
        <v>0.76200000000000001</v>
      </c>
      <c r="D3638" s="45">
        <v>43582.239999999998</v>
      </c>
      <c r="K3638" s="44">
        <v>0.63</v>
      </c>
      <c r="L3638" s="51">
        <v>21346.34</v>
      </c>
      <c r="M3638" s="50" t="str">
        <f t="shared" si="56"/>
        <v>Abaixo do limite</v>
      </c>
    </row>
    <row r="3639" spans="3:13" x14ac:dyDescent="0.25">
      <c r="C3639" s="44">
        <v>0.54100000000000004</v>
      </c>
      <c r="D3639" s="44">
        <v>11574.2</v>
      </c>
      <c r="K3639" s="45">
        <v>0.68</v>
      </c>
      <c r="L3639" s="52">
        <v>21346.9</v>
      </c>
      <c r="M3639" s="50" t="str">
        <f t="shared" si="56"/>
        <v>Abaixo do limite</v>
      </c>
    </row>
    <row r="3640" spans="3:13" x14ac:dyDescent="0.25">
      <c r="C3640" s="45">
        <v>0.59599999999999997</v>
      </c>
      <c r="D3640" s="45">
        <v>13019.29</v>
      </c>
      <c r="K3640" s="45">
        <v>0.66600000000000004</v>
      </c>
      <c r="L3640" s="52">
        <v>21363.49</v>
      </c>
      <c r="M3640" s="50" t="str">
        <f t="shared" si="56"/>
        <v>Abaixo do limite</v>
      </c>
    </row>
    <row r="3641" spans="3:13" x14ac:dyDescent="0.25">
      <c r="C3641" s="44">
        <v>0.73199999999999998</v>
      </c>
      <c r="D3641" s="44">
        <v>29030.32</v>
      </c>
      <c r="K3641" s="45">
        <v>0.68799999999999994</v>
      </c>
      <c r="L3641" s="52">
        <v>21364.1</v>
      </c>
      <c r="M3641" s="50" t="str">
        <f t="shared" si="56"/>
        <v>Abaixo do limite</v>
      </c>
    </row>
    <row r="3642" spans="3:13" x14ac:dyDescent="0.25">
      <c r="C3642" s="45">
        <v>0.51500000000000001</v>
      </c>
      <c r="D3642" s="45">
        <v>6959.46</v>
      </c>
      <c r="K3642" s="45">
        <v>0.64400000000000002</v>
      </c>
      <c r="L3642" s="52">
        <v>21385.41</v>
      </c>
      <c r="M3642" s="50" t="str">
        <f t="shared" si="56"/>
        <v>Abaixo do limite</v>
      </c>
    </row>
    <row r="3643" spans="3:13" x14ac:dyDescent="0.25">
      <c r="C3643" s="44">
        <v>0.499</v>
      </c>
      <c r="D3643" s="44">
        <v>9405.9500000000007</v>
      </c>
      <c r="K3643" s="44">
        <v>0.67300000000000004</v>
      </c>
      <c r="L3643" s="51">
        <v>21395.49</v>
      </c>
      <c r="M3643" s="50" t="str">
        <f t="shared" si="56"/>
        <v>Abaixo do limite</v>
      </c>
    </row>
    <row r="3644" spans="3:13" x14ac:dyDescent="0.25">
      <c r="C3644" s="45">
        <v>0.63600000000000001</v>
      </c>
      <c r="D3644" s="45">
        <v>18755.37</v>
      </c>
      <c r="K3644" s="44">
        <v>0.69399999999999995</v>
      </c>
      <c r="L3644" s="51">
        <v>21402.21</v>
      </c>
      <c r="M3644" s="50" t="str">
        <f t="shared" si="56"/>
        <v>Abaixo do limite</v>
      </c>
    </row>
    <row r="3645" spans="3:13" x14ac:dyDescent="0.25">
      <c r="C3645" s="44">
        <v>0.67100000000000004</v>
      </c>
      <c r="D3645" s="44">
        <v>43913.7</v>
      </c>
      <c r="K3645" s="45">
        <v>0.70599999999999996</v>
      </c>
      <c r="L3645" s="52">
        <v>21414.11</v>
      </c>
      <c r="M3645" s="50" t="str">
        <f t="shared" si="56"/>
        <v>Abaixo do limite</v>
      </c>
    </row>
    <row r="3646" spans="3:13" x14ac:dyDescent="0.25">
      <c r="C3646" s="45">
        <v>0.60199999999999998</v>
      </c>
      <c r="D3646" s="45">
        <v>7282.85</v>
      </c>
      <c r="K3646" s="45">
        <v>0.69399999999999995</v>
      </c>
      <c r="L3646" s="52">
        <v>21416.61</v>
      </c>
      <c r="M3646" s="50" t="str">
        <f t="shared" si="56"/>
        <v>Abaixo do limite</v>
      </c>
    </row>
    <row r="3647" spans="3:13" x14ac:dyDescent="0.25">
      <c r="C3647" s="44">
        <v>0.63600000000000001</v>
      </c>
      <c r="D3647" s="44">
        <v>14204.35</v>
      </c>
      <c r="K3647" s="45">
        <v>0.70399999999999996</v>
      </c>
      <c r="L3647" s="52">
        <v>21421.759999999998</v>
      </c>
      <c r="M3647" s="50" t="str">
        <f t="shared" si="56"/>
        <v>Abaixo do limite</v>
      </c>
    </row>
    <row r="3648" spans="3:13" x14ac:dyDescent="0.25">
      <c r="C3648" s="45">
        <v>0.55600000000000005</v>
      </c>
      <c r="D3648" s="45">
        <v>7797.99</v>
      </c>
      <c r="K3648" s="45">
        <v>0.68600000000000005</v>
      </c>
      <c r="L3648" s="52">
        <v>21429.81</v>
      </c>
      <c r="M3648" s="50" t="str">
        <f t="shared" si="56"/>
        <v>Abaixo do limite</v>
      </c>
    </row>
    <row r="3649" spans="3:13" x14ac:dyDescent="0.25">
      <c r="C3649" s="44">
        <v>0.61599999999999999</v>
      </c>
      <c r="D3649" s="44">
        <v>31345.42</v>
      </c>
      <c r="K3649" s="44">
        <v>0.69399999999999995</v>
      </c>
      <c r="L3649" s="51">
        <v>21446.17</v>
      </c>
      <c r="M3649" s="50" t="str">
        <f t="shared" si="56"/>
        <v>Abaixo do limite</v>
      </c>
    </row>
    <row r="3650" spans="3:13" x14ac:dyDescent="0.25">
      <c r="C3650" s="45">
        <v>0.54400000000000004</v>
      </c>
      <c r="D3650" s="45">
        <v>11526.96</v>
      </c>
      <c r="K3650" s="45">
        <v>0.63800000000000001</v>
      </c>
      <c r="L3650" s="52">
        <v>21448.7</v>
      </c>
      <c r="M3650" s="50" t="str">
        <f t="shared" si="56"/>
        <v>Abaixo do limite</v>
      </c>
    </row>
    <row r="3651" spans="3:13" x14ac:dyDescent="0.25">
      <c r="C3651" s="44">
        <v>0.55100000000000005</v>
      </c>
      <c r="D3651" s="44">
        <v>6965.5</v>
      </c>
      <c r="K3651" s="45">
        <v>0.70799999999999996</v>
      </c>
      <c r="L3651" s="52">
        <v>21449.82</v>
      </c>
      <c r="M3651" s="50" t="str">
        <f t="shared" si="56"/>
        <v>Abaixo do limite</v>
      </c>
    </row>
    <row r="3652" spans="3:13" x14ac:dyDescent="0.25">
      <c r="C3652" s="45">
        <v>0.72199999999999998</v>
      </c>
      <c r="D3652" s="45">
        <v>38761.660000000003</v>
      </c>
      <c r="K3652" s="45">
        <v>0.70799999999999996</v>
      </c>
      <c r="L3652" s="52">
        <v>21452.92</v>
      </c>
      <c r="M3652" s="50" t="str">
        <f t="shared" si="56"/>
        <v>Abaixo do limite</v>
      </c>
    </row>
    <row r="3653" spans="3:13" x14ac:dyDescent="0.25">
      <c r="C3653" s="44">
        <v>0.51800000000000002</v>
      </c>
      <c r="D3653" s="44">
        <v>7586.03</v>
      </c>
      <c r="K3653" s="44">
        <v>0.69299999999999995</v>
      </c>
      <c r="L3653" s="51">
        <v>21481.97</v>
      </c>
      <c r="M3653" s="50" t="str">
        <f t="shared" si="56"/>
        <v>Abaixo do limite</v>
      </c>
    </row>
    <row r="3654" spans="3:13" x14ac:dyDescent="0.25">
      <c r="C3654" s="45">
        <v>0.46600000000000003</v>
      </c>
      <c r="D3654" s="45">
        <v>7805.4</v>
      </c>
      <c r="K3654" s="45">
        <v>0.72299999999999998</v>
      </c>
      <c r="L3654" s="52">
        <v>21484.13</v>
      </c>
      <c r="M3654" s="50" t="str">
        <f t="shared" si="56"/>
        <v>Abaixo do limite</v>
      </c>
    </row>
    <row r="3655" spans="3:13" x14ac:dyDescent="0.25">
      <c r="C3655" s="44">
        <v>0.55100000000000005</v>
      </c>
      <c r="D3655" s="44">
        <v>7532.27</v>
      </c>
      <c r="K3655" s="44">
        <v>0.72699999999999998</v>
      </c>
      <c r="L3655" s="51">
        <v>21493.65</v>
      </c>
      <c r="M3655" s="50" t="str">
        <f t="shared" si="56"/>
        <v>Abaixo do limite</v>
      </c>
    </row>
    <row r="3656" spans="3:13" x14ac:dyDescent="0.25">
      <c r="C3656" s="45">
        <v>0.50800000000000001</v>
      </c>
      <c r="D3656" s="45">
        <v>6762.24</v>
      </c>
      <c r="K3656" s="45">
        <v>0.71599999999999997</v>
      </c>
      <c r="L3656" s="52">
        <v>21494.9</v>
      </c>
      <c r="M3656" s="50" t="str">
        <f t="shared" si="56"/>
        <v>Abaixo do limite</v>
      </c>
    </row>
    <row r="3657" spans="3:13" x14ac:dyDescent="0.25">
      <c r="C3657" s="44">
        <v>0.58399999999999996</v>
      </c>
      <c r="D3657" s="44">
        <v>13186.12</v>
      </c>
      <c r="K3657" s="45">
        <v>0.78600000000000003</v>
      </c>
      <c r="L3657" s="52">
        <v>21499.82</v>
      </c>
      <c r="M3657" s="50" t="str">
        <f t="shared" si="56"/>
        <v>Abaixo do limite</v>
      </c>
    </row>
    <row r="3658" spans="3:13" x14ac:dyDescent="0.25">
      <c r="C3658" s="45">
        <v>0.67300000000000004</v>
      </c>
      <c r="D3658" s="45">
        <v>18865.71</v>
      </c>
      <c r="K3658" s="44">
        <v>0.68100000000000005</v>
      </c>
      <c r="L3658" s="51">
        <v>21508.74</v>
      </c>
      <c r="M3658" s="50" t="str">
        <f t="shared" si="56"/>
        <v>Abaixo do limite</v>
      </c>
    </row>
    <row r="3659" spans="3:13" x14ac:dyDescent="0.25">
      <c r="C3659" s="44">
        <v>0.753</v>
      </c>
      <c r="D3659" s="44">
        <v>11921.26</v>
      </c>
      <c r="K3659" s="45">
        <v>0.67400000000000004</v>
      </c>
      <c r="L3659" s="52">
        <v>21519.58</v>
      </c>
      <c r="M3659" s="50" t="str">
        <f t="shared" si="56"/>
        <v>Abaixo do limite</v>
      </c>
    </row>
    <row r="3660" spans="3:13" x14ac:dyDescent="0.25">
      <c r="C3660" s="45">
        <v>0.67400000000000004</v>
      </c>
      <c r="D3660" s="45">
        <v>25801.78</v>
      </c>
      <c r="K3660" s="45">
        <v>0.70299999999999996</v>
      </c>
      <c r="L3660" s="52">
        <v>21532.97</v>
      </c>
      <c r="M3660" s="50" t="str">
        <f t="shared" si="56"/>
        <v>Abaixo do limite</v>
      </c>
    </row>
    <row r="3661" spans="3:13" x14ac:dyDescent="0.25">
      <c r="C3661" s="44">
        <v>0.71099999999999997</v>
      </c>
      <c r="D3661" s="44">
        <v>23063.95</v>
      </c>
      <c r="K3661" s="45">
        <v>0.71599999999999997</v>
      </c>
      <c r="L3661" s="52">
        <v>21540.76</v>
      </c>
      <c r="M3661" s="50" t="str">
        <f t="shared" si="56"/>
        <v>Abaixo do limite</v>
      </c>
    </row>
    <row r="3662" spans="3:13" x14ac:dyDescent="0.25">
      <c r="C3662" s="45">
        <v>0.55200000000000005</v>
      </c>
      <c r="D3662" s="45">
        <v>7896.49</v>
      </c>
      <c r="K3662" s="45">
        <v>0.72899999999999998</v>
      </c>
      <c r="L3662" s="52">
        <v>21543.65</v>
      </c>
      <c r="M3662" s="50" t="str">
        <f t="shared" si="56"/>
        <v>Abaixo do limite</v>
      </c>
    </row>
    <row r="3663" spans="3:13" x14ac:dyDescent="0.25">
      <c r="C3663" s="44">
        <v>0.51200000000000001</v>
      </c>
      <c r="D3663" s="44">
        <v>9303.91</v>
      </c>
      <c r="K3663" s="44">
        <v>0.623</v>
      </c>
      <c r="L3663" s="51">
        <v>21553.05</v>
      </c>
      <c r="M3663" s="50" t="str">
        <f t="shared" si="56"/>
        <v>Abaixo do limite</v>
      </c>
    </row>
    <row r="3664" spans="3:13" x14ac:dyDescent="0.25">
      <c r="C3664" s="45">
        <v>0.68</v>
      </c>
      <c r="D3664" s="45">
        <v>54076.6</v>
      </c>
      <c r="K3664" s="44">
        <v>0.70899999999999996</v>
      </c>
      <c r="L3664" s="51">
        <v>21565.119999999999</v>
      </c>
      <c r="M3664" s="50" t="str">
        <f t="shared" si="56"/>
        <v>Abaixo do limite</v>
      </c>
    </row>
    <row r="3665" spans="3:13" x14ac:dyDescent="0.25">
      <c r="C3665" s="44">
        <v>0.56200000000000006</v>
      </c>
      <c r="D3665" s="44">
        <v>8747.31</v>
      </c>
      <c r="K3665" s="44">
        <v>0.67400000000000004</v>
      </c>
      <c r="L3665" s="51">
        <v>21581.14</v>
      </c>
      <c r="M3665" s="50" t="str">
        <f t="shared" si="56"/>
        <v>Abaixo do limite</v>
      </c>
    </row>
    <row r="3666" spans="3:13" x14ac:dyDescent="0.25">
      <c r="C3666" s="45">
        <v>0.54600000000000004</v>
      </c>
      <c r="D3666" s="45">
        <v>7878.62</v>
      </c>
      <c r="K3666" s="45">
        <v>0.751</v>
      </c>
      <c r="L3666" s="52">
        <v>21581.49</v>
      </c>
      <c r="M3666" s="50" t="str">
        <f t="shared" si="56"/>
        <v>Abaixo do limite</v>
      </c>
    </row>
    <row r="3667" spans="3:13" x14ac:dyDescent="0.25">
      <c r="C3667" s="44">
        <v>0.54600000000000004</v>
      </c>
      <c r="D3667" s="44">
        <v>10546.2</v>
      </c>
      <c r="K3667" s="44">
        <v>0.70399999999999996</v>
      </c>
      <c r="L3667" s="51">
        <v>21592.97</v>
      </c>
      <c r="M3667" s="50" t="str">
        <f t="shared" si="56"/>
        <v>Abaixo do limite</v>
      </c>
    </row>
    <row r="3668" spans="3:13" x14ac:dyDescent="0.25">
      <c r="C3668" s="45">
        <v>0.58299999999999996</v>
      </c>
      <c r="D3668" s="45">
        <v>9487.18</v>
      </c>
      <c r="K3668" s="44">
        <v>0.69499999999999995</v>
      </c>
      <c r="L3668" s="51">
        <v>21596.35</v>
      </c>
      <c r="M3668" s="50" t="str">
        <f t="shared" si="56"/>
        <v>Abaixo do limite</v>
      </c>
    </row>
    <row r="3669" spans="3:13" x14ac:dyDescent="0.25">
      <c r="C3669" s="44">
        <v>0.47499999999999998</v>
      </c>
      <c r="D3669" s="44">
        <v>5628.47</v>
      </c>
      <c r="K3669" s="44">
        <v>0.70299999999999996</v>
      </c>
      <c r="L3669" s="51">
        <v>21600.06</v>
      </c>
      <c r="M3669" s="50" t="str">
        <f t="shared" si="56"/>
        <v>Abaixo do limite</v>
      </c>
    </row>
    <row r="3670" spans="3:13" x14ac:dyDescent="0.25">
      <c r="C3670" s="45">
        <v>0.67300000000000004</v>
      </c>
      <c r="D3670" s="45">
        <v>49434.14</v>
      </c>
      <c r="K3670" s="44">
        <v>0.67</v>
      </c>
      <c r="L3670" s="51">
        <v>21615.52</v>
      </c>
      <c r="M3670" s="50" t="str">
        <f t="shared" si="56"/>
        <v>Abaixo do limite</v>
      </c>
    </row>
    <row r="3671" spans="3:13" x14ac:dyDescent="0.25">
      <c r="C3671" s="44">
        <v>0.437</v>
      </c>
      <c r="D3671" s="44">
        <v>12332.42</v>
      </c>
      <c r="K3671" s="44">
        <v>0.65600000000000003</v>
      </c>
      <c r="L3671" s="51">
        <v>21618.54</v>
      </c>
      <c r="M3671" s="50" t="str">
        <f t="shared" si="56"/>
        <v>Abaixo do limite</v>
      </c>
    </row>
    <row r="3672" spans="3:13" x14ac:dyDescent="0.25">
      <c r="C3672" s="45">
        <v>0.56999999999999995</v>
      </c>
      <c r="D3672" s="45">
        <v>7250.53</v>
      </c>
      <c r="K3672" s="45">
        <v>0.69699999999999995</v>
      </c>
      <c r="L3672" s="52">
        <v>21635.89</v>
      </c>
      <c r="M3672" s="50" t="str">
        <f t="shared" si="56"/>
        <v>Abaixo do limite</v>
      </c>
    </row>
    <row r="3673" spans="3:13" x14ac:dyDescent="0.25">
      <c r="C3673" s="44">
        <v>0.61899999999999999</v>
      </c>
      <c r="D3673" s="44">
        <v>10056.879999999999</v>
      </c>
      <c r="K3673" s="45">
        <v>0.64300000000000002</v>
      </c>
      <c r="L3673" s="52">
        <v>21635.97</v>
      </c>
      <c r="M3673" s="50" t="str">
        <f t="shared" si="56"/>
        <v>Abaixo do limite</v>
      </c>
    </row>
    <row r="3674" spans="3:13" x14ac:dyDescent="0.25">
      <c r="C3674" s="45">
        <v>0.56000000000000005</v>
      </c>
      <c r="D3674" s="45">
        <v>9473.61</v>
      </c>
      <c r="K3674" s="45">
        <v>0.65100000000000002</v>
      </c>
      <c r="L3674" s="52">
        <v>21640.89</v>
      </c>
      <c r="M3674" s="50" t="str">
        <f t="shared" si="56"/>
        <v>Abaixo do limite</v>
      </c>
    </row>
    <row r="3675" spans="3:13" x14ac:dyDescent="0.25">
      <c r="C3675" s="44">
        <v>0.77400000000000002</v>
      </c>
      <c r="D3675" s="44">
        <v>25766.21</v>
      </c>
      <c r="K3675" s="44">
        <v>0.70899999999999996</v>
      </c>
      <c r="L3675" s="51">
        <v>21643.91</v>
      </c>
      <c r="M3675" s="50" t="str">
        <f t="shared" si="56"/>
        <v>Abaixo do limite</v>
      </c>
    </row>
    <row r="3676" spans="3:13" x14ac:dyDescent="0.25">
      <c r="C3676" s="45">
        <v>0.66400000000000003</v>
      </c>
      <c r="D3676" s="45">
        <v>21670.880000000001</v>
      </c>
      <c r="K3676" s="44">
        <v>0.71099999999999997</v>
      </c>
      <c r="L3676" s="51">
        <v>21647.55</v>
      </c>
      <c r="M3676" s="50" t="str">
        <f t="shared" si="56"/>
        <v>Abaixo do limite</v>
      </c>
    </row>
    <row r="3677" spans="3:13" x14ac:dyDescent="0.25">
      <c r="C3677" s="44">
        <v>0.73199999999999998</v>
      </c>
      <c r="D3677" s="44">
        <v>66107.460000000006</v>
      </c>
      <c r="K3677" s="44">
        <v>0.69899999999999995</v>
      </c>
      <c r="L3677" s="51">
        <v>21651.45</v>
      </c>
      <c r="M3677" s="50" t="str">
        <f t="shared" si="56"/>
        <v>Abaixo do limite</v>
      </c>
    </row>
    <row r="3678" spans="3:13" x14ac:dyDescent="0.25">
      <c r="C3678" s="45">
        <v>0.51300000000000001</v>
      </c>
      <c r="D3678" s="45">
        <v>8926.44</v>
      </c>
      <c r="K3678" s="44">
        <v>0.72699999999999998</v>
      </c>
      <c r="L3678" s="51">
        <v>21655.48</v>
      </c>
      <c r="M3678" s="50" t="str">
        <f t="shared" si="56"/>
        <v>Abaixo do limite</v>
      </c>
    </row>
    <row r="3679" spans="3:13" x14ac:dyDescent="0.25">
      <c r="C3679" s="44">
        <v>0.64700000000000002</v>
      </c>
      <c r="D3679" s="44">
        <v>12744.54</v>
      </c>
      <c r="K3679" s="45">
        <v>0.69599999999999995</v>
      </c>
      <c r="L3679" s="52">
        <v>21669.79</v>
      </c>
      <c r="M3679" s="50" t="str">
        <f t="shared" ref="M3679:M3742" si="57">IF(L3679&lt;$L$29,"Abaixo do limite","")</f>
        <v>Abaixo do limite</v>
      </c>
    </row>
    <row r="3680" spans="3:13" x14ac:dyDescent="0.25">
      <c r="C3680" s="45">
        <v>0.56000000000000005</v>
      </c>
      <c r="D3680" s="45">
        <v>12950.41</v>
      </c>
      <c r="K3680" s="45">
        <v>0.66400000000000003</v>
      </c>
      <c r="L3680" s="52">
        <v>21670.880000000001</v>
      </c>
      <c r="M3680" s="50" t="str">
        <f t="shared" si="57"/>
        <v>Abaixo do limite</v>
      </c>
    </row>
    <row r="3681" spans="3:13" x14ac:dyDescent="0.25">
      <c r="C3681" s="44">
        <v>0.53700000000000003</v>
      </c>
      <c r="D3681" s="44">
        <v>7150.1</v>
      </c>
      <c r="K3681" s="44">
        <v>0.69399999999999995</v>
      </c>
      <c r="L3681" s="51">
        <v>21682.79</v>
      </c>
      <c r="M3681" s="50" t="str">
        <f t="shared" si="57"/>
        <v>Abaixo do limite</v>
      </c>
    </row>
    <row r="3682" spans="3:13" x14ac:dyDescent="0.25">
      <c r="C3682" s="45">
        <v>0.67100000000000004</v>
      </c>
      <c r="D3682" s="45">
        <v>16226.13</v>
      </c>
      <c r="K3682" s="45">
        <v>0.72399999999999998</v>
      </c>
      <c r="L3682" s="52">
        <v>21691.81</v>
      </c>
      <c r="M3682" s="50" t="str">
        <f t="shared" si="57"/>
        <v>Abaixo do limite</v>
      </c>
    </row>
    <row r="3683" spans="3:13" x14ac:dyDescent="0.25">
      <c r="C3683" s="44">
        <v>0.443</v>
      </c>
      <c r="D3683" s="44">
        <v>4835.96</v>
      </c>
      <c r="K3683" s="45">
        <v>0.70899999999999996</v>
      </c>
      <c r="L3683" s="52">
        <v>21704.43</v>
      </c>
      <c r="M3683" s="50" t="str">
        <f t="shared" si="57"/>
        <v>Abaixo do limite</v>
      </c>
    </row>
    <row r="3684" spans="3:13" x14ac:dyDescent="0.25">
      <c r="C3684" s="45">
        <v>0.78300000000000003</v>
      </c>
      <c r="D3684" s="45">
        <v>35748.589999999997</v>
      </c>
      <c r="K3684" s="45">
        <v>0.69899999999999995</v>
      </c>
      <c r="L3684" s="52">
        <v>21711.46</v>
      </c>
      <c r="M3684" s="50" t="str">
        <f t="shared" si="57"/>
        <v>Abaixo do limite</v>
      </c>
    </row>
    <row r="3685" spans="3:13" x14ac:dyDescent="0.25">
      <c r="C3685" s="44">
        <v>0.65400000000000003</v>
      </c>
      <c r="D3685" s="44">
        <v>12339.71</v>
      </c>
      <c r="K3685" s="45">
        <v>0.72699999999999998</v>
      </c>
      <c r="L3685" s="52">
        <v>21718.28</v>
      </c>
      <c r="M3685" s="50" t="str">
        <f t="shared" si="57"/>
        <v>Abaixo do limite</v>
      </c>
    </row>
    <row r="3686" spans="3:13" x14ac:dyDescent="0.25">
      <c r="C3686" s="45">
        <v>0.65400000000000003</v>
      </c>
      <c r="D3686" s="45">
        <v>76861.48</v>
      </c>
      <c r="K3686" s="45">
        <v>0.70299999999999996</v>
      </c>
      <c r="L3686" s="52">
        <v>21719.5</v>
      </c>
      <c r="M3686" s="50" t="str">
        <f t="shared" si="57"/>
        <v>Abaixo do limite</v>
      </c>
    </row>
    <row r="3687" spans="3:13" x14ac:dyDescent="0.25">
      <c r="C3687" s="44">
        <v>0.56699999999999995</v>
      </c>
      <c r="D3687" s="44">
        <v>9141.08</v>
      </c>
      <c r="K3687" s="44">
        <v>0.67700000000000005</v>
      </c>
      <c r="L3687" s="51">
        <v>21729.5</v>
      </c>
      <c r="M3687" s="50" t="str">
        <f t="shared" si="57"/>
        <v>Abaixo do limite</v>
      </c>
    </row>
    <row r="3688" spans="3:13" x14ac:dyDescent="0.25">
      <c r="C3688" s="45">
        <v>0.61599999999999999</v>
      </c>
      <c r="D3688" s="45">
        <v>52494.83</v>
      </c>
      <c r="K3688" s="44">
        <v>0.65100000000000002</v>
      </c>
      <c r="L3688" s="51">
        <v>21738</v>
      </c>
      <c r="M3688" s="50" t="str">
        <f t="shared" si="57"/>
        <v>Abaixo do limite</v>
      </c>
    </row>
    <row r="3689" spans="3:13" x14ac:dyDescent="0.25">
      <c r="C3689" s="44">
        <v>0.52600000000000002</v>
      </c>
      <c r="D3689" s="44">
        <v>5863.9</v>
      </c>
      <c r="K3689" s="44">
        <v>0.68799999999999994</v>
      </c>
      <c r="L3689" s="51">
        <v>21743.84</v>
      </c>
      <c r="M3689" s="50" t="str">
        <f t="shared" si="57"/>
        <v>Abaixo do limite</v>
      </c>
    </row>
    <row r="3690" spans="3:13" x14ac:dyDescent="0.25">
      <c r="C3690" s="45">
        <v>0.54200000000000004</v>
      </c>
      <c r="D3690" s="45">
        <v>7074.86</v>
      </c>
      <c r="K3690" s="45">
        <v>0.72899999999999998</v>
      </c>
      <c r="L3690" s="52">
        <v>21743.96</v>
      </c>
      <c r="M3690" s="50" t="str">
        <f t="shared" si="57"/>
        <v>Abaixo do limite</v>
      </c>
    </row>
    <row r="3691" spans="3:13" x14ac:dyDescent="0.25">
      <c r="C3691" s="44">
        <v>0.66600000000000004</v>
      </c>
      <c r="D3691" s="44">
        <v>62147.83</v>
      </c>
      <c r="K3691" s="44">
        <v>0.627</v>
      </c>
      <c r="L3691" s="51">
        <v>21761.11</v>
      </c>
      <c r="M3691" s="50" t="str">
        <f t="shared" si="57"/>
        <v>Abaixo do limite</v>
      </c>
    </row>
    <row r="3692" spans="3:13" x14ac:dyDescent="0.25">
      <c r="C3692" s="45">
        <v>0.71399999999999997</v>
      </c>
      <c r="D3692" s="45">
        <v>31259.59</v>
      </c>
      <c r="K3692" s="44">
        <v>0.66700000000000004</v>
      </c>
      <c r="L3692" s="51">
        <v>21761.89</v>
      </c>
      <c r="M3692" s="50" t="str">
        <f t="shared" si="57"/>
        <v>Abaixo do limite</v>
      </c>
    </row>
    <row r="3693" spans="3:13" x14ac:dyDescent="0.25">
      <c r="C3693" s="44">
        <v>0.61799999999999999</v>
      </c>
      <c r="D3693" s="44">
        <v>21344.720000000001</v>
      </c>
      <c r="K3693" s="45">
        <v>0.67</v>
      </c>
      <c r="L3693" s="52">
        <v>21765.1</v>
      </c>
      <c r="M3693" s="50" t="str">
        <f t="shared" si="57"/>
        <v>Abaixo do limite</v>
      </c>
    </row>
    <row r="3694" spans="3:13" x14ac:dyDescent="0.25">
      <c r="C3694" s="45">
        <v>0.59</v>
      </c>
      <c r="D3694" s="45">
        <v>8391.61</v>
      </c>
      <c r="K3694" s="45">
        <v>0.64700000000000002</v>
      </c>
      <c r="L3694" s="52">
        <v>21768.39</v>
      </c>
      <c r="M3694" s="50" t="str">
        <f t="shared" si="57"/>
        <v>Abaixo do limite</v>
      </c>
    </row>
    <row r="3695" spans="3:13" x14ac:dyDescent="0.25">
      <c r="C3695" s="44">
        <v>0.59599999999999997</v>
      </c>
      <c r="D3695" s="44">
        <v>16875.71</v>
      </c>
      <c r="K3695" s="44">
        <v>0.73699999999999999</v>
      </c>
      <c r="L3695" s="51">
        <v>21770.71</v>
      </c>
      <c r="M3695" s="50" t="str">
        <f t="shared" si="57"/>
        <v>Abaixo do limite</v>
      </c>
    </row>
    <row r="3696" spans="3:13" x14ac:dyDescent="0.25">
      <c r="C3696" s="45">
        <v>0.58499999999999996</v>
      </c>
      <c r="D3696" s="45">
        <v>10631.05</v>
      </c>
      <c r="K3696" s="45">
        <v>0.66900000000000004</v>
      </c>
      <c r="L3696" s="52">
        <v>21773.5</v>
      </c>
      <c r="M3696" s="50" t="str">
        <f t="shared" si="57"/>
        <v>Abaixo do limite</v>
      </c>
    </row>
    <row r="3697" spans="3:13" x14ac:dyDescent="0.25">
      <c r="C3697" s="44">
        <v>0.61899999999999999</v>
      </c>
      <c r="D3697" s="44">
        <v>16577.47</v>
      </c>
      <c r="K3697" s="44">
        <v>0.68300000000000005</v>
      </c>
      <c r="L3697" s="51">
        <v>21779.97</v>
      </c>
      <c r="M3697" s="50" t="str">
        <f t="shared" si="57"/>
        <v>Abaixo do limite</v>
      </c>
    </row>
    <row r="3698" spans="3:13" x14ac:dyDescent="0.25">
      <c r="C3698" s="45">
        <v>0.56200000000000006</v>
      </c>
      <c r="D3698" s="45">
        <v>9257.83</v>
      </c>
      <c r="K3698" s="45">
        <v>0.72</v>
      </c>
      <c r="L3698" s="52">
        <v>21781.21</v>
      </c>
      <c r="M3698" s="50" t="str">
        <f t="shared" si="57"/>
        <v>Abaixo do limite</v>
      </c>
    </row>
    <row r="3699" spans="3:13" x14ac:dyDescent="0.25">
      <c r="C3699" s="44">
        <v>0.54</v>
      </c>
      <c r="D3699" s="44">
        <v>14875.64</v>
      </c>
      <c r="K3699" s="44">
        <v>0.75</v>
      </c>
      <c r="L3699" s="51">
        <v>21782.23</v>
      </c>
      <c r="M3699" s="50" t="str">
        <f t="shared" si="57"/>
        <v>Abaixo do limite</v>
      </c>
    </row>
    <row r="3700" spans="3:13" x14ac:dyDescent="0.25">
      <c r="C3700" s="45">
        <v>0.51100000000000001</v>
      </c>
      <c r="D3700" s="45">
        <v>8618.41</v>
      </c>
      <c r="K3700" s="44">
        <v>0.69199999999999995</v>
      </c>
      <c r="L3700" s="51">
        <v>21793.13</v>
      </c>
      <c r="M3700" s="50" t="str">
        <f t="shared" si="57"/>
        <v>Abaixo do limite</v>
      </c>
    </row>
    <row r="3701" spans="3:13" x14ac:dyDescent="0.25">
      <c r="C3701" s="44">
        <v>0.55100000000000005</v>
      </c>
      <c r="D3701" s="44">
        <v>7395.73</v>
      </c>
      <c r="K3701" s="45">
        <v>0.69799999999999995</v>
      </c>
      <c r="L3701" s="52">
        <v>21793.53</v>
      </c>
      <c r="M3701" s="50" t="str">
        <f t="shared" si="57"/>
        <v>Abaixo do limite</v>
      </c>
    </row>
    <row r="3702" spans="3:13" x14ac:dyDescent="0.25">
      <c r="C3702" s="45">
        <v>0.65</v>
      </c>
      <c r="D3702" s="45">
        <v>21202.959999999999</v>
      </c>
      <c r="K3702" s="45">
        <v>0.75</v>
      </c>
      <c r="L3702" s="52">
        <v>21794.03</v>
      </c>
      <c r="M3702" s="50" t="str">
        <f t="shared" si="57"/>
        <v>Abaixo do limite</v>
      </c>
    </row>
    <row r="3703" spans="3:13" x14ac:dyDescent="0.25">
      <c r="C3703" s="44">
        <v>0.71499999999999997</v>
      </c>
      <c r="D3703" s="44">
        <v>32940.31</v>
      </c>
      <c r="K3703" s="45">
        <v>0.76200000000000001</v>
      </c>
      <c r="L3703" s="52">
        <v>21806.13</v>
      </c>
      <c r="M3703" s="50" t="str">
        <f t="shared" si="57"/>
        <v>Abaixo do limite</v>
      </c>
    </row>
    <row r="3704" spans="3:13" x14ac:dyDescent="0.25">
      <c r="C3704" s="45">
        <v>0.69899999999999995</v>
      </c>
      <c r="D3704" s="45">
        <v>13396.77</v>
      </c>
      <c r="K3704" s="45">
        <v>0.69899999999999995</v>
      </c>
      <c r="L3704" s="52">
        <v>21810.68</v>
      </c>
      <c r="M3704" s="50" t="str">
        <f t="shared" si="57"/>
        <v>Abaixo do limite</v>
      </c>
    </row>
    <row r="3705" spans="3:13" x14ac:dyDescent="0.25">
      <c r="C3705" s="44">
        <v>0.626</v>
      </c>
      <c r="D3705" s="44">
        <v>12101.06</v>
      </c>
      <c r="K3705" s="44">
        <v>0.64500000000000002</v>
      </c>
      <c r="L3705" s="51">
        <v>21819.89</v>
      </c>
      <c r="M3705" s="50" t="str">
        <f t="shared" si="57"/>
        <v>Abaixo do limite</v>
      </c>
    </row>
    <row r="3706" spans="3:13" x14ac:dyDescent="0.25">
      <c r="C3706" s="45">
        <v>0.56599999999999995</v>
      </c>
      <c r="D3706" s="45">
        <v>8450.8799999999992</v>
      </c>
      <c r="K3706" s="45">
        <v>0.74</v>
      </c>
      <c r="L3706" s="52">
        <v>21822.84</v>
      </c>
      <c r="M3706" s="50" t="str">
        <f t="shared" si="57"/>
        <v>Abaixo do limite</v>
      </c>
    </row>
    <row r="3707" spans="3:13" x14ac:dyDescent="0.25">
      <c r="C3707" s="44">
        <v>0.65800000000000003</v>
      </c>
      <c r="D3707" s="44">
        <v>12649.66</v>
      </c>
      <c r="K3707" s="44">
        <v>0.72299999999999998</v>
      </c>
      <c r="L3707" s="51">
        <v>21825.86</v>
      </c>
      <c r="M3707" s="50" t="str">
        <f t="shared" si="57"/>
        <v>Abaixo do limite</v>
      </c>
    </row>
    <row r="3708" spans="3:13" x14ac:dyDescent="0.25">
      <c r="C3708" s="45">
        <v>0.61899999999999999</v>
      </c>
      <c r="D3708" s="45">
        <v>23565</v>
      </c>
      <c r="K3708" s="45">
        <v>0.60399999999999998</v>
      </c>
      <c r="L3708" s="52">
        <v>21831.78</v>
      </c>
      <c r="M3708" s="50" t="str">
        <f t="shared" si="57"/>
        <v>Abaixo do limite</v>
      </c>
    </row>
    <row r="3709" spans="3:13" x14ac:dyDescent="0.25">
      <c r="C3709" s="44">
        <v>0.745</v>
      </c>
      <c r="D3709" s="44">
        <v>36942.35</v>
      </c>
      <c r="K3709" s="45">
        <v>0.623</v>
      </c>
      <c r="L3709" s="52">
        <v>21836.07</v>
      </c>
      <c r="M3709" s="50" t="str">
        <f t="shared" si="57"/>
        <v>Abaixo do limite</v>
      </c>
    </row>
    <row r="3710" spans="3:13" x14ac:dyDescent="0.25">
      <c r="C3710" s="45">
        <v>0.68400000000000005</v>
      </c>
      <c r="D3710" s="45">
        <v>29636.38</v>
      </c>
      <c r="K3710" s="45">
        <v>0.68600000000000005</v>
      </c>
      <c r="L3710" s="52">
        <v>21838.39</v>
      </c>
      <c r="M3710" s="50" t="str">
        <f t="shared" si="57"/>
        <v>Abaixo do limite</v>
      </c>
    </row>
    <row r="3711" spans="3:13" x14ac:dyDescent="0.25">
      <c r="C3711" s="44">
        <v>0.54400000000000004</v>
      </c>
      <c r="D3711" s="44">
        <v>9326.7099999999991</v>
      </c>
      <c r="K3711" s="45">
        <v>0.67900000000000005</v>
      </c>
      <c r="L3711" s="52">
        <v>21838.91</v>
      </c>
      <c r="M3711" s="50" t="str">
        <f t="shared" si="57"/>
        <v>Abaixo do limite</v>
      </c>
    </row>
    <row r="3712" spans="3:13" x14ac:dyDescent="0.25">
      <c r="C3712" s="45">
        <v>0.52500000000000002</v>
      </c>
      <c r="D3712" s="45">
        <v>6859.34</v>
      </c>
      <c r="K3712" s="44">
        <v>0.626</v>
      </c>
      <c r="L3712" s="51">
        <v>21840.93</v>
      </c>
      <c r="M3712" s="50" t="str">
        <f t="shared" si="57"/>
        <v>Abaixo do limite</v>
      </c>
    </row>
    <row r="3713" spans="3:13" x14ac:dyDescent="0.25">
      <c r="C3713" s="44">
        <v>0.69399999999999995</v>
      </c>
      <c r="D3713" s="44">
        <v>35069.800000000003</v>
      </c>
      <c r="K3713" s="44">
        <v>0.745</v>
      </c>
      <c r="L3713" s="51">
        <v>21841.599999999999</v>
      </c>
      <c r="M3713" s="50" t="str">
        <f t="shared" si="57"/>
        <v>Abaixo do limite</v>
      </c>
    </row>
    <row r="3714" spans="3:13" x14ac:dyDescent="0.25">
      <c r="C3714" s="45">
        <v>0.55400000000000005</v>
      </c>
      <c r="D3714" s="45">
        <v>7640.73</v>
      </c>
      <c r="K3714" s="45">
        <v>0.71099999999999997</v>
      </c>
      <c r="L3714" s="52">
        <v>21852.83</v>
      </c>
      <c r="M3714" s="50" t="str">
        <f t="shared" si="57"/>
        <v>Abaixo do limite</v>
      </c>
    </row>
    <row r="3715" spans="3:13" x14ac:dyDescent="0.25">
      <c r="C3715" s="44">
        <v>0.67200000000000004</v>
      </c>
      <c r="D3715" s="44">
        <v>16775.830000000002</v>
      </c>
      <c r="K3715" s="44">
        <v>0.69899999999999995</v>
      </c>
      <c r="L3715" s="51">
        <v>21856.5</v>
      </c>
      <c r="M3715" s="50" t="str">
        <f t="shared" si="57"/>
        <v>Abaixo do limite</v>
      </c>
    </row>
    <row r="3716" spans="3:13" x14ac:dyDescent="0.25">
      <c r="C3716" s="45">
        <v>0.54600000000000004</v>
      </c>
      <c r="D3716" s="45">
        <v>9146.31</v>
      </c>
      <c r="K3716" s="45">
        <v>0.67700000000000005</v>
      </c>
      <c r="L3716" s="52">
        <v>21861.93</v>
      </c>
      <c r="M3716" s="50" t="str">
        <f t="shared" si="57"/>
        <v>Abaixo do limite</v>
      </c>
    </row>
    <row r="3717" spans="3:13" x14ac:dyDescent="0.25">
      <c r="C3717" s="44">
        <v>0.68300000000000005</v>
      </c>
      <c r="D3717" s="44">
        <v>33807.050000000003</v>
      </c>
      <c r="K3717" s="44">
        <v>0.67</v>
      </c>
      <c r="L3717" s="51">
        <v>21874.69</v>
      </c>
      <c r="M3717" s="50" t="str">
        <f t="shared" si="57"/>
        <v>Abaixo do limite</v>
      </c>
    </row>
    <row r="3718" spans="3:13" x14ac:dyDescent="0.25">
      <c r="C3718" s="45">
        <v>0.79400000000000004</v>
      </c>
      <c r="D3718" s="45">
        <v>46522.93</v>
      </c>
      <c r="K3718" s="44">
        <v>0.68200000000000005</v>
      </c>
      <c r="L3718" s="51">
        <v>21883.61</v>
      </c>
      <c r="M3718" s="50" t="str">
        <f t="shared" si="57"/>
        <v>Abaixo do limite</v>
      </c>
    </row>
    <row r="3719" spans="3:13" x14ac:dyDescent="0.25">
      <c r="C3719" s="44">
        <v>0.55400000000000005</v>
      </c>
      <c r="D3719" s="44">
        <v>7774.4</v>
      </c>
      <c r="K3719" s="44">
        <v>0.66400000000000003</v>
      </c>
      <c r="L3719" s="51">
        <v>21887.52</v>
      </c>
      <c r="M3719" s="50" t="str">
        <f t="shared" si="57"/>
        <v>Abaixo do limite</v>
      </c>
    </row>
    <row r="3720" spans="3:13" x14ac:dyDescent="0.25">
      <c r="C3720" s="45">
        <v>0.64100000000000001</v>
      </c>
      <c r="D3720" s="45">
        <v>16030.46</v>
      </c>
      <c r="K3720" s="44">
        <v>0.67700000000000005</v>
      </c>
      <c r="L3720" s="51">
        <v>21889.73</v>
      </c>
      <c r="M3720" s="50" t="str">
        <f t="shared" si="57"/>
        <v>Abaixo do limite</v>
      </c>
    </row>
    <row r="3721" spans="3:13" x14ac:dyDescent="0.25">
      <c r="C3721" s="44">
        <v>0.747</v>
      </c>
      <c r="D3721" s="44">
        <v>28149.16</v>
      </c>
      <c r="K3721" s="44">
        <v>0.65600000000000003</v>
      </c>
      <c r="L3721" s="51">
        <v>21911.32</v>
      </c>
      <c r="M3721" s="50" t="str">
        <f t="shared" si="57"/>
        <v>Abaixo do limite</v>
      </c>
    </row>
    <row r="3722" spans="3:13" x14ac:dyDescent="0.25">
      <c r="C3722" s="45">
        <v>0.54600000000000004</v>
      </c>
      <c r="D3722" s="45">
        <v>6896</v>
      </c>
      <c r="K3722" s="44">
        <v>0.66700000000000004</v>
      </c>
      <c r="L3722" s="51">
        <v>21913.91</v>
      </c>
      <c r="M3722" s="50" t="str">
        <f t="shared" si="57"/>
        <v>Abaixo do limite</v>
      </c>
    </row>
    <row r="3723" spans="3:13" x14ac:dyDescent="0.25">
      <c r="C3723" s="44">
        <v>0.52</v>
      </c>
      <c r="D3723" s="44">
        <v>12541.45</v>
      </c>
      <c r="K3723" s="45">
        <v>0.67700000000000005</v>
      </c>
      <c r="L3723" s="52">
        <v>21922.81</v>
      </c>
      <c r="M3723" s="50" t="str">
        <f t="shared" si="57"/>
        <v>Abaixo do limite</v>
      </c>
    </row>
    <row r="3724" spans="3:13" x14ac:dyDescent="0.25">
      <c r="C3724" s="45">
        <v>0.60799999999999998</v>
      </c>
      <c r="D3724" s="45">
        <v>16904.78</v>
      </c>
      <c r="K3724" s="44">
        <v>0.69499999999999995</v>
      </c>
      <c r="L3724" s="51">
        <v>21927.919999999998</v>
      </c>
      <c r="M3724" s="50" t="str">
        <f t="shared" si="57"/>
        <v>Abaixo do limite</v>
      </c>
    </row>
    <row r="3725" spans="3:13" x14ac:dyDescent="0.25">
      <c r="C3725" s="44">
        <v>0.69199999999999995</v>
      </c>
      <c r="D3725" s="44">
        <v>34753.160000000003</v>
      </c>
      <c r="K3725" s="44">
        <v>0.73899999999999999</v>
      </c>
      <c r="L3725" s="51">
        <v>21930.77</v>
      </c>
      <c r="M3725" s="50" t="str">
        <f t="shared" si="57"/>
        <v>Abaixo do limite</v>
      </c>
    </row>
    <row r="3726" spans="3:13" x14ac:dyDescent="0.25">
      <c r="C3726" s="45">
        <v>0.70199999999999996</v>
      </c>
      <c r="D3726" s="45">
        <v>15501.69</v>
      </c>
      <c r="K3726" s="45">
        <v>0.70699999999999996</v>
      </c>
      <c r="L3726" s="52">
        <v>21943.89</v>
      </c>
      <c r="M3726" s="50" t="str">
        <f t="shared" si="57"/>
        <v>Abaixo do limite</v>
      </c>
    </row>
    <row r="3727" spans="3:13" x14ac:dyDescent="0.25">
      <c r="C3727" s="44">
        <v>0.68100000000000005</v>
      </c>
      <c r="D3727" s="44">
        <v>20118.47</v>
      </c>
      <c r="K3727" s="45">
        <v>0.66300000000000003</v>
      </c>
      <c r="L3727" s="52">
        <v>21965.89</v>
      </c>
      <c r="M3727" s="50" t="str">
        <f t="shared" si="57"/>
        <v>Abaixo do limite</v>
      </c>
    </row>
    <row r="3728" spans="3:13" x14ac:dyDescent="0.25">
      <c r="C3728" s="45">
        <v>0.54400000000000004</v>
      </c>
      <c r="D3728" s="45">
        <v>6414.12</v>
      </c>
      <c r="K3728" s="44">
        <v>0.69399999999999995</v>
      </c>
      <c r="L3728" s="51">
        <v>21966.959999999999</v>
      </c>
      <c r="M3728" s="50" t="str">
        <f t="shared" si="57"/>
        <v>Abaixo do limite</v>
      </c>
    </row>
    <row r="3729" spans="3:13" x14ac:dyDescent="0.25">
      <c r="C3729" s="44">
        <v>0.68100000000000005</v>
      </c>
      <c r="D3729" s="44">
        <v>32025.88</v>
      </c>
      <c r="K3729" s="45">
        <v>0.67200000000000004</v>
      </c>
      <c r="L3729" s="52">
        <v>21971.96</v>
      </c>
      <c r="M3729" s="50" t="str">
        <f t="shared" si="57"/>
        <v>Abaixo do limite</v>
      </c>
    </row>
    <row r="3730" spans="3:13" x14ac:dyDescent="0.25">
      <c r="C3730" s="45">
        <v>0.73399999999999999</v>
      </c>
      <c r="D3730" s="45">
        <v>12680.75</v>
      </c>
      <c r="K3730" s="45">
        <v>0.72699999999999998</v>
      </c>
      <c r="L3730" s="52">
        <v>21981.279999999999</v>
      </c>
      <c r="M3730" s="50" t="str">
        <f t="shared" si="57"/>
        <v>Abaixo do limite</v>
      </c>
    </row>
    <row r="3731" spans="3:13" x14ac:dyDescent="0.25">
      <c r="C3731" s="44">
        <v>0.55900000000000005</v>
      </c>
      <c r="D3731" s="44">
        <v>7820.13</v>
      </c>
      <c r="K3731" s="45">
        <v>0.71299999999999997</v>
      </c>
      <c r="L3731" s="52">
        <v>21982.959999999999</v>
      </c>
      <c r="M3731" s="50" t="str">
        <f t="shared" si="57"/>
        <v>Abaixo do limite</v>
      </c>
    </row>
    <row r="3732" spans="3:13" x14ac:dyDescent="0.25">
      <c r="C3732" s="45">
        <v>0.46100000000000002</v>
      </c>
      <c r="D3732" s="45">
        <v>5558.32</v>
      </c>
      <c r="K3732" s="45">
        <v>0.65500000000000003</v>
      </c>
      <c r="L3732" s="52">
        <v>21993.01</v>
      </c>
      <c r="M3732" s="50" t="str">
        <f t="shared" si="57"/>
        <v>Abaixo do limite</v>
      </c>
    </row>
    <row r="3733" spans="3:13" x14ac:dyDescent="0.25">
      <c r="C3733" s="44">
        <v>0.70599999999999996</v>
      </c>
      <c r="D3733" s="44">
        <v>44106.36</v>
      </c>
      <c r="K3733" s="45">
        <v>0.67</v>
      </c>
      <c r="L3733" s="52">
        <v>22017.5</v>
      </c>
      <c r="M3733" s="50" t="str">
        <f t="shared" si="57"/>
        <v>Abaixo do limite</v>
      </c>
    </row>
    <row r="3734" spans="3:13" x14ac:dyDescent="0.25">
      <c r="C3734" s="45">
        <v>0.53600000000000003</v>
      </c>
      <c r="D3734" s="45">
        <v>6502.59</v>
      </c>
      <c r="K3734" s="45">
        <v>0.72699999999999998</v>
      </c>
      <c r="L3734" s="52">
        <v>22023.63</v>
      </c>
      <c r="M3734" s="50" t="str">
        <f t="shared" si="57"/>
        <v>Abaixo do limite</v>
      </c>
    </row>
    <row r="3735" spans="3:13" x14ac:dyDescent="0.25">
      <c r="C3735" s="44">
        <v>0.73599999999999999</v>
      </c>
      <c r="D3735" s="44">
        <v>28430.22</v>
      </c>
      <c r="K3735" s="45">
        <v>0.71299999999999997</v>
      </c>
      <c r="L3735" s="52">
        <v>22035.61</v>
      </c>
      <c r="M3735" s="50" t="str">
        <f t="shared" si="57"/>
        <v>Abaixo do limite</v>
      </c>
    </row>
    <row r="3736" spans="3:13" x14ac:dyDescent="0.25">
      <c r="C3736" s="45">
        <v>0.48799999999999999</v>
      </c>
      <c r="D3736" s="45">
        <v>10982.38</v>
      </c>
      <c r="K3736" s="45">
        <v>0.69099999999999995</v>
      </c>
      <c r="L3736" s="52">
        <v>22038.95</v>
      </c>
      <c r="M3736" s="50" t="str">
        <f t="shared" si="57"/>
        <v>Abaixo do limite</v>
      </c>
    </row>
    <row r="3737" spans="3:13" x14ac:dyDescent="0.25">
      <c r="C3737" s="44">
        <v>0.68700000000000006</v>
      </c>
      <c r="D3737" s="44">
        <v>22391.02</v>
      </c>
      <c r="K3737" s="45">
        <v>0.68700000000000006</v>
      </c>
      <c r="L3737" s="52">
        <v>22042.21</v>
      </c>
      <c r="M3737" s="50" t="str">
        <f t="shared" si="57"/>
        <v>Abaixo do limite</v>
      </c>
    </row>
    <row r="3738" spans="3:13" x14ac:dyDescent="0.25">
      <c r="C3738" s="45">
        <v>0.79600000000000004</v>
      </c>
      <c r="D3738" s="45">
        <v>42682.85</v>
      </c>
      <c r="K3738" s="44">
        <v>0.59299999999999997</v>
      </c>
      <c r="L3738" s="51">
        <v>22052.81</v>
      </c>
      <c r="M3738" s="50" t="str">
        <f t="shared" si="57"/>
        <v>Abaixo do limite</v>
      </c>
    </row>
    <row r="3739" spans="3:13" x14ac:dyDescent="0.25">
      <c r="C3739" s="44">
        <v>0.54100000000000004</v>
      </c>
      <c r="D3739" s="44">
        <v>10052.959999999999</v>
      </c>
      <c r="K3739" s="45">
        <v>0.65800000000000003</v>
      </c>
      <c r="L3739" s="52">
        <v>22055.97</v>
      </c>
      <c r="M3739" s="50" t="str">
        <f t="shared" si="57"/>
        <v>Abaixo do limite</v>
      </c>
    </row>
    <row r="3740" spans="3:13" x14ac:dyDescent="0.25">
      <c r="C3740" s="45">
        <v>0.59</v>
      </c>
      <c r="D3740" s="45">
        <v>18047.240000000002</v>
      </c>
      <c r="K3740" s="45">
        <v>0.70299999999999996</v>
      </c>
      <c r="L3740" s="52">
        <v>22072.55</v>
      </c>
      <c r="M3740" s="50" t="str">
        <f t="shared" si="57"/>
        <v>Abaixo do limite</v>
      </c>
    </row>
    <row r="3741" spans="3:13" x14ac:dyDescent="0.25">
      <c r="C3741" s="44">
        <v>0.65400000000000003</v>
      </c>
      <c r="D3741" s="44">
        <v>26586.83</v>
      </c>
      <c r="K3741" s="44">
        <v>0.76300000000000001</v>
      </c>
      <c r="L3741" s="51">
        <v>22091.03</v>
      </c>
      <c r="M3741" s="50" t="str">
        <f t="shared" si="57"/>
        <v>Abaixo do limite</v>
      </c>
    </row>
    <row r="3742" spans="3:13" x14ac:dyDescent="0.25">
      <c r="C3742" s="45">
        <v>0.54</v>
      </c>
      <c r="D3742" s="45">
        <v>10042.94</v>
      </c>
      <c r="K3742" s="44">
        <v>0.69</v>
      </c>
      <c r="L3742" s="51">
        <v>22094.3</v>
      </c>
      <c r="M3742" s="50" t="str">
        <f t="shared" si="57"/>
        <v>Abaixo do limite</v>
      </c>
    </row>
    <row r="3743" spans="3:13" x14ac:dyDescent="0.25">
      <c r="C3743" s="44">
        <v>0.61599999999999999</v>
      </c>
      <c r="D3743" s="44">
        <v>17092.53</v>
      </c>
      <c r="K3743" s="44">
        <v>0.71799999999999997</v>
      </c>
      <c r="L3743" s="51">
        <v>22094.38</v>
      </c>
      <c r="M3743" s="50" t="str">
        <f t="shared" ref="M3743:M3806" si="58">IF(L3743&lt;$L$29,"Abaixo do limite","")</f>
        <v>Abaixo do limite</v>
      </c>
    </row>
    <row r="3744" spans="3:13" x14ac:dyDescent="0.25">
      <c r="C3744" s="45">
        <v>0.63200000000000001</v>
      </c>
      <c r="D3744" s="45">
        <v>18827.439999999999</v>
      </c>
      <c r="K3744" s="45">
        <v>0.68500000000000005</v>
      </c>
      <c r="L3744" s="52">
        <v>22099.4</v>
      </c>
      <c r="M3744" s="50" t="str">
        <f t="shared" si="58"/>
        <v>Abaixo do limite</v>
      </c>
    </row>
    <row r="3745" spans="3:13" x14ac:dyDescent="0.25">
      <c r="C3745" s="44">
        <v>0.54500000000000004</v>
      </c>
      <c r="D3745" s="44">
        <v>8660.0499999999993</v>
      </c>
      <c r="K3745" s="45">
        <v>0.67800000000000005</v>
      </c>
      <c r="L3745" s="52">
        <v>22099.55</v>
      </c>
      <c r="M3745" s="50" t="str">
        <f t="shared" si="58"/>
        <v>Abaixo do limite</v>
      </c>
    </row>
    <row r="3746" spans="3:13" x14ac:dyDescent="0.25">
      <c r="C3746" s="45">
        <v>0.66400000000000003</v>
      </c>
      <c r="D3746" s="45">
        <v>18249.919999999998</v>
      </c>
      <c r="K3746" s="45">
        <v>0.73299999999999998</v>
      </c>
      <c r="L3746" s="52">
        <v>22114.69</v>
      </c>
      <c r="M3746" s="50" t="str">
        <f t="shared" si="58"/>
        <v>Abaixo do limite</v>
      </c>
    </row>
    <row r="3747" spans="3:13" x14ac:dyDescent="0.25">
      <c r="C3747" s="44">
        <v>0.53900000000000003</v>
      </c>
      <c r="D3747" s="44">
        <v>8270.01</v>
      </c>
      <c r="K3747" s="45">
        <v>0.69799999999999995</v>
      </c>
      <c r="L3747" s="52">
        <v>22115.08</v>
      </c>
      <c r="M3747" s="50" t="str">
        <f t="shared" si="58"/>
        <v>Abaixo do limite</v>
      </c>
    </row>
    <row r="3748" spans="3:13" x14ac:dyDescent="0.25">
      <c r="C3748" s="45">
        <v>0.752</v>
      </c>
      <c r="D3748" s="45">
        <v>46022.45</v>
      </c>
      <c r="K3748" s="44">
        <v>0.69599999999999995</v>
      </c>
      <c r="L3748" s="51">
        <v>22115.599999999999</v>
      </c>
      <c r="M3748" s="50" t="str">
        <f t="shared" si="58"/>
        <v>Abaixo do limite</v>
      </c>
    </row>
    <row r="3749" spans="3:13" x14ac:dyDescent="0.25">
      <c r="C3749" s="44">
        <v>0.68799999999999994</v>
      </c>
      <c r="D3749" s="44">
        <v>31752.98</v>
      </c>
      <c r="K3749" s="45">
        <v>0.55000000000000004</v>
      </c>
      <c r="L3749" s="52">
        <v>22124.33</v>
      </c>
      <c r="M3749" s="50" t="str">
        <f t="shared" si="58"/>
        <v>Abaixo do limite</v>
      </c>
    </row>
    <row r="3750" spans="3:13" x14ac:dyDescent="0.25">
      <c r="C3750" s="45">
        <v>0.64800000000000002</v>
      </c>
      <c r="D3750" s="45">
        <v>28972.25</v>
      </c>
      <c r="K3750" s="44">
        <v>0.70699999999999996</v>
      </c>
      <c r="L3750" s="51">
        <v>22125.95</v>
      </c>
      <c r="M3750" s="50" t="str">
        <f t="shared" si="58"/>
        <v>Abaixo do limite</v>
      </c>
    </row>
    <row r="3751" spans="3:13" x14ac:dyDescent="0.25">
      <c r="C3751" s="44">
        <v>0.55400000000000005</v>
      </c>
      <c r="D3751" s="44">
        <v>8637.6200000000008</v>
      </c>
      <c r="K3751" s="45">
        <v>0.72699999999999998</v>
      </c>
      <c r="L3751" s="52">
        <v>22130.78</v>
      </c>
      <c r="M3751" s="50" t="str">
        <f t="shared" si="58"/>
        <v>Abaixo do limite</v>
      </c>
    </row>
    <row r="3752" spans="3:13" x14ac:dyDescent="0.25">
      <c r="C3752" s="45">
        <v>0.67500000000000004</v>
      </c>
      <c r="D3752" s="45">
        <v>33785.370000000003</v>
      </c>
      <c r="K3752" s="44">
        <v>0.72599999999999998</v>
      </c>
      <c r="L3752" s="51">
        <v>22136.1</v>
      </c>
      <c r="M3752" s="50" t="str">
        <f t="shared" si="58"/>
        <v>Abaixo do limite</v>
      </c>
    </row>
    <row r="3753" spans="3:13" x14ac:dyDescent="0.25">
      <c r="C3753" s="44">
        <v>0.73799999999999999</v>
      </c>
      <c r="D3753" s="44">
        <v>95030.75</v>
      </c>
      <c r="K3753" s="45">
        <v>0.73699999999999999</v>
      </c>
      <c r="L3753" s="52">
        <v>22159.16</v>
      </c>
      <c r="M3753" s="50" t="str">
        <f t="shared" si="58"/>
        <v>Abaixo do limite</v>
      </c>
    </row>
    <row r="3754" spans="3:13" x14ac:dyDescent="0.25">
      <c r="C3754" s="45">
        <v>0.69499999999999995</v>
      </c>
      <c r="D3754" s="45">
        <v>15132.64</v>
      </c>
      <c r="K3754" s="45">
        <v>0.66800000000000004</v>
      </c>
      <c r="L3754" s="52">
        <v>22168.400000000001</v>
      </c>
      <c r="M3754" s="50" t="str">
        <f t="shared" si="58"/>
        <v>Abaixo do limite</v>
      </c>
    </row>
    <row r="3755" spans="3:13" x14ac:dyDescent="0.25">
      <c r="C3755" s="44">
        <v>0.66500000000000004</v>
      </c>
      <c r="D3755" s="44">
        <v>35112.269999999997</v>
      </c>
      <c r="K3755" s="45">
        <v>0.73499999999999999</v>
      </c>
      <c r="L3755" s="52">
        <v>22170.12</v>
      </c>
      <c r="M3755" s="50" t="str">
        <f t="shared" si="58"/>
        <v>Abaixo do limite</v>
      </c>
    </row>
    <row r="3756" spans="3:13" x14ac:dyDescent="0.25">
      <c r="C3756" s="45">
        <v>0.503</v>
      </c>
      <c r="D3756" s="45">
        <v>9040.85</v>
      </c>
      <c r="K3756" s="44">
        <v>0.69099999999999995</v>
      </c>
      <c r="L3756" s="51">
        <v>22182.07</v>
      </c>
      <c r="M3756" s="50" t="str">
        <f t="shared" si="58"/>
        <v>Abaixo do limite</v>
      </c>
    </row>
    <row r="3757" spans="3:13" x14ac:dyDescent="0.25">
      <c r="C3757" s="44">
        <v>0.51400000000000001</v>
      </c>
      <c r="D3757" s="44">
        <v>6270.08</v>
      </c>
      <c r="K3757" s="44">
        <v>0.68700000000000006</v>
      </c>
      <c r="L3757" s="51">
        <v>22186.57</v>
      </c>
      <c r="M3757" s="50" t="str">
        <f t="shared" si="58"/>
        <v>Abaixo do limite</v>
      </c>
    </row>
    <row r="3758" spans="3:13" x14ac:dyDescent="0.25">
      <c r="C3758" s="45">
        <v>0.47</v>
      </c>
      <c r="D3758" s="45">
        <v>7685.44</v>
      </c>
      <c r="K3758" s="45">
        <v>0.73899999999999999</v>
      </c>
      <c r="L3758" s="52">
        <v>22200.52</v>
      </c>
      <c r="M3758" s="50" t="str">
        <f t="shared" si="58"/>
        <v>Abaixo do limite</v>
      </c>
    </row>
    <row r="3759" spans="3:13" x14ac:dyDescent="0.25">
      <c r="C3759" s="44">
        <v>0.59699999999999998</v>
      </c>
      <c r="D3759" s="44">
        <v>20699.169999999998</v>
      </c>
      <c r="K3759" s="45">
        <v>0.76800000000000002</v>
      </c>
      <c r="L3759" s="52">
        <v>22218.87</v>
      </c>
      <c r="M3759" s="50" t="str">
        <f t="shared" si="58"/>
        <v>Abaixo do limite</v>
      </c>
    </row>
    <row r="3760" spans="3:13" x14ac:dyDescent="0.25">
      <c r="C3760" s="45">
        <v>0.53800000000000003</v>
      </c>
      <c r="D3760" s="45">
        <v>5634.25</v>
      </c>
      <c r="K3760" s="45">
        <v>0.69799999999999995</v>
      </c>
      <c r="L3760" s="52">
        <v>22224.25</v>
      </c>
      <c r="M3760" s="50" t="str">
        <f t="shared" si="58"/>
        <v>Abaixo do limite</v>
      </c>
    </row>
    <row r="3761" spans="3:13" x14ac:dyDescent="0.25">
      <c r="C3761" s="44">
        <v>0.48799999999999999</v>
      </c>
      <c r="D3761" s="44">
        <v>6299.68</v>
      </c>
      <c r="K3761" s="45">
        <v>0.68</v>
      </c>
      <c r="L3761" s="52">
        <v>22232.33</v>
      </c>
      <c r="M3761" s="50" t="str">
        <f t="shared" si="58"/>
        <v>Abaixo do limite</v>
      </c>
    </row>
    <row r="3762" spans="3:13" x14ac:dyDescent="0.25">
      <c r="C3762" s="45">
        <v>0.51700000000000002</v>
      </c>
      <c r="D3762" s="45">
        <v>7695.55</v>
      </c>
      <c r="K3762" s="45">
        <v>0.70199999999999996</v>
      </c>
      <c r="L3762" s="52">
        <v>22248.46</v>
      </c>
      <c r="M3762" s="50" t="str">
        <f t="shared" si="58"/>
        <v>Abaixo do limite</v>
      </c>
    </row>
    <row r="3763" spans="3:13" x14ac:dyDescent="0.25">
      <c r="C3763" s="44">
        <v>0.60899999999999999</v>
      </c>
      <c r="D3763" s="44">
        <v>21289.73</v>
      </c>
      <c r="K3763" s="45">
        <v>0.754</v>
      </c>
      <c r="L3763" s="52">
        <v>22251.35</v>
      </c>
      <c r="M3763" s="50" t="str">
        <f t="shared" si="58"/>
        <v>Abaixo do limite</v>
      </c>
    </row>
    <row r="3764" spans="3:13" x14ac:dyDescent="0.25">
      <c r="C3764" s="45">
        <v>0.56299999999999994</v>
      </c>
      <c r="D3764" s="45">
        <v>9870.74</v>
      </c>
      <c r="K3764" s="44">
        <v>0.70299999999999996</v>
      </c>
      <c r="L3764" s="51">
        <v>22252.66</v>
      </c>
      <c r="M3764" s="50" t="str">
        <f t="shared" si="58"/>
        <v>Abaixo do limite</v>
      </c>
    </row>
    <row r="3765" spans="3:13" x14ac:dyDescent="0.25">
      <c r="C3765" s="44">
        <v>0.54500000000000004</v>
      </c>
      <c r="D3765" s="44">
        <v>7133.44</v>
      </c>
      <c r="K3765" s="45">
        <v>0.69799999999999995</v>
      </c>
      <c r="L3765" s="52">
        <v>22271.08</v>
      </c>
      <c r="M3765" s="50" t="str">
        <f t="shared" si="58"/>
        <v>Abaixo do limite</v>
      </c>
    </row>
    <row r="3766" spans="3:13" x14ac:dyDescent="0.25">
      <c r="C3766" s="45">
        <v>0.57299999999999995</v>
      </c>
      <c r="D3766" s="45">
        <v>10717.43</v>
      </c>
      <c r="K3766" s="44">
        <v>0.72399999999999998</v>
      </c>
      <c r="L3766" s="51">
        <v>22271.24</v>
      </c>
      <c r="M3766" s="50" t="str">
        <f t="shared" si="58"/>
        <v>Abaixo do limite</v>
      </c>
    </row>
    <row r="3767" spans="3:13" x14ac:dyDescent="0.25">
      <c r="C3767" s="44">
        <v>0.71299999999999997</v>
      </c>
      <c r="D3767" s="44">
        <v>16408.189999999999</v>
      </c>
      <c r="K3767" s="45">
        <v>0.67100000000000004</v>
      </c>
      <c r="L3767" s="52">
        <v>22280.89</v>
      </c>
      <c r="M3767" s="50" t="str">
        <f t="shared" si="58"/>
        <v>Abaixo do limite</v>
      </c>
    </row>
    <row r="3768" spans="3:13" x14ac:dyDescent="0.25">
      <c r="C3768" s="45">
        <v>0.71899999999999997</v>
      </c>
      <c r="D3768" s="45">
        <v>33073</v>
      </c>
      <c r="K3768" s="45">
        <v>0.69899999999999995</v>
      </c>
      <c r="L3768" s="52">
        <v>22290.2</v>
      </c>
      <c r="M3768" s="50" t="str">
        <f t="shared" si="58"/>
        <v>Abaixo do limite</v>
      </c>
    </row>
    <row r="3769" spans="3:13" x14ac:dyDescent="0.25">
      <c r="C3769" s="44">
        <v>0.55900000000000005</v>
      </c>
      <c r="D3769" s="44">
        <v>8006.17</v>
      </c>
      <c r="K3769" s="44">
        <v>0.66300000000000003</v>
      </c>
      <c r="L3769" s="51">
        <v>22322.27</v>
      </c>
      <c r="M3769" s="50" t="str">
        <f t="shared" si="58"/>
        <v>Abaixo do limite</v>
      </c>
    </row>
    <row r="3770" spans="3:13" x14ac:dyDescent="0.25">
      <c r="C3770" s="45">
        <v>0.54800000000000004</v>
      </c>
      <c r="D3770" s="45">
        <v>8102.74</v>
      </c>
      <c r="K3770" s="44">
        <v>0.70899999999999996</v>
      </c>
      <c r="L3770" s="51">
        <v>22325.89</v>
      </c>
      <c r="M3770" s="50" t="str">
        <f t="shared" si="58"/>
        <v>Abaixo do limite</v>
      </c>
    </row>
    <row r="3771" spans="3:13" x14ac:dyDescent="0.25">
      <c r="C3771" s="44">
        <v>0.69599999999999995</v>
      </c>
      <c r="D3771" s="44">
        <v>37753.69</v>
      </c>
      <c r="K3771" s="44">
        <v>0.7</v>
      </c>
      <c r="L3771" s="51">
        <v>22328.98</v>
      </c>
      <c r="M3771" s="50" t="str">
        <f t="shared" si="58"/>
        <v>Abaixo do limite</v>
      </c>
    </row>
    <row r="3772" spans="3:13" x14ac:dyDescent="0.25">
      <c r="C3772" s="45">
        <v>0.65700000000000003</v>
      </c>
      <c r="D3772" s="45">
        <v>28888.26</v>
      </c>
      <c r="K3772" s="44">
        <v>0.73499999999999999</v>
      </c>
      <c r="L3772" s="51">
        <v>22339.34</v>
      </c>
      <c r="M3772" s="50" t="str">
        <f t="shared" si="58"/>
        <v>Abaixo do limite</v>
      </c>
    </row>
    <row r="3773" spans="3:13" x14ac:dyDescent="0.25">
      <c r="C3773" s="44">
        <v>0.58099999999999996</v>
      </c>
      <c r="D3773" s="44">
        <v>8836.35</v>
      </c>
      <c r="K3773" s="45">
        <v>0.54800000000000004</v>
      </c>
      <c r="L3773" s="52">
        <v>22348.560000000001</v>
      </c>
      <c r="M3773" s="50" t="str">
        <f t="shared" si="58"/>
        <v>Abaixo do limite</v>
      </c>
    </row>
    <row r="3774" spans="3:13" x14ac:dyDescent="0.25">
      <c r="C3774" s="45">
        <v>0.65300000000000002</v>
      </c>
      <c r="D3774" s="45">
        <v>17875.05</v>
      </c>
      <c r="K3774" s="45">
        <v>0.71399999999999997</v>
      </c>
      <c r="L3774" s="52">
        <v>22362.38</v>
      </c>
      <c r="M3774" s="50" t="str">
        <f t="shared" si="58"/>
        <v>Abaixo do limite</v>
      </c>
    </row>
    <row r="3775" spans="3:13" x14ac:dyDescent="0.25">
      <c r="C3775" s="44">
        <v>0.67400000000000004</v>
      </c>
      <c r="D3775" s="44">
        <v>31315.46</v>
      </c>
      <c r="K3775" s="44">
        <v>0.68799999999999994</v>
      </c>
      <c r="L3775" s="51">
        <v>22369.77</v>
      </c>
      <c r="M3775" s="50" t="str">
        <f t="shared" si="58"/>
        <v>Abaixo do limite</v>
      </c>
    </row>
    <row r="3776" spans="3:13" x14ac:dyDescent="0.25">
      <c r="C3776" s="45">
        <v>0.53100000000000003</v>
      </c>
      <c r="D3776" s="45">
        <v>9733.02</v>
      </c>
      <c r="K3776" s="45">
        <v>0.61399999999999999</v>
      </c>
      <c r="L3776" s="52">
        <v>22369.86</v>
      </c>
      <c r="M3776" s="50" t="str">
        <f t="shared" si="58"/>
        <v>Abaixo do limite</v>
      </c>
    </row>
    <row r="3777" spans="3:13" x14ac:dyDescent="0.25">
      <c r="C3777" s="44">
        <v>0.52</v>
      </c>
      <c r="D3777" s="44">
        <v>8935.41</v>
      </c>
      <c r="K3777" s="45">
        <v>0.77400000000000002</v>
      </c>
      <c r="L3777" s="52">
        <v>22371.8</v>
      </c>
      <c r="M3777" s="50" t="str">
        <f t="shared" si="58"/>
        <v>Abaixo do limite</v>
      </c>
    </row>
    <row r="3778" spans="3:13" x14ac:dyDescent="0.25">
      <c r="C3778" s="45">
        <v>0.56699999999999995</v>
      </c>
      <c r="D3778" s="45">
        <v>7700.17</v>
      </c>
      <c r="K3778" s="45">
        <v>0.747</v>
      </c>
      <c r="L3778" s="52">
        <v>22380.23</v>
      </c>
      <c r="M3778" s="50" t="str">
        <f t="shared" si="58"/>
        <v>Abaixo do limite</v>
      </c>
    </row>
    <row r="3779" spans="3:13" x14ac:dyDescent="0.25">
      <c r="C3779" s="44">
        <v>0.66700000000000004</v>
      </c>
      <c r="D3779" s="44">
        <v>21761.89</v>
      </c>
      <c r="K3779" s="44">
        <v>0.68700000000000006</v>
      </c>
      <c r="L3779" s="51">
        <v>22391.02</v>
      </c>
      <c r="M3779" s="50" t="str">
        <f t="shared" si="58"/>
        <v>Abaixo do limite</v>
      </c>
    </row>
    <row r="3780" spans="3:13" x14ac:dyDescent="0.25">
      <c r="C3780" s="45">
        <v>0.63200000000000001</v>
      </c>
      <c r="D3780" s="45">
        <v>26163.119999999999</v>
      </c>
      <c r="K3780" s="44">
        <v>0.76500000000000001</v>
      </c>
      <c r="L3780" s="51">
        <v>22403.94</v>
      </c>
      <c r="M3780" s="50" t="str">
        <f t="shared" si="58"/>
        <v>Abaixo do limite</v>
      </c>
    </row>
    <row r="3781" spans="3:13" x14ac:dyDescent="0.25">
      <c r="C3781" s="44">
        <v>0.66400000000000003</v>
      </c>
      <c r="D3781" s="44">
        <v>21887.52</v>
      </c>
      <c r="K3781" s="45">
        <v>0.59399999999999997</v>
      </c>
      <c r="L3781" s="52">
        <v>22426.48</v>
      </c>
      <c r="M3781" s="50" t="str">
        <f t="shared" si="58"/>
        <v>Abaixo do limite</v>
      </c>
    </row>
    <row r="3782" spans="3:13" x14ac:dyDescent="0.25">
      <c r="C3782" s="45">
        <v>0.55300000000000005</v>
      </c>
      <c r="D3782" s="45">
        <v>6827.77</v>
      </c>
      <c r="K3782" s="45">
        <v>0.70299999999999996</v>
      </c>
      <c r="L3782" s="52">
        <v>22427.18</v>
      </c>
      <c r="M3782" s="50" t="str">
        <f t="shared" si="58"/>
        <v>Abaixo do limite</v>
      </c>
    </row>
    <row r="3783" spans="3:13" x14ac:dyDescent="0.25">
      <c r="C3783" s="44">
        <v>0.71799999999999997</v>
      </c>
      <c r="D3783" s="44">
        <v>40620.21</v>
      </c>
      <c r="K3783" s="45">
        <v>0.75700000000000001</v>
      </c>
      <c r="L3783" s="52">
        <v>22428.25</v>
      </c>
      <c r="M3783" s="50" t="str">
        <f t="shared" si="58"/>
        <v>Abaixo do limite</v>
      </c>
    </row>
    <row r="3784" spans="3:13" x14ac:dyDescent="0.25">
      <c r="C3784" s="45">
        <v>0.52800000000000002</v>
      </c>
      <c r="D3784" s="45">
        <v>9030.8700000000008</v>
      </c>
      <c r="K3784" s="45">
        <v>0.70099999999999996</v>
      </c>
      <c r="L3784" s="52">
        <v>22435.54</v>
      </c>
      <c r="M3784" s="50" t="str">
        <f t="shared" si="58"/>
        <v>Abaixo do limite</v>
      </c>
    </row>
    <row r="3785" spans="3:13" x14ac:dyDescent="0.25">
      <c r="C3785" s="44">
        <v>0.50800000000000001</v>
      </c>
      <c r="D3785" s="44">
        <v>6273.39</v>
      </c>
      <c r="K3785" s="44">
        <v>0.65700000000000003</v>
      </c>
      <c r="L3785" s="51">
        <v>22437.02</v>
      </c>
      <c r="M3785" s="50" t="str">
        <f t="shared" si="58"/>
        <v>Abaixo do limite</v>
      </c>
    </row>
    <row r="3786" spans="3:13" x14ac:dyDescent="0.25">
      <c r="C3786" s="45">
        <v>0.58399999999999996</v>
      </c>
      <c r="D3786" s="45">
        <v>15266.51</v>
      </c>
      <c r="K3786" s="44">
        <v>0.75900000000000001</v>
      </c>
      <c r="L3786" s="51">
        <v>22446.38</v>
      </c>
      <c r="M3786" s="50" t="str">
        <f t="shared" si="58"/>
        <v>Abaixo do limite</v>
      </c>
    </row>
    <row r="3787" spans="3:13" x14ac:dyDescent="0.25">
      <c r="C3787" s="44">
        <v>0.497</v>
      </c>
      <c r="D3787" s="44">
        <v>6546.97</v>
      </c>
      <c r="K3787" s="44">
        <v>0.63</v>
      </c>
      <c r="L3787" s="51">
        <v>22457.55</v>
      </c>
      <c r="M3787" s="50" t="str">
        <f t="shared" si="58"/>
        <v>Abaixo do limite</v>
      </c>
    </row>
    <row r="3788" spans="3:13" x14ac:dyDescent="0.25">
      <c r="C3788" s="45">
        <v>0.65500000000000003</v>
      </c>
      <c r="D3788" s="45">
        <v>21993.01</v>
      </c>
      <c r="K3788" s="44">
        <v>0.67900000000000005</v>
      </c>
      <c r="L3788" s="51">
        <v>22459.31</v>
      </c>
      <c r="M3788" s="50" t="str">
        <f t="shared" si="58"/>
        <v>Abaixo do limite</v>
      </c>
    </row>
    <row r="3789" spans="3:13" x14ac:dyDescent="0.25">
      <c r="C3789" s="44">
        <v>0.50800000000000001</v>
      </c>
      <c r="D3789" s="44">
        <v>6609.5</v>
      </c>
      <c r="K3789" s="45">
        <v>0.73599999999999999</v>
      </c>
      <c r="L3789" s="52">
        <v>22460.63</v>
      </c>
      <c r="M3789" s="50" t="str">
        <f t="shared" si="58"/>
        <v>Abaixo do limite</v>
      </c>
    </row>
    <row r="3790" spans="3:13" x14ac:dyDescent="0.25">
      <c r="C3790" s="45">
        <v>0.53</v>
      </c>
      <c r="D3790" s="45">
        <v>8571.81</v>
      </c>
      <c r="K3790" s="45">
        <v>0.72299999999999998</v>
      </c>
      <c r="L3790" s="52">
        <v>22484.47</v>
      </c>
      <c r="M3790" s="50" t="str">
        <f t="shared" si="58"/>
        <v>Abaixo do limite</v>
      </c>
    </row>
    <row r="3791" spans="3:13" x14ac:dyDescent="0.25">
      <c r="C3791" s="44">
        <v>0.57899999999999996</v>
      </c>
      <c r="D3791" s="44">
        <v>7944.04</v>
      </c>
      <c r="K3791" s="44">
        <v>0.66200000000000003</v>
      </c>
      <c r="L3791" s="51">
        <v>22492.43</v>
      </c>
      <c r="M3791" s="50" t="str">
        <f t="shared" si="58"/>
        <v>Abaixo do limite</v>
      </c>
    </row>
    <row r="3792" spans="3:13" x14ac:dyDescent="0.25">
      <c r="C3792" s="45">
        <v>0.71</v>
      </c>
      <c r="D3792" s="45">
        <v>24917.01</v>
      </c>
      <c r="K3792" s="45">
        <v>0.64800000000000002</v>
      </c>
      <c r="L3792" s="52">
        <v>22498.15</v>
      </c>
      <c r="M3792" s="50" t="str">
        <f t="shared" si="58"/>
        <v>Abaixo do limite</v>
      </c>
    </row>
    <row r="3793" spans="3:13" x14ac:dyDescent="0.25">
      <c r="C3793" s="44">
        <v>0.66700000000000004</v>
      </c>
      <c r="D3793" s="44">
        <v>16958.63</v>
      </c>
      <c r="K3793" s="44">
        <v>0.73099999999999998</v>
      </c>
      <c r="L3793" s="51">
        <v>22503.03</v>
      </c>
      <c r="M3793" s="50" t="str">
        <f t="shared" si="58"/>
        <v>Abaixo do limite</v>
      </c>
    </row>
    <row r="3794" spans="3:13" x14ac:dyDescent="0.25">
      <c r="C3794" s="45">
        <v>0.55100000000000005</v>
      </c>
      <c r="D3794" s="45">
        <v>6739.42</v>
      </c>
      <c r="K3794" s="44">
        <v>0.69099999999999995</v>
      </c>
      <c r="L3794" s="51">
        <v>22512.32</v>
      </c>
      <c r="M3794" s="50" t="str">
        <f t="shared" si="58"/>
        <v>Abaixo do limite</v>
      </c>
    </row>
    <row r="3795" spans="3:13" x14ac:dyDescent="0.25">
      <c r="C3795" s="44">
        <v>0.54900000000000004</v>
      </c>
      <c r="D3795" s="44">
        <v>6798.66</v>
      </c>
      <c r="K3795" s="44">
        <v>0.72599999999999998</v>
      </c>
      <c r="L3795" s="51">
        <v>22514.85</v>
      </c>
      <c r="M3795" s="50" t="str">
        <f t="shared" si="58"/>
        <v>Abaixo do limite</v>
      </c>
    </row>
    <row r="3796" spans="3:13" x14ac:dyDescent="0.25">
      <c r="C3796" s="45">
        <v>0.53800000000000003</v>
      </c>
      <c r="D3796" s="45">
        <v>8660.1200000000008</v>
      </c>
      <c r="K3796" s="44">
        <v>0.71599999999999997</v>
      </c>
      <c r="L3796" s="51">
        <v>22514.94</v>
      </c>
      <c r="M3796" s="50" t="str">
        <f t="shared" si="58"/>
        <v>Abaixo do limite</v>
      </c>
    </row>
    <row r="3797" spans="3:13" x14ac:dyDescent="0.25">
      <c r="C3797" s="44">
        <v>0.56200000000000006</v>
      </c>
      <c r="D3797" s="44">
        <v>7643.24</v>
      </c>
      <c r="K3797" s="45">
        <v>0.70499999999999996</v>
      </c>
      <c r="L3797" s="52">
        <v>22516.65</v>
      </c>
      <c r="M3797" s="50" t="str">
        <f t="shared" si="58"/>
        <v>Abaixo do limite</v>
      </c>
    </row>
    <row r="3798" spans="3:13" x14ac:dyDescent="0.25">
      <c r="C3798" s="45">
        <v>0.71799999999999997</v>
      </c>
      <c r="D3798" s="45">
        <v>31401.45</v>
      </c>
      <c r="K3798" s="44">
        <v>0.60899999999999999</v>
      </c>
      <c r="L3798" s="51">
        <v>22518.77</v>
      </c>
      <c r="M3798" s="50" t="str">
        <f t="shared" si="58"/>
        <v>Abaixo do limite</v>
      </c>
    </row>
    <row r="3799" spans="3:13" x14ac:dyDescent="0.25">
      <c r="C3799" s="44">
        <v>0.60399999999999998</v>
      </c>
      <c r="D3799" s="44">
        <v>15715.24</v>
      </c>
      <c r="K3799" s="44">
        <v>0.72099999999999997</v>
      </c>
      <c r="L3799" s="51">
        <v>22526.58</v>
      </c>
      <c r="M3799" s="50" t="str">
        <f t="shared" si="58"/>
        <v>Abaixo do limite</v>
      </c>
    </row>
    <row r="3800" spans="3:13" x14ac:dyDescent="0.25">
      <c r="C3800" s="45">
        <v>0.53600000000000003</v>
      </c>
      <c r="D3800" s="45">
        <v>8924.57</v>
      </c>
      <c r="K3800" s="44">
        <v>0.72199999999999998</v>
      </c>
      <c r="L3800" s="51">
        <v>22531.94</v>
      </c>
      <c r="M3800" s="50" t="str">
        <f t="shared" si="58"/>
        <v>Abaixo do limite</v>
      </c>
    </row>
    <row r="3801" spans="3:13" x14ac:dyDescent="0.25">
      <c r="C3801" s="44">
        <v>0.54900000000000004</v>
      </c>
      <c r="D3801" s="44">
        <v>7849.89</v>
      </c>
      <c r="K3801" s="44">
        <v>0.74099999999999999</v>
      </c>
      <c r="L3801" s="51">
        <v>22541.31</v>
      </c>
      <c r="M3801" s="50" t="str">
        <f t="shared" si="58"/>
        <v>Abaixo do limite</v>
      </c>
    </row>
    <row r="3802" spans="3:13" x14ac:dyDescent="0.25">
      <c r="C3802" s="45">
        <v>0.56000000000000005</v>
      </c>
      <c r="D3802" s="45">
        <v>7950.83</v>
      </c>
      <c r="K3802" s="44">
        <v>0.73499999999999999</v>
      </c>
      <c r="L3802" s="51">
        <v>22544.45</v>
      </c>
      <c r="M3802" s="50" t="str">
        <f t="shared" si="58"/>
        <v>Abaixo do limite</v>
      </c>
    </row>
    <row r="3803" spans="3:13" x14ac:dyDescent="0.25">
      <c r="C3803" s="44">
        <v>0.55500000000000005</v>
      </c>
      <c r="D3803" s="44">
        <v>8867.2000000000007</v>
      </c>
      <c r="K3803" s="44">
        <v>0.67200000000000004</v>
      </c>
      <c r="L3803" s="51">
        <v>22554.23</v>
      </c>
      <c r="M3803" s="50" t="str">
        <f t="shared" si="58"/>
        <v>Abaixo do limite</v>
      </c>
    </row>
    <row r="3804" spans="3:13" x14ac:dyDescent="0.25">
      <c r="C3804" s="45">
        <v>0.56399999999999995</v>
      </c>
      <c r="D3804" s="45">
        <v>7521.32</v>
      </c>
      <c r="K3804" s="45">
        <v>0.68100000000000005</v>
      </c>
      <c r="L3804" s="52">
        <v>22558.99</v>
      </c>
      <c r="M3804" s="50" t="str">
        <f t="shared" si="58"/>
        <v>Abaixo do limite</v>
      </c>
    </row>
    <row r="3805" spans="3:13" x14ac:dyDescent="0.25">
      <c r="C3805" s="44">
        <v>0.63500000000000001</v>
      </c>
      <c r="D3805" s="44">
        <v>22705.51</v>
      </c>
      <c r="K3805" s="45">
        <v>0.69699999999999995</v>
      </c>
      <c r="L3805" s="52">
        <v>22567.32</v>
      </c>
      <c r="M3805" s="50" t="str">
        <f t="shared" si="58"/>
        <v>Abaixo do limite</v>
      </c>
    </row>
    <row r="3806" spans="3:13" x14ac:dyDescent="0.25">
      <c r="C3806" s="45">
        <v>0.54200000000000004</v>
      </c>
      <c r="D3806" s="45">
        <v>7462.16</v>
      </c>
      <c r="K3806" s="44">
        <v>0.71899999999999997</v>
      </c>
      <c r="L3806" s="51">
        <v>22567.63</v>
      </c>
      <c r="M3806" s="50" t="str">
        <f t="shared" si="58"/>
        <v>Abaixo do limite</v>
      </c>
    </row>
    <row r="3807" spans="3:13" x14ac:dyDescent="0.25">
      <c r="C3807" s="44">
        <v>0.61299999999999999</v>
      </c>
      <c r="D3807" s="44">
        <v>9872.0499999999993</v>
      </c>
      <c r="K3807" s="45">
        <v>0.76400000000000001</v>
      </c>
      <c r="L3807" s="52">
        <v>22579.86</v>
      </c>
      <c r="M3807" s="50" t="str">
        <f t="shared" ref="M3807:M3870" si="59">IF(L3807&lt;$L$29,"Abaixo do limite","")</f>
        <v>Abaixo do limite</v>
      </c>
    </row>
    <row r="3808" spans="3:13" x14ac:dyDescent="0.25">
      <c r="C3808" s="45">
        <v>0.63300000000000001</v>
      </c>
      <c r="D3808" s="45">
        <v>11063.39</v>
      </c>
      <c r="K3808" s="44">
        <v>0.67500000000000004</v>
      </c>
      <c r="L3808" s="51">
        <v>22581</v>
      </c>
      <c r="M3808" s="50" t="str">
        <f t="shared" si="59"/>
        <v>Abaixo do limite</v>
      </c>
    </row>
    <row r="3809" spans="3:13" x14ac:dyDescent="0.25">
      <c r="C3809" s="44">
        <v>0.71</v>
      </c>
      <c r="D3809" s="44">
        <v>66636.34</v>
      </c>
      <c r="K3809" s="44">
        <v>0.73799999999999999</v>
      </c>
      <c r="L3809" s="51">
        <v>22582.080000000002</v>
      </c>
      <c r="M3809" s="50" t="str">
        <f t="shared" si="59"/>
        <v>Abaixo do limite</v>
      </c>
    </row>
    <row r="3810" spans="3:13" x14ac:dyDescent="0.25">
      <c r="C3810" s="45">
        <v>0.52700000000000002</v>
      </c>
      <c r="D3810" s="45">
        <v>6449.02</v>
      </c>
      <c r="K3810" s="45">
        <v>0.68</v>
      </c>
      <c r="L3810" s="52">
        <v>22585.03</v>
      </c>
      <c r="M3810" s="50" t="str">
        <f t="shared" si="59"/>
        <v>Abaixo do limite</v>
      </c>
    </row>
    <row r="3811" spans="3:13" x14ac:dyDescent="0.25">
      <c r="C3811" s="44">
        <v>0.69899999999999995</v>
      </c>
      <c r="D3811" s="44">
        <v>22731.72</v>
      </c>
      <c r="K3811" s="45">
        <v>0.70199999999999996</v>
      </c>
      <c r="L3811" s="52">
        <v>22585.86</v>
      </c>
      <c r="M3811" s="50" t="str">
        <f t="shared" si="59"/>
        <v>Abaixo do limite</v>
      </c>
    </row>
    <row r="3812" spans="3:13" x14ac:dyDescent="0.25">
      <c r="C3812" s="45">
        <v>0.66300000000000003</v>
      </c>
      <c r="D3812" s="45">
        <v>15376.09</v>
      </c>
      <c r="K3812" s="44">
        <v>0.70399999999999996</v>
      </c>
      <c r="L3812" s="51">
        <v>22589.03</v>
      </c>
      <c r="M3812" s="50" t="str">
        <f t="shared" si="59"/>
        <v>Abaixo do limite</v>
      </c>
    </row>
    <row r="3813" spans="3:13" x14ac:dyDescent="0.25">
      <c r="C3813" s="44">
        <v>0.70899999999999996</v>
      </c>
      <c r="D3813" s="44">
        <v>38681.300000000003</v>
      </c>
      <c r="K3813" s="45">
        <v>0.69199999999999995</v>
      </c>
      <c r="L3813" s="52">
        <v>22591.24</v>
      </c>
      <c r="M3813" s="50" t="str">
        <f t="shared" si="59"/>
        <v>Abaixo do limite</v>
      </c>
    </row>
    <row r="3814" spans="3:13" x14ac:dyDescent="0.25">
      <c r="C3814" s="45">
        <v>0.51700000000000002</v>
      </c>
      <c r="D3814" s="45">
        <v>10529.89</v>
      </c>
      <c r="K3814" s="44">
        <v>0.69</v>
      </c>
      <c r="L3814" s="51">
        <v>22594.639999999999</v>
      </c>
      <c r="M3814" s="50" t="str">
        <f t="shared" si="59"/>
        <v>Abaixo do limite</v>
      </c>
    </row>
    <row r="3815" spans="3:13" x14ac:dyDescent="0.25">
      <c r="C3815" s="44">
        <v>0.51400000000000001</v>
      </c>
      <c r="D3815" s="44">
        <v>5497.11</v>
      </c>
      <c r="K3815" s="44">
        <v>0.73099999999999998</v>
      </c>
      <c r="L3815" s="51">
        <v>22597.68</v>
      </c>
      <c r="M3815" s="50" t="str">
        <f t="shared" si="59"/>
        <v>Abaixo do limite</v>
      </c>
    </row>
    <row r="3816" spans="3:13" x14ac:dyDescent="0.25">
      <c r="C3816" s="45">
        <v>0.57299999999999995</v>
      </c>
      <c r="D3816" s="45">
        <v>5809.23</v>
      </c>
      <c r="K3816" s="45">
        <v>0.73499999999999999</v>
      </c>
      <c r="L3816" s="52">
        <v>22613.39</v>
      </c>
      <c r="M3816" s="50" t="str">
        <f t="shared" si="59"/>
        <v>Abaixo do limite</v>
      </c>
    </row>
    <row r="3817" spans="3:13" x14ac:dyDescent="0.25">
      <c r="C3817" s="44">
        <v>0.65100000000000002</v>
      </c>
      <c r="D3817" s="44">
        <v>15734.74</v>
      </c>
      <c r="K3817" s="45">
        <v>0.75800000000000001</v>
      </c>
      <c r="L3817" s="52">
        <v>22629.54</v>
      </c>
      <c r="M3817" s="50" t="str">
        <f t="shared" si="59"/>
        <v>Abaixo do limite</v>
      </c>
    </row>
    <row r="3818" spans="3:13" x14ac:dyDescent="0.25">
      <c r="C3818" s="45">
        <v>0.69199999999999995</v>
      </c>
      <c r="D3818" s="45">
        <v>16107.76</v>
      </c>
      <c r="K3818" s="44">
        <v>0.54300000000000004</v>
      </c>
      <c r="L3818" s="51">
        <v>22632.91</v>
      </c>
      <c r="M3818" s="50" t="str">
        <f t="shared" si="59"/>
        <v>Abaixo do limite</v>
      </c>
    </row>
    <row r="3819" spans="3:13" x14ac:dyDescent="0.25">
      <c r="C3819" s="44">
        <v>0.55900000000000005</v>
      </c>
      <c r="D3819" s="44">
        <v>8359.73</v>
      </c>
      <c r="K3819" s="44">
        <v>0.66700000000000004</v>
      </c>
      <c r="L3819" s="51">
        <v>22635.52</v>
      </c>
      <c r="M3819" s="50" t="str">
        <f t="shared" si="59"/>
        <v>Abaixo do limite</v>
      </c>
    </row>
    <row r="3820" spans="3:13" x14ac:dyDescent="0.25">
      <c r="C3820" s="45">
        <v>0.47699999999999998</v>
      </c>
      <c r="D3820" s="45">
        <v>5420.4</v>
      </c>
      <c r="K3820" s="44">
        <v>0.66100000000000003</v>
      </c>
      <c r="L3820" s="51">
        <v>22640.83</v>
      </c>
      <c r="M3820" s="50" t="str">
        <f t="shared" si="59"/>
        <v>Abaixo do limite</v>
      </c>
    </row>
    <row r="3821" spans="3:13" x14ac:dyDescent="0.25">
      <c r="C3821" s="44">
        <v>0.57999999999999996</v>
      </c>
      <c r="D3821" s="44">
        <v>15213.66</v>
      </c>
      <c r="K3821" s="44">
        <v>0.72299999999999998</v>
      </c>
      <c r="L3821" s="51">
        <v>22641.53</v>
      </c>
      <c r="M3821" s="50" t="str">
        <f t="shared" si="59"/>
        <v>Abaixo do limite</v>
      </c>
    </row>
    <row r="3822" spans="3:13" x14ac:dyDescent="0.25">
      <c r="C3822" s="45">
        <v>0.66600000000000004</v>
      </c>
      <c r="D3822" s="45">
        <v>28385.08</v>
      </c>
      <c r="K3822" s="44">
        <v>0.67200000000000004</v>
      </c>
      <c r="L3822" s="51">
        <v>22641.95</v>
      </c>
      <c r="M3822" s="50" t="str">
        <f t="shared" si="59"/>
        <v>Abaixo do limite</v>
      </c>
    </row>
    <row r="3823" spans="3:13" x14ac:dyDescent="0.25">
      <c r="C3823" s="44">
        <v>0.56000000000000005</v>
      </c>
      <c r="D3823" s="44">
        <v>8484.4</v>
      </c>
      <c r="K3823" s="45">
        <v>0.65100000000000002</v>
      </c>
      <c r="L3823" s="52">
        <v>22658.51</v>
      </c>
      <c r="M3823" s="50" t="str">
        <f t="shared" si="59"/>
        <v>Abaixo do limite</v>
      </c>
    </row>
    <row r="3824" spans="3:13" x14ac:dyDescent="0.25">
      <c r="C3824" s="45">
        <v>0.55000000000000004</v>
      </c>
      <c r="D3824" s="45">
        <v>9919.1200000000008</v>
      </c>
      <c r="K3824" s="44">
        <v>0.71299999999999997</v>
      </c>
      <c r="L3824" s="51">
        <v>22662.49</v>
      </c>
      <c r="M3824" s="50" t="str">
        <f t="shared" si="59"/>
        <v>Abaixo do limite</v>
      </c>
    </row>
    <row r="3825" spans="3:13" x14ac:dyDescent="0.25">
      <c r="C3825" s="44">
        <v>0.48499999999999999</v>
      </c>
      <c r="D3825" s="44">
        <v>5811.7</v>
      </c>
      <c r="K3825" s="45">
        <v>0.753</v>
      </c>
      <c r="L3825" s="52">
        <v>22670.01</v>
      </c>
      <c r="M3825" s="50" t="str">
        <f t="shared" si="59"/>
        <v>Abaixo do limite</v>
      </c>
    </row>
    <row r="3826" spans="3:13" x14ac:dyDescent="0.25">
      <c r="C3826" s="45">
        <v>0.64600000000000002</v>
      </c>
      <c r="D3826" s="45">
        <v>51287.28</v>
      </c>
      <c r="K3826" s="44">
        <v>0.71399999999999997</v>
      </c>
      <c r="L3826" s="51">
        <v>22693.37</v>
      </c>
      <c r="M3826" s="50" t="str">
        <f t="shared" si="59"/>
        <v>Abaixo do limite</v>
      </c>
    </row>
    <row r="3827" spans="3:13" x14ac:dyDescent="0.25">
      <c r="C3827" s="44">
        <v>0.70699999999999996</v>
      </c>
      <c r="D3827" s="44">
        <v>27717.61</v>
      </c>
      <c r="K3827" s="44">
        <v>0.63500000000000001</v>
      </c>
      <c r="L3827" s="51">
        <v>22705.51</v>
      </c>
      <c r="M3827" s="50" t="str">
        <f t="shared" si="59"/>
        <v>Abaixo do limite</v>
      </c>
    </row>
    <row r="3828" spans="3:13" x14ac:dyDescent="0.25">
      <c r="C3828" s="45">
        <v>0.65800000000000003</v>
      </c>
      <c r="D3828" s="45">
        <v>22055.97</v>
      </c>
      <c r="K3828" s="45">
        <v>0.76900000000000002</v>
      </c>
      <c r="L3828" s="52">
        <v>22705.68</v>
      </c>
      <c r="M3828" s="50" t="str">
        <f t="shared" si="59"/>
        <v>Abaixo do limite</v>
      </c>
    </row>
    <row r="3829" spans="3:13" x14ac:dyDescent="0.25">
      <c r="C3829" s="44">
        <v>0.501</v>
      </c>
      <c r="D3829" s="44">
        <v>6044.85</v>
      </c>
      <c r="K3829" s="45">
        <v>0.68799999999999994</v>
      </c>
      <c r="L3829" s="52">
        <v>22721.08</v>
      </c>
      <c r="M3829" s="50" t="str">
        <f t="shared" si="59"/>
        <v>Abaixo do limite</v>
      </c>
    </row>
    <row r="3830" spans="3:13" x14ac:dyDescent="0.25">
      <c r="C3830" s="45">
        <v>0.60499999999999998</v>
      </c>
      <c r="D3830" s="45">
        <v>14739.39</v>
      </c>
      <c r="K3830" s="44">
        <v>0.68200000000000005</v>
      </c>
      <c r="L3830" s="51">
        <v>22724.66</v>
      </c>
      <c r="M3830" s="50" t="str">
        <f t="shared" si="59"/>
        <v>Abaixo do limite</v>
      </c>
    </row>
    <row r="3831" spans="3:13" x14ac:dyDescent="0.25">
      <c r="C3831" s="44">
        <v>0.70299999999999996</v>
      </c>
      <c r="D3831" s="44">
        <v>25281.56</v>
      </c>
      <c r="K3831" s="45">
        <v>0.68300000000000005</v>
      </c>
      <c r="L3831" s="52">
        <v>22730.79</v>
      </c>
      <c r="M3831" s="50" t="str">
        <f t="shared" si="59"/>
        <v>Abaixo do limite</v>
      </c>
    </row>
    <row r="3832" spans="3:13" x14ac:dyDescent="0.25">
      <c r="C3832" s="45">
        <v>0.57599999999999996</v>
      </c>
      <c r="D3832" s="45">
        <v>15214.32</v>
      </c>
      <c r="K3832" s="44">
        <v>0.69899999999999995</v>
      </c>
      <c r="L3832" s="51">
        <v>22731.72</v>
      </c>
      <c r="M3832" s="50" t="str">
        <f t="shared" si="59"/>
        <v>Abaixo do limite</v>
      </c>
    </row>
    <row r="3833" spans="3:13" x14ac:dyDescent="0.25">
      <c r="C3833" s="44">
        <v>0.55500000000000005</v>
      </c>
      <c r="D3833" s="44">
        <v>10065.61</v>
      </c>
      <c r="K3833" s="44">
        <v>0.72799999999999998</v>
      </c>
      <c r="L3833" s="51">
        <v>22739.38</v>
      </c>
      <c r="M3833" s="50" t="str">
        <f t="shared" si="59"/>
        <v>Abaixo do limite</v>
      </c>
    </row>
    <row r="3834" spans="3:13" x14ac:dyDescent="0.25">
      <c r="C3834" s="45">
        <v>0.56799999999999995</v>
      </c>
      <c r="D3834" s="45">
        <v>9150.48</v>
      </c>
      <c r="K3834" s="44">
        <v>0.67900000000000005</v>
      </c>
      <c r="L3834" s="51">
        <v>22740.400000000001</v>
      </c>
      <c r="M3834" s="50" t="str">
        <f t="shared" si="59"/>
        <v>Abaixo do limite</v>
      </c>
    </row>
    <row r="3835" spans="3:13" x14ac:dyDescent="0.25">
      <c r="C3835" s="44">
        <v>0.496</v>
      </c>
      <c r="D3835" s="44">
        <v>6089.15</v>
      </c>
      <c r="K3835" s="44">
        <v>0.70899999999999996</v>
      </c>
      <c r="L3835" s="51">
        <v>22763.3</v>
      </c>
      <c r="M3835" s="50" t="str">
        <f t="shared" si="59"/>
        <v>Abaixo do limite</v>
      </c>
    </row>
    <row r="3836" spans="3:13" x14ac:dyDescent="0.25">
      <c r="C3836" s="45">
        <v>0.71</v>
      </c>
      <c r="D3836" s="45">
        <v>39691.910000000003</v>
      </c>
      <c r="K3836" s="44">
        <v>0.72299999999999998</v>
      </c>
      <c r="L3836" s="51">
        <v>22763.73</v>
      </c>
      <c r="M3836" s="50" t="str">
        <f t="shared" si="59"/>
        <v>Abaixo do limite</v>
      </c>
    </row>
    <row r="3837" spans="3:13" x14ac:dyDescent="0.25">
      <c r="C3837" s="44">
        <v>0.70199999999999996</v>
      </c>
      <c r="D3837" s="44">
        <v>16636.12</v>
      </c>
      <c r="K3837" s="44">
        <v>0.67600000000000005</v>
      </c>
      <c r="L3837" s="51">
        <v>22766.6</v>
      </c>
      <c r="M3837" s="50" t="str">
        <f t="shared" si="59"/>
        <v>Abaixo do limite</v>
      </c>
    </row>
    <row r="3838" spans="3:13" x14ac:dyDescent="0.25">
      <c r="C3838" s="45">
        <v>0.51</v>
      </c>
      <c r="D3838" s="45">
        <v>6834.22</v>
      </c>
      <c r="K3838" s="45">
        <v>0.77</v>
      </c>
      <c r="L3838" s="52">
        <v>22774.22</v>
      </c>
      <c r="M3838" s="50" t="str">
        <f t="shared" si="59"/>
        <v>Abaixo do limite</v>
      </c>
    </row>
    <row r="3839" spans="3:13" x14ac:dyDescent="0.25">
      <c r="C3839" s="44">
        <v>0.68700000000000006</v>
      </c>
      <c r="D3839" s="44">
        <v>18521.39</v>
      </c>
      <c r="K3839" s="45">
        <v>0.73799999999999999</v>
      </c>
      <c r="L3839" s="52">
        <v>22775.25</v>
      </c>
      <c r="M3839" s="50" t="str">
        <f t="shared" si="59"/>
        <v>Abaixo do limite</v>
      </c>
    </row>
    <row r="3840" spans="3:13" x14ac:dyDescent="0.25">
      <c r="C3840" s="45">
        <v>0.502</v>
      </c>
      <c r="D3840" s="45">
        <v>5608.02</v>
      </c>
      <c r="K3840" s="45">
        <v>0.67900000000000005</v>
      </c>
      <c r="L3840" s="52">
        <v>22781.02</v>
      </c>
      <c r="M3840" s="50" t="str">
        <f t="shared" si="59"/>
        <v>Abaixo do limite</v>
      </c>
    </row>
    <row r="3841" spans="3:13" x14ac:dyDescent="0.25">
      <c r="C3841" s="44">
        <v>0.51700000000000002</v>
      </c>
      <c r="D3841" s="44">
        <v>5851.5</v>
      </c>
      <c r="K3841" s="44">
        <v>0.69</v>
      </c>
      <c r="L3841" s="51">
        <v>22786.15</v>
      </c>
      <c r="M3841" s="50" t="str">
        <f t="shared" si="59"/>
        <v>Abaixo do limite</v>
      </c>
    </row>
    <row r="3842" spans="3:13" x14ac:dyDescent="0.25">
      <c r="C3842" s="45">
        <v>0.69499999999999995</v>
      </c>
      <c r="D3842" s="45">
        <v>21108.68</v>
      </c>
      <c r="K3842" s="44">
        <v>0.69899999999999995</v>
      </c>
      <c r="L3842" s="51">
        <v>22786.720000000001</v>
      </c>
      <c r="M3842" s="50" t="str">
        <f t="shared" si="59"/>
        <v>Abaixo do limite</v>
      </c>
    </row>
    <row r="3843" spans="3:13" x14ac:dyDescent="0.25">
      <c r="C3843" s="44">
        <v>0.75800000000000001</v>
      </c>
      <c r="D3843" s="44">
        <v>33092.019999999997</v>
      </c>
      <c r="K3843" s="44">
        <v>0.76500000000000001</v>
      </c>
      <c r="L3843" s="51">
        <v>22787.599999999999</v>
      </c>
      <c r="M3843" s="50" t="str">
        <f t="shared" si="59"/>
        <v>Abaixo do limite</v>
      </c>
    </row>
    <row r="3844" spans="3:13" x14ac:dyDescent="0.25">
      <c r="C3844" s="45">
        <v>0.64400000000000002</v>
      </c>
      <c r="D3844" s="45">
        <v>15673.49</v>
      </c>
      <c r="K3844" s="45">
        <v>0.61799999999999999</v>
      </c>
      <c r="L3844" s="52">
        <v>22803.439999999999</v>
      </c>
      <c r="M3844" s="50" t="str">
        <f t="shared" si="59"/>
        <v>Abaixo do limite</v>
      </c>
    </row>
    <row r="3845" spans="3:13" x14ac:dyDescent="0.25">
      <c r="C3845" s="44">
        <v>0.53800000000000003</v>
      </c>
      <c r="D3845" s="44">
        <v>7603.95</v>
      </c>
      <c r="K3845" s="44">
        <v>0.63600000000000001</v>
      </c>
      <c r="L3845" s="51">
        <v>22824.959999999999</v>
      </c>
      <c r="M3845" s="50" t="str">
        <f t="shared" si="59"/>
        <v>Abaixo do limite</v>
      </c>
    </row>
    <row r="3846" spans="3:13" x14ac:dyDescent="0.25">
      <c r="C3846" s="45">
        <v>0.55800000000000005</v>
      </c>
      <c r="D3846" s="45">
        <v>7238.02</v>
      </c>
      <c r="K3846" s="45">
        <v>0.66700000000000004</v>
      </c>
      <c r="L3846" s="52">
        <v>22829.16</v>
      </c>
      <c r="M3846" s="50" t="str">
        <f t="shared" si="59"/>
        <v>Abaixo do limite</v>
      </c>
    </row>
    <row r="3847" spans="3:13" x14ac:dyDescent="0.25">
      <c r="C3847" s="44">
        <v>0.52100000000000002</v>
      </c>
      <c r="D3847" s="44">
        <v>9853.18</v>
      </c>
      <c r="K3847" s="45">
        <v>0.68100000000000005</v>
      </c>
      <c r="L3847" s="52">
        <v>22849.38</v>
      </c>
      <c r="M3847" s="50" t="str">
        <f t="shared" si="59"/>
        <v>Abaixo do limite</v>
      </c>
    </row>
    <row r="3848" spans="3:13" x14ac:dyDescent="0.25">
      <c r="C3848" s="45">
        <v>0.621</v>
      </c>
      <c r="D3848" s="45">
        <v>11111.07</v>
      </c>
      <c r="K3848" s="45">
        <v>0.66300000000000003</v>
      </c>
      <c r="L3848" s="52">
        <v>22858.06</v>
      </c>
      <c r="M3848" s="50" t="str">
        <f t="shared" si="59"/>
        <v>Abaixo do limite</v>
      </c>
    </row>
    <row r="3849" spans="3:13" x14ac:dyDescent="0.25">
      <c r="C3849" s="44">
        <v>0.54600000000000004</v>
      </c>
      <c r="D3849" s="44">
        <v>10042.469999999999</v>
      </c>
      <c r="K3849" s="44">
        <v>0.56999999999999995</v>
      </c>
      <c r="L3849" s="51">
        <v>22866.63</v>
      </c>
      <c r="M3849" s="50" t="str">
        <f t="shared" si="59"/>
        <v>Abaixo do limite</v>
      </c>
    </row>
    <row r="3850" spans="3:13" x14ac:dyDescent="0.25">
      <c r="C3850" s="45">
        <v>0.63300000000000001</v>
      </c>
      <c r="D3850" s="45">
        <v>9576.94</v>
      </c>
      <c r="K3850" s="45">
        <v>0.63</v>
      </c>
      <c r="L3850" s="52">
        <v>22867.14</v>
      </c>
      <c r="M3850" s="50" t="str">
        <f t="shared" si="59"/>
        <v>Abaixo do limite</v>
      </c>
    </row>
    <row r="3851" spans="3:13" x14ac:dyDescent="0.25">
      <c r="C3851" s="44">
        <v>0.65700000000000003</v>
      </c>
      <c r="D3851" s="44">
        <v>30366.32</v>
      </c>
      <c r="K3851" s="45">
        <v>0.69899999999999995</v>
      </c>
      <c r="L3851" s="52">
        <v>22874.62</v>
      </c>
      <c r="M3851" s="50" t="str">
        <f t="shared" si="59"/>
        <v>Abaixo do limite</v>
      </c>
    </row>
    <row r="3852" spans="3:13" x14ac:dyDescent="0.25">
      <c r="C3852" s="45">
        <v>0.71799999999999997</v>
      </c>
      <c r="D3852" s="45">
        <v>33659.199999999997</v>
      </c>
      <c r="K3852" s="44">
        <v>0.70099999999999996</v>
      </c>
      <c r="L3852" s="51">
        <v>22888.080000000002</v>
      </c>
      <c r="M3852" s="50" t="str">
        <f t="shared" si="59"/>
        <v>Abaixo do limite</v>
      </c>
    </row>
    <row r="3853" spans="3:13" x14ac:dyDescent="0.25">
      <c r="C3853" s="44">
        <v>0.68100000000000005</v>
      </c>
      <c r="D3853" s="44">
        <v>30299.19</v>
      </c>
      <c r="K3853" s="44">
        <v>0.63300000000000001</v>
      </c>
      <c r="L3853" s="51">
        <v>22889.34</v>
      </c>
      <c r="M3853" s="50" t="str">
        <f t="shared" si="59"/>
        <v>Abaixo do limite</v>
      </c>
    </row>
    <row r="3854" spans="3:13" x14ac:dyDescent="0.25">
      <c r="C3854" s="45">
        <v>0.53600000000000003</v>
      </c>
      <c r="D3854" s="45">
        <v>6158.7</v>
      </c>
      <c r="K3854" s="44">
        <v>0.73299999999999998</v>
      </c>
      <c r="L3854" s="51">
        <v>22904.87</v>
      </c>
      <c r="M3854" s="50" t="str">
        <f t="shared" si="59"/>
        <v>Abaixo do limite</v>
      </c>
    </row>
    <row r="3855" spans="3:13" x14ac:dyDescent="0.25">
      <c r="C3855" s="44">
        <v>0.753</v>
      </c>
      <c r="D3855" s="44">
        <v>24882.29</v>
      </c>
      <c r="K3855" s="44">
        <v>0.71299999999999997</v>
      </c>
      <c r="L3855" s="51">
        <v>22918.85</v>
      </c>
      <c r="M3855" s="50" t="str">
        <f t="shared" si="59"/>
        <v>Abaixo do limite</v>
      </c>
    </row>
    <row r="3856" spans="3:13" x14ac:dyDescent="0.25">
      <c r="C3856" s="45">
        <v>0.61199999999999999</v>
      </c>
      <c r="D3856" s="45">
        <v>20266.72</v>
      </c>
      <c r="K3856" s="44">
        <v>0.68799999999999994</v>
      </c>
      <c r="L3856" s="51">
        <v>22963.13</v>
      </c>
      <c r="M3856" s="50" t="str">
        <f t="shared" si="59"/>
        <v>Abaixo do limite</v>
      </c>
    </row>
    <row r="3857" spans="3:13" x14ac:dyDescent="0.25">
      <c r="C3857" s="44">
        <v>0.68400000000000005</v>
      </c>
      <c r="D3857" s="44">
        <v>19160.669999999998</v>
      </c>
      <c r="K3857" s="45">
        <v>0.73799999999999999</v>
      </c>
      <c r="L3857" s="52">
        <v>22968.73</v>
      </c>
      <c r="M3857" s="50" t="str">
        <f t="shared" si="59"/>
        <v>Abaixo do limite</v>
      </c>
    </row>
    <row r="3858" spans="3:13" x14ac:dyDescent="0.25">
      <c r="C3858" s="45">
        <v>0.53100000000000003</v>
      </c>
      <c r="D3858" s="45">
        <v>10310.01</v>
      </c>
      <c r="K3858" s="45">
        <v>0.65100000000000002</v>
      </c>
      <c r="L3858" s="52">
        <v>22968.76</v>
      </c>
      <c r="M3858" s="50" t="str">
        <f t="shared" si="59"/>
        <v>Abaixo do limite</v>
      </c>
    </row>
    <row r="3859" spans="3:13" x14ac:dyDescent="0.25">
      <c r="C3859" s="44">
        <v>0.60399999999999998</v>
      </c>
      <c r="D3859" s="44">
        <v>7352.84</v>
      </c>
      <c r="K3859" s="44">
        <v>0.72099999999999997</v>
      </c>
      <c r="L3859" s="51">
        <v>22979.56</v>
      </c>
      <c r="M3859" s="50" t="str">
        <f t="shared" si="59"/>
        <v>Abaixo do limite</v>
      </c>
    </row>
    <row r="3860" spans="3:13" x14ac:dyDescent="0.25">
      <c r="C3860" s="45">
        <v>0.49199999999999999</v>
      </c>
      <c r="D3860" s="45">
        <v>6726.37</v>
      </c>
      <c r="K3860" s="45">
        <v>0.63600000000000001</v>
      </c>
      <c r="L3860" s="52">
        <v>23004.87</v>
      </c>
      <c r="M3860" s="50" t="str">
        <f t="shared" si="59"/>
        <v>Abaixo do limite</v>
      </c>
    </row>
    <row r="3861" spans="3:13" x14ac:dyDescent="0.25">
      <c r="C3861" s="44">
        <v>0.56399999999999995</v>
      </c>
      <c r="D3861" s="44">
        <v>7933.68</v>
      </c>
      <c r="K3861" s="44">
        <v>0.58599999999999997</v>
      </c>
      <c r="L3861" s="51">
        <v>23007.87</v>
      </c>
      <c r="M3861" s="50" t="str">
        <f t="shared" si="59"/>
        <v>Abaixo do limite</v>
      </c>
    </row>
    <row r="3862" spans="3:13" x14ac:dyDescent="0.25">
      <c r="C3862" s="45">
        <v>0.59499999999999997</v>
      </c>
      <c r="D3862" s="45">
        <v>10986.07</v>
      </c>
      <c r="K3862" s="44">
        <v>0.72899999999999998</v>
      </c>
      <c r="L3862" s="51">
        <v>23009.19</v>
      </c>
      <c r="M3862" s="50" t="str">
        <f t="shared" si="59"/>
        <v>Abaixo do limite</v>
      </c>
    </row>
    <row r="3863" spans="3:13" x14ac:dyDescent="0.25">
      <c r="C3863" s="44">
        <v>0.56000000000000005</v>
      </c>
      <c r="D3863" s="44">
        <v>12715.06</v>
      </c>
      <c r="K3863" s="44">
        <v>0.77600000000000002</v>
      </c>
      <c r="L3863" s="51">
        <v>23010.26</v>
      </c>
      <c r="M3863" s="50" t="str">
        <f t="shared" si="59"/>
        <v>Abaixo do limite</v>
      </c>
    </row>
    <row r="3864" spans="3:13" x14ac:dyDescent="0.25">
      <c r="C3864" s="45">
        <v>0.7</v>
      </c>
      <c r="D3864" s="45">
        <v>34771</v>
      </c>
      <c r="K3864" s="44">
        <v>0.80700000000000005</v>
      </c>
      <c r="L3864" s="51">
        <v>23011.31</v>
      </c>
      <c r="M3864" s="50" t="str">
        <f t="shared" si="59"/>
        <v>Abaixo do limite</v>
      </c>
    </row>
    <row r="3865" spans="3:13" x14ac:dyDescent="0.25">
      <c r="C3865" s="44">
        <v>0.60799999999999998</v>
      </c>
      <c r="D3865" s="44">
        <v>13694.36</v>
      </c>
      <c r="K3865" s="45">
        <v>0.70199999999999996</v>
      </c>
      <c r="L3865" s="52">
        <v>23014.14</v>
      </c>
      <c r="M3865" s="50" t="str">
        <f t="shared" si="59"/>
        <v>Abaixo do limite</v>
      </c>
    </row>
    <row r="3866" spans="3:13" x14ac:dyDescent="0.25">
      <c r="C3866" s="45">
        <v>0.74399999999999999</v>
      </c>
      <c r="D3866" s="45">
        <v>24947.759999999998</v>
      </c>
      <c r="K3866" s="44">
        <v>0.71599999999999997</v>
      </c>
      <c r="L3866" s="51">
        <v>23038.87</v>
      </c>
      <c r="M3866" s="50" t="str">
        <f t="shared" si="59"/>
        <v>Abaixo do limite</v>
      </c>
    </row>
    <row r="3867" spans="3:13" x14ac:dyDescent="0.25">
      <c r="C3867" s="44">
        <v>0.58299999999999996</v>
      </c>
      <c r="D3867" s="44">
        <v>9711.09</v>
      </c>
      <c r="K3867" s="45">
        <v>0.749</v>
      </c>
      <c r="L3867" s="52">
        <v>23045.09</v>
      </c>
      <c r="M3867" s="50" t="str">
        <f t="shared" si="59"/>
        <v>Abaixo do limite</v>
      </c>
    </row>
    <row r="3868" spans="3:13" x14ac:dyDescent="0.25">
      <c r="C3868" s="45">
        <v>0.77300000000000002</v>
      </c>
      <c r="D3868" s="45">
        <v>47728.66</v>
      </c>
      <c r="K3868" s="45">
        <v>0.72299999999999998</v>
      </c>
      <c r="L3868" s="52">
        <v>23061.55</v>
      </c>
      <c r="M3868" s="50" t="str">
        <f t="shared" si="59"/>
        <v>Abaixo do limite</v>
      </c>
    </row>
    <row r="3869" spans="3:13" x14ac:dyDescent="0.25">
      <c r="C3869" s="44">
        <v>0.71399999999999997</v>
      </c>
      <c r="D3869" s="44">
        <v>20473.95</v>
      </c>
      <c r="K3869" s="44">
        <v>0.71099999999999997</v>
      </c>
      <c r="L3869" s="51">
        <v>23063.95</v>
      </c>
      <c r="M3869" s="50" t="str">
        <f t="shared" si="59"/>
        <v>Abaixo do limite</v>
      </c>
    </row>
    <row r="3870" spans="3:13" x14ac:dyDescent="0.25">
      <c r="C3870" s="45">
        <v>0.61299999999999999</v>
      </c>
      <c r="D3870" s="45">
        <v>16877.29</v>
      </c>
      <c r="K3870" s="45">
        <v>0.71299999999999997</v>
      </c>
      <c r="L3870" s="52">
        <v>23066.12</v>
      </c>
      <c r="M3870" s="50" t="str">
        <f t="shared" si="59"/>
        <v>Abaixo do limite</v>
      </c>
    </row>
    <row r="3871" spans="3:13" x14ac:dyDescent="0.25">
      <c r="C3871" s="44">
        <v>0.73</v>
      </c>
      <c r="D3871" s="44">
        <v>39895.26</v>
      </c>
      <c r="K3871" s="45">
        <v>0.72</v>
      </c>
      <c r="L3871" s="52">
        <v>23074.63</v>
      </c>
      <c r="M3871" s="50" t="str">
        <f t="shared" ref="M3871:M3934" si="60">IF(L3871&lt;$L$29,"Abaixo do limite","")</f>
        <v>Abaixo do limite</v>
      </c>
    </row>
    <row r="3872" spans="3:13" x14ac:dyDescent="0.25">
      <c r="C3872" s="45">
        <v>0.55000000000000004</v>
      </c>
      <c r="D3872" s="45">
        <v>22124.33</v>
      </c>
      <c r="K3872" s="45">
        <v>0.68300000000000005</v>
      </c>
      <c r="L3872" s="52">
        <v>23076.05</v>
      </c>
      <c r="M3872" s="50" t="str">
        <f t="shared" si="60"/>
        <v>Abaixo do limite</v>
      </c>
    </row>
    <row r="3873" spans="3:13" x14ac:dyDescent="0.25">
      <c r="C3873" s="44">
        <v>0.55400000000000005</v>
      </c>
      <c r="D3873" s="44">
        <v>5880.13</v>
      </c>
      <c r="K3873" s="45">
        <v>0.76500000000000001</v>
      </c>
      <c r="L3873" s="52">
        <v>23077.22</v>
      </c>
      <c r="M3873" s="50" t="str">
        <f t="shared" si="60"/>
        <v>Abaixo do limite</v>
      </c>
    </row>
    <row r="3874" spans="3:13" x14ac:dyDescent="0.25">
      <c r="C3874" s="45">
        <v>0.64100000000000001</v>
      </c>
      <c r="D3874" s="45">
        <v>13594.37</v>
      </c>
      <c r="K3874" s="44">
        <v>0.64500000000000002</v>
      </c>
      <c r="L3874" s="51">
        <v>23080.27</v>
      </c>
      <c r="M3874" s="50" t="str">
        <f t="shared" si="60"/>
        <v>Abaixo do limite</v>
      </c>
    </row>
    <row r="3875" spans="3:13" x14ac:dyDescent="0.25">
      <c r="C3875" s="44">
        <v>0.69299999999999995</v>
      </c>
      <c r="D3875" s="44">
        <v>19286.8</v>
      </c>
      <c r="K3875" s="45">
        <v>0.71699999999999997</v>
      </c>
      <c r="L3875" s="52">
        <v>23082.560000000001</v>
      </c>
      <c r="M3875" s="50" t="str">
        <f t="shared" si="60"/>
        <v>Abaixo do limite</v>
      </c>
    </row>
    <row r="3876" spans="3:13" x14ac:dyDescent="0.25">
      <c r="C3876" s="45">
        <v>0.72799999999999998</v>
      </c>
      <c r="D3876" s="45">
        <v>14467.19</v>
      </c>
      <c r="K3876" s="45">
        <v>0.71499999999999997</v>
      </c>
      <c r="L3876" s="52">
        <v>23083.88</v>
      </c>
      <c r="M3876" s="50" t="str">
        <f t="shared" si="60"/>
        <v>Abaixo do limite</v>
      </c>
    </row>
    <row r="3877" spans="3:13" x14ac:dyDescent="0.25">
      <c r="C3877" s="44">
        <v>0.54300000000000004</v>
      </c>
      <c r="D3877" s="44">
        <v>7799.19</v>
      </c>
      <c r="K3877" s="44">
        <v>0.748</v>
      </c>
      <c r="L3877" s="51">
        <v>23085.43</v>
      </c>
      <c r="M3877" s="50" t="str">
        <f t="shared" si="60"/>
        <v>Abaixo do limite</v>
      </c>
    </row>
    <row r="3878" spans="3:13" x14ac:dyDescent="0.25">
      <c r="C3878" s="45">
        <v>0.79300000000000004</v>
      </c>
      <c r="D3878" s="45">
        <v>41098.17</v>
      </c>
      <c r="K3878" s="44">
        <v>0.68100000000000005</v>
      </c>
      <c r="L3878" s="51">
        <v>23094.71</v>
      </c>
      <c r="M3878" s="50" t="str">
        <f t="shared" si="60"/>
        <v>Abaixo do limite</v>
      </c>
    </row>
    <row r="3879" spans="3:13" x14ac:dyDescent="0.25">
      <c r="C3879" s="44">
        <v>0.65400000000000003</v>
      </c>
      <c r="D3879" s="44">
        <v>20412.34</v>
      </c>
      <c r="K3879" s="44">
        <v>0.73499999999999999</v>
      </c>
      <c r="L3879" s="51">
        <v>23100.59</v>
      </c>
      <c r="M3879" s="50" t="str">
        <f t="shared" si="60"/>
        <v>Abaixo do limite</v>
      </c>
    </row>
    <row r="3880" spans="3:13" x14ac:dyDescent="0.25">
      <c r="C3880" s="45">
        <v>0.752</v>
      </c>
      <c r="D3880" s="45">
        <v>40721.629999999997</v>
      </c>
      <c r="K3880" s="44">
        <v>0.74199999999999999</v>
      </c>
      <c r="L3880" s="51">
        <v>23101.42</v>
      </c>
      <c r="M3880" s="50" t="str">
        <f t="shared" si="60"/>
        <v>Abaixo do limite</v>
      </c>
    </row>
    <row r="3881" spans="3:13" x14ac:dyDescent="0.25">
      <c r="C3881" s="44">
        <v>0.66500000000000004</v>
      </c>
      <c r="D3881" s="44">
        <v>14740.71</v>
      </c>
      <c r="K3881" s="45">
        <v>0.60299999999999998</v>
      </c>
      <c r="L3881" s="52">
        <v>23142.91</v>
      </c>
      <c r="M3881" s="50" t="str">
        <f t="shared" si="60"/>
        <v>Abaixo do limite</v>
      </c>
    </row>
    <row r="3882" spans="3:13" x14ac:dyDescent="0.25">
      <c r="C3882" s="45">
        <v>0.72699999999999998</v>
      </c>
      <c r="D3882" s="45">
        <v>38296.04</v>
      </c>
      <c r="K3882" s="45">
        <v>0.69899999999999995</v>
      </c>
      <c r="L3882" s="52">
        <v>23148.19</v>
      </c>
      <c r="M3882" s="50" t="str">
        <f t="shared" si="60"/>
        <v>Abaixo do limite</v>
      </c>
    </row>
    <row r="3883" spans="3:13" x14ac:dyDescent="0.25">
      <c r="C3883" s="44">
        <v>0.58699999999999997</v>
      </c>
      <c r="D3883" s="44">
        <v>13145.57</v>
      </c>
      <c r="K3883" s="45">
        <v>0.70099999999999996</v>
      </c>
      <c r="L3883" s="52">
        <v>23150.97</v>
      </c>
      <c r="M3883" s="50" t="str">
        <f t="shared" si="60"/>
        <v>Abaixo do limite</v>
      </c>
    </row>
    <row r="3884" spans="3:13" x14ac:dyDescent="0.25">
      <c r="C3884" s="45">
        <v>0.68300000000000005</v>
      </c>
      <c r="D3884" s="45">
        <v>30914.12</v>
      </c>
      <c r="K3884" s="44">
        <v>0.73499999999999999</v>
      </c>
      <c r="L3884" s="51">
        <v>23160.2</v>
      </c>
      <c r="M3884" s="50" t="str">
        <f t="shared" si="60"/>
        <v>Abaixo do limite</v>
      </c>
    </row>
    <row r="3885" spans="3:13" x14ac:dyDescent="0.25">
      <c r="C3885" s="44">
        <v>0.80600000000000005</v>
      </c>
      <c r="D3885" s="44">
        <v>42256.02</v>
      </c>
      <c r="K3885" s="44">
        <v>0.65800000000000003</v>
      </c>
      <c r="L3885" s="51">
        <v>23178.86</v>
      </c>
      <c r="M3885" s="50" t="str">
        <f t="shared" si="60"/>
        <v>Abaixo do limite</v>
      </c>
    </row>
    <row r="3886" spans="3:13" x14ac:dyDescent="0.25">
      <c r="C3886" s="45">
        <v>0.77700000000000002</v>
      </c>
      <c r="D3886" s="45">
        <v>19583.71</v>
      </c>
      <c r="K3886" s="44">
        <v>0.65</v>
      </c>
      <c r="L3886" s="51">
        <v>23186.59</v>
      </c>
      <c r="M3886" s="50" t="str">
        <f t="shared" si="60"/>
        <v>Abaixo do limite</v>
      </c>
    </row>
    <row r="3887" spans="3:13" x14ac:dyDescent="0.25">
      <c r="C3887" s="44">
        <v>0.439</v>
      </c>
      <c r="D3887" s="44">
        <v>10728.51</v>
      </c>
      <c r="K3887" s="45">
        <v>0.73899999999999999</v>
      </c>
      <c r="L3887" s="52">
        <v>23202.35</v>
      </c>
      <c r="M3887" s="50" t="str">
        <f t="shared" si="60"/>
        <v>Abaixo do limite</v>
      </c>
    </row>
    <row r="3888" spans="3:13" x14ac:dyDescent="0.25">
      <c r="C3888" s="45">
        <v>0.56699999999999995</v>
      </c>
      <c r="D3888" s="45">
        <v>7586.61</v>
      </c>
      <c r="K3888" s="45">
        <v>0.68100000000000005</v>
      </c>
      <c r="L3888" s="52">
        <v>23208.78</v>
      </c>
      <c r="M3888" s="50" t="str">
        <f t="shared" si="60"/>
        <v>Abaixo do limite</v>
      </c>
    </row>
    <row r="3889" spans="3:13" x14ac:dyDescent="0.25">
      <c r="C3889" s="44">
        <v>0.501</v>
      </c>
      <c r="D3889" s="44">
        <v>5548.08</v>
      </c>
      <c r="K3889" s="45">
        <v>0.61799999999999999</v>
      </c>
      <c r="L3889" s="52">
        <v>23220.35</v>
      </c>
      <c r="M3889" s="50" t="str">
        <f t="shared" si="60"/>
        <v>Abaixo do limite</v>
      </c>
    </row>
    <row r="3890" spans="3:13" x14ac:dyDescent="0.25">
      <c r="C3890" s="45">
        <v>0.58199999999999996</v>
      </c>
      <c r="D3890" s="45">
        <v>8592.5400000000009</v>
      </c>
      <c r="K3890" s="44">
        <v>0.73299999999999998</v>
      </c>
      <c r="L3890" s="51">
        <v>23224.36</v>
      </c>
      <c r="M3890" s="50" t="str">
        <f t="shared" si="60"/>
        <v>Abaixo do limite</v>
      </c>
    </row>
    <row r="3891" spans="3:13" x14ac:dyDescent="0.25">
      <c r="C3891" s="44">
        <v>0.69</v>
      </c>
      <c r="D3891" s="44">
        <v>10310.74</v>
      </c>
      <c r="K3891" s="44">
        <v>0.70799999999999996</v>
      </c>
      <c r="L3891" s="51">
        <v>23226.69</v>
      </c>
      <c r="M3891" s="50" t="str">
        <f t="shared" si="60"/>
        <v>Abaixo do limite</v>
      </c>
    </row>
    <row r="3892" spans="3:13" x14ac:dyDescent="0.25">
      <c r="C3892" s="45">
        <v>0.54700000000000004</v>
      </c>
      <c r="D3892" s="45">
        <v>11836.64</v>
      </c>
      <c r="K3892" s="44">
        <v>0.73499999999999999</v>
      </c>
      <c r="L3892" s="51">
        <v>23236.560000000001</v>
      </c>
      <c r="M3892" s="50" t="str">
        <f t="shared" si="60"/>
        <v>Abaixo do limite</v>
      </c>
    </row>
    <row r="3893" spans="3:13" x14ac:dyDescent="0.25">
      <c r="C3893" s="44">
        <v>0.54500000000000004</v>
      </c>
      <c r="D3893" s="44">
        <v>12952.9</v>
      </c>
      <c r="K3893" s="44">
        <v>0.72199999999999998</v>
      </c>
      <c r="L3893" s="51">
        <v>23237.81</v>
      </c>
      <c r="M3893" s="50" t="str">
        <f t="shared" si="60"/>
        <v>Abaixo do limite</v>
      </c>
    </row>
    <row r="3894" spans="3:13" x14ac:dyDescent="0.25">
      <c r="C3894" s="45">
        <v>0.64400000000000002</v>
      </c>
      <c r="D3894" s="45">
        <v>17072.54</v>
      </c>
      <c r="K3894" s="44">
        <v>0.72199999999999998</v>
      </c>
      <c r="L3894" s="51">
        <v>23243.66</v>
      </c>
      <c r="M3894" s="50" t="str">
        <f t="shared" si="60"/>
        <v>Abaixo do limite</v>
      </c>
    </row>
    <row r="3895" spans="3:13" x14ac:dyDescent="0.25">
      <c r="C3895" s="44">
        <v>0.69399999999999995</v>
      </c>
      <c r="D3895" s="44">
        <v>20188.169999999998</v>
      </c>
      <c r="K3895" s="45">
        <v>0.70799999999999996</v>
      </c>
      <c r="L3895" s="52">
        <v>23247.54</v>
      </c>
      <c r="M3895" s="50" t="str">
        <f t="shared" si="60"/>
        <v>Abaixo do limite</v>
      </c>
    </row>
    <row r="3896" spans="3:13" x14ac:dyDescent="0.25">
      <c r="C3896" s="45">
        <v>0.64700000000000002</v>
      </c>
      <c r="D3896" s="45">
        <v>19427.509999999998</v>
      </c>
      <c r="K3896" s="44">
        <v>0.73799999999999999</v>
      </c>
      <c r="L3896" s="51">
        <v>23270.16</v>
      </c>
      <c r="M3896" s="50" t="str">
        <f t="shared" si="60"/>
        <v>Abaixo do limite</v>
      </c>
    </row>
    <row r="3897" spans="3:13" x14ac:dyDescent="0.25">
      <c r="C3897" s="44">
        <v>0.52600000000000002</v>
      </c>
      <c r="D3897" s="44">
        <v>7512.41</v>
      </c>
      <c r="K3897" s="44">
        <v>0.73399999999999999</v>
      </c>
      <c r="L3897" s="51">
        <v>23278.9</v>
      </c>
      <c r="M3897" s="50" t="str">
        <f t="shared" si="60"/>
        <v>Abaixo do limite</v>
      </c>
    </row>
    <row r="3898" spans="3:13" x14ac:dyDescent="0.25">
      <c r="C3898" s="45">
        <v>0.66600000000000004</v>
      </c>
      <c r="D3898" s="45">
        <v>21363.49</v>
      </c>
      <c r="K3898" s="45">
        <v>0.66600000000000004</v>
      </c>
      <c r="L3898" s="52">
        <v>23293.65</v>
      </c>
      <c r="M3898" s="50" t="str">
        <f t="shared" si="60"/>
        <v>Abaixo do limite</v>
      </c>
    </row>
    <row r="3899" spans="3:13" x14ac:dyDescent="0.25">
      <c r="C3899" s="44">
        <v>0.65</v>
      </c>
      <c r="D3899" s="44">
        <v>12683.8</v>
      </c>
      <c r="K3899" s="45">
        <v>0.70299999999999996</v>
      </c>
      <c r="L3899" s="52">
        <v>23295.87</v>
      </c>
      <c r="M3899" s="50" t="str">
        <f t="shared" si="60"/>
        <v>Abaixo do limite</v>
      </c>
    </row>
    <row r="3900" spans="3:13" x14ac:dyDescent="0.25">
      <c r="C3900" s="45">
        <v>0.52400000000000002</v>
      </c>
      <c r="D3900" s="45">
        <v>15059.38</v>
      </c>
      <c r="K3900" s="44">
        <v>0.70899999999999996</v>
      </c>
      <c r="L3900" s="51">
        <v>23317.35</v>
      </c>
      <c r="M3900" s="50" t="str">
        <f t="shared" si="60"/>
        <v>Abaixo do limite</v>
      </c>
    </row>
    <row r="3901" spans="3:13" x14ac:dyDescent="0.25">
      <c r="C3901" s="44">
        <v>0.68</v>
      </c>
      <c r="D3901" s="44">
        <v>17156.830000000002</v>
      </c>
      <c r="K3901" s="44">
        <v>0.70699999999999996</v>
      </c>
      <c r="L3901" s="51">
        <v>23322.99</v>
      </c>
      <c r="M3901" s="50" t="str">
        <f t="shared" si="60"/>
        <v>Abaixo do limite</v>
      </c>
    </row>
    <row r="3902" spans="3:13" x14ac:dyDescent="0.25">
      <c r="C3902" s="45">
        <v>0.67500000000000004</v>
      </c>
      <c r="D3902" s="45">
        <v>26518.05</v>
      </c>
      <c r="K3902" s="44">
        <v>0.67300000000000004</v>
      </c>
      <c r="L3902" s="51">
        <v>23323.919999999998</v>
      </c>
      <c r="M3902" s="50" t="str">
        <f t="shared" si="60"/>
        <v>Abaixo do limite</v>
      </c>
    </row>
    <row r="3903" spans="3:13" x14ac:dyDescent="0.25">
      <c r="C3903" s="44">
        <v>0.68200000000000005</v>
      </c>
      <c r="D3903" s="44">
        <v>25063.62</v>
      </c>
      <c r="K3903" s="44">
        <v>0.70299999999999996</v>
      </c>
      <c r="L3903" s="51">
        <v>23339.54</v>
      </c>
      <c r="M3903" s="50" t="str">
        <f t="shared" si="60"/>
        <v>Abaixo do limite</v>
      </c>
    </row>
    <row r="3904" spans="3:13" x14ac:dyDescent="0.25">
      <c r="C3904" s="45">
        <v>0.68</v>
      </c>
      <c r="D3904" s="45">
        <v>38863.629999999997</v>
      </c>
      <c r="K3904" s="44">
        <v>0.77</v>
      </c>
      <c r="L3904" s="51">
        <v>23345.93</v>
      </c>
      <c r="M3904" s="50" t="str">
        <f t="shared" si="60"/>
        <v>Abaixo do limite</v>
      </c>
    </row>
    <row r="3905" spans="3:13" x14ac:dyDescent="0.25">
      <c r="C3905" s="44">
        <v>0.73499999999999999</v>
      </c>
      <c r="D3905" s="44">
        <v>21302.04</v>
      </c>
      <c r="K3905" s="45">
        <v>0.69</v>
      </c>
      <c r="L3905" s="52">
        <v>23369.48</v>
      </c>
      <c r="M3905" s="50" t="str">
        <f t="shared" si="60"/>
        <v>Abaixo do limite</v>
      </c>
    </row>
    <row r="3906" spans="3:13" x14ac:dyDescent="0.25">
      <c r="C3906" s="45">
        <v>0.58299999999999996</v>
      </c>
      <c r="D3906" s="45">
        <v>9606.25</v>
      </c>
      <c r="K3906" s="44">
        <v>0.59199999999999997</v>
      </c>
      <c r="L3906" s="51">
        <v>23377.9</v>
      </c>
      <c r="M3906" s="50" t="str">
        <f t="shared" si="60"/>
        <v>Abaixo do limite</v>
      </c>
    </row>
    <row r="3907" spans="3:13" x14ac:dyDescent="0.25">
      <c r="C3907" s="44">
        <v>0.58899999999999997</v>
      </c>
      <c r="D3907" s="44">
        <v>9459.65</v>
      </c>
      <c r="K3907" s="45">
        <v>0.65100000000000002</v>
      </c>
      <c r="L3907" s="52">
        <v>23390.59</v>
      </c>
      <c r="M3907" s="50" t="str">
        <f t="shared" si="60"/>
        <v>Abaixo do limite</v>
      </c>
    </row>
    <row r="3908" spans="3:13" x14ac:dyDescent="0.25">
      <c r="C3908" s="45">
        <v>0.622</v>
      </c>
      <c r="D3908" s="45">
        <v>11480.6</v>
      </c>
      <c r="K3908" s="44">
        <v>0.67700000000000005</v>
      </c>
      <c r="L3908" s="51">
        <v>23398.53</v>
      </c>
      <c r="M3908" s="50" t="str">
        <f t="shared" si="60"/>
        <v>Abaixo do limite</v>
      </c>
    </row>
    <row r="3909" spans="3:13" x14ac:dyDescent="0.25">
      <c r="C3909" s="44">
        <v>0.52600000000000002</v>
      </c>
      <c r="D3909" s="44">
        <v>5881.41</v>
      </c>
      <c r="K3909" s="44">
        <v>0.66400000000000003</v>
      </c>
      <c r="L3909" s="51">
        <v>23400.79</v>
      </c>
      <c r="M3909" s="50" t="str">
        <f t="shared" si="60"/>
        <v>Abaixo do limite</v>
      </c>
    </row>
    <row r="3910" spans="3:13" x14ac:dyDescent="0.25">
      <c r="C3910" s="45">
        <v>0.48099999999999998</v>
      </c>
      <c r="D3910" s="45">
        <v>6428.8</v>
      </c>
      <c r="K3910" s="44">
        <v>0.76100000000000001</v>
      </c>
      <c r="L3910" s="51">
        <v>23400.87</v>
      </c>
      <c r="M3910" s="50" t="str">
        <f t="shared" si="60"/>
        <v>Abaixo do limite</v>
      </c>
    </row>
    <row r="3911" spans="3:13" x14ac:dyDescent="0.25">
      <c r="C3911" s="44">
        <v>0.65500000000000003</v>
      </c>
      <c r="D3911" s="44">
        <v>39525.15</v>
      </c>
      <c r="K3911" s="44">
        <v>0.71599999999999997</v>
      </c>
      <c r="L3911" s="51">
        <v>23407.62</v>
      </c>
      <c r="M3911" s="50" t="str">
        <f t="shared" si="60"/>
        <v>Abaixo do limite</v>
      </c>
    </row>
    <row r="3912" spans="3:13" x14ac:dyDescent="0.25">
      <c r="C3912" s="45">
        <v>0.65800000000000003</v>
      </c>
      <c r="D3912" s="45">
        <v>20412.48</v>
      </c>
      <c r="K3912" s="45">
        <v>0.68200000000000005</v>
      </c>
      <c r="L3912" s="52">
        <v>23408.58</v>
      </c>
      <c r="M3912" s="50" t="str">
        <f t="shared" si="60"/>
        <v>Abaixo do limite</v>
      </c>
    </row>
    <row r="3913" spans="3:13" x14ac:dyDescent="0.25">
      <c r="C3913" s="44">
        <v>0.68</v>
      </c>
      <c r="D3913" s="44">
        <v>20456.13</v>
      </c>
      <c r="K3913" s="44">
        <v>0.76400000000000001</v>
      </c>
      <c r="L3913" s="51">
        <v>23411.1</v>
      </c>
      <c r="M3913" s="50" t="str">
        <f t="shared" si="60"/>
        <v>Abaixo do limite</v>
      </c>
    </row>
    <row r="3914" spans="3:13" x14ac:dyDescent="0.25">
      <c r="C3914" s="45">
        <v>0.58299999999999996</v>
      </c>
      <c r="D3914" s="45">
        <v>9918.9</v>
      </c>
      <c r="K3914" s="44">
        <v>0.70599999999999996</v>
      </c>
      <c r="L3914" s="51">
        <v>23428.26</v>
      </c>
      <c r="M3914" s="50" t="str">
        <f t="shared" si="60"/>
        <v>Abaixo do limite</v>
      </c>
    </row>
    <row r="3915" spans="3:13" x14ac:dyDescent="0.25">
      <c r="C3915" s="44">
        <v>0.70299999999999996</v>
      </c>
      <c r="D3915" s="44">
        <v>32254.86</v>
      </c>
      <c r="K3915" s="44">
        <v>0.70299999999999996</v>
      </c>
      <c r="L3915" s="51">
        <v>23428.62</v>
      </c>
      <c r="M3915" s="50" t="str">
        <f t="shared" si="60"/>
        <v>Abaixo do limite</v>
      </c>
    </row>
    <row r="3916" spans="3:13" x14ac:dyDescent="0.25">
      <c r="C3916" s="45">
        <v>0.66</v>
      </c>
      <c r="D3916" s="45">
        <v>15081.64</v>
      </c>
      <c r="K3916" s="45">
        <v>0.72299999999999998</v>
      </c>
      <c r="L3916" s="52">
        <v>23429.57</v>
      </c>
      <c r="M3916" s="50" t="str">
        <f t="shared" si="60"/>
        <v>Abaixo do limite</v>
      </c>
    </row>
    <row r="3917" spans="3:13" x14ac:dyDescent="0.25">
      <c r="C3917" s="44">
        <v>0.59399999999999997</v>
      </c>
      <c r="D3917" s="44">
        <v>11123.21</v>
      </c>
      <c r="K3917" s="44">
        <v>0.65500000000000003</v>
      </c>
      <c r="L3917" s="51">
        <v>23443.37</v>
      </c>
      <c r="M3917" s="50" t="str">
        <f t="shared" si="60"/>
        <v>Abaixo do limite</v>
      </c>
    </row>
    <row r="3918" spans="3:13" x14ac:dyDescent="0.25">
      <c r="C3918" s="45">
        <v>0.53600000000000003</v>
      </c>
      <c r="D3918" s="45">
        <v>8708.2800000000007</v>
      </c>
      <c r="K3918" s="44">
        <v>0.69899999999999995</v>
      </c>
      <c r="L3918" s="51">
        <v>23443.53</v>
      </c>
      <c r="M3918" s="50" t="str">
        <f t="shared" si="60"/>
        <v>Abaixo do limite</v>
      </c>
    </row>
    <row r="3919" spans="3:13" x14ac:dyDescent="0.25">
      <c r="C3919" s="44">
        <v>0.63</v>
      </c>
      <c r="D3919" s="44">
        <v>20155.560000000001</v>
      </c>
      <c r="K3919" s="45">
        <v>0.70799999999999996</v>
      </c>
      <c r="L3919" s="52">
        <v>23445.19</v>
      </c>
      <c r="M3919" s="50" t="str">
        <f t="shared" si="60"/>
        <v>Abaixo do limite</v>
      </c>
    </row>
    <row r="3920" spans="3:13" x14ac:dyDescent="0.25">
      <c r="C3920" s="45">
        <v>0.64400000000000002</v>
      </c>
      <c r="D3920" s="45">
        <v>11117.37</v>
      </c>
      <c r="K3920" s="45">
        <v>0.71</v>
      </c>
      <c r="L3920" s="52">
        <v>23459.93</v>
      </c>
      <c r="M3920" s="50" t="str">
        <f t="shared" si="60"/>
        <v>Abaixo do limite</v>
      </c>
    </row>
    <row r="3921" spans="3:13" x14ac:dyDescent="0.25">
      <c r="C3921" s="44">
        <v>0.626</v>
      </c>
      <c r="D3921" s="44">
        <v>12761.48</v>
      </c>
      <c r="K3921" s="45">
        <v>0.64500000000000002</v>
      </c>
      <c r="L3921" s="52">
        <v>23464.65</v>
      </c>
      <c r="M3921" s="50" t="str">
        <f t="shared" si="60"/>
        <v>Abaixo do limite</v>
      </c>
    </row>
    <row r="3922" spans="3:13" x14ac:dyDescent="0.25">
      <c r="C3922" s="45">
        <v>0.70699999999999996</v>
      </c>
      <c r="D3922" s="45">
        <v>27104.01</v>
      </c>
      <c r="K3922" s="44">
        <v>0.71199999999999997</v>
      </c>
      <c r="L3922" s="51">
        <v>23469.7</v>
      </c>
      <c r="M3922" s="50" t="str">
        <f t="shared" si="60"/>
        <v>Abaixo do limite</v>
      </c>
    </row>
    <row r="3923" spans="3:13" x14ac:dyDescent="0.25">
      <c r="C3923" s="44">
        <v>0.70299999999999996</v>
      </c>
      <c r="D3923" s="44">
        <v>25359.919999999998</v>
      </c>
      <c r="K3923" s="45">
        <v>0.72399999999999998</v>
      </c>
      <c r="L3923" s="52">
        <v>23482.92</v>
      </c>
      <c r="M3923" s="50" t="str">
        <f t="shared" si="60"/>
        <v>Abaixo do limite</v>
      </c>
    </row>
    <row r="3924" spans="3:13" x14ac:dyDescent="0.25">
      <c r="C3924" s="45">
        <v>0.65600000000000003</v>
      </c>
      <c r="D3924" s="45">
        <v>28429.38</v>
      </c>
      <c r="K3924" s="44">
        <v>0.70199999999999996</v>
      </c>
      <c r="L3924" s="51">
        <v>23486.48</v>
      </c>
      <c r="M3924" s="50" t="str">
        <f t="shared" si="60"/>
        <v>Abaixo do limite</v>
      </c>
    </row>
    <row r="3925" spans="3:13" x14ac:dyDescent="0.25">
      <c r="C3925" s="44">
        <v>0.68200000000000005</v>
      </c>
      <c r="D3925" s="44">
        <v>20925.189999999999</v>
      </c>
      <c r="K3925" s="44">
        <v>0.68899999999999995</v>
      </c>
      <c r="L3925" s="51">
        <v>23500.04</v>
      </c>
      <c r="M3925" s="50" t="str">
        <f t="shared" si="60"/>
        <v>Abaixo do limite</v>
      </c>
    </row>
    <row r="3926" spans="3:13" x14ac:dyDescent="0.25">
      <c r="C3926" s="45">
        <v>0.45500000000000002</v>
      </c>
      <c r="D3926" s="45">
        <v>7432</v>
      </c>
      <c r="K3926" s="44">
        <v>0.68700000000000006</v>
      </c>
      <c r="L3926" s="51">
        <v>23507.78</v>
      </c>
      <c r="M3926" s="50" t="str">
        <f t="shared" si="60"/>
        <v>Abaixo do limite</v>
      </c>
    </row>
    <row r="3927" spans="3:13" x14ac:dyDescent="0.25">
      <c r="C3927" s="44">
        <v>0.69099999999999995</v>
      </c>
      <c r="D3927" s="44">
        <v>25005.64</v>
      </c>
      <c r="K3927" s="45">
        <v>0.69</v>
      </c>
      <c r="L3927" s="52">
        <v>23523.94</v>
      </c>
      <c r="M3927" s="50" t="str">
        <f t="shared" si="60"/>
        <v>Abaixo do limite</v>
      </c>
    </row>
    <row r="3928" spans="3:13" x14ac:dyDescent="0.25">
      <c r="C3928" s="45">
        <v>0.51500000000000001</v>
      </c>
      <c r="D3928" s="45">
        <v>5412.68</v>
      </c>
      <c r="K3928" s="45">
        <v>0.69499999999999995</v>
      </c>
      <c r="L3928" s="52">
        <v>23531.95</v>
      </c>
      <c r="M3928" s="50" t="str">
        <f t="shared" si="60"/>
        <v>Abaixo do limite</v>
      </c>
    </row>
    <row r="3929" spans="3:13" x14ac:dyDescent="0.25">
      <c r="C3929" s="44">
        <v>0.54400000000000004</v>
      </c>
      <c r="D3929" s="44">
        <v>9262.75</v>
      </c>
      <c r="K3929" s="44">
        <v>0.65300000000000002</v>
      </c>
      <c r="L3929" s="51">
        <v>23538.58</v>
      </c>
      <c r="M3929" s="50" t="str">
        <f t="shared" si="60"/>
        <v>Abaixo do limite</v>
      </c>
    </row>
    <row r="3930" spans="3:13" x14ac:dyDescent="0.25">
      <c r="C3930" s="45">
        <v>0.68300000000000005</v>
      </c>
      <c r="D3930" s="45">
        <v>10318.540000000001</v>
      </c>
      <c r="K3930" s="45">
        <v>0.746</v>
      </c>
      <c r="L3930" s="52">
        <v>23542.16</v>
      </c>
      <c r="M3930" s="50" t="str">
        <f t="shared" si="60"/>
        <v>Abaixo do limite</v>
      </c>
    </row>
    <row r="3931" spans="3:13" x14ac:dyDescent="0.25">
      <c r="C3931" s="44">
        <v>0.54300000000000004</v>
      </c>
      <c r="D3931" s="44">
        <v>22632.91</v>
      </c>
      <c r="K3931" s="45">
        <v>0.73199999999999998</v>
      </c>
      <c r="L3931" s="52">
        <v>23543.23</v>
      </c>
      <c r="M3931" s="50" t="str">
        <f t="shared" si="60"/>
        <v>Abaixo do limite</v>
      </c>
    </row>
    <row r="3932" spans="3:13" x14ac:dyDescent="0.25">
      <c r="C3932" s="45">
        <v>0.71399999999999997</v>
      </c>
      <c r="D3932" s="45">
        <v>24748.82</v>
      </c>
      <c r="K3932" s="44">
        <v>0.72</v>
      </c>
      <c r="L3932" s="51">
        <v>23550.52</v>
      </c>
      <c r="M3932" s="50" t="str">
        <f t="shared" si="60"/>
        <v>Abaixo do limite</v>
      </c>
    </row>
    <row r="3933" spans="3:13" x14ac:dyDescent="0.25">
      <c r="C3933" s="44">
        <v>0.56399999999999995</v>
      </c>
      <c r="D3933" s="44">
        <v>8153.86</v>
      </c>
      <c r="K3933" s="45">
        <v>0.72299999999999998</v>
      </c>
      <c r="L3933" s="52">
        <v>23564.11</v>
      </c>
      <c r="M3933" s="50" t="str">
        <f t="shared" si="60"/>
        <v>Abaixo do limite</v>
      </c>
    </row>
    <row r="3934" spans="3:13" x14ac:dyDescent="0.25">
      <c r="C3934" s="45">
        <v>0.68899999999999995</v>
      </c>
      <c r="D3934" s="45">
        <v>20165.919999999998</v>
      </c>
      <c r="K3934" s="45">
        <v>0.61899999999999999</v>
      </c>
      <c r="L3934" s="52">
        <v>23565</v>
      </c>
      <c r="M3934" s="50" t="str">
        <f t="shared" si="60"/>
        <v>Abaixo do limite</v>
      </c>
    </row>
    <row r="3935" spans="3:13" x14ac:dyDescent="0.25">
      <c r="C3935" s="44">
        <v>0.69099999999999995</v>
      </c>
      <c r="D3935" s="44">
        <v>11337.93</v>
      </c>
      <c r="K3935" s="45">
        <v>0.65300000000000002</v>
      </c>
      <c r="L3935" s="52">
        <v>23571.55</v>
      </c>
      <c r="M3935" s="50" t="str">
        <f t="shared" ref="M3935:M3998" si="61">IF(L3935&lt;$L$29,"Abaixo do limite","")</f>
        <v>Abaixo do limite</v>
      </c>
    </row>
    <row r="3936" spans="3:13" x14ac:dyDescent="0.25">
      <c r="C3936" s="45">
        <v>0.65400000000000003</v>
      </c>
      <c r="D3936" s="45">
        <v>18721.810000000001</v>
      </c>
      <c r="K3936" s="44">
        <v>0.63800000000000001</v>
      </c>
      <c r="L3936" s="51">
        <v>23576.94</v>
      </c>
      <c r="M3936" s="50" t="str">
        <f t="shared" si="61"/>
        <v>Abaixo do limite</v>
      </c>
    </row>
    <row r="3937" spans="3:13" x14ac:dyDescent="0.25">
      <c r="C3937" s="44">
        <v>0.66</v>
      </c>
      <c r="D3937" s="44">
        <v>28511.89</v>
      </c>
      <c r="K3937" s="45">
        <v>0.69099999999999995</v>
      </c>
      <c r="L3937" s="52">
        <v>23577.62</v>
      </c>
      <c r="M3937" s="50" t="str">
        <f t="shared" si="61"/>
        <v>Abaixo do limite</v>
      </c>
    </row>
    <row r="3938" spans="3:13" x14ac:dyDescent="0.25">
      <c r="C3938" s="45">
        <v>0.69499999999999995</v>
      </c>
      <c r="D3938" s="45">
        <v>14212.29</v>
      </c>
      <c r="K3938" s="44">
        <v>0.69099999999999995</v>
      </c>
      <c r="L3938" s="51">
        <v>23586.69</v>
      </c>
      <c r="M3938" s="50" t="str">
        <f t="shared" si="61"/>
        <v>Abaixo do limite</v>
      </c>
    </row>
    <row r="3939" spans="3:13" x14ac:dyDescent="0.25">
      <c r="C3939" s="44">
        <v>0.72099999999999997</v>
      </c>
      <c r="D3939" s="44">
        <v>28114.74</v>
      </c>
      <c r="K3939" s="45">
        <v>0.73099999999999998</v>
      </c>
      <c r="L3939" s="52">
        <v>23615.37</v>
      </c>
      <c r="M3939" s="50" t="str">
        <f t="shared" si="61"/>
        <v>Abaixo do limite</v>
      </c>
    </row>
    <row r="3940" spans="3:13" x14ac:dyDescent="0.25">
      <c r="C3940" s="45">
        <v>0.67500000000000004</v>
      </c>
      <c r="D3940" s="45">
        <v>19323.28</v>
      </c>
      <c r="K3940" s="44">
        <v>0.71899999999999997</v>
      </c>
      <c r="L3940" s="51">
        <v>23615.4</v>
      </c>
      <c r="M3940" s="50" t="str">
        <f t="shared" si="61"/>
        <v>Abaixo do limite</v>
      </c>
    </row>
    <row r="3941" spans="3:13" x14ac:dyDescent="0.25">
      <c r="C3941" s="44">
        <v>0.52200000000000002</v>
      </c>
      <c r="D3941" s="44">
        <v>6521.29</v>
      </c>
      <c r="K3941" s="45">
        <v>0.70799999999999996</v>
      </c>
      <c r="L3941" s="52">
        <v>23616.2</v>
      </c>
      <c r="M3941" s="50" t="str">
        <f t="shared" si="61"/>
        <v>Abaixo do limite</v>
      </c>
    </row>
    <row r="3942" spans="3:13" x14ac:dyDescent="0.25">
      <c r="C3942" s="45">
        <v>0.54600000000000004</v>
      </c>
      <c r="D3942" s="45">
        <v>10712.82</v>
      </c>
      <c r="K3942" s="44">
        <v>0.67900000000000005</v>
      </c>
      <c r="L3942" s="51">
        <v>23619.61</v>
      </c>
      <c r="M3942" s="50" t="str">
        <f t="shared" si="61"/>
        <v>Abaixo do limite</v>
      </c>
    </row>
    <row r="3943" spans="3:13" x14ac:dyDescent="0.25">
      <c r="C3943" s="44">
        <v>0.76800000000000002</v>
      </c>
      <c r="D3943" s="44">
        <v>31644.47</v>
      </c>
      <c r="K3943" s="44">
        <v>0.73799999999999999</v>
      </c>
      <c r="L3943" s="51">
        <v>23644.35</v>
      </c>
      <c r="M3943" s="50" t="str">
        <f t="shared" si="61"/>
        <v>Abaixo do limite</v>
      </c>
    </row>
    <row r="3944" spans="3:13" x14ac:dyDescent="0.25">
      <c r="C3944" s="45">
        <v>0.65600000000000003</v>
      </c>
      <c r="D3944" s="45">
        <v>15006.45</v>
      </c>
      <c r="K3944" s="44">
        <v>0.629</v>
      </c>
      <c r="L3944" s="51">
        <v>23647.17</v>
      </c>
      <c r="M3944" s="50" t="str">
        <f t="shared" si="61"/>
        <v>Abaixo do limite</v>
      </c>
    </row>
    <row r="3945" spans="3:13" x14ac:dyDescent="0.25">
      <c r="C3945" s="44">
        <v>0.55700000000000005</v>
      </c>
      <c r="D3945" s="44">
        <v>8373.25</v>
      </c>
      <c r="K3945" s="45">
        <v>0.68200000000000005</v>
      </c>
      <c r="L3945" s="52">
        <v>23648.880000000001</v>
      </c>
      <c r="M3945" s="50" t="str">
        <f t="shared" si="61"/>
        <v>Abaixo do limite</v>
      </c>
    </row>
    <row r="3946" spans="3:13" x14ac:dyDescent="0.25">
      <c r="C3946" s="45">
        <v>0.499</v>
      </c>
      <c r="D3946" s="45">
        <v>6316.83</v>
      </c>
      <c r="K3946" s="45">
        <v>0.68600000000000005</v>
      </c>
      <c r="L3946" s="52">
        <v>23651.3</v>
      </c>
      <c r="M3946" s="50" t="str">
        <f t="shared" si="61"/>
        <v>Abaixo do limite</v>
      </c>
    </row>
    <row r="3947" spans="3:13" x14ac:dyDescent="0.25">
      <c r="C3947" s="44">
        <v>0.67200000000000004</v>
      </c>
      <c r="D3947" s="44">
        <v>11429.06</v>
      </c>
      <c r="K3947" s="44">
        <v>0.71</v>
      </c>
      <c r="L3947" s="51">
        <v>23651.73</v>
      </c>
      <c r="M3947" s="50" t="str">
        <f t="shared" si="61"/>
        <v>Abaixo do limite</v>
      </c>
    </row>
    <row r="3948" spans="3:13" x14ac:dyDescent="0.25">
      <c r="C3948" s="45">
        <v>0.45600000000000002</v>
      </c>
      <c r="D3948" s="45">
        <v>5135.8999999999996</v>
      </c>
      <c r="K3948" s="45">
        <v>0.745</v>
      </c>
      <c r="L3948" s="52">
        <v>23676.35</v>
      </c>
      <c r="M3948" s="50" t="str">
        <f t="shared" si="61"/>
        <v>Abaixo do limite</v>
      </c>
    </row>
    <row r="3949" spans="3:13" x14ac:dyDescent="0.25">
      <c r="C3949" s="44">
        <v>0.57499999999999996</v>
      </c>
      <c r="D3949" s="44">
        <v>6413.18</v>
      </c>
      <c r="K3949" s="44">
        <v>0.72</v>
      </c>
      <c r="L3949" s="51">
        <v>23689.07</v>
      </c>
      <c r="M3949" s="50" t="str">
        <f t="shared" si="61"/>
        <v>Abaixo do limite</v>
      </c>
    </row>
    <row r="3950" spans="3:13" x14ac:dyDescent="0.25">
      <c r="C3950" s="45">
        <v>0.58199999999999996</v>
      </c>
      <c r="D3950" s="45">
        <v>8267.5300000000007</v>
      </c>
      <c r="K3950" s="44">
        <v>0.65800000000000003</v>
      </c>
      <c r="L3950" s="51">
        <v>23697.74</v>
      </c>
      <c r="M3950" s="50" t="str">
        <f t="shared" si="61"/>
        <v>Abaixo do limite</v>
      </c>
    </row>
    <row r="3951" spans="3:13" x14ac:dyDescent="0.25">
      <c r="C3951" s="44">
        <v>0.67900000000000005</v>
      </c>
      <c r="D3951" s="44">
        <v>27015.16</v>
      </c>
      <c r="K3951" s="45">
        <v>0.751</v>
      </c>
      <c r="L3951" s="52">
        <v>23718.9</v>
      </c>
      <c r="M3951" s="50" t="str">
        <f t="shared" si="61"/>
        <v>Abaixo do limite</v>
      </c>
    </row>
    <row r="3952" spans="3:13" x14ac:dyDescent="0.25">
      <c r="C3952" s="45">
        <v>0.63800000000000001</v>
      </c>
      <c r="D3952" s="45">
        <v>28678.58</v>
      </c>
      <c r="K3952" s="44">
        <v>0.69699999999999995</v>
      </c>
      <c r="L3952" s="51">
        <v>23719.02</v>
      </c>
      <c r="M3952" s="50" t="str">
        <f t="shared" si="61"/>
        <v>Abaixo do limite</v>
      </c>
    </row>
    <row r="3953" spans="3:13" x14ac:dyDescent="0.25">
      <c r="C3953" s="44">
        <v>0.71</v>
      </c>
      <c r="D3953" s="44">
        <v>23651.73</v>
      </c>
      <c r="K3953" s="44">
        <v>0.69199999999999995</v>
      </c>
      <c r="L3953" s="51">
        <v>23730.94</v>
      </c>
      <c r="M3953" s="50" t="str">
        <f t="shared" si="61"/>
        <v>Abaixo do limite</v>
      </c>
    </row>
    <row r="3954" spans="3:13" x14ac:dyDescent="0.25">
      <c r="C3954" s="45">
        <v>0.754</v>
      </c>
      <c r="D3954" s="45">
        <v>33445.1</v>
      </c>
      <c r="K3954" s="44">
        <v>0.70699999999999996</v>
      </c>
      <c r="L3954" s="51">
        <v>23731.3</v>
      </c>
      <c r="M3954" s="50" t="str">
        <f t="shared" si="61"/>
        <v>Abaixo do limite</v>
      </c>
    </row>
    <row r="3955" spans="3:13" x14ac:dyDescent="0.25">
      <c r="C3955" s="44">
        <v>0.62</v>
      </c>
      <c r="D3955" s="44">
        <v>12618.89</v>
      </c>
      <c r="K3955" s="45">
        <v>0.54600000000000004</v>
      </c>
      <c r="L3955" s="52">
        <v>23736.94</v>
      </c>
      <c r="M3955" s="50" t="str">
        <f t="shared" si="61"/>
        <v>Abaixo do limite</v>
      </c>
    </row>
    <row r="3956" spans="3:13" x14ac:dyDescent="0.25">
      <c r="C3956" s="45">
        <v>0.51200000000000001</v>
      </c>
      <c r="D3956" s="45">
        <v>6512.27</v>
      </c>
      <c r="K3956" s="44">
        <v>0.64100000000000001</v>
      </c>
      <c r="L3956" s="51">
        <v>23738.97</v>
      </c>
      <c r="M3956" s="50" t="str">
        <f t="shared" si="61"/>
        <v>Abaixo do limite</v>
      </c>
    </row>
    <row r="3957" spans="3:13" x14ac:dyDescent="0.25">
      <c r="C3957" s="44">
        <v>0.50800000000000001</v>
      </c>
      <c r="D3957" s="44">
        <v>9622.3700000000008</v>
      </c>
      <c r="K3957" s="45">
        <v>0.68400000000000005</v>
      </c>
      <c r="L3957" s="52">
        <v>23742.42</v>
      </c>
      <c r="M3957" s="50" t="str">
        <f t="shared" si="61"/>
        <v>Abaixo do limite</v>
      </c>
    </row>
    <row r="3958" spans="3:13" x14ac:dyDescent="0.25">
      <c r="C3958" s="45">
        <v>0.57499999999999996</v>
      </c>
      <c r="D3958" s="45">
        <v>6678.16</v>
      </c>
      <c r="K3958" s="44">
        <v>0.69099999999999995</v>
      </c>
      <c r="L3958" s="51">
        <v>23746.19</v>
      </c>
      <c r="M3958" s="50" t="str">
        <f t="shared" si="61"/>
        <v>Abaixo do limite</v>
      </c>
    </row>
    <row r="3959" spans="3:13" x14ac:dyDescent="0.25">
      <c r="C3959" s="44">
        <v>0.55200000000000005</v>
      </c>
      <c r="D3959" s="44">
        <v>7016.72</v>
      </c>
      <c r="K3959" s="45">
        <v>0.69</v>
      </c>
      <c r="L3959" s="52">
        <v>23780.46</v>
      </c>
      <c r="M3959" s="50" t="str">
        <f t="shared" si="61"/>
        <v>Abaixo do limite</v>
      </c>
    </row>
    <row r="3960" spans="3:13" x14ac:dyDescent="0.25">
      <c r="C3960" s="45">
        <v>0.56200000000000006</v>
      </c>
      <c r="D3960" s="45">
        <v>6313.48</v>
      </c>
      <c r="K3960" s="44">
        <v>0.66500000000000004</v>
      </c>
      <c r="L3960" s="51">
        <v>23784.36</v>
      </c>
      <c r="M3960" s="50" t="str">
        <f t="shared" si="61"/>
        <v>Abaixo do limite</v>
      </c>
    </row>
    <row r="3961" spans="3:13" x14ac:dyDescent="0.25">
      <c r="C3961" s="44">
        <v>0.52100000000000002</v>
      </c>
      <c r="D3961" s="44">
        <v>7110.13</v>
      </c>
      <c r="K3961" s="45">
        <v>0.754</v>
      </c>
      <c r="L3961" s="52">
        <v>23791.75</v>
      </c>
      <c r="M3961" s="50" t="str">
        <f t="shared" si="61"/>
        <v>Abaixo do limite</v>
      </c>
    </row>
    <row r="3962" spans="3:13" x14ac:dyDescent="0.25">
      <c r="C3962" s="45">
        <v>0.66700000000000004</v>
      </c>
      <c r="D3962" s="45">
        <v>25259.01</v>
      </c>
      <c r="K3962" s="44">
        <v>0.71399999999999997</v>
      </c>
      <c r="L3962" s="51">
        <v>23820.74</v>
      </c>
      <c r="M3962" s="50" t="str">
        <f t="shared" si="61"/>
        <v>Abaixo do limite</v>
      </c>
    </row>
    <row r="3963" spans="3:13" x14ac:dyDescent="0.25">
      <c r="C3963" s="44">
        <v>0.61599999999999999</v>
      </c>
      <c r="D3963" s="44">
        <v>18996.509999999998</v>
      </c>
      <c r="K3963" s="45">
        <v>0.754</v>
      </c>
      <c r="L3963" s="52">
        <v>23835.88</v>
      </c>
      <c r="M3963" s="50" t="str">
        <f t="shared" si="61"/>
        <v>Abaixo do limite</v>
      </c>
    </row>
    <row r="3964" spans="3:13" x14ac:dyDescent="0.25">
      <c r="C3964" s="45">
        <v>0.68799999999999994</v>
      </c>
      <c r="D3964" s="45">
        <v>13127.61</v>
      </c>
      <c r="K3964" s="44">
        <v>0.67400000000000004</v>
      </c>
      <c r="L3964" s="51">
        <v>23844.62</v>
      </c>
      <c r="M3964" s="50" t="str">
        <f t="shared" si="61"/>
        <v>Abaixo do limite</v>
      </c>
    </row>
    <row r="3965" spans="3:13" x14ac:dyDescent="0.25">
      <c r="C3965" s="44">
        <v>0.64700000000000002</v>
      </c>
      <c r="D3965" s="44">
        <v>44081.8</v>
      </c>
      <c r="K3965" s="44">
        <v>0.71</v>
      </c>
      <c r="L3965" s="51">
        <v>23848.09</v>
      </c>
      <c r="M3965" s="50" t="str">
        <f t="shared" si="61"/>
        <v>Abaixo do limite</v>
      </c>
    </row>
    <row r="3966" spans="3:13" x14ac:dyDescent="0.25">
      <c r="C3966" s="45">
        <v>0.71899999999999997</v>
      </c>
      <c r="D3966" s="45">
        <v>14661.03</v>
      </c>
      <c r="K3966" s="44">
        <v>0.67100000000000004</v>
      </c>
      <c r="L3966" s="51">
        <v>23880.400000000001</v>
      </c>
      <c r="M3966" s="50" t="str">
        <f t="shared" si="61"/>
        <v>Abaixo do limite</v>
      </c>
    </row>
    <row r="3967" spans="3:13" x14ac:dyDescent="0.25">
      <c r="C3967" s="44">
        <v>0.54900000000000004</v>
      </c>
      <c r="D3967" s="44">
        <v>8872.69</v>
      </c>
      <c r="K3967" s="44">
        <v>0.65400000000000003</v>
      </c>
      <c r="L3967" s="51">
        <v>23889.08</v>
      </c>
      <c r="M3967" s="50" t="str">
        <f t="shared" si="61"/>
        <v>Abaixo do limite</v>
      </c>
    </row>
    <row r="3968" spans="3:13" x14ac:dyDescent="0.25">
      <c r="C3968" s="45">
        <v>0.70799999999999996</v>
      </c>
      <c r="D3968" s="45">
        <v>23445.19</v>
      </c>
      <c r="K3968" s="45">
        <v>0.63700000000000001</v>
      </c>
      <c r="L3968" s="52">
        <v>23890.32</v>
      </c>
      <c r="M3968" s="50" t="str">
        <f t="shared" si="61"/>
        <v>Abaixo do limite</v>
      </c>
    </row>
    <row r="3969" spans="3:13" x14ac:dyDescent="0.25">
      <c r="C3969" s="44">
        <v>0.66900000000000004</v>
      </c>
      <c r="D3969" s="44">
        <v>13104.75</v>
      </c>
      <c r="K3969" s="45">
        <v>0.72799999999999998</v>
      </c>
      <c r="L3969" s="52">
        <v>23899.439999999999</v>
      </c>
      <c r="M3969" s="50" t="str">
        <f t="shared" si="61"/>
        <v>Abaixo do limite</v>
      </c>
    </row>
    <row r="3970" spans="3:13" x14ac:dyDescent="0.25">
      <c r="C3970" s="45">
        <v>0.67700000000000005</v>
      </c>
      <c r="D3970" s="45">
        <v>31722.63</v>
      </c>
      <c r="K3970" s="45">
        <v>0.70699999999999996</v>
      </c>
      <c r="L3970" s="52">
        <v>23906</v>
      </c>
      <c r="M3970" s="50" t="str">
        <f t="shared" si="61"/>
        <v>Abaixo do limite</v>
      </c>
    </row>
    <row r="3971" spans="3:13" x14ac:dyDescent="0.25">
      <c r="C3971" s="44">
        <v>0.624</v>
      </c>
      <c r="D3971" s="44">
        <v>10035.59</v>
      </c>
      <c r="K3971" s="45">
        <v>0.72099999999999997</v>
      </c>
      <c r="L3971" s="52">
        <v>23906</v>
      </c>
      <c r="M3971" s="50" t="str">
        <f t="shared" si="61"/>
        <v>Abaixo do limite</v>
      </c>
    </row>
    <row r="3972" spans="3:13" x14ac:dyDescent="0.25">
      <c r="C3972" s="45">
        <v>0.55600000000000005</v>
      </c>
      <c r="D3972" s="45">
        <v>8228.56</v>
      </c>
      <c r="K3972" s="44">
        <v>0.71</v>
      </c>
      <c r="L3972" s="51">
        <v>23911.98</v>
      </c>
      <c r="M3972" s="50" t="str">
        <f t="shared" si="61"/>
        <v>Abaixo do limite</v>
      </c>
    </row>
    <row r="3973" spans="3:13" x14ac:dyDescent="0.25">
      <c r="C3973" s="44">
        <v>0.55800000000000005</v>
      </c>
      <c r="D3973" s="44">
        <v>6721.43</v>
      </c>
      <c r="K3973" s="45">
        <v>0.72699999999999998</v>
      </c>
      <c r="L3973" s="52">
        <v>23916.29</v>
      </c>
      <c r="M3973" s="50" t="str">
        <f t="shared" si="61"/>
        <v>Abaixo do limite</v>
      </c>
    </row>
    <row r="3974" spans="3:13" x14ac:dyDescent="0.25">
      <c r="C3974" s="45">
        <v>0.65</v>
      </c>
      <c r="D3974" s="45">
        <v>30552.09</v>
      </c>
      <c r="K3974" s="44">
        <v>0.68500000000000005</v>
      </c>
      <c r="L3974" s="51">
        <v>23918.6</v>
      </c>
      <c r="M3974" s="50" t="str">
        <f t="shared" si="61"/>
        <v>Abaixo do limite</v>
      </c>
    </row>
    <row r="3975" spans="3:13" x14ac:dyDescent="0.25">
      <c r="C3975" s="44">
        <v>0.58899999999999997</v>
      </c>
      <c r="D3975" s="44">
        <v>7955.27</v>
      </c>
      <c r="K3975" s="45">
        <v>0.69699999999999995</v>
      </c>
      <c r="L3975" s="52">
        <v>23925.360000000001</v>
      </c>
      <c r="M3975" s="50" t="str">
        <f t="shared" si="61"/>
        <v>Abaixo do limite</v>
      </c>
    </row>
    <row r="3976" spans="3:13" x14ac:dyDescent="0.25">
      <c r="C3976" s="45">
        <v>0.55800000000000005</v>
      </c>
      <c r="D3976" s="45">
        <v>7456.89</v>
      </c>
      <c r="K3976" s="44">
        <v>0.73099999999999998</v>
      </c>
      <c r="L3976" s="51">
        <v>23944.05</v>
      </c>
      <c r="M3976" s="50" t="str">
        <f t="shared" si="61"/>
        <v>Abaixo do limite</v>
      </c>
    </row>
    <row r="3977" spans="3:13" x14ac:dyDescent="0.25">
      <c r="C3977" s="44">
        <v>0.65500000000000003</v>
      </c>
      <c r="D3977" s="44">
        <v>31673.75</v>
      </c>
      <c r="K3977" s="44">
        <v>0.71299999999999997</v>
      </c>
      <c r="L3977" s="51">
        <v>23947.27</v>
      </c>
      <c r="M3977" s="50" t="str">
        <f t="shared" si="61"/>
        <v>Abaixo do limite</v>
      </c>
    </row>
    <row r="3978" spans="3:13" x14ac:dyDescent="0.25">
      <c r="C3978" s="45">
        <v>0.50800000000000001</v>
      </c>
      <c r="D3978" s="45">
        <v>6048.03</v>
      </c>
      <c r="K3978" s="45">
        <v>0.74099999999999999</v>
      </c>
      <c r="L3978" s="52">
        <v>23976.02</v>
      </c>
      <c r="M3978" s="50" t="str">
        <f t="shared" si="61"/>
        <v>Abaixo do limite</v>
      </c>
    </row>
    <row r="3979" spans="3:13" x14ac:dyDescent="0.25">
      <c r="C3979" s="44">
        <v>0.53700000000000003</v>
      </c>
      <c r="D3979" s="44">
        <v>7533.21</v>
      </c>
      <c r="K3979" s="44">
        <v>0.70699999999999996</v>
      </c>
      <c r="L3979" s="51">
        <v>23987.31</v>
      </c>
      <c r="M3979" s="50" t="str">
        <f t="shared" si="61"/>
        <v>Abaixo do limite</v>
      </c>
    </row>
    <row r="3980" spans="3:13" x14ac:dyDescent="0.25">
      <c r="C3980" s="45">
        <v>0.70399999999999996</v>
      </c>
      <c r="D3980" s="45">
        <v>40459.57</v>
      </c>
      <c r="K3980" s="44">
        <v>0.66400000000000003</v>
      </c>
      <c r="L3980" s="51">
        <v>24005.35</v>
      </c>
      <c r="M3980" s="50" t="str">
        <f t="shared" si="61"/>
        <v>Abaixo do limite</v>
      </c>
    </row>
    <row r="3981" spans="3:13" x14ac:dyDescent="0.25">
      <c r="C3981" s="44">
        <v>0.57099999999999995</v>
      </c>
      <c r="D3981" s="44">
        <v>6823.74</v>
      </c>
      <c r="K3981" s="44">
        <v>0.73399999999999999</v>
      </c>
      <c r="L3981" s="51">
        <v>24006.46</v>
      </c>
      <c r="M3981" s="50" t="str">
        <f t="shared" si="61"/>
        <v>Abaixo do limite</v>
      </c>
    </row>
    <row r="3982" spans="3:13" x14ac:dyDescent="0.25">
      <c r="C3982" s="45">
        <v>0.55600000000000005</v>
      </c>
      <c r="D3982" s="45">
        <v>7274.23</v>
      </c>
      <c r="K3982" s="45">
        <v>0.73299999999999998</v>
      </c>
      <c r="L3982" s="52">
        <v>24006.82</v>
      </c>
      <c r="M3982" s="50" t="str">
        <f t="shared" si="61"/>
        <v>Abaixo do limite</v>
      </c>
    </row>
    <row r="3983" spans="3:13" x14ac:dyDescent="0.25">
      <c r="C3983" s="44">
        <v>0.56100000000000005</v>
      </c>
      <c r="D3983" s="44">
        <v>7232.53</v>
      </c>
      <c r="K3983" s="45">
        <v>0.67600000000000005</v>
      </c>
      <c r="L3983" s="52">
        <v>24011.279999999999</v>
      </c>
      <c r="M3983" s="50" t="str">
        <f t="shared" si="61"/>
        <v>Abaixo do limite</v>
      </c>
    </row>
    <row r="3984" spans="3:13" x14ac:dyDescent="0.25">
      <c r="C3984" s="45">
        <v>0.48599999999999999</v>
      </c>
      <c r="D3984" s="45">
        <v>5197.8900000000003</v>
      </c>
      <c r="K3984" s="44">
        <v>0.73599999999999999</v>
      </c>
      <c r="L3984" s="51">
        <v>24036.9</v>
      </c>
      <c r="M3984" s="50" t="str">
        <f t="shared" si="61"/>
        <v>Abaixo do limite</v>
      </c>
    </row>
    <row r="3985" spans="3:13" x14ac:dyDescent="0.25">
      <c r="C3985" s="44">
        <v>0.59499999999999997</v>
      </c>
      <c r="D3985" s="44">
        <v>9403.56</v>
      </c>
      <c r="K3985" s="44">
        <v>0.68400000000000005</v>
      </c>
      <c r="L3985" s="51">
        <v>24040.05</v>
      </c>
      <c r="M3985" s="50" t="str">
        <f t="shared" si="61"/>
        <v>Abaixo do limite</v>
      </c>
    </row>
    <row r="3986" spans="3:13" x14ac:dyDescent="0.25">
      <c r="C3986" s="45">
        <v>0.55500000000000005</v>
      </c>
      <c r="D3986" s="45">
        <v>5839.53</v>
      </c>
      <c r="K3986" s="45">
        <v>0.75600000000000001</v>
      </c>
      <c r="L3986" s="52">
        <v>24042.01</v>
      </c>
      <c r="M3986" s="50" t="str">
        <f t="shared" si="61"/>
        <v>Abaixo do limite</v>
      </c>
    </row>
    <row r="3987" spans="3:13" x14ac:dyDescent="0.25">
      <c r="C3987" s="44">
        <v>0.55800000000000005</v>
      </c>
      <c r="D3987" s="44">
        <v>7750.78</v>
      </c>
      <c r="K3987" s="44">
        <v>0.71899999999999997</v>
      </c>
      <c r="L3987" s="51">
        <v>24046.86</v>
      </c>
      <c r="M3987" s="50" t="str">
        <f t="shared" si="61"/>
        <v>Abaixo do limite</v>
      </c>
    </row>
    <row r="3988" spans="3:13" x14ac:dyDescent="0.25">
      <c r="C3988" s="45">
        <v>0.54200000000000004</v>
      </c>
      <c r="D3988" s="45">
        <v>11723.43</v>
      </c>
      <c r="K3988" s="44">
        <v>0.72699999999999998</v>
      </c>
      <c r="L3988" s="51">
        <v>24057.32</v>
      </c>
      <c r="M3988" s="50" t="str">
        <f t="shared" si="61"/>
        <v>Abaixo do limite</v>
      </c>
    </row>
    <row r="3989" spans="3:13" x14ac:dyDescent="0.25">
      <c r="C3989" s="44">
        <v>0.58099999999999996</v>
      </c>
      <c r="D3989" s="44">
        <v>10022.68</v>
      </c>
      <c r="K3989" s="45">
        <v>0.56999999999999995</v>
      </c>
      <c r="L3989" s="52">
        <v>24058.35</v>
      </c>
      <c r="M3989" s="50" t="str">
        <f t="shared" si="61"/>
        <v>Abaixo do limite</v>
      </c>
    </row>
    <row r="3990" spans="3:13" x14ac:dyDescent="0.25">
      <c r="C3990" s="45">
        <v>0.63600000000000001</v>
      </c>
      <c r="D3990" s="45">
        <v>23004.87</v>
      </c>
      <c r="K3990" s="45">
        <v>0.70099999999999996</v>
      </c>
      <c r="L3990" s="52">
        <v>24061.55</v>
      </c>
      <c r="M3990" s="50" t="str">
        <f t="shared" si="61"/>
        <v>Abaixo do limite</v>
      </c>
    </row>
    <row r="3991" spans="3:13" x14ac:dyDescent="0.25">
      <c r="C3991" s="44">
        <v>0.56499999999999995</v>
      </c>
      <c r="D3991" s="44">
        <v>6556.82</v>
      </c>
      <c r="K3991" s="45">
        <v>0.70199999999999996</v>
      </c>
      <c r="L3991" s="52">
        <v>24062.21</v>
      </c>
      <c r="M3991" s="50" t="str">
        <f t="shared" si="61"/>
        <v>Abaixo do limite</v>
      </c>
    </row>
    <row r="3992" spans="3:13" x14ac:dyDescent="0.25">
      <c r="C3992" s="45">
        <v>0.56499999999999995</v>
      </c>
      <c r="D3992" s="45">
        <v>7313.02</v>
      </c>
      <c r="K3992" s="45">
        <v>0.71199999999999997</v>
      </c>
      <c r="L3992" s="52">
        <v>24072.47</v>
      </c>
      <c r="M3992" s="50" t="str">
        <f t="shared" si="61"/>
        <v>Abaixo do limite</v>
      </c>
    </row>
    <row r="3993" spans="3:13" x14ac:dyDescent="0.25">
      <c r="C3993" s="44">
        <v>0.67300000000000004</v>
      </c>
      <c r="D3993" s="44">
        <v>21395.49</v>
      </c>
      <c r="K3993" s="44">
        <v>0.65300000000000002</v>
      </c>
      <c r="L3993" s="51">
        <v>24073.53</v>
      </c>
      <c r="M3993" s="50" t="str">
        <f t="shared" si="61"/>
        <v>Abaixo do limite</v>
      </c>
    </row>
    <row r="3994" spans="3:13" x14ac:dyDescent="0.25">
      <c r="C3994" s="45">
        <v>0.70199999999999996</v>
      </c>
      <c r="D3994" s="45">
        <v>19257.75</v>
      </c>
      <c r="K3994" s="45">
        <v>0.752</v>
      </c>
      <c r="L3994" s="52">
        <v>24075.11</v>
      </c>
      <c r="M3994" s="50" t="str">
        <f t="shared" si="61"/>
        <v>Abaixo do limite</v>
      </c>
    </row>
    <row r="3995" spans="3:13" x14ac:dyDescent="0.25">
      <c r="C3995" s="44">
        <v>0.53</v>
      </c>
      <c r="D3995" s="44">
        <v>8284.1</v>
      </c>
      <c r="K3995" s="44">
        <v>0.69499999999999995</v>
      </c>
      <c r="L3995" s="51">
        <v>24103.4</v>
      </c>
      <c r="M3995" s="50" t="str">
        <f t="shared" si="61"/>
        <v>Abaixo do limite</v>
      </c>
    </row>
    <row r="3996" spans="3:13" x14ac:dyDescent="0.25">
      <c r="C3996" s="45">
        <v>0.56000000000000005</v>
      </c>
      <c r="D3996" s="45">
        <v>6784.77</v>
      </c>
      <c r="K3996" s="45">
        <v>0.65500000000000003</v>
      </c>
      <c r="L3996" s="52">
        <v>24108.33</v>
      </c>
      <c r="M3996" s="50" t="str">
        <f t="shared" si="61"/>
        <v>Abaixo do limite</v>
      </c>
    </row>
    <row r="3997" spans="3:13" x14ac:dyDescent="0.25">
      <c r="C3997" s="44">
        <v>0.629</v>
      </c>
      <c r="D3997" s="44">
        <v>13896</v>
      </c>
      <c r="K3997" s="44">
        <v>0.70699999999999996</v>
      </c>
      <c r="L3997" s="51">
        <v>24113.98</v>
      </c>
      <c r="M3997" s="50" t="str">
        <f t="shared" si="61"/>
        <v>Abaixo do limite</v>
      </c>
    </row>
    <row r="3998" spans="3:13" x14ac:dyDescent="0.25">
      <c r="C3998" s="45">
        <v>0.55800000000000005</v>
      </c>
      <c r="D3998" s="45">
        <v>6611.81</v>
      </c>
      <c r="K3998" s="45">
        <v>0.69799999999999995</v>
      </c>
      <c r="L3998" s="52">
        <v>24136.13</v>
      </c>
      <c r="M3998" s="50" t="str">
        <f t="shared" si="61"/>
        <v>Abaixo do limite</v>
      </c>
    </row>
    <row r="3999" spans="3:13" x14ac:dyDescent="0.25">
      <c r="C3999" s="44">
        <v>0.63400000000000001</v>
      </c>
      <c r="D3999" s="44">
        <v>20198.95</v>
      </c>
      <c r="K3999" s="44">
        <v>0.68</v>
      </c>
      <c r="L3999" s="51">
        <v>24136.93</v>
      </c>
      <c r="M3999" s="50" t="str">
        <f t="shared" ref="M3999:M4062" si="62">IF(L3999&lt;$L$29,"Abaixo do limite","")</f>
        <v>Abaixo do limite</v>
      </c>
    </row>
    <row r="4000" spans="3:13" x14ac:dyDescent="0.25">
      <c r="C4000" s="45">
        <v>0.53600000000000003</v>
      </c>
      <c r="D4000" s="45">
        <v>6345.27</v>
      </c>
      <c r="K4000" s="45">
        <v>0.74299999999999999</v>
      </c>
      <c r="L4000" s="52">
        <v>24144.27</v>
      </c>
      <c r="M4000" s="50" t="str">
        <f t="shared" si="62"/>
        <v>Abaixo do limite</v>
      </c>
    </row>
    <row r="4001" spans="3:13" x14ac:dyDescent="0.25">
      <c r="C4001" s="44">
        <v>0.70099999999999996</v>
      </c>
      <c r="D4001" s="44">
        <v>32238.2</v>
      </c>
      <c r="K4001" s="45">
        <v>0.753</v>
      </c>
      <c r="L4001" s="52">
        <v>24191.34</v>
      </c>
      <c r="M4001" s="50" t="str">
        <f t="shared" si="62"/>
        <v>Abaixo do limite</v>
      </c>
    </row>
    <row r="4002" spans="3:13" x14ac:dyDescent="0.25">
      <c r="C4002" s="45">
        <v>0.68400000000000005</v>
      </c>
      <c r="D4002" s="45">
        <v>28493.46</v>
      </c>
      <c r="K4002" s="44">
        <v>0.69599999999999995</v>
      </c>
      <c r="L4002" s="51">
        <v>24207.87</v>
      </c>
      <c r="M4002" s="50" t="str">
        <f t="shared" si="62"/>
        <v>Abaixo do limite</v>
      </c>
    </row>
    <row r="4003" spans="3:13" x14ac:dyDescent="0.25">
      <c r="C4003" s="44">
        <v>0.67400000000000004</v>
      </c>
      <c r="D4003" s="44">
        <v>30767.47</v>
      </c>
      <c r="K4003" s="44">
        <v>0.73699999999999999</v>
      </c>
      <c r="L4003" s="51">
        <v>24218.78</v>
      </c>
      <c r="M4003" s="50" t="str">
        <f t="shared" si="62"/>
        <v>Abaixo do limite</v>
      </c>
    </row>
    <row r="4004" spans="3:13" x14ac:dyDescent="0.25">
      <c r="C4004" s="45">
        <v>0.56799999999999995</v>
      </c>
      <c r="D4004" s="45">
        <v>8899.7800000000007</v>
      </c>
      <c r="K4004" s="44">
        <v>0.74</v>
      </c>
      <c r="L4004" s="51">
        <v>24247.23</v>
      </c>
      <c r="M4004" s="50" t="str">
        <f t="shared" si="62"/>
        <v>Abaixo do limite</v>
      </c>
    </row>
    <row r="4005" spans="3:13" x14ac:dyDescent="0.25">
      <c r="C4005" s="44">
        <v>0.497</v>
      </c>
      <c r="D4005" s="44">
        <v>5765.8</v>
      </c>
      <c r="K4005" s="45">
        <v>0.69</v>
      </c>
      <c r="L4005" s="52">
        <v>24252.639999999999</v>
      </c>
      <c r="M4005" s="50" t="str">
        <f t="shared" si="62"/>
        <v>Abaixo do limite</v>
      </c>
    </row>
    <row r="4006" spans="3:13" x14ac:dyDescent="0.25">
      <c r="C4006" s="45">
        <v>0.61399999999999999</v>
      </c>
      <c r="D4006" s="45">
        <v>16915.11</v>
      </c>
      <c r="K4006" s="44">
        <v>0.73499999999999999</v>
      </c>
      <c r="L4006" s="51">
        <v>24268.14</v>
      </c>
      <c r="M4006" s="50" t="str">
        <f t="shared" si="62"/>
        <v>Abaixo do limite</v>
      </c>
    </row>
    <row r="4007" spans="3:13" x14ac:dyDescent="0.25">
      <c r="C4007" s="44">
        <v>0.70299999999999996</v>
      </c>
      <c r="D4007" s="44">
        <v>18910.61</v>
      </c>
      <c r="K4007" s="44">
        <v>0.66</v>
      </c>
      <c r="L4007" s="51">
        <v>24268.84</v>
      </c>
      <c r="M4007" s="50" t="str">
        <f t="shared" si="62"/>
        <v>Abaixo do limite</v>
      </c>
    </row>
    <row r="4008" spans="3:13" x14ac:dyDescent="0.25">
      <c r="C4008" s="45">
        <v>0.65400000000000003</v>
      </c>
      <c r="D4008" s="45">
        <v>10561.06</v>
      </c>
      <c r="K4008" s="44">
        <v>0.65700000000000003</v>
      </c>
      <c r="L4008" s="51">
        <v>24288.41</v>
      </c>
      <c r="M4008" s="50" t="str">
        <f t="shared" si="62"/>
        <v>Abaixo do limite</v>
      </c>
    </row>
    <row r="4009" spans="3:13" x14ac:dyDescent="0.25">
      <c r="C4009" s="44">
        <v>0.55300000000000005</v>
      </c>
      <c r="D4009" s="44">
        <v>6000.32</v>
      </c>
      <c r="K4009" s="44">
        <v>0.59099999999999997</v>
      </c>
      <c r="L4009" s="51">
        <v>24305.29</v>
      </c>
      <c r="M4009" s="50" t="str">
        <f t="shared" si="62"/>
        <v>Abaixo do limite</v>
      </c>
    </row>
    <row r="4010" spans="3:13" x14ac:dyDescent="0.25">
      <c r="C4010" s="45">
        <v>0.45200000000000001</v>
      </c>
      <c r="D4010" s="45">
        <v>7331.1</v>
      </c>
      <c r="K4010" s="44">
        <v>0.69199999999999995</v>
      </c>
      <c r="L4010" s="51">
        <v>24319.16</v>
      </c>
      <c r="M4010" s="50" t="str">
        <f t="shared" si="62"/>
        <v>Abaixo do limite</v>
      </c>
    </row>
    <row r="4011" spans="3:13" x14ac:dyDescent="0.25">
      <c r="C4011" s="44">
        <v>0.55900000000000005</v>
      </c>
      <c r="D4011" s="44">
        <v>15739.7</v>
      </c>
      <c r="K4011" s="44">
        <v>0.752</v>
      </c>
      <c r="L4011" s="51">
        <v>24326.29</v>
      </c>
      <c r="M4011" s="50" t="str">
        <f t="shared" si="62"/>
        <v>Abaixo do limite</v>
      </c>
    </row>
    <row r="4012" spans="3:13" x14ac:dyDescent="0.25">
      <c r="C4012" s="45">
        <v>0.76</v>
      </c>
      <c r="D4012" s="45">
        <v>30700.76</v>
      </c>
      <c r="K4012" s="44">
        <v>0.69199999999999995</v>
      </c>
      <c r="L4012" s="51">
        <v>24329.52</v>
      </c>
      <c r="M4012" s="50" t="str">
        <f t="shared" si="62"/>
        <v>Abaixo do limite</v>
      </c>
    </row>
    <row r="4013" spans="3:13" x14ac:dyDescent="0.25">
      <c r="C4013" s="44">
        <v>0.55100000000000005</v>
      </c>
      <c r="D4013" s="44">
        <v>12563.51</v>
      </c>
      <c r="K4013" s="45">
        <v>0.67</v>
      </c>
      <c r="L4013" s="52">
        <v>24354.400000000001</v>
      </c>
      <c r="M4013" s="50" t="str">
        <f t="shared" si="62"/>
        <v>Abaixo do limite</v>
      </c>
    </row>
    <row r="4014" spans="3:13" x14ac:dyDescent="0.25">
      <c r="C4014" s="45">
        <v>0.71299999999999997</v>
      </c>
      <c r="D4014" s="45">
        <v>40416.71</v>
      </c>
      <c r="K4014" s="45">
        <v>0.63400000000000001</v>
      </c>
      <c r="L4014" s="52">
        <v>24357.5</v>
      </c>
      <c r="M4014" s="50" t="str">
        <f t="shared" si="62"/>
        <v>Abaixo do limite</v>
      </c>
    </row>
    <row r="4015" spans="3:13" x14ac:dyDescent="0.25">
      <c r="C4015" s="44">
        <v>0.73</v>
      </c>
      <c r="D4015" s="44">
        <v>39762.11</v>
      </c>
      <c r="K4015" s="45">
        <v>0.65500000000000003</v>
      </c>
      <c r="L4015" s="52">
        <v>24369.39</v>
      </c>
      <c r="M4015" s="50" t="str">
        <f t="shared" si="62"/>
        <v>Abaixo do limite</v>
      </c>
    </row>
    <row r="4016" spans="3:13" x14ac:dyDescent="0.25">
      <c r="C4016" s="45">
        <v>0.60399999999999998</v>
      </c>
      <c r="D4016" s="45">
        <v>15750.2</v>
      </c>
      <c r="K4016" s="44">
        <v>0.75</v>
      </c>
      <c r="L4016" s="51">
        <v>24386.639999999999</v>
      </c>
      <c r="M4016" s="50" t="str">
        <f t="shared" si="62"/>
        <v>Abaixo do limite</v>
      </c>
    </row>
    <row r="4017" spans="3:13" x14ac:dyDescent="0.25">
      <c r="C4017" s="44">
        <v>0.61399999999999999</v>
      </c>
      <c r="D4017" s="44">
        <v>13646.69</v>
      </c>
      <c r="K4017" s="45">
        <v>0.66800000000000004</v>
      </c>
      <c r="L4017" s="52">
        <v>24399.02</v>
      </c>
      <c r="M4017" s="50" t="str">
        <f t="shared" si="62"/>
        <v>Abaixo do limite</v>
      </c>
    </row>
    <row r="4018" spans="3:13" x14ac:dyDescent="0.25">
      <c r="C4018" s="45">
        <v>0.54400000000000004</v>
      </c>
      <c r="D4018" s="45">
        <v>7450.62</v>
      </c>
      <c r="K4018" s="45">
        <v>0.67500000000000004</v>
      </c>
      <c r="L4018" s="52">
        <v>24405.3</v>
      </c>
      <c r="M4018" s="50" t="str">
        <f t="shared" si="62"/>
        <v>Abaixo do limite</v>
      </c>
    </row>
    <row r="4019" spans="3:13" x14ac:dyDescent="0.25">
      <c r="C4019" s="44">
        <v>0.751</v>
      </c>
      <c r="D4019" s="44">
        <v>29689.79</v>
      </c>
      <c r="K4019" s="45">
        <v>0.68799999999999994</v>
      </c>
      <c r="L4019" s="52">
        <v>24406.16</v>
      </c>
      <c r="M4019" s="50" t="str">
        <f t="shared" si="62"/>
        <v>Abaixo do limite</v>
      </c>
    </row>
    <row r="4020" spans="3:13" x14ac:dyDescent="0.25">
      <c r="C4020" s="45">
        <v>0.70399999999999996</v>
      </c>
      <c r="D4020" s="45">
        <v>25741.85</v>
      </c>
      <c r="K4020" s="45">
        <v>0.74199999999999999</v>
      </c>
      <c r="L4020" s="52">
        <v>24424.5</v>
      </c>
      <c r="M4020" s="50" t="str">
        <f t="shared" si="62"/>
        <v>Abaixo do limite</v>
      </c>
    </row>
    <row r="4021" spans="3:13" x14ac:dyDescent="0.25">
      <c r="C4021" s="44">
        <v>0.59499999999999997</v>
      </c>
      <c r="D4021" s="44">
        <v>13216.64</v>
      </c>
      <c r="K4021" s="44">
        <v>0.624</v>
      </c>
      <c r="L4021" s="51">
        <v>24426.18</v>
      </c>
      <c r="M4021" s="50" t="str">
        <f t="shared" si="62"/>
        <v>Abaixo do limite</v>
      </c>
    </row>
    <row r="4022" spans="3:13" x14ac:dyDescent="0.25">
      <c r="C4022" s="45">
        <v>0.63700000000000001</v>
      </c>
      <c r="D4022" s="45">
        <v>23890.32</v>
      </c>
      <c r="K4022" s="45">
        <v>0.65800000000000003</v>
      </c>
      <c r="L4022" s="52">
        <v>24476.1</v>
      </c>
      <c r="M4022" s="50" t="str">
        <f t="shared" si="62"/>
        <v>Abaixo do limite</v>
      </c>
    </row>
    <row r="4023" spans="3:13" x14ac:dyDescent="0.25">
      <c r="C4023" s="44">
        <v>0.67400000000000004</v>
      </c>
      <c r="D4023" s="44">
        <v>18824.72</v>
      </c>
      <c r="K4023" s="45">
        <v>0.73699999999999999</v>
      </c>
      <c r="L4023" s="52">
        <v>24487.27</v>
      </c>
      <c r="M4023" s="50" t="str">
        <f t="shared" si="62"/>
        <v>Abaixo do limite</v>
      </c>
    </row>
    <row r="4024" spans="3:13" x14ac:dyDescent="0.25">
      <c r="C4024" s="45">
        <v>0.70499999999999996</v>
      </c>
      <c r="D4024" s="45">
        <v>30376.639999999999</v>
      </c>
      <c r="K4024" s="45">
        <v>0.66200000000000003</v>
      </c>
      <c r="L4024" s="52">
        <v>24498.9</v>
      </c>
      <c r="M4024" s="50" t="str">
        <f t="shared" si="62"/>
        <v>Abaixo do limite</v>
      </c>
    </row>
    <row r="4025" spans="3:13" x14ac:dyDescent="0.25">
      <c r="C4025" s="44">
        <v>0.53</v>
      </c>
      <c r="D4025" s="44">
        <v>14638.15</v>
      </c>
      <c r="K4025" s="45">
        <v>0.73899999999999999</v>
      </c>
      <c r="L4025" s="52">
        <v>24500.23</v>
      </c>
      <c r="M4025" s="50" t="str">
        <f t="shared" si="62"/>
        <v>Abaixo do limite</v>
      </c>
    </row>
    <row r="4026" spans="3:13" x14ac:dyDescent="0.25">
      <c r="C4026" s="45">
        <v>0.66400000000000003</v>
      </c>
      <c r="D4026" s="45">
        <v>13228.84</v>
      </c>
      <c r="K4026" s="44">
        <v>0.747</v>
      </c>
      <c r="L4026" s="51">
        <v>24505.15</v>
      </c>
      <c r="M4026" s="50" t="str">
        <f t="shared" si="62"/>
        <v>Abaixo do limite</v>
      </c>
    </row>
    <row r="4027" spans="3:13" x14ac:dyDescent="0.25">
      <c r="C4027" s="44">
        <v>0.60299999999999998</v>
      </c>
      <c r="D4027" s="44">
        <v>13701.13</v>
      </c>
      <c r="K4027" s="44">
        <v>0.72399999999999998</v>
      </c>
      <c r="L4027" s="51">
        <v>24523.78</v>
      </c>
      <c r="M4027" s="50" t="str">
        <f t="shared" si="62"/>
        <v>Abaixo do limite</v>
      </c>
    </row>
    <row r="4028" spans="3:13" x14ac:dyDescent="0.25">
      <c r="C4028" s="45">
        <v>0.63500000000000001</v>
      </c>
      <c r="D4028" s="45">
        <v>16361.1</v>
      </c>
      <c r="K4028" s="44">
        <v>0.71599999999999997</v>
      </c>
      <c r="L4028" s="51">
        <v>24529.14</v>
      </c>
      <c r="M4028" s="50" t="str">
        <f t="shared" si="62"/>
        <v>Abaixo do limite</v>
      </c>
    </row>
    <row r="4029" spans="3:13" x14ac:dyDescent="0.25">
      <c r="C4029" s="44">
        <v>0.621</v>
      </c>
      <c r="D4029" s="44">
        <v>11006.75</v>
      </c>
      <c r="K4029" s="45">
        <v>0.68300000000000005</v>
      </c>
      <c r="L4029" s="52">
        <v>24529.77</v>
      </c>
      <c r="M4029" s="50" t="str">
        <f t="shared" si="62"/>
        <v>Abaixo do limite</v>
      </c>
    </row>
    <row r="4030" spans="3:13" x14ac:dyDescent="0.25">
      <c r="C4030" s="45">
        <v>0.59099999999999997</v>
      </c>
      <c r="D4030" s="45">
        <v>6371.64</v>
      </c>
      <c r="K4030" s="44">
        <v>0.626</v>
      </c>
      <c r="L4030" s="51">
        <v>24540.82</v>
      </c>
      <c r="M4030" s="50" t="str">
        <f t="shared" si="62"/>
        <v>Abaixo do limite</v>
      </c>
    </row>
    <row r="4031" spans="3:13" x14ac:dyDescent="0.25">
      <c r="C4031" s="44">
        <v>0.57999999999999996</v>
      </c>
      <c r="D4031" s="44">
        <v>8281.8700000000008</v>
      </c>
      <c r="K4031" s="44">
        <v>0.66700000000000004</v>
      </c>
      <c r="L4031" s="51">
        <v>24560.29</v>
      </c>
      <c r="M4031" s="50" t="str">
        <f t="shared" si="62"/>
        <v>Abaixo do limite</v>
      </c>
    </row>
    <row r="4032" spans="3:13" x14ac:dyDescent="0.25">
      <c r="C4032" s="45">
        <v>0.66200000000000003</v>
      </c>
      <c r="D4032" s="45">
        <v>36938.42</v>
      </c>
      <c r="K4032" s="44">
        <v>0.752</v>
      </c>
      <c r="L4032" s="51">
        <v>24572.7</v>
      </c>
      <c r="M4032" s="50" t="str">
        <f t="shared" si="62"/>
        <v>Abaixo do limite</v>
      </c>
    </row>
    <row r="4033" spans="3:13" x14ac:dyDescent="0.25">
      <c r="C4033" s="44">
        <v>0.71299999999999997</v>
      </c>
      <c r="D4033" s="44">
        <v>34129.589999999997</v>
      </c>
      <c r="K4033" s="45">
        <v>0.71899999999999997</v>
      </c>
      <c r="L4033" s="52">
        <v>24575.119999999999</v>
      </c>
      <c r="M4033" s="50" t="str">
        <f t="shared" si="62"/>
        <v>Abaixo do limite</v>
      </c>
    </row>
    <row r="4034" spans="3:13" x14ac:dyDescent="0.25">
      <c r="C4034" s="45">
        <v>0.503</v>
      </c>
      <c r="D4034" s="45">
        <v>6411.49</v>
      </c>
      <c r="K4034" s="44">
        <v>0.73599999999999999</v>
      </c>
      <c r="L4034" s="51">
        <v>24586.97</v>
      </c>
      <c r="M4034" s="50" t="str">
        <f t="shared" si="62"/>
        <v>Abaixo do limite</v>
      </c>
    </row>
    <row r="4035" spans="3:13" x14ac:dyDescent="0.25">
      <c r="C4035" s="44">
        <v>0.76300000000000001</v>
      </c>
      <c r="D4035" s="44">
        <v>39517.040000000001</v>
      </c>
      <c r="K4035" s="44">
        <v>0.72799999999999998</v>
      </c>
      <c r="L4035" s="51">
        <v>24591.83</v>
      </c>
      <c r="M4035" s="50" t="str">
        <f t="shared" si="62"/>
        <v>Abaixo do limite</v>
      </c>
    </row>
    <row r="4036" spans="3:13" x14ac:dyDescent="0.25">
      <c r="C4036" s="45">
        <v>0.60199999999999998</v>
      </c>
      <c r="D4036" s="45">
        <v>10895.57</v>
      </c>
      <c r="K4036" s="44">
        <v>0.79500000000000004</v>
      </c>
      <c r="L4036" s="51">
        <v>24596.22</v>
      </c>
      <c r="M4036" s="50" t="str">
        <f t="shared" si="62"/>
        <v>Abaixo do limite</v>
      </c>
    </row>
    <row r="4037" spans="3:13" x14ac:dyDescent="0.25">
      <c r="C4037" s="44">
        <v>0.56399999999999995</v>
      </c>
      <c r="D4037" s="44">
        <v>6053.11</v>
      </c>
      <c r="K4037" s="45">
        <v>0.69499999999999995</v>
      </c>
      <c r="L4037" s="52">
        <v>24602.97</v>
      </c>
      <c r="M4037" s="50" t="str">
        <f t="shared" si="62"/>
        <v>Abaixo do limite</v>
      </c>
    </row>
    <row r="4038" spans="3:13" x14ac:dyDescent="0.25">
      <c r="C4038" s="45">
        <v>0.57799999999999996</v>
      </c>
      <c r="D4038" s="45">
        <v>8343.82</v>
      </c>
      <c r="K4038" s="45">
        <v>0.752</v>
      </c>
      <c r="L4038" s="52">
        <v>24612.81</v>
      </c>
      <c r="M4038" s="50" t="str">
        <f t="shared" si="62"/>
        <v>Abaixo do limite</v>
      </c>
    </row>
    <row r="4039" spans="3:13" x14ac:dyDescent="0.25">
      <c r="C4039" s="44">
        <v>0.54200000000000004</v>
      </c>
      <c r="D4039" s="44">
        <v>15894.49</v>
      </c>
      <c r="K4039" s="44">
        <v>0.63500000000000001</v>
      </c>
      <c r="L4039" s="51">
        <v>24621.05</v>
      </c>
      <c r="M4039" s="50" t="str">
        <f t="shared" si="62"/>
        <v>Abaixo do limite</v>
      </c>
    </row>
    <row r="4040" spans="3:13" x14ac:dyDescent="0.25">
      <c r="C4040" s="45">
        <v>0.67900000000000005</v>
      </c>
      <c r="D4040" s="45">
        <v>18252.03</v>
      </c>
      <c r="K4040" s="44">
        <v>0.67900000000000005</v>
      </c>
      <c r="L4040" s="51">
        <v>24623.87</v>
      </c>
      <c r="M4040" s="50" t="str">
        <f t="shared" si="62"/>
        <v>Abaixo do limite</v>
      </c>
    </row>
    <row r="4041" spans="3:13" x14ac:dyDescent="0.25">
      <c r="C4041" s="44">
        <v>0.53900000000000003</v>
      </c>
      <c r="D4041" s="44">
        <v>6024.5</v>
      </c>
      <c r="K4041" s="44">
        <v>0.70899999999999996</v>
      </c>
      <c r="L4041" s="51">
        <v>24672.07</v>
      </c>
      <c r="M4041" s="50" t="str">
        <f t="shared" si="62"/>
        <v>Abaixo do limite</v>
      </c>
    </row>
    <row r="4042" spans="3:13" x14ac:dyDescent="0.25">
      <c r="C4042" s="45">
        <v>0.55900000000000005</v>
      </c>
      <c r="D4042" s="45">
        <v>5949.44</v>
      </c>
      <c r="K4042" s="45">
        <v>0.66900000000000004</v>
      </c>
      <c r="L4042" s="52">
        <v>24675.48</v>
      </c>
      <c r="M4042" s="50" t="str">
        <f t="shared" si="62"/>
        <v>Abaixo do limite</v>
      </c>
    </row>
    <row r="4043" spans="3:13" x14ac:dyDescent="0.25">
      <c r="C4043" s="44">
        <v>0.51500000000000001</v>
      </c>
      <c r="D4043" s="44">
        <v>6180.44</v>
      </c>
      <c r="K4043" s="44">
        <v>0.71099999999999997</v>
      </c>
      <c r="L4043" s="51">
        <v>24697.46</v>
      </c>
      <c r="M4043" s="50" t="str">
        <f t="shared" si="62"/>
        <v>Abaixo do limite</v>
      </c>
    </row>
    <row r="4044" spans="3:13" x14ac:dyDescent="0.25">
      <c r="C4044" s="45">
        <v>0.76200000000000001</v>
      </c>
      <c r="D4044" s="45">
        <v>21806.13</v>
      </c>
      <c r="K4044" s="45">
        <v>0.71399999999999997</v>
      </c>
      <c r="L4044" s="52">
        <v>24700.71</v>
      </c>
      <c r="M4044" s="50" t="str">
        <f t="shared" si="62"/>
        <v>Abaixo do limite</v>
      </c>
    </row>
    <row r="4045" spans="3:13" x14ac:dyDescent="0.25">
      <c r="C4045" s="44">
        <v>0.57499999999999996</v>
      </c>
      <c r="D4045" s="44">
        <v>7987.88</v>
      </c>
      <c r="K4045" s="44">
        <v>0.73399999999999999</v>
      </c>
      <c r="L4045" s="51">
        <v>24711.01</v>
      </c>
      <c r="M4045" s="50" t="str">
        <f t="shared" si="62"/>
        <v>Abaixo do limite</v>
      </c>
    </row>
    <row r="4046" spans="3:13" x14ac:dyDescent="0.25">
      <c r="C4046" s="45">
        <v>0.67200000000000004</v>
      </c>
      <c r="D4046" s="45">
        <v>21971.96</v>
      </c>
      <c r="K4046" s="44">
        <v>0.71</v>
      </c>
      <c r="L4046" s="51">
        <v>24720.06</v>
      </c>
      <c r="M4046" s="50" t="str">
        <f t="shared" si="62"/>
        <v>Abaixo do limite</v>
      </c>
    </row>
    <row r="4047" spans="3:13" x14ac:dyDescent="0.25">
      <c r="C4047" s="44">
        <v>0.67100000000000004</v>
      </c>
      <c r="D4047" s="44">
        <v>19328.36</v>
      </c>
      <c r="K4047" s="45">
        <v>0.72499999999999998</v>
      </c>
      <c r="L4047" s="52">
        <v>24727.02</v>
      </c>
      <c r="M4047" s="50" t="str">
        <f t="shared" si="62"/>
        <v>Abaixo do limite</v>
      </c>
    </row>
    <row r="4048" spans="3:13" x14ac:dyDescent="0.25">
      <c r="C4048" s="45">
        <v>0.69599999999999995</v>
      </c>
      <c r="D4048" s="45">
        <v>38758.839999999997</v>
      </c>
      <c r="K4048" s="44">
        <v>0.75900000000000001</v>
      </c>
      <c r="L4048" s="51">
        <v>24731.81</v>
      </c>
      <c r="M4048" s="50" t="str">
        <f t="shared" si="62"/>
        <v>Abaixo do limite</v>
      </c>
    </row>
    <row r="4049" spans="3:13" x14ac:dyDescent="0.25">
      <c r="C4049" s="44">
        <v>0.53600000000000003</v>
      </c>
      <c r="D4049" s="44">
        <v>5284.83</v>
      </c>
      <c r="K4049" s="45">
        <v>0.66</v>
      </c>
      <c r="L4049" s="52">
        <v>24739.02</v>
      </c>
      <c r="M4049" s="50" t="str">
        <f t="shared" si="62"/>
        <v>Abaixo do limite</v>
      </c>
    </row>
    <row r="4050" spans="3:13" x14ac:dyDescent="0.25">
      <c r="C4050" s="45">
        <v>0.68200000000000005</v>
      </c>
      <c r="D4050" s="45">
        <v>15426.66</v>
      </c>
      <c r="K4050" s="45">
        <v>0.71399999999999997</v>
      </c>
      <c r="L4050" s="52">
        <v>24748.82</v>
      </c>
      <c r="M4050" s="50" t="str">
        <f t="shared" si="62"/>
        <v>Abaixo do limite</v>
      </c>
    </row>
    <row r="4051" spans="3:13" x14ac:dyDescent="0.25">
      <c r="C4051" s="44">
        <v>0.66600000000000004</v>
      </c>
      <c r="D4051" s="44">
        <v>15184.91</v>
      </c>
      <c r="K4051" s="45">
        <v>0.65900000000000003</v>
      </c>
      <c r="L4051" s="52">
        <v>24748.9</v>
      </c>
      <c r="M4051" s="50" t="str">
        <f t="shared" si="62"/>
        <v>Abaixo do limite</v>
      </c>
    </row>
    <row r="4052" spans="3:13" x14ac:dyDescent="0.25">
      <c r="C4052" s="45">
        <v>0.57399999999999995</v>
      </c>
      <c r="D4052" s="45">
        <v>18128.41</v>
      </c>
      <c r="K4052" s="44">
        <v>0.56999999999999995</v>
      </c>
      <c r="L4052" s="51">
        <v>24758.240000000002</v>
      </c>
      <c r="M4052" s="50" t="str">
        <f t="shared" si="62"/>
        <v>Abaixo do limite</v>
      </c>
    </row>
    <row r="4053" spans="3:13" x14ac:dyDescent="0.25">
      <c r="C4053" s="44">
        <v>0.65600000000000003</v>
      </c>
      <c r="D4053" s="44">
        <v>37401.050000000003</v>
      </c>
      <c r="K4053" s="45">
        <v>0.73199999999999998</v>
      </c>
      <c r="L4053" s="52">
        <v>24766.38</v>
      </c>
      <c r="M4053" s="50" t="str">
        <f t="shared" si="62"/>
        <v>Abaixo do limite</v>
      </c>
    </row>
    <row r="4054" spans="3:13" x14ac:dyDescent="0.25">
      <c r="C4054" s="45">
        <v>0.51400000000000001</v>
      </c>
      <c r="D4054" s="45">
        <v>5670.1</v>
      </c>
      <c r="K4054" s="44">
        <v>0.72699999999999998</v>
      </c>
      <c r="L4054" s="51">
        <v>24767.22</v>
      </c>
      <c r="M4054" s="50" t="str">
        <f t="shared" si="62"/>
        <v>Abaixo do limite</v>
      </c>
    </row>
    <row r="4055" spans="3:13" x14ac:dyDescent="0.25">
      <c r="C4055" s="44">
        <v>0.44500000000000001</v>
      </c>
      <c r="D4055" s="44">
        <v>5345.79</v>
      </c>
      <c r="K4055" s="44">
        <v>0.76800000000000002</v>
      </c>
      <c r="L4055" s="51">
        <v>24768.34</v>
      </c>
      <c r="M4055" s="50" t="str">
        <f t="shared" si="62"/>
        <v>Abaixo do limite</v>
      </c>
    </row>
    <row r="4056" spans="3:13" x14ac:dyDescent="0.25">
      <c r="C4056" s="45">
        <v>0.56699999999999995</v>
      </c>
      <c r="D4056" s="45">
        <v>6176.52</v>
      </c>
      <c r="K4056" s="44">
        <v>0.69899999999999995</v>
      </c>
      <c r="L4056" s="51">
        <v>24768.93</v>
      </c>
      <c r="M4056" s="50" t="str">
        <f t="shared" si="62"/>
        <v>Abaixo do limite</v>
      </c>
    </row>
    <row r="4057" spans="3:13" x14ac:dyDescent="0.25">
      <c r="C4057" s="44">
        <v>0.57099999999999995</v>
      </c>
      <c r="D4057" s="44">
        <v>15950.19</v>
      </c>
      <c r="K4057" s="45">
        <v>0.752</v>
      </c>
      <c r="L4057" s="52">
        <v>24771.79</v>
      </c>
      <c r="M4057" s="50" t="str">
        <f t="shared" si="62"/>
        <v>Abaixo do limite</v>
      </c>
    </row>
    <row r="4058" spans="3:13" x14ac:dyDescent="0.25">
      <c r="C4058" s="45">
        <v>0.7</v>
      </c>
      <c r="D4058" s="45">
        <v>33716.35</v>
      </c>
      <c r="K4058" s="44">
        <v>0.69499999999999995</v>
      </c>
      <c r="L4058" s="51">
        <v>24784.45</v>
      </c>
      <c r="M4058" s="50" t="str">
        <f t="shared" si="62"/>
        <v>Abaixo do limite</v>
      </c>
    </row>
    <row r="4059" spans="3:13" x14ac:dyDescent="0.25">
      <c r="C4059" s="44">
        <v>0.48399999999999999</v>
      </c>
      <c r="D4059" s="44">
        <v>5957.86</v>
      </c>
      <c r="K4059" s="44">
        <v>0.67600000000000005</v>
      </c>
      <c r="L4059" s="51">
        <v>24807.69</v>
      </c>
      <c r="M4059" s="50" t="str">
        <f t="shared" si="62"/>
        <v>Abaixo do limite</v>
      </c>
    </row>
    <row r="4060" spans="3:13" x14ac:dyDescent="0.25">
      <c r="C4060" s="45">
        <v>0.53500000000000003</v>
      </c>
      <c r="D4060" s="45">
        <v>5428.39</v>
      </c>
      <c r="K4060" s="44">
        <v>0.66400000000000003</v>
      </c>
      <c r="L4060" s="51">
        <v>24810.53</v>
      </c>
      <c r="M4060" s="50" t="str">
        <f t="shared" si="62"/>
        <v>Abaixo do limite</v>
      </c>
    </row>
    <row r="4061" spans="3:13" x14ac:dyDescent="0.25">
      <c r="C4061" s="44">
        <v>0.56499999999999995</v>
      </c>
      <c r="D4061" s="44">
        <v>7657.75</v>
      </c>
      <c r="K4061" s="45">
        <v>0.67</v>
      </c>
      <c r="L4061" s="52">
        <v>24813.15</v>
      </c>
      <c r="M4061" s="50" t="str">
        <f t="shared" si="62"/>
        <v>Abaixo do limite</v>
      </c>
    </row>
    <row r="4062" spans="3:13" x14ac:dyDescent="0.25">
      <c r="C4062" s="45">
        <v>0.57099999999999995</v>
      </c>
      <c r="D4062" s="45">
        <v>17241.77</v>
      </c>
      <c r="K4062" s="44">
        <v>0.70099999999999996</v>
      </c>
      <c r="L4062" s="51">
        <v>24830.77</v>
      </c>
      <c r="M4062" s="50" t="str">
        <f t="shared" si="62"/>
        <v>Abaixo do limite</v>
      </c>
    </row>
    <row r="4063" spans="3:13" x14ac:dyDescent="0.25">
      <c r="C4063" s="44">
        <v>0.73499999999999999</v>
      </c>
      <c r="D4063" s="44">
        <v>28857.51</v>
      </c>
      <c r="K4063" s="45">
        <v>0.73699999999999999</v>
      </c>
      <c r="L4063" s="52">
        <v>24852.52</v>
      </c>
      <c r="M4063" s="50" t="str">
        <f t="shared" ref="M4063:M4126" si="63">IF(L4063&lt;$L$29,"Abaixo do limite","")</f>
        <v>Abaixo do limite</v>
      </c>
    </row>
    <row r="4064" spans="3:13" x14ac:dyDescent="0.25">
      <c r="C4064" s="45">
        <v>0.53300000000000003</v>
      </c>
      <c r="D4064" s="45">
        <v>7948.6</v>
      </c>
      <c r="K4064" s="44">
        <v>0.68100000000000005</v>
      </c>
      <c r="L4064" s="51">
        <v>24857.57</v>
      </c>
      <c r="M4064" s="50" t="str">
        <f t="shared" si="63"/>
        <v>Abaixo do limite</v>
      </c>
    </row>
    <row r="4065" spans="3:13" x14ac:dyDescent="0.25">
      <c r="C4065" s="44">
        <v>0.66800000000000004</v>
      </c>
      <c r="D4065" s="44">
        <v>18124.580000000002</v>
      </c>
      <c r="K4065" s="45">
        <v>0.7</v>
      </c>
      <c r="L4065" s="52">
        <v>24879.040000000001</v>
      </c>
      <c r="M4065" s="50" t="str">
        <f t="shared" si="63"/>
        <v>Abaixo do limite</v>
      </c>
    </row>
    <row r="4066" spans="3:13" x14ac:dyDescent="0.25">
      <c r="C4066" s="45">
        <v>0.60199999999999998</v>
      </c>
      <c r="D4066" s="45">
        <v>15029.76</v>
      </c>
      <c r="K4066" s="44">
        <v>0.753</v>
      </c>
      <c r="L4066" s="51">
        <v>24882.29</v>
      </c>
      <c r="M4066" s="50" t="str">
        <f t="shared" si="63"/>
        <v>Abaixo do limite</v>
      </c>
    </row>
    <row r="4067" spans="3:13" x14ac:dyDescent="0.25">
      <c r="C4067" s="44">
        <v>0.58499999999999996</v>
      </c>
      <c r="D4067" s="44">
        <v>11459.07</v>
      </c>
      <c r="K4067" s="45">
        <v>0.76800000000000002</v>
      </c>
      <c r="L4067" s="52">
        <v>24890.54</v>
      </c>
      <c r="M4067" s="50" t="str">
        <f t="shared" si="63"/>
        <v>Abaixo do limite</v>
      </c>
    </row>
    <row r="4068" spans="3:13" x14ac:dyDescent="0.25">
      <c r="C4068" s="45">
        <v>0.55100000000000005</v>
      </c>
      <c r="D4068" s="45">
        <v>6711.93</v>
      </c>
      <c r="K4068" s="44">
        <v>0.70699999999999996</v>
      </c>
      <c r="L4068" s="51">
        <v>24897.14</v>
      </c>
      <c r="M4068" s="50" t="str">
        <f t="shared" si="63"/>
        <v>Abaixo do limite</v>
      </c>
    </row>
    <row r="4069" spans="3:13" x14ac:dyDescent="0.25">
      <c r="C4069" s="44">
        <v>0.70299999999999996</v>
      </c>
      <c r="D4069" s="44">
        <v>14200.33</v>
      </c>
      <c r="K4069" s="45">
        <v>0.76</v>
      </c>
      <c r="L4069" s="52">
        <v>24906.86</v>
      </c>
      <c r="M4069" s="50" t="str">
        <f t="shared" si="63"/>
        <v>Abaixo do limite</v>
      </c>
    </row>
    <row r="4070" spans="3:13" x14ac:dyDescent="0.25">
      <c r="C4070" s="45">
        <v>0.56000000000000005</v>
      </c>
      <c r="D4070" s="45">
        <v>7565.36</v>
      </c>
      <c r="K4070" s="44">
        <v>0.71299999999999997</v>
      </c>
      <c r="L4070" s="51">
        <v>24911.77</v>
      </c>
      <c r="M4070" s="50" t="str">
        <f t="shared" si="63"/>
        <v>Abaixo do limite</v>
      </c>
    </row>
    <row r="4071" spans="3:13" x14ac:dyDescent="0.25">
      <c r="C4071" s="44">
        <v>0.60899999999999999</v>
      </c>
      <c r="D4071" s="44">
        <v>8973.68</v>
      </c>
      <c r="K4071" s="45">
        <v>0.72799999999999998</v>
      </c>
      <c r="L4071" s="52">
        <v>24914.91</v>
      </c>
      <c r="M4071" s="50" t="str">
        <f t="shared" si="63"/>
        <v>Abaixo do limite</v>
      </c>
    </row>
    <row r="4072" spans="3:13" x14ac:dyDescent="0.25">
      <c r="C4072" s="45">
        <v>0.63900000000000001</v>
      </c>
      <c r="D4072" s="45">
        <v>19151.900000000001</v>
      </c>
      <c r="K4072" s="45">
        <v>0.71</v>
      </c>
      <c r="L4072" s="52">
        <v>24917.01</v>
      </c>
      <c r="M4072" s="50" t="str">
        <f t="shared" si="63"/>
        <v>Abaixo do limite</v>
      </c>
    </row>
    <row r="4073" spans="3:13" x14ac:dyDescent="0.25">
      <c r="C4073" s="44">
        <v>0.52900000000000003</v>
      </c>
      <c r="D4073" s="44">
        <v>10320.44</v>
      </c>
      <c r="K4073" s="45">
        <v>0.74099999999999999</v>
      </c>
      <c r="L4073" s="52">
        <v>24917.4</v>
      </c>
      <c r="M4073" s="50" t="str">
        <f t="shared" si="63"/>
        <v>Abaixo do limite</v>
      </c>
    </row>
    <row r="4074" spans="3:13" x14ac:dyDescent="0.25">
      <c r="C4074" s="45">
        <v>0.59</v>
      </c>
      <c r="D4074" s="45">
        <v>6417.65</v>
      </c>
      <c r="K4074" s="45">
        <v>0.68700000000000006</v>
      </c>
      <c r="L4074" s="52">
        <v>24919.81</v>
      </c>
      <c r="M4074" s="50" t="str">
        <f t="shared" si="63"/>
        <v>Abaixo do limite</v>
      </c>
    </row>
    <row r="4075" spans="3:13" x14ac:dyDescent="0.25">
      <c r="C4075" s="44">
        <v>0.69299999999999995</v>
      </c>
      <c r="D4075" s="44">
        <v>30148.17</v>
      </c>
      <c r="K4075" s="45">
        <v>0.70799999999999996</v>
      </c>
      <c r="L4075" s="52">
        <v>24925.46</v>
      </c>
      <c r="M4075" s="50" t="str">
        <f t="shared" si="63"/>
        <v>Abaixo do limite</v>
      </c>
    </row>
    <row r="4076" spans="3:13" x14ac:dyDescent="0.25">
      <c r="C4076" s="45">
        <v>0.56999999999999995</v>
      </c>
      <c r="D4076" s="45">
        <v>24058.35</v>
      </c>
      <c r="K4076" s="45">
        <v>0.77100000000000002</v>
      </c>
      <c r="L4076" s="52">
        <v>24936.83</v>
      </c>
      <c r="M4076" s="50" t="str">
        <f t="shared" si="63"/>
        <v>Abaixo do limite</v>
      </c>
    </row>
    <row r="4077" spans="3:13" x14ac:dyDescent="0.25">
      <c r="C4077" s="44">
        <v>0.55000000000000004</v>
      </c>
      <c r="D4077" s="44">
        <v>6333.02</v>
      </c>
      <c r="K4077" s="44">
        <v>0.68300000000000005</v>
      </c>
      <c r="L4077" s="51">
        <v>24942.69</v>
      </c>
      <c r="M4077" s="50" t="str">
        <f t="shared" si="63"/>
        <v>Abaixo do limite</v>
      </c>
    </row>
    <row r="4078" spans="3:13" x14ac:dyDescent="0.25">
      <c r="C4078" s="45">
        <v>0.74299999999999999</v>
      </c>
      <c r="D4078" s="45">
        <v>19976.48</v>
      </c>
      <c r="K4078" s="45">
        <v>0.70599999999999996</v>
      </c>
      <c r="L4078" s="52">
        <v>24946.61</v>
      </c>
      <c r="M4078" s="50" t="str">
        <f t="shared" si="63"/>
        <v>Abaixo do limite</v>
      </c>
    </row>
    <row r="4079" spans="3:13" x14ac:dyDescent="0.25">
      <c r="C4079" s="44">
        <v>0.55300000000000005</v>
      </c>
      <c r="D4079" s="44">
        <v>7207.58</v>
      </c>
      <c r="K4079" s="45">
        <v>0.749</v>
      </c>
      <c r="L4079" s="52">
        <v>24947.07</v>
      </c>
      <c r="M4079" s="50" t="str">
        <f t="shared" si="63"/>
        <v>Abaixo do limite</v>
      </c>
    </row>
    <row r="4080" spans="3:13" x14ac:dyDescent="0.25">
      <c r="C4080" s="45">
        <v>0.74</v>
      </c>
      <c r="D4080" s="45">
        <v>27415.759999999998</v>
      </c>
      <c r="K4080" s="45">
        <v>0.74399999999999999</v>
      </c>
      <c r="L4080" s="52">
        <v>24947.759999999998</v>
      </c>
      <c r="M4080" s="50" t="str">
        <f t="shared" si="63"/>
        <v>Abaixo do limite</v>
      </c>
    </row>
    <row r="4081" spans="3:13" x14ac:dyDescent="0.25">
      <c r="C4081" s="44">
        <v>0.68</v>
      </c>
      <c r="D4081" s="44">
        <v>19432.650000000001</v>
      </c>
      <c r="K4081" s="44">
        <v>0.7</v>
      </c>
      <c r="L4081" s="51">
        <v>24957.37</v>
      </c>
      <c r="M4081" s="50" t="str">
        <f t="shared" si="63"/>
        <v>Abaixo do limite</v>
      </c>
    </row>
    <row r="4082" spans="3:13" x14ac:dyDescent="0.25">
      <c r="C4082" s="45">
        <v>0.68799999999999994</v>
      </c>
      <c r="D4082" s="45">
        <v>20566.88</v>
      </c>
      <c r="K4082" s="45">
        <v>0.753</v>
      </c>
      <c r="L4082" s="52">
        <v>24968.65</v>
      </c>
      <c r="M4082" s="50" t="str">
        <f t="shared" si="63"/>
        <v>Abaixo do limite</v>
      </c>
    </row>
    <row r="4083" spans="3:13" x14ac:dyDescent="0.25">
      <c r="C4083" s="44">
        <v>0.48099999999999998</v>
      </c>
      <c r="D4083" s="44">
        <v>5928.25</v>
      </c>
      <c r="K4083" s="44">
        <v>0.73399999999999999</v>
      </c>
      <c r="L4083" s="51">
        <v>24981.4</v>
      </c>
      <c r="M4083" s="50" t="str">
        <f t="shared" si="63"/>
        <v>Abaixo do limite</v>
      </c>
    </row>
    <row r="4084" spans="3:13" x14ac:dyDescent="0.25">
      <c r="C4084" s="45">
        <v>0.61299999999999999</v>
      </c>
      <c r="D4084" s="45">
        <v>7623.93</v>
      </c>
      <c r="K4084" s="44">
        <v>0.72799999999999998</v>
      </c>
      <c r="L4084" s="51">
        <v>24986.51</v>
      </c>
      <c r="M4084" s="50" t="str">
        <f t="shared" si="63"/>
        <v>Abaixo do limite</v>
      </c>
    </row>
    <row r="4085" spans="3:13" x14ac:dyDescent="0.25">
      <c r="C4085" s="44">
        <v>0.65300000000000002</v>
      </c>
      <c r="D4085" s="44">
        <v>16651.03</v>
      </c>
      <c r="K4085" s="45">
        <v>0.71</v>
      </c>
      <c r="L4085" s="52">
        <v>24999.87</v>
      </c>
      <c r="M4085" s="50" t="str">
        <f t="shared" si="63"/>
        <v>Abaixo do limite</v>
      </c>
    </row>
    <row r="4086" spans="3:13" x14ac:dyDescent="0.25">
      <c r="C4086" s="45">
        <v>0.52</v>
      </c>
      <c r="D4086" s="45">
        <v>7558.21</v>
      </c>
      <c r="K4086" s="45">
        <v>0.66500000000000004</v>
      </c>
      <c r="L4086" s="52">
        <v>25000.799999999999</v>
      </c>
      <c r="M4086" s="50" t="str">
        <f t="shared" si="63"/>
        <v>Abaixo do limite</v>
      </c>
    </row>
    <row r="4087" spans="3:13" x14ac:dyDescent="0.25">
      <c r="C4087" s="44">
        <v>0.496</v>
      </c>
      <c r="D4087" s="44">
        <v>5794.75</v>
      </c>
      <c r="K4087" s="44">
        <v>0.69099999999999995</v>
      </c>
      <c r="L4087" s="51">
        <v>25005.64</v>
      </c>
      <c r="M4087" s="50" t="str">
        <f t="shared" si="63"/>
        <v>Abaixo do limite</v>
      </c>
    </row>
    <row r="4088" spans="3:13" x14ac:dyDescent="0.25">
      <c r="C4088" s="44">
        <v>0.53700000000000003</v>
      </c>
      <c r="D4088" s="44">
        <v>7994.37</v>
      </c>
      <c r="K4088" s="45">
        <v>0.70299999999999996</v>
      </c>
      <c r="L4088" s="52">
        <v>25020.880000000001</v>
      </c>
      <c r="M4088" s="50" t="str">
        <f t="shared" si="63"/>
        <v>Abaixo do limite</v>
      </c>
    </row>
    <row r="4089" spans="3:13" x14ac:dyDescent="0.25">
      <c r="C4089" s="45">
        <v>0.73399999999999999</v>
      </c>
      <c r="D4089" s="45">
        <v>19798.23</v>
      </c>
      <c r="K4089" s="44">
        <v>0.70399999999999996</v>
      </c>
      <c r="L4089" s="51">
        <v>25031.98</v>
      </c>
      <c r="M4089" s="50" t="str">
        <f t="shared" si="63"/>
        <v>Abaixo do limite</v>
      </c>
    </row>
    <row r="4090" spans="3:13" x14ac:dyDescent="0.25">
      <c r="C4090" s="44">
        <v>0.55100000000000005</v>
      </c>
      <c r="D4090" s="44">
        <v>5458.28</v>
      </c>
      <c r="K4090" s="45">
        <v>0.71399999999999997</v>
      </c>
      <c r="L4090" s="52">
        <v>25039</v>
      </c>
      <c r="M4090" s="50" t="str">
        <f t="shared" si="63"/>
        <v>Abaixo do limite</v>
      </c>
    </row>
    <row r="4091" spans="3:13" x14ac:dyDescent="0.25">
      <c r="C4091" s="45">
        <v>0.51700000000000002</v>
      </c>
      <c r="D4091" s="45">
        <v>6231.96</v>
      </c>
      <c r="K4091" s="45">
        <v>0.71299999999999997</v>
      </c>
      <c r="L4091" s="52">
        <v>25058.43</v>
      </c>
      <c r="M4091" s="50" t="str">
        <f t="shared" si="63"/>
        <v>Abaixo do limite</v>
      </c>
    </row>
    <row r="4092" spans="3:13" x14ac:dyDescent="0.25">
      <c r="C4092" s="44">
        <v>0.65100000000000002</v>
      </c>
      <c r="D4092" s="44">
        <v>15776.68</v>
      </c>
      <c r="K4092" s="44">
        <v>0.755</v>
      </c>
      <c r="L4092" s="51">
        <v>25062.32</v>
      </c>
      <c r="M4092" s="50" t="str">
        <f t="shared" si="63"/>
        <v>Abaixo do limite</v>
      </c>
    </row>
    <row r="4093" spans="3:13" x14ac:dyDescent="0.25">
      <c r="C4093" s="45">
        <v>0.68799999999999994</v>
      </c>
      <c r="D4093" s="45">
        <v>30242.79</v>
      </c>
      <c r="K4093" s="44">
        <v>0.68200000000000005</v>
      </c>
      <c r="L4093" s="51">
        <v>25063.62</v>
      </c>
      <c r="M4093" s="50" t="str">
        <f t="shared" si="63"/>
        <v>Abaixo do limite</v>
      </c>
    </row>
    <row r="4094" spans="3:13" x14ac:dyDescent="0.25">
      <c r="C4094" s="44">
        <v>0.61099999999999999</v>
      </c>
      <c r="D4094" s="44">
        <v>8873.65</v>
      </c>
      <c r="K4094" s="44">
        <v>0.68700000000000006</v>
      </c>
      <c r="L4094" s="51">
        <v>25063.77</v>
      </c>
      <c r="M4094" s="50" t="str">
        <f t="shared" si="63"/>
        <v>Abaixo do limite</v>
      </c>
    </row>
    <row r="4095" spans="3:13" x14ac:dyDescent="0.25">
      <c r="C4095" s="45">
        <v>0.68600000000000005</v>
      </c>
      <c r="D4095" s="45">
        <v>21429.81</v>
      </c>
      <c r="K4095" s="45">
        <v>0.60399999999999998</v>
      </c>
      <c r="L4095" s="52">
        <v>25132.13</v>
      </c>
      <c r="M4095" s="50" t="str">
        <f t="shared" si="63"/>
        <v>Abaixo do limite</v>
      </c>
    </row>
    <row r="4096" spans="3:13" x14ac:dyDescent="0.25">
      <c r="C4096" s="44">
        <v>0.66900000000000004</v>
      </c>
      <c r="D4096" s="44">
        <v>13707.17</v>
      </c>
      <c r="K4096" s="44">
        <v>0.6</v>
      </c>
      <c r="L4096" s="51">
        <v>25163.040000000001</v>
      </c>
      <c r="M4096" s="50" t="str">
        <f t="shared" si="63"/>
        <v>Abaixo do limite</v>
      </c>
    </row>
    <row r="4097" spans="3:13" x14ac:dyDescent="0.25">
      <c r="C4097" s="45">
        <v>0.61699999999999999</v>
      </c>
      <c r="D4097" s="45">
        <v>14551.58</v>
      </c>
      <c r="K4097" s="44">
        <v>0.7</v>
      </c>
      <c r="L4097" s="51">
        <v>25172.86</v>
      </c>
      <c r="M4097" s="50" t="str">
        <f t="shared" si="63"/>
        <v>Abaixo do limite</v>
      </c>
    </row>
    <row r="4098" spans="3:13" x14ac:dyDescent="0.25">
      <c r="C4098" s="44">
        <v>0.76400000000000001</v>
      </c>
      <c r="D4098" s="44">
        <v>42096.639999999999</v>
      </c>
      <c r="K4098" s="44">
        <v>0.69799999999999995</v>
      </c>
      <c r="L4098" s="51">
        <v>25189.53</v>
      </c>
      <c r="M4098" s="50" t="str">
        <f t="shared" si="63"/>
        <v>Abaixo do limite</v>
      </c>
    </row>
    <row r="4099" spans="3:13" x14ac:dyDescent="0.25">
      <c r="C4099" s="45">
        <v>0.65400000000000003</v>
      </c>
      <c r="D4099" s="45">
        <v>11314.24</v>
      </c>
      <c r="K4099" s="45">
        <v>0.72</v>
      </c>
      <c r="L4099" s="52">
        <v>25206.39</v>
      </c>
      <c r="M4099" s="50" t="str">
        <f t="shared" si="63"/>
        <v>Abaixo do limite</v>
      </c>
    </row>
    <row r="4100" spans="3:13" x14ac:dyDescent="0.25">
      <c r="C4100" s="44">
        <v>0.67600000000000005</v>
      </c>
      <c r="D4100" s="44">
        <v>14230.24</v>
      </c>
      <c r="K4100" s="45">
        <v>0.68</v>
      </c>
      <c r="L4100" s="52">
        <v>25222.19</v>
      </c>
      <c r="M4100" s="50" t="str">
        <f t="shared" si="63"/>
        <v>Abaixo do limite</v>
      </c>
    </row>
    <row r="4101" spans="3:13" x14ac:dyDescent="0.25">
      <c r="C4101" s="45">
        <v>0.51700000000000002</v>
      </c>
      <c r="D4101" s="45">
        <v>6704.34</v>
      </c>
      <c r="K4101" s="44">
        <v>0.72899999999999998</v>
      </c>
      <c r="L4101" s="51">
        <v>25224.38</v>
      </c>
      <c r="M4101" s="50" t="str">
        <f t="shared" si="63"/>
        <v>Abaixo do limite</v>
      </c>
    </row>
    <row r="4102" spans="3:13" x14ac:dyDescent="0.25">
      <c r="C4102" s="44">
        <v>0.58099999999999996</v>
      </c>
      <c r="D4102" s="44">
        <v>13044.23</v>
      </c>
      <c r="K4102" s="44">
        <v>0.70199999999999996</v>
      </c>
      <c r="L4102" s="51">
        <v>25240.06</v>
      </c>
      <c r="M4102" s="50" t="str">
        <f t="shared" si="63"/>
        <v>Abaixo do limite</v>
      </c>
    </row>
    <row r="4103" spans="3:13" x14ac:dyDescent="0.25">
      <c r="C4103" s="45">
        <v>0.58199999999999996</v>
      </c>
      <c r="D4103" s="45">
        <v>6675.4</v>
      </c>
      <c r="K4103" s="44">
        <v>0.78100000000000003</v>
      </c>
      <c r="L4103" s="51">
        <v>25248.49</v>
      </c>
      <c r="M4103" s="50" t="str">
        <f t="shared" si="63"/>
        <v>Abaixo do limite</v>
      </c>
    </row>
    <row r="4104" spans="3:13" x14ac:dyDescent="0.25">
      <c r="C4104" s="44">
        <v>0.57799999999999996</v>
      </c>
      <c r="D4104" s="44">
        <v>8659.44</v>
      </c>
      <c r="K4104" s="45">
        <v>0.66700000000000004</v>
      </c>
      <c r="L4104" s="52">
        <v>25259.01</v>
      </c>
      <c r="M4104" s="50" t="str">
        <f t="shared" si="63"/>
        <v>Abaixo do limite</v>
      </c>
    </row>
    <row r="4105" spans="3:13" x14ac:dyDescent="0.25">
      <c r="C4105" s="45">
        <v>0.72299999999999998</v>
      </c>
      <c r="D4105" s="45">
        <v>36786.36</v>
      </c>
      <c r="K4105" s="44">
        <v>0.70299999999999996</v>
      </c>
      <c r="L4105" s="51">
        <v>25281.56</v>
      </c>
      <c r="M4105" s="50" t="str">
        <f t="shared" si="63"/>
        <v>Abaixo do limite</v>
      </c>
    </row>
    <row r="4106" spans="3:13" x14ac:dyDescent="0.25">
      <c r="C4106" s="44">
        <v>0.51400000000000001</v>
      </c>
      <c r="D4106" s="44">
        <v>6645.22</v>
      </c>
      <c r="K4106" s="45">
        <v>0.69</v>
      </c>
      <c r="L4106" s="52">
        <v>25291.1</v>
      </c>
      <c r="M4106" s="50" t="str">
        <f t="shared" si="63"/>
        <v>Abaixo do limite</v>
      </c>
    </row>
    <row r="4107" spans="3:13" x14ac:dyDescent="0.25">
      <c r="C4107" s="45">
        <v>0.56799999999999995</v>
      </c>
      <c r="D4107" s="45">
        <v>12198.39</v>
      </c>
      <c r="K4107" s="44">
        <v>0.59499999999999997</v>
      </c>
      <c r="L4107" s="51">
        <v>25303.89</v>
      </c>
      <c r="M4107" s="50" t="str">
        <f t="shared" si="63"/>
        <v>Abaixo do limite</v>
      </c>
    </row>
    <row r="4108" spans="3:13" x14ac:dyDescent="0.25">
      <c r="C4108" s="44">
        <v>0.51800000000000002</v>
      </c>
      <c r="D4108" s="44">
        <v>5697.49</v>
      </c>
      <c r="K4108" s="45">
        <v>0.60199999999999998</v>
      </c>
      <c r="L4108" s="52">
        <v>25312.1</v>
      </c>
      <c r="M4108" s="50" t="str">
        <f t="shared" si="63"/>
        <v>Abaixo do limite</v>
      </c>
    </row>
    <row r="4109" spans="3:13" x14ac:dyDescent="0.25">
      <c r="C4109" s="45">
        <v>0.59299999999999997</v>
      </c>
      <c r="D4109" s="45">
        <v>11462.12</v>
      </c>
      <c r="K4109" s="45">
        <v>0.69599999999999995</v>
      </c>
      <c r="L4109" s="52">
        <v>25328.959999999999</v>
      </c>
      <c r="M4109" s="50" t="str">
        <f t="shared" si="63"/>
        <v>Abaixo do limite</v>
      </c>
    </row>
    <row r="4110" spans="3:13" x14ac:dyDescent="0.25">
      <c r="C4110" s="44">
        <v>0.63100000000000001</v>
      </c>
      <c r="D4110" s="44">
        <v>20451.14</v>
      </c>
      <c r="K4110" s="44">
        <v>0.70899999999999996</v>
      </c>
      <c r="L4110" s="51">
        <v>25330.01</v>
      </c>
      <c r="M4110" s="50" t="str">
        <f t="shared" si="63"/>
        <v>Abaixo do limite</v>
      </c>
    </row>
    <row r="4111" spans="3:13" x14ac:dyDescent="0.25">
      <c r="C4111" s="45">
        <v>0.72399999999999998</v>
      </c>
      <c r="D4111" s="45">
        <v>17634.55</v>
      </c>
      <c r="K4111" s="44">
        <v>0.57399999999999995</v>
      </c>
      <c r="L4111" s="51">
        <v>25343.66</v>
      </c>
      <c r="M4111" s="50" t="str">
        <f t="shared" si="63"/>
        <v>Abaixo do limite</v>
      </c>
    </row>
    <row r="4112" spans="3:13" x14ac:dyDescent="0.25">
      <c r="C4112" s="44">
        <v>0.495</v>
      </c>
      <c r="D4112" s="44">
        <v>7608.64</v>
      </c>
      <c r="K4112" s="45">
        <v>0.67100000000000004</v>
      </c>
      <c r="L4112" s="52">
        <v>25344.6</v>
      </c>
      <c r="M4112" s="50" t="str">
        <f t="shared" si="63"/>
        <v>Abaixo do limite</v>
      </c>
    </row>
    <row r="4113" spans="3:13" x14ac:dyDescent="0.25">
      <c r="C4113" s="45">
        <v>0.76200000000000001</v>
      </c>
      <c r="D4113" s="45">
        <v>28131.01</v>
      </c>
      <c r="K4113" s="45">
        <v>0.63300000000000001</v>
      </c>
      <c r="L4113" s="52">
        <v>25346.29</v>
      </c>
      <c r="M4113" s="50" t="str">
        <f t="shared" si="63"/>
        <v>Abaixo do limite</v>
      </c>
    </row>
    <row r="4114" spans="3:13" x14ac:dyDescent="0.25">
      <c r="C4114" s="44">
        <v>0.57499999999999996</v>
      </c>
      <c r="D4114" s="44">
        <v>10523.18</v>
      </c>
      <c r="K4114" s="45">
        <v>0.64800000000000002</v>
      </c>
      <c r="L4114" s="52">
        <v>25359.05</v>
      </c>
      <c r="M4114" s="50" t="str">
        <f t="shared" si="63"/>
        <v>Abaixo do limite</v>
      </c>
    </row>
    <row r="4115" spans="3:13" x14ac:dyDescent="0.25">
      <c r="C4115" s="45">
        <v>0.70399999999999996</v>
      </c>
      <c r="D4115" s="45">
        <v>25623.68</v>
      </c>
      <c r="K4115" s="44">
        <v>0.70299999999999996</v>
      </c>
      <c r="L4115" s="51">
        <v>25359.919999999998</v>
      </c>
      <c r="M4115" s="50" t="str">
        <f t="shared" si="63"/>
        <v>Abaixo do limite</v>
      </c>
    </row>
    <row r="4116" spans="3:13" x14ac:dyDescent="0.25">
      <c r="C4116" s="44">
        <v>0.68600000000000005</v>
      </c>
      <c r="D4116" s="44">
        <v>18793.740000000002</v>
      </c>
      <c r="K4116" s="45">
        <v>0.69699999999999995</v>
      </c>
      <c r="L4116" s="52">
        <v>25374.17</v>
      </c>
      <c r="M4116" s="50" t="str">
        <f t="shared" si="63"/>
        <v>Abaixo do limite</v>
      </c>
    </row>
    <row r="4117" spans="3:13" x14ac:dyDescent="0.25">
      <c r="C4117" s="45">
        <v>0.55100000000000005</v>
      </c>
      <c r="D4117" s="45">
        <v>10159.709999999999</v>
      </c>
      <c r="K4117" s="44">
        <v>0.629</v>
      </c>
      <c r="L4117" s="51">
        <v>25380.57</v>
      </c>
      <c r="M4117" s="50" t="str">
        <f t="shared" si="63"/>
        <v>Abaixo do limite</v>
      </c>
    </row>
    <row r="4118" spans="3:13" x14ac:dyDescent="0.25">
      <c r="C4118" s="44">
        <v>0.56100000000000005</v>
      </c>
      <c r="D4118" s="44">
        <v>6805.05</v>
      </c>
      <c r="K4118" s="45">
        <v>0.73199999999999998</v>
      </c>
      <c r="L4118" s="52">
        <v>25381.9</v>
      </c>
      <c r="M4118" s="50" t="str">
        <f t="shared" si="63"/>
        <v>Abaixo do limite</v>
      </c>
    </row>
    <row r="4119" spans="3:13" x14ac:dyDescent="0.25">
      <c r="C4119" s="45">
        <v>0.52200000000000002</v>
      </c>
      <c r="D4119" s="45">
        <v>7116.94</v>
      </c>
      <c r="K4119" s="45">
        <v>0.64600000000000002</v>
      </c>
      <c r="L4119" s="52">
        <v>25383.119999999999</v>
      </c>
      <c r="M4119" s="50" t="str">
        <f t="shared" si="63"/>
        <v>Abaixo do limite</v>
      </c>
    </row>
    <row r="4120" spans="3:13" x14ac:dyDescent="0.25">
      <c r="C4120" s="44">
        <v>0.57599999999999996</v>
      </c>
      <c r="D4120" s="44">
        <v>7508.59</v>
      </c>
      <c r="K4120" s="45">
        <v>0.72499999999999998</v>
      </c>
      <c r="L4120" s="52">
        <v>25386.01</v>
      </c>
      <c r="M4120" s="50" t="str">
        <f t="shared" si="63"/>
        <v>Abaixo do limite</v>
      </c>
    </row>
    <row r="4121" spans="3:13" x14ac:dyDescent="0.25">
      <c r="C4121" s="45">
        <v>0.69899999999999995</v>
      </c>
      <c r="D4121" s="45">
        <v>22874.62</v>
      </c>
      <c r="K4121" s="45">
        <v>0.64700000000000002</v>
      </c>
      <c r="L4121" s="52">
        <v>25392.51</v>
      </c>
      <c r="M4121" s="50" t="str">
        <f t="shared" si="63"/>
        <v>Abaixo do limite</v>
      </c>
    </row>
    <row r="4122" spans="3:13" x14ac:dyDescent="0.25">
      <c r="C4122" s="44">
        <v>0.59399999999999997</v>
      </c>
      <c r="D4122" s="44">
        <v>9394.85</v>
      </c>
      <c r="K4122" s="45">
        <v>0.69599999999999995</v>
      </c>
      <c r="L4122" s="52">
        <v>25397.919999999998</v>
      </c>
      <c r="M4122" s="50" t="str">
        <f t="shared" si="63"/>
        <v>Abaixo do limite</v>
      </c>
    </row>
    <row r="4123" spans="3:13" x14ac:dyDescent="0.25">
      <c r="C4123" s="45">
        <v>0.58099999999999996</v>
      </c>
      <c r="D4123" s="45">
        <v>8481.7099999999991</v>
      </c>
      <c r="K4123" s="45">
        <v>0.77400000000000002</v>
      </c>
      <c r="L4123" s="52">
        <v>25400.1</v>
      </c>
      <c r="M4123" s="50" t="str">
        <f t="shared" si="63"/>
        <v>Abaixo do limite</v>
      </c>
    </row>
    <row r="4124" spans="3:13" x14ac:dyDescent="0.25">
      <c r="C4124" s="44">
        <v>0.61499999999999999</v>
      </c>
      <c r="D4124" s="44">
        <v>16512.27</v>
      </c>
      <c r="K4124" s="45">
        <v>0.77100000000000002</v>
      </c>
      <c r="L4124" s="52">
        <v>25409.64</v>
      </c>
      <c r="M4124" s="50" t="str">
        <f t="shared" si="63"/>
        <v>Abaixo do limite</v>
      </c>
    </row>
    <row r="4125" spans="3:13" x14ac:dyDescent="0.25">
      <c r="C4125" s="45">
        <v>0.66900000000000004</v>
      </c>
      <c r="D4125" s="45">
        <v>15027.25</v>
      </c>
      <c r="K4125" s="45">
        <v>0.64700000000000002</v>
      </c>
      <c r="L4125" s="52">
        <v>25411.14</v>
      </c>
      <c r="M4125" s="50" t="str">
        <f t="shared" si="63"/>
        <v>Abaixo do limite</v>
      </c>
    </row>
    <row r="4126" spans="3:13" x14ac:dyDescent="0.25">
      <c r="C4126" s="44">
        <v>0.56499999999999995</v>
      </c>
      <c r="D4126" s="44">
        <v>6860.45</v>
      </c>
      <c r="K4126" s="44">
        <v>0.70599999999999996</v>
      </c>
      <c r="L4126" s="51">
        <v>25413.31</v>
      </c>
      <c r="M4126" s="50" t="str">
        <f t="shared" si="63"/>
        <v>Abaixo do limite</v>
      </c>
    </row>
    <row r="4127" spans="3:13" x14ac:dyDescent="0.25">
      <c r="C4127" s="45">
        <v>0.53600000000000003</v>
      </c>
      <c r="D4127" s="45">
        <v>7373.39</v>
      </c>
      <c r="K4127" s="45">
        <v>0.73599999999999999</v>
      </c>
      <c r="L4127" s="52">
        <v>25415.13</v>
      </c>
      <c r="M4127" s="50" t="str">
        <f t="shared" ref="M4127:M4190" si="64">IF(L4127&lt;$L$29,"Abaixo do limite","")</f>
        <v>Abaixo do limite</v>
      </c>
    </row>
    <row r="4128" spans="3:13" x14ac:dyDescent="0.25">
      <c r="C4128" s="44">
        <v>0.66400000000000003</v>
      </c>
      <c r="D4128" s="44">
        <v>8285.61</v>
      </c>
      <c r="K4128" s="45">
        <v>0.76400000000000001</v>
      </c>
      <c r="L4128" s="52">
        <v>25424.12</v>
      </c>
      <c r="M4128" s="50" t="str">
        <f t="shared" si="64"/>
        <v>Abaixo do limite</v>
      </c>
    </row>
    <row r="4129" spans="3:13" x14ac:dyDescent="0.25">
      <c r="C4129" s="45">
        <v>0.45200000000000001</v>
      </c>
      <c r="D4129" s="45">
        <v>4803.74</v>
      </c>
      <c r="K4129" s="45">
        <v>0.72099999999999997</v>
      </c>
      <c r="L4129" s="52">
        <v>25430.720000000001</v>
      </c>
      <c r="M4129" s="50" t="str">
        <f t="shared" si="64"/>
        <v>Abaixo do limite</v>
      </c>
    </row>
    <row r="4130" spans="3:13" x14ac:dyDescent="0.25">
      <c r="C4130" s="44">
        <v>0.65600000000000003</v>
      </c>
      <c r="D4130" s="44">
        <v>21618.54</v>
      </c>
      <c r="K4130" s="45">
        <v>0.73699999999999999</v>
      </c>
      <c r="L4130" s="52">
        <v>25431.11</v>
      </c>
      <c r="M4130" s="50" t="str">
        <f t="shared" si="64"/>
        <v>Abaixo do limite</v>
      </c>
    </row>
    <row r="4131" spans="3:13" x14ac:dyDescent="0.25">
      <c r="C4131" s="45">
        <v>0.56200000000000006</v>
      </c>
      <c r="D4131" s="45">
        <v>10127.75</v>
      </c>
      <c r="K4131" s="44">
        <v>0.73799999999999999</v>
      </c>
      <c r="L4131" s="51">
        <v>25436.95</v>
      </c>
      <c r="M4131" s="50" t="str">
        <f t="shared" si="64"/>
        <v>Abaixo do limite</v>
      </c>
    </row>
    <row r="4132" spans="3:13" x14ac:dyDescent="0.25">
      <c r="C4132" s="44">
        <v>0.69199999999999995</v>
      </c>
      <c r="D4132" s="44">
        <v>30536.77</v>
      </c>
      <c r="K4132" s="45">
        <v>0.68899999999999995</v>
      </c>
      <c r="L4132" s="52">
        <v>25448.6</v>
      </c>
      <c r="M4132" s="50" t="str">
        <f t="shared" si="64"/>
        <v>Abaixo do limite</v>
      </c>
    </row>
    <row r="4133" spans="3:13" x14ac:dyDescent="0.25">
      <c r="C4133" s="45">
        <v>0.63700000000000001</v>
      </c>
      <c r="D4133" s="45">
        <v>33952.58</v>
      </c>
      <c r="K4133" s="44">
        <v>0.73299999999999998</v>
      </c>
      <c r="L4133" s="51">
        <v>25470.81</v>
      </c>
      <c r="M4133" s="50" t="str">
        <f t="shared" si="64"/>
        <v>Abaixo do limite</v>
      </c>
    </row>
    <row r="4134" spans="3:13" x14ac:dyDescent="0.25">
      <c r="C4134" s="44">
        <v>0.70799999999999996</v>
      </c>
      <c r="D4134" s="44">
        <v>38071.919999999998</v>
      </c>
      <c r="K4134" s="45">
        <v>0.69</v>
      </c>
      <c r="L4134" s="52">
        <v>25480.83</v>
      </c>
      <c r="M4134" s="50" t="str">
        <f t="shared" si="64"/>
        <v>Abaixo do limite</v>
      </c>
    </row>
    <row r="4135" spans="3:13" x14ac:dyDescent="0.25">
      <c r="C4135" s="45">
        <v>0.65700000000000003</v>
      </c>
      <c r="D4135" s="45">
        <v>21260.01</v>
      </c>
      <c r="K4135" s="45">
        <v>0.68300000000000005</v>
      </c>
      <c r="L4135" s="52">
        <v>25480.86</v>
      </c>
      <c r="M4135" s="50" t="str">
        <f t="shared" si="64"/>
        <v>Abaixo do limite</v>
      </c>
    </row>
    <row r="4136" spans="3:13" x14ac:dyDescent="0.25">
      <c r="C4136" s="44">
        <v>0.55900000000000005</v>
      </c>
      <c r="D4136" s="44">
        <v>7276.71</v>
      </c>
      <c r="K4136" s="45">
        <v>0.71899999999999997</v>
      </c>
      <c r="L4136" s="52">
        <v>25487.599999999999</v>
      </c>
      <c r="M4136" s="50" t="str">
        <f t="shared" si="64"/>
        <v>Abaixo do limite</v>
      </c>
    </row>
    <row r="4137" spans="3:13" x14ac:dyDescent="0.25">
      <c r="C4137" s="45">
        <v>0.64500000000000002</v>
      </c>
      <c r="D4137" s="45">
        <v>23464.65</v>
      </c>
      <c r="K4137" s="45">
        <v>0.72899999999999998</v>
      </c>
      <c r="L4137" s="52">
        <v>25503.35</v>
      </c>
      <c r="M4137" s="50" t="str">
        <f t="shared" si="64"/>
        <v>Abaixo do limite</v>
      </c>
    </row>
    <row r="4138" spans="3:13" x14ac:dyDescent="0.25">
      <c r="C4138" s="44">
        <v>0.51500000000000001</v>
      </c>
      <c r="D4138" s="44">
        <v>6809.89</v>
      </c>
      <c r="K4138" s="45">
        <v>0.71099999999999997</v>
      </c>
      <c r="L4138" s="52">
        <v>25511.61</v>
      </c>
      <c r="M4138" s="50" t="str">
        <f t="shared" si="64"/>
        <v>Abaixo do limite</v>
      </c>
    </row>
    <row r="4139" spans="3:13" x14ac:dyDescent="0.25">
      <c r="C4139" s="45">
        <v>0.57399999999999995</v>
      </c>
      <c r="D4139" s="45">
        <v>14343.67</v>
      </c>
      <c r="K4139" s="45">
        <v>0.75</v>
      </c>
      <c r="L4139" s="52">
        <v>25539.56</v>
      </c>
      <c r="M4139" s="50" t="str">
        <f t="shared" si="64"/>
        <v>Abaixo do limite</v>
      </c>
    </row>
    <row r="4140" spans="3:13" x14ac:dyDescent="0.25">
      <c r="C4140" s="44">
        <v>0.55500000000000005</v>
      </c>
      <c r="D4140" s="44">
        <v>7308.53</v>
      </c>
      <c r="K4140" s="44">
        <v>0.66100000000000003</v>
      </c>
      <c r="L4140" s="51">
        <v>25581.29</v>
      </c>
      <c r="M4140" s="50" t="str">
        <f t="shared" si="64"/>
        <v>Abaixo do limite</v>
      </c>
    </row>
    <row r="4141" spans="3:13" x14ac:dyDescent="0.25">
      <c r="C4141" s="45">
        <v>0.68400000000000005</v>
      </c>
      <c r="D4141" s="45">
        <v>25795.91</v>
      </c>
      <c r="K4141" s="45">
        <v>0.69299999999999995</v>
      </c>
      <c r="L4141" s="52">
        <v>25591.7</v>
      </c>
      <c r="M4141" s="50" t="str">
        <f t="shared" si="64"/>
        <v>Abaixo do limite</v>
      </c>
    </row>
    <row r="4142" spans="3:13" x14ac:dyDescent="0.25">
      <c r="C4142" s="44">
        <v>0.52500000000000002</v>
      </c>
      <c r="D4142" s="44">
        <v>10074.76</v>
      </c>
      <c r="K4142" s="44">
        <v>0.67400000000000004</v>
      </c>
      <c r="L4142" s="51">
        <v>25591.91</v>
      </c>
      <c r="M4142" s="50" t="str">
        <f t="shared" si="64"/>
        <v>Abaixo do limite</v>
      </c>
    </row>
    <row r="4143" spans="3:13" x14ac:dyDescent="0.25">
      <c r="C4143" s="45">
        <v>0.77300000000000002</v>
      </c>
      <c r="D4143" s="45">
        <v>28752.95</v>
      </c>
      <c r="K4143" s="45">
        <v>0.72499999999999998</v>
      </c>
      <c r="L4143" s="52">
        <v>25595.29</v>
      </c>
      <c r="M4143" s="50" t="str">
        <f t="shared" si="64"/>
        <v>Abaixo do limite</v>
      </c>
    </row>
    <row r="4144" spans="3:13" x14ac:dyDescent="0.25">
      <c r="C4144" s="44">
        <v>0.54300000000000004</v>
      </c>
      <c r="D4144" s="44">
        <v>7662.72</v>
      </c>
      <c r="K4144" s="45">
        <v>0.70399999999999996</v>
      </c>
      <c r="L4144" s="52">
        <v>25623.68</v>
      </c>
      <c r="M4144" s="50" t="str">
        <f t="shared" si="64"/>
        <v>Abaixo do limite</v>
      </c>
    </row>
    <row r="4145" spans="3:13" x14ac:dyDescent="0.25">
      <c r="C4145" s="45">
        <v>0.56399999999999995</v>
      </c>
      <c r="D4145" s="45">
        <v>13501.37</v>
      </c>
      <c r="K4145" s="44">
        <v>0.69899999999999995</v>
      </c>
      <c r="L4145" s="51">
        <v>25642.21</v>
      </c>
      <c r="M4145" s="50" t="str">
        <f t="shared" si="64"/>
        <v>Abaixo do limite</v>
      </c>
    </row>
    <row r="4146" spans="3:13" x14ac:dyDescent="0.25">
      <c r="C4146" s="44">
        <v>0.65300000000000002</v>
      </c>
      <c r="D4146" s="44">
        <v>15905.86</v>
      </c>
      <c r="K4146" s="44">
        <v>0.67300000000000004</v>
      </c>
      <c r="L4146" s="51">
        <v>25650.15</v>
      </c>
      <c r="M4146" s="50" t="str">
        <f t="shared" si="64"/>
        <v>Abaixo do limite</v>
      </c>
    </row>
    <row r="4147" spans="3:13" x14ac:dyDescent="0.25">
      <c r="C4147" s="45">
        <v>0.52400000000000002</v>
      </c>
      <c r="D4147" s="45">
        <v>7440.16</v>
      </c>
      <c r="K4147" s="44">
        <v>0.69599999999999995</v>
      </c>
      <c r="L4147" s="51">
        <v>25664.53</v>
      </c>
      <c r="M4147" s="50" t="str">
        <f t="shared" si="64"/>
        <v>Abaixo do limite</v>
      </c>
    </row>
    <row r="4148" spans="3:13" x14ac:dyDescent="0.25">
      <c r="C4148" s="44">
        <v>0.54100000000000004</v>
      </c>
      <c r="D4148" s="44">
        <v>8647.69</v>
      </c>
      <c r="K4148" s="45">
        <v>0.72699999999999998</v>
      </c>
      <c r="L4148" s="52">
        <v>25674.73</v>
      </c>
      <c r="M4148" s="50" t="str">
        <f t="shared" si="64"/>
        <v>Abaixo do limite</v>
      </c>
    </row>
    <row r="4149" spans="3:13" x14ac:dyDescent="0.25">
      <c r="C4149" s="45">
        <v>0.56999999999999995</v>
      </c>
      <c r="D4149" s="45">
        <v>7204.29</v>
      </c>
      <c r="K4149" s="44">
        <v>0.57799999999999996</v>
      </c>
      <c r="L4149" s="51">
        <v>25677.93</v>
      </c>
      <c r="M4149" s="50" t="str">
        <f t="shared" si="64"/>
        <v>Abaixo do limite</v>
      </c>
    </row>
    <row r="4150" spans="3:13" x14ac:dyDescent="0.25">
      <c r="C4150" s="44">
        <v>0.48299999999999998</v>
      </c>
      <c r="D4150" s="44">
        <v>5090.8100000000004</v>
      </c>
      <c r="K4150" s="45">
        <v>0.63400000000000001</v>
      </c>
      <c r="L4150" s="52">
        <v>25694.57</v>
      </c>
      <c r="M4150" s="50" t="str">
        <f t="shared" si="64"/>
        <v>Abaixo do limite</v>
      </c>
    </row>
    <row r="4151" spans="3:13" x14ac:dyDescent="0.25">
      <c r="C4151" s="45">
        <v>0.61799999999999999</v>
      </c>
      <c r="D4151" s="45">
        <v>22803.439999999999</v>
      </c>
      <c r="K4151" s="44">
        <v>0.70699999999999996</v>
      </c>
      <c r="L4151" s="51">
        <v>25701.24</v>
      </c>
      <c r="M4151" s="50" t="str">
        <f t="shared" si="64"/>
        <v>Abaixo do limite</v>
      </c>
    </row>
    <row r="4152" spans="3:13" x14ac:dyDescent="0.25">
      <c r="C4152" s="44">
        <v>0.64</v>
      </c>
      <c r="D4152" s="44">
        <v>12651.65</v>
      </c>
      <c r="K4152" s="45">
        <v>0.70899999999999996</v>
      </c>
      <c r="L4152" s="52">
        <v>25710.720000000001</v>
      </c>
      <c r="M4152" s="50" t="str">
        <f t="shared" si="64"/>
        <v>Abaixo do limite</v>
      </c>
    </row>
    <row r="4153" spans="3:13" x14ac:dyDescent="0.25">
      <c r="C4153" s="45">
        <v>0.53600000000000003</v>
      </c>
      <c r="D4153" s="45">
        <v>4811.03</v>
      </c>
      <c r="K4153" s="45">
        <v>0.78400000000000003</v>
      </c>
      <c r="L4153" s="52">
        <v>25717.68</v>
      </c>
      <c r="M4153" s="50" t="str">
        <f t="shared" si="64"/>
        <v>Abaixo do limite</v>
      </c>
    </row>
    <row r="4154" spans="3:13" x14ac:dyDescent="0.25">
      <c r="C4154" s="44">
        <v>0.66100000000000003</v>
      </c>
      <c r="D4154" s="44">
        <v>22640.83</v>
      </c>
      <c r="K4154" s="45">
        <v>0.70399999999999996</v>
      </c>
      <c r="L4154" s="52">
        <v>25725.3</v>
      </c>
      <c r="M4154" s="50" t="str">
        <f t="shared" si="64"/>
        <v>Abaixo do limite</v>
      </c>
    </row>
    <row r="4155" spans="3:13" x14ac:dyDescent="0.25">
      <c r="C4155" s="45">
        <v>0.57199999999999995</v>
      </c>
      <c r="D4155" s="45">
        <v>6980.13</v>
      </c>
      <c r="K4155" s="44">
        <v>0.70399999999999996</v>
      </c>
      <c r="L4155" s="51">
        <v>25734.36</v>
      </c>
      <c r="M4155" s="50" t="str">
        <f t="shared" si="64"/>
        <v>Abaixo do limite</v>
      </c>
    </row>
    <row r="4156" spans="3:13" x14ac:dyDescent="0.25">
      <c r="C4156" s="44">
        <v>0.45600000000000002</v>
      </c>
      <c r="D4156" s="44">
        <v>4867.3</v>
      </c>
      <c r="K4156" s="45">
        <v>0.70399999999999996</v>
      </c>
      <c r="L4156" s="52">
        <v>25741.85</v>
      </c>
      <c r="M4156" s="50" t="str">
        <f t="shared" si="64"/>
        <v>Abaixo do limite</v>
      </c>
    </row>
    <row r="4157" spans="3:13" x14ac:dyDescent="0.25">
      <c r="C4157" s="45">
        <v>0.56899999999999995</v>
      </c>
      <c r="D4157" s="45">
        <v>6625.77</v>
      </c>
      <c r="K4157" s="44">
        <v>0.77400000000000002</v>
      </c>
      <c r="L4157" s="51">
        <v>25766.21</v>
      </c>
      <c r="M4157" s="50" t="str">
        <f t="shared" si="64"/>
        <v>Abaixo do limite</v>
      </c>
    </row>
    <row r="4158" spans="3:13" x14ac:dyDescent="0.25">
      <c r="C4158" s="44">
        <v>0.51600000000000001</v>
      </c>
      <c r="D4158" s="44">
        <v>7353.7</v>
      </c>
      <c r="K4158" s="45">
        <v>0.69099999999999995</v>
      </c>
      <c r="L4158" s="52">
        <v>25766.46</v>
      </c>
      <c r="M4158" s="50" t="str">
        <f t="shared" si="64"/>
        <v>Abaixo do limite</v>
      </c>
    </row>
    <row r="4159" spans="3:13" x14ac:dyDescent="0.25">
      <c r="C4159" s="45">
        <v>0.51800000000000002</v>
      </c>
      <c r="D4159" s="45">
        <v>7026.15</v>
      </c>
      <c r="K4159" s="44">
        <v>0.71299999999999997</v>
      </c>
      <c r="L4159" s="51">
        <v>25790.65</v>
      </c>
      <c r="M4159" s="50" t="str">
        <f t="shared" si="64"/>
        <v>Abaixo do limite</v>
      </c>
    </row>
    <row r="4160" spans="3:13" x14ac:dyDescent="0.25">
      <c r="C4160" s="44">
        <v>0.69099999999999995</v>
      </c>
      <c r="D4160" s="44">
        <v>22182.07</v>
      </c>
      <c r="K4160" s="45">
        <v>0.67700000000000005</v>
      </c>
      <c r="L4160" s="52">
        <v>25795.29</v>
      </c>
      <c r="M4160" s="50" t="str">
        <f t="shared" si="64"/>
        <v>Abaixo do limite</v>
      </c>
    </row>
    <row r="4161" spans="3:13" x14ac:dyDescent="0.25">
      <c r="C4161" s="45">
        <v>0.629</v>
      </c>
      <c r="D4161" s="45">
        <v>10219.18</v>
      </c>
      <c r="K4161" s="45">
        <v>0.68400000000000005</v>
      </c>
      <c r="L4161" s="52">
        <v>25795.91</v>
      </c>
      <c r="M4161" s="50" t="str">
        <f t="shared" si="64"/>
        <v>Abaixo do limite</v>
      </c>
    </row>
    <row r="4162" spans="3:13" x14ac:dyDescent="0.25">
      <c r="C4162" s="44">
        <v>0.45400000000000001</v>
      </c>
      <c r="D4162" s="44">
        <v>4884.17</v>
      </c>
      <c r="K4162" s="45">
        <v>0.67400000000000004</v>
      </c>
      <c r="L4162" s="52">
        <v>25801.78</v>
      </c>
      <c r="M4162" s="50" t="str">
        <f t="shared" si="64"/>
        <v>Abaixo do limite</v>
      </c>
    </row>
    <row r="4163" spans="3:13" x14ac:dyDescent="0.25">
      <c r="C4163" s="45">
        <v>0.64600000000000002</v>
      </c>
      <c r="D4163" s="45">
        <v>29446.39</v>
      </c>
      <c r="K4163" s="44">
        <v>0.73699999999999999</v>
      </c>
      <c r="L4163" s="51">
        <v>25805.62</v>
      </c>
      <c r="M4163" s="50" t="str">
        <f t="shared" si="64"/>
        <v>Abaixo do limite</v>
      </c>
    </row>
    <row r="4164" spans="3:13" x14ac:dyDescent="0.25">
      <c r="C4164" s="44">
        <v>0.624</v>
      </c>
      <c r="D4164" s="44">
        <v>9389.09</v>
      </c>
      <c r="K4164" s="44">
        <v>0.73399999999999999</v>
      </c>
      <c r="L4164" s="51">
        <v>25822.66</v>
      </c>
      <c r="M4164" s="50" t="str">
        <f t="shared" si="64"/>
        <v>Abaixo do limite</v>
      </c>
    </row>
    <row r="4165" spans="3:13" x14ac:dyDescent="0.25">
      <c r="C4165" s="45">
        <v>0.54</v>
      </c>
      <c r="D4165" s="45">
        <v>6520.94</v>
      </c>
      <c r="K4165" s="45">
        <v>0.69099999999999995</v>
      </c>
      <c r="L4165" s="52">
        <v>25823.08</v>
      </c>
      <c r="M4165" s="50" t="str">
        <f t="shared" si="64"/>
        <v>Abaixo do limite</v>
      </c>
    </row>
    <row r="4166" spans="3:13" x14ac:dyDescent="0.25">
      <c r="C4166" s="44">
        <v>0.51500000000000001</v>
      </c>
      <c r="D4166" s="44">
        <v>9209.34</v>
      </c>
      <c r="K4166" s="45">
        <v>0.67700000000000005</v>
      </c>
      <c r="L4166" s="52">
        <v>25825.95</v>
      </c>
      <c r="M4166" s="50" t="str">
        <f t="shared" si="64"/>
        <v>Abaixo do limite</v>
      </c>
    </row>
    <row r="4167" spans="3:13" x14ac:dyDescent="0.25">
      <c r="C4167" s="45">
        <v>0.65800000000000003</v>
      </c>
      <c r="D4167" s="45">
        <v>19788.97</v>
      </c>
      <c r="K4167" s="45">
        <v>0.66900000000000004</v>
      </c>
      <c r="L4167" s="52">
        <v>25825.96</v>
      </c>
      <c r="M4167" s="50" t="str">
        <f t="shared" si="64"/>
        <v>Abaixo do limite</v>
      </c>
    </row>
    <row r="4168" spans="3:13" x14ac:dyDescent="0.25">
      <c r="C4168" s="44">
        <v>0.69399999999999995</v>
      </c>
      <c r="D4168" s="44">
        <v>16936.439999999999</v>
      </c>
      <c r="K4168" s="45">
        <v>0.66600000000000004</v>
      </c>
      <c r="L4168" s="52">
        <v>25831.15</v>
      </c>
      <c r="M4168" s="50" t="str">
        <f t="shared" si="64"/>
        <v>Abaixo do limite</v>
      </c>
    </row>
    <row r="4169" spans="3:13" x14ac:dyDescent="0.25">
      <c r="C4169" s="45">
        <v>0.52900000000000003</v>
      </c>
      <c r="D4169" s="45">
        <v>6998.96</v>
      </c>
      <c r="K4169" s="45">
        <v>0.74</v>
      </c>
      <c r="L4169" s="52">
        <v>25831.88</v>
      </c>
      <c r="M4169" s="50" t="str">
        <f t="shared" si="64"/>
        <v>Abaixo do limite</v>
      </c>
    </row>
    <row r="4170" spans="3:13" x14ac:dyDescent="0.25">
      <c r="C4170" s="44">
        <v>0.57999999999999996</v>
      </c>
      <c r="D4170" s="44">
        <v>20967.86</v>
      </c>
      <c r="K4170" s="44">
        <v>0.70099999999999996</v>
      </c>
      <c r="L4170" s="51">
        <v>25843.96</v>
      </c>
      <c r="M4170" s="50" t="str">
        <f t="shared" si="64"/>
        <v>Abaixo do limite</v>
      </c>
    </row>
    <row r="4171" spans="3:13" x14ac:dyDescent="0.25">
      <c r="C4171" s="45">
        <v>0.69499999999999995</v>
      </c>
      <c r="D4171" s="45">
        <v>29149.67</v>
      </c>
      <c r="K4171" s="45">
        <v>0.67900000000000005</v>
      </c>
      <c r="L4171" s="52">
        <v>25862.16</v>
      </c>
      <c r="M4171" s="50" t="str">
        <f t="shared" si="64"/>
        <v>Abaixo do limite</v>
      </c>
    </row>
    <row r="4172" spans="3:13" x14ac:dyDescent="0.25">
      <c r="C4172" s="44">
        <v>0.52600000000000002</v>
      </c>
      <c r="D4172" s="44">
        <v>7162.15</v>
      </c>
      <c r="K4172" s="44">
        <v>0.59899999999999998</v>
      </c>
      <c r="L4172" s="51">
        <v>25866.74</v>
      </c>
      <c r="M4172" s="50" t="str">
        <f t="shared" si="64"/>
        <v>Abaixo do limite</v>
      </c>
    </row>
    <row r="4173" spans="3:13" x14ac:dyDescent="0.25">
      <c r="C4173" s="45">
        <v>0.63600000000000001</v>
      </c>
      <c r="D4173" s="45">
        <v>13004.32</v>
      </c>
      <c r="K4173" s="45">
        <v>0.70199999999999996</v>
      </c>
      <c r="L4173" s="52">
        <v>25871.65</v>
      </c>
      <c r="M4173" s="50" t="str">
        <f t="shared" si="64"/>
        <v>Abaixo do limite</v>
      </c>
    </row>
    <row r="4174" spans="3:13" x14ac:dyDescent="0.25">
      <c r="C4174" s="44">
        <v>0.52500000000000002</v>
      </c>
      <c r="D4174" s="44">
        <v>8925.51</v>
      </c>
      <c r="K4174" s="44">
        <v>0.72599999999999998</v>
      </c>
      <c r="L4174" s="51">
        <v>25919.9</v>
      </c>
      <c r="M4174" s="50" t="str">
        <f t="shared" si="64"/>
        <v>Abaixo do limite</v>
      </c>
    </row>
    <row r="4175" spans="3:13" x14ac:dyDescent="0.25">
      <c r="C4175" s="45">
        <v>0.67200000000000004</v>
      </c>
      <c r="D4175" s="45">
        <v>30412.080000000002</v>
      </c>
      <c r="K4175" s="44">
        <v>0.746</v>
      </c>
      <c r="L4175" s="51">
        <v>25941.86</v>
      </c>
      <c r="M4175" s="50" t="str">
        <f t="shared" si="64"/>
        <v>Abaixo do limite</v>
      </c>
    </row>
    <row r="4176" spans="3:13" x14ac:dyDescent="0.25">
      <c r="C4176" s="44">
        <v>0.67900000000000005</v>
      </c>
      <c r="D4176" s="44">
        <v>14210.38</v>
      </c>
      <c r="K4176" s="45">
        <v>0.68400000000000005</v>
      </c>
      <c r="L4176" s="52">
        <v>25946.87</v>
      </c>
      <c r="M4176" s="50" t="str">
        <f t="shared" si="64"/>
        <v>Abaixo do limite</v>
      </c>
    </row>
    <row r="4177" spans="3:13" x14ac:dyDescent="0.25">
      <c r="C4177" s="45">
        <v>0.56399999999999995</v>
      </c>
      <c r="D4177" s="45">
        <v>9381.39</v>
      </c>
      <c r="K4177" s="45">
        <v>0.68200000000000005</v>
      </c>
      <c r="L4177" s="52">
        <v>25956.61</v>
      </c>
      <c r="M4177" s="50" t="str">
        <f t="shared" si="64"/>
        <v>Abaixo do limite</v>
      </c>
    </row>
    <row r="4178" spans="3:13" x14ac:dyDescent="0.25">
      <c r="C4178" s="44">
        <v>0.53700000000000003</v>
      </c>
      <c r="D4178" s="44">
        <v>6125.79</v>
      </c>
      <c r="K4178" s="44">
        <v>0.78400000000000003</v>
      </c>
      <c r="L4178" s="51">
        <v>25968.58</v>
      </c>
      <c r="M4178" s="50" t="str">
        <f t="shared" si="64"/>
        <v>Abaixo do limite</v>
      </c>
    </row>
    <row r="4179" spans="3:13" x14ac:dyDescent="0.25">
      <c r="C4179" s="45">
        <v>0.44800000000000001</v>
      </c>
      <c r="D4179" s="45">
        <v>5000.68</v>
      </c>
      <c r="K4179" s="44">
        <v>0.74</v>
      </c>
      <c r="L4179" s="51">
        <v>25968.75</v>
      </c>
      <c r="M4179" s="50" t="str">
        <f t="shared" si="64"/>
        <v>Abaixo do limite</v>
      </c>
    </row>
    <row r="4180" spans="3:13" x14ac:dyDescent="0.25">
      <c r="C4180" s="44">
        <v>0.55100000000000005</v>
      </c>
      <c r="D4180" s="44">
        <v>10051.89</v>
      </c>
      <c r="K4180" s="45">
        <v>0.72799999999999998</v>
      </c>
      <c r="L4180" s="52">
        <v>25974.3</v>
      </c>
      <c r="M4180" s="50" t="str">
        <f t="shared" si="64"/>
        <v>Abaixo do limite</v>
      </c>
    </row>
    <row r="4181" spans="3:13" x14ac:dyDescent="0.25">
      <c r="C4181" s="45">
        <v>0.54200000000000004</v>
      </c>
      <c r="D4181" s="45">
        <v>7385.05</v>
      </c>
      <c r="K4181" s="44">
        <v>0.75800000000000001</v>
      </c>
      <c r="L4181" s="51">
        <v>25979.3</v>
      </c>
      <c r="M4181" s="50" t="str">
        <f t="shared" si="64"/>
        <v>Abaixo do limite</v>
      </c>
    </row>
    <row r="4182" spans="3:13" x14ac:dyDescent="0.25">
      <c r="C4182" s="44">
        <v>0.52900000000000003</v>
      </c>
      <c r="D4182" s="44">
        <v>6755.94</v>
      </c>
      <c r="K4182" s="45">
        <v>0.71599999999999997</v>
      </c>
      <c r="L4182" s="52">
        <v>25987.98</v>
      </c>
      <c r="M4182" s="50" t="str">
        <f t="shared" si="64"/>
        <v>Abaixo do limite</v>
      </c>
    </row>
    <row r="4183" spans="3:13" x14ac:dyDescent="0.25">
      <c r="C4183" s="45">
        <v>0.67300000000000004</v>
      </c>
      <c r="D4183" s="45">
        <v>19047.64</v>
      </c>
      <c r="K4183" s="45">
        <v>0.71099999999999997</v>
      </c>
      <c r="L4183" s="52">
        <v>25990.45</v>
      </c>
      <c r="M4183" s="50" t="str">
        <f t="shared" si="64"/>
        <v>Abaixo do limite</v>
      </c>
    </row>
    <row r="4184" spans="3:13" x14ac:dyDescent="0.25">
      <c r="C4184" s="44">
        <v>0.52500000000000002</v>
      </c>
      <c r="D4184" s="44">
        <v>7228.3</v>
      </c>
      <c r="K4184" s="45">
        <v>0.72499999999999998</v>
      </c>
      <c r="L4184" s="52">
        <v>25990.55</v>
      </c>
      <c r="M4184" s="50" t="str">
        <f t="shared" si="64"/>
        <v>Abaixo do limite</v>
      </c>
    </row>
    <row r="4185" spans="3:13" x14ac:dyDescent="0.25">
      <c r="C4185" s="45">
        <v>0.52100000000000002</v>
      </c>
      <c r="D4185" s="45">
        <v>6957.63</v>
      </c>
      <c r="K4185" s="44">
        <v>0.78100000000000003</v>
      </c>
      <c r="L4185" s="51">
        <v>25992.18</v>
      </c>
      <c r="M4185" s="50" t="str">
        <f t="shared" si="64"/>
        <v>Abaixo do limite</v>
      </c>
    </row>
    <row r="4186" spans="3:13" x14ac:dyDescent="0.25">
      <c r="C4186" s="44">
        <v>0.56799999999999995</v>
      </c>
      <c r="D4186" s="44">
        <v>6889.06</v>
      </c>
      <c r="K4186" s="45">
        <v>0.70299999999999996</v>
      </c>
      <c r="L4186" s="52">
        <v>25997.4</v>
      </c>
      <c r="M4186" s="50" t="str">
        <f t="shared" si="64"/>
        <v>Abaixo do limite</v>
      </c>
    </row>
    <row r="4187" spans="3:13" x14ac:dyDescent="0.25">
      <c r="C4187" s="45">
        <v>0.55200000000000005</v>
      </c>
      <c r="D4187" s="45">
        <v>6661.14</v>
      </c>
      <c r="K4187" s="45">
        <v>0.70299999999999996</v>
      </c>
      <c r="L4187" s="52">
        <v>26012.7</v>
      </c>
      <c r="M4187" s="50" t="str">
        <f t="shared" si="64"/>
        <v>Abaixo do limite</v>
      </c>
    </row>
    <row r="4188" spans="3:13" x14ac:dyDescent="0.25">
      <c r="C4188" s="44">
        <v>0.52300000000000002</v>
      </c>
      <c r="D4188" s="44">
        <v>7597.06</v>
      </c>
      <c r="K4188" s="44">
        <v>0.748</v>
      </c>
      <c r="L4188" s="51">
        <v>26025.33</v>
      </c>
      <c r="M4188" s="50" t="str">
        <f t="shared" si="64"/>
        <v>Abaixo do limite</v>
      </c>
    </row>
    <row r="4189" spans="3:13" x14ac:dyDescent="0.25">
      <c r="C4189" s="45">
        <v>0.69799999999999995</v>
      </c>
      <c r="D4189" s="45">
        <v>19146.16</v>
      </c>
      <c r="K4189" s="44">
        <v>0.73299999999999998</v>
      </c>
      <c r="L4189" s="51">
        <v>26050.84</v>
      </c>
      <c r="M4189" s="50" t="str">
        <f t="shared" si="64"/>
        <v>Abaixo do limite</v>
      </c>
    </row>
    <row r="4190" spans="3:13" x14ac:dyDescent="0.25">
      <c r="C4190" s="44">
        <v>0.51400000000000001</v>
      </c>
      <c r="D4190" s="44">
        <v>6876.58</v>
      </c>
      <c r="K4190" s="44">
        <v>0.67400000000000004</v>
      </c>
      <c r="L4190" s="51">
        <v>26088.05</v>
      </c>
      <c r="M4190" s="50" t="str">
        <f t="shared" si="64"/>
        <v>Abaixo do limite</v>
      </c>
    </row>
    <row r="4191" spans="3:13" x14ac:dyDescent="0.25">
      <c r="C4191" s="45">
        <v>0.65500000000000003</v>
      </c>
      <c r="D4191" s="45">
        <v>14537.91</v>
      </c>
      <c r="K4191" s="44">
        <v>0.68799999999999994</v>
      </c>
      <c r="L4191" s="51">
        <v>26101.7</v>
      </c>
      <c r="M4191" s="50" t="str">
        <f t="shared" ref="M4191:M4254" si="65">IF(L4191&lt;$L$29,"Abaixo do limite","")</f>
        <v>Abaixo do limite</v>
      </c>
    </row>
    <row r="4192" spans="3:13" x14ac:dyDescent="0.25">
      <c r="C4192" s="44">
        <v>0.49099999999999999</v>
      </c>
      <c r="D4192" s="44">
        <v>5824.91</v>
      </c>
      <c r="K4192" s="44">
        <v>0.71799999999999997</v>
      </c>
      <c r="L4192" s="51">
        <v>26106.68</v>
      </c>
      <c r="M4192" s="50" t="str">
        <f t="shared" si="65"/>
        <v>Abaixo do limite</v>
      </c>
    </row>
    <row r="4193" spans="3:13" x14ac:dyDescent="0.25">
      <c r="C4193" s="45">
        <v>0.7</v>
      </c>
      <c r="D4193" s="45">
        <v>29396.37</v>
      </c>
      <c r="K4193" s="45">
        <v>0.75</v>
      </c>
      <c r="L4193" s="52">
        <v>26110.11</v>
      </c>
      <c r="M4193" s="50" t="str">
        <f t="shared" si="65"/>
        <v>Abaixo do limite</v>
      </c>
    </row>
    <row r="4194" spans="3:13" x14ac:dyDescent="0.25">
      <c r="C4194" s="44">
        <v>0.72399999999999998</v>
      </c>
      <c r="D4194" s="44">
        <v>35555.31</v>
      </c>
      <c r="K4194" s="45">
        <v>0.74099999999999999</v>
      </c>
      <c r="L4194" s="52">
        <v>26112.59</v>
      </c>
      <c r="M4194" s="50" t="str">
        <f t="shared" si="65"/>
        <v>Abaixo do limite</v>
      </c>
    </row>
    <row r="4195" spans="3:13" x14ac:dyDescent="0.25">
      <c r="C4195" s="45">
        <v>0.58299999999999996</v>
      </c>
      <c r="D4195" s="45">
        <v>7248.7</v>
      </c>
      <c r="K4195" s="44">
        <v>0.72</v>
      </c>
      <c r="L4195" s="51">
        <v>26115.53</v>
      </c>
      <c r="M4195" s="50" t="str">
        <f t="shared" si="65"/>
        <v>Abaixo do limite</v>
      </c>
    </row>
    <row r="4196" spans="3:13" x14ac:dyDescent="0.25">
      <c r="C4196" s="44">
        <v>0.502</v>
      </c>
      <c r="D4196" s="44">
        <v>6413.7</v>
      </c>
      <c r="K4196" s="44">
        <v>0.73799999999999999</v>
      </c>
      <c r="L4196" s="51">
        <v>26121.34</v>
      </c>
      <c r="M4196" s="50" t="str">
        <f t="shared" si="65"/>
        <v>Abaixo do limite</v>
      </c>
    </row>
    <row r="4197" spans="3:13" x14ac:dyDescent="0.25">
      <c r="C4197" s="45">
        <v>0.627</v>
      </c>
      <c r="D4197" s="45">
        <v>18152.37</v>
      </c>
      <c r="K4197" s="45">
        <v>0.68400000000000005</v>
      </c>
      <c r="L4197" s="52">
        <v>26121.83</v>
      </c>
      <c r="M4197" s="50" t="str">
        <f t="shared" si="65"/>
        <v>Abaixo do limite</v>
      </c>
    </row>
    <row r="4198" spans="3:13" x14ac:dyDescent="0.25">
      <c r="C4198" s="44">
        <v>0.75700000000000001</v>
      </c>
      <c r="D4198" s="44">
        <v>13416.39</v>
      </c>
      <c r="K4198" s="45">
        <v>0.67500000000000004</v>
      </c>
      <c r="L4198" s="52">
        <v>26122.39</v>
      </c>
      <c r="M4198" s="50" t="str">
        <f t="shared" si="65"/>
        <v>Abaixo do limite</v>
      </c>
    </row>
    <row r="4199" spans="3:13" x14ac:dyDescent="0.25">
      <c r="C4199" s="45">
        <v>0.78100000000000003</v>
      </c>
      <c r="D4199" s="45">
        <v>43398.31</v>
      </c>
      <c r="K4199" s="45">
        <v>0.66800000000000004</v>
      </c>
      <c r="L4199" s="52">
        <v>26125.61</v>
      </c>
      <c r="M4199" s="50" t="str">
        <f t="shared" si="65"/>
        <v>Abaixo do limite</v>
      </c>
    </row>
    <row r="4200" spans="3:13" x14ac:dyDescent="0.25">
      <c r="C4200" s="44">
        <v>0.54600000000000004</v>
      </c>
      <c r="D4200" s="44">
        <v>8763.73</v>
      </c>
      <c r="K4200" s="45">
        <v>0.71699999999999997</v>
      </c>
      <c r="L4200" s="52">
        <v>26144.19</v>
      </c>
      <c r="M4200" s="50" t="str">
        <f t="shared" si="65"/>
        <v>Abaixo do limite</v>
      </c>
    </row>
    <row r="4201" spans="3:13" x14ac:dyDescent="0.25">
      <c r="C4201" s="45">
        <v>0.49299999999999999</v>
      </c>
      <c r="D4201" s="45">
        <v>5496.96</v>
      </c>
      <c r="K4201" s="45">
        <v>0.67700000000000005</v>
      </c>
      <c r="L4201" s="52">
        <v>26144.6</v>
      </c>
      <c r="M4201" s="50" t="str">
        <f t="shared" si="65"/>
        <v>Abaixo do limite</v>
      </c>
    </row>
    <row r="4202" spans="3:13" x14ac:dyDescent="0.25">
      <c r="C4202" s="44">
        <v>0.49399999999999999</v>
      </c>
      <c r="D4202" s="44">
        <v>5929.38</v>
      </c>
      <c r="K4202" s="44">
        <v>0.71399999999999997</v>
      </c>
      <c r="L4202" s="51">
        <v>26152.13</v>
      </c>
      <c r="M4202" s="50" t="str">
        <f t="shared" si="65"/>
        <v>Abaixo do limite</v>
      </c>
    </row>
    <row r="4203" spans="3:13" x14ac:dyDescent="0.25">
      <c r="C4203" s="45">
        <v>0.66800000000000004</v>
      </c>
      <c r="D4203" s="45">
        <v>17483.72</v>
      </c>
      <c r="K4203" s="44">
        <v>0.74099999999999999</v>
      </c>
      <c r="L4203" s="51">
        <v>26154.25</v>
      </c>
      <c r="M4203" s="50" t="str">
        <f t="shared" si="65"/>
        <v>Abaixo do limite</v>
      </c>
    </row>
    <row r="4204" spans="3:13" x14ac:dyDescent="0.25">
      <c r="C4204" s="44">
        <v>0.623</v>
      </c>
      <c r="D4204" s="44">
        <v>16866.47</v>
      </c>
      <c r="K4204" s="44">
        <v>0.70899999999999996</v>
      </c>
      <c r="L4204" s="51">
        <v>26154.880000000001</v>
      </c>
      <c r="M4204" s="50" t="str">
        <f t="shared" si="65"/>
        <v>Abaixo do limite</v>
      </c>
    </row>
    <row r="4205" spans="3:13" x14ac:dyDescent="0.25">
      <c r="C4205" s="45">
        <v>0.54</v>
      </c>
      <c r="D4205" s="45">
        <v>6370.41</v>
      </c>
      <c r="K4205" s="44">
        <v>0.70799999999999996</v>
      </c>
      <c r="L4205" s="51">
        <v>26156.99</v>
      </c>
      <c r="M4205" s="50" t="str">
        <f t="shared" si="65"/>
        <v>Abaixo do limite</v>
      </c>
    </row>
    <row r="4206" spans="3:13" x14ac:dyDescent="0.25">
      <c r="C4206" s="44">
        <v>0.58899999999999997</v>
      </c>
      <c r="D4206" s="44">
        <v>13498.19</v>
      </c>
      <c r="K4206" s="45">
        <v>0.63200000000000001</v>
      </c>
      <c r="L4206" s="52">
        <v>26163.119999999999</v>
      </c>
      <c r="M4206" s="50" t="str">
        <f t="shared" si="65"/>
        <v>Abaixo do limite</v>
      </c>
    </row>
    <row r="4207" spans="3:13" x14ac:dyDescent="0.25">
      <c r="C4207" s="45">
        <v>0.83099999999999996</v>
      </c>
      <c r="D4207" s="45">
        <v>45508.2</v>
      </c>
      <c r="K4207" s="45">
        <v>0.77500000000000002</v>
      </c>
      <c r="L4207" s="52">
        <v>26180.85</v>
      </c>
      <c r="M4207" s="50" t="str">
        <f t="shared" si="65"/>
        <v>Abaixo do limite</v>
      </c>
    </row>
    <row r="4208" spans="3:13" x14ac:dyDescent="0.25">
      <c r="C4208" s="44">
        <v>0.67100000000000004</v>
      </c>
      <c r="D4208" s="44">
        <v>23880.400000000001</v>
      </c>
      <c r="K4208" s="45">
        <v>0.745</v>
      </c>
      <c r="L4208" s="52">
        <v>26185.65</v>
      </c>
      <c r="M4208" s="50" t="str">
        <f t="shared" si="65"/>
        <v>Abaixo do limite</v>
      </c>
    </row>
    <row r="4209" spans="3:13" x14ac:dyDescent="0.25">
      <c r="C4209" s="45">
        <v>0.55300000000000005</v>
      </c>
      <c r="D4209" s="45">
        <v>6123.69</v>
      </c>
      <c r="K4209" s="45">
        <v>0.71499999999999997</v>
      </c>
      <c r="L4209" s="52">
        <v>26207.22</v>
      </c>
      <c r="M4209" s="50" t="str">
        <f t="shared" si="65"/>
        <v>Abaixo do limite</v>
      </c>
    </row>
    <row r="4210" spans="3:13" x14ac:dyDescent="0.25">
      <c r="C4210" s="44">
        <v>0.54500000000000004</v>
      </c>
      <c r="D4210" s="44">
        <v>8240.0300000000007</v>
      </c>
      <c r="K4210" s="44">
        <v>0.71199999999999997</v>
      </c>
      <c r="L4210" s="51">
        <v>26208.44</v>
      </c>
      <c r="M4210" s="50" t="str">
        <f t="shared" si="65"/>
        <v>Abaixo do limite</v>
      </c>
    </row>
    <row r="4211" spans="3:13" x14ac:dyDescent="0.25">
      <c r="C4211" s="45">
        <v>0.61599999999999999</v>
      </c>
      <c r="D4211" s="45">
        <v>10384.27</v>
      </c>
      <c r="K4211" s="45">
        <v>0.73299999999999998</v>
      </c>
      <c r="L4211" s="52">
        <v>26210.21</v>
      </c>
      <c r="M4211" s="50" t="str">
        <f t="shared" si="65"/>
        <v>Abaixo do limite</v>
      </c>
    </row>
    <row r="4212" spans="3:13" x14ac:dyDescent="0.25">
      <c r="C4212" s="44">
        <v>0.61</v>
      </c>
      <c r="D4212" s="44">
        <v>11384.92</v>
      </c>
      <c r="K4212" s="45">
        <v>0.72399999999999998</v>
      </c>
      <c r="L4212" s="52">
        <v>26216.48</v>
      </c>
      <c r="M4212" s="50" t="str">
        <f t="shared" si="65"/>
        <v>Abaixo do limite</v>
      </c>
    </row>
    <row r="4213" spans="3:13" x14ac:dyDescent="0.25">
      <c r="C4213" s="45">
        <v>0.52400000000000002</v>
      </c>
      <c r="D4213" s="45">
        <v>6172.94</v>
      </c>
      <c r="K4213" s="44">
        <v>0.72299999999999998</v>
      </c>
      <c r="L4213" s="51">
        <v>26218.03</v>
      </c>
      <c r="M4213" s="50" t="str">
        <f t="shared" si="65"/>
        <v>Abaixo do limite</v>
      </c>
    </row>
    <row r="4214" spans="3:13" x14ac:dyDescent="0.25">
      <c r="C4214" s="44">
        <v>0.56499999999999995</v>
      </c>
      <c r="D4214" s="44">
        <v>8697.06</v>
      </c>
      <c r="K4214" s="44">
        <v>0.68600000000000005</v>
      </c>
      <c r="L4214" s="51">
        <v>26229.599999999999</v>
      </c>
      <c r="M4214" s="50" t="str">
        <f t="shared" si="65"/>
        <v>Abaixo do limite</v>
      </c>
    </row>
    <row r="4215" spans="3:13" x14ac:dyDescent="0.25">
      <c r="C4215" s="45">
        <v>0.69399999999999995</v>
      </c>
      <c r="D4215" s="45">
        <v>31510.34</v>
      </c>
      <c r="K4215" s="44">
        <v>0.67300000000000004</v>
      </c>
      <c r="L4215" s="51">
        <v>26232.39</v>
      </c>
      <c r="M4215" s="50" t="str">
        <f t="shared" si="65"/>
        <v>Abaixo do limite</v>
      </c>
    </row>
    <row r="4216" spans="3:13" x14ac:dyDescent="0.25">
      <c r="C4216" s="44">
        <v>0.495</v>
      </c>
      <c r="D4216" s="44">
        <v>8468.58</v>
      </c>
      <c r="K4216" s="45">
        <v>0.69499999999999995</v>
      </c>
      <c r="L4216" s="52">
        <v>26239.09</v>
      </c>
      <c r="M4216" s="50" t="str">
        <f t="shared" si="65"/>
        <v>Abaixo do limite</v>
      </c>
    </row>
    <row r="4217" spans="3:13" x14ac:dyDescent="0.25">
      <c r="C4217" s="45">
        <v>0.64</v>
      </c>
      <c r="D4217" s="45">
        <v>19339.16</v>
      </c>
      <c r="K4217" s="44">
        <v>0.73799999999999999</v>
      </c>
      <c r="L4217" s="51">
        <v>26270.720000000001</v>
      </c>
      <c r="M4217" s="50" t="str">
        <f t="shared" si="65"/>
        <v>Abaixo do limite</v>
      </c>
    </row>
    <row r="4218" spans="3:13" x14ac:dyDescent="0.25">
      <c r="C4218" s="44">
        <v>0.56699999999999995</v>
      </c>
      <c r="D4218" s="44">
        <v>8687.49</v>
      </c>
      <c r="K4218" s="44">
        <v>0.71699999999999997</v>
      </c>
      <c r="L4218" s="51">
        <v>26291.19</v>
      </c>
      <c r="M4218" s="50" t="str">
        <f t="shared" si="65"/>
        <v>Abaixo do limite</v>
      </c>
    </row>
    <row r="4219" spans="3:13" x14ac:dyDescent="0.25">
      <c r="C4219" s="45">
        <v>0.55700000000000005</v>
      </c>
      <c r="D4219" s="45">
        <v>10232.75</v>
      </c>
      <c r="K4219" s="44">
        <v>0.68400000000000005</v>
      </c>
      <c r="L4219" s="51">
        <v>26300.79</v>
      </c>
      <c r="M4219" s="50" t="str">
        <f t="shared" si="65"/>
        <v>Abaixo do limite</v>
      </c>
    </row>
    <row r="4220" spans="3:13" x14ac:dyDescent="0.25">
      <c r="C4220" s="44">
        <v>0.51300000000000001</v>
      </c>
      <c r="D4220" s="44">
        <v>6653.42</v>
      </c>
      <c r="K4220" s="45">
        <v>0.73499999999999999</v>
      </c>
      <c r="L4220" s="52">
        <v>26335.040000000001</v>
      </c>
      <c r="M4220" s="50" t="str">
        <f t="shared" si="65"/>
        <v>Abaixo do limite</v>
      </c>
    </row>
    <row r="4221" spans="3:13" x14ac:dyDescent="0.25">
      <c r="C4221" s="45">
        <v>0.55400000000000005</v>
      </c>
      <c r="D4221" s="45">
        <v>19612.740000000002</v>
      </c>
      <c r="K4221" s="44">
        <v>0.72</v>
      </c>
      <c r="L4221" s="51">
        <v>26346.46</v>
      </c>
      <c r="M4221" s="50" t="str">
        <f t="shared" si="65"/>
        <v>Abaixo do limite</v>
      </c>
    </row>
    <row r="4222" spans="3:13" x14ac:dyDescent="0.25">
      <c r="C4222" s="44">
        <v>0.54100000000000004</v>
      </c>
      <c r="D4222" s="44">
        <v>6179.79</v>
      </c>
      <c r="K4222" s="44">
        <v>0.72599999999999998</v>
      </c>
      <c r="L4222" s="51">
        <v>26350.06</v>
      </c>
      <c r="M4222" s="50" t="str">
        <f t="shared" si="65"/>
        <v>Abaixo do limite</v>
      </c>
    </row>
    <row r="4223" spans="3:13" x14ac:dyDescent="0.25">
      <c r="C4223" s="45">
        <v>0.67900000000000005</v>
      </c>
      <c r="D4223" s="45">
        <v>29193.18</v>
      </c>
      <c r="K4223" s="44">
        <v>0.74399999999999999</v>
      </c>
      <c r="L4223" s="51">
        <v>26362.59</v>
      </c>
      <c r="M4223" s="50" t="str">
        <f t="shared" si="65"/>
        <v>Abaixo do limite</v>
      </c>
    </row>
    <row r="4224" spans="3:13" x14ac:dyDescent="0.25">
      <c r="C4224" s="44">
        <v>0.61399999999999999</v>
      </c>
      <c r="D4224" s="44">
        <v>15828.43</v>
      </c>
      <c r="K4224" s="45">
        <v>0.67200000000000004</v>
      </c>
      <c r="L4224" s="52">
        <v>26382.55</v>
      </c>
      <c r="M4224" s="50" t="str">
        <f t="shared" si="65"/>
        <v>Abaixo do limite</v>
      </c>
    </row>
    <row r="4225" spans="3:13" x14ac:dyDescent="0.25">
      <c r="C4225" s="45">
        <v>0.53600000000000003</v>
      </c>
      <c r="D4225" s="45">
        <v>6038.86</v>
      </c>
      <c r="K4225" s="44">
        <v>0.84299999999999997</v>
      </c>
      <c r="L4225" s="51">
        <v>26388.400000000001</v>
      </c>
      <c r="M4225" s="50" t="str">
        <f t="shared" si="65"/>
        <v>Abaixo do limite</v>
      </c>
    </row>
    <row r="4226" spans="3:13" x14ac:dyDescent="0.25">
      <c r="C4226" s="44">
        <v>0.59899999999999998</v>
      </c>
      <c r="D4226" s="44">
        <v>9794.4699999999993</v>
      </c>
      <c r="K4226" s="44">
        <v>0.70399999999999996</v>
      </c>
      <c r="L4226" s="51">
        <v>26394.01</v>
      </c>
      <c r="M4226" s="50" t="str">
        <f t="shared" si="65"/>
        <v>Abaixo do limite</v>
      </c>
    </row>
    <row r="4227" spans="3:13" x14ac:dyDescent="0.25">
      <c r="C4227" s="46">
        <v>0.54900000000000004</v>
      </c>
      <c r="D4227" s="47">
        <v>6796.16</v>
      </c>
      <c r="K4227" s="45">
        <v>0.76300000000000001</v>
      </c>
      <c r="L4227" s="52">
        <v>26395.58</v>
      </c>
      <c r="M4227" s="50" t="str">
        <f t="shared" si="65"/>
        <v>Abaixo do limite</v>
      </c>
    </row>
    <row r="4228" spans="3:13" x14ac:dyDescent="0.25">
      <c r="C4228" s="44">
        <v>0.53300000000000003</v>
      </c>
      <c r="D4228" s="44">
        <v>6742.17</v>
      </c>
      <c r="K4228" s="45">
        <v>0.65300000000000002</v>
      </c>
      <c r="L4228" s="52">
        <v>26400.75</v>
      </c>
      <c r="M4228" s="50" t="str">
        <f t="shared" si="65"/>
        <v>Abaixo do limite</v>
      </c>
    </row>
    <row r="4229" spans="3:13" x14ac:dyDescent="0.25">
      <c r="C4229" s="45">
        <v>0.53700000000000003</v>
      </c>
      <c r="D4229" s="45">
        <v>6030.04</v>
      </c>
      <c r="K4229" s="44">
        <v>0.76900000000000002</v>
      </c>
      <c r="L4229" s="51">
        <v>26416.48</v>
      </c>
      <c r="M4229" s="50" t="str">
        <f t="shared" si="65"/>
        <v>Abaixo do limite</v>
      </c>
    </row>
    <row r="4230" spans="3:13" x14ac:dyDescent="0.25">
      <c r="C4230" s="44">
        <v>0.52700000000000002</v>
      </c>
      <c r="D4230" s="44">
        <v>5882.43</v>
      </c>
      <c r="K4230" s="44">
        <v>0.73499999999999999</v>
      </c>
      <c r="L4230" s="51">
        <v>26430.06</v>
      </c>
      <c r="M4230" s="50" t="str">
        <f t="shared" si="65"/>
        <v>Abaixo do limite</v>
      </c>
    </row>
    <row r="4231" spans="3:13" x14ac:dyDescent="0.25">
      <c r="C4231" s="45">
        <v>0.67100000000000004</v>
      </c>
      <c r="D4231" s="45">
        <v>8096.93</v>
      </c>
      <c r="K4231" s="45">
        <v>0.73299999999999998</v>
      </c>
      <c r="L4231" s="52">
        <v>26465.22</v>
      </c>
      <c r="M4231" s="50" t="str">
        <f t="shared" si="65"/>
        <v>Abaixo do limite</v>
      </c>
    </row>
    <row r="4232" spans="3:13" x14ac:dyDescent="0.25">
      <c r="C4232" s="44">
        <v>0.72099999999999997</v>
      </c>
      <c r="D4232" s="44">
        <v>22526.58</v>
      </c>
      <c r="K4232" s="44">
        <v>0.72599999999999998</v>
      </c>
      <c r="L4232" s="51">
        <v>26493.58</v>
      </c>
      <c r="M4232" s="50" t="str">
        <f t="shared" si="65"/>
        <v>Abaixo do limite</v>
      </c>
    </row>
    <row r="4233" spans="3:13" x14ac:dyDescent="0.25">
      <c r="C4233" s="45">
        <v>0.76</v>
      </c>
      <c r="D4233" s="45">
        <v>24906.86</v>
      </c>
      <c r="K4233" s="45">
        <v>0.72</v>
      </c>
      <c r="L4233" s="52">
        <v>26494.54</v>
      </c>
      <c r="M4233" s="50" t="str">
        <f t="shared" si="65"/>
        <v>Abaixo do limite</v>
      </c>
    </row>
    <row r="4234" spans="3:13" x14ac:dyDescent="0.25">
      <c r="C4234" s="44">
        <v>0.53300000000000003</v>
      </c>
      <c r="D4234" s="44">
        <v>5700.24</v>
      </c>
      <c r="K4234" s="44">
        <v>0.65</v>
      </c>
      <c r="L4234" s="51">
        <v>26501.1</v>
      </c>
      <c r="M4234" s="50" t="str">
        <f t="shared" si="65"/>
        <v>Abaixo do limite</v>
      </c>
    </row>
    <row r="4235" spans="3:13" x14ac:dyDescent="0.25">
      <c r="C4235" s="45">
        <v>0.66700000000000004</v>
      </c>
      <c r="D4235" s="45">
        <v>22829.16</v>
      </c>
      <c r="K4235" s="44">
        <v>0.66700000000000004</v>
      </c>
      <c r="L4235" s="51">
        <v>26514.13</v>
      </c>
      <c r="M4235" s="50" t="str">
        <f t="shared" si="65"/>
        <v>Abaixo do limite</v>
      </c>
    </row>
    <row r="4236" spans="3:13" x14ac:dyDescent="0.25">
      <c r="C4236" s="44">
        <v>0.66500000000000004</v>
      </c>
      <c r="D4236" s="44">
        <v>14316.01</v>
      </c>
      <c r="K4236" s="45">
        <v>0.67500000000000004</v>
      </c>
      <c r="L4236" s="52">
        <v>26518.05</v>
      </c>
      <c r="M4236" s="50" t="str">
        <f t="shared" si="65"/>
        <v>Abaixo do limite</v>
      </c>
    </row>
    <row r="4237" spans="3:13" x14ac:dyDescent="0.25">
      <c r="C4237" s="45">
        <v>0.6</v>
      </c>
      <c r="D4237" s="45">
        <v>12756.2</v>
      </c>
      <c r="K4237" s="44">
        <v>0.71099999999999997</v>
      </c>
      <c r="L4237" s="51">
        <v>26537.52</v>
      </c>
      <c r="M4237" s="50" t="str">
        <f t="shared" si="65"/>
        <v>Abaixo do limite</v>
      </c>
    </row>
    <row r="4238" spans="3:13" x14ac:dyDescent="0.25">
      <c r="C4238" s="44">
        <v>0.55200000000000005</v>
      </c>
      <c r="D4238" s="44">
        <v>7191.01</v>
      </c>
      <c r="K4238" s="44">
        <v>0.65900000000000003</v>
      </c>
      <c r="L4238" s="51">
        <v>26538.27</v>
      </c>
      <c r="M4238" s="50" t="str">
        <f t="shared" si="65"/>
        <v>Abaixo do limite</v>
      </c>
    </row>
    <row r="4239" spans="3:13" x14ac:dyDescent="0.25">
      <c r="C4239" s="45">
        <v>0.53500000000000003</v>
      </c>
      <c r="D4239" s="45">
        <v>6068.39</v>
      </c>
      <c r="K4239" s="45">
        <v>0.64500000000000002</v>
      </c>
      <c r="L4239" s="52">
        <v>26538.880000000001</v>
      </c>
      <c r="M4239" s="50" t="str">
        <f t="shared" si="65"/>
        <v>Abaixo do limite</v>
      </c>
    </row>
    <row r="4240" spans="3:13" x14ac:dyDescent="0.25">
      <c r="C4240" s="44">
        <v>0.65500000000000003</v>
      </c>
      <c r="D4240" s="44">
        <v>23443.37</v>
      </c>
      <c r="K4240" s="44">
        <v>0.73599999999999999</v>
      </c>
      <c r="L4240" s="51">
        <v>26558.02</v>
      </c>
      <c r="M4240" s="50" t="str">
        <f t="shared" si="65"/>
        <v>Abaixo do limite</v>
      </c>
    </row>
    <row r="4241" spans="3:13" x14ac:dyDescent="0.25">
      <c r="C4241" s="45">
        <v>0.53700000000000003</v>
      </c>
      <c r="D4241" s="45">
        <v>6431.6</v>
      </c>
      <c r="K4241" s="45">
        <v>0.72399999999999998</v>
      </c>
      <c r="L4241" s="52">
        <v>26576.62</v>
      </c>
      <c r="M4241" s="50" t="str">
        <f t="shared" si="65"/>
        <v>Abaixo do limite</v>
      </c>
    </row>
    <row r="4242" spans="3:13" x14ac:dyDescent="0.25">
      <c r="C4242" s="44">
        <v>0.51500000000000001</v>
      </c>
      <c r="D4242" s="44">
        <v>5992.19</v>
      </c>
      <c r="K4242" s="44">
        <v>0.65400000000000003</v>
      </c>
      <c r="L4242" s="51">
        <v>26586.83</v>
      </c>
      <c r="M4242" s="50" t="str">
        <f t="shared" si="65"/>
        <v>Abaixo do limite</v>
      </c>
    </row>
    <row r="4243" spans="3:13" x14ac:dyDescent="0.25">
      <c r="C4243" s="45">
        <v>0.70099999999999996</v>
      </c>
      <c r="D4243" s="45">
        <v>27214.42</v>
      </c>
      <c r="K4243" s="44">
        <v>0.752</v>
      </c>
      <c r="L4243" s="51">
        <v>26590.27</v>
      </c>
      <c r="M4243" s="50" t="str">
        <f t="shared" si="65"/>
        <v>Abaixo do limite</v>
      </c>
    </row>
    <row r="4244" spans="3:13" x14ac:dyDescent="0.25">
      <c r="C4244" s="44">
        <v>0.66700000000000004</v>
      </c>
      <c r="D4244" s="44">
        <v>21913.91</v>
      </c>
      <c r="K4244" s="45">
        <v>0.7</v>
      </c>
      <c r="L4244" s="52">
        <v>26598.5</v>
      </c>
      <c r="M4244" s="50" t="str">
        <f t="shared" si="65"/>
        <v>Abaixo do limite</v>
      </c>
    </row>
    <row r="4245" spans="3:13" x14ac:dyDescent="0.25">
      <c r="C4245" s="45">
        <v>0.53200000000000003</v>
      </c>
      <c r="D4245" s="45">
        <v>6192.54</v>
      </c>
      <c r="K4245" s="45">
        <v>0.70499999999999996</v>
      </c>
      <c r="L4245" s="52">
        <v>26627.87</v>
      </c>
      <c r="M4245" s="50" t="str">
        <f t="shared" si="65"/>
        <v>Abaixo do limite</v>
      </c>
    </row>
    <row r="4246" spans="3:13" x14ac:dyDescent="0.25">
      <c r="C4246" s="44">
        <v>0.55200000000000005</v>
      </c>
      <c r="D4246" s="44">
        <v>7187.13</v>
      </c>
      <c r="K4246" s="44">
        <v>0.76200000000000001</v>
      </c>
      <c r="L4246" s="51">
        <v>26630.39</v>
      </c>
      <c r="M4246" s="50" t="str">
        <f t="shared" si="65"/>
        <v>Abaixo do limite</v>
      </c>
    </row>
    <row r="4247" spans="3:13" x14ac:dyDescent="0.25">
      <c r="C4247" s="45">
        <v>0.61499999999999999</v>
      </c>
      <c r="D4247" s="45">
        <v>27092.1</v>
      </c>
      <c r="K4247" s="45">
        <v>0.69099999999999995</v>
      </c>
      <c r="L4247" s="52">
        <v>26630.85</v>
      </c>
      <c r="M4247" s="50" t="str">
        <f t="shared" si="65"/>
        <v>Abaixo do limite</v>
      </c>
    </row>
    <row r="4248" spans="3:13" x14ac:dyDescent="0.25">
      <c r="C4248" s="44">
        <v>0.65400000000000003</v>
      </c>
      <c r="D4248" s="44">
        <v>19804.490000000002</v>
      </c>
      <c r="K4248" s="44">
        <v>0.74399999999999999</v>
      </c>
      <c r="L4248" s="51">
        <v>26637.08</v>
      </c>
      <c r="M4248" s="50" t="str">
        <f t="shared" si="65"/>
        <v>Abaixo do limite</v>
      </c>
    </row>
    <row r="4249" spans="3:13" x14ac:dyDescent="0.25">
      <c r="C4249" s="45">
        <v>0.68400000000000005</v>
      </c>
      <c r="D4249" s="45">
        <v>23742.42</v>
      </c>
      <c r="K4249" s="44">
        <v>0.69199999999999995</v>
      </c>
      <c r="L4249" s="51">
        <v>26648.59</v>
      </c>
      <c r="M4249" s="50" t="str">
        <f t="shared" si="65"/>
        <v>Abaixo do limite</v>
      </c>
    </row>
    <row r="4250" spans="3:13" x14ac:dyDescent="0.25">
      <c r="C4250" s="44">
        <v>0.53900000000000003</v>
      </c>
      <c r="D4250" s="44">
        <v>8280.01</v>
      </c>
      <c r="K4250" s="44">
        <v>0.67400000000000004</v>
      </c>
      <c r="L4250" s="51">
        <v>26666.26</v>
      </c>
      <c r="M4250" s="50" t="str">
        <f t="shared" si="65"/>
        <v>Abaixo do limite</v>
      </c>
    </row>
    <row r="4251" spans="3:13" x14ac:dyDescent="0.25">
      <c r="C4251" s="45">
        <v>0.59399999999999997</v>
      </c>
      <c r="D4251" s="45">
        <v>13362.95</v>
      </c>
      <c r="K4251" s="44">
        <v>0.71199999999999997</v>
      </c>
      <c r="L4251" s="51">
        <v>26673.21</v>
      </c>
      <c r="M4251" s="50" t="str">
        <f t="shared" si="65"/>
        <v>Abaixo do limite</v>
      </c>
    </row>
    <row r="4252" spans="3:13" x14ac:dyDescent="0.25">
      <c r="C4252" s="44">
        <v>0.69099999999999995</v>
      </c>
      <c r="D4252" s="44">
        <v>12537.77</v>
      </c>
      <c r="K4252" s="45">
        <v>0.69899999999999995</v>
      </c>
      <c r="L4252" s="52">
        <v>26673.78</v>
      </c>
      <c r="M4252" s="50" t="str">
        <f t="shared" si="65"/>
        <v>Abaixo do limite</v>
      </c>
    </row>
    <row r="4253" spans="3:13" x14ac:dyDescent="0.25">
      <c r="C4253" s="45">
        <v>0.51300000000000001</v>
      </c>
      <c r="D4253" s="45">
        <v>6282.18</v>
      </c>
      <c r="K4253" s="44">
        <v>0.73899999999999999</v>
      </c>
      <c r="L4253" s="51">
        <v>26695.200000000001</v>
      </c>
      <c r="M4253" s="50" t="str">
        <f t="shared" si="65"/>
        <v>Abaixo do limite</v>
      </c>
    </row>
    <row r="4254" spans="3:13" x14ac:dyDescent="0.25">
      <c r="C4254" s="44">
        <v>0.55800000000000005</v>
      </c>
      <c r="D4254" s="44">
        <v>5681.88</v>
      </c>
      <c r="K4254" s="45">
        <v>0.78800000000000003</v>
      </c>
      <c r="L4254" s="52">
        <v>26725.94</v>
      </c>
      <c r="M4254" s="50" t="str">
        <f t="shared" si="65"/>
        <v>Abaixo do limite</v>
      </c>
    </row>
    <row r="4255" spans="3:13" x14ac:dyDescent="0.25">
      <c r="C4255" s="45">
        <v>0.57099999999999995</v>
      </c>
      <c r="D4255" s="45">
        <v>9885.94</v>
      </c>
      <c r="K4255" s="45">
        <v>0.72</v>
      </c>
      <c r="L4255" s="52">
        <v>26740.400000000001</v>
      </c>
      <c r="M4255" s="50" t="str">
        <f t="shared" ref="M4255:M4318" si="66">IF(L4255&lt;$L$29,"Abaixo do limite","")</f>
        <v>Abaixo do limite</v>
      </c>
    </row>
    <row r="4256" spans="3:13" x14ac:dyDescent="0.25">
      <c r="C4256" s="44">
        <v>0.54100000000000004</v>
      </c>
      <c r="D4256" s="44">
        <v>6385.95</v>
      </c>
      <c r="K4256" s="44">
        <v>0.67800000000000005</v>
      </c>
      <c r="L4256" s="51">
        <v>26750.55</v>
      </c>
      <c r="M4256" s="50" t="str">
        <f t="shared" si="66"/>
        <v>Abaixo do limite</v>
      </c>
    </row>
    <row r="4257" spans="3:13" x14ac:dyDescent="0.25">
      <c r="C4257" s="45">
        <v>0.53500000000000003</v>
      </c>
      <c r="D4257" s="45">
        <v>5873.19</v>
      </c>
      <c r="K4257" s="44">
        <v>0.72699999999999998</v>
      </c>
      <c r="L4257" s="51">
        <v>26765.66</v>
      </c>
      <c r="M4257" s="50" t="str">
        <f t="shared" si="66"/>
        <v>Abaixo do limite</v>
      </c>
    </row>
    <row r="4258" spans="3:13" x14ac:dyDescent="0.25">
      <c r="C4258" s="44">
        <v>0.65500000000000003</v>
      </c>
      <c r="D4258" s="44">
        <v>19198.419999999998</v>
      </c>
      <c r="K4258" s="44">
        <v>0.67100000000000004</v>
      </c>
      <c r="L4258" s="51">
        <v>26768.53</v>
      </c>
      <c r="M4258" s="50" t="str">
        <f t="shared" si="66"/>
        <v>Abaixo do limite</v>
      </c>
    </row>
    <row r="4259" spans="3:13" x14ac:dyDescent="0.25">
      <c r="C4259" s="45">
        <v>0.57499999999999996</v>
      </c>
      <c r="D4259" s="45">
        <v>8632.01</v>
      </c>
      <c r="K4259" s="45">
        <v>0.68400000000000005</v>
      </c>
      <c r="L4259" s="52">
        <v>26788.69</v>
      </c>
      <c r="M4259" s="50" t="str">
        <f t="shared" si="66"/>
        <v>Abaixo do limite</v>
      </c>
    </row>
    <row r="4260" spans="3:13" x14ac:dyDescent="0.25">
      <c r="C4260" s="44">
        <v>0.65100000000000002</v>
      </c>
      <c r="D4260" s="44">
        <v>13698.89</v>
      </c>
      <c r="K4260" s="45">
        <v>0.67800000000000005</v>
      </c>
      <c r="L4260" s="52">
        <v>26809.759999999998</v>
      </c>
      <c r="M4260" s="50" t="str">
        <f t="shared" si="66"/>
        <v>Abaixo do limite</v>
      </c>
    </row>
    <row r="4261" spans="3:13" x14ac:dyDescent="0.25">
      <c r="C4261" s="45">
        <v>0.626</v>
      </c>
      <c r="D4261" s="45">
        <v>17092.07</v>
      </c>
      <c r="K4261" s="45">
        <v>0.75</v>
      </c>
      <c r="L4261" s="52">
        <v>26810.58</v>
      </c>
      <c r="M4261" s="50" t="str">
        <f t="shared" si="66"/>
        <v>Abaixo do limite</v>
      </c>
    </row>
    <row r="4262" spans="3:13" x14ac:dyDescent="0.25">
      <c r="C4262" s="44">
        <v>0.53800000000000003</v>
      </c>
      <c r="D4262" s="44">
        <v>6021.73</v>
      </c>
      <c r="K4262" s="45">
        <v>0.64300000000000002</v>
      </c>
      <c r="L4262" s="52">
        <v>26820.22</v>
      </c>
      <c r="M4262" s="50" t="str">
        <f t="shared" si="66"/>
        <v>Abaixo do limite</v>
      </c>
    </row>
    <row r="4263" spans="3:13" x14ac:dyDescent="0.25">
      <c r="C4263" s="45">
        <v>0.60499999999999998</v>
      </c>
      <c r="D4263" s="45">
        <v>16763.310000000001</v>
      </c>
      <c r="K4263" s="45">
        <v>0.74</v>
      </c>
      <c r="L4263" s="52">
        <v>26825.43</v>
      </c>
      <c r="M4263" s="50" t="str">
        <f t="shared" si="66"/>
        <v>Abaixo do limite</v>
      </c>
    </row>
    <row r="4264" spans="3:13" x14ac:dyDescent="0.25">
      <c r="C4264" s="44">
        <v>0.57599999999999996</v>
      </c>
      <c r="D4264" s="44">
        <v>12621.63</v>
      </c>
      <c r="K4264" s="45">
        <v>0.73399999999999999</v>
      </c>
      <c r="L4264" s="52">
        <v>26844.54</v>
      </c>
      <c r="M4264" s="50" t="str">
        <f t="shared" si="66"/>
        <v>Abaixo do limite</v>
      </c>
    </row>
    <row r="4265" spans="3:13" x14ac:dyDescent="0.25">
      <c r="C4265" s="45">
        <v>0.55500000000000005</v>
      </c>
      <c r="D4265" s="45">
        <v>6181.26</v>
      </c>
      <c r="K4265" s="45">
        <v>0.71699999999999997</v>
      </c>
      <c r="L4265" s="52">
        <v>26851.08</v>
      </c>
      <c r="M4265" s="50" t="str">
        <f t="shared" si="66"/>
        <v>Abaixo do limite</v>
      </c>
    </row>
    <row r="4266" spans="3:13" x14ac:dyDescent="0.25">
      <c r="C4266" s="44">
        <v>0.502</v>
      </c>
      <c r="D4266" s="44">
        <v>5446.6</v>
      </c>
      <c r="K4266" s="44">
        <v>0.70199999999999996</v>
      </c>
      <c r="L4266" s="51">
        <v>26852.36</v>
      </c>
      <c r="M4266" s="50" t="str">
        <f t="shared" si="66"/>
        <v>Abaixo do limite</v>
      </c>
    </row>
    <row r="4267" spans="3:13" x14ac:dyDescent="0.25">
      <c r="C4267" s="45">
        <v>0.61899999999999999</v>
      </c>
      <c r="D4267" s="45">
        <v>18163.23</v>
      </c>
      <c r="K4267" s="44">
        <v>0.73599999999999999</v>
      </c>
      <c r="L4267" s="51">
        <v>26852.97</v>
      </c>
      <c r="M4267" s="50" t="str">
        <f t="shared" si="66"/>
        <v>Abaixo do limite</v>
      </c>
    </row>
    <row r="4268" spans="3:13" x14ac:dyDescent="0.25">
      <c r="C4268" s="44">
        <v>0.65100000000000002</v>
      </c>
      <c r="D4268" s="44">
        <v>8246</v>
      </c>
      <c r="K4268" s="44">
        <v>0.754</v>
      </c>
      <c r="L4268" s="51">
        <v>26853.24</v>
      </c>
      <c r="M4268" s="50" t="str">
        <f t="shared" si="66"/>
        <v>Abaixo do limite</v>
      </c>
    </row>
    <row r="4269" spans="3:13" x14ac:dyDescent="0.25">
      <c r="C4269" s="45">
        <v>0.61199999999999999</v>
      </c>
      <c r="D4269" s="45">
        <v>8460.7000000000007</v>
      </c>
      <c r="K4269" s="44">
        <v>0.69299999999999995</v>
      </c>
      <c r="L4269" s="51">
        <v>26859.95</v>
      </c>
      <c r="M4269" s="50" t="str">
        <f t="shared" si="66"/>
        <v>Abaixo do limite</v>
      </c>
    </row>
    <row r="4270" spans="3:13" x14ac:dyDescent="0.25">
      <c r="C4270" s="44">
        <v>0.65900000000000003</v>
      </c>
      <c r="D4270" s="44">
        <v>15013.2</v>
      </c>
      <c r="K4270" s="44">
        <v>0.57699999999999996</v>
      </c>
      <c r="L4270" s="51">
        <v>26873.15</v>
      </c>
      <c r="M4270" s="50" t="str">
        <f t="shared" si="66"/>
        <v>Abaixo do limite</v>
      </c>
    </row>
    <row r="4271" spans="3:13" x14ac:dyDescent="0.25">
      <c r="C4271" s="45">
        <v>0.61299999999999999</v>
      </c>
      <c r="D4271" s="45">
        <v>12061.73</v>
      </c>
      <c r="K4271" s="44">
        <v>0.70299999999999996</v>
      </c>
      <c r="L4271" s="51">
        <v>26875.34</v>
      </c>
      <c r="M4271" s="50" t="str">
        <f t="shared" si="66"/>
        <v>Abaixo do limite</v>
      </c>
    </row>
    <row r="4272" spans="3:13" x14ac:dyDescent="0.25">
      <c r="C4272" s="44">
        <v>0.63900000000000001</v>
      </c>
      <c r="D4272" s="44">
        <v>20572.349999999999</v>
      </c>
      <c r="K4272" s="44">
        <v>0.71799999999999997</v>
      </c>
      <c r="L4272" s="51">
        <v>26891.55</v>
      </c>
      <c r="M4272" s="50" t="str">
        <f t="shared" si="66"/>
        <v>Abaixo do limite</v>
      </c>
    </row>
    <row r="4273" spans="3:13" x14ac:dyDescent="0.25">
      <c r="C4273" s="45">
        <v>0.58299999999999996</v>
      </c>
      <c r="D4273" s="45">
        <v>10158.23</v>
      </c>
      <c r="K4273" s="44">
        <v>0.751</v>
      </c>
      <c r="L4273" s="51">
        <v>26893.16</v>
      </c>
      <c r="M4273" s="50" t="str">
        <f t="shared" si="66"/>
        <v>Abaixo do limite</v>
      </c>
    </row>
    <row r="4274" spans="3:13" x14ac:dyDescent="0.25">
      <c r="C4274" s="44">
        <v>0.55500000000000005</v>
      </c>
      <c r="D4274" s="44">
        <v>7904.7</v>
      </c>
      <c r="K4274" s="45">
        <v>0.70799999999999996</v>
      </c>
      <c r="L4274" s="52">
        <v>26902.92</v>
      </c>
      <c r="M4274" s="50" t="str">
        <f t="shared" si="66"/>
        <v>Abaixo do limite</v>
      </c>
    </row>
    <row r="4275" spans="3:13" x14ac:dyDescent="0.25">
      <c r="C4275" s="45">
        <v>0.65</v>
      </c>
      <c r="D4275" s="45">
        <v>19165.439999999999</v>
      </c>
      <c r="K4275" s="44">
        <v>0.7</v>
      </c>
      <c r="L4275" s="51">
        <v>26924.91</v>
      </c>
      <c r="M4275" s="50" t="str">
        <f t="shared" si="66"/>
        <v>Abaixo do limite</v>
      </c>
    </row>
    <row r="4276" spans="3:13" x14ac:dyDescent="0.25">
      <c r="C4276" s="44">
        <v>0.54800000000000004</v>
      </c>
      <c r="D4276" s="44">
        <v>6942.11</v>
      </c>
      <c r="K4276" s="45">
        <v>0.71099999999999997</v>
      </c>
      <c r="L4276" s="52">
        <v>26937.68</v>
      </c>
      <c r="M4276" s="50" t="str">
        <f t="shared" si="66"/>
        <v>Abaixo do limite</v>
      </c>
    </row>
    <row r="4277" spans="3:13" x14ac:dyDescent="0.25">
      <c r="C4277" s="45">
        <v>0.67600000000000005</v>
      </c>
      <c r="D4277" s="45">
        <v>20287.75</v>
      </c>
      <c r="K4277" s="45">
        <v>0.74</v>
      </c>
      <c r="L4277" s="52">
        <v>26952.95</v>
      </c>
      <c r="M4277" s="50" t="str">
        <f t="shared" si="66"/>
        <v>Abaixo do limite</v>
      </c>
    </row>
    <row r="4278" spans="3:13" x14ac:dyDescent="0.25">
      <c r="C4278" s="44">
        <v>0.53400000000000003</v>
      </c>
      <c r="D4278" s="44">
        <v>7077.4</v>
      </c>
      <c r="K4278" s="44">
        <v>0.63800000000000001</v>
      </c>
      <c r="L4278" s="51">
        <v>26972.39</v>
      </c>
      <c r="M4278" s="50" t="str">
        <f t="shared" si="66"/>
        <v>Abaixo do limite</v>
      </c>
    </row>
    <row r="4279" spans="3:13" x14ac:dyDescent="0.25">
      <c r="C4279" s="45">
        <v>0.626</v>
      </c>
      <c r="D4279" s="45">
        <v>16587.330000000002</v>
      </c>
      <c r="K4279" s="45">
        <v>0.748</v>
      </c>
      <c r="L4279" s="52">
        <v>27010.39</v>
      </c>
      <c r="M4279" s="50" t="str">
        <f t="shared" si="66"/>
        <v>Abaixo do limite</v>
      </c>
    </row>
    <row r="4280" spans="3:13" x14ac:dyDescent="0.25">
      <c r="C4280" s="44">
        <v>0.57799999999999996</v>
      </c>
      <c r="D4280" s="44">
        <v>25677.93</v>
      </c>
      <c r="K4280" s="44">
        <v>0.67900000000000005</v>
      </c>
      <c r="L4280" s="51">
        <v>27015.16</v>
      </c>
      <c r="M4280" s="50" t="str">
        <f t="shared" si="66"/>
        <v>Abaixo do limite</v>
      </c>
    </row>
    <row r="4281" spans="3:13" x14ac:dyDescent="0.25">
      <c r="C4281" s="45">
        <v>0.68300000000000005</v>
      </c>
      <c r="D4281" s="45">
        <v>16891.98</v>
      </c>
      <c r="K4281" s="44">
        <v>0.63</v>
      </c>
      <c r="L4281" s="51">
        <v>27040.6</v>
      </c>
      <c r="M4281" s="50" t="str">
        <f t="shared" si="66"/>
        <v>Abaixo do limite</v>
      </c>
    </row>
    <row r="4282" spans="3:13" x14ac:dyDescent="0.25">
      <c r="C4282" s="44">
        <v>0.67</v>
      </c>
      <c r="D4282" s="44">
        <v>21874.69</v>
      </c>
      <c r="K4282" s="45">
        <v>0.71499999999999997</v>
      </c>
      <c r="L4282" s="52">
        <v>27044.16</v>
      </c>
      <c r="M4282" s="50" t="str">
        <f t="shared" si="66"/>
        <v>Abaixo do limite</v>
      </c>
    </row>
    <row r="4283" spans="3:13" x14ac:dyDescent="0.25">
      <c r="C4283" s="45">
        <v>0.78600000000000003</v>
      </c>
      <c r="D4283" s="45">
        <v>27180.240000000002</v>
      </c>
      <c r="K4283" s="45">
        <v>0.68600000000000005</v>
      </c>
      <c r="L4283" s="52">
        <v>27049.43</v>
      </c>
      <c r="M4283" s="50" t="str">
        <f t="shared" si="66"/>
        <v>Abaixo do limite</v>
      </c>
    </row>
    <row r="4284" spans="3:13" x14ac:dyDescent="0.25">
      <c r="C4284" s="44">
        <v>0.55500000000000005</v>
      </c>
      <c r="D4284" s="44">
        <v>8768.7999999999993</v>
      </c>
      <c r="K4284" s="44">
        <v>0.71899999999999997</v>
      </c>
      <c r="L4284" s="51">
        <v>27053.02</v>
      </c>
      <c r="M4284" s="50" t="str">
        <f t="shared" si="66"/>
        <v>Abaixo do limite</v>
      </c>
    </row>
    <row r="4285" spans="3:13" x14ac:dyDescent="0.25">
      <c r="C4285" s="45">
        <v>0.71299999999999997</v>
      </c>
      <c r="D4285" s="45">
        <v>22035.61</v>
      </c>
      <c r="K4285" s="45">
        <v>0.73199999999999998</v>
      </c>
      <c r="L4285" s="52">
        <v>27064.84</v>
      </c>
      <c r="M4285" s="50" t="str">
        <f t="shared" si="66"/>
        <v>Abaixo do limite</v>
      </c>
    </row>
    <row r="4286" spans="3:13" x14ac:dyDescent="0.25">
      <c r="C4286" s="44">
        <v>0.70499999999999996</v>
      </c>
      <c r="D4286" s="44">
        <v>14258.75</v>
      </c>
      <c r="K4286" s="44">
        <v>0.67200000000000004</v>
      </c>
      <c r="L4286" s="51">
        <v>27077.25</v>
      </c>
      <c r="M4286" s="50" t="str">
        <f t="shared" si="66"/>
        <v>Abaixo do limite</v>
      </c>
    </row>
    <row r="4287" spans="3:13" x14ac:dyDescent="0.25">
      <c r="C4287" s="45">
        <v>0.70299999999999996</v>
      </c>
      <c r="D4287" s="45">
        <v>22427.18</v>
      </c>
      <c r="K4287" s="45">
        <v>0.61499999999999999</v>
      </c>
      <c r="L4287" s="52">
        <v>27092.1</v>
      </c>
      <c r="M4287" s="50" t="str">
        <f t="shared" si="66"/>
        <v>Abaixo do limite</v>
      </c>
    </row>
    <row r="4288" spans="3:13" x14ac:dyDescent="0.25">
      <c r="C4288" s="44">
        <v>0.626</v>
      </c>
      <c r="D4288" s="44">
        <v>19827.64</v>
      </c>
      <c r="K4288" s="45">
        <v>0.71399999999999997</v>
      </c>
      <c r="L4288" s="52">
        <v>27102.52</v>
      </c>
      <c r="M4288" s="50" t="str">
        <f t="shared" si="66"/>
        <v>Abaixo do limite</v>
      </c>
    </row>
    <row r="4289" spans="3:13" x14ac:dyDescent="0.25">
      <c r="C4289" s="45">
        <v>0.53900000000000003</v>
      </c>
      <c r="D4289" s="45">
        <v>7037.56</v>
      </c>
      <c r="K4289" s="45">
        <v>0.70699999999999996</v>
      </c>
      <c r="L4289" s="52">
        <v>27104.01</v>
      </c>
      <c r="M4289" s="50" t="str">
        <f t="shared" si="66"/>
        <v>Abaixo do limite</v>
      </c>
    </row>
    <row r="4290" spans="3:13" x14ac:dyDescent="0.25">
      <c r="C4290" s="44">
        <v>0.64500000000000002</v>
      </c>
      <c r="D4290" s="44">
        <v>13594.94</v>
      </c>
      <c r="K4290" s="44">
        <v>0.70099999999999996</v>
      </c>
      <c r="L4290" s="51">
        <v>27109.599999999999</v>
      </c>
      <c r="M4290" s="50" t="str">
        <f t="shared" si="66"/>
        <v>Abaixo do limite</v>
      </c>
    </row>
    <row r="4291" spans="3:13" x14ac:dyDescent="0.25">
      <c r="C4291" s="45">
        <v>0.58199999999999996</v>
      </c>
      <c r="D4291" s="45">
        <v>11158.69</v>
      </c>
      <c r="K4291" s="44">
        <v>0.752</v>
      </c>
      <c r="L4291" s="51">
        <v>27123.360000000001</v>
      </c>
      <c r="M4291" s="50" t="str">
        <f t="shared" si="66"/>
        <v>Abaixo do limite</v>
      </c>
    </row>
    <row r="4292" spans="3:13" x14ac:dyDescent="0.25">
      <c r="C4292" s="44">
        <v>0.54600000000000004</v>
      </c>
      <c r="D4292" s="44">
        <v>7834.02</v>
      </c>
      <c r="K4292" s="45">
        <v>0.73199999999999998</v>
      </c>
      <c r="L4292" s="52">
        <v>27128.23</v>
      </c>
      <c r="M4292" s="50" t="str">
        <f t="shared" si="66"/>
        <v>Abaixo do limite</v>
      </c>
    </row>
    <row r="4293" spans="3:13" x14ac:dyDescent="0.25">
      <c r="C4293" s="45">
        <v>0.66500000000000004</v>
      </c>
      <c r="D4293" s="45">
        <v>20843.04</v>
      </c>
      <c r="K4293" s="45">
        <v>0.73899999999999999</v>
      </c>
      <c r="L4293" s="52">
        <v>27143.23</v>
      </c>
      <c r="M4293" s="50" t="str">
        <f t="shared" si="66"/>
        <v>Abaixo do limite</v>
      </c>
    </row>
    <row r="4294" spans="3:13" x14ac:dyDescent="0.25">
      <c r="C4294" s="44">
        <v>0.53800000000000003</v>
      </c>
      <c r="D4294" s="44">
        <v>5416.22</v>
      </c>
      <c r="K4294" s="45">
        <v>0.69799999999999995</v>
      </c>
      <c r="L4294" s="52">
        <v>27160.9</v>
      </c>
      <c r="M4294" s="50" t="str">
        <f t="shared" si="66"/>
        <v>Abaixo do limite</v>
      </c>
    </row>
    <row r="4295" spans="3:13" x14ac:dyDescent="0.25">
      <c r="C4295" s="45">
        <v>0.53400000000000003</v>
      </c>
      <c r="D4295" s="45">
        <v>7258.16</v>
      </c>
      <c r="K4295" s="44">
        <v>0.72</v>
      </c>
      <c r="L4295" s="51">
        <v>27161.02</v>
      </c>
      <c r="M4295" s="50" t="str">
        <f t="shared" si="66"/>
        <v>Abaixo do limite</v>
      </c>
    </row>
    <row r="4296" spans="3:13" x14ac:dyDescent="0.25">
      <c r="C4296" s="44">
        <v>0.748</v>
      </c>
      <c r="D4296" s="44">
        <v>18570.82</v>
      </c>
      <c r="K4296" s="44">
        <v>0.6</v>
      </c>
      <c r="L4296" s="51">
        <v>27173.83</v>
      </c>
      <c r="M4296" s="50" t="str">
        <f t="shared" si="66"/>
        <v>Abaixo do limite</v>
      </c>
    </row>
    <row r="4297" spans="3:13" x14ac:dyDescent="0.25">
      <c r="C4297" s="45">
        <v>0.752</v>
      </c>
      <c r="D4297" s="45">
        <v>20526.439999999999</v>
      </c>
      <c r="K4297" s="45">
        <v>0.78600000000000003</v>
      </c>
      <c r="L4297" s="52">
        <v>27180.240000000002</v>
      </c>
      <c r="M4297" s="50" t="str">
        <f t="shared" si="66"/>
        <v>Abaixo do limite</v>
      </c>
    </row>
    <row r="4298" spans="3:13" x14ac:dyDescent="0.25">
      <c r="C4298" s="44">
        <v>0.53700000000000003</v>
      </c>
      <c r="D4298" s="44">
        <v>6292.33</v>
      </c>
      <c r="K4298" s="45">
        <v>0.59099999999999997</v>
      </c>
      <c r="L4298" s="52">
        <v>27183.71</v>
      </c>
      <c r="M4298" s="50" t="str">
        <f t="shared" si="66"/>
        <v>Abaixo do limite</v>
      </c>
    </row>
    <row r="4299" spans="3:13" x14ac:dyDescent="0.25">
      <c r="C4299" s="45">
        <v>0.56999999999999995</v>
      </c>
      <c r="D4299" s="45">
        <v>11518.45</v>
      </c>
      <c r="K4299" s="45">
        <v>0.69899999999999995</v>
      </c>
      <c r="L4299" s="52">
        <v>27196.38</v>
      </c>
      <c r="M4299" s="50" t="str">
        <f t="shared" si="66"/>
        <v>Abaixo do limite</v>
      </c>
    </row>
    <row r="4300" spans="3:13" x14ac:dyDescent="0.25">
      <c r="C4300" s="44">
        <v>0.58599999999999997</v>
      </c>
      <c r="D4300" s="44">
        <v>10330.85</v>
      </c>
      <c r="K4300" s="45">
        <v>0.70099999999999996</v>
      </c>
      <c r="L4300" s="52">
        <v>27214.42</v>
      </c>
      <c r="M4300" s="50" t="str">
        <f t="shared" si="66"/>
        <v>Abaixo do limite</v>
      </c>
    </row>
    <row r="4301" spans="3:13" x14ac:dyDescent="0.25">
      <c r="C4301" s="45">
        <v>0.52500000000000002</v>
      </c>
      <c r="D4301" s="45">
        <v>6038.62</v>
      </c>
      <c r="K4301" s="44">
        <v>0.71</v>
      </c>
      <c r="L4301" s="51">
        <v>27224.93</v>
      </c>
      <c r="M4301" s="50" t="str">
        <f t="shared" si="66"/>
        <v>Abaixo do limite</v>
      </c>
    </row>
    <row r="4302" spans="3:13" x14ac:dyDescent="0.25">
      <c r="C4302" s="44">
        <v>0.53900000000000003</v>
      </c>
      <c r="D4302" s="44">
        <v>8712.77</v>
      </c>
      <c r="K4302" s="45">
        <v>0.76600000000000001</v>
      </c>
      <c r="L4302" s="52">
        <v>27229.67</v>
      </c>
      <c r="M4302" s="50" t="str">
        <f t="shared" si="66"/>
        <v>Abaixo do limite</v>
      </c>
    </row>
    <row r="4303" spans="3:13" x14ac:dyDescent="0.25">
      <c r="C4303" s="45">
        <v>0.58099999999999996</v>
      </c>
      <c r="D4303" s="45">
        <v>11654.11</v>
      </c>
      <c r="K4303" s="45">
        <v>0.73899999999999999</v>
      </c>
      <c r="L4303" s="52">
        <v>27249.19</v>
      </c>
      <c r="M4303" s="50" t="str">
        <f t="shared" si="66"/>
        <v>Abaixo do limite</v>
      </c>
    </row>
    <row r="4304" spans="3:13" x14ac:dyDescent="0.25">
      <c r="C4304" s="44">
        <v>0.54700000000000004</v>
      </c>
      <c r="D4304" s="44">
        <v>5523.93</v>
      </c>
      <c r="K4304" s="44">
        <v>0.71299999999999997</v>
      </c>
      <c r="L4304" s="51">
        <v>27254.799999999999</v>
      </c>
      <c r="M4304" s="50" t="str">
        <f t="shared" si="66"/>
        <v>Abaixo do limite</v>
      </c>
    </row>
    <row r="4305" spans="3:13" x14ac:dyDescent="0.25">
      <c r="C4305" s="45">
        <v>0.54900000000000004</v>
      </c>
      <c r="D4305" s="45">
        <v>6204.5</v>
      </c>
      <c r="K4305" s="45">
        <v>0.70199999999999996</v>
      </c>
      <c r="L4305" s="52">
        <v>27257.63</v>
      </c>
      <c r="M4305" s="50" t="str">
        <f t="shared" si="66"/>
        <v>Abaixo do limite</v>
      </c>
    </row>
    <row r="4306" spans="3:13" x14ac:dyDescent="0.25">
      <c r="C4306" s="44">
        <v>0.56999999999999995</v>
      </c>
      <c r="D4306" s="44">
        <v>6717.25</v>
      </c>
      <c r="K4306" s="45">
        <v>0.66600000000000004</v>
      </c>
      <c r="L4306" s="52">
        <v>27268.1</v>
      </c>
      <c r="M4306" s="50" t="str">
        <f t="shared" si="66"/>
        <v>Abaixo do limite</v>
      </c>
    </row>
    <row r="4307" spans="3:13" x14ac:dyDescent="0.25">
      <c r="C4307" s="45">
        <v>0.66400000000000003</v>
      </c>
      <c r="D4307" s="45">
        <v>9808.6200000000008</v>
      </c>
      <c r="K4307" s="45">
        <v>0.72099999999999997</v>
      </c>
      <c r="L4307" s="52">
        <v>27276.2</v>
      </c>
      <c r="M4307" s="50" t="str">
        <f t="shared" si="66"/>
        <v>Abaixo do limite</v>
      </c>
    </row>
    <row r="4308" spans="3:13" x14ac:dyDescent="0.25">
      <c r="C4308" s="44">
        <v>0.69499999999999995</v>
      </c>
      <c r="D4308" s="44">
        <v>24784.45</v>
      </c>
      <c r="K4308" s="45">
        <v>0.71199999999999997</v>
      </c>
      <c r="L4308" s="52">
        <v>27283.22</v>
      </c>
      <c r="M4308" s="50" t="str">
        <f t="shared" si="66"/>
        <v>Abaixo do limite</v>
      </c>
    </row>
    <row r="4309" spans="3:13" x14ac:dyDescent="0.25">
      <c r="C4309" s="45">
        <v>0.499</v>
      </c>
      <c r="D4309" s="45">
        <v>5995.44</v>
      </c>
      <c r="K4309" s="45">
        <v>0.72599999999999998</v>
      </c>
      <c r="L4309" s="52">
        <v>27297.55</v>
      </c>
      <c r="M4309" s="50" t="str">
        <f t="shared" si="66"/>
        <v>Abaixo do limite</v>
      </c>
    </row>
    <row r="4310" spans="3:13" x14ac:dyDescent="0.25">
      <c r="C4310" s="44">
        <v>0.66700000000000004</v>
      </c>
      <c r="D4310" s="44">
        <v>26514.13</v>
      </c>
      <c r="K4310" s="45">
        <v>0.78100000000000003</v>
      </c>
      <c r="L4310" s="52">
        <v>27298.23</v>
      </c>
      <c r="M4310" s="50" t="str">
        <f t="shared" si="66"/>
        <v>Abaixo do limite</v>
      </c>
    </row>
    <row r="4311" spans="3:13" x14ac:dyDescent="0.25">
      <c r="C4311" s="45">
        <v>0.75600000000000001</v>
      </c>
      <c r="D4311" s="45">
        <v>36389.160000000003</v>
      </c>
      <c r="K4311" s="44">
        <v>0.75600000000000001</v>
      </c>
      <c r="L4311" s="51">
        <v>27330.71</v>
      </c>
      <c r="M4311" s="50" t="str">
        <f t="shared" si="66"/>
        <v>Abaixo do limite</v>
      </c>
    </row>
    <row r="4312" spans="3:13" x14ac:dyDescent="0.25">
      <c r="C4312" s="44">
        <v>0.502</v>
      </c>
      <c r="D4312" s="44">
        <v>6823.91</v>
      </c>
      <c r="K4312" s="45">
        <v>0.60799999999999998</v>
      </c>
      <c r="L4312" s="52">
        <v>27336.65</v>
      </c>
      <c r="M4312" s="50" t="str">
        <f t="shared" si="66"/>
        <v>Abaixo do limite</v>
      </c>
    </row>
    <row r="4313" spans="3:13" x14ac:dyDescent="0.25">
      <c r="C4313" s="45">
        <v>0.67800000000000005</v>
      </c>
      <c r="D4313" s="45">
        <v>26809.759999999998</v>
      </c>
      <c r="K4313" s="45">
        <v>0.66100000000000003</v>
      </c>
      <c r="L4313" s="52">
        <v>27359.35</v>
      </c>
      <c r="M4313" s="50" t="str">
        <f t="shared" si="66"/>
        <v>Abaixo do limite</v>
      </c>
    </row>
    <row r="4314" spans="3:13" x14ac:dyDescent="0.25">
      <c r="C4314" s="44">
        <v>0.65400000000000003</v>
      </c>
      <c r="D4314" s="44">
        <v>23889.08</v>
      </c>
      <c r="K4314" s="44">
        <v>0.76100000000000001</v>
      </c>
      <c r="L4314" s="51">
        <v>27375.95</v>
      </c>
      <c r="M4314" s="50" t="str">
        <f t="shared" si="66"/>
        <v>Abaixo do limite</v>
      </c>
    </row>
    <row r="4315" spans="3:13" x14ac:dyDescent="0.25">
      <c r="C4315" s="45">
        <v>0.68100000000000005</v>
      </c>
      <c r="D4315" s="45">
        <v>11527.88</v>
      </c>
      <c r="K4315" s="45">
        <v>0.74299999999999999</v>
      </c>
      <c r="L4315" s="52">
        <v>27389.84</v>
      </c>
      <c r="M4315" s="50" t="str">
        <f t="shared" si="66"/>
        <v>Abaixo do limite</v>
      </c>
    </row>
    <row r="4316" spans="3:13" x14ac:dyDescent="0.25">
      <c r="C4316" s="44">
        <v>0.50700000000000001</v>
      </c>
      <c r="D4316" s="44">
        <v>9688.61</v>
      </c>
      <c r="K4316" s="44">
        <v>0.76700000000000002</v>
      </c>
      <c r="L4316" s="51">
        <v>27397.439999999999</v>
      </c>
      <c r="M4316" s="50" t="str">
        <f t="shared" si="66"/>
        <v>Abaixo do limite</v>
      </c>
    </row>
    <row r="4317" spans="3:13" x14ac:dyDescent="0.25">
      <c r="C4317" s="45">
        <v>0.51300000000000001</v>
      </c>
      <c r="D4317" s="45">
        <v>5586.41</v>
      </c>
      <c r="K4317" s="45">
        <v>0.71099999999999997</v>
      </c>
      <c r="L4317" s="52">
        <v>27402.720000000001</v>
      </c>
      <c r="M4317" s="50" t="str">
        <f t="shared" si="66"/>
        <v>Abaixo do limite</v>
      </c>
    </row>
    <row r="4318" spans="3:13" x14ac:dyDescent="0.25">
      <c r="C4318" s="44">
        <v>0.68300000000000005</v>
      </c>
      <c r="D4318" s="44">
        <v>28373.94</v>
      </c>
      <c r="K4318" s="45">
        <v>0.70799999999999996</v>
      </c>
      <c r="L4318" s="52">
        <v>27414.94</v>
      </c>
      <c r="M4318" s="50" t="str">
        <f t="shared" si="66"/>
        <v>Abaixo do limite</v>
      </c>
    </row>
    <row r="4319" spans="3:13" x14ac:dyDescent="0.25">
      <c r="C4319" s="45">
        <v>0.52200000000000002</v>
      </c>
      <c r="D4319" s="45">
        <v>6036.05</v>
      </c>
      <c r="K4319" s="45">
        <v>0.74</v>
      </c>
      <c r="L4319" s="52">
        <v>27415.759999999998</v>
      </c>
      <c r="M4319" s="50" t="str">
        <f t="shared" ref="M4319:M4382" si="67">IF(L4319&lt;$L$29,"Abaixo do limite","")</f>
        <v>Abaixo do limite</v>
      </c>
    </row>
    <row r="4320" spans="3:13" x14ac:dyDescent="0.25">
      <c r="C4320" s="44">
        <v>0.74399999999999999</v>
      </c>
      <c r="D4320" s="44">
        <v>16931.5</v>
      </c>
      <c r="K4320" s="45">
        <v>0.70499999999999996</v>
      </c>
      <c r="L4320" s="52">
        <v>27420.61</v>
      </c>
      <c r="M4320" s="50" t="str">
        <f t="shared" si="67"/>
        <v>Abaixo do limite</v>
      </c>
    </row>
    <row r="4321" spans="3:13" x14ac:dyDescent="0.25">
      <c r="C4321" s="45">
        <v>0.77</v>
      </c>
      <c r="D4321" s="45">
        <v>22774.22</v>
      </c>
      <c r="K4321" s="45">
        <v>0.70199999999999996</v>
      </c>
      <c r="L4321" s="52">
        <v>27437.14</v>
      </c>
      <c r="M4321" s="50" t="str">
        <f t="shared" si="67"/>
        <v>Abaixo do limite</v>
      </c>
    </row>
    <row r="4322" spans="3:13" x14ac:dyDescent="0.25">
      <c r="C4322" s="44">
        <v>0.52400000000000002</v>
      </c>
      <c r="D4322" s="44">
        <v>7844.31</v>
      </c>
      <c r="K4322" s="44">
        <v>0.67700000000000005</v>
      </c>
      <c r="L4322" s="51">
        <v>27446.02</v>
      </c>
      <c r="M4322" s="50" t="str">
        <f t="shared" si="67"/>
        <v>Abaixo do limite</v>
      </c>
    </row>
    <row r="4323" spans="3:13" x14ac:dyDescent="0.25">
      <c r="C4323" s="45">
        <v>0.53200000000000003</v>
      </c>
      <c r="D4323" s="45">
        <v>9103.92</v>
      </c>
      <c r="K4323" s="44">
        <v>0.74299999999999999</v>
      </c>
      <c r="L4323" s="51">
        <v>27449.07</v>
      </c>
      <c r="M4323" s="50" t="str">
        <f t="shared" si="67"/>
        <v>Abaixo do limite</v>
      </c>
    </row>
    <row r="4324" spans="3:13" x14ac:dyDescent="0.25">
      <c r="C4324" s="44">
        <v>0.57399999999999995</v>
      </c>
      <c r="D4324" s="44">
        <v>8762.1299999999992</v>
      </c>
      <c r="K4324" s="45">
        <v>0.67200000000000004</v>
      </c>
      <c r="L4324" s="52">
        <v>27451.78</v>
      </c>
      <c r="M4324" s="50" t="str">
        <f t="shared" si="67"/>
        <v>Abaixo do limite</v>
      </c>
    </row>
    <row r="4325" spans="3:13" x14ac:dyDescent="0.25">
      <c r="C4325" s="45">
        <v>0.67200000000000004</v>
      </c>
      <c r="D4325" s="45">
        <v>14702.27</v>
      </c>
      <c r="K4325" s="44">
        <v>0.68400000000000005</v>
      </c>
      <c r="L4325" s="51">
        <v>27453.58</v>
      </c>
      <c r="M4325" s="50" t="str">
        <f t="shared" si="67"/>
        <v>Abaixo do limite</v>
      </c>
    </row>
    <row r="4326" spans="3:13" x14ac:dyDescent="0.25">
      <c r="C4326" s="44">
        <v>0.75800000000000001</v>
      </c>
      <c r="D4326" s="44">
        <v>32921.589999999997</v>
      </c>
      <c r="K4326" s="44">
        <v>0.69899999999999995</v>
      </c>
      <c r="L4326" s="51">
        <v>27464.22</v>
      </c>
      <c r="M4326" s="50" t="str">
        <f t="shared" si="67"/>
        <v>Abaixo do limite</v>
      </c>
    </row>
    <row r="4327" spans="3:13" x14ac:dyDescent="0.25">
      <c r="C4327" s="45">
        <v>0.67600000000000005</v>
      </c>
      <c r="D4327" s="45">
        <v>12581.98</v>
      </c>
      <c r="K4327" s="45">
        <v>0.74</v>
      </c>
      <c r="L4327" s="52">
        <v>27470.61</v>
      </c>
      <c r="M4327" s="50" t="str">
        <f t="shared" si="67"/>
        <v>Abaixo do limite</v>
      </c>
    </row>
    <row r="4328" spans="3:13" x14ac:dyDescent="0.25">
      <c r="C4328" s="44">
        <v>0.65900000000000003</v>
      </c>
      <c r="D4328" s="44">
        <v>12865.4</v>
      </c>
      <c r="K4328" s="45">
        <v>0.68300000000000005</v>
      </c>
      <c r="L4328" s="52">
        <v>27473.67</v>
      </c>
      <c r="M4328" s="50" t="str">
        <f t="shared" si="67"/>
        <v>Abaixo do limite</v>
      </c>
    </row>
    <row r="4329" spans="3:13" x14ac:dyDescent="0.25">
      <c r="C4329" s="45">
        <v>0.52600000000000002</v>
      </c>
      <c r="D4329" s="45">
        <v>6179.24</v>
      </c>
      <c r="K4329" s="45">
        <v>0.69699999999999995</v>
      </c>
      <c r="L4329" s="52">
        <v>27482.99</v>
      </c>
      <c r="M4329" s="50" t="str">
        <f t="shared" si="67"/>
        <v>Abaixo do limite</v>
      </c>
    </row>
    <row r="4330" spans="3:13" x14ac:dyDescent="0.25">
      <c r="C4330" s="44">
        <v>0.54300000000000004</v>
      </c>
      <c r="D4330" s="44">
        <v>8085.71</v>
      </c>
      <c r="K4330" s="45">
        <v>0.66800000000000004</v>
      </c>
      <c r="L4330" s="52">
        <v>27483.75</v>
      </c>
      <c r="M4330" s="50" t="str">
        <f t="shared" si="67"/>
        <v>Abaixo do limite</v>
      </c>
    </row>
    <row r="4331" spans="3:13" x14ac:dyDescent="0.25">
      <c r="C4331" s="45">
        <v>0.77400000000000002</v>
      </c>
      <c r="D4331" s="45">
        <v>22371.8</v>
      </c>
      <c r="K4331" s="44">
        <v>0.68899999999999995</v>
      </c>
      <c r="L4331" s="51">
        <v>27491.68</v>
      </c>
      <c r="M4331" s="50" t="str">
        <f t="shared" si="67"/>
        <v>Abaixo do limite</v>
      </c>
    </row>
    <row r="4332" spans="3:13" x14ac:dyDescent="0.25">
      <c r="C4332" s="44">
        <v>0.69199999999999995</v>
      </c>
      <c r="D4332" s="44">
        <v>17814.810000000001</v>
      </c>
      <c r="K4332" s="44">
        <v>0.72399999999999998</v>
      </c>
      <c r="L4332" s="51">
        <v>27492.67</v>
      </c>
      <c r="M4332" s="50" t="str">
        <f t="shared" si="67"/>
        <v>Abaixo do limite</v>
      </c>
    </row>
    <row r="4333" spans="3:13" x14ac:dyDescent="0.25">
      <c r="C4333" s="45">
        <v>0.57699999999999996</v>
      </c>
      <c r="D4333" s="45">
        <v>6982.7</v>
      </c>
      <c r="K4333" s="44">
        <v>0.70699999999999996</v>
      </c>
      <c r="L4333" s="51">
        <v>27494.32</v>
      </c>
      <c r="M4333" s="50" t="str">
        <f t="shared" si="67"/>
        <v>Abaixo do limite</v>
      </c>
    </row>
    <row r="4334" spans="3:13" x14ac:dyDescent="0.25">
      <c r="C4334" s="44">
        <v>0.74199999999999999</v>
      </c>
      <c r="D4334" s="44">
        <v>30461.439999999999</v>
      </c>
      <c r="K4334" s="44">
        <v>0.66400000000000003</v>
      </c>
      <c r="L4334" s="51">
        <v>27505.54</v>
      </c>
      <c r="M4334" s="50" t="str">
        <f t="shared" si="67"/>
        <v>Abaixo do limite</v>
      </c>
    </row>
    <row r="4335" spans="3:13" x14ac:dyDescent="0.25">
      <c r="C4335" s="45">
        <v>0.53300000000000003</v>
      </c>
      <c r="D4335" s="45">
        <v>9103.75</v>
      </c>
      <c r="K4335" s="45">
        <v>0.67200000000000004</v>
      </c>
      <c r="L4335" s="52">
        <v>27509.98</v>
      </c>
      <c r="M4335" s="50" t="str">
        <f t="shared" si="67"/>
        <v>Abaixo do limite</v>
      </c>
    </row>
    <row r="4336" spans="3:13" x14ac:dyDescent="0.25">
      <c r="C4336" s="44">
        <v>0.56100000000000005</v>
      </c>
      <c r="D4336" s="44">
        <v>6378.84</v>
      </c>
      <c r="K4336" s="44">
        <v>0.73499999999999999</v>
      </c>
      <c r="L4336" s="51">
        <v>27514.47</v>
      </c>
      <c r="M4336" s="50" t="str">
        <f t="shared" si="67"/>
        <v>Abaixo do limite</v>
      </c>
    </row>
    <row r="4337" spans="3:13" x14ac:dyDescent="0.25">
      <c r="C4337" s="45">
        <v>0.59899999999999998</v>
      </c>
      <c r="D4337" s="45">
        <v>15545.72</v>
      </c>
      <c r="K4337" s="44">
        <v>0.67600000000000005</v>
      </c>
      <c r="L4337" s="51">
        <v>27529.65</v>
      </c>
      <c r="M4337" s="50" t="str">
        <f t="shared" si="67"/>
        <v>Abaixo do limite</v>
      </c>
    </row>
    <row r="4338" spans="3:13" x14ac:dyDescent="0.25">
      <c r="C4338" s="44">
        <v>0.57199999999999995</v>
      </c>
      <c r="D4338" s="44">
        <v>6910.12</v>
      </c>
      <c r="K4338" s="44">
        <v>0.71</v>
      </c>
      <c r="L4338" s="51">
        <v>27534.21</v>
      </c>
      <c r="M4338" s="50" t="str">
        <f t="shared" si="67"/>
        <v>Abaixo do limite</v>
      </c>
    </row>
    <row r="4339" spans="3:13" x14ac:dyDescent="0.25">
      <c r="C4339" s="45">
        <v>0.52700000000000002</v>
      </c>
      <c r="D4339" s="45">
        <v>6810.26</v>
      </c>
      <c r="K4339" s="44">
        <v>0.64400000000000002</v>
      </c>
      <c r="L4339" s="51">
        <v>27536.04</v>
      </c>
      <c r="M4339" s="50" t="str">
        <f t="shared" si="67"/>
        <v>Abaixo do limite</v>
      </c>
    </row>
    <row r="4340" spans="3:13" x14ac:dyDescent="0.25">
      <c r="C4340" s="44">
        <v>0.61099999999999999</v>
      </c>
      <c r="D4340" s="44">
        <v>10849.37</v>
      </c>
      <c r="K4340" s="44">
        <v>0.67800000000000005</v>
      </c>
      <c r="L4340" s="51">
        <v>27593.86</v>
      </c>
      <c r="M4340" s="50" t="str">
        <f t="shared" si="67"/>
        <v>Abaixo do limite</v>
      </c>
    </row>
    <row r="4341" spans="3:13" x14ac:dyDescent="0.25">
      <c r="C4341" s="45">
        <v>0.52600000000000002</v>
      </c>
      <c r="D4341" s="45">
        <v>7685.41</v>
      </c>
      <c r="K4341" s="45">
        <v>0.745</v>
      </c>
      <c r="L4341" s="52">
        <v>27602.09</v>
      </c>
      <c r="M4341" s="50" t="str">
        <f t="shared" si="67"/>
        <v>Abaixo do limite</v>
      </c>
    </row>
    <row r="4342" spans="3:13" x14ac:dyDescent="0.25">
      <c r="C4342" s="44">
        <v>0.56200000000000006</v>
      </c>
      <c r="D4342" s="44">
        <v>10618.53</v>
      </c>
      <c r="K4342" s="44">
        <v>0.73899999999999999</v>
      </c>
      <c r="L4342" s="51">
        <v>27621.32</v>
      </c>
      <c r="M4342" s="50" t="str">
        <f t="shared" si="67"/>
        <v>Abaixo do limite</v>
      </c>
    </row>
    <row r="4343" spans="3:13" x14ac:dyDescent="0.25">
      <c r="C4343" s="45">
        <v>0.57999999999999996</v>
      </c>
      <c r="D4343" s="45">
        <v>5299.76</v>
      </c>
      <c r="K4343" s="45">
        <v>0.70799999999999996</v>
      </c>
      <c r="L4343" s="52">
        <v>27650.79</v>
      </c>
      <c r="M4343" s="50" t="str">
        <f t="shared" si="67"/>
        <v>Abaixo do limite</v>
      </c>
    </row>
    <row r="4344" spans="3:13" x14ac:dyDescent="0.25">
      <c r="C4344" s="44">
        <v>0.57299999999999995</v>
      </c>
      <c r="D4344" s="44">
        <v>9221.1299999999992</v>
      </c>
      <c r="K4344" s="45">
        <v>0.69099999999999995</v>
      </c>
      <c r="L4344" s="52">
        <v>27653.91</v>
      </c>
      <c r="M4344" s="50" t="str">
        <f t="shared" si="67"/>
        <v>Abaixo do limite</v>
      </c>
    </row>
    <row r="4345" spans="3:13" x14ac:dyDescent="0.25">
      <c r="C4345" s="45">
        <v>0.59799999999999998</v>
      </c>
      <c r="D4345" s="45">
        <v>6953.27</v>
      </c>
      <c r="K4345" s="45">
        <v>0.72499999999999998</v>
      </c>
      <c r="L4345" s="52">
        <v>27654.560000000001</v>
      </c>
      <c r="M4345" s="50" t="str">
        <f t="shared" si="67"/>
        <v>Abaixo do limite</v>
      </c>
    </row>
    <row r="4346" spans="3:13" x14ac:dyDescent="0.25">
      <c r="C4346" s="44">
        <v>0.57499999999999996</v>
      </c>
      <c r="D4346" s="44">
        <v>5989.27</v>
      </c>
      <c r="K4346" s="44">
        <v>0.72699999999999998</v>
      </c>
      <c r="L4346" s="51">
        <v>27670.81</v>
      </c>
      <c r="M4346" s="50" t="str">
        <f t="shared" si="67"/>
        <v>Abaixo do limite</v>
      </c>
    </row>
    <row r="4347" spans="3:13" x14ac:dyDescent="0.25">
      <c r="C4347" s="45">
        <v>0.48299999999999998</v>
      </c>
      <c r="D4347" s="45">
        <v>6552.64</v>
      </c>
      <c r="K4347" s="45">
        <v>0.73</v>
      </c>
      <c r="L4347" s="52">
        <v>27679.52</v>
      </c>
      <c r="M4347" s="50" t="str">
        <f t="shared" si="67"/>
        <v>Abaixo do limite</v>
      </c>
    </row>
    <row r="4348" spans="3:13" x14ac:dyDescent="0.25">
      <c r="C4348" s="44">
        <v>0.54500000000000004</v>
      </c>
      <c r="D4348" s="44">
        <v>6206.8</v>
      </c>
      <c r="K4348" s="44">
        <v>0.70699999999999996</v>
      </c>
      <c r="L4348" s="51">
        <v>27684.95</v>
      </c>
      <c r="M4348" s="50" t="str">
        <f t="shared" si="67"/>
        <v>Abaixo do limite</v>
      </c>
    </row>
    <row r="4349" spans="3:13" x14ac:dyDescent="0.25">
      <c r="C4349" s="45">
        <v>0.52800000000000002</v>
      </c>
      <c r="D4349" s="45">
        <v>5739.01</v>
      </c>
      <c r="K4349" s="44">
        <v>0.73799999999999999</v>
      </c>
      <c r="L4349" s="51">
        <v>27691.66</v>
      </c>
      <c r="M4349" s="50" t="str">
        <f t="shared" si="67"/>
        <v>Abaixo do limite</v>
      </c>
    </row>
    <row r="4350" spans="3:13" x14ac:dyDescent="0.25">
      <c r="C4350" s="44">
        <v>0.68300000000000005</v>
      </c>
      <c r="D4350" s="44">
        <v>21779.97</v>
      </c>
      <c r="K4350" s="45">
        <v>0.73399999999999999</v>
      </c>
      <c r="L4350" s="52">
        <v>27712.27</v>
      </c>
      <c r="M4350" s="50" t="str">
        <f t="shared" si="67"/>
        <v>Abaixo do limite</v>
      </c>
    </row>
    <row r="4351" spans="3:13" x14ac:dyDescent="0.25">
      <c r="C4351" s="45">
        <v>0.73499999999999999</v>
      </c>
      <c r="D4351" s="45">
        <v>26335.040000000001</v>
      </c>
      <c r="K4351" s="45">
        <v>0.70899999999999996</v>
      </c>
      <c r="L4351" s="52">
        <v>27715.9</v>
      </c>
      <c r="M4351" s="50" t="str">
        <f t="shared" si="67"/>
        <v>Abaixo do limite</v>
      </c>
    </row>
    <row r="4352" spans="3:13" x14ac:dyDescent="0.25">
      <c r="C4352" s="44">
        <v>0.49</v>
      </c>
      <c r="D4352" s="44">
        <v>7131.28</v>
      </c>
      <c r="K4352" s="44">
        <v>0.70699999999999996</v>
      </c>
      <c r="L4352" s="51">
        <v>27717.61</v>
      </c>
      <c r="M4352" s="50" t="str">
        <f t="shared" si="67"/>
        <v>Abaixo do limite</v>
      </c>
    </row>
    <row r="4353" spans="3:13" x14ac:dyDescent="0.25">
      <c r="C4353" s="45">
        <v>0.60799999999999998</v>
      </c>
      <c r="D4353" s="45">
        <v>13762.44</v>
      </c>
      <c r="K4353" s="45">
        <v>0.68799999999999994</v>
      </c>
      <c r="L4353" s="52">
        <v>27734.97</v>
      </c>
      <c r="M4353" s="50" t="str">
        <f t="shared" si="67"/>
        <v>Abaixo do limite</v>
      </c>
    </row>
    <row r="4354" spans="3:13" x14ac:dyDescent="0.25">
      <c r="C4354" s="44">
        <v>0.54400000000000004</v>
      </c>
      <c r="D4354" s="44">
        <v>8181.64</v>
      </c>
      <c r="K4354" s="45">
        <v>0.748</v>
      </c>
      <c r="L4354" s="52">
        <v>27736.22</v>
      </c>
      <c r="M4354" s="50" t="str">
        <f t="shared" si="67"/>
        <v>Abaixo do limite</v>
      </c>
    </row>
    <row r="4355" spans="3:13" x14ac:dyDescent="0.25">
      <c r="C4355" s="45">
        <v>0.60099999999999998</v>
      </c>
      <c r="D4355" s="45">
        <v>8012.37</v>
      </c>
      <c r="K4355" s="45">
        <v>0.71499999999999997</v>
      </c>
      <c r="L4355" s="52">
        <v>27736.29</v>
      </c>
      <c r="M4355" s="50" t="str">
        <f t="shared" si="67"/>
        <v>Abaixo do limite</v>
      </c>
    </row>
    <row r="4356" spans="3:13" x14ac:dyDescent="0.25">
      <c r="C4356" s="44">
        <v>0.67500000000000004</v>
      </c>
      <c r="D4356" s="44">
        <v>22581</v>
      </c>
      <c r="K4356" s="44">
        <v>0.70099999999999996</v>
      </c>
      <c r="L4356" s="51">
        <v>27753.68</v>
      </c>
      <c r="M4356" s="50" t="str">
        <f t="shared" si="67"/>
        <v>Abaixo do limite</v>
      </c>
    </row>
    <row r="4357" spans="3:13" x14ac:dyDescent="0.25">
      <c r="C4357" s="45">
        <v>0.54500000000000004</v>
      </c>
      <c r="D4357" s="45">
        <v>6067.69</v>
      </c>
      <c r="K4357" s="44">
        <v>0.67100000000000004</v>
      </c>
      <c r="L4357" s="51">
        <v>27756.09</v>
      </c>
      <c r="M4357" s="50" t="str">
        <f t="shared" si="67"/>
        <v>Abaixo do limite</v>
      </c>
    </row>
    <row r="4358" spans="3:13" x14ac:dyDescent="0.25">
      <c r="C4358" s="44">
        <v>0.67200000000000004</v>
      </c>
      <c r="D4358" s="44">
        <v>27077.25</v>
      </c>
      <c r="K4358" s="45">
        <v>0.71699999999999997</v>
      </c>
      <c r="L4358" s="52">
        <v>27757.15</v>
      </c>
      <c r="M4358" s="50" t="str">
        <f t="shared" si="67"/>
        <v>Abaixo do limite</v>
      </c>
    </row>
    <row r="4359" spans="3:13" x14ac:dyDescent="0.25">
      <c r="C4359" s="45">
        <v>0.48599999999999999</v>
      </c>
      <c r="D4359" s="45">
        <v>6091.48</v>
      </c>
      <c r="K4359" s="44">
        <v>0.753</v>
      </c>
      <c r="L4359" s="51">
        <v>27763.08</v>
      </c>
      <c r="M4359" s="50" t="str">
        <f t="shared" si="67"/>
        <v>Abaixo do limite</v>
      </c>
    </row>
    <row r="4360" spans="3:13" x14ac:dyDescent="0.25">
      <c r="C4360" s="44">
        <v>0.50700000000000001</v>
      </c>
      <c r="D4360" s="44">
        <v>5953.26</v>
      </c>
      <c r="K4360" s="44">
        <v>0.73799999999999999</v>
      </c>
      <c r="L4360" s="51">
        <v>27770.45</v>
      </c>
      <c r="M4360" s="50" t="str">
        <f t="shared" si="67"/>
        <v>Abaixo do limite</v>
      </c>
    </row>
    <row r="4361" spans="3:13" x14ac:dyDescent="0.25">
      <c r="C4361" s="45">
        <v>0.56000000000000005</v>
      </c>
      <c r="D4361" s="45">
        <v>6559.71</v>
      </c>
      <c r="K4361" s="45">
        <v>0.71099999999999997</v>
      </c>
      <c r="L4361" s="52">
        <v>27770.6</v>
      </c>
      <c r="M4361" s="50" t="str">
        <f t="shared" si="67"/>
        <v>Abaixo do limite</v>
      </c>
    </row>
    <row r="4362" spans="3:13" x14ac:dyDescent="0.25">
      <c r="C4362" s="44">
        <v>0.51100000000000001</v>
      </c>
      <c r="D4362" s="44">
        <v>6215.66</v>
      </c>
      <c r="K4362" s="44">
        <v>0.75600000000000001</v>
      </c>
      <c r="L4362" s="51">
        <v>27850.19</v>
      </c>
      <c r="M4362" s="50" t="str">
        <f t="shared" si="67"/>
        <v>Abaixo do limite</v>
      </c>
    </row>
    <row r="4363" spans="3:13" x14ac:dyDescent="0.25">
      <c r="C4363" s="45">
        <v>0.55100000000000005</v>
      </c>
      <c r="D4363" s="45">
        <v>8078.2</v>
      </c>
      <c r="K4363" s="45">
        <v>0.68799999999999994</v>
      </c>
      <c r="L4363" s="52">
        <v>27858.29</v>
      </c>
      <c r="M4363" s="50" t="str">
        <f t="shared" si="67"/>
        <v>Abaixo do limite</v>
      </c>
    </row>
    <row r="4364" spans="3:13" x14ac:dyDescent="0.25">
      <c r="C4364" s="44">
        <v>0.63200000000000001</v>
      </c>
      <c r="D4364" s="44">
        <v>16829.22</v>
      </c>
      <c r="K4364" s="44">
        <v>0.71499999999999997</v>
      </c>
      <c r="L4364" s="51">
        <v>27878.48</v>
      </c>
      <c r="M4364" s="50" t="str">
        <f t="shared" si="67"/>
        <v>Abaixo do limite</v>
      </c>
    </row>
    <row r="4365" spans="3:13" x14ac:dyDescent="0.25">
      <c r="C4365" s="45">
        <v>0.58499999999999996</v>
      </c>
      <c r="D4365" s="45">
        <v>9759.75</v>
      </c>
      <c r="K4365" s="45">
        <v>0.73</v>
      </c>
      <c r="L4365" s="52">
        <v>27884.32</v>
      </c>
      <c r="M4365" s="50" t="str">
        <f t="shared" si="67"/>
        <v>Abaixo do limite</v>
      </c>
    </row>
    <row r="4366" spans="3:13" x14ac:dyDescent="0.25">
      <c r="C4366" s="44">
        <v>0.50900000000000001</v>
      </c>
      <c r="D4366" s="44">
        <v>6206.85</v>
      </c>
      <c r="K4366" s="45">
        <v>0.74</v>
      </c>
      <c r="L4366" s="52">
        <v>27897.02</v>
      </c>
      <c r="M4366" s="50" t="str">
        <f t="shared" si="67"/>
        <v>Abaixo do limite</v>
      </c>
    </row>
    <row r="4367" spans="3:13" x14ac:dyDescent="0.25">
      <c r="C4367" s="45">
        <v>0.747</v>
      </c>
      <c r="D4367" s="45">
        <v>22380.23</v>
      </c>
      <c r="K4367" s="44">
        <v>0.754</v>
      </c>
      <c r="L4367" s="51">
        <v>27917.23</v>
      </c>
      <c r="M4367" s="50" t="str">
        <f t="shared" si="67"/>
        <v>Abaixo do limite</v>
      </c>
    </row>
    <row r="4368" spans="3:13" x14ac:dyDescent="0.25">
      <c r="C4368" s="44">
        <v>0.66700000000000004</v>
      </c>
      <c r="D4368" s="44">
        <v>19645.03</v>
      </c>
      <c r="K4368" s="44">
        <v>0.77100000000000002</v>
      </c>
      <c r="L4368" s="51">
        <v>27921.64</v>
      </c>
      <c r="M4368" s="50" t="str">
        <f t="shared" si="67"/>
        <v>Abaixo do limite</v>
      </c>
    </row>
    <row r="4369" spans="3:13" x14ac:dyDescent="0.25">
      <c r="C4369" s="45">
        <v>0.56499999999999995</v>
      </c>
      <c r="D4369" s="45">
        <v>5420.5</v>
      </c>
      <c r="K4369" s="45">
        <v>0.74099999999999999</v>
      </c>
      <c r="L4369" s="52">
        <v>27970.2</v>
      </c>
      <c r="M4369" s="50" t="str">
        <f t="shared" si="67"/>
        <v>Abaixo do limite</v>
      </c>
    </row>
    <row r="4370" spans="3:13" x14ac:dyDescent="0.25">
      <c r="C4370" s="44">
        <v>0.44</v>
      </c>
      <c r="D4370" s="44">
        <v>5639.94</v>
      </c>
      <c r="K4370" s="44">
        <v>0.745</v>
      </c>
      <c r="L4370" s="51">
        <v>27970.84</v>
      </c>
      <c r="M4370" s="50" t="str">
        <f t="shared" si="67"/>
        <v>Abaixo do limite</v>
      </c>
    </row>
    <row r="4371" spans="3:13" x14ac:dyDescent="0.25">
      <c r="C4371" s="45">
        <v>0.52600000000000002</v>
      </c>
      <c r="D4371" s="45">
        <v>5786.86</v>
      </c>
      <c r="K4371" s="45">
        <v>0.75</v>
      </c>
      <c r="L4371" s="52">
        <v>27993.21</v>
      </c>
      <c r="M4371" s="50" t="str">
        <f t="shared" si="67"/>
        <v>Abaixo do limite</v>
      </c>
    </row>
    <row r="4372" spans="3:13" x14ac:dyDescent="0.25">
      <c r="C4372" s="44">
        <v>0.54500000000000004</v>
      </c>
      <c r="D4372" s="44">
        <v>10959.83</v>
      </c>
      <c r="K4372" s="45">
        <v>0.749</v>
      </c>
      <c r="L4372" s="52">
        <v>27995.83</v>
      </c>
      <c r="M4372" s="50" t="str">
        <f t="shared" si="67"/>
        <v>Abaixo do limite</v>
      </c>
    </row>
    <row r="4373" spans="3:13" x14ac:dyDescent="0.25">
      <c r="C4373" s="45">
        <v>0.57799999999999996</v>
      </c>
      <c r="D4373" s="45">
        <v>13920.45</v>
      </c>
      <c r="K4373" s="45">
        <v>0.67300000000000004</v>
      </c>
      <c r="L4373" s="52">
        <v>28020.9</v>
      </c>
      <c r="M4373" s="50" t="str">
        <f t="shared" si="67"/>
        <v>Abaixo do limite</v>
      </c>
    </row>
    <row r="4374" spans="3:13" x14ac:dyDescent="0.25">
      <c r="C4374" s="44">
        <v>0.57199999999999995</v>
      </c>
      <c r="D4374" s="44">
        <v>9307.41</v>
      </c>
      <c r="K4374" s="45">
        <v>0.751</v>
      </c>
      <c r="L4374" s="52">
        <v>28025.47</v>
      </c>
      <c r="M4374" s="50" t="str">
        <f t="shared" si="67"/>
        <v>Abaixo do limite</v>
      </c>
    </row>
    <row r="4375" spans="3:13" x14ac:dyDescent="0.25">
      <c r="C4375" s="45">
        <v>0.503</v>
      </c>
      <c r="D4375" s="45">
        <v>5135.37</v>
      </c>
      <c r="K4375" s="44">
        <v>0.71</v>
      </c>
      <c r="L4375" s="51">
        <v>28048.9</v>
      </c>
      <c r="M4375" s="50" t="str">
        <f t="shared" si="67"/>
        <v>Abaixo do limite</v>
      </c>
    </row>
    <row r="4376" spans="3:13" x14ac:dyDescent="0.25">
      <c r="C4376" s="44">
        <v>0.64900000000000002</v>
      </c>
      <c r="D4376" s="44">
        <v>12633.82</v>
      </c>
      <c r="K4376" s="45">
        <v>0.66</v>
      </c>
      <c r="L4376" s="52">
        <v>28051.37</v>
      </c>
      <c r="M4376" s="50" t="str">
        <f t="shared" si="67"/>
        <v>Abaixo do limite</v>
      </c>
    </row>
    <row r="4377" spans="3:13" x14ac:dyDescent="0.25">
      <c r="C4377" s="45">
        <v>0.68300000000000005</v>
      </c>
      <c r="D4377" s="45">
        <v>20832.47</v>
      </c>
      <c r="K4377" s="45">
        <v>0.65100000000000002</v>
      </c>
      <c r="L4377" s="52">
        <v>28053.09</v>
      </c>
      <c r="M4377" s="50" t="str">
        <f t="shared" si="67"/>
        <v>Abaixo do limite</v>
      </c>
    </row>
    <row r="4378" spans="3:13" x14ac:dyDescent="0.25">
      <c r="C4378" s="44">
        <v>0.54300000000000004</v>
      </c>
      <c r="D4378" s="44">
        <v>13130.96</v>
      </c>
      <c r="K4378" s="45">
        <v>0.69699999999999995</v>
      </c>
      <c r="L4378" s="52">
        <v>28060.1</v>
      </c>
      <c r="M4378" s="50" t="str">
        <f t="shared" si="67"/>
        <v>Abaixo do limite</v>
      </c>
    </row>
    <row r="4379" spans="3:13" x14ac:dyDescent="0.25">
      <c r="C4379" s="45">
        <v>0.56000000000000005</v>
      </c>
      <c r="D4379" s="45">
        <v>9384.0400000000009</v>
      </c>
      <c r="K4379" s="44">
        <v>0.69899999999999995</v>
      </c>
      <c r="L4379" s="51">
        <v>28076.86</v>
      </c>
      <c r="M4379" s="50" t="str">
        <f t="shared" si="67"/>
        <v>Abaixo do limite</v>
      </c>
    </row>
    <row r="4380" spans="3:13" x14ac:dyDescent="0.25">
      <c r="C4380" s="44">
        <v>0.47399999999999998</v>
      </c>
      <c r="D4380" s="44">
        <v>4282.6499999999996</v>
      </c>
      <c r="K4380" s="44">
        <v>0.73899999999999999</v>
      </c>
      <c r="L4380" s="51">
        <v>28098</v>
      </c>
      <c r="M4380" s="50" t="str">
        <f t="shared" si="67"/>
        <v>Abaixo do limite</v>
      </c>
    </row>
    <row r="4381" spans="3:13" x14ac:dyDescent="0.25">
      <c r="C4381" s="45">
        <v>0.56999999999999995</v>
      </c>
      <c r="D4381" s="45">
        <v>8265.0300000000007</v>
      </c>
      <c r="K4381" s="45">
        <v>0.56699999999999995</v>
      </c>
      <c r="L4381" s="52">
        <v>28100.03</v>
      </c>
      <c r="M4381" s="50" t="str">
        <f t="shared" si="67"/>
        <v>Abaixo do limite</v>
      </c>
    </row>
    <row r="4382" spans="3:13" x14ac:dyDescent="0.25">
      <c r="C4382" s="44">
        <v>0.57899999999999996</v>
      </c>
      <c r="D4382" s="44">
        <v>10532.07</v>
      </c>
      <c r="K4382" s="44">
        <v>0.749</v>
      </c>
      <c r="L4382" s="51">
        <v>28108.23</v>
      </c>
      <c r="M4382" s="50" t="str">
        <f t="shared" si="67"/>
        <v>Abaixo do limite</v>
      </c>
    </row>
    <row r="4383" spans="3:13" x14ac:dyDescent="0.25">
      <c r="C4383" s="45">
        <v>0.57999999999999996</v>
      </c>
      <c r="D4383" s="45">
        <v>9353.89</v>
      </c>
      <c r="K4383" s="44">
        <v>0.72099999999999997</v>
      </c>
      <c r="L4383" s="51">
        <v>28114.74</v>
      </c>
      <c r="M4383" s="50" t="str">
        <f t="shared" ref="M4383:M4446" si="68">IF(L4383&lt;$L$29,"Abaixo do limite","")</f>
        <v>Abaixo do limite</v>
      </c>
    </row>
    <row r="4384" spans="3:13" x14ac:dyDescent="0.25">
      <c r="C4384" s="44">
        <v>0.67400000000000004</v>
      </c>
      <c r="D4384" s="44">
        <v>23844.62</v>
      </c>
      <c r="K4384" s="45">
        <v>0.68700000000000006</v>
      </c>
      <c r="L4384" s="52">
        <v>28116.37</v>
      </c>
      <c r="M4384" s="50" t="str">
        <f t="shared" si="68"/>
        <v>Abaixo do limite</v>
      </c>
    </row>
    <row r="4385" spans="3:13" x14ac:dyDescent="0.25">
      <c r="C4385" s="45">
        <v>0.57699999999999996</v>
      </c>
      <c r="D4385" s="45">
        <v>7557.83</v>
      </c>
      <c r="K4385" s="45">
        <v>0.745</v>
      </c>
      <c r="L4385" s="52">
        <v>28117.54</v>
      </c>
      <c r="M4385" s="50" t="str">
        <f t="shared" si="68"/>
        <v>Abaixo do limite</v>
      </c>
    </row>
    <row r="4386" spans="3:13" x14ac:dyDescent="0.25">
      <c r="C4386" s="44">
        <v>0.53400000000000003</v>
      </c>
      <c r="D4386" s="44">
        <v>6783.78</v>
      </c>
      <c r="K4386" s="45">
        <v>0.75600000000000001</v>
      </c>
      <c r="L4386" s="52">
        <v>28127.42</v>
      </c>
      <c r="M4386" s="50" t="str">
        <f t="shared" si="68"/>
        <v>Abaixo do limite</v>
      </c>
    </row>
    <row r="4387" spans="3:13" x14ac:dyDescent="0.25">
      <c r="C4387" s="45">
        <v>0.68100000000000005</v>
      </c>
      <c r="D4387" s="45">
        <v>20890.72</v>
      </c>
      <c r="K4387" s="44">
        <v>0.72699999999999998</v>
      </c>
      <c r="L4387" s="51">
        <v>28129</v>
      </c>
      <c r="M4387" s="50" t="str">
        <f t="shared" si="68"/>
        <v>Abaixo do limite</v>
      </c>
    </row>
    <row r="4388" spans="3:13" x14ac:dyDescent="0.25">
      <c r="C4388" s="44">
        <v>0.626</v>
      </c>
      <c r="D4388" s="44">
        <v>24540.82</v>
      </c>
      <c r="K4388" s="44">
        <v>0.71499999999999997</v>
      </c>
      <c r="L4388" s="51">
        <v>28130.87</v>
      </c>
      <c r="M4388" s="50" t="str">
        <f t="shared" si="68"/>
        <v>Abaixo do limite</v>
      </c>
    </row>
    <row r="4389" spans="3:13" x14ac:dyDescent="0.25">
      <c r="C4389" s="45">
        <v>0.621</v>
      </c>
      <c r="D4389" s="45">
        <v>12558.29</v>
      </c>
      <c r="K4389" s="45">
        <v>0.76200000000000001</v>
      </c>
      <c r="L4389" s="52">
        <v>28131.01</v>
      </c>
      <c r="M4389" s="50" t="str">
        <f t="shared" si="68"/>
        <v>Abaixo do limite</v>
      </c>
    </row>
    <row r="4390" spans="3:13" x14ac:dyDescent="0.25">
      <c r="C4390" s="44">
        <v>0.58199999999999996</v>
      </c>
      <c r="D4390" s="44">
        <v>10296.799999999999</v>
      </c>
      <c r="K4390" s="44">
        <v>0.747</v>
      </c>
      <c r="L4390" s="51">
        <v>28149.16</v>
      </c>
      <c r="M4390" s="50" t="str">
        <f t="shared" si="68"/>
        <v>Abaixo do limite</v>
      </c>
    </row>
    <row r="4391" spans="3:13" x14ac:dyDescent="0.25">
      <c r="C4391" s="45">
        <v>0.57099999999999995</v>
      </c>
      <c r="D4391" s="45">
        <v>8028.9</v>
      </c>
      <c r="K4391" s="45">
        <v>0.68799999999999994</v>
      </c>
      <c r="L4391" s="52">
        <v>28160.13</v>
      </c>
      <c r="M4391" s="50" t="str">
        <f t="shared" si="68"/>
        <v>Abaixo do limite</v>
      </c>
    </row>
    <row r="4392" spans="3:13" x14ac:dyDescent="0.25">
      <c r="C4392" s="44">
        <v>0.65300000000000002</v>
      </c>
      <c r="D4392" s="44">
        <v>15621.32</v>
      </c>
      <c r="K4392" s="44">
        <v>0.67600000000000005</v>
      </c>
      <c r="L4392" s="51">
        <v>28166.74</v>
      </c>
      <c r="M4392" s="50" t="str">
        <f t="shared" si="68"/>
        <v>Abaixo do limite</v>
      </c>
    </row>
    <row r="4393" spans="3:13" x14ac:dyDescent="0.25">
      <c r="C4393" s="45">
        <v>0.56200000000000006</v>
      </c>
      <c r="D4393" s="45">
        <v>10345.64</v>
      </c>
      <c r="K4393" s="45">
        <v>0.71099999999999997</v>
      </c>
      <c r="L4393" s="52">
        <v>28179.360000000001</v>
      </c>
      <c r="M4393" s="50" t="str">
        <f t="shared" si="68"/>
        <v>Abaixo do limite</v>
      </c>
    </row>
    <row r="4394" spans="3:13" x14ac:dyDescent="0.25">
      <c r="C4394" s="44">
        <v>0.64500000000000002</v>
      </c>
      <c r="D4394" s="44">
        <v>23080.27</v>
      </c>
      <c r="K4394" s="44">
        <v>0.72399999999999998</v>
      </c>
      <c r="L4394" s="51">
        <v>28183.56</v>
      </c>
      <c r="M4394" s="50" t="str">
        <f t="shared" si="68"/>
        <v>Abaixo do limite</v>
      </c>
    </row>
    <row r="4395" spans="3:13" x14ac:dyDescent="0.25">
      <c r="C4395" s="45">
        <v>0.64700000000000002</v>
      </c>
      <c r="D4395" s="45">
        <v>11824.24</v>
      </c>
      <c r="K4395" s="45">
        <v>0.68700000000000006</v>
      </c>
      <c r="L4395" s="52">
        <v>28184.41</v>
      </c>
      <c r="M4395" s="50" t="str">
        <f t="shared" si="68"/>
        <v>Abaixo do limite</v>
      </c>
    </row>
    <row r="4396" spans="3:13" x14ac:dyDescent="0.25">
      <c r="C4396" s="44">
        <v>0.66400000000000003</v>
      </c>
      <c r="D4396" s="44">
        <v>27505.54</v>
      </c>
      <c r="K4396" s="45">
        <v>0.746</v>
      </c>
      <c r="L4396" s="52">
        <v>28196.33</v>
      </c>
      <c r="M4396" s="50" t="str">
        <f t="shared" si="68"/>
        <v>Abaixo do limite</v>
      </c>
    </row>
    <row r="4397" spans="3:13" x14ac:dyDescent="0.25">
      <c r="C4397" s="45">
        <v>0.54400000000000004</v>
      </c>
      <c r="D4397" s="45">
        <v>11184.42</v>
      </c>
      <c r="K4397" s="45">
        <v>0.745</v>
      </c>
      <c r="L4397" s="52">
        <v>28200.01</v>
      </c>
      <c r="M4397" s="50" t="str">
        <f t="shared" si="68"/>
        <v>Abaixo do limite</v>
      </c>
    </row>
    <row r="4398" spans="3:13" x14ac:dyDescent="0.25">
      <c r="C4398" s="44">
        <v>0.54300000000000004</v>
      </c>
      <c r="D4398" s="44">
        <v>7669.43</v>
      </c>
      <c r="K4398" s="45">
        <v>0.72699999999999998</v>
      </c>
      <c r="L4398" s="52">
        <v>28207.64</v>
      </c>
      <c r="M4398" s="50" t="str">
        <f t="shared" si="68"/>
        <v>Abaixo do limite</v>
      </c>
    </row>
    <row r="4399" spans="3:13" x14ac:dyDescent="0.25">
      <c r="C4399" s="45">
        <v>0.748</v>
      </c>
      <c r="D4399" s="45">
        <v>30845.74</v>
      </c>
      <c r="K4399" s="44">
        <v>0.745</v>
      </c>
      <c r="L4399" s="51">
        <v>28220.57</v>
      </c>
      <c r="M4399" s="50" t="str">
        <f t="shared" si="68"/>
        <v>Abaixo do limite</v>
      </c>
    </row>
    <row r="4400" spans="3:13" x14ac:dyDescent="0.25">
      <c r="C4400" s="44">
        <v>0.55100000000000005</v>
      </c>
      <c r="D4400" s="44">
        <v>7266.16</v>
      </c>
      <c r="K4400" s="45">
        <v>0.73</v>
      </c>
      <c r="L4400" s="52">
        <v>28221.35</v>
      </c>
      <c r="M4400" s="50" t="str">
        <f t="shared" si="68"/>
        <v>Abaixo do limite</v>
      </c>
    </row>
    <row r="4401" spans="3:13" x14ac:dyDescent="0.25">
      <c r="C4401" s="45">
        <v>0.65200000000000002</v>
      </c>
      <c r="D4401" s="45">
        <v>15576.79</v>
      </c>
      <c r="K4401" s="45">
        <v>0.76500000000000001</v>
      </c>
      <c r="L4401" s="52">
        <v>28239.1</v>
      </c>
      <c r="M4401" s="50" t="str">
        <f t="shared" si="68"/>
        <v>Abaixo do limite</v>
      </c>
    </row>
    <row r="4402" spans="3:13" x14ac:dyDescent="0.25">
      <c r="C4402" s="44">
        <v>0.57599999999999996</v>
      </c>
      <c r="D4402" s="44">
        <v>9445.4699999999993</v>
      </c>
      <c r="K4402" s="44">
        <v>0.65100000000000002</v>
      </c>
      <c r="L4402" s="51">
        <v>28253.52</v>
      </c>
      <c r="M4402" s="50" t="str">
        <f t="shared" si="68"/>
        <v>Abaixo do limite</v>
      </c>
    </row>
    <row r="4403" spans="3:13" x14ac:dyDescent="0.25">
      <c r="C4403" s="45">
        <v>0.66500000000000004</v>
      </c>
      <c r="D4403" s="45">
        <v>17211.740000000002</v>
      </c>
      <c r="K4403" s="45">
        <v>0.66900000000000004</v>
      </c>
      <c r="L4403" s="52">
        <v>28270.34</v>
      </c>
      <c r="M4403" s="50" t="str">
        <f t="shared" si="68"/>
        <v>Abaixo do limite</v>
      </c>
    </row>
    <row r="4404" spans="3:13" x14ac:dyDescent="0.25">
      <c r="C4404" s="44">
        <v>0.74399999999999999</v>
      </c>
      <c r="D4404" s="44">
        <v>20105.8</v>
      </c>
      <c r="K4404" s="45">
        <v>0.66200000000000003</v>
      </c>
      <c r="L4404" s="52">
        <v>28285.75</v>
      </c>
      <c r="M4404" s="50" t="str">
        <f t="shared" si="68"/>
        <v>Abaixo do limite</v>
      </c>
    </row>
    <row r="4405" spans="3:13" x14ac:dyDescent="0.25">
      <c r="C4405" s="45">
        <v>0.64100000000000001</v>
      </c>
      <c r="D4405" s="45">
        <v>13987.21</v>
      </c>
      <c r="K4405" s="45">
        <v>0.73699999999999999</v>
      </c>
      <c r="L4405" s="52">
        <v>28302.55</v>
      </c>
      <c r="M4405" s="50" t="str">
        <f t="shared" si="68"/>
        <v>Abaixo do limite</v>
      </c>
    </row>
    <row r="4406" spans="3:13" x14ac:dyDescent="0.25">
      <c r="C4406" s="44">
        <v>0.69899999999999995</v>
      </c>
      <c r="D4406" s="44">
        <v>18412.11</v>
      </c>
      <c r="K4406" s="45">
        <v>0.67</v>
      </c>
      <c r="L4406" s="52">
        <v>28307.64</v>
      </c>
      <c r="M4406" s="50" t="str">
        <f t="shared" si="68"/>
        <v>Abaixo do limite</v>
      </c>
    </row>
    <row r="4407" spans="3:13" x14ac:dyDescent="0.25">
      <c r="C4407" s="45">
        <v>0.48899999999999999</v>
      </c>
      <c r="D4407" s="45">
        <v>6680.11</v>
      </c>
      <c r="K4407" s="45">
        <v>0.72399999999999998</v>
      </c>
      <c r="L4407" s="52">
        <v>28357.32</v>
      </c>
      <c r="M4407" s="50" t="str">
        <f t="shared" si="68"/>
        <v>Abaixo do limite</v>
      </c>
    </row>
    <row r="4408" spans="3:13" x14ac:dyDescent="0.25">
      <c r="C4408" s="44">
        <v>0.73399999999999999</v>
      </c>
      <c r="D4408" s="44">
        <v>19556.62</v>
      </c>
      <c r="K4408" s="45">
        <v>0.69399999999999995</v>
      </c>
      <c r="L4408" s="52">
        <v>28357.67</v>
      </c>
      <c r="M4408" s="50" t="str">
        <f t="shared" si="68"/>
        <v>Abaixo do limite</v>
      </c>
    </row>
    <row r="4409" spans="3:13" x14ac:dyDescent="0.25">
      <c r="C4409" s="45">
        <v>0.52400000000000002</v>
      </c>
      <c r="D4409" s="45">
        <v>6135.31</v>
      </c>
      <c r="K4409" s="45">
        <v>0.749</v>
      </c>
      <c r="L4409" s="52">
        <v>28368.39</v>
      </c>
      <c r="M4409" s="50" t="str">
        <f t="shared" si="68"/>
        <v>Abaixo do limite</v>
      </c>
    </row>
    <row r="4410" spans="3:13" x14ac:dyDescent="0.25">
      <c r="C4410" s="44">
        <v>0.69</v>
      </c>
      <c r="D4410" s="44">
        <v>18741.240000000002</v>
      </c>
      <c r="K4410" s="44">
        <v>0.68300000000000005</v>
      </c>
      <c r="L4410" s="51">
        <v>28373.94</v>
      </c>
      <c r="M4410" s="50" t="str">
        <f t="shared" si="68"/>
        <v>Abaixo do limite</v>
      </c>
    </row>
    <row r="4411" spans="3:13" x14ac:dyDescent="0.25">
      <c r="C4411" s="45">
        <v>0.54900000000000004</v>
      </c>
      <c r="D4411" s="45">
        <v>5230.63</v>
      </c>
      <c r="K4411" s="44">
        <v>0.73399999999999999</v>
      </c>
      <c r="L4411" s="51">
        <v>28376.66</v>
      </c>
      <c r="M4411" s="50" t="str">
        <f t="shared" si="68"/>
        <v>Abaixo do limite</v>
      </c>
    </row>
    <row r="4412" spans="3:13" x14ac:dyDescent="0.25">
      <c r="C4412" s="44">
        <v>0.57399999999999995</v>
      </c>
      <c r="D4412" s="44">
        <v>9150.36</v>
      </c>
      <c r="K4412" s="45">
        <v>0.66600000000000004</v>
      </c>
      <c r="L4412" s="52">
        <v>28385.08</v>
      </c>
      <c r="M4412" s="50" t="str">
        <f t="shared" si="68"/>
        <v>Abaixo do limite</v>
      </c>
    </row>
    <row r="4413" spans="3:13" x14ac:dyDescent="0.25">
      <c r="C4413" s="45">
        <v>0.64700000000000002</v>
      </c>
      <c r="D4413" s="45">
        <v>20796.849999999999</v>
      </c>
      <c r="K4413" s="44">
        <v>0.746</v>
      </c>
      <c r="L4413" s="51">
        <v>28412.16</v>
      </c>
      <c r="M4413" s="50" t="str">
        <f t="shared" si="68"/>
        <v>Abaixo do limite</v>
      </c>
    </row>
    <row r="4414" spans="3:13" x14ac:dyDescent="0.25">
      <c r="C4414" s="44">
        <v>0.65700000000000003</v>
      </c>
      <c r="D4414" s="44">
        <v>11816.27</v>
      </c>
      <c r="K4414" s="45">
        <v>0.749</v>
      </c>
      <c r="L4414" s="52">
        <v>28414.2</v>
      </c>
      <c r="M4414" s="50" t="str">
        <f t="shared" si="68"/>
        <v>Abaixo do limite</v>
      </c>
    </row>
    <row r="4415" spans="3:13" x14ac:dyDescent="0.25">
      <c r="C4415" s="45">
        <v>0.63400000000000001</v>
      </c>
      <c r="D4415" s="45">
        <v>10120.74</v>
      </c>
      <c r="K4415" s="45">
        <v>0.69599999999999995</v>
      </c>
      <c r="L4415" s="52">
        <v>28426.240000000002</v>
      </c>
      <c r="M4415" s="50" t="str">
        <f t="shared" si="68"/>
        <v>Abaixo do limite</v>
      </c>
    </row>
    <row r="4416" spans="3:13" x14ac:dyDescent="0.25">
      <c r="C4416" s="44">
        <v>0.54700000000000004</v>
      </c>
      <c r="D4416" s="44">
        <v>6303.34</v>
      </c>
      <c r="K4416" s="45">
        <v>0.69399999999999995</v>
      </c>
      <c r="L4416" s="52">
        <v>28426.58</v>
      </c>
      <c r="M4416" s="50" t="str">
        <f t="shared" si="68"/>
        <v>Abaixo do limite</v>
      </c>
    </row>
    <row r="4417" spans="3:13" x14ac:dyDescent="0.25">
      <c r="C4417" s="45">
        <v>0.67400000000000004</v>
      </c>
      <c r="D4417" s="45">
        <v>21519.58</v>
      </c>
      <c r="K4417" s="44">
        <v>0.68700000000000006</v>
      </c>
      <c r="L4417" s="51">
        <v>28428.33</v>
      </c>
      <c r="M4417" s="50" t="str">
        <f t="shared" si="68"/>
        <v>Abaixo do limite</v>
      </c>
    </row>
    <row r="4418" spans="3:13" x14ac:dyDescent="0.25">
      <c r="C4418" s="44">
        <v>0.68300000000000005</v>
      </c>
      <c r="D4418" s="44">
        <v>12565.32</v>
      </c>
      <c r="K4418" s="45">
        <v>0.65600000000000003</v>
      </c>
      <c r="L4418" s="52">
        <v>28429.38</v>
      </c>
      <c r="M4418" s="50" t="str">
        <f t="shared" si="68"/>
        <v>Abaixo do limite</v>
      </c>
    </row>
    <row r="4419" spans="3:13" x14ac:dyDescent="0.25">
      <c r="C4419" s="45">
        <v>0.55000000000000004</v>
      </c>
      <c r="D4419" s="45">
        <v>8078.31</v>
      </c>
      <c r="K4419" s="44">
        <v>0.73599999999999999</v>
      </c>
      <c r="L4419" s="51">
        <v>28430.22</v>
      </c>
      <c r="M4419" s="50" t="str">
        <f t="shared" si="68"/>
        <v>Abaixo do limite</v>
      </c>
    </row>
    <row r="4420" spans="3:13" x14ac:dyDescent="0.25">
      <c r="C4420" s="44">
        <v>0.57099999999999995</v>
      </c>
      <c r="D4420" s="44">
        <v>6971.92</v>
      </c>
      <c r="K4420" s="44">
        <v>0.71399999999999997</v>
      </c>
      <c r="L4420" s="51">
        <v>28443.11</v>
      </c>
      <c r="M4420" s="50" t="str">
        <f t="shared" si="68"/>
        <v>Abaixo do limite</v>
      </c>
    </row>
    <row r="4421" spans="3:13" x14ac:dyDescent="0.25">
      <c r="C4421" s="45">
        <v>0.63100000000000001</v>
      </c>
      <c r="D4421" s="45">
        <v>10967.27</v>
      </c>
      <c r="K4421" s="45">
        <v>0.53300000000000003</v>
      </c>
      <c r="L4421" s="52">
        <v>28446.28</v>
      </c>
      <c r="M4421" s="50" t="str">
        <f t="shared" si="68"/>
        <v>Abaixo do limite</v>
      </c>
    </row>
    <row r="4422" spans="3:13" x14ac:dyDescent="0.25">
      <c r="C4422" s="44">
        <v>0.66800000000000004</v>
      </c>
      <c r="D4422" s="44">
        <v>15122.79</v>
      </c>
      <c r="K4422" s="44">
        <v>0.72299999999999998</v>
      </c>
      <c r="L4422" s="51">
        <v>28447.8</v>
      </c>
      <c r="M4422" s="50" t="str">
        <f t="shared" si="68"/>
        <v>Abaixo do limite</v>
      </c>
    </row>
    <row r="4423" spans="3:13" x14ac:dyDescent="0.25">
      <c r="C4423" s="45">
        <v>0.56000000000000005</v>
      </c>
      <c r="D4423" s="45">
        <v>7816.29</v>
      </c>
      <c r="K4423" s="45">
        <v>0.83599999999999997</v>
      </c>
      <c r="L4423" s="52">
        <v>28450.19</v>
      </c>
      <c r="M4423" s="50" t="str">
        <f t="shared" si="68"/>
        <v>Abaixo do limite</v>
      </c>
    </row>
    <row r="4424" spans="3:13" x14ac:dyDescent="0.25">
      <c r="C4424" s="44">
        <v>0.60599999999999998</v>
      </c>
      <c r="D4424" s="44">
        <v>11465.12</v>
      </c>
      <c r="K4424" s="44">
        <v>0.73799999999999999</v>
      </c>
      <c r="L4424" s="51">
        <v>28454.959999999999</v>
      </c>
      <c r="M4424" s="50" t="str">
        <f t="shared" si="68"/>
        <v>Abaixo do limite</v>
      </c>
    </row>
    <row r="4425" spans="3:13" x14ac:dyDescent="0.25">
      <c r="C4425" s="45">
        <v>0.67500000000000004</v>
      </c>
      <c r="D4425" s="45">
        <v>15833.33</v>
      </c>
      <c r="K4425" s="45">
        <v>0.68700000000000006</v>
      </c>
      <c r="L4425" s="52">
        <v>28481.64</v>
      </c>
      <c r="M4425" s="50" t="str">
        <f t="shared" si="68"/>
        <v>Abaixo do limite</v>
      </c>
    </row>
    <row r="4426" spans="3:13" x14ac:dyDescent="0.25">
      <c r="C4426" s="44">
        <v>0.63600000000000001</v>
      </c>
      <c r="D4426" s="44">
        <v>22824.959999999999</v>
      </c>
      <c r="K4426" s="45">
        <v>0.68400000000000005</v>
      </c>
      <c r="L4426" s="52">
        <v>28493.46</v>
      </c>
      <c r="M4426" s="50" t="str">
        <f t="shared" si="68"/>
        <v>Abaixo do limite</v>
      </c>
    </row>
    <row r="4427" spans="3:13" x14ac:dyDescent="0.25">
      <c r="C4427" s="45">
        <v>0.67200000000000004</v>
      </c>
      <c r="D4427" s="45">
        <v>17628.66</v>
      </c>
      <c r="K4427" s="44">
        <v>0.67300000000000004</v>
      </c>
      <c r="L4427" s="51">
        <v>28500.560000000001</v>
      </c>
      <c r="M4427" s="50" t="str">
        <f t="shared" si="68"/>
        <v>Abaixo do limite</v>
      </c>
    </row>
    <row r="4428" spans="3:13" x14ac:dyDescent="0.25">
      <c r="C4428" s="44">
        <v>0.65200000000000002</v>
      </c>
      <c r="D4428" s="44">
        <v>14585.35</v>
      </c>
      <c r="K4428" s="44">
        <v>0.66</v>
      </c>
      <c r="L4428" s="51">
        <v>28511.89</v>
      </c>
      <c r="M4428" s="50" t="str">
        <f t="shared" si="68"/>
        <v>Abaixo do limite</v>
      </c>
    </row>
    <row r="4429" spans="3:13" x14ac:dyDescent="0.25">
      <c r="C4429" s="45">
        <v>0.53200000000000003</v>
      </c>
      <c r="D4429" s="45">
        <v>7662.84</v>
      </c>
      <c r="K4429" s="45">
        <v>0.72599999999999998</v>
      </c>
      <c r="L4429" s="52">
        <v>28541.39</v>
      </c>
      <c r="M4429" s="50" t="str">
        <f t="shared" si="68"/>
        <v>Abaixo do limite</v>
      </c>
    </row>
    <row r="4430" spans="3:13" x14ac:dyDescent="0.25">
      <c r="C4430" s="44">
        <v>0.59</v>
      </c>
      <c r="D4430" s="44">
        <v>6976.86</v>
      </c>
      <c r="K4430" s="44">
        <v>0.69799999999999995</v>
      </c>
      <c r="L4430" s="51">
        <v>28578.25</v>
      </c>
      <c r="M4430" s="50" t="str">
        <f t="shared" si="68"/>
        <v>Abaixo do limite</v>
      </c>
    </row>
    <row r="4431" spans="3:13" x14ac:dyDescent="0.25">
      <c r="C4431" s="45">
        <v>0.749</v>
      </c>
      <c r="D4431" s="45">
        <v>28414.2</v>
      </c>
      <c r="K4431" s="45">
        <v>0.69899999999999995</v>
      </c>
      <c r="L4431" s="52">
        <v>28589.65</v>
      </c>
      <c r="M4431" s="50" t="str">
        <f t="shared" si="68"/>
        <v>Abaixo do limite</v>
      </c>
    </row>
    <row r="4432" spans="3:13" x14ac:dyDescent="0.25">
      <c r="C4432" s="44">
        <v>0.69099999999999995</v>
      </c>
      <c r="D4432" s="44">
        <v>17902.580000000002</v>
      </c>
      <c r="K4432" s="44">
        <v>0.753</v>
      </c>
      <c r="L4432" s="51">
        <v>28597.68</v>
      </c>
      <c r="M4432" s="50" t="str">
        <f t="shared" si="68"/>
        <v>Abaixo do limite</v>
      </c>
    </row>
    <row r="4433" spans="3:13" x14ac:dyDescent="0.25">
      <c r="C4433" s="45">
        <v>0.55700000000000005</v>
      </c>
      <c r="D4433" s="45">
        <v>6835.84</v>
      </c>
      <c r="K4433" s="44">
        <v>0.70599999999999996</v>
      </c>
      <c r="L4433" s="51">
        <v>28600.34</v>
      </c>
      <c r="M4433" s="50" t="str">
        <f t="shared" si="68"/>
        <v>Abaixo do limite</v>
      </c>
    </row>
    <row r="4434" spans="3:13" x14ac:dyDescent="0.25">
      <c r="C4434" s="44">
        <v>0.67700000000000005</v>
      </c>
      <c r="D4434" s="44">
        <v>13776.2</v>
      </c>
      <c r="K4434" s="44">
        <v>0.74299999999999999</v>
      </c>
      <c r="L4434" s="51">
        <v>28604.66</v>
      </c>
      <c r="M4434" s="50" t="str">
        <f t="shared" si="68"/>
        <v>Abaixo do limite</v>
      </c>
    </row>
    <row r="4435" spans="3:13" x14ac:dyDescent="0.25">
      <c r="C4435" s="45">
        <v>0.58899999999999997</v>
      </c>
      <c r="D4435" s="45">
        <v>6548.01</v>
      </c>
      <c r="K4435" s="45">
        <v>0.71699999999999997</v>
      </c>
      <c r="L4435" s="52">
        <v>28606.61</v>
      </c>
      <c r="M4435" s="50" t="str">
        <f t="shared" si="68"/>
        <v>Abaixo do limite</v>
      </c>
    </row>
    <row r="4436" spans="3:13" x14ac:dyDescent="0.25">
      <c r="C4436" s="44">
        <v>0.623</v>
      </c>
      <c r="D4436" s="44">
        <v>10843.09</v>
      </c>
      <c r="K4436" s="45">
        <v>0.66900000000000004</v>
      </c>
      <c r="L4436" s="52">
        <v>28626.89</v>
      </c>
      <c r="M4436" s="50" t="str">
        <f t="shared" si="68"/>
        <v>Abaixo do limite</v>
      </c>
    </row>
    <row r="4437" spans="3:13" x14ac:dyDescent="0.25">
      <c r="C4437" s="45">
        <v>0.57699999999999996</v>
      </c>
      <c r="D4437" s="45">
        <v>7609.32</v>
      </c>
      <c r="K4437" s="45">
        <v>0.57799999999999996</v>
      </c>
      <c r="L4437" s="52">
        <v>28646.42</v>
      </c>
      <c r="M4437" s="50" t="str">
        <f t="shared" si="68"/>
        <v>Abaixo do limite</v>
      </c>
    </row>
    <row r="4438" spans="3:13" x14ac:dyDescent="0.25">
      <c r="C4438" s="44">
        <v>0.624</v>
      </c>
      <c r="D4438" s="44">
        <v>11745.9</v>
      </c>
      <c r="K4438" s="45">
        <v>0.63800000000000001</v>
      </c>
      <c r="L4438" s="52">
        <v>28678.58</v>
      </c>
      <c r="M4438" s="50" t="str">
        <f t="shared" si="68"/>
        <v>Abaixo do limite</v>
      </c>
    </row>
    <row r="4439" spans="3:13" x14ac:dyDescent="0.25">
      <c r="C4439" s="45">
        <v>0.65300000000000002</v>
      </c>
      <c r="D4439" s="45">
        <v>11675.65</v>
      </c>
      <c r="K4439" s="44">
        <v>0.71399999999999997</v>
      </c>
      <c r="L4439" s="51">
        <v>28680.06</v>
      </c>
      <c r="M4439" s="50" t="str">
        <f t="shared" si="68"/>
        <v>Abaixo do limite</v>
      </c>
    </row>
    <row r="4440" spans="3:13" x14ac:dyDescent="0.25">
      <c r="C4440" s="44">
        <v>0.65300000000000002</v>
      </c>
      <c r="D4440" s="44">
        <v>23538.58</v>
      </c>
      <c r="K4440" s="45">
        <v>0.73399999999999999</v>
      </c>
      <c r="L4440" s="52">
        <v>28680.75</v>
      </c>
      <c r="M4440" s="50" t="str">
        <f t="shared" si="68"/>
        <v>Abaixo do limite</v>
      </c>
    </row>
    <row r="4441" spans="3:13" x14ac:dyDescent="0.25">
      <c r="C4441" s="45">
        <v>0.64500000000000002</v>
      </c>
      <c r="D4441" s="45">
        <v>16977.61</v>
      </c>
      <c r="K4441" s="45">
        <v>0.70399999999999996</v>
      </c>
      <c r="L4441" s="52">
        <v>28696.79</v>
      </c>
      <c r="M4441" s="50" t="str">
        <f t="shared" si="68"/>
        <v>Abaixo do limite</v>
      </c>
    </row>
    <row r="4442" spans="3:13" x14ac:dyDescent="0.25">
      <c r="C4442" s="44">
        <v>0.56299999999999994</v>
      </c>
      <c r="D4442" s="44">
        <v>16640.62</v>
      </c>
      <c r="K4442" s="44">
        <v>0.69899999999999995</v>
      </c>
      <c r="L4442" s="51">
        <v>28731.77</v>
      </c>
      <c r="M4442" s="50" t="str">
        <f t="shared" si="68"/>
        <v>Abaixo do limite</v>
      </c>
    </row>
    <row r="4443" spans="3:13" x14ac:dyDescent="0.25">
      <c r="C4443" s="45">
        <v>0.55100000000000005</v>
      </c>
      <c r="D4443" s="45">
        <v>7110.76</v>
      </c>
      <c r="K4443" s="45">
        <v>0.71499999999999997</v>
      </c>
      <c r="L4443" s="52">
        <v>28749.51</v>
      </c>
      <c r="M4443" s="50" t="str">
        <f t="shared" si="68"/>
        <v>Abaixo do limite</v>
      </c>
    </row>
    <row r="4444" spans="3:13" x14ac:dyDescent="0.25">
      <c r="C4444" s="44">
        <v>0.51600000000000001</v>
      </c>
      <c r="D4444" s="44">
        <v>5507</v>
      </c>
      <c r="K4444" s="45">
        <v>0.72099999999999997</v>
      </c>
      <c r="L4444" s="52">
        <v>28752.240000000002</v>
      </c>
      <c r="M4444" s="50" t="str">
        <f t="shared" si="68"/>
        <v>Abaixo do limite</v>
      </c>
    </row>
    <row r="4445" spans="3:13" x14ac:dyDescent="0.25">
      <c r="C4445" s="45">
        <v>0.66900000000000004</v>
      </c>
      <c r="D4445" s="45">
        <v>21773.5</v>
      </c>
      <c r="K4445" s="45">
        <v>0.77300000000000002</v>
      </c>
      <c r="L4445" s="52">
        <v>28752.95</v>
      </c>
      <c r="M4445" s="50" t="str">
        <f t="shared" si="68"/>
        <v>Abaixo do limite</v>
      </c>
    </row>
    <row r="4446" spans="3:13" x14ac:dyDescent="0.25">
      <c r="C4446" s="44">
        <v>0.57499999999999996</v>
      </c>
      <c r="D4446" s="44">
        <v>7730.6</v>
      </c>
      <c r="K4446" s="44">
        <v>0.75</v>
      </c>
      <c r="L4446" s="51">
        <v>28773.45</v>
      </c>
      <c r="M4446" s="50" t="str">
        <f t="shared" si="68"/>
        <v>Abaixo do limite</v>
      </c>
    </row>
    <row r="4447" spans="3:13" x14ac:dyDescent="0.25">
      <c r="C4447" s="45">
        <v>0.69799999999999995</v>
      </c>
      <c r="D4447" s="45">
        <v>15139.67</v>
      </c>
      <c r="K4447" s="45">
        <v>0.71499999999999997</v>
      </c>
      <c r="L4447" s="52">
        <v>28810.57</v>
      </c>
      <c r="M4447" s="50" t="str">
        <f t="shared" ref="M4447:M4510" si="69">IF(L4447&lt;$L$29,"Abaixo do limite","")</f>
        <v>Abaixo do limite</v>
      </c>
    </row>
    <row r="4448" spans="3:13" x14ac:dyDescent="0.25">
      <c r="C4448" s="44">
        <v>0.56999999999999995</v>
      </c>
      <c r="D4448" s="44">
        <v>10869.91</v>
      </c>
      <c r="K4448" s="45">
        <v>0.749</v>
      </c>
      <c r="L4448" s="52">
        <v>28815.7</v>
      </c>
      <c r="M4448" s="50" t="str">
        <f t="shared" si="69"/>
        <v>Abaixo do limite</v>
      </c>
    </row>
    <row r="4449" spans="3:13" x14ac:dyDescent="0.25">
      <c r="C4449" s="45">
        <v>0.66800000000000004</v>
      </c>
      <c r="D4449" s="45">
        <v>24399.02</v>
      </c>
      <c r="K4449" s="45">
        <v>0.76400000000000001</v>
      </c>
      <c r="L4449" s="52">
        <v>28836.46</v>
      </c>
      <c r="M4449" s="50" t="str">
        <f t="shared" si="69"/>
        <v>Abaixo do limite</v>
      </c>
    </row>
    <row r="4450" spans="3:13" x14ac:dyDescent="0.25">
      <c r="C4450" s="44">
        <v>0.67300000000000004</v>
      </c>
      <c r="D4450" s="44">
        <v>18958.66</v>
      </c>
      <c r="K4450" s="45">
        <v>0.68799999999999994</v>
      </c>
      <c r="L4450" s="52">
        <v>28841.55</v>
      </c>
      <c r="M4450" s="50" t="str">
        <f t="shared" si="69"/>
        <v>Abaixo do limite</v>
      </c>
    </row>
    <row r="4451" spans="3:13" x14ac:dyDescent="0.25">
      <c r="C4451" s="45">
        <v>0.51600000000000001</v>
      </c>
      <c r="D4451" s="45">
        <v>8123.78</v>
      </c>
      <c r="K4451" s="45">
        <v>0.70499999999999996</v>
      </c>
      <c r="L4451" s="52">
        <v>28855.13</v>
      </c>
      <c r="M4451" s="50" t="str">
        <f t="shared" si="69"/>
        <v>Abaixo do limite</v>
      </c>
    </row>
    <row r="4452" spans="3:13" x14ac:dyDescent="0.25">
      <c r="C4452" s="44">
        <v>0.65100000000000002</v>
      </c>
      <c r="D4452" s="44">
        <v>20913.04</v>
      </c>
      <c r="K4452" s="44">
        <v>0.73499999999999999</v>
      </c>
      <c r="L4452" s="51">
        <v>28857.51</v>
      </c>
      <c r="M4452" s="50" t="str">
        <f t="shared" si="69"/>
        <v>Abaixo do limite</v>
      </c>
    </row>
    <row r="4453" spans="3:13" x14ac:dyDescent="0.25">
      <c r="C4453" s="45">
        <v>0.77400000000000002</v>
      </c>
      <c r="D4453" s="45">
        <v>25400.1</v>
      </c>
      <c r="K4453" s="45">
        <v>0.76700000000000002</v>
      </c>
      <c r="L4453" s="52">
        <v>28882.59</v>
      </c>
      <c r="M4453" s="50" t="str">
        <f t="shared" si="69"/>
        <v>Abaixo do limite</v>
      </c>
    </row>
    <row r="4454" spans="3:13" x14ac:dyDescent="0.25">
      <c r="C4454" s="44">
        <v>0.68200000000000005</v>
      </c>
      <c r="D4454" s="44">
        <v>14724.48</v>
      </c>
      <c r="K4454" s="44">
        <v>0.66800000000000004</v>
      </c>
      <c r="L4454" s="51">
        <v>28885.48</v>
      </c>
      <c r="M4454" s="50" t="str">
        <f t="shared" si="69"/>
        <v>Abaixo do limite</v>
      </c>
    </row>
    <row r="4455" spans="3:13" x14ac:dyDescent="0.25">
      <c r="C4455" s="45">
        <v>0.47</v>
      </c>
      <c r="D4455" s="45">
        <v>5073.6000000000004</v>
      </c>
      <c r="K4455" s="45">
        <v>0.65700000000000003</v>
      </c>
      <c r="L4455" s="52">
        <v>28888.26</v>
      </c>
      <c r="M4455" s="50" t="str">
        <f t="shared" si="69"/>
        <v>Abaixo do limite</v>
      </c>
    </row>
    <row r="4456" spans="3:13" x14ac:dyDescent="0.25">
      <c r="C4456" s="44">
        <v>0.56999999999999995</v>
      </c>
      <c r="D4456" s="44">
        <v>24758.240000000002</v>
      </c>
      <c r="K4456" s="45">
        <v>0.70699999999999996</v>
      </c>
      <c r="L4456" s="52">
        <v>28890.22</v>
      </c>
      <c r="M4456" s="50" t="str">
        <f t="shared" si="69"/>
        <v>Abaixo do limite</v>
      </c>
    </row>
    <row r="4457" spans="3:13" x14ac:dyDescent="0.25">
      <c r="C4457" s="45">
        <v>0.55600000000000005</v>
      </c>
      <c r="D4457" s="45">
        <v>6662.46</v>
      </c>
      <c r="K4457" s="44">
        <v>0.68</v>
      </c>
      <c r="L4457" s="51">
        <v>28896.01</v>
      </c>
      <c r="M4457" s="50" t="str">
        <f t="shared" si="69"/>
        <v>Abaixo do limite</v>
      </c>
    </row>
    <row r="4458" spans="3:13" x14ac:dyDescent="0.25">
      <c r="C4458" s="44">
        <v>0.67200000000000004</v>
      </c>
      <c r="D4458" s="44">
        <v>22641.95</v>
      </c>
      <c r="K4458" s="45">
        <v>0.67300000000000004</v>
      </c>
      <c r="L4458" s="52">
        <v>28896.03</v>
      </c>
      <c r="M4458" s="50" t="str">
        <f t="shared" si="69"/>
        <v>Abaixo do limite</v>
      </c>
    </row>
    <row r="4459" spans="3:13" x14ac:dyDescent="0.25">
      <c r="C4459" s="45">
        <v>0.66100000000000003</v>
      </c>
      <c r="D4459" s="45">
        <v>19794.79</v>
      </c>
      <c r="K4459" s="45">
        <v>0.7</v>
      </c>
      <c r="L4459" s="52">
        <v>28897.39</v>
      </c>
      <c r="M4459" s="50" t="str">
        <f t="shared" si="69"/>
        <v>Abaixo do limite</v>
      </c>
    </row>
    <row r="4460" spans="3:13" x14ac:dyDescent="0.25">
      <c r="C4460" s="44">
        <v>0.57199999999999995</v>
      </c>
      <c r="D4460" s="44">
        <v>8390.0400000000009</v>
      </c>
      <c r="K4460" s="45">
        <v>0.749</v>
      </c>
      <c r="L4460" s="52">
        <v>28907.68</v>
      </c>
      <c r="M4460" s="50" t="str">
        <f t="shared" si="69"/>
        <v>Abaixo do limite</v>
      </c>
    </row>
    <row r="4461" spans="3:13" x14ac:dyDescent="0.25">
      <c r="C4461" s="45">
        <v>0.59399999999999997</v>
      </c>
      <c r="D4461" s="45">
        <v>9360.4699999999993</v>
      </c>
      <c r="K4461" s="44">
        <v>0.76500000000000001</v>
      </c>
      <c r="L4461" s="51">
        <v>28920.639999999999</v>
      </c>
      <c r="M4461" s="50" t="str">
        <f t="shared" si="69"/>
        <v>Abaixo do limite</v>
      </c>
    </row>
    <row r="4462" spans="3:13" x14ac:dyDescent="0.25">
      <c r="C4462" s="44">
        <v>0.54400000000000004</v>
      </c>
      <c r="D4462" s="44">
        <v>7641.78</v>
      </c>
      <c r="K4462" s="44">
        <v>0.755</v>
      </c>
      <c r="L4462" s="51">
        <v>28924.83</v>
      </c>
      <c r="M4462" s="50" t="str">
        <f t="shared" si="69"/>
        <v>Abaixo do limite</v>
      </c>
    </row>
    <row r="4463" spans="3:13" x14ac:dyDescent="0.25">
      <c r="C4463" s="45">
        <v>0.54900000000000004</v>
      </c>
      <c r="D4463" s="45">
        <v>9553.15</v>
      </c>
      <c r="K4463" s="44">
        <v>0.72099999999999997</v>
      </c>
      <c r="L4463" s="51">
        <v>28950.93</v>
      </c>
      <c r="M4463" s="50" t="str">
        <f t="shared" si="69"/>
        <v>Abaixo do limite</v>
      </c>
    </row>
    <row r="4464" spans="3:13" x14ac:dyDescent="0.25">
      <c r="C4464" s="44">
        <v>0.54400000000000004</v>
      </c>
      <c r="D4464" s="44">
        <v>7237.98</v>
      </c>
      <c r="K4464" s="45">
        <v>0.746</v>
      </c>
      <c r="L4464" s="52">
        <v>28964.09</v>
      </c>
      <c r="M4464" s="50" t="str">
        <f t="shared" si="69"/>
        <v>Abaixo do limite</v>
      </c>
    </row>
    <row r="4465" spans="3:13" x14ac:dyDescent="0.25">
      <c r="C4465" s="45">
        <v>0.67100000000000004</v>
      </c>
      <c r="D4465" s="45">
        <v>12981.54</v>
      </c>
      <c r="K4465" s="45">
        <v>0.73699999999999999</v>
      </c>
      <c r="L4465" s="52">
        <v>28964.87</v>
      </c>
      <c r="M4465" s="50" t="str">
        <f t="shared" si="69"/>
        <v>Abaixo do limite</v>
      </c>
    </row>
    <row r="4466" spans="3:13" x14ac:dyDescent="0.25">
      <c r="C4466" s="44">
        <v>0.65200000000000002</v>
      </c>
      <c r="D4466" s="44">
        <v>20933.12</v>
      </c>
      <c r="K4466" s="45">
        <v>0.70099999999999996</v>
      </c>
      <c r="L4466" s="52">
        <v>28967.51</v>
      </c>
      <c r="M4466" s="50" t="str">
        <f t="shared" si="69"/>
        <v>Abaixo do limite</v>
      </c>
    </row>
    <row r="4467" spans="3:13" x14ac:dyDescent="0.25">
      <c r="C4467" s="45">
        <v>0.52</v>
      </c>
      <c r="D4467" s="45">
        <v>5444.31</v>
      </c>
      <c r="K4467" s="44">
        <v>0.64800000000000002</v>
      </c>
      <c r="L4467" s="51">
        <v>28969.61</v>
      </c>
      <c r="M4467" s="50" t="str">
        <f t="shared" si="69"/>
        <v>Abaixo do limite</v>
      </c>
    </row>
    <row r="4468" spans="3:13" x14ac:dyDescent="0.25">
      <c r="C4468" s="44">
        <v>0.69099999999999995</v>
      </c>
      <c r="D4468" s="44">
        <v>12220.4</v>
      </c>
      <c r="K4468" s="45">
        <v>0.64800000000000002</v>
      </c>
      <c r="L4468" s="52">
        <v>28972.25</v>
      </c>
      <c r="M4468" s="50" t="str">
        <f t="shared" si="69"/>
        <v>Abaixo do limite</v>
      </c>
    </row>
    <row r="4469" spans="3:13" x14ac:dyDescent="0.25">
      <c r="C4469" s="45">
        <v>0.64400000000000002</v>
      </c>
      <c r="D4469" s="45">
        <v>12102.91</v>
      </c>
      <c r="K4469" s="44">
        <v>0.751</v>
      </c>
      <c r="L4469" s="51">
        <v>28973.54</v>
      </c>
      <c r="M4469" s="50" t="str">
        <f t="shared" si="69"/>
        <v>Abaixo do limite</v>
      </c>
    </row>
    <row r="4470" spans="3:13" x14ac:dyDescent="0.25">
      <c r="C4470" s="44">
        <v>0.67200000000000004</v>
      </c>
      <c r="D4470" s="44">
        <v>13032.88</v>
      </c>
      <c r="K4470" s="45">
        <v>0.78900000000000003</v>
      </c>
      <c r="L4470" s="52">
        <v>28974.17</v>
      </c>
      <c r="M4470" s="50" t="str">
        <f t="shared" si="69"/>
        <v>Abaixo do limite</v>
      </c>
    </row>
    <row r="4471" spans="3:13" x14ac:dyDescent="0.25">
      <c r="C4471" s="45">
        <v>0.68400000000000005</v>
      </c>
      <c r="D4471" s="45">
        <v>18854.87</v>
      </c>
      <c r="K4471" s="44">
        <v>0.74</v>
      </c>
      <c r="L4471" s="51">
        <v>28983.75</v>
      </c>
      <c r="M4471" s="50" t="str">
        <f t="shared" si="69"/>
        <v>Abaixo do limite</v>
      </c>
    </row>
    <row r="4472" spans="3:13" x14ac:dyDescent="0.25">
      <c r="C4472" s="44">
        <v>0.6</v>
      </c>
      <c r="D4472" s="44">
        <v>7823.03</v>
      </c>
      <c r="K4472" s="44">
        <v>0.75800000000000001</v>
      </c>
      <c r="L4472" s="51">
        <v>29020.639999999999</v>
      </c>
      <c r="M4472" s="50" t="str">
        <f t="shared" si="69"/>
        <v>Abaixo do limite</v>
      </c>
    </row>
    <row r="4473" spans="3:13" x14ac:dyDescent="0.25">
      <c r="C4473" s="45">
        <v>0.70699999999999996</v>
      </c>
      <c r="D4473" s="45">
        <v>21075.14</v>
      </c>
      <c r="K4473" s="44">
        <v>0.73199999999999998</v>
      </c>
      <c r="L4473" s="51">
        <v>29030.32</v>
      </c>
      <c r="M4473" s="50" t="str">
        <f t="shared" si="69"/>
        <v>Abaixo do limite</v>
      </c>
    </row>
    <row r="4474" spans="3:13" x14ac:dyDescent="0.25">
      <c r="C4474" s="44">
        <v>0.7</v>
      </c>
      <c r="D4474" s="44">
        <v>15609.85</v>
      </c>
      <c r="K4474" s="44">
        <v>0.77200000000000002</v>
      </c>
      <c r="L4474" s="51">
        <v>29120.959999999999</v>
      </c>
      <c r="M4474" s="50" t="str">
        <f t="shared" si="69"/>
        <v>Abaixo do limite</v>
      </c>
    </row>
    <row r="4475" spans="3:13" x14ac:dyDescent="0.25">
      <c r="C4475" s="45">
        <v>0.66500000000000004</v>
      </c>
      <c r="D4475" s="45">
        <v>10225.74</v>
      </c>
      <c r="K4475" s="44">
        <v>0.66800000000000004</v>
      </c>
      <c r="L4475" s="51">
        <v>29144.31</v>
      </c>
      <c r="M4475" s="50" t="str">
        <f t="shared" si="69"/>
        <v>Abaixo do limite</v>
      </c>
    </row>
    <row r="4476" spans="3:13" x14ac:dyDescent="0.25">
      <c r="C4476" s="44">
        <v>0.61099999999999999</v>
      </c>
      <c r="D4476" s="44">
        <v>8154.17</v>
      </c>
      <c r="K4476" s="44">
        <v>0.67700000000000005</v>
      </c>
      <c r="L4476" s="51">
        <v>29148.63</v>
      </c>
      <c r="M4476" s="50" t="str">
        <f t="shared" si="69"/>
        <v>Abaixo do limite</v>
      </c>
    </row>
    <row r="4477" spans="3:13" x14ac:dyDescent="0.25">
      <c r="C4477" s="45">
        <v>0.79</v>
      </c>
      <c r="D4477" s="45">
        <v>36427.15</v>
      </c>
      <c r="K4477" s="45">
        <v>0.69499999999999995</v>
      </c>
      <c r="L4477" s="52">
        <v>29149.67</v>
      </c>
      <c r="M4477" s="50" t="str">
        <f t="shared" si="69"/>
        <v>Abaixo do limite</v>
      </c>
    </row>
    <row r="4478" spans="3:13" x14ac:dyDescent="0.25">
      <c r="C4478" s="44">
        <v>0.57199999999999995</v>
      </c>
      <c r="D4478" s="44">
        <v>9391.2000000000007</v>
      </c>
      <c r="K4478" s="44">
        <v>0.72399999999999998</v>
      </c>
      <c r="L4478" s="51">
        <v>29157.67</v>
      </c>
      <c r="M4478" s="50" t="str">
        <f t="shared" si="69"/>
        <v>Abaixo do limite</v>
      </c>
    </row>
    <row r="4479" spans="3:13" x14ac:dyDescent="0.25">
      <c r="C4479" s="45">
        <v>0.54500000000000004</v>
      </c>
      <c r="D4479" s="45">
        <v>7297.85</v>
      </c>
      <c r="K4479" s="44">
        <v>0.67600000000000005</v>
      </c>
      <c r="L4479" s="51">
        <v>29171.51</v>
      </c>
      <c r="M4479" s="50" t="str">
        <f t="shared" si="69"/>
        <v>Abaixo do limite</v>
      </c>
    </row>
    <row r="4480" spans="3:13" x14ac:dyDescent="0.25">
      <c r="C4480" s="44">
        <v>0.55000000000000004</v>
      </c>
      <c r="D4480" s="44">
        <v>8046.53</v>
      </c>
      <c r="K4480" s="45">
        <v>0.67900000000000005</v>
      </c>
      <c r="L4480" s="52">
        <v>29193.18</v>
      </c>
      <c r="M4480" s="50" t="str">
        <f t="shared" si="69"/>
        <v>Abaixo do limite</v>
      </c>
    </row>
    <row r="4481" spans="3:13" x14ac:dyDescent="0.25">
      <c r="C4481" s="45">
        <v>0.56100000000000005</v>
      </c>
      <c r="D4481" s="45">
        <v>6097.84</v>
      </c>
      <c r="K4481" s="44">
        <v>0.72599999999999998</v>
      </c>
      <c r="L4481" s="51">
        <v>29205.05</v>
      </c>
      <c r="M4481" s="50" t="str">
        <f t="shared" si="69"/>
        <v>Abaixo do limite</v>
      </c>
    </row>
    <row r="4482" spans="3:13" x14ac:dyDescent="0.25">
      <c r="C4482" s="44">
        <v>0.61199999999999999</v>
      </c>
      <c r="D4482" s="44">
        <v>16866.740000000002</v>
      </c>
      <c r="K4482" s="44">
        <v>0.68799999999999994</v>
      </c>
      <c r="L4482" s="51">
        <v>29222.27</v>
      </c>
      <c r="M4482" s="50" t="str">
        <f t="shared" si="69"/>
        <v>Abaixo do limite</v>
      </c>
    </row>
    <row r="4483" spans="3:13" x14ac:dyDescent="0.25">
      <c r="C4483" s="45">
        <v>0.503</v>
      </c>
      <c r="D4483" s="45">
        <v>6601.98</v>
      </c>
      <c r="K4483" s="45">
        <v>0.70299999999999996</v>
      </c>
      <c r="L4483" s="52">
        <v>29239.75</v>
      </c>
      <c r="M4483" s="50" t="str">
        <f t="shared" si="69"/>
        <v>Abaixo do limite</v>
      </c>
    </row>
    <row r="4484" spans="3:13" x14ac:dyDescent="0.25">
      <c r="C4484" s="44">
        <v>0.42199999999999999</v>
      </c>
      <c r="D4484" s="44">
        <v>6333.6</v>
      </c>
      <c r="K4484" s="44">
        <v>0.67400000000000004</v>
      </c>
      <c r="L4484" s="51">
        <v>29242.11</v>
      </c>
      <c r="M4484" s="50" t="str">
        <f t="shared" si="69"/>
        <v>Abaixo do limite</v>
      </c>
    </row>
    <row r="4485" spans="3:13" x14ac:dyDescent="0.25">
      <c r="C4485" s="45">
        <v>0.68400000000000005</v>
      </c>
      <c r="D4485" s="45">
        <v>13780.63</v>
      </c>
      <c r="K4485" s="45">
        <v>0.73</v>
      </c>
      <c r="L4485" s="52">
        <v>29319.05</v>
      </c>
      <c r="M4485" s="50" t="str">
        <f t="shared" si="69"/>
        <v>Abaixo do limite</v>
      </c>
    </row>
    <row r="4486" spans="3:13" x14ac:dyDescent="0.25">
      <c r="C4486" s="44">
        <v>0.748</v>
      </c>
      <c r="D4486" s="44">
        <v>23085.43</v>
      </c>
      <c r="K4486" s="44">
        <v>0.72899999999999998</v>
      </c>
      <c r="L4486" s="51">
        <v>29326.69</v>
      </c>
      <c r="M4486" s="50" t="str">
        <f t="shared" si="69"/>
        <v>Abaixo do limite</v>
      </c>
    </row>
    <row r="4487" spans="3:13" x14ac:dyDescent="0.25">
      <c r="C4487" s="45">
        <v>0.54300000000000004</v>
      </c>
      <c r="D4487" s="45">
        <v>5744.87</v>
      </c>
      <c r="K4487" s="45">
        <v>0.69199999999999995</v>
      </c>
      <c r="L4487" s="52">
        <v>29331.5</v>
      </c>
      <c r="M4487" s="50" t="str">
        <f t="shared" si="69"/>
        <v>Abaixo do limite</v>
      </c>
    </row>
    <row r="4488" spans="3:13" x14ac:dyDescent="0.25">
      <c r="C4488" s="44">
        <v>0.51500000000000001</v>
      </c>
      <c r="D4488" s="44">
        <v>6113.02</v>
      </c>
      <c r="K4488" s="45">
        <v>0.70799999999999996</v>
      </c>
      <c r="L4488" s="52">
        <v>29334.28</v>
      </c>
      <c r="M4488" s="50" t="str">
        <f t="shared" si="69"/>
        <v>Abaixo do limite</v>
      </c>
    </row>
    <row r="4489" spans="3:13" x14ac:dyDescent="0.25">
      <c r="C4489" s="45">
        <v>0.55900000000000005</v>
      </c>
      <c r="D4489" s="45">
        <v>6251.13</v>
      </c>
      <c r="K4489" s="45">
        <v>0.72399999999999998</v>
      </c>
      <c r="L4489" s="52">
        <v>29336.66</v>
      </c>
      <c r="M4489" s="50" t="str">
        <f t="shared" si="69"/>
        <v>Abaixo do limite</v>
      </c>
    </row>
    <row r="4490" spans="3:13" x14ac:dyDescent="0.25">
      <c r="C4490" s="44">
        <v>0.64100000000000001</v>
      </c>
      <c r="D4490" s="44">
        <v>19164.740000000002</v>
      </c>
      <c r="K4490" s="45">
        <v>0.72799999999999998</v>
      </c>
      <c r="L4490" s="52">
        <v>29339.86</v>
      </c>
      <c r="M4490" s="50" t="str">
        <f t="shared" si="69"/>
        <v>Abaixo do limite</v>
      </c>
    </row>
    <row r="4491" spans="3:13" x14ac:dyDescent="0.25">
      <c r="C4491" s="45">
        <v>0.54300000000000004</v>
      </c>
      <c r="D4491" s="45">
        <v>7586.45</v>
      </c>
      <c r="K4491" s="45">
        <v>0.70099999999999996</v>
      </c>
      <c r="L4491" s="52">
        <v>29350.05</v>
      </c>
      <c r="M4491" s="50" t="str">
        <f t="shared" si="69"/>
        <v>Abaixo do limite</v>
      </c>
    </row>
    <row r="4492" spans="3:13" x14ac:dyDescent="0.25">
      <c r="C4492" s="44">
        <v>0.67500000000000004</v>
      </c>
      <c r="D4492" s="44">
        <v>30867.599999999999</v>
      </c>
      <c r="K4492" s="44">
        <v>0.72899999999999998</v>
      </c>
      <c r="L4492" s="51">
        <v>29381.26</v>
      </c>
      <c r="M4492" s="50" t="str">
        <f t="shared" si="69"/>
        <v>Abaixo do limite</v>
      </c>
    </row>
    <row r="4493" spans="3:13" x14ac:dyDescent="0.25">
      <c r="C4493" s="45">
        <v>0.69799999999999995</v>
      </c>
      <c r="D4493" s="45">
        <v>21793.53</v>
      </c>
      <c r="K4493" s="44">
        <v>0.68700000000000006</v>
      </c>
      <c r="L4493" s="51">
        <v>29382.73</v>
      </c>
      <c r="M4493" s="50" t="str">
        <f t="shared" si="69"/>
        <v>Abaixo do limite</v>
      </c>
    </row>
    <row r="4494" spans="3:13" x14ac:dyDescent="0.25">
      <c r="C4494" s="44">
        <v>0.51800000000000002</v>
      </c>
      <c r="D4494" s="44">
        <v>5650.24</v>
      </c>
      <c r="K4494" s="45">
        <v>0.73199999999999998</v>
      </c>
      <c r="L4494" s="52">
        <v>29386.95</v>
      </c>
      <c r="M4494" s="50" t="str">
        <f t="shared" si="69"/>
        <v>Abaixo do limite</v>
      </c>
    </row>
    <row r="4495" spans="3:13" x14ac:dyDescent="0.25">
      <c r="C4495" s="45">
        <v>0.57099999999999995</v>
      </c>
      <c r="D4495" s="45">
        <v>18182.349999999999</v>
      </c>
      <c r="K4495" s="45">
        <v>0.7</v>
      </c>
      <c r="L4495" s="52">
        <v>29396.37</v>
      </c>
      <c r="M4495" s="50" t="str">
        <f t="shared" si="69"/>
        <v>Abaixo do limite</v>
      </c>
    </row>
    <row r="4496" spans="3:13" x14ac:dyDescent="0.25">
      <c r="C4496" s="44">
        <v>0.52200000000000002</v>
      </c>
      <c r="D4496" s="44">
        <v>5553.69</v>
      </c>
      <c r="K4496" s="44">
        <v>0.73399999999999999</v>
      </c>
      <c r="L4496" s="51">
        <v>29397.85</v>
      </c>
      <c r="M4496" s="50" t="str">
        <f t="shared" si="69"/>
        <v>Abaixo do limite</v>
      </c>
    </row>
    <row r="4497" spans="3:13" x14ac:dyDescent="0.25">
      <c r="C4497" s="45">
        <v>0.7</v>
      </c>
      <c r="D4497" s="45">
        <v>24879.040000000001</v>
      </c>
      <c r="K4497" s="44">
        <v>0.72799999999999998</v>
      </c>
      <c r="L4497" s="51">
        <v>29398.98</v>
      </c>
      <c r="M4497" s="50" t="str">
        <f t="shared" si="69"/>
        <v>Abaixo do limite</v>
      </c>
    </row>
    <row r="4498" spans="3:13" x14ac:dyDescent="0.25">
      <c r="C4498" s="44">
        <v>0.53400000000000003</v>
      </c>
      <c r="D4498" s="44">
        <v>8377.08</v>
      </c>
      <c r="K4498" s="45">
        <v>0.72</v>
      </c>
      <c r="L4498" s="52">
        <v>29399.46</v>
      </c>
      <c r="M4498" s="50" t="str">
        <f t="shared" si="69"/>
        <v>Abaixo do limite</v>
      </c>
    </row>
    <row r="4499" spans="3:13" x14ac:dyDescent="0.25">
      <c r="C4499" s="45">
        <v>0.66100000000000003</v>
      </c>
      <c r="D4499" s="45">
        <v>13448.44</v>
      </c>
      <c r="K4499" s="44">
        <v>0.71499999999999997</v>
      </c>
      <c r="L4499" s="51">
        <v>29405.65</v>
      </c>
      <c r="M4499" s="50" t="str">
        <f t="shared" si="69"/>
        <v>Abaixo do limite</v>
      </c>
    </row>
    <row r="4500" spans="3:13" x14ac:dyDescent="0.25">
      <c r="C4500" s="44">
        <v>0.56299999999999994</v>
      </c>
      <c r="D4500" s="44">
        <v>10629.03</v>
      </c>
      <c r="K4500" s="45">
        <v>0.79</v>
      </c>
      <c r="L4500" s="52">
        <v>29442.66</v>
      </c>
      <c r="M4500" s="50" t="str">
        <f t="shared" si="69"/>
        <v>Abaixo do limite</v>
      </c>
    </row>
    <row r="4501" spans="3:13" x14ac:dyDescent="0.25">
      <c r="C4501" s="45">
        <v>0.63100000000000001</v>
      </c>
      <c r="D4501" s="45">
        <v>8366.39</v>
      </c>
      <c r="K4501" s="45">
        <v>0.64600000000000002</v>
      </c>
      <c r="L4501" s="52">
        <v>29446.39</v>
      </c>
      <c r="M4501" s="50" t="str">
        <f t="shared" si="69"/>
        <v>Abaixo do limite</v>
      </c>
    </row>
    <row r="4502" spans="3:13" x14ac:dyDescent="0.25">
      <c r="C4502" s="44">
        <v>0.56299999999999994</v>
      </c>
      <c r="D4502" s="44">
        <v>9144.4599999999991</v>
      </c>
      <c r="K4502" s="45">
        <v>0.72299999999999998</v>
      </c>
      <c r="L4502" s="52">
        <v>29447.42</v>
      </c>
      <c r="M4502" s="50" t="str">
        <f t="shared" si="69"/>
        <v>Abaixo do limite</v>
      </c>
    </row>
    <row r="4503" spans="3:13" x14ac:dyDescent="0.25">
      <c r="C4503" s="45">
        <v>0.57299999999999995</v>
      </c>
      <c r="D4503" s="45">
        <v>8205.16</v>
      </c>
      <c r="K4503" s="45">
        <v>0.66400000000000003</v>
      </c>
      <c r="L4503" s="52">
        <v>29497.55</v>
      </c>
      <c r="M4503" s="50" t="str">
        <f t="shared" si="69"/>
        <v>Abaixo do limite</v>
      </c>
    </row>
    <row r="4504" spans="3:13" x14ac:dyDescent="0.25">
      <c r="C4504" s="44">
        <v>0.78600000000000003</v>
      </c>
      <c r="D4504" s="44">
        <v>39706.06</v>
      </c>
      <c r="K4504" s="45">
        <v>0.68799999999999994</v>
      </c>
      <c r="L4504" s="52">
        <v>29524.83</v>
      </c>
      <c r="M4504" s="50" t="str">
        <f t="shared" si="69"/>
        <v>Abaixo do limite</v>
      </c>
    </row>
    <row r="4505" spans="3:13" x14ac:dyDescent="0.25">
      <c r="C4505" s="45">
        <v>0.55700000000000005</v>
      </c>
      <c r="D4505" s="45">
        <v>12264.54</v>
      </c>
      <c r="K4505" s="45">
        <v>0.81299999999999994</v>
      </c>
      <c r="L4505" s="52">
        <v>29544.91</v>
      </c>
      <c r="M4505" s="50" t="str">
        <f t="shared" si="69"/>
        <v>Abaixo do limite</v>
      </c>
    </row>
    <row r="4506" spans="3:13" x14ac:dyDescent="0.25">
      <c r="C4506" s="44">
        <v>0.54800000000000004</v>
      </c>
      <c r="D4506" s="44">
        <v>6630.12</v>
      </c>
      <c r="K4506" s="45">
        <v>0.69199999999999995</v>
      </c>
      <c r="L4506" s="52">
        <v>29564.82</v>
      </c>
      <c r="M4506" s="50" t="str">
        <f t="shared" si="69"/>
        <v>Abaixo do limite</v>
      </c>
    </row>
    <row r="4507" spans="3:13" x14ac:dyDescent="0.25">
      <c r="C4507" s="45">
        <v>0.56899999999999995</v>
      </c>
      <c r="D4507" s="45">
        <v>9152.06</v>
      </c>
      <c r="K4507" s="44">
        <v>0.71799999999999997</v>
      </c>
      <c r="L4507" s="51">
        <v>29598.27</v>
      </c>
      <c r="M4507" s="50" t="str">
        <f t="shared" si="69"/>
        <v>Abaixo do limite</v>
      </c>
    </row>
    <row r="4508" spans="3:13" x14ac:dyDescent="0.25">
      <c r="C4508" s="44">
        <v>0.52</v>
      </c>
      <c r="D4508" s="44">
        <v>8560.7199999999993</v>
      </c>
      <c r="K4508" s="44">
        <v>0.68600000000000005</v>
      </c>
      <c r="L4508" s="51">
        <v>29611.09</v>
      </c>
      <c r="M4508" s="50" t="str">
        <f t="shared" si="69"/>
        <v>Abaixo do limite</v>
      </c>
    </row>
    <row r="4509" spans="3:13" x14ac:dyDescent="0.25">
      <c r="C4509" s="45">
        <v>0.57599999999999996</v>
      </c>
      <c r="D4509" s="45">
        <v>15177.69</v>
      </c>
      <c r="K4509" s="45">
        <v>0.76900000000000002</v>
      </c>
      <c r="L4509" s="52">
        <v>29614.09</v>
      </c>
      <c r="M4509" s="50" t="str">
        <f t="shared" si="69"/>
        <v>Abaixo do limite</v>
      </c>
    </row>
    <row r="4510" spans="3:13" x14ac:dyDescent="0.25">
      <c r="C4510" s="44">
        <v>0.66600000000000004</v>
      </c>
      <c r="D4510" s="44">
        <v>10019.99</v>
      </c>
      <c r="K4510" s="45">
        <v>0.68400000000000005</v>
      </c>
      <c r="L4510" s="52">
        <v>29636.38</v>
      </c>
      <c r="M4510" s="50" t="str">
        <f t="shared" si="69"/>
        <v>Abaixo do limite</v>
      </c>
    </row>
    <row r="4511" spans="3:13" x14ac:dyDescent="0.25">
      <c r="C4511" s="45">
        <v>0.65200000000000002</v>
      </c>
      <c r="D4511" s="45">
        <v>14155.5</v>
      </c>
      <c r="K4511" s="44">
        <v>0.73599999999999999</v>
      </c>
      <c r="L4511" s="51">
        <v>29655.99</v>
      </c>
      <c r="M4511" s="50" t="str">
        <f t="shared" ref="M4511:M4574" si="70">IF(L4511&lt;$L$29,"Abaixo do limite","")</f>
        <v>Abaixo do limite</v>
      </c>
    </row>
    <row r="4512" spans="3:13" x14ac:dyDescent="0.25">
      <c r="C4512" s="44">
        <v>0.53</v>
      </c>
      <c r="D4512" s="44">
        <v>7160.57</v>
      </c>
      <c r="K4512" s="44">
        <v>0.73699999999999999</v>
      </c>
      <c r="L4512" s="51">
        <v>29679.96</v>
      </c>
      <c r="M4512" s="50" t="str">
        <f t="shared" si="70"/>
        <v>Abaixo do limite</v>
      </c>
    </row>
    <row r="4513" spans="3:13" x14ac:dyDescent="0.25">
      <c r="C4513" s="45">
        <v>0.73099999999999998</v>
      </c>
      <c r="D4513" s="45">
        <v>19473.62</v>
      </c>
      <c r="K4513" s="44">
        <v>0.751</v>
      </c>
      <c r="L4513" s="51">
        <v>29689.79</v>
      </c>
      <c r="M4513" s="50" t="str">
        <f t="shared" si="70"/>
        <v>Abaixo do limite</v>
      </c>
    </row>
    <row r="4514" spans="3:13" x14ac:dyDescent="0.25">
      <c r="C4514" s="44">
        <v>0.67600000000000005</v>
      </c>
      <c r="D4514" s="44">
        <v>10864.79</v>
      </c>
      <c r="K4514" s="45">
        <v>0.69599999999999995</v>
      </c>
      <c r="L4514" s="52">
        <v>29691.89</v>
      </c>
      <c r="M4514" s="50" t="str">
        <f t="shared" si="70"/>
        <v>Abaixo do limite</v>
      </c>
    </row>
    <row r="4515" spans="3:13" x14ac:dyDescent="0.25">
      <c r="C4515" s="45">
        <v>0.49199999999999999</v>
      </c>
      <c r="D4515" s="45">
        <v>7364.7</v>
      </c>
      <c r="K4515" s="45">
        <v>0.745</v>
      </c>
      <c r="L4515" s="52">
        <v>29771.71</v>
      </c>
      <c r="M4515" s="50" t="str">
        <f t="shared" si="70"/>
        <v>Abaixo do limite</v>
      </c>
    </row>
    <row r="4516" spans="3:13" x14ac:dyDescent="0.25">
      <c r="C4516" s="44">
        <v>0.53600000000000003</v>
      </c>
      <c r="D4516" s="44">
        <v>8932.99</v>
      </c>
      <c r="K4516" s="45">
        <v>0.73799999999999999</v>
      </c>
      <c r="L4516" s="52">
        <v>29773.13</v>
      </c>
      <c r="M4516" s="50" t="str">
        <f t="shared" si="70"/>
        <v>Abaixo do limite</v>
      </c>
    </row>
    <row r="4517" spans="3:13" x14ac:dyDescent="0.25">
      <c r="C4517" s="45">
        <v>0.67200000000000004</v>
      </c>
      <c r="D4517" s="45">
        <v>15863.76</v>
      </c>
      <c r="K4517" s="45">
        <v>0.67600000000000005</v>
      </c>
      <c r="L4517" s="52">
        <v>29788.92</v>
      </c>
      <c r="M4517" s="50" t="str">
        <f t="shared" si="70"/>
        <v>Abaixo do limite</v>
      </c>
    </row>
    <row r="4518" spans="3:13" x14ac:dyDescent="0.25">
      <c r="C4518" s="44">
        <v>0.65200000000000002</v>
      </c>
      <c r="D4518" s="44">
        <v>35705.129999999997</v>
      </c>
      <c r="K4518" s="45">
        <v>0.63400000000000001</v>
      </c>
      <c r="L4518" s="52">
        <v>29812.01</v>
      </c>
      <c r="M4518" s="50" t="str">
        <f t="shared" si="70"/>
        <v>Abaixo do limite</v>
      </c>
    </row>
    <row r="4519" spans="3:13" x14ac:dyDescent="0.25">
      <c r="C4519" s="45">
        <v>0.61299999999999999</v>
      </c>
      <c r="D4519" s="45">
        <v>9518.9599999999991</v>
      </c>
      <c r="K4519" s="44">
        <v>0.69299999999999995</v>
      </c>
      <c r="L4519" s="51">
        <v>29847.47</v>
      </c>
      <c r="M4519" s="50" t="str">
        <f t="shared" si="70"/>
        <v>Abaixo do limite</v>
      </c>
    </row>
    <row r="4520" spans="3:13" x14ac:dyDescent="0.25">
      <c r="C4520" s="44">
        <v>0.53800000000000003</v>
      </c>
      <c r="D4520" s="44">
        <v>6483.31</v>
      </c>
      <c r="K4520" s="44">
        <v>0.71399999999999997</v>
      </c>
      <c r="L4520" s="51">
        <v>29857.75</v>
      </c>
      <c r="M4520" s="50" t="str">
        <f t="shared" si="70"/>
        <v>Abaixo do limite</v>
      </c>
    </row>
    <row r="4521" spans="3:13" x14ac:dyDescent="0.25">
      <c r="C4521" s="45">
        <v>0.68600000000000005</v>
      </c>
      <c r="D4521" s="45">
        <v>23651.3</v>
      </c>
      <c r="K4521" s="44">
        <v>0.72</v>
      </c>
      <c r="L4521" s="51">
        <v>29862.240000000002</v>
      </c>
      <c r="M4521" s="50" t="str">
        <f t="shared" si="70"/>
        <v>Abaixo do limite</v>
      </c>
    </row>
    <row r="4522" spans="3:13" x14ac:dyDescent="0.25">
      <c r="C4522" s="44">
        <v>0.52800000000000002</v>
      </c>
      <c r="D4522" s="44">
        <v>7413.3</v>
      </c>
      <c r="K4522" s="44">
        <v>0.73699999999999999</v>
      </c>
      <c r="L4522" s="51">
        <v>29862.73</v>
      </c>
      <c r="M4522" s="50" t="str">
        <f t="shared" si="70"/>
        <v>Abaixo do limite</v>
      </c>
    </row>
    <row r="4523" spans="3:13" x14ac:dyDescent="0.25">
      <c r="C4523" s="45">
        <v>0.52900000000000003</v>
      </c>
      <c r="D4523" s="45">
        <v>7186.14</v>
      </c>
      <c r="K4523" s="44">
        <v>0.76800000000000002</v>
      </c>
      <c r="L4523" s="51">
        <v>29873.78</v>
      </c>
      <c r="M4523" s="50" t="str">
        <f t="shared" si="70"/>
        <v>Abaixo do limite</v>
      </c>
    </row>
    <row r="4524" spans="3:13" x14ac:dyDescent="0.25">
      <c r="C4524" s="44">
        <v>0.70199999999999996</v>
      </c>
      <c r="D4524" s="44">
        <v>30220.77</v>
      </c>
      <c r="K4524" s="45">
        <v>0.69899999999999995</v>
      </c>
      <c r="L4524" s="52">
        <v>29900.52</v>
      </c>
      <c r="M4524" s="50" t="str">
        <f t="shared" si="70"/>
        <v>Abaixo do limite</v>
      </c>
    </row>
    <row r="4525" spans="3:13" x14ac:dyDescent="0.25">
      <c r="C4525" s="45">
        <v>0.58099999999999996</v>
      </c>
      <c r="D4525" s="45">
        <v>6873.73</v>
      </c>
      <c r="K4525" s="44">
        <v>0.74</v>
      </c>
      <c r="L4525" s="51">
        <v>29901.68</v>
      </c>
      <c r="M4525" s="50" t="str">
        <f t="shared" si="70"/>
        <v>Abaixo do limite</v>
      </c>
    </row>
    <row r="4526" spans="3:13" x14ac:dyDescent="0.25">
      <c r="C4526" s="44">
        <v>0.57399999999999995</v>
      </c>
      <c r="D4526" s="44">
        <v>8746.74</v>
      </c>
      <c r="K4526" s="45">
        <v>0.74399999999999999</v>
      </c>
      <c r="L4526" s="52">
        <v>29907.83</v>
      </c>
      <c r="M4526" s="50" t="str">
        <f t="shared" si="70"/>
        <v>Abaixo do limite</v>
      </c>
    </row>
    <row r="4527" spans="3:13" x14ac:dyDescent="0.25">
      <c r="C4527" s="45">
        <v>0.67300000000000004</v>
      </c>
      <c r="D4527" s="45">
        <v>8853.9500000000007</v>
      </c>
      <c r="K4527" s="45">
        <v>0.755</v>
      </c>
      <c r="L4527" s="52">
        <v>29930.95</v>
      </c>
      <c r="M4527" s="50" t="str">
        <f t="shared" si="70"/>
        <v>Abaixo do limite</v>
      </c>
    </row>
    <row r="4528" spans="3:13" x14ac:dyDescent="0.25">
      <c r="C4528" s="44">
        <v>0.621</v>
      </c>
      <c r="D4528" s="44">
        <v>20558.95</v>
      </c>
      <c r="K4528" s="44">
        <v>0.69799999999999995</v>
      </c>
      <c r="L4528" s="51">
        <v>29937.88</v>
      </c>
      <c r="M4528" s="50" t="str">
        <f t="shared" si="70"/>
        <v>Abaixo do limite</v>
      </c>
    </row>
    <row r="4529" spans="3:13" x14ac:dyDescent="0.25">
      <c r="C4529" s="45">
        <v>0.64300000000000002</v>
      </c>
      <c r="D4529" s="45">
        <v>18284.61</v>
      </c>
      <c r="K4529" s="45">
        <v>0.69399999999999995</v>
      </c>
      <c r="L4529" s="52">
        <v>29947.96</v>
      </c>
      <c r="M4529" s="50" t="str">
        <f t="shared" si="70"/>
        <v>Abaixo do limite</v>
      </c>
    </row>
    <row r="4530" spans="3:13" x14ac:dyDescent="0.25">
      <c r="C4530" s="44">
        <v>0.80900000000000005</v>
      </c>
      <c r="D4530" s="44">
        <v>33319.599999999999</v>
      </c>
      <c r="K4530" s="45">
        <v>0.76700000000000002</v>
      </c>
      <c r="L4530" s="52">
        <v>29997.01</v>
      </c>
      <c r="M4530" s="50" t="str">
        <f t="shared" si="70"/>
        <v>Abaixo do limite</v>
      </c>
    </row>
    <row r="4531" spans="3:13" x14ac:dyDescent="0.25">
      <c r="C4531" s="45">
        <v>0.52200000000000002</v>
      </c>
      <c r="D4531" s="45">
        <v>13317.59</v>
      </c>
      <c r="K4531" s="44">
        <v>0.752</v>
      </c>
      <c r="L4531" s="51">
        <v>29997.09</v>
      </c>
      <c r="M4531" s="50" t="str">
        <f t="shared" si="70"/>
        <v>Abaixo do limite</v>
      </c>
    </row>
    <row r="4532" spans="3:13" x14ac:dyDescent="0.25">
      <c r="C4532" s="44">
        <v>0.70099999999999996</v>
      </c>
      <c r="D4532" s="44">
        <v>27109.599999999999</v>
      </c>
      <c r="K4532" s="45">
        <v>0.749</v>
      </c>
      <c r="L4532" s="52">
        <v>30009.41</v>
      </c>
      <c r="M4532" s="50" t="str">
        <f t="shared" si="70"/>
        <v>Abaixo do limite</v>
      </c>
    </row>
    <row r="4533" spans="3:13" x14ac:dyDescent="0.25">
      <c r="C4533" s="45">
        <v>0.57899999999999996</v>
      </c>
      <c r="D4533" s="45">
        <v>8120.9</v>
      </c>
      <c r="K4533" s="45">
        <v>0.70199999999999996</v>
      </c>
      <c r="L4533" s="52">
        <v>30017.15</v>
      </c>
      <c r="M4533" s="50" t="str">
        <f t="shared" si="70"/>
        <v>Abaixo do limite</v>
      </c>
    </row>
    <row r="4534" spans="3:13" x14ac:dyDescent="0.25">
      <c r="C4534" s="44">
        <v>0.63300000000000001</v>
      </c>
      <c r="D4534" s="44">
        <v>18567.150000000001</v>
      </c>
      <c r="K4534" s="44">
        <v>0.72199999999999998</v>
      </c>
      <c r="L4534" s="51">
        <v>30023.74</v>
      </c>
      <c r="M4534" s="50" t="str">
        <f t="shared" si="70"/>
        <v>Abaixo do limite</v>
      </c>
    </row>
    <row r="4535" spans="3:13" x14ac:dyDescent="0.25">
      <c r="C4535" s="45">
        <v>0.56299999999999994</v>
      </c>
      <c r="D4535" s="45">
        <v>8115.21</v>
      </c>
      <c r="K4535" s="45">
        <v>0.748</v>
      </c>
      <c r="L4535" s="52">
        <v>30038.14</v>
      </c>
      <c r="M4535" s="50" t="str">
        <f t="shared" si="70"/>
        <v>Abaixo do limite</v>
      </c>
    </row>
    <row r="4536" spans="3:13" x14ac:dyDescent="0.25">
      <c r="C4536" s="44">
        <v>0.67200000000000004</v>
      </c>
      <c r="D4536" s="44">
        <v>14081.84</v>
      </c>
      <c r="K4536" s="44">
        <v>0.83</v>
      </c>
      <c r="L4536" s="51">
        <v>30071.5</v>
      </c>
      <c r="M4536" s="50" t="str">
        <f t="shared" si="70"/>
        <v>Abaixo do limite</v>
      </c>
    </row>
    <row r="4537" spans="3:13" x14ac:dyDescent="0.25">
      <c r="C4537" s="45">
        <v>0.67</v>
      </c>
      <c r="D4537" s="45">
        <v>17397.14</v>
      </c>
      <c r="K4537" s="44">
        <v>0.73699999999999999</v>
      </c>
      <c r="L4537" s="51">
        <v>30081.16</v>
      </c>
      <c r="M4537" s="50" t="str">
        <f t="shared" si="70"/>
        <v>Abaixo do limite</v>
      </c>
    </row>
    <row r="4538" spans="3:13" x14ac:dyDescent="0.25">
      <c r="C4538" s="44">
        <v>0.52300000000000002</v>
      </c>
      <c r="D4538" s="44">
        <v>7238.78</v>
      </c>
      <c r="K4538" s="44">
        <v>0.72099999999999997</v>
      </c>
      <c r="L4538" s="51">
        <v>30103.68</v>
      </c>
      <c r="M4538" s="50" t="str">
        <f t="shared" si="70"/>
        <v>Abaixo do limite</v>
      </c>
    </row>
    <row r="4539" spans="3:13" x14ac:dyDescent="0.25">
      <c r="C4539" s="45">
        <v>0.73599999999999999</v>
      </c>
      <c r="D4539" s="45">
        <v>22460.63</v>
      </c>
      <c r="K4539" s="45">
        <v>0.747</v>
      </c>
      <c r="L4539" s="52">
        <v>30115.98</v>
      </c>
      <c r="M4539" s="50" t="str">
        <f t="shared" si="70"/>
        <v>Abaixo do limite</v>
      </c>
    </row>
    <row r="4540" spans="3:13" x14ac:dyDescent="0.25">
      <c r="C4540" s="44">
        <v>0.52900000000000003</v>
      </c>
      <c r="D4540" s="44">
        <v>5996.43</v>
      </c>
      <c r="K4540" s="44">
        <v>0.71499999999999997</v>
      </c>
      <c r="L4540" s="51">
        <v>30116.66</v>
      </c>
      <c r="M4540" s="50" t="str">
        <f t="shared" si="70"/>
        <v>Abaixo do limite</v>
      </c>
    </row>
    <row r="4541" spans="3:13" x14ac:dyDescent="0.25">
      <c r="C4541" s="45">
        <v>0.76500000000000001</v>
      </c>
      <c r="D4541" s="45">
        <v>23077.22</v>
      </c>
      <c r="K4541" s="44">
        <v>0.74299999999999999</v>
      </c>
      <c r="L4541" s="51">
        <v>30133.439999999999</v>
      </c>
      <c r="M4541" s="50" t="str">
        <f t="shared" si="70"/>
        <v>Abaixo do limite</v>
      </c>
    </row>
    <row r="4542" spans="3:13" x14ac:dyDescent="0.25">
      <c r="C4542" s="44">
        <v>0.59699999999999998</v>
      </c>
      <c r="D4542" s="44">
        <v>8372.73</v>
      </c>
      <c r="K4542" s="44">
        <v>0.64700000000000002</v>
      </c>
      <c r="L4542" s="51">
        <v>30135.98</v>
      </c>
      <c r="M4542" s="50" t="str">
        <f t="shared" si="70"/>
        <v>Abaixo do limite</v>
      </c>
    </row>
    <row r="4543" spans="3:13" x14ac:dyDescent="0.25">
      <c r="C4543" s="45">
        <v>0.70799999999999996</v>
      </c>
      <c r="D4543" s="45">
        <v>24925.46</v>
      </c>
      <c r="K4543" s="45">
        <v>0.78400000000000003</v>
      </c>
      <c r="L4543" s="52">
        <v>30140.43</v>
      </c>
      <c r="M4543" s="50" t="str">
        <f t="shared" si="70"/>
        <v>Abaixo do limite</v>
      </c>
    </row>
    <row r="4544" spans="3:13" x14ac:dyDescent="0.25">
      <c r="C4544" s="44">
        <v>0.73499999999999999</v>
      </c>
      <c r="D4544" s="44">
        <v>38904.14</v>
      </c>
      <c r="K4544" s="44">
        <v>0.74199999999999999</v>
      </c>
      <c r="L4544" s="51">
        <v>30141.67</v>
      </c>
      <c r="M4544" s="50" t="str">
        <f t="shared" si="70"/>
        <v>Abaixo do limite</v>
      </c>
    </row>
    <row r="4545" spans="3:13" x14ac:dyDescent="0.25">
      <c r="C4545" s="45">
        <v>0.56699999999999995</v>
      </c>
      <c r="D4545" s="45">
        <v>11059.74</v>
      </c>
      <c r="K4545" s="44">
        <v>0.69299999999999995</v>
      </c>
      <c r="L4545" s="51">
        <v>30148.17</v>
      </c>
      <c r="M4545" s="50" t="str">
        <f t="shared" si="70"/>
        <v>Abaixo do limite</v>
      </c>
    </row>
    <row r="4546" spans="3:13" x14ac:dyDescent="0.25">
      <c r="C4546" s="44">
        <v>0.56499999999999995</v>
      </c>
      <c r="D4546" s="44">
        <v>7553.81</v>
      </c>
      <c r="K4546" s="44">
        <v>0.67100000000000004</v>
      </c>
      <c r="L4546" s="51">
        <v>30163.78</v>
      </c>
      <c r="M4546" s="50" t="str">
        <f t="shared" si="70"/>
        <v>Abaixo do limite</v>
      </c>
    </row>
    <row r="4547" spans="3:13" x14ac:dyDescent="0.25">
      <c r="C4547" s="45">
        <v>0.56299999999999994</v>
      </c>
      <c r="D4547" s="45">
        <v>7115.49</v>
      </c>
      <c r="K4547" s="44">
        <v>0.73699999999999999</v>
      </c>
      <c r="L4547" s="51">
        <v>30163.95</v>
      </c>
      <c r="M4547" s="50" t="str">
        <f t="shared" si="70"/>
        <v>Abaixo do limite</v>
      </c>
    </row>
    <row r="4548" spans="3:13" x14ac:dyDescent="0.25">
      <c r="C4548" s="44">
        <v>0.498</v>
      </c>
      <c r="D4548" s="44">
        <v>5650.76</v>
      </c>
      <c r="K4548" s="44">
        <v>0.67800000000000005</v>
      </c>
      <c r="L4548" s="51">
        <v>30164.400000000001</v>
      </c>
      <c r="M4548" s="50" t="str">
        <f t="shared" si="70"/>
        <v>Abaixo do limite</v>
      </c>
    </row>
    <row r="4549" spans="3:13" x14ac:dyDescent="0.25">
      <c r="C4549" s="45">
        <v>0.61099999999999999</v>
      </c>
      <c r="D4549" s="45">
        <v>14125.35</v>
      </c>
      <c r="K4549" s="45">
        <v>0.72899999999999998</v>
      </c>
      <c r="L4549" s="52">
        <v>30167.41</v>
      </c>
      <c r="M4549" s="50" t="str">
        <f t="shared" si="70"/>
        <v>Abaixo do limite</v>
      </c>
    </row>
    <row r="4550" spans="3:13" x14ac:dyDescent="0.25">
      <c r="C4550" s="44">
        <v>0.56100000000000005</v>
      </c>
      <c r="D4550" s="44">
        <v>5956.45</v>
      </c>
      <c r="K4550" s="44">
        <v>0.77500000000000002</v>
      </c>
      <c r="L4550" s="51">
        <v>30168.25</v>
      </c>
      <c r="M4550" s="50" t="str">
        <f t="shared" si="70"/>
        <v>Abaixo do limite</v>
      </c>
    </row>
    <row r="4551" spans="3:13" x14ac:dyDescent="0.25">
      <c r="C4551" s="45">
        <v>0.67900000000000005</v>
      </c>
      <c r="D4551" s="45">
        <v>22781.02</v>
      </c>
      <c r="K4551" s="44">
        <v>0.59799999999999998</v>
      </c>
      <c r="L4551" s="51">
        <v>30175.15</v>
      </c>
      <c r="M4551" s="50" t="str">
        <f t="shared" si="70"/>
        <v>Abaixo do limite</v>
      </c>
    </row>
    <row r="4552" spans="3:13" x14ac:dyDescent="0.25">
      <c r="C4552" s="44">
        <v>0.57199999999999995</v>
      </c>
      <c r="D4552" s="44">
        <v>5920.69</v>
      </c>
      <c r="K4552" s="45">
        <v>0.7</v>
      </c>
      <c r="L4552" s="52">
        <v>30175.51</v>
      </c>
      <c r="M4552" s="50" t="str">
        <f t="shared" si="70"/>
        <v>Abaixo do limite</v>
      </c>
    </row>
    <row r="4553" spans="3:13" x14ac:dyDescent="0.25">
      <c r="C4553" s="45">
        <v>0.497</v>
      </c>
      <c r="D4553" s="45">
        <v>7262.7</v>
      </c>
      <c r="K4553" s="44">
        <v>0.68600000000000005</v>
      </c>
      <c r="L4553" s="51">
        <v>30185.78</v>
      </c>
      <c r="M4553" s="50" t="str">
        <f t="shared" si="70"/>
        <v>Abaixo do limite</v>
      </c>
    </row>
    <row r="4554" spans="3:13" x14ac:dyDescent="0.25">
      <c r="C4554" s="44">
        <v>0.58199999999999996</v>
      </c>
      <c r="D4554" s="44">
        <v>8006.14</v>
      </c>
      <c r="K4554" s="44">
        <v>0.747</v>
      </c>
      <c r="L4554" s="51">
        <v>30200.99</v>
      </c>
      <c r="M4554" s="50" t="str">
        <f t="shared" si="70"/>
        <v>Abaixo do limite</v>
      </c>
    </row>
    <row r="4555" spans="3:13" x14ac:dyDescent="0.25">
      <c r="C4555" s="45">
        <v>0.52900000000000003</v>
      </c>
      <c r="D4555" s="45">
        <v>8276.2800000000007</v>
      </c>
      <c r="K4555" s="44">
        <v>0.70199999999999996</v>
      </c>
      <c r="L4555" s="51">
        <v>30220.77</v>
      </c>
      <c r="M4555" s="50" t="str">
        <f t="shared" si="70"/>
        <v>Abaixo do limite</v>
      </c>
    </row>
    <row r="4556" spans="3:13" x14ac:dyDescent="0.25">
      <c r="C4556" s="44">
        <v>0.69399999999999995</v>
      </c>
      <c r="D4556" s="44">
        <v>18859.25</v>
      </c>
      <c r="K4556" s="44">
        <v>0.64500000000000002</v>
      </c>
      <c r="L4556" s="51">
        <v>30221</v>
      </c>
      <c r="M4556" s="50" t="str">
        <f t="shared" si="70"/>
        <v>Abaixo do limite</v>
      </c>
    </row>
    <row r="4557" spans="3:13" x14ac:dyDescent="0.25">
      <c r="C4557" s="45">
        <v>0.53500000000000003</v>
      </c>
      <c r="D4557" s="45">
        <v>4973.1400000000003</v>
      </c>
      <c r="K4557" s="45">
        <v>0.71199999999999997</v>
      </c>
      <c r="L4557" s="52">
        <v>30226.799999999999</v>
      </c>
      <c r="M4557" s="50" t="str">
        <f t="shared" si="70"/>
        <v>Abaixo do limite</v>
      </c>
    </row>
    <row r="4558" spans="3:13" x14ac:dyDescent="0.25">
      <c r="C4558" s="44">
        <v>0.52</v>
      </c>
      <c r="D4558" s="44">
        <v>9858.67</v>
      </c>
      <c r="K4558" s="45">
        <v>0.68</v>
      </c>
      <c r="L4558" s="52">
        <v>30240.12</v>
      </c>
      <c r="M4558" s="50" t="str">
        <f t="shared" si="70"/>
        <v>Abaixo do limite</v>
      </c>
    </row>
    <row r="4559" spans="3:13" x14ac:dyDescent="0.25">
      <c r="C4559" s="45">
        <v>0.41699999999999998</v>
      </c>
      <c r="D4559" s="45">
        <v>5120.66</v>
      </c>
      <c r="K4559" s="45">
        <v>0.68799999999999994</v>
      </c>
      <c r="L4559" s="52">
        <v>30242.79</v>
      </c>
      <c r="M4559" s="50" t="str">
        <f t="shared" si="70"/>
        <v>Abaixo do limite</v>
      </c>
    </row>
    <row r="4560" spans="3:13" x14ac:dyDescent="0.25">
      <c r="C4560" s="44">
        <v>0.56299999999999994</v>
      </c>
      <c r="D4560" s="44">
        <v>7665.88</v>
      </c>
      <c r="K4560" s="45">
        <v>0.67</v>
      </c>
      <c r="L4560" s="52">
        <v>30246.61</v>
      </c>
      <c r="M4560" s="50" t="str">
        <f t="shared" si="70"/>
        <v>Abaixo do limite</v>
      </c>
    </row>
    <row r="4561" spans="3:13" x14ac:dyDescent="0.25">
      <c r="C4561" s="45">
        <v>0.65300000000000002</v>
      </c>
      <c r="D4561" s="45">
        <v>14916.61</v>
      </c>
      <c r="K4561" s="45">
        <v>0.76300000000000001</v>
      </c>
      <c r="L4561" s="52">
        <v>30257.7</v>
      </c>
      <c r="M4561" s="50" t="str">
        <f t="shared" si="70"/>
        <v>Abaixo do limite</v>
      </c>
    </row>
    <row r="4562" spans="3:13" x14ac:dyDescent="0.25">
      <c r="C4562" s="44">
        <v>0.72699999999999998</v>
      </c>
      <c r="D4562" s="44">
        <v>30413.39</v>
      </c>
      <c r="K4562" s="44">
        <v>0.74199999999999999</v>
      </c>
      <c r="L4562" s="51">
        <v>30259.41</v>
      </c>
      <c r="M4562" s="50" t="str">
        <f t="shared" si="70"/>
        <v>Abaixo do limite</v>
      </c>
    </row>
    <row r="4563" spans="3:13" x14ac:dyDescent="0.25">
      <c r="C4563" s="45">
        <v>0.53100000000000003</v>
      </c>
      <c r="D4563" s="45">
        <v>7731.92</v>
      </c>
      <c r="K4563" s="45">
        <v>0.73699999999999999</v>
      </c>
      <c r="L4563" s="52">
        <v>30263.25</v>
      </c>
      <c r="M4563" s="50" t="str">
        <f t="shared" si="70"/>
        <v>Abaixo do limite</v>
      </c>
    </row>
    <row r="4564" spans="3:13" x14ac:dyDescent="0.25">
      <c r="C4564" s="44">
        <v>0.77600000000000002</v>
      </c>
      <c r="D4564" s="44">
        <v>23010.26</v>
      </c>
      <c r="K4564" s="45">
        <v>0.76800000000000002</v>
      </c>
      <c r="L4564" s="52">
        <v>30266.17</v>
      </c>
      <c r="M4564" s="50" t="str">
        <f t="shared" si="70"/>
        <v>Abaixo do limite</v>
      </c>
    </row>
    <row r="4565" spans="3:13" x14ac:dyDescent="0.25">
      <c r="C4565" s="45">
        <v>0.60499999999999998</v>
      </c>
      <c r="D4565" s="45">
        <v>14605.85</v>
      </c>
      <c r="K4565" s="44">
        <v>0.68100000000000005</v>
      </c>
      <c r="L4565" s="51">
        <v>30299.19</v>
      </c>
      <c r="M4565" s="50" t="str">
        <f t="shared" si="70"/>
        <v>Abaixo do limite</v>
      </c>
    </row>
    <row r="4566" spans="3:13" x14ac:dyDescent="0.25">
      <c r="C4566" s="44">
        <v>0.67100000000000004</v>
      </c>
      <c r="D4566" s="44">
        <v>27756.09</v>
      </c>
      <c r="K4566" s="44">
        <v>0.70799999999999996</v>
      </c>
      <c r="L4566" s="51">
        <v>30301.78</v>
      </c>
      <c r="M4566" s="50" t="str">
        <f t="shared" si="70"/>
        <v>Abaixo do limite</v>
      </c>
    </row>
    <row r="4567" spans="3:13" x14ac:dyDescent="0.25">
      <c r="C4567" s="45">
        <v>0.68600000000000005</v>
      </c>
      <c r="D4567" s="45">
        <v>13826.1</v>
      </c>
      <c r="K4567" s="44">
        <v>0.72599999999999998</v>
      </c>
      <c r="L4567" s="51">
        <v>30316.36</v>
      </c>
      <c r="M4567" s="50" t="str">
        <f t="shared" si="70"/>
        <v>Abaixo do limite</v>
      </c>
    </row>
    <row r="4568" spans="3:13" x14ac:dyDescent="0.25">
      <c r="C4568" s="45">
        <v>0.77100000000000002</v>
      </c>
      <c r="D4568" s="45">
        <v>25409.64</v>
      </c>
      <c r="K4568" s="44">
        <v>0.73</v>
      </c>
      <c r="L4568" s="51">
        <v>30318.28</v>
      </c>
      <c r="M4568" s="50" t="str">
        <f t="shared" si="70"/>
        <v>Abaixo do limite</v>
      </c>
    </row>
    <row r="4569" spans="3:13" x14ac:dyDescent="0.25">
      <c r="C4569" s="44">
        <v>0.60499999999999998</v>
      </c>
      <c r="D4569" s="44">
        <v>9588.42</v>
      </c>
      <c r="K4569" s="44">
        <v>0.65700000000000003</v>
      </c>
      <c r="L4569" s="51">
        <v>30366.32</v>
      </c>
      <c r="M4569" s="50" t="str">
        <f t="shared" si="70"/>
        <v>Abaixo do limite</v>
      </c>
    </row>
    <row r="4570" spans="3:13" x14ac:dyDescent="0.25">
      <c r="C4570" s="45">
        <v>0.749</v>
      </c>
      <c r="D4570" s="45">
        <v>28815.7</v>
      </c>
      <c r="K4570" s="45">
        <v>0.70499999999999996</v>
      </c>
      <c r="L4570" s="52">
        <v>30376.639999999999</v>
      </c>
      <c r="M4570" s="50" t="str">
        <f t="shared" si="70"/>
        <v>Abaixo do limite</v>
      </c>
    </row>
    <row r="4571" spans="3:13" x14ac:dyDescent="0.25">
      <c r="C4571" s="44">
        <v>0.65800000000000003</v>
      </c>
      <c r="D4571" s="44">
        <v>14627.83</v>
      </c>
      <c r="K4571" s="45">
        <v>0.64600000000000002</v>
      </c>
      <c r="L4571" s="52">
        <v>30397.32</v>
      </c>
      <c r="M4571" s="50" t="str">
        <f t="shared" si="70"/>
        <v>Abaixo do limite</v>
      </c>
    </row>
    <row r="4572" spans="3:13" x14ac:dyDescent="0.25">
      <c r="C4572" s="45">
        <v>0.55000000000000004</v>
      </c>
      <c r="D4572" s="45">
        <v>7095.89</v>
      </c>
      <c r="K4572" s="44">
        <v>0.63500000000000001</v>
      </c>
      <c r="L4572" s="51">
        <v>30408.94</v>
      </c>
      <c r="M4572" s="50" t="str">
        <f t="shared" si="70"/>
        <v>Abaixo do limite</v>
      </c>
    </row>
    <row r="4573" spans="3:13" x14ac:dyDescent="0.25">
      <c r="C4573" s="44">
        <v>0.57699999999999996</v>
      </c>
      <c r="D4573" s="44">
        <v>7351.64</v>
      </c>
      <c r="K4573" s="45">
        <v>0.67200000000000004</v>
      </c>
      <c r="L4573" s="52">
        <v>30412.080000000002</v>
      </c>
      <c r="M4573" s="50" t="str">
        <f t="shared" si="70"/>
        <v>Abaixo do limite</v>
      </c>
    </row>
    <row r="4574" spans="3:13" x14ac:dyDescent="0.25">
      <c r="C4574" s="45">
        <v>0.71199999999999997</v>
      </c>
      <c r="D4574" s="45">
        <v>24072.47</v>
      </c>
      <c r="K4574" s="44">
        <v>0.72699999999999998</v>
      </c>
      <c r="L4574" s="51">
        <v>30413.39</v>
      </c>
      <c r="M4574" s="50" t="str">
        <f t="shared" si="70"/>
        <v>Abaixo do limite</v>
      </c>
    </row>
    <row r="4575" spans="3:13" x14ac:dyDescent="0.25">
      <c r="C4575" s="44">
        <v>0.57799999999999996</v>
      </c>
      <c r="D4575" s="44">
        <v>8099.49</v>
      </c>
      <c r="K4575" s="44">
        <v>0.72099999999999997</v>
      </c>
      <c r="L4575" s="51">
        <v>30457.89</v>
      </c>
      <c r="M4575" s="50" t="str">
        <f t="shared" ref="M4575:M4638" si="71">IF(L4575&lt;$L$29,"Abaixo do limite","")</f>
        <v>Abaixo do limite</v>
      </c>
    </row>
    <row r="4576" spans="3:13" x14ac:dyDescent="0.25">
      <c r="C4576" s="45">
        <v>0.61699999999999999</v>
      </c>
      <c r="D4576" s="45">
        <v>10670.49</v>
      </c>
      <c r="K4576" s="44">
        <v>0.74199999999999999</v>
      </c>
      <c r="L4576" s="51">
        <v>30461.439999999999</v>
      </c>
      <c r="M4576" s="50" t="str">
        <f t="shared" si="71"/>
        <v>Abaixo do limite</v>
      </c>
    </row>
    <row r="4577" spans="3:13" x14ac:dyDescent="0.25">
      <c r="C4577" s="44">
        <v>0.51300000000000001</v>
      </c>
      <c r="D4577" s="44">
        <v>3190.57</v>
      </c>
      <c r="K4577" s="45">
        <v>0.74</v>
      </c>
      <c r="L4577" s="52">
        <v>30462.97</v>
      </c>
      <c r="M4577" s="50" t="str">
        <f t="shared" si="71"/>
        <v>Abaixo do limite</v>
      </c>
    </row>
    <row r="4578" spans="3:13" x14ac:dyDescent="0.25">
      <c r="C4578" s="45">
        <v>0.57699999999999996</v>
      </c>
      <c r="D4578" s="45">
        <v>8072.99</v>
      </c>
      <c r="K4578" s="44">
        <v>0.749</v>
      </c>
      <c r="L4578" s="51">
        <v>30470.54</v>
      </c>
      <c r="M4578" s="50" t="str">
        <f t="shared" si="71"/>
        <v>Abaixo do limite</v>
      </c>
    </row>
    <row r="4579" spans="3:13" x14ac:dyDescent="0.25">
      <c r="C4579" s="44">
        <v>0.56899999999999995</v>
      </c>
      <c r="D4579" s="44">
        <v>13710.48</v>
      </c>
      <c r="K4579" s="45">
        <v>0.76100000000000001</v>
      </c>
      <c r="L4579" s="52">
        <v>30473.33</v>
      </c>
      <c r="M4579" s="50" t="str">
        <f t="shared" si="71"/>
        <v>Abaixo do limite</v>
      </c>
    </row>
    <row r="4580" spans="3:13" x14ac:dyDescent="0.25">
      <c r="C4580" s="45">
        <v>0.55400000000000005</v>
      </c>
      <c r="D4580" s="45">
        <v>9414.2199999999993</v>
      </c>
      <c r="K4580" s="45">
        <v>0.79800000000000004</v>
      </c>
      <c r="L4580" s="52">
        <v>30477.73</v>
      </c>
      <c r="M4580" s="50" t="str">
        <f t="shared" si="71"/>
        <v>Abaixo do limite</v>
      </c>
    </row>
    <row r="4581" spans="3:13" x14ac:dyDescent="0.25">
      <c r="C4581" s="44">
        <v>0.69499999999999995</v>
      </c>
      <c r="D4581" s="44">
        <v>15085.67</v>
      </c>
      <c r="K4581" s="44">
        <v>0.71399999999999997</v>
      </c>
      <c r="L4581" s="51">
        <v>30479.97</v>
      </c>
      <c r="M4581" s="50" t="str">
        <f t="shared" si="71"/>
        <v>Abaixo do limite</v>
      </c>
    </row>
    <row r="4582" spans="3:13" x14ac:dyDescent="0.25">
      <c r="C4582" s="45">
        <v>0.56000000000000005</v>
      </c>
      <c r="D4582" s="45">
        <v>13864.16</v>
      </c>
      <c r="K4582" s="44">
        <v>0.749</v>
      </c>
      <c r="L4582" s="51">
        <v>30493.9</v>
      </c>
      <c r="M4582" s="50" t="str">
        <f t="shared" si="71"/>
        <v>Abaixo do limite</v>
      </c>
    </row>
    <row r="4583" spans="3:13" x14ac:dyDescent="0.25">
      <c r="C4583" s="44">
        <v>0.63100000000000001</v>
      </c>
      <c r="D4583" s="44">
        <v>16990.419999999998</v>
      </c>
      <c r="K4583" s="44">
        <v>0.72099999999999997</v>
      </c>
      <c r="L4583" s="51">
        <v>30509</v>
      </c>
      <c r="M4583" s="50" t="str">
        <f t="shared" si="71"/>
        <v>Abaixo do limite</v>
      </c>
    </row>
    <row r="4584" spans="3:13" x14ac:dyDescent="0.25">
      <c r="C4584" s="45">
        <v>0.627</v>
      </c>
      <c r="D4584" s="45">
        <v>13257.19</v>
      </c>
      <c r="K4584" s="45">
        <v>0.71599999999999997</v>
      </c>
      <c r="L4584" s="52">
        <v>30532.36</v>
      </c>
      <c r="M4584" s="50" t="str">
        <f t="shared" si="71"/>
        <v>Abaixo do limite</v>
      </c>
    </row>
    <row r="4585" spans="3:13" x14ac:dyDescent="0.25">
      <c r="C4585" s="44">
        <v>0.66500000000000004</v>
      </c>
      <c r="D4585" s="44">
        <v>9799.43</v>
      </c>
      <c r="K4585" s="44">
        <v>0.69199999999999995</v>
      </c>
      <c r="L4585" s="51">
        <v>30536.77</v>
      </c>
      <c r="M4585" s="50" t="str">
        <f t="shared" si="71"/>
        <v>Abaixo do limite</v>
      </c>
    </row>
    <row r="4586" spans="3:13" x14ac:dyDescent="0.25">
      <c r="C4586" s="45">
        <v>0.59599999999999997</v>
      </c>
      <c r="D4586" s="45">
        <v>10474.27</v>
      </c>
      <c r="K4586" s="45">
        <v>0.65</v>
      </c>
      <c r="L4586" s="52">
        <v>30552.09</v>
      </c>
      <c r="M4586" s="50" t="str">
        <f t="shared" si="71"/>
        <v>Abaixo do limite</v>
      </c>
    </row>
    <row r="4587" spans="3:13" x14ac:dyDescent="0.25">
      <c r="C4587" s="44">
        <v>0.63500000000000001</v>
      </c>
      <c r="D4587" s="44">
        <v>14880.43</v>
      </c>
      <c r="K4587" s="45">
        <v>0.72599999999999998</v>
      </c>
      <c r="L4587" s="52">
        <v>30584.41</v>
      </c>
      <c r="M4587" s="50" t="str">
        <f t="shared" si="71"/>
        <v>Abaixo do limite</v>
      </c>
    </row>
    <row r="4588" spans="3:13" x14ac:dyDescent="0.25">
      <c r="C4588" s="45">
        <v>0.75600000000000001</v>
      </c>
      <c r="D4588" s="45">
        <v>17470.759999999998</v>
      </c>
      <c r="K4588" s="45">
        <v>0.69899999999999995</v>
      </c>
      <c r="L4588" s="52">
        <v>30594.94</v>
      </c>
      <c r="M4588" s="50" t="str">
        <f t="shared" si="71"/>
        <v>Abaixo do limite</v>
      </c>
    </row>
    <row r="4589" spans="3:13" x14ac:dyDescent="0.25">
      <c r="C4589" s="44">
        <v>0.56499999999999995</v>
      </c>
      <c r="D4589" s="44">
        <v>6495.42</v>
      </c>
      <c r="K4589" s="45">
        <v>0.66500000000000004</v>
      </c>
      <c r="L4589" s="52">
        <v>30603.08</v>
      </c>
      <c r="M4589" s="50" t="str">
        <f t="shared" si="71"/>
        <v>Abaixo do limite</v>
      </c>
    </row>
    <row r="4590" spans="3:13" x14ac:dyDescent="0.25">
      <c r="C4590" s="45">
        <v>0.57499999999999996</v>
      </c>
      <c r="D4590" s="45">
        <v>8163.64</v>
      </c>
      <c r="K4590" s="44">
        <v>0.76400000000000001</v>
      </c>
      <c r="L4590" s="51">
        <v>30609.65</v>
      </c>
      <c r="M4590" s="50" t="str">
        <f t="shared" si="71"/>
        <v>Abaixo do limite</v>
      </c>
    </row>
    <row r="4591" spans="3:13" x14ac:dyDescent="0.25">
      <c r="C4591" s="44">
        <v>0.71899999999999997</v>
      </c>
      <c r="D4591" s="44">
        <v>24046.86</v>
      </c>
      <c r="K4591" s="44">
        <v>0.76700000000000002</v>
      </c>
      <c r="L4591" s="51">
        <v>30623.82</v>
      </c>
      <c r="M4591" s="50" t="str">
        <f t="shared" si="71"/>
        <v>Abaixo do limite</v>
      </c>
    </row>
    <row r="4592" spans="3:13" x14ac:dyDescent="0.25">
      <c r="C4592" s="45">
        <v>0.56699999999999995</v>
      </c>
      <c r="D4592" s="45">
        <v>7015.53</v>
      </c>
      <c r="K4592" s="45">
        <v>0.749</v>
      </c>
      <c r="L4592" s="52">
        <v>30632.81</v>
      </c>
      <c r="M4592" s="50" t="str">
        <f t="shared" si="71"/>
        <v>Abaixo do limite</v>
      </c>
    </row>
    <row r="4593" spans="3:13" x14ac:dyDescent="0.25">
      <c r="C4593" s="44">
        <v>0.628</v>
      </c>
      <c r="D4593" s="44">
        <v>13487.79</v>
      </c>
      <c r="K4593" s="45">
        <v>0.65500000000000003</v>
      </c>
      <c r="L4593" s="52">
        <v>30660.05</v>
      </c>
      <c r="M4593" s="50" t="str">
        <f t="shared" si="71"/>
        <v>Abaixo do limite</v>
      </c>
    </row>
    <row r="4594" spans="3:13" x14ac:dyDescent="0.25">
      <c r="C4594" s="45">
        <v>0.54500000000000004</v>
      </c>
      <c r="D4594" s="45">
        <v>8654.0499999999993</v>
      </c>
      <c r="K4594" s="45">
        <v>0.69799999999999995</v>
      </c>
      <c r="L4594" s="52">
        <v>30667.93</v>
      </c>
      <c r="M4594" s="50" t="str">
        <f t="shared" si="71"/>
        <v>Abaixo do limite</v>
      </c>
    </row>
    <row r="4595" spans="3:13" x14ac:dyDescent="0.25">
      <c r="C4595" s="44">
        <v>0.67300000000000004</v>
      </c>
      <c r="D4595" s="44">
        <v>14953.82</v>
      </c>
      <c r="K4595" s="44">
        <v>0.64600000000000002</v>
      </c>
      <c r="L4595" s="51">
        <v>30668.16</v>
      </c>
      <c r="M4595" s="50" t="str">
        <f t="shared" si="71"/>
        <v>Abaixo do limite</v>
      </c>
    </row>
    <row r="4596" spans="3:13" x14ac:dyDescent="0.25">
      <c r="C4596" s="45">
        <v>0.4</v>
      </c>
      <c r="D4596" s="45">
        <v>6601.95</v>
      </c>
      <c r="K4596" s="45">
        <v>0.70199999999999996</v>
      </c>
      <c r="L4596" s="52">
        <v>30696.44</v>
      </c>
      <c r="M4596" s="50" t="str">
        <f t="shared" si="71"/>
        <v>Abaixo do limite</v>
      </c>
    </row>
    <row r="4597" spans="3:13" x14ac:dyDescent="0.25">
      <c r="C4597" s="44">
        <v>0.61599999999999999</v>
      </c>
      <c r="D4597" s="44">
        <v>10932.95</v>
      </c>
      <c r="K4597" s="45">
        <v>0.76</v>
      </c>
      <c r="L4597" s="52">
        <v>30700.76</v>
      </c>
      <c r="M4597" s="50" t="str">
        <f t="shared" si="71"/>
        <v>Abaixo do limite</v>
      </c>
    </row>
    <row r="4598" spans="3:13" x14ac:dyDescent="0.25">
      <c r="C4598" s="45">
        <v>0.70299999999999996</v>
      </c>
      <c r="D4598" s="45">
        <v>25997.4</v>
      </c>
      <c r="K4598" s="45">
        <v>0.73299999999999998</v>
      </c>
      <c r="L4598" s="52">
        <v>30702.58</v>
      </c>
      <c r="M4598" s="50" t="str">
        <f t="shared" si="71"/>
        <v>Abaixo do limite</v>
      </c>
    </row>
    <row r="4599" spans="3:13" x14ac:dyDescent="0.25">
      <c r="C4599" s="44">
        <v>0.66700000000000004</v>
      </c>
      <c r="D4599" s="44">
        <v>10865.17</v>
      </c>
      <c r="K4599" s="45">
        <v>0.68400000000000005</v>
      </c>
      <c r="L4599" s="52">
        <v>30713.58</v>
      </c>
      <c r="M4599" s="50" t="str">
        <f t="shared" si="71"/>
        <v>Abaixo do limite</v>
      </c>
    </row>
    <row r="4600" spans="3:13" x14ac:dyDescent="0.25">
      <c r="C4600" s="45">
        <v>0.57799999999999996</v>
      </c>
      <c r="D4600" s="45">
        <v>7632.75</v>
      </c>
      <c r="K4600" s="44">
        <v>0.77600000000000002</v>
      </c>
      <c r="L4600" s="51">
        <v>30716.49</v>
      </c>
      <c r="M4600" s="50" t="str">
        <f t="shared" si="71"/>
        <v>Abaixo do limite</v>
      </c>
    </row>
    <row r="4601" spans="3:13" x14ac:dyDescent="0.25">
      <c r="C4601" s="44">
        <v>0.72099999999999997</v>
      </c>
      <c r="D4601" s="44">
        <v>22979.56</v>
      </c>
      <c r="K4601" s="45">
        <v>0.73499999999999999</v>
      </c>
      <c r="L4601" s="52">
        <v>30760.41</v>
      </c>
      <c r="M4601" s="50" t="str">
        <f t="shared" si="71"/>
        <v>Abaixo do limite</v>
      </c>
    </row>
    <row r="4602" spans="3:13" x14ac:dyDescent="0.25">
      <c r="C4602" s="45">
        <v>0.56999999999999995</v>
      </c>
      <c r="D4602" s="45">
        <v>10084.59</v>
      </c>
      <c r="K4602" s="45">
        <v>0.749</v>
      </c>
      <c r="L4602" s="52">
        <v>30766.240000000002</v>
      </c>
      <c r="M4602" s="50" t="str">
        <f t="shared" si="71"/>
        <v>Abaixo do limite</v>
      </c>
    </row>
    <row r="4603" spans="3:13" x14ac:dyDescent="0.25">
      <c r="C4603" s="44">
        <v>0.66600000000000004</v>
      </c>
      <c r="D4603" s="44">
        <v>12562.98</v>
      </c>
      <c r="K4603" s="44">
        <v>0.67400000000000004</v>
      </c>
      <c r="L4603" s="51">
        <v>30767.47</v>
      </c>
      <c r="M4603" s="50" t="str">
        <f t="shared" si="71"/>
        <v>Abaixo do limite</v>
      </c>
    </row>
    <row r="4604" spans="3:13" x14ac:dyDescent="0.25">
      <c r="C4604" s="45">
        <v>0.70899999999999996</v>
      </c>
      <c r="D4604" s="45">
        <v>21704.43</v>
      </c>
      <c r="K4604" s="44">
        <v>0.65500000000000003</v>
      </c>
      <c r="L4604" s="51">
        <v>30780.46</v>
      </c>
      <c r="M4604" s="50" t="str">
        <f t="shared" si="71"/>
        <v>Abaixo do limite</v>
      </c>
    </row>
    <row r="4605" spans="3:13" x14ac:dyDescent="0.25">
      <c r="C4605" s="44">
        <v>0.66300000000000003</v>
      </c>
      <c r="D4605" s="44">
        <v>19679.009999999998</v>
      </c>
      <c r="K4605" s="44">
        <v>0.73499999999999999</v>
      </c>
      <c r="L4605" s="51">
        <v>30809.19</v>
      </c>
      <c r="M4605" s="50" t="str">
        <f t="shared" si="71"/>
        <v>Abaixo do limite</v>
      </c>
    </row>
    <row r="4606" spans="3:13" x14ac:dyDescent="0.25">
      <c r="C4606" s="45">
        <v>0.56799999999999995</v>
      </c>
      <c r="D4606" s="45">
        <v>7436.38</v>
      </c>
      <c r="K4606" s="45">
        <v>0.748</v>
      </c>
      <c r="L4606" s="52">
        <v>30845.74</v>
      </c>
      <c r="M4606" s="50" t="str">
        <f t="shared" si="71"/>
        <v>Abaixo do limite</v>
      </c>
    </row>
    <row r="4607" spans="3:13" x14ac:dyDescent="0.25">
      <c r="C4607" s="44">
        <v>0.56999999999999995</v>
      </c>
      <c r="D4607" s="44">
        <v>6645.75</v>
      </c>
      <c r="K4607" s="45">
        <v>0.70499999999999996</v>
      </c>
      <c r="L4607" s="52">
        <v>30850.27</v>
      </c>
      <c r="M4607" s="50" t="str">
        <f t="shared" si="71"/>
        <v>Abaixo do limite</v>
      </c>
    </row>
    <row r="4608" spans="3:13" x14ac:dyDescent="0.25">
      <c r="C4608" s="45">
        <v>0.65200000000000002</v>
      </c>
      <c r="D4608" s="45">
        <v>20094.07</v>
      </c>
      <c r="K4608" s="45">
        <v>0.68200000000000005</v>
      </c>
      <c r="L4608" s="52">
        <v>30860.01</v>
      </c>
      <c r="M4608" s="50" t="str">
        <f t="shared" si="71"/>
        <v>Abaixo do limite</v>
      </c>
    </row>
    <row r="4609" spans="3:13" x14ac:dyDescent="0.25">
      <c r="C4609" s="44">
        <v>0.58199999999999996</v>
      </c>
      <c r="D4609" s="44">
        <v>12006.92</v>
      </c>
      <c r="K4609" s="44">
        <v>0.70499999999999996</v>
      </c>
      <c r="L4609" s="51">
        <v>30866.53</v>
      </c>
      <c r="M4609" s="50" t="str">
        <f t="shared" si="71"/>
        <v>Abaixo do limite</v>
      </c>
    </row>
    <row r="4610" spans="3:13" x14ac:dyDescent="0.25">
      <c r="C4610" s="45">
        <v>0.64400000000000002</v>
      </c>
      <c r="D4610" s="45">
        <v>13341.5</v>
      </c>
      <c r="K4610" s="44">
        <v>0.67500000000000004</v>
      </c>
      <c r="L4610" s="51">
        <v>30867.599999999999</v>
      </c>
      <c r="M4610" s="50" t="str">
        <f t="shared" si="71"/>
        <v>Abaixo do limite</v>
      </c>
    </row>
    <row r="4611" spans="3:13" x14ac:dyDescent="0.25">
      <c r="C4611" s="44">
        <v>0.61199999999999999</v>
      </c>
      <c r="D4611" s="44">
        <v>11777.19</v>
      </c>
      <c r="K4611" s="45">
        <v>0.68300000000000005</v>
      </c>
      <c r="L4611" s="52">
        <v>30914.12</v>
      </c>
      <c r="M4611" s="50" t="str">
        <f t="shared" si="71"/>
        <v>Abaixo do limite</v>
      </c>
    </row>
    <row r="4612" spans="3:13" x14ac:dyDescent="0.25">
      <c r="C4612" s="45">
        <v>0.53500000000000003</v>
      </c>
      <c r="D4612" s="45">
        <v>8499.67</v>
      </c>
      <c r="K4612" s="45">
        <v>0.70699999999999996</v>
      </c>
      <c r="L4612" s="52">
        <v>30931.57</v>
      </c>
      <c r="M4612" s="50" t="str">
        <f t="shared" si="71"/>
        <v>Abaixo do limite</v>
      </c>
    </row>
    <row r="4613" spans="3:13" x14ac:dyDescent="0.25">
      <c r="C4613" s="44">
        <v>0.57299999999999995</v>
      </c>
      <c r="D4613" s="44">
        <v>10498.68</v>
      </c>
      <c r="K4613" s="45">
        <v>0.73899999999999999</v>
      </c>
      <c r="L4613" s="52">
        <v>30942.98</v>
      </c>
      <c r="M4613" s="50" t="str">
        <f t="shared" si="71"/>
        <v>Abaixo do limite</v>
      </c>
    </row>
    <row r="4614" spans="3:13" x14ac:dyDescent="0.25">
      <c r="C4614" s="45">
        <v>0.68300000000000005</v>
      </c>
      <c r="D4614" s="45">
        <v>20709.75</v>
      </c>
      <c r="K4614" s="44">
        <v>0.746</v>
      </c>
      <c r="L4614" s="51">
        <v>30951.39</v>
      </c>
      <c r="M4614" s="50" t="str">
        <f t="shared" si="71"/>
        <v>Abaixo do limite</v>
      </c>
    </row>
    <row r="4615" spans="3:13" x14ac:dyDescent="0.25">
      <c r="C4615" s="44">
        <v>0.54400000000000004</v>
      </c>
      <c r="D4615" s="44">
        <v>8359.1200000000008</v>
      </c>
      <c r="K4615" s="44">
        <v>0.73599999999999999</v>
      </c>
      <c r="L4615" s="51">
        <v>30970.21</v>
      </c>
      <c r="M4615" s="50" t="str">
        <f t="shared" si="71"/>
        <v>Abaixo do limite</v>
      </c>
    </row>
    <row r="4616" spans="3:13" x14ac:dyDescent="0.25">
      <c r="C4616" s="45">
        <v>0.65400000000000003</v>
      </c>
      <c r="D4616" s="45">
        <v>11047.19</v>
      </c>
      <c r="K4616" s="44">
        <v>0.74399999999999999</v>
      </c>
      <c r="L4616" s="51">
        <v>30971.46</v>
      </c>
      <c r="M4616" s="50" t="str">
        <f t="shared" si="71"/>
        <v>Abaixo do limite</v>
      </c>
    </row>
    <row r="4617" spans="3:13" x14ac:dyDescent="0.25">
      <c r="C4617" s="44">
        <v>0.59099999999999997</v>
      </c>
      <c r="D4617" s="44">
        <v>6516.45</v>
      </c>
      <c r="K4617" s="45">
        <v>0.76400000000000001</v>
      </c>
      <c r="L4617" s="52">
        <v>30978.92</v>
      </c>
      <c r="M4617" s="50" t="str">
        <f t="shared" si="71"/>
        <v>Abaixo do limite</v>
      </c>
    </row>
    <row r="4618" spans="3:13" x14ac:dyDescent="0.25">
      <c r="C4618" s="45">
        <v>0.54700000000000004</v>
      </c>
      <c r="D4618" s="45">
        <v>7657.91</v>
      </c>
      <c r="K4618" s="44">
        <v>0.74199999999999999</v>
      </c>
      <c r="L4618" s="51">
        <v>31042.95</v>
      </c>
      <c r="M4618" s="50" t="str">
        <f t="shared" si="71"/>
        <v>Abaixo do limite</v>
      </c>
    </row>
    <row r="4619" spans="3:13" x14ac:dyDescent="0.25">
      <c r="C4619" s="44">
        <v>0.70399999999999996</v>
      </c>
      <c r="D4619" s="44">
        <v>25734.36</v>
      </c>
      <c r="K4619" s="44">
        <v>0.71599999999999997</v>
      </c>
      <c r="L4619" s="51">
        <v>31046.22</v>
      </c>
      <c r="M4619" s="50" t="str">
        <f t="shared" si="71"/>
        <v>Abaixo do limite</v>
      </c>
    </row>
    <row r="4620" spans="3:13" x14ac:dyDescent="0.25">
      <c r="C4620" s="45">
        <v>0.60399999999999998</v>
      </c>
      <c r="D4620" s="45">
        <v>19072.509999999998</v>
      </c>
      <c r="K4620" s="45">
        <v>0.76</v>
      </c>
      <c r="L4620" s="52">
        <v>31113.68</v>
      </c>
      <c r="M4620" s="50" t="str">
        <f t="shared" si="71"/>
        <v>Abaixo do limite</v>
      </c>
    </row>
    <row r="4621" spans="3:13" x14ac:dyDescent="0.25">
      <c r="C4621" s="44">
        <v>0.56200000000000006</v>
      </c>
      <c r="D4621" s="44">
        <v>7520.57</v>
      </c>
      <c r="K4621" s="44">
        <v>0.70799999999999996</v>
      </c>
      <c r="L4621" s="51">
        <v>31118.59</v>
      </c>
      <c r="M4621" s="50" t="str">
        <f t="shared" si="71"/>
        <v>Abaixo do limite</v>
      </c>
    </row>
    <row r="4622" spans="3:13" x14ac:dyDescent="0.25">
      <c r="C4622" s="45">
        <v>0.63</v>
      </c>
      <c r="D4622" s="45">
        <v>21278.52</v>
      </c>
      <c r="K4622" s="44">
        <v>0.64700000000000002</v>
      </c>
      <c r="L4622" s="51">
        <v>31125.63</v>
      </c>
      <c r="M4622" s="50" t="str">
        <f t="shared" si="71"/>
        <v>Abaixo do limite</v>
      </c>
    </row>
    <row r="4623" spans="3:13" x14ac:dyDescent="0.25">
      <c r="C4623" s="44">
        <v>0.61</v>
      </c>
      <c r="D4623" s="44">
        <v>7387.32</v>
      </c>
      <c r="K4623" s="44">
        <v>0.76</v>
      </c>
      <c r="L4623" s="51">
        <v>31147.64</v>
      </c>
      <c r="M4623" s="50" t="str">
        <f t="shared" si="71"/>
        <v>Abaixo do limite</v>
      </c>
    </row>
    <row r="4624" spans="3:13" x14ac:dyDescent="0.25">
      <c r="C4624" s="45">
        <v>0.69699999999999995</v>
      </c>
      <c r="D4624" s="45">
        <v>18869.89</v>
      </c>
      <c r="K4624" s="44">
        <v>0.73399999999999999</v>
      </c>
      <c r="L4624" s="51">
        <v>31158.75</v>
      </c>
      <c r="M4624" s="50" t="str">
        <f t="shared" si="71"/>
        <v>Abaixo do limite</v>
      </c>
    </row>
    <row r="4625" spans="3:13" x14ac:dyDescent="0.25">
      <c r="C4625" s="44">
        <v>0.74</v>
      </c>
      <c r="D4625" s="44">
        <v>25968.75</v>
      </c>
      <c r="K4625" s="45">
        <v>0.67400000000000004</v>
      </c>
      <c r="L4625" s="52">
        <v>31209.98</v>
      </c>
      <c r="M4625" s="50" t="str">
        <f t="shared" si="71"/>
        <v>Abaixo do limite</v>
      </c>
    </row>
    <row r="4626" spans="3:13" x14ac:dyDescent="0.25">
      <c r="C4626" s="45">
        <v>0.59299999999999997</v>
      </c>
      <c r="D4626" s="45">
        <v>16231.21</v>
      </c>
      <c r="K4626" s="45">
        <v>0.67300000000000004</v>
      </c>
      <c r="L4626" s="52">
        <v>31252.66</v>
      </c>
      <c r="M4626" s="50" t="str">
        <f t="shared" si="71"/>
        <v>Abaixo do limite</v>
      </c>
    </row>
    <row r="4627" spans="3:13" x14ac:dyDescent="0.25">
      <c r="C4627" s="44">
        <v>0.50800000000000001</v>
      </c>
      <c r="D4627" s="44">
        <v>6425.62</v>
      </c>
      <c r="K4627" s="44">
        <v>0.74099999999999999</v>
      </c>
      <c r="L4627" s="51">
        <v>31255.3</v>
      </c>
      <c r="M4627" s="50" t="str">
        <f t="shared" si="71"/>
        <v>Abaixo do limite</v>
      </c>
    </row>
    <row r="4628" spans="3:13" x14ac:dyDescent="0.25">
      <c r="C4628" s="45">
        <v>0.51</v>
      </c>
      <c r="D4628" s="45">
        <v>4585.72</v>
      </c>
      <c r="K4628" s="45">
        <v>0.73399999999999999</v>
      </c>
      <c r="L4628" s="52">
        <v>31256.53</v>
      </c>
      <c r="M4628" s="50" t="str">
        <f t="shared" si="71"/>
        <v>Abaixo do limite</v>
      </c>
    </row>
    <row r="4629" spans="3:13" x14ac:dyDescent="0.25">
      <c r="C4629" s="44">
        <v>0.64600000000000002</v>
      </c>
      <c r="D4629" s="44">
        <v>15431.95</v>
      </c>
      <c r="K4629" s="45">
        <v>0.71399999999999997</v>
      </c>
      <c r="L4629" s="52">
        <v>31259.59</v>
      </c>
      <c r="M4629" s="50" t="str">
        <f t="shared" si="71"/>
        <v>Abaixo do limite</v>
      </c>
    </row>
    <row r="4630" spans="3:13" x14ac:dyDescent="0.25">
      <c r="C4630" s="45">
        <v>0.501</v>
      </c>
      <c r="D4630" s="45">
        <v>5389.03</v>
      </c>
      <c r="K4630" s="44">
        <v>0.64500000000000002</v>
      </c>
      <c r="L4630" s="51">
        <v>31274.57</v>
      </c>
      <c r="M4630" s="50" t="str">
        <f t="shared" si="71"/>
        <v>Abaixo do limite</v>
      </c>
    </row>
    <row r="4631" spans="3:13" x14ac:dyDescent="0.25">
      <c r="C4631" s="44">
        <v>0.51500000000000001</v>
      </c>
      <c r="D4631" s="44">
        <v>7453.98</v>
      </c>
      <c r="K4631" s="44">
        <v>0.67400000000000004</v>
      </c>
      <c r="L4631" s="51">
        <v>31315.46</v>
      </c>
      <c r="M4631" s="50" t="str">
        <f t="shared" si="71"/>
        <v>Abaixo do limite</v>
      </c>
    </row>
    <row r="4632" spans="3:13" x14ac:dyDescent="0.25">
      <c r="C4632" s="45">
        <v>0.53</v>
      </c>
      <c r="D4632" s="45">
        <v>7177.92</v>
      </c>
      <c r="K4632" s="44">
        <v>0.61599999999999999</v>
      </c>
      <c r="L4632" s="51">
        <v>31345.42</v>
      </c>
      <c r="M4632" s="50" t="str">
        <f t="shared" si="71"/>
        <v>Abaixo do limite</v>
      </c>
    </row>
    <row r="4633" spans="3:13" x14ac:dyDescent="0.25">
      <c r="C4633" s="44">
        <v>0.52100000000000002</v>
      </c>
      <c r="D4633" s="44">
        <v>6010.79</v>
      </c>
      <c r="K4633" s="45">
        <v>0.77200000000000002</v>
      </c>
      <c r="L4633" s="52">
        <v>31346.47</v>
      </c>
      <c r="M4633" s="50" t="str">
        <f t="shared" si="71"/>
        <v>Abaixo do limite</v>
      </c>
    </row>
    <row r="4634" spans="3:13" x14ac:dyDescent="0.25">
      <c r="C4634" s="45">
        <v>0.68799999999999994</v>
      </c>
      <c r="D4634" s="45">
        <v>18125.32</v>
      </c>
      <c r="K4634" s="45">
        <v>0.78100000000000003</v>
      </c>
      <c r="L4634" s="52">
        <v>31360.720000000001</v>
      </c>
      <c r="M4634" s="50" t="str">
        <f t="shared" si="71"/>
        <v>Abaixo do limite</v>
      </c>
    </row>
    <row r="4635" spans="3:13" x14ac:dyDescent="0.25">
      <c r="C4635" s="44">
        <v>0.55000000000000004</v>
      </c>
      <c r="D4635" s="44">
        <v>6415.33</v>
      </c>
      <c r="K4635" s="44">
        <v>0.73699999999999999</v>
      </c>
      <c r="L4635" s="51">
        <v>31387.01</v>
      </c>
      <c r="M4635" s="50" t="str">
        <f t="shared" si="71"/>
        <v>Abaixo do limite</v>
      </c>
    </row>
    <row r="4636" spans="3:13" x14ac:dyDescent="0.25">
      <c r="C4636" s="45">
        <v>0.70099999999999996</v>
      </c>
      <c r="D4636" s="45">
        <v>22435.54</v>
      </c>
      <c r="K4636" s="45">
        <v>0.71799999999999997</v>
      </c>
      <c r="L4636" s="52">
        <v>31401.45</v>
      </c>
      <c r="M4636" s="50" t="str">
        <f t="shared" si="71"/>
        <v>Abaixo do limite</v>
      </c>
    </row>
    <row r="4637" spans="3:13" x14ac:dyDescent="0.25">
      <c r="C4637" s="44">
        <v>0.628</v>
      </c>
      <c r="D4637" s="44">
        <v>13525.88</v>
      </c>
      <c r="K4637" s="44">
        <v>0.78100000000000003</v>
      </c>
      <c r="L4637" s="51">
        <v>31402.55</v>
      </c>
      <c r="M4637" s="50" t="str">
        <f t="shared" si="71"/>
        <v>Abaixo do limite</v>
      </c>
    </row>
    <row r="4638" spans="3:13" x14ac:dyDescent="0.25">
      <c r="C4638" s="45">
        <v>0.503</v>
      </c>
      <c r="D4638" s="45">
        <v>7108.69</v>
      </c>
      <c r="K4638" s="44">
        <v>0.749</v>
      </c>
      <c r="L4638" s="51">
        <v>31412.080000000002</v>
      </c>
      <c r="M4638" s="50" t="str">
        <f t="shared" si="71"/>
        <v>Abaixo do limite</v>
      </c>
    </row>
    <row r="4639" spans="3:13" x14ac:dyDescent="0.25">
      <c r="C4639" s="44">
        <v>0.58099999999999996</v>
      </c>
      <c r="D4639" s="44">
        <v>6348.61</v>
      </c>
      <c r="K4639" s="45">
        <v>0.69799999999999995</v>
      </c>
      <c r="L4639" s="52">
        <v>31422.720000000001</v>
      </c>
      <c r="M4639" s="50" t="str">
        <f t="shared" ref="M4639:M4702" si="72">IF(L4639&lt;$L$29,"Abaixo do limite","")</f>
        <v>Abaixo do limite</v>
      </c>
    </row>
    <row r="4640" spans="3:13" x14ac:dyDescent="0.25">
      <c r="C4640" s="45">
        <v>0.57899999999999996</v>
      </c>
      <c r="D4640" s="45">
        <v>10706.58</v>
      </c>
      <c r="K4640" s="44">
        <v>0.748</v>
      </c>
      <c r="L4640" s="51">
        <v>31454.63</v>
      </c>
      <c r="M4640" s="50" t="str">
        <f t="shared" si="72"/>
        <v>Abaixo do limite</v>
      </c>
    </row>
    <row r="4641" spans="3:13" x14ac:dyDescent="0.25">
      <c r="C4641" s="44">
        <v>0.66800000000000004</v>
      </c>
      <c r="D4641" s="44">
        <v>28885.48</v>
      </c>
      <c r="K4641" s="44">
        <v>0.76800000000000002</v>
      </c>
      <c r="L4641" s="51">
        <v>31473.42</v>
      </c>
      <c r="M4641" s="50" t="str">
        <f t="shared" si="72"/>
        <v>Abaixo do limite</v>
      </c>
    </row>
    <row r="4642" spans="3:13" x14ac:dyDescent="0.25">
      <c r="C4642" s="45">
        <v>0.66600000000000004</v>
      </c>
      <c r="D4642" s="45">
        <v>11594.27</v>
      </c>
      <c r="K4642" s="45">
        <v>0.746</v>
      </c>
      <c r="L4642" s="52">
        <v>31503.29</v>
      </c>
      <c r="M4642" s="50" t="str">
        <f t="shared" si="72"/>
        <v>Abaixo do limite</v>
      </c>
    </row>
    <row r="4643" spans="3:13" x14ac:dyDescent="0.25">
      <c r="C4643" s="44">
        <v>0.71399999999999997</v>
      </c>
      <c r="D4643" s="44">
        <v>22693.37</v>
      </c>
      <c r="K4643" s="45">
        <v>0.69399999999999995</v>
      </c>
      <c r="L4643" s="52">
        <v>31510.34</v>
      </c>
      <c r="M4643" s="50" t="str">
        <f t="shared" si="72"/>
        <v>Abaixo do limite</v>
      </c>
    </row>
    <row r="4644" spans="3:13" x14ac:dyDescent="0.25">
      <c r="C4644" s="45">
        <v>0.56200000000000006</v>
      </c>
      <c r="D4644" s="45">
        <v>10129.89</v>
      </c>
      <c r="K4644" s="45">
        <v>0.61799999999999999</v>
      </c>
      <c r="L4644" s="52">
        <v>31512.080000000002</v>
      </c>
      <c r="M4644" s="50" t="str">
        <f t="shared" si="72"/>
        <v>Abaixo do limite</v>
      </c>
    </row>
    <row r="4645" spans="3:13" x14ac:dyDescent="0.25">
      <c r="C4645" s="44">
        <v>0.71199999999999997</v>
      </c>
      <c r="D4645" s="44">
        <v>8940.83</v>
      </c>
      <c r="K4645" s="44">
        <v>0.73399999999999999</v>
      </c>
      <c r="L4645" s="51">
        <v>31561.72</v>
      </c>
      <c r="M4645" s="50" t="str">
        <f t="shared" si="72"/>
        <v>Abaixo do limite</v>
      </c>
    </row>
    <row r="4646" spans="3:13" x14ac:dyDescent="0.25">
      <c r="C4646" s="45">
        <v>0.70299999999999996</v>
      </c>
      <c r="D4646" s="45">
        <v>22072.55</v>
      </c>
      <c r="K4646" s="44">
        <v>0.68300000000000005</v>
      </c>
      <c r="L4646" s="51">
        <v>31583.33</v>
      </c>
      <c r="M4646" s="50" t="str">
        <f t="shared" si="72"/>
        <v>Abaixo do limite</v>
      </c>
    </row>
    <row r="4647" spans="3:13" x14ac:dyDescent="0.25">
      <c r="C4647" s="44">
        <v>0.57999999999999996</v>
      </c>
      <c r="D4647" s="44">
        <v>7181.2</v>
      </c>
      <c r="K4647" s="44">
        <v>0.68899999999999995</v>
      </c>
      <c r="L4647" s="51">
        <v>31587.83</v>
      </c>
      <c r="M4647" s="50" t="str">
        <f t="shared" si="72"/>
        <v>Abaixo do limite</v>
      </c>
    </row>
    <row r="4648" spans="3:13" x14ac:dyDescent="0.25">
      <c r="C4648" s="45">
        <v>0.52</v>
      </c>
      <c r="D4648" s="45">
        <v>7469.72</v>
      </c>
      <c r="K4648" s="44">
        <v>0.78700000000000003</v>
      </c>
      <c r="L4648" s="51">
        <v>31598.84</v>
      </c>
      <c r="M4648" s="50" t="str">
        <f t="shared" si="72"/>
        <v>Abaixo do limite</v>
      </c>
    </row>
    <row r="4649" spans="3:13" x14ac:dyDescent="0.25">
      <c r="C4649" s="44">
        <v>0.56699999999999995</v>
      </c>
      <c r="D4649" s="44">
        <v>5893.9</v>
      </c>
      <c r="K4649" s="45">
        <v>0.7</v>
      </c>
      <c r="L4649" s="52">
        <v>31622.05</v>
      </c>
      <c r="M4649" s="50" t="str">
        <f t="shared" si="72"/>
        <v>Abaixo do limite</v>
      </c>
    </row>
    <row r="4650" spans="3:13" x14ac:dyDescent="0.25">
      <c r="C4650" s="45">
        <v>0.52700000000000002</v>
      </c>
      <c r="D4650" s="45">
        <v>8178</v>
      </c>
      <c r="K4650" s="45">
        <v>0.70899999999999996</v>
      </c>
      <c r="L4650" s="52">
        <v>31623.8</v>
      </c>
      <c r="M4650" s="50" t="str">
        <f t="shared" si="72"/>
        <v>Abaixo do limite</v>
      </c>
    </row>
    <row r="4651" spans="3:13" x14ac:dyDescent="0.25">
      <c r="C4651" s="44">
        <v>0.64200000000000002</v>
      </c>
      <c r="D4651" s="44">
        <v>16883.55</v>
      </c>
      <c r="K4651" s="44">
        <v>0.76800000000000002</v>
      </c>
      <c r="L4651" s="51">
        <v>31644.47</v>
      </c>
      <c r="M4651" s="50" t="str">
        <f t="shared" si="72"/>
        <v>Abaixo do limite</v>
      </c>
    </row>
    <row r="4652" spans="3:13" x14ac:dyDescent="0.25">
      <c r="C4652" s="45">
        <v>0.81299999999999994</v>
      </c>
      <c r="D4652" s="45">
        <v>29544.91</v>
      </c>
      <c r="K4652" s="44">
        <v>0.64100000000000001</v>
      </c>
      <c r="L4652" s="51">
        <v>31655.89</v>
      </c>
      <c r="M4652" s="50" t="str">
        <f t="shared" si="72"/>
        <v>Abaixo do limite</v>
      </c>
    </row>
    <row r="4653" spans="3:13" x14ac:dyDescent="0.25">
      <c r="C4653" s="44">
        <v>0.57199999999999995</v>
      </c>
      <c r="D4653" s="44">
        <v>5885.39</v>
      </c>
      <c r="K4653" s="45">
        <v>0.68899999999999995</v>
      </c>
      <c r="L4653" s="52">
        <v>31661.360000000001</v>
      </c>
      <c r="M4653" s="50" t="str">
        <f t="shared" si="72"/>
        <v>Abaixo do limite</v>
      </c>
    </row>
    <row r="4654" spans="3:13" x14ac:dyDescent="0.25">
      <c r="C4654" s="45">
        <v>0.624</v>
      </c>
      <c r="D4654" s="45">
        <v>9443.34</v>
      </c>
      <c r="K4654" s="44">
        <v>0.73099999999999998</v>
      </c>
      <c r="L4654" s="51">
        <v>31663.66</v>
      </c>
      <c r="M4654" s="50" t="str">
        <f t="shared" si="72"/>
        <v>Abaixo do limite</v>
      </c>
    </row>
    <row r="4655" spans="3:13" x14ac:dyDescent="0.25">
      <c r="C4655" s="44">
        <v>0.66800000000000004</v>
      </c>
      <c r="D4655" s="44">
        <v>16179.95</v>
      </c>
      <c r="K4655" s="44">
        <v>0.72799999999999998</v>
      </c>
      <c r="L4655" s="51">
        <v>31664.240000000002</v>
      </c>
      <c r="M4655" s="50" t="str">
        <f t="shared" si="72"/>
        <v>Abaixo do limite</v>
      </c>
    </row>
    <row r="4656" spans="3:13" x14ac:dyDescent="0.25">
      <c r="C4656" s="45">
        <v>0.56399999999999995</v>
      </c>
      <c r="D4656" s="45">
        <v>7439.41</v>
      </c>
      <c r="K4656" s="44">
        <v>0.65500000000000003</v>
      </c>
      <c r="L4656" s="51">
        <v>31673.75</v>
      </c>
      <c r="M4656" s="50" t="str">
        <f t="shared" si="72"/>
        <v>Abaixo do limite</v>
      </c>
    </row>
    <row r="4657" spans="3:13" x14ac:dyDescent="0.25">
      <c r="C4657" s="44">
        <v>0.66900000000000004</v>
      </c>
      <c r="D4657" s="44">
        <v>17409.84</v>
      </c>
      <c r="K4657" s="44">
        <v>0.73599999999999999</v>
      </c>
      <c r="L4657" s="51">
        <v>31674.93</v>
      </c>
      <c r="M4657" s="50" t="str">
        <f t="shared" si="72"/>
        <v>Abaixo do limite</v>
      </c>
    </row>
    <row r="4658" spans="3:13" x14ac:dyDescent="0.25">
      <c r="C4658" s="45">
        <v>0.60199999999999998</v>
      </c>
      <c r="D4658" s="45">
        <v>8482.31</v>
      </c>
      <c r="K4658" s="45">
        <v>0.749</v>
      </c>
      <c r="L4658" s="52">
        <v>31680.22</v>
      </c>
      <c r="M4658" s="50" t="str">
        <f t="shared" si="72"/>
        <v>Abaixo do limite</v>
      </c>
    </row>
    <row r="4659" spans="3:13" x14ac:dyDescent="0.25">
      <c r="C4659" s="44">
        <v>0.502</v>
      </c>
      <c r="D4659" s="44">
        <v>9016.8799999999992</v>
      </c>
      <c r="K4659" s="44">
        <v>0.747</v>
      </c>
      <c r="L4659" s="51">
        <v>31697.4</v>
      </c>
      <c r="M4659" s="50" t="str">
        <f t="shared" si="72"/>
        <v>Abaixo do limite</v>
      </c>
    </row>
    <row r="4660" spans="3:13" x14ac:dyDescent="0.25">
      <c r="C4660" s="45">
        <v>0.64100000000000001</v>
      </c>
      <c r="D4660" s="45">
        <v>14101.48</v>
      </c>
      <c r="K4660" s="45">
        <v>0.747</v>
      </c>
      <c r="L4660" s="52">
        <v>31698.92</v>
      </c>
      <c r="M4660" s="50" t="str">
        <f t="shared" si="72"/>
        <v>Abaixo do limite</v>
      </c>
    </row>
    <row r="4661" spans="3:13" x14ac:dyDescent="0.25">
      <c r="C4661" s="44">
        <v>0.73699999999999999</v>
      </c>
      <c r="D4661" s="44">
        <v>24218.78</v>
      </c>
      <c r="K4661" s="44">
        <v>0.72099999999999997</v>
      </c>
      <c r="L4661" s="51">
        <v>31705.48</v>
      </c>
      <c r="M4661" s="50" t="str">
        <f t="shared" si="72"/>
        <v>Abaixo do limite</v>
      </c>
    </row>
    <row r="4662" spans="3:13" x14ac:dyDescent="0.25">
      <c r="C4662" s="45">
        <v>0.56100000000000005</v>
      </c>
      <c r="D4662" s="45">
        <v>8389.89</v>
      </c>
      <c r="K4662" s="45">
        <v>0.67700000000000005</v>
      </c>
      <c r="L4662" s="52">
        <v>31722.63</v>
      </c>
      <c r="M4662" s="50" t="str">
        <f t="shared" si="72"/>
        <v>Abaixo do limite</v>
      </c>
    </row>
    <row r="4663" spans="3:13" x14ac:dyDescent="0.25">
      <c r="C4663" s="44">
        <v>0.67700000000000005</v>
      </c>
      <c r="D4663" s="44">
        <v>13446.86</v>
      </c>
      <c r="K4663" s="44">
        <v>0.68799999999999994</v>
      </c>
      <c r="L4663" s="51">
        <v>31752.98</v>
      </c>
      <c r="M4663" s="50" t="str">
        <f t="shared" si="72"/>
        <v>Abaixo do limite</v>
      </c>
    </row>
    <row r="4664" spans="3:13" x14ac:dyDescent="0.25">
      <c r="C4664" s="45">
        <v>0.67800000000000005</v>
      </c>
      <c r="D4664" s="45">
        <v>39012.15</v>
      </c>
      <c r="K4664" s="44">
        <v>0.71299999999999997</v>
      </c>
      <c r="L4664" s="51">
        <v>31764.87</v>
      </c>
      <c r="M4664" s="50" t="str">
        <f t="shared" si="72"/>
        <v>Abaixo do limite</v>
      </c>
    </row>
    <row r="4665" spans="3:13" x14ac:dyDescent="0.25">
      <c r="C4665" s="44">
        <v>0.62</v>
      </c>
      <c r="D4665" s="44">
        <v>8381</v>
      </c>
      <c r="K4665" s="44">
        <v>0.67400000000000004</v>
      </c>
      <c r="L4665" s="51">
        <v>31776.01</v>
      </c>
      <c r="M4665" s="50" t="str">
        <f t="shared" si="72"/>
        <v>Abaixo do limite</v>
      </c>
    </row>
    <row r="4666" spans="3:13" x14ac:dyDescent="0.25">
      <c r="C4666" s="45">
        <v>0.63900000000000001</v>
      </c>
      <c r="D4666" s="45">
        <v>15387.59</v>
      </c>
      <c r="K4666" s="45">
        <v>0.71599999999999997</v>
      </c>
      <c r="L4666" s="52">
        <v>31782.25</v>
      </c>
      <c r="M4666" s="50" t="str">
        <f t="shared" si="72"/>
        <v>Abaixo do limite</v>
      </c>
    </row>
    <row r="4667" spans="3:13" x14ac:dyDescent="0.25">
      <c r="C4667" s="44">
        <v>0.52400000000000002</v>
      </c>
      <c r="D4667" s="44">
        <v>8883.06</v>
      </c>
      <c r="K4667" s="44">
        <v>0.67700000000000005</v>
      </c>
      <c r="L4667" s="51">
        <v>31782.67</v>
      </c>
      <c r="M4667" s="50" t="str">
        <f t="shared" si="72"/>
        <v>Abaixo do limite</v>
      </c>
    </row>
    <row r="4668" spans="3:13" x14ac:dyDescent="0.25">
      <c r="C4668" s="45">
        <v>0.59099999999999997</v>
      </c>
      <c r="D4668" s="45">
        <v>13153.39</v>
      </c>
      <c r="K4668" s="45">
        <v>0.69799999999999995</v>
      </c>
      <c r="L4668" s="52">
        <v>31800.1</v>
      </c>
      <c r="M4668" s="50" t="str">
        <f t="shared" si="72"/>
        <v>Abaixo do limite</v>
      </c>
    </row>
    <row r="4669" spans="3:13" x14ac:dyDescent="0.25">
      <c r="C4669" s="44">
        <v>0.7</v>
      </c>
      <c r="D4669" s="44">
        <v>18543.349999999999</v>
      </c>
      <c r="K4669" s="45">
        <v>0.72799999999999998</v>
      </c>
      <c r="L4669" s="52">
        <v>31802.91</v>
      </c>
      <c r="M4669" s="50" t="str">
        <f t="shared" si="72"/>
        <v>Abaixo do limite</v>
      </c>
    </row>
    <row r="4670" spans="3:13" x14ac:dyDescent="0.25">
      <c r="C4670" s="45">
        <v>0.51800000000000002</v>
      </c>
      <c r="D4670" s="45">
        <v>6862.56</v>
      </c>
      <c r="K4670" s="45">
        <v>0.73199999999999998</v>
      </c>
      <c r="L4670" s="52">
        <v>31815.57</v>
      </c>
      <c r="M4670" s="50" t="str">
        <f t="shared" si="72"/>
        <v>Abaixo do limite</v>
      </c>
    </row>
    <row r="4671" spans="3:13" x14ac:dyDescent="0.25">
      <c r="C4671" s="44">
        <v>0.53400000000000003</v>
      </c>
      <c r="D4671" s="44">
        <v>4981.62</v>
      </c>
      <c r="K4671" s="44">
        <v>0.69899999999999995</v>
      </c>
      <c r="L4671" s="51">
        <v>31821.439999999999</v>
      </c>
      <c r="M4671" s="50" t="str">
        <f t="shared" si="72"/>
        <v>Abaixo do limite</v>
      </c>
    </row>
    <row r="4672" spans="3:13" x14ac:dyDescent="0.25">
      <c r="C4672" s="45">
        <v>0.56999999999999995</v>
      </c>
      <c r="D4672" s="45">
        <v>8003.28</v>
      </c>
      <c r="K4672" s="45">
        <v>0.76600000000000001</v>
      </c>
      <c r="L4672" s="52">
        <v>31853.01</v>
      </c>
      <c r="M4672" s="50" t="str">
        <f t="shared" si="72"/>
        <v>Abaixo do limite</v>
      </c>
    </row>
    <row r="4673" spans="3:13" x14ac:dyDescent="0.25">
      <c r="C4673" s="44">
        <v>0.56999999999999995</v>
      </c>
      <c r="D4673" s="44">
        <v>12870.92</v>
      </c>
      <c r="K4673" s="45">
        <v>0.67700000000000005</v>
      </c>
      <c r="L4673" s="52">
        <v>31857.99</v>
      </c>
      <c r="M4673" s="50" t="str">
        <f t="shared" si="72"/>
        <v>Abaixo do limite</v>
      </c>
    </row>
    <row r="4674" spans="3:13" x14ac:dyDescent="0.25">
      <c r="C4674" s="45">
        <v>0.54</v>
      </c>
      <c r="D4674" s="45">
        <v>7246.48</v>
      </c>
      <c r="K4674" s="45">
        <v>0.71699999999999997</v>
      </c>
      <c r="L4674" s="52">
        <v>31865.08</v>
      </c>
      <c r="M4674" s="50" t="str">
        <f t="shared" si="72"/>
        <v>Abaixo do limite</v>
      </c>
    </row>
    <row r="4675" spans="3:13" x14ac:dyDescent="0.25">
      <c r="C4675" s="44">
        <v>0.53100000000000003</v>
      </c>
      <c r="D4675" s="44">
        <v>7497.95</v>
      </c>
      <c r="K4675" s="45">
        <v>0.68500000000000005</v>
      </c>
      <c r="L4675" s="52">
        <v>31904.76</v>
      </c>
      <c r="M4675" s="50" t="str">
        <f t="shared" si="72"/>
        <v>Abaixo do limite</v>
      </c>
    </row>
    <row r="4676" spans="3:13" x14ac:dyDescent="0.25">
      <c r="C4676" s="45">
        <v>0.60299999999999998</v>
      </c>
      <c r="D4676" s="45">
        <v>8454.24</v>
      </c>
      <c r="K4676" s="45">
        <v>0.7</v>
      </c>
      <c r="L4676" s="52">
        <v>31930.85</v>
      </c>
      <c r="M4676" s="50" t="str">
        <f t="shared" si="72"/>
        <v>Abaixo do limite</v>
      </c>
    </row>
    <row r="4677" spans="3:13" x14ac:dyDescent="0.25">
      <c r="C4677" s="44">
        <v>0.59799999999999998</v>
      </c>
      <c r="D4677" s="44">
        <v>10493.97</v>
      </c>
      <c r="K4677" s="45">
        <v>0.66600000000000004</v>
      </c>
      <c r="L4677" s="52">
        <v>32005.7</v>
      </c>
      <c r="M4677" s="50" t="str">
        <f t="shared" si="72"/>
        <v>Abaixo do limite</v>
      </c>
    </row>
    <row r="4678" spans="3:13" x14ac:dyDescent="0.25">
      <c r="C4678" s="45">
        <v>0.59599999999999997</v>
      </c>
      <c r="D4678" s="45">
        <v>8710.2000000000007</v>
      </c>
      <c r="K4678" s="44">
        <v>0.68100000000000005</v>
      </c>
      <c r="L4678" s="51">
        <v>32025.88</v>
      </c>
      <c r="M4678" s="50" t="str">
        <f t="shared" si="72"/>
        <v>Abaixo do limite</v>
      </c>
    </row>
    <row r="4679" spans="3:13" x14ac:dyDescent="0.25">
      <c r="C4679" s="44">
        <v>0.53500000000000003</v>
      </c>
      <c r="D4679" s="44">
        <v>6141.51</v>
      </c>
      <c r="K4679" s="45">
        <v>0.70799999999999996</v>
      </c>
      <c r="L4679" s="52">
        <v>32044.89</v>
      </c>
      <c r="M4679" s="50" t="str">
        <f t="shared" si="72"/>
        <v>Abaixo do limite</v>
      </c>
    </row>
    <row r="4680" spans="3:13" x14ac:dyDescent="0.25">
      <c r="C4680" s="45">
        <v>0.69899999999999995</v>
      </c>
      <c r="D4680" s="45">
        <v>29900.52</v>
      </c>
      <c r="K4680" s="44">
        <v>0.73399999999999999</v>
      </c>
      <c r="L4680" s="51">
        <v>32050.02</v>
      </c>
      <c r="M4680" s="50" t="str">
        <f t="shared" si="72"/>
        <v>Abaixo do limite</v>
      </c>
    </row>
    <row r="4681" spans="3:13" x14ac:dyDescent="0.25">
      <c r="C4681" s="44">
        <v>0.68600000000000005</v>
      </c>
      <c r="D4681" s="44">
        <v>17929.93</v>
      </c>
      <c r="K4681" s="44">
        <v>0.71299999999999997</v>
      </c>
      <c r="L4681" s="51">
        <v>32076.14</v>
      </c>
      <c r="M4681" s="50" t="str">
        <f t="shared" si="72"/>
        <v>Abaixo do limite</v>
      </c>
    </row>
    <row r="4682" spans="3:13" x14ac:dyDescent="0.25">
      <c r="C4682" s="45">
        <v>0.70499999999999996</v>
      </c>
      <c r="D4682" s="45">
        <v>16403.07</v>
      </c>
      <c r="K4682" s="44">
        <v>0.70199999999999996</v>
      </c>
      <c r="L4682" s="51">
        <v>32096.52</v>
      </c>
      <c r="M4682" s="50" t="str">
        <f t="shared" si="72"/>
        <v>Abaixo do limite</v>
      </c>
    </row>
    <row r="4683" spans="3:13" x14ac:dyDescent="0.25">
      <c r="C4683" s="44">
        <v>0.61599999999999999</v>
      </c>
      <c r="D4683" s="44">
        <v>9462.36</v>
      </c>
      <c r="K4683" s="45">
        <v>0.76700000000000002</v>
      </c>
      <c r="L4683" s="52">
        <v>32110.65</v>
      </c>
      <c r="M4683" s="50" t="str">
        <f t="shared" si="72"/>
        <v>Abaixo do limite</v>
      </c>
    </row>
    <row r="4684" spans="3:13" x14ac:dyDescent="0.25">
      <c r="C4684" s="45">
        <v>0.58799999999999997</v>
      </c>
      <c r="D4684" s="45">
        <v>7917.33</v>
      </c>
      <c r="K4684" s="45">
        <v>0.70399999999999996</v>
      </c>
      <c r="L4684" s="52">
        <v>32119.07</v>
      </c>
      <c r="M4684" s="50" t="str">
        <f t="shared" si="72"/>
        <v>Abaixo do limite</v>
      </c>
    </row>
    <row r="4685" spans="3:13" x14ac:dyDescent="0.25">
      <c r="C4685" s="44">
        <v>0.60199999999999998</v>
      </c>
      <c r="D4685" s="44">
        <v>9705.07</v>
      </c>
      <c r="K4685" s="44">
        <v>0.64400000000000002</v>
      </c>
      <c r="L4685" s="51">
        <v>32121.96</v>
      </c>
      <c r="M4685" s="50" t="str">
        <f t="shared" si="72"/>
        <v>Abaixo do limite</v>
      </c>
    </row>
    <row r="4686" spans="3:13" x14ac:dyDescent="0.25">
      <c r="C4686" s="45">
        <v>0.56499999999999995</v>
      </c>
      <c r="D4686" s="45">
        <v>7049.9</v>
      </c>
      <c r="K4686" s="45">
        <v>0.71799999999999997</v>
      </c>
      <c r="L4686" s="52">
        <v>32129.27</v>
      </c>
      <c r="M4686" s="50" t="str">
        <f t="shared" si="72"/>
        <v>Abaixo do limite</v>
      </c>
    </row>
    <row r="4687" spans="3:13" x14ac:dyDescent="0.25">
      <c r="C4687" s="44">
        <v>0.59199999999999997</v>
      </c>
      <c r="D4687" s="44">
        <v>6799.89</v>
      </c>
      <c r="K4687" s="45">
        <v>0.69099999999999995</v>
      </c>
      <c r="L4687" s="52">
        <v>32202.43</v>
      </c>
      <c r="M4687" s="50" t="str">
        <f t="shared" si="72"/>
        <v>Abaixo do limite</v>
      </c>
    </row>
    <row r="4688" spans="3:13" x14ac:dyDescent="0.25">
      <c r="C4688" s="45">
        <v>0.66800000000000004</v>
      </c>
      <c r="D4688" s="45">
        <v>11490.41</v>
      </c>
      <c r="K4688" s="44">
        <v>0.82399999999999995</v>
      </c>
      <c r="L4688" s="51">
        <v>32209.01</v>
      </c>
      <c r="M4688" s="50" t="str">
        <f t="shared" si="72"/>
        <v>Abaixo do limite</v>
      </c>
    </row>
    <row r="4689" spans="3:13" x14ac:dyDescent="0.25">
      <c r="C4689" s="44">
        <v>0.59299999999999997</v>
      </c>
      <c r="D4689" s="44">
        <v>9325.1200000000008</v>
      </c>
      <c r="K4689" s="44">
        <v>0.70399999999999996</v>
      </c>
      <c r="L4689" s="51">
        <v>32212.240000000002</v>
      </c>
      <c r="M4689" s="50" t="str">
        <f t="shared" si="72"/>
        <v>Abaixo do limite</v>
      </c>
    </row>
    <row r="4690" spans="3:13" x14ac:dyDescent="0.25">
      <c r="C4690" s="45">
        <v>0.47199999999999998</v>
      </c>
      <c r="D4690" s="45">
        <v>5713.24</v>
      </c>
      <c r="K4690" s="44">
        <v>0.65200000000000002</v>
      </c>
      <c r="L4690" s="51">
        <v>32218.560000000001</v>
      </c>
      <c r="M4690" s="50" t="str">
        <f t="shared" si="72"/>
        <v>Abaixo do limite</v>
      </c>
    </row>
    <row r="4691" spans="3:13" x14ac:dyDescent="0.25">
      <c r="C4691" s="44">
        <v>0.60199999999999998</v>
      </c>
      <c r="D4691" s="44">
        <v>9305.6</v>
      </c>
      <c r="K4691" s="44">
        <v>0.754</v>
      </c>
      <c r="L4691" s="51">
        <v>32230.6</v>
      </c>
      <c r="M4691" s="50" t="str">
        <f t="shared" si="72"/>
        <v>Abaixo do limite</v>
      </c>
    </row>
    <row r="4692" spans="3:13" x14ac:dyDescent="0.25">
      <c r="C4692" s="45">
        <v>0.58799999999999997</v>
      </c>
      <c r="D4692" s="45">
        <v>6066.89</v>
      </c>
      <c r="K4692" s="44">
        <v>0.70099999999999996</v>
      </c>
      <c r="L4692" s="51">
        <v>32238.2</v>
      </c>
      <c r="M4692" s="50" t="str">
        <f t="shared" si="72"/>
        <v>Abaixo do limite</v>
      </c>
    </row>
    <row r="4693" spans="3:13" x14ac:dyDescent="0.25">
      <c r="C4693" s="44">
        <v>0.58199999999999996</v>
      </c>
      <c r="D4693" s="44">
        <v>7552.99</v>
      </c>
      <c r="K4693" s="44">
        <v>0.70299999999999996</v>
      </c>
      <c r="L4693" s="51">
        <v>32254.86</v>
      </c>
      <c r="M4693" s="50" t="str">
        <f t="shared" si="72"/>
        <v>Abaixo do limite</v>
      </c>
    </row>
    <row r="4694" spans="3:13" x14ac:dyDescent="0.25">
      <c r="C4694" s="45">
        <v>0.54800000000000004</v>
      </c>
      <c r="D4694" s="45">
        <v>7742.19</v>
      </c>
      <c r="K4694" s="45">
        <v>0.71899999999999997</v>
      </c>
      <c r="L4694" s="52">
        <v>32264.33</v>
      </c>
      <c r="M4694" s="50" t="str">
        <f t="shared" si="72"/>
        <v>Abaixo do limite</v>
      </c>
    </row>
    <row r="4695" spans="3:13" x14ac:dyDescent="0.25">
      <c r="C4695" s="44">
        <v>0.56499999999999995</v>
      </c>
      <c r="D4695" s="44">
        <v>9603.33</v>
      </c>
      <c r="K4695" s="44">
        <v>0.67</v>
      </c>
      <c r="L4695" s="51">
        <v>32273.06</v>
      </c>
      <c r="M4695" s="50" t="str">
        <f t="shared" si="72"/>
        <v>Abaixo do limite</v>
      </c>
    </row>
    <row r="4696" spans="3:13" x14ac:dyDescent="0.25">
      <c r="C4696" s="45">
        <v>0.47299999999999998</v>
      </c>
      <c r="D4696" s="45">
        <v>8873.82</v>
      </c>
      <c r="K4696" s="44">
        <v>0.68200000000000005</v>
      </c>
      <c r="L4696" s="51">
        <v>32300.18</v>
      </c>
      <c r="M4696" s="50" t="str">
        <f t="shared" si="72"/>
        <v>Abaixo do limite</v>
      </c>
    </row>
    <row r="4697" spans="3:13" x14ac:dyDescent="0.25">
      <c r="C4697" s="44">
        <v>0.629</v>
      </c>
      <c r="D4697" s="44">
        <v>25380.57</v>
      </c>
      <c r="K4697" s="44">
        <v>0.65900000000000003</v>
      </c>
      <c r="L4697" s="51">
        <v>32314.25</v>
      </c>
      <c r="M4697" s="50" t="str">
        <f t="shared" si="72"/>
        <v>Abaixo do limite</v>
      </c>
    </row>
    <row r="4698" spans="3:13" x14ac:dyDescent="0.25">
      <c r="C4698" s="45">
        <v>0.68200000000000005</v>
      </c>
      <c r="D4698" s="45">
        <v>18425.349999999999</v>
      </c>
      <c r="K4698" s="44">
        <v>0.67700000000000005</v>
      </c>
      <c r="L4698" s="51">
        <v>32339.01</v>
      </c>
      <c r="M4698" s="50" t="str">
        <f t="shared" si="72"/>
        <v>Abaixo do limite</v>
      </c>
    </row>
    <row r="4699" spans="3:13" x14ac:dyDescent="0.25">
      <c r="C4699" s="44">
        <v>0.58899999999999997</v>
      </c>
      <c r="D4699" s="44">
        <v>9892.5300000000007</v>
      </c>
      <c r="K4699" s="44">
        <v>0.79</v>
      </c>
      <c r="L4699" s="51">
        <v>32342.23</v>
      </c>
      <c r="M4699" s="50" t="str">
        <f t="shared" si="72"/>
        <v>Abaixo do limite</v>
      </c>
    </row>
    <row r="4700" spans="3:13" x14ac:dyDescent="0.25">
      <c r="C4700" s="45">
        <v>0.55800000000000005</v>
      </c>
      <c r="D4700" s="45">
        <v>7401.01</v>
      </c>
      <c r="K4700" s="45">
        <v>0.75600000000000001</v>
      </c>
      <c r="L4700" s="52">
        <v>32353.49</v>
      </c>
      <c r="M4700" s="50" t="str">
        <f t="shared" si="72"/>
        <v>Abaixo do limite</v>
      </c>
    </row>
    <row r="4701" spans="3:13" x14ac:dyDescent="0.25">
      <c r="C4701" s="44">
        <v>0.57899999999999996</v>
      </c>
      <c r="D4701" s="44">
        <v>14759.57</v>
      </c>
      <c r="K4701" s="44">
        <v>0.65900000000000003</v>
      </c>
      <c r="L4701" s="51">
        <v>32354.84</v>
      </c>
      <c r="M4701" s="50" t="str">
        <f t="shared" si="72"/>
        <v>Abaixo do limite</v>
      </c>
    </row>
    <row r="4702" spans="3:13" x14ac:dyDescent="0.25">
      <c r="C4702" s="45">
        <v>0.54</v>
      </c>
      <c r="D4702" s="45">
        <v>6997.89</v>
      </c>
      <c r="K4702" s="45">
        <v>0.68100000000000005</v>
      </c>
      <c r="L4702" s="52">
        <v>32354.87</v>
      </c>
      <c r="M4702" s="50" t="str">
        <f t="shared" si="72"/>
        <v>Abaixo do limite</v>
      </c>
    </row>
    <row r="4703" spans="3:13" x14ac:dyDescent="0.25">
      <c r="C4703" s="44">
        <v>0.59399999999999997</v>
      </c>
      <c r="D4703" s="44">
        <v>13277.91</v>
      </c>
      <c r="K4703" s="44">
        <v>0.71799999999999997</v>
      </c>
      <c r="L4703" s="51">
        <v>32358.84</v>
      </c>
      <c r="M4703" s="50" t="str">
        <f t="shared" ref="M4703:M4766" si="73">IF(L4703&lt;$L$29,"Abaixo do limite","")</f>
        <v>Abaixo do limite</v>
      </c>
    </row>
    <row r="4704" spans="3:13" x14ac:dyDescent="0.25">
      <c r="C4704" s="45">
        <v>0.53500000000000003</v>
      </c>
      <c r="D4704" s="45">
        <v>6099.05</v>
      </c>
      <c r="K4704" s="45">
        <v>0.69899999999999995</v>
      </c>
      <c r="L4704" s="52">
        <v>32368.53</v>
      </c>
      <c r="M4704" s="50" t="str">
        <f t="shared" si="73"/>
        <v>Abaixo do limite</v>
      </c>
    </row>
    <row r="4705" spans="3:13" x14ac:dyDescent="0.25">
      <c r="C4705" s="44">
        <v>0.65800000000000003</v>
      </c>
      <c r="D4705" s="44">
        <v>15168.18</v>
      </c>
      <c r="K4705" s="45">
        <v>0.76300000000000001</v>
      </c>
      <c r="L4705" s="52">
        <v>32369.89</v>
      </c>
      <c r="M4705" s="50" t="str">
        <f t="shared" si="73"/>
        <v>Abaixo do limite</v>
      </c>
    </row>
    <row r="4706" spans="3:13" x14ac:dyDescent="0.25">
      <c r="C4706" s="45">
        <v>0.60399999999999998</v>
      </c>
      <c r="D4706" s="45">
        <v>21831.78</v>
      </c>
      <c r="K4706" s="45">
        <v>0.68400000000000005</v>
      </c>
      <c r="L4706" s="52">
        <v>32385.23</v>
      </c>
      <c r="M4706" s="50" t="str">
        <f t="shared" si="73"/>
        <v>Abaixo do limite</v>
      </c>
    </row>
    <row r="4707" spans="3:13" x14ac:dyDescent="0.25">
      <c r="C4707" s="44">
        <v>0.66400000000000003</v>
      </c>
      <c r="D4707" s="44">
        <v>15650.05</v>
      </c>
      <c r="K4707" s="44">
        <v>0.68</v>
      </c>
      <c r="L4707" s="51">
        <v>32392.68</v>
      </c>
      <c r="M4707" s="50" t="str">
        <f t="shared" si="73"/>
        <v>Abaixo do limite</v>
      </c>
    </row>
    <row r="4708" spans="3:13" x14ac:dyDescent="0.25">
      <c r="C4708" s="45">
        <v>0.52700000000000002</v>
      </c>
      <c r="D4708" s="45">
        <v>11612.57</v>
      </c>
      <c r="K4708" s="44">
        <v>0.746</v>
      </c>
      <c r="L4708" s="51">
        <v>32419.23</v>
      </c>
      <c r="M4708" s="50" t="str">
        <f t="shared" si="73"/>
        <v>Abaixo do limite</v>
      </c>
    </row>
    <row r="4709" spans="3:13" x14ac:dyDescent="0.25">
      <c r="C4709" s="44">
        <v>0.52700000000000002</v>
      </c>
      <c r="D4709" s="44">
        <v>5761.68</v>
      </c>
      <c r="K4709" s="45">
        <v>0.75800000000000001</v>
      </c>
      <c r="L4709" s="52">
        <v>32465.67</v>
      </c>
      <c r="M4709" s="50" t="str">
        <f t="shared" si="73"/>
        <v>Abaixo do limite</v>
      </c>
    </row>
    <row r="4710" spans="3:13" x14ac:dyDescent="0.25">
      <c r="C4710" s="45">
        <v>0.68799999999999994</v>
      </c>
      <c r="D4710" s="45">
        <v>28841.55</v>
      </c>
      <c r="K4710" s="44">
        <v>0.752</v>
      </c>
      <c r="L4710" s="51">
        <v>32711.16</v>
      </c>
      <c r="M4710" s="50" t="str">
        <f t="shared" si="73"/>
        <v>Abaixo do limite</v>
      </c>
    </row>
    <row r="4711" spans="3:13" x14ac:dyDescent="0.25">
      <c r="C4711" s="44">
        <v>0.63</v>
      </c>
      <c r="D4711" s="44">
        <v>17150.36</v>
      </c>
      <c r="K4711" s="44">
        <v>0.68200000000000005</v>
      </c>
      <c r="L4711" s="51">
        <v>32753.74</v>
      </c>
      <c r="M4711" s="50" t="str">
        <f t="shared" si="73"/>
        <v>Abaixo do limite</v>
      </c>
    </row>
    <row r="4712" spans="3:13" x14ac:dyDescent="0.25">
      <c r="C4712" s="45">
        <v>0.56899999999999995</v>
      </c>
      <c r="D4712" s="45">
        <v>6879.05</v>
      </c>
      <c r="K4712" s="45">
        <v>0.70599999999999996</v>
      </c>
      <c r="L4712" s="52">
        <v>32791.620000000003</v>
      </c>
      <c r="M4712" s="50" t="str">
        <f t="shared" si="73"/>
        <v>Abaixo do limite</v>
      </c>
    </row>
    <row r="4713" spans="3:13" x14ac:dyDescent="0.25">
      <c r="C4713" s="44">
        <v>0.61799999999999999</v>
      </c>
      <c r="D4713" s="44">
        <v>9119.2900000000009</v>
      </c>
      <c r="K4713" s="45">
        <v>0.77200000000000002</v>
      </c>
      <c r="L4713" s="52">
        <v>32838.699999999997</v>
      </c>
      <c r="M4713" s="50" t="str">
        <f t="shared" si="73"/>
        <v>Abaixo do limite</v>
      </c>
    </row>
    <row r="4714" spans="3:13" x14ac:dyDescent="0.25">
      <c r="C4714" s="45">
        <v>0.65</v>
      </c>
      <c r="D4714" s="45">
        <v>16502.439999999999</v>
      </c>
      <c r="K4714" s="45">
        <v>0.65300000000000002</v>
      </c>
      <c r="L4714" s="52">
        <v>32843.980000000003</v>
      </c>
      <c r="M4714" s="50" t="str">
        <f t="shared" si="73"/>
        <v>Abaixo do limite</v>
      </c>
    </row>
    <row r="4715" spans="3:13" x14ac:dyDescent="0.25">
      <c r="C4715" s="44">
        <v>0.60299999999999998</v>
      </c>
      <c r="D4715" s="44">
        <v>11774.48</v>
      </c>
      <c r="K4715" s="45">
        <v>0.753</v>
      </c>
      <c r="L4715" s="52">
        <v>32847.65</v>
      </c>
      <c r="M4715" s="50" t="str">
        <f t="shared" si="73"/>
        <v>Abaixo do limite</v>
      </c>
    </row>
    <row r="4716" spans="3:13" x14ac:dyDescent="0.25">
      <c r="C4716" s="45">
        <v>0.58399999999999996</v>
      </c>
      <c r="D4716" s="45">
        <v>11008.3</v>
      </c>
      <c r="K4716" s="45">
        <v>0.70799999999999996</v>
      </c>
      <c r="L4716" s="52">
        <v>32871.69</v>
      </c>
      <c r="M4716" s="50" t="str">
        <f t="shared" si="73"/>
        <v>Abaixo do limite</v>
      </c>
    </row>
    <row r="4717" spans="3:13" x14ac:dyDescent="0.25">
      <c r="C4717" s="44">
        <v>0.53300000000000003</v>
      </c>
      <c r="D4717" s="44">
        <v>6879.28</v>
      </c>
      <c r="K4717" s="45">
        <v>0.78800000000000003</v>
      </c>
      <c r="L4717" s="52">
        <v>32903.9</v>
      </c>
      <c r="M4717" s="50" t="str">
        <f t="shared" si="73"/>
        <v>Abaixo do limite</v>
      </c>
    </row>
    <row r="4718" spans="3:13" x14ac:dyDescent="0.25">
      <c r="C4718" s="45">
        <v>0.54700000000000004</v>
      </c>
      <c r="D4718" s="45">
        <v>6099.04</v>
      </c>
      <c r="K4718" s="44">
        <v>0.74</v>
      </c>
      <c r="L4718" s="51">
        <v>32906.5</v>
      </c>
      <c r="M4718" s="50" t="str">
        <f t="shared" si="73"/>
        <v>Abaixo do limite</v>
      </c>
    </row>
    <row r="4719" spans="3:13" x14ac:dyDescent="0.25">
      <c r="C4719" s="44">
        <v>0.628</v>
      </c>
      <c r="D4719" s="44">
        <v>12673.01</v>
      </c>
      <c r="K4719" s="44">
        <v>0.73899999999999999</v>
      </c>
      <c r="L4719" s="51">
        <v>32918.050000000003</v>
      </c>
      <c r="M4719" s="50" t="str">
        <f t="shared" si="73"/>
        <v>Abaixo do limite</v>
      </c>
    </row>
    <row r="4720" spans="3:13" x14ac:dyDescent="0.25">
      <c r="C4720" s="45">
        <v>0.58299999999999996</v>
      </c>
      <c r="D4720" s="45">
        <v>9034.7000000000007</v>
      </c>
      <c r="K4720" s="44">
        <v>0.74</v>
      </c>
      <c r="L4720" s="51">
        <v>32918.160000000003</v>
      </c>
      <c r="M4720" s="50" t="str">
        <f t="shared" si="73"/>
        <v>Abaixo do limite</v>
      </c>
    </row>
    <row r="4721" spans="3:13" x14ac:dyDescent="0.25">
      <c r="C4721" s="44">
        <v>0.67700000000000005</v>
      </c>
      <c r="D4721" s="44">
        <v>10387.700000000001</v>
      </c>
      <c r="K4721" s="44">
        <v>0.75800000000000001</v>
      </c>
      <c r="L4721" s="51">
        <v>32921.589999999997</v>
      </c>
      <c r="M4721" s="50" t="str">
        <f t="shared" si="73"/>
        <v>Abaixo do limite</v>
      </c>
    </row>
    <row r="4722" spans="3:13" x14ac:dyDescent="0.25">
      <c r="C4722" s="45">
        <v>0.55700000000000005</v>
      </c>
      <c r="D4722" s="45">
        <v>7121.68</v>
      </c>
      <c r="K4722" s="45">
        <v>0.69</v>
      </c>
      <c r="L4722" s="52">
        <v>32926.94</v>
      </c>
      <c r="M4722" s="50" t="str">
        <f t="shared" si="73"/>
        <v>Abaixo do limite</v>
      </c>
    </row>
    <row r="4723" spans="3:13" x14ac:dyDescent="0.25">
      <c r="C4723" s="44">
        <v>0.46500000000000002</v>
      </c>
      <c r="D4723" s="44">
        <v>5417.22</v>
      </c>
      <c r="K4723" s="44">
        <v>0.74</v>
      </c>
      <c r="L4723" s="51">
        <v>32928.1</v>
      </c>
      <c r="M4723" s="50" t="str">
        <f t="shared" si="73"/>
        <v>Abaixo do limite</v>
      </c>
    </row>
    <row r="4724" spans="3:13" x14ac:dyDescent="0.25">
      <c r="C4724" s="45">
        <v>0.69599999999999995</v>
      </c>
      <c r="D4724" s="45">
        <v>17697.490000000002</v>
      </c>
      <c r="K4724" s="44">
        <v>0.76900000000000002</v>
      </c>
      <c r="L4724" s="51">
        <v>32934.5</v>
      </c>
      <c r="M4724" s="50" t="str">
        <f t="shared" si="73"/>
        <v>Abaixo do limite</v>
      </c>
    </row>
    <row r="4725" spans="3:13" x14ac:dyDescent="0.25">
      <c r="C4725" s="44">
        <v>0.66700000000000004</v>
      </c>
      <c r="D4725" s="44">
        <v>20282.38</v>
      </c>
      <c r="K4725" s="44">
        <v>0.71499999999999997</v>
      </c>
      <c r="L4725" s="51">
        <v>32940.31</v>
      </c>
      <c r="M4725" s="50" t="str">
        <f t="shared" si="73"/>
        <v>Abaixo do limite</v>
      </c>
    </row>
    <row r="4726" spans="3:13" x14ac:dyDescent="0.25">
      <c r="C4726" s="45">
        <v>0.56000000000000005</v>
      </c>
      <c r="D4726" s="45">
        <v>9547.36</v>
      </c>
      <c r="K4726" s="44">
        <v>0.67700000000000005</v>
      </c>
      <c r="L4726" s="51">
        <v>32950.22</v>
      </c>
      <c r="M4726" s="50" t="str">
        <f t="shared" si="73"/>
        <v>Abaixo do limite</v>
      </c>
    </row>
    <row r="4727" spans="3:13" x14ac:dyDescent="0.25">
      <c r="C4727" s="44">
        <v>0.58399999999999996</v>
      </c>
      <c r="D4727" s="44">
        <v>7526.2</v>
      </c>
      <c r="K4727" s="45">
        <v>0.69699999999999995</v>
      </c>
      <c r="L4727" s="52">
        <v>32957.629999999997</v>
      </c>
      <c r="M4727" s="50" t="str">
        <f t="shared" si="73"/>
        <v>Abaixo do limite</v>
      </c>
    </row>
    <row r="4728" spans="3:13" x14ac:dyDescent="0.25">
      <c r="C4728" s="45">
        <v>0.69</v>
      </c>
      <c r="D4728" s="45">
        <v>23780.46</v>
      </c>
      <c r="K4728" s="44">
        <v>0.78600000000000003</v>
      </c>
      <c r="L4728" s="51">
        <v>32968.639999999999</v>
      </c>
      <c r="M4728" s="50" t="str">
        <f t="shared" si="73"/>
        <v>Abaixo do limite</v>
      </c>
    </row>
    <row r="4729" spans="3:13" x14ac:dyDescent="0.25">
      <c r="C4729" s="44">
        <v>0.63</v>
      </c>
      <c r="D4729" s="44">
        <v>8301.15</v>
      </c>
      <c r="K4729" s="45">
        <v>0.78900000000000003</v>
      </c>
      <c r="L4729" s="52">
        <v>32978.620000000003</v>
      </c>
      <c r="M4729" s="50" t="str">
        <f t="shared" si="73"/>
        <v>Abaixo do limite</v>
      </c>
    </row>
    <row r="4730" spans="3:13" x14ac:dyDescent="0.25">
      <c r="C4730" s="45">
        <v>0.59599999999999997</v>
      </c>
      <c r="D4730" s="45">
        <v>7664.18</v>
      </c>
      <c r="K4730" s="45">
        <v>0.73</v>
      </c>
      <c r="L4730" s="52">
        <v>33017.06</v>
      </c>
      <c r="M4730" s="50" t="str">
        <f t="shared" si="73"/>
        <v>Abaixo do limite</v>
      </c>
    </row>
    <row r="4731" spans="3:13" x14ac:dyDescent="0.25">
      <c r="C4731" s="44">
        <v>0.63200000000000001</v>
      </c>
      <c r="D4731" s="44">
        <v>7966.25</v>
      </c>
      <c r="K4731" s="44">
        <v>0.749</v>
      </c>
      <c r="L4731" s="51">
        <v>33024.83</v>
      </c>
      <c r="M4731" s="50" t="str">
        <f t="shared" si="73"/>
        <v>Abaixo do limite</v>
      </c>
    </row>
    <row r="4732" spans="3:13" x14ac:dyDescent="0.25">
      <c r="C4732" s="45">
        <v>0.56899999999999995</v>
      </c>
      <c r="D4732" s="45">
        <v>10616.44</v>
      </c>
      <c r="K4732" s="45">
        <v>0.71899999999999997</v>
      </c>
      <c r="L4732" s="52">
        <v>33073</v>
      </c>
      <c r="M4732" s="50" t="str">
        <f t="shared" si="73"/>
        <v>Abaixo do limite</v>
      </c>
    </row>
    <row r="4733" spans="3:13" x14ac:dyDescent="0.25">
      <c r="C4733" s="44">
        <v>0.496</v>
      </c>
      <c r="D4733" s="44">
        <v>5678.15</v>
      </c>
      <c r="K4733" s="45">
        <v>0.73199999999999998</v>
      </c>
      <c r="L4733" s="52">
        <v>33075.019999999997</v>
      </c>
      <c r="M4733" s="50" t="str">
        <f t="shared" si="73"/>
        <v>Abaixo do limite</v>
      </c>
    </row>
    <row r="4734" spans="3:13" x14ac:dyDescent="0.25">
      <c r="C4734" s="45">
        <v>0.54800000000000004</v>
      </c>
      <c r="D4734" s="45">
        <v>6471.01</v>
      </c>
      <c r="K4734" s="44">
        <v>0.75800000000000001</v>
      </c>
      <c r="L4734" s="51">
        <v>33092.019999999997</v>
      </c>
      <c r="M4734" s="50" t="str">
        <f t="shared" si="73"/>
        <v>Abaixo do limite</v>
      </c>
    </row>
    <row r="4735" spans="3:13" x14ac:dyDescent="0.25">
      <c r="C4735" s="44">
        <v>0.70299999999999996</v>
      </c>
      <c r="D4735" s="44">
        <v>13092.37</v>
      </c>
      <c r="K4735" s="44">
        <v>0.78800000000000003</v>
      </c>
      <c r="L4735" s="51">
        <v>33101.42</v>
      </c>
      <c r="M4735" s="50" t="str">
        <f t="shared" si="73"/>
        <v>Abaixo do limite</v>
      </c>
    </row>
    <row r="4736" spans="3:13" x14ac:dyDescent="0.25">
      <c r="C4736" s="45">
        <v>0.63800000000000001</v>
      </c>
      <c r="D4736" s="45">
        <v>7430.75</v>
      </c>
      <c r="K4736" s="45">
        <v>0.67600000000000005</v>
      </c>
      <c r="L4736" s="52">
        <v>33136.31</v>
      </c>
      <c r="M4736" s="50" t="str">
        <f t="shared" si="73"/>
        <v>Abaixo do limite</v>
      </c>
    </row>
    <row r="4737" spans="3:13" x14ac:dyDescent="0.25">
      <c r="C4737" s="44">
        <v>0.6</v>
      </c>
      <c r="D4737" s="44">
        <v>13378.78</v>
      </c>
      <c r="K4737" s="44">
        <v>0.67600000000000005</v>
      </c>
      <c r="L4737" s="51">
        <v>33139.35</v>
      </c>
      <c r="M4737" s="50" t="str">
        <f t="shared" si="73"/>
        <v>Abaixo do limite</v>
      </c>
    </row>
    <row r="4738" spans="3:13" x14ac:dyDescent="0.25">
      <c r="C4738" s="45">
        <v>0.64300000000000002</v>
      </c>
      <c r="D4738" s="45">
        <v>11465.35</v>
      </c>
      <c r="K4738" s="44">
        <v>0.70899999999999996</v>
      </c>
      <c r="L4738" s="51">
        <v>33168.050000000003</v>
      </c>
      <c r="M4738" s="50" t="str">
        <f t="shared" si="73"/>
        <v>Abaixo do limite</v>
      </c>
    </row>
    <row r="4739" spans="3:13" x14ac:dyDescent="0.25">
      <c r="C4739" s="44">
        <v>0.503</v>
      </c>
      <c r="D4739" s="44">
        <v>9680.4599999999991</v>
      </c>
      <c r="K4739" s="45">
        <v>0.67900000000000005</v>
      </c>
      <c r="L4739" s="52">
        <v>33204.480000000003</v>
      </c>
      <c r="M4739" s="50" t="str">
        <f t="shared" si="73"/>
        <v>Abaixo do limite</v>
      </c>
    </row>
    <row r="4740" spans="3:13" x14ac:dyDescent="0.25">
      <c r="C4740" s="45">
        <v>0.55700000000000005</v>
      </c>
      <c r="D4740" s="45">
        <v>9530.4599999999991</v>
      </c>
      <c r="K4740" s="44">
        <v>0.67200000000000004</v>
      </c>
      <c r="L4740" s="51">
        <v>33213.760000000002</v>
      </c>
      <c r="M4740" s="50" t="str">
        <f t="shared" si="73"/>
        <v>Abaixo do limite</v>
      </c>
    </row>
    <row r="4741" spans="3:13" x14ac:dyDescent="0.25">
      <c r="C4741" s="44">
        <v>0.6</v>
      </c>
      <c r="D4741" s="44">
        <v>9966.61</v>
      </c>
      <c r="K4741" s="45">
        <v>0.72099999999999997</v>
      </c>
      <c r="L4741" s="52">
        <v>33241.800000000003</v>
      </c>
      <c r="M4741" s="50" t="str">
        <f t="shared" si="73"/>
        <v>Abaixo do limite</v>
      </c>
    </row>
    <row r="4742" spans="3:13" x14ac:dyDescent="0.25">
      <c r="C4742" s="45">
        <v>0.57599999999999996</v>
      </c>
      <c r="D4742" s="45">
        <v>12943.4</v>
      </c>
      <c r="K4742" s="45">
        <v>0.79300000000000004</v>
      </c>
      <c r="L4742" s="52">
        <v>33250.839999999997</v>
      </c>
      <c r="M4742" s="50" t="str">
        <f t="shared" si="73"/>
        <v>Abaixo do limite</v>
      </c>
    </row>
    <row r="4743" spans="3:13" x14ac:dyDescent="0.25">
      <c r="C4743" s="44">
        <v>0.63200000000000001</v>
      </c>
      <c r="D4743" s="44">
        <v>14815.38</v>
      </c>
      <c r="K4743" s="45">
        <v>0.65200000000000002</v>
      </c>
      <c r="L4743" s="52">
        <v>33297.46</v>
      </c>
      <c r="M4743" s="50" t="str">
        <f t="shared" si="73"/>
        <v>Abaixo do limite</v>
      </c>
    </row>
    <row r="4744" spans="3:13" x14ac:dyDescent="0.25">
      <c r="C4744" s="45">
        <v>0.61</v>
      </c>
      <c r="D4744" s="45">
        <v>9002.32</v>
      </c>
      <c r="K4744" s="45">
        <v>0.74099999999999999</v>
      </c>
      <c r="L4744" s="52">
        <v>33306.82</v>
      </c>
      <c r="M4744" s="50" t="str">
        <f t="shared" si="73"/>
        <v>Abaixo do limite</v>
      </c>
    </row>
    <row r="4745" spans="3:13" x14ac:dyDescent="0.25">
      <c r="C4745" s="44">
        <v>0.51600000000000001</v>
      </c>
      <c r="D4745" s="44">
        <v>10405.02</v>
      </c>
      <c r="K4745" s="45">
        <v>0.75700000000000001</v>
      </c>
      <c r="L4745" s="52">
        <v>33311.74</v>
      </c>
      <c r="M4745" s="50" t="str">
        <f t="shared" si="73"/>
        <v>Abaixo do limite</v>
      </c>
    </row>
    <row r="4746" spans="3:13" x14ac:dyDescent="0.25">
      <c r="C4746" s="45">
        <v>0.63700000000000001</v>
      </c>
      <c r="D4746" s="45">
        <v>10155.91</v>
      </c>
      <c r="K4746" s="45">
        <v>0.70499999999999996</v>
      </c>
      <c r="L4746" s="52">
        <v>33314.980000000003</v>
      </c>
      <c r="M4746" s="50" t="str">
        <f t="shared" si="73"/>
        <v>Abaixo do limite</v>
      </c>
    </row>
    <row r="4747" spans="3:13" x14ac:dyDescent="0.25">
      <c r="C4747" s="44">
        <v>0.56799999999999995</v>
      </c>
      <c r="D4747" s="44">
        <v>8685.36</v>
      </c>
      <c r="K4747" s="44">
        <v>0.80900000000000005</v>
      </c>
      <c r="L4747" s="51">
        <v>33319.599999999999</v>
      </c>
      <c r="M4747" s="50" t="str">
        <f t="shared" si="73"/>
        <v>Abaixo do limite</v>
      </c>
    </row>
    <row r="4748" spans="3:13" x14ac:dyDescent="0.25">
      <c r="C4748" s="45">
        <v>0.46200000000000002</v>
      </c>
      <c r="D4748" s="45">
        <v>5688.18</v>
      </c>
      <c r="K4748" s="45">
        <v>0.72</v>
      </c>
      <c r="L4748" s="52">
        <v>33333.800000000003</v>
      </c>
      <c r="M4748" s="50" t="str">
        <f t="shared" si="73"/>
        <v>Abaixo do limite</v>
      </c>
    </row>
    <row r="4749" spans="3:13" x14ac:dyDescent="0.25">
      <c r="C4749" s="44">
        <v>0.61599999999999999</v>
      </c>
      <c r="D4749" s="44">
        <v>10390.549999999999</v>
      </c>
      <c r="K4749" s="44">
        <v>0.73799999999999999</v>
      </c>
      <c r="L4749" s="51">
        <v>33334.01</v>
      </c>
      <c r="M4749" s="50" t="str">
        <f t="shared" si="73"/>
        <v>Abaixo do limite</v>
      </c>
    </row>
    <row r="4750" spans="3:13" x14ac:dyDescent="0.25">
      <c r="C4750" s="45">
        <v>0.72399999999999998</v>
      </c>
      <c r="D4750" s="45">
        <v>15079.68</v>
      </c>
      <c r="K4750" s="44">
        <v>0.78900000000000003</v>
      </c>
      <c r="L4750" s="51">
        <v>33374.97</v>
      </c>
      <c r="M4750" s="50" t="str">
        <f t="shared" si="73"/>
        <v>Abaixo do limite</v>
      </c>
    </row>
    <row r="4751" spans="3:13" x14ac:dyDescent="0.25">
      <c r="C4751" s="44">
        <v>0.64200000000000002</v>
      </c>
      <c r="D4751" s="44">
        <v>13611.73</v>
      </c>
      <c r="K4751" s="44">
        <v>0.67500000000000004</v>
      </c>
      <c r="L4751" s="51">
        <v>33388.9</v>
      </c>
      <c r="M4751" s="50" t="str">
        <f t="shared" si="73"/>
        <v>Abaixo do limite</v>
      </c>
    </row>
    <row r="4752" spans="3:13" x14ac:dyDescent="0.25">
      <c r="C4752" s="45">
        <v>0.65</v>
      </c>
      <c r="D4752" s="45">
        <v>11062.04</v>
      </c>
      <c r="K4752" s="44">
        <v>0.73299999999999998</v>
      </c>
      <c r="L4752" s="51">
        <v>33403.019999999997</v>
      </c>
      <c r="M4752" s="50" t="str">
        <f t="shared" si="73"/>
        <v>Abaixo do limite</v>
      </c>
    </row>
    <row r="4753" spans="3:13" x14ac:dyDescent="0.25">
      <c r="C4753" s="44">
        <v>0.54100000000000004</v>
      </c>
      <c r="D4753" s="44">
        <v>8054.11</v>
      </c>
      <c r="K4753" s="45">
        <v>0.751</v>
      </c>
      <c r="L4753" s="52">
        <v>33408.660000000003</v>
      </c>
      <c r="M4753" s="50" t="str">
        <f t="shared" si="73"/>
        <v>Abaixo do limite</v>
      </c>
    </row>
    <row r="4754" spans="3:13" x14ac:dyDescent="0.25">
      <c r="C4754" s="45">
        <v>0.69099999999999995</v>
      </c>
      <c r="D4754" s="45">
        <v>22038.95</v>
      </c>
      <c r="K4754" s="45">
        <v>0.748</v>
      </c>
      <c r="L4754" s="52">
        <v>33423.089999999997</v>
      </c>
      <c r="M4754" s="50" t="str">
        <f t="shared" si="73"/>
        <v>Abaixo do limite</v>
      </c>
    </row>
    <row r="4755" spans="3:13" x14ac:dyDescent="0.25">
      <c r="C4755" s="44">
        <v>0.63</v>
      </c>
      <c r="D4755" s="44">
        <v>11273.34</v>
      </c>
      <c r="K4755" s="45">
        <v>0.754</v>
      </c>
      <c r="L4755" s="52">
        <v>33445.1</v>
      </c>
      <c r="M4755" s="50" t="str">
        <f t="shared" si="73"/>
        <v>Abaixo do limite</v>
      </c>
    </row>
    <row r="4756" spans="3:13" x14ac:dyDescent="0.25">
      <c r="C4756" s="45">
        <v>0.53200000000000003</v>
      </c>
      <c r="D4756" s="45">
        <v>7670.77</v>
      </c>
      <c r="K4756" s="45">
        <v>0.69399999999999995</v>
      </c>
      <c r="L4756" s="52">
        <v>33468.35</v>
      </c>
      <c r="M4756" s="50" t="str">
        <f t="shared" si="73"/>
        <v>Abaixo do limite</v>
      </c>
    </row>
    <row r="4757" spans="3:13" x14ac:dyDescent="0.25">
      <c r="C4757" s="44">
        <v>0.53100000000000003</v>
      </c>
      <c r="D4757" s="44">
        <v>9649.36</v>
      </c>
      <c r="K4757" s="44">
        <v>0.753</v>
      </c>
      <c r="L4757" s="51">
        <v>33491.379999999997</v>
      </c>
      <c r="M4757" s="50" t="str">
        <f t="shared" si="73"/>
        <v>Abaixo do limite</v>
      </c>
    </row>
    <row r="4758" spans="3:13" x14ac:dyDescent="0.25">
      <c r="C4758" s="45">
        <v>0.55000000000000004</v>
      </c>
      <c r="D4758" s="45">
        <v>7310.69</v>
      </c>
      <c r="K4758" s="45">
        <v>0.73799999999999999</v>
      </c>
      <c r="L4758" s="52">
        <v>33564.11</v>
      </c>
      <c r="M4758" s="50" t="str">
        <f t="shared" si="73"/>
        <v>Abaixo do limite</v>
      </c>
    </row>
    <row r="4759" spans="3:13" x14ac:dyDescent="0.25">
      <c r="C4759" s="44">
        <v>0.56200000000000006</v>
      </c>
      <c r="D4759" s="44">
        <v>7019.45</v>
      </c>
      <c r="K4759" s="45">
        <v>0.76700000000000002</v>
      </c>
      <c r="L4759" s="52">
        <v>33568.58</v>
      </c>
      <c r="M4759" s="50" t="str">
        <f t="shared" si="73"/>
        <v>Abaixo do limite</v>
      </c>
    </row>
    <row r="4760" spans="3:13" x14ac:dyDescent="0.25">
      <c r="C4760" s="45">
        <v>0.54900000000000004</v>
      </c>
      <c r="D4760" s="45">
        <v>14040.32</v>
      </c>
      <c r="K4760" s="44">
        <v>0.74</v>
      </c>
      <c r="L4760" s="51">
        <v>33574.01</v>
      </c>
      <c r="M4760" s="50" t="str">
        <f t="shared" si="73"/>
        <v>Abaixo do limite</v>
      </c>
    </row>
    <row r="4761" spans="3:13" x14ac:dyDescent="0.25">
      <c r="C4761" s="44">
        <v>0.503</v>
      </c>
      <c r="D4761" s="44">
        <v>5077.34</v>
      </c>
      <c r="K4761" s="44">
        <v>0.78</v>
      </c>
      <c r="L4761" s="51">
        <v>33583.910000000003</v>
      </c>
      <c r="M4761" s="50" t="str">
        <f t="shared" si="73"/>
        <v>Abaixo do limite</v>
      </c>
    </row>
    <row r="4762" spans="3:13" x14ac:dyDescent="0.25">
      <c r="C4762" s="45">
        <v>0.66600000000000004</v>
      </c>
      <c r="D4762" s="45">
        <v>25831.15</v>
      </c>
      <c r="K4762" s="44">
        <v>0.76200000000000001</v>
      </c>
      <c r="L4762" s="51">
        <v>33602.58</v>
      </c>
      <c r="M4762" s="50" t="str">
        <f t="shared" si="73"/>
        <v>Abaixo do limite</v>
      </c>
    </row>
    <row r="4763" spans="3:13" x14ac:dyDescent="0.25">
      <c r="C4763" s="44">
        <v>0.56299999999999994</v>
      </c>
      <c r="D4763" s="44">
        <v>7522.99</v>
      </c>
      <c r="K4763" s="45">
        <v>0.76</v>
      </c>
      <c r="L4763" s="52">
        <v>33603.82</v>
      </c>
      <c r="M4763" s="50" t="str">
        <f t="shared" si="73"/>
        <v>Abaixo do limite</v>
      </c>
    </row>
    <row r="4764" spans="3:13" x14ac:dyDescent="0.25">
      <c r="C4764" s="45">
        <v>0.751</v>
      </c>
      <c r="D4764" s="45">
        <v>23718.9</v>
      </c>
      <c r="K4764" s="45">
        <v>0.71799999999999997</v>
      </c>
      <c r="L4764" s="52">
        <v>33659.199999999997</v>
      </c>
      <c r="M4764" s="50" t="str">
        <f t="shared" si="73"/>
        <v>Abaixo do limite</v>
      </c>
    </row>
    <row r="4765" spans="3:13" x14ac:dyDescent="0.25">
      <c r="C4765" s="44">
        <v>0.61</v>
      </c>
      <c r="D4765" s="44">
        <v>9377</v>
      </c>
      <c r="K4765" s="44">
        <v>0.68</v>
      </c>
      <c r="L4765" s="51">
        <v>33660.44</v>
      </c>
      <c r="M4765" s="50" t="str">
        <f t="shared" si="73"/>
        <v>Abaixo do limite</v>
      </c>
    </row>
    <row r="4766" spans="3:13" x14ac:dyDescent="0.25">
      <c r="C4766" s="45">
        <v>0.53200000000000003</v>
      </c>
      <c r="D4766" s="45">
        <v>8466.2800000000007</v>
      </c>
      <c r="K4766" s="45">
        <v>0.74</v>
      </c>
      <c r="L4766" s="52">
        <v>33665.99</v>
      </c>
      <c r="M4766" s="50" t="str">
        <f t="shared" si="73"/>
        <v>Abaixo do limite</v>
      </c>
    </row>
    <row r="4767" spans="3:13" x14ac:dyDescent="0.25">
      <c r="C4767" s="44">
        <v>0.59299999999999997</v>
      </c>
      <c r="D4767" s="44">
        <v>10100.4</v>
      </c>
      <c r="K4767" s="44">
        <v>0.72799999999999998</v>
      </c>
      <c r="L4767" s="51">
        <v>33695.83</v>
      </c>
      <c r="M4767" s="50" t="str">
        <f t="shared" ref="M4767:M4830" si="74">IF(L4767&lt;$L$29,"Abaixo do limite","")</f>
        <v>Abaixo do limite</v>
      </c>
    </row>
    <row r="4768" spans="3:13" x14ac:dyDescent="0.25">
      <c r="C4768" s="45">
        <v>0.57499999999999996</v>
      </c>
      <c r="D4768" s="45">
        <v>8740.7199999999993</v>
      </c>
      <c r="K4768" s="45">
        <v>0.7</v>
      </c>
      <c r="L4768" s="52">
        <v>33716.35</v>
      </c>
      <c r="M4768" s="50" t="str">
        <f t="shared" si="74"/>
        <v>Abaixo do limite</v>
      </c>
    </row>
    <row r="4769" spans="3:13" x14ac:dyDescent="0.25">
      <c r="C4769" s="44">
        <v>0.55700000000000005</v>
      </c>
      <c r="D4769" s="44">
        <v>7191.55</v>
      </c>
      <c r="K4769" s="45">
        <v>0.59199999999999997</v>
      </c>
      <c r="L4769" s="52">
        <v>33717.21</v>
      </c>
      <c r="M4769" s="50" t="str">
        <f t="shared" si="74"/>
        <v>Abaixo do limite</v>
      </c>
    </row>
    <row r="4770" spans="3:13" x14ac:dyDescent="0.25">
      <c r="C4770" s="45">
        <v>0.48599999999999999</v>
      </c>
      <c r="D4770" s="45">
        <v>7036.11</v>
      </c>
      <c r="K4770" s="44">
        <v>0.57499999999999996</v>
      </c>
      <c r="L4770" s="51">
        <v>33778.300000000003</v>
      </c>
      <c r="M4770" s="50" t="str">
        <f t="shared" si="74"/>
        <v>Abaixo do limite</v>
      </c>
    </row>
    <row r="4771" spans="3:13" x14ac:dyDescent="0.25">
      <c r="C4771" s="44">
        <v>0.54500000000000004</v>
      </c>
      <c r="D4771" s="44">
        <v>7078.8</v>
      </c>
      <c r="K4771" s="45">
        <v>0.67500000000000004</v>
      </c>
      <c r="L4771" s="52">
        <v>33785.370000000003</v>
      </c>
      <c r="M4771" s="50" t="str">
        <f t="shared" si="74"/>
        <v>Abaixo do limite</v>
      </c>
    </row>
    <row r="4772" spans="3:13" x14ac:dyDescent="0.25">
      <c r="C4772" s="45">
        <v>0.501</v>
      </c>
      <c r="D4772" s="45">
        <v>5708.66</v>
      </c>
      <c r="K4772" s="45">
        <v>0.69799999999999995</v>
      </c>
      <c r="L4772" s="52">
        <v>33791.65</v>
      </c>
      <c r="M4772" s="50" t="str">
        <f t="shared" si="74"/>
        <v>Abaixo do limite</v>
      </c>
    </row>
    <row r="4773" spans="3:13" x14ac:dyDescent="0.25">
      <c r="C4773" s="44">
        <v>0.69</v>
      </c>
      <c r="D4773" s="44">
        <v>8535.3799999999992</v>
      </c>
      <c r="K4773" s="44">
        <v>0.68300000000000005</v>
      </c>
      <c r="L4773" s="51">
        <v>33807.050000000003</v>
      </c>
      <c r="M4773" s="50" t="str">
        <f t="shared" si="74"/>
        <v>Abaixo do limite</v>
      </c>
    </row>
    <row r="4774" spans="3:13" x14ac:dyDescent="0.25">
      <c r="C4774" s="45">
        <v>0.61299999999999999</v>
      </c>
      <c r="D4774" s="45">
        <v>9585.4500000000007</v>
      </c>
      <c r="K4774" s="45">
        <v>0.69399999999999995</v>
      </c>
      <c r="L4774" s="52">
        <v>33832.410000000003</v>
      </c>
      <c r="M4774" s="50" t="str">
        <f t="shared" si="74"/>
        <v>Abaixo do limite</v>
      </c>
    </row>
    <row r="4775" spans="3:13" x14ac:dyDescent="0.25">
      <c r="C4775" s="44">
        <v>0.64300000000000002</v>
      </c>
      <c r="D4775" s="44">
        <v>15965.78</v>
      </c>
      <c r="K4775" s="44">
        <v>0.68899999999999995</v>
      </c>
      <c r="L4775" s="51">
        <v>33865.26</v>
      </c>
      <c r="M4775" s="50" t="str">
        <f t="shared" si="74"/>
        <v>Abaixo do limite</v>
      </c>
    </row>
    <row r="4776" spans="3:13" x14ac:dyDescent="0.25">
      <c r="C4776" s="45">
        <v>0.52800000000000002</v>
      </c>
      <c r="D4776" s="45">
        <v>5729.3</v>
      </c>
      <c r="K4776" s="44">
        <v>0.69899999999999995</v>
      </c>
      <c r="L4776" s="51">
        <v>33881.910000000003</v>
      </c>
      <c r="M4776" s="50" t="str">
        <f t="shared" si="74"/>
        <v>Abaixo do limite</v>
      </c>
    </row>
    <row r="4777" spans="3:13" x14ac:dyDescent="0.25">
      <c r="C4777" s="44">
        <v>0.505</v>
      </c>
      <c r="D4777" s="44">
        <v>9701.43</v>
      </c>
      <c r="K4777" s="45">
        <v>0.72</v>
      </c>
      <c r="L4777" s="52">
        <v>33882.730000000003</v>
      </c>
      <c r="M4777" s="50" t="str">
        <f t="shared" si="74"/>
        <v>Abaixo do limite</v>
      </c>
    </row>
    <row r="4778" spans="3:13" x14ac:dyDescent="0.25">
      <c r="C4778" s="45">
        <v>0.67500000000000004</v>
      </c>
      <c r="D4778" s="45">
        <v>24405.3</v>
      </c>
      <c r="K4778" s="45">
        <v>0.66500000000000004</v>
      </c>
      <c r="L4778" s="52">
        <v>33900.68</v>
      </c>
      <c r="M4778" s="50" t="str">
        <f t="shared" si="74"/>
        <v>Abaixo do limite</v>
      </c>
    </row>
    <row r="4779" spans="3:13" x14ac:dyDescent="0.25">
      <c r="C4779" s="44">
        <v>0.51700000000000002</v>
      </c>
      <c r="D4779" s="44">
        <v>6128.98</v>
      </c>
      <c r="K4779" s="44">
        <v>0.72199999999999998</v>
      </c>
      <c r="L4779" s="51">
        <v>33913.11</v>
      </c>
      <c r="M4779" s="50" t="str">
        <f t="shared" si="74"/>
        <v>Abaixo do limite</v>
      </c>
    </row>
    <row r="4780" spans="3:13" x14ac:dyDescent="0.25">
      <c r="C4780" s="45">
        <v>0.66</v>
      </c>
      <c r="D4780" s="45">
        <v>11615.31</v>
      </c>
      <c r="K4780" s="45">
        <v>0.63700000000000001</v>
      </c>
      <c r="L4780" s="52">
        <v>33952.58</v>
      </c>
      <c r="M4780" s="50" t="str">
        <f t="shared" si="74"/>
        <v>Abaixo do limite</v>
      </c>
    </row>
    <row r="4781" spans="3:13" x14ac:dyDescent="0.25">
      <c r="C4781" s="44">
        <v>0.74299999999999999</v>
      </c>
      <c r="D4781" s="44">
        <v>16855.27</v>
      </c>
      <c r="K4781" s="45">
        <v>0.74299999999999999</v>
      </c>
      <c r="L4781" s="52">
        <v>33969.57</v>
      </c>
      <c r="M4781" s="50" t="str">
        <f t="shared" si="74"/>
        <v>Abaixo do limite</v>
      </c>
    </row>
    <row r="4782" spans="3:13" x14ac:dyDescent="0.25">
      <c r="C4782" s="45">
        <v>0.52900000000000003</v>
      </c>
      <c r="D4782" s="45">
        <v>8072.36</v>
      </c>
      <c r="K4782" s="44">
        <v>0.751</v>
      </c>
      <c r="L4782" s="51">
        <v>33982.44</v>
      </c>
      <c r="M4782" s="50" t="str">
        <f t="shared" si="74"/>
        <v>Abaixo do limite</v>
      </c>
    </row>
    <row r="4783" spans="3:13" x14ac:dyDescent="0.25">
      <c r="C4783" s="44">
        <v>0.53600000000000003</v>
      </c>
      <c r="D4783" s="44">
        <v>6350.61</v>
      </c>
      <c r="K4783" s="44">
        <v>0.68400000000000005</v>
      </c>
      <c r="L4783" s="51">
        <v>33982.699999999997</v>
      </c>
      <c r="M4783" s="50" t="str">
        <f t="shared" si="74"/>
        <v>Abaixo do limite</v>
      </c>
    </row>
    <row r="4784" spans="3:13" x14ac:dyDescent="0.25">
      <c r="C4784" s="45">
        <v>0.55400000000000005</v>
      </c>
      <c r="D4784" s="45">
        <v>8525.83</v>
      </c>
      <c r="K4784" s="44">
        <v>0.71299999999999997</v>
      </c>
      <c r="L4784" s="51">
        <v>33984.71</v>
      </c>
      <c r="M4784" s="50" t="str">
        <f t="shared" si="74"/>
        <v>Abaixo do limite</v>
      </c>
    </row>
    <row r="4785" spans="3:13" x14ac:dyDescent="0.25">
      <c r="C4785" s="44">
        <v>0.61799999999999999</v>
      </c>
      <c r="D4785" s="44">
        <v>10031.91</v>
      </c>
      <c r="K4785" s="44">
        <v>0.71599999999999997</v>
      </c>
      <c r="L4785" s="51">
        <v>34034.92</v>
      </c>
      <c r="M4785" s="50" t="str">
        <f t="shared" si="74"/>
        <v>Abaixo do limite</v>
      </c>
    </row>
    <row r="4786" spans="3:13" x14ac:dyDescent="0.25">
      <c r="C4786" s="45">
        <v>0.61299999999999999</v>
      </c>
      <c r="D4786" s="45">
        <v>17077.52</v>
      </c>
      <c r="K4786" s="44">
        <v>0.73199999999999998</v>
      </c>
      <c r="L4786" s="51">
        <v>34043.589999999997</v>
      </c>
      <c r="M4786" s="50" t="str">
        <f t="shared" si="74"/>
        <v>Abaixo do limite</v>
      </c>
    </row>
    <row r="4787" spans="3:13" x14ac:dyDescent="0.25">
      <c r="C4787" s="44">
        <v>0.51600000000000001</v>
      </c>
      <c r="D4787" s="44">
        <v>8957.33</v>
      </c>
      <c r="K4787" s="44">
        <v>0.58899999999999997</v>
      </c>
      <c r="L4787" s="51">
        <v>34054.589999999997</v>
      </c>
      <c r="M4787" s="50" t="str">
        <f t="shared" si="74"/>
        <v>Abaixo do limite</v>
      </c>
    </row>
    <row r="4788" spans="3:13" x14ac:dyDescent="0.25">
      <c r="C4788" s="45">
        <v>0.59299999999999997</v>
      </c>
      <c r="D4788" s="45">
        <v>6725.37</v>
      </c>
      <c r="K4788" s="44">
        <v>0.68899999999999995</v>
      </c>
      <c r="L4788" s="51">
        <v>34073.49</v>
      </c>
      <c r="M4788" s="50" t="str">
        <f t="shared" si="74"/>
        <v>Abaixo do limite</v>
      </c>
    </row>
    <row r="4789" spans="3:13" x14ac:dyDescent="0.25">
      <c r="C4789" s="44">
        <v>0.58399999999999996</v>
      </c>
      <c r="D4789" s="44">
        <v>10139.19</v>
      </c>
      <c r="K4789" s="45">
        <v>0.77600000000000002</v>
      </c>
      <c r="L4789" s="52">
        <v>34106.93</v>
      </c>
      <c r="M4789" s="50" t="str">
        <f t="shared" si="74"/>
        <v>Abaixo do limite</v>
      </c>
    </row>
    <row r="4790" spans="3:13" x14ac:dyDescent="0.25">
      <c r="C4790" s="45">
        <v>0.60099999999999998</v>
      </c>
      <c r="D4790" s="45">
        <v>9649.75</v>
      </c>
      <c r="K4790" s="44">
        <v>0.71299999999999997</v>
      </c>
      <c r="L4790" s="51">
        <v>34129.589999999997</v>
      </c>
      <c r="M4790" s="50" t="str">
        <f t="shared" si="74"/>
        <v>Abaixo do limite</v>
      </c>
    </row>
    <row r="4791" spans="3:13" x14ac:dyDescent="0.25">
      <c r="C4791" s="44">
        <v>0.498</v>
      </c>
      <c r="D4791" s="44">
        <v>7896.14</v>
      </c>
      <c r="K4791" s="44">
        <v>0.71699999999999997</v>
      </c>
      <c r="L4791" s="51">
        <v>34171.51</v>
      </c>
      <c r="M4791" s="50" t="str">
        <f t="shared" si="74"/>
        <v>Abaixo do limite</v>
      </c>
    </row>
    <row r="4792" spans="3:13" x14ac:dyDescent="0.25">
      <c r="C4792" s="45">
        <v>0.49</v>
      </c>
      <c r="D4792" s="45">
        <v>9975.16</v>
      </c>
      <c r="K4792" s="44">
        <v>0.71899999999999997</v>
      </c>
      <c r="L4792" s="51">
        <v>34197.129999999997</v>
      </c>
      <c r="M4792" s="50" t="str">
        <f t="shared" si="74"/>
        <v>Abaixo do limite</v>
      </c>
    </row>
    <row r="4793" spans="3:13" x14ac:dyDescent="0.25">
      <c r="C4793" s="44">
        <v>0.52900000000000003</v>
      </c>
      <c r="D4793" s="44">
        <v>6640.12</v>
      </c>
      <c r="K4793" s="44">
        <v>0.69299999999999995</v>
      </c>
      <c r="L4793" s="51">
        <v>34197.410000000003</v>
      </c>
      <c r="M4793" s="50" t="str">
        <f t="shared" si="74"/>
        <v>Abaixo do limite</v>
      </c>
    </row>
    <row r="4794" spans="3:13" x14ac:dyDescent="0.25">
      <c r="C4794" s="45">
        <v>0.41699999999999998</v>
      </c>
      <c r="D4794" s="45">
        <v>5658.32</v>
      </c>
      <c r="K4794" s="45">
        <v>0.73599999999999999</v>
      </c>
      <c r="L4794" s="52">
        <v>34244.28</v>
      </c>
      <c r="M4794" s="50" t="str">
        <f t="shared" si="74"/>
        <v>Abaixo do limite</v>
      </c>
    </row>
    <row r="4795" spans="3:13" x14ac:dyDescent="0.25">
      <c r="C4795" s="44">
        <v>0.67600000000000005</v>
      </c>
      <c r="D4795" s="44">
        <v>11182.35</v>
      </c>
      <c r="K4795" s="45">
        <v>0.748</v>
      </c>
      <c r="L4795" s="52">
        <v>34299.24</v>
      </c>
      <c r="M4795" s="50" t="str">
        <f t="shared" si="74"/>
        <v>Abaixo do limite</v>
      </c>
    </row>
    <row r="4796" spans="3:13" x14ac:dyDescent="0.25">
      <c r="C4796" s="45">
        <v>0.57499999999999996</v>
      </c>
      <c r="D4796" s="45">
        <v>9208.32</v>
      </c>
      <c r="K4796" s="45">
        <v>0.76900000000000002</v>
      </c>
      <c r="L4796" s="52">
        <v>34322.769999999997</v>
      </c>
      <c r="M4796" s="50" t="str">
        <f t="shared" si="74"/>
        <v>Abaixo do limite</v>
      </c>
    </row>
    <row r="4797" spans="3:13" x14ac:dyDescent="0.25">
      <c r="C4797" s="44">
        <v>0.53100000000000003</v>
      </c>
      <c r="D4797" s="44">
        <v>6479.51</v>
      </c>
      <c r="K4797" s="44">
        <v>0.79</v>
      </c>
      <c r="L4797" s="51">
        <v>34339.019999999997</v>
      </c>
      <c r="M4797" s="50" t="str">
        <f t="shared" si="74"/>
        <v>Abaixo do limite</v>
      </c>
    </row>
    <row r="4798" spans="3:13" x14ac:dyDescent="0.25">
      <c r="C4798" s="45">
        <v>0.54300000000000004</v>
      </c>
      <c r="D4798" s="45">
        <v>11925.05</v>
      </c>
      <c r="K4798" s="45">
        <v>0.77500000000000002</v>
      </c>
      <c r="L4798" s="52">
        <v>34342.980000000003</v>
      </c>
      <c r="M4798" s="50" t="str">
        <f t="shared" si="74"/>
        <v>Abaixo do limite</v>
      </c>
    </row>
    <row r="4799" spans="3:13" x14ac:dyDescent="0.25">
      <c r="C4799" s="44">
        <v>0.65600000000000003</v>
      </c>
      <c r="D4799" s="44">
        <v>15274.88</v>
      </c>
      <c r="K4799" s="45">
        <v>0.68600000000000005</v>
      </c>
      <c r="L4799" s="52">
        <v>34350.769999999997</v>
      </c>
      <c r="M4799" s="50" t="str">
        <f t="shared" si="74"/>
        <v>Abaixo do limite</v>
      </c>
    </row>
    <row r="4800" spans="3:13" x14ac:dyDescent="0.25">
      <c r="C4800" s="45">
        <v>0.61799999999999999</v>
      </c>
      <c r="D4800" s="45">
        <v>9599.51</v>
      </c>
      <c r="K4800" s="45">
        <v>0.78700000000000003</v>
      </c>
      <c r="L4800" s="52">
        <v>34386.239999999998</v>
      </c>
      <c r="M4800" s="50" t="str">
        <f t="shared" si="74"/>
        <v>Abaixo do limite</v>
      </c>
    </row>
    <row r="4801" spans="3:13" x14ac:dyDescent="0.25">
      <c r="C4801" s="44">
        <v>0.66400000000000003</v>
      </c>
      <c r="D4801" s="44">
        <v>8915.02</v>
      </c>
      <c r="K4801" s="44">
        <v>0.63700000000000001</v>
      </c>
      <c r="L4801" s="51">
        <v>34393.25</v>
      </c>
      <c r="M4801" s="50" t="str">
        <f t="shared" si="74"/>
        <v>Abaixo do limite</v>
      </c>
    </row>
    <row r="4802" spans="3:13" x14ac:dyDescent="0.25">
      <c r="C4802" s="45">
        <v>0.52300000000000002</v>
      </c>
      <c r="D4802" s="45">
        <v>6729.52</v>
      </c>
      <c r="K4802" s="45">
        <v>0.752</v>
      </c>
      <c r="L4802" s="52">
        <v>34431.94</v>
      </c>
      <c r="M4802" s="50" t="str">
        <f t="shared" si="74"/>
        <v>Abaixo do limite</v>
      </c>
    </row>
    <row r="4803" spans="3:13" x14ac:dyDescent="0.25">
      <c r="C4803" s="44">
        <v>0.52</v>
      </c>
      <c r="D4803" s="44">
        <v>6691.13</v>
      </c>
      <c r="K4803" s="45">
        <v>0.74299999999999999</v>
      </c>
      <c r="L4803" s="52">
        <v>34444.589999999997</v>
      </c>
      <c r="M4803" s="50" t="str">
        <f t="shared" si="74"/>
        <v>Abaixo do limite</v>
      </c>
    </row>
    <row r="4804" spans="3:13" x14ac:dyDescent="0.25">
      <c r="C4804" s="45">
        <v>0.54500000000000004</v>
      </c>
      <c r="D4804" s="45">
        <v>7370.03</v>
      </c>
      <c r="K4804" s="45">
        <v>0.751</v>
      </c>
      <c r="L4804" s="52">
        <v>34462.699999999997</v>
      </c>
      <c r="M4804" s="50" t="str">
        <f t="shared" si="74"/>
        <v>Abaixo do limite</v>
      </c>
    </row>
    <row r="4805" spans="3:13" x14ac:dyDescent="0.25">
      <c r="C4805" s="44">
        <v>0.52600000000000002</v>
      </c>
      <c r="D4805" s="44">
        <v>7451.64</v>
      </c>
      <c r="K4805" s="44">
        <v>0.72399999999999998</v>
      </c>
      <c r="L4805" s="51">
        <v>34469.94</v>
      </c>
      <c r="M4805" s="50" t="str">
        <f t="shared" si="74"/>
        <v>Abaixo do limite</v>
      </c>
    </row>
    <row r="4806" spans="3:13" x14ac:dyDescent="0.25">
      <c r="C4806" s="45">
        <v>0.55900000000000005</v>
      </c>
      <c r="D4806" s="45">
        <v>7373.42</v>
      </c>
      <c r="K4806" s="45">
        <v>0.70099999999999996</v>
      </c>
      <c r="L4806" s="52">
        <v>34474.83</v>
      </c>
      <c r="M4806" s="50" t="str">
        <f t="shared" si="74"/>
        <v>Abaixo do limite</v>
      </c>
    </row>
    <row r="4807" spans="3:13" x14ac:dyDescent="0.25">
      <c r="C4807" s="44">
        <v>0.54700000000000004</v>
      </c>
      <c r="D4807" s="44">
        <v>6328.11</v>
      </c>
      <c r="K4807" s="44">
        <v>0.70599999999999996</v>
      </c>
      <c r="L4807" s="51">
        <v>34566.46</v>
      </c>
      <c r="M4807" s="50" t="str">
        <f t="shared" si="74"/>
        <v>Abaixo do limite</v>
      </c>
    </row>
    <row r="4808" spans="3:13" x14ac:dyDescent="0.25">
      <c r="C4808" s="45">
        <v>0.61499999999999999</v>
      </c>
      <c r="D4808" s="45">
        <v>9518.67</v>
      </c>
      <c r="K4808" s="44">
        <v>0.71899999999999997</v>
      </c>
      <c r="L4808" s="51">
        <v>34587.730000000003</v>
      </c>
      <c r="M4808" s="50" t="str">
        <f t="shared" si="74"/>
        <v>Abaixo do limite</v>
      </c>
    </row>
    <row r="4809" spans="3:13" x14ac:dyDescent="0.25">
      <c r="C4809" s="44">
        <v>0.69199999999999995</v>
      </c>
      <c r="D4809" s="44">
        <v>16684.57</v>
      </c>
      <c r="K4809" s="45">
        <v>0.77600000000000002</v>
      </c>
      <c r="L4809" s="52">
        <v>34589.72</v>
      </c>
      <c r="M4809" s="50" t="str">
        <f t="shared" si="74"/>
        <v>Abaixo do limite</v>
      </c>
    </row>
    <row r="4810" spans="3:13" x14ac:dyDescent="0.25">
      <c r="C4810" s="45">
        <v>0.55900000000000005</v>
      </c>
      <c r="D4810" s="45">
        <v>9012.3700000000008</v>
      </c>
      <c r="K4810" s="45">
        <v>0.72199999999999998</v>
      </c>
      <c r="L4810" s="52">
        <v>34594.29</v>
      </c>
      <c r="M4810" s="50" t="str">
        <f t="shared" si="74"/>
        <v>Abaixo do limite</v>
      </c>
    </row>
    <row r="4811" spans="3:13" x14ac:dyDescent="0.25">
      <c r="C4811" s="44">
        <v>0.63300000000000001</v>
      </c>
      <c r="D4811" s="44">
        <v>11540.49</v>
      </c>
      <c r="K4811" s="45">
        <v>0.77800000000000002</v>
      </c>
      <c r="L4811" s="52">
        <v>34620.19</v>
      </c>
      <c r="M4811" s="50" t="str">
        <f t="shared" si="74"/>
        <v>Abaixo do limite</v>
      </c>
    </row>
    <row r="4812" spans="3:13" x14ac:dyDescent="0.25">
      <c r="C4812" s="45">
        <v>0.46100000000000002</v>
      </c>
      <c r="D4812" s="45">
        <v>5336.35</v>
      </c>
      <c r="K4812" s="44">
        <v>0.70099999999999996</v>
      </c>
      <c r="L4812" s="51">
        <v>34636.370000000003</v>
      </c>
      <c r="M4812" s="50" t="str">
        <f t="shared" si="74"/>
        <v>Abaixo do limite</v>
      </c>
    </row>
    <row r="4813" spans="3:13" x14ac:dyDescent="0.25">
      <c r="C4813" s="44">
        <v>0.61599999999999999</v>
      </c>
      <c r="D4813" s="44">
        <v>8460.23</v>
      </c>
      <c r="K4813" s="44">
        <v>0.68899999999999995</v>
      </c>
      <c r="L4813" s="51">
        <v>34662.25</v>
      </c>
      <c r="M4813" s="50" t="str">
        <f t="shared" si="74"/>
        <v>Abaixo do limite</v>
      </c>
    </row>
    <row r="4814" spans="3:13" x14ac:dyDescent="0.25">
      <c r="C4814" s="45">
        <v>0.53700000000000003</v>
      </c>
      <c r="D4814" s="45">
        <v>9103.11</v>
      </c>
      <c r="K4814" s="45">
        <v>0.77900000000000003</v>
      </c>
      <c r="L4814" s="52">
        <v>34702.57</v>
      </c>
      <c r="M4814" s="50" t="str">
        <f t="shared" si="74"/>
        <v>Abaixo do limite</v>
      </c>
    </row>
    <row r="4815" spans="3:13" x14ac:dyDescent="0.25">
      <c r="C4815" s="44">
        <v>0.55900000000000005</v>
      </c>
      <c r="D4815" s="44">
        <v>7769.37</v>
      </c>
      <c r="K4815" s="44">
        <v>0.72499999999999998</v>
      </c>
      <c r="L4815" s="51">
        <v>34705.949999999997</v>
      </c>
      <c r="M4815" s="50" t="str">
        <f t="shared" si="74"/>
        <v>Abaixo do limite</v>
      </c>
    </row>
    <row r="4816" spans="3:13" x14ac:dyDescent="0.25">
      <c r="C4816" s="45">
        <v>0.69599999999999995</v>
      </c>
      <c r="D4816" s="45">
        <v>12562.33</v>
      </c>
      <c r="K4816" s="45">
        <v>0.73399999999999999</v>
      </c>
      <c r="L4816" s="52">
        <v>34722.449999999997</v>
      </c>
      <c r="M4816" s="50" t="str">
        <f t="shared" si="74"/>
        <v>Abaixo do limite</v>
      </c>
    </row>
    <row r="4817" spans="3:13" x14ac:dyDescent="0.25">
      <c r="C4817" s="44">
        <v>0.77700000000000002</v>
      </c>
      <c r="D4817" s="44">
        <v>20914.09</v>
      </c>
      <c r="K4817" s="45">
        <v>0.68300000000000005</v>
      </c>
      <c r="L4817" s="52">
        <v>34726.83</v>
      </c>
      <c r="M4817" s="50" t="str">
        <f t="shared" si="74"/>
        <v>Abaixo do limite</v>
      </c>
    </row>
    <row r="4818" spans="3:13" x14ac:dyDescent="0.25">
      <c r="C4818" s="45">
        <v>0.61</v>
      </c>
      <c r="D4818" s="45">
        <v>10800.38</v>
      </c>
      <c r="K4818" s="44">
        <v>0.69199999999999995</v>
      </c>
      <c r="L4818" s="51">
        <v>34753.160000000003</v>
      </c>
      <c r="M4818" s="50" t="str">
        <f t="shared" si="74"/>
        <v>Abaixo do limite</v>
      </c>
    </row>
    <row r="4819" spans="3:13" x14ac:dyDescent="0.25">
      <c r="C4819" s="44">
        <v>0.52800000000000002</v>
      </c>
      <c r="D4819" s="44">
        <v>7775.05</v>
      </c>
      <c r="K4819" s="45">
        <v>0.7</v>
      </c>
      <c r="L4819" s="52">
        <v>34771</v>
      </c>
      <c r="M4819" s="50" t="str">
        <f t="shared" si="74"/>
        <v>Abaixo do limite</v>
      </c>
    </row>
    <row r="4820" spans="3:13" x14ac:dyDescent="0.25">
      <c r="C4820" s="45">
        <v>0.65600000000000003</v>
      </c>
      <c r="D4820" s="45">
        <v>14827.16</v>
      </c>
      <c r="K4820" s="45">
        <v>0.70399999999999996</v>
      </c>
      <c r="L4820" s="52">
        <v>34807.440000000002</v>
      </c>
      <c r="M4820" s="50" t="str">
        <f t="shared" si="74"/>
        <v>Abaixo do limite</v>
      </c>
    </row>
    <row r="4821" spans="3:13" x14ac:dyDescent="0.25">
      <c r="C4821" s="44">
        <v>0.51800000000000002</v>
      </c>
      <c r="D4821" s="44">
        <v>6736.87</v>
      </c>
      <c r="K4821" s="45">
        <v>0.71299999999999997</v>
      </c>
      <c r="L4821" s="52">
        <v>34900.89</v>
      </c>
      <c r="M4821" s="50" t="str">
        <f t="shared" si="74"/>
        <v>Abaixo do limite</v>
      </c>
    </row>
    <row r="4822" spans="3:13" x14ac:dyDescent="0.25">
      <c r="C4822" s="45">
        <v>0.73599999999999999</v>
      </c>
      <c r="D4822" s="45">
        <v>25415.13</v>
      </c>
      <c r="K4822" s="45">
        <v>0.747</v>
      </c>
      <c r="L4822" s="52">
        <v>34909.53</v>
      </c>
      <c r="M4822" s="50" t="str">
        <f t="shared" si="74"/>
        <v>Abaixo do limite</v>
      </c>
    </row>
    <row r="4823" spans="3:13" x14ac:dyDescent="0.25">
      <c r="C4823" s="44">
        <v>0.54200000000000004</v>
      </c>
      <c r="D4823" s="44">
        <v>7386.76</v>
      </c>
      <c r="K4823" s="45">
        <v>0.75600000000000001</v>
      </c>
      <c r="L4823" s="52">
        <v>34909.93</v>
      </c>
      <c r="M4823" s="50" t="str">
        <f t="shared" si="74"/>
        <v>Abaixo do limite</v>
      </c>
    </row>
    <row r="4824" spans="3:13" x14ac:dyDescent="0.25">
      <c r="C4824" s="45">
        <v>0.54700000000000004</v>
      </c>
      <c r="D4824" s="45">
        <v>4893.6099999999997</v>
      </c>
      <c r="K4824" s="44">
        <v>0.76400000000000001</v>
      </c>
      <c r="L4824" s="51">
        <v>34921.24</v>
      </c>
      <c r="M4824" s="50" t="str">
        <f t="shared" si="74"/>
        <v>Abaixo do limite</v>
      </c>
    </row>
    <row r="4825" spans="3:13" x14ac:dyDescent="0.25">
      <c r="C4825" s="44">
        <v>0.48</v>
      </c>
      <c r="D4825" s="44">
        <v>7040.49</v>
      </c>
      <c r="K4825" s="45">
        <v>0.748</v>
      </c>
      <c r="L4825" s="52">
        <v>34929.589999999997</v>
      </c>
      <c r="M4825" s="50" t="str">
        <f t="shared" si="74"/>
        <v>Abaixo do limite</v>
      </c>
    </row>
    <row r="4826" spans="3:13" x14ac:dyDescent="0.25">
      <c r="C4826" s="45">
        <v>0.67600000000000005</v>
      </c>
      <c r="D4826" s="45">
        <v>14395.25</v>
      </c>
      <c r="K4826" s="45">
        <v>0.73199999999999998</v>
      </c>
      <c r="L4826" s="52">
        <v>34931.300000000003</v>
      </c>
      <c r="M4826" s="50" t="str">
        <f t="shared" si="74"/>
        <v>Abaixo do limite</v>
      </c>
    </row>
    <row r="4827" spans="3:13" x14ac:dyDescent="0.25">
      <c r="C4827" s="44">
        <v>0.58899999999999997</v>
      </c>
      <c r="D4827" s="44">
        <v>7182.06</v>
      </c>
      <c r="K4827" s="44">
        <v>0.77800000000000002</v>
      </c>
      <c r="L4827" s="51">
        <v>35019.919999999998</v>
      </c>
      <c r="M4827" s="50" t="str">
        <f t="shared" si="74"/>
        <v>Abaixo do limite</v>
      </c>
    </row>
    <row r="4828" spans="3:13" x14ac:dyDescent="0.25">
      <c r="C4828" s="45">
        <v>0.52200000000000002</v>
      </c>
      <c r="D4828" s="45">
        <v>6856.64</v>
      </c>
      <c r="K4828" s="44">
        <v>0.69399999999999995</v>
      </c>
      <c r="L4828" s="51">
        <v>35069.800000000003</v>
      </c>
      <c r="M4828" s="50" t="str">
        <f t="shared" si="74"/>
        <v>Abaixo do limite</v>
      </c>
    </row>
    <row r="4829" spans="3:13" x14ac:dyDescent="0.25">
      <c r="C4829" s="44">
        <v>0.69399999999999995</v>
      </c>
      <c r="D4829" s="44">
        <v>21446.17</v>
      </c>
      <c r="K4829" s="45">
        <v>0.70399999999999996</v>
      </c>
      <c r="L4829" s="52">
        <v>35093.699999999997</v>
      </c>
      <c r="M4829" s="50" t="str">
        <f t="shared" si="74"/>
        <v>Abaixo do limite</v>
      </c>
    </row>
    <row r="4830" spans="3:13" x14ac:dyDescent="0.25">
      <c r="C4830" s="45">
        <v>0.504</v>
      </c>
      <c r="D4830" s="45">
        <v>6641.65</v>
      </c>
      <c r="K4830" s="44">
        <v>0.66500000000000004</v>
      </c>
      <c r="L4830" s="51">
        <v>35112.269999999997</v>
      </c>
      <c r="M4830" s="50" t="str">
        <f t="shared" si="74"/>
        <v>Abaixo do limite</v>
      </c>
    </row>
    <row r="4831" spans="3:13" x14ac:dyDescent="0.25">
      <c r="C4831" s="44">
        <v>0.54500000000000004</v>
      </c>
      <c r="D4831" s="44">
        <v>6413.24</v>
      </c>
      <c r="K4831" s="45">
        <v>0.84099999999999997</v>
      </c>
      <c r="L4831" s="52">
        <v>35122.01</v>
      </c>
      <c r="M4831" s="50" t="str">
        <f t="shared" ref="M4831:M4894" si="75">IF(L4831&lt;$L$29,"Abaixo do limite","")</f>
        <v>Abaixo do limite</v>
      </c>
    </row>
    <row r="4832" spans="3:13" x14ac:dyDescent="0.25">
      <c r="C4832" s="45">
        <v>0.56299999999999994</v>
      </c>
      <c r="D4832" s="45">
        <v>7755.66</v>
      </c>
      <c r="K4832" s="45">
        <v>0.746</v>
      </c>
      <c r="L4832" s="52">
        <v>35154.660000000003</v>
      </c>
      <c r="M4832" s="50" t="str">
        <f t="shared" si="75"/>
        <v>Abaixo do limite</v>
      </c>
    </row>
    <row r="4833" spans="3:13" x14ac:dyDescent="0.25">
      <c r="C4833" s="44">
        <v>0.67300000000000004</v>
      </c>
      <c r="D4833" s="44">
        <v>12810.07</v>
      </c>
      <c r="K4833" s="44">
        <v>0.74199999999999999</v>
      </c>
      <c r="L4833" s="51">
        <v>35210.550000000003</v>
      </c>
      <c r="M4833" s="50" t="str">
        <f t="shared" si="75"/>
        <v>Abaixo do limite</v>
      </c>
    </row>
    <row r="4834" spans="3:13" x14ac:dyDescent="0.25">
      <c r="C4834" s="45">
        <v>0.55100000000000005</v>
      </c>
      <c r="D4834" s="45">
        <v>6782.51</v>
      </c>
      <c r="K4834" s="45">
        <v>0.80100000000000005</v>
      </c>
      <c r="L4834" s="52">
        <v>35230.47</v>
      </c>
      <c r="M4834" s="50" t="str">
        <f t="shared" si="75"/>
        <v>Abaixo do limite</v>
      </c>
    </row>
    <row r="4835" spans="3:13" x14ac:dyDescent="0.25">
      <c r="C4835" s="44">
        <v>0.70699999999999996</v>
      </c>
      <c r="D4835" s="44">
        <v>12082.05</v>
      </c>
      <c r="K4835" s="45">
        <v>0.755</v>
      </c>
      <c r="L4835" s="52">
        <v>35231.35</v>
      </c>
      <c r="M4835" s="50" t="str">
        <f t="shared" si="75"/>
        <v>Abaixo do limite</v>
      </c>
    </row>
    <row r="4836" spans="3:13" x14ac:dyDescent="0.25">
      <c r="C4836" s="45">
        <v>0.53700000000000003</v>
      </c>
      <c r="D4836" s="45">
        <v>6426.28</v>
      </c>
      <c r="K4836" s="44">
        <v>0.70399999999999996</v>
      </c>
      <c r="L4836" s="51">
        <v>35232.68</v>
      </c>
      <c r="M4836" s="50" t="str">
        <f t="shared" si="75"/>
        <v>Abaixo do limite</v>
      </c>
    </row>
    <row r="4837" spans="3:13" x14ac:dyDescent="0.25">
      <c r="C4837" s="44">
        <v>0.74199999999999999</v>
      </c>
      <c r="D4837" s="44">
        <v>14072.9</v>
      </c>
      <c r="K4837" s="45">
        <v>0.71599999999999997</v>
      </c>
      <c r="L4837" s="52">
        <v>35268.78</v>
      </c>
      <c r="M4837" s="50" t="str">
        <f t="shared" si="75"/>
        <v>Abaixo do limite</v>
      </c>
    </row>
    <row r="4838" spans="3:13" x14ac:dyDescent="0.25">
      <c r="C4838" s="45">
        <v>0.58799999999999997</v>
      </c>
      <c r="D4838" s="45">
        <v>7813.22</v>
      </c>
      <c r="K4838" s="44">
        <v>0.73399999999999999</v>
      </c>
      <c r="L4838" s="51">
        <v>35311.65</v>
      </c>
      <c r="M4838" s="50" t="str">
        <f t="shared" si="75"/>
        <v>Abaixo do limite</v>
      </c>
    </row>
    <row r="4839" spans="3:13" x14ac:dyDescent="0.25">
      <c r="C4839" s="44">
        <v>0.502</v>
      </c>
      <c r="D4839" s="44">
        <v>6919.99</v>
      </c>
      <c r="K4839" s="45">
        <v>0.71199999999999997</v>
      </c>
      <c r="L4839" s="52">
        <v>35329.65</v>
      </c>
      <c r="M4839" s="50" t="str">
        <f t="shared" si="75"/>
        <v>Abaixo do limite</v>
      </c>
    </row>
    <row r="4840" spans="3:13" x14ac:dyDescent="0.25">
      <c r="C4840" s="45">
        <v>0.63100000000000001</v>
      </c>
      <c r="D4840" s="45">
        <v>10213.91</v>
      </c>
      <c r="K4840" s="45">
        <v>0.76400000000000001</v>
      </c>
      <c r="L4840" s="52">
        <v>35347.699999999997</v>
      </c>
      <c r="M4840" s="50" t="str">
        <f t="shared" si="75"/>
        <v>Abaixo do limite</v>
      </c>
    </row>
    <row r="4841" spans="3:13" x14ac:dyDescent="0.25">
      <c r="C4841" s="44">
        <v>0.60899999999999999</v>
      </c>
      <c r="D4841" s="44">
        <v>9281.42</v>
      </c>
      <c r="K4841" s="44">
        <v>0.73699999999999999</v>
      </c>
      <c r="L4841" s="51">
        <v>35365.769999999997</v>
      </c>
      <c r="M4841" s="50" t="str">
        <f t="shared" si="75"/>
        <v>Abaixo do limite</v>
      </c>
    </row>
    <row r="4842" spans="3:13" x14ac:dyDescent="0.25">
      <c r="C4842" s="45">
        <v>0.55300000000000005</v>
      </c>
      <c r="D4842" s="45">
        <v>8027.18</v>
      </c>
      <c r="K4842" s="45">
        <v>0.71799999999999997</v>
      </c>
      <c r="L4842" s="52">
        <v>35370.9</v>
      </c>
      <c r="M4842" s="50" t="str">
        <f t="shared" si="75"/>
        <v>Abaixo do limite</v>
      </c>
    </row>
    <row r="4843" spans="3:13" x14ac:dyDescent="0.25">
      <c r="C4843" s="44">
        <v>0.47599999999999998</v>
      </c>
      <c r="D4843" s="44">
        <v>6066.21</v>
      </c>
      <c r="K4843" s="45">
        <v>0.73699999999999999</v>
      </c>
      <c r="L4843" s="52">
        <v>35372.449999999997</v>
      </c>
      <c r="M4843" s="50" t="str">
        <f t="shared" si="75"/>
        <v>Abaixo do limite</v>
      </c>
    </row>
    <row r="4844" spans="3:13" x14ac:dyDescent="0.25">
      <c r="C4844" s="45">
        <v>0.52400000000000002</v>
      </c>
      <c r="D4844" s="45">
        <v>7157.8</v>
      </c>
      <c r="K4844" s="45">
        <v>0.76700000000000002</v>
      </c>
      <c r="L4844" s="52">
        <v>35376.39</v>
      </c>
      <c r="M4844" s="50" t="str">
        <f t="shared" si="75"/>
        <v>Abaixo do limite</v>
      </c>
    </row>
    <row r="4845" spans="3:13" x14ac:dyDescent="0.25">
      <c r="C4845" s="44">
        <v>0.47899999999999998</v>
      </c>
      <c r="D4845" s="44">
        <v>5529.52</v>
      </c>
      <c r="K4845" s="45">
        <v>0.67900000000000005</v>
      </c>
      <c r="L4845" s="52">
        <v>35389.47</v>
      </c>
      <c r="M4845" s="50" t="str">
        <f t="shared" si="75"/>
        <v>Abaixo do limite</v>
      </c>
    </row>
    <row r="4846" spans="3:13" x14ac:dyDescent="0.25">
      <c r="C4846" s="45">
        <v>0.52200000000000002</v>
      </c>
      <c r="D4846" s="45">
        <v>7314.04</v>
      </c>
      <c r="K4846" s="45">
        <v>0.69799999999999995</v>
      </c>
      <c r="L4846" s="52">
        <v>35404.92</v>
      </c>
      <c r="M4846" s="50" t="str">
        <f t="shared" si="75"/>
        <v>Abaixo do limite</v>
      </c>
    </row>
    <row r="4847" spans="3:13" x14ac:dyDescent="0.25">
      <c r="C4847" s="44">
        <v>0.67600000000000005</v>
      </c>
      <c r="D4847" s="44">
        <v>9335.69</v>
      </c>
      <c r="K4847" s="45">
        <v>0.66700000000000004</v>
      </c>
      <c r="L4847" s="52">
        <v>35452.449999999997</v>
      </c>
      <c r="M4847" s="50" t="str">
        <f t="shared" si="75"/>
        <v>Abaixo do limite</v>
      </c>
    </row>
    <row r="4848" spans="3:13" x14ac:dyDescent="0.25">
      <c r="C4848" s="45">
        <v>0.69399999999999995</v>
      </c>
      <c r="D4848" s="45">
        <v>19621.14</v>
      </c>
      <c r="K4848" s="45">
        <v>0.71499999999999997</v>
      </c>
      <c r="L4848" s="52">
        <v>35475.94</v>
      </c>
      <c r="M4848" s="50" t="str">
        <f t="shared" si="75"/>
        <v>Abaixo do limite</v>
      </c>
    </row>
    <row r="4849" spans="3:13" x14ac:dyDescent="0.25">
      <c r="C4849" s="44">
        <v>0.52800000000000002</v>
      </c>
      <c r="D4849" s="44">
        <v>7167.77</v>
      </c>
      <c r="K4849" s="45">
        <v>0.72899999999999998</v>
      </c>
      <c r="L4849" s="52">
        <v>35509.33</v>
      </c>
      <c r="M4849" s="50" t="str">
        <f t="shared" si="75"/>
        <v>Abaixo do limite</v>
      </c>
    </row>
    <row r="4850" spans="3:13" x14ac:dyDescent="0.25">
      <c r="C4850" s="45">
        <v>0.53800000000000003</v>
      </c>
      <c r="D4850" s="45">
        <v>7056.51</v>
      </c>
      <c r="K4850" s="44">
        <v>0.71</v>
      </c>
      <c r="L4850" s="51">
        <v>35531.699999999997</v>
      </c>
      <c r="M4850" s="50" t="str">
        <f t="shared" si="75"/>
        <v>Abaixo do limite</v>
      </c>
    </row>
    <row r="4851" spans="3:13" x14ac:dyDescent="0.25">
      <c r="C4851" s="44">
        <v>0.57499999999999996</v>
      </c>
      <c r="D4851" s="44">
        <v>6672.13</v>
      </c>
      <c r="K4851" s="45">
        <v>0.68400000000000005</v>
      </c>
      <c r="L4851" s="52">
        <v>35540</v>
      </c>
      <c r="M4851" s="50" t="str">
        <f t="shared" si="75"/>
        <v>Abaixo do limite</v>
      </c>
    </row>
    <row r="4852" spans="3:13" x14ac:dyDescent="0.25">
      <c r="C4852" s="45">
        <v>0.60299999999999998</v>
      </c>
      <c r="D4852" s="45">
        <v>23142.91</v>
      </c>
      <c r="K4852" s="45">
        <v>0.76700000000000002</v>
      </c>
      <c r="L4852" s="52">
        <v>35543.26</v>
      </c>
      <c r="M4852" s="50" t="str">
        <f t="shared" si="75"/>
        <v>Abaixo do limite</v>
      </c>
    </row>
    <row r="4853" spans="3:13" x14ac:dyDescent="0.25">
      <c r="C4853" s="44">
        <v>0.57899999999999996</v>
      </c>
      <c r="D4853" s="44">
        <v>11714.15</v>
      </c>
      <c r="K4853" s="44">
        <v>0.72799999999999998</v>
      </c>
      <c r="L4853" s="51">
        <v>35548.519999999997</v>
      </c>
      <c r="M4853" s="50" t="str">
        <f t="shared" si="75"/>
        <v>Abaixo do limite</v>
      </c>
    </row>
    <row r="4854" spans="3:13" x14ac:dyDescent="0.25">
      <c r="C4854" s="45">
        <v>0.55000000000000004</v>
      </c>
      <c r="D4854" s="45">
        <v>11766.26</v>
      </c>
      <c r="K4854" s="44">
        <v>0.72399999999999998</v>
      </c>
      <c r="L4854" s="51">
        <v>35555.31</v>
      </c>
      <c r="M4854" s="50" t="str">
        <f t="shared" si="75"/>
        <v>Abaixo do limite</v>
      </c>
    </row>
    <row r="4855" spans="3:13" x14ac:dyDescent="0.25">
      <c r="C4855" s="44">
        <v>0.67300000000000004</v>
      </c>
      <c r="D4855" s="44">
        <v>25650.15</v>
      </c>
      <c r="K4855" s="45">
        <v>0.8</v>
      </c>
      <c r="L4855" s="52">
        <v>35577.22</v>
      </c>
      <c r="M4855" s="50" t="str">
        <f t="shared" si="75"/>
        <v>Abaixo do limite</v>
      </c>
    </row>
    <row r="4856" spans="3:13" x14ac:dyDescent="0.25">
      <c r="C4856" s="45">
        <v>0.71299999999999997</v>
      </c>
      <c r="D4856" s="45">
        <v>19411.11</v>
      </c>
      <c r="K4856" s="45">
        <v>0.752</v>
      </c>
      <c r="L4856" s="52">
        <v>35597.730000000003</v>
      </c>
      <c r="M4856" s="50" t="str">
        <f t="shared" si="75"/>
        <v>Abaixo do limite</v>
      </c>
    </row>
    <row r="4857" spans="3:13" x14ac:dyDescent="0.25">
      <c r="C4857" s="44">
        <v>0.68400000000000005</v>
      </c>
      <c r="D4857" s="44">
        <v>14853.01</v>
      </c>
      <c r="K4857" s="45">
        <v>0.72199999999999998</v>
      </c>
      <c r="L4857" s="52">
        <v>35630.68</v>
      </c>
      <c r="M4857" s="50" t="str">
        <f t="shared" si="75"/>
        <v>Abaixo do limite</v>
      </c>
    </row>
    <row r="4858" spans="3:13" x14ac:dyDescent="0.25">
      <c r="C4858" s="45">
        <v>0.503</v>
      </c>
      <c r="D4858" s="45">
        <v>7363.97</v>
      </c>
      <c r="K4858" s="44">
        <v>0.78700000000000003</v>
      </c>
      <c r="L4858" s="51">
        <v>35632.800000000003</v>
      </c>
      <c r="M4858" s="50" t="str">
        <f t="shared" si="75"/>
        <v>Abaixo do limite</v>
      </c>
    </row>
    <row r="4859" spans="3:13" x14ac:dyDescent="0.25">
      <c r="C4859" s="44">
        <v>0.59299999999999997</v>
      </c>
      <c r="D4859" s="44">
        <v>7235.93</v>
      </c>
      <c r="K4859" s="44">
        <v>0.72799999999999998</v>
      </c>
      <c r="L4859" s="51">
        <v>35649.25</v>
      </c>
      <c r="M4859" s="50" t="str">
        <f t="shared" si="75"/>
        <v>Abaixo do limite</v>
      </c>
    </row>
    <row r="4860" spans="3:13" x14ac:dyDescent="0.25">
      <c r="C4860" s="45">
        <v>0.55000000000000004</v>
      </c>
      <c r="D4860" s="45">
        <v>7115.44</v>
      </c>
      <c r="K4860" s="44">
        <v>0.67500000000000004</v>
      </c>
      <c r="L4860" s="51">
        <v>35667.870000000003</v>
      </c>
      <c r="M4860" s="50" t="str">
        <f t="shared" si="75"/>
        <v>Abaixo do limite</v>
      </c>
    </row>
    <row r="4861" spans="3:13" x14ac:dyDescent="0.25">
      <c r="C4861" s="44">
        <v>0.57199999999999995</v>
      </c>
      <c r="D4861" s="44">
        <v>17329.04</v>
      </c>
      <c r="K4861" s="44">
        <v>0.65200000000000002</v>
      </c>
      <c r="L4861" s="51">
        <v>35705.129999999997</v>
      </c>
      <c r="M4861" s="50" t="str">
        <f t="shared" si="75"/>
        <v>Abaixo do limite</v>
      </c>
    </row>
    <row r="4862" spans="3:13" x14ac:dyDescent="0.25">
      <c r="C4862" s="45">
        <v>0.53800000000000003</v>
      </c>
      <c r="D4862" s="45">
        <v>6336.86</v>
      </c>
      <c r="K4862" s="45">
        <v>0.78300000000000003</v>
      </c>
      <c r="L4862" s="52">
        <v>35748.589999999997</v>
      </c>
      <c r="M4862" s="50" t="str">
        <f t="shared" si="75"/>
        <v>Abaixo do limite</v>
      </c>
    </row>
    <row r="4863" spans="3:13" x14ac:dyDescent="0.25">
      <c r="C4863" s="44">
        <v>0.56599999999999995</v>
      </c>
      <c r="D4863" s="44">
        <v>7187.37</v>
      </c>
      <c r="K4863" s="45">
        <v>0.76300000000000001</v>
      </c>
      <c r="L4863" s="52">
        <v>35748.660000000003</v>
      </c>
      <c r="M4863" s="50" t="str">
        <f t="shared" si="75"/>
        <v>Abaixo do limite</v>
      </c>
    </row>
    <row r="4864" spans="3:13" x14ac:dyDescent="0.25">
      <c r="C4864" s="45">
        <v>0.54700000000000004</v>
      </c>
      <c r="D4864" s="45">
        <v>6518.51</v>
      </c>
      <c r="K4864" s="44">
        <v>0.70099999999999996</v>
      </c>
      <c r="L4864" s="51">
        <v>35767.379999999997</v>
      </c>
      <c r="M4864" s="50" t="str">
        <f t="shared" si="75"/>
        <v>Abaixo do limite</v>
      </c>
    </row>
    <row r="4865" spans="3:13" x14ac:dyDescent="0.25">
      <c r="C4865" s="44">
        <v>0.625</v>
      </c>
      <c r="D4865" s="44">
        <v>14029.85</v>
      </c>
      <c r="K4865" s="44">
        <v>0.61699999999999999</v>
      </c>
      <c r="L4865" s="51">
        <v>35787.040000000001</v>
      </c>
      <c r="M4865" s="50" t="str">
        <f t="shared" si="75"/>
        <v>Abaixo do limite</v>
      </c>
    </row>
    <row r="4866" spans="3:13" x14ac:dyDescent="0.25">
      <c r="C4866" s="45">
        <v>0.58599999999999997</v>
      </c>
      <c r="D4866" s="45">
        <v>7796.22</v>
      </c>
      <c r="K4866" s="44">
        <v>0.78400000000000003</v>
      </c>
      <c r="L4866" s="51">
        <v>35788.18</v>
      </c>
      <c r="M4866" s="50" t="str">
        <f t="shared" si="75"/>
        <v>Abaixo do limite</v>
      </c>
    </row>
    <row r="4867" spans="3:13" x14ac:dyDescent="0.25">
      <c r="C4867" s="44">
        <v>0.59499999999999997</v>
      </c>
      <c r="D4867" s="44">
        <v>14426.86</v>
      </c>
      <c r="K4867" s="45">
        <v>0.68</v>
      </c>
      <c r="L4867" s="52">
        <v>35794.230000000003</v>
      </c>
      <c r="M4867" s="50" t="str">
        <f t="shared" si="75"/>
        <v>Abaixo do limite</v>
      </c>
    </row>
    <row r="4868" spans="3:13" x14ac:dyDescent="0.25">
      <c r="C4868" s="45">
        <v>0.51700000000000002</v>
      </c>
      <c r="D4868" s="45">
        <v>8638.7099999999991</v>
      </c>
      <c r="K4868" s="44">
        <v>0.78200000000000003</v>
      </c>
      <c r="L4868" s="51">
        <v>35797.47</v>
      </c>
      <c r="M4868" s="50" t="str">
        <f t="shared" si="75"/>
        <v>Abaixo do limite</v>
      </c>
    </row>
    <row r="4869" spans="3:13" x14ac:dyDescent="0.25">
      <c r="C4869" s="44">
        <v>0.56599999999999995</v>
      </c>
      <c r="D4869" s="44">
        <v>7530.16</v>
      </c>
      <c r="K4869" s="44">
        <v>0.73599999999999999</v>
      </c>
      <c r="L4869" s="51">
        <v>35798.550000000003</v>
      </c>
      <c r="M4869" s="50" t="str">
        <f t="shared" si="75"/>
        <v>Abaixo do limite</v>
      </c>
    </row>
    <row r="4870" spans="3:13" x14ac:dyDescent="0.25">
      <c r="C4870" s="45">
        <v>0.57099999999999995</v>
      </c>
      <c r="D4870" s="45">
        <v>9832.69</v>
      </c>
      <c r="K4870" s="45">
        <v>0.71699999999999997</v>
      </c>
      <c r="L4870" s="52">
        <v>35812</v>
      </c>
      <c r="M4870" s="50" t="str">
        <f t="shared" si="75"/>
        <v>Abaixo do limite</v>
      </c>
    </row>
    <row r="4871" spans="3:13" x14ac:dyDescent="0.25">
      <c r="C4871" s="44">
        <v>0.51600000000000001</v>
      </c>
      <c r="D4871" s="44">
        <v>6507.29</v>
      </c>
      <c r="K4871" s="45">
        <v>0.70899999999999996</v>
      </c>
      <c r="L4871" s="52">
        <v>35820.339999999997</v>
      </c>
      <c r="M4871" s="50" t="str">
        <f t="shared" si="75"/>
        <v>Abaixo do limite</v>
      </c>
    </row>
    <row r="4872" spans="3:13" x14ac:dyDescent="0.25">
      <c r="C4872" s="45">
        <v>0.57999999999999996</v>
      </c>
      <c r="D4872" s="45">
        <v>5998.42</v>
      </c>
      <c r="K4872" s="45">
        <v>0.70499999999999996</v>
      </c>
      <c r="L4872" s="52">
        <v>35859.82</v>
      </c>
      <c r="M4872" s="50" t="str">
        <f t="shared" si="75"/>
        <v>Abaixo do limite</v>
      </c>
    </row>
    <row r="4873" spans="3:13" x14ac:dyDescent="0.25">
      <c r="C4873" s="44">
        <v>0.69199999999999995</v>
      </c>
      <c r="D4873" s="44">
        <v>21793.13</v>
      </c>
      <c r="K4873" s="44">
        <v>0.751</v>
      </c>
      <c r="L4873" s="51">
        <v>35871.81</v>
      </c>
      <c r="M4873" s="50" t="str">
        <f t="shared" si="75"/>
        <v>Abaixo do limite</v>
      </c>
    </row>
    <row r="4874" spans="3:13" x14ac:dyDescent="0.25">
      <c r="C4874" s="45">
        <v>0.57899999999999996</v>
      </c>
      <c r="D4874" s="45">
        <v>10926.55</v>
      </c>
      <c r="K4874" s="44">
        <v>0.749</v>
      </c>
      <c r="L4874" s="51">
        <v>36001.599999999999</v>
      </c>
      <c r="M4874" s="50" t="str">
        <f t="shared" si="75"/>
        <v>Abaixo do limite</v>
      </c>
    </row>
    <row r="4875" spans="3:13" x14ac:dyDescent="0.25">
      <c r="C4875" s="44">
        <v>0.6</v>
      </c>
      <c r="D4875" s="44">
        <v>8957.83</v>
      </c>
      <c r="K4875" s="45">
        <v>0.63</v>
      </c>
      <c r="L4875" s="52">
        <v>36002.019999999997</v>
      </c>
      <c r="M4875" s="50" t="str">
        <f t="shared" si="75"/>
        <v>Abaixo do limite</v>
      </c>
    </row>
    <row r="4876" spans="3:13" x14ac:dyDescent="0.25">
      <c r="C4876" s="45">
        <v>0.46200000000000002</v>
      </c>
      <c r="D4876" s="45">
        <v>6597.93</v>
      </c>
      <c r="K4876" s="45">
        <v>0.65500000000000003</v>
      </c>
      <c r="L4876" s="52">
        <v>36026.019999999997</v>
      </c>
      <c r="M4876" s="50" t="str">
        <f t="shared" si="75"/>
        <v>Abaixo do limite</v>
      </c>
    </row>
    <row r="4877" spans="3:13" x14ac:dyDescent="0.25">
      <c r="C4877" s="44">
        <v>0.53700000000000003</v>
      </c>
      <c r="D4877" s="44">
        <v>7191.08</v>
      </c>
      <c r="K4877" s="44">
        <v>0.70899999999999996</v>
      </c>
      <c r="L4877" s="51">
        <v>36072.58</v>
      </c>
      <c r="M4877" s="50" t="str">
        <f t="shared" si="75"/>
        <v>Abaixo do limite</v>
      </c>
    </row>
    <row r="4878" spans="3:13" x14ac:dyDescent="0.25">
      <c r="C4878" s="45">
        <v>0.625</v>
      </c>
      <c r="D4878" s="45">
        <v>9721.4699999999993</v>
      </c>
      <c r="K4878" s="44">
        <v>0.746</v>
      </c>
      <c r="L4878" s="51">
        <v>36089.39</v>
      </c>
      <c r="M4878" s="50" t="str">
        <f t="shared" si="75"/>
        <v>Abaixo do limite</v>
      </c>
    </row>
    <row r="4879" spans="3:13" x14ac:dyDescent="0.25">
      <c r="C4879" s="44">
        <v>0.57599999999999996</v>
      </c>
      <c r="D4879" s="44">
        <v>9568.32</v>
      </c>
      <c r="K4879" s="44">
        <v>0.72499999999999998</v>
      </c>
      <c r="L4879" s="51">
        <v>36091.15</v>
      </c>
      <c r="M4879" s="50" t="str">
        <f t="shared" si="75"/>
        <v>Abaixo do limite</v>
      </c>
    </row>
    <row r="4880" spans="3:13" x14ac:dyDescent="0.25">
      <c r="C4880" s="45">
        <v>0.56499999999999995</v>
      </c>
      <c r="D4880" s="45">
        <v>9031.14</v>
      </c>
      <c r="K4880" s="45">
        <v>0.71699999999999997</v>
      </c>
      <c r="L4880" s="52">
        <v>36108.339999999997</v>
      </c>
      <c r="M4880" s="50" t="str">
        <f t="shared" si="75"/>
        <v>Abaixo do limite</v>
      </c>
    </row>
    <row r="4881" spans="3:13" x14ac:dyDescent="0.25">
      <c r="C4881" s="44">
        <v>0.50900000000000001</v>
      </c>
      <c r="D4881" s="44">
        <v>6745.37</v>
      </c>
      <c r="K4881" s="44">
        <v>0.70699999999999996</v>
      </c>
      <c r="L4881" s="51">
        <v>36120.83</v>
      </c>
      <c r="M4881" s="50" t="str">
        <f t="shared" si="75"/>
        <v>Abaixo do limite</v>
      </c>
    </row>
    <row r="4882" spans="3:13" x14ac:dyDescent="0.25">
      <c r="C4882" s="45">
        <v>0.64200000000000002</v>
      </c>
      <c r="D4882" s="45">
        <v>14493</v>
      </c>
      <c r="K4882" s="44">
        <v>0.753</v>
      </c>
      <c r="L4882" s="51">
        <v>36167.31</v>
      </c>
      <c r="M4882" s="50" t="str">
        <f t="shared" si="75"/>
        <v>Abaixo do limite</v>
      </c>
    </row>
    <row r="4883" spans="3:13" x14ac:dyDescent="0.25">
      <c r="C4883" s="44">
        <v>0.53400000000000003</v>
      </c>
      <c r="D4883" s="44">
        <v>7261.18</v>
      </c>
      <c r="K4883" s="44">
        <v>0.71699999999999997</v>
      </c>
      <c r="L4883" s="51">
        <v>36188.28</v>
      </c>
      <c r="M4883" s="50" t="str">
        <f t="shared" si="75"/>
        <v>Abaixo do limite</v>
      </c>
    </row>
    <row r="4884" spans="3:13" x14ac:dyDescent="0.25">
      <c r="C4884" s="45">
        <v>0.54100000000000004</v>
      </c>
      <c r="D4884" s="45">
        <v>7873.19</v>
      </c>
      <c r="K4884" s="44">
        <v>0.55800000000000005</v>
      </c>
      <c r="L4884" s="51">
        <v>36203.29</v>
      </c>
      <c r="M4884" s="50" t="str">
        <f t="shared" si="75"/>
        <v>Abaixo do limite</v>
      </c>
    </row>
    <row r="4885" spans="3:13" x14ac:dyDescent="0.25">
      <c r="C4885" s="44">
        <v>0.56599999999999995</v>
      </c>
      <c r="D4885" s="44">
        <v>8585.3799999999992</v>
      </c>
      <c r="K4885" s="44">
        <v>0.71099999999999997</v>
      </c>
      <c r="L4885" s="51">
        <v>36207.51</v>
      </c>
      <c r="M4885" s="50" t="str">
        <f t="shared" si="75"/>
        <v>Abaixo do limite</v>
      </c>
    </row>
    <row r="4886" spans="3:13" x14ac:dyDescent="0.25">
      <c r="C4886" s="45">
        <v>0.75</v>
      </c>
      <c r="D4886" s="45">
        <v>26110.11</v>
      </c>
      <c r="K4886" s="45">
        <v>0.61699999999999999</v>
      </c>
      <c r="L4886" s="52">
        <v>36223.879999999997</v>
      </c>
      <c r="M4886" s="50" t="str">
        <f t="shared" si="75"/>
        <v>Abaixo do limite</v>
      </c>
    </row>
    <row r="4887" spans="3:13" x14ac:dyDescent="0.25">
      <c r="C4887" s="44">
        <v>0.73299999999999998</v>
      </c>
      <c r="D4887" s="44">
        <v>26050.84</v>
      </c>
      <c r="K4887" s="45">
        <v>0.73899999999999999</v>
      </c>
      <c r="L4887" s="52">
        <v>36228.82</v>
      </c>
      <c r="M4887" s="50" t="str">
        <f t="shared" si="75"/>
        <v>Abaixo do limite</v>
      </c>
    </row>
    <row r="4888" spans="3:13" x14ac:dyDescent="0.25">
      <c r="C4888" s="45">
        <v>0.53800000000000003</v>
      </c>
      <c r="D4888" s="45">
        <v>6509.98</v>
      </c>
      <c r="K4888" s="44">
        <v>0.81899999999999995</v>
      </c>
      <c r="L4888" s="51">
        <v>36249.85</v>
      </c>
      <c r="M4888" s="50" t="str">
        <f t="shared" si="75"/>
        <v>Abaixo do limite</v>
      </c>
    </row>
    <row r="4889" spans="3:13" x14ac:dyDescent="0.25">
      <c r="C4889" s="44">
        <v>0.499</v>
      </c>
      <c r="D4889" s="44">
        <v>5737.05</v>
      </c>
      <c r="K4889" s="45">
        <v>0.72899999999999998</v>
      </c>
      <c r="L4889" s="52">
        <v>36295.22</v>
      </c>
      <c r="M4889" s="50" t="str">
        <f t="shared" si="75"/>
        <v>Abaixo do limite</v>
      </c>
    </row>
    <row r="4890" spans="3:13" x14ac:dyDescent="0.25">
      <c r="C4890" s="45">
        <v>0.5</v>
      </c>
      <c r="D4890" s="45">
        <v>6885.73</v>
      </c>
      <c r="K4890" s="45">
        <v>0.753</v>
      </c>
      <c r="L4890" s="52">
        <v>36320.620000000003</v>
      </c>
      <c r="M4890" s="50" t="str">
        <f t="shared" si="75"/>
        <v>Abaixo do limite</v>
      </c>
    </row>
    <row r="4891" spans="3:13" x14ac:dyDescent="0.25">
      <c r="C4891" s="44">
        <v>0.55300000000000005</v>
      </c>
      <c r="D4891" s="44">
        <v>7366.15</v>
      </c>
      <c r="K4891" s="44">
        <v>0.76300000000000001</v>
      </c>
      <c r="L4891" s="51">
        <v>36329.19</v>
      </c>
      <c r="M4891" s="50" t="str">
        <f t="shared" si="75"/>
        <v>Abaixo do limite</v>
      </c>
    </row>
    <row r="4892" spans="3:13" x14ac:dyDescent="0.25">
      <c r="C4892" s="45">
        <v>0.69699999999999995</v>
      </c>
      <c r="D4892" s="45">
        <v>16755.3</v>
      </c>
      <c r="K4892" s="45">
        <v>0.65800000000000003</v>
      </c>
      <c r="L4892" s="52">
        <v>36388.89</v>
      </c>
      <c r="M4892" s="50" t="str">
        <f t="shared" si="75"/>
        <v>Abaixo do limite</v>
      </c>
    </row>
    <row r="4893" spans="3:13" x14ac:dyDescent="0.25">
      <c r="C4893" s="44">
        <v>0.55800000000000005</v>
      </c>
      <c r="D4893" s="44">
        <v>7588.64</v>
      </c>
      <c r="K4893" s="45">
        <v>0.75600000000000001</v>
      </c>
      <c r="L4893" s="52">
        <v>36389.160000000003</v>
      </c>
      <c r="M4893" s="50" t="str">
        <f t="shared" si="75"/>
        <v>Abaixo do limite</v>
      </c>
    </row>
    <row r="4894" spans="3:13" x14ac:dyDescent="0.25">
      <c r="C4894" s="45">
        <v>0.69199999999999995</v>
      </c>
      <c r="D4894" s="45">
        <v>17083.52</v>
      </c>
      <c r="K4894" s="45">
        <v>0.70699999999999996</v>
      </c>
      <c r="L4894" s="52">
        <v>36399.81</v>
      </c>
      <c r="M4894" s="50" t="str">
        <f t="shared" si="75"/>
        <v>Abaixo do limite</v>
      </c>
    </row>
    <row r="4895" spans="3:13" x14ac:dyDescent="0.25">
      <c r="C4895" s="44">
        <v>0.627</v>
      </c>
      <c r="D4895" s="44">
        <v>9757.85</v>
      </c>
      <c r="K4895" s="45">
        <v>0.79</v>
      </c>
      <c r="L4895" s="52">
        <v>36427.15</v>
      </c>
      <c r="M4895" s="50" t="str">
        <f t="shared" ref="M4895:M4958" si="76">IF(L4895&lt;$L$29,"Abaixo do limite","")</f>
        <v>Abaixo do limite</v>
      </c>
    </row>
    <row r="4896" spans="3:13" x14ac:dyDescent="0.25">
      <c r="C4896" s="45">
        <v>0.56599999999999995</v>
      </c>
      <c r="D4896" s="45">
        <v>7964.2</v>
      </c>
      <c r="K4896" s="45">
        <v>0.67700000000000005</v>
      </c>
      <c r="L4896" s="52">
        <v>36444.300000000003</v>
      </c>
      <c r="M4896" s="50" t="str">
        <f t="shared" si="76"/>
        <v>Abaixo do limite</v>
      </c>
    </row>
    <row r="4897" spans="3:13" x14ac:dyDescent="0.25">
      <c r="C4897" s="44">
        <v>0.57899999999999996</v>
      </c>
      <c r="D4897" s="44">
        <v>8195.93</v>
      </c>
      <c r="K4897" s="44">
        <v>0.80900000000000005</v>
      </c>
      <c r="L4897" s="51">
        <v>36465.620000000003</v>
      </c>
      <c r="M4897" s="50" t="str">
        <f t="shared" si="76"/>
        <v>Abaixo do limite</v>
      </c>
    </row>
    <row r="4898" spans="3:13" x14ac:dyDescent="0.25">
      <c r="C4898" s="45">
        <v>0.57799999999999996</v>
      </c>
      <c r="D4898" s="45">
        <v>8806.11</v>
      </c>
      <c r="K4898" s="44">
        <v>0.69599999999999995</v>
      </c>
      <c r="L4898" s="51">
        <v>36516.6</v>
      </c>
      <c r="M4898" s="50" t="str">
        <f t="shared" si="76"/>
        <v>Abaixo do limite</v>
      </c>
    </row>
    <row r="4899" spans="3:13" x14ac:dyDescent="0.25">
      <c r="C4899" s="44">
        <v>0.63900000000000001</v>
      </c>
      <c r="D4899" s="44">
        <v>12521.4</v>
      </c>
      <c r="K4899" s="44">
        <v>0.73799999999999999</v>
      </c>
      <c r="L4899" s="51">
        <v>36517.85</v>
      </c>
      <c r="M4899" s="50" t="str">
        <f t="shared" si="76"/>
        <v>Abaixo do limite</v>
      </c>
    </row>
    <row r="4900" spans="3:13" x14ac:dyDescent="0.25">
      <c r="C4900" s="45">
        <v>0.58899999999999997</v>
      </c>
      <c r="D4900" s="45">
        <v>8853.89</v>
      </c>
      <c r="K4900" s="44">
        <v>0.65700000000000003</v>
      </c>
      <c r="L4900" s="51">
        <v>36529.519999999997</v>
      </c>
      <c r="M4900" s="50" t="str">
        <f t="shared" si="76"/>
        <v>Abaixo do limite</v>
      </c>
    </row>
    <row r="4901" spans="3:13" x14ac:dyDescent="0.25">
      <c r="C4901" s="44">
        <v>0.58899999999999997</v>
      </c>
      <c r="D4901" s="44">
        <v>9384.19</v>
      </c>
      <c r="K4901" s="45">
        <v>0.72799999999999998</v>
      </c>
      <c r="L4901" s="52">
        <v>36583.79</v>
      </c>
      <c r="M4901" s="50" t="str">
        <f t="shared" si="76"/>
        <v>Abaixo do limite</v>
      </c>
    </row>
    <row r="4902" spans="3:13" x14ac:dyDescent="0.25">
      <c r="C4902" s="45">
        <v>0.60299999999999998</v>
      </c>
      <c r="D4902" s="45">
        <v>7754.81</v>
      </c>
      <c r="K4902" s="44">
        <v>0.69699999999999995</v>
      </c>
      <c r="L4902" s="51">
        <v>36596.92</v>
      </c>
      <c r="M4902" s="50" t="str">
        <f t="shared" si="76"/>
        <v>Abaixo do limite</v>
      </c>
    </row>
    <row r="4903" spans="3:13" x14ac:dyDescent="0.25">
      <c r="C4903" s="44">
        <v>0.57599999999999996</v>
      </c>
      <c r="D4903" s="44">
        <v>8014.65</v>
      </c>
      <c r="K4903" s="44">
        <v>0.76300000000000001</v>
      </c>
      <c r="L4903" s="51">
        <v>36621.93</v>
      </c>
      <c r="M4903" s="50" t="str">
        <f t="shared" si="76"/>
        <v>Abaixo do limite</v>
      </c>
    </row>
    <row r="4904" spans="3:13" x14ac:dyDescent="0.25">
      <c r="C4904" s="45">
        <v>0.66</v>
      </c>
      <c r="D4904" s="45">
        <v>9302.17</v>
      </c>
      <c r="K4904" s="45">
        <v>0.72699999999999998</v>
      </c>
      <c r="L4904" s="52">
        <v>36629.74</v>
      </c>
      <c r="M4904" s="50" t="str">
        <f t="shared" si="76"/>
        <v>Abaixo do limite</v>
      </c>
    </row>
    <row r="4905" spans="3:13" x14ac:dyDescent="0.25">
      <c r="C4905" s="44">
        <v>0.54800000000000004</v>
      </c>
      <c r="D4905" s="44">
        <v>6494.7</v>
      </c>
      <c r="K4905" s="44">
        <v>0.749</v>
      </c>
      <c r="L4905" s="51">
        <v>36644.68</v>
      </c>
      <c r="M4905" s="50" t="str">
        <f t="shared" si="76"/>
        <v>Abaixo do limite</v>
      </c>
    </row>
    <row r="4906" spans="3:13" x14ac:dyDescent="0.25">
      <c r="C4906" s="45">
        <v>0.54100000000000004</v>
      </c>
      <c r="D4906" s="45">
        <v>5471.49</v>
      </c>
      <c r="K4906" s="44">
        <v>0.74</v>
      </c>
      <c r="L4906" s="51">
        <v>36661.69</v>
      </c>
      <c r="M4906" s="50" t="str">
        <f t="shared" si="76"/>
        <v>Abaixo do limite</v>
      </c>
    </row>
    <row r="4907" spans="3:13" x14ac:dyDescent="0.25">
      <c r="C4907" s="44">
        <v>0.58099999999999996</v>
      </c>
      <c r="D4907" s="44">
        <v>8880.31</v>
      </c>
      <c r="K4907" s="44">
        <v>0.78600000000000003</v>
      </c>
      <c r="L4907" s="51">
        <v>36686.17</v>
      </c>
      <c r="M4907" s="50" t="str">
        <f t="shared" si="76"/>
        <v>Abaixo do limite</v>
      </c>
    </row>
    <row r="4908" spans="3:13" x14ac:dyDescent="0.25">
      <c r="C4908" s="45">
        <v>0.48799999999999999</v>
      </c>
      <c r="D4908" s="45">
        <v>7176.06</v>
      </c>
      <c r="K4908" s="44">
        <v>0.752</v>
      </c>
      <c r="L4908" s="51">
        <v>36690.69</v>
      </c>
      <c r="M4908" s="50" t="str">
        <f t="shared" si="76"/>
        <v>Abaixo do limite</v>
      </c>
    </row>
    <row r="4909" spans="3:13" x14ac:dyDescent="0.25">
      <c r="C4909" s="44">
        <v>0.72</v>
      </c>
      <c r="D4909" s="44">
        <v>17352.37</v>
      </c>
      <c r="K4909" s="45">
        <v>0.74299999999999999</v>
      </c>
      <c r="L4909" s="52">
        <v>36693.269999999997</v>
      </c>
      <c r="M4909" s="50" t="str">
        <f t="shared" si="76"/>
        <v>Abaixo do limite</v>
      </c>
    </row>
    <row r="4910" spans="3:13" x14ac:dyDescent="0.25">
      <c r="C4910" s="45">
        <v>0.52600000000000002</v>
      </c>
      <c r="D4910" s="45">
        <v>7666.51</v>
      </c>
      <c r="K4910" s="44">
        <v>0.753</v>
      </c>
      <c r="L4910" s="51">
        <v>36703.839999999997</v>
      </c>
      <c r="M4910" s="50" t="str">
        <f t="shared" si="76"/>
        <v>Abaixo do limite</v>
      </c>
    </row>
    <row r="4911" spans="3:13" x14ac:dyDescent="0.25">
      <c r="C4911" s="44">
        <v>0.70699999999999996</v>
      </c>
      <c r="D4911" s="44">
        <v>14273.85</v>
      </c>
      <c r="K4911" s="44">
        <v>0.70799999999999996</v>
      </c>
      <c r="L4911" s="51">
        <v>36746.26</v>
      </c>
      <c r="M4911" s="50" t="str">
        <f t="shared" si="76"/>
        <v>Abaixo do limite</v>
      </c>
    </row>
    <row r="4912" spans="3:13" x14ac:dyDescent="0.25">
      <c r="C4912" s="45">
        <v>0.57599999999999996</v>
      </c>
      <c r="D4912" s="45">
        <v>9245.76</v>
      </c>
      <c r="K4912" s="45">
        <v>0.61399999999999999</v>
      </c>
      <c r="L4912" s="52">
        <v>36777.46</v>
      </c>
      <c r="M4912" s="50" t="str">
        <f t="shared" si="76"/>
        <v>Abaixo do limite</v>
      </c>
    </row>
    <row r="4913" spans="3:13" x14ac:dyDescent="0.25">
      <c r="C4913" s="44">
        <v>0.56299999999999994</v>
      </c>
      <c r="D4913" s="44">
        <v>5364.12</v>
      </c>
      <c r="K4913" s="45">
        <v>0.68799999999999994</v>
      </c>
      <c r="L4913" s="52">
        <v>36780.400000000001</v>
      </c>
      <c r="M4913" s="50" t="str">
        <f t="shared" si="76"/>
        <v>Abaixo do limite</v>
      </c>
    </row>
    <row r="4914" spans="3:13" x14ac:dyDescent="0.25">
      <c r="C4914" s="45">
        <v>0.52800000000000002</v>
      </c>
      <c r="D4914" s="45">
        <v>6946.96</v>
      </c>
      <c r="K4914" s="45">
        <v>0.72299999999999998</v>
      </c>
      <c r="L4914" s="52">
        <v>36786.36</v>
      </c>
      <c r="M4914" s="50" t="str">
        <f t="shared" si="76"/>
        <v>Abaixo do limite</v>
      </c>
    </row>
    <row r="4915" spans="3:13" x14ac:dyDescent="0.25">
      <c r="C4915" s="44">
        <v>0.59</v>
      </c>
      <c r="D4915" s="44">
        <v>12330.5</v>
      </c>
      <c r="K4915" s="45">
        <v>0.75</v>
      </c>
      <c r="L4915" s="52">
        <v>36803.64</v>
      </c>
      <c r="M4915" s="50" t="str">
        <f t="shared" si="76"/>
        <v>Abaixo do limite</v>
      </c>
    </row>
    <row r="4916" spans="3:13" x14ac:dyDescent="0.25">
      <c r="C4916" s="45">
        <v>0.58799999999999997</v>
      </c>
      <c r="D4916" s="45">
        <v>13182.06</v>
      </c>
      <c r="K4916" s="44">
        <v>0.752</v>
      </c>
      <c r="L4916" s="51">
        <v>36816.67</v>
      </c>
      <c r="M4916" s="50" t="str">
        <f t="shared" si="76"/>
        <v>Abaixo do limite</v>
      </c>
    </row>
    <row r="4917" spans="3:13" x14ac:dyDescent="0.25">
      <c r="C4917" s="44">
        <v>0.68799999999999994</v>
      </c>
      <c r="D4917" s="44">
        <v>12583.33</v>
      </c>
      <c r="K4917" s="44">
        <v>0.74299999999999999</v>
      </c>
      <c r="L4917" s="51">
        <v>36824.980000000003</v>
      </c>
      <c r="M4917" s="50" t="str">
        <f t="shared" si="76"/>
        <v>Abaixo do limite</v>
      </c>
    </row>
    <row r="4918" spans="3:13" x14ac:dyDescent="0.25">
      <c r="C4918" s="45">
        <v>0.73199999999999998</v>
      </c>
      <c r="D4918" s="45">
        <v>23543.23</v>
      </c>
      <c r="K4918" s="45">
        <v>0.747</v>
      </c>
      <c r="L4918" s="52">
        <v>36835.93</v>
      </c>
      <c r="M4918" s="50" t="str">
        <f t="shared" si="76"/>
        <v>Abaixo do limite</v>
      </c>
    </row>
    <row r="4919" spans="3:13" x14ac:dyDescent="0.25">
      <c r="C4919" s="44">
        <v>0.47799999999999998</v>
      </c>
      <c r="D4919" s="44">
        <v>7209.19</v>
      </c>
      <c r="K4919" s="44">
        <v>0.76200000000000001</v>
      </c>
      <c r="L4919" s="51">
        <v>36842.26</v>
      </c>
      <c r="M4919" s="50" t="str">
        <f t="shared" si="76"/>
        <v>Abaixo do limite</v>
      </c>
    </row>
    <row r="4920" spans="3:13" x14ac:dyDescent="0.25">
      <c r="C4920" s="45">
        <v>0.76500000000000001</v>
      </c>
      <c r="D4920" s="45">
        <v>20545.11</v>
      </c>
      <c r="K4920" s="44">
        <v>0.72699999999999998</v>
      </c>
      <c r="L4920" s="51">
        <v>36847.730000000003</v>
      </c>
      <c r="M4920" s="50" t="str">
        <f t="shared" si="76"/>
        <v>Abaixo do limite</v>
      </c>
    </row>
    <row r="4921" spans="3:13" x14ac:dyDescent="0.25">
      <c r="C4921" s="44">
        <v>0.63800000000000001</v>
      </c>
      <c r="D4921" s="44">
        <v>23576.94</v>
      </c>
      <c r="K4921" s="44">
        <v>0.77</v>
      </c>
      <c r="L4921" s="51">
        <v>36880.959999999999</v>
      </c>
      <c r="M4921" s="50" t="str">
        <f t="shared" si="76"/>
        <v>Abaixo do limite</v>
      </c>
    </row>
    <row r="4922" spans="3:13" x14ac:dyDescent="0.25">
      <c r="C4922" s="45">
        <v>0.68799999999999994</v>
      </c>
      <c r="D4922" s="45">
        <v>21364.1</v>
      </c>
      <c r="K4922" s="44">
        <v>0.53400000000000003</v>
      </c>
      <c r="L4922" s="51">
        <v>36881.550000000003</v>
      </c>
      <c r="M4922" s="50" t="str">
        <f t="shared" si="76"/>
        <v>Abaixo do limite</v>
      </c>
    </row>
    <row r="4923" spans="3:13" x14ac:dyDescent="0.25">
      <c r="C4923" s="44">
        <v>0.61</v>
      </c>
      <c r="D4923" s="44">
        <v>8969.23</v>
      </c>
      <c r="K4923" s="45">
        <v>0.72</v>
      </c>
      <c r="L4923" s="52">
        <v>36917.03</v>
      </c>
      <c r="M4923" s="50" t="str">
        <f t="shared" si="76"/>
        <v>Abaixo do limite</v>
      </c>
    </row>
    <row r="4924" spans="3:13" x14ac:dyDescent="0.25">
      <c r="C4924" s="45">
        <v>0.623</v>
      </c>
      <c r="D4924" s="45">
        <v>10388.469999999999</v>
      </c>
      <c r="K4924" s="45">
        <v>0.71099999999999997</v>
      </c>
      <c r="L4924" s="52">
        <v>36926.11</v>
      </c>
      <c r="M4924" s="50" t="str">
        <f t="shared" si="76"/>
        <v>Abaixo do limite</v>
      </c>
    </row>
    <row r="4925" spans="3:13" x14ac:dyDescent="0.25">
      <c r="C4925" s="44">
        <v>0.60799999999999998</v>
      </c>
      <c r="D4925" s="44">
        <v>15756.02</v>
      </c>
      <c r="K4925" s="44">
        <v>0.751</v>
      </c>
      <c r="L4925" s="51">
        <v>36932.83</v>
      </c>
      <c r="M4925" s="50" t="str">
        <f t="shared" si="76"/>
        <v>Abaixo do limite</v>
      </c>
    </row>
    <row r="4926" spans="3:13" x14ac:dyDescent="0.25">
      <c r="C4926" s="45">
        <v>0.58199999999999996</v>
      </c>
      <c r="D4926" s="45">
        <v>7934.84</v>
      </c>
      <c r="K4926" s="45">
        <v>0.66200000000000003</v>
      </c>
      <c r="L4926" s="52">
        <v>36938.42</v>
      </c>
      <c r="M4926" s="50" t="str">
        <f t="shared" si="76"/>
        <v>Abaixo do limite</v>
      </c>
    </row>
    <row r="4927" spans="3:13" x14ac:dyDescent="0.25">
      <c r="C4927" s="44">
        <v>0.504</v>
      </c>
      <c r="D4927" s="44">
        <v>7166.09</v>
      </c>
      <c r="K4927" s="45">
        <v>0.73799999999999999</v>
      </c>
      <c r="L4927" s="52">
        <v>36941.61</v>
      </c>
      <c r="M4927" s="50" t="str">
        <f t="shared" si="76"/>
        <v>Abaixo do limite</v>
      </c>
    </row>
    <row r="4928" spans="3:13" x14ac:dyDescent="0.25">
      <c r="C4928" s="45">
        <v>0.58699999999999997</v>
      </c>
      <c r="D4928" s="45">
        <v>8036.87</v>
      </c>
      <c r="K4928" s="44">
        <v>0.745</v>
      </c>
      <c r="L4928" s="51">
        <v>36942.35</v>
      </c>
      <c r="M4928" s="50" t="str">
        <f t="shared" si="76"/>
        <v>Abaixo do limite</v>
      </c>
    </row>
    <row r="4929" spans="3:13" x14ac:dyDescent="0.25">
      <c r="C4929" s="44">
        <v>0.54800000000000004</v>
      </c>
      <c r="D4929" s="44">
        <v>8314.8700000000008</v>
      </c>
      <c r="K4929" s="45">
        <v>0.76300000000000001</v>
      </c>
      <c r="L4929" s="52">
        <v>36997.550000000003</v>
      </c>
      <c r="M4929" s="50" t="str">
        <f t="shared" si="76"/>
        <v>Abaixo do limite</v>
      </c>
    </row>
    <row r="4930" spans="3:13" x14ac:dyDescent="0.25">
      <c r="C4930" s="45">
        <v>0.66900000000000004</v>
      </c>
      <c r="D4930" s="45">
        <v>25825.96</v>
      </c>
      <c r="K4930" s="44">
        <v>0.76200000000000001</v>
      </c>
      <c r="L4930" s="51">
        <v>37026.480000000003</v>
      </c>
      <c r="M4930" s="50" t="str">
        <f t="shared" si="76"/>
        <v>Abaixo do limite</v>
      </c>
    </row>
    <row r="4931" spans="3:13" x14ac:dyDescent="0.25">
      <c r="C4931" s="44">
        <v>0.54600000000000004</v>
      </c>
      <c r="D4931" s="44">
        <v>8045.7</v>
      </c>
      <c r="K4931" s="45">
        <v>0.64100000000000001</v>
      </c>
      <c r="L4931" s="52">
        <v>37043.879999999997</v>
      </c>
      <c r="M4931" s="50" t="str">
        <f t="shared" si="76"/>
        <v>Abaixo do limite</v>
      </c>
    </row>
    <row r="4932" spans="3:13" x14ac:dyDescent="0.25">
      <c r="C4932" s="45">
        <v>0.70499999999999996</v>
      </c>
      <c r="D4932" s="45">
        <v>22516.65</v>
      </c>
      <c r="K4932" s="44">
        <v>0.75800000000000001</v>
      </c>
      <c r="L4932" s="51">
        <v>37056.839999999997</v>
      </c>
      <c r="M4932" s="50" t="str">
        <f t="shared" si="76"/>
        <v>Abaixo do limite</v>
      </c>
    </row>
    <row r="4933" spans="3:13" x14ac:dyDescent="0.25">
      <c r="C4933" s="44">
        <v>0.53100000000000003</v>
      </c>
      <c r="D4933" s="44">
        <v>6542.84</v>
      </c>
      <c r="K4933" s="44">
        <v>0.76100000000000001</v>
      </c>
      <c r="L4933" s="51">
        <v>37057.35</v>
      </c>
      <c r="M4933" s="50" t="str">
        <f t="shared" si="76"/>
        <v>Abaixo do limite</v>
      </c>
    </row>
    <row r="4934" spans="3:13" x14ac:dyDescent="0.25">
      <c r="C4934" s="45">
        <v>0.58899999999999997</v>
      </c>
      <c r="D4934" s="45">
        <v>10414.219999999999</v>
      </c>
      <c r="K4934" s="44">
        <v>0.73499999999999999</v>
      </c>
      <c r="L4934" s="51">
        <v>37073.339999999997</v>
      </c>
      <c r="M4934" s="50" t="str">
        <f t="shared" si="76"/>
        <v>Abaixo do limite</v>
      </c>
    </row>
    <row r="4935" spans="3:13" x14ac:dyDescent="0.25">
      <c r="C4935" s="44">
        <v>0.627</v>
      </c>
      <c r="D4935" s="44">
        <v>10752.82</v>
      </c>
      <c r="K4935" s="45">
        <v>0.72</v>
      </c>
      <c r="L4935" s="52">
        <v>37088.81</v>
      </c>
      <c r="M4935" s="50" t="str">
        <f t="shared" si="76"/>
        <v>Abaixo do limite</v>
      </c>
    </row>
    <row r="4936" spans="3:13" x14ac:dyDescent="0.25">
      <c r="C4936" s="45">
        <v>0.64700000000000002</v>
      </c>
      <c r="D4936" s="45">
        <v>15139.76</v>
      </c>
      <c r="K4936" s="45">
        <v>0.76800000000000002</v>
      </c>
      <c r="L4936" s="52">
        <v>37094.870000000003</v>
      </c>
      <c r="M4936" s="50" t="str">
        <f t="shared" si="76"/>
        <v>Abaixo do limite</v>
      </c>
    </row>
    <row r="4937" spans="3:13" x14ac:dyDescent="0.25">
      <c r="C4937" s="44">
        <v>0.54200000000000004</v>
      </c>
      <c r="D4937" s="44">
        <v>6430.72</v>
      </c>
      <c r="K4937" s="45">
        <v>0.753</v>
      </c>
      <c r="L4937" s="52">
        <v>37138.53</v>
      </c>
      <c r="M4937" s="50" t="str">
        <f t="shared" si="76"/>
        <v>Abaixo do limite</v>
      </c>
    </row>
    <row r="4938" spans="3:13" x14ac:dyDescent="0.25">
      <c r="C4938" s="45">
        <v>0.51400000000000001</v>
      </c>
      <c r="D4938" s="45">
        <v>5647.92</v>
      </c>
      <c r="K4938" s="45">
        <v>0.76500000000000001</v>
      </c>
      <c r="L4938" s="52">
        <v>37186.74</v>
      </c>
      <c r="M4938" s="50" t="str">
        <f t="shared" si="76"/>
        <v>Abaixo do limite</v>
      </c>
    </row>
    <row r="4939" spans="3:13" x14ac:dyDescent="0.25">
      <c r="C4939" s="44">
        <v>0.66800000000000004</v>
      </c>
      <c r="D4939" s="44">
        <v>17277.84</v>
      </c>
      <c r="K4939" s="44">
        <v>0.747</v>
      </c>
      <c r="L4939" s="51">
        <v>37195.29</v>
      </c>
      <c r="M4939" s="50" t="str">
        <f t="shared" si="76"/>
        <v>Abaixo do limite</v>
      </c>
    </row>
    <row r="4940" spans="3:13" x14ac:dyDescent="0.25">
      <c r="C4940" s="45">
        <v>0.60799999999999998</v>
      </c>
      <c r="D4940" s="45">
        <v>9162.57</v>
      </c>
      <c r="K4940" s="44">
        <v>0.66500000000000004</v>
      </c>
      <c r="L4940" s="51">
        <v>37196.51</v>
      </c>
      <c r="M4940" s="50" t="str">
        <f t="shared" si="76"/>
        <v>Abaixo do limite</v>
      </c>
    </row>
    <row r="4941" spans="3:13" x14ac:dyDescent="0.25">
      <c r="C4941" s="44">
        <v>0.67500000000000004</v>
      </c>
      <c r="D4941" s="44">
        <v>13641.75</v>
      </c>
      <c r="K4941" s="44">
        <v>0.78200000000000003</v>
      </c>
      <c r="L4941" s="51">
        <v>37217.379999999997</v>
      </c>
      <c r="M4941" s="50" t="str">
        <f t="shared" si="76"/>
        <v>Abaixo do limite</v>
      </c>
    </row>
    <row r="4942" spans="3:13" x14ac:dyDescent="0.25">
      <c r="C4942" s="45">
        <v>0.66800000000000004</v>
      </c>
      <c r="D4942" s="45">
        <v>22168.400000000001</v>
      </c>
      <c r="K4942" s="44">
        <v>0.75</v>
      </c>
      <c r="L4942" s="51">
        <v>37226.949999999997</v>
      </c>
      <c r="M4942" s="50" t="str">
        <f t="shared" si="76"/>
        <v>Abaixo do limite</v>
      </c>
    </row>
    <row r="4943" spans="3:13" x14ac:dyDescent="0.25">
      <c r="C4943" s="44">
        <v>0.56100000000000005</v>
      </c>
      <c r="D4943" s="44">
        <v>7809.01</v>
      </c>
      <c r="K4943" s="45">
        <v>0.67700000000000005</v>
      </c>
      <c r="L4943" s="52">
        <v>37331.31</v>
      </c>
      <c r="M4943" s="50" t="str">
        <f t="shared" si="76"/>
        <v>Abaixo do limite</v>
      </c>
    </row>
    <row r="4944" spans="3:13" x14ac:dyDescent="0.25">
      <c r="C4944" s="45">
        <v>0.52</v>
      </c>
      <c r="D4944" s="45">
        <v>7078.97</v>
      </c>
      <c r="K4944" s="45">
        <v>0.72599999999999998</v>
      </c>
      <c r="L4944" s="52">
        <v>37343.230000000003</v>
      </c>
      <c r="M4944" s="50" t="str">
        <f t="shared" si="76"/>
        <v>Abaixo do limite</v>
      </c>
    </row>
    <row r="4945" spans="3:13" x14ac:dyDescent="0.25">
      <c r="C4945" s="44">
        <v>0.47099999999999997</v>
      </c>
      <c r="D4945" s="44">
        <v>5522.39</v>
      </c>
      <c r="K4945" s="44">
        <v>0.749</v>
      </c>
      <c r="L4945" s="51">
        <v>37394.120000000003</v>
      </c>
      <c r="M4945" s="50" t="str">
        <f t="shared" si="76"/>
        <v>Abaixo do limite</v>
      </c>
    </row>
    <row r="4946" spans="3:13" x14ac:dyDescent="0.25">
      <c r="C4946" s="45">
        <v>0.56399999999999995</v>
      </c>
      <c r="D4946" s="45">
        <v>9054.0300000000007</v>
      </c>
      <c r="K4946" s="44">
        <v>0.65600000000000003</v>
      </c>
      <c r="L4946" s="51">
        <v>37401.050000000003</v>
      </c>
      <c r="M4946" s="50" t="str">
        <f t="shared" si="76"/>
        <v>Abaixo do limite</v>
      </c>
    </row>
    <row r="4947" spans="3:13" x14ac:dyDescent="0.25">
      <c r="C4947" s="44">
        <v>0.60599999999999998</v>
      </c>
      <c r="D4947" s="44">
        <v>8082.58</v>
      </c>
      <c r="K4947" s="44">
        <v>0.85399999999999998</v>
      </c>
      <c r="L4947" s="51">
        <v>37429.03</v>
      </c>
      <c r="M4947" s="50" t="str">
        <f t="shared" si="76"/>
        <v>Abaixo do limite</v>
      </c>
    </row>
    <row r="4948" spans="3:13" x14ac:dyDescent="0.25">
      <c r="C4948" s="45">
        <v>0.64200000000000002</v>
      </c>
      <c r="D4948" s="45">
        <v>11949.17</v>
      </c>
      <c r="K4948" s="44">
        <v>0.629</v>
      </c>
      <c r="L4948" s="51">
        <v>37431.129999999997</v>
      </c>
      <c r="M4948" s="50" t="str">
        <f t="shared" si="76"/>
        <v>Abaixo do limite</v>
      </c>
    </row>
    <row r="4949" spans="3:13" x14ac:dyDescent="0.25">
      <c r="C4949" s="44">
        <v>0.59299999999999997</v>
      </c>
      <c r="D4949" s="44">
        <v>11787.98</v>
      </c>
      <c r="K4949" s="45">
        <v>0.747</v>
      </c>
      <c r="L4949" s="52">
        <v>37445.14</v>
      </c>
      <c r="M4949" s="50" t="str">
        <f t="shared" si="76"/>
        <v>Abaixo do limite</v>
      </c>
    </row>
    <row r="4950" spans="3:13" x14ac:dyDescent="0.25">
      <c r="C4950" s="45">
        <v>0.64</v>
      </c>
      <c r="D4950" s="45">
        <v>14481.12</v>
      </c>
      <c r="K4950" s="45">
        <v>0.63800000000000001</v>
      </c>
      <c r="L4950" s="52">
        <v>37445.230000000003</v>
      </c>
      <c r="M4950" s="50" t="str">
        <f t="shared" si="76"/>
        <v>Abaixo do limite</v>
      </c>
    </row>
    <row r="4951" spans="3:13" x14ac:dyDescent="0.25">
      <c r="C4951" s="44">
        <v>0.624</v>
      </c>
      <c r="D4951" s="44">
        <v>8867.77</v>
      </c>
      <c r="K4951" s="45">
        <v>0.72299999999999998</v>
      </c>
      <c r="L4951" s="52">
        <v>37449.629999999997</v>
      </c>
      <c r="M4951" s="50" t="str">
        <f t="shared" si="76"/>
        <v>Abaixo do limite</v>
      </c>
    </row>
    <row r="4952" spans="3:13" x14ac:dyDescent="0.25">
      <c r="C4952" s="45">
        <v>0.623</v>
      </c>
      <c r="D4952" s="45">
        <v>18300.43</v>
      </c>
      <c r="K4952" s="45">
        <v>0.74299999999999999</v>
      </c>
      <c r="L4952" s="52">
        <v>37456.18</v>
      </c>
      <c r="M4952" s="50" t="str">
        <f t="shared" si="76"/>
        <v>Abaixo do limite</v>
      </c>
    </row>
    <row r="4953" spans="3:13" x14ac:dyDescent="0.25">
      <c r="C4953" s="44">
        <v>0.59699999999999998</v>
      </c>
      <c r="D4953" s="44">
        <v>7562.63</v>
      </c>
      <c r="K4953" s="45">
        <v>0.72199999999999998</v>
      </c>
      <c r="L4953" s="52">
        <v>37456.519999999997</v>
      </c>
      <c r="M4953" s="50" t="str">
        <f t="shared" si="76"/>
        <v>Abaixo do limite</v>
      </c>
    </row>
    <row r="4954" spans="3:13" x14ac:dyDescent="0.25">
      <c r="C4954" s="45">
        <v>0.76600000000000001</v>
      </c>
      <c r="D4954" s="45">
        <v>20203.53</v>
      </c>
      <c r="K4954" s="45">
        <v>0.746</v>
      </c>
      <c r="L4954" s="52">
        <v>37467.35</v>
      </c>
      <c r="M4954" s="50" t="str">
        <f t="shared" si="76"/>
        <v>Abaixo do limite</v>
      </c>
    </row>
    <row r="4955" spans="3:13" x14ac:dyDescent="0.25">
      <c r="C4955" s="44">
        <v>0.53900000000000003</v>
      </c>
      <c r="D4955" s="44">
        <v>6765.86</v>
      </c>
      <c r="K4955" s="44">
        <v>0.70799999999999996</v>
      </c>
      <c r="L4955" s="51">
        <v>37499.9</v>
      </c>
      <c r="M4955" s="50" t="str">
        <f t="shared" si="76"/>
        <v>Abaixo do limite</v>
      </c>
    </row>
    <row r="4956" spans="3:13" x14ac:dyDescent="0.25">
      <c r="C4956" s="45">
        <v>0.55600000000000005</v>
      </c>
      <c r="D4956" s="45">
        <v>7371.63</v>
      </c>
      <c r="K4956" s="45">
        <v>0.74199999999999999</v>
      </c>
      <c r="L4956" s="52">
        <v>37552.83</v>
      </c>
      <c r="M4956" s="50" t="str">
        <f t="shared" si="76"/>
        <v>Abaixo do limite</v>
      </c>
    </row>
    <row r="4957" spans="3:13" x14ac:dyDescent="0.25">
      <c r="C4957" s="44">
        <v>0.61799999999999999</v>
      </c>
      <c r="D4957" s="44">
        <v>11549.4</v>
      </c>
      <c r="K4957" s="44">
        <v>0.71499999999999997</v>
      </c>
      <c r="L4957" s="51">
        <v>37589.39</v>
      </c>
      <c r="M4957" s="50" t="str">
        <f t="shared" si="76"/>
        <v>Abaixo do limite</v>
      </c>
    </row>
    <row r="4958" spans="3:13" x14ac:dyDescent="0.25">
      <c r="C4958" s="45">
        <v>0.621</v>
      </c>
      <c r="D4958" s="45">
        <v>13806.71</v>
      </c>
      <c r="K4958" s="45">
        <v>0.72299999999999998</v>
      </c>
      <c r="L4958" s="52">
        <v>37603.56</v>
      </c>
      <c r="M4958" s="50" t="str">
        <f t="shared" si="76"/>
        <v>Abaixo do limite</v>
      </c>
    </row>
    <row r="4959" spans="3:13" x14ac:dyDescent="0.25">
      <c r="C4959" s="44">
        <v>0.505</v>
      </c>
      <c r="D4959" s="44">
        <v>6934.88</v>
      </c>
      <c r="K4959" s="45">
        <v>0.63500000000000001</v>
      </c>
      <c r="L4959" s="52">
        <v>37646.85</v>
      </c>
      <c r="M4959" s="50" t="str">
        <f t="shared" ref="M4959:M5022" si="77">IF(L4959&lt;$L$29,"Abaixo do limite","")</f>
        <v>Abaixo do limite</v>
      </c>
    </row>
    <row r="4960" spans="3:13" x14ac:dyDescent="0.25">
      <c r="C4960" s="45">
        <v>0.59499999999999997</v>
      </c>
      <c r="D4960" s="45">
        <v>9677.77</v>
      </c>
      <c r="K4960" s="45">
        <v>0.75900000000000001</v>
      </c>
      <c r="L4960" s="52">
        <v>37718.449999999997</v>
      </c>
      <c r="M4960" s="50" t="str">
        <f t="shared" si="77"/>
        <v>Abaixo do limite</v>
      </c>
    </row>
    <row r="4961" spans="3:13" x14ac:dyDescent="0.25">
      <c r="C4961" s="44">
        <v>0.59599999999999997</v>
      </c>
      <c r="D4961" s="44">
        <v>11604.25</v>
      </c>
      <c r="K4961" s="44">
        <v>0.69599999999999995</v>
      </c>
      <c r="L4961" s="51">
        <v>37753.69</v>
      </c>
      <c r="M4961" s="50" t="str">
        <f t="shared" si="77"/>
        <v>Abaixo do limite</v>
      </c>
    </row>
    <row r="4962" spans="3:13" x14ac:dyDescent="0.25">
      <c r="C4962" s="45">
        <v>0.55500000000000005</v>
      </c>
      <c r="D4962" s="45">
        <v>7220.24</v>
      </c>
      <c r="K4962" s="44">
        <v>0.74299999999999999</v>
      </c>
      <c r="L4962" s="51">
        <v>37772.910000000003</v>
      </c>
      <c r="M4962" s="50" t="str">
        <f t="shared" si="77"/>
        <v>Abaixo do limite</v>
      </c>
    </row>
    <row r="4963" spans="3:13" x14ac:dyDescent="0.25">
      <c r="C4963" s="44">
        <v>0.54300000000000004</v>
      </c>
      <c r="D4963" s="44">
        <v>8451.7199999999993</v>
      </c>
      <c r="K4963" s="45">
        <v>0.57199999999999995</v>
      </c>
      <c r="L4963" s="52">
        <v>37817.199999999997</v>
      </c>
      <c r="M4963" s="50" t="str">
        <f t="shared" si="77"/>
        <v>Abaixo do limite</v>
      </c>
    </row>
    <row r="4964" spans="3:13" x14ac:dyDescent="0.25">
      <c r="C4964" s="45">
        <v>0.73299999999999998</v>
      </c>
      <c r="D4964" s="45">
        <v>18675.080000000002</v>
      </c>
      <c r="K4964" s="45">
        <v>0.7</v>
      </c>
      <c r="L4964" s="52">
        <v>37832.19</v>
      </c>
      <c r="M4964" s="50" t="str">
        <f t="shared" si="77"/>
        <v>Abaixo do limite</v>
      </c>
    </row>
    <row r="4965" spans="3:13" x14ac:dyDescent="0.25">
      <c r="C4965" s="44">
        <v>0.61399999999999999</v>
      </c>
      <c r="D4965" s="44">
        <v>7811.73</v>
      </c>
      <c r="K4965" s="44">
        <v>0.70299999999999996</v>
      </c>
      <c r="L4965" s="51">
        <v>37839.360000000001</v>
      </c>
      <c r="M4965" s="50" t="str">
        <f t="shared" si="77"/>
        <v>Abaixo do limite</v>
      </c>
    </row>
    <row r="4966" spans="3:13" x14ac:dyDescent="0.25">
      <c r="C4966" s="45">
        <v>0.67300000000000004</v>
      </c>
      <c r="D4966" s="45">
        <v>17285.14</v>
      </c>
      <c r="K4966" s="45">
        <v>0.71099999999999997</v>
      </c>
      <c r="L4966" s="52">
        <v>37854.44</v>
      </c>
      <c r="M4966" s="50" t="str">
        <f t="shared" si="77"/>
        <v>Abaixo do limite</v>
      </c>
    </row>
    <row r="4967" spans="3:13" x14ac:dyDescent="0.25">
      <c r="C4967" s="44">
        <v>0.57899999999999996</v>
      </c>
      <c r="D4967" s="44">
        <v>8007.66</v>
      </c>
      <c r="K4967" s="45">
        <v>0.77600000000000002</v>
      </c>
      <c r="L4967" s="52">
        <v>37884.839999999997</v>
      </c>
      <c r="M4967" s="50" t="str">
        <f t="shared" si="77"/>
        <v>Abaixo do limite</v>
      </c>
    </row>
    <row r="4968" spans="3:13" x14ac:dyDescent="0.25">
      <c r="C4968" s="45">
        <v>0.65200000000000002</v>
      </c>
      <c r="D4968" s="45">
        <v>20486.080000000002</v>
      </c>
      <c r="K4968" s="44">
        <v>0.71</v>
      </c>
      <c r="L4968" s="51">
        <v>37885.61</v>
      </c>
      <c r="M4968" s="50" t="str">
        <f t="shared" si="77"/>
        <v>Abaixo do limite</v>
      </c>
    </row>
    <row r="4969" spans="3:13" x14ac:dyDescent="0.25">
      <c r="C4969" s="44">
        <v>0.55000000000000004</v>
      </c>
      <c r="D4969" s="44">
        <v>7176.23</v>
      </c>
      <c r="K4969" s="44">
        <v>0.8</v>
      </c>
      <c r="L4969" s="51">
        <v>37930.339999999997</v>
      </c>
      <c r="M4969" s="50" t="str">
        <f t="shared" si="77"/>
        <v>Abaixo do limite</v>
      </c>
    </row>
    <row r="4970" spans="3:13" x14ac:dyDescent="0.25">
      <c r="C4970" s="45">
        <v>0.66500000000000004</v>
      </c>
      <c r="D4970" s="45">
        <v>9007.7000000000007</v>
      </c>
      <c r="K4970" s="45">
        <v>0.64400000000000002</v>
      </c>
      <c r="L4970" s="52">
        <v>37991.47</v>
      </c>
      <c r="M4970" s="50" t="str">
        <f t="shared" si="77"/>
        <v>Abaixo do limite</v>
      </c>
    </row>
    <row r="4971" spans="3:13" x14ac:dyDescent="0.25">
      <c r="C4971" s="44">
        <v>0.65100000000000002</v>
      </c>
      <c r="D4971" s="44">
        <v>11771.18</v>
      </c>
      <c r="K4971" s="45">
        <v>0.755</v>
      </c>
      <c r="L4971" s="52">
        <v>38035.14</v>
      </c>
      <c r="M4971" s="50" t="str">
        <f t="shared" si="77"/>
        <v>Abaixo do limite</v>
      </c>
    </row>
    <row r="4972" spans="3:13" x14ac:dyDescent="0.25">
      <c r="C4972" s="45">
        <v>0.53700000000000003</v>
      </c>
      <c r="D4972" s="45">
        <v>8422.48</v>
      </c>
      <c r="K4972" s="45">
        <v>0.69199999999999995</v>
      </c>
      <c r="L4972" s="52">
        <v>38038.620000000003</v>
      </c>
      <c r="M4972" s="50" t="str">
        <f t="shared" si="77"/>
        <v>Abaixo do limite</v>
      </c>
    </row>
    <row r="4973" spans="3:13" x14ac:dyDescent="0.25">
      <c r="C4973" s="44">
        <v>0.58199999999999996</v>
      </c>
      <c r="D4973" s="44">
        <v>8789.99</v>
      </c>
      <c r="K4973" s="45">
        <v>0.72699999999999998</v>
      </c>
      <c r="L4973" s="52">
        <v>38069.46</v>
      </c>
      <c r="M4973" s="50" t="str">
        <f t="shared" si="77"/>
        <v>Abaixo do limite</v>
      </c>
    </row>
    <row r="4974" spans="3:13" x14ac:dyDescent="0.25">
      <c r="C4974" s="45">
        <v>0.56399999999999995</v>
      </c>
      <c r="D4974" s="45">
        <v>7035.96</v>
      </c>
      <c r="K4974" s="44">
        <v>0.70799999999999996</v>
      </c>
      <c r="L4974" s="51">
        <v>38071.919999999998</v>
      </c>
      <c r="M4974" s="50" t="str">
        <f t="shared" si="77"/>
        <v>Abaixo do limite</v>
      </c>
    </row>
    <row r="4975" spans="3:13" x14ac:dyDescent="0.25">
      <c r="C4975" s="44">
        <v>0.63600000000000001</v>
      </c>
      <c r="D4975" s="44">
        <v>10254.32</v>
      </c>
      <c r="K4975" s="44">
        <v>0.72799999999999998</v>
      </c>
      <c r="L4975" s="51">
        <v>38086.769999999997</v>
      </c>
      <c r="M4975" s="50" t="str">
        <f t="shared" si="77"/>
        <v>Abaixo do limite</v>
      </c>
    </row>
    <row r="4976" spans="3:13" x14ac:dyDescent="0.25">
      <c r="C4976" s="45">
        <v>0.57799999999999996</v>
      </c>
      <c r="D4976" s="45">
        <v>8644.01</v>
      </c>
      <c r="K4976" s="45">
        <v>0.69799999999999995</v>
      </c>
      <c r="L4976" s="52">
        <v>38103.199999999997</v>
      </c>
      <c r="M4976" s="50" t="str">
        <f t="shared" si="77"/>
        <v>Abaixo do limite</v>
      </c>
    </row>
    <row r="4977" spans="3:13" x14ac:dyDescent="0.25">
      <c r="C4977" s="44">
        <v>0.54400000000000004</v>
      </c>
      <c r="D4977" s="44">
        <v>7876.8</v>
      </c>
      <c r="K4977" s="44">
        <v>0.76600000000000001</v>
      </c>
      <c r="L4977" s="51">
        <v>38112.97</v>
      </c>
      <c r="M4977" s="50" t="str">
        <f t="shared" si="77"/>
        <v>Abaixo do limite</v>
      </c>
    </row>
    <row r="4978" spans="3:13" x14ac:dyDescent="0.25">
      <c r="C4978" s="45">
        <v>0.60399999999999998</v>
      </c>
      <c r="D4978" s="45">
        <v>10533.41</v>
      </c>
      <c r="K4978" s="45">
        <v>0.75600000000000001</v>
      </c>
      <c r="L4978" s="52">
        <v>38114.5</v>
      </c>
      <c r="M4978" s="50" t="str">
        <f t="shared" si="77"/>
        <v>Abaixo do limite</v>
      </c>
    </row>
    <row r="4979" spans="3:13" x14ac:dyDescent="0.25">
      <c r="C4979" s="44">
        <v>0.55000000000000004</v>
      </c>
      <c r="D4979" s="44">
        <v>8744.0300000000007</v>
      </c>
      <c r="K4979" s="44">
        <v>0.76200000000000001</v>
      </c>
      <c r="L4979" s="51">
        <v>38128.22</v>
      </c>
      <c r="M4979" s="50" t="str">
        <f t="shared" si="77"/>
        <v>Abaixo do limite</v>
      </c>
    </row>
    <row r="4980" spans="3:13" x14ac:dyDescent="0.25">
      <c r="C4980" s="45">
        <v>0.59399999999999997</v>
      </c>
      <c r="D4980" s="45">
        <v>7498.01</v>
      </c>
      <c r="K4980" s="45">
        <v>0.72199999999999998</v>
      </c>
      <c r="L4980" s="52">
        <v>38153.39</v>
      </c>
      <c r="M4980" s="50" t="str">
        <f t="shared" si="77"/>
        <v>Abaixo do limite</v>
      </c>
    </row>
    <row r="4981" spans="3:13" x14ac:dyDescent="0.25">
      <c r="C4981" s="44">
        <v>0.59499999999999997</v>
      </c>
      <c r="D4981" s="44">
        <v>8082.46</v>
      </c>
      <c r="K4981" s="45">
        <v>0.69</v>
      </c>
      <c r="L4981" s="52">
        <v>38178.85</v>
      </c>
      <c r="M4981" s="50" t="str">
        <f t="shared" si="77"/>
        <v>Abaixo do limite</v>
      </c>
    </row>
    <row r="4982" spans="3:13" x14ac:dyDescent="0.25">
      <c r="C4982" s="45">
        <v>0.57999999999999996</v>
      </c>
      <c r="D4982" s="45">
        <v>7504.19</v>
      </c>
      <c r="K4982" s="44">
        <v>0.72499999999999998</v>
      </c>
      <c r="L4982" s="51">
        <v>38183.1</v>
      </c>
      <c r="M4982" s="50" t="str">
        <f t="shared" si="77"/>
        <v>Abaixo do limite</v>
      </c>
    </row>
    <row r="4983" spans="3:13" x14ac:dyDescent="0.25">
      <c r="C4983" s="44">
        <v>0.53300000000000003</v>
      </c>
      <c r="D4983" s="44">
        <v>7171.37</v>
      </c>
      <c r="K4983" s="45">
        <v>0.73199999999999998</v>
      </c>
      <c r="L4983" s="52">
        <v>38220.82</v>
      </c>
      <c r="M4983" s="50" t="str">
        <f t="shared" si="77"/>
        <v>Abaixo do limite</v>
      </c>
    </row>
    <row r="4984" spans="3:13" x14ac:dyDescent="0.25">
      <c r="C4984" s="45">
        <v>0.47399999999999998</v>
      </c>
      <c r="D4984" s="45">
        <v>6046.72</v>
      </c>
      <c r="K4984" s="44">
        <v>0.60699999999999998</v>
      </c>
      <c r="L4984" s="51">
        <v>38287.29</v>
      </c>
      <c r="M4984" s="50" t="str">
        <f t="shared" si="77"/>
        <v>Abaixo do limite</v>
      </c>
    </row>
    <row r="4985" spans="3:13" x14ac:dyDescent="0.25">
      <c r="C4985" s="44">
        <v>0.57699999999999996</v>
      </c>
      <c r="D4985" s="44">
        <v>7687.53</v>
      </c>
      <c r="K4985" s="45">
        <v>0.72699999999999998</v>
      </c>
      <c r="L4985" s="52">
        <v>38296.04</v>
      </c>
      <c r="M4985" s="50" t="str">
        <f t="shared" si="77"/>
        <v>Abaixo do limite</v>
      </c>
    </row>
    <row r="4986" spans="3:13" x14ac:dyDescent="0.25">
      <c r="C4986" s="45">
        <v>0.57899999999999996</v>
      </c>
      <c r="D4986" s="45">
        <v>6988.6</v>
      </c>
      <c r="K4986" s="45">
        <v>0.755</v>
      </c>
      <c r="L4986" s="52">
        <v>38302.879999999997</v>
      </c>
      <c r="M4986" s="50" t="str">
        <f t="shared" si="77"/>
        <v>Abaixo do limite</v>
      </c>
    </row>
    <row r="4987" spans="3:13" x14ac:dyDescent="0.25">
      <c r="C4987" s="44">
        <v>0.58399999999999996</v>
      </c>
      <c r="D4987" s="44">
        <v>8834.25</v>
      </c>
      <c r="K4987" s="44">
        <v>0.72299999999999998</v>
      </c>
      <c r="L4987" s="51">
        <v>38311.040000000001</v>
      </c>
      <c r="M4987" s="50" t="str">
        <f t="shared" si="77"/>
        <v>Abaixo do limite</v>
      </c>
    </row>
    <row r="4988" spans="3:13" x14ac:dyDescent="0.25">
      <c r="C4988" s="45">
        <v>0.52300000000000002</v>
      </c>
      <c r="D4988" s="45">
        <v>6356.5</v>
      </c>
      <c r="K4988" s="45">
        <v>0.65600000000000003</v>
      </c>
      <c r="L4988" s="52">
        <v>38315.480000000003</v>
      </c>
      <c r="M4988" s="50" t="str">
        <f t="shared" si="77"/>
        <v>Abaixo do limite</v>
      </c>
    </row>
    <row r="4989" spans="3:13" x14ac:dyDescent="0.25">
      <c r="C4989" s="44">
        <v>0.55300000000000005</v>
      </c>
      <c r="D4989" s="44">
        <v>9167.19</v>
      </c>
      <c r="K4989" s="45">
        <v>0.66800000000000004</v>
      </c>
      <c r="L4989" s="52">
        <v>38322.730000000003</v>
      </c>
      <c r="M4989" s="50" t="str">
        <f t="shared" si="77"/>
        <v>Abaixo do limite</v>
      </c>
    </row>
    <row r="4990" spans="3:13" x14ac:dyDescent="0.25">
      <c r="C4990" s="45">
        <v>0.52600000000000002</v>
      </c>
      <c r="D4990" s="45">
        <v>7625.84</v>
      </c>
      <c r="K4990" s="45">
        <v>0.69199999999999995</v>
      </c>
      <c r="L4990" s="52">
        <v>38335.129999999997</v>
      </c>
      <c r="M4990" s="50" t="str">
        <f t="shared" si="77"/>
        <v>Abaixo do limite</v>
      </c>
    </row>
    <row r="4991" spans="3:13" x14ac:dyDescent="0.25">
      <c r="C4991" s="44">
        <v>0.57499999999999996</v>
      </c>
      <c r="D4991" s="44">
        <v>7319.14</v>
      </c>
      <c r="K4991" s="45">
        <v>0.74399999999999999</v>
      </c>
      <c r="L4991" s="52">
        <v>38395.06</v>
      </c>
      <c r="M4991" s="50" t="str">
        <f t="shared" si="77"/>
        <v>Abaixo do limite</v>
      </c>
    </row>
    <row r="4992" spans="3:13" x14ac:dyDescent="0.25">
      <c r="C4992" s="45">
        <v>0.60199999999999998</v>
      </c>
      <c r="D4992" s="45">
        <v>8018.09</v>
      </c>
      <c r="K4992" s="45">
        <v>0.76300000000000001</v>
      </c>
      <c r="L4992" s="52">
        <v>38412.06</v>
      </c>
      <c r="M4992" s="50" t="str">
        <f t="shared" si="77"/>
        <v>Abaixo do limite</v>
      </c>
    </row>
    <row r="4993" spans="3:13" x14ac:dyDescent="0.25">
      <c r="C4993" s="44">
        <v>0.70299999999999996</v>
      </c>
      <c r="D4993" s="44">
        <v>21240.49</v>
      </c>
      <c r="K4993" s="45">
        <v>0.57599999999999996</v>
      </c>
      <c r="L4993" s="52">
        <v>38416.21</v>
      </c>
      <c r="M4993" s="50" t="str">
        <f t="shared" si="77"/>
        <v>Abaixo do limite</v>
      </c>
    </row>
    <row r="4994" spans="3:13" x14ac:dyDescent="0.25">
      <c r="C4994" s="45">
        <v>0.51100000000000001</v>
      </c>
      <c r="D4994" s="45">
        <v>7091.77</v>
      </c>
      <c r="K4994" s="44">
        <v>0.77800000000000002</v>
      </c>
      <c r="L4994" s="51">
        <v>38436.75</v>
      </c>
      <c r="M4994" s="50" t="str">
        <f t="shared" si="77"/>
        <v>Abaixo do limite</v>
      </c>
    </row>
    <row r="4995" spans="3:13" x14ac:dyDescent="0.25">
      <c r="C4995" s="44">
        <v>0.50600000000000001</v>
      </c>
      <c r="D4995" s="44">
        <v>6398.43</v>
      </c>
      <c r="K4995" s="45">
        <v>0.71099999999999997</v>
      </c>
      <c r="L4995" s="52">
        <v>38442.959999999999</v>
      </c>
      <c r="M4995" s="50" t="str">
        <f t="shared" si="77"/>
        <v>Abaixo do limite</v>
      </c>
    </row>
    <row r="4996" spans="3:13" x14ac:dyDescent="0.25">
      <c r="C4996" s="45">
        <v>0.48299999999999998</v>
      </c>
      <c r="D4996" s="45">
        <v>7759.71</v>
      </c>
      <c r="K4996" s="45">
        <v>0.747</v>
      </c>
      <c r="L4996" s="52">
        <v>38445.269999999997</v>
      </c>
      <c r="M4996" s="50" t="str">
        <f t="shared" si="77"/>
        <v>Abaixo do limite</v>
      </c>
    </row>
    <row r="4997" spans="3:13" x14ac:dyDescent="0.25">
      <c r="C4997" s="44">
        <v>0.60799999999999998</v>
      </c>
      <c r="D4997" s="44">
        <v>9871.24</v>
      </c>
      <c r="K4997" s="45">
        <v>0.69</v>
      </c>
      <c r="L4997" s="52">
        <v>38487.93</v>
      </c>
      <c r="M4997" s="50" t="str">
        <f t="shared" si="77"/>
        <v>Abaixo do limite</v>
      </c>
    </row>
    <row r="4998" spans="3:13" x14ac:dyDescent="0.25">
      <c r="C4998" s="45">
        <v>0.56399999999999995</v>
      </c>
      <c r="D4998" s="45">
        <v>8096.15</v>
      </c>
      <c r="K4998" s="44">
        <v>0.755</v>
      </c>
      <c r="L4998" s="51">
        <v>38499.31</v>
      </c>
      <c r="M4998" s="50" t="str">
        <f t="shared" si="77"/>
        <v>Abaixo do limite</v>
      </c>
    </row>
    <row r="4999" spans="3:13" x14ac:dyDescent="0.25">
      <c r="C4999" s="44">
        <v>0.628</v>
      </c>
      <c r="D4999" s="44">
        <v>9949.81</v>
      </c>
      <c r="K4999" s="45">
        <v>0.67600000000000005</v>
      </c>
      <c r="L4999" s="52">
        <v>38561.19</v>
      </c>
      <c r="M4999" s="50" t="str">
        <f t="shared" si="77"/>
        <v>Abaixo do limite</v>
      </c>
    </row>
    <row r="5000" spans="3:13" x14ac:dyDescent="0.25">
      <c r="C5000" s="45">
        <v>0.56299999999999994</v>
      </c>
      <c r="D5000" s="45">
        <v>14680.19</v>
      </c>
      <c r="K5000" s="44">
        <v>0.65200000000000002</v>
      </c>
      <c r="L5000" s="51">
        <v>38581.15</v>
      </c>
      <c r="M5000" s="50" t="str">
        <f t="shared" si="77"/>
        <v>Abaixo do limite</v>
      </c>
    </row>
    <row r="5001" spans="3:13" x14ac:dyDescent="0.25">
      <c r="C5001" s="44">
        <v>0.56599999999999995</v>
      </c>
      <c r="D5001" s="44">
        <v>8642.35</v>
      </c>
      <c r="K5001" s="45">
        <v>0.77700000000000002</v>
      </c>
      <c r="L5001" s="52">
        <v>38633.71</v>
      </c>
      <c r="M5001" s="50" t="str">
        <f t="shared" si="77"/>
        <v>Abaixo do limite</v>
      </c>
    </row>
    <row r="5002" spans="3:13" x14ac:dyDescent="0.25">
      <c r="C5002" s="45">
        <v>0.53700000000000003</v>
      </c>
      <c r="D5002" s="45">
        <v>8031.27</v>
      </c>
      <c r="K5002" s="45">
        <v>0.58899999999999997</v>
      </c>
      <c r="L5002" s="52">
        <v>38638.480000000003</v>
      </c>
      <c r="M5002" s="50" t="str">
        <f t="shared" si="77"/>
        <v>Abaixo do limite</v>
      </c>
    </row>
    <row r="5003" spans="3:13" x14ac:dyDescent="0.25">
      <c r="C5003" s="44">
        <v>0.61199999999999999</v>
      </c>
      <c r="D5003" s="44">
        <v>13901.24</v>
      </c>
      <c r="K5003" s="45">
        <v>0.72</v>
      </c>
      <c r="L5003" s="52">
        <v>38668.19</v>
      </c>
      <c r="M5003" s="50" t="str">
        <f t="shared" si="77"/>
        <v>Abaixo do limite</v>
      </c>
    </row>
    <row r="5004" spans="3:13" x14ac:dyDescent="0.25">
      <c r="C5004" s="45">
        <v>0.54400000000000004</v>
      </c>
      <c r="D5004" s="45">
        <v>6663.28</v>
      </c>
      <c r="K5004" s="44">
        <v>0.71699999999999997</v>
      </c>
      <c r="L5004" s="51">
        <v>38676.33</v>
      </c>
      <c r="M5004" s="50" t="str">
        <f t="shared" si="77"/>
        <v>Abaixo do limite</v>
      </c>
    </row>
    <row r="5005" spans="3:13" x14ac:dyDescent="0.25">
      <c r="C5005" s="44">
        <v>0.51400000000000001</v>
      </c>
      <c r="D5005" s="44">
        <v>6929.25</v>
      </c>
      <c r="K5005" s="44">
        <v>0.70899999999999996</v>
      </c>
      <c r="L5005" s="51">
        <v>38681.300000000003</v>
      </c>
      <c r="M5005" s="50" t="str">
        <f t="shared" si="77"/>
        <v>Abaixo do limite</v>
      </c>
    </row>
    <row r="5006" spans="3:13" x14ac:dyDescent="0.25">
      <c r="C5006" s="45">
        <v>0.60499999999999998</v>
      </c>
      <c r="D5006" s="45">
        <v>8845.92</v>
      </c>
      <c r="K5006" s="44">
        <v>0.73199999999999998</v>
      </c>
      <c r="L5006" s="51">
        <v>38756.410000000003</v>
      </c>
      <c r="M5006" s="50" t="str">
        <f t="shared" si="77"/>
        <v>Abaixo do limite</v>
      </c>
    </row>
    <row r="5007" spans="3:13" x14ac:dyDescent="0.25">
      <c r="C5007" s="44">
        <v>0.63100000000000001</v>
      </c>
      <c r="D5007" s="44">
        <v>13282.04</v>
      </c>
      <c r="K5007" s="45">
        <v>0.69599999999999995</v>
      </c>
      <c r="L5007" s="52">
        <v>38758.839999999997</v>
      </c>
      <c r="M5007" s="50" t="str">
        <f t="shared" si="77"/>
        <v>Abaixo do limite</v>
      </c>
    </row>
    <row r="5008" spans="3:13" x14ac:dyDescent="0.25">
      <c r="C5008" s="45">
        <v>0.53100000000000003</v>
      </c>
      <c r="D5008" s="45">
        <v>8213.7099999999991</v>
      </c>
      <c r="K5008" s="45">
        <v>0.72199999999999998</v>
      </c>
      <c r="L5008" s="52">
        <v>38761.660000000003</v>
      </c>
      <c r="M5008" s="50" t="str">
        <f t="shared" si="77"/>
        <v>Abaixo do limite</v>
      </c>
    </row>
    <row r="5009" spans="3:13" x14ac:dyDescent="0.25">
      <c r="C5009" s="44">
        <v>0.73099999999999998</v>
      </c>
      <c r="D5009" s="44">
        <v>23944.05</v>
      </c>
      <c r="K5009" s="45">
        <v>0.71</v>
      </c>
      <c r="L5009" s="52">
        <v>38820.769999999997</v>
      </c>
      <c r="M5009" s="50" t="str">
        <f t="shared" si="77"/>
        <v>Abaixo do limite</v>
      </c>
    </row>
    <row r="5010" spans="3:13" x14ac:dyDescent="0.25">
      <c r="C5010" s="45">
        <v>0.501</v>
      </c>
      <c r="D5010" s="45">
        <v>6006.93</v>
      </c>
      <c r="K5010" s="45">
        <v>0.75800000000000001</v>
      </c>
      <c r="L5010" s="52">
        <v>38832.949999999997</v>
      </c>
      <c r="M5010" s="50" t="str">
        <f t="shared" si="77"/>
        <v>Abaixo do limite</v>
      </c>
    </row>
    <row r="5011" spans="3:13" x14ac:dyDescent="0.25">
      <c r="C5011" s="44">
        <v>0.68600000000000005</v>
      </c>
      <c r="D5011" s="44">
        <v>17512.27</v>
      </c>
      <c r="K5011" s="44">
        <v>0.71599999999999997</v>
      </c>
      <c r="L5011" s="51">
        <v>38855.69</v>
      </c>
      <c r="M5011" s="50" t="str">
        <f t="shared" si="77"/>
        <v>Abaixo do limite</v>
      </c>
    </row>
    <row r="5012" spans="3:13" x14ac:dyDescent="0.25">
      <c r="C5012" s="45">
        <v>0.66400000000000003</v>
      </c>
      <c r="D5012" s="45">
        <v>12481.14</v>
      </c>
      <c r="K5012" s="45">
        <v>0.68</v>
      </c>
      <c r="L5012" s="52">
        <v>38863.629999999997</v>
      </c>
      <c r="M5012" s="50" t="str">
        <f t="shared" si="77"/>
        <v>Abaixo do limite</v>
      </c>
    </row>
    <row r="5013" spans="3:13" x14ac:dyDescent="0.25">
      <c r="C5013" s="44">
        <v>0.71199999999999997</v>
      </c>
      <c r="D5013" s="44">
        <v>20871.310000000001</v>
      </c>
      <c r="K5013" s="44">
        <v>0.73499999999999999</v>
      </c>
      <c r="L5013" s="51">
        <v>38904.14</v>
      </c>
      <c r="M5013" s="50" t="str">
        <f t="shared" si="77"/>
        <v>Abaixo do limite</v>
      </c>
    </row>
    <row r="5014" spans="3:13" x14ac:dyDescent="0.25">
      <c r="C5014" s="45">
        <v>0.53300000000000003</v>
      </c>
      <c r="D5014" s="45">
        <v>7134.7</v>
      </c>
      <c r="K5014" s="44">
        <v>0.68100000000000005</v>
      </c>
      <c r="L5014" s="51">
        <v>38908.720000000001</v>
      </c>
      <c r="M5014" s="50" t="str">
        <f t="shared" si="77"/>
        <v>Abaixo do limite</v>
      </c>
    </row>
    <row r="5015" spans="3:13" x14ac:dyDescent="0.25">
      <c r="C5015" s="44">
        <v>0.52800000000000002</v>
      </c>
      <c r="D5015" s="44">
        <v>6411.2</v>
      </c>
      <c r="K5015" s="44">
        <v>0.72099999999999997</v>
      </c>
      <c r="L5015" s="51">
        <v>38941.79</v>
      </c>
      <c r="M5015" s="50" t="str">
        <f t="shared" si="77"/>
        <v>Abaixo do limite</v>
      </c>
    </row>
    <row r="5016" spans="3:13" x14ac:dyDescent="0.25">
      <c r="C5016" s="45">
        <v>0.53700000000000003</v>
      </c>
      <c r="D5016" s="45">
        <v>7237.23</v>
      </c>
      <c r="K5016" s="44">
        <v>0.72699999999999998</v>
      </c>
      <c r="L5016" s="51">
        <v>38950.04</v>
      </c>
      <c r="M5016" s="50" t="str">
        <f t="shared" si="77"/>
        <v>Abaixo do limite</v>
      </c>
    </row>
    <row r="5017" spans="3:13" x14ac:dyDescent="0.25">
      <c r="C5017" s="44">
        <v>0.54200000000000004</v>
      </c>
      <c r="D5017" s="44">
        <v>9334.7199999999993</v>
      </c>
      <c r="K5017" s="45">
        <v>0.754</v>
      </c>
      <c r="L5017" s="52">
        <v>38964.629999999997</v>
      </c>
      <c r="M5017" s="50" t="str">
        <f t="shared" si="77"/>
        <v>Abaixo do limite</v>
      </c>
    </row>
    <row r="5018" spans="3:13" x14ac:dyDescent="0.25">
      <c r="C5018" s="45">
        <v>0.59799999999999998</v>
      </c>
      <c r="D5018" s="45">
        <v>7521.17</v>
      </c>
      <c r="K5018" s="44">
        <v>0.72099999999999997</v>
      </c>
      <c r="L5018" s="51">
        <v>39001.79</v>
      </c>
      <c r="M5018" s="50" t="str">
        <f t="shared" si="77"/>
        <v>Abaixo do limite</v>
      </c>
    </row>
    <row r="5019" spans="3:13" x14ac:dyDescent="0.25">
      <c r="C5019" s="44">
        <v>0.58299999999999996</v>
      </c>
      <c r="D5019" s="44">
        <v>12385.33</v>
      </c>
      <c r="K5019" s="45">
        <v>0.67800000000000005</v>
      </c>
      <c r="L5019" s="52">
        <v>39012.15</v>
      </c>
      <c r="M5019" s="50" t="str">
        <f t="shared" si="77"/>
        <v>Abaixo do limite</v>
      </c>
    </row>
    <row r="5020" spans="3:13" x14ac:dyDescent="0.25">
      <c r="C5020" s="45">
        <v>0.52300000000000002</v>
      </c>
      <c r="D5020" s="45">
        <v>6418.11</v>
      </c>
      <c r="K5020" s="45">
        <v>0.70599999999999996</v>
      </c>
      <c r="L5020" s="52">
        <v>39015.199999999997</v>
      </c>
      <c r="M5020" s="50" t="str">
        <f t="shared" si="77"/>
        <v>Abaixo do limite</v>
      </c>
    </row>
    <row r="5021" spans="3:13" x14ac:dyDescent="0.25">
      <c r="C5021" s="44">
        <v>0.56399999999999995</v>
      </c>
      <c r="D5021" s="44">
        <v>9866.85</v>
      </c>
      <c r="K5021" s="45">
        <v>0.69599999999999995</v>
      </c>
      <c r="L5021" s="52">
        <v>39033.19</v>
      </c>
      <c r="M5021" s="50" t="str">
        <f t="shared" si="77"/>
        <v>Abaixo do limite</v>
      </c>
    </row>
    <row r="5022" spans="3:13" x14ac:dyDescent="0.25">
      <c r="C5022" s="45">
        <v>0.60099999999999998</v>
      </c>
      <c r="D5022" s="45">
        <v>14024.81</v>
      </c>
      <c r="K5022" s="44">
        <v>0.87</v>
      </c>
      <c r="L5022" s="51">
        <v>39048.21</v>
      </c>
      <c r="M5022" s="50" t="str">
        <f t="shared" si="77"/>
        <v>Abaixo do limite</v>
      </c>
    </row>
    <row r="5023" spans="3:13" x14ac:dyDescent="0.25">
      <c r="C5023" s="44">
        <v>0.60899999999999999</v>
      </c>
      <c r="D5023" s="44">
        <v>9610.4699999999993</v>
      </c>
      <c r="K5023" s="44">
        <v>0.68200000000000005</v>
      </c>
      <c r="L5023" s="51">
        <v>39061.29</v>
      </c>
      <c r="M5023" s="50" t="str">
        <f t="shared" ref="M5023:M5086" si="78">IF(L5023&lt;$L$29,"Abaixo do limite","")</f>
        <v>Abaixo do limite</v>
      </c>
    </row>
    <row r="5024" spans="3:13" x14ac:dyDescent="0.25">
      <c r="C5024" s="45">
        <v>0.50800000000000001</v>
      </c>
      <c r="D5024" s="45">
        <v>9138.39</v>
      </c>
      <c r="K5024" s="44">
        <v>0.78800000000000003</v>
      </c>
      <c r="L5024" s="51">
        <v>39065.74</v>
      </c>
      <c r="M5024" s="50" t="str">
        <f t="shared" si="78"/>
        <v>Abaixo do limite</v>
      </c>
    </row>
    <row r="5025" spans="3:13" x14ac:dyDescent="0.25">
      <c r="C5025" s="44">
        <v>0.57299999999999995</v>
      </c>
      <c r="D5025" s="44">
        <v>7933.63</v>
      </c>
      <c r="K5025" s="45">
        <v>0.76100000000000001</v>
      </c>
      <c r="L5025" s="52">
        <v>39078.14</v>
      </c>
      <c r="M5025" s="50" t="str">
        <f t="shared" si="78"/>
        <v>Abaixo do limite</v>
      </c>
    </row>
    <row r="5026" spans="3:13" x14ac:dyDescent="0.25">
      <c r="C5026" s="45">
        <v>0.52400000000000002</v>
      </c>
      <c r="D5026" s="45">
        <v>7919.5</v>
      </c>
      <c r="K5026" s="45">
        <v>0.72099999999999997</v>
      </c>
      <c r="L5026" s="52">
        <v>39132.78</v>
      </c>
      <c r="M5026" s="50" t="str">
        <f t="shared" si="78"/>
        <v>Abaixo do limite</v>
      </c>
    </row>
    <row r="5027" spans="3:13" x14ac:dyDescent="0.25">
      <c r="C5027" s="44">
        <v>0.501</v>
      </c>
      <c r="D5027" s="44">
        <v>7497.65</v>
      </c>
      <c r="K5027" s="45">
        <v>0.74199999999999999</v>
      </c>
      <c r="L5027" s="52">
        <v>39153.11</v>
      </c>
      <c r="M5027" s="50" t="str">
        <f t="shared" si="78"/>
        <v>Abaixo do limite</v>
      </c>
    </row>
    <row r="5028" spans="3:13" x14ac:dyDescent="0.25">
      <c r="C5028" s="45">
        <v>0.54800000000000004</v>
      </c>
      <c r="D5028" s="45">
        <v>8409.94</v>
      </c>
      <c r="K5028" s="44">
        <v>0.70299999999999996</v>
      </c>
      <c r="L5028" s="51">
        <v>39246.01</v>
      </c>
      <c r="M5028" s="50" t="str">
        <f t="shared" si="78"/>
        <v>Abaixo do limite</v>
      </c>
    </row>
    <row r="5029" spans="3:13" x14ac:dyDescent="0.25">
      <c r="C5029" s="44">
        <v>0.69899999999999995</v>
      </c>
      <c r="D5029" s="44">
        <v>16808.439999999999</v>
      </c>
      <c r="K5029" s="44">
        <v>0.76500000000000001</v>
      </c>
      <c r="L5029" s="51">
        <v>39288.71</v>
      </c>
      <c r="M5029" s="50" t="str">
        <f t="shared" si="78"/>
        <v>Abaixo do limite</v>
      </c>
    </row>
    <row r="5030" spans="3:13" x14ac:dyDescent="0.25">
      <c r="C5030" s="45">
        <v>0.57999999999999996</v>
      </c>
      <c r="D5030" s="45">
        <v>7485.25</v>
      </c>
      <c r="K5030" s="45">
        <v>0.71799999999999997</v>
      </c>
      <c r="L5030" s="52">
        <v>39295.21</v>
      </c>
      <c r="M5030" s="50" t="str">
        <f t="shared" si="78"/>
        <v>Abaixo do limite</v>
      </c>
    </row>
    <row r="5031" spans="3:13" x14ac:dyDescent="0.25">
      <c r="C5031" s="44">
        <v>0.53800000000000003</v>
      </c>
      <c r="D5031" s="44">
        <v>6297.33</v>
      </c>
      <c r="K5031" s="44">
        <v>0.68100000000000005</v>
      </c>
      <c r="L5031" s="51">
        <v>39343.83</v>
      </c>
      <c r="M5031" s="50" t="str">
        <f t="shared" si="78"/>
        <v>Abaixo do limite</v>
      </c>
    </row>
    <row r="5032" spans="3:13" x14ac:dyDescent="0.25">
      <c r="C5032" s="45">
        <v>0.52300000000000002</v>
      </c>
      <c r="D5032" s="45">
        <v>6977.09</v>
      </c>
      <c r="K5032" s="44">
        <v>0.67900000000000005</v>
      </c>
      <c r="L5032" s="51">
        <v>39380.31</v>
      </c>
      <c r="M5032" s="50" t="str">
        <f t="shared" si="78"/>
        <v>Abaixo do limite</v>
      </c>
    </row>
    <row r="5033" spans="3:13" x14ac:dyDescent="0.25">
      <c r="C5033" s="44">
        <v>0.68100000000000005</v>
      </c>
      <c r="D5033" s="44">
        <v>14394.98</v>
      </c>
      <c r="K5033" s="45">
        <v>0.70299999999999996</v>
      </c>
      <c r="L5033" s="52">
        <v>39387.120000000003</v>
      </c>
      <c r="M5033" s="50" t="str">
        <f t="shared" si="78"/>
        <v>Abaixo do limite</v>
      </c>
    </row>
    <row r="5034" spans="3:13" x14ac:dyDescent="0.25">
      <c r="C5034" s="45">
        <v>0.61399999999999999</v>
      </c>
      <c r="D5034" s="45">
        <v>9047.6</v>
      </c>
      <c r="K5034" s="44">
        <v>0.76300000000000001</v>
      </c>
      <c r="L5034" s="51">
        <v>39517.040000000001</v>
      </c>
      <c r="M5034" s="50" t="str">
        <f t="shared" si="78"/>
        <v>Abaixo do limite</v>
      </c>
    </row>
    <row r="5035" spans="3:13" x14ac:dyDescent="0.25">
      <c r="C5035" s="44">
        <v>0.64500000000000002</v>
      </c>
      <c r="D5035" s="44">
        <v>10642.45</v>
      </c>
      <c r="K5035" s="44">
        <v>0.65500000000000003</v>
      </c>
      <c r="L5035" s="51">
        <v>39525.15</v>
      </c>
      <c r="M5035" s="50" t="str">
        <f t="shared" si="78"/>
        <v>Abaixo do limite</v>
      </c>
    </row>
    <row r="5036" spans="3:13" x14ac:dyDescent="0.25">
      <c r="C5036" s="45">
        <v>0.59899999999999998</v>
      </c>
      <c r="D5036" s="45">
        <v>9472.98</v>
      </c>
      <c r="K5036" s="45">
        <v>0.73599999999999999</v>
      </c>
      <c r="L5036" s="52">
        <v>39533.599999999999</v>
      </c>
      <c r="M5036" s="50" t="str">
        <f t="shared" si="78"/>
        <v>Abaixo do limite</v>
      </c>
    </row>
    <row r="5037" spans="3:13" x14ac:dyDescent="0.25">
      <c r="C5037" s="44">
        <v>0.56100000000000005</v>
      </c>
      <c r="D5037" s="44">
        <v>9677.15</v>
      </c>
      <c r="K5037" s="44">
        <v>0.66700000000000004</v>
      </c>
      <c r="L5037" s="51">
        <v>39577.83</v>
      </c>
      <c r="M5037" s="50" t="str">
        <f t="shared" si="78"/>
        <v>Abaixo do limite</v>
      </c>
    </row>
    <row r="5038" spans="3:13" x14ac:dyDescent="0.25">
      <c r="C5038" s="45">
        <v>0.48299999999999998</v>
      </c>
      <c r="D5038" s="45">
        <v>6783.9</v>
      </c>
      <c r="K5038" s="45">
        <v>0.73299999999999998</v>
      </c>
      <c r="L5038" s="52">
        <v>39643.949999999997</v>
      </c>
      <c r="M5038" s="50" t="str">
        <f t="shared" si="78"/>
        <v>Abaixo do limite</v>
      </c>
    </row>
    <row r="5039" spans="3:13" x14ac:dyDescent="0.25">
      <c r="C5039" s="44">
        <v>0.54800000000000004</v>
      </c>
      <c r="D5039" s="44">
        <v>8278.2800000000007</v>
      </c>
      <c r="K5039" s="45">
        <v>0.76300000000000001</v>
      </c>
      <c r="L5039" s="52">
        <v>39679.43</v>
      </c>
      <c r="M5039" s="50" t="str">
        <f t="shared" si="78"/>
        <v>Abaixo do limite</v>
      </c>
    </row>
    <row r="5040" spans="3:13" x14ac:dyDescent="0.25">
      <c r="C5040" s="45">
        <v>0.54700000000000004</v>
      </c>
      <c r="D5040" s="45">
        <v>7090.1</v>
      </c>
      <c r="K5040" s="45">
        <v>0.71</v>
      </c>
      <c r="L5040" s="52">
        <v>39691.910000000003</v>
      </c>
      <c r="M5040" s="50" t="str">
        <f t="shared" si="78"/>
        <v>Abaixo do limite</v>
      </c>
    </row>
    <row r="5041" spans="3:13" x14ac:dyDescent="0.25">
      <c r="C5041" s="44">
        <v>0.53200000000000003</v>
      </c>
      <c r="D5041" s="44">
        <v>7998.32</v>
      </c>
      <c r="K5041" s="44">
        <v>0.77900000000000003</v>
      </c>
      <c r="L5041" s="51">
        <v>39693.550000000003</v>
      </c>
      <c r="M5041" s="50" t="str">
        <f t="shared" si="78"/>
        <v>Abaixo do limite</v>
      </c>
    </row>
    <row r="5042" spans="3:13" x14ac:dyDescent="0.25">
      <c r="C5042" s="45">
        <v>0.68200000000000005</v>
      </c>
      <c r="D5042" s="45">
        <v>16045.26</v>
      </c>
      <c r="K5042" s="44">
        <v>0.78600000000000003</v>
      </c>
      <c r="L5042" s="51">
        <v>39706.06</v>
      </c>
      <c r="M5042" s="50" t="str">
        <f t="shared" si="78"/>
        <v>Abaixo do limite</v>
      </c>
    </row>
    <row r="5043" spans="3:13" x14ac:dyDescent="0.25">
      <c r="C5043" s="44">
        <v>0.63700000000000001</v>
      </c>
      <c r="D5043" s="44">
        <v>13576.25</v>
      </c>
      <c r="K5043" s="44">
        <v>0.73</v>
      </c>
      <c r="L5043" s="51">
        <v>39762.11</v>
      </c>
      <c r="M5043" s="50" t="str">
        <f t="shared" si="78"/>
        <v>Abaixo do limite</v>
      </c>
    </row>
    <row r="5044" spans="3:13" x14ac:dyDescent="0.25">
      <c r="C5044" s="45">
        <v>0.71899999999999997</v>
      </c>
      <c r="D5044" s="45">
        <v>12340.17</v>
      </c>
      <c r="K5044" s="45">
        <v>0.79</v>
      </c>
      <c r="L5044" s="52">
        <v>39847.699999999997</v>
      </c>
      <c r="M5044" s="50" t="str">
        <f t="shared" si="78"/>
        <v>Abaixo do limite</v>
      </c>
    </row>
    <row r="5045" spans="3:13" x14ac:dyDescent="0.25">
      <c r="C5045" s="44">
        <v>0.622</v>
      </c>
      <c r="D5045" s="44">
        <v>9035.61</v>
      </c>
      <c r="K5045" s="44">
        <v>0.73</v>
      </c>
      <c r="L5045" s="51">
        <v>39895.26</v>
      </c>
      <c r="M5045" s="50" t="str">
        <f t="shared" si="78"/>
        <v>Abaixo do limite</v>
      </c>
    </row>
    <row r="5046" spans="3:13" x14ac:dyDescent="0.25">
      <c r="C5046" s="45">
        <v>0.47399999999999998</v>
      </c>
      <c r="D5046" s="45">
        <v>6615.71</v>
      </c>
      <c r="K5046" s="45">
        <v>0.77700000000000002</v>
      </c>
      <c r="L5046" s="52">
        <v>39910.160000000003</v>
      </c>
      <c r="M5046" s="50" t="str">
        <f t="shared" si="78"/>
        <v>Abaixo do limite</v>
      </c>
    </row>
    <row r="5047" spans="3:13" x14ac:dyDescent="0.25">
      <c r="C5047" s="44">
        <v>0.51800000000000002</v>
      </c>
      <c r="D5047" s="44">
        <v>6577.97</v>
      </c>
      <c r="K5047" s="45">
        <v>0.69799999999999995</v>
      </c>
      <c r="L5047" s="52">
        <v>39966.17</v>
      </c>
      <c r="M5047" s="50" t="str">
        <f t="shared" si="78"/>
        <v>Abaixo do limite</v>
      </c>
    </row>
    <row r="5048" spans="3:13" x14ac:dyDescent="0.25">
      <c r="C5048" s="45">
        <v>0.57099999999999995</v>
      </c>
      <c r="D5048" s="45">
        <v>10684.43</v>
      </c>
      <c r="K5048" s="45">
        <v>0.67500000000000004</v>
      </c>
      <c r="L5048" s="52">
        <v>39984.1</v>
      </c>
      <c r="M5048" s="50" t="str">
        <f t="shared" si="78"/>
        <v>Abaixo do limite</v>
      </c>
    </row>
    <row r="5049" spans="3:13" x14ac:dyDescent="0.25">
      <c r="C5049" s="44">
        <v>0.56499999999999995</v>
      </c>
      <c r="D5049" s="44">
        <v>7200.07</v>
      </c>
      <c r="K5049" s="45">
        <v>0.80600000000000005</v>
      </c>
      <c r="L5049" s="52">
        <v>39996.43</v>
      </c>
      <c r="M5049" s="50" t="str">
        <f t="shared" si="78"/>
        <v>Abaixo do limite</v>
      </c>
    </row>
    <row r="5050" spans="3:13" x14ac:dyDescent="0.25">
      <c r="C5050" s="45">
        <v>0.57599999999999996</v>
      </c>
      <c r="D5050" s="45">
        <v>15777.62</v>
      </c>
      <c r="K5050" s="44">
        <v>0.70299999999999996</v>
      </c>
      <c r="L5050" s="51">
        <v>40030.65</v>
      </c>
      <c r="M5050" s="50" t="str">
        <f t="shared" si="78"/>
        <v>Abaixo do limite</v>
      </c>
    </row>
    <row r="5051" spans="3:13" x14ac:dyDescent="0.25">
      <c r="C5051" s="44">
        <v>0.56000000000000005</v>
      </c>
      <c r="D5051" s="44">
        <v>8970.41</v>
      </c>
      <c r="K5051" s="44">
        <v>0.751</v>
      </c>
      <c r="L5051" s="51">
        <v>40058.32</v>
      </c>
      <c r="M5051" s="50" t="str">
        <f t="shared" si="78"/>
        <v>Abaixo do limite</v>
      </c>
    </row>
    <row r="5052" spans="3:13" x14ac:dyDescent="0.25">
      <c r="C5052" s="45">
        <v>0.61599999999999999</v>
      </c>
      <c r="D5052" s="45">
        <v>13847.67</v>
      </c>
      <c r="K5052" s="45">
        <v>0.753</v>
      </c>
      <c r="L5052" s="52">
        <v>40074.49</v>
      </c>
      <c r="M5052" s="50" t="str">
        <f t="shared" si="78"/>
        <v>Abaixo do limite</v>
      </c>
    </row>
    <row r="5053" spans="3:13" x14ac:dyDescent="0.25">
      <c r="C5053" s="44">
        <v>0.54500000000000004</v>
      </c>
      <c r="D5053" s="44">
        <v>7041.85</v>
      </c>
      <c r="K5053" s="44">
        <v>0.76100000000000001</v>
      </c>
      <c r="L5053" s="51">
        <v>40099.769999999997</v>
      </c>
      <c r="M5053" s="50" t="str">
        <f t="shared" si="78"/>
        <v>Abaixo do limite</v>
      </c>
    </row>
    <row r="5054" spans="3:13" x14ac:dyDescent="0.25">
      <c r="C5054" s="45">
        <v>0.56499999999999995</v>
      </c>
      <c r="D5054" s="45">
        <v>6974.97</v>
      </c>
      <c r="K5054" s="45">
        <v>0.71299999999999997</v>
      </c>
      <c r="L5054" s="52">
        <v>40134.15</v>
      </c>
      <c r="M5054" s="50" t="str">
        <f t="shared" si="78"/>
        <v>Abaixo do limite</v>
      </c>
    </row>
    <row r="5055" spans="3:13" x14ac:dyDescent="0.25">
      <c r="C5055" s="44">
        <v>0.57599999999999996</v>
      </c>
      <c r="D5055" s="44">
        <v>8809.44</v>
      </c>
      <c r="K5055" s="45">
        <v>0.746</v>
      </c>
      <c r="L5055" s="52">
        <v>40367.54</v>
      </c>
      <c r="M5055" s="50" t="str">
        <f t="shared" si="78"/>
        <v>Abaixo do limite</v>
      </c>
    </row>
    <row r="5056" spans="3:13" x14ac:dyDescent="0.25">
      <c r="C5056" s="45">
        <v>0.51800000000000002</v>
      </c>
      <c r="D5056" s="45">
        <v>6146.35</v>
      </c>
      <c r="K5056" s="45">
        <v>0.76900000000000002</v>
      </c>
      <c r="L5056" s="52">
        <v>40413.26</v>
      </c>
      <c r="M5056" s="50" t="str">
        <f t="shared" si="78"/>
        <v>Abaixo do limite</v>
      </c>
    </row>
    <row r="5057" spans="3:13" x14ac:dyDescent="0.25">
      <c r="C5057" s="44">
        <v>0.52500000000000002</v>
      </c>
      <c r="D5057" s="44">
        <v>6808.96</v>
      </c>
      <c r="K5057" s="45">
        <v>0.71299999999999997</v>
      </c>
      <c r="L5057" s="52">
        <v>40416.71</v>
      </c>
      <c r="M5057" s="50" t="str">
        <f t="shared" si="78"/>
        <v>Abaixo do limite</v>
      </c>
    </row>
    <row r="5058" spans="3:13" x14ac:dyDescent="0.25">
      <c r="C5058" s="45">
        <v>0.61699999999999999</v>
      </c>
      <c r="D5058" s="45">
        <v>9728.1299999999992</v>
      </c>
      <c r="K5058" s="44">
        <v>0.755</v>
      </c>
      <c r="L5058" s="51">
        <v>40433.370000000003</v>
      </c>
      <c r="M5058" s="50" t="str">
        <f t="shared" si="78"/>
        <v>Abaixo do limite</v>
      </c>
    </row>
    <row r="5059" spans="3:13" x14ac:dyDescent="0.25">
      <c r="C5059" s="44">
        <v>0.52</v>
      </c>
      <c r="D5059" s="44">
        <v>7437.65</v>
      </c>
      <c r="K5059" s="45">
        <v>0.70399999999999996</v>
      </c>
      <c r="L5059" s="52">
        <v>40459.57</v>
      </c>
      <c r="M5059" s="50" t="str">
        <f t="shared" si="78"/>
        <v>Abaixo do limite</v>
      </c>
    </row>
    <row r="5060" spans="3:13" x14ac:dyDescent="0.25">
      <c r="C5060" s="45">
        <v>0.64400000000000002</v>
      </c>
      <c r="D5060" s="45">
        <v>11432.05</v>
      </c>
      <c r="K5060" s="45">
        <v>0.74399999999999999</v>
      </c>
      <c r="L5060" s="52">
        <v>40477.15</v>
      </c>
      <c r="M5060" s="50" t="str">
        <f t="shared" si="78"/>
        <v>Abaixo do limite</v>
      </c>
    </row>
    <row r="5061" spans="3:13" x14ac:dyDescent="0.25">
      <c r="C5061" s="44">
        <v>0.58599999999999997</v>
      </c>
      <c r="D5061" s="44">
        <v>9702.44</v>
      </c>
      <c r="K5061" s="45">
        <v>0.80700000000000005</v>
      </c>
      <c r="L5061" s="52">
        <v>40483.910000000003</v>
      </c>
      <c r="M5061" s="50" t="str">
        <f t="shared" si="78"/>
        <v>Abaixo do limite</v>
      </c>
    </row>
    <row r="5062" spans="3:13" x14ac:dyDescent="0.25">
      <c r="C5062" s="45">
        <v>0.53900000000000003</v>
      </c>
      <c r="D5062" s="45">
        <v>6577.16</v>
      </c>
      <c r="K5062" s="45">
        <v>0.745</v>
      </c>
      <c r="L5062" s="52">
        <v>40512.94</v>
      </c>
      <c r="M5062" s="50" t="str">
        <f t="shared" si="78"/>
        <v>Abaixo do limite</v>
      </c>
    </row>
    <row r="5063" spans="3:13" x14ac:dyDescent="0.25">
      <c r="C5063" s="44">
        <v>0.59899999999999998</v>
      </c>
      <c r="D5063" s="44">
        <v>10958.59</v>
      </c>
      <c r="K5063" s="45">
        <v>0.78200000000000003</v>
      </c>
      <c r="L5063" s="52">
        <v>40515.589999999997</v>
      </c>
      <c r="M5063" s="50" t="str">
        <f t="shared" si="78"/>
        <v>Abaixo do limite</v>
      </c>
    </row>
    <row r="5064" spans="3:13" x14ac:dyDescent="0.25">
      <c r="C5064" s="45">
        <v>0.53900000000000003</v>
      </c>
      <c r="D5064" s="45">
        <v>6542.36</v>
      </c>
      <c r="K5064" s="44">
        <v>0.71799999999999997</v>
      </c>
      <c r="L5064" s="51">
        <v>40620.21</v>
      </c>
      <c r="M5064" s="50" t="str">
        <f t="shared" si="78"/>
        <v>Abaixo do limite</v>
      </c>
    </row>
    <row r="5065" spans="3:13" x14ac:dyDescent="0.25">
      <c r="C5065" s="44">
        <v>0.55400000000000005</v>
      </c>
      <c r="D5065" s="44">
        <v>7880.84</v>
      </c>
      <c r="K5065" s="44">
        <v>0.71399999999999997</v>
      </c>
      <c r="L5065" s="51">
        <v>40621.86</v>
      </c>
      <c r="M5065" s="50" t="str">
        <f t="shared" si="78"/>
        <v>Abaixo do limite</v>
      </c>
    </row>
    <row r="5066" spans="3:13" x14ac:dyDescent="0.25">
      <c r="C5066" s="45">
        <v>0.56999999999999995</v>
      </c>
      <c r="D5066" s="45">
        <v>9474.27</v>
      </c>
      <c r="K5066" s="45">
        <v>0.752</v>
      </c>
      <c r="L5066" s="52">
        <v>40721.629999999997</v>
      </c>
      <c r="M5066" s="50" t="str">
        <f t="shared" si="78"/>
        <v>Abaixo do limite</v>
      </c>
    </row>
    <row r="5067" spans="3:13" x14ac:dyDescent="0.25">
      <c r="C5067" s="44">
        <v>0.58499999999999996</v>
      </c>
      <c r="D5067" s="44">
        <v>9790.42</v>
      </c>
      <c r="K5067" s="44">
        <v>0.72099999999999997</v>
      </c>
      <c r="L5067" s="51">
        <v>40947.839999999997</v>
      </c>
      <c r="M5067" s="50" t="str">
        <f t="shared" si="78"/>
        <v>Abaixo do limite</v>
      </c>
    </row>
    <row r="5068" spans="3:13" x14ac:dyDescent="0.25">
      <c r="C5068" s="45">
        <v>0.55400000000000005</v>
      </c>
      <c r="D5068" s="45">
        <v>6854.08</v>
      </c>
      <c r="K5068" s="45">
        <v>0.79400000000000004</v>
      </c>
      <c r="L5068" s="52">
        <v>41033.47</v>
      </c>
      <c r="M5068" s="50" t="str">
        <f t="shared" si="78"/>
        <v>Abaixo do limite</v>
      </c>
    </row>
    <row r="5069" spans="3:13" x14ac:dyDescent="0.25">
      <c r="C5069" s="44">
        <v>0.56599999999999995</v>
      </c>
      <c r="D5069" s="44">
        <v>10715.61</v>
      </c>
      <c r="K5069" s="44">
        <v>0.77800000000000002</v>
      </c>
      <c r="L5069" s="51">
        <v>41063.410000000003</v>
      </c>
      <c r="M5069" s="50" t="str">
        <f t="shared" si="78"/>
        <v>Abaixo do limite</v>
      </c>
    </row>
    <row r="5070" spans="3:13" x14ac:dyDescent="0.25">
      <c r="C5070" s="45">
        <v>0.73399999999999999</v>
      </c>
      <c r="D5070" s="45">
        <v>12224.33</v>
      </c>
      <c r="K5070" s="45">
        <v>0.78500000000000003</v>
      </c>
      <c r="L5070" s="52">
        <v>41068.959999999999</v>
      </c>
      <c r="M5070" s="50" t="str">
        <f t="shared" si="78"/>
        <v>Abaixo do limite</v>
      </c>
    </row>
    <row r="5071" spans="3:13" x14ac:dyDescent="0.25">
      <c r="C5071" s="44">
        <v>0.54700000000000004</v>
      </c>
      <c r="D5071" s="44">
        <v>9553.51</v>
      </c>
      <c r="K5071" s="45">
        <v>0.79300000000000004</v>
      </c>
      <c r="L5071" s="52">
        <v>41098.17</v>
      </c>
      <c r="M5071" s="50" t="str">
        <f t="shared" si="78"/>
        <v>Abaixo do limite</v>
      </c>
    </row>
    <row r="5072" spans="3:13" x14ac:dyDescent="0.25">
      <c r="C5072" s="45">
        <v>0.51300000000000001</v>
      </c>
      <c r="D5072" s="45">
        <v>6739.07</v>
      </c>
      <c r="K5072" s="44">
        <v>0.72799999999999998</v>
      </c>
      <c r="L5072" s="51">
        <v>41125.160000000003</v>
      </c>
      <c r="M5072" s="50" t="str">
        <f t="shared" si="78"/>
        <v>Abaixo do limite</v>
      </c>
    </row>
    <row r="5073" spans="3:13" x14ac:dyDescent="0.25">
      <c r="C5073" s="44">
        <v>0.53100000000000003</v>
      </c>
      <c r="D5073" s="44">
        <v>7680.83</v>
      </c>
      <c r="K5073" s="45">
        <v>0.747</v>
      </c>
      <c r="L5073" s="52">
        <v>41148.54</v>
      </c>
      <c r="M5073" s="50" t="str">
        <f t="shared" si="78"/>
        <v>Abaixo do limite</v>
      </c>
    </row>
    <row r="5074" spans="3:13" x14ac:dyDescent="0.25">
      <c r="C5074" s="45">
        <v>0.51300000000000001</v>
      </c>
      <c r="D5074" s="45">
        <v>6552.21</v>
      </c>
      <c r="K5074" s="44">
        <v>0.69</v>
      </c>
      <c r="L5074" s="51">
        <v>41228.74</v>
      </c>
      <c r="M5074" s="50" t="str">
        <f t="shared" si="78"/>
        <v>Abaixo do limite</v>
      </c>
    </row>
    <row r="5075" spans="3:13" x14ac:dyDescent="0.25">
      <c r="C5075" s="44">
        <v>0.55000000000000004</v>
      </c>
      <c r="D5075" s="44">
        <v>5823.53</v>
      </c>
      <c r="K5075" s="45">
        <v>0.71299999999999997</v>
      </c>
      <c r="L5075" s="52">
        <v>41237.08</v>
      </c>
      <c r="M5075" s="50" t="str">
        <f t="shared" si="78"/>
        <v>Abaixo do limite</v>
      </c>
    </row>
    <row r="5076" spans="3:13" x14ac:dyDescent="0.25">
      <c r="C5076" s="45">
        <v>0.56000000000000005</v>
      </c>
      <c r="D5076" s="45">
        <v>6556.5</v>
      </c>
      <c r="K5076" s="45">
        <v>0.78800000000000003</v>
      </c>
      <c r="L5076" s="52">
        <v>41281.81</v>
      </c>
      <c r="M5076" s="50" t="str">
        <f t="shared" si="78"/>
        <v>Abaixo do limite</v>
      </c>
    </row>
    <row r="5077" spans="3:13" x14ac:dyDescent="0.25">
      <c r="C5077" s="44">
        <v>0.64</v>
      </c>
      <c r="D5077" s="44">
        <v>8994.89</v>
      </c>
      <c r="K5077" s="44">
        <v>0.70599999999999996</v>
      </c>
      <c r="L5077" s="51">
        <v>41299.300000000003</v>
      </c>
      <c r="M5077" s="50" t="str">
        <f t="shared" si="78"/>
        <v>Abaixo do limite</v>
      </c>
    </row>
    <row r="5078" spans="3:13" x14ac:dyDescent="0.25">
      <c r="C5078" s="45">
        <v>0.57899999999999996</v>
      </c>
      <c r="D5078" s="45">
        <v>9953.17</v>
      </c>
      <c r="K5078" s="45">
        <v>0.745</v>
      </c>
      <c r="L5078" s="52">
        <v>41328.58</v>
      </c>
      <c r="M5078" s="50" t="str">
        <f t="shared" si="78"/>
        <v>Abaixo do limite</v>
      </c>
    </row>
    <row r="5079" spans="3:13" x14ac:dyDescent="0.25">
      <c r="C5079" s="44">
        <v>0.53100000000000003</v>
      </c>
      <c r="D5079" s="44">
        <v>8347.8799999999992</v>
      </c>
      <c r="K5079" s="45">
        <v>0.71299999999999997</v>
      </c>
      <c r="L5079" s="52">
        <v>41342.93</v>
      </c>
      <c r="M5079" s="50" t="str">
        <f t="shared" si="78"/>
        <v>Abaixo do limite</v>
      </c>
    </row>
    <row r="5080" spans="3:13" x14ac:dyDescent="0.25">
      <c r="C5080" s="45">
        <v>0.53200000000000003</v>
      </c>
      <c r="D5080" s="45">
        <v>6919.15</v>
      </c>
      <c r="K5080" s="44">
        <v>0.77200000000000002</v>
      </c>
      <c r="L5080" s="51">
        <v>41360.17</v>
      </c>
      <c r="M5080" s="50" t="str">
        <f t="shared" si="78"/>
        <v>Abaixo do limite</v>
      </c>
    </row>
    <row r="5081" spans="3:13" x14ac:dyDescent="0.25">
      <c r="C5081" s="44">
        <v>0.59299999999999997</v>
      </c>
      <c r="D5081" s="44">
        <v>9160.5400000000009</v>
      </c>
      <c r="K5081" s="45">
        <v>0.84899999999999998</v>
      </c>
      <c r="L5081" s="52">
        <v>41378.019999999997</v>
      </c>
      <c r="M5081" s="50" t="str">
        <f t="shared" si="78"/>
        <v>Abaixo do limite</v>
      </c>
    </row>
    <row r="5082" spans="3:13" x14ac:dyDescent="0.25">
      <c r="C5082" s="45">
        <v>0.55900000000000005</v>
      </c>
      <c r="D5082" s="45">
        <v>9926.59</v>
      </c>
      <c r="K5082" s="45">
        <v>0.65900000000000003</v>
      </c>
      <c r="L5082" s="52">
        <v>41392.480000000003</v>
      </c>
      <c r="M5082" s="50" t="str">
        <f t="shared" si="78"/>
        <v>Abaixo do limite</v>
      </c>
    </row>
    <row r="5083" spans="3:13" x14ac:dyDescent="0.25">
      <c r="C5083" s="44">
        <v>0.623</v>
      </c>
      <c r="D5083" s="44">
        <v>10467.89</v>
      </c>
      <c r="K5083" s="44">
        <v>0.72</v>
      </c>
      <c r="L5083" s="51">
        <v>41393.06</v>
      </c>
      <c r="M5083" s="50" t="str">
        <f t="shared" si="78"/>
        <v>Abaixo do limite</v>
      </c>
    </row>
    <row r="5084" spans="3:13" x14ac:dyDescent="0.25">
      <c r="C5084" s="45">
        <v>0.55300000000000005</v>
      </c>
      <c r="D5084" s="45">
        <v>7834.22</v>
      </c>
      <c r="K5084" s="44">
        <v>0.75600000000000001</v>
      </c>
      <c r="L5084" s="51">
        <v>41444.67</v>
      </c>
      <c r="M5084" s="50" t="str">
        <f t="shared" si="78"/>
        <v>Abaixo do limite</v>
      </c>
    </row>
    <row r="5085" spans="3:13" x14ac:dyDescent="0.25">
      <c r="C5085" s="44">
        <v>0.55400000000000005</v>
      </c>
      <c r="D5085" s="44">
        <v>8310.08</v>
      </c>
      <c r="K5085" s="44">
        <v>0.73599999999999999</v>
      </c>
      <c r="L5085" s="51">
        <v>41510.78</v>
      </c>
      <c r="M5085" s="50" t="str">
        <f t="shared" si="78"/>
        <v>Abaixo do limite</v>
      </c>
    </row>
    <row r="5086" spans="3:13" x14ac:dyDescent="0.25">
      <c r="C5086" s="45">
        <v>0.52</v>
      </c>
      <c r="D5086" s="45">
        <v>7337.3</v>
      </c>
      <c r="K5086" s="44">
        <v>0.63900000000000001</v>
      </c>
      <c r="L5086" s="51">
        <v>41553.97</v>
      </c>
      <c r="M5086" s="50" t="str">
        <f t="shared" si="78"/>
        <v>Abaixo do limite</v>
      </c>
    </row>
    <row r="5087" spans="3:13" x14ac:dyDescent="0.25">
      <c r="C5087" s="44">
        <v>0.61699999999999999</v>
      </c>
      <c r="D5087" s="44">
        <v>13808.95</v>
      </c>
      <c r="K5087" s="44">
        <v>0.749</v>
      </c>
      <c r="L5087" s="51">
        <v>41565.54</v>
      </c>
      <c r="M5087" s="50" t="str">
        <f t="shared" ref="M5087:M5150" si="79">IF(L5087&lt;$L$29,"Abaixo do limite","")</f>
        <v>Abaixo do limite</v>
      </c>
    </row>
    <row r="5088" spans="3:13" x14ac:dyDescent="0.25">
      <c r="C5088" s="45">
        <v>0.55900000000000005</v>
      </c>
      <c r="D5088" s="45">
        <v>10671.39</v>
      </c>
      <c r="K5088" s="45">
        <v>0.77200000000000002</v>
      </c>
      <c r="L5088" s="52">
        <v>41596.26</v>
      </c>
      <c r="M5088" s="50" t="str">
        <f t="shared" si="79"/>
        <v>Abaixo do limite</v>
      </c>
    </row>
    <row r="5089" spans="3:13" x14ac:dyDescent="0.25">
      <c r="C5089" s="44">
        <v>0.64800000000000002</v>
      </c>
      <c r="D5089" s="44">
        <v>11793.9</v>
      </c>
      <c r="K5089" s="44">
        <v>0.70699999999999996</v>
      </c>
      <c r="L5089" s="51">
        <v>41609.86</v>
      </c>
      <c r="M5089" s="50" t="str">
        <f t="shared" si="79"/>
        <v>Abaixo do limite</v>
      </c>
    </row>
    <row r="5090" spans="3:13" x14ac:dyDescent="0.25">
      <c r="C5090" s="45">
        <v>0.61399999999999999</v>
      </c>
      <c r="D5090" s="45">
        <v>11744.5</v>
      </c>
      <c r="K5090" s="44">
        <v>0.77400000000000002</v>
      </c>
      <c r="L5090" s="51">
        <v>41620.42</v>
      </c>
      <c r="M5090" s="50" t="str">
        <f t="shared" si="79"/>
        <v>Abaixo do limite</v>
      </c>
    </row>
    <row r="5091" spans="3:13" x14ac:dyDescent="0.25">
      <c r="C5091" s="44">
        <v>0.55200000000000005</v>
      </c>
      <c r="D5091" s="44">
        <v>7333.12</v>
      </c>
      <c r="K5091" s="44">
        <v>0.69899999999999995</v>
      </c>
      <c r="L5091" s="51">
        <v>41634.65</v>
      </c>
      <c r="M5091" s="50" t="str">
        <f t="shared" si="79"/>
        <v>Abaixo do limite</v>
      </c>
    </row>
    <row r="5092" spans="3:13" x14ac:dyDescent="0.25">
      <c r="C5092" s="45">
        <v>0.56100000000000005</v>
      </c>
      <c r="D5092" s="45">
        <v>8201.01</v>
      </c>
      <c r="K5092" s="45">
        <v>0.79400000000000004</v>
      </c>
      <c r="L5092" s="52">
        <v>41682.639999999999</v>
      </c>
      <c r="M5092" s="50" t="str">
        <f t="shared" si="79"/>
        <v>Abaixo do limite</v>
      </c>
    </row>
    <row r="5093" spans="3:13" x14ac:dyDescent="0.25">
      <c r="C5093" s="44">
        <v>0.52600000000000002</v>
      </c>
      <c r="D5093" s="44">
        <v>7311.76</v>
      </c>
      <c r="K5093" s="45">
        <v>0.84799999999999998</v>
      </c>
      <c r="L5093" s="52">
        <v>41711.769999999997</v>
      </c>
      <c r="M5093" s="50" t="str">
        <f t="shared" si="79"/>
        <v>Abaixo do limite</v>
      </c>
    </row>
    <row r="5094" spans="3:13" x14ac:dyDescent="0.25">
      <c r="C5094" s="45">
        <v>0.74199999999999999</v>
      </c>
      <c r="D5094" s="45">
        <v>10070.530000000001</v>
      </c>
      <c r="K5094" s="44">
        <v>0.77800000000000002</v>
      </c>
      <c r="L5094" s="51">
        <v>41713.58</v>
      </c>
      <c r="M5094" s="50" t="str">
        <f t="shared" si="79"/>
        <v>Abaixo do limite</v>
      </c>
    </row>
    <row r="5095" spans="3:13" x14ac:dyDescent="0.25">
      <c r="C5095" s="44">
        <v>0.503</v>
      </c>
      <c r="D5095" s="44">
        <v>7001.68</v>
      </c>
      <c r="K5095" s="45">
        <v>0.747</v>
      </c>
      <c r="L5095" s="52">
        <v>41724.54</v>
      </c>
      <c r="M5095" s="50" t="str">
        <f t="shared" si="79"/>
        <v>Abaixo do limite</v>
      </c>
    </row>
    <row r="5096" spans="3:13" x14ac:dyDescent="0.25">
      <c r="C5096" s="45">
        <v>0.60099999999999998</v>
      </c>
      <c r="D5096" s="45">
        <v>11132.78</v>
      </c>
      <c r="K5096" s="45">
        <v>0.74</v>
      </c>
      <c r="L5096" s="52">
        <v>41764.120000000003</v>
      </c>
      <c r="M5096" s="50" t="str">
        <f t="shared" si="79"/>
        <v>Abaixo do limite</v>
      </c>
    </row>
    <row r="5097" spans="3:13" x14ac:dyDescent="0.25">
      <c r="C5097" s="44">
        <v>0.54500000000000004</v>
      </c>
      <c r="D5097" s="44">
        <v>7888.71</v>
      </c>
      <c r="K5097" s="45">
        <v>0.76600000000000001</v>
      </c>
      <c r="L5097" s="52">
        <v>41791.910000000003</v>
      </c>
      <c r="M5097" s="50" t="str">
        <f t="shared" si="79"/>
        <v>Abaixo do limite</v>
      </c>
    </row>
    <row r="5098" spans="3:13" x14ac:dyDescent="0.25">
      <c r="C5098" s="45">
        <v>0.51900000000000002</v>
      </c>
      <c r="D5098" s="45">
        <v>7929.78</v>
      </c>
      <c r="K5098" s="44">
        <v>0.78100000000000003</v>
      </c>
      <c r="L5098" s="51">
        <v>41803.519999999997</v>
      </c>
      <c r="M5098" s="50" t="str">
        <f t="shared" si="79"/>
        <v>Abaixo do limite</v>
      </c>
    </row>
    <row r="5099" spans="3:13" x14ac:dyDescent="0.25">
      <c r="C5099" s="44">
        <v>0.61799999999999999</v>
      </c>
      <c r="D5099" s="44">
        <v>9922.4599999999991</v>
      </c>
      <c r="K5099" s="45">
        <v>0.752</v>
      </c>
      <c r="L5099" s="52">
        <v>41854.58</v>
      </c>
      <c r="M5099" s="50" t="str">
        <f t="shared" si="79"/>
        <v>Abaixo do limite</v>
      </c>
    </row>
    <row r="5100" spans="3:13" x14ac:dyDescent="0.25">
      <c r="C5100" s="45">
        <v>0.66900000000000004</v>
      </c>
      <c r="D5100" s="45">
        <v>14142.05</v>
      </c>
      <c r="K5100" s="45">
        <v>0.77900000000000003</v>
      </c>
      <c r="L5100" s="52">
        <v>41918.54</v>
      </c>
      <c r="M5100" s="50" t="str">
        <f t="shared" si="79"/>
        <v>Abaixo do limite</v>
      </c>
    </row>
    <row r="5101" spans="3:13" x14ac:dyDescent="0.25">
      <c r="C5101" s="44">
        <v>0.56499999999999995</v>
      </c>
      <c r="D5101" s="44">
        <v>9061.9500000000007</v>
      </c>
      <c r="K5101" s="45">
        <v>0.752</v>
      </c>
      <c r="L5101" s="52">
        <v>41950.67</v>
      </c>
      <c r="M5101" s="50" t="str">
        <f t="shared" si="79"/>
        <v>Abaixo do limite</v>
      </c>
    </row>
    <row r="5102" spans="3:13" x14ac:dyDescent="0.25">
      <c r="C5102" s="45">
        <v>0.52100000000000002</v>
      </c>
      <c r="D5102" s="45">
        <v>8645.73</v>
      </c>
      <c r="K5102" s="45">
        <v>0.79900000000000004</v>
      </c>
      <c r="L5102" s="52">
        <v>41960.75</v>
      </c>
      <c r="M5102" s="50" t="str">
        <f t="shared" si="79"/>
        <v>Abaixo do limite</v>
      </c>
    </row>
    <row r="5103" spans="3:13" x14ac:dyDescent="0.25">
      <c r="C5103" s="44">
        <v>0.53300000000000003</v>
      </c>
      <c r="D5103" s="44">
        <v>7007.03</v>
      </c>
      <c r="K5103" s="45">
        <v>0.76100000000000001</v>
      </c>
      <c r="L5103" s="52">
        <v>41998.58</v>
      </c>
      <c r="M5103" s="50" t="str">
        <f t="shared" si="79"/>
        <v>Abaixo do limite</v>
      </c>
    </row>
    <row r="5104" spans="3:13" x14ac:dyDescent="0.25">
      <c r="C5104" s="45">
        <v>0.53300000000000003</v>
      </c>
      <c r="D5104" s="45">
        <v>6236.07</v>
      </c>
      <c r="K5104" s="44">
        <v>0.74399999999999999</v>
      </c>
      <c r="L5104" s="51">
        <v>42021.86</v>
      </c>
      <c r="M5104" s="50" t="str">
        <f t="shared" si="79"/>
        <v>Abaixo do limite</v>
      </c>
    </row>
    <row r="5105" spans="3:13" x14ac:dyDescent="0.25">
      <c r="C5105" s="44">
        <v>0.66300000000000003</v>
      </c>
      <c r="D5105" s="44">
        <v>15993.87</v>
      </c>
      <c r="K5105" s="44">
        <v>0.78</v>
      </c>
      <c r="L5105" s="51">
        <v>42027.94</v>
      </c>
      <c r="M5105" s="50" t="str">
        <f t="shared" si="79"/>
        <v>Abaixo do limite</v>
      </c>
    </row>
    <row r="5106" spans="3:13" x14ac:dyDescent="0.25">
      <c r="C5106" s="45">
        <v>0.61899999999999999</v>
      </c>
      <c r="D5106" s="45">
        <v>9765.02</v>
      </c>
      <c r="K5106" s="45">
        <v>0.64600000000000002</v>
      </c>
      <c r="L5106" s="52">
        <v>42057.73</v>
      </c>
      <c r="M5106" s="50" t="str">
        <f t="shared" si="79"/>
        <v>Abaixo do limite</v>
      </c>
    </row>
    <row r="5107" spans="3:13" x14ac:dyDescent="0.25">
      <c r="C5107" s="44">
        <v>0.54</v>
      </c>
      <c r="D5107" s="44">
        <v>7498.77</v>
      </c>
      <c r="K5107" s="44">
        <v>0.76400000000000001</v>
      </c>
      <c r="L5107" s="51">
        <v>42096.639999999999</v>
      </c>
      <c r="M5107" s="50" t="str">
        <f t="shared" si="79"/>
        <v>Abaixo do limite</v>
      </c>
    </row>
    <row r="5108" spans="3:13" x14ac:dyDescent="0.25">
      <c r="C5108" s="45">
        <v>0.54300000000000004</v>
      </c>
      <c r="D5108" s="45">
        <v>6801.98</v>
      </c>
      <c r="K5108" s="44">
        <v>0.69299999999999995</v>
      </c>
      <c r="L5108" s="51">
        <v>42132.62</v>
      </c>
      <c r="M5108" s="50" t="str">
        <f t="shared" si="79"/>
        <v>Abaixo do limite</v>
      </c>
    </row>
    <row r="5109" spans="3:13" x14ac:dyDescent="0.25">
      <c r="C5109" s="44">
        <v>0.58799999999999997</v>
      </c>
      <c r="D5109" s="44">
        <v>7337.7</v>
      </c>
      <c r="K5109" s="44">
        <v>0.65100000000000002</v>
      </c>
      <c r="L5109" s="51">
        <v>42142.2</v>
      </c>
      <c r="M5109" s="50" t="str">
        <f t="shared" si="79"/>
        <v>Abaixo do limite</v>
      </c>
    </row>
    <row r="5110" spans="3:13" x14ac:dyDescent="0.25">
      <c r="C5110" s="45">
        <v>0.65800000000000003</v>
      </c>
      <c r="D5110" s="45">
        <v>7309.6</v>
      </c>
      <c r="K5110" s="44">
        <v>0.76800000000000002</v>
      </c>
      <c r="L5110" s="51">
        <v>42168.34</v>
      </c>
      <c r="M5110" s="50" t="str">
        <f t="shared" si="79"/>
        <v>Abaixo do limite</v>
      </c>
    </row>
    <row r="5111" spans="3:13" x14ac:dyDescent="0.25">
      <c r="C5111" s="44">
        <v>0.58299999999999996</v>
      </c>
      <c r="D5111" s="44">
        <v>8268.1</v>
      </c>
      <c r="K5111" s="44">
        <v>0.76200000000000001</v>
      </c>
      <c r="L5111" s="51">
        <v>42189.97</v>
      </c>
      <c r="M5111" s="50" t="str">
        <f t="shared" si="79"/>
        <v>Abaixo do limite</v>
      </c>
    </row>
    <row r="5112" spans="3:13" x14ac:dyDescent="0.25">
      <c r="C5112" s="45">
        <v>0.54300000000000004</v>
      </c>
      <c r="D5112" s="45">
        <v>7138</v>
      </c>
      <c r="K5112" s="44">
        <v>0.80600000000000005</v>
      </c>
      <c r="L5112" s="51">
        <v>42256.02</v>
      </c>
      <c r="M5112" s="50" t="str">
        <f t="shared" si="79"/>
        <v>Abaixo do limite</v>
      </c>
    </row>
    <row r="5113" spans="3:13" x14ac:dyDescent="0.25">
      <c r="C5113" s="44">
        <v>0.50600000000000001</v>
      </c>
      <c r="D5113" s="44">
        <v>5104.4399999999996</v>
      </c>
      <c r="K5113" s="44">
        <v>0.64300000000000002</v>
      </c>
      <c r="L5113" s="51">
        <v>42290.57</v>
      </c>
      <c r="M5113" s="50" t="str">
        <f t="shared" si="79"/>
        <v>Abaixo do limite</v>
      </c>
    </row>
    <row r="5114" spans="3:13" x14ac:dyDescent="0.25">
      <c r="C5114" s="45">
        <v>0.54200000000000004</v>
      </c>
      <c r="D5114" s="45">
        <v>7132.8</v>
      </c>
      <c r="K5114" s="44">
        <v>0.66500000000000004</v>
      </c>
      <c r="L5114" s="51">
        <v>42323.8</v>
      </c>
      <c r="M5114" s="50" t="str">
        <f t="shared" si="79"/>
        <v>Abaixo do limite</v>
      </c>
    </row>
    <row r="5115" spans="3:13" x14ac:dyDescent="0.25">
      <c r="C5115" s="44">
        <v>0.64200000000000002</v>
      </c>
      <c r="D5115" s="44">
        <v>11276</v>
      </c>
      <c r="K5115" s="44">
        <v>0.66500000000000004</v>
      </c>
      <c r="L5115" s="51">
        <v>42327.58</v>
      </c>
      <c r="M5115" s="50" t="str">
        <f t="shared" si="79"/>
        <v>Abaixo do limite</v>
      </c>
    </row>
    <row r="5116" spans="3:13" x14ac:dyDescent="0.25">
      <c r="C5116" s="45">
        <v>0.627</v>
      </c>
      <c r="D5116" s="45">
        <v>14636.16</v>
      </c>
      <c r="K5116" s="45">
        <v>0.71599999999999997</v>
      </c>
      <c r="L5116" s="52">
        <v>42330.239999999998</v>
      </c>
      <c r="M5116" s="50" t="str">
        <f t="shared" si="79"/>
        <v>Abaixo do limite</v>
      </c>
    </row>
    <row r="5117" spans="3:13" x14ac:dyDescent="0.25">
      <c r="C5117" s="44">
        <v>0.67900000000000005</v>
      </c>
      <c r="D5117" s="44">
        <v>18652.77</v>
      </c>
      <c r="K5117" s="44">
        <v>0.67600000000000005</v>
      </c>
      <c r="L5117" s="51">
        <v>42356.06</v>
      </c>
      <c r="M5117" s="50" t="str">
        <f t="shared" si="79"/>
        <v>Abaixo do limite</v>
      </c>
    </row>
    <row r="5118" spans="3:13" x14ac:dyDescent="0.25">
      <c r="C5118" s="45">
        <v>0.54800000000000004</v>
      </c>
      <c r="D5118" s="45">
        <v>11646.1</v>
      </c>
      <c r="K5118" s="45">
        <v>0.70099999999999996</v>
      </c>
      <c r="L5118" s="52">
        <v>42362.66</v>
      </c>
      <c r="M5118" s="50" t="str">
        <f t="shared" si="79"/>
        <v>Abaixo do limite</v>
      </c>
    </row>
    <row r="5119" spans="3:13" x14ac:dyDescent="0.25">
      <c r="C5119" s="44">
        <v>0.51700000000000002</v>
      </c>
      <c r="D5119" s="44">
        <v>6267.37</v>
      </c>
      <c r="K5119" s="44">
        <v>0.68700000000000006</v>
      </c>
      <c r="L5119" s="51">
        <v>42370.03</v>
      </c>
      <c r="M5119" s="50" t="str">
        <f t="shared" si="79"/>
        <v>Abaixo do limite</v>
      </c>
    </row>
    <row r="5120" spans="3:13" x14ac:dyDescent="0.25">
      <c r="C5120" s="45">
        <v>0.53200000000000003</v>
      </c>
      <c r="D5120" s="45">
        <v>5961.39</v>
      </c>
      <c r="K5120" s="45">
        <v>0.78600000000000003</v>
      </c>
      <c r="L5120" s="52">
        <v>42412.58</v>
      </c>
      <c r="M5120" s="50" t="str">
        <f t="shared" si="79"/>
        <v>Abaixo do limite</v>
      </c>
    </row>
    <row r="5121" spans="3:13" x14ac:dyDescent="0.25">
      <c r="C5121" s="44">
        <v>0.51900000000000002</v>
      </c>
      <c r="D5121" s="44">
        <v>6752.25</v>
      </c>
      <c r="K5121" s="44">
        <v>0.747</v>
      </c>
      <c r="L5121" s="51">
        <v>42421.91</v>
      </c>
      <c r="M5121" s="50" t="str">
        <f t="shared" si="79"/>
        <v>Abaixo do limite</v>
      </c>
    </row>
    <row r="5122" spans="3:13" x14ac:dyDescent="0.25">
      <c r="C5122" s="45">
        <v>0.57899999999999996</v>
      </c>
      <c r="D5122" s="45">
        <v>8330.69</v>
      </c>
      <c r="K5122" s="45">
        <v>0.70699999999999996</v>
      </c>
      <c r="L5122" s="52">
        <v>42423.42</v>
      </c>
      <c r="M5122" s="50" t="str">
        <f t="shared" si="79"/>
        <v>Abaixo do limite</v>
      </c>
    </row>
    <row r="5123" spans="3:13" x14ac:dyDescent="0.25">
      <c r="C5123" s="44">
        <v>0.47199999999999998</v>
      </c>
      <c r="D5123" s="44">
        <v>6403.96</v>
      </c>
      <c r="K5123" s="44">
        <v>0.78700000000000003</v>
      </c>
      <c r="L5123" s="51">
        <v>42459.59</v>
      </c>
      <c r="M5123" s="50" t="str">
        <f t="shared" si="79"/>
        <v>Abaixo do limite</v>
      </c>
    </row>
    <row r="5124" spans="3:13" x14ac:dyDescent="0.25">
      <c r="C5124" s="45">
        <v>0.64200000000000002</v>
      </c>
      <c r="D5124" s="45">
        <v>10585.94</v>
      </c>
      <c r="K5124" s="44">
        <v>0.75600000000000001</v>
      </c>
      <c r="L5124" s="51">
        <v>42532.6</v>
      </c>
      <c r="M5124" s="50" t="str">
        <f t="shared" si="79"/>
        <v>Abaixo do limite</v>
      </c>
    </row>
    <row r="5125" spans="3:13" x14ac:dyDescent="0.25">
      <c r="C5125" s="44">
        <v>0.56499999999999995</v>
      </c>
      <c r="D5125" s="44">
        <v>8512.08</v>
      </c>
      <c r="K5125" s="45">
        <v>0.68</v>
      </c>
      <c r="L5125" s="52">
        <v>42537.98</v>
      </c>
      <c r="M5125" s="50" t="str">
        <f t="shared" si="79"/>
        <v>Abaixo do limite</v>
      </c>
    </row>
    <row r="5126" spans="3:13" x14ac:dyDescent="0.25">
      <c r="C5126" s="45">
        <v>0.52800000000000002</v>
      </c>
      <c r="D5126" s="45">
        <v>6812.35</v>
      </c>
      <c r="K5126" s="44">
        <v>0.72599999999999998</v>
      </c>
      <c r="L5126" s="51">
        <v>42563.46</v>
      </c>
      <c r="M5126" s="50" t="str">
        <f t="shared" si="79"/>
        <v>Abaixo do limite</v>
      </c>
    </row>
    <row r="5127" spans="3:13" x14ac:dyDescent="0.25">
      <c r="C5127" s="44">
        <v>0.56899999999999995</v>
      </c>
      <c r="D5127" s="44">
        <v>10891.11</v>
      </c>
      <c r="K5127" s="44">
        <v>0.76300000000000001</v>
      </c>
      <c r="L5127" s="51">
        <v>42564.57</v>
      </c>
      <c r="M5127" s="50" t="str">
        <f t="shared" si="79"/>
        <v>Abaixo do limite</v>
      </c>
    </row>
    <row r="5128" spans="3:13" x14ac:dyDescent="0.25">
      <c r="C5128" s="45">
        <v>0.63400000000000001</v>
      </c>
      <c r="D5128" s="45">
        <v>10289.629999999999</v>
      </c>
      <c r="K5128" s="45">
        <v>0.67</v>
      </c>
      <c r="L5128" s="52">
        <v>42637.37</v>
      </c>
      <c r="M5128" s="50" t="str">
        <f t="shared" si="79"/>
        <v>Abaixo do limite</v>
      </c>
    </row>
    <row r="5129" spans="3:13" x14ac:dyDescent="0.25">
      <c r="C5129" s="44">
        <v>0.57299999999999995</v>
      </c>
      <c r="D5129" s="44">
        <v>8443.39</v>
      </c>
      <c r="K5129" s="44">
        <v>0.746</v>
      </c>
      <c r="L5129" s="51">
        <v>42642.3</v>
      </c>
      <c r="M5129" s="50" t="str">
        <f t="shared" si="79"/>
        <v>Abaixo do limite</v>
      </c>
    </row>
    <row r="5130" spans="3:13" x14ac:dyDescent="0.25">
      <c r="C5130" s="45">
        <v>0.63100000000000001</v>
      </c>
      <c r="D5130" s="45">
        <v>9825.36</v>
      </c>
      <c r="K5130" s="45">
        <v>0.78200000000000003</v>
      </c>
      <c r="L5130" s="52">
        <v>42654.73</v>
      </c>
      <c r="M5130" s="50" t="str">
        <f t="shared" si="79"/>
        <v>Abaixo do limite</v>
      </c>
    </row>
    <row r="5131" spans="3:13" x14ac:dyDescent="0.25">
      <c r="C5131" s="44">
        <v>0.63100000000000001</v>
      </c>
      <c r="D5131" s="44">
        <v>8555.2999999999993</v>
      </c>
      <c r="K5131" s="45">
        <v>0.79600000000000004</v>
      </c>
      <c r="L5131" s="52">
        <v>42682.85</v>
      </c>
      <c r="M5131" s="50" t="str">
        <f t="shared" si="79"/>
        <v>Abaixo do limite</v>
      </c>
    </row>
    <row r="5132" spans="3:13" x14ac:dyDescent="0.25">
      <c r="C5132" s="45">
        <v>0.55500000000000005</v>
      </c>
      <c r="D5132" s="45">
        <v>8268.9699999999993</v>
      </c>
      <c r="K5132" s="44">
        <v>0.76400000000000001</v>
      </c>
      <c r="L5132" s="51">
        <v>42709.38</v>
      </c>
      <c r="M5132" s="50" t="str">
        <f t="shared" si="79"/>
        <v>Abaixo do limite</v>
      </c>
    </row>
    <row r="5133" spans="3:13" x14ac:dyDescent="0.25">
      <c r="C5133" s="44">
        <v>0.58399999999999996</v>
      </c>
      <c r="D5133" s="44">
        <v>9937.1200000000008</v>
      </c>
      <c r="K5133" s="45">
        <v>0.72299999999999998</v>
      </c>
      <c r="L5133" s="52">
        <v>42757.16</v>
      </c>
      <c r="M5133" s="50" t="str">
        <f t="shared" si="79"/>
        <v>Abaixo do limite</v>
      </c>
    </row>
    <row r="5134" spans="3:13" x14ac:dyDescent="0.25">
      <c r="C5134" s="45">
        <v>0.66300000000000003</v>
      </c>
      <c r="D5134" s="45">
        <v>11120.98</v>
      </c>
      <c r="K5134" s="44">
        <v>0.76300000000000001</v>
      </c>
      <c r="L5134" s="51">
        <v>42936.12</v>
      </c>
      <c r="M5134" s="50" t="str">
        <f t="shared" si="79"/>
        <v>Abaixo do limite</v>
      </c>
    </row>
    <row r="5135" spans="3:13" x14ac:dyDescent="0.25">
      <c r="C5135" s="44">
        <v>0.68400000000000005</v>
      </c>
      <c r="D5135" s="44">
        <v>15936.02</v>
      </c>
      <c r="K5135" s="44">
        <v>0.749</v>
      </c>
      <c r="L5135" s="51">
        <v>43024.92</v>
      </c>
      <c r="M5135" s="50" t="str">
        <f t="shared" si="79"/>
        <v>Abaixo do limite</v>
      </c>
    </row>
    <row r="5136" spans="3:13" x14ac:dyDescent="0.25">
      <c r="C5136" s="45">
        <v>0.53100000000000003</v>
      </c>
      <c r="D5136" s="45">
        <v>6408.49</v>
      </c>
      <c r="K5136" s="44">
        <v>0.73699999999999999</v>
      </c>
      <c r="L5136" s="51">
        <v>43031.23</v>
      </c>
      <c r="M5136" s="50" t="str">
        <f t="shared" si="79"/>
        <v>Abaixo do limite</v>
      </c>
    </row>
    <row r="5137" spans="3:13" x14ac:dyDescent="0.25">
      <c r="C5137" s="44">
        <v>0.56599999999999995</v>
      </c>
      <c r="D5137" s="44">
        <v>10448.120000000001</v>
      </c>
      <c r="K5137" s="45">
        <v>0.69799999999999995</v>
      </c>
      <c r="L5137" s="52">
        <v>43048.94</v>
      </c>
      <c r="M5137" s="50" t="str">
        <f t="shared" si="79"/>
        <v>Abaixo do limite</v>
      </c>
    </row>
    <row r="5138" spans="3:13" x14ac:dyDescent="0.25">
      <c r="C5138" s="45">
        <v>0.68</v>
      </c>
      <c r="D5138" s="45">
        <v>17600.3</v>
      </c>
      <c r="K5138" s="44">
        <v>0.71499999999999997</v>
      </c>
      <c r="L5138" s="51">
        <v>43049.9</v>
      </c>
      <c r="M5138" s="50" t="str">
        <f t="shared" si="79"/>
        <v>Abaixo do limite</v>
      </c>
    </row>
    <row r="5139" spans="3:13" x14ac:dyDescent="0.25">
      <c r="C5139" s="44">
        <v>0.64400000000000002</v>
      </c>
      <c r="D5139" s="44">
        <v>9525.57</v>
      </c>
      <c r="K5139" s="44">
        <v>0.78200000000000003</v>
      </c>
      <c r="L5139" s="51">
        <v>43052.17</v>
      </c>
      <c r="M5139" s="50" t="str">
        <f t="shared" si="79"/>
        <v>Abaixo do limite</v>
      </c>
    </row>
    <row r="5140" spans="3:13" x14ac:dyDescent="0.25">
      <c r="C5140" s="45">
        <v>0.53700000000000003</v>
      </c>
      <c r="D5140" s="45">
        <v>7127.58</v>
      </c>
      <c r="K5140" s="45">
        <v>0.67600000000000005</v>
      </c>
      <c r="L5140" s="52">
        <v>43288.69</v>
      </c>
      <c r="M5140" s="50" t="str">
        <f t="shared" si="79"/>
        <v>Abaixo do limite</v>
      </c>
    </row>
    <row r="5141" spans="3:13" x14ac:dyDescent="0.25">
      <c r="C5141" s="44">
        <v>0.64500000000000002</v>
      </c>
      <c r="D5141" s="44">
        <v>10843.11</v>
      </c>
      <c r="K5141" s="44">
        <v>0.80400000000000005</v>
      </c>
      <c r="L5141" s="51">
        <v>43304.05</v>
      </c>
      <c r="M5141" s="50" t="str">
        <f t="shared" si="79"/>
        <v>Abaixo do limite</v>
      </c>
    </row>
    <row r="5142" spans="3:13" x14ac:dyDescent="0.25">
      <c r="C5142" s="45">
        <v>0.52700000000000002</v>
      </c>
      <c r="D5142" s="45">
        <v>7594.36</v>
      </c>
      <c r="K5142" s="45">
        <v>0.68700000000000006</v>
      </c>
      <c r="L5142" s="52">
        <v>43314.1</v>
      </c>
      <c r="M5142" s="50" t="str">
        <f t="shared" si="79"/>
        <v>Abaixo do limite</v>
      </c>
    </row>
    <row r="5143" spans="3:13" x14ac:dyDescent="0.25">
      <c r="C5143" s="44">
        <v>0.56000000000000005</v>
      </c>
      <c r="D5143" s="44">
        <v>7388.52</v>
      </c>
      <c r="K5143" s="45">
        <v>0.69499999999999995</v>
      </c>
      <c r="L5143" s="52">
        <v>43341.63</v>
      </c>
      <c r="M5143" s="50" t="str">
        <f t="shared" si="79"/>
        <v>Abaixo do limite</v>
      </c>
    </row>
    <row r="5144" spans="3:13" x14ac:dyDescent="0.25">
      <c r="C5144" s="45">
        <v>0.54900000000000004</v>
      </c>
      <c r="D5144" s="45">
        <v>6886.82</v>
      </c>
      <c r="K5144" s="45">
        <v>0.748</v>
      </c>
      <c r="L5144" s="52">
        <v>43359.63</v>
      </c>
      <c r="M5144" s="50" t="str">
        <f t="shared" si="79"/>
        <v>Abaixo do limite</v>
      </c>
    </row>
    <row r="5145" spans="3:13" x14ac:dyDescent="0.25">
      <c r="C5145" s="44">
        <v>0.55300000000000005</v>
      </c>
      <c r="D5145" s="44">
        <v>9043.42</v>
      </c>
      <c r="K5145" s="45">
        <v>0.78100000000000003</v>
      </c>
      <c r="L5145" s="52">
        <v>43398.31</v>
      </c>
      <c r="M5145" s="50" t="str">
        <f t="shared" si="79"/>
        <v>Abaixo do limite</v>
      </c>
    </row>
    <row r="5146" spans="3:13" x14ac:dyDescent="0.25">
      <c r="C5146" s="45">
        <v>0.51200000000000001</v>
      </c>
      <c r="D5146" s="45">
        <v>5521.28</v>
      </c>
      <c r="K5146" s="44">
        <v>0.67800000000000005</v>
      </c>
      <c r="L5146" s="51">
        <v>43400.72</v>
      </c>
      <c r="M5146" s="50" t="str">
        <f t="shared" si="79"/>
        <v>Abaixo do limite</v>
      </c>
    </row>
    <row r="5147" spans="3:13" x14ac:dyDescent="0.25">
      <c r="C5147" s="44">
        <v>0.53</v>
      </c>
      <c r="D5147" s="44">
        <v>9337.36</v>
      </c>
      <c r="K5147" s="45">
        <v>0.67800000000000005</v>
      </c>
      <c r="L5147" s="52">
        <v>43477.59</v>
      </c>
      <c r="M5147" s="50" t="str">
        <f t="shared" si="79"/>
        <v>Abaixo do limite</v>
      </c>
    </row>
    <row r="5148" spans="3:13" x14ac:dyDescent="0.25">
      <c r="C5148" s="45">
        <v>0.63800000000000001</v>
      </c>
      <c r="D5148" s="45">
        <v>12560.94</v>
      </c>
      <c r="K5148" s="45">
        <v>0.65400000000000003</v>
      </c>
      <c r="L5148" s="52">
        <v>43485.31</v>
      </c>
      <c r="M5148" s="50" t="str">
        <f t="shared" si="79"/>
        <v>Abaixo do limite</v>
      </c>
    </row>
    <row r="5149" spans="3:13" x14ac:dyDescent="0.25">
      <c r="C5149" s="44">
        <v>0.68899999999999995</v>
      </c>
      <c r="D5149" s="44">
        <v>11587.01</v>
      </c>
      <c r="K5149" s="44">
        <v>0.69399999999999995</v>
      </c>
      <c r="L5149" s="51">
        <v>43501.52</v>
      </c>
      <c r="M5149" s="50" t="str">
        <f t="shared" si="79"/>
        <v>Abaixo do limite</v>
      </c>
    </row>
    <row r="5150" spans="3:13" x14ac:dyDescent="0.25">
      <c r="C5150" s="45">
        <v>0.60499999999999998</v>
      </c>
      <c r="D5150" s="45">
        <v>10660.8</v>
      </c>
      <c r="K5150" s="45">
        <v>0.67800000000000005</v>
      </c>
      <c r="L5150" s="52">
        <v>43501.79</v>
      </c>
      <c r="M5150" s="50" t="str">
        <f t="shared" si="79"/>
        <v>Abaixo do limite</v>
      </c>
    </row>
    <row r="5151" spans="3:13" x14ac:dyDescent="0.25">
      <c r="C5151" s="44">
        <v>0.56000000000000005</v>
      </c>
      <c r="D5151" s="44">
        <v>7197.21</v>
      </c>
      <c r="K5151" s="45">
        <v>0.77300000000000002</v>
      </c>
      <c r="L5151" s="52">
        <v>43573.82</v>
      </c>
      <c r="M5151" s="50" t="str">
        <f t="shared" ref="M5151:M5214" si="80">IF(L5151&lt;$L$29,"Abaixo do limite","")</f>
        <v>Abaixo do limite</v>
      </c>
    </row>
    <row r="5152" spans="3:13" x14ac:dyDescent="0.25">
      <c r="C5152" s="45">
        <v>0.53200000000000003</v>
      </c>
      <c r="D5152" s="45">
        <v>8623.09</v>
      </c>
      <c r="K5152" s="44">
        <v>0.71699999999999997</v>
      </c>
      <c r="L5152" s="51">
        <v>43578.73</v>
      </c>
      <c r="M5152" s="50" t="str">
        <f t="shared" si="80"/>
        <v>Abaixo do limite</v>
      </c>
    </row>
    <row r="5153" spans="3:13" x14ac:dyDescent="0.25">
      <c r="C5153" s="44">
        <v>0.51200000000000001</v>
      </c>
      <c r="D5153" s="44">
        <v>6461.91</v>
      </c>
      <c r="K5153" s="45">
        <v>0.76200000000000001</v>
      </c>
      <c r="L5153" s="52">
        <v>43582.239999999998</v>
      </c>
      <c r="M5153" s="50" t="str">
        <f t="shared" si="80"/>
        <v>Abaixo do limite</v>
      </c>
    </row>
    <row r="5154" spans="3:13" x14ac:dyDescent="0.25">
      <c r="C5154" s="45">
        <v>0.52900000000000003</v>
      </c>
      <c r="D5154" s="45">
        <v>8895.2199999999993</v>
      </c>
      <c r="K5154" s="44">
        <v>0.71399999999999997</v>
      </c>
      <c r="L5154" s="51">
        <v>43628.99</v>
      </c>
      <c r="M5154" s="50" t="str">
        <f t="shared" si="80"/>
        <v>Abaixo do limite</v>
      </c>
    </row>
    <row r="5155" spans="3:13" x14ac:dyDescent="0.25">
      <c r="C5155" s="44">
        <v>0.56999999999999995</v>
      </c>
      <c r="D5155" s="44">
        <v>9191.41</v>
      </c>
      <c r="K5155" s="44">
        <v>0.77800000000000002</v>
      </c>
      <c r="L5155" s="51">
        <v>43680.15</v>
      </c>
      <c r="M5155" s="50" t="str">
        <f t="shared" si="80"/>
        <v>Abaixo do limite</v>
      </c>
    </row>
    <row r="5156" spans="3:13" x14ac:dyDescent="0.25">
      <c r="C5156" s="45">
        <v>0.57799999999999996</v>
      </c>
      <c r="D5156" s="45">
        <v>11061.59</v>
      </c>
      <c r="K5156" s="44">
        <v>0.67200000000000004</v>
      </c>
      <c r="L5156" s="51">
        <v>43698.96</v>
      </c>
      <c r="M5156" s="50" t="str">
        <f t="shared" si="80"/>
        <v>Abaixo do limite</v>
      </c>
    </row>
    <row r="5157" spans="3:13" x14ac:dyDescent="0.25">
      <c r="C5157" s="44">
        <v>0.58199999999999996</v>
      </c>
      <c r="D5157" s="44">
        <v>8030.27</v>
      </c>
      <c r="K5157" s="44">
        <v>0.622</v>
      </c>
      <c r="L5157" s="51">
        <v>43713.88</v>
      </c>
      <c r="M5157" s="50" t="str">
        <f t="shared" si="80"/>
        <v>Abaixo do limite</v>
      </c>
    </row>
    <row r="5158" spans="3:13" x14ac:dyDescent="0.25">
      <c r="C5158" s="45">
        <v>0.52500000000000002</v>
      </c>
      <c r="D5158" s="45">
        <v>6670.74</v>
      </c>
      <c r="K5158" s="44">
        <v>0.749</v>
      </c>
      <c r="L5158" s="51">
        <v>43735.14</v>
      </c>
      <c r="M5158" s="50" t="str">
        <f t="shared" si="80"/>
        <v>Abaixo do limite</v>
      </c>
    </row>
    <row r="5159" spans="3:13" x14ac:dyDescent="0.25">
      <c r="C5159" s="44">
        <v>0.53200000000000003</v>
      </c>
      <c r="D5159" s="44">
        <v>9306.27</v>
      </c>
      <c r="K5159" s="45">
        <v>0.70399999999999996</v>
      </c>
      <c r="L5159" s="52">
        <v>43752.23</v>
      </c>
      <c r="M5159" s="50" t="str">
        <f t="shared" si="80"/>
        <v>Abaixo do limite</v>
      </c>
    </row>
    <row r="5160" spans="3:13" x14ac:dyDescent="0.25">
      <c r="C5160" s="45">
        <v>0.627</v>
      </c>
      <c r="D5160" s="45">
        <v>10273.969999999999</v>
      </c>
      <c r="K5160" s="44">
        <v>0.76600000000000001</v>
      </c>
      <c r="L5160" s="51">
        <v>43776.97</v>
      </c>
      <c r="M5160" s="50" t="str">
        <f t="shared" si="80"/>
        <v>Abaixo do limite</v>
      </c>
    </row>
    <row r="5161" spans="3:13" x14ac:dyDescent="0.25">
      <c r="C5161" s="44">
        <v>0.51</v>
      </c>
      <c r="D5161" s="44">
        <v>7721.64</v>
      </c>
      <c r="K5161" s="44">
        <v>0.67800000000000005</v>
      </c>
      <c r="L5161" s="51">
        <v>43838.84</v>
      </c>
      <c r="M5161" s="50" t="str">
        <f t="shared" si="80"/>
        <v>Abaixo do limite</v>
      </c>
    </row>
    <row r="5162" spans="3:13" x14ac:dyDescent="0.25">
      <c r="C5162" s="45">
        <v>0.58699999999999997</v>
      </c>
      <c r="D5162" s="45">
        <v>7864.86</v>
      </c>
      <c r="K5162" s="45">
        <v>0.73099999999999998</v>
      </c>
      <c r="L5162" s="52">
        <v>43841.66</v>
      </c>
      <c r="M5162" s="50" t="str">
        <f t="shared" si="80"/>
        <v>Abaixo do limite</v>
      </c>
    </row>
    <row r="5163" spans="3:13" x14ac:dyDescent="0.25">
      <c r="C5163" s="44">
        <v>0.55700000000000005</v>
      </c>
      <c r="D5163" s="44">
        <v>8562.58</v>
      </c>
      <c r="K5163" s="45">
        <v>0.72</v>
      </c>
      <c r="L5163" s="52">
        <v>43888.38</v>
      </c>
      <c r="M5163" s="50" t="str">
        <f t="shared" si="80"/>
        <v>Abaixo do limite</v>
      </c>
    </row>
    <row r="5164" spans="3:13" x14ac:dyDescent="0.25">
      <c r="C5164" s="45">
        <v>0.67900000000000005</v>
      </c>
      <c r="D5164" s="45">
        <v>9561.64</v>
      </c>
      <c r="K5164" s="44">
        <v>0.70499999999999996</v>
      </c>
      <c r="L5164" s="51">
        <v>43895.79</v>
      </c>
      <c r="M5164" s="50" t="str">
        <f t="shared" si="80"/>
        <v>Abaixo do limite</v>
      </c>
    </row>
    <row r="5165" spans="3:13" x14ac:dyDescent="0.25">
      <c r="C5165" s="44">
        <v>0.58699999999999997</v>
      </c>
      <c r="D5165" s="44">
        <v>12145.78</v>
      </c>
      <c r="K5165" s="44">
        <v>0.67100000000000004</v>
      </c>
      <c r="L5165" s="51">
        <v>43913.7</v>
      </c>
      <c r="M5165" s="50" t="str">
        <f t="shared" si="80"/>
        <v>Abaixo do limite</v>
      </c>
    </row>
    <row r="5166" spans="3:13" x14ac:dyDescent="0.25">
      <c r="C5166" s="45">
        <v>0.56799999999999995</v>
      </c>
      <c r="D5166" s="45">
        <v>8841.9699999999993</v>
      </c>
      <c r="K5166" s="45">
        <v>0.78400000000000003</v>
      </c>
      <c r="L5166" s="52">
        <v>43966.89</v>
      </c>
      <c r="M5166" s="50" t="str">
        <f t="shared" si="80"/>
        <v>Abaixo do limite</v>
      </c>
    </row>
    <row r="5167" spans="3:13" x14ac:dyDescent="0.25">
      <c r="C5167" s="44">
        <v>0.48799999999999999</v>
      </c>
      <c r="D5167" s="44">
        <v>5642.1</v>
      </c>
      <c r="K5167" s="45">
        <v>0.81200000000000006</v>
      </c>
      <c r="L5167" s="52">
        <v>44007.35</v>
      </c>
      <c r="M5167" s="50" t="str">
        <f t="shared" si="80"/>
        <v>Abaixo do limite</v>
      </c>
    </row>
    <row r="5168" spans="3:13" x14ac:dyDescent="0.25">
      <c r="C5168" s="45">
        <v>0.57199999999999995</v>
      </c>
      <c r="D5168" s="45">
        <v>7503.63</v>
      </c>
      <c r="K5168" s="44">
        <v>0.64700000000000002</v>
      </c>
      <c r="L5168" s="51">
        <v>44081.8</v>
      </c>
      <c r="M5168" s="50" t="str">
        <f t="shared" si="80"/>
        <v>Abaixo do limite</v>
      </c>
    </row>
    <row r="5169" spans="3:13" x14ac:dyDescent="0.25">
      <c r="C5169" s="44">
        <v>0.56599999999999995</v>
      </c>
      <c r="D5169" s="44">
        <v>7692.46</v>
      </c>
      <c r="K5169" s="44">
        <v>0.755</v>
      </c>
      <c r="L5169" s="51">
        <v>44103.68</v>
      </c>
      <c r="M5169" s="50" t="str">
        <f t="shared" si="80"/>
        <v>Abaixo do limite</v>
      </c>
    </row>
    <row r="5170" spans="3:13" x14ac:dyDescent="0.25">
      <c r="C5170" s="45">
        <v>0.55300000000000005</v>
      </c>
      <c r="D5170" s="45">
        <v>8181.93</v>
      </c>
      <c r="K5170" s="44">
        <v>0.70599999999999996</v>
      </c>
      <c r="L5170" s="51">
        <v>44106.36</v>
      </c>
      <c r="M5170" s="50" t="str">
        <f t="shared" si="80"/>
        <v>Abaixo do limite</v>
      </c>
    </row>
    <row r="5171" spans="3:13" x14ac:dyDescent="0.25">
      <c r="C5171" s="44">
        <v>0.60799999999999998</v>
      </c>
      <c r="D5171" s="44">
        <v>10490.71</v>
      </c>
      <c r="K5171" s="45">
        <v>0.79600000000000004</v>
      </c>
      <c r="L5171" s="52">
        <v>44199.92</v>
      </c>
      <c r="M5171" s="50" t="str">
        <f t="shared" si="80"/>
        <v>Abaixo do limite</v>
      </c>
    </row>
    <row r="5172" spans="3:13" x14ac:dyDescent="0.25">
      <c r="C5172" s="45">
        <v>0.59799999999999998</v>
      </c>
      <c r="D5172" s="45">
        <v>11978.28</v>
      </c>
      <c r="K5172" s="45">
        <v>0.67900000000000005</v>
      </c>
      <c r="L5172" s="52">
        <v>44217.32</v>
      </c>
      <c r="M5172" s="50" t="str">
        <f t="shared" si="80"/>
        <v>Abaixo do limite</v>
      </c>
    </row>
    <row r="5173" spans="3:13" x14ac:dyDescent="0.25">
      <c r="C5173" s="44">
        <v>0.53700000000000003</v>
      </c>
      <c r="D5173" s="44">
        <v>9860.3799999999992</v>
      </c>
      <c r="K5173" s="44">
        <v>0.71099999999999997</v>
      </c>
      <c r="L5173" s="51">
        <v>44237.45</v>
      </c>
      <c r="M5173" s="50" t="str">
        <f t="shared" si="80"/>
        <v>Abaixo do limite</v>
      </c>
    </row>
    <row r="5174" spans="3:13" x14ac:dyDescent="0.25">
      <c r="C5174" s="45">
        <v>0.61899999999999999</v>
      </c>
      <c r="D5174" s="45">
        <v>15560.4</v>
      </c>
      <c r="K5174" s="45">
        <v>0.85</v>
      </c>
      <c r="L5174" s="52">
        <v>44239.199999999997</v>
      </c>
      <c r="M5174" s="50" t="str">
        <f t="shared" si="80"/>
        <v>Abaixo do limite</v>
      </c>
    </row>
    <row r="5175" spans="3:13" x14ac:dyDescent="0.25">
      <c r="C5175" s="44">
        <v>0.64100000000000001</v>
      </c>
      <c r="D5175" s="44">
        <v>17958.439999999999</v>
      </c>
      <c r="K5175" s="44">
        <v>0.76600000000000001</v>
      </c>
      <c r="L5175" s="51">
        <v>44253.38</v>
      </c>
      <c r="M5175" s="50" t="str">
        <f t="shared" si="80"/>
        <v>Abaixo do limite</v>
      </c>
    </row>
    <row r="5176" spans="3:13" x14ac:dyDescent="0.25">
      <c r="C5176" s="45">
        <v>0.505</v>
      </c>
      <c r="D5176" s="45">
        <v>7271.25</v>
      </c>
      <c r="K5176" s="45">
        <v>0.73499999999999999</v>
      </c>
      <c r="L5176" s="52">
        <v>44261.760000000002</v>
      </c>
      <c r="M5176" s="50" t="str">
        <f t="shared" si="80"/>
        <v>Abaixo do limite</v>
      </c>
    </row>
    <row r="5177" spans="3:13" x14ac:dyDescent="0.25">
      <c r="C5177" s="44">
        <v>0.49399999999999999</v>
      </c>
      <c r="D5177" s="44">
        <v>7177.76</v>
      </c>
      <c r="K5177" s="45">
        <v>0.79500000000000004</v>
      </c>
      <c r="L5177" s="52">
        <v>44268.54</v>
      </c>
      <c r="M5177" s="50" t="str">
        <f t="shared" si="80"/>
        <v>Abaixo do limite</v>
      </c>
    </row>
    <row r="5178" spans="3:13" x14ac:dyDescent="0.25">
      <c r="C5178" s="45">
        <v>0.53900000000000003</v>
      </c>
      <c r="D5178" s="45">
        <v>8131.9</v>
      </c>
      <c r="K5178" s="44">
        <v>0.72599999999999998</v>
      </c>
      <c r="L5178" s="51">
        <v>44278</v>
      </c>
      <c r="M5178" s="50" t="str">
        <f t="shared" si="80"/>
        <v>Abaixo do limite</v>
      </c>
    </row>
    <row r="5179" spans="3:13" x14ac:dyDescent="0.25">
      <c r="C5179" s="44">
        <v>0.61299999999999999</v>
      </c>
      <c r="D5179" s="44">
        <v>8545.52</v>
      </c>
      <c r="K5179" s="44">
        <v>0.56599999999999995</v>
      </c>
      <c r="L5179" s="51">
        <v>44297.9</v>
      </c>
      <c r="M5179" s="50" t="str">
        <f t="shared" si="80"/>
        <v>Abaixo do limite</v>
      </c>
    </row>
    <row r="5180" spans="3:13" x14ac:dyDescent="0.25">
      <c r="C5180" s="45">
        <v>0.67400000000000004</v>
      </c>
      <c r="D5180" s="45">
        <v>12760.61</v>
      </c>
      <c r="K5180" s="45">
        <v>0.72699999999999998</v>
      </c>
      <c r="L5180" s="52">
        <v>44348.46</v>
      </c>
      <c r="M5180" s="50" t="str">
        <f t="shared" si="80"/>
        <v>Abaixo do limite</v>
      </c>
    </row>
    <row r="5181" spans="3:13" x14ac:dyDescent="0.25">
      <c r="C5181" s="44">
        <v>0.50900000000000001</v>
      </c>
      <c r="D5181" s="44">
        <v>7143.31</v>
      </c>
      <c r="K5181" s="44">
        <v>0.68100000000000005</v>
      </c>
      <c r="L5181" s="51">
        <v>44357.89</v>
      </c>
      <c r="M5181" s="50" t="str">
        <f t="shared" si="80"/>
        <v>Abaixo do limite</v>
      </c>
    </row>
    <row r="5182" spans="3:13" x14ac:dyDescent="0.25">
      <c r="C5182" s="45">
        <v>0.61599999999999999</v>
      </c>
      <c r="D5182" s="45">
        <v>11244.7</v>
      </c>
      <c r="K5182" s="45">
        <v>0.8</v>
      </c>
      <c r="L5182" s="52">
        <v>44417.02</v>
      </c>
      <c r="M5182" s="50" t="str">
        <f t="shared" si="80"/>
        <v>Abaixo do limite</v>
      </c>
    </row>
    <row r="5183" spans="3:13" x14ac:dyDescent="0.25">
      <c r="C5183" s="44">
        <v>0.52700000000000002</v>
      </c>
      <c r="D5183" s="44">
        <v>6542.35</v>
      </c>
      <c r="K5183" s="44">
        <v>0.82</v>
      </c>
      <c r="L5183" s="51">
        <v>44463.8</v>
      </c>
      <c r="M5183" s="50" t="str">
        <f t="shared" si="80"/>
        <v>Abaixo do limite</v>
      </c>
    </row>
    <row r="5184" spans="3:13" x14ac:dyDescent="0.25">
      <c r="C5184" s="45">
        <v>0.56899999999999995</v>
      </c>
      <c r="D5184" s="45">
        <v>10305.89</v>
      </c>
      <c r="K5184" s="45">
        <v>0.54400000000000004</v>
      </c>
      <c r="L5184" s="52">
        <v>44508.6</v>
      </c>
      <c r="M5184" s="50" t="str">
        <f t="shared" si="80"/>
        <v>Abaixo do limite</v>
      </c>
    </row>
    <row r="5185" spans="3:13" x14ac:dyDescent="0.25">
      <c r="C5185" s="44">
        <v>0.65700000000000003</v>
      </c>
      <c r="D5185" s="44">
        <v>12696.25</v>
      </c>
      <c r="K5185" s="45">
        <v>0.72399999999999998</v>
      </c>
      <c r="L5185" s="52">
        <v>44510.37</v>
      </c>
      <c r="M5185" s="50" t="str">
        <f t="shared" si="80"/>
        <v>Abaixo do limite</v>
      </c>
    </row>
    <row r="5186" spans="3:13" x14ac:dyDescent="0.25">
      <c r="C5186" s="45">
        <v>0.47899999999999998</v>
      </c>
      <c r="D5186" s="45">
        <v>7967.95</v>
      </c>
      <c r="K5186" s="44">
        <v>0.58399999999999996</v>
      </c>
      <c r="L5186" s="51">
        <v>44548.73</v>
      </c>
      <c r="M5186" s="50" t="str">
        <f t="shared" si="80"/>
        <v>Abaixo do limite</v>
      </c>
    </row>
    <row r="5187" spans="3:13" x14ac:dyDescent="0.25">
      <c r="C5187" s="44">
        <v>0.56699999999999995</v>
      </c>
      <c r="D5187" s="44">
        <v>8793.02</v>
      </c>
      <c r="K5187" s="44">
        <v>0.78800000000000003</v>
      </c>
      <c r="L5187" s="51">
        <v>44580.54</v>
      </c>
      <c r="M5187" s="50" t="str">
        <f t="shared" si="80"/>
        <v>Abaixo do limite</v>
      </c>
    </row>
    <row r="5188" spans="3:13" x14ac:dyDescent="0.25">
      <c r="C5188" s="45">
        <v>0.56399999999999995</v>
      </c>
      <c r="D5188" s="45">
        <v>10080.120000000001</v>
      </c>
      <c r="K5188" s="44">
        <v>0.69499999999999995</v>
      </c>
      <c r="L5188" s="51">
        <v>44624.75</v>
      </c>
      <c r="M5188" s="50" t="str">
        <f t="shared" si="80"/>
        <v>Abaixo do limite</v>
      </c>
    </row>
    <row r="5189" spans="3:13" x14ac:dyDescent="0.25">
      <c r="C5189" s="44">
        <v>0.53500000000000003</v>
      </c>
      <c r="D5189" s="44">
        <v>10865.97</v>
      </c>
      <c r="K5189" s="44">
        <v>0.72499999999999998</v>
      </c>
      <c r="L5189" s="51">
        <v>44634.7</v>
      </c>
      <c r="M5189" s="50" t="str">
        <f t="shared" si="80"/>
        <v>Abaixo do limite</v>
      </c>
    </row>
    <row r="5190" spans="3:13" x14ac:dyDescent="0.25">
      <c r="C5190" s="45">
        <v>0.55700000000000005</v>
      </c>
      <c r="D5190" s="45">
        <v>8065.12</v>
      </c>
      <c r="K5190" s="44">
        <v>0.70299999999999996</v>
      </c>
      <c r="L5190" s="51">
        <v>44745.53</v>
      </c>
      <c r="M5190" s="50" t="str">
        <f t="shared" si="80"/>
        <v>Abaixo do limite</v>
      </c>
    </row>
    <row r="5191" spans="3:13" x14ac:dyDescent="0.25">
      <c r="C5191" s="44">
        <v>0.63100000000000001</v>
      </c>
      <c r="D5191" s="44">
        <v>10865.4</v>
      </c>
      <c r="K5191" s="44">
        <v>0.74399999999999999</v>
      </c>
      <c r="L5191" s="51">
        <v>44750.01</v>
      </c>
      <c r="M5191" s="50" t="str">
        <f t="shared" si="80"/>
        <v>Abaixo do limite</v>
      </c>
    </row>
    <row r="5192" spans="3:13" x14ac:dyDescent="0.25">
      <c r="C5192" s="45">
        <v>0.56000000000000005</v>
      </c>
      <c r="D5192" s="45">
        <v>8542.9699999999993</v>
      </c>
      <c r="K5192" s="44">
        <v>0.78300000000000003</v>
      </c>
      <c r="L5192" s="51">
        <v>44752.07</v>
      </c>
      <c r="M5192" s="50" t="str">
        <f t="shared" si="80"/>
        <v>Abaixo do limite</v>
      </c>
    </row>
    <row r="5193" spans="3:13" x14ac:dyDescent="0.25">
      <c r="C5193" s="44">
        <v>0.627</v>
      </c>
      <c r="D5193" s="44">
        <v>16742.04</v>
      </c>
      <c r="K5193" s="44">
        <v>0.75</v>
      </c>
      <c r="L5193" s="51">
        <v>44755.67</v>
      </c>
      <c r="M5193" s="50" t="str">
        <f t="shared" si="80"/>
        <v>Abaixo do limite</v>
      </c>
    </row>
    <row r="5194" spans="3:13" x14ac:dyDescent="0.25">
      <c r="C5194" s="45">
        <v>0.58599999999999997</v>
      </c>
      <c r="D5194" s="45">
        <v>9598.32</v>
      </c>
      <c r="K5194" s="44">
        <v>0.71799999999999997</v>
      </c>
      <c r="L5194" s="51">
        <v>44771.78</v>
      </c>
      <c r="M5194" s="50" t="str">
        <f t="shared" si="80"/>
        <v>Abaixo do limite</v>
      </c>
    </row>
    <row r="5195" spans="3:13" x14ac:dyDescent="0.25">
      <c r="C5195" s="44">
        <v>0.66200000000000003</v>
      </c>
      <c r="D5195" s="44">
        <v>11390.85</v>
      </c>
      <c r="K5195" s="44">
        <v>0.81200000000000006</v>
      </c>
      <c r="L5195" s="51">
        <v>44791.08</v>
      </c>
      <c r="M5195" s="50" t="str">
        <f t="shared" si="80"/>
        <v>Abaixo do limite</v>
      </c>
    </row>
    <row r="5196" spans="3:13" x14ac:dyDescent="0.25">
      <c r="C5196" s="45">
        <v>0.55700000000000005</v>
      </c>
      <c r="D5196" s="45">
        <v>8925.59</v>
      </c>
      <c r="K5196" s="44">
        <v>0.71599999999999997</v>
      </c>
      <c r="L5196" s="51">
        <v>44796.14</v>
      </c>
      <c r="M5196" s="50" t="str">
        <f t="shared" si="80"/>
        <v>Abaixo do limite</v>
      </c>
    </row>
    <row r="5197" spans="3:13" x14ac:dyDescent="0.25">
      <c r="C5197" s="44">
        <v>0.55000000000000004</v>
      </c>
      <c r="D5197" s="44">
        <v>11503.86</v>
      </c>
      <c r="K5197" s="44">
        <v>0.748</v>
      </c>
      <c r="L5197" s="51">
        <v>44834.07</v>
      </c>
      <c r="M5197" s="50" t="str">
        <f t="shared" si="80"/>
        <v>Abaixo do limite</v>
      </c>
    </row>
    <row r="5198" spans="3:13" x14ac:dyDescent="0.25">
      <c r="C5198" s="45">
        <v>0.66300000000000003</v>
      </c>
      <c r="D5198" s="45">
        <v>21965.89</v>
      </c>
      <c r="K5198" s="45">
        <v>0.75900000000000001</v>
      </c>
      <c r="L5198" s="52">
        <v>44869.59</v>
      </c>
      <c r="M5198" s="50" t="str">
        <f t="shared" si="80"/>
        <v>Abaixo do limite</v>
      </c>
    </row>
    <row r="5199" spans="3:13" x14ac:dyDescent="0.25">
      <c r="C5199" s="44">
        <v>0.58299999999999996</v>
      </c>
      <c r="D5199" s="44">
        <v>9794.6</v>
      </c>
      <c r="K5199" s="45">
        <v>0.749</v>
      </c>
      <c r="L5199" s="52">
        <v>44903.78</v>
      </c>
      <c r="M5199" s="50" t="str">
        <f t="shared" si="80"/>
        <v>Abaixo do limite</v>
      </c>
    </row>
    <row r="5200" spans="3:13" x14ac:dyDescent="0.25">
      <c r="C5200" s="45">
        <v>0.56599999999999995</v>
      </c>
      <c r="D5200" s="45">
        <v>8008.34</v>
      </c>
      <c r="K5200" s="44">
        <v>0.69199999999999995</v>
      </c>
      <c r="L5200" s="51">
        <v>44939.65</v>
      </c>
      <c r="M5200" s="50" t="str">
        <f t="shared" si="80"/>
        <v>Abaixo do limite</v>
      </c>
    </row>
    <row r="5201" spans="3:13" x14ac:dyDescent="0.25">
      <c r="C5201" s="44">
        <v>0.53700000000000003</v>
      </c>
      <c r="D5201" s="44">
        <v>6967.75</v>
      </c>
      <c r="K5201" s="44">
        <v>0.71499999999999997</v>
      </c>
      <c r="L5201" s="51">
        <v>45022.01</v>
      </c>
      <c r="M5201" s="50" t="str">
        <f t="shared" si="80"/>
        <v>Abaixo do limite</v>
      </c>
    </row>
    <row r="5202" spans="3:13" x14ac:dyDescent="0.25">
      <c r="C5202" s="45">
        <v>0.52</v>
      </c>
      <c r="D5202" s="45">
        <v>6382.4</v>
      </c>
      <c r="K5202" s="44">
        <v>0.69899999999999995</v>
      </c>
      <c r="L5202" s="51">
        <v>45033.39</v>
      </c>
      <c r="M5202" s="50" t="str">
        <f t="shared" si="80"/>
        <v>Abaixo do limite</v>
      </c>
    </row>
    <row r="5203" spans="3:13" x14ac:dyDescent="0.25">
      <c r="C5203" s="44">
        <v>0.502</v>
      </c>
      <c r="D5203" s="44">
        <v>6728.67</v>
      </c>
      <c r="K5203" s="45">
        <v>0.71599999999999997</v>
      </c>
      <c r="L5203" s="52">
        <v>45293.19</v>
      </c>
      <c r="M5203" s="50" t="str">
        <f t="shared" si="80"/>
        <v>Abaixo do limite</v>
      </c>
    </row>
    <row r="5204" spans="3:13" x14ac:dyDescent="0.25">
      <c r="C5204" s="45">
        <v>0.72399999999999998</v>
      </c>
      <c r="D5204" s="45">
        <v>14291.76</v>
      </c>
      <c r="K5204" s="44">
        <v>0.78200000000000003</v>
      </c>
      <c r="L5204" s="51">
        <v>45313.77</v>
      </c>
      <c r="M5204" s="50" t="str">
        <f t="shared" si="80"/>
        <v>Abaixo do limite</v>
      </c>
    </row>
    <row r="5205" spans="3:13" x14ac:dyDescent="0.25">
      <c r="C5205" s="44">
        <v>0.52400000000000002</v>
      </c>
      <c r="D5205" s="44">
        <v>6295.53</v>
      </c>
      <c r="K5205" s="45">
        <v>0.752</v>
      </c>
      <c r="L5205" s="52">
        <v>45330.48</v>
      </c>
      <c r="M5205" s="50" t="str">
        <f t="shared" si="80"/>
        <v>Abaixo do limite</v>
      </c>
    </row>
    <row r="5206" spans="3:13" x14ac:dyDescent="0.25">
      <c r="C5206" s="45">
        <v>0.57899999999999996</v>
      </c>
      <c r="D5206" s="45">
        <v>9484.02</v>
      </c>
      <c r="K5206" s="44">
        <v>0.71899999999999997</v>
      </c>
      <c r="L5206" s="51">
        <v>45386.68</v>
      </c>
      <c r="M5206" s="50" t="str">
        <f t="shared" si="80"/>
        <v>Abaixo do limite</v>
      </c>
    </row>
    <row r="5207" spans="3:13" x14ac:dyDescent="0.25">
      <c r="C5207" s="44">
        <v>0.70599999999999996</v>
      </c>
      <c r="D5207" s="44">
        <v>153860.04999999999</v>
      </c>
      <c r="K5207" s="44">
        <v>0.76600000000000001</v>
      </c>
      <c r="L5207" s="51">
        <v>45441.41</v>
      </c>
      <c r="M5207" s="50" t="str">
        <f t="shared" si="80"/>
        <v>Abaixo do limite</v>
      </c>
    </row>
    <row r="5208" spans="3:13" x14ac:dyDescent="0.25">
      <c r="C5208" s="45">
        <v>0.56100000000000005</v>
      </c>
      <c r="D5208" s="45">
        <v>56655.59</v>
      </c>
      <c r="K5208" s="45">
        <v>0.83099999999999996</v>
      </c>
      <c r="L5208" s="52">
        <v>45508.2</v>
      </c>
      <c r="M5208" s="50" t="str">
        <f t="shared" si="80"/>
        <v>Abaixo do limite</v>
      </c>
    </row>
    <row r="5209" spans="3:13" x14ac:dyDescent="0.25">
      <c r="C5209" s="44">
        <v>0.70699999999999996</v>
      </c>
      <c r="D5209" s="44">
        <v>111938.99</v>
      </c>
      <c r="K5209" s="45">
        <v>0.72799999999999998</v>
      </c>
      <c r="L5209" s="52">
        <v>45556.58</v>
      </c>
      <c r="M5209" s="50" t="str">
        <f t="shared" si="80"/>
        <v>Abaixo do limite</v>
      </c>
    </row>
    <row r="5210" spans="3:13" x14ac:dyDescent="0.25">
      <c r="C5210" s="45">
        <v>0.63300000000000001</v>
      </c>
      <c r="D5210" s="45">
        <v>13256.05</v>
      </c>
      <c r="K5210" s="45">
        <v>0.72799999999999998</v>
      </c>
      <c r="L5210" s="52">
        <v>45586.82</v>
      </c>
      <c r="M5210" s="50" t="str">
        <f t="shared" si="80"/>
        <v>Abaixo do limite</v>
      </c>
    </row>
    <row r="5211" spans="3:13" x14ac:dyDescent="0.25">
      <c r="C5211" s="44">
        <v>0.67200000000000004</v>
      </c>
      <c r="D5211" s="44">
        <v>73629.22</v>
      </c>
      <c r="K5211" s="44">
        <v>0.71699999999999997</v>
      </c>
      <c r="L5211" s="51">
        <v>45615.66</v>
      </c>
      <c r="M5211" s="50" t="str">
        <f t="shared" si="80"/>
        <v>Abaixo do limite</v>
      </c>
    </row>
    <row r="5212" spans="3:13" x14ac:dyDescent="0.25">
      <c r="C5212" s="45">
        <v>0.65500000000000003</v>
      </c>
      <c r="D5212" s="45">
        <v>52156.75</v>
      </c>
      <c r="K5212" s="45">
        <v>0.69299999999999995</v>
      </c>
      <c r="L5212" s="52">
        <v>45616.54</v>
      </c>
      <c r="M5212" s="50" t="str">
        <f t="shared" si="80"/>
        <v>Abaixo do limite</v>
      </c>
    </row>
    <row r="5213" spans="3:13" x14ac:dyDescent="0.25">
      <c r="C5213" s="44">
        <v>0.65800000000000003</v>
      </c>
      <c r="D5213" s="44">
        <v>78575.22</v>
      </c>
      <c r="K5213" s="45">
        <v>0.72599999999999998</v>
      </c>
      <c r="L5213" s="52">
        <v>45658.04</v>
      </c>
      <c r="M5213" s="50" t="str">
        <f t="shared" si="80"/>
        <v>Abaixo do limite</v>
      </c>
    </row>
    <row r="5214" spans="3:13" x14ac:dyDescent="0.25">
      <c r="C5214" s="45">
        <v>0.55800000000000005</v>
      </c>
      <c r="D5214" s="45">
        <v>20480.16</v>
      </c>
      <c r="K5214" s="44">
        <v>0.73099999999999998</v>
      </c>
      <c r="L5214" s="51">
        <v>45693.02</v>
      </c>
      <c r="M5214" s="50" t="str">
        <f t="shared" si="80"/>
        <v>Abaixo do limite</v>
      </c>
    </row>
    <row r="5215" spans="3:13" x14ac:dyDescent="0.25">
      <c r="C5215" s="44">
        <v>0.67200000000000004</v>
      </c>
      <c r="D5215" s="44">
        <v>33213.760000000002</v>
      </c>
      <c r="K5215" s="45">
        <v>0.72199999999999998</v>
      </c>
      <c r="L5215" s="52">
        <v>45797.13</v>
      </c>
      <c r="M5215" s="50" t="str">
        <f t="shared" ref="M5215:M5278" si="81">IF(L5215&lt;$L$29,"Abaixo do limite","")</f>
        <v>Abaixo do limite</v>
      </c>
    </row>
    <row r="5216" spans="3:13" x14ac:dyDescent="0.25">
      <c r="C5216" s="45">
        <v>0.58299999999999996</v>
      </c>
      <c r="D5216" s="45">
        <v>12134.82</v>
      </c>
      <c r="K5216" s="44">
        <v>0.752</v>
      </c>
      <c r="L5216" s="51">
        <v>45827.63</v>
      </c>
      <c r="M5216" s="50" t="str">
        <f t="shared" si="81"/>
        <v>Abaixo do limite</v>
      </c>
    </row>
    <row r="5217" spans="3:13" x14ac:dyDescent="0.25">
      <c r="C5217" s="44">
        <v>0.59699999999999998</v>
      </c>
      <c r="D5217" s="44">
        <v>20898.61</v>
      </c>
      <c r="K5217" s="45">
        <v>0.69599999999999995</v>
      </c>
      <c r="L5217" s="52">
        <v>45869.23</v>
      </c>
      <c r="M5217" s="50" t="str">
        <f t="shared" si="81"/>
        <v>Abaixo do limite</v>
      </c>
    </row>
    <row r="5218" spans="3:13" x14ac:dyDescent="0.25">
      <c r="C5218" s="45">
        <v>0.71699999999999997</v>
      </c>
      <c r="D5218" s="45">
        <v>35812</v>
      </c>
      <c r="K5218" s="44">
        <v>0.75700000000000001</v>
      </c>
      <c r="L5218" s="51">
        <v>45941.81</v>
      </c>
      <c r="M5218" s="50" t="str">
        <f t="shared" si="81"/>
        <v>Abaixo do limite</v>
      </c>
    </row>
    <row r="5219" spans="3:13" x14ac:dyDescent="0.25">
      <c r="C5219" s="44">
        <v>0.63</v>
      </c>
      <c r="D5219" s="44">
        <v>27040.6</v>
      </c>
      <c r="K5219" s="44">
        <v>0.72499999999999998</v>
      </c>
      <c r="L5219" s="51">
        <v>45958.79</v>
      </c>
      <c r="M5219" s="50" t="str">
        <f t="shared" si="81"/>
        <v>Abaixo do limite</v>
      </c>
    </row>
    <row r="5220" spans="3:13" x14ac:dyDescent="0.25">
      <c r="C5220" s="45">
        <v>0.69199999999999995</v>
      </c>
      <c r="D5220" s="45">
        <v>92160.18</v>
      </c>
      <c r="K5220" s="44">
        <v>0.81799999999999995</v>
      </c>
      <c r="L5220" s="51">
        <v>46011.74</v>
      </c>
      <c r="M5220" s="50" t="str">
        <f t="shared" si="81"/>
        <v>Abaixo do limite</v>
      </c>
    </row>
    <row r="5221" spans="3:13" x14ac:dyDescent="0.25">
      <c r="C5221" s="44">
        <v>0.55800000000000005</v>
      </c>
      <c r="D5221" s="44">
        <v>12950.89</v>
      </c>
      <c r="K5221" s="45">
        <v>0.752</v>
      </c>
      <c r="L5221" s="52">
        <v>46022.45</v>
      </c>
      <c r="M5221" s="50" t="str">
        <f t="shared" si="81"/>
        <v>Abaixo do limite</v>
      </c>
    </row>
    <row r="5222" spans="3:13" x14ac:dyDescent="0.25">
      <c r="C5222" s="45">
        <v>0.64900000000000002</v>
      </c>
      <c r="D5222" s="45">
        <v>15224.05</v>
      </c>
      <c r="K5222" s="44">
        <v>0.75600000000000001</v>
      </c>
      <c r="L5222" s="51">
        <v>46098.25</v>
      </c>
      <c r="M5222" s="50" t="str">
        <f t="shared" si="81"/>
        <v>Abaixo do limite</v>
      </c>
    </row>
    <row r="5223" spans="3:13" x14ac:dyDescent="0.25">
      <c r="C5223" s="44">
        <v>0.70399999999999996</v>
      </c>
      <c r="D5223" s="44">
        <v>67348.5</v>
      </c>
      <c r="K5223" s="45">
        <v>0.77200000000000002</v>
      </c>
      <c r="L5223" s="52">
        <v>46103.03</v>
      </c>
      <c r="M5223" s="50" t="str">
        <f t="shared" si="81"/>
        <v>Abaixo do limite</v>
      </c>
    </row>
    <row r="5224" spans="3:13" x14ac:dyDescent="0.25">
      <c r="C5224" s="45">
        <v>0.58099999999999996</v>
      </c>
      <c r="D5224" s="45">
        <v>10150.57</v>
      </c>
      <c r="K5224" s="44">
        <v>0.78600000000000003</v>
      </c>
      <c r="L5224" s="51">
        <v>46113.35</v>
      </c>
      <c r="M5224" s="50" t="str">
        <f t="shared" si="81"/>
        <v>Abaixo do limite</v>
      </c>
    </row>
    <row r="5225" spans="3:13" x14ac:dyDescent="0.25">
      <c r="C5225" s="44">
        <v>0.63500000000000001</v>
      </c>
      <c r="D5225" s="44">
        <v>30408.94</v>
      </c>
      <c r="K5225" s="45">
        <v>0.72699999999999998</v>
      </c>
      <c r="L5225" s="52">
        <v>46185.93</v>
      </c>
      <c r="M5225" s="50" t="str">
        <f t="shared" si="81"/>
        <v>Abaixo do limite</v>
      </c>
    </row>
    <row r="5226" spans="3:13" x14ac:dyDescent="0.25">
      <c r="C5226" s="45">
        <v>0.69599999999999995</v>
      </c>
      <c r="D5226" s="45">
        <v>13515.26</v>
      </c>
      <c r="K5226" s="45">
        <v>0.88700000000000001</v>
      </c>
      <c r="L5226" s="52">
        <v>46202.31</v>
      </c>
      <c r="M5226" s="50" t="str">
        <f t="shared" si="81"/>
        <v>Abaixo do limite</v>
      </c>
    </row>
    <row r="5227" spans="3:13" x14ac:dyDescent="0.25">
      <c r="C5227" s="44">
        <v>0.55300000000000005</v>
      </c>
      <c r="D5227" s="44">
        <v>11948.74</v>
      </c>
      <c r="K5227" s="45">
        <v>0.72399999999999998</v>
      </c>
      <c r="L5227" s="52">
        <v>46202.41</v>
      </c>
      <c r="M5227" s="50" t="str">
        <f t="shared" si="81"/>
        <v>Abaixo do limite</v>
      </c>
    </row>
    <row r="5228" spans="3:13" x14ac:dyDescent="0.25">
      <c r="C5228" s="45">
        <v>0.69299999999999995</v>
      </c>
      <c r="D5228" s="45">
        <v>25591.7</v>
      </c>
      <c r="K5228" s="45">
        <v>0.64500000000000002</v>
      </c>
      <c r="L5228" s="52">
        <v>46225.42</v>
      </c>
      <c r="M5228" s="50" t="str">
        <f t="shared" si="81"/>
        <v>Abaixo do limite</v>
      </c>
    </row>
    <row r="5229" spans="3:13" x14ac:dyDescent="0.25">
      <c r="C5229" s="44">
        <v>0.61599999999999999</v>
      </c>
      <c r="D5229" s="44">
        <v>19361.849999999999</v>
      </c>
      <c r="K5229" s="45">
        <v>0.72399999999999998</v>
      </c>
      <c r="L5229" s="52">
        <v>46240.7</v>
      </c>
      <c r="M5229" s="50" t="str">
        <f t="shared" si="81"/>
        <v>Abaixo do limite</v>
      </c>
    </row>
    <row r="5230" spans="3:13" x14ac:dyDescent="0.25">
      <c r="C5230" s="45">
        <v>0.65200000000000002</v>
      </c>
      <c r="D5230" s="45">
        <v>33297.46</v>
      </c>
      <c r="K5230" s="45">
        <v>0.75</v>
      </c>
      <c r="L5230" s="52">
        <v>46244.25</v>
      </c>
      <c r="M5230" s="50" t="str">
        <f t="shared" si="81"/>
        <v>Abaixo do limite</v>
      </c>
    </row>
    <row r="5231" spans="3:13" x14ac:dyDescent="0.25">
      <c r="C5231" s="44">
        <v>0.48099999999999998</v>
      </c>
      <c r="D5231" s="44">
        <v>5774.67</v>
      </c>
      <c r="K5231" s="44">
        <v>0.79100000000000004</v>
      </c>
      <c r="L5231" s="51">
        <v>46318.73</v>
      </c>
      <c r="M5231" s="50" t="str">
        <f t="shared" si="81"/>
        <v>Abaixo do limite</v>
      </c>
    </row>
    <row r="5232" spans="3:13" x14ac:dyDescent="0.25">
      <c r="C5232" s="45">
        <v>0.72199999999999998</v>
      </c>
      <c r="D5232" s="45">
        <v>45797.13</v>
      </c>
      <c r="K5232" s="45">
        <v>0.77800000000000002</v>
      </c>
      <c r="L5232" s="52">
        <v>46320.15</v>
      </c>
      <c r="M5232" s="50" t="str">
        <f t="shared" si="81"/>
        <v>Abaixo do limite</v>
      </c>
    </row>
    <row r="5233" spans="3:13" x14ac:dyDescent="0.25">
      <c r="C5233" s="44">
        <v>0.68700000000000006</v>
      </c>
      <c r="D5233" s="44">
        <v>20664.57</v>
      </c>
      <c r="K5233" s="44">
        <v>0.70599999999999996</v>
      </c>
      <c r="L5233" s="51">
        <v>46355.79</v>
      </c>
      <c r="M5233" s="50" t="str">
        <f t="shared" si="81"/>
        <v>Abaixo do limite</v>
      </c>
    </row>
    <row r="5234" spans="3:13" x14ac:dyDescent="0.25">
      <c r="C5234" s="45">
        <v>0.54100000000000004</v>
      </c>
      <c r="D5234" s="45">
        <v>57338.73</v>
      </c>
      <c r="K5234" s="45">
        <v>0.75600000000000001</v>
      </c>
      <c r="L5234" s="52">
        <v>46373.72</v>
      </c>
      <c r="M5234" s="50" t="str">
        <f t="shared" si="81"/>
        <v>Abaixo do limite</v>
      </c>
    </row>
    <row r="5235" spans="3:13" x14ac:dyDescent="0.25">
      <c r="C5235" s="44">
        <v>0.52600000000000002</v>
      </c>
      <c r="D5235" s="44">
        <v>6772.2</v>
      </c>
      <c r="K5235" s="44">
        <v>0.76100000000000001</v>
      </c>
      <c r="L5235" s="51">
        <v>46409.32</v>
      </c>
      <c r="M5235" s="50" t="str">
        <f t="shared" si="81"/>
        <v>Abaixo do limite</v>
      </c>
    </row>
    <row r="5236" spans="3:13" x14ac:dyDescent="0.25">
      <c r="C5236" s="45">
        <v>0.60099999999999998</v>
      </c>
      <c r="D5236" s="45">
        <v>10191.36</v>
      </c>
      <c r="K5236" s="44">
        <v>0.79300000000000004</v>
      </c>
      <c r="L5236" s="51">
        <v>46429.86</v>
      </c>
      <c r="M5236" s="50" t="str">
        <f t="shared" si="81"/>
        <v>Abaixo do limite</v>
      </c>
    </row>
    <row r="5237" spans="3:13" x14ac:dyDescent="0.25">
      <c r="C5237" s="44">
        <v>0.66100000000000003</v>
      </c>
      <c r="D5237" s="44">
        <v>20538.61</v>
      </c>
      <c r="K5237" s="45">
        <v>0.79700000000000004</v>
      </c>
      <c r="L5237" s="52">
        <v>46498.89</v>
      </c>
      <c r="M5237" s="50" t="str">
        <f t="shared" si="81"/>
        <v>Abaixo do limite</v>
      </c>
    </row>
    <row r="5238" spans="3:13" x14ac:dyDescent="0.25">
      <c r="C5238" s="45">
        <v>0.55200000000000005</v>
      </c>
      <c r="D5238" s="45">
        <v>8432.26</v>
      </c>
      <c r="K5238" s="45">
        <v>0.76700000000000002</v>
      </c>
      <c r="L5238" s="52">
        <v>46512.31</v>
      </c>
      <c r="M5238" s="50" t="str">
        <f t="shared" si="81"/>
        <v>Abaixo do limite</v>
      </c>
    </row>
    <row r="5239" spans="3:13" x14ac:dyDescent="0.25">
      <c r="C5239" s="44">
        <v>0.624</v>
      </c>
      <c r="D5239" s="44">
        <v>24426.18</v>
      </c>
      <c r="K5239" s="45">
        <v>0.79400000000000004</v>
      </c>
      <c r="L5239" s="52">
        <v>46522.93</v>
      </c>
      <c r="M5239" s="50" t="str">
        <f t="shared" si="81"/>
        <v>Abaixo do limite</v>
      </c>
    </row>
    <row r="5240" spans="3:13" x14ac:dyDescent="0.25">
      <c r="C5240" s="45">
        <v>0.70499999999999996</v>
      </c>
      <c r="D5240" s="45">
        <v>58265.54</v>
      </c>
      <c r="K5240" s="45">
        <v>0.75</v>
      </c>
      <c r="L5240" s="52">
        <v>46566.38</v>
      </c>
      <c r="M5240" s="50" t="str">
        <f t="shared" si="81"/>
        <v>Abaixo do limite</v>
      </c>
    </row>
    <row r="5241" spans="3:13" x14ac:dyDescent="0.25">
      <c r="C5241" s="44">
        <v>0.495</v>
      </c>
      <c r="D5241" s="44">
        <v>5973.86</v>
      </c>
      <c r="K5241" s="44">
        <v>0.74399999999999999</v>
      </c>
      <c r="L5241" s="51">
        <v>46566.51</v>
      </c>
      <c r="M5241" s="50" t="str">
        <f t="shared" si="81"/>
        <v>Abaixo do limite</v>
      </c>
    </row>
    <row r="5242" spans="3:13" x14ac:dyDescent="0.25">
      <c r="C5242" s="45">
        <v>0.73099999999999998</v>
      </c>
      <c r="D5242" s="45">
        <v>23615.37</v>
      </c>
      <c r="K5242" s="45">
        <v>0.67100000000000004</v>
      </c>
      <c r="L5242" s="52">
        <v>46616.31</v>
      </c>
      <c r="M5242" s="50" t="str">
        <f t="shared" si="81"/>
        <v>Abaixo do limite</v>
      </c>
    </row>
    <row r="5243" spans="3:13" x14ac:dyDescent="0.25">
      <c r="C5243" s="44">
        <v>0.52400000000000002</v>
      </c>
      <c r="D5243" s="44">
        <v>6809.05</v>
      </c>
      <c r="K5243" s="45">
        <v>0.67200000000000004</v>
      </c>
      <c r="L5243" s="52">
        <v>46645.93</v>
      </c>
      <c r="M5243" s="50" t="str">
        <f t="shared" si="81"/>
        <v>Abaixo do limite</v>
      </c>
    </row>
    <row r="5244" spans="3:13" x14ac:dyDescent="0.25">
      <c r="C5244" s="45">
        <v>0.72099999999999997</v>
      </c>
      <c r="D5244" s="45">
        <v>33241.800000000003</v>
      </c>
      <c r="K5244" s="44">
        <v>0.69899999999999995</v>
      </c>
      <c r="L5244" s="51">
        <v>46723.7</v>
      </c>
      <c r="M5244" s="50" t="str">
        <f t="shared" si="81"/>
        <v>Abaixo do limite</v>
      </c>
    </row>
    <row r="5245" spans="3:13" x14ac:dyDescent="0.25">
      <c r="C5245" s="44">
        <v>0.58799999999999997</v>
      </c>
      <c r="D5245" s="44">
        <v>10235.620000000001</v>
      </c>
      <c r="K5245" s="45">
        <v>0.75</v>
      </c>
      <c r="L5245" s="52">
        <v>46737.42</v>
      </c>
      <c r="M5245" s="50" t="str">
        <f t="shared" si="81"/>
        <v>Abaixo do limite</v>
      </c>
    </row>
    <row r="5246" spans="3:13" x14ac:dyDescent="0.25">
      <c r="C5246" s="45">
        <v>0.63500000000000001</v>
      </c>
      <c r="D5246" s="45">
        <v>37646.85</v>
      </c>
      <c r="K5246" s="44">
        <v>0.755</v>
      </c>
      <c r="L5246" s="51">
        <v>46860.13</v>
      </c>
      <c r="M5246" s="50" t="str">
        <f t="shared" si="81"/>
        <v>Abaixo do limite</v>
      </c>
    </row>
    <row r="5247" spans="3:13" x14ac:dyDescent="0.25">
      <c r="C5247" s="44">
        <v>0.53100000000000003</v>
      </c>
      <c r="D5247" s="44">
        <v>7839.03</v>
      </c>
      <c r="K5247" s="45">
        <v>0.79200000000000004</v>
      </c>
      <c r="L5247" s="52">
        <v>46888.51</v>
      </c>
      <c r="M5247" s="50" t="str">
        <f t="shared" si="81"/>
        <v>Abaixo do limite</v>
      </c>
    </row>
    <row r="5248" spans="3:13" x14ac:dyDescent="0.25">
      <c r="C5248" s="45">
        <v>0.71899999999999997</v>
      </c>
      <c r="D5248" s="45">
        <v>65891.69</v>
      </c>
      <c r="K5248" s="45">
        <v>0.73499999999999999</v>
      </c>
      <c r="L5248" s="52">
        <v>46937.07</v>
      </c>
      <c r="M5248" s="50" t="str">
        <f t="shared" si="81"/>
        <v>Abaixo do limite</v>
      </c>
    </row>
    <row r="5249" spans="3:13" x14ac:dyDescent="0.25">
      <c r="C5249" s="44">
        <v>0.66600000000000004</v>
      </c>
      <c r="D5249" s="44">
        <v>13872.22</v>
      </c>
      <c r="K5249" s="44">
        <v>0.69199999999999995</v>
      </c>
      <c r="L5249" s="51">
        <v>47003.22</v>
      </c>
      <c r="M5249" s="50" t="str">
        <f t="shared" si="81"/>
        <v>Abaixo do limite</v>
      </c>
    </row>
    <row r="5250" spans="3:13" x14ac:dyDescent="0.25">
      <c r="C5250" s="45">
        <v>0.57799999999999996</v>
      </c>
      <c r="D5250" s="45">
        <v>11353.11</v>
      </c>
      <c r="K5250" s="45">
        <v>0.78900000000000003</v>
      </c>
      <c r="L5250" s="52">
        <v>47033.14</v>
      </c>
      <c r="M5250" s="50" t="str">
        <f t="shared" si="81"/>
        <v>Abaixo do limite</v>
      </c>
    </row>
    <row r="5251" spans="3:13" x14ac:dyDescent="0.25">
      <c r="C5251" s="44">
        <v>0.59</v>
      </c>
      <c r="D5251" s="44">
        <v>14182.44</v>
      </c>
      <c r="K5251" s="45">
        <v>0.72699999999999998</v>
      </c>
      <c r="L5251" s="52">
        <v>47068.18</v>
      </c>
      <c r="M5251" s="50" t="str">
        <f t="shared" si="81"/>
        <v>Abaixo do limite</v>
      </c>
    </row>
    <row r="5252" spans="3:13" x14ac:dyDescent="0.25">
      <c r="C5252" s="45">
        <v>0.56699999999999995</v>
      </c>
      <c r="D5252" s="45">
        <v>16128.78</v>
      </c>
      <c r="K5252" s="44">
        <v>0.68200000000000005</v>
      </c>
      <c r="L5252" s="51">
        <v>47111.47</v>
      </c>
      <c r="M5252" s="50" t="str">
        <f t="shared" si="81"/>
        <v>Abaixo do limite</v>
      </c>
    </row>
    <row r="5253" spans="3:13" x14ac:dyDescent="0.25">
      <c r="C5253" s="44">
        <v>0.55900000000000005</v>
      </c>
      <c r="D5253" s="44">
        <v>7890.27</v>
      </c>
      <c r="K5253" s="44">
        <v>0.69899999999999995</v>
      </c>
      <c r="L5253" s="51">
        <v>47215.08</v>
      </c>
      <c r="M5253" s="50" t="str">
        <f t="shared" si="81"/>
        <v>Abaixo do limite</v>
      </c>
    </row>
    <row r="5254" spans="3:13" x14ac:dyDescent="0.25">
      <c r="C5254" s="45">
        <v>0.752</v>
      </c>
      <c r="D5254" s="45">
        <v>50841.15</v>
      </c>
      <c r="K5254" s="44">
        <v>0.69499999999999995</v>
      </c>
      <c r="L5254" s="51">
        <v>47306.65</v>
      </c>
      <c r="M5254" s="50" t="str">
        <f t="shared" si="81"/>
        <v>Abaixo do limite</v>
      </c>
    </row>
    <row r="5255" spans="3:13" x14ac:dyDescent="0.25">
      <c r="C5255" s="44">
        <v>0.56100000000000005</v>
      </c>
      <c r="D5255" s="44">
        <v>7645.17</v>
      </c>
      <c r="K5255" s="44">
        <v>0.71599999999999997</v>
      </c>
      <c r="L5255" s="51">
        <v>47492.23</v>
      </c>
      <c r="M5255" s="50" t="str">
        <f t="shared" si="81"/>
        <v>Abaixo do limite</v>
      </c>
    </row>
    <row r="5256" spans="3:13" x14ac:dyDescent="0.25">
      <c r="C5256" s="45">
        <v>0.68</v>
      </c>
      <c r="D5256" s="45">
        <v>25222.19</v>
      </c>
      <c r="K5256" s="45">
        <v>0.78600000000000003</v>
      </c>
      <c r="L5256" s="52">
        <v>47580.93</v>
      </c>
      <c r="M5256" s="50" t="str">
        <f t="shared" si="81"/>
        <v>Abaixo do limite</v>
      </c>
    </row>
    <row r="5257" spans="3:13" x14ac:dyDescent="0.25">
      <c r="C5257" s="44">
        <v>0.54200000000000004</v>
      </c>
      <c r="D5257" s="44">
        <v>8204.7900000000009</v>
      </c>
      <c r="K5257" s="44">
        <v>0.74</v>
      </c>
      <c r="L5257" s="51">
        <v>47636.4</v>
      </c>
      <c r="M5257" s="50" t="str">
        <f t="shared" si="81"/>
        <v>Abaixo do limite</v>
      </c>
    </row>
    <row r="5258" spans="3:13" x14ac:dyDescent="0.25">
      <c r="C5258" s="45">
        <v>0.51600000000000001</v>
      </c>
      <c r="D5258" s="45">
        <v>6150.25</v>
      </c>
      <c r="K5258" s="44">
        <v>0.71699999999999997</v>
      </c>
      <c r="L5258" s="51">
        <v>47644.02</v>
      </c>
      <c r="M5258" s="50" t="str">
        <f t="shared" si="81"/>
        <v>Abaixo do limite</v>
      </c>
    </row>
    <row r="5259" spans="3:13" x14ac:dyDescent="0.25">
      <c r="C5259" s="44">
        <v>0.628</v>
      </c>
      <c r="D5259" s="44">
        <v>19812.34</v>
      </c>
      <c r="K5259" s="45">
        <v>0.80500000000000005</v>
      </c>
      <c r="L5259" s="52">
        <v>47657.58</v>
      </c>
      <c r="M5259" s="50" t="str">
        <f t="shared" si="81"/>
        <v>Abaixo do limite</v>
      </c>
    </row>
    <row r="5260" spans="3:13" x14ac:dyDescent="0.25">
      <c r="C5260" s="45">
        <v>0.69499999999999995</v>
      </c>
      <c r="D5260" s="45">
        <v>62745.52</v>
      </c>
      <c r="K5260" s="44">
        <v>0.70299999999999996</v>
      </c>
      <c r="L5260" s="51">
        <v>47670.71</v>
      </c>
      <c r="M5260" s="50" t="str">
        <f t="shared" si="81"/>
        <v>Abaixo do limite</v>
      </c>
    </row>
    <row r="5261" spans="3:13" x14ac:dyDescent="0.25">
      <c r="C5261" s="44">
        <v>0.56200000000000006</v>
      </c>
      <c r="D5261" s="44">
        <v>7782.74</v>
      </c>
      <c r="K5261" s="44">
        <v>0.69399999999999995</v>
      </c>
      <c r="L5261" s="51">
        <v>47706.61</v>
      </c>
      <c r="M5261" s="50" t="str">
        <f t="shared" si="81"/>
        <v>Abaixo do limite</v>
      </c>
    </row>
    <row r="5262" spans="3:13" x14ac:dyDescent="0.25">
      <c r="C5262" s="45">
        <v>0.67700000000000005</v>
      </c>
      <c r="D5262" s="45">
        <v>31857.99</v>
      </c>
      <c r="K5262" s="45">
        <v>0.77300000000000002</v>
      </c>
      <c r="L5262" s="52">
        <v>47728.66</v>
      </c>
      <c r="M5262" s="50" t="str">
        <f t="shared" si="81"/>
        <v>Abaixo do limite</v>
      </c>
    </row>
    <row r="5263" spans="3:13" x14ac:dyDescent="0.25">
      <c r="C5263" s="44">
        <v>0.63100000000000001</v>
      </c>
      <c r="D5263" s="44">
        <v>13667.96</v>
      </c>
      <c r="K5263" s="44">
        <v>0.69299999999999995</v>
      </c>
      <c r="L5263" s="51">
        <v>47749.58</v>
      </c>
      <c r="M5263" s="50" t="str">
        <f t="shared" si="81"/>
        <v>Abaixo do limite</v>
      </c>
    </row>
    <row r="5264" spans="3:13" x14ac:dyDescent="0.25">
      <c r="C5264" s="45">
        <v>0.68799999999999994</v>
      </c>
      <c r="D5264" s="45">
        <v>27734.97</v>
      </c>
      <c r="K5264" s="45">
        <v>0.67700000000000005</v>
      </c>
      <c r="L5264" s="52">
        <v>47777.57</v>
      </c>
      <c r="M5264" s="50" t="str">
        <f t="shared" si="81"/>
        <v>Abaixo do limite</v>
      </c>
    </row>
    <row r="5265" spans="3:13" x14ac:dyDescent="0.25">
      <c r="C5265" s="44">
        <v>0.52500000000000002</v>
      </c>
      <c r="D5265" s="44">
        <v>6464.29</v>
      </c>
      <c r="K5265" s="44">
        <v>0.68700000000000006</v>
      </c>
      <c r="L5265" s="51">
        <v>47786.48</v>
      </c>
      <c r="M5265" s="50" t="str">
        <f t="shared" si="81"/>
        <v>Abaixo do limite</v>
      </c>
    </row>
    <row r="5266" spans="3:13" x14ac:dyDescent="0.25">
      <c r="C5266" s="45">
        <v>0.54400000000000004</v>
      </c>
      <c r="D5266" s="45">
        <v>8599.16</v>
      </c>
      <c r="K5266" s="44">
        <v>0.68700000000000006</v>
      </c>
      <c r="L5266" s="51">
        <v>47793.42</v>
      </c>
      <c r="M5266" s="50" t="str">
        <f t="shared" si="81"/>
        <v>Abaixo do limite</v>
      </c>
    </row>
    <row r="5267" spans="3:13" x14ac:dyDescent="0.25">
      <c r="C5267" s="44">
        <v>0.53600000000000003</v>
      </c>
      <c r="D5267" s="44">
        <v>8078.41</v>
      </c>
      <c r="K5267" s="45">
        <v>0.67900000000000005</v>
      </c>
      <c r="L5267" s="52">
        <v>47890.59</v>
      </c>
      <c r="M5267" s="50" t="str">
        <f t="shared" si="81"/>
        <v>Abaixo do limite</v>
      </c>
    </row>
    <row r="5268" spans="3:13" x14ac:dyDescent="0.25">
      <c r="C5268" s="45">
        <v>0.50700000000000001</v>
      </c>
      <c r="D5268" s="45">
        <v>7541.17</v>
      </c>
      <c r="K5268" s="44">
        <v>0.73499999999999999</v>
      </c>
      <c r="L5268" s="51">
        <v>47982.39</v>
      </c>
      <c r="M5268" s="50" t="str">
        <f t="shared" si="81"/>
        <v>Abaixo do limite</v>
      </c>
    </row>
    <row r="5269" spans="3:13" x14ac:dyDescent="0.25">
      <c r="C5269" s="44">
        <v>0.57199999999999995</v>
      </c>
      <c r="D5269" s="44">
        <v>9067.26</v>
      </c>
      <c r="K5269" s="44">
        <v>0.67</v>
      </c>
      <c r="L5269" s="51">
        <v>48027.27</v>
      </c>
      <c r="M5269" s="50" t="str">
        <f t="shared" si="81"/>
        <v>Abaixo do limite</v>
      </c>
    </row>
    <row r="5270" spans="3:13" x14ac:dyDescent="0.25">
      <c r="C5270" s="45">
        <v>0.57399999999999995</v>
      </c>
      <c r="D5270" s="45">
        <v>6925.74</v>
      </c>
      <c r="K5270" s="44">
        <v>0.72499999999999998</v>
      </c>
      <c r="L5270" s="51">
        <v>48113.61</v>
      </c>
      <c r="M5270" s="50" t="str">
        <f t="shared" si="81"/>
        <v>Abaixo do limite</v>
      </c>
    </row>
    <row r="5271" spans="3:13" x14ac:dyDescent="0.25">
      <c r="C5271" s="44">
        <v>0.55300000000000005</v>
      </c>
      <c r="D5271" s="44">
        <v>7060.61</v>
      </c>
      <c r="K5271" s="45">
        <v>0.72099999999999997</v>
      </c>
      <c r="L5271" s="52">
        <v>48195.3</v>
      </c>
      <c r="M5271" s="50" t="str">
        <f t="shared" si="81"/>
        <v>Abaixo do limite</v>
      </c>
    </row>
    <row r="5272" spans="3:13" x14ac:dyDescent="0.25">
      <c r="C5272" s="45">
        <v>0.75900000000000001</v>
      </c>
      <c r="D5272" s="45">
        <v>44869.59</v>
      </c>
      <c r="K5272" s="44">
        <v>0.73399999999999999</v>
      </c>
      <c r="L5272" s="51">
        <v>48234.52</v>
      </c>
      <c r="M5272" s="50" t="str">
        <f t="shared" si="81"/>
        <v>Abaixo do limite</v>
      </c>
    </row>
    <row r="5273" spans="3:13" x14ac:dyDescent="0.25">
      <c r="C5273" s="44">
        <v>0.55000000000000004</v>
      </c>
      <c r="D5273" s="44">
        <v>5828.74</v>
      </c>
      <c r="K5273" s="45">
        <v>0.58899999999999997</v>
      </c>
      <c r="L5273" s="52">
        <v>48390.13</v>
      </c>
      <c r="M5273" s="50" t="str">
        <f t="shared" si="81"/>
        <v>Abaixo do limite</v>
      </c>
    </row>
    <row r="5274" spans="3:13" x14ac:dyDescent="0.25">
      <c r="C5274" s="45">
        <v>0.67600000000000005</v>
      </c>
      <c r="D5274" s="45">
        <v>38561.19</v>
      </c>
      <c r="K5274" s="45">
        <v>0.77600000000000002</v>
      </c>
      <c r="L5274" s="52">
        <v>48585.36</v>
      </c>
      <c r="M5274" s="50" t="str">
        <f t="shared" si="81"/>
        <v>Abaixo do limite</v>
      </c>
    </row>
    <row r="5275" spans="3:13" x14ac:dyDescent="0.25">
      <c r="C5275" s="44">
        <v>0.64</v>
      </c>
      <c r="D5275" s="44">
        <v>20667.169999999998</v>
      </c>
      <c r="K5275" s="45">
        <v>0.75</v>
      </c>
      <c r="L5275" s="52">
        <v>48603.18</v>
      </c>
      <c r="M5275" s="50" t="str">
        <f t="shared" si="81"/>
        <v>Abaixo do limite</v>
      </c>
    </row>
    <row r="5276" spans="3:13" x14ac:dyDescent="0.25">
      <c r="C5276" s="45">
        <v>0.68</v>
      </c>
      <c r="D5276" s="45">
        <v>30240.12</v>
      </c>
      <c r="K5276" s="45">
        <v>0.70699999999999996</v>
      </c>
      <c r="L5276" s="52">
        <v>48615.08</v>
      </c>
      <c r="M5276" s="50" t="str">
        <f t="shared" si="81"/>
        <v>Abaixo do limite</v>
      </c>
    </row>
    <row r="5277" spans="3:13" x14ac:dyDescent="0.25">
      <c r="C5277" s="44">
        <v>0.71</v>
      </c>
      <c r="D5277" s="44">
        <v>27224.93</v>
      </c>
      <c r="K5277" s="45">
        <v>0.75700000000000001</v>
      </c>
      <c r="L5277" s="52">
        <v>48616.83</v>
      </c>
      <c r="M5277" s="50" t="str">
        <f t="shared" si="81"/>
        <v>Abaixo do limite</v>
      </c>
    </row>
    <row r="5278" spans="3:13" x14ac:dyDescent="0.25">
      <c r="C5278" s="45">
        <v>0.53300000000000003</v>
      </c>
      <c r="D5278" s="45">
        <v>6080.24</v>
      </c>
      <c r="K5278" s="45">
        <v>0.77200000000000002</v>
      </c>
      <c r="L5278" s="52">
        <v>48645.27</v>
      </c>
      <c r="M5278" s="50" t="str">
        <f t="shared" si="81"/>
        <v>Abaixo do limite</v>
      </c>
    </row>
    <row r="5279" spans="3:13" x14ac:dyDescent="0.25">
      <c r="C5279" s="44">
        <v>0.53300000000000003</v>
      </c>
      <c r="D5279" s="44">
        <v>6025.99</v>
      </c>
      <c r="K5279" s="44">
        <v>0.66300000000000003</v>
      </c>
      <c r="L5279" s="51">
        <v>48646.74</v>
      </c>
      <c r="M5279" s="50" t="str">
        <f t="shared" ref="M5279:M5342" si="82">IF(L5279&lt;$L$29,"Abaixo do limite","")</f>
        <v>Abaixo do limite</v>
      </c>
    </row>
    <row r="5280" spans="3:13" x14ac:dyDescent="0.25">
      <c r="C5280" s="45">
        <v>0.58699999999999997</v>
      </c>
      <c r="D5280" s="45">
        <v>13644.08</v>
      </c>
      <c r="K5280" s="44">
        <v>0.78</v>
      </c>
      <c r="L5280" s="51">
        <v>48680.71</v>
      </c>
      <c r="M5280" s="50" t="str">
        <f t="shared" si="82"/>
        <v>Abaixo do limite</v>
      </c>
    </row>
    <row r="5281" spans="3:13" x14ac:dyDescent="0.25">
      <c r="C5281" s="44">
        <v>0.74</v>
      </c>
      <c r="D5281" s="44">
        <v>32928.1</v>
      </c>
      <c r="K5281" s="44">
        <v>0.70299999999999996</v>
      </c>
      <c r="L5281" s="51">
        <v>48718.78</v>
      </c>
      <c r="M5281" s="50" t="str">
        <f t="shared" si="82"/>
        <v>Abaixo do limite</v>
      </c>
    </row>
    <row r="5282" spans="3:13" x14ac:dyDescent="0.25">
      <c r="C5282" s="45">
        <v>0.54100000000000004</v>
      </c>
      <c r="D5282" s="45">
        <v>8366.65</v>
      </c>
      <c r="K5282" s="44">
        <v>0.66500000000000004</v>
      </c>
      <c r="L5282" s="51">
        <v>48746.71</v>
      </c>
      <c r="M5282" s="50" t="str">
        <f t="shared" si="82"/>
        <v>Abaixo do limite</v>
      </c>
    </row>
    <row r="5283" spans="3:13" x14ac:dyDescent="0.25">
      <c r="C5283" s="44">
        <v>0.54</v>
      </c>
      <c r="D5283" s="44">
        <v>6050.74</v>
      </c>
      <c r="K5283" s="45">
        <v>0.65900000000000003</v>
      </c>
      <c r="L5283" s="52">
        <v>48835.62</v>
      </c>
      <c r="M5283" s="50" t="str">
        <f t="shared" si="82"/>
        <v>Abaixo do limite</v>
      </c>
    </row>
    <row r="5284" spans="3:13" x14ac:dyDescent="0.25">
      <c r="C5284" s="45">
        <v>0.69099999999999995</v>
      </c>
      <c r="D5284" s="45">
        <v>14621.5</v>
      </c>
      <c r="K5284" s="45">
        <v>0.72599999999999998</v>
      </c>
      <c r="L5284" s="52">
        <v>48847.6</v>
      </c>
      <c r="M5284" s="50" t="str">
        <f t="shared" si="82"/>
        <v>Abaixo do limite</v>
      </c>
    </row>
    <row r="5285" spans="3:13" x14ac:dyDescent="0.25">
      <c r="C5285" s="44">
        <v>0.63</v>
      </c>
      <c r="D5285" s="44">
        <v>22457.55</v>
      </c>
      <c r="K5285" s="44">
        <v>0.755</v>
      </c>
      <c r="L5285" s="51">
        <v>48867.19</v>
      </c>
      <c r="M5285" s="50" t="str">
        <f t="shared" si="82"/>
        <v>Abaixo do limite</v>
      </c>
    </row>
    <row r="5286" spans="3:13" x14ac:dyDescent="0.25">
      <c r="C5286" s="45">
        <v>0.64300000000000002</v>
      </c>
      <c r="D5286" s="45">
        <v>18096.490000000002</v>
      </c>
      <c r="K5286" s="45">
        <v>0.754</v>
      </c>
      <c r="L5286" s="52">
        <v>48937.78</v>
      </c>
      <c r="M5286" s="50" t="str">
        <f t="shared" si="82"/>
        <v>Abaixo do limite</v>
      </c>
    </row>
    <row r="5287" spans="3:13" x14ac:dyDescent="0.25">
      <c r="C5287" s="44">
        <v>0.7</v>
      </c>
      <c r="D5287" s="44">
        <v>24957.37</v>
      </c>
      <c r="K5287" s="44">
        <v>0.70399999999999996</v>
      </c>
      <c r="L5287" s="51">
        <v>48954.2</v>
      </c>
      <c r="M5287" s="50" t="str">
        <f t="shared" si="82"/>
        <v>Abaixo do limite</v>
      </c>
    </row>
    <row r="5288" spans="3:13" x14ac:dyDescent="0.25">
      <c r="C5288" s="45">
        <v>0.495</v>
      </c>
      <c r="D5288" s="45">
        <v>6258.81</v>
      </c>
      <c r="K5288" s="45">
        <v>0.69799999999999995</v>
      </c>
      <c r="L5288" s="52">
        <v>48984.4</v>
      </c>
      <c r="M5288" s="50" t="str">
        <f t="shared" si="82"/>
        <v>Abaixo do limite</v>
      </c>
    </row>
    <row r="5289" spans="3:13" x14ac:dyDescent="0.25">
      <c r="C5289" s="44">
        <v>0.56899999999999995</v>
      </c>
      <c r="D5289" s="44">
        <v>6708.35</v>
      </c>
      <c r="K5289" s="44">
        <v>0.63500000000000001</v>
      </c>
      <c r="L5289" s="51">
        <v>49132.42</v>
      </c>
      <c r="M5289" s="50" t="str">
        <f t="shared" si="82"/>
        <v>Abaixo do limite</v>
      </c>
    </row>
    <row r="5290" spans="3:13" x14ac:dyDescent="0.25">
      <c r="C5290" s="45">
        <v>0.57399999999999995</v>
      </c>
      <c r="D5290" s="45">
        <v>6597.8</v>
      </c>
      <c r="K5290" s="45">
        <v>0.73199999999999998</v>
      </c>
      <c r="L5290" s="52">
        <v>49181.3</v>
      </c>
      <c r="M5290" s="50" t="str">
        <f t="shared" si="82"/>
        <v>Abaixo do limite</v>
      </c>
    </row>
    <row r="5291" spans="3:13" x14ac:dyDescent="0.25">
      <c r="C5291" s="44">
        <v>0.55700000000000005</v>
      </c>
      <c r="D5291" s="44">
        <v>7704.66</v>
      </c>
      <c r="K5291" s="45">
        <v>0.70199999999999996</v>
      </c>
      <c r="L5291" s="52">
        <v>49217.66</v>
      </c>
      <c r="M5291" s="50" t="str">
        <f t="shared" si="82"/>
        <v>Abaixo do limite</v>
      </c>
    </row>
    <row r="5292" spans="3:13" x14ac:dyDescent="0.25">
      <c r="C5292" s="45">
        <v>0.56399999999999995</v>
      </c>
      <c r="D5292" s="45">
        <v>6912.52</v>
      </c>
      <c r="K5292" s="44">
        <v>0.58699999999999997</v>
      </c>
      <c r="L5292" s="51">
        <v>49259.77</v>
      </c>
      <c r="M5292" s="50" t="str">
        <f t="shared" si="82"/>
        <v>Abaixo do limite</v>
      </c>
    </row>
    <row r="5293" spans="3:13" x14ac:dyDescent="0.25">
      <c r="C5293" s="44">
        <v>0.66</v>
      </c>
      <c r="D5293" s="44">
        <v>14685.78</v>
      </c>
      <c r="K5293" s="44">
        <v>0.71199999999999997</v>
      </c>
      <c r="L5293" s="51">
        <v>49278.71</v>
      </c>
      <c r="M5293" s="50" t="str">
        <f t="shared" si="82"/>
        <v>Abaixo do limite</v>
      </c>
    </row>
    <row r="5294" spans="3:13" x14ac:dyDescent="0.25">
      <c r="C5294" s="45">
        <v>0.53800000000000003</v>
      </c>
      <c r="D5294" s="45">
        <v>6535.08</v>
      </c>
      <c r="K5294" s="45">
        <v>0.66400000000000003</v>
      </c>
      <c r="L5294" s="52">
        <v>49335.44</v>
      </c>
      <c r="M5294" s="50" t="str">
        <f t="shared" si="82"/>
        <v>Abaixo do limite</v>
      </c>
    </row>
    <row r="5295" spans="3:13" x14ac:dyDescent="0.25">
      <c r="C5295" s="44">
        <v>0.56599999999999995</v>
      </c>
      <c r="D5295" s="44">
        <v>9967.16</v>
      </c>
      <c r="K5295" s="45">
        <v>0.75800000000000001</v>
      </c>
      <c r="L5295" s="52">
        <v>49338.21</v>
      </c>
      <c r="M5295" s="50" t="str">
        <f t="shared" si="82"/>
        <v>Abaixo do limite</v>
      </c>
    </row>
    <row r="5296" spans="3:13" x14ac:dyDescent="0.25">
      <c r="C5296" s="45">
        <v>0.54700000000000004</v>
      </c>
      <c r="D5296" s="45">
        <v>6441</v>
      </c>
      <c r="K5296" s="45">
        <v>0.67300000000000004</v>
      </c>
      <c r="L5296" s="52">
        <v>49434.14</v>
      </c>
      <c r="M5296" s="50" t="str">
        <f t="shared" si="82"/>
        <v>Abaixo do limite</v>
      </c>
    </row>
    <row r="5297" spans="3:13" x14ac:dyDescent="0.25">
      <c r="C5297" s="44">
        <v>0.57699999999999996</v>
      </c>
      <c r="D5297" s="44">
        <v>7082.34</v>
      </c>
      <c r="K5297" s="44">
        <v>0.86699999999999999</v>
      </c>
      <c r="L5297" s="51">
        <v>49577.53</v>
      </c>
      <c r="M5297" s="50" t="str">
        <f t="shared" si="82"/>
        <v>Abaixo do limite</v>
      </c>
    </row>
    <row r="5298" spans="3:13" x14ac:dyDescent="0.25">
      <c r="C5298" s="45">
        <v>0.54300000000000004</v>
      </c>
      <c r="D5298" s="45">
        <v>7746.3</v>
      </c>
      <c r="K5298" s="45">
        <v>0.74099999999999999</v>
      </c>
      <c r="L5298" s="52">
        <v>49675.02</v>
      </c>
      <c r="M5298" s="50" t="str">
        <f t="shared" si="82"/>
        <v>Abaixo do limite</v>
      </c>
    </row>
    <row r="5299" spans="3:13" x14ac:dyDescent="0.25">
      <c r="C5299" s="44">
        <v>0.67100000000000004</v>
      </c>
      <c r="D5299" s="44">
        <v>30163.78</v>
      </c>
      <c r="K5299" s="44">
        <v>0.74099999999999999</v>
      </c>
      <c r="L5299" s="51">
        <v>49685.15</v>
      </c>
      <c r="M5299" s="50" t="str">
        <f t="shared" si="82"/>
        <v>Abaixo do limite</v>
      </c>
    </row>
    <row r="5300" spans="3:13" x14ac:dyDescent="0.25">
      <c r="C5300" s="45">
        <v>0.72799999999999998</v>
      </c>
      <c r="D5300" s="45">
        <v>36583.79</v>
      </c>
      <c r="K5300" s="44">
        <v>0.67200000000000004</v>
      </c>
      <c r="L5300" s="51">
        <v>49715.24</v>
      </c>
      <c r="M5300" s="50" t="str">
        <f t="shared" si="82"/>
        <v>Abaixo do limite</v>
      </c>
    </row>
    <row r="5301" spans="3:13" x14ac:dyDescent="0.25">
      <c r="C5301" s="44">
        <v>0.67</v>
      </c>
      <c r="D5301" s="44">
        <v>32273.06</v>
      </c>
      <c r="K5301" s="45">
        <v>0.75</v>
      </c>
      <c r="L5301" s="52">
        <v>49748.23</v>
      </c>
      <c r="M5301" s="50" t="str">
        <f t="shared" si="82"/>
        <v>Abaixo do limite</v>
      </c>
    </row>
    <row r="5302" spans="3:13" x14ac:dyDescent="0.25">
      <c r="C5302" s="45">
        <v>0.54200000000000004</v>
      </c>
      <c r="D5302" s="45">
        <v>9592.74</v>
      </c>
      <c r="K5302" s="44">
        <v>0.72899999999999998</v>
      </c>
      <c r="L5302" s="51">
        <v>49785.35</v>
      </c>
      <c r="M5302" s="50" t="str">
        <f t="shared" si="82"/>
        <v>Abaixo do limite</v>
      </c>
    </row>
    <row r="5303" spans="3:13" x14ac:dyDescent="0.25">
      <c r="C5303" s="44">
        <v>0.67600000000000005</v>
      </c>
      <c r="D5303" s="44">
        <v>24807.69</v>
      </c>
      <c r="K5303" s="44">
        <v>0.65800000000000003</v>
      </c>
      <c r="L5303" s="51">
        <v>49852.67</v>
      </c>
      <c r="M5303" s="50" t="str">
        <f t="shared" si="82"/>
        <v>Abaixo do limite</v>
      </c>
    </row>
    <row r="5304" spans="3:13" x14ac:dyDescent="0.25">
      <c r="C5304" s="45">
        <v>0.53500000000000003</v>
      </c>
      <c r="D5304" s="45">
        <v>8582.92</v>
      </c>
      <c r="K5304" s="45">
        <v>0.79100000000000004</v>
      </c>
      <c r="L5304" s="52">
        <v>49861.279999999999</v>
      </c>
      <c r="M5304" s="50" t="str">
        <f t="shared" si="82"/>
        <v>Abaixo do limite</v>
      </c>
    </row>
    <row r="5305" spans="3:13" x14ac:dyDescent="0.25">
      <c r="C5305" s="44">
        <v>0.48499999999999999</v>
      </c>
      <c r="D5305" s="44">
        <v>6189.62</v>
      </c>
      <c r="K5305" s="45">
        <v>0.82899999999999996</v>
      </c>
      <c r="L5305" s="52">
        <v>49876.62</v>
      </c>
      <c r="M5305" s="50" t="str">
        <f t="shared" si="82"/>
        <v>Abaixo do limite</v>
      </c>
    </row>
    <row r="5306" spans="3:13" x14ac:dyDescent="0.25">
      <c r="C5306" s="45">
        <v>0.59799999999999998</v>
      </c>
      <c r="D5306" s="45">
        <v>11066.77</v>
      </c>
      <c r="K5306" s="45">
        <v>0.80500000000000005</v>
      </c>
      <c r="L5306" s="52">
        <v>49985.39</v>
      </c>
      <c r="M5306" s="50" t="str">
        <f t="shared" si="82"/>
        <v>Abaixo do limite</v>
      </c>
    </row>
    <row r="5307" spans="3:13" x14ac:dyDescent="0.25">
      <c r="C5307" s="44">
        <v>0.55000000000000004</v>
      </c>
      <c r="D5307" s="44">
        <v>9467</v>
      </c>
      <c r="K5307" s="44">
        <v>0.73499999999999999</v>
      </c>
      <c r="L5307" s="51">
        <v>50069.74</v>
      </c>
      <c r="M5307" s="50" t="str">
        <f t="shared" si="82"/>
        <v>Abaixo do limite</v>
      </c>
    </row>
    <row r="5308" spans="3:13" x14ac:dyDescent="0.25">
      <c r="C5308" s="45">
        <v>0.76100000000000001</v>
      </c>
      <c r="D5308" s="45">
        <v>16287.26</v>
      </c>
      <c r="K5308" s="45">
        <v>0.70899999999999996</v>
      </c>
      <c r="L5308" s="52">
        <v>50102.67</v>
      </c>
      <c r="M5308" s="50" t="str">
        <f t="shared" si="82"/>
        <v>Abaixo do limite</v>
      </c>
    </row>
    <row r="5309" spans="3:13" x14ac:dyDescent="0.25">
      <c r="C5309" s="44">
        <v>0.61499999999999999</v>
      </c>
      <c r="D5309" s="44">
        <v>7780.19</v>
      </c>
      <c r="K5309" s="44">
        <v>0.71599999999999997</v>
      </c>
      <c r="L5309" s="51">
        <v>50159.26</v>
      </c>
      <c r="M5309" s="50" t="str">
        <f t="shared" si="82"/>
        <v>Abaixo do limite</v>
      </c>
    </row>
    <row r="5310" spans="3:13" x14ac:dyDescent="0.25">
      <c r="C5310" s="45">
        <v>0.48599999999999999</v>
      </c>
      <c r="D5310" s="45">
        <v>5408.78</v>
      </c>
      <c r="K5310" s="45">
        <v>0.76200000000000001</v>
      </c>
      <c r="L5310" s="52">
        <v>50234.49</v>
      </c>
      <c r="M5310" s="50" t="str">
        <f t="shared" si="82"/>
        <v>Abaixo do limite</v>
      </c>
    </row>
    <row r="5311" spans="3:13" x14ac:dyDescent="0.25">
      <c r="C5311" s="44">
        <v>0.68200000000000005</v>
      </c>
      <c r="D5311" s="44">
        <v>18039.62</v>
      </c>
      <c r="K5311" s="44">
        <v>0.628</v>
      </c>
      <c r="L5311" s="51">
        <v>50236.19</v>
      </c>
      <c r="M5311" s="50" t="str">
        <f t="shared" si="82"/>
        <v>Abaixo do limite</v>
      </c>
    </row>
    <row r="5312" spans="3:13" x14ac:dyDescent="0.25">
      <c r="C5312" s="45">
        <v>0.69899999999999995</v>
      </c>
      <c r="D5312" s="45">
        <v>16460.61</v>
      </c>
      <c r="K5312" s="44">
        <v>0.84799999999999998</v>
      </c>
      <c r="L5312" s="51">
        <v>50246.61</v>
      </c>
      <c r="M5312" s="50" t="str">
        <f t="shared" si="82"/>
        <v>Abaixo do limite</v>
      </c>
    </row>
    <row r="5313" spans="3:13" x14ac:dyDescent="0.25">
      <c r="C5313" s="44">
        <v>0.76500000000000001</v>
      </c>
      <c r="D5313" s="44">
        <v>52140.27</v>
      </c>
      <c r="K5313" s="45">
        <v>0.71199999999999997</v>
      </c>
      <c r="L5313" s="52">
        <v>50298.54</v>
      </c>
      <c r="M5313" s="50" t="str">
        <f t="shared" si="82"/>
        <v>Abaixo do limite</v>
      </c>
    </row>
    <row r="5314" spans="3:13" x14ac:dyDescent="0.25">
      <c r="C5314" s="45">
        <v>0.54400000000000004</v>
      </c>
      <c r="D5314" s="45">
        <v>7243.53</v>
      </c>
      <c r="K5314" s="45">
        <v>0.71599999999999997</v>
      </c>
      <c r="L5314" s="52">
        <v>50308.27</v>
      </c>
      <c r="M5314" s="50" t="str">
        <f t="shared" si="82"/>
        <v>Abaixo do limite</v>
      </c>
    </row>
    <row r="5315" spans="3:13" x14ac:dyDescent="0.25">
      <c r="C5315" s="44">
        <v>0.68500000000000005</v>
      </c>
      <c r="D5315" s="44">
        <v>23918.6</v>
      </c>
      <c r="K5315" s="45">
        <v>0.745</v>
      </c>
      <c r="L5315" s="52">
        <v>50359.87</v>
      </c>
      <c r="M5315" s="50" t="str">
        <f t="shared" si="82"/>
        <v>Abaixo do limite</v>
      </c>
    </row>
    <row r="5316" spans="3:13" x14ac:dyDescent="0.25">
      <c r="C5316" s="45">
        <v>0.625</v>
      </c>
      <c r="D5316" s="45">
        <v>11512.13</v>
      </c>
      <c r="K5316" s="44">
        <v>0.73499999999999999</v>
      </c>
      <c r="L5316" s="51">
        <v>50430.17</v>
      </c>
      <c r="M5316" s="50" t="str">
        <f t="shared" si="82"/>
        <v>Abaixo do limite</v>
      </c>
    </row>
    <row r="5317" spans="3:13" x14ac:dyDescent="0.25">
      <c r="C5317" s="44">
        <v>0.69599999999999995</v>
      </c>
      <c r="D5317" s="44">
        <v>16786.900000000001</v>
      </c>
      <c r="K5317" s="44">
        <v>0.70099999999999996</v>
      </c>
      <c r="L5317" s="51">
        <v>50487.58</v>
      </c>
      <c r="M5317" s="50" t="str">
        <f t="shared" si="82"/>
        <v>Abaixo do limite</v>
      </c>
    </row>
    <row r="5318" spans="3:13" x14ac:dyDescent="0.25">
      <c r="C5318" s="45">
        <v>0.65500000000000003</v>
      </c>
      <c r="D5318" s="45">
        <v>24108.33</v>
      </c>
      <c r="K5318" s="45">
        <v>0.60299999999999998</v>
      </c>
      <c r="L5318" s="52">
        <v>50536.55</v>
      </c>
      <c r="M5318" s="50" t="str">
        <f t="shared" si="82"/>
        <v>Abaixo do limite</v>
      </c>
    </row>
    <row r="5319" spans="3:13" x14ac:dyDescent="0.25">
      <c r="C5319" s="44">
        <v>0.64700000000000002</v>
      </c>
      <c r="D5319" s="44">
        <v>12075.59</v>
      </c>
      <c r="K5319" s="44">
        <v>0.86099999999999999</v>
      </c>
      <c r="L5319" s="51">
        <v>50544.73</v>
      </c>
      <c r="M5319" s="50" t="str">
        <f t="shared" si="82"/>
        <v>Abaixo do limite</v>
      </c>
    </row>
    <row r="5320" spans="3:13" x14ac:dyDescent="0.25">
      <c r="C5320" s="45">
        <v>0.77200000000000002</v>
      </c>
      <c r="D5320" s="45">
        <v>48645.27</v>
      </c>
      <c r="K5320" s="44">
        <v>0.84</v>
      </c>
      <c r="L5320" s="51">
        <v>50690.82</v>
      </c>
      <c r="M5320" s="50" t="str">
        <f t="shared" si="82"/>
        <v>Abaixo do limite</v>
      </c>
    </row>
    <row r="5321" spans="3:13" x14ac:dyDescent="0.25">
      <c r="C5321" s="44">
        <v>0.67800000000000005</v>
      </c>
      <c r="D5321" s="44">
        <v>30164.400000000001</v>
      </c>
      <c r="K5321" s="45">
        <v>0.73199999999999998</v>
      </c>
      <c r="L5321" s="52">
        <v>50722.06</v>
      </c>
      <c r="M5321" s="50" t="str">
        <f t="shared" si="82"/>
        <v>Abaixo do limite</v>
      </c>
    </row>
    <row r="5322" spans="3:13" x14ac:dyDescent="0.25">
      <c r="C5322" s="45">
        <v>0.65900000000000003</v>
      </c>
      <c r="D5322" s="45">
        <v>24748.9</v>
      </c>
      <c r="K5322" s="45">
        <v>0.748</v>
      </c>
      <c r="L5322" s="52">
        <v>50727.72</v>
      </c>
      <c r="M5322" s="50" t="str">
        <f t="shared" si="82"/>
        <v>Abaixo do limite</v>
      </c>
    </row>
    <row r="5323" spans="3:13" x14ac:dyDescent="0.25">
      <c r="C5323" s="44">
        <v>0.56799999999999995</v>
      </c>
      <c r="D5323" s="44">
        <v>8943.9599999999991</v>
      </c>
      <c r="K5323" s="45">
        <v>0.82299999999999995</v>
      </c>
      <c r="L5323" s="52">
        <v>50765.38</v>
      </c>
      <c r="M5323" s="50" t="str">
        <f t="shared" si="82"/>
        <v>Abaixo do limite</v>
      </c>
    </row>
    <row r="5324" spans="3:13" x14ac:dyDescent="0.25">
      <c r="C5324" s="45">
        <v>0.63400000000000001</v>
      </c>
      <c r="D5324" s="45">
        <v>25694.57</v>
      </c>
      <c r="K5324" s="45">
        <v>0.74199999999999999</v>
      </c>
      <c r="L5324" s="52">
        <v>50771.27</v>
      </c>
      <c r="M5324" s="50" t="str">
        <f t="shared" si="82"/>
        <v>Abaixo do limite</v>
      </c>
    </row>
    <row r="5325" spans="3:13" x14ac:dyDescent="0.25">
      <c r="C5325" s="44">
        <v>0.70399999999999996</v>
      </c>
      <c r="D5325" s="44">
        <v>21592.97</v>
      </c>
      <c r="K5325" s="45">
        <v>0.77800000000000002</v>
      </c>
      <c r="L5325" s="52">
        <v>50824.57</v>
      </c>
      <c r="M5325" s="50" t="str">
        <f t="shared" si="82"/>
        <v>Abaixo do limite</v>
      </c>
    </row>
    <row r="5326" spans="3:13" x14ac:dyDescent="0.25">
      <c r="C5326" s="45">
        <v>0.56799999999999995</v>
      </c>
      <c r="D5326" s="45">
        <v>7455.45</v>
      </c>
      <c r="K5326" s="45">
        <v>0.752</v>
      </c>
      <c r="L5326" s="52">
        <v>50841.15</v>
      </c>
      <c r="M5326" s="50" t="str">
        <f t="shared" si="82"/>
        <v>Abaixo do limite</v>
      </c>
    </row>
    <row r="5327" spans="3:13" x14ac:dyDescent="0.25">
      <c r="C5327" s="44">
        <v>0.61499999999999999</v>
      </c>
      <c r="D5327" s="44">
        <v>14022.48</v>
      </c>
      <c r="K5327" s="44">
        <v>0.70199999999999996</v>
      </c>
      <c r="L5327" s="51">
        <v>50954.47</v>
      </c>
      <c r="M5327" s="50" t="str">
        <f t="shared" si="82"/>
        <v>Abaixo do limite</v>
      </c>
    </row>
    <row r="5328" spans="3:13" x14ac:dyDescent="0.25">
      <c r="C5328" s="45">
        <v>0.60199999999999998</v>
      </c>
      <c r="D5328" s="45">
        <v>11404.38</v>
      </c>
      <c r="K5328" s="45">
        <v>0.71599999999999997</v>
      </c>
      <c r="L5328" s="52">
        <v>50990.53</v>
      </c>
      <c r="M5328" s="50" t="str">
        <f t="shared" si="82"/>
        <v>Abaixo do limite</v>
      </c>
    </row>
    <row r="5329" spans="3:13" x14ac:dyDescent="0.25">
      <c r="C5329" s="44">
        <v>0.56399999999999995</v>
      </c>
      <c r="D5329" s="44">
        <v>7155.41</v>
      </c>
      <c r="K5329" s="44">
        <v>0.72799999999999998</v>
      </c>
      <c r="L5329" s="51">
        <v>51042.23</v>
      </c>
      <c r="M5329" s="50" t="str">
        <f t="shared" si="82"/>
        <v>Abaixo do limite</v>
      </c>
    </row>
    <row r="5330" spans="3:13" x14ac:dyDescent="0.25">
      <c r="C5330" s="45">
        <v>0.56599999999999995</v>
      </c>
      <c r="D5330" s="45">
        <v>10788.01</v>
      </c>
      <c r="K5330" s="45">
        <v>0.78300000000000003</v>
      </c>
      <c r="L5330" s="52">
        <v>51082.22</v>
      </c>
      <c r="M5330" s="50" t="str">
        <f t="shared" si="82"/>
        <v>Abaixo do limite</v>
      </c>
    </row>
    <row r="5331" spans="3:13" x14ac:dyDescent="0.25">
      <c r="C5331" s="44">
        <v>0.624</v>
      </c>
      <c r="D5331" s="44">
        <v>20551.759999999998</v>
      </c>
      <c r="K5331" s="45">
        <v>0.68</v>
      </c>
      <c r="L5331" s="52">
        <v>51122.47</v>
      </c>
      <c r="M5331" s="50" t="str">
        <f t="shared" si="82"/>
        <v>Abaixo do limite</v>
      </c>
    </row>
    <row r="5332" spans="3:13" x14ac:dyDescent="0.25">
      <c r="C5332" s="45">
        <v>0.67300000000000004</v>
      </c>
      <c r="D5332" s="45">
        <v>31252.66</v>
      </c>
      <c r="K5332" s="44">
        <v>0.80700000000000005</v>
      </c>
      <c r="L5332" s="51">
        <v>51239.64</v>
      </c>
      <c r="M5332" s="50" t="str">
        <f t="shared" si="82"/>
        <v>Abaixo do limite</v>
      </c>
    </row>
    <row r="5333" spans="3:13" x14ac:dyDescent="0.25">
      <c r="C5333" s="44">
        <v>0.70699999999999996</v>
      </c>
      <c r="D5333" s="44">
        <v>22125.95</v>
      </c>
      <c r="K5333" s="45">
        <v>0.64600000000000002</v>
      </c>
      <c r="L5333" s="52">
        <v>51287.28</v>
      </c>
      <c r="M5333" s="50" t="str">
        <f t="shared" si="82"/>
        <v>Abaixo do limite</v>
      </c>
    </row>
    <row r="5334" spans="3:13" x14ac:dyDescent="0.25">
      <c r="C5334" s="45">
        <v>0.66</v>
      </c>
      <c r="D5334" s="45">
        <v>17905.580000000002</v>
      </c>
      <c r="K5334" s="45">
        <v>0.77400000000000002</v>
      </c>
      <c r="L5334" s="52">
        <v>51508.639999999999</v>
      </c>
      <c r="M5334" s="50" t="str">
        <f t="shared" si="82"/>
        <v>Abaixo do limite</v>
      </c>
    </row>
    <row r="5335" spans="3:13" x14ac:dyDescent="0.25">
      <c r="C5335" s="44">
        <v>0.72699999999999998</v>
      </c>
      <c r="D5335" s="44">
        <v>24767.22</v>
      </c>
      <c r="K5335" s="45">
        <v>0.70699999999999996</v>
      </c>
      <c r="L5335" s="52">
        <v>51515.18</v>
      </c>
      <c r="M5335" s="50" t="str">
        <f t="shared" si="82"/>
        <v>Abaixo do limite</v>
      </c>
    </row>
    <row r="5336" spans="3:13" x14ac:dyDescent="0.25">
      <c r="C5336" s="45">
        <v>0.7</v>
      </c>
      <c r="D5336" s="45">
        <v>26598.5</v>
      </c>
      <c r="K5336" s="45">
        <v>0.72299999999999998</v>
      </c>
      <c r="L5336" s="52">
        <v>51604.639999999999</v>
      </c>
      <c r="M5336" s="50" t="str">
        <f t="shared" si="82"/>
        <v>Abaixo do limite</v>
      </c>
    </row>
    <row r="5337" spans="3:13" x14ac:dyDescent="0.25">
      <c r="C5337" s="44">
        <v>0.68</v>
      </c>
      <c r="D5337" s="44">
        <v>32392.68</v>
      </c>
      <c r="K5337" s="45">
        <v>0.73499999999999999</v>
      </c>
      <c r="L5337" s="52">
        <v>51606.78</v>
      </c>
      <c r="M5337" s="50" t="str">
        <f t="shared" si="82"/>
        <v>Abaixo do limite</v>
      </c>
    </row>
    <row r="5338" spans="3:13" x14ac:dyDescent="0.25">
      <c r="C5338" s="45">
        <v>0.55800000000000005</v>
      </c>
      <c r="D5338" s="45">
        <v>12460.09</v>
      </c>
      <c r="K5338" s="45">
        <v>0.63600000000000001</v>
      </c>
      <c r="L5338" s="52">
        <v>51723.72</v>
      </c>
      <c r="M5338" s="50" t="str">
        <f t="shared" si="82"/>
        <v/>
      </c>
    </row>
    <row r="5339" spans="3:13" x14ac:dyDescent="0.25">
      <c r="C5339" s="44">
        <v>0.67700000000000005</v>
      </c>
      <c r="D5339" s="44">
        <v>27446.02</v>
      </c>
      <c r="K5339" s="44">
        <v>0.754</v>
      </c>
      <c r="L5339" s="51">
        <v>52062.77</v>
      </c>
      <c r="M5339" s="50" t="str">
        <f t="shared" si="82"/>
        <v/>
      </c>
    </row>
    <row r="5340" spans="3:13" x14ac:dyDescent="0.25">
      <c r="C5340" s="45">
        <v>0.59699999999999998</v>
      </c>
      <c r="D5340" s="45">
        <v>9741.56</v>
      </c>
      <c r="K5340" s="45">
        <v>0.71299999999999997</v>
      </c>
      <c r="L5340" s="52">
        <v>52079.49</v>
      </c>
      <c r="M5340" s="50" t="str">
        <f t="shared" si="82"/>
        <v/>
      </c>
    </row>
    <row r="5341" spans="3:13" x14ac:dyDescent="0.25">
      <c r="C5341" s="44">
        <v>0.59799999999999998</v>
      </c>
      <c r="D5341" s="44">
        <v>20321.32</v>
      </c>
      <c r="K5341" s="44">
        <v>0.72599999999999998</v>
      </c>
      <c r="L5341" s="51">
        <v>52118.86</v>
      </c>
      <c r="M5341" s="50" t="str">
        <f t="shared" si="82"/>
        <v/>
      </c>
    </row>
    <row r="5342" spans="3:13" x14ac:dyDescent="0.25">
      <c r="C5342" s="45">
        <v>0.55000000000000004</v>
      </c>
      <c r="D5342" s="45">
        <v>5670.33</v>
      </c>
      <c r="K5342" s="44">
        <v>0.66700000000000004</v>
      </c>
      <c r="L5342" s="51">
        <v>52136.19</v>
      </c>
      <c r="M5342" s="50" t="str">
        <f t="shared" si="82"/>
        <v/>
      </c>
    </row>
    <row r="5343" spans="3:13" x14ac:dyDescent="0.25">
      <c r="C5343" s="44">
        <v>0.71299999999999997</v>
      </c>
      <c r="D5343" s="44">
        <v>31764.87</v>
      </c>
      <c r="K5343" s="44">
        <v>0.76500000000000001</v>
      </c>
      <c r="L5343" s="51">
        <v>52140.27</v>
      </c>
      <c r="M5343" s="50" t="str">
        <f t="shared" ref="M5343:M5406" si="83">IF(L5343&lt;$L$29,"Abaixo do limite","")</f>
        <v/>
      </c>
    </row>
    <row r="5344" spans="3:13" x14ac:dyDescent="0.25">
      <c r="C5344" s="45">
        <v>0.68500000000000005</v>
      </c>
      <c r="D5344" s="45">
        <v>17702.09</v>
      </c>
      <c r="K5344" s="45">
        <v>0.65500000000000003</v>
      </c>
      <c r="L5344" s="52">
        <v>52156.75</v>
      </c>
      <c r="M5344" s="50" t="str">
        <f t="shared" si="83"/>
        <v/>
      </c>
    </row>
    <row r="5345" spans="3:13" x14ac:dyDescent="0.25">
      <c r="C5345" s="44">
        <v>0.53900000000000003</v>
      </c>
      <c r="D5345" s="44">
        <v>5980.19</v>
      </c>
      <c r="K5345" s="44">
        <v>0.73</v>
      </c>
      <c r="L5345" s="51">
        <v>52175.19</v>
      </c>
      <c r="M5345" s="50" t="str">
        <f t="shared" si="83"/>
        <v/>
      </c>
    </row>
    <row r="5346" spans="3:13" x14ac:dyDescent="0.25">
      <c r="C5346" s="45">
        <v>0.627</v>
      </c>
      <c r="D5346" s="45">
        <v>11562.09</v>
      </c>
      <c r="K5346" s="45">
        <v>0.63200000000000001</v>
      </c>
      <c r="L5346" s="52">
        <v>52276.46</v>
      </c>
      <c r="M5346" s="50" t="str">
        <f t="shared" si="83"/>
        <v/>
      </c>
    </row>
    <row r="5347" spans="3:13" x14ac:dyDescent="0.25">
      <c r="C5347" s="44">
        <v>0.52400000000000002</v>
      </c>
      <c r="D5347" s="44">
        <v>6305.65</v>
      </c>
      <c r="K5347" s="45">
        <v>0.66300000000000003</v>
      </c>
      <c r="L5347" s="52">
        <v>52422.7</v>
      </c>
      <c r="M5347" s="50" t="str">
        <f t="shared" si="83"/>
        <v/>
      </c>
    </row>
    <row r="5348" spans="3:13" x14ac:dyDescent="0.25">
      <c r="C5348" s="45">
        <v>0.59499999999999997</v>
      </c>
      <c r="D5348" s="45">
        <v>9497.68</v>
      </c>
      <c r="K5348" s="45">
        <v>0.61599999999999999</v>
      </c>
      <c r="L5348" s="52">
        <v>52494.83</v>
      </c>
      <c r="M5348" s="50" t="str">
        <f t="shared" si="83"/>
        <v/>
      </c>
    </row>
    <row r="5349" spans="3:13" x14ac:dyDescent="0.25">
      <c r="C5349" s="44">
        <v>0.56399999999999995</v>
      </c>
      <c r="D5349" s="44">
        <v>7077.81</v>
      </c>
      <c r="K5349" s="44">
        <v>0.74399999999999999</v>
      </c>
      <c r="L5349" s="51">
        <v>52514.89</v>
      </c>
      <c r="M5349" s="50" t="str">
        <f t="shared" si="83"/>
        <v/>
      </c>
    </row>
    <row r="5350" spans="3:13" x14ac:dyDescent="0.25">
      <c r="C5350" s="45">
        <v>0.51600000000000001</v>
      </c>
      <c r="D5350" s="45">
        <v>8423.0400000000009</v>
      </c>
      <c r="K5350" s="45">
        <v>0.65900000000000003</v>
      </c>
      <c r="L5350" s="52">
        <v>52535.08</v>
      </c>
      <c r="M5350" s="50" t="str">
        <f t="shared" si="83"/>
        <v/>
      </c>
    </row>
    <row r="5351" spans="3:13" x14ac:dyDescent="0.25">
      <c r="C5351" s="44">
        <v>0.63500000000000001</v>
      </c>
      <c r="D5351" s="44">
        <v>24621.05</v>
      </c>
      <c r="K5351" s="45">
        <v>0.71599999999999997</v>
      </c>
      <c r="L5351" s="52">
        <v>52570.87</v>
      </c>
      <c r="M5351" s="50" t="str">
        <f t="shared" si="83"/>
        <v/>
      </c>
    </row>
    <row r="5352" spans="3:13" x14ac:dyDescent="0.25">
      <c r="C5352" s="45">
        <v>0.57999999999999996</v>
      </c>
      <c r="D5352" s="45">
        <v>6528.68</v>
      </c>
      <c r="K5352" s="44">
        <v>0.82499999999999996</v>
      </c>
      <c r="L5352" s="51">
        <v>52612.99</v>
      </c>
      <c r="M5352" s="50" t="str">
        <f t="shared" si="83"/>
        <v/>
      </c>
    </row>
    <row r="5353" spans="3:13" x14ac:dyDescent="0.25">
      <c r="C5353" s="44">
        <v>0.55700000000000005</v>
      </c>
      <c r="D5353" s="44">
        <v>6355.37</v>
      </c>
      <c r="K5353" s="45">
        <v>0.68</v>
      </c>
      <c r="L5353" s="52">
        <v>52652.9</v>
      </c>
      <c r="M5353" s="50" t="str">
        <f t="shared" si="83"/>
        <v/>
      </c>
    </row>
    <row r="5354" spans="3:13" x14ac:dyDescent="0.25">
      <c r="C5354" s="45">
        <v>0.60799999999999998</v>
      </c>
      <c r="D5354" s="45">
        <v>9670.44</v>
      </c>
      <c r="K5354" s="45">
        <v>0.73699999999999999</v>
      </c>
      <c r="L5354" s="52">
        <v>52884.26</v>
      </c>
      <c r="M5354" s="50" t="str">
        <f t="shared" si="83"/>
        <v/>
      </c>
    </row>
    <row r="5355" spans="3:13" x14ac:dyDescent="0.25">
      <c r="C5355" s="44">
        <v>0.54100000000000004</v>
      </c>
      <c r="D5355" s="44">
        <v>6796.87</v>
      </c>
      <c r="K5355" s="45">
        <v>0.77500000000000002</v>
      </c>
      <c r="L5355" s="52">
        <v>52893.71</v>
      </c>
      <c r="M5355" s="50" t="str">
        <f t="shared" si="83"/>
        <v/>
      </c>
    </row>
    <row r="5356" spans="3:13" x14ac:dyDescent="0.25">
      <c r="C5356" s="45">
        <v>0.51</v>
      </c>
      <c r="D5356" s="45">
        <v>5768.28</v>
      </c>
      <c r="K5356" s="44">
        <v>0.70299999999999996</v>
      </c>
      <c r="L5356" s="51">
        <v>52913.18</v>
      </c>
      <c r="M5356" s="50" t="str">
        <f t="shared" si="83"/>
        <v/>
      </c>
    </row>
    <row r="5357" spans="3:13" x14ac:dyDescent="0.25">
      <c r="C5357" s="44">
        <v>0.54500000000000004</v>
      </c>
      <c r="D5357" s="44">
        <v>6839.87</v>
      </c>
      <c r="K5357" s="45">
        <v>0.71</v>
      </c>
      <c r="L5357" s="52">
        <v>52950.19</v>
      </c>
      <c r="M5357" s="50" t="str">
        <f t="shared" si="83"/>
        <v/>
      </c>
    </row>
    <row r="5358" spans="3:13" x14ac:dyDescent="0.25">
      <c r="C5358" s="45">
        <v>0.54600000000000004</v>
      </c>
      <c r="D5358" s="45">
        <v>7446.57</v>
      </c>
      <c r="K5358" s="44">
        <v>0.66400000000000003</v>
      </c>
      <c r="L5358" s="51">
        <v>52951.89</v>
      </c>
      <c r="M5358" s="50" t="str">
        <f t="shared" si="83"/>
        <v/>
      </c>
    </row>
    <row r="5359" spans="3:13" x14ac:dyDescent="0.25">
      <c r="C5359" s="44">
        <v>0.61</v>
      </c>
      <c r="D5359" s="44">
        <v>9424.74</v>
      </c>
      <c r="K5359" s="44">
        <v>0.69599999999999995</v>
      </c>
      <c r="L5359" s="51">
        <v>52999.97</v>
      </c>
      <c r="M5359" s="50" t="str">
        <f t="shared" si="83"/>
        <v/>
      </c>
    </row>
    <row r="5360" spans="3:13" x14ac:dyDescent="0.25">
      <c r="C5360" s="45">
        <v>0.58699999999999997</v>
      </c>
      <c r="D5360" s="45">
        <v>9670.61</v>
      </c>
      <c r="K5360" s="45">
        <v>0.56799999999999995</v>
      </c>
      <c r="L5360" s="52">
        <v>53223.86</v>
      </c>
      <c r="M5360" s="50" t="str">
        <f t="shared" si="83"/>
        <v/>
      </c>
    </row>
    <row r="5361" spans="3:13" x14ac:dyDescent="0.25">
      <c r="C5361" s="44">
        <v>0.62</v>
      </c>
      <c r="D5361" s="44">
        <v>10793.64</v>
      </c>
      <c r="K5361" s="44">
        <v>0.73699999999999999</v>
      </c>
      <c r="L5361" s="51">
        <v>53292.86</v>
      </c>
      <c r="M5361" s="50" t="str">
        <f t="shared" si="83"/>
        <v/>
      </c>
    </row>
    <row r="5362" spans="3:13" x14ac:dyDescent="0.25">
      <c r="C5362" s="45">
        <v>0.60599999999999998</v>
      </c>
      <c r="D5362" s="45">
        <v>16691.66</v>
      </c>
      <c r="K5362" s="44">
        <v>0.67400000000000004</v>
      </c>
      <c r="L5362" s="51">
        <v>53431.32</v>
      </c>
      <c r="M5362" s="50" t="str">
        <f t="shared" si="83"/>
        <v/>
      </c>
    </row>
    <row r="5363" spans="3:13" x14ac:dyDescent="0.25">
      <c r="C5363" s="44">
        <v>0.57799999999999996</v>
      </c>
      <c r="D5363" s="44">
        <v>9264.07</v>
      </c>
      <c r="K5363" s="45">
        <v>0.73299999999999998</v>
      </c>
      <c r="L5363" s="52">
        <v>53494.43</v>
      </c>
      <c r="M5363" s="50" t="str">
        <f t="shared" si="83"/>
        <v/>
      </c>
    </row>
    <row r="5364" spans="3:13" x14ac:dyDescent="0.25">
      <c r="C5364" s="45">
        <v>0.51500000000000001</v>
      </c>
      <c r="D5364" s="45">
        <v>6828.18</v>
      </c>
      <c r="K5364" s="45">
        <v>0.80400000000000005</v>
      </c>
      <c r="L5364" s="52">
        <v>53615.25</v>
      </c>
      <c r="M5364" s="50" t="str">
        <f t="shared" si="83"/>
        <v/>
      </c>
    </row>
    <row r="5365" spans="3:13" x14ac:dyDescent="0.25">
      <c r="C5365" s="44">
        <v>0.56999999999999995</v>
      </c>
      <c r="D5365" s="44">
        <v>6404.19</v>
      </c>
      <c r="K5365" s="44">
        <v>0.68700000000000006</v>
      </c>
      <c r="L5365" s="51">
        <v>53634.91</v>
      </c>
      <c r="M5365" s="50" t="str">
        <f t="shared" si="83"/>
        <v/>
      </c>
    </row>
    <row r="5366" spans="3:13" x14ac:dyDescent="0.25">
      <c r="C5366" s="45">
        <v>0.66</v>
      </c>
      <c r="D5366" s="45">
        <v>8820.93</v>
      </c>
      <c r="K5366" s="44">
        <v>0.65500000000000003</v>
      </c>
      <c r="L5366" s="51">
        <v>53660.17</v>
      </c>
      <c r="M5366" s="50" t="str">
        <f t="shared" si="83"/>
        <v/>
      </c>
    </row>
    <row r="5367" spans="3:13" x14ac:dyDescent="0.25">
      <c r="C5367" s="44">
        <v>0.65600000000000003</v>
      </c>
      <c r="D5367" s="44">
        <v>13407.53</v>
      </c>
      <c r="K5367" s="45">
        <v>0.76300000000000001</v>
      </c>
      <c r="L5367" s="52">
        <v>53672.39</v>
      </c>
      <c r="M5367" s="50" t="str">
        <f t="shared" si="83"/>
        <v/>
      </c>
    </row>
    <row r="5368" spans="3:13" x14ac:dyDescent="0.25">
      <c r="C5368" s="45">
        <v>0.499</v>
      </c>
      <c r="D5368" s="45">
        <v>9688.7900000000009</v>
      </c>
      <c r="K5368" s="44">
        <v>0.77400000000000002</v>
      </c>
      <c r="L5368" s="51">
        <v>53694.65</v>
      </c>
      <c r="M5368" s="50" t="str">
        <f t="shared" si="83"/>
        <v/>
      </c>
    </row>
    <row r="5369" spans="3:13" x14ac:dyDescent="0.25">
      <c r="C5369" s="44">
        <v>0.67700000000000005</v>
      </c>
      <c r="D5369" s="44">
        <v>16578.68</v>
      </c>
      <c r="K5369" s="44">
        <v>0.755</v>
      </c>
      <c r="L5369" s="51">
        <v>53864.05</v>
      </c>
      <c r="M5369" s="50" t="str">
        <f t="shared" si="83"/>
        <v/>
      </c>
    </row>
    <row r="5370" spans="3:13" x14ac:dyDescent="0.25">
      <c r="C5370" s="45">
        <v>0.57999999999999996</v>
      </c>
      <c r="D5370" s="45">
        <v>8474.69</v>
      </c>
      <c r="K5370" s="44">
        <v>0.78</v>
      </c>
      <c r="L5370" s="51">
        <v>53900.83</v>
      </c>
      <c r="M5370" s="50" t="str">
        <f t="shared" si="83"/>
        <v/>
      </c>
    </row>
    <row r="5371" spans="3:13" x14ac:dyDescent="0.25">
      <c r="C5371" s="44">
        <v>0.55200000000000005</v>
      </c>
      <c r="D5371" s="44">
        <v>6436.44</v>
      </c>
      <c r="K5371" s="45">
        <v>0.68</v>
      </c>
      <c r="L5371" s="52">
        <v>54076.6</v>
      </c>
      <c r="M5371" s="50" t="str">
        <f t="shared" si="83"/>
        <v/>
      </c>
    </row>
    <row r="5372" spans="3:13" x14ac:dyDescent="0.25">
      <c r="C5372" s="45">
        <v>0.68700000000000006</v>
      </c>
      <c r="D5372" s="45">
        <v>18025.71</v>
      </c>
      <c r="K5372" s="45">
        <v>0.76200000000000001</v>
      </c>
      <c r="L5372" s="52">
        <v>54270.98</v>
      </c>
      <c r="M5372" s="50" t="str">
        <f t="shared" si="83"/>
        <v/>
      </c>
    </row>
    <row r="5373" spans="3:13" x14ac:dyDescent="0.25">
      <c r="C5373" s="44">
        <v>0.59299999999999997</v>
      </c>
      <c r="D5373" s="44">
        <v>15737.61</v>
      </c>
      <c r="K5373" s="45">
        <v>0.68300000000000005</v>
      </c>
      <c r="L5373" s="52">
        <v>54427.24</v>
      </c>
      <c r="M5373" s="50" t="str">
        <f t="shared" si="83"/>
        <v/>
      </c>
    </row>
    <row r="5374" spans="3:13" x14ac:dyDescent="0.25">
      <c r="C5374" s="45">
        <v>0.57799999999999996</v>
      </c>
      <c r="D5374" s="45">
        <v>7721.82</v>
      </c>
      <c r="K5374" s="45">
        <v>0.79700000000000004</v>
      </c>
      <c r="L5374" s="52">
        <v>54656.57</v>
      </c>
      <c r="M5374" s="50" t="str">
        <f t="shared" si="83"/>
        <v/>
      </c>
    </row>
    <row r="5375" spans="3:13" x14ac:dyDescent="0.25">
      <c r="C5375" s="44">
        <v>0.55400000000000005</v>
      </c>
      <c r="D5375" s="44">
        <v>9242.18</v>
      </c>
      <c r="K5375" s="44">
        <v>0.68899999999999995</v>
      </c>
      <c r="L5375" s="51">
        <v>54670.46</v>
      </c>
      <c r="M5375" s="50" t="str">
        <f t="shared" si="83"/>
        <v/>
      </c>
    </row>
    <row r="5376" spans="3:13" x14ac:dyDescent="0.25">
      <c r="C5376" s="45">
        <v>0.65500000000000003</v>
      </c>
      <c r="D5376" s="45">
        <v>12108.16</v>
      </c>
      <c r="K5376" s="45">
        <v>0.73299999999999998</v>
      </c>
      <c r="L5376" s="52">
        <v>54723.35</v>
      </c>
      <c r="M5376" s="50" t="str">
        <f t="shared" si="83"/>
        <v/>
      </c>
    </row>
    <row r="5377" spans="3:13" x14ac:dyDescent="0.25">
      <c r="C5377" s="44">
        <v>0.67900000000000005</v>
      </c>
      <c r="D5377" s="44">
        <v>17712.27</v>
      </c>
      <c r="K5377" s="45">
        <v>0.71399999999999997</v>
      </c>
      <c r="L5377" s="52">
        <v>54956.68</v>
      </c>
      <c r="M5377" s="50" t="str">
        <f t="shared" si="83"/>
        <v/>
      </c>
    </row>
    <row r="5378" spans="3:13" x14ac:dyDescent="0.25">
      <c r="C5378" s="45">
        <v>0.70499999999999996</v>
      </c>
      <c r="D5378" s="45">
        <v>19178.36</v>
      </c>
      <c r="K5378" s="44">
        <v>0.65200000000000002</v>
      </c>
      <c r="L5378" s="51">
        <v>54972.41</v>
      </c>
      <c r="M5378" s="50" t="str">
        <f t="shared" si="83"/>
        <v/>
      </c>
    </row>
    <row r="5379" spans="3:13" x14ac:dyDescent="0.25">
      <c r="C5379" s="44">
        <v>0.51400000000000001</v>
      </c>
      <c r="D5379" s="44">
        <v>8321.89</v>
      </c>
      <c r="K5379" s="44">
        <v>0.76200000000000001</v>
      </c>
      <c r="L5379" s="51">
        <v>55070.04</v>
      </c>
      <c r="M5379" s="50" t="str">
        <f t="shared" si="83"/>
        <v/>
      </c>
    </row>
    <row r="5380" spans="3:13" x14ac:dyDescent="0.25">
      <c r="C5380" s="45">
        <v>0.59199999999999997</v>
      </c>
      <c r="D5380" s="45">
        <v>9349.92</v>
      </c>
      <c r="K5380" s="45">
        <v>0.72099999999999997</v>
      </c>
      <c r="L5380" s="52">
        <v>55186.5</v>
      </c>
      <c r="M5380" s="50" t="str">
        <f t="shared" si="83"/>
        <v/>
      </c>
    </row>
    <row r="5381" spans="3:13" x14ac:dyDescent="0.25">
      <c r="C5381" s="44">
        <v>0.50600000000000001</v>
      </c>
      <c r="D5381" s="44">
        <v>5063.41</v>
      </c>
      <c r="K5381" s="45">
        <v>0.70299999999999996</v>
      </c>
      <c r="L5381" s="52">
        <v>55460.43</v>
      </c>
      <c r="M5381" s="50" t="str">
        <f t="shared" si="83"/>
        <v/>
      </c>
    </row>
    <row r="5382" spans="3:13" x14ac:dyDescent="0.25">
      <c r="C5382" s="45">
        <v>0.55400000000000005</v>
      </c>
      <c r="D5382" s="45">
        <v>6358.78</v>
      </c>
      <c r="K5382" s="44">
        <v>0.76100000000000001</v>
      </c>
      <c r="L5382" s="51">
        <v>55521.78</v>
      </c>
      <c r="M5382" s="50" t="str">
        <f t="shared" si="83"/>
        <v/>
      </c>
    </row>
    <row r="5383" spans="3:13" x14ac:dyDescent="0.25">
      <c r="C5383" s="44">
        <v>0.68</v>
      </c>
      <c r="D5383" s="44">
        <v>24136.93</v>
      </c>
      <c r="K5383" s="44">
        <v>0.71199999999999997</v>
      </c>
      <c r="L5383" s="51">
        <v>55523.23</v>
      </c>
      <c r="M5383" s="50" t="str">
        <f t="shared" si="83"/>
        <v/>
      </c>
    </row>
    <row r="5384" spans="3:13" x14ac:dyDescent="0.25">
      <c r="C5384" s="45">
        <v>0.64200000000000002</v>
      </c>
      <c r="D5384" s="45">
        <v>20560.29</v>
      </c>
      <c r="K5384" s="45">
        <v>0.74</v>
      </c>
      <c r="L5384" s="52">
        <v>55692.28</v>
      </c>
      <c r="M5384" s="50" t="str">
        <f t="shared" si="83"/>
        <v/>
      </c>
    </row>
    <row r="5385" spans="3:13" x14ac:dyDescent="0.25">
      <c r="C5385" s="44">
        <v>0.51</v>
      </c>
      <c r="D5385" s="44">
        <v>5307.2</v>
      </c>
      <c r="K5385" s="45">
        <v>0.70199999999999996</v>
      </c>
      <c r="L5385" s="52">
        <v>55960.2</v>
      </c>
      <c r="M5385" s="50" t="str">
        <f t="shared" si="83"/>
        <v/>
      </c>
    </row>
    <row r="5386" spans="3:13" x14ac:dyDescent="0.25">
      <c r="C5386" s="45">
        <v>0.53700000000000003</v>
      </c>
      <c r="D5386" s="45">
        <v>9422.08</v>
      </c>
      <c r="K5386" s="45">
        <v>0.67700000000000005</v>
      </c>
      <c r="L5386" s="52">
        <v>56085.51</v>
      </c>
      <c r="M5386" s="50" t="str">
        <f t="shared" si="83"/>
        <v/>
      </c>
    </row>
    <row r="5387" spans="3:13" x14ac:dyDescent="0.25">
      <c r="C5387" s="44">
        <v>0.58499999999999996</v>
      </c>
      <c r="D5387" s="44">
        <v>6386.3</v>
      </c>
      <c r="K5387" s="44">
        <v>0.73199999999999998</v>
      </c>
      <c r="L5387" s="51">
        <v>56111.13</v>
      </c>
      <c r="M5387" s="50" t="str">
        <f t="shared" si="83"/>
        <v/>
      </c>
    </row>
    <row r="5388" spans="3:13" x14ac:dyDescent="0.25">
      <c r="C5388" s="45">
        <v>0.54500000000000004</v>
      </c>
      <c r="D5388" s="45">
        <v>7024.77</v>
      </c>
      <c r="K5388" s="44">
        <v>0.72099999999999997</v>
      </c>
      <c r="L5388" s="51">
        <v>56215.83</v>
      </c>
      <c r="M5388" s="50" t="str">
        <f t="shared" si="83"/>
        <v/>
      </c>
    </row>
    <row r="5389" spans="3:13" x14ac:dyDescent="0.25">
      <c r="C5389" s="44">
        <v>0.78700000000000003</v>
      </c>
      <c r="D5389" s="44">
        <v>31598.84</v>
      </c>
      <c r="K5389" s="45">
        <v>0.56100000000000005</v>
      </c>
      <c r="L5389" s="52">
        <v>56655.59</v>
      </c>
      <c r="M5389" s="50" t="str">
        <f t="shared" si="83"/>
        <v/>
      </c>
    </row>
    <row r="5390" spans="3:13" x14ac:dyDescent="0.25">
      <c r="C5390" s="45">
        <v>0.53700000000000003</v>
      </c>
      <c r="D5390" s="45">
        <v>5946.04</v>
      </c>
      <c r="K5390" s="45">
        <v>0.76800000000000002</v>
      </c>
      <c r="L5390" s="52">
        <v>56995.33</v>
      </c>
      <c r="M5390" s="50" t="str">
        <f t="shared" si="83"/>
        <v/>
      </c>
    </row>
    <row r="5391" spans="3:13" x14ac:dyDescent="0.25">
      <c r="C5391" s="44">
        <v>0.68200000000000005</v>
      </c>
      <c r="D5391" s="44">
        <v>32300.18</v>
      </c>
      <c r="K5391" s="44">
        <v>0.84299999999999997</v>
      </c>
      <c r="L5391" s="51">
        <v>57071.43</v>
      </c>
      <c r="M5391" s="50" t="str">
        <f t="shared" si="83"/>
        <v/>
      </c>
    </row>
    <row r="5392" spans="3:13" x14ac:dyDescent="0.25">
      <c r="C5392" s="45">
        <v>0.622</v>
      </c>
      <c r="D5392" s="45">
        <v>13605.42</v>
      </c>
      <c r="K5392" s="45">
        <v>0.73399999999999999</v>
      </c>
      <c r="L5392" s="52">
        <v>57177.27</v>
      </c>
      <c r="M5392" s="50" t="str">
        <f t="shared" si="83"/>
        <v/>
      </c>
    </row>
    <row r="5393" spans="3:13" x14ac:dyDescent="0.25">
      <c r="C5393" s="44">
        <v>0.48</v>
      </c>
      <c r="D5393" s="44">
        <v>6102.82</v>
      </c>
      <c r="K5393" s="45">
        <v>0.54100000000000004</v>
      </c>
      <c r="L5393" s="52">
        <v>57338.73</v>
      </c>
      <c r="M5393" s="50" t="str">
        <f t="shared" si="83"/>
        <v/>
      </c>
    </row>
    <row r="5394" spans="3:13" x14ac:dyDescent="0.25">
      <c r="C5394" s="45">
        <v>0.56000000000000005</v>
      </c>
      <c r="D5394" s="45">
        <v>7101.25</v>
      </c>
      <c r="K5394" s="45">
        <v>0.64</v>
      </c>
      <c r="L5394" s="52">
        <v>57370.27</v>
      </c>
      <c r="M5394" s="50" t="str">
        <f t="shared" si="83"/>
        <v/>
      </c>
    </row>
    <row r="5395" spans="3:13" x14ac:dyDescent="0.25">
      <c r="C5395" s="44">
        <v>0.65200000000000002</v>
      </c>
      <c r="D5395" s="44">
        <v>11841.79</v>
      </c>
      <c r="K5395" s="45">
        <v>0.67600000000000005</v>
      </c>
      <c r="L5395" s="52">
        <v>57689.46</v>
      </c>
      <c r="M5395" s="50" t="str">
        <f t="shared" si="83"/>
        <v/>
      </c>
    </row>
    <row r="5396" spans="3:13" x14ac:dyDescent="0.25">
      <c r="C5396" s="45">
        <v>0.56999999999999995</v>
      </c>
      <c r="D5396" s="45">
        <v>7360.55</v>
      </c>
      <c r="K5396" s="45">
        <v>0.69899999999999995</v>
      </c>
      <c r="L5396" s="52">
        <v>58039.48</v>
      </c>
      <c r="M5396" s="50" t="str">
        <f t="shared" si="83"/>
        <v/>
      </c>
    </row>
    <row r="5397" spans="3:13" x14ac:dyDescent="0.25">
      <c r="C5397" s="44">
        <v>0.61699999999999999</v>
      </c>
      <c r="D5397" s="44">
        <v>8683.59</v>
      </c>
      <c r="K5397" s="45">
        <v>0.70499999999999996</v>
      </c>
      <c r="L5397" s="52">
        <v>58265.54</v>
      </c>
      <c r="M5397" s="50" t="str">
        <f t="shared" si="83"/>
        <v/>
      </c>
    </row>
    <row r="5398" spans="3:13" x14ac:dyDescent="0.25">
      <c r="C5398" s="45">
        <v>0.51100000000000001</v>
      </c>
      <c r="D5398" s="45">
        <v>8045.02</v>
      </c>
      <c r="K5398" s="45">
        <v>0.56200000000000006</v>
      </c>
      <c r="L5398" s="52">
        <v>58403.77</v>
      </c>
      <c r="M5398" s="50" t="str">
        <f t="shared" si="83"/>
        <v/>
      </c>
    </row>
    <row r="5399" spans="3:13" x14ac:dyDescent="0.25">
      <c r="C5399" s="44">
        <v>0.63900000000000001</v>
      </c>
      <c r="D5399" s="44">
        <v>17329</v>
      </c>
      <c r="K5399" s="45">
        <v>0.76900000000000002</v>
      </c>
      <c r="L5399" s="52">
        <v>58559.74</v>
      </c>
      <c r="M5399" s="50" t="str">
        <f t="shared" si="83"/>
        <v/>
      </c>
    </row>
    <row r="5400" spans="3:13" x14ac:dyDescent="0.25">
      <c r="C5400" s="45">
        <v>0.56100000000000005</v>
      </c>
      <c r="D5400" s="45">
        <v>9032.3799999999992</v>
      </c>
      <c r="K5400" s="44">
        <v>0.66900000000000004</v>
      </c>
      <c r="L5400" s="51">
        <v>58588.44</v>
      </c>
      <c r="M5400" s="50" t="str">
        <f t="shared" si="83"/>
        <v/>
      </c>
    </row>
    <row r="5401" spans="3:13" x14ac:dyDescent="0.25">
      <c r="C5401" s="44">
        <v>0.61699999999999999</v>
      </c>
      <c r="D5401" s="44">
        <v>11980.53</v>
      </c>
      <c r="K5401" s="44">
        <v>0.76400000000000001</v>
      </c>
      <c r="L5401" s="51">
        <v>58699.05</v>
      </c>
      <c r="M5401" s="50" t="str">
        <f t="shared" si="83"/>
        <v/>
      </c>
    </row>
    <row r="5402" spans="3:13" x14ac:dyDescent="0.25">
      <c r="C5402" s="45">
        <v>0.58799999999999997</v>
      </c>
      <c r="D5402" s="45">
        <v>7960.68</v>
      </c>
      <c r="K5402" s="45">
        <v>0.7</v>
      </c>
      <c r="L5402" s="52">
        <v>58703.27</v>
      </c>
      <c r="M5402" s="50" t="str">
        <f t="shared" si="83"/>
        <v/>
      </c>
    </row>
    <row r="5403" spans="3:13" x14ac:dyDescent="0.25">
      <c r="C5403" s="44">
        <v>0.67500000000000004</v>
      </c>
      <c r="D5403" s="44">
        <v>13555.6</v>
      </c>
      <c r="K5403" s="44">
        <v>0.64900000000000002</v>
      </c>
      <c r="L5403" s="51">
        <v>58776.09</v>
      </c>
      <c r="M5403" s="50" t="str">
        <f t="shared" si="83"/>
        <v/>
      </c>
    </row>
    <row r="5404" spans="3:13" x14ac:dyDescent="0.25">
      <c r="C5404" s="45">
        <v>0.68</v>
      </c>
      <c r="D5404" s="45">
        <v>22232.33</v>
      </c>
      <c r="K5404" s="45">
        <v>0.755</v>
      </c>
      <c r="L5404" s="52">
        <v>58818.79</v>
      </c>
      <c r="M5404" s="50" t="str">
        <f t="shared" si="83"/>
        <v/>
      </c>
    </row>
    <row r="5405" spans="3:13" x14ac:dyDescent="0.25">
      <c r="C5405" s="44">
        <v>0.70099999999999996</v>
      </c>
      <c r="D5405" s="44">
        <v>22888.080000000002</v>
      </c>
      <c r="K5405" s="44">
        <v>0.72099999999999997</v>
      </c>
      <c r="L5405" s="51">
        <v>58912.77</v>
      </c>
      <c r="M5405" s="50" t="str">
        <f t="shared" si="83"/>
        <v/>
      </c>
    </row>
    <row r="5406" spans="3:13" x14ac:dyDescent="0.25">
      <c r="C5406" s="45">
        <v>0.70499999999999996</v>
      </c>
      <c r="D5406" s="45">
        <v>28855.13</v>
      </c>
      <c r="K5406" s="44">
        <v>0.73799999999999999</v>
      </c>
      <c r="L5406" s="51">
        <v>59010.83</v>
      </c>
      <c r="M5406" s="50" t="str">
        <f t="shared" si="83"/>
        <v/>
      </c>
    </row>
    <row r="5407" spans="3:13" x14ac:dyDescent="0.25">
      <c r="C5407" s="44">
        <v>0.59799999999999998</v>
      </c>
      <c r="D5407" s="44">
        <v>12775.33</v>
      </c>
      <c r="K5407" s="44">
        <v>0.7</v>
      </c>
      <c r="L5407" s="51">
        <v>59097.86</v>
      </c>
      <c r="M5407" s="50" t="str">
        <f t="shared" ref="M5407:M5470" si="84">IF(L5407&lt;$L$29,"Abaixo do limite","")</f>
        <v/>
      </c>
    </row>
    <row r="5408" spans="3:13" x14ac:dyDescent="0.25">
      <c r="C5408" s="45">
        <v>0.54200000000000004</v>
      </c>
      <c r="D5408" s="45">
        <v>6908.19</v>
      </c>
      <c r="K5408" s="44">
        <v>0.73799999999999999</v>
      </c>
      <c r="L5408" s="51">
        <v>59355.77</v>
      </c>
      <c r="M5408" s="50" t="str">
        <f t="shared" si="84"/>
        <v/>
      </c>
    </row>
    <row r="5409" spans="3:13" x14ac:dyDescent="0.25">
      <c r="C5409" s="44">
        <v>0.45</v>
      </c>
      <c r="D5409" s="44">
        <v>4766.74</v>
      </c>
      <c r="K5409" s="44">
        <v>0.72099999999999997</v>
      </c>
      <c r="L5409" s="51">
        <v>59507.51</v>
      </c>
      <c r="M5409" s="50" t="str">
        <f t="shared" si="84"/>
        <v/>
      </c>
    </row>
    <row r="5410" spans="3:13" x14ac:dyDescent="0.25">
      <c r="C5410" s="45">
        <v>0.60099999999999998</v>
      </c>
      <c r="D5410" s="45">
        <v>6969.45</v>
      </c>
      <c r="K5410" s="45">
        <v>0.70899999999999996</v>
      </c>
      <c r="L5410" s="52">
        <v>59534.12</v>
      </c>
      <c r="M5410" s="50" t="str">
        <f t="shared" si="84"/>
        <v/>
      </c>
    </row>
    <row r="5411" spans="3:13" x14ac:dyDescent="0.25">
      <c r="C5411" s="44">
        <v>0.58599999999999997</v>
      </c>
      <c r="D5411" s="44">
        <v>8655.99</v>
      </c>
      <c r="K5411" s="45">
        <v>0.78400000000000003</v>
      </c>
      <c r="L5411" s="52">
        <v>59656.17</v>
      </c>
      <c r="M5411" s="50" t="str">
        <f t="shared" si="84"/>
        <v/>
      </c>
    </row>
    <row r="5412" spans="3:13" x14ac:dyDescent="0.25">
      <c r="C5412" s="45">
        <v>0.52800000000000002</v>
      </c>
      <c r="D5412" s="45">
        <v>12847.32</v>
      </c>
      <c r="K5412" s="45">
        <v>0.7</v>
      </c>
      <c r="L5412" s="52">
        <v>59940.160000000003</v>
      </c>
      <c r="M5412" s="50" t="str">
        <f t="shared" si="84"/>
        <v/>
      </c>
    </row>
    <row r="5413" spans="3:13" x14ac:dyDescent="0.25">
      <c r="C5413" s="44">
        <v>0.66</v>
      </c>
      <c r="D5413" s="44">
        <v>10463.530000000001</v>
      </c>
      <c r="K5413" s="45">
        <v>0.63</v>
      </c>
      <c r="L5413" s="52">
        <v>60168.45</v>
      </c>
      <c r="M5413" s="50" t="str">
        <f t="shared" si="84"/>
        <v/>
      </c>
    </row>
    <row r="5414" spans="3:13" x14ac:dyDescent="0.25">
      <c r="C5414" s="45">
        <v>0.64600000000000002</v>
      </c>
      <c r="D5414" s="45">
        <v>25383.119999999999</v>
      </c>
      <c r="K5414" s="45">
        <v>0.68</v>
      </c>
      <c r="L5414" s="52">
        <v>60288.94</v>
      </c>
      <c r="M5414" s="50" t="str">
        <f t="shared" si="84"/>
        <v/>
      </c>
    </row>
    <row r="5415" spans="3:13" x14ac:dyDescent="0.25">
      <c r="C5415" s="44">
        <v>0.57799999999999996</v>
      </c>
      <c r="D5415" s="44">
        <v>10523.94</v>
      </c>
      <c r="K5415" s="45">
        <v>0.70799999999999996</v>
      </c>
      <c r="L5415" s="52">
        <v>60342.82</v>
      </c>
      <c r="M5415" s="50" t="str">
        <f t="shared" si="84"/>
        <v/>
      </c>
    </row>
    <row r="5416" spans="3:13" x14ac:dyDescent="0.25">
      <c r="C5416" s="45">
        <v>0.56100000000000005</v>
      </c>
      <c r="D5416" s="45">
        <v>9243.58</v>
      </c>
      <c r="K5416" s="45">
        <v>0.74199999999999999</v>
      </c>
      <c r="L5416" s="52">
        <v>60346.879999999997</v>
      </c>
      <c r="M5416" s="50" t="str">
        <f t="shared" si="84"/>
        <v/>
      </c>
    </row>
    <row r="5417" spans="3:13" x14ac:dyDescent="0.25">
      <c r="C5417" s="44">
        <v>0.64400000000000002</v>
      </c>
      <c r="D5417" s="44">
        <v>32121.96</v>
      </c>
      <c r="K5417" s="45">
        <v>0.65400000000000003</v>
      </c>
      <c r="L5417" s="52">
        <v>60385.05</v>
      </c>
      <c r="M5417" s="50" t="str">
        <f t="shared" si="84"/>
        <v/>
      </c>
    </row>
    <row r="5418" spans="3:13" x14ac:dyDescent="0.25">
      <c r="C5418" s="45">
        <v>0.67900000000000005</v>
      </c>
      <c r="D5418" s="45">
        <v>17169.580000000002</v>
      </c>
      <c r="K5418" s="44">
        <v>0.876</v>
      </c>
      <c r="L5418" s="51">
        <v>60427.74</v>
      </c>
      <c r="M5418" s="50" t="str">
        <f t="shared" si="84"/>
        <v/>
      </c>
    </row>
    <row r="5419" spans="3:13" x14ac:dyDescent="0.25">
      <c r="C5419" s="44">
        <v>0.57499999999999996</v>
      </c>
      <c r="D5419" s="44">
        <v>9994.0499999999993</v>
      </c>
      <c r="K5419" s="45">
        <v>0.755</v>
      </c>
      <c r="L5419" s="52">
        <v>60604.23</v>
      </c>
      <c r="M5419" s="50" t="str">
        <f t="shared" si="84"/>
        <v/>
      </c>
    </row>
    <row r="5420" spans="3:13" x14ac:dyDescent="0.25">
      <c r="C5420" s="45">
        <v>0.66100000000000003</v>
      </c>
      <c r="D5420" s="45">
        <v>18332.07</v>
      </c>
      <c r="K5420" s="44">
        <v>0.751</v>
      </c>
      <c r="L5420" s="51">
        <v>60764.83</v>
      </c>
      <c r="M5420" s="50" t="str">
        <f t="shared" si="84"/>
        <v/>
      </c>
    </row>
    <row r="5421" spans="3:13" x14ac:dyDescent="0.25">
      <c r="C5421" s="44">
        <v>0.71099999999999997</v>
      </c>
      <c r="D5421" s="44">
        <v>17926.03</v>
      </c>
      <c r="K5421" s="44">
        <v>0.69199999999999995</v>
      </c>
      <c r="L5421" s="51">
        <v>60899.26</v>
      </c>
      <c r="M5421" s="50" t="str">
        <f t="shared" si="84"/>
        <v/>
      </c>
    </row>
    <row r="5422" spans="3:13" x14ac:dyDescent="0.25">
      <c r="C5422" s="45">
        <v>0.57799999999999996</v>
      </c>
      <c r="D5422" s="45">
        <v>7524.51</v>
      </c>
      <c r="K5422" s="44">
        <v>0.77400000000000002</v>
      </c>
      <c r="L5422" s="51">
        <v>61274.33</v>
      </c>
      <c r="M5422" s="50" t="str">
        <f t="shared" si="84"/>
        <v/>
      </c>
    </row>
    <row r="5423" spans="3:13" x14ac:dyDescent="0.25">
      <c r="C5423" s="44">
        <v>0.72</v>
      </c>
      <c r="D5423" s="44">
        <v>19494.98</v>
      </c>
      <c r="K5423" s="44">
        <v>0.69499999999999995</v>
      </c>
      <c r="L5423" s="51">
        <v>61310</v>
      </c>
      <c r="M5423" s="50" t="str">
        <f t="shared" si="84"/>
        <v/>
      </c>
    </row>
    <row r="5424" spans="3:13" x14ac:dyDescent="0.25">
      <c r="C5424" s="45">
        <v>0.621</v>
      </c>
      <c r="D5424" s="45">
        <v>13408.17</v>
      </c>
      <c r="K5424" s="45">
        <v>0.67400000000000004</v>
      </c>
      <c r="L5424" s="52">
        <v>61757.15</v>
      </c>
      <c r="M5424" s="50" t="str">
        <f t="shared" si="84"/>
        <v/>
      </c>
    </row>
    <row r="5425" spans="3:13" x14ac:dyDescent="0.25">
      <c r="C5425" s="44">
        <v>0.53900000000000003</v>
      </c>
      <c r="D5425" s="44">
        <v>13213.94</v>
      </c>
      <c r="K5425" s="45">
        <v>0.71599999999999997</v>
      </c>
      <c r="L5425" s="52">
        <v>61808.27</v>
      </c>
      <c r="M5425" s="50" t="str">
        <f t="shared" si="84"/>
        <v/>
      </c>
    </row>
    <row r="5426" spans="3:13" x14ac:dyDescent="0.25">
      <c r="C5426" s="45">
        <v>0.59</v>
      </c>
      <c r="D5426" s="45">
        <v>18274.93</v>
      </c>
      <c r="K5426" s="44">
        <v>0.72</v>
      </c>
      <c r="L5426" s="51">
        <v>62059.9</v>
      </c>
      <c r="M5426" s="50" t="str">
        <f t="shared" si="84"/>
        <v/>
      </c>
    </row>
    <row r="5427" spans="3:13" x14ac:dyDescent="0.25">
      <c r="C5427" s="44">
        <v>0.53100000000000003</v>
      </c>
      <c r="D5427" s="44">
        <v>6043.9</v>
      </c>
      <c r="K5427" s="45">
        <v>0.72</v>
      </c>
      <c r="L5427" s="52">
        <v>62114.47</v>
      </c>
      <c r="M5427" s="50" t="str">
        <f t="shared" si="84"/>
        <v/>
      </c>
    </row>
    <row r="5428" spans="3:13" x14ac:dyDescent="0.25">
      <c r="C5428" s="45">
        <v>0.58099999999999996</v>
      </c>
      <c r="D5428" s="45">
        <v>7946.66</v>
      </c>
      <c r="K5428" s="44">
        <v>0.73799999999999999</v>
      </c>
      <c r="L5428" s="51">
        <v>62136.02</v>
      </c>
      <c r="M5428" s="50" t="str">
        <f t="shared" si="84"/>
        <v/>
      </c>
    </row>
    <row r="5429" spans="3:13" x14ac:dyDescent="0.25">
      <c r="C5429" s="44">
        <v>0.51900000000000002</v>
      </c>
      <c r="D5429" s="44">
        <v>10150.15</v>
      </c>
      <c r="K5429" s="44">
        <v>0.66600000000000004</v>
      </c>
      <c r="L5429" s="51">
        <v>62147.83</v>
      </c>
      <c r="M5429" s="50" t="str">
        <f t="shared" si="84"/>
        <v/>
      </c>
    </row>
    <row r="5430" spans="3:13" x14ac:dyDescent="0.25">
      <c r="C5430" s="45">
        <v>0.67500000000000004</v>
      </c>
      <c r="D5430" s="45">
        <v>9797.19</v>
      </c>
      <c r="K5430" s="45">
        <v>0.52600000000000002</v>
      </c>
      <c r="L5430" s="52">
        <v>62196.89</v>
      </c>
      <c r="M5430" s="50" t="str">
        <f t="shared" si="84"/>
        <v/>
      </c>
    </row>
    <row r="5431" spans="3:13" x14ac:dyDescent="0.25">
      <c r="C5431" s="44">
        <v>0.621</v>
      </c>
      <c r="D5431" s="44">
        <v>17045.86</v>
      </c>
      <c r="K5431" s="45">
        <v>0.76600000000000001</v>
      </c>
      <c r="L5431" s="52">
        <v>62202.25</v>
      </c>
      <c r="M5431" s="50" t="str">
        <f t="shared" si="84"/>
        <v/>
      </c>
    </row>
    <row r="5432" spans="3:13" x14ac:dyDescent="0.25">
      <c r="C5432" s="45">
        <v>0.53600000000000003</v>
      </c>
      <c r="D5432" s="45">
        <v>6759.9</v>
      </c>
      <c r="K5432" s="44">
        <v>0.77900000000000003</v>
      </c>
      <c r="L5432" s="51">
        <v>62245.36</v>
      </c>
      <c r="M5432" s="50" t="str">
        <f t="shared" si="84"/>
        <v/>
      </c>
    </row>
    <row r="5433" spans="3:13" x14ac:dyDescent="0.25">
      <c r="C5433" s="44">
        <v>0.44500000000000001</v>
      </c>
      <c r="D5433" s="44">
        <v>4586.67</v>
      </c>
      <c r="K5433" s="45">
        <v>0.69599999999999995</v>
      </c>
      <c r="L5433" s="52">
        <v>62536.82</v>
      </c>
      <c r="M5433" s="50" t="str">
        <f t="shared" si="84"/>
        <v/>
      </c>
    </row>
    <row r="5434" spans="3:13" x14ac:dyDescent="0.25">
      <c r="C5434" s="45">
        <v>0.56100000000000005</v>
      </c>
      <c r="D5434" s="45">
        <v>7584.29</v>
      </c>
      <c r="K5434" s="45">
        <v>0.76</v>
      </c>
      <c r="L5434" s="52">
        <v>62619.57</v>
      </c>
      <c r="M5434" s="50" t="str">
        <f t="shared" si="84"/>
        <v/>
      </c>
    </row>
    <row r="5435" spans="3:13" x14ac:dyDescent="0.25">
      <c r="C5435" s="44">
        <v>0.65800000000000003</v>
      </c>
      <c r="D5435" s="44">
        <v>19832.61</v>
      </c>
      <c r="K5435" s="45">
        <v>0.69499999999999995</v>
      </c>
      <c r="L5435" s="52">
        <v>62745.52</v>
      </c>
      <c r="M5435" s="50" t="str">
        <f t="shared" si="84"/>
        <v/>
      </c>
    </row>
    <row r="5436" spans="3:13" x14ac:dyDescent="0.25">
      <c r="C5436" s="45">
        <v>0.55900000000000005</v>
      </c>
      <c r="D5436" s="45">
        <v>9036.8799999999992</v>
      </c>
      <c r="K5436" s="44">
        <v>0.73599999999999999</v>
      </c>
      <c r="L5436" s="51">
        <v>62758.16</v>
      </c>
      <c r="M5436" s="50" t="str">
        <f t="shared" si="84"/>
        <v/>
      </c>
    </row>
    <row r="5437" spans="3:13" x14ac:dyDescent="0.25">
      <c r="C5437" s="44">
        <v>0.52600000000000002</v>
      </c>
      <c r="D5437" s="44">
        <v>7271.61</v>
      </c>
      <c r="K5437" s="45">
        <v>0.78200000000000003</v>
      </c>
      <c r="L5437" s="52">
        <v>63063.89</v>
      </c>
      <c r="M5437" s="50" t="str">
        <f t="shared" si="84"/>
        <v/>
      </c>
    </row>
    <row r="5438" spans="3:13" x14ac:dyDescent="0.25">
      <c r="C5438" s="45">
        <v>0.69099999999999995</v>
      </c>
      <c r="D5438" s="45">
        <v>26630.85</v>
      </c>
      <c r="K5438" s="44">
        <v>0.72199999999999998</v>
      </c>
      <c r="L5438" s="51">
        <v>63109.02</v>
      </c>
      <c r="M5438" s="50" t="str">
        <f t="shared" si="84"/>
        <v/>
      </c>
    </row>
    <row r="5439" spans="3:13" x14ac:dyDescent="0.25">
      <c r="C5439" s="44">
        <v>0.49</v>
      </c>
      <c r="D5439" s="44">
        <v>12247.86</v>
      </c>
      <c r="K5439" s="44">
        <v>0.71599999999999997</v>
      </c>
      <c r="L5439" s="51">
        <v>63280.38</v>
      </c>
      <c r="M5439" s="50" t="str">
        <f t="shared" si="84"/>
        <v/>
      </c>
    </row>
    <row r="5440" spans="3:13" x14ac:dyDescent="0.25">
      <c r="C5440" s="45">
        <v>0.55200000000000005</v>
      </c>
      <c r="D5440" s="45">
        <v>12701.43</v>
      </c>
      <c r="K5440" s="45">
        <v>0.72399999999999998</v>
      </c>
      <c r="L5440" s="52">
        <v>63426.23</v>
      </c>
      <c r="M5440" s="50" t="str">
        <f t="shared" si="84"/>
        <v/>
      </c>
    </row>
    <row r="5441" spans="3:13" x14ac:dyDescent="0.25">
      <c r="C5441" s="44">
        <v>0.58599999999999997</v>
      </c>
      <c r="D5441" s="44">
        <v>23007.87</v>
      </c>
      <c r="K5441" s="45">
        <v>0.78200000000000003</v>
      </c>
      <c r="L5441" s="52">
        <v>63536.14</v>
      </c>
      <c r="M5441" s="50" t="str">
        <f t="shared" si="84"/>
        <v/>
      </c>
    </row>
    <row r="5442" spans="3:13" x14ac:dyDescent="0.25">
      <c r="C5442" s="45">
        <v>0.68</v>
      </c>
      <c r="D5442" s="45">
        <v>19122.189999999999</v>
      </c>
      <c r="K5442" s="44">
        <v>0.70899999999999996</v>
      </c>
      <c r="L5442" s="51">
        <v>63805.22</v>
      </c>
      <c r="M5442" s="50" t="str">
        <f t="shared" si="84"/>
        <v/>
      </c>
    </row>
    <row r="5443" spans="3:13" x14ac:dyDescent="0.25">
      <c r="C5443" s="44">
        <v>0.69</v>
      </c>
      <c r="D5443" s="44">
        <v>22594.639999999999</v>
      </c>
      <c r="K5443" s="45">
        <v>0.76200000000000001</v>
      </c>
      <c r="L5443" s="52">
        <v>63841.64</v>
      </c>
      <c r="M5443" s="50" t="str">
        <f t="shared" si="84"/>
        <v/>
      </c>
    </row>
    <row r="5444" spans="3:13" x14ac:dyDescent="0.25">
      <c r="C5444" s="45">
        <v>0.64700000000000002</v>
      </c>
      <c r="D5444" s="45">
        <v>25411.14</v>
      </c>
      <c r="K5444" s="44">
        <v>0.73</v>
      </c>
      <c r="L5444" s="51">
        <v>64231.96</v>
      </c>
      <c r="M5444" s="50" t="str">
        <f t="shared" si="84"/>
        <v/>
      </c>
    </row>
    <row r="5445" spans="3:13" x14ac:dyDescent="0.25">
      <c r="C5445" s="44">
        <v>0.60599999999999998</v>
      </c>
      <c r="D5445" s="44">
        <v>9101.98</v>
      </c>
      <c r="K5445" s="44">
        <v>0.75800000000000001</v>
      </c>
      <c r="L5445" s="51">
        <v>64356.21</v>
      </c>
      <c r="M5445" s="50" t="str">
        <f t="shared" si="84"/>
        <v/>
      </c>
    </row>
    <row r="5446" spans="3:13" x14ac:dyDescent="0.25">
      <c r="C5446" s="45">
        <v>0.67400000000000004</v>
      </c>
      <c r="D5446" s="45">
        <v>14025.29</v>
      </c>
      <c r="K5446" s="45">
        <v>0.70099999999999996</v>
      </c>
      <c r="L5446" s="52">
        <v>64395.75</v>
      </c>
      <c r="M5446" s="50" t="str">
        <f t="shared" si="84"/>
        <v/>
      </c>
    </row>
    <row r="5447" spans="3:13" x14ac:dyDescent="0.25">
      <c r="C5447" s="44">
        <v>0.65600000000000003</v>
      </c>
      <c r="D5447" s="44">
        <v>21911.32</v>
      </c>
      <c r="K5447" s="44">
        <v>0.61899999999999999</v>
      </c>
      <c r="L5447" s="51">
        <v>64603.83</v>
      </c>
      <c r="M5447" s="50" t="str">
        <f t="shared" si="84"/>
        <v/>
      </c>
    </row>
    <row r="5448" spans="3:13" x14ac:dyDescent="0.25">
      <c r="C5448" s="45">
        <v>0.54600000000000004</v>
      </c>
      <c r="D5448" s="45">
        <v>10362.34</v>
      </c>
      <c r="K5448" s="45">
        <v>0.70299999999999996</v>
      </c>
      <c r="L5448" s="52">
        <v>65107.78</v>
      </c>
      <c r="M5448" s="50" t="str">
        <f t="shared" si="84"/>
        <v/>
      </c>
    </row>
    <row r="5449" spans="3:13" x14ac:dyDescent="0.25">
      <c r="C5449" s="44">
        <v>0.54</v>
      </c>
      <c r="D5449" s="44">
        <v>5579.96</v>
      </c>
      <c r="K5449" s="44">
        <v>0.61399999999999999</v>
      </c>
      <c r="L5449" s="51">
        <v>65271.07</v>
      </c>
      <c r="M5449" s="50" t="str">
        <f t="shared" si="84"/>
        <v/>
      </c>
    </row>
    <row r="5450" spans="3:13" x14ac:dyDescent="0.25">
      <c r="C5450" s="45">
        <v>0.49099999999999999</v>
      </c>
      <c r="D5450" s="45">
        <v>6845.75</v>
      </c>
      <c r="K5450" s="45">
        <v>0.71399999999999997</v>
      </c>
      <c r="L5450" s="52">
        <v>65375.69</v>
      </c>
      <c r="M5450" s="50" t="str">
        <f t="shared" si="84"/>
        <v/>
      </c>
    </row>
    <row r="5451" spans="3:13" x14ac:dyDescent="0.25">
      <c r="C5451" s="44">
        <v>0.64500000000000002</v>
      </c>
      <c r="D5451" s="44">
        <v>21819.89</v>
      </c>
      <c r="K5451" s="44">
        <v>0.876</v>
      </c>
      <c r="L5451" s="51">
        <v>65644.990000000005</v>
      </c>
      <c r="M5451" s="50" t="str">
        <f t="shared" si="84"/>
        <v/>
      </c>
    </row>
    <row r="5452" spans="3:13" x14ac:dyDescent="0.25">
      <c r="C5452" s="45">
        <v>0.68600000000000005</v>
      </c>
      <c r="D5452" s="45">
        <v>11629.45</v>
      </c>
      <c r="K5452" s="45">
        <v>0.71899999999999997</v>
      </c>
      <c r="L5452" s="52">
        <v>65891.69</v>
      </c>
      <c r="M5452" s="50" t="str">
        <f t="shared" si="84"/>
        <v/>
      </c>
    </row>
    <row r="5453" spans="3:13" x14ac:dyDescent="0.25">
      <c r="C5453" s="44">
        <v>0.57999999999999996</v>
      </c>
      <c r="D5453" s="44">
        <v>7881.01</v>
      </c>
      <c r="K5453" s="44">
        <v>0.73199999999999998</v>
      </c>
      <c r="L5453" s="51">
        <v>66107.460000000006</v>
      </c>
      <c r="M5453" s="50" t="str">
        <f t="shared" si="84"/>
        <v/>
      </c>
    </row>
    <row r="5454" spans="3:13" x14ac:dyDescent="0.25">
      <c r="C5454" s="45">
        <v>0.751</v>
      </c>
      <c r="D5454" s="45">
        <v>33408.660000000003</v>
      </c>
      <c r="K5454" s="45">
        <v>0.81499999999999995</v>
      </c>
      <c r="L5454" s="52">
        <v>66380.039999999994</v>
      </c>
      <c r="M5454" s="50" t="str">
        <f t="shared" si="84"/>
        <v/>
      </c>
    </row>
    <row r="5455" spans="3:13" x14ac:dyDescent="0.25">
      <c r="C5455" s="44">
        <v>0.55800000000000005</v>
      </c>
      <c r="D5455" s="44">
        <v>4985.01</v>
      </c>
      <c r="K5455" s="45">
        <v>0.70299999999999996</v>
      </c>
      <c r="L5455" s="52">
        <v>66527.17</v>
      </c>
      <c r="M5455" s="50" t="str">
        <f t="shared" si="84"/>
        <v/>
      </c>
    </row>
    <row r="5456" spans="3:13" x14ac:dyDescent="0.25">
      <c r="C5456" s="45">
        <v>0.54500000000000004</v>
      </c>
      <c r="D5456" s="45">
        <v>7847.54</v>
      </c>
      <c r="K5456" s="45">
        <v>0.749</v>
      </c>
      <c r="L5456" s="52">
        <v>66531.31</v>
      </c>
      <c r="M5456" s="50" t="str">
        <f t="shared" si="84"/>
        <v/>
      </c>
    </row>
    <row r="5457" spans="3:13" x14ac:dyDescent="0.25">
      <c r="C5457" s="44">
        <v>0.56599999999999995</v>
      </c>
      <c r="D5457" s="44">
        <v>7299.52</v>
      </c>
      <c r="K5457" s="45">
        <v>0.79600000000000004</v>
      </c>
      <c r="L5457" s="52">
        <v>66546.83</v>
      </c>
      <c r="M5457" s="50" t="str">
        <f t="shared" si="84"/>
        <v/>
      </c>
    </row>
    <row r="5458" spans="3:13" x14ac:dyDescent="0.25">
      <c r="C5458" s="45">
        <v>0.63500000000000001</v>
      </c>
      <c r="D5458" s="45">
        <v>14958.44</v>
      </c>
      <c r="K5458" s="44">
        <v>0.71</v>
      </c>
      <c r="L5458" s="51">
        <v>66636.34</v>
      </c>
      <c r="M5458" s="50" t="str">
        <f t="shared" si="84"/>
        <v/>
      </c>
    </row>
    <row r="5459" spans="3:13" x14ac:dyDescent="0.25">
      <c r="C5459" s="44">
        <v>0.68799999999999994</v>
      </c>
      <c r="D5459" s="44">
        <v>15606.61</v>
      </c>
      <c r="K5459" s="45">
        <v>0.69299999999999995</v>
      </c>
      <c r="L5459" s="52">
        <v>66685.05</v>
      </c>
      <c r="M5459" s="50" t="str">
        <f t="shared" si="84"/>
        <v/>
      </c>
    </row>
    <row r="5460" spans="3:13" x14ac:dyDescent="0.25">
      <c r="C5460" s="45">
        <v>0.69699999999999995</v>
      </c>
      <c r="D5460" s="45">
        <v>18344.759999999998</v>
      </c>
      <c r="K5460" s="44">
        <v>0.66100000000000003</v>
      </c>
      <c r="L5460" s="51">
        <v>66981</v>
      </c>
      <c r="M5460" s="50" t="str">
        <f t="shared" si="84"/>
        <v/>
      </c>
    </row>
    <row r="5461" spans="3:13" x14ac:dyDescent="0.25">
      <c r="C5461" s="44">
        <v>0.625</v>
      </c>
      <c r="D5461" s="44">
        <v>15465.18</v>
      </c>
      <c r="K5461" s="44">
        <v>0.71899999999999997</v>
      </c>
      <c r="L5461" s="51">
        <v>67015.87</v>
      </c>
      <c r="M5461" s="50" t="str">
        <f t="shared" si="84"/>
        <v/>
      </c>
    </row>
    <row r="5462" spans="3:13" x14ac:dyDescent="0.25">
      <c r="C5462" s="45">
        <v>0.71</v>
      </c>
      <c r="D5462" s="45">
        <v>18394.68</v>
      </c>
      <c r="K5462" s="44">
        <v>0.67</v>
      </c>
      <c r="L5462" s="51">
        <v>67238.81</v>
      </c>
      <c r="M5462" s="50" t="str">
        <f t="shared" si="84"/>
        <v/>
      </c>
    </row>
    <row r="5463" spans="3:13" x14ac:dyDescent="0.25">
      <c r="C5463" s="44">
        <v>0.56699999999999995</v>
      </c>
      <c r="D5463" s="44">
        <v>10186.209999999999</v>
      </c>
      <c r="K5463" s="44">
        <v>0.70399999999999996</v>
      </c>
      <c r="L5463" s="51">
        <v>67348.5</v>
      </c>
      <c r="M5463" s="50" t="str">
        <f t="shared" si="84"/>
        <v/>
      </c>
    </row>
    <row r="5464" spans="3:13" x14ac:dyDescent="0.25">
      <c r="C5464" s="45">
        <v>0.64200000000000002</v>
      </c>
      <c r="D5464" s="45">
        <v>18818.189999999999</v>
      </c>
      <c r="K5464" s="44">
        <v>0.77400000000000002</v>
      </c>
      <c r="L5464" s="51">
        <v>68132.44</v>
      </c>
      <c r="M5464" s="50" t="str">
        <f t="shared" si="84"/>
        <v/>
      </c>
    </row>
    <row r="5465" spans="3:13" x14ac:dyDescent="0.25">
      <c r="C5465" s="44">
        <v>0.61</v>
      </c>
      <c r="D5465" s="44">
        <v>11113.65</v>
      </c>
      <c r="K5465" s="44">
        <v>0.746</v>
      </c>
      <c r="L5465" s="51">
        <v>68161.59</v>
      </c>
      <c r="M5465" s="50" t="str">
        <f t="shared" si="84"/>
        <v/>
      </c>
    </row>
    <row r="5466" spans="3:13" x14ac:dyDescent="0.25">
      <c r="C5466" s="45">
        <v>0.67600000000000005</v>
      </c>
      <c r="D5466" s="45">
        <v>17296.82</v>
      </c>
      <c r="K5466" s="44">
        <v>0.70699999999999996</v>
      </c>
      <c r="L5466" s="51">
        <v>68261.679999999993</v>
      </c>
      <c r="M5466" s="50" t="str">
        <f t="shared" si="84"/>
        <v/>
      </c>
    </row>
    <row r="5467" spans="3:13" x14ac:dyDescent="0.25">
      <c r="C5467" s="44">
        <v>0.72399999999999998</v>
      </c>
      <c r="D5467" s="44">
        <v>29157.67</v>
      </c>
      <c r="K5467" s="45">
        <v>0.71199999999999997</v>
      </c>
      <c r="L5467" s="52">
        <v>68319.5</v>
      </c>
      <c r="M5467" s="50" t="str">
        <f t="shared" si="84"/>
        <v/>
      </c>
    </row>
    <row r="5468" spans="3:13" x14ac:dyDescent="0.25">
      <c r="C5468" s="45">
        <v>0.55400000000000005</v>
      </c>
      <c r="D5468" s="45">
        <v>6055.35</v>
      </c>
      <c r="K5468" s="45">
        <v>0.70299999999999996</v>
      </c>
      <c r="L5468" s="52">
        <v>68652.320000000007</v>
      </c>
      <c r="M5468" s="50" t="str">
        <f t="shared" si="84"/>
        <v/>
      </c>
    </row>
    <row r="5469" spans="3:13" x14ac:dyDescent="0.25">
      <c r="C5469" s="44">
        <v>0.55200000000000005</v>
      </c>
      <c r="D5469" s="44">
        <v>7627.05</v>
      </c>
      <c r="K5469" s="45">
        <v>0.65800000000000003</v>
      </c>
      <c r="L5469" s="52">
        <v>69298.960000000006</v>
      </c>
      <c r="M5469" s="50" t="str">
        <f t="shared" si="84"/>
        <v/>
      </c>
    </row>
    <row r="5470" spans="3:13" x14ac:dyDescent="0.25">
      <c r="C5470" s="45">
        <v>0.60299999999999998</v>
      </c>
      <c r="D5470" s="45">
        <v>7030.46</v>
      </c>
      <c r="K5470" s="44">
        <v>0.59399999999999997</v>
      </c>
      <c r="L5470" s="51">
        <v>69540.08</v>
      </c>
      <c r="M5470" s="50" t="str">
        <f t="shared" si="84"/>
        <v/>
      </c>
    </row>
    <row r="5471" spans="3:13" x14ac:dyDescent="0.25">
      <c r="C5471" s="44">
        <v>0.65</v>
      </c>
      <c r="D5471" s="44">
        <v>17139.04</v>
      </c>
      <c r="K5471" s="44">
        <v>0.70899999999999996</v>
      </c>
      <c r="L5471" s="51">
        <v>69673.86</v>
      </c>
      <c r="M5471" s="50" t="str">
        <f t="shared" ref="M5471:M5534" si="85">IF(L5471&lt;$L$29,"Abaixo do limite","")</f>
        <v/>
      </c>
    </row>
    <row r="5472" spans="3:13" x14ac:dyDescent="0.25">
      <c r="C5472" s="45">
        <v>0.51700000000000002</v>
      </c>
      <c r="D5472" s="45">
        <v>5819.47</v>
      </c>
      <c r="K5472" s="45">
        <v>0.63900000000000001</v>
      </c>
      <c r="L5472" s="52">
        <v>69814.240000000005</v>
      </c>
      <c r="M5472" s="50" t="str">
        <f t="shared" si="85"/>
        <v/>
      </c>
    </row>
    <row r="5473" spans="3:13" x14ac:dyDescent="0.25">
      <c r="C5473" s="44">
        <v>0.68600000000000005</v>
      </c>
      <c r="D5473" s="44">
        <v>29611.09</v>
      </c>
      <c r="K5473" s="45">
        <v>0.70499999999999996</v>
      </c>
      <c r="L5473" s="52">
        <v>69828.53</v>
      </c>
      <c r="M5473" s="50" t="str">
        <f t="shared" si="85"/>
        <v/>
      </c>
    </row>
    <row r="5474" spans="3:13" x14ac:dyDescent="0.25">
      <c r="C5474" s="45">
        <v>0.67</v>
      </c>
      <c r="D5474" s="45">
        <v>15128.8</v>
      </c>
      <c r="K5474" s="44">
        <v>0.73</v>
      </c>
      <c r="L5474" s="51">
        <v>69837.66</v>
      </c>
      <c r="M5474" s="50" t="str">
        <f t="shared" si="85"/>
        <v/>
      </c>
    </row>
    <row r="5475" spans="3:13" x14ac:dyDescent="0.25">
      <c r="C5475" s="44">
        <v>0.60799999999999998</v>
      </c>
      <c r="D5475" s="44">
        <v>8799.86</v>
      </c>
      <c r="K5475" s="45">
        <v>0.77800000000000002</v>
      </c>
      <c r="L5475" s="52">
        <v>70114.37</v>
      </c>
      <c r="M5475" s="50" t="str">
        <f t="shared" si="85"/>
        <v/>
      </c>
    </row>
    <row r="5476" spans="3:13" x14ac:dyDescent="0.25">
      <c r="C5476" s="45">
        <v>0.69599999999999995</v>
      </c>
      <c r="D5476" s="45">
        <v>18278.91</v>
      </c>
      <c r="K5476" s="45">
        <v>0.69699999999999995</v>
      </c>
      <c r="L5476" s="52">
        <v>70514.69</v>
      </c>
      <c r="M5476" s="50" t="str">
        <f t="shared" si="85"/>
        <v/>
      </c>
    </row>
    <row r="5477" spans="3:13" x14ac:dyDescent="0.25">
      <c r="C5477" s="44">
        <v>0.67600000000000005</v>
      </c>
      <c r="D5477" s="44">
        <v>21229.74</v>
      </c>
      <c r="K5477" s="44">
        <v>0.71399999999999997</v>
      </c>
      <c r="L5477" s="51">
        <v>70587.38</v>
      </c>
      <c r="M5477" s="50" t="str">
        <f t="shared" si="85"/>
        <v/>
      </c>
    </row>
    <row r="5478" spans="3:13" x14ac:dyDescent="0.25">
      <c r="C5478" s="45">
        <v>0.53600000000000003</v>
      </c>
      <c r="D5478" s="45">
        <v>7313.97</v>
      </c>
      <c r="K5478" s="44">
        <v>0.746</v>
      </c>
      <c r="L5478" s="51">
        <v>70601.27</v>
      </c>
      <c r="M5478" s="50" t="str">
        <f t="shared" si="85"/>
        <v/>
      </c>
    </row>
    <row r="5479" spans="3:13" x14ac:dyDescent="0.25">
      <c r="C5479" s="44">
        <v>0.72799999999999998</v>
      </c>
      <c r="D5479" s="44">
        <v>20179.36</v>
      </c>
      <c r="K5479" s="44">
        <v>0.72299999999999998</v>
      </c>
      <c r="L5479" s="51">
        <v>70617.600000000006</v>
      </c>
      <c r="M5479" s="50" t="str">
        <f t="shared" si="85"/>
        <v/>
      </c>
    </row>
    <row r="5480" spans="3:13" x14ac:dyDescent="0.25">
      <c r="C5480" s="45">
        <v>0.46600000000000003</v>
      </c>
      <c r="D5480" s="45">
        <v>4689.38</v>
      </c>
      <c r="K5480" s="45">
        <v>0.54300000000000004</v>
      </c>
      <c r="L5480" s="52">
        <v>70768.59</v>
      </c>
      <c r="M5480" s="50" t="str">
        <f t="shared" si="85"/>
        <v/>
      </c>
    </row>
    <row r="5481" spans="3:13" x14ac:dyDescent="0.25">
      <c r="C5481" s="44">
        <v>0.62</v>
      </c>
      <c r="D5481" s="44">
        <v>8233.76</v>
      </c>
      <c r="K5481" s="44">
        <v>0.77300000000000002</v>
      </c>
      <c r="L5481" s="51">
        <v>71101.06</v>
      </c>
      <c r="M5481" s="50" t="str">
        <f t="shared" si="85"/>
        <v/>
      </c>
    </row>
    <row r="5482" spans="3:13" x14ac:dyDescent="0.25">
      <c r="C5482" s="45">
        <v>0.55100000000000005</v>
      </c>
      <c r="D5482" s="45">
        <v>7192.11</v>
      </c>
      <c r="K5482" s="45">
        <v>0.72399999999999998</v>
      </c>
      <c r="L5482" s="52">
        <v>71619.02</v>
      </c>
      <c r="M5482" s="50" t="str">
        <f t="shared" si="85"/>
        <v/>
      </c>
    </row>
    <row r="5483" spans="3:13" x14ac:dyDescent="0.25">
      <c r="C5483" s="44">
        <v>0.63800000000000001</v>
      </c>
      <c r="D5483" s="44">
        <v>16199.91</v>
      </c>
      <c r="K5483" s="44">
        <v>0.51300000000000001</v>
      </c>
      <c r="L5483" s="51">
        <v>71759.710000000006</v>
      </c>
      <c r="M5483" s="50" t="str">
        <f t="shared" si="85"/>
        <v/>
      </c>
    </row>
    <row r="5484" spans="3:13" x14ac:dyDescent="0.25">
      <c r="C5484" s="45">
        <v>0.57299999999999995</v>
      </c>
      <c r="D5484" s="45">
        <v>7364.21</v>
      </c>
      <c r="K5484" s="44">
        <v>0.69299999999999995</v>
      </c>
      <c r="L5484" s="51">
        <v>71840.72</v>
      </c>
      <c r="M5484" s="50" t="str">
        <f t="shared" si="85"/>
        <v/>
      </c>
    </row>
    <row r="5485" spans="3:13" x14ac:dyDescent="0.25">
      <c r="C5485" s="44">
        <v>0.65300000000000002</v>
      </c>
      <c r="D5485" s="44">
        <v>11168.04</v>
      </c>
      <c r="K5485" s="45">
        <v>0.83499999999999996</v>
      </c>
      <c r="L5485" s="52">
        <v>72125.210000000006</v>
      </c>
      <c r="M5485" s="50" t="str">
        <f t="shared" si="85"/>
        <v/>
      </c>
    </row>
    <row r="5486" spans="3:13" x14ac:dyDescent="0.25">
      <c r="C5486" s="45">
        <v>0.58699999999999997</v>
      </c>
      <c r="D5486" s="45">
        <v>6269.74</v>
      </c>
      <c r="K5486" s="45">
        <v>0.74</v>
      </c>
      <c r="L5486" s="52">
        <v>72367.97</v>
      </c>
      <c r="M5486" s="50" t="str">
        <f t="shared" si="85"/>
        <v/>
      </c>
    </row>
    <row r="5487" spans="3:13" x14ac:dyDescent="0.25">
      <c r="C5487" s="44">
        <v>0.55800000000000005</v>
      </c>
      <c r="D5487" s="44">
        <v>11044.22</v>
      </c>
      <c r="K5487" s="44">
        <v>0.69099999999999995</v>
      </c>
      <c r="L5487" s="51">
        <v>72488.38</v>
      </c>
      <c r="M5487" s="50" t="str">
        <f t="shared" si="85"/>
        <v/>
      </c>
    </row>
    <row r="5488" spans="3:13" x14ac:dyDescent="0.25">
      <c r="C5488" s="45">
        <v>0.504</v>
      </c>
      <c r="D5488" s="45">
        <v>6917.34</v>
      </c>
      <c r="K5488" s="44">
        <v>0.71599999999999997</v>
      </c>
      <c r="L5488" s="51">
        <v>72531.98</v>
      </c>
      <c r="M5488" s="50" t="str">
        <f t="shared" si="85"/>
        <v/>
      </c>
    </row>
    <row r="5489" spans="3:13" x14ac:dyDescent="0.25">
      <c r="C5489" s="44">
        <v>0.56799999999999995</v>
      </c>
      <c r="D5489" s="44">
        <v>7145.36</v>
      </c>
      <c r="K5489" s="45">
        <v>0.68700000000000006</v>
      </c>
      <c r="L5489" s="52">
        <v>72605.27</v>
      </c>
      <c r="M5489" s="50" t="str">
        <f t="shared" si="85"/>
        <v/>
      </c>
    </row>
    <row r="5490" spans="3:13" x14ac:dyDescent="0.25">
      <c r="C5490" s="45">
        <v>0.58799999999999997</v>
      </c>
      <c r="D5490" s="45">
        <v>12027.47</v>
      </c>
      <c r="K5490" s="45">
        <v>0.76800000000000002</v>
      </c>
      <c r="L5490" s="52">
        <v>72874.820000000007</v>
      </c>
      <c r="M5490" s="50" t="str">
        <f t="shared" si="85"/>
        <v/>
      </c>
    </row>
    <row r="5491" spans="3:13" x14ac:dyDescent="0.25">
      <c r="C5491" s="44">
        <v>0.67400000000000004</v>
      </c>
      <c r="D5491" s="44">
        <v>26088.05</v>
      </c>
      <c r="K5491" s="44">
        <v>0.70499999999999996</v>
      </c>
      <c r="L5491" s="51">
        <v>72899.990000000005</v>
      </c>
      <c r="M5491" s="50" t="str">
        <f t="shared" si="85"/>
        <v/>
      </c>
    </row>
    <row r="5492" spans="3:13" x14ac:dyDescent="0.25">
      <c r="C5492" s="45">
        <v>0.50800000000000001</v>
      </c>
      <c r="D5492" s="45">
        <v>5987.79</v>
      </c>
      <c r="K5492" s="45">
        <v>0.79200000000000004</v>
      </c>
      <c r="L5492" s="52">
        <v>73412.55</v>
      </c>
      <c r="M5492" s="50" t="str">
        <f t="shared" si="85"/>
        <v/>
      </c>
    </row>
    <row r="5493" spans="3:13" x14ac:dyDescent="0.25">
      <c r="C5493" s="44">
        <v>0.54400000000000004</v>
      </c>
      <c r="D5493" s="44">
        <v>7864.06</v>
      </c>
      <c r="K5493" s="44">
        <v>0.69199999999999995</v>
      </c>
      <c r="L5493" s="51">
        <v>73609.2</v>
      </c>
      <c r="M5493" s="50" t="str">
        <f t="shared" si="85"/>
        <v/>
      </c>
    </row>
    <row r="5494" spans="3:13" x14ac:dyDescent="0.25">
      <c r="C5494" s="45">
        <v>0.55400000000000005</v>
      </c>
      <c r="D5494" s="45">
        <v>6889.74</v>
      </c>
      <c r="K5494" s="44">
        <v>0.67200000000000004</v>
      </c>
      <c r="L5494" s="51">
        <v>73629.22</v>
      </c>
      <c r="M5494" s="50" t="str">
        <f t="shared" si="85"/>
        <v/>
      </c>
    </row>
    <row r="5495" spans="3:13" x14ac:dyDescent="0.25">
      <c r="C5495" s="44">
        <v>0.69899999999999995</v>
      </c>
      <c r="D5495" s="44">
        <v>18336.12</v>
      </c>
      <c r="K5495" s="45">
        <v>0.84</v>
      </c>
      <c r="L5495" s="52">
        <v>73762.48</v>
      </c>
      <c r="M5495" s="50" t="str">
        <f t="shared" si="85"/>
        <v/>
      </c>
    </row>
    <row r="5496" spans="3:13" x14ac:dyDescent="0.25">
      <c r="C5496" s="45">
        <v>0.628</v>
      </c>
      <c r="D5496" s="45">
        <v>5881.54</v>
      </c>
      <c r="K5496" s="45">
        <v>0.83799999999999997</v>
      </c>
      <c r="L5496" s="52">
        <v>73993.56</v>
      </c>
      <c r="M5496" s="50" t="str">
        <f t="shared" si="85"/>
        <v/>
      </c>
    </row>
    <row r="5497" spans="3:13" x14ac:dyDescent="0.25">
      <c r="C5497" s="44">
        <v>0.60499999999999998</v>
      </c>
      <c r="D5497" s="44">
        <v>12797.53</v>
      </c>
      <c r="K5497" s="45">
        <v>0.70899999999999996</v>
      </c>
      <c r="L5497" s="52">
        <v>74444.27</v>
      </c>
      <c r="M5497" s="50" t="str">
        <f t="shared" si="85"/>
        <v/>
      </c>
    </row>
    <row r="5498" spans="3:13" x14ac:dyDescent="0.25">
      <c r="C5498" s="45">
        <v>0.501</v>
      </c>
      <c r="D5498" s="45">
        <v>6908.1</v>
      </c>
      <c r="K5498" s="45">
        <v>0.68100000000000005</v>
      </c>
      <c r="L5498" s="52">
        <v>75103.899999999994</v>
      </c>
      <c r="M5498" s="50" t="str">
        <f t="shared" si="85"/>
        <v/>
      </c>
    </row>
    <row r="5499" spans="3:13" x14ac:dyDescent="0.25">
      <c r="C5499" s="44">
        <v>0.76500000000000001</v>
      </c>
      <c r="D5499" s="44">
        <v>22403.94</v>
      </c>
      <c r="K5499" s="44">
        <v>0.70099999999999996</v>
      </c>
      <c r="L5499" s="51">
        <v>75163.710000000006</v>
      </c>
      <c r="M5499" s="50" t="str">
        <f t="shared" si="85"/>
        <v/>
      </c>
    </row>
    <row r="5500" spans="3:13" x14ac:dyDescent="0.25">
      <c r="C5500" s="45">
        <v>0.67800000000000005</v>
      </c>
      <c r="D5500" s="45">
        <v>19261.62</v>
      </c>
      <c r="K5500" s="45">
        <v>0.71699999999999997</v>
      </c>
      <c r="L5500" s="52">
        <v>75311.86</v>
      </c>
      <c r="M5500" s="50" t="str">
        <f t="shared" si="85"/>
        <v/>
      </c>
    </row>
    <row r="5501" spans="3:13" x14ac:dyDescent="0.25">
      <c r="C5501" s="44">
        <v>0.73399999999999999</v>
      </c>
      <c r="D5501" s="44">
        <v>24711.01</v>
      </c>
      <c r="K5501" s="44">
        <v>0.70499999999999996</v>
      </c>
      <c r="L5501" s="51">
        <v>75878.350000000006</v>
      </c>
      <c r="M5501" s="50" t="str">
        <f t="shared" si="85"/>
        <v/>
      </c>
    </row>
    <row r="5502" spans="3:13" x14ac:dyDescent="0.25">
      <c r="C5502" s="45">
        <v>0.67800000000000005</v>
      </c>
      <c r="D5502" s="45">
        <v>14382.77</v>
      </c>
      <c r="K5502" s="44">
        <v>0.74299999999999999</v>
      </c>
      <c r="L5502" s="51">
        <v>75887.45</v>
      </c>
      <c r="M5502" s="50" t="str">
        <f t="shared" si="85"/>
        <v/>
      </c>
    </row>
    <row r="5503" spans="3:13" x14ac:dyDescent="0.25">
      <c r="C5503" s="44">
        <v>0.55300000000000005</v>
      </c>
      <c r="D5503" s="44">
        <v>7984.37</v>
      </c>
      <c r="K5503" s="45">
        <v>0.65400000000000003</v>
      </c>
      <c r="L5503" s="52">
        <v>76861.48</v>
      </c>
      <c r="M5503" s="50" t="str">
        <f t="shared" si="85"/>
        <v/>
      </c>
    </row>
    <row r="5504" spans="3:13" x14ac:dyDescent="0.25">
      <c r="C5504" s="45">
        <v>0.59499999999999997</v>
      </c>
      <c r="D5504" s="45">
        <v>9343.51</v>
      </c>
      <c r="K5504" s="44">
        <v>0.72199999999999998</v>
      </c>
      <c r="L5504" s="51">
        <v>76908.929999999993</v>
      </c>
      <c r="M5504" s="50" t="str">
        <f t="shared" si="85"/>
        <v/>
      </c>
    </row>
    <row r="5505" spans="3:13" x14ac:dyDescent="0.25">
      <c r="C5505" s="44">
        <v>0.54300000000000004</v>
      </c>
      <c r="D5505" s="44">
        <v>8900.0400000000009</v>
      </c>
      <c r="K5505" s="45">
        <v>0.753</v>
      </c>
      <c r="L5505" s="52">
        <v>77067.59</v>
      </c>
      <c r="M5505" s="50" t="str">
        <f t="shared" si="85"/>
        <v/>
      </c>
    </row>
    <row r="5506" spans="3:13" x14ac:dyDescent="0.25">
      <c r="C5506" s="45">
        <v>0.627</v>
      </c>
      <c r="D5506" s="45">
        <v>10070.33</v>
      </c>
      <c r="K5506" s="45">
        <v>0.70099999999999996</v>
      </c>
      <c r="L5506" s="52">
        <v>77671.72</v>
      </c>
      <c r="M5506" s="50" t="str">
        <f t="shared" si="85"/>
        <v/>
      </c>
    </row>
    <row r="5507" spans="3:13" x14ac:dyDescent="0.25">
      <c r="C5507" s="44">
        <v>0.72599999999999998</v>
      </c>
      <c r="D5507" s="44">
        <v>22136.1</v>
      </c>
      <c r="K5507" s="44">
        <v>0.70299999999999996</v>
      </c>
      <c r="L5507" s="51">
        <v>78374.259999999995</v>
      </c>
      <c r="M5507" s="50" t="str">
        <f t="shared" si="85"/>
        <v/>
      </c>
    </row>
    <row r="5508" spans="3:13" x14ac:dyDescent="0.25">
      <c r="C5508" s="45">
        <v>0.67</v>
      </c>
      <c r="D5508" s="45">
        <v>24354.400000000001</v>
      </c>
      <c r="K5508" s="45">
        <v>0.73799999999999999</v>
      </c>
      <c r="L5508" s="52">
        <v>78512.45</v>
      </c>
      <c r="M5508" s="50" t="str">
        <f t="shared" si="85"/>
        <v/>
      </c>
    </row>
    <row r="5509" spans="3:13" x14ac:dyDescent="0.25">
      <c r="C5509" s="44">
        <v>0.57399999999999995</v>
      </c>
      <c r="D5509" s="44">
        <v>8466.3799999999992</v>
      </c>
      <c r="K5509" s="44">
        <v>0.65800000000000003</v>
      </c>
      <c r="L5509" s="51">
        <v>78575.22</v>
      </c>
      <c r="M5509" s="50" t="str">
        <f t="shared" si="85"/>
        <v/>
      </c>
    </row>
    <row r="5510" spans="3:13" x14ac:dyDescent="0.25">
      <c r="C5510" s="45">
        <v>0.52900000000000003</v>
      </c>
      <c r="D5510" s="45">
        <v>7653.39</v>
      </c>
      <c r="K5510" s="44">
        <v>0.71799999999999997</v>
      </c>
      <c r="L5510" s="51">
        <v>78615.59</v>
      </c>
      <c r="M5510" s="50" t="str">
        <f t="shared" si="85"/>
        <v/>
      </c>
    </row>
    <row r="5511" spans="3:13" x14ac:dyDescent="0.25">
      <c r="C5511" s="44">
        <v>0.56999999999999995</v>
      </c>
      <c r="D5511" s="44">
        <v>7544.7</v>
      </c>
      <c r="K5511" s="45">
        <v>0.86299999999999999</v>
      </c>
      <c r="L5511" s="52">
        <v>79099.77</v>
      </c>
      <c r="M5511" s="50" t="str">
        <f t="shared" si="85"/>
        <v/>
      </c>
    </row>
    <row r="5512" spans="3:13" x14ac:dyDescent="0.25">
      <c r="C5512" s="45">
        <v>0.73799999999999999</v>
      </c>
      <c r="D5512" s="45">
        <v>13537.01</v>
      </c>
      <c r="K5512" s="45">
        <v>0.752</v>
      </c>
      <c r="L5512" s="52">
        <v>79911.850000000006</v>
      </c>
      <c r="M5512" s="50" t="str">
        <f t="shared" si="85"/>
        <v/>
      </c>
    </row>
    <row r="5513" spans="3:13" x14ac:dyDescent="0.25">
      <c r="C5513" s="44">
        <v>0.59599999999999997</v>
      </c>
      <c r="D5513" s="44">
        <v>8874.99</v>
      </c>
      <c r="K5513" s="45">
        <v>0.63900000000000001</v>
      </c>
      <c r="L5513" s="52">
        <v>80672.37</v>
      </c>
      <c r="M5513" s="50" t="str">
        <f t="shared" si="85"/>
        <v/>
      </c>
    </row>
    <row r="5514" spans="3:13" x14ac:dyDescent="0.25">
      <c r="C5514" s="45">
        <v>0.59699999999999998</v>
      </c>
      <c r="D5514" s="45">
        <v>7329.6</v>
      </c>
      <c r="K5514" s="44">
        <v>0.69199999999999995</v>
      </c>
      <c r="L5514" s="51">
        <v>81400.91</v>
      </c>
      <c r="M5514" s="50" t="str">
        <f t="shared" si="85"/>
        <v/>
      </c>
    </row>
    <row r="5515" spans="3:13" x14ac:dyDescent="0.25">
      <c r="C5515" s="44">
        <v>0.58599999999999997</v>
      </c>
      <c r="D5515" s="44">
        <v>10025.709999999999</v>
      </c>
      <c r="K5515" s="45">
        <v>0.67100000000000004</v>
      </c>
      <c r="L5515" s="52">
        <v>81567.199999999997</v>
      </c>
      <c r="M5515" s="50" t="str">
        <f t="shared" si="85"/>
        <v/>
      </c>
    </row>
    <row r="5516" spans="3:13" x14ac:dyDescent="0.25">
      <c r="C5516" s="45">
        <v>0.53100000000000003</v>
      </c>
      <c r="D5516" s="45">
        <v>6337.68</v>
      </c>
      <c r="K5516" s="45">
        <v>0.66500000000000004</v>
      </c>
      <c r="L5516" s="52">
        <v>81964.789999999994</v>
      </c>
      <c r="M5516" s="50" t="str">
        <f t="shared" si="85"/>
        <v/>
      </c>
    </row>
    <row r="5517" spans="3:13" x14ac:dyDescent="0.25">
      <c r="C5517" s="44">
        <v>0.61899999999999999</v>
      </c>
      <c r="D5517" s="44">
        <v>8038.65</v>
      </c>
      <c r="K5517" s="45">
        <v>0.86399999999999999</v>
      </c>
      <c r="L5517" s="52">
        <v>82145.16</v>
      </c>
      <c r="M5517" s="50" t="str">
        <f t="shared" si="85"/>
        <v/>
      </c>
    </row>
    <row r="5518" spans="3:13" x14ac:dyDescent="0.25">
      <c r="C5518" s="45">
        <v>0.70799999999999996</v>
      </c>
      <c r="D5518" s="45">
        <v>27650.79</v>
      </c>
      <c r="K5518" s="44">
        <v>0.89100000000000001</v>
      </c>
      <c r="L5518" s="51">
        <v>83656.3</v>
      </c>
      <c r="M5518" s="50" t="str">
        <f t="shared" si="85"/>
        <v/>
      </c>
    </row>
    <row r="5519" spans="3:13" x14ac:dyDescent="0.25">
      <c r="C5519" s="44">
        <v>0.66100000000000003</v>
      </c>
      <c r="D5519" s="44">
        <v>12140.45</v>
      </c>
      <c r="K5519" s="45">
        <v>0.68700000000000006</v>
      </c>
      <c r="L5519" s="52">
        <v>84046.58</v>
      </c>
      <c r="M5519" s="50" t="str">
        <f t="shared" si="85"/>
        <v/>
      </c>
    </row>
    <row r="5520" spans="3:13" x14ac:dyDescent="0.25">
      <c r="C5520" s="45">
        <v>0.65900000000000003</v>
      </c>
      <c r="D5520" s="45">
        <v>19185.419999999998</v>
      </c>
      <c r="K5520" s="45">
        <v>0.75</v>
      </c>
      <c r="L5520" s="52">
        <v>84277.15</v>
      </c>
      <c r="M5520" s="50" t="str">
        <f t="shared" si="85"/>
        <v/>
      </c>
    </row>
    <row r="5521" spans="3:13" x14ac:dyDescent="0.25">
      <c r="C5521" s="44">
        <v>0.58199999999999996</v>
      </c>
      <c r="D5521" s="44">
        <v>8500.69</v>
      </c>
      <c r="K5521" s="44">
        <v>0.745</v>
      </c>
      <c r="L5521" s="51">
        <v>86709.75</v>
      </c>
      <c r="M5521" s="50" t="str">
        <f t="shared" si="85"/>
        <v/>
      </c>
    </row>
    <row r="5522" spans="3:13" x14ac:dyDescent="0.25">
      <c r="C5522" s="45">
        <v>0.66200000000000003</v>
      </c>
      <c r="D5522" s="45">
        <v>19704.150000000001</v>
      </c>
      <c r="K5522" s="45">
        <v>0.66400000000000003</v>
      </c>
      <c r="L5522" s="52">
        <v>86969.8</v>
      </c>
      <c r="M5522" s="50" t="str">
        <f t="shared" si="85"/>
        <v/>
      </c>
    </row>
    <row r="5523" spans="3:13" x14ac:dyDescent="0.25">
      <c r="C5523" s="44">
        <v>0.57299999999999995</v>
      </c>
      <c r="D5523" s="44">
        <v>10454.84</v>
      </c>
      <c r="K5523" s="44">
        <v>0.74099999999999999</v>
      </c>
      <c r="L5523" s="51">
        <v>87643.77</v>
      </c>
      <c r="M5523" s="50" t="str">
        <f t="shared" si="85"/>
        <v/>
      </c>
    </row>
    <row r="5524" spans="3:13" x14ac:dyDescent="0.25">
      <c r="C5524" s="45">
        <v>0.52700000000000002</v>
      </c>
      <c r="D5524" s="45">
        <v>7498.97</v>
      </c>
      <c r="K5524" s="44">
        <v>0.71699999999999997</v>
      </c>
      <c r="L5524" s="51">
        <v>87725.88</v>
      </c>
      <c r="M5524" s="50" t="str">
        <f t="shared" si="85"/>
        <v/>
      </c>
    </row>
    <row r="5525" spans="3:13" x14ac:dyDescent="0.25">
      <c r="C5525" s="44">
        <v>0.56599999999999995</v>
      </c>
      <c r="D5525" s="44">
        <v>10553.68</v>
      </c>
      <c r="K5525" s="44">
        <v>0.72299999999999998</v>
      </c>
      <c r="L5525" s="51">
        <v>89241.06</v>
      </c>
      <c r="M5525" s="50" t="str">
        <f t="shared" si="85"/>
        <v/>
      </c>
    </row>
    <row r="5526" spans="3:13" x14ac:dyDescent="0.25">
      <c r="C5526" s="45">
        <v>0.58299999999999996</v>
      </c>
      <c r="D5526" s="45">
        <v>7217.31</v>
      </c>
      <c r="K5526" s="44">
        <v>0.54700000000000004</v>
      </c>
      <c r="L5526" s="51">
        <v>89606.91</v>
      </c>
      <c r="M5526" s="50" t="str">
        <f t="shared" si="85"/>
        <v/>
      </c>
    </row>
    <row r="5527" spans="3:13" x14ac:dyDescent="0.25">
      <c r="C5527" s="44">
        <v>0.621</v>
      </c>
      <c r="D5527" s="44">
        <v>8761.76</v>
      </c>
      <c r="K5527" s="45">
        <v>0.74199999999999999</v>
      </c>
      <c r="L5527" s="52">
        <v>89906.55</v>
      </c>
      <c r="M5527" s="50" t="str">
        <f t="shared" si="85"/>
        <v/>
      </c>
    </row>
    <row r="5528" spans="3:13" x14ac:dyDescent="0.25">
      <c r="C5528" s="45">
        <v>0.53400000000000003</v>
      </c>
      <c r="D5528" s="45">
        <v>6566.96</v>
      </c>
      <c r="K5528" s="45">
        <v>0.67200000000000004</v>
      </c>
      <c r="L5528" s="52">
        <v>90435.74</v>
      </c>
      <c r="M5528" s="50" t="str">
        <f t="shared" si="85"/>
        <v/>
      </c>
    </row>
    <row r="5529" spans="3:13" x14ac:dyDescent="0.25">
      <c r="C5529" s="44">
        <v>0.64200000000000002</v>
      </c>
      <c r="D5529" s="44">
        <v>9344.85</v>
      </c>
      <c r="K5529" s="45">
        <v>0.69399999999999995</v>
      </c>
      <c r="L5529" s="52">
        <v>91162.75</v>
      </c>
      <c r="M5529" s="50" t="str">
        <f t="shared" si="85"/>
        <v/>
      </c>
    </row>
    <row r="5530" spans="3:13" x14ac:dyDescent="0.25">
      <c r="C5530" s="45">
        <v>0.72499999999999998</v>
      </c>
      <c r="D5530" s="45">
        <v>19886</v>
      </c>
      <c r="K5530" s="44">
        <v>0.73899999999999999</v>
      </c>
      <c r="L5530" s="51">
        <v>91873.77</v>
      </c>
      <c r="M5530" s="50" t="str">
        <f t="shared" si="85"/>
        <v/>
      </c>
    </row>
    <row r="5531" spans="3:13" x14ac:dyDescent="0.25">
      <c r="C5531" s="44">
        <v>0.623</v>
      </c>
      <c r="D5531" s="44">
        <v>11310.81</v>
      </c>
      <c r="K5531" s="45">
        <v>0.69199999999999995</v>
      </c>
      <c r="L5531" s="52">
        <v>92160.18</v>
      </c>
      <c r="M5531" s="50" t="str">
        <f t="shared" si="85"/>
        <v/>
      </c>
    </row>
    <row r="5532" spans="3:13" x14ac:dyDescent="0.25">
      <c r="C5532" s="45">
        <v>0.56699999999999995</v>
      </c>
      <c r="D5532" s="45">
        <v>7383.91</v>
      </c>
      <c r="K5532" s="44">
        <v>0.77800000000000002</v>
      </c>
      <c r="L5532" s="51">
        <v>92266.86</v>
      </c>
      <c r="M5532" s="50" t="str">
        <f t="shared" si="85"/>
        <v/>
      </c>
    </row>
    <row r="5533" spans="3:13" x14ac:dyDescent="0.25">
      <c r="C5533" s="44">
        <v>0.56299999999999994</v>
      </c>
      <c r="D5533" s="44">
        <v>6758.78</v>
      </c>
      <c r="K5533" s="44">
        <v>0.746</v>
      </c>
      <c r="L5533" s="51">
        <v>92773.55</v>
      </c>
      <c r="M5533" s="50" t="str">
        <f t="shared" si="85"/>
        <v/>
      </c>
    </row>
    <row r="5534" spans="3:13" x14ac:dyDescent="0.25">
      <c r="C5534" s="45">
        <v>0.69199999999999995</v>
      </c>
      <c r="D5534" s="45">
        <v>12481.34</v>
      </c>
      <c r="K5534" s="45">
        <v>0.73699999999999999</v>
      </c>
      <c r="L5534" s="52">
        <v>93626.98</v>
      </c>
      <c r="M5534" s="50" t="str">
        <f t="shared" si="85"/>
        <v/>
      </c>
    </row>
    <row r="5535" spans="3:13" x14ac:dyDescent="0.25">
      <c r="C5535" s="44">
        <v>0.64500000000000002</v>
      </c>
      <c r="D5535" s="44">
        <v>12079.2</v>
      </c>
      <c r="K5535" s="44">
        <v>0.71199999999999997</v>
      </c>
      <c r="L5535" s="51">
        <v>94484.79</v>
      </c>
      <c r="M5535" s="50" t="str">
        <f t="shared" ref="M5535:M5595" si="86">IF(L5535&lt;$L$29,"Abaixo do limite","")</f>
        <v/>
      </c>
    </row>
    <row r="5536" spans="3:13" x14ac:dyDescent="0.25">
      <c r="C5536" s="45">
        <v>0.53900000000000003</v>
      </c>
      <c r="D5536" s="45">
        <v>7225.97</v>
      </c>
      <c r="K5536" s="44">
        <v>0.69599999999999995</v>
      </c>
      <c r="L5536" s="51">
        <v>94595.1</v>
      </c>
      <c r="M5536" s="50" t="str">
        <f t="shared" si="86"/>
        <v/>
      </c>
    </row>
    <row r="5537" spans="3:13" x14ac:dyDescent="0.25">
      <c r="C5537" s="44">
        <v>0.55200000000000005</v>
      </c>
      <c r="D5537" s="44">
        <v>6525.51</v>
      </c>
      <c r="K5537" s="44">
        <v>0.73799999999999999</v>
      </c>
      <c r="L5537" s="51">
        <v>95030.75</v>
      </c>
      <c r="M5537" s="50" t="str">
        <f t="shared" si="86"/>
        <v/>
      </c>
    </row>
    <row r="5538" spans="3:13" x14ac:dyDescent="0.25">
      <c r="C5538" s="45">
        <v>0.69399999999999995</v>
      </c>
      <c r="D5538" s="45">
        <v>33468.35</v>
      </c>
      <c r="K5538" s="44">
        <v>0.75900000000000001</v>
      </c>
      <c r="L5538" s="51">
        <v>95399.47</v>
      </c>
      <c r="M5538" s="50" t="str">
        <f t="shared" si="86"/>
        <v/>
      </c>
    </row>
    <row r="5539" spans="3:13" x14ac:dyDescent="0.25">
      <c r="C5539" s="44">
        <v>0.56899999999999995</v>
      </c>
      <c r="D5539" s="44">
        <v>9347.34</v>
      </c>
      <c r="K5539" s="45">
        <v>0.72099999999999997</v>
      </c>
      <c r="L5539" s="52">
        <v>95794.89</v>
      </c>
      <c r="M5539" s="50" t="str">
        <f t="shared" si="86"/>
        <v/>
      </c>
    </row>
    <row r="5540" spans="3:13" x14ac:dyDescent="0.25">
      <c r="C5540" s="45">
        <v>0.56299999999999994</v>
      </c>
      <c r="D5540" s="45">
        <v>8174.12</v>
      </c>
      <c r="K5540" s="44">
        <v>0.754</v>
      </c>
      <c r="L5540" s="51">
        <v>96056.59</v>
      </c>
      <c r="M5540" s="50" t="str">
        <f t="shared" si="86"/>
        <v/>
      </c>
    </row>
    <row r="5541" spans="3:13" x14ac:dyDescent="0.25">
      <c r="C5541" s="44">
        <v>0.61699999999999999</v>
      </c>
      <c r="D5541" s="44">
        <v>13033.5</v>
      </c>
      <c r="K5541" s="44">
        <v>0.83399999999999996</v>
      </c>
      <c r="L5541" s="51">
        <v>98049.82</v>
      </c>
      <c r="M5541" s="50" t="str">
        <f t="shared" si="86"/>
        <v/>
      </c>
    </row>
    <row r="5542" spans="3:13" x14ac:dyDescent="0.25">
      <c r="C5542" s="45">
        <v>0.66100000000000003</v>
      </c>
      <c r="D5542" s="45">
        <v>17800.82</v>
      </c>
      <c r="K5542" s="45">
        <v>0.69499999999999995</v>
      </c>
      <c r="L5542" s="52">
        <v>98109.15</v>
      </c>
      <c r="M5542" s="50" t="str">
        <f t="shared" si="86"/>
        <v/>
      </c>
    </row>
    <row r="5543" spans="3:13" x14ac:dyDescent="0.25">
      <c r="C5543" s="44">
        <v>0.53400000000000003</v>
      </c>
      <c r="D5543" s="44">
        <v>5293.77</v>
      </c>
      <c r="K5543" s="44">
        <v>0.72899999999999998</v>
      </c>
      <c r="L5543" s="51">
        <v>99392.72</v>
      </c>
      <c r="M5543" s="50" t="str">
        <f t="shared" si="86"/>
        <v/>
      </c>
    </row>
    <row r="5544" spans="3:13" x14ac:dyDescent="0.25">
      <c r="C5544" s="45">
        <v>0.55900000000000005</v>
      </c>
      <c r="D5544" s="45">
        <v>8212.85</v>
      </c>
      <c r="K5544" s="44">
        <v>0.71199999999999997</v>
      </c>
      <c r="L5544" s="51">
        <v>100029.91</v>
      </c>
      <c r="M5544" s="50" t="str">
        <f t="shared" si="86"/>
        <v/>
      </c>
    </row>
    <row r="5545" spans="3:13" x14ac:dyDescent="0.25">
      <c r="C5545" s="44">
        <v>0.64</v>
      </c>
      <c r="D5545" s="44">
        <v>18057</v>
      </c>
      <c r="K5545" s="45">
        <v>0.74199999999999999</v>
      </c>
      <c r="L5545" s="52">
        <v>100569.99</v>
      </c>
      <c r="M5545" s="50" t="str">
        <f t="shared" si="86"/>
        <v/>
      </c>
    </row>
    <row r="5546" spans="3:13" x14ac:dyDescent="0.25">
      <c r="C5546" s="45">
        <v>0.69499999999999995</v>
      </c>
      <c r="D5546" s="45">
        <v>17689.29</v>
      </c>
      <c r="K5546" s="44">
        <v>0.71699999999999997</v>
      </c>
      <c r="L5546" s="51">
        <v>103080.36</v>
      </c>
      <c r="M5546" s="50" t="str">
        <f t="shared" si="86"/>
        <v/>
      </c>
    </row>
    <row r="5547" spans="3:13" x14ac:dyDescent="0.25">
      <c r="C5547" s="44">
        <v>0.54800000000000004</v>
      </c>
      <c r="D5547" s="44">
        <v>9807.77</v>
      </c>
      <c r="K5547" s="45">
        <v>0.71399999999999997</v>
      </c>
      <c r="L5547" s="52">
        <v>104092.58</v>
      </c>
      <c r="M5547" s="50" t="str">
        <f t="shared" si="86"/>
        <v/>
      </c>
    </row>
    <row r="5548" spans="3:13" x14ac:dyDescent="0.25">
      <c r="C5548" s="45">
        <v>0.56100000000000005</v>
      </c>
      <c r="D5548" s="45">
        <v>8667.61</v>
      </c>
      <c r="K5548" s="45">
        <v>0.73599999999999999</v>
      </c>
      <c r="L5548" s="52">
        <v>104237.7</v>
      </c>
      <c r="M5548" s="50" t="str">
        <f t="shared" si="86"/>
        <v/>
      </c>
    </row>
    <row r="5549" spans="3:13" x14ac:dyDescent="0.25">
      <c r="C5549" s="44">
        <v>0.64100000000000001</v>
      </c>
      <c r="D5549" s="44">
        <v>12056.82</v>
      </c>
      <c r="K5549" s="44">
        <v>0.84</v>
      </c>
      <c r="L5549" s="51">
        <v>106027</v>
      </c>
      <c r="M5549" s="50" t="str">
        <f t="shared" si="86"/>
        <v/>
      </c>
    </row>
    <row r="5550" spans="3:13" x14ac:dyDescent="0.25">
      <c r="C5550" s="45">
        <v>0.629</v>
      </c>
      <c r="D5550" s="45">
        <v>9423.2999999999993</v>
      </c>
      <c r="K5550" s="45">
        <v>0.77600000000000002</v>
      </c>
      <c r="L5550" s="52">
        <v>106841.78</v>
      </c>
      <c r="M5550" s="50" t="str">
        <f t="shared" si="86"/>
        <v/>
      </c>
    </row>
    <row r="5551" spans="3:13" x14ac:dyDescent="0.25">
      <c r="C5551" s="44">
        <v>0.56699999999999995</v>
      </c>
      <c r="D5551" s="44">
        <v>8002.1</v>
      </c>
      <c r="K5551" s="44">
        <v>0.68600000000000005</v>
      </c>
      <c r="L5551" s="51">
        <v>111529.4</v>
      </c>
      <c r="M5551" s="50" t="str">
        <f t="shared" si="86"/>
        <v/>
      </c>
    </row>
    <row r="5552" spans="3:13" x14ac:dyDescent="0.25">
      <c r="C5552" s="45">
        <v>0.57699999999999996</v>
      </c>
      <c r="D5552" s="45">
        <v>6990.48</v>
      </c>
      <c r="K5552" s="44">
        <v>0.70699999999999996</v>
      </c>
      <c r="L5552" s="51">
        <v>111938.99</v>
      </c>
      <c r="M5552" s="50" t="str">
        <f t="shared" si="86"/>
        <v/>
      </c>
    </row>
    <row r="5553" spans="3:13" x14ac:dyDescent="0.25">
      <c r="C5553" s="44">
        <v>0.47499999999999998</v>
      </c>
      <c r="D5553" s="44">
        <v>5786.45</v>
      </c>
      <c r="K5553" s="44">
        <v>0.629</v>
      </c>
      <c r="L5553" s="51">
        <v>112989.28</v>
      </c>
      <c r="M5553" s="50" t="str">
        <f t="shared" si="86"/>
        <v/>
      </c>
    </row>
    <row r="5554" spans="3:13" x14ac:dyDescent="0.25">
      <c r="C5554" s="45">
        <v>0.55500000000000005</v>
      </c>
      <c r="D5554" s="45">
        <v>6031.47</v>
      </c>
      <c r="K5554" s="44">
        <v>0.75800000000000001</v>
      </c>
      <c r="L5554" s="51">
        <v>113763.91</v>
      </c>
      <c r="M5554" s="50" t="str">
        <f t="shared" si="86"/>
        <v/>
      </c>
    </row>
    <row r="5555" spans="3:13" x14ac:dyDescent="0.25">
      <c r="C5555" s="44">
        <v>0.65</v>
      </c>
      <c r="D5555" s="44">
        <v>12214.5</v>
      </c>
      <c r="K5555" s="44">
        <v>0.70299999999999996</v>
      </c>
      <c r="L5555" s="51">
        <v>114807.73</v>
      </c>
      <c r="M5555" s="50" t="str">
        <f t="shared" si="86"/>
        <v/>
      </c>
    </row>
    <row r="5556" spans="3:13" x14ac:dyDescent="0.25">
      <c r="C5556" s="45">
        <v>0.625</v>
      </c>
      <c r="D5556" s="45">
        <v>8788.18</v>
      </c>
      <c r="K5556" s="44">
        <v>0.61299999999999999</v>
      </c>
      <c r="L5556" s="51">
        <v>115458.91</v>
      </c>
      <c r="M5556" s="50" t="str">
        <f t="shared" si="86"/>
        <v/>
      </c>
    </row>
    <row r="5557" spans="3:13" x14ac:dyDescent="0.25">
      <c r="C5557" s="44">
        <v>0.54900000000000004</v>
      </c>
      <c r="D5557" s="44">
        <v>7485.2</v>
      </c>
      <c r="K5557" s="44">
        <v>0.69399999999999995</v>
      </c>
      <c r="L5557" s="51">
        <v>115474.99</v>
      </c>
      <c r="M5557" s="50" t="str">
        <f t="shared" si="86"/>
        <v/>
      </c>
    </row>
    <row r="5558" spans="3:13" x14ac:dyDescent="0.25">
      <c r="C5558" s="45">
        <v>0.56499999999999995</v>
      </c>
      <c r="D5558" s="45">
        <v>10069.73</v>
      </c>
      <c r="K5558" s="44">
        <v>0.73499999999999999</v>
      </c>
      <c r="L5558" s="51">
        <v>118552.79</v>
      </c>
      <c r="M5558" s="50" t="str">
        <f t="shared" si="86"/>
        <v/>
      </c>
    </row>
    <row r="5559" spans="3:13" x14ac:dyDescent="0.25">
      <c r="C5559" s="44">
        <v>0.64400000000000002</v>
      </c>
      <c r="D5559" s="44">
        <v>15196.89</v>
      </c>
      <c r="K5559" s="44">
        <v>0.75900000000000001</v>
      </c>
      <c r="L5559" s="51">
        <v>119080.12</v>
      </c>
      <c r="M5559" s="50" t="str">
        <f t="shared" si="86"/>
        <v/>
      </c>
    </row>
    <row r="5560" spans="3:13" x14ac:dyDescent="0.25">
      <c r="C5560" s="45">
        <v>0.60099999999999998</v>
      </c>
      <c r="D5560" s="45">
        <v>9023.06</v>
      </c>
      <c r="K5560" s="44">
        <v>0.748</v>
      </c>
      <c r="L5560" s="51">
        <v>121054.33</v>
      </c>
      <c r="M5560" s="50" t="str">
        <f t="shared" si="86"/>
        <v/>
      </c>
    </row>
    <row r="5561" spans="3:13" x14ac:dyDescent="0.25">
      <c r="C5561" s="44">
        <v>0.52500000000000002</v>
      </c>
      <c r="D5561" s="44">
        <v>7319.91</v>
      </c>
      <c r="K5561" s="44">
        <v>0.75600000000000001</v>
      </c>
      <c r="L5561" s="51">
        <v>121806.46</v>
      </c>
      <c r="M5561" s="50" t="str">
        <f t="shared" si="86"/>
        <v/>
      </c>
    </row>
    <row r="5562" spans="3:13" x14ac:dyDescent="0.25">
      <c r="C5562" s="45">
        <v>0.54300000000000004</v>
      </c>
      <c r="D5562" s="45">
        <v>8606.1</v>
      </c>
      <c r="K5562" s="45">
        <v>0.749</v>
      </c>
      <c r="L5562" s="52">
        <v>123171.63</v>
      </c>
      <c r="M5562" s="50" t="str">
        <f t="shared" si="86"/>
        <v/>
      </c>
    </row>
    <row r="5563" spans="3:13" x14ac:dyDescent="0.25">
      <c r="C5563" s="44">
        <v>0.57799999999999996</v>
      </c>
      <c r="D5563" s="44">
        <v>6974.73</v>
      </c>
      <c r="K5563" s="45">
        <v>0.63200000000000001</v>
      </c>
      <c r="L5563" s="52">
        <v>125315.16</v>
      </c>
      <c r="M5563" s="50" t="str">
        <f t="shared" si="86"/>
        <v/>
      </c>
    </row>
    <row r="5564" spans="3:13" x14ac:dyDescent="0.25">
      <c r="C5564" s="45">
        <v>0.65700000000000003</v>
      </c>
      <c r="D5564" s="45">
        <v>17788.900000000001</v>
      </c>
      <c r="K5564" s="45">
        <v>0.74299999999999999</v>
      </c>
      <c r="L5564" s="52">
        <v>125342.73</v>
      </c>
      <c r="M5564" s="50" t="str">
        <f t="shared" si="86"/>
        <v/>
      </c>
    </row>
    <row r="5565" spans="3:13" x14ac:dyDescent="0.25">
      <c r="C5565" s="44">
        <v>0.55800000000000005</v>
      </c>
      <c r="D5565" s="44">
        <v>7119.49</v>
      </c>
      <c r="K5565" s="44">
        <v>0.66200000000000003</v>
      </c>
      <c r="L5565" s="51">
        <v>133036.07</v>
      </c>
      <c r="M5565" s="50" t="str">
        <f t="shared" si="86"/>
        <v/>
      </c>
    </row>
    <row r="5566" spans="3:13" x14ac:dyDescent="0.25">
      <c r="C5566" s="45">
        <v>0.59199999999999997</v>
      </c>
      <c r="D5566" s="45">
        <v>10594.79</v>
      </c>
      <c r="K5566" s="44">
        <v>0.69099999999999995</v>
      </c>
      <c r="L5566" s="51">
        <v>134919.66</v>
      </c>
      <c r="M5566" s="50" t="str">
        <f t="shared" si="86"/>
        <v/>
      </c>
    </row>
    <row r="5567" spans="3:13" x14ac:dyDescent="0.25">
      <c r="C5567" s="44">
        <v>0.59299999999999997</v>
      </c>
      <c r="D5567" s="44">
        <v>9787.67</v>
      </c>
      <c r="K5567" s="45">
        <v>0.68799999999999994</v>
      </c>
      <c r="L5567" s="52">
        <v>137592.5</v>
      </c>
      <c r="M5567" s="50" t="str">
        <f t="shared" si="86"/>
        <v/>
      </c>
    </row>
    <row r="5568" spans="3:13" x14ac:dyDescent="0.25">
      <c r="C5568" s="45">
        <v>0.60799999999999998</v>
      </c>
      <c r="D5568" s="45">
        <v>6706.58</v>
      </c>
      <c r="K5568" s="44">
        <v>0.71599999999999997</v>
      </c>
      <c r="L5568" s="51">
        <v>138153.22</v>
      </c>
      <c r="M5568" s="50" t="str">
        <f t="shared" si="86"/>
        <v/>
      </c>
    </row>
    <row r="5569" spans="3:13" x14ac:dyDescent="0.25">
      <c r="C5569" s="44">
        <v>0.63400000000000001</v>
      </c>
      <c r="D5569" s="44">
        <v>11406.39</v>
      </c>
      <c r="K5569" s="45">
        <v>0.66500000000000004</v>
      </c>
      <c r="L5569" s="52">
        <v>143674.04</v>
      </c>
      <c r="M5569" s="50" t="str">
        <f t="shared" si="86"/>
        <v/>
      </c>
    </row>
    <row r="5570" spans="3:13" x14ac:dyDescent="0.25">
      <c r="C5570" s="45">
        <v>0.66200000000000003</v>
      </c>
      <c r="D5570" s="45">
        <v>14779.09</v>
      </c>
      <c r="K5570" s="45">
        <v>0.80100000000000005</v>
      </c>
      <c r="L5570" s="52">
        <v>144218.51</v>
      </c>
      <c r="M5570" s="50" t="str">
        <f t="shared" si="86"/>
        <v/>
      </c>
    </row>
    <row r="5571" spans="3:13" x14ac:dyDescent="0.25">
      <c r="C5571" s="44">
        <v>0.54</v>
      </c>
      <c r="D5571" s="44">
        <v>8632.67</v>
      </c>
      <c r="K5571" s="45">
        <v>0.73599999999999999</v>
      </c>
      <c r="L5571" s="52">
        <v>146456.19</v>
      </c>
      <c r="M5571" s="50" t="str">
        <f t="shared" si="86"/>
        <v/>
      </c>
    </row>
    <row r="5572" spans="3:13" x14ac:dyDescent="0.25">
      <c r="C5572" s="45">
        <v>0.66100000000000003</v>
      </c>
      <c r="D5572" s="45">
        <v>18150.689999999999</v>
      </c>
      <c r="K5572" s="45">
        <v>0.70199999999999996</v>
      </c>
      <c r="L5572" s="52">
        <v>148316.37</v>
      </c>
      <c r="M5572" s="50" t="str">
        <f t="shared" si="86"/>
        <v/>
      </c>
    </row>
    <row r="5573" spans="3:13" x14ac:dyDescent="0.25">
      <c r="C5573" s="44">
        <v>0.68300000000000005</v>
      </c>
      <c r="D5573" s="44">
        <v>16802.89</v>
      </c>
      <c r="K5573" s="45">
        <v>0.69499999999999995</v>
      </c>
      <c r="L5573" s="52">
        <v>148439.70000000001</v>
      </c>
      <c r="M5573" s="50" t="str">
        <f t="shared" si="86"/>
        <v/>
      </c>
    </row>
    <row r="5574" spans="3:13" x14ac:dyDescent="0.25">
      <c r="C5574" s="45">
        <v>0.55700000000000005</v>
      </c>
      <c r="D5574" s="45">
        <v>6461.64</v>
      </c>
      <c r="K5574" s="44">
        <v>0.70599999999999996</v>
      </c>
      <c r="L5574" s="51">
        <v>153860.04999999999</v>
      </c>
      <c r="M5574" s="50" t="str">
        <f t="shared" si="86"/>
        <v/>
      </c>
    </row>
    <row r="5575" spans="3:13" x14ac:dyDescent="0.25">
      <c r="C5575" s="44">
        <v>0.68200000000000005</v>
      </c>
      <c r="D5575" s="44">
        <v>15180.46</v>
      </c>
      <c r="K5575" s="45">
        <v>0.78200000000000003</v>
      </c>
      <c r="L5575" s="52">
        <v>158703.96</v>
      </c>
      <c r="M5575" s="50" t="str">
        <f t="shared" si="86"/>
        <v/>
      </c>
    </row>
    <row r="5576" spans="3:13" x14ac:dyDescent="0.25">
      <c r="C5576" s="45">
        <v>0.52</v>
      </c>
      <c r="D5576" s="45">
        <v>7008.31</v>
      </c>
      <c r="K5576" s="45">
        <v>0.67600000000000005</v>
      </c>
      <c r="L5576" s="52">
        <v>161058.06</v>
      </c>
      <c r="M5576" s="50" t="str">
        <f t="shared" si="86"/>
        <v/>
      </c>
    </row>
    <row r="5577" spans="3:13" x14ac:dyDescent="0.25">
      <c r="C5577" s="44">
        <v>0.626</v>
      </c>
      <c r="D5577" s="44">
        <v>8934.51</v>
      </c>
      <c r="K5577" s="44">
        <v>0.71099999999999997</v>
      </c>
      <c r="L5577" s="51">
        <v>162877.51</v>
      </c>
      <c r="M5577" s="50" t="str">
        <f t="shared" si="86"/>
        <v/>
      </c>
    </row>
    <row r="5578" spans="3:13" x14ac:dyDescent="0.25">
      <c r="C5578" s="45">
        <v>0.50600000000000001</v>
      </c>
      <c r="D5578" s="45">
        <v>7834.07</v>
      </c>
      <c r="K5578" s="45">
        <v>0.73799999999999999</v>
      </c>
      <c r="L5578" s="52">
        <v>167966.16</v>
      </c>
      <c r="M5578" s="50" t="str">
        <f t="shared" si="86"/>
        <v/>
      </c>
    </row>
    <row r="5579" spans="3:13" x14ac:dyDescent="0.25">
      <c r="C5579" s="44">
        <v>0.70699999999999996</v>
      </c>
      <c r="D5579" s="44">
        <v>12788.73</v>
      </c>
      <c r="K5579" s="45">
        <v>0.63600000000000001</v>
      </c>
      <c r="L5579" s="52">
        <v>169012.45</v>
      </c>
      <c r="M5579" s="50" t="str">
        <f t="shared" si="86"/>
        <v/>
      </c>
    </row>
    <row r="5580" spans="3:13" x14ac:dyDescent="0.25">
      <c r="C5580" s="45">
        <v>0.52600000000000002</v>
      </c>
      <c r="D5580" s="45">
        <v>8580.4699999999993</v>
      </c>
      <c r="K5580" s="44">
        <v>0.79100000000000004</v>
      </c>
      <c r="L5580" s="51">
        <v>177735.3</v>
      </c>
      <c r="M5580" s="50" t="str">
        <f t="shared" si="86"/>
        <v/>
      </c>
    </row>
    <row r="5581" spans="3:13" x14ac:dyDescent="0.25">
      <c r="C5581" s="44">
        <v>0.61499999999999999</v>
      </c>
      <c r="D5581" s="44">
        <v>9888.58</v>
      </c>
      <c r="K5581" s="45">
        <v>0.71299999999999997</v>
      </c>
      <c r="L5581" s="52">
        <v>178670.47</v>
      </c>
      <c r="M5581" s="50" t="str">
        <f t="shared" si="86"/>
        <v/>
      </c>
    </row>
    <row r="5582" spans="3:13" x14ac:dyDescent="0.25">
      <c r="C5582" s="45">
        <v>0.51500000000000001</v>
      </c>
      <c r="D5582" s="45">
        <v>8066.71</v>
      </c>
      <c r="K5582" s="44">
        <v>0.65800000000000003</v>
      </c>
      <c r="L5582" s="51">
        <v>179339.36</v>
      </c>
      <c r="M5582" s="50" t="str">
        <f t="shared" si="86"/>
        <v/>
      </c>
    </row>
    <row r="5583" spans="3:13" x14ac:dyDescent="0.25">
      <c r="C5583" s="44">
        <v>0.61199999999999999</v>
      </c>
      <c r="D5583" s="44">
        <v>10391.02</v>
      </c>
      <c r="K5583" s="45">
        <v>0.73599999999999999</v>
      </c>
      <c r="L5583" s="52">
        <v>180824.63</v>
      </c>
      <c r="M5583" s="50" t="str">
        <f t="shared" si="86"/>
        <v/>
      </c>
    </row>
    <row r="5584" spans="3:13" x14ac:dyDescent="0.25">
      <c r="C5584" s="45">
        <v>0.63800000000000001</v>
      </c>
      <c r="D5584" s="45">
        <v>13577.18</v>
      </c>
      <c r="K5584" s="45">
        <v>0.64100000000000001</v>
      </c>
      <c r="L5584" s="52">
        <v>181845.18</v>
      </c>
      <c r="M5584" s="50" t="str">
        <f t="shared" si="86"/>
        <v/>
      </c>
    </row>
    <row r="5585" spans="1:13" x14ac:dyDescent="0.25">
      <c r="C5585" s="44">
        <v>0.53600000000000003</v>
      </c>
      <c r="D5585" s="44">
        <v>5747.84</v>
      </c>
      <c r="K5585" s="44">
        <v>0.68700000000000006</v>
      </c>
      <c r="L5585" s="51">
        <v>182468</v>
      </c>
      <c r="M5585" s="50" t="str">
        <f t="shared" si="86"/>
        <v/>
      </c>
    </row>
    <row r="5586" spans="1:13" x14ac:dyDescent="0.25">
      <c r="C5586" s="45">
        <v>0.52500000000000002</v>
      </c>
      <c r="D5586" s="45">
        <v>6939.45</v>
      </c>
      <c r="K5586" s="44">
        <v>0.72899999999999998</v>
      </c>
      <c r="L5586" s="51">
        <v>183218.05</v>
      </c>
      <c r="M5586" s="50" t="str">
        <f t="shared" si="86"/>
        <v/>
      </c>
    </row>
    <row r="5587" spans="1:13" x14ac:dyDescent="0.25">
      <c r="C5587" s="44">
        <v>0.64500000000000002</v>
      </c>
      <c r="D5587" s="44">
        <v>11075.41</v>
      </c>
      <c r="K5587" s="44">
        <v>0.71699999999999997</v>
      </c>
      <c r="L5587" s="51">
        <v>184602.58</v>
      </c>
      <c r="M5587" s="50" t="str">
        <f t="shared" si="86"/>
        <v/>
      </c>
    </row>
    <row r="5588" spans="1:13" x14ac:dyDescent="0.25">
      <c r="C5588" s="45">
        <v>0.56699999999999995</v>
      </c>
      <c r="D5588" s="45">
        <v>7748.65</v>
      </c>
      <c r="K5588" s="45">
        <v>0.8</v>
      </c>
      <c r="L5588" s="52">
        <v>202309.42</v>
      </c>
      <c r="M5588" s="50" t="str">
        <f t="shared" si="86"/>
        <v/>
      </c>
    </row>
    <row r="5589" spans="1:13" x14ac:dyDescent="0.25">
      <c r="C5589" s="44">
        <v>0.60299999999999998</v>
      </c>
      <c r="D5589" s="44">
        <v>8619.26</v>
      </c>
      <c r="K5589" s="45">
        <v>0.78300000000000003</v>
      </c>
      <c r="L5589" s="52">
        <v>250827.01</v>
      </c>
      <c r="M5589" s="50" t="str">
        <f t="shared" si="86"/>
        <v/>
      </c>
    </row>
    <row r="5590" spans="1:13" x14ac:dyDescent="0.25">
      <c r="C5590" s="45">
        <v>0.53600000000000003</v>
      </c>
      <c r="D5590" s="45">
        <v>7222.72</v>
      </c>
      <c r="K5590" s="45">
        <v>0.748</v>
      </c>
      <c r="L5590" s="52">
        <v>253147.24</v>
      </c>
      <c r="M5590" s="50" t="str">
        <f t="shared" si="86"/>
        <v/>
      </c>
    </row>
    <row r="5591" spans="1:13" x14ac:dyDescent="0.25">
      <c r="C5591" s="44">
        <v>0.53</v>
      </c>
      <c r="D5591" s="44">
        <v>7638.73</v>
      </c>
      <c r="K5591" s="45">
        <v>0.70199999999999996</v>
      </c>
      <c r="L5591" s="52">
        <v>274572.12</v>
      </c>
      <c r="M5591" s="50" t="str">
        <f t="shared" si="86"/>
        <v/>
      </c>
    </row>
    <row r="5592" spans="1:13" x14ac:dyDescent="0.25">
      <c r="C5592" s="45">
        <v>0.495</v>
      </c>
      <c r="D5592" s="45">
        <v>6994.26</v>
      </c>
      <c r="K5592" s="44">
        <v>0.71699999999999997</v>
      </c>
      <c r="L5592" s="51">
        <v>289932.05</v>
      </c>
      <c r="M5592" s="50" t="str">
        <f t="shared" si="86"/>
        <v/>
      </c>
    </row>
    <row r="5593" spans="1:13" x14ac:dyDescent="0.25">
      <c r="C5593" s="44">
        <v>0.65</v>
      </c>
      <c r="D5593" s="44">
        <v>19395.16</v>
      </c>
      <c r="K5593" s="44">
        <v>0.64100000000000001</v>
      </c>
      <c r="L5593" s="51">
        <v>296459.34999999998</v>
      </c>
      <c r="M5593" s="50" t="str">
        <f t="shared" si="86"/>
        <v/>
      </c>
    </row>
    <row r="5594" spans="1:13" x14ac:dyDescent="0.25">
      <c r="C5594" s="45">
        <v>0.56100000000000005</v>
      </c>
      <c r="D5594" s="45">
        <v>6508.49</v>
      </c>
      <c r="K5594" s="45">
        <v>0.66800000000000004</v>
      </c>
      <c r="L5594" s="52">
        <v>306138.63</v>
      </c>
      <c r="M5594" s="50" t="str">
        <f t="shared" si="86"/>
        <v/>
      </c>
    </row>
    <row r="5595" spans="1:13" x14ac:dyDescent="0.25">
      <c r="C5595" s="48">
        <v>0.55200000000000005</v>
      </c>
      <c r="D5595" s="48">
        <v>8687.5499999999993</v>
      </c>
      <c r="K5595" s="49">
        <v>0.8</v>
      </c>
      <c r="L5595" s="54">
        <v>314637.69</v>
      </c>
      <c r="M5595" s="50" t="str">
        <f t="shared" si="86"/>
        <v/>
      </c>
    </row>
    <row r="5597" spans="1:13" x14ac:dyDescent="0.25">
      <c r="A5597" s="43" t="s">
        <v>5354</v>
      </c>
    </row>
    <row r="5598" spans="1:13" x14ac:dyDescent="0.25">
      <c r="A5598" s="37" t="s">
        <v>5341</v>
      </c>
      <c r="B5598" s="55" t="s">
        <v>5373</v>
      </c>
      <c r="C5598" s="55" t="s">
        <v>5358</v>
      </c>
      <c r="D5598" s="55" t="s">
        <v>5371</v>
      </c>
      <c r="E5598" s="55" t="s">
        <v>5372</v>
      </c>
      <c r="F5598" s="59" t="s">
        <v>5375</v>
      </c>
      <c r="G5598" s="37"/>
      <c r="H5598" s="37"/>
      <c r="I5598" s="37"/>
      <c r="J5598" s="37"/>
      <c r="K5598" s="37"/>
      <c r="L5598" s="37"/>
      <c r="M5598" s="37"/>
    </row>
    <row r="5599" spans="1:13" x14ac:dyDescent="0.25">
      <c r="A5599" s="38" t="s">
        <v>5338</v>
      </c>
      <c r="B5599" s="56">
        <v>466</v>
      </c>
      <c r="C5599" s="61">
        <v>0.68448927038626495</v>
      </c>
      <c r="D5599" s="57">
        <v>4.2849234227431775E-2</v>
      </c>
      <c r="E5599" s="57">
        <v>1.8321168376672688E-3</v>
      </c>
      <c r="F5599" s="57">
        <f>B5599*E5599</f>
        <v>0.85376644635294729</v>
      </c>
      <c r="G5599" s="58"/>
    </row>
    <row r="5600" spans="1:13" x14ac:dyDescent="0.25">
      <c r="A5600" s="38" t="s">
        <v>5337</v>
      </c>
      <c r="B5600" s="56">
        <v>1794</v>
      </c>
      <c r="C5600" s="57">
        <v>0.5622614269788182</v>
      </c>
      <c r="D5600" s="57">
        <v>4.6108327978259485E-2</v>
      </c>
      <c r="E5600" s="57">
        <v>2.1247928599491062E-3</v>
      </c>
      <c r="F5600" s="57">
        <f t="shared" ref="F5600:F5603" si="87">B5600*E5600</f>
        <v>3.8118783907486966</v>
      </c>
    </row>
    <row r="5601" spans="1:6" x14ac:dyDescent="0.25">
      <c r="A5601" s="38" t="s">
        <v>5336</v>
      </c>
      <c r="B5601" s="56">
        <v>449</v>
      </c>
      <c r="C5601" s="57">
        <v>0.59282405345211642</v>
      </c>
      <c r="D5601" s="61">
        <v>6.1939146046715243E-2</v>
      </c>
      <c r="E5601" s="57">
        <v>3.8279133635241505E-3</v>
      </c>
      <c r="F5601" s="57">
        <f t="shared" si="87"/>
        <v>1.7187331002223436</v>
      </c>
    </row>
    <row r="5602" spans="1:6" x14ac:dyDescent="0.25">
      <c r="A5602" s="38" t="s">
        <v>5339</v>
      </c>
      <c r="B5602" s="56">
        <v>1668</v>
      </c>
      <c r="C5602" s="61">
        <v>0.68115707434052786</v>
      </c>
      <c r="D5602" s="61">
        <v>5.7690644525968594E-2</v>
      </c>
      <c r="E5602" s="57">
        <v>3.3262151358062443E-3</v>
      </c>
      <c r="F5602" s="57">
        <f t="shared" si="87"/>
        <v>5.5481268465248155</v>
      </c>
    </row>
    <row r="5603" spans="1:6" x14ac:dyDescent="0.25">
      <c r="A5603" s="38" t="s">
        <v>5340</v>
      </c>
      <c r="B5603" s="56">
        <v>1188</v>
      </c>
      <c r="C5603" s="61">
        <v>0.71344444444444344</v>
      </c>
      <c r="D5603" s="57">
        <v>4.4187138733264214E-2</v>
      </c>
      <c r="E5603" s="57">
        <v>1.9508597081958204E-3</v>
      </c>
      <c r="F5603" s="57">
        <f t="shared" si="87"/>
        <v>2.3176213333366347</v>
      </c>
    </row>
    <row r="5604" spans="1:6" x14ac:dyDescent="0.25">
      <c r="A5604" s="38" t="s">
        <v>5357</v>
      </c>
      <c r="B5604" s="56">
        <v>5565</v>
      </c>
      <c r="C5604" s="57">
        <v>0.64287313566936033</v>
      </c>
      <c r="D5604" s="57">
        <v>8.0661671530501813E-2</v>
      </c>
      <c r="E5604" s="57">
        <v>6.5051361066994174E-3</v>
      </c>
      <c r="F5604" s="60">
        <f>SUM(F5599:F5603)</f>
        <v>14.250126117185438</v>
      </c>
    </row>
    <row r="5605" spans="1:6" x14ac:dyDescent="0.25">
      <c r="F5605" s="58">
        <f>F5604/B5604</f>
        <v>2.5606695628365567E-3</v>
      </c>
    </row>
    <row r="5606" spans="1:6" x14ac:dyDescent="0.25">
      <c r="A5606" s="70" t="s">
        <v>5376</v>
      </c>
      <c r="B5606" s="58"/>
      <c r="E5606" s="66" t="s">
        <v>5374</v>
      </c>
      <c r="F5606" s="71">
        <f>1-(F5605/E5604)</f>
        <v>0.60636187762475702</v>
      </c>
    </row>
    <row r="5608" spans="1:6" x14ac:dyDescent="0.25">
      <c r="A5608" s="43" t="s">
        <v>5355</v>
      </c>
    </row>
  </sheetData>
  <sortState ref="K31:L5595">
    <sortCondition ref="L31:L5595"/>
  </sortState>
  <mergeCells count="5">
    <mergeCell ref="A1:M2"/>
    <mergeCell ref="A11:C15"/>
    <mergeCell ref="A30:B35"/>
    <mergeCell ref="A37:B41"/>
    <mergeCell ref="A43:B46"/>
  </mergeCells>
  <pageMargins left="0.511811024" right="0.511811024" top="0.78740157499999996" bottom="0.78740157499999996" header="0.31496062000000002" footer="0.31496062000000002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Contextualização</vt:lpstr>
      <vt:lpstr>Base</vt:lpstr>
      <vt:lpstr>De-Para_Estado_Regiao</vt:lpstr>
      <vt:lpstr>brazil_cities</vt:lpstr>
      <vt:lpstr>brazil_cities - exclusão</vt:lpstr>
      <vt:lpstr>Analises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Itano</dc:creator>
  <cp:lastModifiedBy>Fernanda Guimarães</cp:lastModifiedBy>
  <dcterms:created xsi:type="dcterms:W3CDTF">2019-06-23T14:12:34Z</dcterms:created>
  <dcterms:modified xsi:type="dcterms:W3CDTF">2023-11-19T01:23:14Z</dcterms:modified>
</cp:coreProperties>
</file>